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defaultThemeVersion="166925"/>
  <mc:AlternateContent xmlns:mc="http://schemas.openxmlformats.org/markup-compatibility/2006">
    <mc:Choice Requires="x15">
      <x15ac:absPath xmlns:x15ac="http://schemas.microsoft.com/office/spreadsheetml/2010/11/ac" url="E:\1. DAFTAR KERJA\"/>
    </mc:Choice>
  </mc:AlternateContent>
  <xr:revisionPtr revIDLastSave="0" documentId="13_ncr:1_{A630A3D5-163E-406C-8F09-88DA8FEF5BC3}" xr6:coauthVersionLast="46" xr6:coauthVersionMax="46" xr10:uidLastSave="{00000000-0000-0000-0000-000000000000}"/>
  <bookViews>
    <workbookView xWindow="-110" yWindow="-110" windowWidth="19420" windowHeight="10420" firstSheet="1" activeTab="3" xr2:uid="{503944EA-66C5-4BD0-90EB-DCA86B161DC7}"/>
  </bookViews>
  <sheets>
    <sheet name="Master Barang" sheetId="1" r:id="rId1"/>
    <sheet name="Stok Awal" sheetId="2" r:id="rId2"/>
    <sheet name="Dashboard" sheetId="5" r:id="rId3"/>
    <sheet name="Data_Preparation" sheetId="7" r:id="rId4"/>
    <sheet name="Data_Transaksi" sheetId="17" r:id="rId5"/>
    <sheet name="Kartu Stok" sheetId="16" r:id="rId6"/>
    <sheet name="Barang_Masuk" sheetId="3" r:id="rId7"/>
    <sheet name="Barang_Keluar" sheetId="4" r:id="rId8"/>
    <sheet name="GR_Report" sheetId="18" r:id="rId9"/>
    <sheet name="GI_Report" sheetId="20" r:id="rId10"/>
    <sheet name="List_Helper" sheetId="19" r:id="rId11"/>
  </sheets>
  <definedNames>
    <definedName name="_xlnm._FilterDatabase" localSheetId="5" hidden="1">'Kartu Stok'!$A$1:$E$4</definedName>
    <definedName name="_xlnm._FilterDatabase" localSheetId="0" hidden="1">'Master Barang'!$A$1:$K$201</definedName>
    <definedName name="Slicer_Category1">#N/A</definedName>
    <definedName name="Slicer_Item_Name">#N/A</definedName>
  </definedNames>
  <calcPr calcId="18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341" i="20" l="1"/>
  <c r="B341" i="20"/>
  <c r="C341" i="20"/>
  <c r="D341" i="20"/>
  <c r="E341" i="20"/>
  <c r="F341" i="20"/>
  <c r="G341" i="20"/>
  <c r="A342" i="20"/>
  <c r="B342" i="20"/>
  <c r="C342" i="20"/>
  <c r="D342" i="20"/>
  <c r="E342" i="20"/>
  <c r="F342" i="20"/>
  <c r="G342" i="20"/>
  <c r="A343" i="20"/>
  <c r="B343" i="20"/>
  <c r="C343" i="20"/>
  <c r="D343" i="20"/>
  <c r="E343" i="20"/>
  <c r="F343" i="20"/>
  <c r="G343" i="20"/>
  <c r="A344" i="20"/>
  <c r="B344" i="20"/>
  <c r="C344" i="20"/>
  <c r="D344" i="20"/>
  <c r="E344" i="20"/>
  <c r="F344" i="20"/>
  <c r="G344" i="20"/>
  <c r="A345" i="20"/>
  <c r="B345" i="20"/>
  <c r="C345" i="20"/>
  <c r="D345" i="20"/>
  <c r="E345" i="20"/>
  <c r="F345" i="20"/>
  <c r="G345" i="20"/>
  <c r="A346" i="20"/>
  <c r="B346" i="20"/>
  <c r="C346" i="20"/>
  <c r="D346" i="20"/>
  <c r="E346" i="20"/>
  <c r="F346" i="20"/>
  <c r="G346" i="20"/>
  <c r="A347" i="20"/>
  <c r="B347" i="20"/>
  <c r="C347" i="20"/>
  <c r="D347" i="20"/>
  <c r="E347" i="20"/>
  <c r="F347" i="20"/>
  <c r="G347" i="20"/>
  <c r="A348" i="20"/>
  <c r="B348" i="20"/>
  <c r="C348" i="20"/>
  <c r="D348" i="20"/>
  <c r="E348" i="20"/>
  <c r="F348" i="20"/>
  <c r="G348" i="20"/>
  <c r="A349" i="20"/>
  <c r="B349" i="20"/>
  <c r="C349" i="20"/>
  <c r="D349" i="20"/>
  <c r="E349" i="20"/>
  <c r="F349" i="20"/>
  <c r="G349" i="20"/>
  <c r="A350" i="20"/>
  <c r="B350" i="20"/>
  <c r="C350" i="20"/>
  <c r="D350" i="20"/>
  <c r="E350" i="20"/>
  <c r="F350" i="20"/>
  <c r="G350" i="20"/>
  <c r="A351" i="20"/>
  <c r="B351" i="20"/>
  <c r="C351" i="20"/>
  <c r="D351" i="20"/>
  <c r="E351" i="20"/>
  <c r="F351" i="20"/>
  <c r="G351" i="20"/>
  <c r="A352" i="20"/>
  <c r="B352" i="20"/>
  <c r="C352" i="20"/>
  <c r="D352" i="20"/>
  <c r="E352" i="20"/>
  <c r="F352" i="20"/>
  <c r="G352" i="20"/>
  <c r="A353" i="20"/>
  <c r="B353" i="20"/>
  <c r="C353" i="20"/>
  <c r="D353" i="20"/>
  <c r="E353" i="20"/>
  <c r="F353" i="20"/>
  <c r="G353" i="20"/>
  <c r="A354" i="20"/>
  <c r="B354" i="20"/>
  <c r="C354" i="20"/>
  <c r="D354" i="20"/>
  <c r="E354" i="20"/>
  <c r="F354" i="20"/>
  <c r="G354" i="20"/>
  <c r="A355" i="20"/>
  <c r="B355" i="20"/>
  <c r="C355" i="20"/>
  <c r="D355" i="20"/>
  <c r="E355" i="20"/>
  <c r="F355" i="20"/>
  <c r="G355" i="20"/>
  <c r="A356" i="20"/>
  <c r="B356" i="20"/>
  <c r="C356" i="20"/>
  <c r="D356" i="20"/>
  <c r="E356" i="20"/>
  <c r="F356" i="20"/>
  <c r="G356" i="20"/>
  <c r="A357" i="20"/>
  <c r="B357" i="20"/>
  <c r="C357" i="20"/>
  <c r="D357" i="20"/>
  <c r="E357" i="20"/>
  <c r="F357" i="20"/>
  <c r="G357" i="20"/>
  <c r="A358" i="20"/>
  <c r="B358" i="20"/>
  <c r="C358" i="20"/>
  <c r="D358" i="20"/>
  <c r="E358" i="20"/>
  <c r="F358" i="20"/>
  <c r="G358" i="20"/>
  <c r="A359" i="20"/>
  <c r="B359" i="20"/>
  <c r="C359" i="20"/>
  <c r="D359" i="20"/>
  <c r="E359" i="20"/>
  <c r="F359" i="20"/>
  <c r="G359" i="20"/>
  <c r="A360" i="20"/>
  <c r="B360" i="20"/>
  <c r="C360" i="20"/>
  <c r="D360" i="20"/>
  <c r="E360" i="20"/>
  <c r="F360" i="20"/>
  <c r="G360" i="20"/>
  <c r="A361" i="20"/>
  <c r="B361" i="20"/>
  <c r="C361" i="20"/>
  <c r="D361" i="20"/>
  <c r="E361" i="20"/>
  <c r="F361" i="20"/>
  <c r="G361" i="20"/>
  <c r="A362" i="20"/>
  <c r="B362" i="20"/>
  <c r="C362" i="20"/>
  <c r="D362" i="20"/>
  <c r="E362" i="20"/>
  <c r="F362" i="20"/>
  <c r="G362" i="20"/>
  <c r="A363" i="20"/>
  <c r="B363" i="20"/>
  <c r="C363" i="20"/>
  <c r="D363" i="20"/>
  <c r="E363" i="20"/>
  <c r="F363" i="20"/>
  <c r="G363" i="20"/>
  <c r="A364" i="20"/>
  <c r="B364" i="20"/>
  <c r="C364" i="20"/>
  <c r="D364" i="20"/>
  <c r="E364" i="20"/>
  <c r="F364" i="20"/>
  <c r="G364" i="20"/>
  <c r="A365" i="20"/>
  <c r="B365" i="20"/>
  <c r="C365" i="20"/>
  <c r="D365" i="20"/>
  <c r="E365" i="20"/>
  <c r="F365" i="20"/>
  <c r="G365" i="20"/>
  <c r="A366" i="20"/>
  <c r="B366" i="20"/>
  <c r="C366" i="20"/>
  <c r="D366" i="20"/>
  <c r="E366" i="20"/>
  <c r="F366" i="20"/>
  <c r="G366" i="20"/>
  <c r="A367" i="20"/>
  <c r="B367" i="20"/>
  <c r="C367" i="20"/>
  <c r="D367" i="20"/>
  <c r="E367" i="20"/>
  <c r="F367" i="20"/>
  <c r="G367" i="20"/>
  <c r="A368" i="20"/>
  <c r="B368" i="20"/>
  <c r="C368" i="20"/>
  <c r="D368" i="20"/>
  <c r="E368" i="20"/>
  <c r="F368" i="20"/>
  <c r="G368" i="20"/>
  <c r="A369" i="20"/>
  <c r="B369" i="20"/>
  <c r="C369" i="20"/>
  <c r="D369" i="20"/>
  <c r="E369" i="20"/>
  <c r="F369" i="20"/>
  <c r="G369" i="20"/>
  <c r="A370" i="20"/>
  <c r="B370" i="20"/>
  <c r="C370" i="20"/>
  <c r="D370" i="20"/>
  <c r="E370" i="20"/>
  <c r="F370" i="20"/>
  <c r="G370" i="20"/>
  <c r="A371" i="20"/>
  <c r="B371" i="20"/>
  <c r="C371" i="20"/>
  <c r="D371" i="20"/>
  <c r="E371" i="20"/>
  <c r="F371" i="20"/>
  <c r="G371" i="20"/>
  <c r="A372" i="20"/>
  <c r="B372" i="20"/>
  <c r="C372" i="20"/>
  <c r="D372" i="20"/>
  <c r="E372" i="20"/>
  <c r="F372" i="20"/>
  <c r="G372" i="20"/>
  <c r="A373" i="20"/>
  <c r="B373" i="20"/>
  <c r="C373" i="20"/>
  <c r="D373" i="20"/>
  <c r="E373" i="20"/>
  <c r="F373" i="20"/>
  <c r="G373" i="20"/>
  <c r="A374" i="20"/>
  <c r="B374" i="20"/>
  <c r="C374" i="20"/>
  <c r="D374" i="20"/>
  <c r="E374" i="20"/>
  <c r="F374" i="20"/>
  <c r="G374" i="20"/>
  <c r="A375" i="20"/>
  <c r="B375" i="20"/>
  <c r="C375" i="20"/>
  <c r="D375" i="20"/>
  <c r="E375" i="20"/>
  <c r="F375" i="20"/>
  <c r="G375" i="20"/>
  <c r="A376" i="20"/>
  <c r="B376" i="20"/>
  <c r="C376" i="20"/>
  <c r="D376" i="20"/>
  <c r="E376" i="20"/>
  <c r="F376" i="20"/>
  <c r="G376" i="20"/>
  <c r="A377" i="20"/>
  <c r="B377" i="20"/>
  <c r="C377" i="20"/>
  <c r="D377" i="20"/>
  <c r="E377" i="20"/>
  <c r="F377" i="20"/>
  <c r="G377" i="20"/>
  <c r="A378" i="20"/>
  <c r="B378" i="20"/>
  <c r="C378" i="20"/>
  <c r="D378" i="20"/>
  <c r="E378" i="20"/>
  <c r="F378" i="20"/>
  <c r="G378" i="20"/>
  <c r="A379" i="20"/>
  <c r="B379" i="20"/>
  <c r="C379" i="20"/>
  <c r="D379" i="20"/>
  <c r="E379" i="20"/>
  <c r="F379" i="20"/>
  <c r="G379" i="20"/>
  <c r="A380" i="20"/>
  <c r="B380" i="20"/>
  <c r="C380" i="20"/>
  <c r="D380" i="20"/>
  <c r="E380" i="20"/>
  <c r="F380" i="20"/>
  <c r="G380" i="20"/>
  <c r="A381" i="20"/>
  <c r="B381" i="20"/>
  <c r="C381" i="20"/>
  <c r="D381" i="20"/>
  <c r="E381" i="20"/>
  <c r="F381" i="20"/>
  <c r="G381" i="20"/>
  <c r="A382" i="20"/>
  <c r="B382" i="20"/>
  <c r="C382" i="20"/>
  <c r="D382" i="20"/>
  <c r="E382" i="20"/>
  <c r="F382" i="20"/>
  <c r="G382" i="20"/>
  <c r="A383" i="20"/>
  <c r="B383" i="20"/>
  <c r="C383" i="20"/>
  <c r="D383" i="20"/>
  <c r="E383" i="20"/>
  <c r="F383" i="20"/>
  <c r="G383" i="20"/>
  <c r="A384" i="20"/>
  <c r="B384" i="20"/>
  <c r="C384" i="20"/>
  <c r="D384" i="20"/>
  <c r="E384" i="20"/>
  <c r="F384" i="20"/>
  <c r="G384" i="20"/>
  <c r="A385" i="20"/>
  <c r="B385" i="20"/>
  <c r="C385" i="20"/>
  <c r="D385" i="20"/>
  <c r="E385" i="20"/>
  <c r="F385" i="20"/>
  <c r="G385" i="20"/>
  <c r="A386" i="20"/>
  <c r="B386" i="20"/>
  <c r="C386" i="20"/>
  <c r="D386" i="20"/>
  <c r="E386" i="20"/>
  <c r="F386" i="20"/>
  <c r="G386" i="20"/>
  <c r="A387" i="20"/>
  <c r="B387" i="20"/>
  <c r="C387" i="20"/>
  <c r="D387" i="20"/>
  <c r="E387" i="20"/>
  <c r="F387" i="20"/>
  <c r="G387" i="20"/>
  <c r="A388" i="20"/>
  <c r="B388" i="20"/>
  <c r="C388" i="20"/>
  <c r="D388" i="20"/>
  <c r="E388" i="20"/>
  <c r="F388" i="20"/>
  <c r="G388" i="20"/>
  <c r="A389" i="20"/>
  <c r="B389" i="20"/>
  <c r="C389" i="20"/>
  <c r="D389" i="20"/>
  <c r="E389" i="20"/>
  <c r="F389" i="20"/>
  <c r="G389" i="20"/>
  <c r="A390" i="20"/>
  <c r="B390" i="20"/>
  <c r="C390" i="20"/>
  <c r="D390" i="20"/>
  <c r="E390" i="20"/>
  <c r="F390" i="20"/>
  <c r="G390" i="20"/>
  <c r="A391" i="20"/>
  <c r="B391" i="20"/>
  <c r="C391" i="20"/>
  <c r="D391" i="20"/>
  <c r="E391" i="20"/>
  <c r="F391" i="20"/>
  <c r="G391" i="20"/>
  <c r="A392" i="20"/>
  <c r="B392" i="20"/>
  <c r="C392" i="20"/>
  <c r="D392" i="20"/>
  <c r="E392" i="20"/>
  <c r="F392" i="20"/>
  <c r="G392" i="20"/>
  <c r="A393" i="20"/>
  <c r="B393" i="20"/>
  <c r="C393" i="20"/>
  <c r="D393" i="20"/>
  <c r="E393" i="20"/>
  <c r="F393" i="20"/>
  <c r="G393" i="20"/>
  <c r="A394" i="20"/>
  <c r="B394" i="20"/>
  <c r="C394" i="20"/>
  <c r="D394" i="20"/>
  <c r="E394" i="20"/>
  <c r="F394" i="20"/>
  <c r="G394" i="20"/>
  <c r="A395" i="20"/>
  <c r="B395" i="20"/>
  <c r="C395" i="20"/>
  <c r="D395" i="20"/>
  <c r="E395" i="20"/>
  <c r="F395" i="20"/>
  <c r="G395" i="20"/>
  <c r="A396" i="20"/>
  <c r="B396" i="20"/>
  <c r="C396" i="20"/>
  <c r="D396" i="20"/>
  <c r="E396" i="20"/>
  <c r="F396" i="20"/>
  <c r="G396" i="20"/>
  <c r="A397" i="20"/>
  <c r="B397" i="20"/>
  <c r="C397" i="20"/>
  <c r="D397" i="20"/>
  <c r="E397" i="20"/>
  <c r="F397" i="20"/>
  <c r="G397" i="20"/>
  <c r="A398" i="20"/>
  <c r="B398" i="20"/>
  <c r="C398" i="20"/>
  <c r="D398" i="20"/>
  <c r="E398" i="20"/>
  <c r="F398" i="20"/>
  <c r="G398" i="20"/>
  <c r="A399" i="20"/>
  <c r="B399" i="20"/>
  <c r="C399" i="20"/>
  <c r="D399" i="20"/>
  <c r="E399" i="20"/>
  <c r="F399" i="20"/>
  <c r="G399" i="20"/>
  <c r="A400" i="20"/>
  <c r="B400" i="20"/>
  <c r="C400" i="20"/>
  <c r="D400" i="20"/>
  <c r="E400" i="20"/>
  <c r="F400" i="20"/>
  <c r="G400" i="20"/>
  <c r="A401" i="20"/>
  <c r="B401" i="20"/>
  <c r="C401" i="20"/>
  <c r="D401" i="20"/>
  <c r="E401" i="20"/>
  <c r="F401" i="20"/>
  <c r="G401" i="20"/>
  <c r="A402" i="20"/>
  <c r="B402" i="20"/>
  <c r="C402" i="20"/>
  <c r="D402" i="20"/>
  <c r="E402" i="20"/>
  <c r="F402" i="20"/>
  <c r="G402" i="20"/>
  <c r="A403" i="20"/>
  <c r="B403" i="20"/>
  <c r="C403" i="20"/>
  <c r="D403" i="20"/>
  <c r="E403" i="20"/>
  <c r="F403" i="20"/>
  <c r="G403" i="20"/>
  <c r="A404" i="20"/>
  <c r="B404" i="20"/>
  <c r="C404" i="20"/>
  <c r="D404" i="20"/>
  <c r="E404" i="20"/>
  <c r="F404" i="20"/>
  <c r="G404" i="20"/>
  <c r="A405" i="20"/>
  <c r="B405" i="20"/>
  <c r="C405" i="20"/>
  <c r="D405" i="20"/>
  <c r="E405" i="20"/>
  <c r="F405" i="20"/>
  <c r="G405" i="20"/>
  <c r="A406" i="20"/>
  <c r="B406" i="20"/>
  <c r="C406" i="20"/>
  <c r="D406" i="20"/>
  <c r="E406" i="20"/>
  <c r="F406" i="20"/>
  <c r="G406" i="20"/>
  <c r="A407" i="20"/>
  <c r="B407" i="20"/>
  <c r="C407" i="20"/>
  <c r="D407" i="20"/>
  <c r="E407" i="20"/>
  <c r="F407" i="20"/>
  <c r="G407" i="20"/>
  <c r="A408" i="20"/>
  <c r="B408" i="20"/>
  <c r="C408" i="20"/>
  <c r="D408" i="20"/>
  <c r="E408" i="20"/>
  <c r="F408" i="20"/>
  <c r="G408" i="20"/>
  <c r="A409" i="20"/>
  <c r="B409" i="20"/>
  <c r="C409" i="20"/>
  <c r="D409" i="20"/>
  <c r="E409" i="20"/>
  <c r="F409" i="20"/>
  <c r="G409" i="20"/>
  <c r="A410" i="20"/>
  <c r="B410" i="20"/>
  <c r="C410" i="20"/>
  <c r="D410" i="20"/>
  <c r="E410" i="20"/>
  <c r="F410" i="20"/>
  <c r="G410" i="20"/>
  <c r="A411" i="20"/>
  <c r="B411" i="20"/>
  <c r="C411" i="20"/>
  <c r="D411" i="20"/>
  <c r="E411" i="20"/>
  <c r="F411" i="20"/>
  <c r="G411" i="20"/>
  <c r="A412" i="20"/>
  <c r="B412" i="20"/>
  <c r="C412" i="20"/>
  <c r="D412" i="20"/>
  <c r="E412" i="20"/>
  <c r="F412" i="20"/>
  <c r="G412" i="20"/>
  <c r="A413" i="20"/>
  <c r="B413" i="20"/>
  <c r="C413" i="20"/>
  <c r="D413" i="20"/>
  <c r="E413" i="20"/>
  <c r="F413" i="20"/>
  <c r="G413" i="20"/>
  <c r="A414" i="20"/>
  <c r="B414" i="20"/>
  <c r="C414" i="20"/>
  <c r="D414" i="20"/>
  <c r="E414" i="20"/>
  <c r="F414" i="20"/>
  <c r="G414" i="20"/>
  <c r="A415" i="20"/>
  <c r="B415" i="20"/>
  <c r="C415" i="20"/>
  <c r="D415" i="20"/>
  <c r="E415" i="20"/>
  <c r="F415" i="20"/>
  <c r="G415" i="20"/>
  <c r="A416" i="20"/>
  <c r="B416" i="20"/>
  <c r="C416" i="20"/>
  <c r="D416" i="20"/>
  <c r="E416" i="20"/>
  <c r="F416" i="20"/>
  <c r="G416" i="20"/>
  <c r="A417" i="20"/>
  <c r="B417" i="20"/>
  <c r="C417" i="20"/>
  <c r="D417" i="20"/>
  <c r="E417" i="20"/>
  <c r="F417" i="20"/>
  <c r="G417" i="20"/>
  <c r="A418" i="20"/>
  <c r="B418" i="20"/>
  <c r="C418" i="20"/>
  <c r="D418" i="20"/>
  <c r="E418" i="20"/>
  <c r="F418" i="20"/>
  <c r="G418" i="20"/>
  <c r="A419" i="20"/>
  <c r="B419" i="20"/>
  <c r="C419" i="20"/>
  <c r="D419" i="20"/>
  <c r="E419" i="20"/>
  <c r="F419" i="20"/>
  <c r="G419" i="20"/>
  <c r="A420" i="20"/>
  <c r="B420" i="20"/>
  <c r="C420" i="20"/>
  <c r="D420" i="20"/>
  <c r="E420" i="20"/>
  <c r="F420" i="20"/>
  <c r="G420" i="20"/>
  <c r="A421" i="20"/>
  <c r="B421" i="20"/>
  <c r="C421" i="20"/>
  <c r="D421" i="20"/>
  <c r="E421" i="20"/>
  <c r="F421" i="20"/>
  <c r="G421" i="20"/>
  <c r="A422" i="20"/>
  <c r="B422" i="20"/>
  <c r="C422" i="20"/>
  <c r="D422" i="20"/>
  <c r="E422" i="20"/>
  <c r="F422" i="20"/>
  <c r="G422" i="20"/>
  <c r="A423" i="20"/>
  <c r="B423" i="20"/>
  <c r="C423" i="20"/>
  <c r="D423" i="20"/>
  <c r="E423" i="20"/>
  <c r="F423" i="20"/>
  <c r="G423" i="20"/>
  <c r="A424" i="20"/>
  <c r="B424" i="20"/>
  <c r="C424" i="20"/>
  <c r="D424" i="20"/>
  <c r="E424" i="20"/>
  <c r="F424" i="20"/>
  <c r="G424" i="20"/>
  <c r="A425" i="20"/>
  <c r="B425" i="20"/>
  <c r="C425" i="20"/>
  <c r="D425" i="20"/>
  <c r="E425" i="20"/>
  <c r="F425" i="20"/>
  <c r="G425" i="20"/>
  <c r="A426" i="20"/>
  <c r="B426" i="20"/>
  <c r="C426" i="20"/>
  <c r="D426" i="20"/>
  <c r="E426" i="20"/>
  <c r="F426" i="20"/>
  <c r="G426" i="20"/>
  <c r="A427" i="20"/>
  <c r="B427" i="20"/>
  <c r="C427" i="20"/>
  <c r="D427" i="20"/>
  <c r="E427" i="20"/>
  <c r="F427" i="20"/>
  <c r="G427" i="20"/>
  <c r="A428" i="20"/>
  <c r="B428" i="20"/>
  <c r="C428" i="20"/>
  <c r="D428" i="20"/>
  <c r="E428" i="20"/>
  <c r="F428" i="20"/>
  <c r="G428" i="20"/>
  <c r="A429" i="20"/>
  <c r="B429" i="20"/>
  <c r="C429" i="20"/>
  <c r="D429" i="20"/>
  <c r="E429" i="20"/>
  <c r="F429" i="20"/>
  <c r="G429" i="20"/>
  <c r="A430" i="20"/>
  <c r="B430" i="20"/>
  <c r="C430" i="20"/>
  <c r="D430" i="20"/>
  <c r="E430" i="20"/>
  <c r="F430" i="20"/>
  <c r="G430" i="20"/>
  <c r="A431" i="20"/>
  <c r="B431" i="20"/>
  <c r="C431" i="20"/>
  <c r="D431" i="20"/>
  <c r="E431" i="20"/>
  <c r="F431" i="20"/>
  <c r="G431" i="20"/>
  <c r="A432" i="20"/>
  <c r="B432" i="20"/>
  <c r="C432" i="20"/>
  <c r="D432" i="20"/>
  <c r="E432" i="20"/>
  <c r="F432" i="20"/>
  <c r="G432" i="20"/>
  <c r="A433" i="20"/>
  <c r="B433" i="20"/>
  <c r="C433" i="20"/>
  <c r="D433" i="20"/>
  <c r="E433" i="20"/>
  <c r="F433" i="20"/>
  <c r="G433" i="20"/>
  <c r="A434" i="20"/>
  <c r="B434" i="20"/>
  <c r="C434" i="20"/>
  <c r="D434" i="20"/>
  <c r="E434" i="20"/>
  <c r="F434" i="20"/>
  <c r="G434" i="20"/>
  <c r="A435" i="20"/>
  <c r="B435" i="20"/>
  <c r="C435" i="20"/>
  <c r="D435" i="20"/>
  <c r="E435" i="20"/>
  <c r="F435" i="20"/>
  <c r="G435" i="20"/>
  <c r="A436" i="20"/>
  <c r="B436" i="20"/>
  <c r="C436" i="20"/>
  <c r="D436" i="20"/>
  <c r="E436" i="20"/>
  <c r="F436" i="20"/>
  <c r="G436" i="20"/>
  <c r="A437" i="20"/>
  <c r="B437" i="20"/>
  <c r="C437" i="20"/>
  <c r="D437" i="20"/>
  <c r="E437" i="20"/>
  <c r="F437" i="20"/>
  <c r="G437" i="20"/>
  <c r="A438" i="20"/>
  <c r="B438" i="20"/>
  <c r="C438" i="20"/>
  <c r="D438" i="20"/>
  <c r="E438" i="20"/>
  <c r="F438" i="20"/>
  <c r="G438" i="20"/>
  <c r="A439" i="20"/>
  <c r="B439" i="20"/>
  <c r="C439" i="20"/>
  <c r="D439" i="20"/>
  <c r="E439" i="20"/>
  <c r="F439" i="20"/>
  <c r="G439" i="20"/>
  <c r="A440" i="20"/>
  <c r="B440" i="20"/>
  <c r="C440" i="20"/>
  <c r="D440" i="20"/>
  <c r="E440" i="20"/>
  <c r="F440" i="20"/>
  <c r="G440" i="20"/>
  <c r="A441" i="20"/>
  <c r="B441" i="20"/>
  <c r="C441" i="20"/>
  <c r="D441" i="20"/>
  <c r="E441" i="20"/>
  <c r="F441" i="20"/>
  <c r="G441" i="20"/>
  <c r="A442" i="20"/>
  <c r="B442" i="20"/>
  <c r="C442" i="20"/>
  <c r="D442" i="20"/>
  <c r="E442" i="20"/>
  <c r="F442" i="20"/>
  <c r="G442" i="20"/>
  <c r="A443" i="20"/>
  <c r="B443" i="20"/>
  <c r="C443" i="20"/>
  <c r="D443" i="20"/>
  <c r="E443" i="20"/>
  <c r="F443" i="20"/>
  <c r="G443" i="20"/>
  <c r="A444" i="20"/>
  <c r="B444" i="20"/>
  <c r="C444" i="20"/>
  <c r="D444" i="20"/>
  <c r="E444" i="20"/>
  <c r="F444" i="20"/>
  <c r="G444" i="20"/>
  <c r="A445" i="20"/>
  <c r="B445" i="20"/>
  <c r="C445" i="20"/>
  <c r="D445" i="20"/>
  <c r="E445" i="20"/>
  <c r="F445" i="20"/>
  <c r="G445" i="20"/>
  <c r="A446" i="20"/>
  <c r="B446" i="20"/>
  <c r="C446" i="20"/>
  <c r="D446" i="20"/>
  <c r="E446" i="20"/>
  <c r="F446" i="20"/>
  <c r="G446" i="20"/>
  <c r="A447" i="20"/>
  <c r="B447" i="20"/>
  <c r="C447" i="20"/>
  <c r="D447" i="20"/>
  <c r="E447" i="20"/>
  <c r="F447" i="20"/>
  <c r="G447" i="20"/>
  <c r="A448" i="20"/>
  <c r="B448" i="20"/>
  <c r="C448" i="20"/>
  <c r="D448" i="20"/>
  <c r="E448" i="20"/>
  <c r="F448" i="20"/>
  <c r="G448" i="20"/>
  <c r="A449" i="20"/>
  <c r="B449" i="20"/>
  <c r="C449" i="20"/>
  <c r="D449" i="20"/>
  <c r="E449" i="20"/>
  <c r="F449" i="20"/>
  <c r="G449" i="20"/>
  <c r="A450" i="20"/>
  <c r="B450" i="20"/>
  <c r="C450" i="20"/>
  <c r="D450" i="20"/>
  <c r="E450" i="20"/>
  <c r="F450" i="20"/>
  <c r="G450" i="20"/>
  <c r="A451" i="20"/>
  <c r="B451" i="20"/>
  <c r="C451" i="20"/>
  <c r="D451" i="20"/>
  <c r="E451" i="20"/>
  <c r="F451" i="20"/>
  <c r="G451" i="20"/>
  <c r="A452" i="20"/>
  <c r="B452" i="20"/>
  <c r="C452" i="20"/>
  <c r="D452" i="20"/>
  <c r="E452" i="20"/>
  <c r="F452" i="20"/>
  <c r="G452" i="20"/>
  <c r="A453" i="20"/>
  <c r="B453" i="20"/>
  <c r="C453" i="20"/>
  <c r="D453" i="20"/>
  <c r="E453" i="20"/>
  <c r="F453" i="20"/>
  <c r="G453" i="20"/>
  <c r="A454" i="20"/>
  <c r="B454" i="20"/>
  <c r="C454" i="20"/>
  <c r="D454" i="20"/>
  <c r="E454" i="20"/>
  <c r="F454" i="20"/>
  <c r="G454" i="20"/>
  <c r="A455" i="20"/>
  <c r="B455" i="20"/>
  <c r="C455" i="20"/>
  <c r="D455" i="20"/>
  <c r="E455" i="20"/>
  <c r="F455" i="20"/>
  <c r="G455" i="20"/>
  <c r="A456" i="20"/>
  <c r="B456" i="20"/>
  <c r="C456" i="20"/>
  <c r="D456" i="20"/>
  <c r="E456" i="20"/>
  <c r="F456" i="20"/>
  <c r="G456" i="20"/>
  <c r="A457" i="20"/>
  <c r="B457" i="20"/>
  <c r="C457" i="20"/>
  <c r="D457" i="20"/>
  <c r="E457" i="20"/>
  <c r="F457" i="20"/>
  <c r="G457" i="20"/>
  <c r="A458" i="20"/>
  <c r="B458" i="20"/>
  <c r="C458" i="20"/>
  <c r="D458" i="20"/>
  <c r="E458" i="20"/>
  <c r="F458" i="20"/>
  <c r="G458" i="20"/>
  <c r="A459" i="20"/>
  <c r="B459" i="20"/>
  <c r="C459" i="20"/>
  <c r="D459" i="20"/>
  <c r="E459" i="20"/>
  <c r="F459" i="20"/>
  <c r="G459" i="20"/>
  <c r="A460" i="20"/>
  <c r="B460" i="20"/>
  <c r="C460" i="20"/>
  <c r="D460" i="20"/>
  <c r="E460" i="20"/>
  <c r="F460" i="20"/>
  <c r="G460" i="20"/>
  <c r="A461" i="20"/>
  <c r="B461" i="20"/>
  <c r="C461" i="20"/>
  <c r="D461" i="20"/>
  <c r="E461" i="20"/>
  <c r="F461" i="20"/>
  <c r="G461" i="20"/>
  <c r="A462" i="20"/>
  <c r="B462" i="20"/>
  <c r="C462" i="20"/>
  <c r="D462" i="20"/>
  <c r="E462" i="20"/>
  <c r="F462" i="20"/>
  <c r="G462" i="20"/>
  <c r="A463" i="20"/>
  <c r="B463" i="20"/>
  <c r="C463" i="20"/>
  <c r="D463" i="20"/>
  <c r="E463" i="20"/>
  <c r="F463" i="20"/>
  <c r="G463" i="20"/>
  <c r="A464" i="20"/>
  <c r="B464" i="20"/>
  <c r="C464" i="20"/>
  <c r="D464" i="20"/>
  <c r="E464" i="20"/>
  <c r="F464" i="20"/>
  <c r="G464" i="20"/>
  <c r="A465" i="20"/>
  <c r="B465" i="20"/>
  <c r="C465" i="20"/>
  <c r="D465" i="20"/>
  <c r="E465" i="20"/>
  <c r="F465" i="20"/>
  <c r="G465" i="20"/>
  <c r="A466" i="20"/>
  <c r="B466" i="20"/>
  <c r="C466" i="20"/>
  <c r="D466" i="20"/>
  <c r="E466" i="20"/>
  <c r="F466" i="20"/>
  <c r="G466" i="20"/>
  <c r="A467" i="20"/>
  <c r="B467" i="20"/>
  <c r="C467" i="20"/>
  <c r="D467" i="20"/>
  <c r="E467" i="20"/>
  <c r="F467" i="20"/>
  <c r="G467" i="20"/>
  <c r="A468" i="20"/>
  <c r="B468" i="20"/>
  <c r="C468" i="20"/>
  <c r="D468" i="20"/>
  <c r="E468" i="20"/>
  <c r="F468" i="20"/>
  <c r="G468" i="20"/>
  <c r="A469" i="20"/>
  <c r="B469" i="20"/>
  <c r="C469" i="20"/>
  <c r="D469" i="20"/>
  <c r="E469" i="20"/>
  <c r="F469" i="20"/>
  <c r="G469" i="20"/>
  <c r="A470" i="20"/>
  <c r="B470" i="20"/>
  <c r="C470" i="20"/>
  <c r="D470" i="20"/>
  <c r="E470" i="20"/>
  <c r="F470" i="20"/>
  <c r="G470" i="20"/>
  <c r="A471" i="20"/>
  <c r="B471" i="20"/>
  <c r="C471" i="20"/>
  <c r="D471" i="20"/>
  <c r="E471" i="20"/>
  <c r="F471" i="20"/>
  <c r="G471" i="20"/>
  <c r="A472" i="20"/>
  <c r="B472" i="20"/>
  <c r="C472" i="20"/>
  <c r="D472" i="20"/>
  <c r="E472" i="20"/>
  <c r="F472" i="20"/>
  <c r="G472" i="20"/>
  <c r="A473" i="20"/>
  <c r="B473" i="20"/>
  <c r="C473" i="20"/>
  <c r="D473" i="20"/>
  <c r="E473" i="20"/>
  <c r="F473" i="20"/>
  <c r="G473" i="20"/>
  <c r="A474" i="20"/>
  <c r="B474" i="20"/>
  <c r="C474" i="20"/>
  <c r="D474" i="20"/>
  <c r="E474" i="20"/>
  <c r="F474" i="20"/>
  <c r="G474" i="20"/>
  <c r="A475" i="20"/>
  <c r="B475" i="20"/>
  <c r="C475" i="20"/>
  <c r="D475" i="20"/>
  <c r="E475" i="20"/>
  <c r="F475" i="20"/>
  <c r="G475" i="20"/>
  <c r="A476" i="20"/>
  <c r="B476" i="20"/>
  <c r="C476" i="20"/>
  <c r="D476" i="20"/>
  <c r="E476" i="20"/>
  <c r="F476" i="20"/>
  <c r="G476" i="20"/>
  <c r="A477" i="20"/>
  <c r="B477" i="20"/>
  <c r="C477" i="20"/>
  <c r="D477" i="20"/>
  <c r="E477" i="20"/>
  <c r="F477" i="20"/>
  <c r="G477" i="20"/>
  <c r="A478" i="20"/>
  <c r="B478" i="20"/>
  <c r="C478" i="20"/>
  <c r="D478" i="20"/>
  <c r="E478" i="20"/>
  <c r="F478" i="20"/>
  <c r="G478" i="20"/>
  <c r="A479" i="20"/>
  <c r="B479" i="20"/>
  <c r="C479" i="20"/>
  <c r="D479" i="20"/>
  <c r="E479" i="20"/>
  <c r="F479" i="20"/>
  <c r="G479" i="20"/>
  <c r="A480" i="20"/>
  <c r="B480" i="20"/>
  <c r="C480" i="20"/>
  <c r="D480" i="20"/>
  <c r="E480" i="20"/>
  <c r="F480" i="20"/>
  <c r="G480" i="20"/>
  <c r="A481" i="20"/>
  <c r="B481" i="20"/>
  <c r="C481" i="20"/>
  <c r="D481" i="20"/>
  <c r="E481" i="20"/>
  <c r="F481" i="20"/>
  <c r="G481" i="20"/>
  <c r="A482" i="20"/>
  <c r="B482" i="20"/>
  <c r="C482" i="20"/>
  <c r="D482" i="20"/>
  <c r="E482" i="20"/>
  <c r="F482" i="20"/>
  <c r="G482" i="20"/>
  <c r="A483" i="20"/>
  <c r="B483" i="20"/>
  <c r="C483" i="20"/>
  <c r="D483" i="20"/>
  <c r="E483" i="20"/>
  <c r="F483" i="20"/>
  <c r="G483" i="20"/>
  <c r="A484" i="20"/>
  <c r="B484" i="20"/>
  <c r="C484" i="20"/>
  <c r="D484" i="20"/>
  <c r="E484" i="20"/>
  <c r="F484" i="20"/>
  <c r="G484" i="20"/>
  <c r="A485" i="20"/>
  <c r="B485" i="20"/>
  <c r="C485" i="20"/>
  <c r="D485" i="20"/>
  <c r="E485" i="20"/>
  <c r="F485" i="20"/>
  <c r="G485" i="20"/>
  <c r="A486" i="20"/>
  <c r="B486" i="20"/>
  <c r="C486" i="20"/>
  <c r="D486" i="20"/>
  <c r="E486" i="20"/>
  <c r="F486" i="20"/>
  <c r="G486" i="20"/>
  <c r="A487" i="20"/>
  <c r="B487" i="20"/>
  <c r="C487" i="20"/>
  <c r="D487" i="20"/>
  <c r="E487" i="20"/>
  <c r="F487" i="20"/>
  <c r="G487" i="20"/>
  <c r="A488" i="20"/>
  <c r="B488" i="20"/>
  <c r="C488" i="20"/>
  <c r="D488" i="20"/>
  <c r="E488" i="20"/>
  <c r="F488" i="20"/>
  <c r="G488" i="20"/>
  <c r="A489" i="20"/>
  <c r="B489" i="20"/>
  <c r="C489" i="20"/>
  <c r="D489" i="20"/>
  <c r="E489" i="20"/>
  <c r="F489" i="20"/>
  <c r="G489" i="20"/>
  <c r="A490" i="20"/>
  <c r="B490" i="20"/>
  <c r="C490" i="20"/>
  <c r="D490" i="20"/>
  <c r="E490" i="20"/>
  <c r="F490" i="20"/>
  <c r="G490" i="20"/>
  <c r="A491" i="20"/>
  <c r="B491" i="20"/>
  <c r="C491" i="20"/>
  <c r="D491" i="20"/>
  <c r="E491" i="20"/>
  <c r="F491" i="20"/>
  <c r="G491" i="20"/>
  <c r="A492" i="20"/>
  <c r="B492" i="20"/>
  <c r="C492" i="20"/>
  <c r="D492" i="20"/>
  <c r="E492" i="20"/>
  <c r="F492" i="20"/>
  <c r="G492" i="20"/>
  <c r="A493" i="20"/>
  <c r="B493" i="20"/>
  <c r="C493" i="20"/>
  <c r="D493" i="20"/>
  <c r="E493" i="20"/>
  <c r="F493" i="20"/>
  <c r="G493" i="20"/>
  <c r="A494" i="20"/>
  <c r="B494" i="20"/>
  <c r="C494" i="20"/>
  <c r="D494" i="20"/>
  <c r="E494" i="20"/>
  <c r="F494" i="20"/>
  <c r="G494" i="20"/>
  <c r="A495" i="20"/>
  <c r="B495" i="20"/>
  <c r="C495" i="20"/>
  <c r="D495" i="20"/>
  <c r="E495" i="20"/>
  <c r="F495" i="20"/>
  <c r="G495" i="20"/>
  <c r="A496" i="20"/>
  <c r="B496" i="20"/>
  <c r="C496" i="20"/>
  <c r="D496" i="20"/>
  <c r="E496" i="20"/>
  <c r="F496" i="20"/>
  <c r="G496" i="20"/>
  <c r="A497" i="20"/>
  <c r="B497" i="20"/>
  <c r="C497" i="20"/>
  <c r="D497" i="20"/>
  <c r="E497" i="20"/>
  <c r="F497" i="20"/>
  <c r="G497" i="20"/>
  <c r="A498" i="20"/>
  <c r="B498" i="20"/>
  <c r="C498" i="20"/>
  <c r="D498" i="20"/>
  <c r="E498" i="20"/>
  <c r="F498" i="20"/>
  <c r="G498" i="20"/>
  <c r="A499" i="20"/>
  <c r="B499" i="20"/>
  <c r="C499" i="20"/>
  <c r="D499" i="20"/>
  <c r="E499" i="20"/>
  <c r="F499" i="20"/>
  <c r="G499" i="20"/>
  <c r="A500" i="20"/>
  <c r="B500" i="20"/>
  <c r="C500" i="20"/>
  <c r="D500" i="20"/>
  <c r="E500" i="20"/>
  <c r="F500" i="20"/>
  <c r="G500" i="20"/>
  <c r="A309" i="20"/>
  <c r="B309" i="20"/>
  <c r="C309" i="20"/>
  <c r="D309" i="20"/>
  <c r="E309" i="20"/>
  <c r="F309" i="20"/>
  <c r="G309" i="20"/>
  <c r="A310" i="20"/>
  <c r="B310" i="20"/>
  <c r="C310" i="20"/>
  <c r="D310" i="20"/>
  <c r="E310" i="20"/>
  <c r="F310" i="20"/>
  <c r="G310" i="20"/>
  <c r="A311" i="20"/>
  <c r="B311" i="20"/>
  <c r="C311" i="20"/>
  <c r="D311" i="20"/>
  <c r="E311" i="20"/>
  <c r="F311" i="20"/>
  <c r="G311" i="20"/>
  <c r="A312" i="20"/>
  <c r="B312" i="20"/>
  <c r="C312" i="20"/>
  <c r="D312" i="20"/>
  <c r="E312" i="20"/>
  <c r="F312" i="20"/>
  <c r="G312" i="20"/>
  <c r="A313" i="20"/>
  <c r="B313" i="20"/>
  <c r="C313" i="20"/>
  <c r="D313" i="20"/>
  <c r="E313" i="20"/>
  <c r="F313" i="20"/>
  <c r="G313" i="20"/>
  <c r="A314" i="20"/>
  <c r="B314" i="20"/>
  <c r="C314" i="20"/>
  <c r="D314" i="20"/>
  <c r="E314" i="20"/>
  <c r="F314" i="20"/>
  <c r="G314" i="20"/>
  <c r="A315" i="20"/>
  <c r="B315" i="20"/>
  <c r="C315" i="20"/>
  <c r="D315" i="20"/>
  <c r="E315" i="20"/>
  <c r="F315" i="20"/>
  <c r="G315" i="20"/>
  <c r="A316" i="20"/>
  <c r="B316" i="20"/>
  <c r="C316" i="20"/>
  <c r="D316" i="20"/>
  <c r="E316" i="20"/>
  <c r="F316" i="20"/>
  <c r="G316" i="20"/>
  <c r="A317" i="20"/>
  <c r="B317" i="20"/>
  <c r="C317" i="20"/>
  <c r="D317" i="20"/>
  <c r="E317" i="20"/>
  <c r="F317" i="20"/>
  <c r="G317" i="20"/>
  <c r="A318" i="20"/>
  <c r="B318" i="20"/>
  <c r="C318" i="20"/>
  <c r="D318" i="20"/>
  <c r="E318" i="20"/>
  <c r="F318" i="20"/>
  <c r="G318" i="20"/>
  <c r="A319" i="20"/>
  <c r="B319" i="20"/>
  <c r="C319" i="20"/>
  <c r="D319" i="20"/>
  <c r="E319" i="20"/>
  <c r="F319" i="20"/>
  <c r="G319" i="20"/>
  <c r="A320" i="20"/>
  <c r="B320" i="20"/>
  <c r="C320" i="20"/>
  <c r="D320" i="20"/>
  <c r="E320" i="20"/>
  <c r="F320" i="20"/>
  <c r="G320" i="20"/>
  <c r="A321" i="20"/>
  <c r="B321" i="20"/>
  <c r="C321" i="20"/>
  <c r="D321" i="20"/>
  <c r="E321" i="20"/>
  <c r="F321" i="20"/>
  <c r="G321" i="20"/>
  <c r="A322" i="20"/>
  <c r="B322" i="20"/>
  <c r="C322" i="20"/>
  <c r="D322" i="20"/>
  <c r="E322" i="20"/>
  <c r="F322" i="20"/>
  <c r="G322" i="20"/>
  <c r="A323" i="20"/>
  <c r="B323" i="20"/>
  <c r="C323" i="20"/>
  <c r="D323" i="20"/>
  <c r="E323" i="20"/>
  <c r="F323" i="20"/>
  <c r="G323" i="20"/>
  <c r="A324" i="20"/>
  <c r="B324" i="20"/>
  <c r="C324" i="20"/>
  <c r="D324" i="20"/>
  <c r="E324" i="20"/>
  <c r="F324" i="20"/>
  <c r="G324" i="20"/>
  <c r="A325" i="20"/>
  <c r="B325" i="20"/>
  <c r="C325" i="20"/>
  <c r="D325" i="20"/>
  <c r="E325" i="20"/>
  <c r="F325" i="20"/>
  <c r="G325" i="20"/>
  <c r="A326" i="20"/>
  <c r="B326" i="20"/>
  <c r="C326" i="20"/>
  <c r="D326" i="20"/>
  <c r="E326" i="20"/>
  <c r="F326" i="20"/>
  <c r="G326" i="20"/>
  <c r="A327" i="20"/>
  <c r="B327" i="20"/>
  <c r="C327" i="20"/>
  <c r="D327" i="20"/>
  <c r="E327" i="20"/>
  <c r="F327" i="20"/>
  <c r="G327" i="20"/>
  <c r="A328" i="20"/>
  <c r="B328" i="20"/>
  <c r="C328" i="20"/>
  <c r="D328" i="20"/>
  <c r="E328" i="20"/>
  <c r="F328" i="20"/>
  <c r="G328" i="20"/>
  <c r="A329" i="20"/>
  <c r="B329" i="20"/>
  <c r="C329" i="20"/>
  <c r="D329" i="20"/>
  <c r="E329" i="20"/>
  <c r="F329" i="20"/>
  <c r="G329" i="20"/>
  <c r="A330" i="20"/>
  <c r="B330" i="20"/>
  <c r="C330" i="20"/>
  <c r="D330" i="20"/>
  <c r="E330" i="20"/>
  <c r="F330" i="20"/>
  <c r="G330" i="20"/>
  <c r="A331" i="20"/>
  <c r="B331" i="20"/>
  <c r="C331" i="20"/>
  <c r="D331" i="20"/>
  <c r="E331" i="20"/>
  <c r="F331" i="20"/>
  <c r="G331" i="20"/>
  <c r="A332" i="20"/>
  <c r="B332" i="20"/>
  <c r="C332" i="20"/>
  <c r="D332" i="20"/>
  <c r="E332" i="20"/>
  <c r="F332" i="20"/>
  <c r="G332" i="20"/>
  <c r="A333" i="20"/>
  <c r="B333" i="20"/>
  <c r="C333" i="20"/>
  <c r="D333" i="20"/>
  <c r="E333" i="20"/>
  <c r="F333" i="20"/>
  <c r="G333" i="20"/>
  <c r="A334" i="20"/>
  <c r="B334" i="20"/>
  <c r="C334" i="20"/>
  <c r="D334" i="20"/>
  <c r="E334" i="20"/>
  <c r="F334" i="20"/>
  <c r="G334" i="20"/>
  <c r="A335" i="20"/>
  <c r="B335" i="20"/>
  <c r="C335" i="20"/>
  <c r="D335" i="20"/>
  <c r="E335" i="20"/>
  <c r="F335" i="20"/>
  <c r="G335" i="20"/>
  <c r="A336" i="20"/>
  <c r="B336" i="20"/>
  <c r="C336" i="20"/>
  <c r="D336" i="20"/>
  <c r="E336" i="20"/>
  <c r="F336" i="20"/>
  <c r="G336" i="20"/>
  <c r="A337" i="20"/>
  <c r="B337" i="20"/>
  <c r="C337" i="20"/>
  <c r="D337" i="20"/>
  <c r="E337" i="20"/>
  <c r="F337" i="20"/>
  <c r="G337" i="20"/>
  <c r="A338" i="20"/>
  <c r="B338" i="20"/>
  <c r="C338" i="20"/>
  <c r="D338" i="20"/>
  <c r="E338" i="20"/>
  <c r="F338" i="20"/>
  <c r="G338" i="20"/>
  <c r="A339" i="20"/>
  <c r="B339" i="20"/>
  <c r="C339" i="20"/>
  <c r="D339" i="20"/>
  <c r="E339" i="20"/>
  <c r="F339" i="20"/>
  <c r="G339" i="20"/>
  <c r="A340" i="20"/>
  <c r="B340" i="20"/>
  <c r="C340" i="20"/>
  <c r="D340" i="20"/>
  <c r="E340" i="20"/>
  <c r="F340" i="20"/>
  <c r="G340" i="20"/>
  <c r="G304" i="20"/>
  <c r="G305" i="20"/>
  <c r="G306" i="20"/>
  <c r="G307" i="20"/>
  <c r="G308" i="20"/>
  <c r="F304" i="20"/>
  <c r="F305" i="20"/>
  <c r="F306" i="20"/>
  <c r="F307" i="20"/>
  <c r="F308" i="20"/>
  <c r="E304" i="20"/>
  <c r="E305" i="20"/>
  <c r="E306" i="20"/>
  <c r="E307" i="20"/>
  <c r="E308" i="20"/>
  <c r="D304" i="20"/>
  <c r="D305" i="20"/>
  <c r="D306" i="20"/>
  <c r="D307" i="20"/>
  <c r="D308" i="20"/>
  <c r="C304" i="20"/>
  <c r="C305" i="20"/>
  <c r="C306" i="20"/>
  <c r="C307" i="20"/>
  <c r="C308" i="20"/>
  <c r="B304" i="20"/>
  <c r="B305" i="20"/>
  <c r="B306" i="20"/>
  <c r="B307" i="20"/>
  <c r="B308" i="20"/>
  <c r="A304" i="20"/>
  <c r="G11" i="20"/>
  <c r="G12" i="20"/>
  <c r="G13" i="20"/>
  <c r="G14" i="20"/>
  <c r="G15" i="20"/>
  <c r="G16" i="20"/>
  <c r="G17" i="20"/>
  <c r="G18" i="20"/>
  <c r="G19" i="20"/>
  <c r="G20" i="20"/>
  <c r="G21" i="20"/>
  <c r="G22" i="20"/>
  <c r="G23" i="20"/>
  <c r="G24" i="20"/>
  <c r="G25" i="20"/>
  <c r="G26" i="20"/>
  <c r="G27" i="20"/>
  <c r="G28" i="20"/>
  <c r="G29" i="20"/>
  <c r="G30" i="20"/>
  <c r="G31" i="20"/>
  <c r="G32" i="20"/>
  <c r="G33" i="20"/>
  <c r="G34" i="20"/>
  <c r="G35" i="20"/>
  <c r="G36" i="20"/>
  <c r="G37" i="20"/>
  <c r="G38" i="20"/>
  <c r="G39" i="20"/>
  <c r="G40" i="20"/>
  <c r="G41" i="20"/>
  <c r="G42" i="20"/>
  <c r="G43" i="20"/>
  <c r="G44" i="20"/>
  <c r="G45" i="20"/>
  <c r="G46" i="20"/>
  <c r="G47" i="20"/>
  <c r="G48" i="20"/>
  <c r="G49" i="20"/>
  <c r="G50" i="20"/>
  <c r="G51" i="20"/>
  <c r="G52" i="20"/>
  <c r="G53" i="20"/>
  <c r="G54" i="20"/>
  <c r="G55" i="20"/>
  <c r="G56" i="20"/>
  <c r="G57" i="20"/>
  <c r="G58" i="20"/>
  <c r="G59" i="20"/>
  <c r="G60" i="20"/>
  <c r="G61" i="20"/>
  <c r="G62" i="20"/>
  <c r="G63" i="20"/>
  <c r="G64" i="20"/>
  <c r="G65" i="20"/>
  <c r="G66" i="20"/>
  <c r="G67" i="20"/>
  <c r="G68" i="20"/>
  <c r="G69" i="20"/>
  <c r="G70" i="20"/>
  <c r="G71" i="20"/>
  <c r="G72" i="20"/>
  <c r="G73" i="20"/>
  <c r="G74" i="20"/>
  <c r="G75" i="20"/>
  <c r="G76" i="20"/>
  <c r="G77" i="20"/>
  <c r="G78" i="20"/>
  <c r="G79" i="20"/>
  <c r="G80" i="20"/>
  <c r="G81" i="20"/>
  <c r="G82" i="20"/>
  <c r="G83" i="20"/>
  <c r="G84" i="20"/>
  <c r="G85" i="20"/>
  <c r="G86" i="20"/>
  <c r="G87" i="20"/>
  <c r="G88" i="20"/>
  <c r="G89" i="20"/>
  <c r="G90" i="20"/>
  <c r="G91" i="20"/>
  <c r="G92" i="20"/>
  <c r="G93" i="20"/>
  <c r="G94" i="20"/>
  <c r="G95" i="20"/>
  <c r="G96" i="20"/>
  <c r="G97" i="20"/>
  <c r="G98" i="20"/>
  <c r="G99" i="20"/>
  <c r="G100" i="20"/>
  <c r="G101" i="20"/>
  <c r="G102" i="20"/>
  <c r="G103" i="20"/>
  <c r="G104" i="20"/>
  <c r="G105" i="20"/>
  <c r="G106" i="20"/>
  <c r="G107" i="20"/>
  <c r="G108" i="20"/>
  <c r="G109" i="20"/>
  <c r="G110" i="20"/>
  <c r="G111" i="20"/>
  <c r="G112" i="20"/>
  <c r="G113" i="20"/>
  <c r="G114" i="20"/>
  <c r="G115" i="20"/>
  <c r="G116" i="20"/>
  <c r="G117" i="20"/>
  <c r="G118" i="20"/>
  <c r="G119" i="20"/>
  <c r="G120" i="20"/>
  <c r="G121" i="20"/>
  <c r="G122" i="20"/>
  <c r="G123" i="20"/>
  <c r="G124" i="20"/>
  <c r="G125" i="20"/>
  <c r="G126" i="20"/>
  <c r="G127" i="20"/>
  <c r="G128" i="20"/>
  <c r="G129" i="20"/>
  <c r="G130" i="20"/>
  <c r="G131" i="20"/>
  <c r="G132" i="20"/>
  <c r="G133" i="20"/>
  <c r="G134" i="20"/>
  <c r="G135" i="20"/>
  <c r="G136" i="20"/>
  <c r="G137" i="20"/>
  <c r="G138" i="20"/>
  <c r="G139" i="20"/>
  <c r="G140" i="20"/>
  <c r="G141" i="20"/>
  <c r="G142" i="20"/>
  <c r="G143" i="20"/>
  <c r="G144" i="20"/>
  <c r="G145" i="20"/>
  <c r="G146" i="20"/>
  <c r="G147" i="20"/>
  <c r="G148" i="20"/>
  <c r="G149" i="20"/>
  <c r="G150" i="20"/>
  <c r="G151" i="20"/>
  <c r="G152" i="20"/>
  <c r="G153" i="20"/>
  <c r="G154" i="20"/>
  <c r="G155" i="20"/>
  <c r="G156" i="20"/>
  <c r="G157" i="20"/>
  <c r="G158" i="20"/>
  <c r="G159" i="20"/>
  <c r="G160" i="20"/>
  <c r="G161" i="20"/>
  <c r="G162" i="20"/>
  <c r="G163" i="20"/>
  <c r="G164" i="20"/>
  <c r="G165" i="20"/>
  <c r="G166" i="20"/>
  <c r="G167" i="20"/>
  <c r="G168" i="20"/>
  <c r="G169" i="20"/>
  <c r="G170" i="20"/>
  <c r="G171" i="20"/>
  <c r="G172" i="20"/>
  <c r="G173" i="20"/>
  <c r="G174" i="20"/>
  <c r="G175" i="20"/>
  <c r="G176" i="20"/>
  <c r="G177" i="20"/>
  <c r="G178" i="20"/>
  <c r="G179" i="20"/>
  <c r="G180" i="20"/>
  <c r="G181" i="20"/>
  <c r="G182" i="20"/>
  <c r="G183" i="20"/>
  <c r="G184" i="20"/>
  <c r="G185" i="20"/>
  <c r="G186" i="20"/>
  <c r="G187" i="20"/>
  <c r="G188" i="20"/>
  <c r="G189" i="20"/>
  <c r="G190" i="20"/>
  <c r="G191" i="20"/>
  <c r="G192" i="20"/>
  <c r="G193" i="20"/>
  <c r="G194" i="20"/>
  <c r="G195" i="20"/>
  <c r="G196" i="20"/>
  <c r="G197" i="20"/>
  <c r="G198" i="20"/>
  <c r="G199" i="20"/>
  <c r="G200" i="20"/>
  <c r="G201" i="20"/>
  <c r="G202" i="20"/>
  <c r="G203" i="20"/>
  <c r="G204" i="20"/>
  <c r="G205" i="20"/>
  <c r="G206" i="20"/>
  <c r="G207" i="20"/>
  <c r="G208" i="20"/>
  <c r="G209" i="20"/>
  <c r="G210" i="20"/>
  <c r="G211" i="20"/>
  <c r="G212" i="20"/>
  <c r="G213" i="20"/>
  <c r="G214" i="20"/>
  <c r="G215" i="20"/>
  <c r="G216" i="20"/>
  <c r="G217" i="20"/>
  <c r="G218" i="20"/>
  <c r="G219" i="20"/>
  <c r="G220" i="20"/>
  <c r="G221" i="20"/>
  <c r="G222" i="20"/>
  <c r="G223" i="20"/>
  <c r="G224" i="20"/>
  <c r="G225" i="20"/>
  <c r="G226" i="20"/>
  <c r="G227" i="20"/>
  <c r="G228" i="20"/>
  <c r="G229" i="20"/>
  <c r="G230" i="20"/>
  <c r="G231" i="20"/>
  <c r="G232" i="20"/>
  <c r="G233" i="20"/>
  <c r="G234" i="20"/>
  <c r="G235" i="20"/>
  <c r="G236" i="20"/>
  <c r="G237" i="20"/>
  <c r="G238" i="20"/>
  <c r="G239" i="20"/>
  <c r="G240" i="20"/>
  <c r="G241" i="20"/>
  <c r="G242" i="20"/>
  <c r="G243" i="20"/>
  <c r="G244" i="20"/>
  <c r="G245" i="20"/>
  <c r="G246" i="20"/>
  <c r="G247" i="20"/>
  <c r="G248" i="20"/>
  <c r="G249" i="20"/>
  <c r="G250" i="20"/>
  <c r="G251" i="20"/>
  <c r="G252" i="20"/>
  <c r="G253" i="20"/>
  <c r="G254" i="20"/>
  <c r="G255" i="20"/>
  <c r="G256" i="20"/>
  <c r="G257" i="20"/>
  <c r="G258" i="20"/>
  <c r="G259" i="20"/>
  <c r="G260" i="20"/>
  <c r="G261" i="20"/>
  <c r="G262" i="20"/>
  <c r="G263" i="20"/>
  <c r="G264" i="20"/>
  <c r="G265" i="20"/>
  <c r="G266" i="20"/>
  <c r="G267" i="20"/>
  <c r="G268" i="20"/>
  <c r="G269" i="20"/>
  <c r="G270" i="20"/>
  <c r="G271" i="20"/>
  <c r="G272" i="20"/>
  <c r="G273" i="20"/>
  <c r="G274" i="20"/>
  <c r="G275" i="20"/>
  <c r="G276" i="20"/>
  <c r="G277" i="20"/>
  <c r="G278" i="20"/>
  <c r="G279" i="20"/>
  <c r="G280" i="20"/>
  <c r="G281" i="20"/>
  <c r="G282" i="20"/>
  <c r="G283" i="20"/>
  <c r="G284" i="20"/>
  <c r="G285" i="20"/>
  <c r="G286" i="20"/>
  <c r="G287" i="20"/>
  <c r="G288" i="20"/>
  <c r="G289" i="20"/>
  <c r="G290" i="20"/>
  <c r="G291" i="20"/>
  <c r="G292" i="20"/>
  <c r="G293" i="20"/>
  <c r="G294" i="20"/>
  <c r="G295" i="20"/>
  <c r="G296" i="20"/>
  <c r="G297" i="20"/>
  <c r="G298" i="20"/>
  <c r="G299" i="20"/>
  <c r="G300" i="20"/>
  <c r="G301" i="20"/>
  <c r="G302" i="20"/>
  <c r="G303" i="20"/>
  <c r="G10" i="20"/>
  <c r="F11" i="20"/>
  <c r="F12" i="20"/>
  <c r="F13" i="20"/>
  <c r="F14" i="20"/>
  <c r="F15" i="20"/>
  <c r="F16" i="20"/>
  <c r="F17" i="20"/>
  <c r="F18" i="20"/>
  <c r="F19" i="20"/>
  <c r="F20" i="20"/>
  <c r="F21" i="20"/>
  <c r="F22" i="20"/>
  <c r="F23" i="20"/>
  <c r="F24" i="20"/>
  <c r="F25" i="20"/>
  <c r="F26" i="20"/>
  <c r="F27" i="20"/>
  <c r="F28" i="20"/>
  <c r="F29" i="20"/>
  <c r="F30" i="20"/>
  <c r="F31" i="20"/>
  <c r="F32" i="20"/>
  <c r="F33" i="20"/>
  <c r="F34" i="20"/>
  <c r="F35" i="20"/>
  <c r="F36" i="20"/>
  <c r="F37" i="20"/>
  <c r="F38" i="20"/>
  <c r="F39" i="20"/>
  <c r="F40" i="20"/>
  <c r="F41" i="20"/>
  <c r="F42" i="20"/>
  <c r="F43" i="20"/>
  <c r="F44" i="20"/>
  <c r="F45" i="20"/>
  <c r="F46" i="20"/>
  <c r="F47" i="20"/>
  <c r="F48" i="20"/>
  <c r="F49" i="20"/>
  <c r="F50" i="20"/>
  <c r="F51" i="20"/>
  <c r="F52" i="20"/>
  <c r="F53" i="20"/>
  <c r="F54" i="20"/>
  <c r="F55" i="20"/>
  <c r="F56" i="20"/>
  <c r="F57" i="20"/>
  <c r="F58" i="20"/>
  <c r="F59" i="20"/>
  <c r="F60" i="20"/>
  <c r="F61" i="20"/>
  <c r="F62" i="20"/>
  <c r="F63" i="20"/>
  <c r="F64" i="20"/>
  <c r="F65" i="20"/>
  <c r="F66" i="20"/>
  <c r="F67" i="20"/>
  <c r="F68" i="20"/>
  <c r="F69" i="20"/>
  <c r="F70" i="20"/>
  <c r="F71" i="20"/>
  <c r="F72" i="20"/>
  <c r="F73" i="20"/>
  <c r="F74" i="20"/>
  <c r="F75" i="20"/>
  <c r="F76" i="20"/>
  <c r="F77" i="20"/>
  <c r="F78" i="20"/>
  <c r="F79" i="20"/>
  <c r="F80" i="20"/>
  <c r="F81" i="20"/>
  <c r="F82" i="20"/>
  <c r="F83" i="20"/>
  <c r="F84" i="20"/>
  <c r="F85" i="20"/>
  <c r="F86" i="20"/>
  <c r="F87" i="20"/>
  <c r="F88" i="20"/>
  <c r="F89" i="20"/>
  <c r="F90" i="20"/>
  <c r="F91" i="20"/>
  <c r="F92" i="20"/>
  <c r="F93" i="20"/>
  <c r="F94" i="20"/>
  <c r="F95" i="20"/>
  <c r="F96" i="20"/>
  <c r="F97" i="20"/>
  <c r="F98" i="20"/>
  <c r="F99" i="20"/>
  <c r="F100" i="20"/>
  <c r="F101" i="20"/>
  <c r="F102" i="20"/>
  <c r="F103" i="20"/>
  <c r="F104" i="20"/>
  <c r="F105" i="20"/>
  <c r="F106" i="20"/>
  <c r="F107" i="20"/>
  <c r="F108" i="20"/>
  <c r="F109" i="20"/>
  <c r="F110" i="20"/>
  <c r="F111" i="20"/>
  <c r="F112" i="20"/>
  <c r="F113" i="20"/>
  <c r="F114" i="20"/>
  <c r="F115" i="20"/>
  <c r="F116" i="20"/>
  <c r="F117" i="20"/>
  <c r="F118" i="20"/>
  <c r="F119" i="20"/>
  <c r="F120" i="20"/>
  <c r="F121" i="20"/>
  <c r="F122" i="20"/>
  <c r="F123" i="20"/>
  <c r="F124" i="20"/>
  <c r="F125" i="20"/>
  <c r="F126" i="20"/>
  <c r="F127" i="20"/>
  <c r="F128" i="20"/>
  <c r="F129" i="20"/>
  <c r="F130" i="20"/>
  <c r="F131" i="20"/>
  <c r="F132" i="20"/>
  <c r="F133" i="20"/>
  <c r="F134" i="20"/>
  <c r="F135" i="20"/>
  <c r="F136" i="20"/>
  <c r="F137" i="20"/>
  <c r="F138" i="20"/>
  <c r="F139" i="20"/>
  <c r="F140" i="20"/>
  <c r="F141" i="20"/>
  <c r="F142" i="20"/>
  <c r="F143" i="20"/>
  <c r="F144" i="20"/>
  <c r="F145" i="20"/>
  <c r="F146" i="20"/>
  <c r="F147" i="20"/>
  <c r="F148" i="20"/>
  <c r="F149" i="20"/>
  <c r="F150" i="20"/>
  <c r="F151" i="20"/>
  <c r="F152" i="20"/>
  <c r="F153" i="20"/>
  <c r="F154" i="20"/>
  <c r="F155" i="20"/>
  <c r="F156" i="20"/>
  <c r="F157" i="20"/>
  <c r="F158" i="20"/>
  <c r="F159" i="20"/>
  <c r="F160" i="20"/>
  <c r="F161" i="20"/>
  <c r="F162" i="20"/>
  <c r="F163" i="20"/>
  <c r="F164" i="20"/>
  <c r="F165" i="20"/>
  <c r="F166" i="20"/>
  <c r="F167" i="20"/>
  <c r="F168" i="20"/>
  <c r="F169" i="20"/>
  <c r="F170" i="20"/>
  <c r="F171" i="20"/>
  <c r="F172" i="20"/>
  <c r="F173" i="20"/>
  <c r="F174" i="20"/>
  <c r="F175" i="20"/>
  <c r="F176" i="20"/>
  <c r="F177" i="20"/>
  <c r="F178" i="20"/>
  <c r="F179" i="20"/>
  <c r="F180" i="20"/>
  <c r="F181" i="20"/>
  <c r="F182" i="20"/>
  <c r="F183" i="20"/>
  <c r="F184" i="20"/>
  <c r="F185" i="20"/>
  <c r="F186" i="20"/>
  <c r="F187" i="20"/>
  <c r="F188" i="20"/>
  <c r="F189" i="20"/>
  <c r="F190" i="20"/>
  <c r="F191" i="20"/>
  <c r="F192" i="20"/>
  <c r="F193" i="20"/>
  <c r="F194" i="20"/>
  <c r="F195" i="20"/>
  <c r="F196" i="20"/>
  <c r="F197" i="20"/>
  <c r="F198" i="20"/>
  <c r="F199" i="20"/>
  <c r="F200" i="20"/>
  <c r="F201" i="20"/>
  <c r="F202" i="20"/>
  <c r="F203" i="20"/>
  <c r="F204" i="20"/>
  <c r="F205" i="20"/>
  <c r="F206" i="20"/>
  <c r="F207" i="20"/>
  <c r="F208" i="20"/>
  <c r="F209" i="20"/>
  <c r="F210" i="20"/>
  <c r="F211" i="20"/>
  <c r="F212" i="20"/>
  <c r="F213" i="20"/>
  <c r="F214" i="20"/>
  <c r="F215" i="20"/>
  <c r="F216" i="20"/>
  <c r="F217" i="20"/>
  <c r="F218" i="20"/>
  <c r="F219" i="20"/>
  <c r="F220" i="20"/>
  <c r="F221" i="20"/>
  <c r="F222" i="20"/>
  <c r="F223" i="20"/>
  <c r="F224" i="20"/>
  <c r="F225" i="20"/>
  <c r="F226" i="20"/>
  <c r="F227" i="20"/>
  <c r="F228" i="20"/>
  <c r="F229" i="20"/>
  <c r="F230" i="20"/>
  <c r="F231" i="20"/>
  <c r="F232" i="20"/>
  <c r="F233" i="20"/>
  <c r="F234" i="20"/>
  <c r="F235" i="20"/>
  <c r="F236" i="20"/>
  <c r="F237" i="20"/>
  <c r="F238" i="20"/>
  <c r="F239" i="20"/>
  <c r="F240" i="20"/>
  <c r="F241" i="20"/>
  <c r="F242" i="20"/>
  <c r="F243" i="20"/>
  <c r="F244" i="20"/>
  <c r="F245" i="20"/>
  <c r="F246" i="20"/>
  <c r="F247" i="20"/>
  <c r="F248" i="20"/>
  <c r="F249" i="20"/>
  <c r="F250" i="20"/>
  <c r="F251" i="20"/>
  <c r="F252" i="20"/>
  <c r="F253" i="20"/>
  <c r="F254" i="20"/>
  <c r="F255" i="20"/>
  <c r="F256" i="20"/>
  <c r="F257" i="20"/>
  <c r="F258" i="20"/>
  <c r="F259" i="20"/>
  <c r="F260" i="20"/>
  <c r="F261" i="20"/>
  <c r="F262" i="20"/>
  <c r="F263" i="20"/>
  <c r="F264" i="20"/>
  <c r="F265" i="20"/>
  <c r="F266" i="20"/>
  <c r="F267" i="20"/>
  <c r="F268" i="20"/>
  <c r="F269" i="20"/>
  <c r="F270" i="20"/>
  <c r="F271" i="20"/>
  <c r="F272" i="20"/>
  <c r="F273" i="20"/>
  <c r="F274" i="20"/>
  <c r="F275" i="20"/>
  <c r="F276" i="20"/>
  <c r="F277" i="20"/>
  <c r="F278" i="20"/>
  <c r="F279" i="20"/>
  <c r="F280" i="20"/>
  <c r="F281" i="20"/>
  <c r="F282" i="20"/>
  <c r="F283" i="20"/>
  <c r="F284" i="20"/>
  <c r="F285" i="20"/>
  <c r="F286" i="20"/>
  <c r="F287" i="20"/>
  <c r="F288" i="20"/>
  <c r="F289" i="20"/>
  <c r="F290" i="20"/>
  <c r="F291" i="20"/>
  <c r="F292" i="20"/>
  <c r="F293" i="20"/>
  <c r="F294" i="20"/>
  <c r="F295" i="20"/>
  <c r="F296" i="20"/>
  <c r="F297" i="20"/>
  <c r="F298" i="20"/>
  <c r="F299" i="20"/>
  <c r="F300" i="20"/>
  <c r="F301" i="20"/>
  <c r="F302" i="20"/>
  <c r="F303" i="20"/>
  <c r="F10" i="20"/>
  <c r="E11" i="20"/>
  <c r="E12" i="20"/>
  <c r="E13" i="20"/>
  <c r="E14" i="20"/>
  <c r="E15" i="20"/>
  <c r="E16" i="20"/>
  <c r="E17" i="20"/>
  <c r="E18" i="20"/>
  <c r="E19" i="20"/>
  <c r="E20" i="20"/>
  <c r="E21" i="20"/>
  <c r="E22" i="20"/>
  <c r="E23" i="20"/>
  <c r="E24" i="20"/>
  <c r="E25" i="20"/>
  <c r="E26" i="20"/>
  <c r="E27" i="20"/>
  <c r="E28" i="20"/>
  <c r="E29" i="20"/>
  <c r="E30" i="20"/>
  <c r="E31" i="20"/>
  <c r="E32" i="20"/>
  <c r="E33" i="20"/>
  <c r="E34" i="20"/>
  <c r="E35" i="20"/>
  <c r="E36" i="20"/>
  <c r="E37" i="20"/>
  <c r="E38" i="20"/>
  <c r="E39" i="20"/>
  <c r="E40" i="20"/>
  <c r="E41" i="20"/>
  <c r="E42" i="20"/>
  <c r="E43" i="20"/>
  <c r="E44" i="20"/>
  <c r="E45" i="20"/>
  <c r="E46" i="20"/>
  <c r="E47" i="20"/>
  <c r="E48" i="20"/>
  <c r="E49" i="20"/>
  <c r="E50" i="20"/>
  <c r="E51" i="20"/>
  <c r="E52" i="20"/>
  <c r="E53" i="20"/>
  <c r="E54" i="20"/>
  <c r="E55" i="20"/>
  <c r="E56" i="20"/>
  <c r="E57" i="20"/>
  <c r="E58" i="20"/>
  <c r="E59" i="20"/>
  <c r="E60" i="20"/>
  <c r="E61" i="20"/>
  <c r="E62" i="20"/>
  <c r="E63" i="20"/>
  <c r="E64" i="20"/>
  <c r="E65" i="20"/>
  <c r="E66" i="20"/>
  <c r="E67" i="20"/>
  <c r="E68" i="20"/>
  <c r="E69" i="20"/>
  <c r="E70" i="20"/>
  <c r="E71" i="20"/>
  <c r="E72" i="20"/>
  <c r="E73" i="20"/>
  <c r="E74" i="20"/>
  <c r="E75" i="20"/>
  <c r="E76" i="20"/>
  <c r="E77" i="20"/>
  <c r="E78" i="20"/>
  <c r="E79" i="20"/>
  <c r="E80" i="20"/>
  <c r="E81" i="20"/>
  <c r="E82" i="20"/>
  <c r="E83" i="20"/>
  <c r="E84" i="20"/>
  <c r="E85" i="20"/>
  <c r="E86" i="20"/>
  <c r="E87" i="20"/>
  <c r="E88" i="20"/>
  <c r="E89" i="20"/>
  <c r="E90" i="20"/>
  <c r="E91" i="20"/>
  <c r="E92" i="20"/>
  <c r="E93" i="20"/>
  <c r="E94" i="20"/>
  <c r="E95" i="20"/>
  <c r="E96" i="20"/>
  <c r="E97" i="20"/>
  <c r="E98" i="20"/>
  <c r="E99" i="20"/>
  <c r="E100" i="20"/>
  <c r="E101" i="20"/>
  <c r="E102" i="20"/>
  <c r="E103" i="20"/>
  <c r="E104" i="20"/>
  <c r="E105" i="20"/>
  <c r="E106" i="20"/>
  <c r="E107" i="20"/>
  <c r="E108" i="20"/>
  <c r="E109" i="20"/>
  <c r="E110" i="20"/>
  <c r="E111" i="20"/>
  <c r="E112" i="20"/>
  <c r="E113" i="20"/>
  <c r="E114" i="20"/>
  <c r="E115" i="20"/>
  <c r="E116" i="20"/>
  <c r="E117" i="20"/>
  <c r="E118" i="20"/>
  <c r="E119" i="20"/>
  <c r="E120" i="20"/>
  <c r="E121" i="20"/>
  <c r="E122" i="20"/>
  <c r="E123" i="20"/>
  <c r="E124" i="20"/>
  <c r="E125" i="20"/>
  <c r="E126" i="20"/>
  <c r="E127" i="20"/>
  <c r="E128" i="20"/>
  <c r="E129" i="20"/>
  <c r="E130" i="20"/>
  <c r="E131" i="20"/>
  <c r="E132" i="20"/>
  <c r="E133" i="20"/>
  <c r="E134" i="20"/>
  <c r="E135" i="20"/>
  <c r="E136" i="20"/>
  <c r="E137" i="20"/>
  <c r="E138" i="20"/>
  <c r="E139" i="20"/>
  <c r="E140" i="20"/>
  <c r="E141" i="20"/>
  <c r="E142" i="20"/>
  <c r="E143" i="20"/>
  <c r="E144" i="20"/>
  <c r="E145" i="20"/>
  <c r="E146" i="20"/>
  <c r="E147" i="20"/>
  <c r="E148" i="20"/>
  <c r="E149" i="20"/>
  <c r="E150" i="20"/>
  <c r="E151" i="20"/>
  <c r="E152" i="20"/>
  <c r="E153" i="20"/>
  <c r="E154" i="20"/>
  <c r="E155" i="20"/>
  <c r="E156" i="20"/>
  <c r="E157" i="20"/>
  <c r="E158" i="20"/>
  <c r="E159" i="20"/>
  <c r="E160" i="20"/>
  <c r="E161" i="20"/>
  <c r="E162" i="20"/>
  <c r="E163" i="20"/>
  <c r="E164" i="20"/>
  <c r="E165" i="20"/>
  <c r="E166" i="20"/>
  <c r="E167" i="20"/>
  <c r="E168" i="20"/>
  <c r="E169" i="20"/>
  <c r="E170" i="20"/>
  <c r="E171" i="20"/>
  <c r="E172" i="20"/>
  <c r="E173" i="20"/>
  <c r="E174" i="20"/>
  <c r="E175" i="20"/>
  <c r="E176" i="20"/>
  <c r="E177" i="20"/>
  <c r="E178" i="20"/>
  <c r="E179" i="20"/>
  <c r="E180" i="20"/>
  <c r="E181" i="20"/>
  <c r="E182" i="20"/>
  <c r="E183" i="20"/>
  <c r="E184" i="20"/>
  <c r="E185" i="20"/>
  <c r="E186" i="20"/>
  <c r="E187" i="20"/>
  <c r="E188" i="20"/>
  <c r="E189" i="20"/>
  <c r="E190" i="20"/>
  <c r="E191" i="20"/>
  <c r="E192" i="20"/>
  <c r="E193" i="20"/>
  <c r="E194" i="20"/>
  <c r="E195" i="20"/>
  <c r="E196" i="20"/>
  <c r="E197" i="20"/>
  <c r="E198" i="20"/>
  <c r="E199" i="20"/>
  <c r="E200" i="20"/>
  <c r="E201" i="20"/>
  <c r="E202" i="20"/>
  <c r="E203" i="20"/>
  <c r="E204" i="20"/>
  <c r="E205" i="20"/>
  <c r="E206" i="20"/>
  <c r="E207" i="20"/>
  <c r="E208" i="20"/>
  <c r="E209" i="20"/>
  <c r="E210" i="20"/>
  <c r="E211" i="20"/>
  <c r="E212" i="20"/>
  <c r="E213" i="20"/>
  <c r="E214" i="20"/>
  <c r="E215" i="20"/>
  <c r="E216" i="20"/>
  <c r="E217" i="20"/>
  <c r="E218" i="20"/>
  <c r="E219" i="20"/>
  <c r="E220" i="20"/>
  <c r="E221" i="20"/>
  <c r="E222" i="20"/>
  <c r="E223" i="20"/>
  <c r="E224" i="20"/>
  <c r="E225" i="20"/>
  <c r="E226" i="20"/>
  <c r="E227" i="20"/>
  <c r="E228" i="20"/>
  <c r="E229" i="20"/>
  <c r="E230" i="20"/>
  <c r="E231" i="20"/>
  <c r="E232" i="20"/>
  <c r="E233" i="20"/>
  <c r="E234" i="20"/>
  <c r="E235" i="20"/>
  <c r="E236" i="20"/>
  <c r="E237" i="20"/>
  <c r="E238" i="20"/>
  <c r="E239" i="20"/>
  <c r="E240" i="20"/>
  <c r="E241" i="20"/>
  <c r="E242" i="20"/>
  <c r="E243" i="20"/>
  <c r="E244" i="20"/>
  <c r="E245" i="20"/>
  <c r="E246" i="20"/>
  <c r="E247" i="20"/>
  <c r="E248" i="20"/>
  <c r="E249" i="20"/>
  <c r="E250" i="20"/>
  <c r="E251" i="20"/>
  <c r="E252" i="20"/>
  <c r="E253" i="20"/>
  <c r="E254" i="20"/>
  <c r="E255" i="20"/>
  <c r="E256" i="20"/>
  <c r="E257" i="20"/>
  <c r="E258" i="20"/>
  <c r="E259" i="20"/>
  <c r="E260" i="20"/>
  <c r="E261" i="20"/>
  <c r="E262" i="20"/>
  <c r="E263" i="20"/>
  <c r="E264" i="20"/>
  <c r="E265" i="20"/>
  <c r="E266" i="20"/>
  <c r="E267" i="20"/>
  <c r="E268" i="20"/>
  <c r="E269" i="20"/>
  <c r="E270" i="20"/>
  <c r="E271" i="20"/>
  <c r="E272" i="20"/>
  <c r="E273" i="20"/>
  <c r="E274" i="20"/>
  <c r="E275" i="20"/>
  <c r="E276" i="20"/>
  <c r="E277" i="20"/>
  <c r="E278" i="20"/>
  <c r="E279" i="20"/>
  <c r="E280" i="20"/>
  <c r="E281" i="20"/>
  <c r="E282" i="20"/>
  <c r="E283" i="20"/>
  <c r="E284" i="20"/>
  <c r="E285" i="20"/>
  <c r="E286" i="20"/>
  <c r="E287" i="20"/>
  <c r="E288" i="20"/>
  <c r="E289" i="20"/>
  <c r="E290" i="20"/>
  <c r="E291" i="20"/>
  <c r="E292" i="20"/>
  <c r="E293" i="20"/>
  <c r="E294" i="20"/>
  <c r="E295" i="20"/>
  <c r="E296" i="20"/>
  <c r="E297" i="20"/>
  <c r="E298" i="20"/>
  <c r="E299" i="20"/>
  <c r="E300" i="20"/>
  <c r="E301" i="20"/>
  <c r="E302" i="20"/>
  <c r="E303" i="20"/>
  <c r="E10" i="20"/>
  <c r="D11" i="20"/>
  <c r="D12" i="20"/>
  <c r="D13" i="20"/>
  <c r="D14" i="20"/>
  <c r="D15" i="20"/>
  <c r="D16" i="20"/>
  <c r="D17" i="20"/>
  <c r="D18" i="20"/>
  <c r="D19" i="20"/>
  <c r="D20" i="20"/>
  <c r="D21" i="20"/>
  <c r="D22" i="20"/>
  <c r="D23" i="20"/>
  <c r="D24" i="20"/>
  <c r="D25" i="20"/>
  <c r="D26" i="20"/>
  <c r="D27" i="20"/>
  <c r="D28" i="20"/>
  <c r="D29" i="20"/>
  <c r="D30" i="20"/>
  <c r="D31" i="20"/>
  <c r="D32" i="20"/>
  <c r="D33" i="20"/>
  <c r="D34" i="20"/>
  <c r="D35" i="20"/>
  <c r="D36" i="20"/>
  <c r="D37" i="20"/>
  <c r="D38" i="20"/>
  <c r="D39" i="20"/>
  <c r="D40" i="20"/>
  <c r="D41" i="20"/>
  <c r="D42" i="20"/>
  <c r="D43" i="20"/>
  <c r="D44" i="20"/>
  <c r="D45" i="20"/>
  <c r="D46" i="20"/>
  <c r="D47" i="20"/>
  <c r="D48" i="20"/>
  <c r="D49" i="20"/>
  <c r="D50" i="20"/>
  <c r="D51" i="20"/>
  <c r="D52" i="20"/>
  <c r="D53" i="20"/>
  <c r="D54" i="20"/>
  <c r="D55" i="20"/>
  <c r="D56" i="20"/>
  <c r="D57" i="20"/>
  <c r="D58" i="20"/>
  <c r="D59" i="20"/>
  <c r="D60" i="20"/>
  <c r="D61" i="20"/>
  <c r="D62" i="20"/>
  <c r="D63" i="20"/>
  <c r="D64" i="20"/>
  <c r="D65" i="20"/>
  <c r="D66" i="20"/>
  <c r="D67" i="20"/>
  <c r="D68" i="20"/>
  <c r="D69" i="20"/>
  <c r="D70" i="20"/>
  <c r="D71" i="20"/>
  <c r="D72" i="20"/>
  <c r="D73" i="20"/>
  <c r="D74" i="20"/>
  <c r="D75" i="20"/>
  <c r="D76" i="20"/>
  <c r="D77" i="20"/>
  <c r="D78" i="20"/>
  <c r="D79" i="20"/>
  <c r="D80" i="20"/>
  <c r="D81" i="20"/>
  <c r="D82" i="20"/>
  <c r="D83" i="20"/>
  <c r="D84" i="20"/>
  <c r="D85" i="20"/>
  <c r="D86" i="20"/>
  <c r="D87" i="20"/>
  <c r="D88" i="20"/>
  <c r="D89" i="20"/>
  <c r="D90" i="20"/>
  <c r="D91" i="20"/>
  <c r="D92" i="20"/>
  <c r="D93" i="20"/>
  <c r="D94" i="20"/>
  <c r="D95" i="20"/>
  <c r="D96" i="20"/>
  <c r="D97" i="20"/>
  <c r="D98" i="20"/>
  <c r="D99" i="20"/>
  <c r="D100" i="20"/>
  <c r="D101" i="20"/>
  <c r="D102" i="20"/>
  <c r="D103" i="20"/>
  <c r="D104" i="20"/>
  <c r="D105" i="20"/>
  <c r="D106" i="20"/>
  <c r="D107" i="20"/>
  <c r="D108" i="20"/>
  <c r="D109" i="20"/>
  <c r="D110" i="20"/>
  <c r="D111" i="20"/>
  <c r="D112" i="20"/>
  <c r="D113" i="20"/>
  <c r="D114" i="20"/>
  <c r="D115" i="20"/>
  <c r="D116" i="20"/>
  <c r="D117" i="20"/>
  <c r="D118" i="20"/>
  <c r="D119" i="20"/>
  <c r="D120" i="20"/>
  <c r="D121" i="20"/>
  <c r="D122" i="20"/>
  <c r="D123" i="20"/>
  <c r="D124" i="20"/>
  <c r="D125" i="20"/>
  <c r="D126" i="20"/>
  <c r="D127" i="20"/>
  <c r="D128" i="20"/>
  <c r="D129" i="20"/>
  <c r="D130" i="20"/>
  <c r="D131" i="20"/>
  <c r="D132" i="20"/>
  <c r="D133" i="20"/>
  <c r="D134" i="20"/>
  <c r="D135" i="20"/>
  <c r="D136" i="20"/>
  <c r="D137" i="20"/>
  <c r="D138" i="20"/>
  <c r="D139" i="20"/>
  <c r="D140" i="20"/>
  <c r="D141" i="20"/>
  <c r="D142" i="20"/>
  <c r="D143" i="20"/>
  <c r="D144" i="20"/>
  <c r="D145" i="20"/>
  <c r="D146" i="20"/>
  <c r="D147" i="20"/>
  <c r="D148" i="20"/>
  <c r="D149" i="20"/>
  <c r="D150" i="20"/>
  <c r="D151" i="20"/>
  <c r="D152" i="20"/>
  <c r="D153" i="20"/>
  <c r="D154" i="20"/>
  <c r="D155" i="20"/>
  <c r="D156" i="20"/>
  <c r="D157" i="20"/>
  <c r="D158" i="20"/>
  <c r="D159" i="20"/>
  <c r="D160" i="20"/>
  <c r="D161" i="20"/>
  <c r="D162" i="20"/>
  <c r="D163" i="20"/>
  <c r="D164" i="20"/>
  <c r="D165" i="20"/>
  <c r="D166" i="20"/>
  <c r="D167" i="20"/>
  <c r="D168" i="20"/>
  <c r="D169" i="20"/>
  <c r="D170" i="20"/>
  <c r="D171" i="20"/>
  <c r="D172" i="20"/>
  <c r="D173" i="20"/>
  <c r="D174" i="20"/>
  <c r="D175" i="20"/>
  <c r="D176" i="20"/>
  <c r="D177" i="20"/>
  <c r="D178" i="20"/>
  <c r="D179" i="20"/>
  <c r="D180" i="20"/>
  <c r="D181" i="20"/>
  <c r="D182" i="20"/>
  <c r="D183" i="20"/>
  <c r="D184" i="20"/>
  <c r="D185" i="20"/>
  <c r="D186" i="20"/>
  <c r="D187" i="20"/>
  <c r="D188" i="20"/>
  <c r="D189" i="20"/>
  <c r="D190" i="20"/>
  <c r="D191" i="20"/>
  <c r="D192" i="20"/>
  <c r="D193" i="20"/>
  <c r="D194" i="20"/>
  <c r="D195" i="20"/>
  <c r="D196" i="20"/>
  <c r="D197" i="20"/>
  <c r="D198" i="20"/>
  <c r="D199" i="20"/>
  <c r="D200" i="20"/>
  <c r="D201" i="20"/>
  <c r="D202" i="20"/>
  <c r="D203" i="20"/>
  <c r="D204" i="20"/>
  <c r="D205" i="20"/>
  <c r="D206" i="20"/>
  <c r="D207" i="20"/>
  <c r="D208" i="20"/>
  <c r="D209" i="20"/>
  <c r="D210" i="20"/>
  <c r="D211" i="20"/>
  <c r="D212" i="20"/>
  <c r="D213" i="20"/>
  <c r="D214" i="20"/>
  <c r="D215" i="20"/>
  <c r="D216" i="20"/>
  <c r="D217" i="20"/>
  <c r="D218" i="20"/>
  <c r="D219" i="20"/>
  <c r="D220" i="20"/>
  <c r="D221" i="20"/>
  <c r="D222" i="20"/>
  <c r="D223" i="20"/>
  <c r="D224" i="20"/>
  <c r="D225" i="20"/>
  <c r="D226" i="20"/>
  <c r="D227" i="20"/>
  <c r="D228" i="20"/>
  <c r="D229" i="20"/>
  <c r="D230" i="20"/>
  <c r="D231" i="20"/>
  <c r="D232" i="20"/>
  <c r="D233" i="20"/>
  <c r="D234" i="20"/>
  <c r="D235" i="20"/>
  <c r="D236" i="20"/>
  <c r="D237" i="20"/>
  <c r="D238" i="20"/>
  <c r="D239" i="20"/>
  <c r="D240" i="20"/>
  <c r="D241" i="20"/>
  <c r="D242" i="20"/>
  <c r="D243" i="20"/>
  <c r="D244" i="20"/>
  <c r="D245" i="20"/>
  <c r="D246" i="20"/>
  <c r="D247" i="20"/>
  <c r="D248" i="20"/>
  <c r="D249" i="20"/>
  <c r="D250" i="20"/>
  <c r="D251" i="20"/>
  <c r="D252" i="20"/>
  <c r="D253" i="20"/>
  <c r="D254" i="20"/>
  <c r="D255" i="20"/>
  <c r="D256" i="20"/>
  <c r="D257" i="20"/>
  <c r="D258" i="20"/>
  <c r="D259" i="20"/>
  <c r="D260" i="20"/>
  <c r="D261" i="20"/>
  <c r="D262" i="20"/>
  <c r="D263" i="20"/>
  <c r="D264" i="20"/>
  <c r="D265" i="20"/>
  <c r="D266" i="20"/>
  <c r="D267" i="20"/>
  <c r="D268" i="20"/>
  <c r="D269" i="20"/>
  <c r="D270" i="20"/>
  <c r="D271" i="20"/>
  <c r="D272" i="20"/>
  <c r="D273" i="20"/>
  <c r="D274" i="20"/>
  <c r="D275" i="20"/>
  <c r="D276" i="20"/>
  <c r="D277" i="20"/>
  <c r="D278" i="20"/>
  <c r="D279" i="20"/>
  <c r="D280" i="20"/>
  <c r="D281" i="20"/>
  <c r="D282" i="20"/>
  <c r="D283" i="20"/>
  <c r="D284" i="20"/>
  <c r="D285" i="20"/>
  <c r="D286" i="20"/>
  <c r="D287" i="20"/>
  <c r="D288" i="20"/>
  <c r="D289" i="20"/>
  <c r="D290" i="20"/>
  <c r="D291" i="20"/>
  <c r="D292" i="20"/>
  <c r="D293" i="20"/>
  <c r="D294" i="20"/>
  <c r="D295" i="20"/>
  <c r="D296" i="20"/>
  <c r="D297" i="20"/>
  <c r="D298" i="20"/>
  <c r="D299" i="20"/>
  <c r="D300" i="20"/>
  <c r="D301" i="20"/>
  <c r="D302" i="20"/>
  <c r="D303" i="20"/>
  <c r="D10" i="20"/>
  <c r="H2" i="4"/>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337" i="4"/>
  <c r="J2338" i="4"/>
  <c r="J2339" i="4"/>
  <c r="J2340" i="4"/>
  <c r="J2341" i="4"/>
  <c r="J2342" i="4"/>
  <c r="J2343" i="4"/>
  <c r="J2344" i="4"/>
  <c r="J2345" i="4"/>
  <c r="J2346" i="4"/>
  <c r="J2347" i="4"/>
  <c r="J2348" i="4"/>
  <c r="J2349" i="4"/>
  <c r="J2350" i="4"/>
  <c r="J2351" i="4"/>
  <c r="J2352" i="4"/>
  <c r="J2353" i="4"/>
  <c r="J2354" i="4"/>
  <c r="J2355" i="4"/>
  <c r="J2356" i="4"/>
  <c r="J2357" i="4"/>
  <c r="J2358" i="4"/>
  <c r="J2359" i="4"/>
  <c r="J2360" i="4"/>
  <c r="J2361" i="4"/>
  <c r="J2362" i="4"/>
  <c r="J2363" i="4"/>
  <c r="J2364" i="4"/>
  <c r="J2365" i="4"/>
  <c r="J2366" i="4"/>
  <c r="J2367" i="4"/>
  <c r="J2368" i="4"/>
  <c r="J2369" i="4"/>
  <c r="J2370" i="4"/>
  <c r="J2371" i="4"/>
  <c r="J2372" i="4"/>
  <c r="J2373" i="4"/>
  <c r="J2374" i="4"/>
  <c r="J2375" i="4"/>
  <c r="J2376" i="4"/>
  <c r="J2377" i="4"/>
  <c r="J2378" i="4"/>
  <c r="J2379" i="4"/>
  <c r="J2380" i="4"/>
  <c r="J2381" i="4"/>
  <c r="J2382" i="4"/>
  <c r="J2383" i="4"/>
  <c r="J2384" i="4"/>
  <c r="J2385" i="4"/>
  <c r="J2386" i="4"/>
  <c r="J2387" i="4"/>
  <c r="J2388" i="4"/>
  <c r="J2389" i="4"/>
  <c r="J2390" i="4"/>
  <c r="J2391" i="4"/>
  <c r="J2392" i="4"/>
  <c r="J2393" i="4"/>
  <c r="J2394" i="4"/>
  <c r="J2395" i="4"/>
  <c r="J2396" i="4"/>
  <c r="J2397" i="4"/>
  <c r="J2398" i="4"/>
  <c r="J2399" i="4"/>
  <c r="J2400" i="4"/>
  <c r="J2401" i="4"/>
  <c r="J2402" i="4"/>
  <c r="J2403" i="4"/>
  <c r="J2404" i="4"/>
  <c r="J2405" i="4"/>
  <c r="J2406" i="4"/>
  <c r="J2407" i="4"/>
  <c r="J2408" i="4"/>
  <c r="J2409" i="4"/>
  <c r="J2410" i="4"/>
  <c r="J2411" i="4"/>
  <c r="J2412" i="4"/>
  <c r="J2413" i="4"/>
  <c r="J2414" i="4"/>
  <c r="J2415" i="4"/>
  <c r="J2416" i="4"/>
  <c r="J2417" i="4"/>
  <c r="J2418" i="4"/>
  <c r="J2419" i="4"/>
  <c r="J2420" i="4"/>
  <c r="J2421" i="4"/>
  <c r="J2422" i="4"/>
  <c r="J2423" i="4"/>
  <c r="J2424" i="4"/>
  <c r="J2425" i="4"/>
  <c r="J2426" i="4"/>
  <c r="J2427" i="4"/>
  <c r="J2428" i="4"/>
  <c r="J2429" i="4"/>
  <c r="J2430" i="4"/>
  <c r="J2431" i="4"/>
  <c r="J2432" i="4"/>
  <c r="J2433" i="4"/>
  <c r="J2434" i="4"/>
  <c r="J2435" i="4"/>
  <c r="J2436" i="4"/>
  <c r="J2437" i="4"/>
  <c r="J2438" i="4"/>
  <c r="J2439" i="4"/>
  <c r="J2440" i="4"/>
  <c r="J2441" i="4"/>
  <c r="J2442" i="4"/>
  <c r="J2443" i="4"/>
  <c r="J2444" i="4"/>
  <c r="J2445" i="4"/>
  <c r="J2446" i="4"/>
  <c r="J2447" i="4"/>
  <c r="J2448" i="4"/>
  <c r="J2449" i="4"/>
  <c r="J2450" i="4"/>
  <c r="J2451" i="4"/>
  <c r="J2452" i="4"/>
  <c r="J2453" i="4"/>
  <c r="J2454" i="4"/>
  <c r="J2455" i="4"/>
  <c r="J2456" i="4"/>
  <c r="J2457" i="4"/>
  <c r="J2458" i="4"/>
  <c r="J2459" i="4"/>
  <c r="J2460" i="4"/>
  <c r="J2461" i="4"/>
  <c r="J2462" i="4"/>
  <c r="J2463" i="4"/>
  <c r="J2464" i="4"/>
  <c r="J2465" i="4"/>
  <c r="J2466" i="4"/>
  <c r="J2467" i="4"/>
  <c r="J2468" i="4"/>
  <c r="J2469" i="4"/>
  <c r="J2470" i="4"/>
  <c r="J2471" i="4"/>
  <c r="J2472" i="4"/>
  <c r="J2473" i="4"/>
  <c r="J2474" i="4"/>
  <c r="J2475" i="4"/>
  <c r="J2476" i="4"/>
  <c r="J2477" i="4"/>
  <c r="J2478" i="4"/>
  <c r="J2479" i="4"/>
  <c r="J2480" i="4"/>
  <c r="J2481" i="4"/>
  <c r="J2482" i="4"/>
  <c r="J2483" i="4"/>
  <c r="J2484" i="4"/>
  <c r="J2485" i="4"/>
  <c r="J2486" i="4"/>
  <c r="J2487" i="4"/>
  <c r="J2488" i="4"/>
  <c r="J2489" i="4"/>
  <c r="J2490" i="4"/>
  <c r="J2491" i="4"/>
  <c r="J2492" i="4"/>
  <c r="J2493" i="4"/>
  <c r="J2494" i="4"/>
  <c r="J2495" i="4"/>
  <c r="J2496" i="4"/>
  <c r="J2497" i="4"/>
  <c r="J2498" i="4"/>
  <c r="J2499" i="4"/>
  <c r="J2500" i="4"/>
  <c r="J2501" i="4"/>
  <c r="I2" i="4"/>
  <c r="I6" i="4"/>
  <c r="I3" i="4"/>
  <c r="I4" i="4"/>
  <c r="I5"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337" i="4"/>
  <c r="I2338" i="4"/>
  <c r="I2339" i="4"/>
  <c r="I2340" i="4"/>
  <c r="I2341" i="4"/>
  <c r="I2342" i="4"/>
  <c r="I2343" i="4"/>
  <c r="I2344" i="4"/>
  <c r="I2345" i="4"/>
  <c r="I2346" i="4"/>
  <c r="I2347" i="4"/>
  <c r="I2348" i="4"/>
  <c r="I2349" i="4"/>
  <c r="I2350" i="4"/>
  <c r="I2351" i="4"/>
  <c r="I2352" i="4"/>
  <c r="I2353" i="4"/>
  <c r="I2354" i="4"/>
  <c r="I2355" i="4"/>
  <c r="I2356" i="4"/>
  <c r="I2357" i="4"/>
  <c r="I2358" i="4"/>
  <c r="I2359" i="4"/>
  <c r="I2360" i="4"/>
  <c r="I2361" i="4"/>
  <c r="I2362" i="4"/>
  <c r="I2363" i="4"/>
  <c r="I2364" i="4"/>
  <c r="I2365" i="4"/>
  <c r="I2366" i="4"/>
  <c r="I2367" i="4"/>
  <c r="I2368" i="4"/>
  <c r="I2369" i="4"/>
  <c r="I2370" i="4"/>
  <c r="I2371" i="4"/>
  <c r="I2372" i="4"/>
  <c r="I2373" i="4"/>
  <c r="I2374" i="4"/>
  <c r="I2375" i="4"/>
  <c r="I2376" i="4"/>
  <c r="I2377" i="4"/>
  <c r="I2378" i="4"/>
  <c r="I2379" i="4"/>
  <c r="I2380" i="4"/>
  <c r="I2381" i="4"/>
  <c r="I2382" i="4"/>
  <c r="I2383" i="4"/>
  <c r="I2384" i="4"/>
  <c r="I2385" i="4"/>
  <c r="I2386" i="4"/>
  <c r="I2387" i="4"/>
  <c r="I2388" i="4"/>
  <c r="I2389" i="4"/>
  <c r="I2390" i="4"/>
  <c r="I2391" i="4"/>
  <c r="I2392" i="4"/>
  <c r="I2393" i="4"/>
  <c r="I2394" i="4"/>
  <c r="I2395" i="4"/>
  <c r="I2396" i="4"/>
  <c r="I2397" i="4"/>
  <c r="I2398" i="4"/>
  <c r="I2399" i="4"/>
  <c r="I2400" i="4"/>
  <c r="I2401" i="4"/>
  <c r="I2402" i="4"/>
  <c r="I2403" i="4"/>
  <c r="I2404" i="4"/>
  <c r="I2405" i="4"/>
  <c r="I2406" i="4"/>
  <c r="I2407" i="4"/>
  <c r="I2408" i="4"/>
  <c r="I2409" i="4"/>
  <c r="I2410" i="4"/>
  <c r="I2411" i="4"/>
  <c r="I2412" i="4"/>
  <c r="I2413" i="4"/>
  <c r="I2414" i="4"/>
  <c r="I2415" i="4"/>
  <c r="I2416" i="4"/>
  <c r="I2417" i="4"/>
  <c r="I2418" i="4"/>
  <c r="I2419" i="4"/>
  <c r="I2420" i="4"/>
  <c r="I2421" i="4"/>
  <c r="I2422" i="4"/>
  <c r="I2423" i="4"/>
  <c r="I2424" i="4"/>
  <c r="I2425" i="4"/>
  <c r="I2426" i="4"/>
  <c r="I2427" i="4"/>
  <c r="I2428" i="4"/>
  <c r="I2429" i="4"/>
  <c r="I2430" i="4"/>
  <c r="I2431" i="4"/>
  <c r="I2432" i="4"/>
  <c r="I2433" i="4"/>
  <c r="I2434" i="4"/>
  <c r="I2435" i="4"/>
  <c r="I2436" i="4"/>
  <c r="I2437" i="4"/>
  <c r="I2438" i="4"/>
  <c r="I2439" i="4"/>
  <c r="I2440" i="4"/>
  <c r="I2441" i="4"/>
  <c r="I2442" i="4"/>
  <c r="I2443" i="4"/>
  <c r="I2444" i="4"/>
  <c r="I2445" i="4"/>
  <c r="I2446" i="4"/>
  <c r="I2447" i="4"/>
  <c r="I2448" i="4"/>
  <c r="I2449" i="4"/>
  <c r="I2450" i="4"/>
  <c r="I2451" i="4"/>
  <c r="I2452" i="4"/>
  <c r="I2453" i="4"/>
  <c r="I2454" i="4"/>
  <c r="I2455" i="4"/>
  <c r="I2456" i="4"/>
  <c r="I2457" i="4"/>
  <c r="I2458" i="4"/>
  <c r="I2459" i="4"/>
  <c r="I2460" i="4"/>
  <c r="I2461" i="4"/>
  <c r="I2462" i="4"/>
  <c r="I2463" i="4"/>
  <c r="I2464" i="4"/>
  <c r="I2465" i="4"/>
  <c r="I2466" i="4"/>
  <c r="I2467" i="4"/>
  <c r="I2468" i="4"/>
  <c r="I2469" i="4"/>
  <c r="I2470" i="4"/>
  <c r="I2471" i="4"/>
  <c r="I2472" i="4"/>
  <c r="I2473" i="4"/>
  <c r="I2474" i="4"/>
  <c r="I2475" i="4"/>
  <c r="I2476" i="4"/>
  <c r="I2477" i="4"/>
  <c r="I2478" i="4"/>
  <c r="I2479" i="4"/>
  <c r="I2480" i="4"/>
  <c r="I2481" i="4"/>
  <c r="I2482" i="4"/>
  <c r="I2483" i="4"/>
  <c r="I2484" i="4"/>
  <c r="I2485" i="4"/>
  <c r="I2486" i="4"/>
  <c r="I2487" i="4"/>
  <c r="I2488" i="4"/>
  <c r="I2489" i="4"/>
  <c r="I2490" i="4"/>
  <c r="I2491" i="4"/>
  <c r="I2492" i="4"/>
  <c r="I2493" i="4"/>
  <c r="I2494" i="4"/>
  <c r="I2495" i="4"/>
  <c r="I2496" i="4"/>
  <c r="I2497" i="4"/>
  <c r="I2498" i="4"/>
  <c r="I2499" i="4"/>
  <c r="I2500" i="4"/>
  <c r="I2501" i="4"/>
  <c r="C4" i="20"/>
  <c r="E4" i="20"/>
  <c r="H1099" i="4" s="1"/>
  <c r="K1099" i="4" s="1"/>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1006" i="3"/>
  <c r="K1007" i="3"/>
  <c r="K1008" i="3"/>
  <c r="K1009" i="3"/>
  <c r="K1010" i="3"/>
  <c r="K1011" i="3"/>
  <c r="K1012" i="3"/>
  <c r="K1013" i="3"/>
  <c r="K1014" i="3"/>
  <c r="K1015" i="3"/>
  <c r="K1016" i="3"/>
  <c r="K1017" i="3"/>
  <c r="K1018" i="3"/>
  <c r="K1019" i="3"/>
  <c r="K1020" i="3"/>
  <c r="K1021" i="3"/>
  <c r="K1022" i="3"/>
  <c r="K1023" i="3"/>
  <c r="K1024" i="3"/>
  <c r="K1025" i="3"/>
  <c r="K1026" i="3"/>
  <c r="K1027" i="3"/>
  <c r="K1028" i="3"/>
  <c r="K1029" i="3"/>
  <c r="K1030" i="3"/>
  <c r="K1031" i="3"/>
  <c r="K1032" i="3"/>
  <c r="K1033" i="3"/>
  <c r="K1034" i="3"/>
  <c r="K1035" i="3"/>
  <c r="K1036" i="3"/>
  <c r="K1037" i="3"/>
  <c r="K1038" i="3"/>
  <c r="K1039" i="3"/>
  <c r="K1040" i="3"/>
  <c r="K1041" i="3"/>
  <c r="K1042" i="3"/>
  <c r="K1043" i="3"/>
  <c r="K1044" i="3"/>
  <c r="K1045" i="3"/>
  <c r="K1046" i="3"/>
  <c r="K1047" i="3"/>
  <c r="K1048" i="3"/>
  <c r="K1049" i="3"/>
  <c r="K1050" i="3"/>
  <c r="K1051" i="3"/>
  <c r="K1052" i="3"/>
  <c r="K1053" i="3"/>
  <c r="K1054" i="3"/>
  <c r="K1055" i="3"/>
  <c r="K1056" i="3"/>
  <c r="K1057" i="3"/>
  <c r="K1058" i="3"/>
  <c r="K1059" i="3"/>
  <c r="K1060" i="3"/>
  <c r="K1061" i="3"/>
  <c r="K1062" i="3"/>
  <c r="K1063" i="3"/>
  <c r="K1064" i="3"/>
  <c r="K1065" i="3"/>
  <c r="K1066" i="3"/>
  <c r="K1067" i="3"/>
  <c r="K1068" i="3"/>
  <c r="K1069" i="3"/>
  <c r="K1070" i="3"/>
  <c r="K1071" i="3"/>
  <c r="K1072" i="3"/>
  <c r="K1073" i="3"/>
  <c r="K1074" i="3"/>
  <c r="K1075" i="3"/>
  <c r="K1076" i="3"/>
  <c r="K1077" i="3"/>
  <c r="K1078" i="3"/>
  <c r="K1079" i="3"/>
  <c r="K1080" i="3"/>
  <c r="K1081" i="3"/>
  <c r="K1082" i="3"/>
  <c r="K1083" i="3"/>
  <c r="K1084" i="3"/>
  <c r="K1085" i="3"/>
  <c r="K1086" i="3"/>
  <c r="K1087" i="3"/>
  <c r="K1088" i="3"/>
  <c r="K1089" i="3"/>
  <c r="K1090" i="3"/>
  <c r="K1091" i="3"/>
  <c r="K1092" i="3"/>
  <c r="K1093" i="3"/>
  <c r="K1094" i="3"/>
  <c r="K1095" i="3"/>
  <c r="K1096" i="3"/>
  <c r="K1097" i="3"/>
  <c r="K1098" i="3"/>
  <c r="K1099" i="3"/>
  <c r="K1100" i="3"/>
  <c r="K1101" i="3"/>
  <c r="K1102" i="3"/>
  <c r="K1103" i="3"/>
  <c r="K1104" i="3"/>
  <c r="K1105" i="3"/>
  <c r="K1106" i="3"/>
  <c r="K1107" i="3"/>
  <c r="K1108" i="3"/>
  <c r="K1109" i="3"/>
  <c r="K1110" i="3"/>
  <c r="K1111" i="3"/>
  <c r="K1112" i="3"/>
  <c r="K1113" i="3"/>
  <c r="K1114" i="3"/>
  <c r="K1115" i="3"/>
  <c r="K1116" i="3"/>
  <c r="K1117" i="3"/>
  <c r="K1118" i="3"/>
  <c r="K1119" i="3"/>
  <c r="K1120" i="3"/>
  <c r="K1121" i="3"/>
  <c r="K1122" i="3"/>
  <c r="K1123" i="3"/>
  <c r="K1124" i="3"/>
  <c r="K1125" i="3"/>
  <c r="K1126" i="3"/>
  <c r="K1127" i="3"/>
  <c r="K1128" i="3"/>
  <c r="K1129" i="3"/>
  <c r="K1130" i="3"/>
  <c r="K1131" i="3"/>
  <c r="K1132" i="3"/>
  <c r="K1133" i="3"/>
  <c r="K1134" i="3"/>
  <c r="K1135" i="3"/>
  <c r="K1136" i="3"/>
  <c r="K1137" i="3"/>
  <c r="K1138" i="3"/>
  <c r="K1139" i="3"/>
  <c r="K1140" i="3"/>
  <c r="K1141" i="3"/>
  <c r="K1142" i="3"/>
  <c r="K1143" i="3"/>
  <c r="K1144" i="3"/>
  <c r="K1145" i="3"/>
  <c r="K1146" i="3"/>
  <c r="K1147" i="3"/>
  <c r="K1148" i="3"/>
  <c r="K1149" i="3"/>
  <c r="K1150" i="3"/>
  <c r="K1151" i="3"/>
  <c r="K1152" i="3"/>
  <c r="K1153" i="3"/>
  <c r="K1154" i="3"/>
  <c r="K1155" i="3"/>
  <c r="K1156" i="3"/>
  <c r="K1157" i="3"/>
  <c r="K1158" i="3"/>
  <c r="K1159" i="3"/>
  <c r="K1160" i="3"/>
  <c r="K1161" i="3"/>
  <c r="K1162" i="3"/>
  <c r="K1163" i="3"/>
  <c r="K1164" i="3"/>
  <c r="K1165" i="3"/>
  <c r="K1166" i="3"/>
  <c r="K1167" i="3"/>
  <c r="K1168" i="3"/>
  <c r="K1169" i="3"/>
  <c r="K1170" i="3"/>
  <c r="K1171" i="3"/>
  <c r="K1172" i="3"/>
  <c r="K1173" i="3"/>
  <c r="K1174" i="3"/>
  <c r="K1175" i="3"/>
  <c r="K1176" i="3"/>
  <c r="K1177" i="3"/>
  <c r="K1178" i="3"/>
  <c r="K1179" i="3"/>
  <c r="K1180" i="3"/>
  <c r="K1181" i="3"/>
  <c r="K1182" i="3"/>
  <c r="K1183" i="3"/>
  <c r="K1184" i="3"/>
  <c r="K1185" i="3"/>
  <c r="K1186" i="3"/>
  <c r="K1187" i="3"/>
  <c r="K1188" i="3"/>
  <c r="K1189" i="3"/>
  <c r="K1190" i="3"/>
  <c r="K1191" i="3"/>
  <c r="K1192" i="3"/>
  <c r="K1193" i="3"/>
  <c r="K1194" i="3"/>
  <c r="K1195" i="3"/>
  <c r="K1196" i="3"/>
  <c r="K1197" i="3"/>
  <c r="K1198" i="3"/>
  <c r="K1199" i="3"/>
  <c r="K1200" i="3"/>
  <c r="K1201" i="3"/>
  <c r="K1202" i="3"/>
  <c r="K1203" i="3"/>
  <c r="K1204" i="3"/>
  <c r="K1205" i="3"/>
  <c r="K1206" i="3"/>
  <c r="K1207" i="3"/>
  <c r="K1208" i="3"/>
  <c r="K1209" i="3"/>
  <c r="K1210" i="3"/>
  <c r="K1211" i="3"/>
  <c r="K1212" i="3"/>
  <c r="K1213" i="3"/>
  <c r="K1214" i="3"/>
  <c r="K1215" i="3"/>
  <c r="K1216" i="3"/>
  <c r="K1217" i="3"/>
  <c r="K1218" i="3"/>
  <c r="K1219" i="3"/>
  <c r="K1220" i="3"/>
  <c r="K1221" i="3"/>
  <c r="K1222" i="3"/>
  <c r="K1223" i="3"/>
  <c r="K1224" i="3"/>
  <c r="K1225" i="3"/>
  <c r="K1226" i="3"/>
  <c r="K1227" i="3"/>
  <c r="K1228" i="3"/>
  <c r="K1229" i="3"/>
  <c r="K1230" i="3"/>
  <c r="K1231" i="3"/>
  <c r="K1232" i="3"/>
  <c r="K1233" i="3"/>
  <c r="K1234" i="3"/>
  <c r="K1235" i="3"/>
  <c r="K1236" i="3"/>
  <c r="K1237" i="3"/>
  <c r="K1238" i="3"/>
  <c r="K1239" i="3"/>
  <c r="K1240" i="3"/>
  <c r="K1241" i="3"/>
  <c r="K1242" i="3"/>
  <c r="K1243" i="3"/>
  <c r="K1244" i="3"/>
  <c r="K1245" i="3"/>
  <c r="K1246" i="3"/>
  <c r="K1247" i="3"/>
  <c r="K1248" i="3"/>
  <c r="K1249" i="3"/>
  <c r="K1250" i="3"/>
  <c r="K1251" i="3"/>
  <c r="K1252" i="3"/>
  <c r="K1253" i="3"/>
  <c r="K1254" i="3"/>
  <c r="K1255" i="3"/>
  <c r="K1256" i="3"/>
  <c r="K1257" i="3"/>
  <c r="K1258" i="3"/>
  <c r="K1259" i="3"/>
  <c r="K1260" i="3"/>
  <c r="K1261" i="3"/>
  <c r="K1262" i="3"/>
  <c r="K1263" i="3"/>
  <c r="K1264" i="3"/>
  <c r="K1265" i="3"/>
  <c r="K1266" i="3"/>
  <c r="K1267" i="3"/>
  <c r="K1268" i="3"/>
  <c r="K1269" i="3"/>
  <c r="K1270" i="3"/>
  <c r="K1271" i="3"/>
  <c r="K1272" i="3"/>
  <c r="K1273" i="3"/>
  <c r="K1274" i="3"/>
  <c r="K1275" i="3"/>
  <c r="K1276" i="3"/>
  <c r="K1277" i="3"/>
  <c r="K1278" i="3"/>
  <c r="K1279" i="3"/>
  <c r="K1280" i="3"/>
  <c r="K1281" i="3"/>
  <c r="K1282" i="3"/>
  <c r="K1283" i="3"/>
  <c r="K1284" i="3"/>
  <c r="K1285" i="3"/>
  <c r="K1286" i="3"/>
  <c r="K1287" i="3"/>
  <c r="K1288" i="3"/>
  <c r="K1289" i="3"/>
  <c r="K1290" i="3"/>
  <c r="K1291" i="3"/>
  <c r="K1292" i="3"/>
  <c r="K1293" i="3"/>
  <c r="K1294" i="3"/>
  <c r="K1295" i="3"/>
  <c r="K1296" i="3"/>
  <c r="K1297" i="3"/>
  <c r="K1298" i="3"/>
  <c r="K1299" i="3"/>
  <c r="K1300" i="3"/>
  <c r="K1301" i="3"/>
  <c r="K1302" i="3"/>
  <c r="K1303" i="3"/>
  <c r="K1304" i="3"/>
  <c r="K1305" i="3"/>
  <c r="K1306" i="3"/>
  <c r="K1307" i="3"/>
  <c r="K1308" i="3"/>
  <c r="K1309" i="3"/>
  <c r="K1310" i="3"/>
  <c r="K1311" i="3"/>
  <c r="K1312" i="3"/>
  <c r="K1313" i="3"/>
  <c r="K1314" i="3"/>
  <c r="K1315" i="3"/>
  <c r="K1316" i="3"/>
  <c r="K1317" i="3"/>
  <c r="K1318" i="3"/>
  <c r="K1319" i="3"/>
  <c r="K1320" i="3"/>
  <c r="K1321" i="3"/>
  <c r="K1322" i="3"/>
  <c r="K1323" i="3"/>
  <c r="K1324" i="3"/>
  <c r="K1325" i="3"/>
  <c r="K1326" i="3"/>
  <c r="K1327" i="3"/>
  <c r="K1328" i="3"/>
  <c r="K1329" i="3"/>
  <c r="K1330" i="3"/>
  <c r="K1331" i="3"/>
  <c r="K1332" i="3"/>
  <c r="K1333" i="3"/>
  <c r="K1334" i="3"/>
  <c r="K1335" i="3"/>
  <c r="K1336" i="3"/>
  <c r="K1337" i="3"/>
  <c r="K1338" i="3"/>
  <c r="K1339" i="3"/>
  <c r="K1340" i="3"/>
  <c r="K1341" i="3"/>
  <c r="K1342" i="3"/>
  <c r="K1343" i="3"/>
  <c r="K1344" i="3"/>
  <c r="K1345" i="3"/>
  <c r="K1346" i="3"/>
  <c r="K1347" i="3"/>
  <c r="K1348" i="3"/>
  <c r="K1349" i="3"/>
  <c r="K1350" i="3"/>
  <c r="K1351" i="3"/>
  <c r="K1352" i="3"/>
  <c r="K1353" i="3"/>
  <c r="K1354" i="3"/>
  <c r="K1355" i="3"/>
  <c r="K1356" i="3"/>
  <c r="K1357" i="3"/>
  <c r="K1358" i="3"/>
  <c r="K1359" i="3"/>
  <c r="K1360" i="3"/>
  <c r="K1361" i="3"/>
  <c r="K1362" i="3"/>
  <c r="K1363" i="3"/>
  <c r="K1364" i="3"/>
  <c r="K1365" i="3"/>
  <c r="K1366" i="3"/>
  <c r="K1367" i="3"/>
  <c r="K1368" i="3"/>
  <c r="K1369" i="3"/>
  <c r="K1370" i="3"/>
  <c r="K1371" i="3"/>
  <c r="K1372" i="3"/>
  <c r="K1373" i="3"/>
  <c r="K1374" i="3"/>
  <c r="K1375" i="3"/>
  <c r="K1376" i="3"/>
  <c r="K1377" i="3"/>
  <c r="K1378" i="3"/>
  <c r="K1379" i="3"/>
  <c r="K1380" i="3"/>
  <c r="K1381" i="3"/>
  <c r="K1382" i="3"/>
  <c r="K1383" i="3"/>
  <c r="K1384" i="3"/>
  <c r="K1385" i="3"/>
  <c r="K1386" i="3"/>
  <c r="K1387" i="3"/>
  <c r="K1388" i="3"/>
  <c r="K1389" i="3"/>
  <c r="K1390" i="3"/>
  <c r="K1391" i="3"/>
  <c r="K1392" i="3"/>
  <c r="K1393" i="3"/>
  <c r="K1394" i="3"/>
  <c r="K1395" i="3"/>
  <c r="K1396" i="3"/>
  <c r="K1397" i="3"/>
  <c r="K1398" i="3"/>
  <c r="K1399" i="3"/>
  <c r="K1400" i="3"/>
  <c r="K1401" i="3"/>
  <c r="K1402" i="3"/>
  <c r="K1403" i="3"/>
  <c r="K1404" i="3"/>
  <c r="K1405" i="3"/>
  <c r="K1406" i="3"/>
  <c r="K1407" i="3"/>
  <c r="K1408" i="3"/>
  <c r="K1409" i="3"/>
  <c r="K1410" i="3"/>
  <c r="K1411" i="3"/>
  <c r="K1412" i="3"/>
  <c r="K1413" i="3"/>
  <c r="K1414" i="3"/>
  <c r="K1415" i="3"/>
  <c r="K1416" i="3"/>
  <c r="K1417" i="3"/>
  <c r="K1418" i="3"/>
  <c r="K1419" i="3"/>
  <c r="K1420" i="3"/>
  <c r="K1421" i="3"/>
  <c r="K1422" i="3"/>
  <c r="K1423" i="3"/>
  <c r="K1424" i="3"/>
  <c r="K1425" i="3"/>
  <c r="K1426" i="3"/>
  <c r="K1427" i="3"/>
  <c r="K1428" i="3"/>
  <c r="K1429" i="3"/>
  <c r="K1430" i="3"/>
  <c r="K1431" i="3"/>
  <c r="K1432" i="3"/>
  <c r="K1433" i="3"/>
  <c r="K1434" i="3"/>
  <c r="K1435" i="3"/>
  <c r="K1436" i="3"/>
  <c r="K1437" i="3"/>
  <c r="K1438" i="3"/>
  <c r="K1439" i="3"/>
  <c r="K1440" i="3"/>
  <c r="K1441" i="3"/>
  <c r="K1442" i="3"/>
  <c r="K1443" i="3"/>
  <c r="K1444" i="3"/>
  <c r="K1445" i="3"/>
  <c r="K1446" i="3"/>
  <c r="K1447" i="3"/>
  <c r="K1448" i="3"/>
  <c r="K1449" i="3"/>
  <c r="K1450" i="3"/>
  <c r="K1451" i="3"/>
  <c r="K1452" i="3"/>
  <c r="K1453" i="3"/>
  <c r="K1454" i="3"/>
  <c r="K1455" i="3"/>
  <c r="K1456" i="3"/>
  <c r="K1457" i="3"/>
  <c r="K1458" i="3"/>
  <c r="K1459" i="3"/>
  <c r="K1460" i="3"/>
  <c r="K1461" i="3"/>
  <c r="K1462" i="3"/>
  <c r="K1463" i="3"/>
  <c r="K1464" i="3"/>
  <c r="K1465" i="3"/>
  <c r="K1466" i="3"/>
  <c r="K1467" i="3"/>
  <c r="K1468" i="3"/>
  <c r="K1469" i="3"/>
  <c r="K1470" i="3"/>
  <c r="K1471" i="3"/>
  <c r="K1472" i="3"/>
  <c r="K1473" i="3"/>
  <c r="K1474" i="3"/>
  <c r="K1475" i="3"/>
  <c r="K1476" i="3"/>
  <c r="K1477" i="3"/>
  <c r="K1478" i="3"/>
  <c r="K1479" i="3"/>
  <c r="K1480" i="3"/>
  <c r="K1481" i="3"/>
  <c r="K1482" i="3"/>
  <c r="K1483" i="3"/>
  <c r="K1484" i="3"/>
  <c r="K1485" i="3"/>
  <c r="K1486" i="3"/>
  <c r="K1487" i="3"/>
  <c r="K1488" i="3"/>
  <c r="K1489" i="3"/>
  <c r="K1490" i="3"/>
  <c r="K1491" i="3"/>
  <c r="K1492" i="3"/>
  <c r="K1493" i="3"/>
  <c r="K1494" i="3"/>
  <c r="K1495" i="3"/>
  <c r="K1496" i="3"/>
  <c r="K1497" i="3"/>
  <c r="K1498" i="3"/>
  <c r="K1499" i="3"/>
  <c r="K1500" i="3"/>
  <c r="K1501" i="3"/>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M4" i="3"/>
  <c r="M3"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2" i="3"/>
  <c r="M40" i="3"/>
  <c r="C4" i="18"/>
  <c r="B3" i="16"/>
  <c r="E3" i="7"/>
  <c r="E7" i="16"/>
  <c r="B4" i="16"/>
  <c r="K2" i="4" l="1"/>
  <c r="H1035" i="4"/>
  <c r="K1035" i="4" s="1"/>
  <c r="H2411" i="4"/>
  <c r="H2273" i="4"/>
  <c r="K2273" i="4" s="1"/>
  <c r="H1847" i="4"/>
  <c r="K1847" i="4" s="1"/>
  <c r="H2379" i="4"/>
  <c r="K2379" i="4" s="1"/>
  <c r="H2209" i="4"/>
  <c r="K2209" i="4" s="1"/>
  <c r="H1547" i="4"/>
  <c r="K1547" i="4" s="1"/>
  <c r="H2475" i="4"/>
  <c r="H2347" i="4"/>
  <c r="K2347" i="4" s="1"/>
  <c r="H2145" i="4"/>
  <c r="H2443" i="4"/>
  <c r="H2315" i="4"/>
  <c r="H2044" i="4"/>
  <c r="K2044" i="4" s="1"/>
  <c r="H2499" i="4"/>
  <c r="H2467" i="4"/>
  <c r="H2435" i="4"/>
  <c r="K2435" i="4" s="1"/>
  <c r="H2403" i="4"/>
  <c r="K2403" i="4" s="1"/>
  <c r="H2371" i="4"/>
  <c r="K2371" i="4" s="1"/>
  <c r="H2339" i="4"/>
  <c r="H2307" i="4"/>
  <c r="H2257" i="4"/>
  <c r="K2257" i="4" s="1"/>
  <c r="H2193" i="4"/>
  <c r="K2193" i="4" s="1"/>
  <c r="H2129" i="4"/>
  <c r="K2129" i="4" s="1"/>
  <c r="H2012" i="4"/>
  <c r="K2012" i="4" s="1"/>
  <c r="H1783" i="4"/>
  <c r="K1783" i="4" s="1"/>
  <c r="H1291" i="4"/>
  <c r="K1291" i="4" s="1"/>
  <c r="H2491" i="4"/>
  <c r="K2491" i="4" s="1"/>
  <c r="H2459" i="4"/>
  <c r="K2459" i="4" s="1"/>
  <c r="H2427" i="4"/>
  <c r="K2427" i="4" s="1"/>
  <c r="H2395" i="4"/>
  <c r="K2395" i="4" s="1"/>
  <c r="H2363" i="4"/>
  <c r="K2363" i="4" s="1"/>
  <c r="H2331" i="4"/>
  <c r="H2299" i="4"/>
  <c r="H2241" i="4"/>
  <c r="K2241" i="4" s="1"/>
  <c r="H2177" i="4"/>
  <c r="H2108" i="4"/>
  <c r="K2108" i="4" s="1"/>
  <c r="H1975" i="4"/>
  <c r="K1975" i="4" s="1"/>
  <c r="H1719" i="4"/>
  <c r="K1719" i="4" s="1"/>
  <c r="H2483" i="4"/>
  <c r="H2451" i="4"/>
  <c r="K2451" i="4" s="1"/>
  <c r="H2419" i="4"/>
  <c r="K2419" i="4" s="1"/>
  <c r="H2387" i="4"/>
  <c r="K2387" i="4" s="1"/>
  <c r="H2355" i="4"/>
  <c r="K2355" i="4" s="1"/>
  <c r="H2323" i="4"/>
  <c r="K2323" i="4" s="1"/>
  <c r="H2289" i="4"/>
  <c r="K2289" i="4" s="1"/>
  <c r="H2225" i="4"/>
  <c r="K2225" i="4" s="1"/>
  <c r="H2161" i="4"/>
  <c r="K2161" i="4" s="1"/>
  <c r="H2076" i="4"/>
  <c r="K2076" i="4" s="1"/>
  <c r="H1911" i="4"/>
  <c r="H1655" i="4"/>
  <c r="H2501" i="4"/>
  <c r="H2493" i="4"/>
  <c r="H2485" i="4"/>
  <c r="K2485" i="4" s="1"/>
  <c r="H2477" i="4"/>
  <c r="K2477" i="4" s="1"/>
  <c r="H2469" i="4"/>
  <c r="K2469" i="4" s="1"/>
  <c r="H2461" i="4"/>
  <c r="H2453" i="4"/>
  <c r="H2445" i="4"/>
  <c r="K2445" i="4" s="1"/>
  <c r="H2437" i="4"/>
  <c r="H2429" i="4"/>
  <c r="H2421" i="4"/>
  <c r="K2421" i="4" s="1"/>
  <c r="H2413" i="4"/>
  <c r="H2405" i="4"/>
  <c r="K2405" i="4" s="1"/>
  <c r="H2397" i="4"/>
  <c r="H2389" i="4"/>
  <c r="K2389" i="4" s="1"/>
  <c r="H2381" i="4"/>
  <c r="K2381" i="4" s="1"/>
  <c r="H2373" i="4"/>
  <c r="H2365" i="4"/>
  <c r="H2357" i="4"/>
  <c r="H2349" i="4"/>
  <c r="H2341" i="4"/>
  <c r="K2341" i="4" s="1"/>
  <c r="H2333" i="4"/>
  <c r="K2333" i="4" s="1"/>
  <c r="H2325" i="4"/>
  <c r="H2317" i="4"/>
  <c r="K2317" i="4" s="1"/>
  <c r="H2309" i="4"/>
  <c r="K2309" i="4" s="1"/>
  <c r="H2301" i="4"/>
  <c r="K2301" i="4" s="1"/>
  <c r="H2293" i="4"/>
  <c r="K2293" i="4" s="1"/>
  <c r="H2277" i="4"/>
  <c r="K2277" i="4" s="1"/>
  <c r="H2261" i="4"/>
  <c r="H2245" i="4"/>
  <c r="K2245" i="4" s="1"/>
  <c r="H2229" i="4"/>
  <c r="H2213" i="4"/>
  <c r="K2213" i="4" s="1"/>
  <c r="H2197" i="4"/>
  <c r="H2181" i="4"/>
  <c r="K2181" i="4" s="1"/>
  <c r="H2165" i="4"/>
  <c r="K2165" i="4" s="1"/>
  <c r="H2149" i="4"/>
  <c r="K2149" i="4" s="1"/>
  <c r="H2133" i="4"/>
  <c r="K2133" i="4" s="1"/>
  <c r="H2116" i="4"/>
  <c r="K2116" i="4" s="1"/>
  <c r="H2084" i="4"/>
  <c r="K2084" i="4" s="1"/>
  <c r="H2052" i="4"/>
  <c r="H2020" i="4"/>
  <c r="K2020" i="4" s="1"/>
  <c r="H1988" i="4"/>
  <c r="K1988" i="4" s="1"/>
  <c r="H1927" i="4"/>
  <c r="K1927" i="4" s="1"/>
  <c r="H1863" i="4"/>
  <c r="H1799" i="4"/>
  <c r="K1799" i="4" s="1"/>
  <c r="H1735" i="4"/>
  <c r="K1735" i="4" s="1"/>
  <c r="H1671" i="4"/>
  <c r="K1671" i="4" s="1"/>
  <c r="H1606" i="4"/>
  <c r="K1606" i="4" s="1"/>
  <c r="H1355" i="4"/>
  <c r="H5" i="4"/>
  <c r="H9" i="4"/>
  <c r="H13" i="4"/>
  <c r="K13" i="4" s="1"/>
  <c r="H17" i="4"/>
  <c r="K17" i="4" s="1"/>
  <c r="H21" i="4"/>
  <c r="K21" i="4" s="1"/>
  <c r="H25" i="4"/>
  <c r="K25" i="4" s="1"/>
  <c r="H29" i="4"/>
  <c r="K29" i="4" s="1"/>
  <c r="H33" i="4"/>
  <c r="K33" i="4" s="1"/>
  <c r="H37" i="4"/>
  <c r="K37" i="4" s="1"/>
  <c r="H41" i="4"/>
  <c r="H45" i="4"/>
  <c r="H49" i="4"/>
  <c r="K49" i="4" s="1"/>
  <c r="H53" i="4"/>
  <c r="K53" i="4" s="1"/>
  <c r="H57" i="4"/>
  <c r="H61" i="4"/>
  <c r="K61" i="4" s="1"/>
  <c r="H65" i="4"/>
  <c r="K65" i="4" s="1"/>
  <c r="H69" i="4"/>
  <c r="K69" i="4" s="1"/>
  <c r="H70" i="4"/>
  <c r="K70" i="4" s="1"/>
  <c r="H74" i="4"/>
  <c r="K74" i="4" s="1"/>
  <c r="H78" i="4"/>
  <c r="H82" i="4"/>
  <c r="H86" i="4"/>
  <c r="K86" i="4" s="1"/>
  <c r="H90" i="4"/>
  <c r="K90" i="4" s="1"/>
  <c r="H94" i="4"/>
  <c r="K94" i="4" s="1"/>
  <c r="H98" i="4"/>
  <c r="H102" i="4"/>
  <c r="H106" i="4"/>
  <c r="K106" i="4" s="1"/>
  <c r="H110" i="4"/>
  <c r="H114" i="4"/>
  <c r="K114" i="4" s="1"/>
  <c r="H118" i="4"/>
  <c r="K118" i="4" s="1"/>
  <c r="H122" i="4"/>
  <c r="H126" i="4"/>
  <c r="K126" i="4" s="1"/>
  <c r="H130" i="4"/>
  <c r="H287" i="4"/>
  <c r="K287" i="4" s="1"/>
  <c r="H291" i="4"/>
  <c r="H295" i="4"/>
  <c r="H299" i="4"/>
  <c r="K299" i="4" s="1"/>
  <c r="H303" i="4"/>
  <c r="H307" i="4"/>
  <c r="K307" i="4" s="1"/>
  <c r="H311" i="4"/>
  <c r="H315" i="4"/>
  <c r="H319" i="4"/>
  <c r="K319" i="4" s="1"/>
  <c r="H323" i="4"/>
  <c r="H327" i="4"/>
  <c r="K327" i="4" s="1"/>
  <c r="H331" i="4"/>
  <c r="K331" i="4" s="1"/>
  <c r="H335" i="4"/>
  <c r="K335" i="4" s="1"/>
  <c r="H339" i="4"/>
  <c r="K339" i="4" s="1"/>
  <c r="H288" i="4"/>
  <c r="K288" i="4" s="1"/>
  <c r="H292" i="4"/>
  <c r="K292" i="4" s="1"/>
  <c r="H296" i="4"/>
  <c r="K296" i="4" s="1"/>
  <c r="H300" i="4"/>
  <c r="K300" i="4" s="1"/>
  <c r="H304" i="4"/>
  <c r="K304" i="4" s="1"/>
  <c r="H308" i="4"/>
  <c r="K308" i="4" s="1"/>
  <c r="H312" i="4"/>
  <c r="K312" i="4" s="1"/>
  <c r="H316" i="4"/>
  <c r="K316" i="4" s="1"/>
  <c r="H320" i="4"/>
  <c r="K320" i="4" s="1"/>
  <c r="H324" i="4"/>
  <c r="H328" i="4"/>
  <c r="H332" i="4"/>
  <c r="K332" i="4" s="1"/>
  <c r="H336" i="4"/>
  <c r="K336" i="4" s="1"/>
  <c r="H340" i="4"/>
  <c r="K340" i="4" s="1"/>
  <c r="H85" i="4"/>
  <c r="K85" i="4" s="1"/>
  <c r="H101" i="4"/>
  <c r="K101" i="4" s="1"/>
  <c r="H117" i="4"/>
  <c r="K117" i="4" s="1"/>
  <c r="H133" i="4"/>
  <c r="K133" i="4" s="1"/>
  <c r="H141" i="4"/>
  <c r="K141" i="4" s="1"/>
  <c r="H149" i="4"/>
  <c r="K149" i="4" s="1"/>
  <c r="H157" i="4"/>
  <c r="K157" i="4" s="1"/>
  <c r="H165" i="4"/>
  <c r="K165" i="4" s="1"/>
  <c r="H173" i="4"/>
  <c r="K173" i="4" s="1"/>
  <c r="H181" i="4"/>
  <c r="H189" i="4"/>
  <c r="H197" i="4"/>
  <c r="K197" i="4" s="1"/>
  <c r="H205" i="4"/>
  <c r="K205" i="4" s="1"/>
  <c r="H213" i="4"/>
  <c r="K213" i="4" s="1"/>
  <c r="H221" i="4"/>
  <c r="K221" i="4" s="1"/>
  <c r="H229" i="4"/>
  <c r="H237" i="4"/>
  <c r="K237" i="4" s="1"/>
  <c r="H245" i="4"/>
  <c r="K245" i="4" s="1"/>
  <c r="H253" i="4"/>
  <c r="K253" i="4" s="1"/>
  <c r="H261" i="4"/>
  <c r="K261" i="4" s="1"/>
  <c r="H269" i="4"/>
  <c r="H277" i="4"/>
  <c r="K277" i="4" s="1"/>
  <c r="H285" i="4"/>
  <c r="K285" i="4" s="1"/>
  <c r="H293" i="4"/>
  <c r="H301" i="4"/>
  <c r="K301" i="4" s="1"/>
  <c r="H309" i="4"/>
  <c r="H317" i="4"/>
  <c r="H325" i="4"/>
  <c r="K325" i="4" s="1"/>
  <c r="H333" i="4"/>
  <c r="K333" i="4" s="1"/>
  <c r="H341" i="4"/>
  <c r="K341" i="4" s="1"/>
  <c r="H345" i="4"/>
  <c r="H349" i="4"/>
  <c r="H353" i="4"/>
  <c r="H357" i="4"/>
  <c r="K357" i="4" s="1"/>
  <c r="H361" i="4"/>
  <c r="H365" i="4"/>
  <c r="K365" i="4" s="1"/>
  <c r="H369" i="4"/>
  <c r="K369" i="4" s="1"/>
  <c r="H373" i="4"/>
  <c r="K373" i="4" s="1"/>
  <c r="H377" i="4"/>
  <c r="K377" i="4" s="1"/>
  <c r="H381" i="4"/>
  <c r="K381" i="4" s="1"/>
  <c r="H385" i="4"/>
  <c r="H389" i="4"/>
  <c r="K389" i="4" s="1"/>
  <c r="H393" i="4"/>
  <c r="H397" i="4"/>
  <c r="K397" i="4" s="1"/>
  <c r="H401" i="4"/>
  <c r="K401" i="4" s="1"/>
  <c r="H405" i="4"/>
  <c r="H409" i="4"/>
  <c r="K409" i="4" s="1"/>
  <c r="H413" i="4"/>
  <c r="H417" i="4"/>
  <c r="H421" i="4"/>
  <c r="K421" i="4" s="1"/>
  <c r="H425" i="4"/>
  <c r="K425" i="4" s="1"/>
  <c r="H429" i="4"/>
  <c r="K429" i="4" s="1"/>
  <c r="H433" i="4"/>
  <c r="K433" i="4" s="1"/>
  <c r="H437" i="4"/>
  <c r="K437" i="4" s="1"/>
  <c r="H441" i="4"/>
  <c r="K441" i="4" s="1"/>
  <c r="H445" i="4"/>
  <c r="K445" i="4" s="1"/>
  <c r="H449" i="4"/>
  <c r="K449" i="4" s="1"/>
  <c r="H453" i="4"/>
  <c r="K453" i="4" s="1"/>
  <c r="H457" i="4"/>
  <c r="H461" i="4"/>
  <c r="K461" i="4" s="1"/>
  <c r="H465" i="4"/>
  <c r="K465" i="4" s="1"/>
  <c r="H469" i="4"/>
  <c r="H473" i="4"/>
  <c r="K473" i="4" s="1"/>
  <c r="H477" i="4"/>
  <c r="K477" i="4" s="1"/>
  <c r="H481" i="4"/>
  <c r="K481" i="4" s="1"/>
  <c r="H485" i="4"/>
  <c r="K485" i="4" s="1"/>
  <c r="H489" i="4"/>
  <c r="K489" i="4" s="1"/>
  <c r="H493" i="4"/>
  <c r="K493" i="4" s="1"/>
  <c r="H497" i="4"/>
  <c r="H501" i="4"/>
  <c r="K501" i="4" s="1"/>
  <c r="H505" i="4"/>
  <c r="K505" i="4" s="1"/>
  <c r="H509" i="4"/>
  <c r="K509" i="4" s="1"/>
  <c r="H513" i="4"/>
  <c r="H517" i="4"/>
  <c r="K517" i="4" s="1"/>
  <c r="H521" i="4"/>
  <c r="K521" i="4" s="1"/>
  <c r="H525" i="4"/>
  <c r="K525" i="4" s="1"/>
  <c r="H529" i="4"/>
  <c r="H533" i="4"/>
  <c r="K533" i="4" s="1"/>
  <c r="H537" i="4"/>
  <c r="K537" i="4" s="1"/>
  <c r="H541" i="4"/>
  <c r="K541" i="4" s="1"/>
  <c r="H545" i="4"/>
  <c r="K545" i="4" s="1"/>
  <c r="H549" i="4"/>
  <c r="K549" i="4" s="1"/>
  <c r="H553" i="4"/>
  <c r="K553" i="4" s="1"/>
  <c r="H557" i="4"/>
  <c r="K557" i="4" s="1"/>
  <c r="H73" i="4"/>
  <c r="K73" i="4" s="1"/>
  <c r="H89" i="4"/>
  <c r="K89" i="4" s="1"/>
  <c r="H105" i="4"/>
  <c r="K105" i="4" s="1"/>
  <c r="H121" i="4"/>
  <c r="K121" i="4" s="1"/>
  <c r="H134" i="4"/>
  <c r="K134" i="4" s="1"/>
  <c r="H142" i="4"/>
  <c r="H150" i="4"/>
  <c r="K150" i="4" s="1"/>
  <c r="H158" i="4"/>
  <c r="K158" i="4" s="1"/>
  <c r="H166" i="4"/>
  <c r="H174" i="4"/>
  <c r="H182" i="4"/>
  <c r="H190" i="4"/>
  <c r="K190" i="4" s="1"/>
  <c r="H198" i="4"/>
  <c r="K198" i="4" s="1"/>
  <c r="H206" i="4"/>
  <c r="K206" i="4" s="1"/>
  <c r="H214" i="4"/>
  <c r="K214" i="4" s="1"/>
  <c r="H222" i="4"/>
  <c r="K222" i="4" s="1"/>
  <c r="H230" i="4"/>
  <c r="K230" i="4" s="1"/>
  <c r="H238" i="4"/>
  <c r="K238" i="4" s="1"/>
  <c r="H246" i="4"/>
  <c r="K246" i="4" s="1"/>
  <c r="H254" i="4"/>
  <c r="K254" i="4" s="1"/>
  <c r="H262" i="4"/>
  <c r="H270" i="4"/>
  <c r="K270" i="4" s="1"/>
  <c r="H278" i="4"/>
  <c r="K278" i="4" s="1"/>
  <c r="H286" i="4"/>
  <c r="K286" i="4" s="1"/>
  <c r="H294" i="4"/>
  <c r="K294" i="4" s="1"/>
  <c r="H302" i="4"/>
  <c r="H310" i="4"/>
  <c r="K310" i="4" s="1"/>
  <c r="H318" i="4"/>
  <c r="K318" i="4" s="1"/>
  <c r="H326" i="4"/>
  <c r="K326" i="4" s="1"/>
  <c r="H334" i="4"/>
  <c r="H342" i="4"/>
  <c r="H346" i="4"/>
  <c r="H350" i="4"/>
  <c r="H354" i="4"/>
  <c r="K354" i="4" s="1"/>
  <c r="H358" i="4"/>
  <c r="H362" i="4"/>
  <c r="K362" i="4" s="1"/>
  <c r="H366" i="4"/>
  <c r="K366" i="4" s="1"/>
  <c r="H370" i="4"/>
  <c r="K370" i="4" s="1"/>
  <c r="H374" i="4"/>
  <c r="K374" i="4" s="1"/>
  <c r="H378" i="4"/>
  <c r="K378" i="4" s="1"/>
  <c r="H382" i="4"/>
  <c r="K382" i="4" s="1"/>
  <c r="H386" i="4"/>
  <c r="K386" i="4" s="1"/>
  <c r="H390" i="4"/>
  <c r="K390" i="4" s="1"/>
  <c r="H394" i="4"/>
  <c r="K394" i="4" s="1"/>
  <c r="H398" i="4"/>
  <c r="K398" i="4" s="1"/>
  <c r="H402" i="4"/>
  <c r="K402" i="4" s="1"/>
  <c r="H406" i="4"/>
  <c r="K406" i="4" s="1"/>
  <c r="H410" i="4"/>
  <c r="K410" i="4" s="1"/>
  <c r="H414" i="4"/>
  <c r="H418" i="4"/>
  <c r="K418" i="4" s="1"/>
  <c r="H422" i="4"/>
  <c r="K422" i="4" s="1"/>
  <c r="H426" i="4"/>
  <c r="H430" i="4"/>
  <c r="K430" i="4" s="1"/>
  <c r="H434" i="4"/>
  <c r="K434" i="4" s="1"/>
  <c r="H438" i="4"/>
  <c r="K438" i="4" s="1"/>
  <c r="H442" i="4"/>
  <c r="K442" i="4" s="1"/>
  <c r="H446" i="4"/>
  <c r="K446" i="4" s="1"/>
  <c r="H450" i="4"/>
  <c r="K450" i="4" s="1"/>
  <c r="H454" i="4"/>
  <c r="K454" i="4" s="1"/>
  <c r="H77" i="4"/>
  <c r="K77" i="4" s="1"/>
  <c r="H93" i="4"/>
  <c r="K93" i="4" s="1"/>
  <c r="H109" i="4"/>
  <c r="K109" i="4" s="1"/>
  <c r="H125" i="4"/>
  <c r="K125" i="4" s="1"/>
  <c r="H137" i="4"/>
  <c r="H145" i="4"/>
  <c r="K145" i="4" s="1"/>
  <c r="H153" i="4"/>
  <c r="K153" i="4" s="1"/>
  <c r="H161" i="4"/>
  <c r="K161" i="4" s="1"/>
  <c r="H169" i="4"/>
  <c r="K169" i="4" s="1"/>
  <c r="H177" i="4"/>
  <c r="K177" i="4" s="1"/>
  <c r="H185" i="4"/>
  <c r="K185" i="4" s="1"/>
  <c r="H193" i="4"/>
  <c r="K193" i="4" s="1"/>
  <c r="H201" i="4"/>
  <c r="K201" i="4" s="1"/>
  <c r="H209" i="4"/>
  <c r="K209" i="4" s="1"/>
  <c r="H217" i="4"/>
  <c r="K217" i="4" s="1"/>
  <c r="H225" i="4"/>
  <c r="K225" i="4" s="1"/>
  <c r="H233" i="4"/>
  <c r="K233" i="4" s="1"/>
  <c r="H241" i="4"/>
  <c r="K241" i="4" s="1"/>
  <c r="H249" i="4"/>
  <c r="H257" i="4"/>
  <c r="H265" i="4"/>
  <c r="H273" i="4"/>
  <c r="H281" i="4"/>
  <c r="K281" i="4" s="1"/>
  <c r="H289" i="4"/>
  <c r="K289" i="4" s="1"/>
  <c r="H297" i="4"/>
  <c r="K297" i="4" s="1"/>
  <c r="H305" i="4"/>
  <c r="H313" i="4"/>
  <c r="H321" i="4"/>
  <c r="K321" i="4" s="1"/>
  <c r="H329" i="4"/>
  <c r="K329" i="4" s="1"/>
  <c r="H337" i="4"/>
  <c r="H343" i="4"/>
  <c r="H347" i="4"/>
  <c r="H351" i="4"/>
  <c r="K351" i="4" s="1"/>
  <c r="H355" i="4"/>
  <c r="K355" i="4" s="1"/>
  <c r="H359" i="4"/>
  <c r="H363" i="4"/>
  <c r="K363" i="4" s="1"/>
  <c r="H367" i="4"/>
  <c r="K367" i="4" s="1"/>
  <c r="H371" i="4"/>
  <c r="K371" i="4" s="1"/>
  <c r="H375" i="4"/>
  <c r="H379" i="4"/>
  <c r="K379" i="4" s="1"/>
  <c r="H383" i="4"/>
  <c r="K383" i="4" s="1"/>
  <c r="H387" i="4"/>
  <c r="H391" i="4"/>
  <c r="K391" i="4" s="1"/>
  <c r="H395" i="4"/>
  <c r="K395" i="4" s="1"/>
  <c r="H399" i="4"/>
  <c r="K399" i="4" s="1"/>
  <c r="H403" i="4"/>
  <c r="K403" i="4" s="1"/>
  <c r="H407" i="4"/>
  <c r="H411" i="4"/>
  <c r="H415" i="4"/>
  <c r="K415" i="4" s="1"/>
  <c r="H419" i="4"/>
  <c r="H423" i="4"/>
  <c r="H427" i="4"/>
  <c r="K427" i="4" s="1"/>
  <c r="H431" i="4"/>
  <c r="K431" i="4" s="1"/>
  <c r="H435" i="4"/>
  <c r="H439" i="4"/>
  <c r="K439" i="4" s="1"/>
  <c r="H443" i="4"/>
  <c r="K443" i="4" s="1"/>
  <c r="H447" i="4"/>
  <c r="H451" i="4"/>
  <c r="K451" i="4" s="1"/>
  <c r="H455" i="4"/>
  <c r="K455" i="4" s="1"/>
  <c r="H459" i="4"/>
  <c r="K459" i="4" s="1"/>
  <c r="H463" i="4"/>
  <c r="K463" i="4" s="1"/>
  <c r="H467" i="4"/>
  <c r="K467" i="4" s="1"/>
  <c r="H471" i="4"/>
  <c r="H475" i="4"/>
  <c r="K475" i="4" s="1"/>
  <c r="H479" i="4"/>
  <c r="H483" i="4"/>
  <c r="K483" i="4" s="1"/>
  <c r="H487" i="4"/>
  <c r="K487" i="4" s="1"/>
  <c r="H491" i="4"/>
  <c r="K491" i="4" s="1"/>
  <c r="H495" i="4"/>
  <c r="H499" i="4"/>
  <c r="K499" i="4" s="1"/>
  <c r="H503" i="4"/>
  <c r="K503" i="4" s="1"/>
  <c r="H507" i="4"/>
  <c r="K507" i="4" s="1"/>
  <c r="H511" i="4"/>
  <c r="K511" i="4" s="1"/>
  <c r="H515" i="4"/>
  <c r="K515" i="4" s="1"/>
  <c r="H519" i="4"/>
  <c r="K519" i="4" s="1"/>
  <c r="H523" i="4"/>
  <c r="K523" i="4" s="1"/>
  <c r="H527" i="4"/>
  <c r="K527" i="4" s="1"/>
  <c r="H531" i="4"/>
  <c r="K531" i="4" s="1"/>
  <c r="H535" i="4"/>
  <c r="H539" i="4"/>
  <c r="H543" i="4"/>
  <c r="K543" i="4" s="1"/>
  <c r="H547" i="4"/>
  <c r="K547" i="4" s="1"/>
  <c r="H551" i="4"/>
  <c r="K551" i="4" s="1"/>
  <c r="H555" i="4"/>
  <c r="K555" i="4" s="1"/>
  <c r="H559" i="4"/>
  <c r="K559" i="4" s="1"/>
  <c r="H129" i="4"/>
  <c r="K129" i="4" s="1"/>
  <c r="H162" i="4"/>
  <c r="K162" i="4" s="1"/>
  <c r="H194" i="4"/>
  <c r="K194" i="4" s="1"/>
  <c r="H226" i="4"/>
  <c r="K226" i="4" s="1"/>
  <c r="H258" i="4"/>
  <c r="K258" i="4" s="1"/>
  <c r="H290" i="4"/>
  <c r="K290" i="4" s="1"/>
  <c r="H322" i="4"/>
  <c r="H348" i="4"/>
  <c r="H364" i="4"/>
  <c r="H380" i="4"/>
  <c r="K380" i="4" s="1"/>
  <c r="H396" i="4"/>
  <c r="H412" i="4"/>
  <c r="H428" i="4"/>
  <c r="H444" i="4"/>
  <c r="H458" i="4"/>
  <c r="K458" i="4" s="1"/>
  <c r="H466" i="4"/>
  <c r="K466" i="4" s="1"/>
  <c r="H474" i="4"/>
  <c r="K474" i="4" s="1"/>
  <c r="H482" i="4"/>
  <c r="K482" i="4" s="1"/>
  <c r="H490" i="4"/>
  <c r="K490" i="4" s="1"/>
  <c r="H498" i="4"/>
  <c r="H506" i="4"/>
  <c r="K506" i="4" s="1"/>
  <c r="H514" i="4"/>
  <c r="K514" i="4" s="1"/>
  <c r="H522" i="4"/>
  <c r="K522" i="4" s="1"/>
  <c r="H530" i="4"/>
  <c r="H538" i="4"/>
  <c r="H546" i="4"/>
  <c r="K546" i="4" s="1"/>
  <c r="H554" i="4"/>
  <c r="H561" i="4"/>
  <c r="K561" i="4" s="1"/>
  <c r="H565" i="4"/>
  <c r="K565" i="4" s="1"/>
  <c r="H569" i="4"/>
  <c r="K569" i="4" s="1"/>
  <c r="H573" i="4"/>
  <c r="H577" i="4"/>
  <c r="H581" i="4"/>
  <c r="K581" i="4" s="1"/>
  <c r="H585" i="4"/>
  <c r="K585" i="4" s="1"/>
  <c r="H589" i="4"/>
  <c r="K589" i="4" s="1"/>
  <c r="H593" i="4"/>
  <c r="K593" i="4" s="1"/>
  <c r="H597" i="4"/>
  <c r="H601" i="4"/>
  <c r="K601" i="4" s="1"/>
  <c r="H605" i="4"/>
  <c r="K605" i="4" s="1"/>
  <c r="H609" i="4"/>
  <c r="K609" i="4" s="1"/>
  <c r="H613" i="4"/>
  <c r="H617" i="4"/>
  <c r="K617" i="4" s="1"/>
  <c r="H621" i="4"/>
  <c r="K621" i="4" s="1"/>
  <c r="H625" i="4"/>
  <c r="K625" i="4" s="1"/>
  <c r="H629" i="4"/>
  <c r="K629" i="4" s="1"/>
  <c r="H633" i="4"/>
  <c r="H637" i="4"/>
  <c r="K637" i="4" s="1"/>
  <c r="H641" i="4"/>
  <c r="H645" i="4"/>
  <c r="H649" i="4"/>
  <c r="H653" i="4"/>
  <c r="K653" i="4" s="1"/>
  <c r="H657" i="4"/>
  <c r="H661" i="4"/>
  <c r="K661" i="4" s="1"/>
  <c r="H665" i="4"/>
  <c r="K665" i="4" s="1"/>
  <c r="H669" i="4"/>
  <c r="H673" i="4"/>
  <c r="K673" i="4" s="1"/>
  <c r="H677" i="4"/>
  <c r="K677" i="4" s="1"/>
  <c r="H681" i="4"/>
  <c r="K681" i="4" s="1"/>
  <c r="H685" i="4"/>
  <c r="K685" i="4" s="1"/>
  <c r="H81" i="4"/>
  <c r="H138" i="4"/>
  <c r="K138" i="4" s="1"/>
  <c r="H170" i="4"/>
  <c r="K170" i="4" s="1"/>
  <c r="H202" i="4"/>
  <c r="K202" i="4" s="1"/>
  <c r="H234" i="4"/>
  <c r="K234" i="4" s="1"/>
  <c r="H266" i="4"/>
  <c r="K266" i="4" s="1"/>
  <c r="H298" i="4"/>
  <c r="H330" i="4"/>
  <c r="H352" i="4"/>
  <c r="H368" i="4"/>
  <c r="K368" i="4" s="1"/>
  <c r="H384" i="4"/>
  <c r="K384" i="4" s="1"/>
  <c r="H400" i="4"/>
  <c r="H416" i="4"/>
  <c r="K416" i="4" s="1"/>
  <c r="H432" i="4"/>
  <c r="H448" i="4"/>
  <c r="K448" i="4" s="1"/>
  <c r="H460" i="4"/>
  <c r="K460" i="4" s="1"/>
  <c r="H468" i="4"/>
  <c r="H476" i="4"/>
  <c r="K476" i="4" s="1"/>
  <c r="H484" i="4"/>
  <c r="H492" i="4"/>
  <c r="K492" i="4" s="1"/>
  <c r="H500" i="4"/>
  <c r="H508" i="4"/>
  <c r="H516" i="4"/>
  <c r="K516" i="4" s="1"/>
  <c r="H524" i="4"/>
  <c r="K524" i="4" s="1"/>
  <c r="H532" i="4"/>
  <c r="H540" i="4"/>
  <c r="H548" i="4"/>
  <c r="K548" i="4" s="1"/>
  <c r="H556" i="4"/>
  <c r="K556" i="4" s="1"/>
  <c r="H562" i="4"/>
  <c r="K562" i="4" s="1"/>
  <c r="H566" i="4"/>
  <c r="K566" i="4" s="1"/>
  <c r="H570" i="4"/>
  <c r="K570" i="4" s="1"/>
  <c r="H574" i="4"/>
  <c r="H578" i="4"/>
  <c r="K578" i="4" s="1"/>
  <c r="H582" i="4"/>
  <c r="K582" i="4" s="1"/>
  <c r="H586" i="4"/>
  <c r="K586" i="4" s="1"/>
  <c r="H590" i="4"/>
  <c r="H594" i="4"/>
  <c r="K594" i="4" s="1"/>
  <c r="H598" i="4"/>
  <c r="H602" i="4"/>
  <c r="H606" i="4"/>
  <c r="K606" i="4" s="1"/>
  <c r="H610" i="4"/>
  <c r="H614" i="4"/>
  <c r="K614" i="4" s="1"/>
  <c r="H618" i="4"/>
  <c r="K618" i="4" s="1"/>
  <c r="H622" i="4"/>
  <c r="K622" i="4" s="1"/>
  <c r="H626" i="4"/>
  <c r="H630" i="4"/>
  <c r="K630" i="4" s="1"/>
  <c r="H634" i="4"/>
  <c r="K634" i="4" s="1"/>
  <c r="H638" i="4"/>
  <c r="K638" i="4" s="1"/>
  <c r="H642" i="4"/>
  <c r="K642" i="4" s="1"/>
  <c r="H646" i="4"/>
  <c r="K646" i="4" s="1"/>
  <c r="H650" i="4"/>
  <c r="K650" i="4" s="1"/>
  <c r="H654" i="4"/>
  <c r="K654" i="4" s="1"/>
  <c r="H658" i="4"/>
  <c r="K658" i="4" s="1"/>
  <c r="H662" i="4"/>
  <c r="K662" i="4" s="1"/>
  <c r="H666" i="4"/>
  <c r="K666" i="4" s="1"/>
  <c r="H670" i="4"/>
  <c r="K670" i="4" s="1"/>
  <c r="H674" i="4"/>
  <c r="K674" i="4" s="1"/>
  <c r="H678" i="4"/>
  <c r="H682" i="4"/>
  <c r="K682" i="4" s="1"/>
  <c r="H686" i="4"/>
  <c r="K686" i="4" s="1"/>
  <c r="H690" i="4"/>
  <c r="K690" i="4" s="1"/>
  <c r="H694" i="4"/>
  <c r="H698" i="4"/>
  <c r="H702" i="4"/>
  <c r="H706" i="4"/>
  <c r="H710" i="4"/>
  <c r="K710" i="4" s="1"/>
  <c r="H714" i="4"/>
  <c r="K714" i="4" s="1"/>
  <c r="H718" i="4"/>
  <c r="H722" i="4"/>
  <c r="K722" i="4" s="1"/>
  <c r="H726" i="4"/>
  <c r="H730" i="4"/>
  <c r="K730" i="4" s="1"/>
  <c r="H734" i="4"/>
  <c r="H738" i="4"/>
  <c r="H742" i="4"/>
  <c r="K742" i="4" s="1"/>
  <c r="H746" i="4"/>
  <c r="K746" i="4" s="1"/>
  <c r="H750" i="4"/>
  <c r="K750" i="4" s="1"/>
  <c r="H754" i="4"/>
  <c r="K754" i="4" s="1"/>
  <c r="H758" i="4"/>
  <c r="K758" i="4" s="1"/>
  <c r="H762" i="4"/>
  <c r="K762" i="4" s="1"/>
  <c r="H766" i="4"/>
  <c r="K766" i="4" s="1"/>
  <c r="H770" i="4"/>
  <c r="H774" i="4"/>
  <c r="K774" i="4" s="1"/>
  <c r="H778" i="4"/>
  <c r="K778" i="4" s="1"/>
  <c r="H782" i="4"/>
  <c r="K782" i="4" s="1"/>
  <c r="H786" i="4"/>
  <c r="K786" i="4" s="1"/>
  <c r="H97" i="4"/>
  <c r="K97" i="4" s="1"/>
  <c r="H146" i="4"/>
  <c r="K146" i="4" s="1"/>
  <c r="H178" i="4"/>
  <c r="K178" i="4" s="1"/>
  <c r="H210" i="4"/>
  <c r="H242" i="4"/>
  <c r="K242" i="4" s="1"/>
  <c r="H274" i="4"/>
  <c r="H306" i="4"/>
  <c r="K306" i="4" s="1"/>
  <c r="H338" i="4"/>
  <c r="K338" i="4" s="1"/>
  <c r="H356" i="4"/>
  <c r="K356" i="4" s="1"/>
  <c r="H372" i="4"/>
  <c r="H388" i="4"/>
  <c r="H404" i="4"/>
  <c r="K404" i="4" s="1"/>
  <c r="H420" i="4"/>
  <c r="H436" i="4"/>
  <c r="H452" i="4"/>
  <c r="K452" i="4" s="1"/>
  <c r="H462" i="4"/>
  <c r="H470" i="4"/>
  <c r="K470" i="4" s="1"/>
  <c r="H478" i="4"/>
  <c r="K478" i="4" s="1"/>
  <c r="H486" i="4"/>
  <c r="K486" i="4" s="1"/>
  <c r="H494" i="4"/>
  <c r="K494" i="4" s="1"/>
  <c r="H502" i="4"/>
  <c r="K502" i="4" s="1"/>
  <c r="H510" i="4"/>
  <c r="K510" i="4" s="1"/>
  <c r="H518" i="4"/>
  <c r="K518" i="4" s="1"/>
  <c r="H526" i="4"/>
  <c r="K526" i="4" s="1"/>
  <c r="H534" i="4"/>
  <c r="H542" i="4"/>
  <c r="K542" i="4" s="1"/>
  <c r="H550" i="4"/>
  <c r="K550" i="4" s="1"/>
  <c r="H558" i="4"/>
  <c r="H563" i="4"/>
  <c r="H567" i="4"/>
  <c r="H571" i="4"/>
  <c r="K571" i="4" s="1"/>
  <c r="H575" i="4"/>
  <c r="H579" i="4"/>
  <c r="K579" i="4" s="1"/>
  <c r="H583" i="4"/>
  <c r="K583" i="4" s="1"/>
  <c r="H587" i="4"/>
  <c r="K587" i="4" s="1"/>
  <c r="H591" i="4"/>
  <c r="K591" i="4" s="1"/>
  <c r="H595" i="4"/>
  <c r="K595" i="4" s="1"/>
  <c r="H599" i="4"/>
  <c r="H603" i="4"/>
  <c r="K603" i="4" s="1"/>
  <c r="H607" i="4"/>
  <c r="H611" i="4"/>
  <c r="H615" i="4"/>
  <c r="K615" i="4" s="1"/>
  <c r="H619" i="4"/>
  <c r="H623" i="4"/>
  <c r="K623" i="4" s="1"/>
  <c r="H627" i="4"/>
  <c r="H631" i="4"/>
  <c r="K631" i="4" s="1"/>
  <c r="H635" i="4"/>
  <c r="H639" i="4"/>
  <c r="K639" i="4" s="1"/>
  <c r="H643" i="4"/>
  <c r="K643" i="4" s="1"/>
  <c r="H647" i="4"/>
  <c r="H651" i="4"/>
  <c r="K651" i="4" s="1"/>
  <c r="H655" i="4"/>
  <c r="H659" i="4"/>
  <c r="H663" i="4"/>
  <c r="H667" i="4"/>
  <c r="H671" i="4"/>
  <c r="K671" i="4" s="1"/>
  <c r="H675" i="4"/>
  <c r="K675" i="4" s="1"/>
  <c r="H679" i="4"/>
  <c r="K679" i="4" s="1"/>
  <c r="H683" i="4"/>
  <c r="H687" i="4"/>
  <c r="K687" i="4" s="1"/>
  <c r="H691" i="4"/>
  <c r="H695" i="4"/>
  <c r="K695" i="4" s="1"/>
  <c r="H699" i="4"/>
  <c r="H703" i="4"/>
  <c r="H707" i="4"/>
  <c r="K707" i="4" s="1"/>
  <c r="H711" i="4"/>
  <c r="K711" i="4" s="1"/>
  <c r="H715" i="4"/>
  <c r="K715" i="4" s="1"/>
  <c r="H719" i="4"/>
  <c r="H723" i="4"/>
  <c r="K723" i="4" s="1"/>
  <c r="H727" i="4"/>
  <c r="K727" i="4" s="1"/>
  <c r="H731" i="4"/>
  <c r="K731" i="4" s="1"/>
  <c r="H735" i="4"/>
  <c r="K735" i="4" s="1"/>
  <c r="H739" i="4"/>
  <c r="K739" i="4" s="1"/>
  <c r="H743" i="4"/>
  <c r="K743" i="4" s="1"/>
  <c r="H747" i="4"/>
  <c r="K747" i="4" s="1"/>
  <c r="H751" i="4"/>
  <c r="H755" i="4"/>
  <c r="K755" i="4" s="1"/>
  <c r="H759" i="4"/>
  <c r="H763" i="4"/>
  <c r="H767" i="4"/>
  <c r="K767" i="4" s="1"/>
  <c r="H771" i="4"/>
  <c r="K771" i="4" s="1"/>
  <c r="H775" i="4"/>
  <c r="K775" i="4" s="1"/>
  <c r="H779" i="4"/>
  <c r="K779" i="4" s="1"/>
  <c r="H783" i="4"/>
  <c r="K783" i="4" s="1"/>
  <c r="H787" i="4"/>
  <c r="K787" i="4" s="1"/>
  <c r="H218" i="4"/>
  <c r="H344" i="4"/>
  <c r="K344" i="4" s="1"/>
  <c r="H408" i="4"/>
  <c r="K408" i="4" s="1"/>
  <c r="H464" i="4"/>
  <c r="K464" i="4" s="1"/>
  <c r="H496" i="4"/>
  <c r="K496" i="4" s="1"/>
  <c r="H528" i="4"/>
  <c r="H560" i="4"/>
  <c r="K560" i="4" s="1"/>
  <c r="H576" i="4"/>
  <c r="K576" i="4" s="1"/>
  <c r="H592" i="4"/>
  <c r="K592" i="4" s="1"/>
  <c r="H608" i="4"/>
  <c r="K608" i="4" s="1"/>
  <c r="H624" i="4"/>
  <c r="K624" i="4" s="1"/>
  <c r="H640" i="4"/>
  <c r="K640" i="4" s="1"/>
  <c r="H656" i="4"/>
  <c r="K656" i="4" s="1"/>
  <c r="H672" i="4"/>
  <c r="K672" i="4" s="1"/>
  <c r="H688" i="4"/>
  <c r="K688" i="4" s="1"/>
  <c r="H696" i="4"/>
  <c r="H704" i="4"/>
  <c r="K704" i="4" s="1"/>
  <c r="H712" i="4"/>
  <c r="H720" i="4"/>
  <c r="K720" i="4" s="1"/>
  <c r="H728" i="4"/>
  <c r="K728" i="4" s="1"/>
  <c r="H736" i="4"/>
  <c r="K736" i="4" s="1"/>
  <c r="H744" i="4"/>
  <c r="K744" i="4" s="1"/>
  <c r="H752" i="4"/>
  <c r="H760" i="4"/>
  <c r="H768" i="4"/>
  <c r="K768" i="4" s="1"/>
  <c r="H776" i="4"/>
  <c r="H784" i="4"/>
  <c r="H790" i="4"/>
  <c r="H794" i="4"/>
  <c r="H798" i="4"/>
  <c r="K798" i="4" s="1"/>
  <c r="H802" i="4"/>
  <c r="K802" i="4" s="1"/>
  <c r="H806" i="4"/>
  <c r="K806" i="4" s="1"/>
  <c r="H810" i="4"/>
  <c r="K810" i="4" s="1"/>
  <c r="H814" i="4"/>
  <c r="K814" i="4" s="1"/>
  <c r="H818" i="4"/>
  <c r="K818" i="4" s="1"/>
  <c r="H822" i="4"/>
  <c r="H826" i="4"/>
  <c r="K826" i="4" s="1"/>
  <c r="H830" i="4"/>
  <c r="H834" i="4"/>
  <c r="K834" i="4" s="1"/>
  <c r="H838" i="4"/>
  <c r="H842" i="4"/>
  <c r="K842" i="4" s="1"/>
  <c r="H846" i="4"/>
  <c r="K846" i="4" s="1"/>
  <c r="H850" i="4"/>
  <c r="K850" i="4" s="1"/>
  <c r="H854" i="4"/>
  <c r="K854" i="4" s="1"/>
  <c r="H858" i="4"/>
  <c r="K858" i="4" s="1"/>
  <c r="H862" i="4"/>
  <c r="K862" i="4" s="1"/>
  <c r="H866" i="4"/>
  <c r="K866" i="4" s="1"/>
  <c r="H870" i="4"/>
  <c r="K870" i="4" s="1"/>
  <c r="H874" i="4"/>
  <c r="H878" i="4"/>
  <c r="K878" i="4" s="1"/>
  <c r="H882" i="4"/>
  <c r="K882" i="4" s="1"/>
  <c r="H886" i="4"/>
  <c r="H890" i="4"/>
  <c r="K890" i="4" s="1"/>
  <c r="H894" i="4"/>
  <c r="K894" i="4" s="1"/>
  <c r="H898" i="4"/>
  <c r="K898" i="4" s="1"/>
  <c r="H902" i="4"/>
  <c r="H906" i="4"/>
  <c r="K906" i="4" s="1"/>
  <c r="H910" i="4"/>
  <c r="H914" i="4"/>
  <c r="K914" i="4" s="1"/>
  <c r="H918" i="4"/>
  <c r="H922" i="4"/>
  <c r="K922" i="4" s="1"/>
  <c r="H926" i="4"/>
  <c r="K926" i="4" s="1"/>
  <c r="H930" i="4"/>
  <c r="K930" i="4" s="1"/>
  <c r="H934" i="4"/>
  <c r="K934" i="4" s="1"/>
  <c r="H938" i="4"/>
  <c r="H942" i="4"/>
  <c r="K942" i="4" s="1"/>
  <c r="H946" i="4"/>
  <c r="K946" i="4" s="1"/>
  <c r="H950" i="4"/>
  <c r="H954" i="4"/>
  <c r="H958" i="4"/>
  <c r="K958" i="4" s="1"/>
  <c r="H962" i="4"/>
  <c r="K962" i="4" s="1"/>
  <c r="H966" i="4"/>
  <c r="K966" i="4" s="1"/>
  <c r="H970" i="4"/>
  <c r="K970" i="4" s="1"/>
  <c r="H974" i="4"/>
  <c r="K974" i="4" s="1"/>
  <c r="H978" i="4"/>
  <c r="K978" i="4" s="1"/>
  <c r="H982" i="4"/>
  <c r="K982" i="4" s="1"/>
  <c r="H986" i="4"/>
  <c r="K986" i="4" s="1"/>
  <c r="H990" i="4"/>
  <c r="K990" i="4" s="1"/>
  <c r="H994" i="4"/>
  <c r="H113" i="4"/>
  <c r="K113" i="4" s="1"/>
  <c r="H250" i="4"/>
  <c r="K250" i="4" s="1"/>
  <c r="H360" i="4"/>
  <c r="H424" i="4"/>
  <c r="K424" i="4" s="1"/>
  <c r="H472" i="4"/>
  <c r="K472" i="4" s="1"/>
  <c r="H504" i="4"/>
  <c r="K504" i="4" s="1"/>
  <c r="H536" i="4"/>
  <c r="K536" i="4" s="1"/>
  <c r="H564" i="4"/>
  <c r="K564" i="4" s="1"/>
  <c r="H580" i="4"/>
  <c r="K580" i="4" s="1"/>
  <c r="H596" i="4"/>
  <c r="K596" i="4" s="1"/>
  <c r="H612" i="4"/>
  <c r="K612" i="4" s="1"/>
  <c r="H628" i="4"/>
  <c r="K628" i="4" s="1"/>
  <c r="H644" i="4"/>
  <c r="K644" i="4" s="1"/>
  <c r="H660" i="4"/>
  <c r="H676" i="4"/>
  <c r="K676" i="4" s="1"/>
  <c r="H689" i="4"/>
  <c r="K689" i="4" s="1"/>
  <c r="H697" i="4"/>
  <c r="K697" i="4" s="1"/>
  <c r="H705" i="4"/>
  <c r="K705" i="4" s="1"/>
  <c r="H713" i="4"/>
  <c r="K713" i="4" s="1"/>
  <c r="H721" i="4"/>
  <c r="K721" i="4" s="1"/>
  <c r="H729" i="4"/>
  <c r="H737" i="4"/>
  <c r="K737" i="4" s="1"/>
  <c r="H745" i="4"/>
  <c r="K745" i="4" s="1"/>
  <c r="H753" i="4"/>
  <c r="K753" i="4" s="1"/>
  <c r="H761" i="4"/>
  <c r="K761" i="4" s="1"/>
  <c r="H769" i="4"/>
  <c r="K769" i="4" s="1"/>
  <c r="H777" i="4"/>
  <c r="K777" i="4" s="1"/>
  <c r="H785" i="4"/>
  <c r="K785" i="4" s="1"/>
  <c r="H791" i="4"/>
  <c r="H795" i="4"/>
  <c r="K795" i="4" s="1"/>
  <c r="H799" i="4"/>
  <c r="K799" i="4" s="1"/>
  <c r="H803" i="4"/>
  <c r="K803" i="4" s="1"/>
  <c r="H807" i="4"/>
  <c r="K807" i="4" s="1"/>
  <c r="H811" i="4"/>
  <c r="K811" i="4" s="1"/>
  <c r="H815" i="4"/>
  <c r="H819" i="4"/>
  <c r="K819" i="4" s="1"/>
  <c r="H823" i="4"/>
  <c r="K823" i="4" s="1"/>
  <c r="H827" i="4"/>
  <c r="K827" i="4" s="1"/>
  <c r="H831" i="4"/>
  <c r="H835" i="4"/>
  <c r="K835" i="4" s="1"/>
  <c r="H839" i="4"/>
  <c r="K839" i="4" s="1"/>
  <c r="H843" i="4"/>
  <c r="K843" i="4" s="1"/>
  <c r="H847" i="4"/>
  <c r="H851" i="4"/>
  <c r="K851" i="4" s="1"/>
  <c r="H855" i="4"/>
  <c r="K855" i="4" s="1"/>
  <c r="H859" i="4"/>
  <c r="K859" i="4" s="1"/>
  <c r="H863" i="4"/>
  <c r="K863" i="4" s="1"/>
  <c r="H867" i="4"/>
  <c r="H871" i="4"/>
  <c r="H875" i="4"/>
  <c r="H879" i="4"/>
  <c r="K879" i="4" s="1"/>
  <c r="H883" i="4"/>
  <c r="K883" i="4" s="1"/>
  <c r="H887" i="4"/>
  <c r="H891" i="4"/>
  <c r="K891" i="4" s="1"/>
  <c r="H895" i="4"/>
  <c r="K895" i="4" s="1"/>
  <c r="H899" i="4"/>
  <c r="K899" i="4" s="1"/>
  <c r="H903" i="4"/>
  <c r="K903" i="4" s="1"/>
  <c r="H907" i="4"/>
  <c r="K907" i="4" s="1"/>
  <c r="H911" i="4"/>
  <c r="K911" i="4" s="1"/>
  <c r="H915" i="4"/>
  <c r="H919" i="4"/>
  <c r="K919" i="4" s="1"/>
  <c r="H923" i="4"/>
  <c r="K923" i="4" s="1"/>
  <c r="H927" i="4"/>
  <c r="K927" i="4" s="1"/>
  <c r="H931" i="4"/>
  <c r="K931" i="4" s="1"/>
  <c r="H935" i="4"/>
  <c r="H939" i="4"/>
  <c r="K939" i="4" s="1"/>
  <c r="H943" i="4"/>
  <c r="K943" i="4" s="1"/>
  <c r="H947" i="4"/>
  <c r="K947" i="4" s="1"/>
  <c r="H951" i="4"/>
  <c r="K951" i="4" s="1"/>
  <c r="H955" i="4"/>
  <c r="K955" i="4" s="1"/>
  <c r="H959" i="4"/>
  <c r="K959" i="4" s="1"/>
  <c r="H963" i="4"/>
  <c r="H967" i="4"/>
  <c r="H971" i="4"/>
  <c r="K971" i="4" s="1"/>
  <c r="H975" i="4"/>
  <c r="K975" i="4" s="1"/>
  <c r="H979" i="4"/>
  <c r="K979" i="4" s="1"/>
  <c r="H983" i="4"/>
  <c r="H987" i="4"/>
  <c r="K987" i="4" s="1"/>
  <c r="H991" i="4"/>
  <c r="H995" i="4"/>
  <c r="K995" i="4" s="1"/>
  <c r="H999" i="4"/>
  <c r="K999" i="4" s="1"/>
  <c r="H1003" i="4"/>
  <c r="K1003" i="4" s="1"/>
  <c r="H1007" i="4"/>
  <c r="K1007" i="4" s="1"/>
  <c r="H1011" i="4"/>
  <c r="K1011" i="4" s="1"/>
  <c r="H1015" i="4"/>
  <c r="K1015" i="4" s="1"/>
  <c r="H1019" i="4"/>
  <c r="K1019" i="4" s="1"/>
  <c r="H154" i="4"/>
  <c r="K154" i="4" s="1"/>
  <c r="H282" i="4"/>
  <c r="H376" i="4"/>
  <c r="K376" i="4" s="1"/>
  <c r="H440" i="4"/>
  <c r="K440" i="4" s="1"/>
  <c r="H480" i="4"/>
  <c r="H512" i="4"/>
  <c r="H544" i="4"/>
  <c r="K544" i="4" s="1"/>
  <c r="H568" i="4"/>
  <c r="K568" i="4" s="1"/>
  <c r="H584" i="4"/>
  <c r="H600" i="4"/>
  <c r="H616" i="4"/>
  <c r="K616" i="4" s="1"/>
  <c r="H632" i="4"/>
  <c r="K632" i="4" s="1"/>
  <c r="H648" i="4"/>
  <c r="K648" i="4" s="1"/>
  <c r="H664" i="4"/>
  <c r="K664" i="4" s="1"/>
  <c r="H680" i="4"/>
  <c r="H692" i="4"/>
  <c r="K692" i="4" s="1"/>
  <c r="H700" i="4"/>
  <c r="K700" i="4" s="1"/>
  <c r="H708" i="4"/>
  <c r="K708" i="4" s="1"/>
  <c r="H716" i="4"/>
  <c r="H724" i="4"/>
  <c r="K724" i="4" s="1"/>
  <c r="H732" i="4"/>
  <c r="K732" i="4" s="1"/>
  <c r="H740" i="4"/>
  <c r="H748" i="4"/>
  <c r="H756" i="4"/>
  <c r="K756" i="4" s="1"/>
  <c r="H764" i="4"/>
  <c r="K764" i="4" s="1"/>
  <c r="H772" i="4"/>
  <c r="K772" i="4" s="1"/>
  <c r="H780" i="4"/>
  <c r="K780" i="4" s="1"/>
  <c r="H788" i="4"/>
  <c r="H792" i="4"/>
  <c r="H796" i="4"/>
  <c r="K796" i="4" s="1"/>
  <c r="H800" i="4"/>
  <c r="H804" i="4"/>
  <c r="K804" i="4" s="1"/>
  <c r="H808" i="4"/>
  <c r="H812" i="4"/>
  <c r="K812" i="4" s="1"/>
  <c r="H816" i="4"/>
  <c r="K816" i="4" s="1"/>
  <c r="H820" i="4"/>
  <c r="H824" i="4"/>
  <c r="H828" i="4"/>
  <c r="K828" i="4" s="1"/>
  <c r="H832" i="4"/>
  <c r="H836" i="4"/>
  <c r="K836" i="4" s="1"/>
  <c r="H840" i="4"/>
  <c r="H844" i="4"/>
  <c r="H848" i="4"/>
  <c r="K848" i="4" s="1"/>
  <c r="H852" i="4"/>
  <c r="H856" i="4"/>
  <c r="H860" i="4"/>
  <c r="K860" i="4" s="1"/>
  <c r="H864" i="4"/>
  <c r="K864" i="4" s="1"/>
  <c r="H868" i="4"/>
  <c r="K868" i="4" s="1"/>
  <c r="H872" i="4"/>
  <c r="K872" i="4" s="1"/>
  <c r="H876" i="4"/>
  <c r="H880" i="4"/>
  <c r="K880" i="4" s="1"/>
  <c r="H884" i="4"/>
  <c r="K884" i="4" s="1"/>
  <c r="H888" i="4"/>
  <c r="K888" i="4" s="1"/>
  <c r="H892" i="4"/>
  <c r="K892" i="4" s="1"/>
  <c r="H896" i="4"/>
  <c r="K896" i="4" s="1"/>
  <c r="H900" i="4"/>
  <c r="K900" i="4" s="1"/>
  <c r="H904" i="4"/>
  <c r="H908" i="4"/>
  <c r="K908" i="4" s="1"/>
  <c r="H912" i="4"/>
  <c r="H916" i="4"/>
  <c r="K916" i="4" s="1"/>
  <c r="H920" i="4"/>
  <c r="H924" i="4"/>
  <c r="H928" i="4"/>
  <c r="K928" i="4" s="1"/>
  <c r="H932" i="4"/>
  <c r="K932" i="4" s="1"/>
  <c r="H936" i="4"/>
  <c r="K936" i="4" s="1"/>
  <c r="H940" i="4"/>
  <c r="K940" i="4" s="1"/>
  <c r="H944" i="4"/>
  <c r="H948" i="4"/>
  <c r="H952" i="4"/>
  <c r="K952" i="4" s="1"/>
  <c r="H956" i="4"/>
  <c r="K956" i="4" s="1"/>
  <c r="H960" i="4"/>
  <c r="K960" i="4" s="1"/>
  <c r="H964" i="4"/>
  <c r="K964" i="4" s="1"/>
  <c r="H968" i="4"/>
  <c r="K968" i="4" s="1"/>
  <c r="H972" i="4"/>
  <c r="K972" i="4" s="1"/>
  <c r="H976" i="4"/>
  <c r="K976" i="4" s="1"/>
  <c r="H980" i="4"/>
  <c r="K980" i="4" s="1"/>
  <c r="H984" i="4"/>
  <c r="K984" i="4" s="1"/>
  <c r="H988" i="4"/>
  <c r="H992" i="4"/>
  <c r="K992" i="4" s="1"/>
  <c r="H996" i="4"/>
  <c r="K996" i="4" s="1"/>
  <c r="H1000" i="4"/>
  <c r="K1000" i="4" s="1"/>
  <c r="H1004" i="4"/>
  <c r="K1004" i="4" s="1"/>
  <c r="H1008" i="4"/>
  <c r="K1008" i="4" s="1"/>
  <c r="H1012" i="4"/>
  <c r="K1012" i="4" s="1"/>
  <c r="H1016" i="4"/>
  <c r="H456" i="4"/>
  <c r="K456" i="4" s="1"/>
  <c r="H572" i="4"/>
  <c r="H636" i="4"/>
  <c r="H693" i="4"/>
  <c r="H725" i="4"/>
  <c r="H757" i="4"/>
  <c r="K757" i="4" s="1"/>
  <c r="H789" i="4"/>
  <c r="K789" i="4" s="1"/>
  <c r="H805" i="4"/>
  <c r="H821" i="4"/>
  <c r="K821" i="4" s="1"/>
  <c r="H837" i="4"/>
  <c r="K837" i="4" s="1"/>
  <c r="H853" i="4"/>
  <c r="K853" i="4" s="1"/>
  <c r="H869" i="4"/>
  <c r="K869" i="4" s="1"/>
  <c r="H885" i="4"/>
  <c r="K885" i="4" s="1"/>
  <c r="H901" i="4"/>
  <c r="K901" i="4" s="1"/>
  <c r="H917" i="4"/>
  <c r="H933" i="4"/>
  <c r="H949" i="4"/>
  <c r="H965" i="4"/>
  <c r="H981" i="4"/>
  <c r="H997" i="4"/>
  <c r="H1005" i="4"/>
  <c r="K1005" i="4" s="1"/>
  <c r="H1013" i="4"/>
  <c r="H1020" i="4"/>
  <c r="H1024" i="4"/>
  <c r="K1024" i="4" s="1"/>
  <c r="H1028" i="4"/>
  <c r="K1028" i="4" s="1"/>
  <c r="H1032" i="4"/>
  <c r="K1032" i="4" s="1"/>
  <c r="H1036" i="4"/>
  <c r="K1036" i="4" s="1"/>
  <c r="H1040" i="4"/>
  <c r="H1044" i="4"/>
  <c r="K1044" i="4" s="1"/>
  <c r="H1048" i="4"/>
  <c r="K1048" i="4" s="1"/>
  <c r="H1052" i="4"/>
  <c r="K1052" i="4" s="1"/>
  <c r="H1056" i="4"/>
  <c r="K1056" i="4" s="1"/>
  <c r="H1060" i="4"/>
  <c r="K1060" i="4" s="1"/>
  <c r="H1064" i="4"/>
  <c r="K1064" i="4" s="1"/>
  <c r="H1068" i="4"/>
  <c r="H1072" i="4"/>
  <c r="K1072" i="4" s="1"/>
  <c r="H1076" i="4"/>
  <c r="K1076" i="4" s="1"/>
  <c r="H1080" i="4"/>
  <c r="H1084" i="4"/>
  <c r="K1084" i="4" s="1"/>
  <c r="H1088" i="4"/>
  <c r="K1088" i="4" s="1"/>
  <c r="H1092" i="4"/>
  <c r="K1092" i="4" s="1"/>
  <c r="H1096" i="4"/>
  <c r="H1100" i="4"/>
  <c r="H1104" i="4"/>
  <c r="K1104" i="4" s="1"/>
  <c r="H1108" i="4"/>
  <c r="H1112" i="4"/>
  <c r="H1116" i="4"/>
  <c r="H1120" i="4"/>
  <c r="H1124" i="4"/>
  <c r="H1128" i="4"/>
  <c r="H1132" i="4"/>
  <c r="K1132" i="4" s="1"/>
  <c r="H1136" i="4"/>
  <c r="K1136" i="4" s="1"/>
  <c r="H1140" i="4"/>
  <c r="K1140" i="4" s="1"/>
  <c r="H1144" i="4"/>
  <c r="K1144" i="4" s="1"/>
  <c r="H1148" i="4"/>
  <c r="K1148" i="4" s="1"/>
  <c r="H1152" i="4"/>
  <c r="H1156" i="4"/>
  <c r="K1156" i="4" s="1"/>
  <c r="H1160" i="4"/>
  <c r="K1160" i="4" s="1"/>
  <c r="H1164" i="4"/>
  <c r="H1168" i="4"/>
  <c r="H1172" i="4"/>
  <c r="H1176" i="4"/>
  <c r="K1176" i="4" s="1"/>
  <c r="H1180" i="4"/>
  <c r="K1180" i="4" s="1"/>
  <c r="H1184" i="4"/>
  <c r="K1184" i="4" s="1"/>
  <c r="H1188" i="4"/>
  <c r="K1188" i="4" s="1"/>
  <c r="H1192" i="4"/>
  <c r="K1192" i="4" s="1"/>
  <c r="H1196" i="4"/>
  <c r="H1200" i="4"/>
  <c r="K1200" i="4" s="1"/>
  <c r="H1204" i="4"/>
  <c r="K1204" i="4" s="1"/>
  <c r="H1208" i="4"/>
  <c r="K1208" i="4" s="1"/>
  <c r="H1212" i="4"/>
  <c r="K1212" i="4" s="1"/>
  <c r="H1216" i="4"/>
  <c r="H1220" i="4"/>
  <c r="H1224" i="4"/>
  <c r="K1224" i="4" s="1"/>
  <c r="H1228" i="4"/>
  <c r="K1228" i="4" s="1"/>
  <c r="H1232" i="4"/>
  <c r="K1232" i="4" s="1"/>
  <c r="H1236" i="4"/>
  <c r="K1236" i="4" s="1"/>
  <c r="H1240" i="4"/>
  <c r="K1240" i="4" s="1"/>
  <c r="H1244" i="4"/>
  <c r="K1244" i="4" s="1"/>
  <c r="H1248" i="4"/>
  <c r="K1248" i="4" s="1"/>
  <c r="H1252" i="4"/>
  <c r="K1252" i="4" s="1"/>
  <c r="H1256" i="4"/>
  <c r="H1260" i="4"/>
  <c r="K1260" i="4" s="1"/>
  <c r="H1264" i="4"/>
  <c r="K1264" i="4" s="1"/>
  <c r="H1268" i="4"/>
  <c r="K1268" i="4" s="1"/>
  <c r="H1272" i="4"/>
  <c r="K1272" i="4" s="1"/>
  <c r="H1276" i="4"/>
  <c r="K1276" i="4" s="1"/>
  <c r="H1280" i="4"/>
  <c r="K1280" i="4" s="1"/>
  <c r="H1284" i="4"/>
  <c r="K1284" i="4" s="1"/>
  <c r="H1288" i="4"/>
  <c r="K1288" i="4" s="1"/>
  <c r="H1292" i="4"/>
  <c r="K1292" i="4" s="1"/>
  <c r="H1296" i="4"/>
  <c r="K1296" i="4" s="1"/>
  <c r="H1300" i="4"/>
  <c r="H1304" i="4"/>
  <c r="K1304" i="4" s="1"/>
  <c r="H1308" i="4"/>
  <c r="K1308" i="4" s="1"/>
  <c r="H1312" i="4"/>
  <c r="K1312" i="4" s="1"/>
  <c r="H1316" i="4"/>
  <c r="K1316" i="4" s="1"/>
  <c r="H1320" i="4"/>
  <c r="H1324" i="4"/>
  <c r="H1328" i="4"/>
  <c r="H1332" i="4"/>
  <c r="K1332" i="4" s="1"/>
  <c r="H1336" i="4"/>
  <c r="K1336" i="4" s="1"/>
  <c r="H1340" i="4"/>
  <c r="H1344" i="4"/>
  <c r="K1344" i="4" s="1"/>
  <c r="H1348" i="4"/>
  <c r="K1348" i="4" s="1"/>
  <c r="H1352" i="4"/>
  <c r="K1352" i="4" s="1"/>
  <c r="H1356" i="4"/>
  <c r="K1356" i="4" s="1"/>
  <c r="H1360" i="4"/>
  <c r="K1360" i="4" s="1"/>
  <c r="H1364" i="4"/>
  <c r="H1368" i="4"/>
  <c r="K1368" i="4" s="1"/>
  <c r="H1372" i="4"/>
  <c r="H1376" i="4"/>
  <c r="K1376" i="4" s="1"/>
  <c r="H1380" i="4"/>
  <c r="H1384" i="4"/>
  <c r="H1388" i="4"/>
  <c r="H1392" i="4"/>
  <c r="K1392" i="4" s="1"/>
  <c r="H1396" i="4"/>
  <c r="K1396" i="4" s="1"/>
  <c r="H1400" i="4"/>
  <c r="K1400" i="4" s="1"/>
  <c r="H1404" i="4"/>
  <c r="K1404" i="4" s="1"/>
  <c r="H1408" i="4"/>
  <c r="K1408" i="4" s="1"/>
  <c r="H1412" i="4"/>
  <c r="K1412" i="4" s="1"/>
  <c r="H1416" i="4"/>
  <c r="K1416" i="4" s="1"/>
  <c r="H1420" i="4"/>
  <c r="K1420" i="4" s="1"/>
  <c r="H1424" i="4"/>
  <c r="H1428" i="4"/>
  <c r="K1428" i="4" s="1"/>
  <c r="H1432" i="4"/>
  <c r="H1436" i="4"/>
  <c r="K1436" i="4" s="1"/>
  <c r="H1440" i="4"/>
  <c r="H1444" i="4"/>
  <c r="K1444" i="4" s="1"/>
  <c r="H1448" i="4"/>
  <c r="H1452" i="4"/>
  <c r="K1452" i="4" s="1"/>
  <c r="H1456" i="4"/>
  <c r="H1460" i="4"/>
  <c r="H1464" i="4"/>
  <c r="K1464" i="4" s="1"/>
  <c r="H1468" i="4"/>
  <c r="K1468" i="4" s="1"/>
  <c r="H1472" i="4"/>
  <c r="K1472" i="4" s="1"/>
  <c r="H1476" i="4"/>
  <c r="H1480" i="4"/>
  <c r="K1480" i="4" s="1"/>
  <c r="H1484" i="4"/>
  <c r="H1488" i="4"/>
  <c r="H1492" i="4"/>
  <c r="K1492" i="4" s="1"/>
  <c r="H1496" i="4"/>
  <c r="K1496" i="4" s="1"/>
  <c r="H1500" i="4"/>
  <c r="K1500" i="4" s="1"/>
  <c r="H1504" i="4"/>
  <c r="H1508" i="4"/>
  <c r="K1508" i="4" s="1"/>
  <c r="H1512" i="4"/>
  <c r="K1512" i="4" s="1"/>
  <c r="H1516" i="4"/>
  <c r="K1516" i="4" s="1"/>
  <c r="H1520" i="4"/>
  <c r="K1520" i="4" s="1"/>
  <c r="H1524" i="4"/>
  <c r="H1528" i="4"/>
  <c r="K1528" i="4" s="1"/>
  <c r="H1532" i="4"/>
  <c r="H1536" i="4"/>
  <c r="H1540" i="4"/>
  <c r="K1540" i="4" s="1"/>
  <c r="H1544" i="4"/>
  <c r="K1544" i="4" s="1"/>
  <c r="H1548" i="4"/>
  <c r="H1552" i="4"/>
  <c r="K1552" i="4" s="1"/>
  <c r="H1556" i="4"/>
  <c r="K1556" i="4" s="1"/>
  <c r="H1560" i="4"/>
  <c r="K1560" i="4" s="1"/>
  <c r="H1564" i="4"/>
  <c r="K1564" i="4" s="1"/>
  <c r="H1568" i="4"/>
  <c r="K1568" i="4" s="1"/>
  <c r="H1572" i="4"/>
  <c r="H1576" i="4"/>
  <c r="K1576" i="4" s="1"/>
  <c r="H1580" i="4"/>
  <c r="K1580" i="4" s="1"/>
  <c r="H1584" i="4"/>
  <c r="K1584" i="4" s="1"/>
  <c r="H1588" i="4"/>
  <c r="K1588" i="4" s="1"/>
  <c r="H1592" i="4"/>
  <c r="K1592" i="4" s="1"/>
  <c r="H1596" i="4"/>
  <c r="K1596" i="4" s="1"/>
  <c r="H1600" i="4"/>
  <c r="K1600" i="4" s="1"/>
  <c r="H1604" i="4"/>
  <c r="H1608" i="4"/>
  <c r="K1608" i="4" s="1"/>
  <c r="H186" i="4"/>
  <c r="K186" i="4" s="1"/>
  <c r="H488" i="4"/>
  <c r="H588" i="4"/>
  <c r="K588" i="4" s="1"/>
  <c r="H652" i="4"/>
  <c r="H701" i="4"/>
  <c r="K701" i="4" s="1"/>
  <c r="H733" i="4"/>
  <c r="H765" i="4"/>
  <c r="K765" i="4" s="1"/>
  <c r="H793" i="4"/>
  <c r="K793" i="4" s="1"/>
  <c r="H809" i="4"/>
  <c r="K809" i="4" s="1"/>
  <c r="H825" i="4"/>
  <c r="K825" i="4" s="1"/>
  <c r="H841" i="4"/>
  <c r="H857" i="4"/>
  <c r="H873" i="4"/>
  <c r="K873" i="4" s="1"/>
  <c r="H889" i="4"/>
  <c r="K889" i="4" s="1"/>
  <c r="H905" i="4"/>
  <c r="H921" i="4"/>
  <c r="K921" i="4" s="1"/>
  <c r="H937" i="4"/>
  <c r="K937" i="4" s="1"/>
  <c r="H953" i="4"/>
  <c r="K953" i="4" s="1"/>
  <c r="H969" i="4"/>
  <c r="K969" i="4" s="1"/>
  <c r="H985" i="4"/>
  <c r="H998" i="4"/>
  <c r="H1006" i="4"/>
  <c r="H1014" i="4"/>
  <c r="K1014" i="4" s="1"/>
  <c r="H1021" i="4"/>
  <c r="K1021" i="4" s="1"/>
  <c r="H1025" i="4"/>
  <c r="H1029" i="4"/>
  <c r="K1029" i="4" s="1"/>
  <c r="H1033" i="4"/>
  <c r="H1037" i="4"/>
  <c r="K1037" i="4" s="1"/>
  <c r="H1041" i="4"/>
  <c r="K1041" i="4" s="1"/>
  <c r="H1045" i="4"/>
  <c r="K1045" i="4" s="1"/>
  <c r="H1049" i="4"/>
  <c r="K1049" i="4" s="1"/>
  <c r="H1053" i="4"/>
  <c r="K1053" i="4" s="1"/>
  <c r="H1057" i="4"/>
  <c r="K1057" i="4" s="1"/>
  <c r="H1061" i="4"/>
  <c r="H1065" i="4"/>
  <c r="K1065" i="4" s="1"/>
  <c r="H1069" i="4"/>
  <c r="H1073" i="4"/>
  <c r="H1077" i="4"/>
  <c r="K1077" i="4" s="1"/>
  <c r="H1081" i="4"/>
  <c r="K1081" i="4" s="1"/>
  <c r="H1085" i="4"/>
  <c r="K1085" i="4" s="1"/>
  <c r="H1089" i="4"/>
  <c r="K1089" i="4" s="1"/>
  <c r="H1093" i="4"/>
  <c r="H1097" i="4"/>
  <c r="K1097" i="4" s="1"/>
  <c r="H1101" i="4"/>
  <c r="H1105" i="4"/>
  <c r="H1109" i="4"/>
  <c r="K1109" i="4" s="1"/>
  <c r="H1113" i="4"/>
  <c r="K1113" i="4" s="1"/>
  <c r="H1117" i="4"/>
  <c r="K1117" i="4" s="1"/>
  <c r="H1121" i="4"/>
  <c r="K1121" i="4" s="1"/>
  <c r="H1125" i="4"/>
  <c r="H1129" i="4"/>
  <c r="H1133" i="4"/>
  <c r="K1133" i="4" s="1"/>
  <c r="H1137" i="4"/>
  <c r="H1141" i="4"/>
  <c r="H1145" i="4"/>
  <c r="K1145" i="4" s="1"/>
  <c r="H1149" i="4"/>
  <c r="H1153" i="4"/>
  <c r="K1153" i="4" s="1"/>
  <c r="H1157" i="4"/>
  <c r="H1161" i="4"/>
  <c r="K1161" i="4" s="1"/>
  <c r="H1165" i="4"/>
  <c r="K1165" i="4" s="1"/>
  <c r="H1169" i="4"/>
  <c r="K1169" i="4" s="1"/>
  <c r="H1173" i="4"/>
  <c r="K1173" i="4" s="1"/>
  <c r="H1177" i="4"/>
  <c r="H1181" i="4"/>
  <c r="K1181" i="4" s="1"/>
  <c r="H1185" i="4"/>
  <c r="K1185" i="4" s="1"/>
  <c r="H1189" i="4"/>
  <c r="K1189" i="4" s="1"/>
  <c r="H1193" i="4"/>
  <c r="K1193" i="4" s="1"/>
  <c r="H1197" i="4"/>
  <c r="K1197" i="4" s="1"/>
  <c r="H1201" i="4"/>
  <c r="K1201" i="4" s="1"/>
  <c r="H1205" i="4"/>
  <c r="H1209" i="4"/>
  <c r="K1209" i="4" s="1"/>
  <c r="H1213" i="4"/>
  <c r="H1217" i="4"/>
  <c r="H1221" i="4"/>
  <c r="K1221" i="4" s="1"/>
  <c r="H1225" i="4"/>
  <c r="K1225" i="4" s="1"/>
  <c r="H1229" i="4"/>
  <c r="K1229" i="4" s="1"/>
  <c r="H1233" i="4"/>
  <c r="K1233" i="4" s="1"/>
  <c r="H1237" i="4"/>
  <c r="K1237" i="4" s="1"/>
  <c r="H1241" i="4"/>
  <c r="K1241" i="4" s="1"/>
  <c r="H1245" i="4"/>
  <c r="H1249" i="4"/>
  <c r="K1249" i="4" s="1"/>
  <c r="H1253" i="4"/>
  <c r="H1257" i="4"/>
  <c r="H1261" i="4"/>
  <c r="K1261" i="4" s="1"/>
  <c r="H1265" i="4"/>
  <c r="K1265" i="4" s="1"/>
  <c r="H1269" i="4"/>
  <c r="K1269" i="4" s="1"/>
  <c r="H1273" i="4"/>
  <c r="K1273" i="4" s="1"/>
  <c r="H1277" i="4"/>
  <c r="H1281" i="4"/>
  <c r="H1285" i="4"/>
  <c r="K1285" i="4" s="1"/>
  <c r="H1289" i="4"/>
  <c r="K1289" i="4" s="1"/>
  <c r="H1293" i="4"/>
  <c r="K1293" i="4" s="1"/>
  <c r="H1297" i="4"/>
  <c r="K1297" i="4" s="1"/>
  <c r="H1301" i="4"/>
  <c r="K1301" i="4" s="1"/>
  <c r="H1305" i="4"/>
  <c r="K1305" i="4" s="1"/>
  <c r="H1309" i="4"/>
  <c r="K1309" i="4" s="1"/>
  <c r="H1313" i="4"/>
  <c r="K1313" i="4" s="1"/>
  <c r="H1317" i="4"/>
  <c r="K1317" i="4" s="1"/>
  <c r="H1321" i="4"/>
  <c r="K1321" i="4" s="1"/>
  <c r="H1325" i="4"/>
  <c r="K1325" i="4" s="1"/>
  <c r="H1329" i="4"/>
  <c r="K1329" i="4" s="1"/>
  <c r="H1333" i="4"/>
  <c r="K1333" i="4" s="1"/>
  <c r="H1337" i="4"/>
  <c r="K1337" i="4" s="1"/>
  <c r="H1341" i="4"/>
  <c r="K1341" i="4" s="1"/>
  <c r="H1345" i="4"/>
  <c r="K1345" i="4" s="1"/>
  <c r="H1349" i="4"/>
  <c r="K1349" i="4" s="1"/>
  <c r="H1353" i="4"/>
  <c r="K1353" i="4" s="1"/>
  <c r="H1357" i="4"/>
  <c r="K1357" i="4" s="1"/>
  <c r="H1361" i="4"/>
  <c r="K1361" i="4" s="1"/>
  <c r="H1365" i="4"/>
  <c r="K1365" i="4" s="1"/>
  <c r="H1369" i="4"/>
  <c r="K1369" i="4" s="1"/>
  <c r="H1373" i="4"/>
  <c r="H1377" i="4"/>
  <c r="H1381" i="4"/>
  <c r="K1381" i="4" s="1"/>
  <c r="H1385" i="4"/>
  <c r="K1385" i="4" s="1"/>
  <c r="H1389" i="4"/>
  <c r="K1389" i="4" s="1"/>
  <c r="H1393" i="4"/>
  <c r="K1393" i="4" s="1"/>
  <c r="H1397" i="4"/>
  <c r="K1397" i="4" s="1"/>
  <c r="H1401" i="4"/>
  <c r="K1401" i="4" s="1"/>
  <c r="H1405" i="4"/>
  <c r="H1409" i="4"/>
  <c r="H1413" i="4"/>
  <c r="K1413" i="4" s="1"/>
  <c r="H1417" i="4"/>
  <c r="K1417" i="4" s="1"/>
  <c r="H1421" i="4"/>
  <c r="K1421" i="4" s="1"/>
  <c r="H1425" i="4"/>
  <c r="H1429" i="4"/>
  <c r="K1429" i="4" s="1"/>
  <c r="H1433" i="4"/>
  <c r="H1437" i="4"/>
  <c r="K1437" i="4" s="1"/>
  <c r="H1441" i="4"/>
  <c r="K1441" i="4" s="1"/>
  <c r="H1445" i="4"/>
  <c r="H1449" i="4"/>
  <c r="K1449" i="4" s="1"/>
  <c r="H1453" i="4"/>
  <c r="K1453" i="4" s="1"/>
  <c r="H1457" i="4"/>
  <c r="K1457" i="4" s="1"/>
  <c r="H1461" i="4"/>
  <c r="K1461" i="4" s="1"/>
  <c r="H1465" i="4"/>
  <c r="K1465" i="4" s="1"/>
  <c r="H1469" i="4"/>
  <c r="K1469" i="4" s="1"/>
  <c r="H1473" i="4"/>
  <c r="H1477" i="4"/>
  <c r="K1477" i="4" s="1"/>
  <c r="H1481" i="4"/>
  <c r="H1485" i="4"/>
  <c r="K1485" i="4" s="1"/>
  <c r="H1489" i="4"/>
  <c r="K1489" i="4" s="1"/>
  <c r="H1493" i="4"/>
  <c r="K1493" i="4" s="1"/>
  <c r="H1497" i="4"/>
  <c r="K1497" i="4" s="1"/>
  <c r="H1501" i="4"/>
  <c r="H1505" i="4"/>
  <c r="K1505" i="4" s="1"/>
  <c r="H1509" i="4"/>
  <c r="K1509" i="4" s="1"/>
  <c r="H1513" i="4"/>
  <c r="K1513" i="4" s="1"/>
  <c r="H1517" i="4"/>
  <c r="H1521" i="4"/>
  <c r="K1521" i="4" s="1"/>
  <c r="H1525" i="4"/>
  <c r="K1525" i="4" s="1"/>
  <c r="H1529" i="4"/>
  <c r="K1529" i="4" s="1"/>
  <c r="H1533" i="4"/>
  <c r="K1533" i="4" s="1"/>
  <c r="H1537" i="4"/>
  <c r="K1537" i="4" s="1"/>
  <c r="H1541" i="4"/>
  <c r="H1545" i="4"/>
  <c r="K1545" i="4" s="1"/>
  <c r="H1549" i="4"/>
  <c r="K1549" i="4" s="1"/>
  <c r="H1553" i="4"/>
  <c r="K1553" i="4" s="1"/>
  <c r="H1557" i="4"/>
  <c r="H1561" i="4"/>
  <c r="K1561" i="4" s="1"/>
  <c r="H1565" i="4"/>
  <c r="K1565" i="4" s="1"/>
  <c r="H1569" i="4"/>
  <c r="H1573" i="4"/>
  <c r="K1573" i="4" s="1"/>
  <c r="H1577" i="4"/>
  <c r="K1577" i="4" s="1"/>
  <c r="H1581" i="4"/>
  <c r="K1581" i="4" s="1"/>
  <c r="H1585" i="4"/>
  <c r="K1585" i="4" s="1"/>
  <c r="H1589" i="4"/>
  <c r="K1589" i="4" s="1"/>
  <c r="H1593" i="4"/>
  <c r="K1593" i="4" s="1"/>
  <c r="H1597" i="4"/>
  <c r="K1597" i="4" s="1"/>
  <c r="H1601" i="4"/>
  <c r="K1601" i="4" s="1"/>
  <c r="H1605" i="4"/>
  <c r="H314" i="4"/>
  <c r="K314" i="4" s="1"/>
  <c r="H520" i="4"/>
  <c r="K520" i="4" s="1"/>
  <c r="H604" i="4"/>
  <c r="K604" i="4" s="1"/>
  <c r="H668" i="4"/>
  <c r="K668" i="4" s="1"/>
  <c r="H709" i="4"/>
  <c r="K709" i="4" s="1"/>
  <c r="H741" i="4"/>
  <c r="H773" i="4"/>
  <c r="K773" i="4" s="1"/>
  <c r="H797" i="4"/>
  <c r="H813" i="4"/>
  <c r="K813" i="4" s="1"/>
  <c r="H829" i="4"/>
  <c r="H845" i="4"/>
  <c r="K845" i="4" s="1"/>
  <c r="H861" i="4"/>
  <c r="H877" i="4"/>
  <c r="K877" i="4" s="1"/>
  <c r="H893" i="4"/>
  <c r="K893" i="4" s="1"/>
  <c r="H909" i="4"/>
  <c r="K909" i="4" s="1"/>
  <c r="H925" i="4"/>
  <c r="H941" i="4"/>
  <c r="K941" i="4" s="1"/>
  <c r="H957" i="4"/>
  <c r="K957" i="4" s="1"/>
  <c r="H973" i="4"/>
  <c r="H989" i="4"/>
  <c r="K989" i="4" s="1"/>
  <c r="H1001" i="4"/>
  <c r="K1001" i="4" s="1"/>
  <c r="H1009" i="4"/>
  <c r="K1009" i="4" s="1"/>
  <c r="H1017" i="4"/>
  <c r="H1022" i="4"/>
  <c r="K1022" i="4" s="1"/>
  <c r="H1026" i="4"/>
  <c r="K1026" i="4" s="1"/>
  <c r="H1030" i="4"/>
  <c r="K1030" i="4" s="1"/>
  <c r="H1034" i="4"/>
  <c r="K1034" i="4" s="1"/>
  <c r="H1038" i="4"/>
  <c r="K1038" i="4" s="1"/>
  <c r="H1042" i="4"/>
  <c r="H1046" i="4"/>
  <c r="K1046" i="4" s="1"/>
  <c r="H1050" i="4"/>
  <c r="H1054" i="4"/>
  <c r="K1054" i="4" s="1"/>
  <c r="H1058" i="4"/>
  <c r="H1062" i="4"/>
  <c r="K1062" i="4" s="1"/>
  <c r="H1066" i="4"/>
  <c r="H1070" i="4"/>
  <c r="K1070" i="4" s="1"/>
  <c r="H1074" i="4"/>
  <c r="K1074" i="4" s="1"/>
  <c r="H1078" i="4"/>
  <c r="K1078" i="4" s="1"/>
  <c r="H1082" i="4"/>
  <c r="H1086" i="4"/>
  <c r="K1086" i="4" s="1"/>
  <c r="H1090" i="4"/>
  <c r="H1094" i="4"/>
  <c r="K1094" i="4" s="1"/>
  <c r="H1098" i="4"/>
  <c r="K1098" i="4" s="1"/>
  <c r="H1102" i="4"/>
  <c r="H1106" i="4"/>
  <c r="K1106" i="4" s="1"/>
  <c r="H1110" i="4"/>
  <c r="H1114" i="4"/>
  <c r="H1118" i="4"/>
  <c r="K1118" i="4" s="1"/>
  <c r="H1122" i="4"/>
  <c r="K1122" i="4" s="1"/>
  <c r="H1126" i="4"/>
  <c r="H1130" i="4"/>
  <c r="K1130" i="4" s="1"/>
  <c r="H1134" i="4"/>
  <c r="K1134" i="4" s="1"/>
  <c r="H1138" i="4"/>
  <c r="K1138" i="4" s="1"/>
  <c r="H1142" i="4"/>
  <c r="K1142" i="4" s="1"/>
  <c r="H1146" i="4"/>
  <c r="H1150" i="4"/>
  <c r="K1150" i="4" s="1"/>
  <c r="H1154" i="4"/>
  <c r="K1154" i="4" s="1"/>
  <c r="H1158" i="4"/>
  <c r="K1158" i="4" s="1"/>
  <c r="H1162" i="4"/>
  <c r="K1162" i="4" s="1"/>
  <c r="H1166" i="4"/>
  <c r="K1166" i="4" s="1"/>
  <c r="H1170" i="4"/>
  <c r="H1174" i="4"/>
  <c r="H1178" i="4"/>
  <c r="K1178" i="4" s="1"/>
  <c r="H1182" i="4"/>
  <c r="H1186" i="4"/>
  <c r="H1190" i="4"/>
  <c r="K1190" i="4" s="1"/>
  <c r="H1194" i="4"/>
  <c r="K1194" i="4" s="1"/>
  <c r="H1198" i="4"/>
  <c r="K1198" i="4" s="1"/>
  <c r="H1202" i="4"/>
  <c r="H1206" i="4"/>
  <c r="K1206" i="4" s="1"/>
  <c r="H1210" i="4"/>
  <c r="K1210" i="4" s="1"/>
  <c r="H1214" i="4"/>
  <c r="K1214" i="4" s="1"/>
  <c r="H1218" i="4"/>
  <c r="K1218" i="4" s="1"/>
  <c r="H1222" i="4"/>
  <c r="K1222" i="4" s="1"/>
  <c r="H1226" i="4"/>
  <c r="K1226" i="4" s="1"/>
  <c r="H1230" i="4"/>
  <c r="H1234" i="4"/>
  <c r="K1234" i="4" s="1"/>
  <c r="H1238" i="4"/>
  <c r="K1238" i="4" s="1"/>
  <c r="H1242" i="4"/>
  <c r="H1246" i="4"/>
  <c r="K1246" i="4" s="1"/>
  <c r="H1250" i="4"/>
  <c r="K1250" i="4" s="1"/>
  <c r="H1254" i="4"/>
  <c r="K1254" i="4" s="1"/>
  <c r="H1258" i="4"/>
  <c r="K1258" i="4" s="1"/>
  <c r="H1262" i="4"/>
  <c r="H1266" i="4"/>
  <c r="K1266" i="4" s="1"/>
  <c r="H1270" i="4"/>
  <c r="H1274" i="4"/>
  <c r="K1274" i="4" s="1"/>
  <c r="H1278" i="4"/>
  <c r="K1278" i="4" s="1"/>
  <c r="H1282" i="4"/>
  <c r="K1282" i="4" s="1"/>
  <c r="H1286" i="4"/>
  <c r="K1286" i="4" s="1"/>
  <c r="H1290" i="4"/>
  <c r="H1294" i="4"/>
  <c r="K1294" i="4" s="1"/>
  <c r="H1298" i="4"/>
  <c r="H1302" i="4"/>
  <c r="H1306" i="4"/>
  <c r="K1306" i="4" s="1"/>
  <c r="H1310" i="4"/>
  <c r="K1310" i="4" s="1"/>
  <c r="H1314" i="4"/>
  <c r="H1318" i="4"/>
  <c r="K1318" i="4" s="1"/>
  <c r="H1322" i="4"/>
  <c r="K1322" i="4" s="1"/>
  <c r="H1326" i="4"/>
  <c r="H1330" i="4"/>
  <c r="H1334" i="4"/>
  <c r="K1334" i="4" s="1"/>
  <c r="H1338" i="4"/>
  <c r="H1342" i="4"/>
  <c r="H1346" i="4"/>
  <c r="K1346" i="4" s="1"/>
  <c r="H1350" i="4"/>
  <c r="K1350" i="4" s="1"/>
  <c r="H1354" i="4"/>
  <c r="K1354" i="4" s="1"/>
  <c r="H1358" i="4"/>
  <c r="K1358" i="4" s="1"/>
  <c r="H1362" i="4"/>
  <c r="H1366" i="4"/>
  <c r="K1366" i="4" s="1"/>
  <c r="H1370" i="4"/>
  <c r="K1370" i="4" s="1"/>
  <c r="H1374" i="4"/>
  <c r="K1374" i="4" s="1"/>
  <c r="H1378" i="4"/>
  <c r="K1378" i="4" s="1"/>
  <c r="H1382" i="4"/>
  <c r="K1382" i="4" s="1"/>
  <c r="H1386" i="4"/>
  <c r="H1390" i="4"/>
  <c r="K1390" i="4" s="1"/>
  <c r="H1394" i="4"/>
  <c r="K1394" i="4" s="1"/>
  <c r="H1398" i="4"/>
  <c r="H1402" i="4"/>
  <c r="H1406" i="4"/>
  <c r="K1406" i="4" s="1"/>
  <c r="H1410" i="4"/>
  <c r="K1410" i="4" s="1"/>
  <c r="H1414" i="4"/>
  <c r="K1414" i="4" s="1"/>
  <c r="H1418" i="4"/>
  <c r="K1418" i="4" s="1"/>
  <c r="H1422" i="4"/>
  <c r="H1426" i="4"/>
  <c r="K1426" i="4" s="1"/>
  <c r="H1430" i="4"/>
  <c r="H1434" i="4"/>
  <c r="K1434" i="4" s="1"/>
  <c r="H1438" i="4"/>
  <c r="H1442" i="4"/>
  <c r="K1442" i="4" s="1"/>
  <c r="H1446" i="4"/>
  <c r="K1446" i="4" s="1"/>
  <c r="H1450" i="4"/>
  <c r="K1450" i="4" s="1"/>
  <c r="H1454" i="4"/>
  <c r="K1454" i="4" s="1"/>
  <c r="H1458" i="4"/>
  <c r="K1458" i="4" s="1"/>
  <c r="H1462" i="4"/>
  <c r="K1462" i="4" s="1"/>
  <c r="H1466" i="4"/>
  <c r="K1466" i="4" s="1"/>
  <c r="H1470" i="4"/>
  <c r="H1474" i="4"/>
  <c r="K1474" i="4" s="1"/>
  <c r="H1478" i="4"/>
  <c r="K1478" i="4" s="1"/>
  <c r="H1482" i="4"/>
  <c r="K1482" i="4" s="1"/>
  <c r="H1486" i="4"/>
  <c r="K1486" i="4" s="1"/>
  <c r="H1490" i="4"/>
  <c r="K1490" i="4" s="1"/>
  <c r="H1494" i="4"/>
  <c r="K1494" i="4" s="1"/>
  <c r="H1498" i="4"/>
  <c r="K1498" i="4" s="1"/>
  <c r="H1502" i="4"/>
  <c r="H1506" i="4"/>
  <c r="H1510" i="4"/>
  <c r="H1514" i="4"/>
  <c r="K1514" i="4" s="1"/>
  <c r="H1518" i="4"/>
  <c r="H1522" i="4"/>
  <c r="K1522" i="4" s="1"/>
  <c r="H1526" i="4"/>
  <c r="H1530" i="4"/>
  <c r="K1530" i="4" s="1"/>
  <c r="H1534" i="4"/>
  <c r="K1534" i="4" s="1"/>
  <c r="H1538" i="4"/>
  <c r="K1538" i="4" s="1"/>
  <c r="H1542" i="4"/>
  <c r="K1542" i="4" s="1"/>
  <c r="H1546" i="4"/>
  <c r="K1546" i="4" s="1"/>
  <c r="H1550" i="4"/>
  <c r="H1554" i="4"/>
  <c r="K1554" i="4" s="1"/>
  <c r="H1558" i="4"/>
  <c r="H1562" i="4"/>
  <c r="K1562" i="4" s="1"/>
  <c r="H1566" i="4"/>
  <c r="H1570" i="4"/>
  <c r="H1574" i="4"/>
  <c r="H1578" i="4"/>
  <c r="K1578" i="4" s="1"/>
  <c r="H1582" i="4"/>
  <c r="K1582" i="4" s="1"/>
  <c r="H1586" i="4"/>
  <c r="H1590" i="4"/>
  <c r="K1590" i="4" s="1"/>
  <c r="H1594" i="4"/>
  <c r="K1594" i="4" s="1"/>
  <c r="H1598" i="4"/>
  <c r="K1598" i="4" s="1"/>
  <c r="H684" i="4"/>
  <c r="K684" i="4" s="1"/>
  <c r="H801" i="4"/>
  <c r="K801" i="4" s="1"/>
  <c r="H865" i="4"/>
  <c r="K865" i="4" s="1"/>
  <c r="H929" i="4"/>
  <c r="H993" i="4"/>
  <c r="H1023" i="4"/>
  <c r="K1023" i="4" s="1"/>
  <c r="H1039" i="4"/>
  <c r="K1039" i="4" s="1"/>
  <c r="H1055" i="4"/>
  <c r="K1055" i="4" s="1"/>
  <c r="H1071" i="4"/>
  <c r="H1087" i="4"/>
  <c r="K1087" i="4" s="1"/>
  <c r="H1103" i="4"/>
  <c r="H1119" i="4"/>
  <c r="K1119" i="4" s="1"/>
  <c r="H1135" i="4"/>
  <c r="H1151" i="4"/>
  <c r="K1151" i="4" s="1"/>
  <c r="H1167" i="4"/>
  <c r="K1167" i="4" s="1"/>
  <c r="H1183" i="4"/>
  <c r="K1183" i="4" s="1"/>
  <c r="H1199" i="4"/>
  <c r="H1215" i="4"/>
  <c r="K1215" i="4" s="1"/>
  <c r="H1231" i="4"/>
  <c r="K1231" i="4" s="1"/>
  <c r="H1247" i="4"/>
  <c r="K1247" i="4" s="1"/>
  <c r="H1263" i="4"/>
  <c r="K1263" i="4" s="1"/>
  <c r="H1279" i="4"/>
  <c r="K1279" i="4" s="1"/>
  <c r="H1295" i="4"/>
  <c r="K1295" i="4" s="1"/>
  <c r="H1311" i="4"/>
  <c r="K1311" i="4" s="1"/>
  <c r="H1327" i="4"/>
  <c r="K1327" i="4" s="1"/>
  <c r="H1343" i="4"/>
  <c r="H1359" i="4"/>
  <c r="K1359" i="4" s="1"/>
  <c r="H1375" i="4"/>
  <c r="K1375" i="4" s="1"/>
  <c r="H1391" i="4"/>
  <c r="H1407" i="4"/>
  <c r="H1423" i="4"/>
  <c r="H1439" i="4"/>
  <c r="K1439" i="4" s="1"/>
  <c r="H1455" i="4"/>
  <c r="H1471" i="4"/>
  <c r="K1471" i="4" s="1"/>
  <c r="H1487" i="4"/>
  <c r="H1503" i="4"/>
  <c r="K1503" i="4" s="1"/>
  <c r="H1519" i="4"/>
  <c r="H1535" i="4"/>
  <c r="K1535" i="4" s="1"/>
  <c r="H1551" i="4"/>
  <c r="K1551" i="4" s="1"/>
  <c r="H1567" i="4"/>
  <c r="K1567" i="4" s="1"/>
  <c r="H1583" i="4"/>
  <c r="K1583" i="4" s="1"/>
  <c r="H1599" i="4"/>
  <c r="H1607" i="4"/>
  <c r="K1607" i="4" s="1"/>
  <c r="H1612" i="4"/>
  <c r="K1612" i="4" s="1"/>
  <c r="H1616" i="4"/>
  <c r="H1620" i="4"/>
  <c r="K1620" i="4" s="1"/>
  <c r="H1624" i="4"/>
  <c r="K1624" i="4" s="1"/>
  <c r="H1628" i="4"/>
  <c r="H1632" i="4"/>
  <c r="H1636" i="4"/>
  <c r="K1636" i="4" s="1"/>
  <c r="H1640" i="4"/>
  <c r="H1644" i="4"/>
  <c r="K1644" i="4" s="1"/>
  <c r="H1648" i="4"/>
  <c r="K1648" i="4" s="1"/>
  <c r="H1652" i="4"/>
  <c r="K1652" i="4" s="1"/>
  <c r="H1656" i="4"/>
  <c r="K1656" i="4" s="1"/>
  <c r="H1660" i="4"/>
  <c r="K1660" i="4" s="1"/>
  <c r="H1664" i="4"/>
  <c r="K1664" i="4" s="1"/>
  <c r="H1668" i="4"/>
  <c r="K1668" i="4" s="1"/>
  <c r="H1672" i="4"/>
  <c r="K1672" i="4" s="1"/>
  <c r="H1676" i="4"/>
  <c r="H1680" i="4"/>
  <c r="K1680" i="4" s="1"/>
  <c r="H1684" i="4"/>
  <c r="H1688" i="4"/>
  <c r="K1688" i="4" s="1"/>
  <c r="H1692" i="4"/>
  <c r="K1692" i="4" s="1"/>
  <c r="H1696" i="4"/>
  <c r="K1696" i="4" s="1"/>
  <c r="H1700" i="4"/>
  <c r="K1700" i="4" s="1"/>
  <c r="H1704" i="4"/>
  <c r="H1708" i="4"/>
  <c r="H1712" i="4"/>
  <c r="K1712" i="4" s="1"/>
  <c r="H1716" i="4"/>
  <c r="K1716" i="4" s="1"/>
  <c r="H1720" i="4"/>
  <c r="K1720" i="4" s="1"/>
  <c r="H1724" i="4"/>
  <c r="K1724" i="4" s="1"/>
  <c r="H1728" i="4"/>
  <c r="H1732" i="4"/>
  <c r="H1736" i="4"/>
  <c r="K1736" i="4" s="1"/>
  <c r="H1740" i="4"/>
  <c r="H1744" i="4"/>
  <c r="H1748" i="4"/>
  <c r="K1748" i="4" s="1"/>
  <c r="H1752" i="4"/>
  <c r="H1756" i="4"/>
  <c r="K1756" i="4" s="1"/>
  <c r="H1760" i="4"/>
  <c r="K1760" i="4" s="1"/>
  <c r="H1764" i="4"/>
  <c r="K1764" i="4" s="1"/>
  <c r="H1768" i="4"/>
  <c r="H1772" i="4"/>
  <c r="H1776" i="4"/>
  <c r="K1776" i="4" s="1"/>
  <c r="H1780" i="4"/>
  <c r="K1780" i="4" s="1"/>
  <c r="H1784" i="4"/>
  <c r="H1788" i="4"/>
  <c r="H1792" i="4"/>
  <c r="K1792" i="4" s="1"/>
  <c r="H1796" i="4"/>
  <c r="K1796" i="4" s="1"/>
  <c r="H1800" i="4"/>
  <c r="H1804" i="4"/>
  <c r="K1804" i="4" s="1"/>
  <c r="H1808" i="4"/>
  <c r="H1812" i="4"/>
  <c r="K1812" i="4" s="1"/>
  <c r="H1816" i="4"/>
  <c r="H1820" i="4"/>
  <c r="H1824" i="4"/>
  <c r="K1824" i="4" s="1"/>
  <c r="H1828" i="4"/>
  <c r="K1828" i="4" s="1"/>
  <c r="H1832" i="4"/>
  <c r="H1836" i="4"/>
  <c r="K1836" i="4" s="1"/>
  <c r="H1840" i="4"/>
  <c r="K1840" i="4" s="1"/>
  <c r="H1844" i="4"/>
  <c r="H1848" i="4"/>
  <c r="H1852" i="4"/>
  <c r="K1852" i="4" s="1"/>
  <c r="H1856" i="4"/>
  <c r="K1856" i="4" s="1"/>
  <c r="H1860" i="4"/>
  <c r="K1860" i="4" s="1"/>
  <c r="H1864" i="4"/>
  <c r="H1868" i="4"/>
  <c r="K1868" i="4" s="1"/>
  <c r="H1872" i="4"/>
  <c r="K1872" i="4" s="1"/>
  <c r="H1876" i="4"/>
  <c r="K1876" i="4" s="1"/>
  <c r="H1880" i="4"/>
  <c r="K1880" i="4" s="1"/>
  <c r="H1884" i="4"/>
  <c r="K1884" i="4" s="1"/>
  <c r="H1888" i="4"/>
  <c r="K1888" i="4" s="1"/>
  <c r="H1892" i="4"/>
  <c r="K1892" i="4" s="1"/>
  <c r="H1896" i="4"/>
  <c r="H1900" i="4"/>
  <c r="K1900" i="4" s="1"/>
  <c r="H1904" i="4"/>
  <c r="K1904" i="4" s="1"/>
  <c r="H1908" i="4"/>
  <c r="H1912" i="4"/>
  <c r="K1912" i="4" s="1"/>
  <c r="H1916" i="4"/>
  <c r="K1916" i="4" s="1"/>
  <c r="H1920" i="4"/>
  <c r="H1924" i="4"/>
  <c r="H1928" i="4"/>
  <c r="K1928" i="4" s="1"/>
  <c r="H1932" i="4"/>
  <c r="H1936" i="4"/>
  <c r="K1936" i="4" s="1"/>
  <c r="H1940" i="4"/>
  <c r="K1940" i="4" s="1"/>
  <c r="H1944" i="4"/>
  <c r="K1944" i="4" s="1"/>
  <c r="H1948" i="4"/>
  <c r="H1952" i="4"/>
  <c r="K1952" i="4" s="1"/>
  <c r="H1956" i="4"/>
  <c r="K1956" i="4" s="1"/>
  <c r="H1960" i="4"/>
  <c r="K1960" i="4" s="1"/>
  <c r="H1964" i="4"/>
  <c r="H1968" i="4"/>
  <c r="H1972" i="4"/>
  <c r="H1976" i="4"/>
  <c r="H1980" i="4"/>
  <c r="K1980" i="4" s="1"/>
  <c r="H1984" i="4"/>
  <c r="H392" i="4"/>
  <c r="H717" i="4"/>
  <c r="H817" i="4"/>
  <c r="K817" i="4" s="1"/>
  <c r="H881" i="4"/>
  <c r="K881" i="4" s="1"/>
  <c r="H945" i="4"/>
  <c r="K945" i="4" s="1"/>
  <c r="H1002" i="4"/>
  <c r="K1002" i="4" s="1"/>
  <c r="H1027" i="4"/>
  <c r="H1043" i="4"/>
  <c r="H1059" i="4"/>
  <c r="K1059" i="4" s="1"/>
  <c r="H1075" i="4"/>
  <c r="K1075" i="4" s="1"/>
  <c r="H1091" i="4"/>
  <c r="H1107" i="4"/>
  <c r="K1107" i="4" s="1"/>
  <c r="H1123" i="4"/>
  <c r="K1123" i="4" s="1"/>
  <c r="H1139" i="4"/>
  <c r="K1139" i="4" s="1"/>
  <c r="H1155" i="4"/>
  <c r="K1155" i="4" s="1"/>
  <c r="H1171" i="4"/>
  <c r="K1171" i="4" s="1"/>
  <c r="H1187" i="4"/>
  <c r="K1187" i="4" s="1"/>
  <c r="H1203" i="4"/>
  <c r="K1203" i="4" s="1"/>
  <c r="H1219" i="4"/>
  <c r="K1219" i="4" s="1"/>
  <c r="H1235" i="4"/>
  <c r="K1235" i="4" s="1"/>
  <c r="H1251" i="4"/>
  <c r="K1251" i="4" s="1"/>
  <c r="H1267" i="4"/>
  <c r="K1267" i="4" s="1"/>
  <c r="H1283" i="4"/>
  <c r="K1283" i="4" s="1"/>
  <c r="H1299" i="4"/>
  <c r="K1299" i="4" s="1"/>
  <c r="H1315" i="4"/>
  <c r="K1315" i="4" s="1"/>
  <c r="H1331" i="4"/>
  <c r="H1347" i="4"/>
  <c r="K1347" i="4" s="1"/>
  <c r="H1363" i="4"/>
  <c r="K1363" i="4" s="1"/>
  <c r="H1379" i="4"/>
  <c r="K1379" i="4" s="1"/>
  <c r="H1395" i="4"/>
  <c r="K1395" i="4" s="1"/>
  <c r="H1411" i="4"/>
  <c r="K1411" i="4" s="1"/>
  <c r="H1427" i="4"/>
  <c r="H1443" i="4"/>
  <c r="K1443" i="4" s="1"/>
  <c r="H1459" i="4"/>
  <c r="H1475" i="4"/>
  <c r="K1475" i="4" s="1"/>
  <c r="H1491" i="4"/>
  <c r="K1491" i="4" s="1"/>
  <c r="H1507" i="4"/>
  <c r="K1507" i="4" s="1"/>
  <c r="H1523" i="4"/>
  <c r="K1523" i="4" s="1"/>
  <c r="H1539" i="4"/>
  <c r="K1539" i="4" s="1"/>
  <c r="H1555" i="4"/>
  <c r="K1555" i="4" s="1"/>
  <c r="H1571" i="4"/>
  <c r="K1571" i="4" s="1"/>
  <c r="H1587" i="4"/>
  <c r="H1602" i="4"/>
  <c r="K1602" i="4" s="1"/>
  <c r="H1609" i="4"/>
  <c r="K1609" i="4" s="1"/>
  <c r="H1613" i="4"/>
  <c r="K1613" i="4" s="1"/>
  <c r="H1617" i="4"/>
  <c r="K1617" i="4" s="1"/>
  <c r="H1621" i="4"/>
  <c r="K1621" i="4" s="1"/>
  <c r="H1625" i="4"/>
  <c r="H1629" i="4"/>
  <c r="H1633" i="4"/>
  <c r="H1637" i="4"/>
  <c r="H1641" i="4"/>
  <c r="K1641" i="4" s="1"/>
  <c r="H1645" i="4"/>
  <c r="K1645" i="4" s="1"/>
  <c r="H1649" i="4"/>
  <c r="H1653" i="4"/>
  <c r="H1657" i="4"/>
  <c r="H1661" i="4"/>
  <c r="K1661" i="4" s="1"/>
  <c r="H1665" i="4"/>
  <c r="H1669" i="4"/>
  <c r="K1669" i="4" s="1"/>
  <c r="H1673" i="4"/>
  <c r="H1677" i="4"/>
  <c r="H1681" i="4"/>
  <c r="K1681" i="4" s="1"/>
  <c r="H1685" i="4"/>
  <c r="K1685" i="4" s="1"/>
  <c r="H1689" i="4"/>
  <c r="K1689" i="4" s="1"/>
  <c r="H1693" i="4"/>
  <c r="H1697" i="4"/>
  <c r="K1697" i="4" s="1"/>
  <c r="H1701" i="4"/>
  <c r="H1705" i="4"/>
  <c r="H1709" i="4"/>
  <c r="K1709" i="4" s="1"/>
  <c r="H1713" i="4"/>
  <c r="H1717" i="4"/>
  <c r="K1717" i="4" s="1"/>
  <c r="H1721" i="4"/>
  <c r="K1721" i="4" s="1"/>
  <c r="H1725" i="4"/>
  <c r="K1725" i="4" s="1"/>
  <c r="H1729" i="4"/>
  <c r="H1733" i="4"/>
  <c r="H1737" i="4"/>
  <c r="H1741" i="4"/>
  <c r="H1745" i="4"/>
  <c r="K1745" i="4" s="1"/>
  <c r="H1749" i="4"/>
  <c r="H1753" i="4"/>
  <c r="H1757" i="4"/>
  <c r="H1761" i="4"/>
  <c r="K1761" i="4" s="1"/>
  <c r="H1765" i="4"/>
  <c r="K1765" i="4" s="1"/>
  <c r="H1769" i="4"/>
  <c r="H1773" i="4"/>
  <c r="H1777" i="4"/>
  <c r="K1777" i="4" s="1"/>
  <c r="H1781" i="4"/>
  <c r="H1785" i="4"/>
  <c r="H1789" i="4"/>
  <c r="K1789" i="4" s="1"/>
  <c r="H1793" i="4"/>
  <c r="K1793" i="4" s="1"/>
  <c r="H1797" i="4"/>
  <c r="H1801" i="4"/>
  <c r="H1805" i="4"/>
  <c r="K1805" i="4" s="1"/>
  <c r="H1809" i="4"/>
  <c r="H1813" i="4"/>
  <c r="K1813" i="4" s="1"/>
  <c r="H1817" i="4"/>
  <c r="K1817" i="4" s="1"/>
  <c r="H1821" i="4"/>
  <c r="K1821" i="4" s="1"/>
  <c r="H1825" i="4"/>
  <c r="K1825" i="4" s="1"/>
  <c r="H1829" i="4"/>
  <c r="K1829" i="4" s="1"/>
  <c r="H1833" i="4"/>
  <c r="H1837" i="4"/>
  <c r="K1837" i="4" s="1"/>
  <c r="H1841" i="4"/>
  <c r="K1841" i="4" s="1"/>
  <c r="H1845" i="4"/>
  <c r="H1849" i="4"/>
  <c r="K1849" i="4" s="1"/>
  <c r="H1853" i="4"/>
  <c r="K1853" i="4" s="1"/>
  <c r="H1857" i="4"/>
  <c r="K1857" i="4" s="1"/>
  <c r="H1861" i="4"/>
  <c r="K1861" i="4" s="1"/>
  <c r="H1865" i="4"/>
  <c r="K1865" i="4" s="1"/>
  <c r="H1869" i="4"/>
  <c r="K1869" i="4" s="1"/>
  <c r="H1873" i="4"/>
  <c r="H1877" i="4"/>
  <c r="H1881" i="4"/>
  <c r="H1885" i="4"/>
  <c r="K1885" i="4" s="1"/>
  <c r="H1889" i="4"/>
  <c r="K1889" i="4" s="1"/>
  <c r="H1893" i="4"/>
  <c r="K1893" i="4" s="1"/>
  <c r="H1897" i="4"/>
  <c r="K1897" i="4" s="1"/>
  <c r="H1901" i="4"/>
  <c r="K1901" i="4" s="1"/>
  <c r="H1905" i="4"/>
  <c r="K1905" i="4" s="1"/>
  <c r="H1909" i="4"/>
  <c r="K1909" i="4" s="1"/>
  <c r="H1913" i="4"/>
  <c r="K1913" i="4" s="1"/>
  <c r="H1917" i="4"/>
  <c r="K1917" i="4" s="1"/>
  <c r="H1921" i="4"/>
  <c r="K1921" i="4" s="1"/>
  <c r="H1925" i="4"/>
  <c r="H1929" i="4"/>
  <c r="K1929" i="4" s="1"/>
  <c r="H1933" i="4"/>
  <c r="K1933" i="4" s="1"/>
  <c r="H1937" i="4"/>
  <c r="K1937" i="4" s="1"/>
  <c r="H1941" i="4"/>
  <c r="K1941" i="4" s="1"/>
  <c r="H1945" i="4"/>
  <c r="K1945" i="4" s="1"/>
  <c r="H1949" i="4"/>
  <c r="H1953" i="4"/>
  <c r="K1953" i="4" s="1"/>
  <c r="H1957" i="4"/>
  <c r="K1957" i="4" s="1"/>
  <c r="H1961" i="4"/>
  <c r="K1961" i="4" s="1"/>
  <c r="H1965" i="4"/>
  <c r="K1965" i="4" s="1"/>
  <c r="H1969" i="4"/>
  <c r="H1973" i="4"/>
  <c r="K1973" i="4" s="1"/>
  <c r="H1977" i="4"/>
  <c r="K1977" i="4" s="1"/>
  <c r="H1981" i="4"/>
  <c r="H1985" i="4"/>
  <c r="K1985" i="4" s="1"/>
  <c r="H1989" i="4"/>
  <c r="K1989" i="4" s="1"/>
  <c r="H1993" i="4"/>
  <c r="H1997" i="4"/>
  <c r="H2001" i="4"/>
  <c r="K2001" i="4" s="1"/>
  <c r="H2005" i="4"/>
  <c r="H2009" i="4"/>
  <c r="K2009" i="4" s="1"/>
  <c r="H2013" i="4"/>
  <c r="K2013" i="4" s="1"/>
  <c r="H2017" i="4"/>
  <c r="K2017" i="4" s="1"/>
  <c r="H2021" i="4"/>
  <c r="K2021" i="4" s="1"/>
  <c r="H2025" i="4"/>
  <c r="H2029" i="4"/>
  <c r="K2029" i="4" s="1"/>
  <c r="H2033" i="4"/>
  <c r="K2033" i="4" s="1"/>
  <c r="H2037" i="4"/>
  <c r="H2041" i="4"/>
  <c r="K2041" i="4" s="1"/>
  <c r="H2045" i="4"/>
  <c r="K2045" i="4" s="1"/>
  <c r="H2049" i="4"/>
  <c r="K2049" i="4" s="1"/>
  <c r="H2053" i="4"/>
  <c r="H2057" i="4"/>
  <c r="K2057" i="4" s="1"/>
  <c r="H2061" i="4"/>
  <c r="K2061" i="4" s="1"/>
  <c r="H2065" i="4"/>
  <c r="K2065" i="4" s="1"/>
  <c r="H2069" i="4"/>
  <c r="K2069" i="4" s="1"/>
  <c r="H2073" i="4"/>
  <c r="K2073" i="4" s="1"/>
  <c r="H2077" i="4"/>
  <c r="K2077" i="4" s="1"/>
  <c r="H2081" i="4"/>
  <c r="K2081" i="4" s="1"/>
  <c r="H2085" i="4"/>
  <c r="H2089" i="4"/>
  <c r="H2093" i="4"/>
  <c r="K2093" i="4" s="1"/>
  <c r="H2097" i="4"/>
  <c r="K2097" i="4" s="1"/>
  <c r="H2101" i="4"/>
  <c r="K2101" i="4" s="1"/>
  <c r="H2105" i="4"/>
  <c r="H2109" i="4"/>
  <c r="K2109" i="4" s="1"/>
  <c r="H2113" i="4"/>
  <c r="K2113" i="4" s="1"/>
  <c r="H2117" i="4"/>
  <c r="H552" i="4"/>
  <c r="K552" i="4" s="1"/>
  <c r="H749" i="4"/>
  <c r="K749" i="4" s="1"/>
  <c r="H833" i="4"/>
  <c r="H897" i="4"/>
  <c r="K897" i="4" s="1"/>
  <c r="H961" i="4"/>
  <c r="K961" i="4" s="1"/>
  <c r="H1010" i="4"/>
  <c r="K1010" i="4" s="1"/>
  <c r="H1031" i="4"/>
  <c r="K1031" i="4" s="1"/>
  <c r="H1047" i="4"/>
  <c r="H1063" i="4"/>
  <c r="K1063" i="4" s="1"/>
  <c r="H1079" i="4"/>
  <c r="H1095" i="4"/>
  <c r="K1095" i="4" s="1"/>
  <c r="H1111" i="4"/>
  <c r="K1111" i="4" s="1"/>
  <c r="H1127" i="4"/>
  <c r="K1127" i="4" s="1"/>
  <c r="H1143" i="4"/>
  <c r="K1143" i="4" s="1"/>
  <c r="H1159" i="4"/>
  <c r="K1159" i="4" s="1"/>
  <c r="H1175" i="4"/>
  <c r="H1191" i="4"/>
  <c r="K1191" i="4" s="1"/>
  <c r="H1207" i="4"/>
  <c r="K1207" i="4" s="1"/>
  <c r="H1223" i="4"/>
  <c r="H1239" i="4"/>
  <c r="H1255" i="4"/>
  <c r="H1271" i="4"/>
  <c r="K1271" i="4" s="1"/>
  <c r="H1287" i="4"/>
  <c r="K1287" i="4" s="1"/>
  <c r="H1303" i="4"/>
  <c r="K1303" i="4" s="1"/>
  <c r="H1319" i="4"/>
  <c r="K1319" i="4" s="1"/>
  <c r="H1335" i="4"/>
  <c r="K1335" i="4" s="1"/>
  <c r="H1351" i="4"/>
  <c r="H1367" i="4"/>
  <c r="K1367" i="4" s="1"/>
  <c r="H1383" i="4"/>
  <c r="K1383" i="4" s="1"/>
  <c r="H1399" i="4"/>
  <c r="K1399" i="4" s="1"/>
  <c r="H1415" i="4"/>
  <c r="H1431" i="4"/>
  <c r="K1431" i="4" s="1"/>
  <c r="H1447" i="4"/>
  <c r="K1447" i="4" s="1"/>
  <c r="H1463" i="4"/>
  <c r="K1463" i="4" s="1"/>
  <c r="H1479" i="4"/>
  <c r="H1495" i="4"/>
  <c r="H1511" i="4"/>
  <c r="K1511" i="4" s="1"/>
  <c r="H1527" i="4"/>
  <c r="H1543" i="4"/>
  <c r="H1559" i="4"/>
  <c r="K1559" i="4" s="1"/>
  <c r="H1575" i="4"/>
  <c r="H1591" i="4"/>
  <c r="K1591" i="4" s="1"/>
  <c r="H1603" i="4"/>
  <c r="H1610" i="4"/>
  <c r="K1610" i="4" s="1"/>
  <c r="H1614" i="4"/>
  <c r="K1614" i="4" s="1"/>
  <c r="H1618" i="4"/>
  <c r="K1618" i="4" s="1"/>
  <c r="H1622" i="4"/>
  <c r="K1622" i="4" s="1"/>
  <c r="H1626" i="4"/>
  <c r="H1630" i="4"/>
  <c r="K1630" i="4" s="1"/>
  <c r="H1634" i="4"/>
  <c r="K1634" i="4" s="1"/>
  <c r="H1638" i="4"/>
  <c r="H1642" i="4"/>
  <c r="H1646" i="4"/>
  <c r="K1646" i="4" s="1"/>
  <c r="H1650" i="4"/>
  <c r="K1650" i="4" s="1"/>
  <c r="H1654" i="4"/>
  <c r="K1654" i="4" s="1"/>
  <c r="H1658" i="4"/>
  <c r="K1658" i="4" s="1"/>
  <c r="H1662" i="4"/>
  <c r="H1666" i="4"/>
  <c r="K1666" i="4" s="1"/>
  <c r="H1670" i="4"/>
  <c r="H1674" i="4"/>
  <c r="H1678" i="4"/>
  <c r="H1682" i="4"/>
  <c r="H1686" i="4"/>
  <c r="K1686" i="4" s="1"/>
  <c r="H1690" i="4"/>
  <c r="H1694" i="4"/>
  <c r="K1694" i="4" s="1"/>
  <c r="H1698" i="4"/>
  <c r="K1698" i="4" s="1"/>
  <c r="H1702" i="4"/>
  <c r="H1706" i="4"/>
  <c r="K1706" i="4" s="1"/>
  <c r="H1710" i="4"/>
  <c r="H1714" i="4"/>
  <c r="K1714" i="4" s="1"/>
  <c r="H1718" i="4"/>
  <c r="K1718" i="4" s="1"/>
  <c r="H1722" i="4"/>
  <c r="H1726" i="4"/>
  <c r="K1726" i="4" s="1"/>
  <c r="H1730" i="4"/>
  <c r="H1734" i="4"/>
  <c r="K1734" i="4" s="1"/>
  <c r="H1738" i="4"/>
  <c r="K1738" i="4" s="1"/>
  <c r="H1742" i="4"/>
  <c r="K1742" i="4" s="1"/>
  <c r="H1746" i="4"/>
  <c r="H1750" i="4"/>
  <c r="H1754" i="4"/>
  <c r="K1754" i="4" s="1"/>
  <c r="H1758" i="4"/>
  <c r="K1758" i="4" s="1"/>
  <c r="H1762" i="4"/>
  <c r="H1766" i="4"/>
  <c r="H1770" i="4"/>
  <c r="H1774" i="4"/>
  <c r="K1774" i="4" s="1"/>
  <c r="H1778" i="4"/>
  <c r="K1778" i="4" s="1"/>
  <c r="H1782" i="4"/>
  <c r="K1782" i="4" s="1"/>
  <c r="H1786" i="4"/>
  <c r="H1790" i="4"/>
  <c r="K1790" i="4" s="1"/>
  <c r="H1794" i="4"/>
  <c r="H1798" i="4"/>
  <c r="K1798" i="4" s="1"/>
  <c r="H1802" i="4"/>
  <c r="K1802" i="4" s="1"/>
  <c r="H1806" i="4"/>
  <c r="H1810" i="4"/>
  <c r="K1810" i="4" s="1"/>
  <c r="H1814" i="4"/>
  <c r="K1814" i="4" s="1"/>
  <c r="H1818" i="4"/>
  <c r="K1818" i="4" s="1"/>
  <c r="H1822" i="4"/>
  <c r="K1822" i="4" s="1"/>
  <c r="H1826" i="4"/>
  <c r="K1826" i="4" s="1"/>
  <c r="H1830" i="4"/>
  <c r="K1830" i="4" s="1"/>
  <c r="H1834" i="4"/>
  <c r="K1834" i="4" s="1"/>
  <c r="H1838" i="4"/>
  <c r="K1838" i="4" s="1"/>
  <c r="H1842" i="4"/>
  <c r="K1842" i="4" s="1"/>
  <c r="H1846" i="4"/>
  <c r="H1850" i="4"/>
  <c r="K1850" i="4" s="1"/>
  <c r="H1854" i="4"/>
  <c r="K1854" i="4" s="1"/>
  <c r="H1858" i="4"/>
  <c r="K1858" i="4" s="1"/>
  <c r="H1862" i="4"/>
  <c r="K1862" i="4" s="1"/>
  <c r="H1866" i="4"/>
  <c r="K1866" i="4" s="1"/>
  <c r="H1870" i="4"/>
  <c r="H1874" i="4"/>
  <c r="H1878" i="4"/>
  <c r="K1878" i="4" s="1"/>
  <c r="H1882" i="4"/>
  <c r="K1882" i="4" s="1"/>
  <c r="H1886" i="4"/>
  <c r="K1886" i="4" s="1"/>
  <c r="H1890" i="4"/>
  <c r="H1894" i="4"/>
  <c r="K1894" i="4" s="1"/>
  <c r="H1898" i="4"/>
  <c r="H1902" i="4"/>
  <c r="K1902" i="4" s="1"/>
  <c r="H1906" i="4"/>
  <c r="H1910" i="4"/>
  <c r="K1910" i="4" s="1"/>
  <c r="H1914" i="4"/>
  <c r="H1918" i="4"/>
  <c r="K1918" i="4" s="1"/>
  <c r="H1922" i="4"/>
  <c r="K1922" i="4" s="1"/>
  <c r="H1926" i="4"/>
  <c r="K1926" i="4" s="1"/>
  <c r="H1930" i="4"/>
  <c r="H1934" i="4"/>
  <c r="H1938" i="4"/>
  <c r="K1938" i="4" s="1"/>
  <c r="H1942" i="4"/>
  <c r="K1942" i="4" s="1"/>
  <c r="H1946" i="4"/>
  <c r="H1950" i="4"/>
  <c r="K1950" i="4" s="1"/>
  <c r="H1954" i="4"/>
  <c r="K1954" i="4" s="1"/>
  <c r="H1958" i="4"/>
  <c r="K1958" i="4" s="1"/>
  <c r="H1962" i="4"/>
  <c r="K1962" i="4" s="1"/>
  <c r="H1966" i="4"/>
  <c r="H1970" i="4"/>
  <c r="K1970" i="4" s="1"/>
  <c r="H1974" i="4"/>
  <c r="K1974" i="4" s="1"/>
  <c r="H1978" i="4"/>
  <c r="K1978" i="4" s="1"/>
  <c r="H1982" i="4"/>
  <c r="K1982" i="4" s="1"/>
  <c r="H1986" i="4"/>
  <c r="H1990" i="4"/>
  <c r="K1990" i="4" s="1"/>
  <c r="H1994" i="4"/>
  <c r="H1998" i="4"/>
  <c r="K1998" i="4" s="1"/>
  <c r="H2002" i="4"/>
  <c r="H2006" i="4"/>
  <c r="K2006" i="4" s="1"/>
  <c r="H2010" i="4"/>
  <c r="K2010" i="4" s="1"/>
  <c r="H2014" i="4"/>
  <c r="H2018" i="4"/>
  <c r="K2018" i="4" s="1"/>
  <c r="H2022" i="4"/>
  <c r="K2022" i="4" s="1"/>
  <c r="H2026" i="4"/>
  <c r="H2030" i="4"/>
  <c r="H2034" i="4"/>
  <c r="K2034" i="4" s="1"/>
  <c r="H2038" i="4"/>
  <c r="K2038" i="4" s="1"/>
  <c r="H2042" i="4"/>
  <c r="K2042" i="4" s="1"/>
  <c r="H2046" i="4"/>
  <c r="K2046" i="4" s="1"/>
  <c r="H2050" i="4"/>
  <c r="K2050" i="4" s="1"/>
  <c r="H2054" i="4"/>
  <c r="K2054" i="4" s="1"/>
  <c r="H2058" i="4"/>
  <c r="K2058" i="4" s="1"/>
  <c r="H2062" i="4"/>
  <c r="K2062" i="4" s="1"/>
  <c r="H2066" i="4"/>
  <c r="H2070" i="4"/>
  <c r="K2070" i="4" s="1"/>
  <c r="H2074" i="4"/>
  <c r="K2074" i="4" s="1"/>
  <c r="H2078" i="4"/>
  <c r="K2078" i="4" s="1"/>
  <c r="H2082" i="4"/>
  <c r="K2082" i="4" s="1"/>
  <c r="H2086" i="4"/>
  <c r="H2090" i="4"/>
  <c r="K2090" i="4" s="1"/>
  <c r="H2094" i="4"/>
  <c r="K2094" i="4" s="1"/>
  <c r="H2098" i="4"/>
  <c r="H2102" i="4"/>
  <c r="K2102" i="4" s="1"/>
  <c r="H2106" i="4"/>
  <c r="K2106" i="4" s="1"/>
  <c r="H2110" i="4"/>
  <c r="K2110" i="4" s="1"/>
  <c r="H2114" i="4"/>
  <c r="K2114" i="4" s="1"/>
  <c r="H913" i="4"/>
  <c r="K913" i="4" s="1"/>
  <c r="H1051" i="4"/>
  <c r="K1051" i="4" s="1"/>
  <c r="H1115" i="4"/>
  <c r="H1179" i="4"/>
  <c r="K1179" i="4" s="1"/>
  <c r="H1243" i="4"/>
  <c r="K1243" i="4" s="1"/>
  <c r="H1307" i="4"/>
  <c r="H1371" i="4"/>
  <c r="H1435" i="4"/>
  <c r="H1499" i="4"/>
  <c r="K1499" i="4" s="1"/>
  <c r="H1563" i="4"/>
  <c r="K1563" i="4" s="1"/>
  <c r="H1611" i="4"/>
  <c r="K1611" i="4" s="1"/>
  <c r="H1627" i="4"/>
  <c r="K1627" i="4" s="1"/>
  <c r="H1643" i="4"/>
  <c r="H1659" i="4"/>
  <c r="H1675" i="4"/>
  <c r="K1675" i="4" s="1"/>
  <c r="H1691" i="4"/>
  <c r="K1691" i="4" s="1"/>
  <c r="H1707" i="4"/>
  <c r="K1707" i="4" s="1"/>
  <c r="H1723" i="4"/>
  <c r="H1739" i="4"/>
  <c r="H1755" i="4"/>
  <c r="K1755" i="4" s="1"/>
  <c r="H1771" i="4"/>
  <c r="K1771" i="4" s="1"/>
  <c r="H1787" i="4"/>
  <c r="K1787" i="4" s="1"/>
  <c r="H1803" i="4"/>
  <c r="K1803" i="4" s="1"/>
  <c r="H1819" i="4"/>
  <c r="K1819" i="4" s="1"/>
  <c r="H1835" i="4"/>
  <c r="K1835" i="4" s="1"/>
  <c r="H1851" i="4"/>
  <c r="K1851" i="4" s="1"/>
  <c r="H1867" i="4"/>
  <c r="H1883" i="4"/>
  <c r="K1883" i="4" s="1"/>
  <c r="H1899" i="4"/>
  <c r="K1899" i="4" s="1"/>
  <c r="H1915" i="4"/>
  <c r="H1931" i="4"/>
  <c r="K1931" i="4" s="1"/>
  <c r="H1947" i="4"/>
  <c r="K1947" i="4" s="1"/>
  <c r="H1963" i="4"/>
  <c r="K1963" i="4" s="1"/>
  <c r="H1979" i="4"/>
  <c r="K1979" i="4" s="1"/>
  <c r="H1991" i="4"/>
  <c r="K1991" i="4" s="1"/>
  <c r="H1999" i="4"/>
  <c r="K1999" i="4" s="1"/>
  <c r="H2007" i="4"/>
  <c r="H2015" i="4"/>
  <c r="H2023" i="4"/>
  <c r="H2031" i="4"/>
  <c r="H2039" i="4"/>
  <c r="K2039" i="4" s="1"/>
  <c r="H2047" i="4"/>
  <c r="K2047" i="4" s="1"/>
  <c r="H2055" i="4"/>
  <c r="K2055" i="4" s="1"/>
  <c r="H2063" i="4"/>
  <c r="K2063" i="4" s="1"/>
  <c r="H2071" i="4"/>
  <c r="H2079" i="4"/>
  <c r="K2079" i="4" s="1"/>
  <c r="H2087" i="4"/>
  <c r="K2087" i="4" s="1"/>
  <c r="H2095" i="4"/>
  <c r="K2095" i="4" s="1"/>
  <c r="H2103" i="4"/>
  <c r="K2103" i="4" s="1"/>
  <c r="H2111" i="4"/>
  <c r="K2111" i="4" s="1"/>
  <c r="H2118" i="4"/>
  <c r="K2118" i="4" s="1"/>
  <c r="H2122" i="4"/>
  <c r="K2122" i="4" s="1"/>
  <c r="H2126" i="4"/>
  <c r="K2126" i="4" s="1"/>
  <c r="H2130" i="4"/>
  <c r="H2134" i="4"/>
  <c r="K2134" i="4" s="1"/>
  <c r="H2138" i="4"/>
  <c r="H2142" i="4"/>
  <c r="H2146" i="4"/>
  <c r="K2146" i="4" s="1"/>
  <c r="H2150" i="4"/>
  <c r="H2154" i="4"/>
  <c r="K2154" i="4" s="1"/>
  <c r="H2158" i="4"/>
  <c r="H2162" i="4"/>
  <c r="K2162" i="4" s="1"/>
  <c r="H2166" i="4"/>
  <c r="H2170" i="4"/>
  <c r="K2170" i="4" s="1"/>
  <c r="H2174" i="4"/>
  <c r="K2174" i="4" s="1"/>
  <c r="H2178" i="4"/>
  <c r="K2178" i="4" s="1"/>
  <c r="H2182" i="4"/>
  <c r="K2182" i="4" s="1"/>
  <c r="H2186" i="4"/>
  <c r="K2186" i="4" s="1"/>
  <c r="H2190" i="4"/>
  <c r="K2190" i="4" s="1"/>
  <c r="H2194" i="4"/>
  <c r="H2198" i="4"/>
  <c r="H2202" i="4"/>
  <c r="K2202" i="4" s="1"/>
  <c r="H2206" i="4"/>
  <c r="K2206" i="4" s="1"/>
  <c r="H2210" i="4"/>
  <c r="K2210" i="4" s="1"/>
  <c r="H2214" i="4"/>
  <c r="K2214" i="4" s="1"/>
  <c r="H2218" i="4"/>
  <c r="K2218" i="4" s="1"/>
  <c r="H2222" i="4"/>
  <c r="K2222" i="4" s="1"/>
  <c r="H2226" i="4"/>
  <c r="H2230" i="4"/>
  <c r="K2230" i="4" s="1"/>
  <c r="H2234" i="4"/>
  <c r="K2234" i="4" s="1"/>
  <c r="H2238" i="4"/>
  <c r="K2238" i="4" s="1"/>
  <c r="H2242" i="4"/>
  <c r="H2246" i="4"/>
  <c r="H2250" i="4"/>
  <c r="H2254" i="4"/>
  <c r="H2258" i="4"/>
  <c r="K2258" i="4" s="1"/>
  <c r="H2262" i="4"/>
  <c r="K2262" i="4" s="1"/>
  <c r="H2266" i="4"/>
  <c r="K2266" i="4" s="1"/>
  <c r="H2270" i="4"/>
  <c r="K2270" i="4" s="1"/>
  <c r="H2274" i="4"/>
  <c r="K2274" i="4" s="1"/>
  <c r="H2278" i="4"/>
  <c r="K2278" i="4" s="1"/>
  <c r="H2282" i="4"/>
  <c r="K2282" i="4" s="1"/>
  <c r="H2286" i="4"/>
  <c r="H2290" i="4"/>
  <c r="K2290" i="4" s="1"/>
  <c r="H2294" i="4"/>
  <c r="K2294" i="4" s="1"/>
  <c r="H2298" i="4"/>
  <c r="K2298" i="4" s="1"/>
  <c r="H2302" i="4"/>
  <c r="K2302" i="4" s="1"/>
  <c r="H2306" i="4"/>
  <c r="K2306" i="4" s="1"/>
  <c r="H2310" i="4"/>
  <c r="K2310" i="4" s="1"/>
  <c r="H2314" i="4"/>
  <c r="K2314" i="4" s="1"/>
  <c r="H2318" i="4"/>
  <c r="K2318" i="4" s="1"/>
  <c r="H2322" i="4"/>
  <c r="K2322" i="4" s="1"/>
  <c r="H2326" i="4"/>
  <c r="H2330" i="4"/>
  <c r="K2330" i="4" s="1"/>
  <c r="H2334" i="4"/>
  <c r="H2338" i="4"/>
  <c r="H2342" i="4"/>
  <c r="K2342" i="4" s="1"/>
  <c r="H2346" i="4"/>
  <c r="K2346" i="4" s="1"/>
  <c r="H2350" i="4"/>
  <c r="K2350" i="4" s="1"/>
  <c r="H2354" i="4"/>
  <c r="K2354" i="4" s="1"/>
  <c r="H2358" i="4"/>
  <c r="K2358" i="4" s="1"/>
  <c r="H2362" i="4"/>
  <c r="K2362" i="4" s="1"/>
  <c r="H2366" i="4"/>
  <c r="H2370" i="4"/>
  <c r="K2370" i="4" s="1"/>
  <c r="H2374" i="4"/>
  <c r="H2378" i="4"/>
  <c r="K2378" i="4" s="1"/>
  <c r="H2382" i="4"/>
  <c r="K2382" i="4" s="1"/>
  <c r="H2386" i="4"/>
  <c r="K2386" i="4" s="1"/>
  <c r="H2390" i="4"/>
  <c r="K2390" i="4" s="1"/>
  <c r="H2394" i="4"/>
  <c r="K2394" i="4" s="1"/>
  <c r="H2398" i="4"/>
  <c r="K2398" i="4" s="1"/>
  <c r="H2402" i="4"/>
  <c r="K2402" i="4" s="1"/>
  <c r="H2406" i="4"/>
  <c r="K2406" i="4" s="1"/>
  <c r="H2410" i="4"/>
  <c r="K2410" i="4" s="1"/>
  <c r="H2414" i="4"/>
  <c r="H2418" i="4"/>
  <c r="H2422" i="4"/>
  <c r="K2422" i="4" s="1"/>
  <c r="H2426" i="4"/>
  <c r="H2430" i="4"/>
  <c r="K2430" i="4" s="1"/>
  <c r="H2434" i="4"/>
  <c r="K2434" i="4" s="1"/>
  <c r="H2438" i="4"/>
  <c r="K2438" i="4" s="1"/>
  <c r="H2442" i="4"/>
  <c r="K2442" i="4" s="1"/>
  <c r="H2446" i="4"/>
  <c r="H2450" i="4"/>
  <c r="K2450" i="4" s="1"/>
  <c r="H2454" i="4"/>
  <c r="K2454" i="4" s="1"/>
  <c r="H2458" i="4"/>
  <c r="K2458" i="4" s="1"/>
  <c r="H2462" i="4"/>
  <c r="K2462" i="4" s="1"/>
  <c r="H2466" i="4"/>
  <c r="H2470" i="4"/>
  <c r="K2470" i="4" s="1"/>
  <c r="H2474" i="4"/>
  <c r="K2474" i="4" s="1"/>
  <c r="H2478" i="4"/>
  <c r="K2478" i="4" s="1"/>
  <c r="H2482" i="4"/>
  <c r="H2486" i="4"/>
  <c r="H2490" i="4"/>
  <c r="H2494" i="4"/>
  <c r="H2498" i="4"/>
  <c r="K2498" i="4" s="1"/>
  <c r="H620" i="4"/>
  <c r="H977" i="4"/>
  <c r="H1067" i="4"/>
  <c r="H1131" i="4"/>
  <c r="H1195" i="4"/>
  <c r="K1195" i="4" s="1"/>
  <c r="H1259" i="4"/>
  <c r="K1259" i="4" s="1"/>
  <c r="H1323" i="4"/>
  <c r="H1387" i="4"/>
  <c r="K1387" i="4" s="1"/>
  <c r="H1451" i="4"/>
  <c r="K1451" i="4" s="1"/>
  <c r="H1515" i="4"/>
  <c r="H1579" i="4"/>
  <c r="K1579" i="4" s="1"/>
  <c r="H1615" i="4"/>
  <c r="H1631" i="4"/>
  <c r="H1647" i="4"/>
  <c r="K1647" i="4" s="1"/>
  <c r="H1663" i="4"/>
  <c r="K1663" i="4" s="1"/>
  <c r="H1679" i="4"/>
  <c r="H1695" i="4"/>
  <c r="K1695" i="4" s="1"/>
  <c r="H1711" i="4"/>
  <c r="K1711" i="4" s="1"/>
  <c r="H1727" i="4"/>
  <c r="K1727" i="4" s="1"/>
  <c r="H1743" i="4"/>
  <c r="H1759" i="4"/>
  <c r="H1775" i="4"/>
  <c r="K1775" i="4" s="1"/>
  <c r="H1791" i="4"/>
  <c r="K1791" i="4" s="1"/>
  <c r="H1807" i="4"/>
  <c r="H1823" i="4"/>
  <c r="H1839" i="4"/>
  <c r="K1839" i="4" s="1"/>
  <c r="H1855" i="4"/>
  <c r="H1871" i="4"/>
  <c r="K1871" i="4" s="1"/>
  <c r="H1887" i="4"/>
  <c r="K1887" i="4" s="1"/>
  <c r="H1903" i="4"/>
  <c r="H1919" i="4"/>
  <c r="H1935" i="4"/>
  <c r="H1951" i="4"/>
  <c r="H1967" i="4"/>
  <c r="H1983" i="4"/>
  <c r="K1983" i="4" s="1"/>
  <c r="H1992" i="4"/>
  <c r="H2000" i="4"/>
  <c r="K2000" i="4" s="1"/>
  <c r="H2008" i="4"/>
  <c r="K2008" i="4" s="1"/>
  <c r="H2016" i="4"/>
  <c r="K2016" i="4" s="1"/>
  <c r="H2024" i="4"/>
  <c r="H2032" i="4"/>
  <c r="K2032" i="4" s="1"/>
  <c r="H2040" i="4"/>
  <c r="K2040" i="4" s="1"/>
  <c r="H2048" i="4"/>
  <c r="K2048" i="4" s="1"/>
  <c r="H2056" i="4"/>
  <c r="K2056" i="4" s="1"/>
  <c r="H2064" i="4"/>
  <c r="K2064" i="4" s="1"/>
  <c r="H2072" i="4"/>
  <c r="K2072" i="4" s="1"/>
  <c r="H2080" i="4"/>
  <c r="K2080" i="4" s="1"/>
  <c r="H2088" i="4"/>
  <c r="K2088" i="4" s="1"/>
  <c r="H2096" i="4"/>
  <c r="K2096" i="4" s="1"/>
  <c r="H2104" i="4"/>
  <c r="K2104" i="4" s="1"/>
  <c r="H2112" i="4"/>
  <c r="K2112" i="4" s="1"/>
  <c r="H2119" i="4"/>
  <c r="K2119" i="4" s="1"/>
  <c r="H2123" i="4"/>
  <c r="K2123" i="4" s="1"/>
  <c r="H2127" i="4"/>
  <c r="H2131" i="4"/>
  <c r="K2131" i="4" s="1"/>
  <c r="H2135" i="4"/>
  <c r="K2135" i="4" s="1"/>
  <c r="H2139" i="4"/>
  <c r="H2143" i="4"/>
  <c r="H2147" i="4"/>
  <c r="H2151" i="4"/>
  <c r="K2151" i="4" s="1"/>
  <c r="H2155" i="4"/>
  <c r="K2155" i="4" s="1"/>
  <c r="H2159" i="4"/>
  <c r="K2159" i="4" s="1"/>
  <c r="H2163" i="4"/>
  <c r="H2167" i="4"/>
  <c r="H2171" i="4"/>
  <c r="H2175" i="4"/>
  <c r="H2179" i="4"/>
  <c r="K2179" i="4" s="1"/>
  <c r="H2183" i="4"/>
  <c r="K2183" i="4" s="1"/>
  <c r="H2187" i="4"/>
  <c r="K2187" i="4" s="1"/>
  <c r="H2191" i="4"/>
  <c r="H2195" i="4"/>
  <c r="H2199" i="4"/>
  <c r="H2203" i="4"/>
  <c r="K2203" i="4" s="1"/>
  <c r="H2207" i="4"/>
  <c r="H2211" i="4"/>
  <c r="H2215" i="4"/>
  <c r="K2215" i="4" s="1"/>
  <c r="H2219" i="4"/>
  <c r="K2219" i="4" s="1"/>
  <c r="H2223" i="4"/>
  <c r="H2227" i="4"/>
  <c r="K2227" i="4" s="1"/>
  <c r="H2231" i="4"/>
  <c r="K2231" i="4" s="1"/>
  <c r="H2235" i="4"/>
  <c r="H2239" i="4"/>
  <c r="K2239" i="4" s="1"/>
  <c r="H2243" i="4"/>
  <c r="H2247" i="4"/>
  <c r="K2247" i="4" s="1"/>
  <c r="H2251" i="4"/>
  <c r="K2251" i="4" s="1"/>
  <c r="H2255" i="4"/>
  <c r="H2259" i="4"/>
  <c r="K2259" i="4" s="1"/>
  <c r="H2263" i="4"/>
  <c r="H2267" i="4"/>
  <c r="H2271" i="4"/>
  <c r="H2275" i="4"/>
  <c r="K2275" i="4" s="1"/>
  <c r="H2279" i="4"/>
  <c r="K2279" i="4" s="1"/>
  <c r="H2283" i="4"/>
  <c r="K2283" i="4" s="1"/>
  <c r="H2287" i="4"/>
  <c r="K2287" i="4" s="1"/>
  <c r="H2291" i="4"/>
  <c r="K2291" i="4" s="1"/>
  <c r="H781" i="4"/>
  <c r="K781" i="4" s="1"/>
  <c r="H1018" i="4"/>
  <c r="K1018" i="4" s="1"/>
  <c r="H1083" i="4"/>
  <c r="K1083" i="4" s="1"/>
  <c r="H1147" i="4"/>
  <c r="H1211" i="4"/>
  <c r="K1211" i="4" s="1"/>
  <c r="H1275" i="4"/>
  <c r="K1275" i="4" s="1"/>
  <c r="H1339" i="4"/>
  <c r="K1339" i="4" s="1"/>
  <c r="H1403" i="4"/>
  <c r="K1403" i="4" s="1"/>
  <c r="H1467" i="4"/>
  <c r="K1467" i="4" s="1"/>
  <c r="H1531" i="4"/>
  <c r="K1531" i="4" s="1"/>
  <c r="H1595" i="4"/>
  <c r="H1619" i="4"/>
  <c r="K1619" i="4" s="1"/>
  <c r="H1635" i="4"/>
  <c r="H1651" i="4"/>
  <c r="H1667" i="4"/>
  <c r="K1667" i="4" s="1"/>
  <c r="H1683" i="4"/>
  <c r="K1683" i="4" s="1"/>
  <c r="H1699" i="4"/>
  <c r="K1699" i="4" s="1"/>
  <c r="H1715" i="4"/>
  <c r="K1715" i="4" s="1"/>
  <c r="H1731" i="4"/>
  <c r="H1747" i="4"/>
  <c r="H1763" i="4"/>
  <c r="K1763" i="4" s="1"/>
  <c r="H1779" i="4"/>
  <c r="K1779" i="4" s="1"/>
  <c r="H1795" i="4"/>
  <c r="H1811" i="4"/>
  <c r="K1811" i="4" s="1"/>
  <c r="H1827" i="4"/>
  <c r="K1827" i="4" s="1"/>
  <c r="H1843" i="4"/>
  <c r="K1843" i="4" s="1"/>
  <c r="H1859" i="4"/>
  <c r="K1859" i="4" s="1"/>
  <c r="H1875" i="4"/>
  <c r="K1875" i="4" s="1"/>
  <c r="H1891" i="4"/>
  <c r="K1891" i="4" s="1"/>
  <c r="H1907" i="4"/>
  <c r="K1907" i="4" s="1"/>
  <c r="H1923" i="4"/>
  <c r="K1923" i="4" s="1"/>
  <c r="H1939" i="4"/>
  <c r="H1955" i="4"/>
  <c r="H1971" i="4"/>
  <c r="H1987" i="4"/>
  <c r="K1987" i="4" s="1"/>
  <c r="H1995" i="4"/>
  <c r="K1995" i="4" s="1"/>
  <c r="H2003" i="4"/>
  <c r="K2003" i="4" s="1"/>
  <c r="H2011" i="4"/>
  <c r="K2011" i="4" s="1"/>
  <c r="H2019" i="4"/>
  <c r="K2019" i="4" s="1"/>
  <c r="H2027" i="4"/>
  <c r="H2035" i="4"/>
  <c r="K2035" i="4" s="1"/>
  <c r="H2043" i="4"/>
  <c r="K2043" i="4" s="1"/>
  <c r="H2051" i="4"/>
  <c r="H2059" i="4"/>
  <c r="K2059" i="4" s="1"/>
  <c r="H2067" i="4"/>
  <c r="H2075" i="4"/>
  <c r="K2075" i="4" s="1"/>
  <c r="H2083" i="4"/>
  <c r="K2083" i="4" s="1"/>
  <c r="H2091" i="4"/>
  <c r="K2091" i="4" s="1"/>
  <c r="H2099" i="4"/>
  <c r="H2107" i="4"/>
  <c r="H2115" i="4"/>
  <c r="K2115" i="4" s="1"/>
  <c r="H2120" i="4"/>
  <c r="K2120" i="4" s="1"/>
  <c r="H2124" i="4"/>
  <c r="K2124" i="4" s="1"/>
  <c r="H2128" i="4"/>
  <c r="H2132" i="4"/>
  <c r="H2136" i="4"/>
  <c r="K2136" i="4" s="1"/>
  <c r="H2140" i="4"/>
  <c r="K2140" i="4" s="1"/>
  <c r="H2144" i="4"/>
  <c r="K2144" i="4" s="1"/>
  <c r="H2148" i="4"/>
  <c r="H2152" i="4"/>
  <c r="K2152" i="4" s="1"/>
  <c r="H2156" i="4"/>
  <c r="K2156" i="4" s="1"/>
  <c r="H2160" i="4"/>
  <c r="H2164" i="4"/>
  <c r="K2164" i="4" s="1"/>
  <c r="H2168" i="4"/>
  <c r="H2172" i="4"/>
  <c r="K2172" i="4" s="1"/>
  <c r="H2176" i="4"/>
  <c r="K2176" i="4" s="1"/>
  <c r="H2180" i="4"/>
  <c r="K2180" i="4" s="1"/>
  <c r="H2184" i="4"/>
  <c r="K2184" i="4" s="1"/>
  <c r="H2188" i="4"/>
  <c r="K2188" i="4" s="1"/>
  <c r="H2192" i="4"/>
  <c r="H2196" i="4"/>
  <c r="H2200" i="4"/>
  <c r="K2200" i="4" s="1"/>
  <c r="H2204" i="4"/>
  <c r="H2208" i="4"/>
  <c r="H2212" i="4"/>
  <c r="K2212" i="4" s="1"/>
  <c r="H2216" i="4"/>
  <c r="K2216" i="4" s="1"/>
  <c r="H2220" i="4"/>
  <c r="H2224" i="4"/>
  <c r="K2224" i="4" s="1"/>
  <c r="H2228" i="4"/>
  <c r="K2228" i="4" s="1"/>
  <c r="H2232" i="4"/>
  <c r="H2236" i="4"/>
  <c r="K2236" i="4" s="1"/>
  <c r="H2240" i="4"/>
  <c r="K2240" i="4" s="1"/>
  <c r="H2244" i="4"/>
  <c r="K2244" i="4" s="1"/>
  <c r="H2248" i="4"/>
  <c r="K2248" i="4" s="1"/>
  <c r="H2252" i="4"/>
  <c r="K2252" i="4" s="1"/>
  <c r="H2256" i="4"/>
  <c r="K2256" i="4" s="1"/>
  <c r="H2260" i="4"/>
  <c r="K2260" i="4" s="1"/>
  <c r="H2264" i="4"/>
  <c r="H2268" i="4"/>
  <c r="H2272" i="4"/>
  <c r="H2276" i="4"/>
  <c r="K2276" i="4" s="1"/>
  <c r="H2280" i="4"/>
  <c r="H2284" i="4"/>
  <c r="K2284" i="4" s="1"/>
  <c r="H2288" i="4"/>
  <c r="K2288" i="4" s="1"/>
  <c r="H2292" i="4"/>
  <c r="K2292" i="4" s="1"/>
  <c r="H2296" i="4"/>
  <c r="K2296" i="4" s="1"/>
  <c r="H2300" i="4"/>
  <c r="K2300" i="4" s="1"/>
  <c r="H2304" i="4"/>
  <c r="K2304" i="4" s="1"/>
  <c r="H2308" i="4"/>
  <c r="H2312" i="4"/>
  <c r="K2312" i="4" s="1"/>
  <c r="H2316" i="4"/>
  <c r="K2316" i="4" s="1"/>
  <c r="H2320" i="4"/>
  <c r="K2320" i="4" s="1"/>
  <c r="H2324" i="4"/>
  <c r="H2328" i="4"/>
  <c r="H2332" i="4"/>
  <c r="H2336" i="4"/>
  <c r="K2336" i="4" s="1"/>
  <c r="H2340" i="4"/>
  <c r="K2340" i="4" s="1"/>
  <c r="H2344" i="4"/>
  <c r="H2348" i="4"/>
  <c r="K2348" i="4" s="1"/>
  <c r="H2352" i="4"/>
  <c r="K2352" i="4" s="1"/>
  <c r="H2356" i="4"/>
  <c r="H2360" i="4"/>
  <c r="K2360" i="4" s="1"/>
  <c r="H2364" i="4"/>
  <c r="K2364" i="4" s="1"/>
  <c r="H2368" i="4"/>
  <c r="K2368" i="4" s="1"/>
  <c r="H2372" i="4"/>
  <c r="K2372" i="4" s="1"/>
  <c r="H2376" i="4"/>
  <c r="K2376" i="4" s="1"/>
  <c r="H2380" i="4"/>
  <c r="K2380" i="4" s="1"/>
  <c r="H2384" i="4"/>
  <c r="H2388" i="4"/>
  <c r="K2388" i="4" s="1"/>
  <c r="H2392" i="4"/>
  <c r="K2392" i="4" s="1"/>
  <c r="H2396" i="4"/>
  <c r="K2396" i="4" s="1"/>
  <c r="H2400" i="4"/>
  <c r="H2404" i="4"/>
  <c r="K2404" i="4" s="1"/>
  <c r="H2408" i="4"/>
  <c r="K2408" i="4" s="1"/>
  <c r="H2412" i="4"/>
  <c r="K2412" i="4" s="1"/>
  <c r="H2416" i="4"/>
  <c r="K2416" i="4" s="1"/>
  <c r="H2420" i="4"/>
  <c r="K2420" i="4" s="1"/>
  <c r="H2424" i="4"/>
  <c r="K2424" i="4" s="1"/>
  <c r="H2428" i="4"/>
  <c r="K2428" i="4" s="1"/>
  <c r="H2432" i="4"/>
  <c r="H2436" i="4"/>
  <c r="H2440" i="4"/>
  <c r="H2444" i="4"/>
  <c r="K2444" i="4" s="1"/>
  <c r="H2448" i="4"/>
  <c r="K2448" i="4" s="1"/>
  <c r="H2452" i="4"/>
  <c r="K2452" i="4" s="1"/>
  <c r="H2456" i="4"/>
  <c r="K2456" i="4" s="1"/>
  <c r="H2460" i="4"/>
  <c r="K2460" i="4" s="1"/>
  <c r="H2464" i="4"/>
  <c r="K2464" i="4" s="1"/>
  <c r="H2468" i="4"/>
  <c r="K2468" i="4" s="1"/>
  <c r="H2472" i="4"/>
  <c r="K2472" i="4" s="1"/>
  <c r="H2476" i="4"/>
  <c r="K2476" i="4" s="1"/>
  <c r="H2480" i="4"/>
  <c r="K2480" i="4" s="1"/>
  <c r="H2484" i="4"/>
  <c r="K2484" i="4" s="1"/>
  <c r="H2488" i="4"/>
  <c r="K2488" i="4" s="1"/>
  <c r="H2492" i="4"/>
  <c r="K2492" i="4" s="1"/>
  <c r="H2496" i="4"/>
  <c r="H2500" i="4"/>
  <c r="K2500" i="4" s="1"/>
  <c r="H2497" i="4"/>
  <c r="K2497" i="4" s="1"/>
  <c r="H2489" i="4"/>
  <c r="K2489" i="4" s="1"/>
  <c r="H2481" i="4"/>
  <c r="K2481" i="4" s="1"/>
  <c r="H2473" i="4"/>
  <c r="H2465" i="4"/>
  <c r="H2457" i="4"/>
  <c r="H2449" i="4"/>
  <c r="H2441" i="4"/>
  <c r="H2433" i="4"/>
  <c r="K2433" i="4" s="1"/>
  <c r="H2425" i="4"/>
  <c r="H2417" i="4"/>
  <c r="K2417" i="4" s="1"/>
  <c r="H2409" i="4"/>
  <c r="H2401" i="4"/>
  <c r="K2401" i="4" s="1"/>
  <c r="H2393" i="4"/>
  <c r="K2393" i="4" s="1"/>
  <c r="H2385" i="4"/>
  <c r="H2377" i="4"/>
  <c r="K2377" i="4" s="1"/>
  <c r="H2369" i="4"/>
  <c r="H2361" i="4"/>
  <c r="H2353" i="4"/>
  <c r="K2353" i="4" s="1"/>
  <c r="H2345" i="4"/>
  <c r="H2337" i="4"/>
  <c r="H2329" i="4"/>
  <c r="H2321" i="4"/>
  <c r="H2313" i="4"/>
  <c r="H2305" i="4"/>
  <c r="H2297" i="4"/>
  <c r="K2297" i="4" s="1"/>
  <c r="H2285" i="4"/>
  <c r="K2285" i="4" s="1"/>
  <c r="H2269" i="4"/>
  <c r="H2253" i="4"/>
  <c r="K2253" i="4" s="1"/>
  <c r="H2237" i="4"/>
  <c r="H2221" i="4"/>
  <c r="H2205" i="4"/>
  <c r="K2205" i="4" s="1"/>
  <c r="H2189" i="4"/>
  <c r="H2173" i="4"/>
  <c r="H2157" i="4"/>
  <c r="K2157" i="4" s="1"/>
  <c r="H2141" i="4"/>
  <c r="K2141" i="4" s="1"/>
  <c r="H2125" i="4"/>
  <c r="K2125" i="4" s="1"/>
  <c r="H2100" i="4"/>
  <c r="H2068" i="4"/>
  <c r="K2068" i="4" s="1"/>
  <c r="H2036" i="4"/>
  <c r="K2036" i="4" s="1"/>
  <c r="H2004" i="4"/>
  <c r="K2004" i="4" s="1"/>
  <c r="H1959" i="4"/>
  <c r="K1959" i="4" s="1"/>
  <c r="H1895" i="4"/>
  <c r="K1895" i="4" s="1"/>
  <c r="H1831" i="4"/>
  <c r="K1831" i="4" s="1"/>
  <c r="H1767" i="4"/>
  <c r="H1703" i="4"/>
  <c r="K1703" i="4" s="1"/>
  <c r="H1639" i="4"/>
  <c r="K1639" i="4" s="1"/>
  <c r="H1483" i="4"/>
  <c r="K1483" i="4" s="1"/>
  <c r="H1227" i="4"/>
  <c r="K1227" i="4" s="1"/>
  <c r="H849" i="4"/>
  <c r="K849" i="4" s="1"/>
  <c r="H2495" i="4"/>
  <c r="K2495" i="4" s="1"/>
  <c r="H2487" i="4"/>
  <c r="K2487" i="4" s="1"/>
  <c r="H2479" i="4"/>
  <c r="K2479" i="4" s="1"/>
  <c r="H2471" i="4"/>
  <c r="K2471" i="4" s="1"/>
  <c r="H2463" i="4"/>
  <c r="H2455" i="4"/>
  <c r="K2455" i="4" s="1"/>
  <c r="H2447" i="4"/>
  <c r="K2447" i="4" s="1"/>
  <c r="H2439" i="4"/>
  <c r="H2431" i="4"/>
  <c r="K2431" i="4" s="1"/>
  <c r="H2423" i="4"/>
  <c r="K2423" i="4" s="1"/>
  <c r="H2415" i="4"/>
  <c r="H2407" i="4"/>
  <c r="K2407" i="4" s="1"/>
  <c r="H2399" i="4"/>
  <c r="H2391" i="4"/>
  <c r="K2391" i="4" s="1"/>
  <c r="H2383" i="4"/>
  <c r="K2383" i="4" s="1"/>
  <c r="H2375" i="4"/>
  <c r="K2375" i="4" s="1"/>
  <c r="H2367" i="4"/>
  <c r="K2367" i="4" s="1"/>
  <c r="H2359" i="4"/>
  <c r="H2351" i="4"/>
  <c r="K2351" i="4" s="1"/>
  <c r="H2343" i="4"/>
  <c r="H2335" i="4"/>
  <c r="K2335" i="4" s="1"/>
  <c r="H2327" i="4"/>
  <c r="K2327" i="4" s="1"/>
  <c r="H2319" i="4"/>
  <c r="K2319" i="4" s="1"/>
  <c r="H2311" i="4"/>
  <c r="H2303" i="4"/>
  <c r="K2303" i="4" s="1"/>
  <c r="H2295" i="4"/>
  <c r="K2295" i="4" s="1"/>
  <c r="H2281" i="4"/>
  <c r="K2281" i="4" s="1"/>
  <c r="H2265" i="4"/>
  <c r="K2265" i="4" s="1"/>
  <c r="H2249" i="4"/>
  <c r="H2233" i="4"/>
  <c r="H2217" i="4"/>
  <c r="H2201" i="4"/>
  <c r="K2201" i="4" s="1"/>
  <c r="H2185" i="4"/>
  <c r="H2169" i="4"/>
  <c r="H2153" i="4"/>
  <c r="H2137" i="4"/>
  <c r="K2137" i="4" s="1"/>
  <c r="H2121" i="4"/>
  <c r="K2121" i="4" s="1"/>
  <c r="H2092" i="4"/>
  <c r="H2060" i="4"/>
  <c r="K2060" i="4" s="1"/>
  <c r="H2028" i="4"/>
  <c r="H1996" i="4"/>
  <c r="K1996" i="4" s="1"/>
  <c r="H1943" i="4"/>
  <c r="K1943" i="4" s="1"/>
  <c r="H1879" i="4"/>
  <c r="K1879" i="4" s="1"/>
  <c r="H1815" i="4"/>
  <c r="K1815" i="4" s="1"/>
  <c r="H1751" i="4"/>
  <c r="H1687" i="4"/>
  <c r="K1687" i="4" s="1"/>
  <c r="H1623" i="4"/>
  <c r="K1623" i="4" s="1"/>
  <c r="H1419" i="4"/>
  <c r="K1419" i="4" s="1"/>
  <c r="H1163" i="4"/>
  <c r="K1163" i="4" s="1"/>
  <c r="H284" i="4"/>
  <c r="H280" i="4"/>
  <c r="H276" i="4"/>
  <c r="K276" i="4" s="1"/>
  <c r="H272" i="4"/>
  <c r="H268" i="4"/>
  <c r="K268" i="4" s="1"/>
  <c r="H264" i="4"/>
  <c r="K264" i="4" s="1"/>
  <c r="H260" i="4"/>
  <c r="H256" i="4"/>
  <c r="H252" i="4"/>
  <c r="K252" i="4" s="1"/>
  <c r="H248" i="4"/>
  <c r="K248" i="4" s="1"/>
  <c r="H244" i="4"/>
  <c r="K244" i="4" s="1"/>
  <c r="H240" i="4"/>
  <c r="K240" i="4" s="1"/>
  <c r="H236" i="4"/>
  <c r="K236" i="4" s="1"/>
  <c r="H232" i="4"/>
  <c r="K232" i="4" s="1"/>
  <c r="H228" i="4"/>
  <c r="K228" i="4" s="1"/>
  <c r="H224" i="4"/>
  <c r="H220" i="4"/>
  <c r="K220" i="4" s="1"/>
  <c r="H216" i="4"/>
  <c r="H212" i="4"/>
  <c r="K212" i="4" s="1"/>
  <c r="H208" i="4"/>
  <c r="K208" i="4" s="1"/>
  <c r="H204" i="4"/>
  <c r="H200" i="4"/>
  <c r="K200" i="4" s="1"/>
  <c r="H196" i="4"/>
  <c r="K196" i="4" s="1"/>
  <c r="H192" i="4"/>
  <c r="K192" i="4" s="1"/>
  <c r="H188" i="4"/>
  <c r="K188" i="4" s="1"/>
  <c r="H184" i="4"/>
  <c r="K184" i="4" s="1"/>
  <c r="H180" i="4"/>
  <c r="K180" i="4" s="1"/>
  <c r="H176" i="4"/>
  <c r="K176" i="4" s="1"/>
  <c r="H172" i="4"/>
  <c r="H168" i="4"/>
  <c r="K168" i="4" s="1"/>
  <c r="H164" i="4"/>
  <c r="K164" i="4" s="1"/>
  <c r="H160" i="4"/>
  <c r="K160" i="4" s="1"/>
  <c r="H156" i="4"/>
  <c r="K156" i="4" s="1"/>
  <c r="H152" i="4"/>
  <c r="K152" i="4" s="1"/>
  <c r="H148" i="4"/>
  <c r="K148" i="4" s="1"/>
  <c r="H144" i="4"/>
  <c r="K144" i="4" s="1"/>
  <c r="H140" i="4"/>
  <c r="H136" i="4"/>
  <c r="H132" i="4"/>
  <c r="H128" i="4"/>
  <c r="K128" i="4" s="1"/>
  <c r="H124" i="4"/>
  <c r="K124" i="4" s="1"/>
  <c r="H120" i="4"/>
  <c r="K120" i="4" s="1"/>
  <c r="H116" i="4"/>
  <c r="K116" i="4" s="1"/>
  <c r="H112" i="4"/>
  <c r="H108" i="4"/>
  <c r="H104" i="4"/>
  <c r="H100" i="4"/>
  <c r="K100" i="4" s="1"/>
  <c r="H96" i="4"/>
  <c r="K96" i="4" s="1"/>
  <c r="H92" i="4"/>
  <c r="K92" i="4" s="1"/>
  <c r="H88" i="4"/>
  <c r="K88" i="4" s="1"/>
  <c r="H84" i="4"/>
  <c r="K84" i="4" s="1"/>
  <c r="H80" i="4"/>
  <c r="K80" i="4" s="1"/>
  <c r="H76" i="4"/>
  <c r="K76" i="4" s="1"/>
  <c r="H72" i="4"/>
  <c r="K72" i="4" s="1"/>
  <c r="H68" i="4"/>
  <c r="K68" i="4" s="1"/>
  <c r="H64" i="4"/>
  <c r="K64" i="4" s="1"/>
  <c r="H60" i="4"/>
  <c r="H56" i="4"/>
  <c r="K56" i="4" s="1"/>
  <c r="H52" i="4"/>
  <c r="K52" i="4" s="1"/>
  <c r="H48" i="4"/>
  <c r="K48" i="4" s="1"/>
  <c r="H44" i="4"/>
  <c r="K44" i="4" s="1"/>
  <c r="H40" i="4"/>
  <c r="H36" i="4"/>
  <c r="K36" i="4" s="1"/>
  <c r="H32" i="4"/>
  <c r="K32" i="4" s="1"/>
  <c r="H28" i="4"/>
  <c r="H24" i="4"/>
  <c r="K24" i="4" s="1"/>
  <c r="H20" i="4"/>
  <c r="K20" i="4" s="1"/>
  <c r="H16" i="4"/>
  <c r="H12" i="4"/>
  <c r="K12" i="4" s="1"/>
  <c r="H8" i="4"/>
  <c r="H4" i="4"/>
  <c r="K4" i="4" s="1"/>
  <c r="H283" i="4"/>
  <c r="K283" i="4" s="1"/>
  <c r="H279" i="4"/>
  <c r="K279" i="4" s="1"/>
  <c r="H275" i="4"/>
  <c r="K275" i="4" s="1"/>
  <c r="H271" i="4"/>
  <c r="K271" i="4" s="1"/>
  <c r="H267" i="4"/>
  <c r="K267" i="4" s="1"/>
  <c r="H263" i="4"/>
  <c r="K263" i="4" s="1"/>
  <c r="H259" i="4"/>
  <c r="K259" i="4" s="1"/>
  <c r="H255" i="4"/>
  <c r="H251" i="4"/>
  <c r="K251" i="4" s="1"/>
  <c r="H247" i="4"/>
  <c r="K247" i="4" s="1"/>
  <c r="H243" i="4"/>
  <c r="K243" i="4" s="1"/>
  <c r="H239" i="4"/>
  <c r="K239" i="4" s="1"/>
  <c r="H235" i="4"/>
  <c r="H231" i="4"/>
  <c r="K231" i="4" s="1"/>
  <c r="H227" i="4"/>
  <c r="H223" i="4"/>
  <c r="H219" i="4"/>
  <c r="H215" i="4"/>
  <c r="K215" i="4" s="1"/>
  <c r="H211" i="4"/>
  <c r="K211" i="4" s="1"/>
  <c r="H207" i="4"/>
  <c r="H203" i="4"/>
  <c r="K203" i="4" s="1"/>
  <c r="H199" i="4"/>
  <c r="H195" i="4"/>
  <c r="K195" i="4" s="1"/>
  <c r="H191" i="4"/>
  <c r="H187" i="4"/>
  <c r="K187" i="4" s="1"/>
  <c r="H183" i="4"/>
  <c r="K183" i="4" s="1"/>
  <c r="H179" i="4"/>
  <c r="K179" i="4" s="1"/>
  <c r="H175" i="4"/>
  <c r="K175" i="4" s="1"/>
  <c r="H171" i="4"/>
  <c r="K171" i="4" s="1"/>
  <c r="H167" i="4"/>
  <c r="K167" i="4" s="1"/>
  <c r="H163" i="4"/>
  <c r="H159" i="4"/>
  <c r="H155" i="4"/>
  <c r="H151" i="4"/>
  <c r="K151" i="4" s="1"/>
  <c r="H147" i="4"/>
  <c r="K147" i="4" s="1"/>
  <c r="H143" i="4"/>
  <c r="K143" i="4" s="1"/>
  <c r="H139" i="4"/>
  <c r="K139" i="4" s="1"/>
  <c r="H135" i="4"/>
  <c r="H131" i="4"/>
  <c r="K131" i="4" s="1"/>
  <c r="H127" i="4"/>
  <c r="H123" i="4"/>
  <c r="H119" i="4"/>
  <c r="K119" i="4" s="1"/>
  <c r="H115" i="4"/>
  <c r="H111" i="4"/>
  <c r="K111" i="4" s="1"/>
  <c r="H107" i="4"/>
  <c r="K107" i="4" s="1"/>
  <c r="H103" i="4"/>
  <c r="K103" i="4" s="1"/>
  <c r="H99" i="4"/>
  <c r="K99" i="4" s="1"/>
  <c r="H95" i="4"/>
  <c r="H91" i="4"/>
  <c r="K91" i="4" s="1"/>
  <c r="H87" i="4"/>
  <c r="H83" i="4"/>
  <c r="K83" i="4" s="1"/>
  <c r="H79" i="4"/>
  <c r="K79" i="4" s="1"/>
  <c r="H75" i="4"/>
  <c r="H71" i="4"/>
  <c r="H67" i="4"/>
  <c r="H63" i="4"/>
  <c r="H59" i="4"/>
  <c r="K59" i="4" s="1"/>
  <c r="H55" i="4"/>
  <c r="K55" i="4" s="1"/>
  <c r="H51" i="4"/>
  <c r="H47" i="4"/>
  <c r="K47" i="4" s="1"/>
  <c r="H43" i="4"/>
  <c r="H39" i="4"/>
  <c r="H35" i="4"/>
  <c r="K35" i="4" s="1"/>
  <c r="H31" i="4"/>
  <c r="K31" i="4" s="1"/>
  <c r="H27" i="4"/>
  <c r="K27" i="4" s="1"/>
  <c r="H23" i="4"/>
  <c r="K23" i="4" s="1"/>
  <c r="H19" i="4"/>
  <c r="K19" i="4" s="1"/>
  <c r="H15" i="4"/>
  <c r="K15" i="4" s="1"/>
  <c r="H11" i="4"/>
  <c r="H7" i="4"/>
  <c r="H3" i="4"/>
  <c r="K3" i="4" s="1"/>
  <c r="H66" i="4"/>
  <c r="K66" i="4" s="1"/>
  <c r="H62" i="4"/>
  <c r="H58" i="4"/>
  <c r="K58" i="4" s="1"/>
  <c r="H54" i="4"/>
  <c r="H50" i="4"/>
  <c r="H46" i="4"/>
  <c r="H42" i="4"/>
  <c r="K42" i="4" s="1"/>
  <c r="H38" i="4"/>
  <c r="K38" i="4" s="1"/>
  <c r="H34" i="4"/>
  <c r="K34" i="4" s="1"/>
  <c r="H30" i="4"/>
  <c r="K30" i="4" s="1"/>
  <c r="H26" i="4"/>
  <c r="K26" i="4" s="1"/>
  <c r="H22" i="4"/>
  <c r="K22" i="4" s="1"/>
  <c r="H18" i="4"/>
  <c r="K18" i="4" s="1"/>
  <c r="H14" i="4"/>
  <c r="K14" i="4" s="1"/>
  <c r="H10" i="4"/>
  <c r="K10" i="4" s="1"/>
  <c r="H6" i="4"/>
  <c r="E4" i="18"/>
  <c r="I14" i="3" s="1"/>
  <c r="I254" i="3"/>
  <c r="I44" i="3"/>
  <c r="I172" i="3"/>
  <c r="I139" i="3"/>
  <c r="I275" i="3"/>
  <c r="I331" i="3"/>
  <c r="I396" i="3"/>
  <c r="L396" i="3" s="1"/>
  <c r="I400" i="3"/>
  <c r="I420" i="3"/>
  <c r="L420" i="3" s="1"/>
  <c r="I452" i="3"/>
  <c r="L452" i="3" s="1"/>
  <c r="I460" i="3"/>
  <c r="L460" i="3" s="1"/>
  <c r="I480" i="3"/>
  <c r="L480" i="3" s="1"/>
  <c r="I500" i="3"/>
  <c r="L500" i="3" s="1"/>
  <c r="I508" i="3"/>
  <c r="L508" i="3" s="1"/>
  <c r="I29" i="3"/>
  <c r="L29" i="3" s="1"/>
  <c r="I69" i="3"/>
  <c r="L69" i="3" s="1"/>
  <c r="I77" i="3"/>
  <c r="I109" i="3"/>
  <c r="I125" i="3"/>
  <c r="I157" i="3"/>
  <c r="I165" i="3"/>
  <c r="L165" i="3" s="1"/>
  <c r="I197" i="3"/>
  <c r="I205" i="3"/>
  <c r="L205" i="3" s="1"/>
  <c r="I237" i="3"/>
  <c r="I253" i="3"/>
  <c r="I285" i="3"/>
  <c r="I293" i="3"/>
  <c r="L293" i="3" s="1"/>
  <c r="I325" i="3"/>
  <c r="I333" i="3"/>
  <c r="I353" i="3"/>
  <c r="I361" i="3"/>
  <c r="L361" i="3" s="1"/>
  <c r="I377" i="3"/>
  <c r="I381" i="3"/>
  <c r="I397" i="3"/>
  <c r="I401" i="3"/>
  <c r="L401" i="3" s="1"/>
  <c r="I417" i="3"/>
  <c r="I425" i="3"/>
  <c r="I441" i="3"/>
  <c r="I445" i="3"/>
  <c r="I461" i="3"/>
  <c r="L461" i="3" s="1"/>
  <c r="I465" i="3"/>
  <c r="I481" i="3"/>
  <c r="I489" i="3"/>
  <c r="L489" i="3" s="1"/>
  <c r="I505" i="3"/>
  <c r="L505" i="3" s="1"/>
  <c r="I509" i="3"/>
  <c r="I31" i="3"/>
  <c r="I39" i="3"/>
  <c r="I71" i="3"/>
  <c r="I87" i="3"/>
  <c r="L87" i="3" s="1"/>
  <c r="I119" i="3"/>
  <c r="I127" i="3"/>
  <c r="I159" i="3"/>
  <c r="L159" i="3" s="1"/>
  <c r="I167" i="3"/>
  <c r="L167" i="3" s="1"/>
  <c r="I199" i="3"/>
  <c r="I215" i="3"/>
  <c r="L215" i="3" s="1"/>
  <c r="I247" i="3"/>
  <c r="I255" i="3"/>
  <c r="I287" i="3"/>
  <c r="I295" i="3"/>
  <c r="L295" i="3" s="1"/>
  <c r="I327" i="3"/>
  <c r="I342" i="3"/>
  <c r="I358" i="3"/>
  <c r="L358" i="3" s="1"/>
  <c r="I362" i="3"/>
  <c r="I378" i="3"/>
  <c r="L378" i="3" s="1"/>
  <c r="I382" i="3"/>
  <c r="I390" i="3"/>
  <c r="L390" i="3" s="1"/>
  <c r="I394" i="3"/>
  <c r="I398" i="3"/>
  <c r="L398" i="3" s="1"/>
  <c r="I402" i="3"/>
  <c r="L402" i="3" s="1"/>
  <c r="I406" i="3"/>
  <c r="L406" i="3" s="1"/>
  <c r="I410" i="3"/>
  <c r="L410" i="3" s="1"/>
  <c r="I414" i="3"/>
  <c r="I418" i="3"/>
  <c r="L418" i="3" s="1"/>
  <c r="I422" i="3"/>
  <c r="L422" i="3" s="1"/>
  <c r="I426" i="3"/>
  <c r="I430" i="3"/>
  <c r="L430" i="3" s="1"/>
  <c r="I434" i="3"/>
  <c r="I438" i="3"/>
  <c r="L438" i="3" s="1"/>
  <c r="I442" i="3"/>
  <c r="L442" i="3" s="1"/>
  <c r="I446" i="3"/>
  <c r="I450" i="3"/>
  <c r="L450" i="3" s="1"/>
  <c r="I454" i="3"/>
  <c r="L454" i="3" s="1"/>
  <c r="I458" i="3"/>
  <c r="L458" i="3" s="1"/>
  <c r="I462" i="3"/>
  <c r="I466" i="3"/>
  <c r="L466" i="3" s="1"/>
  <c r="I470" i="3"/>
  <c r="L470" i="3" s="1"/>
  <c r="I474" i="3"/>
  <c r="L474" i="3" s="1"/>
  <c r="I478" i="3"/>
  <c r="L478" i="3" s="1"/>
  <c r="I482" i="3"/>
  <c r="L482" i="3" s="1"/>
  <c r="I486" i="3"/>
  <c r="L486" i="3" s="1"/>
  <c r="I490" i="3"/>
  <c r="I494" i="3"/>
  <c r="L494" i="3" s="1"/>
  <c r="I498" i="3"/>
  <c r="L498" i="3" s="1"/>
  <c r="I502" i="3"/>
  <c r="I506" i="3"/>
  <c r="L506" i="3" s="1"/>
  <c r="I510" i="3"/>
  <c r="L510" i="3" s="1"/>
  <c r="I514" i="3"/>
  <c r="L514" i="3" s="1"/>
  <c r="I9" i="3"/>
  <c r="I41" i="3"/>
  <c r="L41" i="3" s="1"/>
  <c r="I73" i="3"/>
  <c r="L73" i="3" s="1"/>
  <c r="I105" i="3"/>
  <c r="L105" i="3" s="1"/>
  <c r="I137" i="3"/>
  <c r="I169" i="3"/>
  <c r="L169" i="3" s="1"/>
  <c r="I201" i="3"/>
  <c r="I233" i="3"/>
  <c r="I265" i="3"/>
  <c r="I297" i="3"/>
  <c r="L297" i="3" s="1"/>
  <c r="I329" i="3"/>
  <c r="L329" i="3" s="1"/>
  <c r="I351" i="3"/>
  <c r="I367" i="3"/>
  <c r="I383" i="3"/>
  <c r="L383" i="3" s="1"/>
  <c r="I399" i="3"/>
  <c r="I415" i="3"/>
  <c r="L415" i="3" s="1"/>
  <c r="I431" i="3"/>
  <c r="I447" i="3"/>
  <c r="I463" i="3"/>
  <c r="L463" i="3" s="1"/>
  <c r="I479" i="3"/>
  <c r="L479" i="3" s="1"/>
  <c r="I495" i="3"/>
  <c r="I511" i="3"/>
  <c r="L511" i="3" s="1"/>
  <c r="I516" i="3"/>
  <c r="I520" i="3"/>
  <c r="I524" i="3"/>
  <c r="L524" i="3" s="1"/>
  <c r="I528" i="3"/>
  <c r="L528" i="3" s="1"/>
  <c r="I532" i="3"/>
  <c r="I536" i="3"/>
  <c r="I540" i="3"/>
  <c r="I544" i="3"/>
  <c r="L544" i="3" s="1"/>
  <c r="I548" i="3"/>
  <c r="I552" i="3"/>
  <c r="L552" i="3" s="1"/>
  <c r="I556" i="3"/>
  <c r="L556" i="3" s="1"/>
  <c r="I560" i="3"/>
  <c r="L560" i="3" s="1"/>
  <c r="I564" i="3"/>
  <c r="L564" i="3" s="1"/>
  <c r="I568" i="3"/>
  <c r="I572" i="3"/>
  <c r="L572" i="3" s="1"/>
  <c r="I576" i="3"/>
  <c r="I580" i="3"/>
  <c r="L580" i="3" s="1"/>
  <c r="I584" i="3"/>
  <c r="L584" i="3" s="1"/>
  <c r="I588" i="3"/>
  <c r="I592" i="3"/>
  <c r="I596" i="3"/>
  <c r="L596" i="3" s="1"/>
  <c r="I600" i="3"/>
  <c r="L600" i="3" s="1"/>
  <c r="I604" i="3"/>
  <c r="I608" i="3"/>
  <c r="L608" i="3" s="1"/>
  <c r="I612" i="3"/>
  <c r="L612" i="3" s="1"/>
  <c r="I616" i="3"/>
  <c r="L616" i="3" s="1"/>
  <c r="I620" i="3"/>
  <c r="L620" i="3" s="1"/>
  <c r="I624" i="3"/>
  <c r="L624" i="3" s="1"/>
  <c r="I628" i="3"/>
  <c r="L628" i="3" s="1"/>
  <c r="I632" i="3"/>
  <c r="L632" i="3" s="1"/>
  <c r="I636" i="3"/>
  <c r="I640" i="3"/>
  <c r="I644" i="3"/>
  <c r="I648" i="3"/>
  <c r="L648" i="3" s="1"/>
  <c r="I652" i="3"/>
  <c r="L652" i="3" s="1"/>
  <c r="I656" i="3"/>
  <c r="L656" i="3" s="1"/>
  <c r="I660" i="3"/>
  <c r="I664" i="3"/>
  <c r="I668" i="3"/>
  <c r="L668" i="3" s="1"/>
  <c r="I672" i="3"/>
  <c r="L672" i="3" s="1"/>
  <c r="I676" i="3"/>
  <c r="L676" i="3" s="1"/>
  <c r="I680" i="3"/>
  <c r="L680" i="3" s="1"/>
  <c r="I684" i="3"/>
  <c r="L684" i="3" s="1"/>
  <c r="I688" i="3"/>
  <c r="L688" i="3" s="1"/>
  <c r="I692" i="3"/>
  <c r="I696" i="3"/>
  <c r="L696" i="3" s="1"/>
  <c r="I700" i="3"/>
  <c r="I704" i="3"/>
  <c r="L704" i="3" s="1"/>
  <c r="I708" i="3"/>
  <c r="L708" i="3" s="1"/>
  <c r="I712" i="3"/>
  <c r="L712" i="3" s="1"/>
  <c r="I716" i="3"/>
  <c r="L716" i="3" s="1"/>
  <c r="I720" i="3"/>
  <c r="L720" i="3" s="1"/>
  <c r="I724" i="3"/>
  <c r="L724" i="3" s="1"/>
  <c r="I728" i="3"/>
  <c r="L728" i="3" s="1"/>
  <c r="I732" i="3"/>
  <c r="I736" i="3"/>
  <c r="I740" i="3"/>
  <c r="I744" i="3"/>
  <c r="L744" i="3" s="1"/>
  <c r="I748" i="3"/>
  <c r="L748" i="3" s="1"/>
  <c r="I752" i="3"/>
  <c r="I756" i="3"/>
  <c r="I760" i="3"/>
  <c r="L760" i="3" s="1"/>
  <c r="I764" i="3"/>
  <c r="L764" i="3" s="1"/>
  <c r="I768" i="3"/>
  <c r="L768" i="3" s="1"/>
  <c r="I772" i="3"/>
  <c r="L772" i="3" s="1"/>
  <c r="I776" i="3"/>
  <c r="I780" i="3"/>
  <c r="I784" i="3"/>
  <c r="L784" i="3" s="1"/>
  <c r="I788" i="3"/>
  <c r="L788" i="3" s="1"/>
  <c r="I792" i="3"/>
  <c r="L792" i="3" s="1"/>
  <c r="I796" i="3"/>
  <c r="I800" i="3"/>
  <c r="L800" i="3" s="1"/>
  <c r="I804" i="3"/>
  <c r="L804" i="3" s="1"/>
  <c r="I808" i="3"/>
  <c r="L808" i="3" s="1"/>
  <c r="I812" i="3"/>
  <c r="I816" i="3"/>
  <c r="L816" i="3" s="1"/>
  <c r="I820" i="3"/>
  <c r="L820" i="3" s="1"/>
  <c r="I824" i="3"/>
  <c r="L824" i="3" s="1"/>
  <c r="I828" i="3"/>
  <c r="L828" i="3" s="1"/>
  <c r="I832" i="3"/>
  <c r="L832" i="3" s="1"/>
  <c r="I836" i="3"/>
  <c r="L836" i="3" s="1"/>
  <c r="I840" i="3"/>
  <c r="L840" i="3" s="1"/>
  <c r="I844" i="3"/>
  <c r="L844" i="3" s="1"/>
  <c r="I848" i="3"/>
  <c r="L848" i="3" s="1"/>
  <c r="I852" i="3"/>
  <c r="L852" i="3" s="1"/>
  <c r="I856" i="3"/>
  <c r="L856" i="3" s="1"/>
  <c r="I860" i="3"/>
  <c r="L860" i="3" s="1"/>
  <c r="I864" i="3"/>
  <c r="L864" i="3" s="1"/>
  <c r="I868" i="3"/>
  <c r="L868" i="3" s="1"/>
  <c r="I872" i="3"/>
  <c r="I876" i="3"/>
  <c r="L876" i="3" s="1"/>
  <c r="I880" i="3"/>
  <c r="L880" i="3" s="1"/>
  <c r="I884" i="3"/>
  <c r="I888" i="3"/>
  <c r="L888" i="3" s="1"/>
  <c r="I892" i="3"/>
  <c r="I896" i="3"/>
  <c r="L896" i="3" s="1"/>
  <c r="I900" i="3"/>
  <c r="L900" i="3" s="1"/>
  <c r="I904" i="3"/>
  <c r="L904" i="3" s="1"/>
  <c r="I908" i="3"/>
  <c r="I912" i="3"/>
  <c r="I916" i="3"/>
  <c r="L916" i="3" s="1"/>
  <c r="I920" i="3"/>
  <c r="L920" i="3" s="1"/>
  <c r="I924" i="3"/>
  <c r="I928" i="3"/>
  <c r="L928" i="3" s="1"/>
  <c r="I932" i="3"/>
  <c r="I936" i="3"/>
  <c r="I940" i="3"/>
  <c r="L940" i="3" s="1"/>
  <c r="I944" i="3"/>
  <c r="L944" i="3" s="1"/>
  <c r="I948" i="3"/>
  <c r="I952" i="3"/>
  <c r="I956" i="3"/>
  <c r="I960" i="3"/>
  <c r="L960" i="3" s="1"/>
  <c r="I964" i="3"/>
  <c r="L964" i="3" s="1"/>
  <c r="I968" i="3"/>
  <c r="L968" i="3" s="1"/>
  <c r="I972" i="3"/>
  <c r="I976" i="3"/>
  <c r="L976" i="3" s="1"/>
  <c r="I980" i="3"/>
  <c r="L980" i="3" s="1"/>
  <c r="I984" i="3"/>
  <c r="L984" i="3" s="1"/>
  <c r="I988" i="3"/>
  <c r="L988" i="3" s="1"/>
  <c r="I992" i="3"/>
  <c r="I996" i="3"/>
  <c r="L996" i="3" s="1"/>
  <c r="I1000" i="3"/>
  <c r="L1000" i="3" s="1"/>
  <c r="I1004" i="3"/>
  <c r="L1004" i="3" s="1"/>
  <c r="I1008" i="3"/>
  <c r="I1012" i="3"/>
  <c r="I1016" i="3"/>
  <c r="I1020" i="3"/>
  <c r="I1024" i="3"/>
  <c r="L1024" i="3" s="1"/>
  <c r="I1028" i="3"/>
  <c r="I1032" i="3"/>
  <c r="L1032" i="3" s="1"/>
  <c r="I1036" i="3"/>
  <c r="I1040" i="3"/>
  <c r="I1044" i="3"/>
  <c r="I1048" i="3"/>
  <c r="I1052" i="3"/>
  <c r="L1052" i="3" s="1"/>
  <c r="I1056" i="3"/>
  <c r="L1056" i="3" s="1"/>
  <c r="I1060" i="3"/>
  <c r="L1060" i="3" s="1"/>
  <c r="I1064" i="3"/>
  <c r="I1068" i="3"/>
  <c r="L1068" i="3" s="1"/>
  <c r="I1072" i="3"/>
  <c r="I1076" i="3"/>
  <c r="I1080" i="3"/>
  <c r="I1084" i="3"/>
  <c r="L1084" i="3" s="1"/>
  <c r="I1088" i="3"/>
  <c r="L1088" i="3" s="1"/>
  <c r="I1092" i="3"/>
  <c r="I1096" i="3"/>
  <c r="I1100" i="3"/>
  <c r="L1100" i="3" s="1"/>
  <c r="I1104" i="3"/>
  <c r="L1104" i="3" s="1"/>
  <c r="I25" i="3"/>
  <c r="L25" i="3" s="1"/>
  <c r="I57" i="3"/>
  <c r="I89" i="3"/>
  <c r="I121" i="3"/>
  <c r="L121" i="3" s="1"/>
  <c r="I153" i="3"/>
  <c r="I185" i="3"/>
  <c r="I217" i="3"/>
  <c r="I249" i="3"/>
  <c r="L249" i="3" s="1"/>
  <c r="I281" i="3"/>
  <c r="I313" i="3"/>
  <c r="I343" i="3"/>
  <c r="I359" i="3"/>
  <c r="L359" i="3" s="1"/>
  <c r="I375" i="3"/>
  <c r="L375" i="3" s="1"/>
  <c r="I391" i="3"/>
  <c r="L391" i="3" s="1"/>
  <c r="I407" i="3"/>
  <c r="I423" i="3"/>
  <c r="I439" i="3"/>
  <c r="I455" i="3"/>
  <c r="I471" i="3"/>
  <c r="I487" i="3"/>
  <c r="I503" i="3"/>
  <c r="I513" i="3"/>
  <c r="I518" i="3"/>
  <c r="L518" i="3" s="1"/>
  <c r="I522" i="3"/>
  <c r="L522" i="3" s="1"/>
  <c r="I526" i="3"/>
  <c r="L526" i="3" s="1"/>
  <c r="I530" i="3"/>
  <c r="I534" i="3"/>
  <c r="I538" i="3"/>
  <c r="L538" i="3" s="1"/>
  <c r="I542" i="3"/>
  <c r="L542" i="3" s="1"/>
  <c r="I546" i="3"/>
  <c r="L546" i="3" s="1"/>
  <c r="I550" i="3"/>
  <c r="L550" i="3" s="1"/>
  <c r="I554" i="3"/>
  <c r="L554" i="3" s="1"/>
  <c r="I558" i="3"/>
  <c r="L558" i="3" s="1"/>
  <c r="I562" i="3"/>
  <c r="I566" i="3"/>
  <c r="L566" i="3" s="1"/>
  <c r="I570" i="3"/>
  <c r="L570" i="3" s="1"/>
  <c r="I574" i="3"/>
  <c r="L574" i="3" s="1"/>
  <c r="I578" i="3"/>
  <c r="L578" i="3" s="1"/>
  <c r="I582" i="3"/>
  <c r="L582" i="3" s="1"/>
  <c r="I586" i="3"/>
  <c r="I590" i="3"/>
  <c r="L590" i="3" s="1"/>
  <c r="I594" i="3"/>
  <c r="L594" i="3" s="1"/>
  <c r="I598" i="3"/>
  <c r="I602" i="3"/>
  <c r="L602" i="3" s="1"/>
  <c r="I606" i="3"/>
  <c r="L606" i="3" s="1"/>
  <c r="I610" i="3"/>
  <c r="L610" i="3" s="1"/>
  <c r="I614" i="3"/>
  <c r="L614" i="3" s="1"/>
  <c r="I618" i="3"/>
  <c r="I622" i="3"/>
  <c r="L622" i="3" s="1"/>
  <c r="I626" i="3"/>
  <c r="L626" i="3" s="1"/>
  <c r="I630" i="3"/>
  <c r="L630" i="3" s="1"/>
  <c r="I634" i="3"/>
  <c r="L634" i="3" s="1"/>
  <c r="I638" i="3"/>
  <c r="I642" i="3"/>
  <c r="L642" i="3" s="1"/>
  <c r="I646" i="3"/>
  <c r="L646" i="3" s="1"/>
  <c r="I650" i="3"/>
  <c r="L650" i="3" s="1"/>
  <c r="I654" i="3"/>
  <c r="I658" i="3"/>
  <c r="L658" i="3" s="1"/>
  <c r="I662" i="3"/>
  <c r="L662" i="3" s="1"/>
  <c r="I666" i="3"/>
  <c r="L666" i="3" s="1"/>
  <c r="I670" i="3"/>
  <c r="L670" i="3" s="1"/>
  <c r="I674" i="3"/>
  <c r="L674" i="3" s="1"/>
  <c r="I678" i="3"/>
  <c r="I682" i="3"/>
  <c r="L682" i="3" s="1"/>
  <c r="I686" i="3"/>
  <c r="I690" i="3"/>
  <c r="L690" i="3" s="1"/>
  <c r="I694" i="3"/>
  <c r="L694" i="3" s="1"/>
  <c r="I698" i="3"/>
  <c r="I702" i="3"/>
  <c r="L702" i="3" s="1"/>
  <c r="I706" i="3"/>
  <c r="L706" i="3" s="1"/>
  <c r="I710" i="3"/>
  <c r="L710" i="3" s="1"/>
  <c r="I714" i="3"/>
  <c r="L714" i="3" s="1"/>
  <c r="I718" i="3"/>
  <c r="L718" i="3" s="1"/>
  <c r="I722" i="3"/>
  <c r="L722" i="3" s="1"/>
  <c r="I726" i="3"/>
  <c r="L726" i="3" s="1"/>
  <c r="I730" i="3"/>
  <c r="L730" i="3" s="1"/>
  <c r="I734" i="3"/>
  <c r="L734" i="3" s="1"/>
  <c r="I738" i="3"/>
  <c r="I742" i="3"/>
  <c r="L742" i="3" s="1"/>
  <c r="I746" i="3"/>
  <c r="L746" i="3" s="1"/>
  <c r="I750" i="3"/>
  <c r="L750" i="3" s="1"/>
  <c r="I754" i="3"/>
  <c r="L754" i="3" s="1"/>
  <c r="I758" i="3"/>
  <c r="L758" i="3" s="1"/>
  <c r="I762" i="3"/>
  <c r="L762" i="3" s="1"/>
  <c r="I766" i="3"/>
  <c r="L766" i="3" s="1"/>
  <c r="I770" i="3"/>
  <c r="I774" i="3"/>
  <c r="I778" i="3"/>
  <c r="L778" i="3" s="1"/>
  <c r="I782" i="3"/>
  <c r="L782" i="3" s="1"/>
  <c r="I786" i="3"/>
  <c r="L786" i="3" s="1"/>
  <c r="I790" i="3"/>
  <c r="I794" i="3"/>
  <c r="L794" i="3" s="1"/>
  <c r="I798" i="3"/>
  <c r="L798" i="3" s="1"/>
  <c r="I802" i="3"/>
  <c r="L802" i="3" s="1"/>
  <c r="I806" i="3"/>
  <c r="L806" i="3" s="1"/>
  <c r="I810" i="3"/>
  <c r="L810" i="3" s="1"/>
  <c r="I814" i="3"/>
  <c r="L814" i="3" s="1"/>
  <c r="I818" i="3"/>
  <c r="L818" i="3" s="1"/>
  <c r="I822" i="3"/>
  <c r="L822" i="3" s="1"/>
  <c r="I826" i="3"/>
  <c r="L826" i="3" s="1"/>
  <c r="I830" i="3"/>
  <c r="I834" i="3"/>
  <c r="I838" i="3"/>
  <c r="L838" i="3" s="1"/>
  <c r="I842" i="3"/>
  <c r="I846" i="3"/>
  <c r="L846" i="3" s="1"/>
  <c r="I850" i="3"/>
  <c r="I854" i="3"/>
  <c r="L854" i="3" s="1"/>
  <c r="I858" i="3"/>
  <c r="L858" i="3" s="1"/>
  <c r="I862" i="3"/>
  <c r="I866" i="3"/>
  <c r="L866" i="3" s="1"/>
  <c r="I870" i="3"/>
  <c r="L870" i="3" s="1"/>
  <c r="I874" i="3"/>
  <c r="I878" i="3"/>
  <c r="L878" i="3" s="1"/>
  <c r="I882" i="3"/>
  <c r="L882" i="3" s="1"/>
  <c r="I886" i="3"/>
  <c r="L886" i="3" s="1"/>
  <c r="I890" i="3"/>
  <c r="L890" i="3" s="1"/>
  <c r="I894" i="3"/>
  <c r="L894" i="3" s="1"/>
  <c r="I898" i="3"/>
  <c r="I902" i="3"/>
  <c r="L902" i="3" s="1"/>
  <c r="I906" i="3"/>
  <c r="I910" i="3"/>
  <c r="I914" i="3"/>
  <c r="I918" i="3"/>
  <c r="L918" i="3" s="1"/>
  <c r="I922" i="3"/>
  <c r="L922" i="3" s="1"/>
  <c r="I926" i="3"/>
  <c r="L926" i="3" s="1"/>
  <c r="I930" i="3"/>
  <c r="I934" i="3"/>
  <c r="I938" i="3"/>
  <c r="L938" i="3" s="1"/>
  <c r="I942" i="3"/>
  <c r="L942" i="3" s="1"/>
  <c r="I946" i="3"/>
  <c r="I950" i="3"/>
  <c r="L950" i="3" s="1"/>
  <c r="I954" i="3"/>
  <c r="L954" i="3" s="1"/>
  <c r="I958" i="3"/>
  <c r="L958" i="3" s="1"/>
  <c r="I962" i="3"/>
  <c r="L962" i="3" s="1"/>
  <c r="I966" i="3"/>
  <c r="L966" i="3" s="1"/>
  <c r="I970" i="3"/>
  <c r="L970" i="3" s="1"/>
  <c r="I974" i="3"/>
  <c r="I978" i="3"/>
  <c r="L978" i="3" s="1"/>
  <c r="I982" i="3"/>
  <c r="I986" i="3"/>
  <c r="L986" i="3" s="1"/>
  <c r="I990" i="3"/>
  <c r="L990" i="3" s="1"/>
  <c r="I994" i="3"/>
  <c r="L994" i="3" s="1"/>
  <c r="I998" i="3"/>
  <c r="I1002" i="3"/>
  <c r="I1006" i="3"/>
  <c r="L1006" i="3" s="1"/>
  <c r="I1010" i="3"/>
  <c r="I1014" i="3"/>
  <c r="L1014" i="3" s="1"/>
  <c r="I1018" i="3"/>
  <c r="I1022" i="3"/>
  <c r="I1026" i="3"/>
  <c r="I1030" i="3"/>
  <c r="L1030" i="3" s="1"/>
  <c r="I1034" i="3"/>
  <c r="L1034" i="3" s="1"/>
  <c r="I1038" i="3"/>
  <c r="I1042" i="3"/>
  <c r="L1042" i="3" s="1"/>
  <c r="I1046" i="3"/>
  <c r="I1050" i="3"/>
  <c r="L1050" i="3" s="1"/>
  <c r="I1054" i="3"/>
  <c r="L1054" i="3" s="1"/>
  <c r="I1058" i="3"/>
  <c r="L1058" i="3" s="1"/>
  <c r="I1062" i="3"/>
  <c r="L1062" i="3" s="1"/>
  <c r="I1066" i="3"/>
  <c r="I1070" i="3"/>
  <c r="L1070" i="3" s="1"/>
  <c r="I1074" i="3"/>
  <c r="L1074" i="3" s="1"/>
  <c r="I1078" i="3"/>
  <c r="L1078" i="3" s="1"/>
  <c r="I1082" i="3"/>
  <c r="L1082" i="3" s="1"/>
  <c r="I1086" i="3"/>
  <c r="L1086" i="3" s="1"/>
  <c r="I1090" i="3"/>
  <c r="I1094" i="3"/>
  <c r="I1098" i="3"/>
  <c r="I1102" i="3"/>
  <c r="L1102" i="3" s="1"/>
  <c r="I17" i="3"/>
  <c r="L17" i="3" s="1"/>
  <c r="I81" i="3"/>
  <c r="I145" i="3"/>
  <c r="L145" i="3" s="1"/>
  <c r="I209" i="3"/>
  <c r="I273" i="3"/>
  <c r="L273" i="3" s="1"/>
  <c r="I337" i="3"/>
  <c r="I371" i="3"/>
  <c r="I403" i="3"/>
  <c r="I435" i="3"/>
  <c r="L435" i="3" s="1"/>
  <c r="I467" i="3"/>
  <c r="I499" i="3"/>
  <c r="L499" i="3" s="1"/>
  <c r="I517" i="3"/>
  <c r="L517" i="3" s="1"/>
  <c r="I525" i="3"/>
  <c r="I533" i="3"/>
  <c r="I541" i="3"/>
  <c r="L541" i="3" s="1"/>
  <c r="I549" i="3"/>
  <c r="I557" i="3"/>
  <c r="I565" i="3"/>
  <c r="I573" i="3"/>
  <c r="I581" i="3"/>
  <c r="L581" i="3" s="1"/>
  <c r="I589" i="3"/>
  <c r="I597" i="3"/>
  <c r="I605" i="3"/>
  <c r="L605" i="3" s="1"/>
  <c r="I613" i="3"/>
  <c r="I621" i="3"/>
  <c r="L621" i="3" s="1"/>
  <c r="I629" i="3"/>
  <c r="L629" i="3" s="1"/>
  <c r="I637" i="3"/>
  <c r="L637" i="3" s="1"/>
  <c r="I645" i="3"/>
  <c r="I653" i="3"/>
  <c r="I661" i="3"/>
  <c r="I669" i="3"/>
  <c r="L669" i="3" s="1"/>
  <c r="I677" i="3"/>
  <c r="I685" i="3"/>
  <c r="I693" i="3"/>
  <c r="I701" i="3"/>
  <c r="I709" i="3"/>
  <c r="I717" i="3"/>
  <c r="I725" i="3"/>
  <c r="I733" i="3"/>
  <c r="L733" i="3" s="1"/>
  <c r="I741" i="3"/>
  <c r="L741" i="3" s="1"/>
  <c r="I749" i="3"/>
  <c r="I757" i="3"/>
  <c r="L757" i="3" s="1"/>
  <c r="I765" i="3"/>
  <c r="L765" i="3" s="1"/>
  <c r="I773" i="3"/>
  <c r="I781" i="3"/>
  <c r="I789" i="3"/>
  <c r="I797" i="3"/>
  <c r="I805" i="3"/>
  <c r="I813" i="3"/>
  <c r="I821" i="3"/>
  <c r="L821" i="3" s="1"/>
  <c r="I829" i="3"/>
  <c r="L829" i="3" s="1"/>
  <c r="I837" i="3"/>
  <c r="L837" i="3" s="1"/>
  <c r="I845" i="3"/>
  <c r="I853" i="3"/>
  <c r="I861" i="3"/>
  <c r="L861" i="3" s="1"/>
  <c r="I869" i="3"/>
  <c r="I877" i="3"/>
  <c r="I885" i="3"/>
  <c r="L885" i="3" s="1"/>
  <c r="I893" i="3"/>
  <c r="L893" i="3" s="1"/>
  <c r="I901" i="3"/>
  <c r="I909" i="3"/>
  <c r="I917" i="3"/>
  <c r="I925" i="3"/>
  <c r="L925" i="3" s="1"/>
  <c r="I933" i="3"/>
  <c r="L933" i="3" s="1"/>
  <c r="I941" i="3"/>
  <c r="I949" i="3"/>
  <c r="I957" i="3"/>
  <c r="L957" i="3" s="1"/>
  <c r="I965" i="3"/>
  <c r="L965" i="3" s="1"/>
  <c r="I973" i="3"/>
  <c r="I981" i="3"/>
  <c r="I989" i="3"/>
  <c r="L989" i="3" s="1"/>
  <c r="I997" i="3"/>
  <c r="L997" i="3" s="1"/>
  <c r="I1005" i="3"/>
  <c r="L1005" i="3" s="1"/>
  <c r="I1013" i="3"/>
  <c r="I1021" i="3"/>
  <c r="L1021" i="3" s="1"/>
  <c r="I1029" i="3"/>
  <c r="I1037" i="3"/>
  <c r="L1037" i="3" s="1"/>
  <c r="I1045" i="3"/>
  <c r="I1053" i="3"/>
  <c r="L1053" i="3" s="1"/>
  <c r="I1061" i="3"/>
  <c r="L1061" i="3" s="1"/>
  <c r="I1069" i="3"/>
  <c r="I1077" i="3"/>
  <c r="I1085" i="3"/>
  <c r="I1093" i="3"/>
  <c r="L1093" i="3" s="1"/>
  <c r="I1101" i="3"/>
  <c r="I33" i="3"/>
  <c r="L33" i="3" s="1"/>
  <c r="I97" i="3"/>
  <c r="L97" i="3" s="1"/>
  <c r="I161" i="3"/>
  <c r="L161" i="3" s="1"/>
  <c r="I225" i="3"/>
  <c r="I289" i="3"/>
  <c r="L289" i="3" s="1"/>
  <c r="I347" i="3"/>
  <c r="I379" i="3"/>
  <c r="I411" i="3"/>
  <c r="I443" i="3"/>
  <c r="I475" i="3"/>
  <c r="L475" i="3" s="1"/>
  <c r="I507" i="3"/>
  <c r="I519" i="3"/>
  <c r="I527" i="3"/>
  <c r="L527" i="3" s="1"/>
  <c r="I535" i="3"/>
  <c r="L535" i="3" s="1"/>
  <c r="I543" i="3"/>
  <c r="I551" i="3"/>
  <c r="I559" i="3"/>
  <c r="L559" i="3" s="1"/>
  <c r="I567" i="3"/>
  <c r="I575" i="3"/>
  <c r="L575" i="3" s="1"/>
  <c r="I583" i="3"/>
  <c r="L583" i="3" s="1"/>
  <c r="I591" i="3"/>
  <c r="I599" i="3"/>
  <c r="I607" i="3"/>
  <c r="L607" i="3" s="1"/>
  <c r="I615" i="3"/>
  <c r="I623" i="3"/>
  <c r="L623" i="3" s="1"/>
  <c r="I631" i="3"/>
  <c r="L631" i="3" s="1"/>
  <c r="I639" i="3"/>
  <c r="I647" i="3"/>
  <c r="I655" i="3"/>
  <c r="I663" i="3"/>
  <c r="I671" i="3"/>
  <c r="I679" i="3"/>
  <c r="L679" i="3" s="1"/>
  <c r="I687" i="3"/>
  <c r="L687" i="3" s="1"/>
  <c r="I695" i="3"/>
  <c r="I703" i="3"/>
  <c r="I711" i="3"/>
  <c r="I719" i="3"/>
  <c r="I727" i="3"/>
  <c r="L727" i="3" s="1"/>
  <c r="I735" i="3"/>
  <c r="I743" i="3"/>
  <c r="I751" i="3"/>
  <c r="I759" i="3"/>
  <c r="L759" i="3" s="1"/>
  <c r="I767" i="3"/>
  <c r="I775" i="3"/>
  <c r="L775" i="3" s="1"/>
  <c r="I783" i="3"/>
  <c r="I791" i="3"/>
  <c r="L791" i="3" s="1"/>
  <c r="I799" i="3"/>
  <c r="I807" i="3"/>
  <c r="L807" i="3" s="1"/>
  <c r="I815" i="3"/>
  <c r="L815" i="3" s="1"/>
  <c r="I823" i="3"/>
  <c r="L823" i="3" s="1"/>
  <c r="I831" i="3"/>
  <c r="I839" i="3"/>
  <c r="L839" i="3" s="1"/>
  <c r="I847" i="3"/>
  <c r="L847" i="3" s="1"/>
  <c r="I855" i="3"/>
  <c r="L855" i="3" s="1"/>
  <c r="I863" i="3"/>
  <c r="I871" i="3"/>
  <c r="I879" i="3"/>
  <c r="L879" i="3" s="1"/>
  <c r="I887" i="3"/>
  <c r="L887" i="3" s="1"/>
  <c r="I895" i="3"/>
  <c r="I903" i="3"/>
  <c r="L903" i="3" s="1"/>
  <c r="I911" i="3"/>
  <c r="I919" i="3"/>
  <c r="I927" i="3"/>
  <c r="L927" i="3" s="1"/>
  <c r="I935" i="3"/>
  <c r="L935" i="3" s="1"/>
  <c r="I943" i="3"/>
  <c r="L943" i="3" s="1"/>
  <c r="I951" i="3"/>
  <c r="L951" i="3" s="1"/>
  <c r="I959" i="3"/>
  <c r="I967" i="3"/>
  <c r="L967" i="3" s="1"/>
  <c r="I975" i="3"/>
  <c r="L975" i="3" s="1"/>
  <c r="I983" i="3"/>
  <c r="L983" i="3" s="1"/>
  <c r="I991" i="3"/>
  <c r="I999" i="3"/>
  <c r="I1007" i="3"/>
  <c r="I1015" i="3"/>
  <c r="L1015" i="3" s="1"/>
  <c r="I1023" i="3"/>
  <c r="L1023" i="3" s="1"/>
  <c r="I1031" i="3"/>
  <c r="L1031" i="3" s="1"/>
  <c r="I1039" i="3"/>
  <c r="L1039" i="3" s="1"/>
  <c r="I1047" i="3"/>
  <c r="I1055" i="3"/>
  <c r="I1063" i="3"/>
  <c r="I1071" i="3"/>
  <c r="L1071" i="3" s="1"/>
  <c r="I1079" i="3"/>
  <c r="L1079" i="3" s="1"/>
  <c r="I1087" i="3"/>
  <c r="I1095" i="3"/>
  <c r="I1103" i="3"/>
  <c r="L1103" i="3" s="1"/>
  <c r="I49" i="3"/>
  <c r="I177" i="3"/>
  <c r="I305" i="3"/>
  <c r="I387" i="3"/>
  <c r="I451" i="3"/>
  <c r="I512" i="3"/>
  <c r="L512" i="3" s="1"/>
  <c r="I529" i="3"/>
  <c r="I545" i="3"/>
  <c r="I561" i="3"/>
  <c r="L561" i="3" s="1"/>
  <c r="I577" i="3"/>
  <c r="L577" i="3" s="1"/>
  <c r="I593" i="3"/>
  <c r="I609" i="3"/>
  <c r="L609" i="3" s="1"/>
  <c r="I625" i="3"/>
  <c r="L625" i="3" s="1"/>
  <c r="I641" i="3"/>
  <c r="I657" i="3"/>
  <c r="L657" i="3" s="1"/>
  <c r="I673" i="3"/>
  <c r="I689" i="3"/>
  <c r="L689" i="3" s="1"/>
  <c r="I705" i="3"/>
  <c r="I721" i="3"/>
  <c r="I737" i="3"/>
  <c r="I753" i="3"/>
  <c r="I769" i="3"/>
  <c r="L769" i="3" s="1"/>
  <c r="I785" i="3"/>
  <c r="I801" i="3"/>
  <c r="L801" i="3" s="1"/>
  <c r="I817" i="3"/>
  <c r="L817" i="3" s="1"/>
  <c r="I833" i="3"/>
  <c r="I849" i="3"/>
  <c r="I865" i="3"/>
  <c r="L865" i="3" s="1"/>
  <c r="I881" i="3"/>
  <c r="L881" i="3" s="1"/>
  <c r="I897" i="3"/>
  <c r="L897" i="3" s="1"/>
  <c r="I913" i="3"/>
  <c r="I929" i="3"/>
  <c r="L929" i="3" s="1"/>
  <c r="I945" i="3"/>
  <c r="L945" i="3" s="1"/>
  <c r="I961" i="3"/>
  <c r="I977" i="3"/>
  <c r="L977" i="3" s="1"/>
  <c r="I993" i="3"/>
  <c r="I1009" i="3"/>
  <c r="L1009" i="3" s="1"/>
  <c r="I1025" i="3"/>
  <c r="I1041" i="3"/>
  <c r="I1057" i="3"/>
  <c r="L1057" i="3" s="1"/>
  <c r="I1073" i="3"/>
  <c r="L1073" i="3" s="1"/>
  <c r="I1089" i="3"/>
  <c r="I1105" i="3"/>
  <c r="L1105" i="3" s="1"/>
  <c r="I1109" i="3"/>
  <c r="L1109" i="3" s="1"/>
  <c r="I1113" i="3"/>
  <c r="L1113" i="3" s="1"/>
  <c r="I1117" i="3"/>
  <c r="I1121" i="3"/>
  <c r="I1125" i="3"/>
  <c r="L1125" i="3" s="1"/>
  <c r="I1129" i="3"/>
  <c r="I1133" i="3"/>
  <c r="I1137" i="3"/>
  <c r="I1141" i="3"/>
  <c r="I1145" i="3"/>
  <c r="L1145" i="3" s="1"/>
  <c r="I1149" i="3"/>
  <c r="L1149" i="3" s="1"/>
  <c r="I1153" i="3"/>
  <c r="L1153" i="3" s="1"/>
  <c r="I1157" i="3"/>
  <c r="I1161" i="3"/>
  <c r="L1161" i="3" s="1"/>
  <c r="I1165" i="3"/>
  <c r="I1169" i="3"/>
  <c r="I1173" i="3"/>
  <c r="L1173" i="3" s="1"/>
  <c r="I1177" i="3"/>
  <c r="L1177" i="3" s="1"/>
  <c r="I1181" i="3"/>
  <c r="I1185" i="3"/>
  <c r="I1189" i="3"/>
  <c r="I1193" i="3"/>
  <c r="I1197" i="3"/>
  <c r="I1201" i="3"/>
  <c r="L1201" i="3" s="1"/>
  <c r="I1205" i="3"/>
  <c r="L1205" i="3" s="1"/>
  <c r="I1209" i="3"/>
  <c r="L1209" i="3" s="1"/>
  <c r="I1213" i="3"/>
  <c r="I1217" i="3"/>
  <c r="I1221" i="3"/>
  <c r="I1225" i="3"/>
  <c r="L1225" i="3" s="1"/>
  <c r="I1229" i="3"/>
  <c r="L1229" i="3" s="1"/>
  <c r="I1233" i="3"/>
  <c r="I1237" i="3"/>
  <c r="I1241" i="3"/>
  <c r="L1241" i="3" s="1"/>
  <c r="I1245" i="3"/>
  <c r="L1245" i="3" s="1"/>
  <c r="I1249" i="3"/>
  <c r="L1249" i="3" s="1"/>
  <c r="I1253" i="3"/>
  <c r="I1257" i="3"/>
  <c r="L1257" i="3" s="1"/>
  <c r="I1261" i="3"/>
  <c r="I1265" i="3"/>
  <c r="I1269" i="3"/>
  <c r="L1269" i="3" s="1"/>
  <c r="I1273" i="3"/>
  <c r="I1277" i="3"/>
  <c r="L1277" i="3" s="1"/>
  <c r="I1281" i="3"/>
  <c r="L1281" i="3" s="1"/>
  <c r="I1285" i="3"/>
  <c r="I1289" i="3"/>
  <c r="I1293" i="3"/>
  <c r="I1297" i="3"/>
  <c r="I1301" i="3"/>
  <c r="I1305" i="3"/>
  <c r="I1309" i="3"/>
  <c r="L1309" i="3" s="1"/>
  <c r="I1313" i="3"/>
  <c r="L1313" i="3" s="1"/>
  <c r="I1317" i="3"/>
  <c r="I1321" i="3"/>
  <c r="I1325" i="3"/>
  <c r="I1329" i="3"/>
  <c r="I1333" i="3"/>
  <c r="I1337" i="3"/>
  <c r="I1341" i="3"/>
  <c r="I1345" i="3"/>
  <c r="L1345" i="3" s="1"/>
  <c r="I1349" i="3"/>
  <c r="L1349" i="3" s="1"/>
  <c r="I1353" i="3"/>
  <c r="I1357" i="3"/>
  <c r="L1357" i="3" s="1"/>
  <c r="I1361" i="3"/>
  <c r="I1365" i="3"/>
  <c r="I1369" i="3"/>
  <c r="L1369" i="3" s="1"/>
  <c r="I1373" i="3"/>
  <c r="I1377" i="3"/>
  <c r="I1381" i="3"/>
  <c r="I1385" i="3"/>
  <c r="L1385" i="3" s="1"/>
  <c r="I1389" i="3"/>
  <c r="I1393" i="3"/>
  <c r="L1393" i="3" s="1"/>
  <c r="I1397" i="3"/>
  <c r="L1397" i="3" s="1"/>
  <c r="I1401" i="3"/>
  <c r="L1401" i="3" s="1"/>
  <c r="I1405" i="3"/>
  <c r="I1409" i="3"/>
  <c r="I1413" i="3"/>
  <c r="L1413" i="3" s="1"/>
  <c r="I1417" i="3"/>
  <c r="I1421" i="3"/>
  <c r="L1421" i="3" s="1"/>
  <c r="I1425" i="3"/>
  <c r="I1429" i="3"/>
  <c r="I1433" i="3"/>
  <c r="I1437" i="3"/>
  <c r="I1441" i="3"/>
  <c r="I1445" i="3"/>
  <c r="L1445" i="3" s="1"/>
  <c r="I1449" i="3"/>
  <c r="L1449" i="3" s="1"/>
  <c r="I1453" i="3"/>
  <c r="L1453" i="3" s="1"/>
  <c r="I1457" i="3"/>
  <c r="L1457" i="3" s="1"/>
  <c r="I1461" i="3"/>
  <c r="I1465" i="3"/>
  <c r="I1469" i="3"/>
  <c r="I1473" i="3"/>
  <c r="I1477" i="3"/>
  <c r="I1481" i="3"/>
  <c r="I1485" i="3"/>
  <c r="I1489" i="3"/>
  <c r="I1493" i="3"/>
  <c r="L1493" i="3" s="1"/>
  <c r="I1497" i="3"/>
  <c r="L1497" i="3" s="1"/>
  <c r="I1501" i="3"/>
  <c r="L1501" i="3" s="1"/>
  <c r="I65" i="3"/>
  <c r="I193" i="3"/>
  <c r="I321" i="3"/>
  <c r="I395" i="3"/>
  <c r="I459" i="3"/>
  <c r="L459" i="3" s="1"/>
  <c r="I515" i="3"/>
  <c r="I531" i="3"/>
  <c r="L531" i="3" s="1"/>
  <c r="I547" i="3"/>
  <c r="I563" i="3"/>
  <c r="L563" i="3" s="1"/>
  <c r="I579" i="3"/>
  <c r="L579" i="3" s="1"/>
  <c r="I595" i="3"/>
  <c r="L595" i="3" s="1"/>
  <c r="I611" i="3"/>
  <c r="I627" i="3"/>
  <c r="I643" i="3"/>
  <c r="I659" i="3"/>
  <c r="I675" i="3"/>
  <c r="I691" i="3"/>
  <c r="L691" i="3" s="1"/>
  <c r="I707" i="3"/>
  <c r="L707" i="3" s="1"/>
  <c r="I723" i="3"/>
  <c r="I739" i="3"/>
  <c r="L739" i="3" s="1"/>
  <c r="I755" i="3"/>
  <c r="I771" i="3"/>
  <c r="L771" i="3" s="1"/>
  <c r="I787" i="3"/>
  <c r="L787" i="3" s="1"/>
  <c r="I803" i="3"/>
  <c r="I819" i="3"/>
  <c r="L819" i="3" s="1"/>
  <c r="I835" i="3"/>
  <c r="L835" i="3" s="1"/>
  <c r="I851" i="3"/>
  <c r="L851" i="3" s="1"/>
  <c r="I867" i="3"/>
  <c r="I883" i="3"/>
  <c r="I899" i="3"/>
  <c r="I915" i="3"/>
  <c r="I931" i="3"/>
  <c r="I947" i="3"/>
  <c r="I963" i="3"/>
  <c r="I979" i="3"/>
  <c r="L979" i="3" s="1"/>
  <c r="I995" i="3"/>
  <c r="I1011" i="3"/>
  <c r="I1027" i="3"/>
  <c r="L1027" i="3" s="1"/>
  <c r="I1043" i="3"/>
  <c r="L1043" i="3" s="1"/>
  <c r="I1059" i="3"/>
  <c r="I1075" i="3"/>
  <c r="I1091" i="3"/>
  <c r="I1106" i="3"/>
  <c r="L1106" i="3" s="1"/>
  <c r="I1110" i="3"/>
  <c r="L1110" i="3" s="1"/>
  <c r="I1114" i="3"/>
  <c r="I1118" i="3"/>
  <c r="L1118" i="3" s="1"/>
  <c r="I1122" i="3"/>
  <c r="L1122" i="3" s="1"/>
  <c r="I1126" i="3"/>
  <c r="L1126" i="3" s="1"/>
  <c r="I1130" i="3"/>
  <c r="L1130" i="3" s="1"/>
  <c r="I1134" i="3"/>
  <c r="L1134" i="3" s="1"/>
  <c r="I1138" i="3"/>
  <c r="L1138" i="3" s="1"/>
  <c r="I1142" i="3"/>
  <c r="L1142" i="3" s="1"/>
  <c r="I1146" i="3"/>
  <c r="I1150" i="3"/>
  <c r="L1150" i="3" s="1"/>
  <c r="I1154" i="3"/>
  <c r="I1158" i="3"/>
  <c r="L1158" i="3" s="1"/>
  <c r="I1162" i="3"/>
  <c r="L1162" i="3" s="1"/>
  <c r="I1166" i="3"/>
  <c r="L1166" i="3" s="1"/>
  <c r="I1170" i="3"/>
  <c r="L1170" i="3" s="1"/>
  <c r="I1174" i="3"/>
  <c r="L1174" i="3" s="1"/>
  <c r="I1178" i="3"/>
  <c r="L1178" i="3" s="1"/>
  <c r="I1182" i="3"/>
  <c r="L1182" i="3" s="1"/>
  <c r="I1186" i="3"/>
  <c r="I1190" i="3"/>
  <c r="L1190" i="3" s="1"/>
  <c r="I1194" i="3"/>
  <c r="L1194" i="3" s="1"/>
  <c r="I1198" i="3"/>
  <c r="L1198" i="3" s="1"/>
  <c r="I1202" i="3"/>
  <c r="L1202" i="3" s="1"/>
  <c r="I1206" i="3"/>
  <c r="I1210" i="3"/>
  <c r="L1210" i="3" s="1"/>
  <c r="I1214" i="3"/>
  <c r="L1214" i="3" s="1"/>
  <c r="I1218" i="3"/>
  <c r="L1218" i="3" s="1"/>
  <c r="I1222" i="3"/>
  <c r="L1222" i="3" s="1"/>
  <c r="I1226" i="3"/>
  <c r="L1226" i="3" s="1"/>
  <c r="I1230" i="3"/>
  <c r="L1230" i="3" s="1"/>
  <c r="I1234" i="3"/>
  <c r="L1234" i="3" s="1"/>
  <c r="I1238" i="3"/>
  <c r="L1238" i="3" s="1"/>
  <c r="I1242" i="3"/>
  <c r="L1242" i="3" s="1"/>
  <c r="I1246" i="3"/>
  <c r="L1246" i="3" s="1"/>
  <c r="I1250" i="3"/>
  <c r="L1250" i="3" s="1"/>
  <c r="I1254" i="3"/>
  <c r="L1254" i="3" s="1"/>
  <c r="I1258" i="3"/>
  <c r="I1262" i="3"/>
  <c r="L1262" i="3" s="1"/>
  <c r="I1266" i="3"/>
  <c r="I1270" i="3"/>
  <c r="I1274" i="3"/>
  <c r="L1274" i="3" s="1"/>
  <c r="I1278" i="3"/>
  <c r="I1282" i="3"/>
  <c r="I1286" i="3"/>
  <c r="L1286" i="3" s="1"/>
  <c r="I1290" i="3"/>
  <c r="I1294" i="3"/>
  <c r="L1294" i="3" s="1"/>
  <c r="I1298" i="3"/>
  <c r="I1302" i="3"/>
  <c r="L1302" i="3" s="1"/>
  <c r="I1306" i="3"/>
  <c r="L1306" i="3" s="1"/>
  <c r="I1310" i="3"/>
  <c r="I1314" i="3"/>
  <c r="I1318" i="3"/>
  <c r="L1318" i="3" s="1"/>
  <c r="I1322" i="3"/>
  <c r="I1326" i="3"/>
  <c r="L1326" i="3" s="1"/>
  <c r="I1330" i="3"/>
  <c r="L1330" i="3" s="1"/>
  <c r="I1334" i="3"/>
  <c r="I1338" i="3"/>
  <c r="L1338" i="3" s="1"/>
  <c r="I1342" i="3"/>
  <c r="L1342" i="3" s="1"/>
  <c r="I1346" i="3"/>
  <c r="L1346" i="3" s="1"/>
  <c r="I1350" i="3"/>
  <c r="L1350" i="3" s="1"/>
  <c r="I1354" i="3"/>
  <c r="L1354" i="3" s="1"/>
  <c r="I1358" i="3"/>
  <c r="L1358" i="3" s="1"/>
  <c r="I1362" i="3"/>
  <c r="L1362" i="3" s="1"/>
  <c r="I1366" i="3"/>
  <c r="L1366" i="3" s="1"/>
  <c r="I1370" i="3"/>
  <c r="I1374" i="3"/>
  <c r="I1378" i="3"/>
  <c r="L1378" i="3" s="1"/>
  <c r="I1382" i="3"/>
  <c r="L1382" i="3" s="1"/>
  <c r="I1386" i="3"/>
  <c r="L1386" i="3" s="1"/>
  <c r="I1390" i="3"/>
  <c r="I1394" i="3"/>
  <c r="L1394" i="3" s="1"/>
  <c r="I1398" i="3"/>
  <c r="I1402" i="3"/>
  <c r="L1402" i="3" s="1"/>
  <c r="I1406" i="3"/>
  <c r="I1410" i="3"/>
  <c r="I1414" i="3"/>
  <c r="I1418" i="3"/>
  <c r="L1418" i="3" s="1"/>
  <c r="I1422" i="3"/>
  <c r="L1422" i="3" s="1"/>
  <c r="I1426" i="3"/>
  <c r="I1430" i="3"/>
  <c r="L1430" i="3" s="1"/>
  <c r="I1434" i="3"/>
  <c r="L1434" i="3" s="1"/>
  <c r="I1438" i="3"/>
  <c r="I1442" i="3"/>
  <c r="L1442" i="3" s="1"/>
  <c r="I1446" i="3"/>
  <c r="L1446" i="3" s="1"/>
  <c r="I1450" i="3"/>
  <c r="L1450" i="3" s="1"/>
  <c r="I1454" i="3"/>
  <c r="I1458" i="3"/>
  <c r="I1462" i="3"/>
  <c r="L1462" i="3" s="1"/>
  <c r="I1466" i="3"/>
  <c r="L1466" i="3" s="1"/>
  <c r="I1470" i="3"/>
  <c r="L1470" i="3" s="1"/>
  <c r="I1474" i="3"/>
  <c r="I1478" i="3"/>
  <c r="L1478" i="3" s="1"/>
  <c r="I1482" i="3"/>
  <c r="I1486" i="3"/>
  <c r="L1486" i="3" s="1"/>
  <c r="I1490" i="3"/>
  <c r="L1490" i="3" s="1"/>
  <c r="I1494" i="3"/>
  <c r="I1498" i="3"/>
  <c r="I113" i="3"/>
  <c r="I241" i="3"/>
  <c r="L241" i="3" s="1"/>
  <c r="I355" i="3"/>
  <c r="I419" i="3"/>
  <c r="I483" i="3"/>
  <c r="L483" i="3" s="1"/>
  <c r="I521" i="3"/>
  <c r="L521" i="3" s="1"/>
  <c r="I537" i="3"/>
  <c r="L537" i="3" s="1"/>
  <c r="I553" i="3"/>
  <c r="I569" i="3"/>
  <c r="L569" i="3" s="1"/>
  <c r="I585" i="3"/>
  <c r="L585" i="3" s="1"/>
  <c r="I601" i="3"/>
  <c r="L601" i="3" s="1"/>
  <c r="I617" i="3"/>
  <c r="L617" i="3" s="1"/>
  <c r="I633" i="3"/>
  <c r="L633" i="3" s="1"/>
  <c r="I649" i="3"/>
  <c r="L649" i="3" s="1"/>
  <c r="I665" i="3"/>
  <c r="I681" i="3"/>
  <c r="L681" i="3" s="1"/>
  <c r="I697" i="3"/>
  <c r="L697" i="3" s="1"/>
  <c r="I713" i="3"/>
  <c r="L713" i="3" s="1"/>
  <c r="I729" i="3"/>
  <c r="I745" i="3"/>
  <c r="I761" i="3"/>
  <c r="L761" i="3" s="1"/>
  <c r="I777" i="3"/>
  <c r="L777" i="3" s="1"/>
  <c r="I793" i="3"/>
  <c r="I809" i="3"/>
  <c r="I825" i="3"/>
  <c r="I841" i="3"/>
  <c r="L841" i="3" s="1"/>
  <c r="I857" i="3"/>
  <c r="I873" i="3"/>
  <c r="L873" i="3" s="1"/>
  <c r="I889" i="3"/>
  <c r="I905" i="3"/>
  <c r="L905" i="3" s="1"/>
  <c r="I921" i="3"/>
  <c r="I937" i="3"/>
  <c r="I953" i="3"/>
  <c r="L953" i="3" s="1"/>
  <c r="I969" i="3"/>
  <c r="L969" i="3" s="1"/>
  <c r="I985" i="3"/>
  <c r="I1001" i="3"/>
  <c r="I1017" i="3"/>
  <c r="I1033" i="3"/>
  <c r="L1033" i="3" s="1"/>
  <c r="I1049" i="3"/>
  <c r="I1065" i="3"/>
  <c r="I1081" i="3"/>
  <c r="L1081" i="3" s="1"/>
  <c r="I1097" i="3"/>
  <c r="L1097" i="3" s="1"/>
  <c r="I1107" i="3"/>
  <c r="L1107" i="3" s="1"/>
  <c r="I1111" i="3"/>
  <c r="L1111" i="3" s="1"/>
  <c r="I1115" i="3"/>
  <c r="I1119" i="3"/>
  <c r="L1119" i="3" s="1"/>
  <c r="I1123" i="3"/>
  <c r="I1127" i="3"/>
  <c r="L1127" i="3" s="1"/>
  <c r="I1131" i="3"/>
  <c r="I1135" i="3"/>
  <c r="I1139" i="3"/>
  <c r="L1139" i="3" s="1"/>
  <c r="I1143" i="3"/>
  <c r="I1147" i="3"/>
  <c r="I1151" i="3"/>
  <c r="I1155" i="3"/>
  <c r="I1159" i="3"/>
  <c r="I1163" i="3"/>
  <c r="I1167" i="3"/>
  <c r="L1167" i="3" s="1"/>
  <c r="I1171" i="3"/>
  <c r="I1175" i="3"/>
  <c r="L1175" i="3" s="1"/>
  <c r="I1179" i="3"/>
  <c r="L1179" i="3" s="1"/>
  <c r="I1183" i="3"/>
  <c r="L1183" i="3" s="1"/>
  <c r="I1187" i="3"/>
  <c r="I1191" i="3"/>
  <c r="L1191" i="3" s="1"/>
  <c r="I1195" i="3"/>
  <c r="L1195" i="3" s="1"/>
  <c r="I1199" i="3"/>
  <c r="I1203" i="3"/>
  <c r="L1203" i="3" s="1"/>
  <c r="I1207" i="3"/>
  <c r="L1207" i="3" s="1"/>
  <c r="I1211" i="3"/>
  <c r="L1211" i="3" s="1"/>
  <c r="I1215" i="3"/>
  <c r="L1215" i="3" s="1"/>
  <c r="I1219" i="3"/>
  <c r="I1223" i="3"/>
  <c r="I1227" i="3"/>
  <c r="I1231" i="3"/>
  <c r="L1231" i="3" s="1"/>
  <c r="I1235" i="3"/>
  <c r="I1239" i="3"/>
  <c r="I1243" i="3"/>
  <c r="I1247" i="3"/>
  <c r="I1251" i="3"/>
  <c r="I1255" i="3"/>
  <c r="L1255" i="3" s="1"/>
  <c r="I1259" i="3"/>
  <c r="I1263" i="3"/>
  <c r="L1263" i="3" s="1"/>
  <c r="I1267" i="3"/>
  <c r="L1267" i="3" s="1"/>
  <c r="I1271" i="3"/>
  <c r="L1271" i="3" s="1"/>
  <c r="I1275" i="3"/>
  <c r="L1275" i="3" s="1"/>
  <c r="I1279" i="3"/>
  <c r="L1279" i="3" s="1"/>
  <c r="I1283" i="3"/>
  <c r="I1287" i="3"/>
  <c r="L1287" i="3" s="1"/>
  <c r="I1291" i="3"/>
  <c r="L1291" i="3" s="1"/>
  <c r="I1295" i="3"/>
  <c r="I1299" i="3"/>
  <c r="L1299" i="3" s="1"/>
  <c r="I1303" i="3"/>
  <c r="L1303" i="3" s="1"/>
  <c r="I1307" i="3"/>
  <c r="I1311" i="3"/>
  <c r="L1311" i="3" s="1"/>
  <c r="I1315" i="3"/>
  <c r="I1319" i="3"/>
  <c r="I1323" i="3"/>
  <c r="I1327" i="3"/>
  <c r="L1327" i="3" s="1"/>
  <c r="I1331" i="3"/>
  <c r="I1335" i="3"/>
  <c r="I1339" i="3"/>
  <c r="L1339" i="3" s="1"/>
  <c r="I1343" i="3"/>
  <c r="L1343" i="3" s="1"/>
  <c r="I1347" i="3"/>
  <c r="L1347" i="3" s="1"/>
  <c r="I1351" i="3"/>
  <c r="I1355" i="3"/>
  <c r="I1359" i="3"/>
  <c r="L1359" i="3" s="1"/>
  <c r="I1363" i="3"/>
  <c r="I1367" i="3"/>
  <c r="I1371" i="3"/>
  <c r="I1375" i="3"/>
  <c r="I1379" i="3"/>
  <c r="L1379" i="3" s="1"/>
  <c r="I1383" i="3"/>
  <c r="I1387" i="3"/>
  <c r="L1387" i="3" s="1"/>
  <c r="I1391" i="3"/>
  <c r="I1395" i="3"/>
  <c r="L1395" i="3" s="1"/>
  <c r="I1399" i="3"/>
  <c r="I1403" i="3"/>
  <c r="L1403" i="3" s="1"/>
  <c r="I1407" i="3"/>
  <c r="L1407" i="3" s="1"/>
  <c r="I1411" i="3"/>
  <c r="L1411" i="3" s="1"/>
  <c r="I1415" i="3"/>
  <c r="I1419" i="3"/>
  <c r="I1423" i="3"/>
  <c r="L1423" i="3" s="1"/>
  <c r="I1427" i="3"/>
  <c r="L1427" i="3" s="1"/>
  <c r="I1431" i="3"/>
  <c r="I1435" i="3"/>
  <c r="I1439" i="3"/>
  <c r="I1443" i="3"/>
  <c r="I1447" i="3"/>
  <c r="I1451" i="3"/>
  <c r="L1451" i="3" s="1"/>
  <c r="I1455" i="3"/>
  <c r="L1455" i="3" s="1"/>
  <c r="I1459" i="3"/>
  <c r="I1463" i="3"/>
  <c r="I1467" i="3"/>
  <c r="I1471" i="3"/>
  <c r="L1471" i="3" s="1"/>
  <c r="I1475" i="3"/>
  <c r="L1475" i="3" s="1"/>
  <c r="I1479" i="3"/>
  <c r="L1479" i="3" s="1"/>
  <c r="I1483" i="3"/>
  <c r="I1487" i="3"/>
  <c r="I1491" i="3"/>
  <c r="I1495" i="3"/>
  <c r="L1495" i="3" s="1"/>
  <c r="I1499" i="3"/>
  <c r="L1499" i="3" s="1"/>
  <c r="I1500" i="3"/>
  <c r="L1500" i="3" s="1"/>
  <c r="I1484" i="3"/>
  <c r="I1468" i="3"/>
  <c r="I1452" i="3"/>
  <c r="L1452" i="3" s="1"/>
  <c r="I1436" i="3"/>
  <c r="L1436" i="3" s="1"/>
  <c r="I1420" i="3"/>
  <c r="I1404" i="3"/>
  <c r="L1404" i="3" s="1"/>
  <c r="I1388" i="3"/>
  <c r="I1372" i="3"/>
  <c r="L1372" i="3" s="1"/>
  <c r="I1356" i="3"/>
  <c r="L1356" i="3" s="1"/>
  <c r="I1340" i="3"/>
  <c r="I1324" i="3"/>
  <c r="I1308" i="3"/>
  <c r="I1292" i="3"/>
  <c r="L1292" i="3" s="1"/>
  <c r="I1276" i="3"/>
  <c r="L1276" i="3" s="1"/>
  <c r="I1260" i="3"/>
  <c r="L1260" i="3" s="1"/>
  <c r="I1244" i="3"/>
  <c r="I1228" i="3"/>
  <c r="L1228" i="3" s="1"/>
  <c r="I1212" i="3"/>
  <c r="L1212" i="3" s="1"/>
  <c r="I1196" i="3"/>
  <c r="I1180" i="3"/>
  <c r="L1180" i="3" s="1"/>
  <c r="I1164" i="3"/>
  <c r="L1164" i="3" s="1"/>
  <c r="I1148" i="3"/>
  <c r="L1148" i="3" s="1"/>
  <c r="I1132" i="3"/>
  <c r="I1116" i="3"/>
  <c r="I1083" i="3"/>
  <c r="I1019" i="3"/>
  <c r="L1019" i="3" s="1"/>
  <c r="I955" i="3"/>
  <c r="L955" i="3" s="1"/>
  <c r="I891" i="3"/>
  <c r="L891" i="3" s="1"/>
  <c r="I827" i="3"/>
  <c r="I763" i="3"/>
  <c r="L763" i="3" s="1"/>
  <c r="I699" i="3"/>
  <c r="L699" i="3" s="1"/>
  <c r="I635" i="3"/>
  <c r="L635" i="3" s="1"/>
  <c r="I571" i="3"/>
  <c r="I491" i="3"/>
  <c r="L491" i="3" s="1"/>
  <c r="I129" i="3"/>
  <c r="L172" i="3"/>
  <c r="L44" i="3"/>
  <c r="L14" i="3"/>
  <c r="L1477" i="3"/>
  <c r="L1473" i="3"/>
  <c r="L1469" i="3"/>
  <c r="L1441" i="3"/>
  <c r="L1437" i="3"/>
  <c r="L1429" i="3"/>
  <c r="L1409" i="3"/>
  <c r="L1405" i="3"/>
  <c r="L1377" i="3"/>
  <c r="L1373" i="3"/>
  <c r="L1341" i="3"/>
  <c r="L1329" i="3"/>
  <c r="L1305" i="3"/>
  <c r="L1293" i="3"/>
  <c r="L1261" i="3"/>
  <c r="L1253" i="3"/>
  <c r="L1237" i="3"/>
  <c r="L1233" i="3"/>
  <c r="L1221" i="3"/>
  <c r="L1217" i="3"/>
  <c r="L1213" i="3"/>
  <c r="L1181" i="3"/>
  <c r="L1169" i="3"/>
  <c r="L1133" i="3"/>
  <c r="L1121" i="3"/>
  <c r="L1089" i="3"/>
  <c r="L1069" i="3"/>
  <c r="L1029" i="3"/>
  <c r="L1013" i="3"/>
  <c r="L985" i="3"/>
  <c r="L981" i="3"/>
  <c r="L941" i="3"/>
  <c r="L937" i="3"/>
  <c r="L917" i="3"/>
  <c r="L901" i="3"/>
  <c r="L869" i="3"/>
  <c r="L857" i="3"/>
  <c r="L853" i="3"/>
  <c r="L813" i="3"/>
  <c r="L773" i="3"/>
  <c r="L749" i="3"/>
  <c r="L745" i="3"/>
  <c r="L729" i="3"/>
  <c r="L721" i="3"/>
  <c r="L701" i="3"/>
  <c r="L653" i="3"/>
  <c r="L645" i="3"/>
  <c r="L593" i="3"/>
  <c r="L589" i="3"/>
  <c r="L553" i="3"/>
  <c r="L533" i="3"/>
  <c r="L529" i="3"/>
  <c r="L525" i="3"/>
  <c r="L513" i="3"/>
  <c r="L509" i="3"/>
  <c r="L481" i="3"/>
  <c r="L465" i="3"/>
  <c r="L445" i="3"/>
  <c r="L425" i="3"/>
  <c r="L417" i="3"/>
  <c r="L397" i="3"/>
  <c r="L353" i="3"/>
  <c r="L337" i="3"/>
  <c r="L325" i="3"/>
  <c r="L285" i="3"/>
  <c r="L265" i="3"/>
  <c r="L217" i="3"/>
  <c r="L193" i="3"/>
  <c r="L185" i="3"/>
  <c r="L177" i="3"/>
  <c r="L157" i="3"/>
  <c r="L137" i="3"/>
  <c r="L113" i="3"/>
  <c r="L89" i="3"/>
  <c r="L81" i="3"/>
  <c r="L57" i="3"/>
  <c r="L9" i="3"/>
  <c r="L1431" i="3"/>
  <c r="L1283" i="3"/>
  <c r="L1235" i="3"/>
  <c r="L1163" i="3"/>
  <c r="L1155" i="3"/>
  <c r="L1011" i="3"/>
  <c r="L991" i="3"/>
  <c r="L963" i="3"/>
  <c r="L947" i="3"/>
  <c r="L931" i="3"/>
  <c r="L899" i="3"/>
  <c r="L895" i="3"/>
  <c r="L871" i="3"/>
  <c r="L1463" i="3"/>
  <c r="L1443" i="3"/>
  <c r="L1367" i="3"/>
  <c r="L1315" i="3"/>
  <c r="L1243" i="3"/>
  <c r="L1187" i="3"/>
  <c r="L1143" i="3"/>
  <c r="L995" i="3"/>
  <c r="L959" i="3"/>
  <c r="L1491" i="3"/>
  <c r="L1371" i="3"/>
  <c r="L1331" i="3"/>
  <c r="L1319" i="3"/>
  <c r="L1219" i="3"/>
  <c r="L1171" i="3"/>
  <c r="L999" i="3"/>
  <c r="L743" i="3"/>
  <c r="L703" i="3"/>
  <c r="L655" i="3"/>
  <c r="L627" i="3"/>
  <c r="L615" i="3"/>
  <c r="L543" i="3"/>
  <c r="L495" i="3"/>
  <c r="L407" i="3"/>
  <c r="L387" i="3"/>
  <c r="L343" i="3"/>
  <c r="L331" i="3"/>
  <c r="L275" i="3"/>
  <c r="L831" i="3"/>
  <c r="L783" i="3"/>
  <c r="L503" i="3"/>
  <c r="L471" i="3"/>
  <c r="L347" i="3"/>
  <c r="L803" i="3"/>
  <c r="L735" i="3"/>
  <c r="L671" i="3"/>
  <c r="L639" i="3"/>
  <c r="L551" i="3"/>
  <c r="L547" i="3"/>
  <c r="L455" i="3"/>
  <c r="L403" i="3"/>
  <c r="L139" i="3"/>
  <c r="L119" i="3"/>
  <c r="B3" i="17"/>
  <c r="B4" i="17"/>
  <c r="B5" i="17"/>
  <c r="B6" i="17"/>
  <c r="B7" i="17"/>
  <c r="B8" i="17"/>
  <c r="B9" i="17"/>
  <c r="B10" i="17"/>
  <c r="B11" i="17"/>
  <c r="B12" i="17"/>
  <c r="B13" i="17"/>
  <c r="B14" i="17"/>
  <c r="B15" i="17"/>
  <c r="B16" i="17"/>
  <c r="B17" i="17"/>
  <c r="B18" i="17"/>
  <c r="B19" i="17"/>
  <c r="B20" i="17"/>
  <c r="B21" i="17"/>
  <c r="B22" i="17"/>
  <c r="B23" i="17"/>
  <c r="B24" i="17"/>
  <c r="B25" i="17"/>
  <c r="B26" i="17"/>
  <c r="B27" i="17"/>
  <c r="B28" i="17"/>
  <c r="B29" i="17"/>
  <c r="B30" i="17"/>
  <c r="B31" i="17"/>
  <c r="B32" i="17"/>
  <c r="B33" i="17"/>
  <c r="B34" i="17"/>
  <c r="B35" i="17"/>
  <c r="B36" i="17"/>
  <c r="B37" i="17"/>
  <c r="B38" i="17"/>
  <c r="B39" i="17"/>
  <c r="B40" i="17"/>
  <c r="B41" i="17"/>
  <c r="B42" i="17"/>
  <c r="B43" i="17"/>
  <c r="B44" i="17"/>
  <c r="B45" i="17"/>
  <c r="B46" i="17"/>
  <c r="B47" i="17"/>
  <c r="B48" i="17"/>
  <c r="B49" i="17"/>
  <c r="B50" i="17"/>
  <c r="B51" i="17"/>
  <c r="B52" i="17"/>
  <c r="B53" i="17"/>
  <c r="B54" i="17"/>
  <c r="B55" i="17"/>
  <c r="B56" i="17"/>
  <c r="B57" i="17"/>
  <c r="B58" i="17"/>
  <c r="B59" i="17"/>
  <c r="B60" i="17"/>
  <c r="B61" i="17"/>
  <c r="B62" i="17"/>
  <c r="B63" i="17"/>
  <c r="B64" i="17"/>
  <c r="B65" i="17"/>
  <c r="B66" i="17"/>
  <c r="B67" i="17"/>
  <c r="B68" i="17"/>
  <c r="B69" i="17"/>
  <c r="B70" i="17"/>
  <c r="B71" i="17"/>
  <c r="B72" i="17"/>
  <c r="B73" i="17"/>
  <c r="B74" i="17"/>
  <c r="B75" i="17"/>
  <c r="B76" i="17"/>
  <c r="B77" i="17"/>
  <c r="B78" i="17"/>
  <c r="B79" i="17"/>
  <c r="B80" i="17"/>
  <c r="B81" i="17"/>
  <c r="B82" i="17"/>
  <c r="B83" i="17"/>
  <c r="B84" i="17"/>
  <c r="B85" i="17"/>
  <c r="B86" i="17"/>
  <c r="B87" i="17"/>
  <c r="B88" i="17"/>
  <c r="B89" i="17"/>
  <c r="B90" i="17"/>
  <c r="B91" i="17"/>
  <c r="B92" i="17"/>
  <c r="B93" i="17"/>
  <c r="B94" i="17"/>
  <c r="B95" i="17"/>
  <c r="B96" i="17"/>
  <c r="B97" i="17"/>
  <c r="B98" i="17"/>
  <c r="B99" i="17"/>
  <c r="B100" i="17"/>
  <c r="B101" i="17"/>
  <c r="B102" i="17"/>
  <c r="B103" i="17"/>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03" i="17"/>
  <c r="B204" i="17"/>
  <c r="B205" i="17"/>
  <c r="B206" i="17"/>
  <c r="B207" i="17"/>
  <c r="B208" i="17"/>
  <c r="B209" i="17"/>
  <c r="B210" i="17"/>
  <c r="B211" i="17"/>
  <c r="B212" i="17"/>
  <c r="B213" i="17"/>
  <c r="B214" i="17"/>
  <c r="B215" i="17"/>
  <c r="B216" i="17"/>
  <c r="B217" i="17"/>
  <c r="B218" i="17"/>
  <c r="B219" i="17"/>
  <c r="B220" i="17"/>
  <c r="B221" i="17"/>
  <c r="B222" i="17"/>
  <c r="B223" i="17"/>
  <c r="B224" i="17"/>
  <c r="B225" i="17"/>
  <c r="B226" i="17"/>
  <c r="B227" i="17"/>
  <c r="B228" i="17"/>
  <c r="B229" i="17"/>
  <c r="B230" i="17"/>
  <c r="B231" i="17"/>
  <c r="B232" i="17"/>
  <c r="B233" i="17"/>
  <c r="B234" i="17"/>
  <c r="B235" i="17"/>
  <c r="B236" i="17"/>
  <c r="B237" i="17"/>
  <c r="B238" i="17"/>
  <c r="B239" i="17"/>
  <c r="B240" i="17"/>
  <c r="B241" i="17"/>
  <c r="B242" i="17"/>
  <c r="B243" i="17"/>
  <c r="B244" i="17"/>
  <c r="B245" i="17"/>
  <c r="B246" i="17"/>
  <c r="B247" i="17"/>
  <c r="B248" i="17"/>
  <c r="B249" i="17"/>
  <c r="B250" i="17"/>
  <c r="B251" i="17"/>
  <c r="B252" i="17"/>
  <c r="B253" i="17"/>
  <c r="B254" i="17"/>
  <c r="B255" i="17"/>
  <c r="B256" i="17"/>
  <c r="B257" i="17"/>
  <c r="B258" i="17"/>
  <c r="B259" i="17"/>
  <c r="B260" i="17"/>
  <c r="B261" i="17"/>
  <c r="B262" i="17"/>
  <c r="B263" i="17"/>
  <c r="B264" i="17"/>
  <c r="B265" i="17"/>
  <c r="B266" i="17"/>
  <c r="B267" i="17"/>
  <c r="B268" i="17"/>
  <c r="B269" i="17"/>
  <c r="B270" i="17"/>
  <c r="B271" i="17"/>
  <c r="B272" i="17"/>
  <c r="B273" i="17"/>
  <c r="B274" i="17"/>
  <c r="B275" i="17"/>
  <c r="B276" i="17"/>
  <c r="B277" i="17"/>
  <c r="B278" i="17"/>
  <c r="B279" i="17"/>
  <c r="B280" i="17"/>
  <c r="B281" i="17"/>
  <c r="B282" i="17"/>
  <c r="B283" i="17"/>
  <c r="B284" i="17"/>
  <c r="B285" i="17"/>
  <c r="B286" i="17"/>
  <c r="B287" i="17"/>
  <c r="B288" i="17"/>
  <c r="B289" i="17"/>
  <c r="B290" i="17"/>
  <c r="B291" i="17"/>
  <c r="B292" i="17"/>
  <c r="B293" i="17"/>
  <c r="B294" i="17"/>
  <c r="B295" i="17"/>
  <c r="B296" i="17"/>
  <c r="B297" i="17"/>
  <c r="B298" i="17"/>
  <c r="B299" i="17"/>
  <c r="B300" i="17"/>
  <c r="B301" i="17"/>
  <c r="B302" i="17"/>
  <c r="B303" i="17"/>
  <c r="B304" i="17"/>
  <c r="B305" i="17"/>
  <c r="B306" i="17"/>
  <c r="B307" i="17"/>
  <c r="B308" i="17"/>
  <c r="B309" i="17"/>
  <c r="B310" i="17"/>
  <c r="B311" i="17"/>
  <c r="B312" i="17"/>
  <c r="B313" i="17"/>
  <c r="B314" i="17"/>
  <c r="B315" i="17"/>
  <c r="B316" i="17"/>
  <c r="B317" i="17"/>
  <c r="B318" i="17"/>
  <c r="B319" i="17"/>
  <c r="B320" i="17"/>
  <c r="B321" i="17"/>
  <c r="B322" i="17"/>
  <c r="B323" i="17"/>
  <c r="B324" i="17"/>
  <c r="B325" i="17"/>
  <c r="B326" i="17"/>
  <c r="B327" i="17"/>
  <c r="B328" i="17"/>
  <c r="B329" i="17"/>
  <c r="B330" i="17"/>
  <c r="B331" i="17"/>
  <c r="B332" i="17"/>
  <c r="B333" i="17"/>
  <c r="B334" i="17"/>
  <c r="B335" i="17"/>
  <c r="B336" i="17"/>
  <c r="B337" i="17"/>
  <c r="B338" i="17"/>
  <c r="B339" i="17"/>
  <c r="B340" i="17"/>
  <c r="B341" i="17"/>
  <c r="B342" i="17"/>
  <c r="B343" i="17"/>
  <c r="B344" i="17"/>
  <c r="B345" i="17"/>
  <c r="B346" i="17"/>
  <c r="B347" i="17"/>
  <c r="B348" i="17"/>
  <c r="B349" i="17"/>
  <c r="B350" i="17"/>
  <c r="B351" i="17"/>
  <c r="B352" i="17"/>
  <c r="B353" i="17"/>
  <c r="B354" i="17"/>
  <c r="B355" i="17"/>
  <c r="B356" i="17"/>
  <c r="B357" i="17"/>
  <c r="B358" i="17"/>
  <c r="B359" i="17"/>
  <c r="B360" i="17"/>
  <c r="B361" i="17"/>
  <c r="B362" i="17"/>
  <c r="B363" i="17"/>
  <c r="B364" i="17"/>
  <c r="B365" i="17"/>
  <c r="B366" i="17"/>
  <c r="B367" i="17"/>
  <c r="B368" i="17"/>
  <c r="B369" i="17"/>
  <c r="B370" i="17"/>
  <c r="B371" i="17"/>
  <c r="B372" i="17"/>
  <c r="B373" i="17"/>
  <c r="B374" i="17"/>
  <c r="B375" i="17"/>
  <c r="B376" i="17"/>
  <c r="B377" i="17"/>
  <c r="B378" i="17"/>
  <c r="B379" i="17"/>
  <c r="B380" i="17"/>
  <c r="B381" i="17"/>
  <c r="B382" i="17"/>
  <c r="B383" i="17"/>
  <c r="B384" i="17"/>
  <c r="B385" i="17"/>
  <c r="B386" i="17"/>
  <c r="B387" i="17"/>
  <c r="B388" i="17"/>
  <c r="B389" i="17"/>
  <c r="B390" i="17"/>
  <c r="B391" i="17"/>
  <c r="B392" i="17"/>
  <c r="B393" i="17"/>
  <c r="B394" i="17"/>
  <c r="B395" i="17"/>
  <c r="B396" i="17"/>
  <c r="B397" i="17"/>
  <c r="B398" i="17"/>
  <c r="B399" i="17"/>
  <c r="B400" i="17"/>
  <c r="B401" i="17"/>
  <c r="B402" i="17"/>
  <c r="B403" i="17"/>
  <c r="B404" i="17"/>
  <c r="B405" i="17"/>
  <c r="B406" i="17"/>
  <c r="B407" i="17"/>
  <c r="B408" i="17"/>
  <c r="B409" i="17"/>
  <c r="B410" i="17"/>
  <c r="B411" i="17"/>
  <c r="B412" i="17"/>
  <c r="B413" i="17"/>
  <c r="B414" i="17"/>
  <c r="B415" i="17"/>
  <c r="B416" i="17"/>
  <c r="B417" i="17"/>
  <c r="B418" i="17"/>
  <c r="B419" i="17"/>
  <c r="B420" i="17"/>
  <c r="B421" i="17"/>
  <c r="B422" i="17"/>
  <c r="B423" i="17"/>
  <c r="B424" i="17"/>
  <c r="B425" i="17"/>
  <c r="B426" i="17"/>
  <c r="B427" i="17"/>
  <c r="B428" i="17"/>
  <c r="B429" i="17"/>
  <c r="B430" i="17"/>
  <c r="B431" i="17"/>
  <c r="B432" i="17"/>
  <c r="B433" i="17"/>
  <c r="B434" i="17"/>
  <c r="B435" i="17"/>
  <c r="B436" i="17"/>
  <c r="B437" i="17"/>
  <c r="B438" i="17"/>
  <c r="B439" i="17"/>
  <c r="B440" i="17"/>
  <c r="B441" i="17"/>
  <c r="B442" i="17"/>
  <c r="B443" i="17"/>
  <c r="B444" i="17"/>
  <c r="B445" i="17"/>
  <c r="B446" i="17"/>
  <c r="B447" i="17"/>
  <c r="B448" i="17"/>
  <c r="B449" i="17"/>
  <c r="B450" i="17"/>
  <c r="B451" i="17"/>
  <c r="B452" i="17"/>
  <c r="B453" i="17"/>
  <c r="B454" i="17"/>
  <c r="B455" i="17"/>
  <c r="B456" i="17"/>
  <c r="B457" i="17"/>
  <c r="B458" i="17"/>
  <c r="B459" i="17"/>
  <c r="B460" i="17"/>
  <c r="B461" i="17"/>
  <c r="B462" i="17"/>
  <c r="B463" i="17"/>
  <c r="B464" i="17"/>
  <c r="B465" i="17"/>
  <c r="B466" i="17"/>
  <c r="B467" i="17"/>
  <c r="B468" i="17"/>
  <c r="B469" i="17"/>
  <c r="B470" i="17"/>
  <c r="B471" i="17"/>
  <c r="B472" i="17"/>
  <c r="B473" i="17"/>
  <c r="B474" i="17"/>
  <c r="B475" i="17"/>
  <c r="B476" i="17"/>
  <c r="B477" i="17"/>
  <c r="B478" i="17"/>
  <c r="B479" i="17"/>
  <c r="B480" i="17"/>
  <c r="B481" i="17"/>
  <c r="B482" i="17"/>
  <c r="B483" i="17"/>
  <c r="B484" i="17"/>
  <c r="B485" i="17"/>
  <c r="B486" i="17"/>
  <c r="B487" i="17"/>
  <c r="B488" i="17"/>
  <c r="B489" i="17"/>
  <c r="B490" i="17"/>
  <c r="B491" i="17"/>
  <c r="B492" i="17"/>
  <c r="B493" i="17"/>
  <c r="B494" i="17"/>
  <c r="B495" i="17"/>
  <c r="B496" i="17"/>
  <c r="B497" i="17"/>
  <c r="B498" i="17"/>
  <c r="B499" i="17"/>
  <c r="B500" i="17"/>
  <c r="B501" i="17"/>
  <c r="B502" i="17"/>
  <c r="B503" i="17"/>
  <c r="B504" i="17"/>
  <c r="B505" i="17"/>
  <c r="B506" i="17"/>
  <c r="B507" i="17"/>
  <c r="B508" i="17"/>
  <c r="B509" i="17"/>
  <c r="B510" i="17"/>
  <c r="B511" i="17"/>
  <c r="B512" i="17"/>
  <c r="B513" i="17"/>
  <c r="B514" i="17"/>
  <c r="B515" i="17"/>
  <c r="B516" i="17"/>
  <c r="B517" i="17"/>
  <c r="B518" i="17"/>
  <c r="B519" i="17"/>
  <c r="B520" i="17"/>
  <c r="B521" i="17"/>
  <c r="B522" i="17"/>
  <c r="B523" i="17"/>
  <c r="B524" i="17"/>
  <c r="B525" i="17"/>
  <c r="B526" i="17"/>
  <c r="B527" i="17"/>
  <c r="B528" i="17"/>
  <c r="B529" i="17"/>
  <c r="B530" i="17"/>
  <c r="B531" i="17"/>
  <c r="B532" i="17"/>
  <c r="B533" i="17"/>
  <c r="B534" i="17"/>
  <c r="B535" i="17"/>
  <c r="B536" i="17"/>
  <c r="B537" i="17"/>
  <c r="B538" i="17"/>
  <c r="B539" i="17"/>
  <c r="B540" i="17"/>
  <c r="B541" i="17"/>
  <c r="B542" i="17"/>
  <c r="B543" i="17"/>
  <c r="B544" i="17"/>
  <c r="B545" i="17"/>
  <c r="B546" i="17"/>
  <c r="B547" i="17"/>
  <c r="B548" i="17"/>
  <c r="B549" i="17"/>
  <c r="B550" i="17"/>
  <c r="B551" i="17"/>
  <c r="B552" i="17"/>
  <c r="B553" i="17"/>
  <c r="B554" i="17"/>
  <c r="B555" i="17"/>
  <c r="B556" i="17"/>
  <c r="B557" i="17"/>
  <c r="B558" i="17"/>
  <c r="B559" i="17"/>
  <c r="B560" i="17"/>
  <c r="B561" i="17"/>
  <c r="B562" i="17"/>
  <c r="B563" i="17"/>
  <c r="B564" i="17"/>
  <c r="B565" i="17"/>
  <c r="B566" i="17"/>
  <c r="B567" i="17"/>
  <c r="B568" i="17"/>
  <c r="B569" i="17"/>
  <c r="B570" i="17"/>
  <c r="B571" i="17"/>
  <c r="B572" i="17"/>
  <c r="B573" i="17"/>
  <c r="B574" i="17"/>
  <c r="B575" i="17"/>
  <c r="B576" i="17"/>
  <c r="B577" i="17"/>
  <c r="B578" i="17"/>
  <c r="B579" i="17"/>
  <c r="B580" i="17"/>
  <c r="B581" i="17"/>
  <c r="B582" i="17"/>
  <c r="B583" i="17"/>
  <c r="B584" i="17"/>
  <c r="B585" i="17"/>
  <c r="B586" i="17"/>
  <c r="B587" i="17"/>
  <c r="B588" i="17"/>
  <c r="B589" i="17"/>
  <c r="B590" i="17"/>
  <c r="B591" i="17"/>
  <c r="B592" i="17"/>
  <c r="B593" i="17"/>
  <c r="B594" i="17"/>
  <c r="B595" i="17"/>
  <c r="B596" i="17"/>
  <c r="B597" i="17"/>
  <c r="B598" i="17"/>
  <c r="B599" i="17"/>
  <c r="B600" i="17"/>
  <c r="B601" i="17"/>
  <c r="B602" i="17"/>
  <c r="B603" i="17"/>
  <c r="B604" i="17"/>
  <c r="B605" i="17"/>
  <c r="B606" i="17"/>
  <c r="B607" i="17"/>
  <c r="B608" i="17"/>
  <c r="B609" i="17"/>
  <c r="B610" i="17"/>
  <c r="B611" i="17"/>
  <c r="B612" i="17"/>
  <c r="B613" i="17"/>
  <c r="B614" i="17"/>
  <c r="B615" i="17"/>
  <c r="B616" i="17"/>
  <c r="B617" i="17"/>
  <c r="B618" i="17"/>
  <c r="B619" i="17"/>
  <c r="B620" i="17"/>
  <c r="B621" i="17"/>
  <c r="B622" i="17"/>
  <c r="B623" i="17"/>
  <c r="B624" i="17"/>
  <c r="B625" i="17"/>
  <c r="B626" i="17"/>
  <c r="B627" i="17"/>
  <c r="B628" i="17"/>
  <c r="B629" i="17"/>
  <c r="B630" i="17"/>
  <c r="B631" i="17"/>
  <c r="B632" i="17"/>
  <c r="B633" i="17"/>
  <c r="B634" i="17"/>
  <c r="B635" i="17"/>
  <c r="B636" i="17"/>
  <c r="B637" i="17"/>
  <c r="B638" i="17"/>
  <c r="B639" i="17"/>
  <c r="B640" i="17"/>
  <c r="B641" i="17"/>
  <c r="B642" i="17"/>
  <c r="B643" i="17"/>
  <c r="B644" i="17"/>
  <c r="B645" i="17"/>
  <c r="B646" i="17"/>
  <c r="B647" i="17"/>
  <c r="B648" i="17"/>
  <c r="B649" i="17"/>
  <c r="B650" i="17"/>
  <c r="B651" i="17"/>
  <c r="B652" i="17"/>
  <c r="B653" i="17"/>
  <c r="B654" i="17"/>
  <c r="B655" i="17"/>
  <c r="B656" i="17"/>
  <c r="B657" i="17"/>
  <c r="B658" i="17"/>
  <c r="B659" i="17"/>
  <c r="B660" i="17"/>
  <c r="B661" i="17"/>
  <c r="B662" i="17"/>
  <c r="B663" i="17"/>
  <c r="B664" i="17"/>
  <c r="B665" i="17"/>
  <c r="B666" i="17"/>
  <c r="B667" i="17"/>
  <c r="B668" i="17"/>
  <c r="B669" i="17"/>
  <c r="B670" i="17"/>
  <c r="B671" i="17"/>
  <c r="B672" i="17"/>
  <c r="B673" i="17"/>
  <c r="B674" i="17"/>
  <c r="B675" i="17"/>
  <c r="B676" i="17"/>
  <c r="B677" i="17"/>
  <c r="B678" i="17"/>
  <c r="B679" i="17"/>
  <c r="B680" i="17"/>
  <c r="B681" i="17"/>
  <c r="B682" i="17"/>
  <c r="B683" i="17"/>
  <c r="B684" i="17"/>
  <c r="B685" i="17"/>
  <c r="B686" i="17"/>
  <c r="B687" i="17"/>
  <c r="B688" i="17"/>
  <c r="B689" i="17"/>
  <c r="B690" i="17"/>
  <c r="B691" i="17"/>
  <c r="B692" i="17"/>
  <c r="B693" i="17"/>
  <c r="B694" i="17"/>
  <c r="B695" i="17"/>
  <c r="B696" i="17"/>
  <c r="B697" i="17"/>
  <c r="B698" i="17"/>
  <c r="B699" i="17"/>
  <c r="B700" i="17"/>
  <c r="B701" i="17"/>
  <c r="B702" i="17"/>
  <c r="B703" i="17"/>
  <c r="B704" i="17"/>
  <c r="B705" i="17"/>
  <c r="B706" i="17"/>
  <c r="B707" i="17"/>
  <c r="B708" i="17"/>
  <c r="B709" i="17"/>
  <c r="B710" i="17"/>
  <c r="B711" i="17"/>
  <c r="B712" i="17"/>
  <c r="B713" i="17"/>
  <c r="B714" i="17"/>
  <c r="B715" i="17"/>
  <c r="B716" i="17"/>
  <c r="B717" i="17"/>
  <c r="B718" i="17"/>
  <c r="B719" i="17"/>
  <c r="B720" i="17"/>
  <c r="B721" i="17"/>
  <c r="B722" i="17"/>
  <c r="B723" i="17"/>
  <c r="B724" i="17"/>
  <c r="B725" i="17"/>
  <c r="B726" i="17"/>
  <c r="B727" i="17"/>
  <c r="B728" i="17"/>
  <c r="B729" i="17"/>
  <c r="B730" i="17"/>
  <c r="B731" i="17"/>
  <c r="B732" i="17"/>
  <c r="B733" i="17"/>
  <c r="B734" i="17"/>
  <c r="B735" i="17"/>
  <c r="B736" i="17"/>
  <c r="B737" i="17"/>
  <c r="B738" i="17"/>
  <c r="B739" i="17"/>
  <c r="B740" i="17"/>
  <c r="B741" i="17"/>
  <c r="B742" i="17"/>
  <c r="B743" i="17"/>
  <c r="B744" i="17"/>
  <c r="B745" i="17"/>
  <c r="B746" i="17"/>
  <c r="B747" i="17"/>
  <c r="B748" i="17"/>
  <c r="B749" i="17"/>
  <c r="B750" i="17"/>
  <c r="B751" i="17"/>
  <c r="B752" i="17"/>
  <c r="B753" i="17"/>
  <c r="B754" i="17"/>
  <c r="B755" i="17"/>
  <c r="B756" i="17"/>
  <c r="B757" i="17"/>
  <c r="B758" i="17"/>
  <c r="B759" i="17"/>
  <c r="B760" i="17"/>
  <c r="B761" i="17"/>
  <c r="B762" i="17"/>
  <c r="B763" i="17"/>
  <c r="B764" i="17"/>
  <c r="B765" i="17"/>
  <c r="B766" i="17"/>
  <c r="B767" i="17"/>
  <c r="B768" i="17"/>
  <c r="B769" i="17"/>
  <c r="B770" i="17"/>
  <c r="B771" i="17"/>
  <c r="B772" i="17"/>
  <c r="B773" i="17"/>
  <c r="B774" i="17"/>
  <c r="B775" i="17"/>
  <c r="B776" i="17"/>
  <c r="B777" i="17"/>
  <c r="B778" i="17"/>
  <c r="B779" i="17"/>
  <c r="B780" i="17"/>
  <c r="B781" i="17"/>
  <c r="B782" i="17"/>
  <c r="B783" i="17"/>
  <c r="B784" i="17"/>
  <c r="B785" i="17"/>
  <c r="B786" i="17"/>
  <c r="B787" i="17"/>
  <c r="B788" i="17"/>
  <c r="B789" i="17"/>
  <c r="B790" i="17"/>
  <c r="B791" i="17"/>
  <c r="B792" i="17"/>
  <c r="B793" i="17"/>
  <c r="B794" i="17"/>
  <c r="B795" i="17"/>
  <c r="B796" i="17"/>
  <c r="B797" i="17"/>
  <c r="B798" i="17"/>
  <c r="B799" i="17"/>
  <c r="B800" i="17"/>
  <c r="B801" i="17"/>
  <c r="B802" i="17"/>
  <c r="B803" i="17"/>
  <c r="B804" i="17"/>
  <c r="B805" i="17"/>
  <c r="B806" i="17"/>
  <c r="B807" i="17"/>
  <c r="B808" i="17"/>
  <c r="B809" i="17"/>
  <c r="B810" i="17"/>
  <c r="B811" i="17"/>
  <c r="B812" i="17"/>
  <c r="B813" i="17"/>
  <c r="B814" i="17"/>
  <c r="B815" i="17"/>
  <c r="B816" i="17"/>
  <c r="B817" i="17"/>
  <c r="B818" i="17"/>
  <c r="B819" i="17"/>
  <c r="B820" i="17"/>
  <c r="B821" i="17"/>
  <c r="B822" i="17"/>
  <c r="B823" i="17"/>
  <c r="B824" i="17"/>
  <c r="B825" i="17"/>
  <c r="B826" i="17"/>
  <c r="B827" i="17"/>
  <c r="B828" i="17"/>
  <c r="B829" i="17"/>
  <c r="B830" i="17"/>
  <c r="B831" i="17"/>
  <c r="B832" i="17"/>
  <c r="B833" i="17"/>
  <c r="B834" i="17"/>
  <c r="B835" i="17"/>
  <c r="B836" i="17"/>
  <c r="B837" i="17"/>
  <c r="B838" i="17"/>
  <c r="B839" i="17"/>
  <c r="B840" i="17"/>
  <c r="B841" i="17"/>
  <c r="B842" i="17"/>
  <c r="B843" i="17"/>
  <c r="B844" i="17"/>
  <c r="B845" i="17"/>
  <c r="B846" i="17"/>
  <c r="B847" i="17"/>
  <c r="B848" i="17"/>
  <c r="B849" i="17"/>
  <c r="B850" i="17"/>
  <c r="B851" i="17"/>
  <c r="B852" i="17"/>
  <c r="B853" i="17"/>
  <c r="B854" i="17"/>
  <c r="B855" i="17"/>
  <c r="B856" i="17"/>
  <c r="B857" i="17"/>
  <c r="B858" i="17"/>
  <c r="B859" i="17"/>
  <c r="B860" i="17"/>
  <c r="B861" i="17"/>
  <c r="B862" i="17"/>
  <c r="B863" i="17"/>
  <c r="B864" i="17"/>
  <c r="B865" i="17"/>
  <c r="B866" i="17"/>
  <c r="B867" i="17"/>
  <c r="B868" i="17"/>
  <c r="B869" i="17"/>
  <c r="B870" i="17"/>
  <c r="B871" i="17"/>
  <c r="B872" i="17"/>
  <c r="B873" i="17"/>
  <c r="B874" i="17"/>
  <c r="B875" i="17"/>
  <c r="B876" i="17"/>
  <c r="B877" i="17"/>
  <c r="B878" i="17"/>
  <c r="B879" i="17"/>
  <c r="B880" i="17"/>
  <c r="B881" i="17"/>
  <c r="B882" i="17"/>
  <c r="B883" i="17"/>
  <c r="B884" i="17"/>
  <c r="B885" i="17"/>
  <c r="B886" i="17"/>
  <c r="B887" i="17"/>
  <c r="B888" i="17"/>
  <c r="B889" i="17"/>
  <c r="B890" i="17"/>
  <c r="B891" i="17"/>
  <c r="B892" i="17"/>
  <c r="B893" i="17"/>
  <c r="B894" i="17"/>
  <c r="B895" i="17"/>
  <c r="B896" i="17"/>
  <c r="B897" i="17"/>
  <c r="B898" i="17"/>
  <c r="B899" i="17"/>
  <c r="B900" i="17"/>
  <c r="B901" i="17"/>
  <c r="B902" i="17"/>
  <c r="B903" i="17"/>
  <c r="B904" i="17"/>
  <c r="B905" i="17"/>
  <c r="B906" i="17"/>
  <c r="B907" i="17"/>
  <c r="B908" i="17"/>
  <c r="B909" i="17"/>
  <c r="B910" i="17"/>
  <c r="B911" i="17"/>
  <c r="B912" i="17"/>
  <c r="B913" i="17"/>
  <c r="B914" i="17"/>
  <c r="B915" i="17"/>
  <c r="B916" i="17"/>
  <c r="B917" i="17"/>
  <c r="B918" i="17"/>
  <c r="B919" i="17"/>
  <c r="B920" i="17"/>
  <c r="B921" i="17"/>
  <c r="B922" i="17"/>
  <c r="B923" i="17"/>
  <c r="B924" i="17"/>
  <c r="B925" i="17"/>
  <c r="B926" i="17"/>
  <c r="B927" i="17"/>
  <c r="B928" i="17"/>
  <c r="B929" i="17"/>
  <c r="B930" i="17"/>
  <c r="B931" i="17"/>
  <c r="B932" i="17"/>
  <c r="B933" i="17"/>
  <c r="B934" i="17"/>
  <c r="B935" i="17"/>
  <c r="B936" i="17"/>
  <c r="B937" i="17"/>
  <c r="B938" i="17"/>
  <c r="B939" i="17"/>
  <c r="B940" i="17"/>
  <c r="B941" i="17"/>
  <c r="B942" i="17"/>
  <c r="B943" i="17"/>
  <c r="B944" i="17"/>
  <c r="B945" i="17"/>
  <c r="B946" i="17"/>
  <c r="B947" i="17"/>
  <c r="B948" i="17"/>
  <c r="B949" i="17"/>
  <c r="B950" i="17"/>
  <c r="B951" i="17"/>
  <c r="B952" i="17"/>
  <c r="B953" i="17"/>
  <c r="B954" i="17"/>
  <c r="B955" i="17"/>
  <c r="B956" i="17"/>
  <c r="B957" i="17"/>
  <c r="B958" i="17"/>
  <c r="B959" i="17"/>
  <c r="B960" i="17"/>
  <c r="B961" i="17"/>
  <c r="B962" i="17"/>
  <c r="B963" i="17"/>
  <c r="B964" i="17"/>
  <c r="B965" i="17"/>
  <c r="B966" i="17"/>
  <c r="B967" i="17"/>
  <c r="B968" i="17"/>
  <c r="B969" i="17"/>
  <c r="B970" i="17"/>
  <c r="B971" i="17"/>
  <c r="B972" i="17"/>
  <c r="B973" i="17"/>
  <c r="B974" i="17"/>
  <c r="B975" i="17"/>
  <c r="B976" i="17"/>
  <c r="B977" i="17"/>
  <c r="B978" i="17"/>
  <c r="B979" i="17"/>
  <c r="B980" i="17"/>
  <c r="B981" i="17"/>
  <c r="B982" i="17"/>
  <c r="B983" i="17"/>
  <c r="B984" i="17"/>
  <c r="B985" i="17"/>
  <c r="B986" i="17"/>
  <c r="B987" i="17"/>
  <c r="B988" i="17"/>
  <c r="B989" i="17"/>
  <c r="B990" i="17"/>
  <c r="B991" i="17"/>
  <c r="B992" i="17"/>
  <c r="B993" i="17"/>
  <c r="B994" i="17"/>
  <c r="B995" i="17"/>
  <c r="B996" i="17"/>
  <c r="B997" i="17"/>
  <c r="B998" i="17"/>
  <c r="B999" i="17"/>
  <c r="B1000" i="17"/>
  <c r="B1001" i="17"/>
  <c r="B1002" i="17"/>
  <c r="B1003" i="17"/>
  <c r="B1004" i="17"/>
  <c r="B1005" i="17"/>
  <c r="B1006" i="17"/>
  <c r="B1007" i="17"/>
  <c r="B1008" i="17"/>
  <c r="B1009" i="17"/>
  <c r="B1010" i="17"/>
  <c r="B1011" i="17"/>
  <c r="B1012" i="17"/>
  <c r="B1013" i="17"/>
  <c r="B1014" i="17"/>
  <c r="B1015" i="17"/>
  <c r="B1016" i="17"/>
  <c r="B1017" i="17"/>
  <c r="B1018" i="17"/>
  <c r="B1019" i="17"/>
  <c r="B1020" i="17"/>
  <c r="B1021" i="17"/>
  <c r="B1022" i="17"/>
  <c r="B1023" i="17"/>
  <c r="B1024" i="17"/>
  <c r="B1025" i="17"/>
  <c r="B1026" i="17"/>
  <c r="B1027" i="17"/>
  <c r="B1028" i="17"/>
  <c r="B1029" i="17"/>
  <c r="B1030" i="17"/>
  <c r="B1031" i="17"/>
  <c r="B1032" i="17"/>
  <c r="B1033" i="17"/>
  <c r="B1034" i="17"/>
  <c r="B1035" i="17"/>
  <c r="B1036" i="17"/>
  <c r="B1037" i="17"/>
  <c r="B1038" i="17"/>
  <c r="B1039" i="17"/>
  <c r="B1040" i="17"/>
  <c r="B1041" i="17"/>
  <c r="B1042" i="17"/>
  <c r="B1043" i="17"/>
  <c r="B1044" i="17"/>
  <c r="B1045" i="17"/>
  <c r="B1046" i="17"/>
  <c r="B1047" i="17"/>
  <c r="B1048" i="17"/>
  <c r="B1049" i="17"/>
  <c r="B1050" i="17"/>
  <c r="B1051" i="17"/>
  <c r="B1052" i="17"/>
  <c r="B1053" i="17"/>
  <c r="B1054" i="17"/>
  <c r="B1055" i="17"/>
  <c r="B1056" i="17"/>
  <c r="B1057" i="17"/>
  <c r="B1058" i="17"/>
  <c r="B1059" i="17"/>
  <c r="B1060" i="17"/>
  <c r="B1061" i="17"/>
  <c r="B1062" i="17"/>
  <c r="B1063" i="17"/>
  <c r="B1064" i="17"/>
  <c r="B1065" i="17"/>
  <c r="B1066" i="17"/>
  <c r="B1067" i="17"/>
  <c r="B1068" i="17"/>
  <c r="B1069" i="17"/>
  <c r="B1070" i="17"/>
  <c r="B1071" i="17"/>
  <c r="B1072" i="17"/>
  <c r="B1073" i="17"/>
  <c r="B1074" i="17"/>
  <c r="B1075" i="17"/>
  <c r="B1076" i="17"/>
  <c r="B1077" i="17"/>
  <c r="B1078" i="17"/>
  <c r="B1079" i="17"/>
  <c r="B1080" i="17"/>
  <c r="B1081" i="17"/>
  <c r="B1082" i="17"/>
  <c r="B1083" i="17"/>
  <c r="B1084" i="17"/>
  <c r="B1085" i="17"/>
  <c r="B1086" i="17"/>
  <c r="B1087" i="17"/>
  <c r="B1088" i="17"/>
  <c r="B1089" i="17"/>
  <c r="B1090" i="17"/>
  <c r="B1091" i="17"/>
  <c r="B1092" i="17"/>
  <c r="B1093" i="17"/>
  <c r="B1094" i="17"/>
  <c r="B1095" i="17"/>
  <c r="B1096" i="17"/>
  <c r="B1097" i="17"/>
  <c r="B1098" i="17"/>
  <c r="B1099" i="17"/>
  <c r="B1100" i="17"/>
  <c r="B1101" i="17"/>
  <c r="B1102" i="17"/>
  <c r="B1103" i="17"/>
  <c r="B1104" i="17"/>
  <c r="B1105" i="17"/>
  <c r="B1106" i="17"/>
  <c r="B1107" i="17"/>
  <c r="B1108" i="17"/>
  <c r="B1109" i="17"/>
  <c r="B1110" i="17"/>
  <c r="B1111" i="17"/>
  <c r="B1112" i="17"/>
  <c r="B1113" i="17"/>
  <c r="B1114" i="17"/>
  <c r="B1115" i="17"/>
  <c r="B1116" i="17"/>
  <c r="B1117" i="17"/>
  <c r="B1118" i="17"/>
  <c r="B1119" i="17"/>
  <c r="B1120" i="17"/>
  <c r="B1121" i="17"/>
  <c r="B1122" i="17"/>
  <c r="B1123" i="17"/>
  <c r="B1124" i="17"/>
  <c r="B1125" i="17"/>
  <c r="B1126" i="17"/>
  <c r="B1127" i="17"/>
  <c r="B1128" i="17"/>
  <c r="B1129" i="17"/>
  <c r="B1130" i="17"/>
  <c r="B1131" i="17"/>
  <c r="B1132" i="17"/>
  <c r="B1133" i="17"/>
  <c r="B1134" i="17"/>
  <c r="B1135" i="17"/>
  <c r="B1136" i="17"/>
  <c r="B1137" i="17"/>
  <c r="B1138" i="17"/>
  <c r="B1139" i="17"/>
  <c r="B1140" i="17"/>
  <c r="B1141" i="17"/>
  <c r="B1142" i="17"/>
  <c r="B1143" i="17"/>
  <c r="B1144" i="17"/>
  <c r="B1145" i="17"/>
  <c r="B1146" i="17"/>
  <c r="B1147" i="17"/>
  <c r="B1148" i="17"/>
  <c r="B1149" i="17"/>
  <c r="B1150" i="17"/>
  <c r="B1151" i="17"/>
  <c r="B1152" i="17"/>
  <c r="B1153" i="17"/>
  <c r="B1154" i="17"/>
  <c r="B1155" i="17"/>
  <c r="B1156" i="17"/>
  <c r="B1157" i="17"/>
  <c r="B1158" i="17"/>
  <c r="B1159" i="17"/>
  <c r="B1160" i="17"/>
  <c r="B1161" i="17"/>
  <c r="B1162" i="17"/>
  <c r="B1163" i="17"/>
  <c r="B1164" i="17"/>
  <c r="B1165" i="17"/>
  <c r="B1166" i="17"/>
  <c r="B1167" i="17"/>
  <c r="B1168" i="17"/>
  <c r="B1169" i="17"/>
  <c r="B1170" i="17"/>
  <c r="B1171" i="17"/>
  <c r="B1172" i="17"/>
  <c r="B1173" i="17"/>
  <c r="B1174" i="17"/>
  <c r="B1175" i="17"/>
  <c r="B1176" i="17"/>
  <c r="B1177" i="17"/>
  <c r="B1178" i="17"/>
  <c r="B1179" i="17"/>
  <c r="B1180" i="17"/>
  <c r="B1181" i="17"/>
  <c r="B1182" i="17"/>
  <c r="B1183" i="17"/>
  <c r="B1184" i="17"/>
  <c r="B1185" i="17"/>
  <c r="B1186" i="17"/>
  <c r="B1187" i="17"/>
  <c r="B1188" i="17"/>
  <c r="B1189" i="17"/>
  <c r="B1190" i="17"/>
  <c r="B1191" i="17"/>
  <c r="B1192" i="17"/>
  <c r="B1193" i="17"/>
  <c r="B1194" i="17"/>
  <c r="B1195" i="17"/>
  <c r="B1196" i="17"/>
  <c r="B1197" i="17"/>
  <c r="B1198" i="17"/>
  <c r="B1199" i="17"/>
  <c r="B1200" i="17"/>
  <c r="B1201" i="17"/>
  <c r="B1202" i="17"/>
  <c r="B1203" i="17"/>
  <c r="B1204" i="17"/>
  <c r="B1205" i="17"/>
  <c r="B1206" i="17"/>
  <c r="B1207" i="17"/>
  <c r="B1208" i="17"/>
  <c r="B1209" i="17"/>
  <c r="B1210" i="17"/>
  <c r="B1211" i="17"/>
  <c r="B1212" i="17"/>
  <c r="B1213" i="17"/>
  <c r="B1214" i="17"/>
  <c r="B1215" i="17"/>
  <c r="B1216" i="17"/>
  <c r="B1217" i="17"/>
  <c r="B1218" i="17"/>
  <c r="B1219" i="17"/>
  <c r="B1220" i="17"/>
  <c r="B1221" i="17"/>
  <c r="B1222" i="17"/>
  <c r="B1223" i="17"/>
  <c r="B1224" i="17"/>
  <c r="B1225" i="17"/>
  <c r="B1226" i="17"/>
  <c r="B1227" i="17"/>
  <c r="B1228" i="17"/>
  <c r="B1229" i="17"/>
  <c r="B1230" i="17"/>
  <c r="B1231" i="17"/>
  <c r="B1232" i="17"/>
  <c r="B1233" i="17"/>
  <c r="B1234" i="17"/>
  <c r="B1235" i="17"/>
  <c r="B1236" i="17"/>
  <c r="B1237" i="17"/>
  <c r="B1238" i="17"/>
  <c r="B1239" i="17"/>
  <c r="B1240" i="17"/>
  <c r="B1241" i="17"/>
  <c r="B1242" i="17"/>
  <c r="B1243" i="17"/>
  <c r="B1244" i="17"/>
  <c r="B1245" i="17"/>
  <c r="B1246" i="17"/>
  <c r="B1247" i="17"/>
  <c r="B1248" i="17"/>
  <c r="B1249" i="17"/>
  <c r="B1250" i="17"/>
  <c r="B1251" i="17"/>
  <c r="B1252" i="17"/>
  <c r="B1253" i="17"/>
  <c r="B1254" i="17"/>
  <c r="B1255" i="17"/>
  <c r="B1256" i="17"/>
  <c r="B1257" i="17"/>
  <c r="B1258" i="17"/>
  <c r="B1259" i="17"/>
  <c r="B1260" i="17"/>
  <c r="B1261" i="17"/>
  <c r="B1262" i="17"/>
  <c r="B1263" i="17"/>
  <c r="B1264" i="17"/>
  <c r="B1265" i="17"/>
  <c r="B1266" i="17"/>
  <c r="B1267" i="17"/>
  <c r="B1268" i="17"/>
  <c r="B1269" i="17"/>
  <c r="B1270" i="17"/>
  <c r="B1271" i="17"/>
  <c r="B1272" i="17"/>
  <c r="B1273" i="17"/>
  <c r="B1274" i="17"/>
  <c r="B1275" i="17"/>
  <c r="B1276" i="17"/>
  <c r="B1277" i="17"/>
  <c r="B1278" i="17"/>
  <c r="B1279" i="17"/>
  <c r="B1280" i="17"/>
  <c r="B1281" i="17"/>
  <c r="B1282" i="17"/>
  <c r="B1283" i="17"/>
  <c r="B1284" i="17"/>
  <c r="B1285" i="17"/>
  <c r="B1286" i="17"/>
  <c r="B1287" i="17"/>
  <c r="B1288" i="17"/>
  <c r="B1289" i="17"/>
  <c r="B1290" i="17"/>
  <c r="B1291" i="17"/>
  <c r="B1292" i="17"/>
  <c r="B1293" i="17"/>
  <c r="B1294" i="17"/>
  <c r="B1295" i="17"/>
  <c r="B1296" i="17"/>
  <c r="B1297" i="17"/>
  <c r="B1298" i="17"/>
  <c r="B1299" i="17"/>
  <c r="B1300" i="17"/>
  <c r="B1301" i="17"/>
  <c r="B1302" i="17"/>
  <c r="B1303" i="17"/>
  <c r="B1304" i="17"/>
  <c r="B1305" i="17"/>
  <c r="B1306" i="17"/>
  <c r="B1307" i="17"/>
  <c r="B1308" i="17"/>
  <c r="B1309" i="17"/>
  <c r="B1310" i="17"/>
  <c r="B1311" i="17"/>
  <c r="B1312" i="17"/>
  <c r="B1313" i="17"/>
  <c r="B1314" i="17"/>
  <c r="B1315" i="17"/>
  <c r="B1316" i="17"/>
  <c r="B1317" i="17"/>
  <c r="B1318" i="17"/>
  <c r="B1319" i="17"/>
  <c r="B1320" i="17"/>
  <c r="B1321" i="17"/>
  <c r="B1322" i="17"/>
  <c r="B1323" i="17"/>
  <c r="B1324" i="17"/>
  <c r="B1325" i="17"/>
  <c r="B1326" i="17"/>
  <c r="B1327" i="17"/>
  <c r="B1328" i="17"/>
  <c r="B1329" i="17"/>
  <c r="B1330" i="17"/>
  <c r="B1331" i="17"/>
  <c r="B1332" i="17"/>
  <c r="B1333" i="17"/>
  <c r="B1334" i="17"/>
  <c r="B1335" i="17"/>
  <c r="B1336" i="17"/>
  <c r="B1337" i="17"/>
  <c r="B1338" i="17"/>
  <c r="B1339" i="17"/>
  <c r="B1340" i="17"/>
  <c r="B1341" i="17"/>
  <c r="B1342" i="17"/>
  <c r="B1343" i="17"/>
  <c r="B1344" i="17"/>
  <c r="B1345" i="17"/>
  <c r="B1346" i="17"/>
  <c r="B1347" i="17"/>
  <c r="B1348" i="17"/>
  <c r="B1349" i="17"/>
  <c r="B1350" i="17"/>
  <c r="B1351" i="17"/>
  <c r="B1352" i="17"/>
  <c r="B1353" i="17"/>
  <c r="B1354" i="17"/>
  <c r="B1355" i="17"/>
  <c r="B1356" i="17"/>
  <c r="B1357" i="17"/>
  <c r="B1358" i="17"/>
  <c r="B1359" i="17"/>
  <c r="B1360" i="17"/>
  <c r="B1361" i="17"/>
  <c r="B1362" i="17"/>
  <c r="B1363" i="17"/>
  <c r="B1364" i="17"/>
  <c r="B1365" i="17"/>
  <c r="B1366" i="17"/>
  <c r="B1367" i="17"/>
  <c r="B1368" i="17"/>
  <c r="B1369" i="17"/>
  <c r="B1370" i="17"/>
  <c r="B1371" i="17"/>
  <c r="B1372" i="17"/>
  <c r="B1373" i="17"/>
  <c r="B1374" i="17"/>
  <c r="B1375" i="17"/>
  <c r="B1376" i="17"/>
  <c r="B1377" i="17"/>
  <c r="B1378" i="17"/>
  <c r="B1379" i="17"/>
  <c r="B1380" i="17"/>
  <c r="B1381" i="17"/>
  <c r="B1382" i="17"/>
  <c r="B1383" i="17"/>
  <c r="B1384" i="17"/>
  <c r="B1385" i="17"/>
  <c r="B1386" i="17"/>
  <c r="B1387" i="17"/>
  <c r="B1388" i="17"/>
  <c r="B1389" i="17"/>
  <c r="B1390" i="17"/>
  <c r="B1391" i="17"/>
  <c r="B1392" i="17"/>
  <c r="B1393" i="17"/>
  <c r="B1394" i="17"/>
  <c r="B1395" i="17"/>
  <c r="B1396" i="17"/>
  <c r="B1397" i="17"/>
  <c r="B1398" i="17"/>
  <c r="B1399" i="17"/>
  <c r="B1400" i="17"/>
  <c r="B1401" i="17"/>
  <c r="B1402" i="17"/>
  <c r="B1403" i="17"/>
  <c r="B1404" i="17"/>
  <c r="B1405" i="17"/>
  <c r="B1406" i="17"/>
  <c r="B1407" i="17"/>
  <c r="B1408" i="17"/>
  <c r="B1409" i="17"/>
  <c r="B1410" i="17"/>
  <c r="B1411" i="17"/>
  <c r="B1412" i="17"/>
  <c r="B1413" i="17"/>
  <c r="B1414" i="17"/>
  <c r="B1415" i="17"/>
  <c r="B1416" i="17"/>
  <c r="B1417" i="17"/>
  <c r="B1418" i="17"/>
  <c r="B1419" i="17"/>
  <c r="B1420" i="17"/>
  <c r="B1421" i="17"/>
  <c r="B1422" i="17"/>
  <c r="B1423" i="17"/>
  <c r="B1424" i="17"/>
  <c r="B1425" i="17"/>
  <c r="B1426" i="17"/>
  <c r="B1427" i="17"/>
  <c r="B1428" i="17"/>
  <c r="B1429" i="17"/>
  <c r="B1430" i="17"/>
  <c r="B1431" i="17"/>
  <c r="B1432" i="17"/>
  <c r="B1433" i="17"/>
  <c r="B1434" i="17"/>
  <c r="B1435" i="17"/>
  <c r="B1436" i="17"/>
  <c r="B1437" i="17"/>
  <c r="B1438" i="17"/>
  <c r="B1439" i="17"/>
  <c r="B1440" i="17"/>
  <c r="B1441" i="17"/>
  <c r="B1442" i="17"/>
  <c r="B1443" i="17"/>
  <c r="B1444" i="17"/>
  <c r="B1445" i="17"/>
  <c r="B1446" i="17"/>
  <c r="B1447" i="17"/>
  <c r="B1448" i="17"/>
  <c r="B1449" i="17"/>
  <c r="B1450" i="17"/>
  <c r="B1451" i="17"/>
  <c r="B1452" i="17"/>
  <c r="B1453" i="17"/>
  <c r="B1454" i="17"/>
  <c r="B1455" i="17"/>
  <c r="B1456" i="17"/>
  <c r="B1457" i="17"/>
  <c r="B1458" i="17"/>
  <c r="B1459" i="17"/>
  <c r="B1460" i="17"/>
  <c r="B1461" i="17"/>
  <c r="B1462" i="17"/>
  <c r="B1463" i="17"/>
  <c r="B1464" i="17"/>
  <c r="B1465" i="17"/>
  <c r="B1466" i="17"/>
  <c r="B1467" i="17"/>
  <c r="B1468" i="17"/>
  <c r="B1469" i="17"/>
  <c r="B1470" i="17"/>
  <c r="B1471" i="17"/>
  <c r="B1472" i="17"/>
  <c r="B1473" i="17"/>
  <c r="B1474" i="17"/>
  <c r="B1475" i="17"/>
  <c r="B1476" i="17"/>
  <c r="B1477" i="17"/>
  <c r="B1478" i="17"/>
  <c r="B1479" i="17"/>
  <c r="B1480" i="17"/>
  <c r="B1481" i="17"/>
  <c r="B1482" i="17"/>
  <c r="B1483" i="17"/>
  <c r="B1484" i="17"/>
  <c r="B1485" i="17"/>
  <c r="B1486" i="17"/>
  <c r="B1487" i="17"/>
  <c r="B1488" i="17"/>
  <c r="B1489" i="17"/>
  <c r="B1490" i="17"/>
  <c r="B1491" i="17"/>
  <c r="B1492" i="17"/>
  <c r="B1493" i="17"/>
  <c r="B1494" i="17"/>
  <c r="B1495" i="17"/>
  <c r="B1496" i="17"/>
  <c r="B1497" i="17"/>
  <c r="B1498" i="17"/>
  <c r="B1499" i="17"/>
  <c r="B1500" i="17"/>
  <c r="B1501" i="17"/>
  <c r="B1502" i="17"/>
  <c r="B1503" i="17"/>
  <c r="B1504" i="17"/>
  <c r="B1505" i="17"/>
  <c r="B1506" i="17"/>
  <c r="B1507" i="17"/>
  <c r="B1508" i="17"/>
  <c r="B1509" i="17"/>
  <c r="B1510" i="17"/>
  <c r="B1511" i="17"/>
  <c r="B1512" i="17"/>
  <c r="B1513" i="17"/>
  <c r="B1514" i="17"/>
  <c r="B1515" i="17"/>
  <c r="B1516" i="17"/>
  <c r="B1517" i="17"/>
  <c r="B1518" i="17"/>
  <c r="B1519" i="17"/>
  <c r="B1520" i="17"/>
  <c r="B1521" i="17"/>
  <c r="B1522" i="17"/>
  <c r="B1523" i="17"/>
  <c r="B1524" i="17"/>
  <c r="B1525" i="17"/>
  <c r="B1526" i="17"/>
  <c r="B1527" i="17"/>
  <c r="B1528" i="17"/>
  <c r="B1529" i="17"/>
  <c r="B1530" i="17"/>
  <c r="B1531" i="17"/>
  <c r="B1532" i="17"/>
  <c r="B1533" i="17"/>
  <c r="B1534" i="17"/>
  <c r="B1535" i="17"/>
  <c r="B1536" i="17"/>
  <c r="B1537" i="17"/>
  <c r="B1538" i="17"/>
  <c r="B1539" i="17"/>
  <c r="B1540" i="17"/>
  <c r="B1541" i="17"/>
  <c r="B1542" i="17"/>
  <c r="B1543" i="17"/>
  <c r="B1544" i="17"/>
  <c r="B1545" i="17"/>
  <c r="B1546" i="17"/>
  <c r="B1547" i="17"/>
  <c r="B1548" i="17"/>
  <c r="B1549" i="17"/>
  <c r="B1550" i="17"/>
  <c r="B1551" i="17"/>
  <c r="B1552" i="17"/>
  <c r="B1553" i="17"/>
  <c r="B1554" i="17"/>
  <c r="B1555" i="17"/>
  <c r="B1556" i="17"/>
  <c r="B1557" i="17"/>
  <c r="B1558" i="17"/>
  <c r="B1559" i="17"/>
  <c r="B1560" i="17"/>
  <c r="B1561" i="17"/>
  <c r="B1562" i="17"/>
  <c r="B1563" i="17"/>
  <c r="B1564" i="17"/>
  <c r="B1565" i="17"/>
  <c r="B1566" i="17"/>
  <c r="B1567" i="17"/>
  <c r="B1568" i="17"/>
  <c r="B1569" i="17"/>
  <c r="B1570" i="17"/>
  <c r="B1571" i="17"/>
  <c r="B1572" i="17"/>
  <c r="B1573" i="17"/>
  <c r="B1574" i="17"/>
  <c r="B1575" i="17"/>
  <c r="B1576" i="17"/>
  <c r="B1577" i="17"/>
  <c r="B1578" i="17"/>
  <c r="B1579" i="17"/>
  <c r="B1580" i="17"/>
  <c r="B1581" i="17"/>
  <c r="B1582" i="17"/>
  <c r="B1583" i="17"/>
  <c r="B1584" i="17"/>
  <c r="B1585" i="17"/>
  <c r="B1586" i="17"/>
  <c r="B1587" i="17"/>
  <c r="B1588" i="17"/>
  <c r="B1589" i="17"/>
  <c r="B1590" i="17"/>
  <c r="B1591" i="17"/>
  <c r="B1592" i="17"/>
  <c r="B1593" i="17"/>
  <c r="B1594" i="17"/>
  <c r="B1595" i="17"/>
  <c r="B1596" i="17"/>
  <c r="B1597" i="17"/>
  <c r="B1598" i="17"/>
  <c r="B1599" i="17"/>
  <c r="B1600" i="17"/>
  <c r="B1601" i="17"/>
  <c r="B1602" i="17"/>
  <c r="B1603" i="17"/>
  <c r="B1604" i="17"/>
  <c r="B1605" i="17"/>
  <c r="B1606" i="17"/>
  <c r="B1607" i="17"/>
  <c r="B1608" i="17"/>
  <c r="B1609" i="17"/>
  <c r="B1610" i="17"/>
  <c r="B1611" i="17"/>
  <c r="B1612" i="17"/>
  <c r="B1613" i="17"/>
  <c r="B1614" i="17"/>
  <c r="B1615" i="17"/>
  <c r="B1616" i="17"/>
  <c r="B1617" i="17"/>
  <c r="B1618" i="17"/>
  <c r="B1619" i="17"/>
  <c r="B1620" i="17"/>
  <c r="B1621" i="17"/>
  <c r="B1622" i="17"/>
  <c r="B1623" i="17"/>
  <c r="B1624" i="17"/>
  <c r="B1625" i="17"/>
  <c r="B1626" i="17"/>
  <c r="B1627" i="17"/>
  <c r="B1628" i="17"/>
  <c r="B1629" i="17"/>
  <c r="B1630" i="17"/>
  <c r="B1631" i="17"/>
  <c r="B1632" i="17"/>
  <c r="B1633" i="17"/>
  <c r="B1634" i="17"/>
  <c r="B1635" i="17"/>
  <c r="B1636" i="17"/>
  <c r="B1637" i="17"/>
  <c r="B1638" i="17"/>
  <c r="B1639" i="17"/>
  <c r="B1640" i="17"/>
  <c r="B1641" i="17"/>
  <c r="B1642" i="17"/>
  <c r="B1643" i="17"/>
  <c r="B1644" i="17"/>
  <c r="B1645" i="17"/>
  <c r="B1646" i="17"/>
  <c r="B1647" i="17"/>
  <c r="B1648" i="17"/>
  <c r="B1649" i="17"/>
  <c r="B1650" i="17"/>
  <c r="B1651" i="17"/>
  <c r="B1652" i="17"/>
  <c r="B1653" i="17"/>
  <c r="B1654" i="17"/>
  <c r="B1655" i="17"/>
  <c r="B1656" i="17"/>
  <c r="B1657" i="17"/>
  <c r="B1658" i="17"/>
  <c r="B1659" i="17"/>
  <c r="B1660" i="17"/>
  <c r="B1661" i="17"/>
  <c r="B1662" i="17"/>
  <c r="B1663" i="17"/>
  <c r="B1664" i="17"/>
  <c r="B1665" i="17"/>
  <c r="B1666" i="17"/>
  <c r="B1667" i="17"/>
  <c r="B1668" i="17"/>
  <c r="B1669" i="17"/>
  <c r="B1670" i="17"/>
  <c r="B1671" i="17"/>
  <c r="B1672" i="17"/>
  <c r="B1673" i="17"/>
  <c r="B1674" i="17"/>
  <c r="B1675" i="17"/>
  <c r="B1676" i="17"/>
  <c r="B1677" i="17"/>
  <c r="B1678" i="17"/>
  <c r="B1679" i="17"/>
  <c r="B1680" i="17"/>
  <c r="B1681" i="17"/>
  <c r="B1682" i="17"/>
  <c r="B1683" i="17"/>
  <c r="B1684" i="17"/>
  <c r="B1685" i="17"/>
  <c r="B1686" i="17"/>
  <c r="B1687" i="17"/>
  <c r="B1688" i="17"/>
  <c r="B1689" i="17"/>
  <c r="B1690" i="17"/>
  <c r="B1691" i="17"/>
  <c r="B1692" i="17"/>
  <c r="B1693" i="17"/>
  <c r="B1694" i="17"/>
  <c r="B1695" i="17"/>
  <c r="B1696" i="17"/>
  <c r="B1697" i="17"/>
  <c r="B1698" i="17"/>
  <c r="B1699" i="17"/>
  <c r="B1700" i="17"/>
  <c r="B1701" i="17"/>
  <c r="B1702" i="17"/>
  <c r="B1703" i="17"/>
  <c r="B1704" i="17"/>
  <c r="B1705" i="17"/>
  <c r="B1706" i="17"/>
  <c r="B1707" i="17"/>
  <c r="B1708" i="17"/>
  <c r="B1709" i="17"/>
  <c r="B1710" i="17"/>
  <c r="B1711" i="17"/>
  <c r="B1712" i="17"/>
  <c r="B1713" i="17"/>
  <c r="B1714" i="17"/>
  <c r="B1715" i="17"/>
  <c r="B1716" i="17"/>
  <c r="B1717" i="17"/>
  <c r="B1718" i="17"/>
  <c r="B1719" i="17"/>
  <c r="B1720" i="17"/>
  <c r="B1721" i="17"/>
  <c r="B1722" i="17"/>
  <c r="B1723" i="17"/>
  <c r="B1724" i="17"/>
  <c r="B1725" i="17"/>
  <c r="B1726" i="17"/>
  <c r="B1727" i="17"/>
  <c r="B1728" i="17"/>
  <c r="B1729" i="17"/>
  <c r="B1730" i="17"/>
  <c r="B1731" i="17"/>
  <c r="B1732" i="17"/>
  <c r="B1733" i="17"/>
  <c r="B1734" i="17"/>
  <c r="B1735" i="17"/>
  <c r="B1736" i="17"/>
  <c r="B1737" i="17"/>
  <c r="B1738" i="17"/>
  <c r="B1739" i="17"/>
  <c r="B1740" i="17"/>
  <c r="B1741" i="17"/>
  <c r="B1742" i="17"/>
  <c r="B1743" i="17"/>
  <c r="B1744" i="17"/>
  <c r="B1745" i="17"/>
  <c r="B1746" i="17"/>
  <c r="B1747" i="17"/>
  <c r="B1748" i="17"/>
  <c r="B1749" i="17"/>
  <c r="B1750" i="17"/>
  <c r="B1751" i="17"/>
  <c r="B1752" i="17"/>
  <c r="B1753" i="17"/>
  <c r="B1754" i="17"/>
  <c r="B1755" i="17"/>
  <c r="B1756" i="17"/>
  <c r="B1757" i="17"/>
  <c r="B1758" i="17"/>
  <c r="B1759" i="17"/>
  <c r="B1760" i="17"/>
  <c r="B1761" i="17"/>
  <c r="B1762" i="17"/>
  <c r="B1763" i="17"/>
  <c r="B1764" i="17"/>
  <c r="B1765" i="17"/>
  <c r="B1766" i="17"/>
  <c r="B1767" i="17"/>
  <c r="B1768" i="17"/>
  <c r="B1769" i="17"/>
  <c r="B1770" i="17"/>
  <c r="B1771" i="17"/>
  <c r="B1772" i="17"/>
  <c r="B1773" i="17"/>
  <c r="B1774" i="17"/>
  <c r="B1775" i="17"/>
  <c r="B1776" i="17"/>
  <c r="B1777" i="17"/>
  <c r="B1778" i="17"/>
  <c r="B1779" i="17"/>
  <c r="B1780" i="17"/>
  <c r="B1781" i="17"/>
  <c r="B1782" i="17"/>
  <c r="B1783" i="17"/>
  <c r="B1784" i="17"/>
  <c r="B1785" i="17"/>
  <c r="B1786" i="17"/>
  <c r="B1787" i="17"/>
  <c r="B1788" i="17"/>
  <c r="B1789" i="17"/>
  <c r="B1790" i="17"/>
  <c r="B1791" i="17"/>
  <c r="B1792" i="17"/>
  <c r="B1793" i="17"/>
  <c r="B1794" i="17"/>
  <c r="B1795" i="17"/>
  <c r="B1796" i="17"/>
  <c r="B1797" i="17"/>
  <c r="B1798" i="17"/>
  <c r="B1799" i="17"/>
  <c r="B1800" i="17"/>
  <c r="B1801" i="17"/>
  <c r="B1802" i="17"/>
  <c r="B1803" i="17"/>
  <c r="B1804" i="17"/>
  <c r="B1805" i="17"/>
  <c r="B1806" i="17"/>
  <c r="B1807" i="17"/>
  <c r="B1808" i="17"/>
  <c r="B1809" i="17"/>
  <c r="B1810" i="17"/>
  <c r="B1811" i="17"/>
  <c r="B1812" i="17"/>
  <c r="B1813" i="17"/>
  <c r="B1814" i="17"/>
  <c r="B1815" i="17"/>
  <c r="B1816" i="17"/>
  <c r="B1817" i="17"/>
  <c r="B1818" i="17"/>
  <c r="B1819" i="17"/>
  <c r="B1820" i="17"/>
  <c r="B1821" i="17"/>
  <c r="B1822" i="17"/>
  <c r="B1823" i="17"/>
  <c r="B1824" i="17"/>
  <c r="B1825" i="17"/>
  <c r="B1826" i="17"/>
  <c r="B1827" i="17"/>
  <c r="B1828" i="17"/>
  <c r="B1829" i="17"/>
  <c r="B1830" i="17"/>
  <c r="B1831" i="17"/>
  <c r="B1832" i="17"/>
  <c r="B1833" i="17"/>
  <c r="B1834" i="17"/>
  <c r="B1835" i="17"/>
  <c r="B1836" i="17"/>
  <c r="B1837" i="17"/>
  <c r="B1838" i="17"/>
  <c r="B1839" i="17"/>
  <c r="B1840" i="17"/>
  <c r="B1841" i="17"/>
  <c r="B1842" i="17"/>
  <c r="B1843" i="17"/>
  <c r="B1844" i="17"/>
  <c r="B1845" i="17"/>
  <c r="B1846" i="17"/>
  <c r="B1847" i="17"/>
  <c r="B1848" i="17"/>
  <c r="B1849" i="17"/>
  <c r="B1850" i="17"/>
  <c r="B1851" i="17"/>
  <c r="B1852" i="17"/>
  <c r="B1853" i="17"/>
  <c r="B1854" i="17"/>
  <c r="B1855" i="17"/>
  <c r="B1856" i="17"/>
  <c r="B1857" i="17"/>
  <c r="B1858" i="17"/>
  <c r="B1859" i="17"/>
  <c r="B1860" i="17"/>
  <c r="B1861" i="17"/>
  <c r="B1862" i="17"/>
  <c r="B1863" i="17"/>
  <c r="B1864" i="17"/>
  <c r="B1865" i="17"/>
  <c r="B1866" i="17"/>
  <c r="B1867" i="17"/>
  <c r="B1868" i="17"/>
  <c r="B1869" i="17"/>
  <c r="B1870" i="17"/>
  <c r="B1871" i="17"/>
  <c r="B1872" i="17"/>
  <c r="B1873" i="17"/>
  <c r="B1874" i="17"/>
  <c r="B1875" i="17"/>
  <c r="B1876" i="17"/>
  <c r="B1877" i="17"/>
  <c r="B1878" i="17"/>
  <c r="B1879" i="17"/>
  <c r="B1880" i="17"/>
  <c r="B1881" i="17"/>
  <c r="B1882" i="17"/>
  <c r="B1883" i="17"/>
  <c r="B1884" i="17"/>
  <c r="B1885" i="17"/>
  <c r="B1886" i="17"/>
  <c r="B1887" i="17"/>
  <c r="B1888" i="17"/>
  <c r="B1889" i="17"/>
  <c r="B1890" i="17"/>
  <c r="B1891" i="17"/>
  <c r="B1892" i="17"/>
  <c r="B1893" i="17"/>
  <c r="B1894" i="17"/>
  <c r="B1895" i="17"/>
  <c r="B1896" i="17"/>
  <c r="B1897" i="17"/>
  <c r="B1898" i="17"/>
  <c r="B1899" i="17"/>
  <c r="B1900" i="17"/>
  <c r="B1901" i="17"/>
  <c r="B1902" i="17"/>
  <c r="B1903" i="17"/>
  <c r="B1904" i="17"/>
  <c r="B1905" i="17"/>
  <c r="B1906" i="17"/>
  <c r="B1907" i="17"/>
  <c r="B1908" i="17"/>
  <c r="B1909" i="17"/>
  <c r="B1910" i="17"/>
  <c r="B1911" i="17"/>
  <c r="B1912" i="17"/>
  <c r="B1913" i="17"/>
  <c r="B1914" i="17"/>
  <c r="B1915" i="17"/>
  <c r="B1916" i="17"/>
  <c r="B1917" i="17"/>
  <c r="B1918" i="17"/>
  <c r="B1919" i="17"/>
  <c r="B1920" i="17"/>
  <c r="B1921" i="17"/>
  <c r="B1922" i="17"/>
  <c r="B1923" i="17"/>
  <c r="B1924" i="17"/>
  <c r="B1925" i="17"/>
  <c r="B1926" i="17"/>
  <c r="B1927" i="17"/>
  <c r="B1928" i="17"/>
  <c r="B1929" i="17"/>
  <c r="B1930" i="17"/>
  <c r="B1931" i="17"/>
  <c r="B1932" i="17"/>
  <c r="B1933" i="17"/>
  <c r="B1934" i="17"/>
  <c r="B1935" i="17"/>
  <c r="B1936" i="17"/>
  <c r="B1937" i="17"/>
  <c r="B1938" i="17"/>
  <c r="B1939" i="17"/>
  <c r="B1940" i="17"/>
  <c r="B1941" i="17"/>
  <c r="B1942" i="17"/>
  <c r="B1943" i="17"/>
  <c r="B1944" i="17"/>
  <c r="B1945" i="17"/>
  <c r="B1946" i="17"/>
  <c r="B1947" i="17"/>
  <c r="B1948" i="17"/>
  <c r="B1949" i="17"/>
  <c r="B1950" i="17"/>
  <c r="B1951" i="17"/>
  <c r="B1952" i="17"/>
  <c r="B1953" i="17"/>
  <c r="B1954" i="17"/>
  <c r="B1955" i="17"/>
  <c r="B1956" i="17"/>
  <c r="B1957" i="17"/>
  <c r="B1958" i="17"/>
  <c r="B1959" i="17"/>
  <c r="B1960" i="17"/>
  <c r="B1961" i="17"/>
  <c r="B1962" i="17"/>
  <c r="B1963" i="17"/>
  <c r="B1964" i="17"/>
  <c r="B1965" i="17"/>
  <c r="B1966" i="17"/>
  <c r="B1967" i="17"/>
  <c r="B1968" i="17"/>
  <c r="B1969" i="17"/>
  <c r="B1970" i="17"/>
  <c r="B1971" i="17"/>
  <c r="B1972" i="17"/>
  <c r="B1973" i="17"/>
  <c r="B1974" i="17"/>
  <c r="B1975" i="17"/>
  <c r="B1976" i="17"/>
  <c r="B1977" i="17"/>
  <c r="B1978" i="17"/>
  <c r="B1979" i="17"/>
  <c r="B1980" i="17"/>
  <c r="B1981" i="17"/>
  <c r="B1982" i="17"/>
  <c r="B1983" i="17"/>
  <c r="B1984" i="17"/>
  <c r="B1985" i="17"/>
  <c r="B1986" i="17"/>
  <c r="B1987" i="17"/>
  <c r="B1988" i="17"/>
  <c r="B1989" i="17"/>
  <c r="B1990" i="17"/>
  <c r="B1991" i="17"/>
  <c r="B1992" i="17"/>
  <c r="B1993" i="17"/>
  <c r="B1994" i="17"/>
  <c r="B1995" i="17"/>
  <c r="B1996" i="17"/>
  <c r="B1997" i="17"/>
  <c r="B1998" i="17"/>
  <c r="B1999" i="17"/>
  <c r="B2000" i="17"/>
  <c r="B2001" i="17"/>
  <c r="B2002" i="17"/>
  <c r="B2003" i="17"/>
  <c r="B2004" i="17"/>
  <c r="B2005" i="17"/>
  <c r="B2006" i="17"/>
  <c r="B2007" i="17"/>
  <c r="B2008" i="17"/>
  <c r="B2009" i="17"/>
  <c r="B2010" i="17"/>
  <c r="B2011" i="17"/>
  <c r="B2012" i="17"/>
  <c r="B2013" i="17"/>
  <c r="B2014" i="17"/>
  <c r="B2015" i="17"/>
  <c r="B2016" i="17"/>
  <c r="B2017" i="17"/>
  <c r="B2018" i="17"/>
  <c r="B2019" i="17"/>
  <c r="B2020" i="17"/>
  <c r="B2021" i="17"/>
  <c r="B2022" i="17"/>
  <c r="B2023" i="17"/>
  <c r="B2024" i="17"/>
  <c r="B2025" i="17"/>
  <c r="B2026" i="17"/>
  <c r="B2027" i="17"/>
  <c r="B2028" i="17"/>
  <c r="B2029" i="17"/>
  <c r="B2030" i="17"/>
  <c r="B2031" i="17"/>
  <c r="B2032" i="17"/>
  <c r="B2033" i="17"/>
  <c r="B2034" i="17"/>
  <c r="B2035" i="17"/>
  <c r="B2036" i="17"/>
  <c r="B2037" i="17"/>
  <c r="B2038" i="17"/>
  <c r="B2039" i="17"/>
  <c r="B2040" i="17"/>
  <c r="B2041" i="17"/>
  <c r="B2042" i="17"/>
  <c r="B2043" i="17"/>
  <c r="B2044" i="17"/>
  <c r="B2045" i="17"/>
  <c r="B2046" i="17"/>
  <c r="B2047" i="17"/>
  <c r="B2048" i="17"/>
  <c r="B2049" i="17"/>
  <c r="B2050" i="17"/>
  <c r="B2051" i="17"/>
  <c r="B2052" i="17"/>
  <c r="B2053" i="17"/>
  <c r="B2054" i="17"/>
  <c r="B2055" i="17"/>
  <c r="B2056" i="17"/>
  <c r="B2057" i="17"/>
  <c r="B2058" i="17"/>
  <c r="B2059" i="17"/>
  <c r="B2060" i="17"/>
  <c r="B2061" i="17"/>
  <c r="B2062" i="17"/>
  <c r="B2063" i="17"/>
  <c r="B2064" i="17"/>
  <c r="B2065" i="17"/>
  <c r="B2066" i="17"/>
  <c r="B2067" i="17"/>
  <c r="B2068" i="17"/>
  <c r="B2069" i="17"/>
  <c r="B2070" i="17"/>
  <c r="B2071" i="17"/>
  <c r="B2072" i="17"/>
  <c r="B2073" i="17"/>
  <c r="B2074" i="17"/>
  <c r="B2075" i="17"/>
  <c r="B2076" i="17"/>
  <c r="B2077" i="17"/>
  <c r="B2078" i="17"/>
  <c r="B2079" i="17"/>
  <c r="B2080" i="17"/>
  <c r="B2081" i="17"/>
  <c r="B2082" i="17"/>
  <c r="B2083" i="17"/>
  <c r="B2084" i="17"/>
  <c r="B2085" i="17"/>
  <c r="B2086" i="17"/>
  <c r="B2087" i="17"/>
  <c r="B2088" i="17"/>
  <c r="B2089" i="17"/>
  <c r="B2090" i="17"/>
  <c r="B2091" i="17"/>
  <c r="B2092" i="17"/>
  <c r="B2093" i="17"/>
  <c r="B2094" i="17"/>
  <c r="B2095" i="17"/>
  <c r="B2096" i="17"/>
  <c r="B2097" i="17"/>
  <c r="B2098" i="17"/>
  <c r="B2099" i="17"/>
  <c r="B2100" i="17"/>
  <c r="B2101" i="17"/>
  <c r="B2102" i="17"/>
  <c r="B2103" i="17"/>
  <c r="B2104" i="17"/>
  <c r="B2105" i="17"/>
  <c r="B2106" i="17"/>
  <c r="B2107" i="17"/>
  <c r="B2108" i="17"/>
  <c r="B2109" i="17"/>
  <c r="B2110" i="17"/>
  <c r="B2111" i="17"/>
  <c r="B2112" i="17"/>
  <c r="B2113" i="17"/>
  <c r="B2114" i="17"/>
  <c r="B2115" i="17"/>
  <c r="B2116" i="17"/>
  <c r="B2117" i="17"/>
  <c r="B2118" i="17"/>
  <c r="B2119" i="17"/>
  <c r="B2120" i="17"/>
  <c r="B2121" i="17"/>
  <c r="B2122" i="17"/>
  <c r="B2123" i="17"/>
  <c r="B2124" i="17"/>
  <c r="B2125" i="17"/>
  <c r="B2126" i="17"/>
  <c r="B2127" i="17"/>
  <c r="B2128" i="17"/>
  <c r="B2129" i="17"/>
  <c r="B2130" i="17"/>
  <c r="B2131" i="17"/>
  <c r="B2132" i="17"/>
  <c r="B2133" i="17"/>
  <c r="B2134" i="17"/>
  <c r="B2135" i="17"/>
  <c r="B2136" i="17"/>
  <c r="B2137" i="17"/>
  <c r="B2138" i="17"/>
  <c r="B2139" i="17"/>
  <c r="B2140" i="17"/>
  <c r="B2141" i="17"/>
  <c r="B2142" i="17"/>
  <c r="B2143" i="17"/>
  <c r="B2144" i="17"/>
  <c r="B2145" i="17"/>
  <c r="B2146" i="17"/>
  <c r="B2147" i="17"/>
  <c r="B2148" i="17"/>
  <c r="B2149" i="17"/>
  <c r="B2150" i="17"/>
  <c r="B2151" i="17"/>
  <c r="B2152" i="17"/>
  <c r="B2153" i="17"/>
  <c r="B2154" i="17"/>
  <c r="B2155" i="17"/>
  <c r="B2156" i="17"/>
  <c r="B2157" i="17"/>
  <c r="B2158" i="17"/>
  <c r="B2159" i="17"/>
  <c r="B2160" i="17"/>
  <c r="B2161" i="17"/>
  <c r="B2162" i="17"/>
  <c r="B2163" i="17"/>
  <c r="B2164" i="17"/>
  <c r="B2165" i="17"/>
  <c r="B2166" i="17"/>
  <c r="B2167" i="17"/>
  <c r="B2168" i="17"/>
  <c r="B2169" i="17"/>
  <c r="B2170" i="17"/>
  <c r="B2171" i="17"/>
  <c r="B2172" i="17"/>
  <c r="B2173" i="17"/>
  <c r="B2174" i="17"/>
  <c r="B2175" i="17"/>
  <c r="B2176" i="17"/>
  <c r="B2177" i="17"/>
  <c r="B2178" i="17"/>
  <c r="B2179" i="17"/>
  <c r="B2180" i="17"/>
  <c r="B2181" i="17"/>
  <c r="B2182" i="17"/>
  <c r="B2183" i="17"/>
  <c r="B2184" i="17"/>
  <c r="B2185" i="17"/>
  <c r="B2186" i="17"/>
  <c r="B2187" i="17"/>
  <c r="B2188" i="17"/>
  <c r="B2189" i="17"/>
  <c r="B2190" i="17"/>
  <c r="B2191" i="17"/>
  <c r="B2192" i="17"/>
  <c r="B2193" i="17"/>
  <c r="B2194" i="17"/>
  <c r="B2195" i="17"/>
  <c r="B2196" i="17"/>
  <c r="B2197" i="17"/>
  <c r="B2198" i="17"/>
  <c r="B2199" i="17"/>
  <c r="B2200" i="17"/>
  <c r="B2201" i="17"/>
  <c r="B2202" i="17"/>
  <c r="B2203" i="17"/>
  <c r="B2204" i="17"/>
  <c r="B2205" i="17"/>
  <c r="B2206" i="17"/>
  <c r="B2207" i="17"/>
  <c r="B2208" i="17"/>
  <c r="B2209" i="17"/>
  <c r="B2210" i="17"/>
  <c r="B2211" i="17"/>
  <c r="B2212" i="17"/>
  <c r="B2213" i="17"/>
  <c r="B2214" i="17"/>
  <c r="B2215" i="17"/>
  <c r="B2216" i="17"/>
  <c r="B2217" i="17"/>
  <c r="B2218" i="17"/>
  <c r="B2219" i="17"/>
  <c r="B2220" i="17"/>
  <c r="B2221" i="17"/>
  <c r="B2222" i="17"/>
  <c r="B2223" i="17"/>
  <c r="B2224" i="17"/>
  <c r="B2225" i="17"/>
  <c r="B2226" i="17"/>
  <c r="B2227" i="17"/>
  <c r="B2228" i="17"/>
  <c r="B2229" i="17"/>
  <c r="B2230" i="17"/>
  <c r="B2231" i="17"/>
  <c r="B2232" i="17"/>
  <c r="B2233" i="17"/>
  <c r="B2234" i="17"/>
  <c r="B2235" i="17"/>
  <c r="B2236" i="17"/>
  <c r="B2237" i="17"/>
  <c r="B2238" i="17"/>
  <c r="B2239" i="17"/>
  <c r="B2240" i="17"/>
  <c r="B2241" i="17"/>
  <c r="B2242" i="17"/>
  <c r="B2243" i="17"/>
  <c r="B2244" i="17"/>
  <c r="B2245" i="17"/>
  <c r="B2246" i="17"/>
  <c r="B2247" i="17"/>
  <c r="B2248" i="17"/>
  <c r="B2249" i="17"/>
  <c r="B2250" i="17"/>
  <c r="B2251" i="17"/>
  <c r="B2252" i="17"/>
  <c r="B2253" i="17"/>
  <c r="B2254" i="17"/>
  <c r="B2255" i="17"/>
  <c r="B2256" i="17"/>
  <c r="B2257" i="17"/>
  <c r="B2258" i="17"/>
  <c r="B2259" i="17"/>
  <c r="B2260" i="17"/>
  <c r="B2261" i="17"/>
  <c r="B2262" i="17"/>
  <c r="B2263" i="17"/>
  <c r="B2264" i="17"/>
  <c r="B2265" i="17"/>
  <c r="B2266" i="17"/>
  <c r="B2267" i="17"/>
  <c r="B2268" i="17"/>
  <c r="B2269" i="17"/>
  <c r="B2270" i="17"/>
  <c r="B2271" i="17"/>
  <c r="B2272" i="17"/>
  <c r="B2273" i="17"/>
  <c r="B2274" i="17"/>
  <c r="B2275" i="17"/>
  <c r="B2276" i="17"/>
  <c r="B2277" i="17"/>
  <c r="B2278" i="17"/>
  <c r="B2279" i="17"/>
  <c r="B2280" i="17"/>
  <c r="B2281" i="17"/>
  <c r="B2282" i="17"/>
  <c r="B2283" i="17"/>
  <c r="B2284" i="17"/>
  <c r="B2285" i="17"/>
  <c r="B2286" i="17"/>
  <c r="B2287" i="17"/>
  <c r="B2288" i="17"/>
  <c r="B2289" i="17"/>
  <c r="B2290" i="17"/>
  <c r="B2291" i="17"/>
  <c r="B2292" i="17"/>
  <c r="B2293" i="17"/>
  <c r="B2294" i="17"/>
  <c r="B2295" i="17"/>
  <c r="B2296" i="17"/>
  <c r="B2297" i="17"/>
  <c r="B2298" i="17"/>
  <c r="B2299" i="17"/>
  <c r="B2300" i="17"/>
  <c r="B2301" i="17"/>
  <c r="B2302" i="17"/>
  <c r="B2303" i="17"/>
  <c r="B2304" i="17"/>
  <c r="B2305" i="17"/>
  <c r="B2306" i="17"/>
  <c r="B2307" i="17"/>
  <c r="B2308" i="17"/>
  <c r="B2309" i="17"/>
  <c r="B2310" i="17"/>
  <c r="B2311" i="17"/>
  <c r="B2312" i="17"/>
  <c r="B2313" i="17"/>
  <c r="B2314" i="17"/>
  <c r="B2315" i="17"/>
  <c r="B2316" i="17"/>
  <c r="B2317" i="17"/>
  <c r="B2318" i="17"/>
  <c r="B2319" i="17"/>
  <c r="B2320" i="17"/>
  <c r="B2321" i="17"/>
  <c r="B2322" i="17"/>
  <c r="B2323" i="17"/>
  <c r="B2324" i="17"/>
  <c r="B2325" i="17"/>
  <c r="B2326" i="17"/>
  <c r="B2327" i="17"/>
  <c r="B2328" i="17"/>
  <c r="B2329" i="17"/>
  <c r="B2330" i="17"/>
  <c r="B2331" i="17"/>
  <c r="B2332" i="17"/>
  <c r="B2333" i="17"/>
  <c r="B2334" i="17"/>
  <c r="B2335" i="17"/>
  <c r="B2336" i="17"/>
  <c r="B2337" i="17"/>
  <c r="B2338" i="17"/>
  <c r="B2339" i="17"/>
  <c r="B2340" i="17"/>
  <c r="B2341" i="17"/>
  <c r="B2342" i="17"/>
  <c r="B2343" i="17"/>
  <c r="B2344" i="17"/>
  <c r="B2345" i="17"/>
  <c r="B2346" i="17"/>
  <c r="B2347" i="17"/>
  <c r="B2348" i="17"/>
  <c r="B2349" i="17"/>
  <c r="B2350" i="17"/>
  <c r="B2351" i="17"/>
  <c r="B2352" i="17"/>
  <c r="B2353" i="17"/>
  <c r="B2354" i="17"/>
  <c r="B2355" i="17"/>
  <c r="B2356" i="17"/>
  <c r="B2357" i="17"/>
  <c r="B2358" i="17"/>
  <c r="B2359" i="17"/>
  <c r="B2360" i="17"/>
  <c r="B2361" i="17"/>
  <c r="B2362" i="17"/>
  <c r="B2363" i="17"/>
  <c r="B2364" i="17"/>
  <c r="B2365" i="17"/>
  <c r="B2366" i="17"/>
  <c r="B2367" i="17"/>
  <c r="B2368" i="17"/>
  <c r="B2369" i="17"/>
  <c r="B2370" i="17"/>
  <c r="B2371" i="17"/>
  <c r="B2372" i="17"/>
  <c r="B2373" i="17"/>
  <c r="B2374" i="17"/>
  <c r="B2375" i="17"/>
  <c r="B2376" i="17"/>
  <c r="B2377" i="17"/>
  <c r="B2378" i="17"/>
  <c r="B2379" i="17"/>
  <c r="B2380" i="17"/>
  <c r="B2381" i="17"/>
  <c r="B2382" i="17"/>
  <c r="B2383" i="17"/>
  <c r="B2384" i="17"/>
  <c r="B2385" i="17"/>
  <c r="B2386" i="17"/>
  <c r="B2387" i="17"/>
  <c r="B2388" i="17"/>
  <c r="B2389" i="17"/>
  <c r="B2390" i="17"/>
  <c r="B2391" i="17"/>
  <c r="B2392" i="17"/>
  <c r="B2393" i="17"/>
  <c r="B2394" i="17"/>
  <c r="B2395" i="17"/>
  <c r="B2396" i="17"/>
  <c r="B2397" i="17"/>
  <c r="B2398" i="17"/>
  <c r="B2399" i="17"/>
  <c r="B2400" i="17"/>
  <c r="B2401" i="17"/>
  <c r="B2402" i="17"/>
  <c r="B2403" i="17"/>
  <c r="B2404" i="17"/>
  <c r="B2405" i="17"/>
  <c r="B2406" i="17"/>
  <c r="B2407" i="17"/>
  <c r="B2408" i="17"/>
  <c r="B2409" i="17"/>
  <c r="B2410" i="17"/>
  <c r="B2411" i="17"/>
  <c r="B2412" i="17"/>
  <c r="B2413" i="17"/>
  <c r="B2414" i="17"/>
  <c r="B2415" i="17"/>
  <c r="B2416" i="17"/>
  <c r="B2417" i="17"/>
  <c r="B2418" i="17"/>
  <c r="B2419" i="17"/>
  <c r="B2420" i="17"/>
  <c r="B2421" i="17"/>
  <c r="B2422" i="17"/>
  <c r="B2423" i="17"/>
  <c r="B2424" i="17"/>
  <c r="B2425" i="17"/>
  <c r="B2426" i="17"/>
  <c r="B2427" i="17"/>
  <c r="B2428" i="17"/>
  <c r="B2429" i="17"/>
  <c r="B2430" i="17"/>
  <c r="B2431" i="17"/>
  <c r="B2432" i="17"/>
  <c r="B2433" i="17"/>
  <c r="B2434" i="17"/>
  <c r="B2435" i="17"/>
  <c r="B2436" i="17"/>
  <c r="B2437" i="17"/>
  <c r="B2438" i="17"/>
  <c r="B2439" i="17"/>
  <c r="B2440" i="17"/>
  <c r="B2441" i="17"/>
  <c r="B2442" i="17"/>
  <c r="B2443" i="17"/>
  <c r="B2444" i="17"/>
  <c r="B2445" i="17"/>
  <c r="B2446" i="17"/>
  <c r="B2447" i="17"/>
  <c r="B2448" i="17"/>
  <c r="B2449" i="17"/>
  <c r="B2450" i="17"/>
  <c r="B2451" i="17"/>
  <c r="B2452" i="17"/>
  <c r="B2453" i="17"/>
  <c r="B2454" i="17"/>
  <c r="B2455" i="17"/>
  <c r="B2456" i="17"/>
  <c r="B2457" i="17"/>
  <c r="B2458" i="17"/>
  <c r="B2459" i="17"/>
  <c r="B2460" i="17"/>
  <c r="B2461" i="17"/>
  <c r="B2462" i="17"/>
  <c r="B2463" i="17"/>
  <c r="B2464" i="17"/>
  <c r="B2465" i="17"/>
  <c r="B2466" i="17"/>
  <c r="B2467" i="17"/>
  <c r="B2468" i="17"/>
  <c r="B2469" i="17"/>
  <c r="B2470" i="17"/>
  <c r="B2471" i="17"/>
  <c r="B2472" i="17"/>
  <c r="B2473" i="17"/>
  <c r="B2474" i="17"/>
  <c r="B2475" i="17"/>
  <c r="B2476" i="17"/>
  <c r="B2477" i="17"/>
  <c r="B2478" i="17"/>
  <c r="B2479" i="17"/>
  <c r="B2480" i="17"/>
  <c r="B2481" i="17"/>
  <c r="B2482" i="17"/>
  <c r="B2483" i="17"/>
  <c r="B2484" i="17"/>
  <c r="B2485" i="17"/>
  <c r="B2486" i="17"/>
  <c r="B2487" i="17"/>
  <c r="B2488" i="17"/>
  <c r="B2489" i="17"/>
  <c r="B2490" i="17"/>
  <c r="B2491" i="17"/>
  <c r="B2492" i="17"/>
  <c r="B2493" i="17"/>
  <c r="B2494" i="17"/>
  <c r="B2495" i="17"/>
  <c r="B2496" i="17"/>
  <c r="B2497" i="17"/>
  <c r="B2498" i="17"/>
  <c r="B2499" i="17"/>
  <c r="B2500" i="17"/>
  <c r="B2501" i="17"/>
  <c r="B2502" i="17"/>
  <c r="B2503" i="17"/>
  <c r="B2504" i="17"/>
  <c r="B2505" i="17"/>
  <c r="B2506" i="17"/>
  <c r="B2507" i="17"/>
  <c r="B2508" i="17"/>
  <c r="B2509" i="17"/>
  <c r="B2510" i="17"/>
  <c r="B2511" i="17"/>
  <c r="B2512" i="17"/>
  <c r="B2513" i="17"/>
  <c r="B2514" i="17"/>
  <c r="B2515" i="17"/>
  <c r="B2516" i="17"/>
  <c r="B2517" i="17"/>
  <c r="B2518" i="17"/>
  <c r="B2519" i="17"/>
  <c r="B2520" i="17"/>
  <c r="B2521" i="17"/>
  <c r="B2522" i="17"/>
  <c r="B2523" i="17"/>
  <c r="B2524" i="17"/>
  <c r="B2525" i="17"/>
  <c r="B2526" i="17"/>
  <c r="B2527" i="17"/>
  <c r="B2528" i="17"/>
  <c r="B2529" i="17"/>
  <c r="B2530" i="17"/>
  <c r="B2531" i="17"/>
  <c r="B2532" i="17"/>
  <c r="B2533" i="17"/>
  <c r="B2534" i="17"/>
  <c r="B2535" i="17"/>
  <c r="B2536" i="17"/>
  <c r="B2537" i="17"/>
  <c r="B2538" i="17"/>
  <c r="B2539" i="17"/>
  <c r="B2540" i="17"/>
  <c r="B2541" i="17"/>
  <c r="B2542" i="17"/>
  <c r="B2543" i="17"/>
  <c r="B2544" i="17"/>
  <c r="B2545" i="17"/>
  <c r="B2546" i="17"/>
  <c r="B2547" i="17"/>
  <c r="B2548" i="17"/>
  <c r="B2549" i="17"/>
  <c r="B2550" i="17"/>
  <c r="B2551" i="17"/>
  <c r="B2552" i="17"/>
  <c r="B2553" i="17"/>
  <c r="B2554" i="17"/>
  <c r="B2555" i="17"/>
  <c r="B2556" i="17"/>
  <c r="B2557" i="17"/>
  <c r="B2558" i="17"/>
  <c r="B2559" i="17"/>
  <c r="B2560" i="17"/>
  <c r="B2561" i="17"/>
  <c r="B2562" i="17"/>
  <c r="B2563" i="17"/>
  <c r="B2564" i="17"/>
  <c r="B2565" i="17"/>
  <c r="B2566" i="17"/>
  <c r="B2567" i="17"/>
  <c r="B2568" i="17"/>
  <c r="B2569" i="17"/>
  <c r="B2570" i="17"/>
  <c r="B2571" i="17"/>
  <c r="B2572" i="17"/>
  <c r="B2573" i="17"/>
  <c r="B2574" i="17"/>
  <c r="B2575" i="17"/>
  <c r="B2576" i="17"/>
  <c r="B2577" i="17"/>
  <c r="B2578" i="17"/>
  <c r="B2579" i="17"/>
  <c r="B2580" i="17"/>
  <c r="B2581" i="17"/>
  <c r="B2582" i="17"/>
  <c r="B2583" i="17"/>
  <c r="B2584" i="17"/>
  <c r="B2585" i="17"/>
  <c r="B2586" i="17"/>
  <c r="B2587" i="17"/>
  <c r="B2588" i="17"/>
  <c r="B2589" i="17"/>
  <c r="B2590" i="17"/>
  <c r="B2591" i="17"/>
  <c r="B2592" i="17"/>
  <c r="B2593" i="17"/>
  <c r="B2594" i="17"/>
  <c r="B2595" i="17"/>
  <c r="B2596" i="17"/>
  <c r="B2597" i="17"/>
  <c r="B2598" i="17"/>
  <c r="B2599" i="17"/>
  <c r="B2600" i="17"/>
  <c r="B2601" i="17"/>
  <c r="B2602" i="17"/>
  <c r="B2603" i="17"/>
  <c r="B2604" i="17"/>
  <c r="B2605" i="17"/>
  <c r="B2606" i="17"/>
  <c r="B2607" i="17"/>
  <c r="B2608" i="17"/>
  <c r="B2609" i="17"/>
  <c r="B2610" i="17"/>
  <c r="B2611" i="17"/>
  <c r="B2612" i="17"/>
  <c r="B2613" i="17"/>
  <c r="B2614" i="17"/>
  <c r="B2615" i="17"/>
  <c r="B2616" i="17"/>
  <c r="B2617" i="17"/>
  <c r="B2618" i="17"/>
  <c r="B2619" i="17"/>
  <c r="B2620" i="17"/>
  <c r="B2621" i="17"/>
  <c r="B2622" i="17"/>
  <c r="B2623" i="17"/>
  <c r="B2624" i="17"/>
  <c r="B2625" i="17"/>
  <c r="B2626" i="17"/>
  <c r="B2627" i="17"/>
  <c r="B2628" i="17"/>
  <c r="B2629" i="17"/>
  <c r="B2630" i="17"/>
  <c r="B2631" i="17"/>
  <c r="B2632" i="17"/>
  <c r="B2633" i="17"/>
  <c r="B2634" i="17"/>
  <c r="B2635" i="17"/>
  <c r="B2636" i="17"/>
  <c r="B2637" i="17"/>
  <c r="B2638" i="17"/>
  <c r="B2639" i="17"/>
  <c r="B2640" i="17"/>
  <c r="B2641" i="17"/>
  <c r="B2642" i="17"/>
  <c r="B2643" i="17"/>
  <c r="B2644" i="17"/>
  <c r="B2645" i="17"/>
  <c r="B2646" i="17"/>
  <c r="B2647" i="17"/>
  <c r="B2648" i="17"/>
  <c r="B2649" i="17"/>
  <c r="B2650" i="17"/>
  <c r="B2651" i="17"/>
  <c r="B2652" i="17"/>
  <c r="B2653" i="17"/>
  <c r="B2654" i="17"/>
  <c r="B2655" i="17"/>
  <c r="B2656" i="17"/>
  <c r="B2657" i="17"/>
  <c r="B2658" i="17"/>
  <c r="B2659" i="17"/>
  <c r="B2660" i="17"/>
  <c r="B2661" i="17"/>
  <c r="B2662" i="17"/>
  <c r="B2663" i="17"/>
  <c r="B2664" i="17"/>
  <c r="B2665" i="17"/>
  <c r="B2666" i="17"/>
  <c r="B2667" i="17"/>
  <c r="B2668" i="17"/>
  <c r="B2669" i="17"/>
  <c r="B2670" i="17"/>
  <c r="B2671" i="17"/>
  <c r="B2672" i="17"/>
  <c r="B2673" i="17"/>
  <c r="B2674" i="17"/>
  <c r="B2675" i="17"/>
  <c r="B2676" i="17"/>
  <c r="B2677" i="17"/>
  <c r="B2678" i="17"/>
  <c r="B2679" i="17"/>
  <c r="B2680" i="17"/>
  <c r="B2681" i="17"/>
  <c r="B2682" i="17"/>
  <c r="B2683" i="17"/>
  <c r="B2684" i="17"/>
  <c r="B2685" i="17"/>
  <c r="B2686" i="17"/>
  <c r="B2687" i="17"/>
  <c r="B2688" i="17"/>
  <c r="B2689" i="17"/>
  <c r="B2690" i="17"/>
  <c r="B2691" i="17"/>
  <c r="B2692" i="17"/>
  <c r="B2693" i="17"/>
  <c r="B2694" i="17"/>
  <c r="B2695" i="17"/>
  <c r="B2696" i="17"/>
  <c r="B2697" i="17"/>
  <c r="B2698" i="17"/>
  <c r="B2699" i="17"/>
  <c r="B2700" i="17"/>
  <c r="B2701" i="17"/>
  <c r="B2702" i="17"/>
  <c r="B2703" i="17"/>
  <c r="B2704" i="17"/>
  <c r="B2705" i="17"/>
  <c r="B2706" i="17"/>
  <c r="B2707" i="17"/>
  <c r="B2708" i="17"/>
  <c r="B2709" i="17"/>
  <c r="B2710" i="17"/>
  <c r="B2711" i="17"/>
  <c r="B2712" i="17"/>
  <c r="B2713" i="17"/>
  <c r="B2714" i="17"/>
  <c r="B2715" i="17"/>
  <c r="B2716" i="17"/>
  <c r="B2717" i="17"/>
  <c r="B2718" i="17"/>
  <c r="B2719" i="17"/>
  <c r="B2720" i="17"/>
  <c r="B2721" i="17"/>
  <c r="B2722" i="17"/>
  <c r="B2723" i="17"/>
  <c r="B2724" i="17"/>
  <c r="B2725" i="17"/>
  <c r="B2726" i="17"/>
  <c r="B2727" i="17"/>
  <c r="B2728" i="17"/>
  <c r="B2729" i="17"/>
  <c r="B2730" i="17"/>
  <c r="B2731" i="17"/>
  <c r="B2732" i="17"/>
  <c r="B2733" i="17"/>
  <c r="B2734" i="17"/>
  <c r="B2735" i="17"/>
  <c r="B2736" i="17"/>
  <c r="B2737" i="17"/>
  <c r="B2738" i="17"/>
  <c r="B2739" i="17"/>
  <c r="B2740" i="17"/>
  <c r="B2741" i="17"/>
  <c r="B2742" i="17"/>
  <c r="B2743" i="17"/>
  <c r="B2744" i="17"/>
  <c r="B2745" i="17"/>
  <c r="B2746" i="17"/>
  <c r="B2747" i="17"/>
  <c r="B2748" i="17"/>
  <c r="B2749" i="17"/>
  <c r="B2750" i="17"/>
  <c r="B2751" i="17"/>
  <c r="B2752" i="17"/>
  <c r="B2753" i="17"/>
  <c r="B2754" i="17"/>
  <c r="B2755" i="17"/>
  <c r="B2756" i="17"/>
  <c r="B2757" i="17"/>
  <c r="B2758" i="17"/>
  <c r="B2759" i="17"/>
  <c r="B2760" i="17"/>
  <c r="B2761" i="17"/>
  <c r="B2762" i="17"/>
  <c r="B2763" i="17"/>
  <c r="B2764" i="17"/>
  <c r="B2765" i="17"/>
  <c r="B2766" i="17"/>
  <c r="B2767" i="17"/>
  <c r="B2768" i="17"/>
  <c r="B2769" i="17"/>
  <c r="B2770" i="17"/>
  <c r="B2771" i="17"/>
  <c r="B2772" i="17"/>
  <c r="B2773" i="17"/>
  <c r="B2774" i="17"/>
  <c r="B2775" i="17"/>
  <c r="B2776" i="17"/>
  <c r="B2777" i="17"/>
  <c r="B2778" i="17"/>
  <c r="B2779" i="17"/>
  <c r="B2780" i="17"/>
  <c r="B2781" i="17"/>
  <c r="B2782" i="17"/>
  <c r="B2783" i="17"/>
  <c r="B2784" i="17"/>
  <c r="B2785" i="17"/>
  <c r="B2786" i="17"/>
  <c r="B2787" i="17"/>
  <c r="B2788" i="17"/>
  <c r="B2789" i="17"/>
  <c r="B2790" i="17"/>
  <c r="B2791" i="17"/>
  <c r="B2792" i="17"/>
  <c r="B2793" i="17"/>
  <c r="B2794" i="17"/>
  <c r="B2795" i="17"/>
  <c r="B2796" i="17"/>
  <c r="B2797" i="17"/>
  <c r="B2798" i="17"/>
  <c r="B2799" i="17"/>
  <c r="B2800" i="17"/>
  <c r="B2801" i="17"/>
  <c r="B2802" i="17"/>
  <c r="B2803" i="17"/>
  <c r="B2804" i="17"/>
  <c r="B2805" i="17"/>
  <c r="B2806" i="17"/>
  <c r="B2807" i="17"/>
  <c r="B2808" i="17"/>
  <c r="B2809" i="17"/>
  <c r="B2810" i="17"/>
  <c r="B2811" i="17"/>
  <c r="B2812" i="17"/>
  <c r="B2813" i="17"/>
  <c r="B2814" i="17"/>
  <c r="B2815" i="17"/>
  <c r="B2816" i="17"/>
  <c r="B2817" i="17"/>
  <c r="B2818" i="17"/>
  <c r="B2819" i="17"/>
  <c r="B2820" i="17"/>
  <c r="B2821" i="17"/>
  <c r="B2822" i="17"/>
  <c r="B2823" i="17"/>
  <c r="B2824" i="17"/>
  <c r="B2825" i="17"/>
  <c r="B2826" i="17"/>
  <c r="B2827" i="17"/>
  <c r="B2828" i="17"/>
  <c r="B2829" i="17"/>
  <c r="B2830" i="17"/>
  <c r="B2831" i="17"/>
  <c r="B2832" i="17"/>
  <c r="B2833" i="17"/>
  <c r="B2834" i="17"/>
  <c r="B2835" i="17"/>
  <c r="B2836" i="17"/>
  <c r="B2837" i="17"/>
  <c r="B2838" i="17"/>
  <c r="B2839" i="17"/>
  <c r="B2840" i="17"/>
  <c r="B2841" i="17"/>
  <c r="B2842" i="17"/>
  <c r="B2843" i="17"/>
  <c r="B2844" i="17"/>
  <c r="B2845" i="17"/>
  <c r="B2846" i="17"/>
  <c r="B2847" i="17"/>
  <c r="B2848" i="17"/>
  <c r="B2849" i="17"/>
  <c r="B2850" i="17"/>
  <c r="B2851" i="17"/>
  <c r="B2852" i="17"/>
  <c r="B2853" i="17"/>
  <c r="B2854" i="17"/>
  <c r="B2855" i="17"/>
  <c r="B2856" i="17"/>
  <c r="B2857" i="17"/>
  <c r="B2858" i="17"/>
  <c r="B2859" i="17"/>
  <c r="B2860" i="17"/>
  <c r="B2861" i="17"/>
  <c r="B2862" i="17"/>
  <c r="B2863" i="17"/>
  <c r="B2864" i="17"/>
  <c r="B2865" i="17"/>
  <c r="B2866" i="17"/>
  <c r="B2867" i="17"/>
  <c r="B2868" i="17"/>
  <c r="B2869" i="17"/>
  <c r="B2870" i="17"/>
  <c r="B2871" i="17"/>
  <c r="B2872" i="17"/>
  <c r="B2873" i="17"/>
  <c r="B2874" i="17"/>
  <c r="B2875" i="17"/>
  <c r="B2876" i="17"/>
  <c r="B2877" i="17"/>
  <c r="B2878" i="17"/>
  <c r="B2879" i="17"/>
  <c r="B2880" i="17"/>
  <c r="B2881" i="17"/>
  <c r="B2882" i="17"/>
  <c r="B2883" i="17"/>
  <c r="B2884" i="17"/>
  <c r="B2885" i="17"/>
  <c r="B2886" i="17"/>
  <c r="B2887" i="17"/>
  <c r="B2888" i="17"/>
  <c r="B2889" i="17"/>
  <c r="B2890" i="17"/>
  <c r="B2891" i="17"/>
  <c r="B2892" i="17"/>
  <c r="B2893" i="17"/>
  <c r="B2894" i="17"/>
  <c r="B2895" i="17"/>
  <c r="B2896" i="17"/>
  <c r="B2897" i="17"/>
  <c r="B2898" i="17"/>
  <c r="B2899" i="17"/>
  <c r="B2900" i="17"/>
  <c r="B2901" i="17"/>
  <c r="B2902" i="17"/>
  <c r="B2903" i="17"/>
  <c r="B2904" i="17"/>
  <c r="B2905" i="17"/>
  <c r="B2906" i="17"/>
  <c r="B2907" i="17"/>
  <c r="B2908" i="17"/>
  <c r="B2909" i="17"/>
  <c r="B2910" i="17"/>
  <c r="B2911" i="17"/>
  <c r="B2912" i="17"/>
  <c r="B2913" i="17"/>
  <c r="B2914" i="17"/>
  <c r="B2915" i="17"/>
  <c r="B2916" i="17"/>
  <c r="B2917" i="17"/>
  <c r="B2918" i="17"/>
  <c r="B2919" i="17"/>
  <c r="B2920" i="17"/>
  <c r="B2921" i="17"/>
  <c r="B2922" i="17"/>
  <c r="B2923" i="17"/>
  <c r="B2924" i="17"/>
  <c r="B2925" i="17"/>
  <c r="B2926" i="17"/>
  <c r="B2927" i="17"/>
  <c r="B2928" i="17"/>
  <c r="B2929" i="17"/>
  <c r="B2930" i="17"/>
  <c r="B2931" i="17"/>
  <c r="B2932" i="17"/>
  <c r="B2933" i="17"/>
  <c r="B2934" i="17"/>
  <c r="B2935" i="17"/>
  <c r="B2936" i="17"/>
  <c r="B2937" i="17"/>
  <c r="B2938" i="17"/>
  <c r="B2939" i="17"/>
  <c r="B2940" i="17"/>
  <c r="B2941" i="17"/>
  <c r="B2942" i="17"/>
  <c r="B2943" i="17"/>
  <c r="B2944" i="17"/>
  <c r="B2945" i="17"/>
  <c r="B2946" i="17"/>
  <c r="B2947" i="17"/>
  <c r="B2948" i="17"/>
  <c r="B2949" i="17"/>
  <c r="B2950" i="17"/>
  <c r="B2951" i="17"/>
  <c r="B2952" i="17"/>
  <c r="B2953" i="17"/>
  <c r="B2954" i="17"/>
  <c r="B2955" i="17"/>
  <c r="B2956" i="17"/>
  <c r="B2957" i="17"/>
  <c r="B2958" i="17"/>
  <c r="B2959" i="17"/>
  <c r="B2960" i="17"/>
  <c r="B2961" i="17"/>
  <c r="B2962" i="17"/>
  <c r="B2963" i="17"/>
  <c r="B2964" i="17"/>
  <c r="B2965" i="17"/>
  <c r="B2966" i="17"/>
  <c r="B2967" i="17"/>
  <c r="B2968" i="17"/>
  <c r="B2969" i="17"/>
  <c r="B2970" i="17"/>
  <c r="B2971" i="17"/>
  <c r="B2972" i="17"/>
  <c r="B2973" i="17"/>
  <c r="B2974" i="17"/>
  <c r="B2975" i="17"/>
  <c r="B2976" i="17"/>
  <c r="B2977" i="17"/>
  <c r="B2978" i="17"/>
  <c r="B2979" i="17"/>
  <c r="B2980" i="17"/>
  <c r="B2981" i="17"/>
  <c r="B2982" i="17"/>
  <c r="B2983" i="17"/>
  <c r="B2984" i="17"/>
  <c r="B2985" i="17"/>
  <c r="B2986" i="17"/>
  <c r="B2987" i="17"/>
  <c r="B2988" i="17"/>
  <c r="B2989" i="17"/>
  <c r="B2990" i="17"/>
  <c r="B2991" i="17"/>
  <c r="B2992" i="17"/>
  <c r="B2993" i="17"/>
  <c r="B2994" i="17"/>
  <c r="B2995" i="17"/>
  <c r="B2996" i="17"/>
  <c r="B2997" i="17"/>
  <c r="B2998" i="17"/>
  <c r="B2999" i="17"/>
  <c r="B3000" i="17"/>
  <c r="B3001" i="17"/>
  <c r="B3002" i="17"/>
  <c r="B3003" i="17"/>
  <c r="B3004" i="17"/>
  <c r="B3005" i="17"/>
  <c r="B3006" i="17"/>
  <c r="B3007" i="17"/>
  <c r="B3008" i="17"/>
  <c r="B3009" i="17"/>
  <c r="B3010" i="17"/>
  <c r="B3011" i="17"/>
  <c r="B3012" i="17"/>
  <c r="B3013" i="17"/>
  <c r="B3014" i="17"/>
  <c r="B3015" i="17"/>
  <c r="B3016" i="17"/>
  <c r="B3017" i="17"/>
  <c r="B3018" i="17"/>
  <c r="B3019" i="17"/>
  <c r="B3020" i="17"/>
  <c r="B3021" i="17"/>
  <c r="B3022" i="17"/>
  <c r="B3023" i="17"/>
  <c r="B3024" i="17"/>
  <c r="B3025" i="17"/>
  <c r="B3026" i="17"/>
  <c r="B3027" i="17"/>
  <c r="B3028" i="17"/>
  <c r="B3029" i="17"/>
  <c r="B3030" i="17"/>
  <c r="B3031" i="17"/>
  <c r="B3032" i="17"/>
  <c r="B3033" i="17"/>
  <c r="B3034" i="17"/>
  <c r="B3035" i="17"/>
  <c r="B3036" i="17"/>
  <c r="B3037" i="17"/>
  <c r="B3038" i="17"/>
  <c r="B3039" i="17"/>
  <c r="B3040" i="17"/>
  <c r="B3041" i="17"/>
  <c r="B3042" i="17"/>
  <c r="B3043" i="17"/>
  <c r="B3044" i="17"/>
  <c r="B3045" i="17"/>
  <c r="B3046" i="17"/>
  <c r="B3047" i="17"/>
  <c r="B3048" i="17"/>
  <c r="B3049" i="17"/>
  <c r="B3050" i="17"/>
  <c r="B3051" i="17"/>
  <c r="B3052" i="17"/>
  <c r="B3053" i="17"/>
  <c r="B3054" i="17"/>
  <c r="B3055" i="17"/>
  <c r="B3056" i="17"/>
  <c r="B3057" i="17"/>
  <c r="B3058" i="17"/>
  <c r="B3059" i="17"/>
  <c r="B3060" i="17"/>
  <c r="B3061" i="17"/>
  <c r="B3062" i="17"/>
  <c r="B3063" i="17"/>
  <c r="B3064" i="17"/>
  <c r="B3065" i="17"/>
  <c r="B3066" i="17"/>
  <c r="B3067" i="17"/>
  <c r="B3068" i="17"/>
  <c r="B3069" i="17"/>
  <c r="B3070" i="17"/>
  <c r="B3071" i="17"/>
  <c r="B3072" i="17"/>
  <c r="B3073" i="17"/>
  <c r="B3074" i="17"/>
  <c r="B3075" i="17"/>
  <c r="B3076" i="17"/>
  <c r="B3077" i="17"/>
  <c r="B3078" i="17"/>
  <c r="B3079" i="17"/>
  <c r="B3080" i="17"/>
  <c r="B3081" i="17"/>
  <c r="B3082" i="17"/>
  <c r="B3083" i="17"/>
  <c r="B3084" i="17"/>
  <c r="B3085" i="17"/>
  <c r="B3086" i="17"/>
  <c r="B3087" i="17"/>
  <c r="B3088" i="17"/>
  <c r="B3089" i="17"/>
  <c r="B3090" i="17"/>
  <c r="B3091" i="17"/>
  <c r="B3092" i="17"/>
  <c r="B3093" i="17"/>
  <c r="B3094" i="17"/>
  <c r="B3095" i="17"/>
  <c r="B3096" i="17"/>
  <c r="B3097" i="17"/>
  <c r="B3098" i="17"/>
  <c r="B3099" i="17"/>
  <c r="B3100" i="17"/>
  <c r="B3101" i="17"/>
  <c r="B3102" i="17"/>
  <c r="B3103" i="17"/>
  <c r="B3104" i="17"/>
  <c r="B3105" i="17"/>
  <c r="B3106" i="17"/>
  <c r="B3107" i="17"/>
  <c r="B3108" i="17"/>
  <c r="B3109" i="17"/>
  <c r="B3110" i="17"/>
  <c r="B3111" i="17"/>
  <c r="B3112" i="17"/>
  <c r="B3113" i="17"/>
  <c r="B3114" i="17"/>
  <c r="B3115" i="17"/>
  <c r="B3116" i="17"/>
  <c r="B3117" i="17"/>
  <c r="B3118" i="17"/>
  <c r="B3119" i="17"/>
  <c r="B3120" i="17"/>
  <c r="B3121" i="17"/>
  <c r="B3122" i="17"/>
  <c r="B3123" i="17"/>
  <c r="B3124" i="17"/>
  <c r="B3125" i="17"/>
  <c r="B3126" i="17"/>
  <c r="B3127" i="17"/>
  <c r="B3128" i="17"/>
  <c r="B3129" i="17"/>
  <c r="B3130" i="17"/>
  <c r="B3131" i="17"/>
  <c r="B3132" i="17"/>
  <c r="B3133" i="17"/>
  <c r="B3134" i="17"/>
  <c r="B3135" i="17"/>
  <c r="B3136" i="17"/>
  <c r="B3137" i="17"/>
  <c r="B3138" i="17"/>
  <c r="B3139" i="17"/>
  <c r="B3140" i="17"/>
  <c r="B3141" i="17"/>
  <c r="B3142" i="17"/>
  <c r="B3143" i="17"/>
  <c r="B3144" i="17"/>
  <c r="B3145" i="17"/>
  <c r="B3146" i="17"/>
  <c r="B3147" i="17"/>
  <c r="B3148" i="17"/>
  <c r="B3149" i="17"/>
  <c r="B3150" i="17"/>
  <c r="B3151" i="17"/>
  <c r="B3152" i="17"/>
  <c r="B3153" i="17"/>
  <c r="B3154" i="17"/>
  <c r="B3155" i="17"/>
  <c r="B3156" i="17"/>
  <c r="B3157" i="17"/>
  <c r="B3158" i="17"/>
  <c r="B3159" i="17"/>
  <c r="B3160" i="17"/>
  <c r="B3161" i="17"/>
  <c r="B3162" i="17"/>
  <c r="B3163" i="17"/>
  <c r="B3164" i="17"/>
  <c r="B3165" i="17"/>
  <c r="B3166" i="17"/>
  <c r="B3167" i="17"/>
  <c r="B3168" i="17"/>
  <c r="B3169" i="17"/>
  <c r="B3170" i="17"/>
  <c r="B3171" i="17"/>
  <c r="B3172" i="17"/>
  <c r="B3173" i="17"/>
  <c r="B3174" i="17"/>
  <c r="B3175" i="17"/>
  <c r="B3176" i="17"/>
  <c r="B3177" i="17"/>
  <c r="B3178" i="17"/>
  <c r="B3179" i="17"/>
  <c r="B3180" i="17"/>
  <c r="B3181" i="17"/>
  <c r="B3182" i="17"/>
  <c r="B3183" i="17"/>
  <c r="B3184" i="17"/>
  <c r="B3185" i="17"/>
  <c r="B3186" i="17"/>
  <c r="B3187" i="17"/>
  <c r="B3188" i="17"/>
  <c r="B3189" i="17"/>
  <c r="B3190" i="17"/>
  <c r="B3191" i="17"/>
  <c r="B3192" i="17"/>
  <c r="B3193" i="17"/>
  <c r="B3194" i="17"/>
  <c r="B3195" i="17"/>
  <c r="B3196" i="17"/>
  <c r="B3197" i="17"/>
  <c r="B3198" i="17"/>
  <c r="B3199" i="17"/>
  <c r="B3200" i="17"/>
  <c r="B3201" i="17"/>
  <c r="B3202" i="17"/>
  <c r="B3203" i="17"/>
  <c r="B3204" i="17"/>
  <c r="B3205" i="17"/>
  <c r="B3206" i="17"/>
  <c r="B3207" i="17"/>
  <c r="B3208" i="17"/>
  <c r="B3209" i="17"/>
  <c r="B3210" i="17"/>
  <c r="B3211" i="17"/>
  <c r="B3212" i="17"/>
  <c r="B3213" i="17"/>
  <c r="B3214" i="17"/>
  <c r="B3215" i="17"/>
  <c r="B3216" i="17"/>
  <c r="B3217" i="17"/>
  <c r="B3218" i="17"/>
  <c r="B3219" i="17"/>
  <c r="B3220" i="17"/>
  <c r="B3221" i="17"/>
  <c r="B3222" i="17"/>
  <c r="B3223" i="17"/>
  <c r="B3224" i="17"/>
  <c r="B3225" i="17"/>
  <c r="B3226" i="17"/>
  <c r="B3227" i="17"/>
  <c r="B3228" i="17"/>
  <c r="B3229" i="17"/>
  <c r="B3230" i="17"/>
  <c r="B3231" i="17"/>
  <c r="B3232" i="17"/>
  <c r="B3233" i="17"/>
  <c r="B3234" i="17"/>
  <c r="B3235" i="17"/>
  <c r="B3236" i="17"/>
  <c r="B3237" i="17"/>
  <c r="B3238" i="17"/>
  <c r="B3239" i="17"/>
  <c r="B3240" i="17"/>
  <c r="B3241" i="17"/>
  <c r="B3242" i="17"/>
  <c r="B3243" i="17"/>
  <c r="B3244" i="17"/>
  <c r="B3245" i="17"/>
  <c r="B3246" i="17"/>
  <c r="B3247" i="17"/>
  <c r="B3248" i="17"/>
  <c r="B3249" i="17"/>
  <c r="B3250" i="17"/>
  <c r="B3251" i="17"/>
  <c r="B3252" i="17"/>
  <c r="B3253" i="17"/>
  <c r="B3254" i="17"/>
  <c r="B3255" i="17"/>
  <c r="B3256" i="17"/>
  <c r="B3257" i="17"/>
  <c r="B3258" i="17"/>
  <c r="B3259" i="17"/>
  <c r="B3260" i="17"/>
  <c r="B3261" i="17"/>
  <c r="B3262" i="17"/>
  <c r="B3263" i="17"/>
  <c r="B3264" i="17"/>
  <c r="B3265" i="17"/>
  <c r="B3266" i="17"/>
  <c r="B3267" i="17"/>
  <c r="B3268" i="17"/>
  <c r="B3269" i="17"/>
  <c r="B3270" i="17"/>
  <c r="B3271" i="17"/>
  <c r="B3272" i="17"/>
  <c r="B3273" i="17"/>
  <c r="B3274" i="17"/>
  <c r="B3275" i="17"/>
  <c r="B3276" i="17"/>
  <c r="B3277" i="17"/>
  <c r="B3278" i="17"/>
  <c r="B3279" i="17"/>
  <c r="B3280" i="17"/>
  <c r="B3281" i="17"/>
  <c r="B3282" i="17"/>
  <c r="B3283" i="17"/>
  <c r="B3284" i="17"/>
  <c r="B3285" i="17"/>
  <c r="B3286" i="17"/>
  <c r="B3287" i="17"/>
  <c r="B3288" i="17"/>
  <c r="B3289" i="17"/>
  <c r="B3290" i="17"/>
  <c r="B3291" i="17"/>
  <c r="B3292" i="17"/>
  <c r="B3293" i="17"/>
  <c r="B3294" i="17"/>
  <c r="B3295" i="17"/>
  <c r="B3296" i="17"/>
  <c r="B3297" i="17"/>
  <c r="B3298" i="17"/>
  <c r="B3299" i="17"/>
  <c r="B3300" i="17"/>
  <c r="B3301" i="17"/>
  <c r="B3302" i="17"/>
  <c r="B3303" i="17"/>
  <c r="B3304" i="17"/>
  <c r="B3305" i="17"/>
  <c r="B3306" i="17"/>
  <c r="B3307" i="17"/>
  <c r="B3308" i="17"/>
  <c r="B3309" i="17"/>
  <c r="B3310" i="17"/>
  <c r="B3311" i="17"/>
  <c r="B3312" i="17"/>
  <c r="B3313" i="17"/>
  <c r="B3314" i="17"/>
  <c r="B3315" i="17"/>
  <c r="B3316" i="17"/>
  <c r="B3317" i="17"/>
  <c r="B3318" i="17"/>
  <c r="B3319" i="17"/>
  <c r="B3320" i="17"/>
  <c r="B3321" i="17"/>
  <c r="B3322" i="17"/>
  <c r="B3323" i="17"/>
  <c r="B3324" i="17"/>
  <c r="B3325" i="17"/>
  <c r="B3326" i="17"/>
  <c r="B3327" i="17"/>
  <c r="B3328" i="17"/>
  <c r="B3329" i="17"/>
  <c r="B3330" i="17"/>
  <c r="B3331" i="17"/>
  <c r="B3332" i="17"/>
  <c r="B3333" i="17"/>
  <c r="B3334" i="17"/>
  <c r="B3335" i="17"/>
  <c r="B3336" i="17"/>
  <c r="B3337" i="17"/>
  <c r="B3338" i="17"/>
  <c r="B3339" i="17"/>
  <c r="B3340" i="17"/>
  <c r="B3341" i="17"/>
  <c r="B3342" i="17"/>
  <c r="B3343" i="17"/>
  <c r="B3344" i="17"/>
  <c r="B3345" i="17"/>
  <c r="B3346" i="17"/>
  <c r="B3347" i="17"/>
  <c r="B3348" i="17"/>
  <c r="B3349" i="17"/>
  <c r="B3350" i="17"/>
  <c r="B3351" i="17"/>
  <c r="B3352" i="17"/>
  <c r="B3353" i="17"/>
  <c r="B3354" i="17"/>
  <c r="B3355" i="17"/>
  <c r="B3356" i="17"/>
  <c r="B3357" i="17"/>
  <c r="B3358" i="17"/>
  <c r="B3359" i="17"/>
  <c r="B3360" i="17"/>
  <c r="B3361" i="17"/>
  <c r="B3362" i="17"/>
  <c r="B3363" i="17"/>
  <c r="B3364" i="17"/>
  <c r="B3365" i="17"/>
  <c r="B3366" i="17"/>
  <c r="B3367" i="17"/>
  <c r="B3368" i="17"/>
  <c r="B3369" i="17"/>
  <c r="B3370" i="17"/>
  <c r="B3371" i="17"/>
  <c r="B3372" i="17"/>
  <c r="B3373" i="17"/>
  <c r="B3374" i="17"/>
  <c r="B3375" i="17"/>
  <c r="B3376" i="17"/>
  <c r="B3377" i="17"/>
  <c r="B3378" i="17"/>
  <c r="B3379" i="17"/>
  <c r="B3380" i="17"/>
  <c r="B3381" i="17"/>
  <c r="B3382" i="17"/>
  <c r="B3383" i="17"/>
  <c r="B3384" i="17"/>
  <c r="B3385" i="17"/>
  <c r="B3386" i="17"/>
  <c r="B3387" i="17"/>
  <c r="B3388" i="17"/>
  <c r="B3389" i="17"/>
  <c r="B3390" i="17"/>
  <c r="B3391" i="17"/>
  <c r="B3392" i="17"/>
  <c r="B3393" i="17"/>
  <c r="B3394" i="17"/>
  <c r="B3395" i="17"/>
  <c r="B3396" i="17"/>
  <c r="B3397" i="17"/>
  <c r="B3398" i="17"/>
  <c r="B3399" i="17"/>
  <c r="B3400" i="17"/>
  <c r="B3401" i="17"/>
  <c r="B3402" i="17"/>
  <c r="B3403" i="17"/>
  <c r="B3404" i="17"/>
  <c r="B3405" i="17"/>
  <c r="B3406" i="17"/>
  <c r="B3407" i="17"/>
  <c r="B3408" i="17"/>
  <c r="B3409" i="17"/>
  <c r="B3410" i="17"/>
  <c r="B3411" i="17"/>
  <c r="B3412" i="17"/>
  <c r="B3413" i="17"/>
  <c r="B3414" i="17"/>
  <c r="B3415" i="17"/>
  <c r="B3416" i="17"/>
  <c r="B3417" i="17"/>
  <c r="B3418" i="17"/>
  <c r="B3419" i="17"/>
  <c r="B3420" i="17"/>
  <c r="B3421" i="17"/>
  <c r="B3422" i="17"/>
  <c r="B3423" i="17"/>
  <c r="B3424" i="17"/>
  <c r="B3425" i="17"/>
  <c r="B3426" i="17"/>
  <c r="B3427" i="17"/>
  <c r="B3428" i="17"/>
  <c r="B3429" i="17"/>
  <c r="B3430" i="17"/>
  <c r="B3431" i="17"/>
  <c r="B3432" i="17"/>
  <c r="B3433" i="17"/>
  <c r="B3434" i="17"/>
  <c r="B3435" i="17"/>
  <c r="B3436" i="17"/>
  <c r="B3437" i="17"/>
  <c r="B3438" i="17"/>
  <c r="B3439" i="17"/>
  <c r="B3440" i="17"/>
  <c r="B3441" i="17"/>
  <c r="B3442" i="17"/>
  <c r="B3443" i="17"/>
  <c r="B3444" i="17"/>
  <c r="B3445" i="17"/>
  <c r="B3446" i="17"/>
  <c r="B3447" i="17"/>
  <c r="B3448" i="17"/>
  <c r="B3449" i="17"/>
  <c r="B3450" i="17"/>
  <c r="B3451" i="17"/>
  <c r="B3452" i="17"/>
  <c r="B3453" i="17"/>
  <c r="B3454" i="17"/>
  <c r="B3455" i="17"/>
  <c r="B3456" i="17"/>
  <c r="B3457" i="17"/>
  <c r="B3458" i="17"/>
  <c r="B3459" i="17"/>
  <c r="B3460" i="17"/>
  <c r="B3461" i="17"/>
  <c r="B3462" i="17"/>
  <c r="B3463" i="17"/>
  <c r="B3464" i="17"/>
  <c r="B3465" i="17"/>
  <c r="B3466" i="17"/>
  <c r="B3467" i="17"/>
  <c r="B3468" i="17"/>
  <c r="B3469" i="17"/>
  <c r="B3470" i="17"/>
  <c r="B3471" i="17"/>
  <c r="B3472" i="17"/>
  <c r="B3473" i="17"/>
  <c r="B3474" i="17"/>
  <c r="B3475" i="17"/>
  <c r="B3476" i="17"/>
  <c r="B3477" i="17"/>
  <c r="B3478" i="17"/>
  <c r="B3479" i="17"/>
  <c r="B3480" i="17"/>
  <c r="B3481" i="17"/>
  <c r="B3482" i="17"/>
  <c r="B3483" i="17"/>
  <c r="B3484" i="17"/>
  <c r="B3485" i="17"/>
  <c r="B3486" i="17"/>
  <c r="B3487" i="17"/>
  <c r="B3488" i="17"/>
  <c r="B3489" i="17"/>
  <c r="B3490" i="17"/>
  <c r="B3491" i="17"/>
  <c r="B3492" i="17"/>
  <c r="B3493" i="17"/>
  <c r="B3494" i="17"/>
  <c r="B3495" i="17"/>
  <c r="B3496" i="17"/>
  <c r="B3497" i="17"/>
  <c r="B3498" i="17"/>
  <c r="B3499" i="17"/>
  <c r="B3500" i="17"/>
  <c r="B3501" i="17"/>
  <c r="B3502" i="17"/>
  <c r="B3503" i="17"/>
  <c r="B3504" i="17"/>
  <c r="B3505" i="17"/>
  <c r="B3506" i="17"/>
  <c r="B3507" i="17"/>
  <c r="B3508" i="17"/>
  <c r="B3509" i="17"/>
  <c r="B3510" i="17"/>
  <c r="B3511" i="17"/>
  <c r="B3512" i="17"/>
  <c r="B3513" i="17"/>
  <c r="B3514" i="17"/>
  <c r="B3515" i="17"/>
  <c r="B3516" i="17"/>
  <c r="B3517" i="17"/>
  <c r="B3518" i="17"/>
  <c r="B3519" i="17"/>
  <c r="B3520" i="17"/>
  <c r="B3521" i="17"/>
  <c r="B3522" i="17"/>
  <c r="B3523" i="17"/>
  <c r="B3524" i="17"/>
  <c r="B3525" i="17"/>
  <c r="B3526" i="17"/>
  <c r="B3527" i="17"/>
  <c r="B3528" i="17"/>
  <c r="B3529" i="17"/>
  <c r="B3530" i="17"/>
  <c r="B3531" i="17"/>
  <c r="B3532" i="17"/>
  <c r="B3533" i="17"/>
  <c r="B3534" i="17"/>
  <c r="B3535" i="17"/>
  <c r="B3536" i="17"/>
  <c r="B3537" i="17"/>
  <c r="B3538" i="17"/>
  <c r="B3539" i="17"/>
  <c r="B3540" i="17"/>
  <c r="B3541" i="17"/>
  <c r="B3542" i="17"/>
  <c r="B3543" i="17"/>
  <c r="B3544" i="17"/>
  <c r="B3545" i="17"/>
  <c r="B3546" i="17"/>
  <c r="B3547" i="17"/>
  <c r="B3548" i="17"/>
  <c r="B3549" i="17"/>
  <c r="B3550" i="17"/>
  <c r="B3551" i="17"/>
  <c r="B3552" i="17"/>
  <c r="B3553" i="17"/>
  <c r="B3554" i="17"/>
  <c r="B3555" i="17"/>
  <c r="B3556" i="17"/>
  <c r="B3557" i="17"/>
  <c r="B3558" i="17"/>
  <c r="B3559" i="17"/>
  <c r="B3560" i="17"/>
  <c r="B3561" i="17"/>
  <c r="B3562" i="17"/>
  <c r="B3563" i="17"/>
  <c r="B3564" i="17"/>
  <c r="B3565" i="17"/>
  <c r="B3566" i="17"/>
  <c r="B3567" i="17"/>
  <c r="B3568" i="17"/>
  <c r="B3569" i="17"/>
  <c r="B3570" i="17"/>
  <c r="B3571" i="17"/>
  <c r="B3572" i="17"/>
  <c r="B3573" i="17"/>
  <c r="B3574" i="17"/>
  <c r="B3575" i="17"/>
  <c r="B3576" i="17"/>
  <c r="B3577" i="17"/>
  <c r="B3578" i="17"/>
  <c r="B3579" i="17"/>
  <c r="B3580" i="17"/>
  <c r="B3581" i="17"/>
  <c r="B3582" i="17"/>
  <c r="B3583" i="17"/>
  <c r="B3584" i="17"/>
  <c r="B3585" i="17"/>
  <c r="B3586" i="17"/>
  <c r="B3587" i="17"/>
  <c r="B3588" i="17"/>
  <c r="B3589" i="17"/>
  <c r="B3590" i="17"/>
  <c r="B3591" i="17"/>
  <c r="B3592" i="17"/>
  <c r="B3593" i="17"/>
  <c r="B3594" i="17"/>
  <c r="B3595" i="17"/>
  <c r="B3596" i="17"/>
  <c r="B3597" i="17"/>
  <c r="B3598" i="17"/>
  <c r="B3599" i="17"/>
  <c r="B3600" i="17"/>
  <c r="B3601" i="17"/>
  <c r="B3602" i="17"/>
  <c r="B3603" i="17"/>
  <c r="B3604" i="17"/>
  <c r="B3605" i="17"/>
  <c r="B3606" i="17"/>
  <c r="B3607" i="17"/>
  <c r="B3608" i="17"/>
  <c r="B3609" i="17"/>
  <c r="B3610" i="17"/>
  <c r="B3611" i="17"/>
  <c r="B3612" i="17"/>
  <c r="B3613" i="17"/>
  <c r="B3614" i="17"/>
  <c r="B3615" i="17"/>
  <c r="B3616" i="17"/>
  <c r="B3617" i="17"/>
  <c r="B3618" i="17"/>
  <c r="B3619" i="17"/>
  <c r="B3620" i="17"/>
  <c r="B3621" i="17"/>
  <c r="B3622" i="17"/>
  <c r="B3623" i="17"/>
  <c r="B3624" i="17"/>
  <c r="B3625" i="17"/>
  <c r="B3626" i="17"/>
  <c r="B3627" i="17"/>
  <c r="B3628" i="17"/>
  <c r="B3629" i="17"/>
  <c r="B3630" i="17"/>
  <c r="B3631" i="17"/>
  <c r="B3632" i="17"/>
  <c r="B3633" i="17"/>
  <c r="B3634" i="17"/>
  <c r="B3635" i="17"/>
  <c r="B3636" i="17"/>
  <c r="B3637" i="17"/>
  <c r="B3638" i="17"/>
  <c r="B3639" i="17"/>
  <c r="B3640" i="17"/>
  <c r="B3641" i="17"/>
  <c r="B3642" i="17"/>
  <c r="B3643" i="17"/>
  <c r="B3644" i="17"/>
  <c r="B3645" i="17"/>
  <c r="B3646" i="17"/>
  <c r="B3647" i="17"/>
  <c r="B3648" i="17"/>
  <c r="B3649" i="17"/>
  <c r="B3650" i="17"/>
  <c r="B3651" i="17"/>
  <c r="B3652" i="17"/>
  <c r="B3653" i="17"/>
  <c r="B3654" i="17"/>
  <c r="B3655" i="17"/>
  <c r="B3656" i="17"/>
  <c r="B3657" i="17"/>
  <c r="B3658" i="17"/>
  <c r="B3659" i="17"/>
  <c r="B3660" i="17"/>
  <c r="B3661" i="17"/>
  <c r="B3662" i="17"/>
  <c r="B3663" i="17"/>
  <c r="B3664" i="17"/>
  <c r="B3665" i="17"/>
  <c r="B3666" i="17"/>
  <c r="B3667" i="17"/>
  <c r="B3668" i="17"/>
  <c r="B3669" i="17"/>
  <c r="B3670" i="17"/>
  <c r="B3671" i="17"/>
  <c r="B3672" i="17"/>
  <c r="B3673" i="17"/>
  <c r="B3674" i="17"/>
  <c r="B3675" i="17"/>
  <c r="B3676" i="17"/>
  <c r="B3677" i="17"/>
  <c r="B3678" i="17"/>
  <c r="B3679" i="17"/>
  <c r="B3680" i="17"/>
  <c r="B3681" i="17"/>
  <c r="B3682" i="17"/>
  <c r="B3683" i="17"/>
  <c r="B3684" i="17"/>
  <c r="B3685" i="17"/>
  <c r="B3686" i="17"/>
  <c r="B3687" i="17"/>
  <c r="B3688" i="17"/>
  <c r="B3689" i="17"/>
  <c r="B3690" i="17"/>
  <c r="B3691" i="17"/>
  <c r="B3692" i="17"/>
  <c r="B3693" i="17"/>
  <c r="B3694" i="17"/>
  <c r="B3695" i="17"/>
  <c r="B3696" i="17"/>
  <c r="B3697" i="17"/>
  <c r="B3698" i="17"/>
  <c r="B3699" i="17"/>
  <c r="B3700" i="17"/>
  <c r="B3701" i="17"/>
  <c r="B3702" i="17"/>
  <c r="B3703" i="17"/>
  <c r="B3704" i="17"/>
  <c r="B3705" i="17"/>
  <c r="B3706" i="17"/>
  <c r="B3707" i="17"/>
  <c r="B3708" i="17"/>
  <c r="B3709" i="17"/>
  <c r="B3710" i="17"/>
  <c r="B3711" i="17"/>
  <c r="B3712" i="17"/>
  <c r="B3713" i="17"/>
  <c r="B3714" i="17"/>
  <c r="B3715" i="17"/>
  <c r="B3716" i="17"/>
  <c r="B3717" i="17"/>
  <c r="B3718" i="17"/>
  <c r="B3719" i="17"/>
  <c r="B3720" i="17"/>
  <c r="B3721" i="17"/>
  <c r="B3722" i="17"/>
  <c r="B3723" i="17"/>
  <c r="B3724" i="17"/>
  <c r="B3725" i="17"/>
  <c r="B3726" i="17"/>
  <c r="B3727" i="17"/>
  <c r="B3728" i="17"/>
  <c r="B3729" i="17"/>
  <c r="B3730" i="17"/>
  <c r="B3731" i="17"/>
  <c r="B3732" i="17"/>
  <c r="B3733" i="17"/>
  <c r="B3734" i="17"/>
  <c r="B3735" i="17"/>
  <c r="B3736" i="17"/>
  <c r="B3737" i="17"/>
  <c r="B3738" i="17"/>
  <c r="B3739" i="17"/>
  <c r="B3740" i="17"/>
  <c r="B3741" i="17"/>
  <c r="B3742" i="17"/>
  <c r="B3743" i="17"/>
  <c r="B3744" i="17"/>
  <c r="B3745" i="17"/>
  <c r="B3746" i="17"/>
  <c r="B3747" i="17"/>
  <c r="B3748" i="17"/>
  <c r="B3749" i="17"/>
  <c r="B3750" i="17"/>
  <c r="B3751" i="17"/>
  <c r="B3752" i="17"/>
  <c r="B3753" i="17"/>
  <c r="B3754" i="17"/>
  <c r="B3755" i="17"/>
  <c r="B3756" i="17"/>
  <c r="B3757" i="17"/>
  <c r="B3758" i="17"/>
  <c r="B3759" i="17"/>
  <c r="B3760" i="17"/>
  <c r="B3761" i="17"/>
  <c r="B3762" i="17"/>
  <c r="B3763" i="17"/>
  <c r="B3764" i="17"/>
  <c r="B3765" i="17"/>
  <c r="B3766" i="17"/>
  <c r="B3767" i="17"/>
  <c r="B3768" i="17"/>
  <c r="B3769" i="17"/>
  <c r="B3770" i="17"/>
  <c r="B3771" i="17"/>
  <c r="B3772" i="17"/>
  <c r="B3773" i="17"/>
  <c r="B3774" i="17"/>
  <c r="B3775" i="17"/>
  <c r="B3776" i="17"/>
  <c r="B3777" i="17"/>
  <c r="B3778" i="17"/>
  <c r="B3779" i="17"/>
  <c r="B3780" i="17"/>
  <c r="B3781" i="17"/>
  <c r="B3782" i="17"/>
  <c r="B3783" i="17"/>
  <c r="B3784" i="17"/>
  <c r="B3785" i="17"/>
  <c r="B3786" i="17"/>
  <c r="B3787" i="17"/>
  <c r="B3788" i="17"/>
  <c r="B3789" i="17"/>
  <c r="B3790" i="17"/>
  <c r="B3791" i="17"/>
  <c r="B3792" i="17"/>
  <c r="B3793" i="17"/>
  <c r="B3794" i="17"/>
  <c r="B3795" i="17"/>
  <c r="B3796" i="17"/>
  <c r="B3797" i="17"/>
  <c r="B3798" i="17"/>
  <c r="B3799" i="17"/>
  <c r="B3800" i="17"/>
  <c r="B3801" i="17"/>
  <c r="B3802" i="17"/>
  <c r="B3803" i="17"/>
  <c r="B3804" i="17"/>
  <c r="B3805" i="17"/>
  <c r="B3806" i="17"/>
  <c r="B3807" i="17"/>
  <c r="B3808" i="17"/>
  <c r="B3809" i="17"/>
  <c r="B3810" i="17"/>
  <c r="B3811" i="17"/>
  <c r="B3812" i="17"/>
  <c r="B3813" i="17"/>
  <c r="B3814" i="17"/>
  <c r="B3815" i="17"/>
  <c r="B3816" i="17"/>
  <c r="B3817" i="17"/>
  <c r="B3818" i="17"/>
  <c r="B3819" i="17"/>
  <c r="B3820" i="17"/>
  <c r="B3821" i="17"/>
  <c r="B3822" i="17"/>
  <c r="B3823" i="17"/>
  <c r="B3824" i="17"/>
  <c r="B3825" i="17"/>
  <c r="B3826" i="17"/>
  <c r="B3827" i="17"/>
  <c r="B3828" i="17"/>
  <c r="B3829" i="17"/>
  <c r="B3830" i="17"/>
  <c r="B3831" i="17"/>
  <c r="B3832" i="17"/>
  <c r="B3833" i="17"/>
  <c r="B3834" i="17"/>
  <c r="B3835" i="17"/>
  <c r="B3836" i="17"/>
  <c r="B3837" i="17"/>
  <c r="B3838" i="17"/>
  <c r="B3839" i="17"/>
  <c r="B3840" i="17"/>
  <c r="B3841" i="17"/>
  <c r="B3842" i="17"/>
  <c r="B3843" i="17"/>
  <c r="B3844" i="17"/>
  <c r="B3845" i="17"/>
  <c r="B3846" i="17"/>
  <c r="B3847" i="17"/>
  <c r="B3848" i="17"/>
  <c r="B3849" i="17"/>
  <c r="B3850" i="17"/>
  <c r="B3851" i="17"/>
  <c r="B3852" i="17"/>
  <c r="B3853" i="17"/>
  <c r="B3854" i="17"/>
  <c r="B3855" i="17"/>
  <c r="B3856" i="17"/>
  <c r="B3857" i="17"/>
  <c r="B3858" i="17"/>
  <c r="B3859" i="17"/>
  <c r="B3860" i="17"/>
  <c r="B3861" i="17"/>
  <c r="B3862" i="17"/>
  <c r="B3863" i="17"/>
  <c r="B3864" i="17"/>
  <c r="B3865" i="17"/>
  <c r="B3866" i="17"/>
  <c r="B3867" i="17"/>
  <c r="B3868" i="17"/>
  <c r="B3869" i="17"/>
  <c r="B3870" i="17"/>
  <c r="B3871" i="17"/>
  <c r="B3872" i="17"/>
  <c r="B3873" i="17"/>
  <c r="B3874" i="17"/>
  <c r="B3875" i="17"/>
  <c r="B3876" i="17"/>
  <c r="B3877" i="17"/>
  <c r="B3878" i="17"/>
  <c r="B3879" i="17"/>
  <c r="B3880" i="17"/>
  <c r="B3881" i="17"/>
  <c r="B3882" i="17"/>
  <c r="B3883" i="17"/>
  <c r="B3884" i="17"/>
  <c r="B3885" i="17"/>
  <c r="B3886" i="17"/>
  <c r="B3887" i="17"/>
  <c r="B3888" i="17"/>
  <c r="B3889" i="17"/>
  <c r="B3890" i="17"/>
  <c r="B3891" i="17"/>
  <c r="B3892" i="17"/>
  <c r="B3893" i="17"/>
  <c r="B3894" i="17"/>
  <c r="B3895" i="17"/>
  <c r="B3896" i="17"/>
  <c r="B3897" i="17"/>
  <c r="B3898" i="17"/>
  <c r="B3899" i="17"/>
  <c r="B3900" i="17"/>
  <c r="B3901" i="17"/>
  <c r="B3902" i="17"/>
  <c r="B3903" i="17"/>
  <c r="B3904" i="17"/>
  <c r="B3905" i="17"/>
  <c r="B3906" i="17"/>
  <c r="B3907" i="17"/>
  <c r="B3908" i="17"/>
  <c r="B3909" i="17"/>
  <c r="B3910" i="17"/>
  <c r="B3911" i="17"/>
  <c r="B3912" i="17"/>
  <c r="B3913" i="17"/>
  <c r="B3914" i="17"/>
  <c r="B3915" i="17"/>
  <c r="B3916" i="17"/>
  <c r="B3917" i="17"/>
  <c r="B3918" i="17"/>
  <c r="B3919" i="17"/>
  <c r="B3920" i="17"/>
  <c r="B3921" i="17"/>
  <c r="B3922" i="17"/>
  <c r="B3923" i="17"/>
  <c r="B3924" i="17"/>
  <c r="B3925" i="17"/>
  <c r="B3926" i="17"/>
  <c r="B3927" i="17"/>
  <c r="B3928" i="17"/>
  <c r="B3929" i="17"/>
  <c r="B3930" i="17"/>
  <c r="B3931" i="17"/>
  <c r="B3932" i="17"/>
  <c r="B3933" i="17"/>
  <c r="B3934" i="17"/>
  <c r="B3935" i="17"/>
  <c r="B3936" i="17"/>
  <c r="B3937" i="17"/>
  <c r="B3938" i="17"/>
  <c r="B3939" i="17"/>
  <c r="B3940" i="17"/>
  <c r="B3941" i="17"/>
  <c r="B3942" i="17"/>
  <c r="B3943" i="17"/>
  <c r="B3944" i="17"/>
  <c r="B3945" i="17"/>
  <c r="B3946" i="17"/>
  <c r="B3947" i="17"/>
  <c r="B3948" i="17"/>
  <c r="B3949" i="17"/>
  <c r="B3950" i="17"/>
  <c r="B3951" i="17"/>
  <c r="B3952" i="17"/>
  <c r="B3953" i="17"/>
  <c r="B3954" i="17"/>
  <c r="B3955" i="17"/>
  <c r="B3956" i="17"/>
  <c r="B3957" i="17"/>
  <c r="B3958" i="17"/>
  <c r="B3959" i="17"/>
  <c r="B3960" i="17"/>
  <c r="B3961" i="17"/>
  <c r="B3962" i="17"/>
  <c r="B3963" i="17"/>
  <c r="B3964" i="17"/>
  <c r="B3965" i="17"/>
  <c r="B3966" i="17"/>
  <c r="B3967" i="17"/>
  <c r="B3968" i="17"/>
  <c r="B3969" i="17"/>
  <c r="B3970" i="17"/>
  <c r="B3971" i="17"/>
  <c r="B3972" i="17"/>
  <c r="B3973" i="17"/>
  <c r="B3974" i="17"/>
  <c r="B3975" i="17"/>
  <c r="B3976" i="17"/>
  <c r="B3977" i="17"/>
  <c r="B3978" i="17"/>
  <c r="B3979" i="17"/>
  <c r="B3980" i="17"/>
  <c r="B3981" i="17"/>
  <c r="B3982" i="17"/>
  <c r="B3983" i="17"/>
  <c r="B3984" i="17"/>
  <c r="B3985" i="17"/>
  <c r="B3986" i="17"/>
  <c r="B3987" i="17"/>
  <c r="B3988" i="17"/>
  <c r="B3989" i="17"/>
  <c r="B3990" i="17"/>
  <c r="B3991" i="17"/>
  <c r="B3992" i="17"/>
  <c r="B3993" i="17"/>
  <c r="B3994" i="17"/>
  <c r="B3995" i="17"/>
  <c r="B3996" i="17"/>
  <c r="B3997" i="17"/>
  <c r="B3998" i="17"/>
  <c r="B3999" i="17"/>
  <c r="B4000" i="17"/>
  <c r="B4001" i="17"/>
  <c r="B4002" i="17"/>
  <c r="C1503" i="17"/>
  <c r="C1504" i="17"/>
  <c r="C1505" i="17"/>
  <c r="C1506" i="17"/>
  <c r="C1507" i="17"/>
  <c r="C1508" i="17"/>
  <c r="C1509" i="17"/>
  <c r="C1510" i="17"/>
  <c r="C1511" i="17"/>
  <c r="C1512" i="17"/>
  <c r="C1513" i="17"/>
  <c r="C1514" i="17"/>
  <c r="C1515" i="17"/>
  <c r="C1516" i="17"/>
  <c r="C1517" i="17"/>
  <c r="C1518" i="17"/>
  <c r="C1519" i="17"/>
  <c r="C1520" i="17"/>
  <c r="C1521" i="17"/>
  <c r="C1522" i="17"/>
  <c r="C1523" i="17"/>
  <c r="C1524" i="17"/>
  <c r="C1525" i="17"/>
  <c r="C1526" i="17"/>
  <c r="C1527" i="17"/>
  <c r="C1528" i="17"/>
  <c r="C1529" i="17"/>
  <c r="C1530" i="17"/>
  <c r="C1531" i="17"/>
  <c r="C1532" i="17"/>
  <c r="C1533" i="17"/>
  <c r="C1534" i="17"/>
  <c r="C1535" i="17"/>
  <c r="C1536" i="17"/>
  <c r="C1537" i="17"/>
  <c r="C1538" i="17"/>
  <c r="C1539" i="17"/>
  <c r="C1540" i="17"/>
  <c r="C1541" i="17"/>
  <c r="C1542" i="17"/>
  <c r="C1543" i="17"/>
  <c r="C1544" i="17"/>
  <c r="C1545" i="17"/>
  <c r="C1546" i="17"/>
  <c r="C1547" i="17"/>
  <c r="C1548" i="17"/>
  <c r="C1549" i="17"/>
  <c r="C1550" i="17"/>
  <c r="C1551" i="17"/>
  <c r="C1552" i="17"/>
  <c r="C1553" i="17"/>
  <c r="C1554" i="17"/>
  <c r="C1555" i="17"/>
  <c r="C1556" i="17"/>
  <c r="C1557" i="17"/>
  <c r="C1558" i="17"/>
  <c r="C1559" i="17"/>
  <c r="C1560" i="17"/>
  <c r="C1561" i="17"/>
  <c r="C1562" i="17"/>
  <c r="C1563" i="17"/>
  <c r="C1564" i="17"/>
  <c r="C1565" i="17"/>
  <c r="C1566" i="17"/>
  <c r="C1567" i="17"/>
  <c r="C1568" i="17"/>
  <c r="C1569" i="17"/>
  <c r="C1570" i="17"/>
  <c r="C1571" i="17"/>
  <c r="C1572" i="17"/>
  <c r="C1573" i="17"/>
  <c r="C1574" i="17"/>
  <c r="C1575" i="17"/>
  <c r="C1576" i="17"/>
  <c r="C1577" i="17"/>
  <c r="C1578" i="17"/>
  <c r="C1579" i="17"/>
  <c r="C1580" i="17"/>
  <c r="C1581" i="17"/>
  <c r="C1582" i="17"/>
  <c r="C1583" i="17"/>
  <c r="C1584" i="17"/>
  <c r="C1585" i="17"/>
  <c r="C1586" i="17"/>
  <c r="C1587" i="17"/>
  <c r="C1588" i="17"/>
  <c r="C1589" i="17"/>
  <c r="C1590" i="17"/>
  <c r="C1591" i="17"/>
  <c r="C1592" i="17"/>
  <c r="C1593" i="17"/>
  <c r="C1594" i="17"/>
  <c r="C1595" i="17"/>
  <c r="C1596" i="17"/>
  <c r="C1597" i="17"/>
  <c r="C1598" i="17"/>
  <c r="C1599" i="17"/>
  <c r="C1600" i="17"/>
  <c r="C1601" i="17"/>
  <c r="C1602" i="17"/>
  <c r="C1603" i="17"/>
  <c r="C1604" i="17"/>
  <c r="C1605" i="17"/>
  <c r="C1606" i="17"/>
  <c r="C1607" i="17"/>
  <c r="C1608" i="17"/>
  <c r="C1609" i="17"/>
  <c r="C1610" i="17"/>
  <c r="C1611" i="17"/>
  <c r="C1612" i="17"/>
  <c r="C1613" i="17"/>
  <c r="C1614" i="17"/>
  <c r="C1615" i="17"/>
  <c r="C1616" i="17"/>
  <c r="C1617" i="17"/>
  <c r="C1618" i="17"/>
  <c r="C1619" i="17"/>
  <c r="C1620" i="17"/>
  <c r="C1621" i="17"/>
  <c r="C1622" i="17"/>
  <c r="C1623" i="17"/>
  <c r="C1624" i="17"/>
  <c r="C1625" i="17"/>
  <c r="C1626" i="17"/>
  <c r="C1627" i="17"/>
  <c r="C1628" i="17"/>
  <c r="C1629" i="17"/>
  <c r="C1630" i="17"/>
  <c r="C1631" i="17"/>
  <c r="C1632" i="17"/>
  <c r="C1633" i="17"/>
  <c r="C1634" i="17"/>
  <c r="C1635" i="17"/>
  <c r="C1636" i="17"/>
  <c r="C1637" i="17"/>
  <c r="C1638" i="17"/>
  <c r="C1639" i="17"/>
  <c r="C1640" i="17"/>
  <c r="C1641" i="17"/>
  <c r="C1642" i="17"/>
  <c r="C1643" i="17"/>
  <c r="C1644" i="17"/>
  <c r="C1645" i="17"/>
  <c r="C1646" i="17"/>
  <c r="C1647" i="17"/>
  <c r="C1648" i="17"/>
  <c r="C1649" i="17"/>
  <c r="C1650" i="17"/>
  <c r="C1651" i="17"/>
  <c r="C1652" i="17"/>
  <c r="C1653" i="17"/>
  <c r="C1654" i="17"/>
  <c r="C1655" i="17"/>
  <c r="C1656" i="17"/>
  <c r="C1657" i="17"/>
  <c r="C1658" i="17"/>
  <c r="C1659" i="17"/>
  <c r="C1660" i="17"/>
  <c r="C1661" i="17"/>
  <c r="C1662" i="17"/>
  <c r="C1663" i="17"/>
  <c r="C1664" i="17"/>
  <c r="C1665" i="17"/>
  <c r="C1666" i="17"/>
  <c r="C1667" i="17"/>
  <c r="C1668" i="17"/>
  <c r="C1669" i="17"/>
  <c r="C1670" i="17"/>
  <c r="C1671" i="17"/>
  <c r="C1672" i="17"/>
  <c r="C1673" i="17"/>
  <c r="C1674" i="17"/>
  <c r="C1675" i="17"/>
  <c r="C1676" i="17"/>
  <c r="C1677" i="17"/>
  <c r="C1678" i="17"/>
  <c r="C1679" i="17"/>
  <c r="C1680" i="17"/>
  <c r="C1681" i="17"/>
  <c r="C1682" i="17"/>
  <c r="C1683" i="17"/>
  <c r="C1684" i="17"/>
  <c r="C1685" i="17"/>
  <c r="C1686" i="17"/>
  <c r="C1687" i="17"/>
  <c r="C1688" i="17"/>
  <c r="C1689" i="17"/>
  <c r="C1690" i="17"/>
  <c r="C1691" i="17"/>
  <c r="C1692" i="17"/>
  <c r="C1693" i="17"/>
  <c r="C1694" i="17"/>
  <c r="C1695" i="17"/>
  <c r="C1696" i="17"/>
  <c r="C1697" i="17"/>
  <c r="C1698" i="17"/>
  <c r="C1699" i="17"/>
  <c r="C1700" i="17"/>
  <c r="C1701" i="17"/>
  <c r="C1702" i="17"/>
  <c r="C1703" i="17"/>
  <c r="C1704" i="17"/>
  <c r="C1705" i="17"/>
  <c r="C1706" i="17"/>
  <c r="C1707" i="17"/>
  <c r="C1708" i="17"/>
  <c r="C1709" i="17"/>
  <c r="C1710" i="17"/>
  <c r="C1711" i="17"/>
  <c r="C1712" i="17"/>
  <c r="C1713" i="17"/>
  <c r="C1714" i="17"/>
  <c r="C1715" i="17"/>
  <c r="C1716" i="17"/>
  <c r="C1717" i="17"/>
  <c r="C1718" i="17"/>
  <c r="C1719" i="17"/>
  <c r="C1720" i="17"/>
  <c r="C1721" i="17"/>
  <c r="C1722" i="17"/>
  <c r="C1723" i="17"/>
  <c r="C1724" i="17"/>
  <c r="C1725" i="17"/>
  <c r="C1726" i="17"/>
  <c r="C1727" i="17"/>
  <c r="C1728" i="17"/>
  <c r="C1729" i="17"/>
  <c r="C1730" i="17"/>
  <c r="C1731" i="17"/>
  <c r="C1732" i="17"/>
  <c r="C1733" i="17"/>
  <c r="C1734" i="17"/>
  <c r="C1735" i="17"/>
  <c r="C1736" i="17"/>
  <c r="C1737" i="17"/>
  <c r="C1738" i="17"/>
  <c r="C1739" i="17"/>
  <c r="C1740" i="17"/>
  <c r="C1741" i="17"/>
  <c r="C1742" i="17"/>
  <c r="C1743" i="17"/>
  <c r="C1744" i="17"/>
  <c r="C1745" i="17"/>
  <c r="C1746" i="17"/>
  <c r="C1747" i="17"/>
  <c r="C1748" i="17"/>
  <c r="C1749" i="17"/>
  <c r="C1750" i="17"/>
  <c r="C1751" i="17"/>
  <c r="C1752" i="17"/>
  <c r="C1753" i="17"/>
  <c r="C1754" i="17"/>
  <c r="C1755" i="17"/>
  <c r="C1756" i="17"/>
  <c r="C1757" i="17"/>
  <c r="C1758" i="17"/>
  <c r="C1759" i="17"/>
  <c r="C1760" i="17"/>
  <c r="C1761" i="17"/>
  <c r="C1762" i="17"/>
  <c r="C1763" i="17"/>
  <c r="C1764" i="17"/>
  <c r="C1765" i="17"/>
  <c r="C1766" i="17"/>
  <c r="C1767" i="17"/>
  <c r="C1768" i="17"/>
  <c r="C1769" i="17"/>
  <c r="C1770" i="17"/>
  <c r="C1771" i="17"/>
  <c r="C1772" i="17"/>
  <c r="C1773" i="17"/>
  <c r="C1774" i="17"/>
  <c r="C1775" i="17"/>
  <c r="C1776" i="17"/>
  <c r="C1777" i="17"/>
  <c r="C1778" i="17"/>
  <c r="C1779" i="17"/>
  <c r="C1780" i="17"/>
  <c r="C1781" i="17"/>
  <c r="C1782" i="17"/>
  <c r="C1783" i="17"/>
  <c r="C1784" i="17"/>
  <c r="C1785" i="17"/>
  <c r="C1786" i="17"/>
  <c r="C1787" i="17"/>
  <c r="C1788" i="17"/>
  <c r="C1789" i="17"/>
  <c r="C1790" i="17"/>
  <c r="C1791" i="17"/>
  <c r="C1792" i="17"/>
  <c r="C1793" i="17"/>
  <c r="C1794" i="17"/>
  <c r="C1795" i="17"/>
  <c r="C1796" i="17"/>
  <c r="C1797" i="17"/>
  <c r="C1798" i="17"/>
  <c r="C1799" i="17"/>
  <c r="C1800" i="17"/>
  <c r="C1801" i="17"/>
  <c r="C1802" i="17"/>
  <c r="C1803" i="17"/>
  <c r="C1804" i="17"/>
  <c r="C1805" i="17"/>
  <c r="C1806" i="17"/>
  <c r="C1807" i="17"/>
  <c r="C1808" i="17"/>
  <c r="C1809" i="17"/>
  <c r="C1810" i="17"/>
  <c r="C1811" i="17"/>
  <c r="C1812" i="17"/>
  <c r="C1813" i="17"/>
  <c r="C1814" i="17"/>
  <c r="C1815" i="17"/>
  <c r="C1816" i="17"/>
  <c r="C1817" i="17"/>
  <c r="C1818" i="17"/>
  <c r="C1819" i="17"/>
  <c r="C1820" i="17"/>
  <c r="C1821" i="17"/>
  <c r="C1822" i="17"/>
  <c r="C1823" i="17"/>
  <c r="C1824" i="17"/>
  <c r="C1825" i="17"/>
  <c r="C1826" i="17"/>
  <c r="C1827" i="17"/>
  <c r="C1828" i="17"/>
  <c r="C1829" i="17"/>
  <c r="C1830" i="17"/>
  <c r="C1831" i="17"/>
  <c r="C1832" i="17"/>
  <c r="C1833" i="17"/>
  <c r="C1834" i="17"/>
  <c r="C1835" i="17"/>
  <c r="C1836" i="17"/>
  <c r="C1837" i="17"/>
  <c r="C1838" i="17"/>
  <c r="C1839" i="17"/>
  <c r="C1840" i="17"/>
  <c r="C1841" i="17"/>
  <c r="C1842" i="17"/>
  <c r="C1843" i="17"/>
  <c r="C1844" i="17"/>
  <c r="C1845" i="17"/>
  <c r="C1846" i="17"/>
  <c r="C1847" i="17"/>
  <c r="C1848" i="17"/>
  <c r="C1849" i="17"/>
  <c r="C1850" i="17"/>
  <c r="C1851" i="17"/>
  <c r="C1852" i="17"/>
  <c r="C1853" i="17"/>
  <c r="C1854" i="17"/>
  <c r="C1855" i="17"/>
  <c r="C1856" i="17"/>
  <c r="C1857" i="17"/>
  <c r="C1858" i="17"/>
  <c r="C1859" i="17"/>
  <c r="C1860" i="17"/>
  <c r="C1861" i="17"/>
  <c r="C1862" i="17"/>
  <c r="C1863" i="17"/>
  <c r="C1864" i="17"/>
  <c r="C1865" i="17"/>
  <c r="C1866" i="17"/>
  <c r="C1867" i="17"/>
  <c r="C1868" i="17"/>
  <c r="C1869" i="17"/>
  <c r="C1870" i="17"/>
  <c r="C1871" i="17"/>
  <c r="C1872" i="17"/>
  <c r="C1873" i="17"/>
  <c r="C1874" i="17"/>
  <c r="C1875" i="17"/>
  <c r="C1876" i="17"/>
  <c r="C1877" i="17"/>
  <c r="C1878" i="17"/>
  <c r="C1879" i="17"/>
  <c r="C1880" i="17"/>
  <c r="C1881" i="17"/>
  <c r="C1882" i="17"/>
  <c r="C1883" i="17"/>
  <c r="C1884" i="17"/>
  <c r="C1885" i="17"/>
  <c r="C1886" i="17"/>
  <c r="C1887" i="17"/>
  <c r="C1888" i="17"/>
  <c r="C1889" i="17"/>
  <c r="C1890" i="17"/>
  <c r="C1891" i="17"/>
  <c r="C1892" i="17"/>
  <c r="C1893" i="17"/>
  <c r="C1894" i="17"/>
  <c r="C1895" i="17"/>
  <c r="C1896" i="17"/>
  <c r="C1897" i="17"/>
  <c r="C1898" i="17"/>
  <c r="C1899" i="17"/>
  <c r="C1900" i="17"/>
  <c r="C1901" i="17"/>
  <c r="C1902" i="17"/>
  <c r="C1903" i="17"/>
  <c r="C1904" i="17"/>
  <c r="C1905" i="17"/>
  <c r="C1906" i="17"/>
  <c r="C1907" i="17"/>
  <c r="C1908" i="17"/>
  <c r="C1909" i="17"/>
  <c r="C1910" i="17"/>
  <c r="C1911" i="17"/>
  <c r="C1912" i="17"/>
  <c r="C1913" i="17"/>
  <c r="C1914" i="17"/>
  <c r="C1915" i="17"/>
  <c r="C1916" i="17"/>
  <c r="C1917" i="17"/>
  <c r="C1918" i="17"/>
  <c r="C1919" i="17"/>
  <c r="C1920" i="17"/>
  <c r="C1921" i="17"/>
  <c r="C1922" i="17"/>
  <c r="C1923" i="17"/>
  <c r="C1924" i="17"/>
  <c r="C1925" i="17"/>
  <c r="C1926" i="17"/>
  <c r="C1927" i="17"/>
  <c r="C1928" i="17"/>
  <c r="C1929" i="17"/>
  <c r="C1930" i="17"/>
  <c r="C1931" i="17"/>
  <c r="C1932" i="17"/>
  <c r="C1933" i="17"/>
  <c r="C1934" i="17"/>
  <c r="C1935" i="17"/>
  <c r="C1936" i="17"/>
  <c r="C1937" i="17"/>
  <c r="C1938" i="17"/>
  <c r="C1939" i="17"/>
  <c r="C1940" i="17"/>
  <c r="C1941" i="17"/>
  <c r="C1942" i="17"/>
  <c r="C1943" i="17"/>
  <c r="C1944" i="17"/>
  <c r="C1945" i="17"/>
  <c r="C1946" i="17"/>
  <c r="C1947" i="17"/>
  <c r="C1948" i="17"/>
  <c r="C1949" i="17"/>
  <c r="C1950" i="17"/>
  <c r="C1951" i="17"/>
  <c r="C1952" i="17"/>
  <c r="C1953" i="17"/>
  <c r="C1954" i="17"/>
  <c r="C1955" i="17"/>
  <c r="C1956" i="17"/>
  <c r="C1957" i="17"/>
  <c r="C1958" i="17"/>
  <c r="C1959" i="17"/>
  <c r="C1960" i="17"/>
  <c r="C1961" i="17"/>
  <c r="C1962" i="17"/>
  <c r="C1963" i="17"/>
  <c r="C1964" i="17"/>
  <c r="C1965" i="17"/>
  <c r="C1966" i="17"/>
  <c r="C1967" i="17"/>
  <c r="C1968" i="17"/>
  <c r="C1969" i="17"/>
  <c r="C1970" i="17"/>
  <c r="C1971" i="17"/>
  <c r="C1972" i="17"/>
  <c r="C1973" i="17"/>
  <c r="C1974" i="17"/>
  <c r="C1975" i="17"/>
  <c r="C1976" i="17"/>
  <c r="C1977" i="17"/>
  <c r="C1978" i="17"/>
  <c r="C1979" i="17"/>
  <c r="C1980" i="17"/>
  <c r="C1981" i="17"/>
  <c r="C1982" i="17"/>
  <c r="C1983" i="17"/>
  <c r="C1984" i="17"/>
  <c r="C1985" i="17"/>
  <c r="C1986" i="17"/>
  <c r="C1987" i="17"/>
  <c r="C1988" i="17"/>
  <c r="C1989" i="17"/>
  <c r="C1990" i="17"/>
  <c r="C1991" i="17"/>
  <c r="C1992" i="17"/>
  <c r="C1993" i="17"/>
  <c r="C1994" i="17"/>
  <c r="C1995" i="17"/>
  <c r="C1996" i="17"/>
  <c r="C1997" i="17"/>
  <c r="C1998" i="17"/>
  <c r="C1999" i="17"/>
  <c r="C2000" i="17"/>
  <c r="C2001" i="17"/>
  <c r="C2002" i="17"/>
  <c r="C2003" i="17"/>
  <c r="C2004" i="17"/>
  <c r="C2005" i="17"/>
  <c r="C2006" i="17"/>
  <c r="C2007" i="17"/>
  <c r="C2008" i="17"/>
  <c r="C2009" i="17"/>
  <c r="C2010" i="17"/>
  <c r="C2011" i="17"/>
  <c r="C2012" i="17"/>
  <c r="C2013" i="17"/>
  <c r="C2014" i="17"/>
  <c r="C2015" i="17"/>
  <c r="C2016" i="17"/>
  <c r="C2017" i="17"/>
  <c r="C2018" i="17"/>
  <c r="C2019" i="17"/>
  <c r="C2020" i="17"/>
  <c r="C2021" i="17"/>
  <c r="C2022" i="17"/>
  <c r="C2023" i="17"/>
  <c r="C2024" i="17"/>
  <c r="C2025" i="17"/>
  <c r="C2026" i="17"/>
  <c r="C2027" i="17"/>
  <c r="C2028" i="17"/>
  <c r="C2029" i="17"/>
  <c r="C2030" i="17"/>
  <c r="C2031" i="17"/>
  <c r="C2032" i="17"/>
  <c r="C2033" i="17"/>
  <c r="C2034" i="17"/>
  <c r="C2035" i="17"/>
  <c r="C2036" i="17"/>
  <c r="C2037" i="17"/>
  <c r="C2038" i="17"/>
  <c r="C2039" i="17"/>
  <c r="C2040" i="17"/>
  <c r="C2041" i="17"/>
  <c r="C2042" i="17"/>
  <c r="C2043" i="17"/>
  <c r="C2044" i="17"/>
  <c r="C2045" i="17"/>
  <c r="C2046" i="17"/>
  <c r="C2047" i="17"/>
  <c r="C2048" i="17"/>
  <c r="C2049" i="17"/>
  <c r="C2050" i="17"/>
  <c r="C2051" i="17"/>
  <c r="C2052" i="17"/>
  <c r="C2053" i="17"/>
  <c r="C2054" i="17"/>
  <c r="C2055" i="17"/>
  <c r="C2056" i="17"/>
  <c r="C2057" i="17"/>
  <c r="C2058" i="17"/>
  <c r="C2059" i="17"/>
  <c r="C2060" i="17"/>
  <c r="C2061" i="17"/>
  <c r="C2062" i="17"/>
  <c r="C2063" i="17"/>
  <c r="C2064" i="17"/>
  <c r="C2065" i="17"/>
  <c r="C2066" i="17"/>
  <c r="C2067" i="17"/>
  <c r="C2068" i="17"/>
  <c r="C2069" i="17"/>
  <c r="C2070" i="17"/>
  <c r="C2071" i="17"/>
  <c r="C2072" i="17"/>
  <c r="C2073" i="17"/>
  <c r="C2074" i="17"/>
  <c r="C2075" i="17"/>
  <c r="C2076" i="17"/>
  <c r="C2077" i="17"/>
  <c r="C2078" i="17"/>
  <c r="C2079" i="17"/>
  <c r="C2080" i="17"/>
  <c r="C2081" i="17"/>
  <c r="C2082" i="17"/>
  <c r="C2083" i="17"/>
  <c r="C2084" i="17"/>
  <c r="C2085" i="17"/>
  <c r="C2086" i="17"/>
  <c r="C2087" i="17"/>
  <c r="C2088" i="17"/>
  <c r="C2089" i="17"/>
  <c r="C2090" i="17"/>
  <c r="C2091" i="17"/>
  <c r="C2092" i="17"/>
  <c r="C2093" i="17"/>
  <c r="C2094" i="17"/>
  <c r="C2095" i="17"/>
  <c r="C2096" i="17"/>
  <c r="C2097" i="17"/>
  <c r="C2098" i="17"/>
  <c r="C2099" i="17"/>
  <c r="C2100" i="17"/>
  <c r="C2101" i="17"/>
  <c r="C2102" i="17"/>
  <c r="C2103" i="17"/>
  <c r="C2104" i="17"/>
  <c r="C2105" i="17"/>
  <c r="C2106" i="17"/>
  <c r="C2107" i="17"/>
  <c r="C2108" i="17"/>
  <c r="C2109" i="17"/>
  <c r="C2110" i="17"/>
  <c r="C2111" i="17"/>
  <c r="C2112" i="17"/>
  <c r="C2113" i="17"/>
  <c r="C2114" i="17"/>
  <c r="C2115" i="17"/>
  <c r="C2116" i="17"/>
  <c r="C2117" i="17"/>
  <c r="C2118" i="17"/>
  <c r="C2119" i="17"/>
  <c r="C2120" i="17"/>
  <c r="C2121" i="17"/>
  <c r="C2122" i="17"/>
  <c r="C2123" i="17"/>
  <c r="C2124" i="17"/>
  <c r="C2125" i="17"/>
  <c r="C2126" i="17"/>
  <c r="C2127" i="17"/>
  <c r="C2128" i="17"/>
  <c r="C2129" i="17"/>
  <c r="C2130" i="17"/>
  <c r="C2131" i="17"/>
  <c r="C2132" i="17"/>
  <c r="C2133" i="17"/>
  <c r="C2134" i="17"/>
  <c r="C2135" i="17"/>
  <c r="C2136" i="17"/>
  <c r="C2137" i="17"/>
  <c r="C2138" i="17"/>
  <c r="C2139" i="17"/>
  <c r="C2140" i="17"/>
  <c r="C2141" i="17"/>
  <c r="C2142" i="17"/>
  <c r="C2143" i="17"/>
  <c r="C2144" i="17"/>
  <c r="C2145" i="17"/>
  <c r="C2146" i="17"/>
  <c r="C2147" i="17"/>
  <c r="C2148" i="17"/>
  <c r="C2149" i="17"/>
  <c r="C2150" i="17"/>
  <c r="C2151" i="17"/>
  <c r="C2152" i="17"/>
  <c r="C2153" i="17"/>
  <c r="C2154" i="17"/>
  <c r="C2155" i="17"/>
  <c r="C2156" i="17"/>
  <c r="C2157" i="17"/>
  <c r="C2158" i="17"/>
  <c r="C2159" i="17"/>
  <c r="C2160" i="17"/>
  <c r="C2161" i="17"/>
  <c r="C2162" i="17"/>
  <c r="C2163" i="17"/>
  <c r="C2164" i="17"/>
  <c r="C2165" i="17"/>
  <c r="C2166" i="17"/>
  <c r="C2167" i="17"/>
  <c r="C2168" i="17"/>
  <c r="C2169" i="17"/>
  <c r="C2170" i="17"/>
  <c r="C2171" i="17"/>
  <c r="C2172" i="17"/>
  <c r="C2173" i="17"/>
  <c r="C2174" i="17"/>
  <c r="C2175" i="17"/>
  <c r="C2176" i="17"/>
  <c r="C2177" i="17"/>
  <c r="C2178" i="17"/>
  <c r="C2179" i="17"/>
  <c r="C2180" i="17"/>
  <c r="C2181" i="17"/>
  <c r="C2182" i="17"/>
  <c r="C2183" i="17"/>
  <c r="C2184" i="17"/>
  <c r="C2185" i="17"/>
  <c r="C2186" i="17"/>
  <c r="C2187" i="17"/>
  <c r="C2188" i="17"/>
  <c r="C2189" i="17"/>
  <c r="C2190" i="17"/>
  <c r="C2191" i="17"/>
  <c r="C2192" i="17"/>
  <c r="C2193" i="17"/>
  <c r="C2194" i="17"/>
  <c r="C2195" i="17"/>
  <c r="C2196" i="17"/>
  <c r="C2197" i="17"/>
  <c r="C2198" i="17"/>
  <c r="C2199" i="17"/>
  <c r="C2200" i="17"/>
  <c r="C2201" i="17"/>
  <c r="C2202" i="17"/>
  <c r="C2203" i="17"/>
  <c r="C2204" i="17"/>
  <c r="C2205" i="17"/>
  <c r="C2206" i="17"/>
  <c r="C2207" i="17"/>
  <c r="C2208" i="17"/>
  <c r="C2209" i="17"/>
  <c r="C2210" i="17"/>
  <c r="C2211" i="17"/>
  <c r="C2212" i="17"/>
  <c r="C2213" i="17"/>
  <c r="C2214" i="17"/>
  <c r="C2215" i="17"/>
  <c r="C2216" i="17"/>
  <c r="C2217" i="17"/>
  <c r="C2218" i="17"/>
  <c r="C2219" i="17"/>
  <c r="C2220" i="17"/>
  <c r="C2221" i="17"/>
  <c r="C2222" i="17"/>
  <c r="C2223" i="17"/>
  <c r="C2224" i="17"/>
  <c r="C2225" i="17"/>
  <c r="C2226" i="17"/>
  <c r="C2227" i="17"/>
  <c r="C2228" i="17"/>
  <c r="C2229" i="17"/>
  <c r="C2230" i="17"/>
  <c r="C2231" i="17"/>
  <c r="C2232" i="17"/>
  <c r="C2233" i="17"/>
  <c r="C2234" i="17"/>
  <c r="C2235" i="17"/>
  <c r="C2236" i="17"/>
  <c r="C2237" i="17"/>
  <c r="C2238" i="17"/>
  <c r="C2239" i="17"/>
  <c r="C2240" i="17"/>
  <c r="C2241" i="17"/>
  <c r="C2242" i="17"/>
  <c r="C2243" i="17"/>
  <c r="C2244" i="17"/>
  <c r="C2245" i="17"/>
  <c r="C2246" i="17"/>
  <c r="C2247" i="17"/>
  <c r="C2248" i="17"/>
  <c r="C2249" i="17"/>
  <c r="C2250" i="17"/>
  <c r="C2251" i="17"/>
  <c r="C2252" i="17"/>
  <c r="C2253" i="17"/>
  <c r="C2254" i="17"/>
  <c r="C2255" i="17"/>
  <c r="C2256" i="17"/>
  <c r="C2257" i="17"/>
  <c r="C2258" i="17"/>
  <c r="C2259" i="17"/>
  <c r="C2260" i="17"/>
  <c r="C2261" i="17"/>
  <c r="C2262" i="17"/>
  <c r="C2263" i="17"/>
  <c r="C2264" i="17"/>
  <c r="C2265" i="17"/>
  <c r="C2266" i="17"/>
  <c r="C2267" i="17"/>
  <c r="C2268" i="17"/>
  <c r="C2269" i="17"/>
  <c r="C2270" i="17"/>
  <c r="C2271" i="17"/>
  <c r="C2272" i="17"/>
  <c r="C2273" i="17"/>
  <c r="C2274" i="17"/>
  <c r="C2275" i="17"/>
  <c r="C2276" i="17"/>
  <c r="C2277" i="17"/>
  <c r="C2278" i="17"/>
  <c r="C2279" i="17"/>
  <c r="C2280" i="17"/>
  <c r="C2281" i="17"/>
  <c r="C2282" i="17"/>
  <c r="C2283" i="17"/>
  <c r="C2284" i="17"/>
  <c r="C2285" i="17"/>
  <c r="C2286" i="17"/>
  <c r="C2287" i="17"/>
  <c r="C2288" i="17"/>
  <c r="C2289" i="17"/>
  <c r="C2290" i="17"/>
  <c r="C2291" i="17"/>
  <c r="C2292" i="17"/>
  <c r="C2293" i="17"/>
  <c r="C2294" i="17"/>
  <c r="C2295" i="17"/>
  <c r="C2296" i="17"/>
  <c r="C2297" i="17"/>
  <c r="C2298" i="17"/>
  <c r="C2299" i="17"/>
  <c r="C2300" i="17"/>
  <c r="C2301" i="17"/>
  <c r="C2302" i="17"/>
  <c r="C2303" i="17"/>
  <c r="C2304" i="17"/>
  <c r="C2305" i="17"/>
  <c r="C2306" i="17"/>
  <c r="C2307" i="17"/>
  <c r="C2308" i="17"/>
  <c r="C2309" i="17"/>
  <c r="C2310" i="17"/>
  <c r="C2311" i="17"/>
  <c r="C2312" i="17"/>
  <c r="C2313" i="17"/>
  <c r="C2314" i="17"/>
  <c r="C2315" i="17"/>
  <c r="C2316" i="17"/>
  <c r="C2317" i="17"/>
  <c r="C2318" i="17"/>
  <c r="C2319" i="17"/>
  <c r="C2320" i="17"/>
  <c r="C2321" i="17"/>
  <c r="C2322" i="17"/>
  <c r="C2323" i="17"/>
  <c r="C2324" i="17"/>
  <c r="C2325" i="17"/>
  <c r="C2326" i="17"/>
  <c r="C2327" i="17"/>
  <c r="C2328" i="17"/>
  <c r="C2329" i="17"/>
  <c r="C2330" i="17"/>
  <c r="C2331" i="17"/>
  <c r="C2332" i="17"/>
  <c r="C2333" i="17"/>
  <c r="C2334" i="17"/>
  <c r="C2335" i="17"/>
  <c r="C2336" i="17"/>
  <c r="C2337" i="17"/>
  <c r="C2338" i="17"/>
  <c r="C2339" i="17"/>
  <c r="C2340" i="17"/>
  <c r="C2341" i="17"/>
  <c r="C2342" i="17"/>
  <c r="C2343" i="17"/>
  <c r="C2344" i="17"/>
  <c r="C2345" i="17"/>
  <c r="C2346" i="17"/>
  <c r="C2347" i="17"/>
  <c r="C2348" i="17"/>
  <c r="C2349" i="17"/>
  <c r="C2350" i="17"/>
  <c r="C2351" i="17"/>
  <c r="C2352" i="17"/>
  <c r="C2353" i="17"/>
  <c r="C2354" i="17"/>
  <c r="C2355" i="17"/>
  <c r="C2356" i="17"/>
  <c r="C2357" i="17"/>
  <c r="C2358" i="17"/>
  <c r="C2359" i="17"/>
  <c r="C2360" i="17"/>
  <c r="C2361" i="17"/>
  <c r="C2362" i="17"/>
  <c r="C2363" i="17"/>
  <c r="C2364" i="17"/>
  <c r="C2365" i="17"/>
  <c r="C2366" i="17"/>
  <c r="C2367" i="17"/>
  <c r="C2368" i="17"/>
  <c r="C2369" i="17"/>
  <c r="C2370" i="17"/>
  <c r="C2371" i="17"/>
  <c r="C2372" i="17"/>
  <c r="C2373" i="17"/>
  <c r="C2374" i="17"/>
  <c r="C2375" i="17"/>
  <c r="C2376" i="17"/>
  <c r="C2377" i="17"/>
  <c r="C2378" i="17"/>
  <c r="C2379" i="17"/>
  <c r="C2380" i="17"/>
  <c r="C2381" i="17"/>
  <c r="C2382" i="17"/>
  <c r="C2383" i="17"/>
  <c r="C2384" i="17"/>
  <c r="C2385" i="17"/>
  <c r="C2386" i="17"/>
  <c r="C2387" i="17"/>
  <c r="C2388" i="17"/>
  <c r="C2389" i="17"/>
  <c r="C2390" i="17"/>
  <c r="C2391" i="17"/>
  <c r="C2392" i="17"/>
  <c r="C2393" i="17"/>
  <c r="C2394" i="17"/>
  <c r="C2395" i="17"/>
  <c r="C2396" i="17"/>
  <c r="C2397" i="17"/>
  <c r="C2398" i="17"/>
  <c r="C2399" i="17"/>
  <c r="C2400" i="17"/>
  <c r="C2401" i="17"/>
  <c r="C2402" i="17"/>
  <c r="C2403" i="17"/>
  <c r="C2404" i="17"/>
  <c r="C2405" i="17"/>
  <c r="C2406" i="17"/>
  <c r="C2407" i="17"/>
  <c r="C2408" i="17"/>
  <c r="C2409" i="17"/>
  <c r="C2410" i="17"/>
  <c r="C2411" i="17"/>
  <c r="C2412" i="17"/>
  <c r="C2413" i="17"/>
  <c r="C2414" i="17"/>
  <c r="C2415" i="17"/>
  <c r="C2416" i="17"/>
  <c r="C2417" i="17"/>
  <c r="C2418" i="17"/>
  <c r="C2419" i="17"/>
  <c r="C2420" i="17"/>
  <c r="C2421" i="17"/>
  <c r="C2422" i="17"/>
  <c r="C2423" i="17"/>
  <c r="C2424" i="17"/>
  <c r="C2425" i="17"/>
  <c r="C2426" i="17"/>
  <c r="C2427" i="17"/>
  <c r="C2428" i="17"/>
  <c r="C2429" i="17"/>
  <c r="C2430" i="17"/>
  <c r="C2431" i="17"/>
  <c r="C2432" i="17"/>
  <c r="C2433" i="17"/>
  <c r="C2434" i="17"/>
  <c r="C2435" i="17"/>
  <c r="C2436" i="17"/>
  <c r="C2437" i="17"/>
  <c r="C2438" i="17"/>
  <c r="C2439" i="17"/>
  <c r="C2440" i="17"/>
  <c r="C2441" i="17"/>
  <c r="C2442" i="17"/>
  <c r="C2443" i="17"/>
  <c r="C2444" i="17"/>
  <c r="C2445" i="17"/>
  <c r="C2446" i="17"/>
  <c r="C2447" i="17"/>
  <c r="C2448" i="17"/>
  <c r="C2449" i="17"/>
  <c r="C2450" i="17"/>
  <c r="C2451" i="17"/>
  <c r="C2452" i="17"/>
  <c r="C2453" i="17"/>
  <c r="C2454" i="17"/>
  <c r="C2455" i="17"/>
  <c r="C2456" i="17"/>
  <c r="C2457" i="17"/>
  <c r="C2458" i="17"/>
  <c r="C2459" i="17"/>
  <c r="C2460" i="17"/>
  <c r="C2461" i="17"/>
  <c r="C2462" i="17"/>
  <c r="C2463" i="17"/>
  <c r="C2464" i="17"/>
  <c r="C2465" i="17"/>
  <c r="C2466" i="17"/>
  <c r="C2467" i="17"/>
  <c r="C2468" i="17"/>
  <c r="C2469" i="17"/>
  <c r="C2470" i="17"/>
  <c r="C2471" i="17"/>
  <c r="C2472" i="17"/>
  <c r="C2473" i="17"/>
  <c r="C2474" i="17"/>
  <c r="C2475" i="17"/>
  <c r="C2476" i="17"/>
  <c r="C2477" i="17"/>
  <c r="C2478" i="17"/>
  <c r="C2479" i="17"/>
  <c r="C2480" i="17"/>
  <c r="C2481" i="17"/>
  <c r="C2482" i="17"/>
  <c r="C2483" i="17"/>
  <c r="C2484" i="17"/>
  <c r="C2485" i="17"/>
  <c r="C2486" i="17"/>
  <c r="C2487" i="17"/>
  <c r="C2488" i="17"/>
  <c r="C2489" i="17"/>
  <c r="C2490" i="17"/>
  <c r="C2491" i="17"/>
  <c r="C2492" i="17"/>
  <c r="C2493" i="17"/>
  <c r="C2494" i="17"/>
  <c r="C2495" i="17"/>
  <c r="C2496" i="17"/>
  <c r="C2497" i="17"/>
  <c r="C2498" i="17"/>
  <c r="C2499" i="17"/>
  <c r="C2500" i="17"/>
  <c r="C2501" i="17"/>
  <c r="C2502" i="17"/>
  <c r="C2503" i="17"/>
  <c r="C2504" i="17"/>
  <c r="C2505" i="17"/>
  <c r="C2506" i="17"/>
  <c r="C2507" i="17"/>
  <c r="C2508" i="17"/>
  <c r="C2509" i="17"/>
  <c r="C2510" i="17"/>
  <c r="C2511" i="17"/>
  <c r="C2512" i="17"/>
  <c r="C2513" i="17"/>
  <c r="C2514" i="17"/>
  <c r="C2515" i="17"/>
  <c r="C2516" i="17"/>
  <c r="C2517" i="17"/>
  <c r="C2518" i="17"/>
  <c r="C2519" i="17"/>
  <c r="C2520" i="17"/>
  <c r="C2521" i="17"/>
  <c r="C2522" i="17"/>
  <c r="C2523" i="17"/>
  <c r="C2524" i="17"/>
  <c r="C2525" i="17"/>
  <c r="C2526" i="17"/>
  <c r="C2527" i="17"/>
  <c r="C2528" i="17"/>
  <c r="C2529" i="17"/>
  <c r="C2530" i="17"/>
  <c r="C2531" i="17"/>
  <c r="C2532" i="17"/>
  <c r="C2533" i="17"/>
  <c r="C2534" i="17"/>
  <c r="C2535" i="17"/>
  <c r="C2536" i="17"/>
  <c r="C2537" i="17"/>
  <c r="C2538" i="17"/>
  <c r="C2539" i="17"/>
  <c r="C2540" i="17"/>
  <c r="C2541" i="17"/>
  <c r="C2542" i="17"/>
  <c r="C2543" i="17"/>
  <c r="C2544" i="17"/>
  <c r="C2545" i="17"/>
  <c r="C2546" i="17"/>
  <c r="C2547" i="17"/>
  <c r="C2548" i="17"/>
  <c r="C2549" i="17"/>
  <c r="C2550" i="17"/>
  <c r="C2551" i="17"/>
  <c r="C2552" i="17"/>
  <c r="C2553" i="17"/>
  <c r="C2554" i="17"/>
  <c r="C2555" i="17"/>
  <c r="C2556" i="17"/>
  <c r="C2557" i="17"/>
  <c r="C2558" i="17"/>
  <c r="C2559" i="17"/>
  <c r="C2560" i="17"/>
  <c r="C2561" i="17"/>
  <c r="C2562" i="17"/>
  <c r="C2563" i="17"/>
  <c r="C2564" i="17"/>
  <c r="C2565" i="17"/>
  <c r="C2566" i="17"/>
  <c r="C2567" i="17"/>
  <c r="C2568" i="17"/>
  <c r="C2569" i="17"/>
  <c r="C2570" i="17"/>
  <c r="C2571" i="17"/>
  <c r="C2572" i="17"/>
  <c r="C2573" i="17"/>
  <c r="C2574" i="17"/>
  <c r="C2575" i="17"/>
  <c r="C2576" i="17"/>
  <c r="C2577" i="17"/>
  <c r="C2578" i="17"/>
  <c r="C2579" i="17"/>
  <c r="C2580" i="17"/>
  <c r="C2581" i="17"/>
  <c r="C2582" i="17"/>
  <c r="C2583" i="17"/>
  <c r="C2584" i="17"/>
  <c r="C2585" i="17"/>
  <c r="C2586" i="17"/>
  <c r="C2587" i="17"/>
  <c r="C2588" i="17"/>
  <c r="C2589" i="17"/>
  <c r="C2590" i="17"/>
  <c r="C2591" i="17"/>
  <c r="C2592" i="17"/>
  <c r="C2593" i="17"/>
  <c r="C2594" i="17"/>
  <c r="C2595" i="17"/>
  <c r="C2596" i="17"/>
  <c r="C2597" i="17"/>
  <c r="C2598" i="17"/>
  <c r="C2599" i="17"/>
  <c r="C2600" i="17"/>
  <c r="C2601" i="17"/>
  <c r="C2602" i="17"/>
  <c r="C2603" i="17"/>
  <c r="C2604" i="17"/>
  <c r="C2605" i="17"/>
  <c r="C2606" i="17"/>
  <c r="C2607" i="17"/>
  <c r="C2608" i="17"/>
  <c r="C2609" i="17"/>
  <c r="C2610" i="17"/>
  <c r="C2611" i="17"/>
  <c r="C2612" i="17"/>
  <c r="C2613" i="17"/>
  <c r="C2614" i="17"/>
  <c r="C2615" i="17"/>
  <c r="C2616" i="17"/>
  <c r="C2617" i="17"/>
  <c r="C2618" i="17"/>
  <c r="C2619" i="17"/>
  <c r="C2620" i="17"/>
  <c r="C2621" i="17"/>
  <c r="C2622" i="17"/>
  <c r="C2623" i="17"/>
  <c r="C2624" i="17"/>
  <c r="C2625" i="17"/>
  <c r="C2626" i="17"/>
  <c r="C2627" i="17"/>
  <c r="C2628" i="17"/>
  <c r="C2629" i="17"/>
  <c r="C2630" i="17"/>
  <c r="C2631" i="17"/>
  <c r="C2632" i="17"/>
  <c r="C2633" i="17"/>
  <c r="C2634" i="17"/>
  <c r="C2635" i="17"/>
  <c r="C2636" i="17"/>
  <c r="C2637" i="17"/>
  <c r="C2638" i="17"/>
  <c r="C2639" i="17"/>
  <c r="C2640" i="17"/>
  <c r="C2641" i="17"/>
  <c r="C2642" i="17"/>
  <c r="C2643" i="17"/>
  <c r="C2644" i="17"/>
  <c r="C2645" i="17"/>
  <c r="C2646" i="17"/>
  <c r="C2647" i="17"/>
  <c r="C2648" i="17"/>
  <c r="C2649" i="17"/>
  <c r="C2650" i="17"/>
  <c r="C2651" i="17"/>
  <c r="C2652" i="17"/>
  <c r="C2653" i="17"/>
  <c r="C2654" i="17"/>
  <c r="C2655" i="17"/>
  <c r="C2656" i="17"/>
  <c r="C2657" i="17"/>
  <c r="C2658" i="17"/>
  <c r="C2659" i="17"/>
  <c r="C2660" i="17"/>
  <c r="C2661" i="17"/>
  <c r="C2662" i="17"/>
  <c r="C2663" i="17"/>
  <c r="C2664" i="17"/>
  <c r="C2665" i="17"/>
  <c r="C2666" i="17"/>
  <c r="C2667" i="17"/>
  <c r="C2668" i="17"/>
  <c r="C2669" i="17"/>
  <c r="C2670" i="17"/>
  <c r="C2671" i="17"/>
  <c r="C2672" i="17"/>
  <c r="C2673" i="17"/>
  <c r="C2674" i="17"/>
  <c r="C2675" i="17"/>
  <c r="C2676" i="17"/>
  <c r="C2677" i="17"/>
  <c r="C2678" i="17"/>
  <c r="C2679" i="17"/>
  <c r="C2680" i="17"/>
  <c r="C2681" i="17"/>
  <c r="C2682" i="17"/>
  <c r="C2683" i="17"/>
  <c r="C2684" i="17"/>
  <c r="C2685" i="17"/>
  <c r="C2686" i="17"/>
  <c r="C2687" i="17"/>
  <c r="C2688" i="17"/>
  <c r="C2689" i="17"/>
  <c r="C2690" i="17"/>
  <c r="C2691" i="17"/>
  <c r="C2692" i="17"/>
  <c r="C2693" i="17"/>
  <c r="C2694" i="17"/>
  <c r="C2695" i="17"/>
  <c r="C2696" i="17"/>
  <c r="C2697" i="17"/>
  <c r="C2698" i="17"/>
  <c r="C2699" i="17"/>
  <c r="C2700" i="17"/>
  <c r="C2701" i="17"/>
  <c r="C2702" i="17"/>
  <c r="C2703" i="17"/>
  <c r="C2704" i="17"/>
  <c r="C2705" i="17"/>
  <c r="C2706" i="17"/>
  <c r="C2707" i="17"/>
  <c r="C2708" i="17"/>
  <c r="C2709" i="17"/>
  <c r="C2710" i="17"/>
  <c r="C2711" i="17"/>
  <c r="C2712" i="17"/>
  <c r="C2713" i="17"/>
  <c r="C2714" i="17"/>
  <c r="C2715" i="17"/>
  <c r="C2716" i="17"/>
  <c r="C2717" i="17"/>
  <c r="C2718" i="17"/>
  <c r="C2719" i="17"/>
  <c r="C2720" i="17"/>
  <c r="C2721" i="17"/>
  <c r="C2722" i="17"/>
  <c r="C2723" i="17"/>
  <c r="C2724" i="17"/>
  <c r="C2725" i="17"/>
  <c r="C2726" i="17"/>
  <c r="C2727" i="17"/>
  <c r="C2728" i="17"/>
  <c r="C2729" i="17"/>
  <c r="C2730" i="17"/>
  <c r="C2731" i="17"/>
  <c r="C2732" i="17"/>
  <c r="C2733" i="17"/>
  <c r="C2734" i="17"/>
  <c r="C2735" i="17"/>
  <c r="C2736" i="17"/>
  <c r="C2737" i="17"/>
  <c r="C2738" i="17"/>
  <c r="C2739" i="17"/>
  <c r="C2740" i="17"/>
  <c r="C2741" i="17"/>
  <c r="C2742" i="17"/>
  <c r="C2743" i="17"/>
  <c r="C2744" i="17"/>
  <c r="C2745" i="17"/>
  <c r="C2746" i="17"/>
  <c r="C2747" i="17"/>
  <c r="C2748" i="17"/>
  <c r="C2749" i="17"/>
  <c r="C2750" i="17"/>
  <c r="C2751" i="17"/>
  <c r="C2752" i="17"/>
  <c r="C2753" i="17"/>
  <c r="C2754" i="17"/>
  <c r="C2755" i="17"/>
  <c r="C2756" i="17"/>
  <c r="C2757" i="17"/>
  <c r="C2758" i="17"/>
  <c r="C2759" i="17"/>
  <c r="C2760" i="17"/>
  <c r="C2761" i="17"/>
  <c r="C2762" i="17"/>
  <c r="C2763" i="17"/>
  <c r="C2764" i="17"/>
  <c r="C2765" i="17"/>
  <c r="C2766" i="17"/>
  <c r="C2767" i="17"/>
  <c r="C2768" i="17"/>
  <c r="C2769" i="17"/>
  <c r="C2770" i="17"/>
  <c r="C2771" i="17"/>
  <c r="C2772" i="17"/>
  <c r="C2773" i="17"/>
  <c r="C2774" i="17"/>
  <c r="C2775" i="17"/>
  <c r="C2776" i="17"/>
  <c r="C2777" i="17"/>
  <c r="C2778" i="17"/>
  <c r="C2779" i="17"/>
  <c r="C2780" i="17"/>
  <c r="C2781" i="17"/>
  <c r="C2782" i="17"/>
  <c r="C2783" i="17"/>
  <c r="C2784" i="17"/>
  <c r="C2785" i="17"/>
  <c r="C2786" i="17"/>
  <c r="C2787" i="17"/>
  <c r="C2788" i="17"/>
  <c r="C2789" i="17"/>
  <c r="C2790" i="17"/>
  <c r="C2791" i="17"/>
  <c r="C2792" i="17"/>
  <c r="C2793" i="17"/>
  <c r="C2794" i="17"/>
  <c r="C2795" i="17"/>
  <c r="C2796" i="17"/>
  <c r="C2797" i="17"/>
  <c r="C2798" i="17"/>
  <c r="C2799" i="17"/>
  <c r="C2800" i="17"/>
  <c r="C2801" i="17"/>
  <c r="C2802" i="17"/>
  <c r="C2803" i="17"/>
  <c r="C2804" i="17"/>
  <c r="C2805" i="17"/>
  <c r="C2806" i="17"/>
  <c r="C2807" i="17"/>
  <c r="C2808" i="17"/>
  <c r="C2809" i="17"/>
  <c r="C2810" i="17"/>
  <c r="C2811" i="17"/>
  <c r="C2812" i="17"/>
  <c r="C2813" i="17"/>
  <c r="C2814" i="17"/>
  <c r="C2815" i="17"/>
  <c r="C2816" i="17"/>
  <c r="C2817" i="17"/>
  <c r="C2818" i="17"/>
  <c r="C2819" i="17"/>
  <c r="C2820" i="17"/>
  <c r="C2821" i="17"/>
  <c r="C2822" i="17"/>
  <c r="C2823" i="17"/>
  <c r="C2824" i="17"/>
  <c r="C2825" i="17"/>
  <c r="C2826" i="17"/>
  <c r="C2827" i="17"/>
  <c r="C2828" i="17"/>
  <c r="C2829" i="17"/>
  <c r="C2830" i="17"/>
  <c r="C2831" i="17"/>
  <c r="C2832" i="17"/>
  <c r="C2833" i="17"/>
  <c r="C2834" i="17"/>
  <c r="C2835" i="17"/>
  <c r="C2836" i="17"/>
  <c r="C2837" i="17"/>
  <c r="C2838" i="17"/>
  <c r="C2839" i="17"/>
  <c r="C2840" i="17"/>
  <c r="C2841" i="17"/>
  <c r="C2842" i="17"/>
  <c r="C2843" i="17"/>
  <c r="C2844" i="17"/>
  <c r="C2845" i="17"/>
  <c r="C2846" i="17"/>
  <c r="C2847" i="17"/>
  <c r="C2848" i="17"/>
  <c r="C2849" i="17"/>
  <c r="C2850" i="17"/>
  <c r="C2851" i="17"/>
  <c r="C2852" i="17"/>
  <c r="C2853" i="17"/>
  <c r="C2854" i="17"/>
  <c r="C2855" i="17"/>
  <c r="C2856" i="17"/>
  <c r="C2857" i="17"/>
  <c r="C2858" i="17"/>
  <c r="C2859" i="17"/>
  <c r="C2860" i="17"/>
  <c r="C2861" i="17"/>
  <c r="C2862" i="17"/>
  <c r="C2863" i="17"/>
  <c r="C2864" i="17"/>
  <c r="C2865" i="17"/>
  <c r="C2866" i="17"/>
  <c r="C2867" i="17"/>
  <c r="C2868" i="17"/>
  <c r="C2869" i="17"/>
  <c r="C2870" i="17"/>
  <c r="C2871" i="17"/>
  <c r="C2872" i="17"/>
  <c r="C2873" i="17"/>
  <c r="C2874" i="17"/>
  <c r="C2875" i="17"/>
  <c r="C2876" i="17"/>
  <c r="C2877" i="17"/>
  <c r="C2878" i="17"/>
  <c r="C2879" i="17"/>
  <c r="C2880" i="17"/>
  <c r="C2881" i="17"/>
  <c r="C2882" i="17"/>
  <c r="C2883" i="17"/>
  <c r="C2884" i="17"/>
  <c r="C2885" i="17"/>
  <c r="C2886" i="17"/>
  <c r="C2887" i="17"/>
  <c r="C2888" i="17"/>
  <c r="C2889" i="17"/>
  <c r="C2890" i="17"/>
  <c r="C2891" i="17"/>
  <c r="C2892" i="17"/>
  <c r="C2893" i="17"/>
  <c r="C2894" i="17"/>
  <c r="C2895" i="17"/>
  <c r="C2896" i="17"/>
  <c r="C2897" i="17"/>
  <c r="C2898" i="17"/>
  <c r="C2899" i="17"/>
  <c r="C2900" i="17"/>
  <c r="C2901" i="17"/>
  <c r="C2902" i="17"/>
  <c r="C2903" i="17"/>
  <c r="C2904" i="17"/>
  <c r="C2905" i="17"/>
  <c r="C2906" i="17"/>
  <c r="C2907" i="17"/>
  <c r="C2908" i="17"/>
  <c r="C2909" i="17"/>
  <c r="C2910" i="17"/>
  <c r="C2911" i="17"/>
  <c r="C2912" i="17"/>
  <c r="C2913" i="17"/>
  <c r="C2914" i="17"/>
  <c r="C2915" i="17"/>
  <c r="C2916" i="17"/>
  <c r="C2917" i="17"/>
  <c r="C2918" i="17"/>
  <c r="C2919" i="17"/>
  <c r="C2920" i="17"/>
  <c r="C2921" i="17"/>
  <c r="C2922" i="17"/>
  <c r="C2923" i="17"/>
  <c r="C2924" i="17"/>
  <c r="C2925" i="17"/>
  <c r="C2926" i="17"/>
  <c r="C2927" i="17"/>
  <c r="C2928" i="17"/>
  <c r="C2929" i="17"/>
  <c r="C2930" i="17"/>
  <c r="C2931" i="17"/>
  <c r="C2932" i="17"/>
  <c r="C2933" i="17"/>
  <c r="C2934" i="17"/>
  <c r="C2935" i="17"/>
  <c r="C2936" i="17"/>
  <c r="C2937" i="17"/>
  <c r="C2938" i="17"/>
  <c r="C2939" i="17"/>
  <c r="C2940" i="17"/>
  <c r="C2941" i="17"/>
  <c r="C2942" i="17"/>
  <c r="C2943" i="17"/>
  <c r="C2944" i="17"/>
  <c r="C2945" i="17"/>
  <c r="C2946" i="17"/>
  <c r="C2947" i="17"/>
  <c r="C2948" i="17"/>
  <c r="C2949" i="17"/>
  <c r="C2950" i="17"/>
  <c r="C2951" i="17"/>
  <c r="C2952" i="17"/>
  <c r="C2953" i="17"/>
  <c r="C2954" i="17"/>
  <c r="C2955" i="17"/>
  <c r="C2956" i="17"/>
  <c r="C2957" i="17"/>
  <c r="C2958" i="17"/>
  <c r="C2959" i="17"/>
  <c r="C2960" i="17"/>
  <c r="C2961" i="17"/>
  <c r="C2962" i="17"/>
  <c r="C2963" i="17"/>
  <c r="C2964" i="17"/>
  <c r="C2965" i="17"/>
  <c r="C2966" i="17"/>
  <c r="C2967" i="17"/>
  <c r="C2968" i="17"/>
  <c r="C2969" i="17"/>
  <c r="C2970" i="17"/>
  <c r="C2971" i="17"/>
  <c r="C2972" i="17"/>
  <c r="C2973" i="17"/>
  <c r="C2974" i="17"/>
  <c r="C2975" i="17"/>
  <c r="C2976" i="17"/>
  <c r="C2977" i="17"/>
  <c r="C2978" i="17"/>
  <c r="C2979" i="17"/>
  <c r="C2980" i="17"/>
  <c r="C2981" i="17"/>
  <c r="C2982" i="17"/>
  <c r="C2983" i="17"/>
  <c r="C2984" i="17"/>
  <c r="C2985" i="17"/>
  <c r="C2986" i="17"/>
  <c r="C2987" i="17"/>
  <c r="C2988" i="17"/>
  <c r="C2989" i="17"/>
  <c r="C2990" i="17"/>
  <c r="C2991" i="17"/>
  <c r="C2992" i="17"/>
  <c r="C2993" i="17"/>
  <c r="C2994" i="17"/>
  <c r="C2995" i="17"/>
  <c r="C2996" i="17"/>
  <c r="C2997" i="17"/>
  <c r="C2998" i="17"/>
  <c r="C2999" i="17"/>
  <c r="C3000" i="17"/>
  <c r="C3001" i="17"/>
  <c r="C3002" i="17"/>
  <c r="C3003" i="17"/>
  <c r="C3004" i="17"/>
  <c r="C3005" i="17"/>
  <c r="C3006" i="17"/>
  <c r="C3007" i="17"/>
  <c r="C3008" i="17"/>
  <c r="C3009" i="17"/>
  <c r="C3010" i="17"/>
  <c r="C3011" i="17"/>
  <c r="C3012" i="17"/>
  <c r="C3013" i="17"/>
  <c r="C3014" i="17"/>
  <c r="C3015" i="17"/>
  <c r="C3016" i="17"/>
  <c r="C3017" i="17"/>
  <c r="C3018" i="17"/>
  <c r="C3019" i="17"/>
  <c r="C3020" i="17"/>
  <c r="C3021" i="17"/>
  <c r="C3022" i="17"/>
  <c r="C3023" i="17"/>
  <c r="C3024" i="17"/>
  <c r="C3025" i="17"/>
  <c r="C3026" i="17"/>
  <c r="C3027" i="17"/>
  <c r="C3028" i="17"/>
  <c r="C3029" i="17"/>
  <c r="C3030" i="17"/>
  <c r="C3031" i="17"/>
  <c r="C3032" i="17"/>
  <c r="C3033" i="17"/>
  <c r="C3034" i="17"/>
  <c r="C3035" i="17"/>
  <c r="C3036" i="17"/>
  <c r="C3037" i="17"/>
  <c r="C3038" i="17"/>
  <c r="C3039" i="17"/>
  <c r="C3040" i="17"/>
  <c r="C3041" i="17"/>
  <c r="C3042" i="17"/>
  <c r="C3043" i="17"/>
  <c r="C3044" i="17"/>
  <c r="C3045" i="17"/>
  <c r="C3046" i="17"/>
  <c r="C3047" i="17"/>
  <c r="C3048" i="17"/>
  <c r="C3049" i="17"/>
  <c r="C3050" i="17"/>
  <c r="C3051" i="17"/>
  <c r="C3052" i="17"/>
  <c r="C3053" i="17"/>
  <c r="C3054" i="17"/>
  <c r="C3055" i="17"/>
  <c r="C3056" i="17"/>
  <c r="C3057" i="17"/>
  <c r="C3058" i="17"/>
  <c r="C3059" i="17"/>
  <c r="C3060" i="17"/>
  <c r="C3061" i="17"/>
  <c r="C3062" i="17"/>
  <c r="C3063" i="17"/>
  <c r="C3064" i="17"/>
  <c r="C3065" i="17"/>
  <c r="C3066" i="17"/>
  <c r="C3067" i="17"/>
  <c r="C3068" i="17"/>
  <c r="C3069" i="17"/>
  <c r="C3070" i="17"/>
  <c r="C3071" i="17"/>
  <c r="C3072" i="17"/>
  <c r="C3073" i="17"/>
  <c r="C3074" i="17"/>
  <c r="C3075" i="17"/>
  <c r="C3076" i="17"/>
  <c r="C3077" i="17"/>
  <c r="C3078" i="17"/>
  <c r="C3079" i="17"/>
  <c r="C3080" i="17"/>
  <c r="C3081" i="17"/>
  <c r="C3082" i="17"/>
  <c r="C3083" i="17"/>
  <c r="C3084" i="17"/>
  <c r="C3085" i="17"/>
  <c r="C3086" i="17"/>
  <c r="C3087" i="17"/>
  <c r="C3088" i="17"/>
  <c r="C3089" i="17"/>
  <c r="C3090" i="17"/>
  <c r="C3091" i="17"/>
  <c r="C3092" i="17"/>
  <c r="C3093" i="17"/>
  <c r="C3094" i="17"/>
  <c r="C3095" i="17"/>
  <c r="C3096" i="17"/>
  <c r="C3097" i="17"/>
  <c r="C3098" i="17"/>
  <c r="C3099" i="17"/>
  <c r="C3100" i="17"/>
  <c r="C3101" i="17"/>
  <c r="C3102" i="17"/>
  <c r="C3103" i="17"/>
  <c r="C3104" i="17"/>
  <c r="C3105" i="17"/>
  <c r="C3106" i="17"/>
  <c r="C3107" i="17"/>
  <c r="C3108" i="17"/>
  <c r="C3109" i="17"/>
  <c r="C3110" i="17"/>
  <c r="C3111" i="17"/>
  <c r="C3112" i="17"/>
  <c r="C3113" i="17"/>
  <c r="C3114" i="17"/>
  <c r="C3115" i="17"/>
  <c r="C3116" i="17"/>
  <c r="C3117" i="17"/>
  <c r="C3118" i="17"/>
  <c r="C3119" i="17"/>
  <c r="C3120" i="17"/>
  <c r="C3121" i="17"/>
  <c r="C3122" i="17"/>
  <c r="C3123" i="17"/>
  <c r="C3124" i="17"/>
  <c r="C3125" i="17"/>
  <c r="C3126" i="17"/>
  <c r="C3127" i="17"/>
  <c r="C3128" i="17"/>
  <c r="C3129" i="17"/>
  <c r="C3130" i="17"/>
  <c r="C3131" i="17"/>
  <c r="C3132" i="17"/>
  <c r="C3133" i="17"/>
  <c r="C3134" i="17"/>
  <c r="C3135" i="17"/>
  <c r="C3136" i="17"/>
  <c r="C3137" i="17"/>
  <c r="C3138" i="17"/>
  <c r="C3139" i="17"/>
  <c r="C3140" i="17"/>
  <c r="C3141" i="17"/>
  <c r="C3142" i="17"/>
  <c r="C3143" i="17"/>
  <c r="C3144" i="17"/>
  <c r="C3145" i="17"/>
  <c r="C3146" i="17"/>
  <c r="C3147" i="17"/>
  <c r="C3148" i="17"/>
  <c r="C3149" i="17"/>
  <c r="C3150" i="17"/>
  <c r="C3151" i="17"/>
  <c r="C3152" i="17"/>
  <c r="C3153" i="17"/>
  <c r="C3154" i="17"/>
  <c r="C3155" i="17"/>
  <c r="C3156" i="17"/>
  <c r="C3157" i="17"/>
  <c r="C3158" i="17"/>
  <c r="C3159" i="17"/>
  <c r="C3160" i="17"/>
  <c r="C3161" i="17"/>
  <c r="C3162" i="17"/>
  <c r="C3163" i="17"/>
  <c r="C3164" i="17"/>
  <c r="C3165" i="17"/>
  <c r="C3166" i="17"/>
  <c r="C3167" i="17"/>
  <c r="C3168" i="17"/>
  <c r="C3169" i="17"/>
  <c r="C3170" i="17"/>
  <c r="C3171" i="17"/>
  <c r="C3172" i="17"/>
  <c r="C3173" i="17"/>
  <c r="C3174" i="17"/>
  <c r="C3175" i="17"/>
  <c r="C3176" i="17"/>
  <c r="C3177" i="17"/>
  <c r="C3178" i="17"/>
  <c r="C3179" i="17"/>
  <c r="C3180" i="17"/>
  <c r="C3181" i="17"/>
  <c r="C3182" i="17"/>
  <c r="C3183" i="17"/>
  <c r="C3184" i="17"/>
  <c r="C3185" i="17"/>
  <c r="C3186" i="17"/>
  <c r="C3187" i="17"/>
  <c r="C3188" i="17"/>
  <c r="C3189" i="17"/>
  <c r="C3190" i="17"/>
  <c r="C3191" i="17"/>
  <c r="C3192" i="17"/>
  <c r="C3193" i="17"/>
  <c r="C3194" i="17"/>
  <c r="C3195" i="17"/>
  <c r="C3196" i="17"/>
  <c r="C3197" i="17"/>
  <c r="C3198" i="17"/>
  <c r="C3199" i="17"/>
  <c r="C3200" i="17"/>
  <c r="C3201" i="17"/>
  <c r="C3202" i="17"/>
  <c r="C3203" i="17"/>
  <c r="C3204" i="17"/>
  <c r="C3205" i="17"/>
  <c r="C3206" i="17"/>
  <c r="C3207" i="17"/>
  <c r="C3208" i="17"/>
  <c r="C3209" i="17"/>
  <c r="C3210" i="17"/>
  <c r="C3211" i="17"/>
  <c r="C3212" i="17"/>
  <c r="C3213" i="17"/>
  <c r="C3214" i="17"/>
  <c r="C3215" i="17"/>
  <c r="C3216" i="17"/>
  <c r="C3217" i="17"/>
  <c r="C3218" i="17"/>
  <c r="C3219" i="17"/>
  <c r="C3220" i="17"/>
  <c r="C3221" i="17"/>
  <c r="C3222" i="17"/>
  <c r="C3223" i="17"/>
  <c r="C3224" i="17"/>
  <c r="C3225" i="17"/>
  <c r="C3226" i="17"/>
  <c r="C3227" i="17"/>
  <c r="C3228" i="17"/>
  <c r="C3229" i="17"/>
  <c r="C3230" i="17"/>
  <c r="C3231" i="17"/>
  <c r="C3232" i="17"/>
  <c r="C3233" i="17"/>
  <c r="C3234" i="17"/>
  <c r="C3235" i="17"/>
  <c r="C3236" i="17"/>
  <c r="C3237" i="17"/>
  <c r="C3238" i="17"/>
  <c r="C3239" i="17"/>
  <c r="C3240" i="17"/>
  <c r="C3241" i="17"/>
  <c r="C3242" i="17"/>
  <c r="C3243" i="17"/>
  <c r="C3244" i="17"/>
  <c r="C3245" i="17"/>
  <c r="C3246" i="17"/>
  <c r="C3247" i="17"/>
  <c r="C3248" i="17"/>
  <c r="C3249" i="17"/>
  <c r="C3250" i="17"/>
  <c r="C3251" i="17"/>
  <c r="C3252" i="17"/>
  <c r="C3253" i="17"/>
  <c r="C3254" i="17"/>
  <c r="C3255" i="17"/>
  <c r="C3256" i="17"/>
  <c r="C3257" i="17"/>
  <c r="C3258" i="17"/>
  <c r="C3259" i="17"/>
  <c r="C3260" i="17"/>
  <c r="C3261" i="17"/>
  <c r="C3262" i="17"/>
  <c r="C3263" i="17"/>
  <c r="C3264" i="17"/>
  <c r="C3265" i="17"/>
  <c r="C3266" i="17"/>
  <c r="C3267" i="17"/>
  <c r="C3268" i="17"/>
  <c r="C3269" i="17"/>
  <c r="C3270" i="17"/>
  <c r="C3271" i="17"/>
  <c r="C3272" i="17"/>
  <c r="C3273" i="17"/>
  <c r="C3274" i="17"/>
  <c r="C3275" i="17"/>
  <c r="C3276" i="17"/>
  <c r="C3277" i="17"/>
  <c r="C3278" i="17"/>
  <c r="C3279" i="17"/>
  <c r="C3280" i="17"/>
  <c r="C3281" i="17"/>
  <c r="C3282" i="17"/>
  <c r="C3283" i="17"/>
  <c r="C3284" i="17"/>
  <c r="C3285" i="17"/>
  <c r="C3286" i="17"/>
  <c r="C3287" i="17"/>
  <c r="C3288" i="17"/>
  <c r="C3289" i="17"/>
  <c r="C3290" i="17"/>
  <c r="C3291" i="17"/>
  <c r="C3292" i="17"/>
  <c r="C3293" i="17"/>
  <c r="C3294" i="17"/>
  <c r="C3295" i="17"/>
  <c r="C3296" i="17"/>
  <c r="C3297" i="17"/>
  <c r="C3298" i="17"/>
  <c r="C3299" i="17"/>
  <c r="C3300" i="17"/>
  <c r="C3301" i="17"/>
  <c r="C3302" i="17"/>
  <c r="C3303" i="17"/>
  <c r="C3304" i="17"/>
  <c r="C3305" i="17"/>
  <c r="C3306" i="17"/>
  <c r="C3307" i="17"/>
  <c r="C3308" i="17"/>
  <c r="C3309" i="17"/>
  <c r="C3310" i="17"/>
  <c r="C3311" i="17"/>
  <c r="C3312" i="17"/>
  <c r="C3313" i="17"/>
  <c r="C3314" i="17"/>
  <c r="C3315" i="17"/>
  <c r="C3316" i="17"/>
  <c r="C3317" i="17"/>
  <c r="C3318" i="17"/>
  <c r="C3319" i="17"/>
  <c r="C3320" i="17"/>
  <c r="C3321" i="17"/>
  <c r="C3322" i="17"/>
  <c r="C3323" i="17"/>
  <c r="C3324" i="17"/>
  <c r="C3325" i="17"/>
  <c r="C3326" i="17"/>
  <c r="C3327" i="17"/>
  <c r="C3328" i="17"/>
  <c r="C3329" i="17"/>
  <c r="C3330" i="17"/>
  <c r="C3331" i="17"/>
  <c r="C3332" i="17"/>
  <c r="C3333" i="17"/>
  <c r="C3334" i="17"/>
  <c r="C3335" i="17"/>
  <c r="C3336" i="17"/>
  <c r="C3337" i="17"/>
  <c r="C3338" i="17"/>
  <c r="C3339" i="17"/>
  <c r="C3340" i="17"/>
  <c r="C3341" i="17"/>
  <c r="C3342" i="17"/>
  <c r="C3343" i="17"/>
  <c r="C3344" i="17"/>
  <c r="C3345" i="17"/>
  <c r="C3346" i="17"/>
  <c r="C3347" i="17"/>
  <c r="C3348" i="17"/>
  <c r="C3349" i="17"/>
  <c r="C3350" i="17"/>
  <c r="C3351" i="17"/>
  <c r="C3352" i="17"/>
  <c r="C3353" i="17"/>
  <c r="C3354" i="17"/>
  <c r="C3355" i="17"/>
  <c r="C3356" i="17"/>
  <c r="C3357" i="17"/>
  <c r="C3358" i="17"/>
  <c r="C3359" i="17"/>
  <c r="C3360" i="17"/>
  <c r="C3361" i="17"/>
  <c r="C3362" i="17"/>
  <c r="C3363" i="17"/>
  <c r="C3364" i="17"/>
  <c r="C3365" i="17"/>
  <c r="C3366" i="17"/>
  <c r="C3367" i="17"/>
  <c r="C3368" i="17"/>
  <c r="C3369" i="17"/>
  <c r="C3370" i="17"/>
  <c r="C3371" i="17"/>
  <c r="C3372" i="17"/>
  <c r="C3373" i="17"/>
  <c r="C3374" i="17"/>
  <c r="C3375" i="17"/>
  <c r="C3376" i="17"/>
  <c r="C3377" i="17"/>
  <c r="C3378" i="17"/>
  <c r="C3379" i="17"/>
  <c r="C3380" i="17"/>
  <c r="C3381" i="17"/>
  <c r="C3382" i="17"/>
  <c r="C3383" i="17"/>
  <c r="C3384" i="17"/>
  <c r="C3385" i="17"/>
  <c r="C3386" i="17"/>
  <c r="C3387" i="17"/>
  <c r="C3388" i="17"/>
  <c r="C3389" i="17"/>
  <c r="C3390" i="17"/>
  <c r="C3391" i="17"/>
  <c r="C3392" i="17"/>
  <c r="C3393" i="17"/>
  <c r="C3394" i="17"/>
  <c r="C3395" i="17"/>
  <c r="C3396" i="17"/>
  <c r="C3397" i="17"/>
  <c r="C3398" i="17"/>
  <c r="C3399" i="17"/>
  <c r="C3400" i="17"/>
  <c r="C3401" i="17"/>
  <c r="C3402" i="17"/>
  <c r="C3403" i="17"/>
  <c r="C3404" i="17"/>
  <c r="C3405" i="17"/>
  <c r="C3406" i="17"/>
  <c r="C3407" i="17"/>
  <c r="C3408" i="17"/>
  <c r="C3409" i="17"/>
  <c r="C3410" i="17"/>
  <c r="C3411" i="17"/>
  <c r="C3412" i="17"/>
  <c r="C3413" i="17"/>
  <c r="C3414" i="17"/>
  <c r="C3415" i="17"/>
  <c r="C3416" i="17"/>
  <c r="C3417" i="17"/>
  <c r="C3418" i="17"/>
  <c r="C3419" i="17"/>
  <c r="C3420" i="17"/>
  <c r="C3421" i="17"/>
  <c r="C3422" i="17"/>
  <c r="C3423" i="17"/>
  <c r="C3424" i="17"/>
  <c r="C3425" i="17"/>
  <c r="C3426" i="17"/>
  <c r="C3427" i="17"/>
  <c r="C3428" i="17"/>
  <c r="C3429" i="17"/>
  <c r="C3430" i="17"/>
  <c r="C3431" i="17"/>
  <c r="C3432" i="17"/>
  <c r="C3433" i="17"/>
  <c r="C3434" i="17"/>
  <c r="C3435" i="17"/>
  <c r="C3436" i="17"/>
  <c r="C3437" i="17"/>
  <c r="C3438" i="17"/>
  <c r="C3439" i="17"/>
  <c r="C3440" i="17"/>
  <c r="C3441" i="17"/>
  <c r="C3442" i="17"/>
  <c r="C3443" i="17"/>
  <c r="C3444" i="17"/>
  <c r="C3445" i="17"/>
  <c r="C3446" i="17"/>
  <c r="C3447" i="17"/>
  <c r="C3448" i="17"/>
  <c r="C3449" i="17"/>
  <c r="C3450" i="17"/>
  <c r="C3451" i="17"/>
  <c r="C3452" i="17"/>
  <c r="C3453" i="17"/>
  <c r="C3454" i="17"/>
  <c r="C3455" i="17"/>
  <c r="C3456" i="17"/>
  <c r="C3457" i="17"/>
  <c r="C3458" i="17"/>
  <c r="C3459" i="17"/>
  <c r="C3460" i="17"/>
  <c r="C3461" i="17"/>
  <c r="C3462" i="17"/>
  <c r="C3463" i="17"/>
  <c r="C3464" i="17"/>
  <c r="C3465" i="17"/>
  <c r="C3466" i="17"/>
  <c r="C3467" i="17"/>
  <c r="C3468" i="17"/>
  <c r="C3469" i="17"/>
  <c r="C3470" i="17"/>
  <c r="C3471" i="17"/>
  <c r="C3472" i="17"/>
  <c r="C3473" i="17"/>
  <c r="C3474" i="17"/>
  <c r="C3475" i="17"/>
  <c r="C3476" i="17"/>
  <c r="C3477" i="17"/>
  <c r="C3478" i="17"/>
  <c r="C3479" i="17"/>
  <c r="C3480" i="17"/>
  <c r="C3481" i="17"/>
  <c r="C3482" i="17"/>
  <c r="C3483" i="17"/>
  <c r="C3484" i="17"/>
  <c r="C3485" i="17"/>
  <c r="C3486" i="17"/>
  <c r="C3487" i="17"/>
  <c r="C3488" i="17"/>
  <c r="C3489" i="17"/>
  <c r="C3490" i="17"/>
  <c r="C3491" i="17"/>
  <c r="C3492" i="17"/>
  <c r="C3493" i="17"/>
  <c r="C3494" i="17"/>
  <c r="C3495" i="17"/>
  <c r="C3496" i="17"/>
  <c r="C3497" i="17"/>
  <c r="C3498" i="17"/>
  <c r="C3499" i="17"/>
  <c r="C3500" i="17"/>
  <c r="C3501" i="17"/>
  <c r="C3502" i="17"/>
  <c r="C3503" i="17"/>
  <c r="C3504" i="17"/>
  <c r="C3505" i="17"/>
  <c r="C3506" i="17"/>
  <c r="C3507" i="17"/>
  <c r="C3508" i="17"/>
  <c r="C3509" i="17"/>
  <c r="C3510" i="17"/>
  <c r="C3511" i="17"/>
  <c r="C3512" i="17"/>
  <c r="C3513" i="17"/>
  <c r="C3514" i="17"/>
  <c r="C3515" i="17"/>
  <c r="C3516" i="17"/>
  <c r="C3517" i="17"/>
  <c r="C3518" i="17"/>
  <c r="C3519" i="17"/>
  <c r="C3520" i="17"/>
  <c r="C3521" i="17"/>
  <c r="C3522" i="17"/>
  <c r="C3523" i="17"/>
  <c r="C3524" i="17"/>
  <c r="C3525" i="17"/>
  <c r="C3526" i="17"/>
  <c r="C3527" i="17"/>
  <c r="C3528" i="17"/>
  <c r="C3529" i="17"/>
  <c r="C3530" i="17"/>
  <c r="C3531" i="17"/>
  <c r="C3532" i="17"/>
  <c r="C3533" i="17"/>
  <c r="C3534" i="17"/>
  <c r="C3535" i="17"/>
  <c r="C3536" i="17"/>
  <c r="C3537" i="17"/>
  <c r="C3538" i="17"/>
  <c r="C3539" i="17"/>
  <c r="C3540" i="17"/>
  <c r="C3541" i="17"/>
  <c r="C3542" i="17"/>
  <c r="C3543" i="17"/>
  <c r="C3544" i="17"/>
  <c r="C3545" i="17"/>
  <c r="C3546" i="17"/>
  <c r="C3547" i="17"/>
  <c r="C3548" i="17"/>
  <c r="C3549" i="17"/>
  <c r="C3550" i="17"/>
  <c r="C3551" i="17"/>
  <c r="C3552" i="17"/>
  <c r="C3553" i="17"/>
  <c r="C3554" i="17"/>
  <c r="C3555" i="17"/>
  <c r="C3556" i="17"/>
  <c r="C3557" i="17"/>
  <c r="C3558" i="17"/>
  <c r="C3559" i="17"/>
  <c r="C3560" i="17"/>
  <c r="C3561" i="17"/>
  <c r="C3562" i="17"/>
  <c r="C3563" i="17"/>
  <c r="C3564" i="17"/>
  <c r="C3565" i="17"/>
  <c r="C3566" i="17"/>
  <c r="C3567" i="17"/>
  <c r="C3568" i="17"/>
  <c r="C3569" i="17"/>
  <c r="C3570" i="17"/>
  <c r="C3571" i="17"/>
  <c r="C3572" i="17"/>
  <c r="C3573" i="17"/>
  <c r="C3574" i="17"/>
  <c r="C3575" i="17"/>
  <c r="C3576" i="17"/>
  <c r="C3577" i="17"/>
  <c r="C3578" i="17"/>
  <c r="C3579" i="17"/>
  <c r="C3580" i="17"/>
  <c r="C3581" i="17"/>
  <c r="C3582" i="17"/>
  <c r="C3583" i="17"/>
  <c r="C3584" i="17"/>
  <c r="C3585" i="17"/>
  <c r="C3586" i="17"/>
  <c r="C3587" i="17"/>
  <c r="C3588" i="17"/>
  <c r="C3589" i="17"/>
  <c r="C3590" i="17"/>
  <c r="C3591" i="17"/>
  <c r="C3592" i="17"/>
  <c r="C3593" i="17"/>
  <c r="C3594" i="17"/>
  <c r="C3595" i="17"/>
  <c r="C3596" i="17"/>
  <c r="C3597" i="17"/>
  <c r="C3598" i="17"/>
  <c r="C3599" i="17"/>
  <c r="C3600" i="17"/>
  <c r="C3601" i="17"/>
  <c r="C3602" i="17"/>
  <c r="C3603" i="17"/>
  <c r="C3604" i="17"/>
  <c r="C3605" i="17"/>
  <c r="C3606" i="17"/>
  <c r="C3607" i="17"/>
  <c r="C3608" i="17"/>
  <c r="C3609" i="17"/>
  <c r="C3610" i="17"/>
  <c r="C3611" i="17"/>
  <c r="C3612" i="17"/>
  <c r="C3613" i="17"/>
  <c r="C3614" i="17"/>
  <c r="C3615" i="17"/>
  <c r="C3616" i="17"/>
  <c r="C3617" i="17"/>
  <c r="C3618" i="17"/>
  <c r="C3619" i="17"/>
  <c r="C3620" i="17"/>
  <c r="C3621" i="17"/>
  <c r="C3622" i="17"/>
  <c r="C3623" i="17"/>
  <c r="C3624" i="17"/>
  <c r="C3625" i="17"/>
  <c r="C3626" i="17"/>
  <c r="C3627" i="17"/>
  <c r="C3628" i="17"/>
  <c r="C3629" i="17"/>
  <c r="C3630" i="17"/>
  <c r="C3631" i="17"/>
  <c r="C3632" i="17"/>
  <c r="C3633" i="17"/>
  <c r="C3634" i="17"/>
  <c r="C3635" i="17"/>
  <c r="C3636" i="17"/>
  <c r="C3637" i="17"/>
  <c r="C3638" i="17"/>
  <c r="C3639" i="17"/>
  <c r="C3640" i="17"/>
  <c r="C3641" i="17"/>
  <c r="C3642" i="17"/>
  <c r="C3643" i="17"/>
  <c r="C3644" i="17"/>
  <c r="C3645" i="17"/>
  <c r="C3646" i="17"/>
  <c r="C3647" i="17"/>
  <c r="C3648" i="17"/>
  <c r="C3649" i="17"/>
  <c r="C3650" i="17"/>
  <c r="C3651" i="17"/>
  <c r="C3652" i="17"/>
  <c r="C3653" i="17"/>
  <c r="C3654" i="17"/>
  <c r="C3655" i="17"/>
  <c r="C3656" i="17"/>
  <c r="C3657" i="17"/>
  <c r="C3658" i="17"/>
  <c r="C3659" i="17"/>
  <c r="C3660" i="17"/>
  <c r="C3661" i="17"/>
  <c r="C3662" i="17"/>
  <c r="C3663" i="17"/>
  <c r="C3664" i="17"/>
  <c r="C3665" i="17"/>
  <c r="C3666" i="17"/>
  <c r="C3667" i="17"/>
  <c r="C3668" i="17"/>
  <c r="C3669" i="17"/>
  <c r="C3670" i="17"/>
  <c r="C3671" i="17"/>
  <c r="C3672" i="17"/>
  <c r="C3673" i="17"/>
  <c r="C3674" i="17"/>
  <c r="C3675" i="17"/>
  <c r="C3676" i="17"/>
  <c r="C3677" i="17"/>
  <c r="C3678" i="17"/>
  <c r="C3679" i="17"/>
  <c r="C3680" i="17"/>
  <c r="C3681" i="17"/>
  <c r="C3682" i="17"/>
  <c r="C3683" i="17"/>
  <c r="C3684" i="17"/>
  <c r="C3685" i="17"/>
  <c r="C3686" i="17"/>
  <c r="C3687" i="17"/>
  <c r="C3688" i="17"/>
  <c r="C3689" i="17"/>
  <c r="C3690" i="17"/>
  <c r="C3691" i="17"/>
  <c r="C3692" i="17"/>
  <c r="C3693" i="17"/>
  <c r="C3694" i="17"/>
  <c r="C3695" i="17"/>
  <c r="C3696" i="17"/>
  <c r="C3697" i="17"/>
  <c r="C3698" i="17"/>
  <c r="C3699" i="17"/>
  <c r="C3700" i="17"/>
  <c r="C3701" i="17"/>
  <c r="C3702" i="17"/>
  <c r="C3703" i="17"/>
  <c r="C3704" i="17"/>
  <c r="C3705" i="17"/>
  <c r="C3706" i="17"/>
  <c r="C3707" i="17"/>
  <c r="C3708" i="17"/>
  <c r="C3709" i="17"/>
  <c r="C3710" i="17"/>
  <c r="C3711" i="17"/>
  <c r="C3712" i="17"/>
  <c r="C3713" i="17"/>
  <c r="C3714" i="17"/>
  <c r="C3715" i="17"/>
  <c r="C3716" i="17"/>
  <c r="C3717" i="17"/>
  <c r="C3718" i="17"/>
  <c r="C3719" i="17"/>
  <c r="C3720" i="17"/>
  <c r="C3721" i="17"/>
  <c r="C3722" i="17"/>
  <c r="C3723" i="17"/>
  <c r="C3724" i="17"/>
  <c r="C3725" i="17"/>
  <c r="C3726" i="17"/>
  <c r="C3727" i="17"/>
  <c r="C3728" i="17"/>
  <c r="C3729" i="17"/>
  <c r="C3730" i="17"/>
  <c r="C3731" i="17"/>
  <c r="C3732" i="17"/>
  <c r="C3733" i="17"/>
  <c r="C3734" i="17"/>
  <c r="C3735" i="17"/>
  <c r="C3736" i="17"/>
  <c r="C3737" i="17"/>
  <c r="C3738" i="17"/>
  <c r="C3739" i="17"/>
  <c r="C3740" i="17"/>
  <c r="C3741" i="17"/>
  <c r="C3742" i="17"/>
  <c r="C3743" i="17"/>
  <c r="C3744" i="17"/>
  <c r="C3745" i="17"/>
  <c r="C3746" i="17"/>
  <c r="C3747" i="17"/>
  <c r="C3748" i="17"/>
  <c r="C3749" i="17"/>
  <c r="C3750" i="17"/>
  <c r="C3751" i="17"/>
  <c r="C3752" i="17"/>
  <c r="C3753" i="17"/>
  <c r="C3754" i="17"/>
  <c r="C3755" i="17"/>
  <c r="C3756" i="17"/>
  <c r="C3757" i="17"/>
  <c r="C3758" i="17"/>
  <c r="C3759" i="17"/>
  <c r="C3760" i="17"/>
  <c r="C3761" i="17"/>
  <c r="C3762" i="17"/>
  <c r="C3763" i="17"/>
  <c r="C3764" i="17"/>
  <c r="C3765" i="17"/>
  <c r="C3766" i="17"/>
  <c r="C3767" i="17"/>
  <c r="C3768" i="17"/>
  <c r="C3769" i="17"/>
  <c r="C3770" i="17"/>
  <c r="C3771" i="17"/>
  <c r="C3772" i="17"/>
  <c r="C3773" i="17"/>
  <c r="C3774" i="17"/>
  <c r="C3775" i="17"/>
  <c r="C3776" i="17"/>
  <c r="C3777" i="17"/>
  <c r="C3778" i="17"/>
  <c r="C3779" i="17"/>
  <c r="C3780" i="17"/>
  <c r="C3781" i="17"/>
  <c r="C3782" i="17"/>
  <c r="C3783" i="17"/>
  <c r="C3784" i="17"/>
  <c r="C3785" i="17"/>
  <c r="C3786" i="17"/>
  <c r="C3787" i="17"/>
  <c r="C3788" i="17"/>
  <c r="C3789" i="17"/>
  <c r="C3790" i="17"/>
  <c r="C3791" i="17"/>
  <c r="C3792" i="17"/>
  <c r="C3793" i="17"/>
  <c r="C3794" i="17"/>
  <c r="C3795" i="17"/>
  <c r="C3796" i="17"/>
  <c r="C3797" i="17"/>
  <c r="C3798" i="17"/>
  <c r="C3799" i="17"/>
  <c r="C3800" i="17"/>
  <c r="C3801" i="17"/>
  <c r="C3802" i="17"/>
  <c r="C3803" i="17"/>
  <c r="C3804" i="17"/>
  <c r="C3805" i="17"/>
  <c r="C3806" i="17"/>
  <c r="C3807" i="17"/>
  <c r="C3808" i="17"/>
  <c r="C3809" i="17"/>
  <c r="C3810" i="17"/>
  <c r="C3811" i="17"/>
  <c r="C3812" i="17"/>
  <c r="C3813" i="17"/>
  <c r="C3814" i="17"/>
  <c r="C3815" i="17"/>
  <c r="C3816" i="17"/>
  <c r="C3817" i="17"/>
  <c r="C3818" i="17"/>
  <c r="C3819" i="17"/>
  <c r="C3820" i="17"/>
  <c r="C3821" i="17"/>
  <c r="C3822" i="17"/>
  <c r="C3823" i="17"/>
  <c r="C3824" i="17"/>
  <c r="C3825" i="17"/>
  <c r="C3826" i="17"/>
  <c r="C3827" i="17"/>
  <c r="C3828" i="17"/>
  <c r="C3829" i="17"/>
  <c r="C3830" i="17"/>
  <c r="C3831" i="17"/>
  <c r="C3832" i="17"/>
  <c r="C3833" i="17"/>
  <c r="C3834" i="17"/>
  <c r="C3835" i="17"/>
  <c r="C3836" i="17"/>
  <c r="C3837" i="17"/>
  <c r="C3838" i="17"/>
  <c r="C3839" i="17"/>
  <c r="C3840" i="17"/>
  <c r="C3841" i="17"/>
  <c r="C3842" i="17"/>
  <c r="C3843" i="17"/>
  <c r="C3844" i="17"/>
  <c r="C3845" i="17"/>
  <c r="C3846" i="17"/>
  <c r="C3847" i="17"/>
  <c r="C3848" i="17"/>
  <c r="C3849" i="17"/>
  <c r="C3850" i="17"/>
  <c r="C3851" i="17"/>
  <c r="C3852" i="17"/>
  <c r="C3853" i="17"/>
  <c r="C3854" i="17"/>
  <c r="C3855" i="17"/>
  <c r="C3856" i="17"/>
  <c r="C3857" i="17"/>
  <c r="C3858" i="17"/>
  <c r="C3859" i="17"/>
  <c r="C3860" i="17"/>
  <c r="C3861" i="17"/>
  <c r="C3862" i="17"/>
  <c r="C3863" i="17"/>
  <c r="C3864" i="17"/>
  <c r="C3865" i="17"/>
  <c r="C3866" i="17"/>
  <c r="C3867" i="17"/>
  <c r="C3868" i="17"/>
  <c r="C3869" i="17"/>
  <c r="C3870" i="17"/>
  <c r="C3871" i="17"/>
  <c r="C3872" i="17"/>
  <c r="C3873" i="17"/>
  <c r="C3874" i="17"/>
  <c r="C3875" i="17"/>
  <c r="C3876" i="17"/>
  <c r="C3877" i="17"/>
  <c r="C3878" i="17"/>
  <c r="C3879" i="17"/>
  <c r="C3880" i="17"/>
  <c r="C3881" i="17"/>
  <c r="C3882" i="17"/>
  <c r="C3883" i="17"/>
  <c r="C3884" i="17"/>
  <c r="C3885" i="17"/>
  <c r="C3886" i="17"/>
  <c r="C3887" i="17"/>
  <c r="C3888" i="17"/>
  <c r="C3889" i="17"/>
  <c r="C3890" i="17"/>
  <c r="C3891" i="17"/>
  <c r="C3892" i="17"/>
  <c r="C3893" i="17"/>
  <c r="C3894" i="17"/>
  <c r="C3895" i="17"/>
  <c r="C3896" i="17"/>
  <c r="C3897" i="17"/>
  <c r="C3898" i="17"/>
  <c r="C3899" i="17"/>
  <c r="C3900" i="17"/>
  <c r="C3901" i="17"/>
  <c r="C3902" i="17"/>
  <c r="C3903" i="17"/>
  <c r="C3904" i="17"/>
  <c r="C3905" i="17"/>
  <c r="C3906" i="17"/>
  <c r="C3907" i="17"/>
  <c r="C3908" i="17"/>
  <c r="C3909" i="17"/>
  <c r="C3910" i="17"/>
  <c r="C3911" i="17"/>
  <c r="C3912" i="17"/>
  <c r="C3913" i="17"/>
  <c r="C3914" i="17"/>
  <c r="C3915" i="17"/>
  <c r="C3916" i="17"/>
  <c r="C3917" i="17"/>
  <c r="C3918" i="17"/>
  <c r="C3919" i="17"/>
  <c r="C3920" i="17"/>
  <c r="C3921" i="17"/>
  <c r="C3922" i="17"/>
  <c r="C3923" i="17"/>
  <c r="C3924" i="17"/>
  <c r="C3925" i="17"/>
  <c r="C3926" i="17"/>
  <c r="C3927" i="17"/>
  <c r="C3928" i="17"/>
  <c r="C3929" i="17"/>
  <c r="C3930" i="17"/>
  <c r="C3931" i="17"/>
  <c r="C3932" i="17"/>
  <c r="C3933" i="17"/>
  <c r="C3934" i="17"/>
  <c r="C3935" i="17"/>
  <c r="C3936" i="17"/>
  <c r="C3937" i="17"/>
  <c r="C3938" i="17"/>
  <c r="C3939" i="17"/>
  <c r="C3940" i="17"/>
  <c r="C3941" i="17"/>
  <c r="C3942" i="17"/>
  <c r="C3943" i="17"/>
  <c r="C3944" i="17"/>
  <c r="C3945" i="17"/>
  <c r="C3946" i="17"/>
  <c r="C3947" i="17"/>
  <c r="C3948" i="17"/>
  <c r="C3949" i="17"/>
  <c r="C3950" i="17"/>
  <c r="C3951" i="17"/>
  <c r="C3952" i="17"/>
  <c r="C3953" i="17"/>
  <c r="C3954" i="17"/>
  <c r="C3955" i="17"/>
  <c r="C3956" i="17"/>
  <c r="C3957" i="17"/>
  <c r="C3958" i="17"/>
  <c r="C3959" i="17"/>
  <c r="C3960" i="17"/>
  <c r="C3961" i="17"/>
  <c r="C3962" i="17"/>
  <c r="C3963" i="17"/>
  <c r="C3964" i="17"/>
  <c r="C3965" i="17"/>
  <c r="C3966" i="17"/>
  <c r="C3967" i="17"/>
  <c r="C3968" i="17"/>
  <c r="C3969" i="17"/>
  <c r="C3970" i="17"/>
  <c r="C3971" i="17"/>
  <c r="C3972" i="17"/>
  <c r="C3973" i="17"/>
  <c r="C3974" i="17"/>
  <c r="C3975" i="17"/>
  <c r="C3976" i="17"/>
  <c r="C3977" i="17"/>
  <c r="C3978" i="17"/>
  <c r="C3979" i="17"/>
  <c r="C3980" i="17"/>
  <c r="C3981" i="17"/>
  <c r="C3982" i="17"/>
  <c r="C3983" i="17"/>
  <c r="C3984" i="17"/>
  <c r="C3985" i="17"/>
  <c r="C3986" i="17"/>
  <c r="C3987" i="17"/>
  <c r="C3988" i="17"/>
  <c r="C3989" i="17"/>
  <c r="C3990" i="17"/>
  <c r="C3991" i="17"/>
  <c r="C3992" i="17"/>
  <c r="C3993" i="17"/>
  <c r="C3994" i="17"/>
  <c r="C3995" i="17"/>
  <c r="C3996" i="17"/>
  <c r="C3997" i="17"/>
  <c r="C3998" i="17"/>
  <c r="C3999" i="17"/>
  <c r="C4000" i="17"/>
  <c r="C4001" i="17"/>
  <c r="C4002" i="17"/>
  <c r="C3" i="17"/>
  <c r="C4" i="17"/>
  <c r="C5" i="17"/>
  <c r="C6" i="17"/>
  <c r="C7" i="17"/>
  <c r="C8" i="17"/>
  <c r="C9" i="17"/>
  <c r="C10" i="17"/>
  <c r="C11" i="17"/>
  <c r="C12" i="17"/>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46" i="17"/>
  <c r="C47" i="17"/>
  <c r="C48" i="17"/>
  <c r="C49" i="17"/>
  <c r="C50" i="17"/>
  <c r="C51" i="17"/>
  <c r="C52" i="17"/>
  <c r="C53" i="17"/>
  <c r="C54" i="17"/>
  <c r="C55" i="17"/>
  <c r="C56" i="17"/>
  <c r="C57" i="17"/>
  <c r="C58" i="17"/>
  <c r="C59" i="17"/>
  <c r="C60" i="17"/>
  <c r="C61" i="17"/>
  <c r="C62" i="17"/>
  <c r="C63" i="17"/>
  <c r="C64" i="17"/>
  <c r="C65" i="17"/>
  <c r="C66" i="17"/>
  <c r="C67" i="17"/>
  <c r="C68" i="17"/>
  <c r="C69" i="17"/>
  <c r="C70" i="17"/>
  <c r="C71" i="17"/>
  <c r="C72" i="17"/>
  <c r="C73" i="17"/>
  <c r="C74" i="17"/>
  <c r="C75" i="17"/>
  <c r="C76" i="17"/>
  <c r="C77" i="17"/>
  <c r="C78" i="17"/>
  <c r="C79" i="17"/>
  <c r="C80" i="17"/>
  <c r="C81" i="17"/>
  <c r="C82" i="17"/>
  <c r="C83" i="17"/>
  <c r="C84" i="17"/>
  <c r="C85" i="17"/>
  <c r="C86" i="17"/>
  <c r="C87" i="17"/>
  <c r="C88" i="17"/>
  <c r="C89" i="17"/>
  <c r="C90" i="17"/>
  <c r="C91" i="17"/>
  <c r="C92" i="17"/>
  <c r="C93" i="17"/>
  <c r="C94" i="17"/>
  <c r="C95" i="17"/>
  <c r="C96" i="17"/>
  <c r="C97" i="17"/>
  <c r="C98" i="17"/>
  <c r="C99" i="17"/>
  <c r="C100" i="17"/>
  <c r="C101" i="17"/>
  <c r="C102" i="17"/>
  <c r="C103" i="17"/>
  <c r="C104" i="17"/>
  <c r="C105" i="17"/>
  <c r="C106" i="17"/>
  <c r="C107" i="17"/>
  <c r="C108" i="17"/>
  <c r="C109" i="17"/>
  <c r="C110" i="17"/>
  <c r="C111" i="17"/>
  <c r="C112" i="17"/>
  <c r="C113" i="17"/>
  <c r="C114" i="17"/>
  <c r="C115" i="17"/>
  <c r="C116" i="17"/>
  <c r="C117" i="17"/>
  <c r="C118" i="17"/>
  <c r="C119" i="17"/>
  <c r="C120" i="17"/>
  <c r="C121" i="17"/>
  <c r="C122" i="17"/>
  <c r="C123" i="17"/>
  <c r="C124" i="17"/>
  <c r="C125" i="17"/>
  <c r="C126" i="17"/>
  <c r="C127" i="17"/>
  <c r="C128" i="17"/>
  <c r="C129" i="17"/>
  <c r="C130" i="17"/>
  <c r="C131" i="17"/>
  <c r="C132" i="17"/>
  <c r="C133" i="17"/>
  <c r="C134" i="17"/>
  <c r="C135" i="17"/>
  <c r="C136" i="17"/>
  <c r="C137" i="17"/>
  <c r="C138" i="17"/>
  <c r="C139" i="17"/>
  <c r="C140" i="17"/>
  <c r="C141" i="17"/>
  <c r="C142" i="17"/>
  <c r="C143" i="17"/>
  <c r="C144" i="17"/>
  <c r="C145" i="17"/>
  <c r="C146" i="17"/>
  <c r="C147" i="17"/>
  <c r="C148" i="17"/>
  <c r="C149" i="17"/>
  <c r="C150" i="17"/>
  <c r="C151" i="17"/>
  <c r="C152" i="17"/>
  <c r="C153" i="17"/>
  <c r="C154" i="17"/>
  <c r="C155" i="17"/>
  <c r="C156" i="17"/>
  <c r="C157" i="17"/>
  <c r="C158" i="17"/>
  <c r="C159" i="17"/>
  <c r="C160" i="17"/>
  <c r="C161" i="17"/>
  <c r="C162" i="17"/>
  <c r="C163" i="17"/>
  <c r="C164" i="17"/>
  <c r="C165" i="17"/>
  <c r="C166" i="17"/>
  <c r="C167" i="17"/>
  <c r="C168" i="17"/>
  <c r="C169" i="17"/>
  <c r="C170" i="17"/>
  <c r="C171" i="17"/>
  <c r="C172" i="17"/>
  <c r="C173" i="17"/>
  <c r="C174" i="17"/>
  <c r="C175" i="17"/>
  <c r="C176" i="17"/>
  <c r="C177" i="17"/>
  <c r="C178" i="17"/>
  <c r="C179" i="17"/>
  <c r="C180" i="17"/>
  <c r="C181" i="17"/>
  <c r="C182" i="17"/>
  <c r="C183" i="17"/>
  <c r="C184" i="17"/>
  <c r="C185" i="17"/>
  <c r="C186" i="17"/>
  <c r="C187" i="17"/>
  <c r="C188" i="17"/>
  <c r="C189" i="17"/>
  <c r="C190" i="17"/>
  <c r="C191" i="17"/>
  <c r="C192" i="17"/>
  <c r="C193" i="17"/>
  <c r="C194" i="17"/>
  <c r="C195" i="17"/>
  <c r="C196" i="17"/>
  <c r="C197" i="17"/>
  <c r="C198" i="17"/>
  <c r="C199" i="17"/>
  <c r="C200" i="17"/>
  <c r="C201" i="17"/>
  <c r="C202" i="17"/>
  <c r="C203" i="17"/>
  <c r="C204" i="17"/>
  <c r="C205" i="17"/>
  <c r="C206" i="17"/>
  <c r="C207" i="17"/>
  <c r="C208" i="17"/>
  <c r="C209" i="17"/>
  <c r="C210" i="17"/>
  <c r="C211" i="17"/>
  <c r="C212" i="17"/>
  <c r="C213" i="17"/>
  <c r="C214" i="17"/>
  <c r="C215" i="17"/>
  <c r="C216" i="17"/>
  <c r="C217" i="17"/>
  <c r="C218" i="17"/>
  <c r="C219" i="17"/>
  <c r="C220" i="17"/>
  <c r="C221" i="17"/>
  <c r="C222" i="17"/>
  <c r="C223" i="17"/>
  <c r="C224" i="17"/>
  <c r="C225" i="17"/>
  <c r="C226" i="17"/>
  <c r="C227" i="17"/>
  <c r="C228" i="17"/>
  <c r="C229" i="17"/>
  <c r="C230" i="17"/>
  <c r="C231" i="17"/>
  <c r="C232" i="17"/>
  <c r="C233" i="17"/>
  <c r="C234" i="17"/>
  <c r="C235" i="17"/>
  <c r="C236" i="17"/>
  <c r="C237" i="17"/>
  <c r="C238" i="17"/>
  <c r="C239" i="17"/>
  <c r="C240" i="17"/>
  <c r="C241" i="17"/>
  <c r="C242" i="17"/>
  <c r="C243" i="17"/>
  <c r="C244" i="17"/>
  <c r="C245" i="17"/>
  <c r="C246" i="17"/>
  <c r="C247" i="17"/>
  <c r="C248" i="17"/>
  <c r="C249" i="17"/>
  <c r="C250" i="17"/>
  <c r="C251" i="17"/>
  <c r="C252" i="17"/>
  <c r="C253" i="17"/>
  <c r="C254" i="17"/>
  <c r="C255" i="17"/>
  <c r="C256" i="17"/>
  <c r="C257" i="17"/>
  <c r="C258" i="17"/>
  <c r="C259" i="17"/>
  <c r="C260" i="17"/>
  <c r="C261" i="17"/>
  <c r="C262" i="17"/>
  <c r="C263" i="17"/>
  <c r="C264" i="17"/>
  <c r="C265" i="17"/>
  <c r="C266" i="17"/>
  <c r="C267" i="17"/>
  <c r="C268" i="17"/>
  <c r="C269" i="17"/>
  <c r="C270" i="17"/>
  <c r="C271" i="17"/>
  <c r="C272" i="17"/>
  <c r="C273" i="17"/>
  <c r="C274" i="17"/>
  <c r="C275" i="17"/>
  <c r="C276" i="17"/>
  <c r="C277" i="17"/>
  <c r="C278" i="17"/>
  <c r="C279" i="17"/>
  <c r="C280" i="17"/>
  <c r="C281" i="17"/>
  <c r="C282" i="17"/>
  <c r="C283" i="17"/>
  <c r="C284" i="17"/>
  <c r="C285" i="17"/>
  <c r="C286" i="17"/>
  <c r="C287" i="17"/>
  <c r="C288" i="17"/>
  <c r="C289" i="17"/>
  <c r="C290" i="17"/>
  <c r="C291" i="17"/>
  <c r="C292" i="17"/>
  <c r="C293" i="17"/>
  <c r="C294" i="17"/>
  <c r="C295" i="17"/>
  <c r="C296" i="17"/>
  <c r="C297" i="17"/>
  <c r="C298" i="17"/>
  <c r="C299" i="17"/>
  <c r="C300" i="17"/>
  <c r="C301" i="17"/>
  <c r="C302" i="17"/>
  <c r="C303" i="17"/>
  <c r="C304" i="17"/>
  <c r="C305" i="17"/>
  <c r="C306" i="17"/>
  <c r="C307" i="17"/>
  <c r="C308" i="17"/>
  <c r="C309" i="17"/>
  <c r="C310" i="17"/>
  <c r="C311" i="17"/>
  <c r="C312" i="17"/>
  <c r="C313" i="17"/>
  <c r="C314" i="17"/>
  <c r="C315" i="17"/>
  <c r="C316" i="17"/>
  <c r="C317" i="17"/>
  <c r="C318" i="17"/>
  <c r="C319" i="17"/>
  <c r="C320" i="17"/>
  <c r="C321" i="17"/>
  <c r="C322" i="17"/>
  <c r="C323" i="17"/>
  <c r="C324" i="17"/>
  <c r="C325" i="17"/>
  <c r="C326" i="17"/>
  <c r="C327" i="17"/>
  <c r="C328" i="17"/>
  <c r="C329" i="17"/>
  <c r="C330" i="17"/>
  <c r="C331" i="17"/>
  <c r="C332" i="17"/>
  <c r="C333" i="17"/>
  <c r="C334" i="17"/>
  <c r="C335" i="17"/>
  <c r="C336" i="17"/>
  <c r="C337" i="17"/>
  <c r="C338" i="17"/>
  <c r="C339" i="17"/>
  <c r="C340" i="17"/>
  <c r="C341" i="17"/>
  <c r="C342" i="17"/>
  <c r="C343" i="17"/>
  <c r="C344" i="17"/>
  <c r="C345" i="17"/>
  <c r="C346" i="17"/>
  <c r="C347" i="17"/>
  <c r="C348" i="17"/>
  <c r="C349" i="17"/>
  <c r="C350" i="17"/>
  <c r="C351" i="17"/>
  <c r="C352" i="17"/>
  <c r="C353" i="17"/>
  <c r="C354" i="17"/>
  <c r="C355" i="17"/>
  <c r="C356" i="17"/>
  <c r="C357" i="17"/>
  <c r="C358" i="17"/>
  <c r="C359" i="17"/>
  <c r="C360" i="17"/>
  <c r="C361" i="17"/>
  <c r="C362" i="17"/>
  <c r="C363" i="17"/>
  <c r="C364" i="17"/>
  <c r="C365" i="17"/>
  <c r="C366" i="17"/>
  <c r="C367" i="17"/>
  <c r="C368" i="17"/>
  <c r="C369" i="17"/>
  <c r="C370" i="17"/>
  <c r="C371" i="17"/>
  <c r="C372" i="17"/>
  <c r="C373" i="17"/>
  <c r="C374" i="17"/>
  <c r="C375" i="17"/>
  <c r="C376" i="17"/>
  <c r="C377" i="17"/>
  <c r="C378" i="17"/>
  <c r="C379" i="17"/>
  <c r="C380" i="17"/>
  <c r="C381" i="17"/>
  <c r="C382" i="17"/>
  <c r="C383" i="17"/>
  <c r="C384" i="17"/>
  <c r="C385" i="17"/>
  <c r="C386" i="17"/>
  <c r="C387" i="17"/>
  <c r="C388" i="17"/>
  <c r="C389" i="17"/>
  <c r="C390" i="17"/>
  <c r="C391" i="17"/>
  <c r="C392" i="17"/>
  <c r="C393" i="17"/>
  <c r="C394" i="17"/>
  <c r="C395" i="17"/>
  <c r="C396" i="17"/>
  <c r="C397" i="17"/>
  <c r="C398" i="17"/>
  <c r="C399" i="17"/>
  <c r="C400" i="17"/>
  <c r="C401" i="17"/>
  <c r="C402" i="17"/>
  <c r="C403" i="17"/>
  <c r="C404" i="17"/>
  <c r="C405" i="17"/>
  <c r="C406" i="17"/>
  <c r="C407" i="17"/>
  <c r="C408" i="17"/>
  <c r="C409" i="17"/>
  <c r="C410" i="17"/>
  <c r="C411" i="17"/>
  <c r="C412" i="17"/>
  <c r="C413" i="17"/>
  <c r="C414" i="17"/>
  <c r="C415" i="17"/>
  <c r="C416" i="17"/>
  <c r="C417" i="17"/>
  <c r="C418" i="17"/>
  <c r="C419" i="17"/>
  <c r="C420" i="17"/>
  <c r="C421" i="17"/>
  <c r="C422" i="17"/>
  <c r="C423" i="17"/>
  <c r="C424" i="17"/>
  <c r="C425" i="17"/>
  <c r="C426" i="17"/>
  <c r="C427" i="17"/>
  <c r="C428" i="17"/>
  <c r="C429" i="17"/>
  <c r="C430" i="17"/>
  <c r="C431" i="17"/>
  <c r="C432" i="17"/>
  <c r="C433" i="17"/>
  <c r="C434" i="17"/>
  <c r="C435" i="17"/>
  <c r="C436" i="17"/>
  <c r="C437" i="17"/>
  <c r="C438" i="17"/>
  <c r="C439" i="17"/>
  <c r="C440" i="17"/>
  <c r="C441" i="17"/>
  <c r="C442" i="17"/>
  <c r="C443" i="17"/>
  <c r="C444" i="17"/>
  <c r="C445" i="17"/>
  <c r="C446" i="17"/>
  <c r="C447" i="17"/>
  <c r="C448" i="17"/>
  <c r="C449" i="17"/>
  <c r="C450" i="17"/>
  <c r="C451" i="17"/>
  <c r="C452" i="17"/>
  <c r="C453" i="17"/>
  <c r="C454" i="17"/>
  <c r="C455" i="17"/>
  <c r="C456" i="17"/>
  <c r="C457" i="17"/>
  <c r="C458" i="17"/>
  <c r="C459" i="17"/>
  <c r="C460" i="17"/>
  <c r="C461" i="17"/>
  <c r="C462" i="17"/>
  <c r="C463" i="17"/>
  <c r="C464" i="17"/>
  <c r="C465" i="17"/>
  <c r="C466" i="17"/>
  <c r="C467" i="17"/>
  <c r="C468" i="17"/>
  <c r="C469" i="17"/>
  <c r="C470" i="17"/>
  <c r="C471" i="17"/>
  <c r="C472" i="17"/>
  <c r="C473" i="17"/>
  <c r="C474" i="17"/>
  <c r="C475" i="17"/>
  <c r="C476" i="17"/>
  <c r="C477" i="17"/>
  <c r="C478" i="17"/>
  <c r="C479" i="17"/>
  <c r="C480" i="17"/>
  <c r="C481" i="17"/>
  <c r="C482" i="17"/>
  <c r="C483" i="17"/>
  <c r="C484" i="17"/>
  <c r="C485" i="17"/>
  <c r="C486" i="17"/>
  <c r="C487" i="17"/>
  <c r="C488" i="17"/>
  <c r="C489" i="17"/>
  <c r="C490" i="17"/>
  <c r="C491" i="17"/>
  <c r="C492" i="17"/>
  <c r="C493" i="17"/>
  <c r="C494" i="17"/>
  <c r="C495" i="17"/>
  <c r="C496" i="17"/>
  <c r="C497" i="17"/>
  <c r="C498" i="17"/>
  <c r="C499" i="17"/>
  <c r="C500" i="17"/>
  <c r="C501" i="17"/>
  <c r="C502" i="17"/>
  <c r="C503" i="17"/>
  <c r="C504" i="17"/>
  <c r="C505" i="17"/>
  <c r="C506" i="17"/>
  <c r="C507" i="17"/>
  <c r="C508" i="17"/>
  <c r="C509" i="17"/>
  <c r="C510" i="17"/>
  <c r="C511" i="17"/>
  <c r="C512" i="17"/>
  <c r="C513" i="17"/>
  <c r="C514" i="17"/>
  <c r="C515" i="17"/>
  <c r="C516" i="17"/>
  <c r="C517" i="17"/>
  <c r="C518" i="17"/>
  <c r="C519" i="17"/>
  <c r="C520" i="17"/>
  <c r="C521" i="17"/>
  <c r="C522" i="17"/>
  <c r="C523" i="17"/>
  <c r="C524" i="17"/>
  <c r="C525" i="17"/>
  <c r="C526" i="17"/>
  <c r="C527" i="17"/>
  <c r="C528" i="17"/>
  <c r="C529" i="17"/>
  <c r="C530" i="17"/>
  <c r="C531" i="17"/>
  <c r="C532" i="17"/>
  <c r="C533" i="17"/>
  <c r="C534" i="17"/>
  <c r="C535" i="17"/>
  <c r="C536" i="17"/>
  <c r="C537" i="17"/>
  <c r="C538" i="17"/>
  <c r="C539" i="17"/>
  <c r="C540" i="17"/>
  <c r="C541" i="17"/>
  <c r="C542" i="17"/>
  <c r="C543" i="17"/>
  <c r="C544" i="17"/>
  <c r="C545" i="17"/>
  <c r="C546" i="17"/>
  <c r="C547" i="17"/>
  <c r="C548" i="17"/>
  <c r="C549" i="17"/>
  <c r="C550" i="17"/>
  <c r="C551" i="17"/>
  <c r="C552" i="17"/>
  <c r="C553" i="17"/>
  <c r="C554" i="17"/>
  <c r="C555" i="17"/>
  <c r="C556" i="17"/>
  <c r="C557" i="17"/>
  <c r="C558" i="17"/>
  <c r="C559" i="17"/>
  <c r="C560" i="17"/>
  <c r="C561" i="17"/>
  <c r="C562" i="17"/>
  <c r="C563" i="17"/>
  <c r="C564" i="17"/>
  <c r="C565" i="17"/>
  <c r="C566" i="17"/>
  <c r="C567" i="17"/>
  <c r="C568" i="17"/>
  <c r="C569" i="17"/>
  <c r="C570" i="17"/>
  <c r="C571" i="17"/>
  <c r="C572" i="17"/>
  <c r="C573" i="17"/>
  <c r="C574" i="17"/>
  <c r="C575" i="17"/>
  <c r="C576" i="17"/>
  <c r="C577" i="17"/>
  <c r="C578" i="17"/>
  <c r="C579" i="17"/>
  <c r="C580" i="17"/>
  <c r="C581" i="17"/>
  <c r="C582" i="17"/>
  <c r="C583" i="17"/>
  <c r="C584" i="17"/>
  <c r="C585" i="17"/>
  <c r="C586" i="17"/>
  <c r="C587" i="17"/>
  <c r="C588" i="17"/>
  <c r="C589" i="17"/>
  <c r="C590" i="17"/>
  <c r="C591" i="17"/>
  <c r="C592" i="17"/>
  <c r="C593" i="17"/>
  <c r="C594" i="17"/>
  <c r="C595" i="17"/>
  <c r="C596" i="17"/>
  <c r="C597" i="17"/>
  <c r="C598" i="17"/>
  <c r="C599" i="17"/>
  <c r="C600" i="17"/>
  <c r="C601" i="17"/>
  <c r="C602" i="17"/>
  <c r="C603" i="17"/>
  <c r="C604" i="17"/>
  <c r="C605" i="17"/>
  <c r="C606" i="17"/>
  <c r="C607" i="17"/>
  <c r="C608" i="17"/>
  <c r="C609" i="17"/>
  <c r="C610" i="17"/>
  <c r="C611" i="17"/>
  <c r="C612" i="17"/>
  <c r="C613" i="17"/>
  <c r="C614" i="17"/>
  <c r="C615" i="17"/>
  <c r="C616" i="17"/>
  <c r="C617" i="17"/>
  <c r="C618" i="17"/>
  <c r="C619" i="17"/>
  <c r="C620" i="17"/>
  <c r="C621" i="17"/>
  <c r="C622" i="17"/>
  <c r="C623" i="17"/>
  <c r="C624" i="17"/>
  <c r="C625" i="17"/>
  <c r="C626" i="17"/>
  <c r="C627" i="17"/>
  <c r="C628" i="17"/>
  <c r="C629" i="17"/>
  <c r="C630" i="17"/>
  <c r="C631" i="17"/>
  <c r="C632" i="17"/>
  <c r="C633" i="17"/>
  <c r="C634" i="17"/>
  <c r="C635" i="17"/>
  <c r="C636" i="17"/>
  <c r="C637" i="17"/>
  <c r="C638" i="17"/>
  <c r="C639" i="17"/>
  <c r="C640" i="17"/>
  <c r="C641" i="17"/>
  <c r="C642" i="17"/>
  <c r="C643" i="17"/>
  <c r="C644" i="17"/>
  <c r="C645" i="17"/>
  <c r="C646" i="17"/>
  <c r="C647" i="17"/>
  <c r="C648" i="17"/>
  <c r="C649" i="17"/>
  <c r="C650" i="17"/>
  <c r="C651" i="17"/>
  <c r="C652" i="17"/>
  <c r="C653" i="17"/>
  <c r="C654" i="17"/>
  <c r="C655" i="17"/>
  <c r="C656" i="17"/>
  <c r="C657" i="17"/>
  <c r="C658" i="17"/>
  <c r="C659" i="17"/>
  <c r="C660" i="17"/>
  <c r="C661" i="17"/>
  <c r="C662" i="17"/>
  <c r="C663" i="17"/>
  <c r="C664" i="17"/>
  <c r="C665" i="17"/>
  <c r="C666" i="17"/>
  <c r="C667" i="17"/>
  <c r="C668" i="17"/>
  <c r="C669" i="17"/>
  <c r="C670" i="17"/>
  <c r="C671" i="17"/>
  <c r="C672" i="17"/>
  <c r="C673" i="17"/>
  <c r="C674" i="17"/>
  <c r="C675" i="17"/>
  <c r="C676" i="17"/>
  <c r="C677" i="17"/>
  <c r="C678" i="17"/>
  <c r="C679" i="17"/>
  <c r="C680" i="17"/>
  <c r="C681" i="17"/>
  <c r="C682" i="17"/>
  <c r="C683" i="17"/>
  <c r="C684" i="17"/>
  <c r="C685" i="17"/>
  <c r="C686" i="17"/>
  <c r="C687" i="17"/>
  <c r="C688" i="17"/>
  <c r="C689" i="17"/>
  <c r="C690" i="17"/>
  <c r="C691" i="17"/>
  <c r="C692" i="17"/>
  <c r="C693" i="17"/>
  <c r="C694" i="17"/>
  <c r="C695" i="17"/>
  <c r="C696" i="17"/>
  <c r="C697" i="17"/>
  <c r="C698" i="17"/>
  <c r="C699" i="17"/>
  <c r="C700" i="17"/>
  <c r="C701" i="17"/>
  <c r="C702" i="17"/>
  <c r="C703" i="17"/>
  <c r="C704" i="17"/>
  <c r="C705" i="17"/>
  <c r="C706" i="17"/>
  <c r="C707" i="17"/>
  <c r="C708" i="17"/>
  <c r="C709" i="17"/>
  <c r="C710" i="17"/>
  <c r="C711" i="17"/>
  <c r="C712" i="17"/>
  <c r="C713" i="17"/>
  <c r="C714" i="17"/>
  <c r="C715" i="17"/>
  <c r="C716" i="17"/>
  <c r="C717" i="17"/>
  <c r="C718" i="17"/>
  <c r="C719" i="17"/>
  <c r="C720" i="17"/>
  <c r="C721" i="17"/>
  <c r="C722" i="17"/>
  <c r="C723" i="17"/>
  <c r="C724" i="17"/>
  <c r="C725" i="17"/>
  <c r="C726" i="17"/>
  <c r="C727" i="17"/>
  <c r="C728" i="17"/>
  <c r="C729" i="17"/>
  <c r="C730" i="17"/>
  <c r="C731" i="17"/>
  <c r="C732" i="17"/>
  <c r="C733" i="17"/>
  <c r="C734" i="17"/>
  <c r="C735" i="17"/>
  <c r="C736" i="17"/>
  <c r="C737" i="17"/>
  <c r="C738" i="17"/>
  <c r="C739" i="17"/>
  <c r="C740" i="17"/>
  <c r="C741" i="17"/>
  <c r="C742" i="17"/>
  <c r="C743" i="17"/>
  <c r="C744" i="17"/>
  <c r="C745" i="17"/>
  <c r="C746" i="17"/>
  <c r="C747" i="17"/>
  <c r="C748" i="17"/>
  <c r="C749" i="17"/>
  <c r="C750" i="17"/>
  <c r="C751" i="17"/>
  <c r="C752" i="17"/>
  <c r="C753" i="17"/>
  <c r="C754" i="17"/>
  <c r="C755" i="17"/>
  <c r="C756" i="17"/>
  <c r="C757" i="17"/>
  <c r="C758" i="17"/>
  <c r="C759" i="17"/>
  <c r="C760" i="17"/>
  <c r="C761" i="17"/>
  <c r="C762" i="17"/>
  <c r="C763" i="17"/>
  <c r="C764" i="17"/>
  <c r="C765" i="17"/>
  <c r="C766" i="17"/>
  <c r="C767" i="17"/>
  <c r="C768" i="17"/>
  <c r="C769" i="17"/>
  <c r="C770" i="17"/>
  <c r="C771" i="17"/>
  <c r="C772" i="17"/>
  <c r="C773" i="17"/>
  <c r="C774" i="17"/>
  <c r="C775" i="17"/>
  <c r="C776" i="17"/>
  <c r="C777" i="17"/>
  <c r="C778" i="17"/>
  <c r="C779" i="17"/>
  <c r="C780" i="17"/>
  <c r="C781" i="17"/>
  <c r="C782" i="17"/>
  <c r="C783" i="17"/>
  <c r="C784" i="17"/>
  <c r="C785" i="17"/>
  <c r="C786" i="17"/>
  <c r="C787" i="17"/>
  <c r="C788" i="17"/>
  <c r="C789" i="17"/>
  <c r="C790" i="17"/>
  <c r="C791" i="17"/>
  <c r="C792" i="17"/>
  <c r="C793" i="17"/>
  <c r="C794" i="17"/>
  <c r="C795" i="17"/>
  <c r="C796" i="17"/>
  <c r="C797" i="17"/>
  <c r="C798" i="17"/>
  <c r="C799" i="17"/>
  <c r="C800" i="17"/>
  <c r="C801" i="17"/>
  <c r="C802" i="17"/>
  <c r="C803" i="17"/>
  <c r="C804" i="17"/>
  <c r="C805" i="17"/>
  <c r="C806" i="17"/>
  <c r="C807" i="17"/>
  <c r="C808" i="17"/>
  <c r="C809" i="17"/>
  <c r="C810" i="17"/>
  <c r="C811" i="17"/>
  <c r="C812" i="17"/>
  <c r="C813" i="17"/>
  <c r="C814" i="17"/>
  <c r="C815" i="17"/>
  <c r="C816" i="17"/>
  <c r="C817" i="17"/>
  <c r="C818" i="17"/>
  <c r="C819" i="17"/>
  <c r="C820" i="17"/>
  <c r="C821" i="17"/>
  <c r="C822" i="17"/>
  <c r="C823" i="17"/>
  <c r="C824" i="17"/>
  <c r="C825" i="17"/>
  <c r="C826" i="17"/>
  <c r="C827" i="17"/>
  <c r="C828" i="17"/>
  <c r="C829" i="17"/>
  <c r="C830" i="17"/>
  <c r="C831" i="17"/>
  <c r="C832" i="17"/>
  <c r="C833" i="17"/>
  <c r="C834" i="17"/>
  <c r="C835" i="17"/>
  <c r="C836" i="17"/>
  <c r="C837" i="17"/>
  <c r="C838" i="17"/>
  <c r="C839" i="17"/>
  <c r="C840" i="17"/>
  <c r="C841" i="17"/>
  <c r="C842" i="17"/>
  <c r="C843" i="17"/>
  <c r="C844" i="17"/>
  <c r="C845" i="17"/>
  <c r="C846" i="17"/>
  <c r="C847" i="17"/>
  <c r="C848" i="17"/>
  <c r="C849" i="17"/>
  <c r="C850" i="17"/>
  <c r="C851" i="17"/>
  <c r="C852" i="17"/>
  <c r="C853" i="17"/>
  <c r="C854" i="17"/>
  <c r="C855" i="17"/>
  <c r="C856" i="17"/>
  <c r="C857" i="17"/>
  <c r="C858" i="17"/>
  <c r="C859" i="17"/>
  <c r="C860" i="17"/>
  <c r="C861" i="17"/>
  <c r="C862" i="17"/>
  <c r="C863" i="17"/>
  <c r="C864" i="17"/>
  <c r="C865" i="17"/>
  <c r="C866" i="17"/>
  <c r="C867" i="17"/>
  <c r="C868" i="17"/>
  <c r="C869" i="17"/>
  <c r="C870" i="17"/>
  <c r="C871" i="17"/>
  <c r="C872" i="17"/>
  <c r="C873" i="17"/>
  <c r="C874" i="17"/>
  <c r="C875" i="17"/>
  <c r="C876" i="17"/>
  <c r="C877" i="17"/>
  <c r="C878" i="17"/>
  <c r="C879" i="17"/>
  <c r="C880" i="17"/>
  <c r="C881" i="17"/>
  <c r="C882" i="17"/>
  <c r="C883" i="17"/>
  <c r="C884" i="17"/>
  <c r="C885" i="17"/>
  <c r="C886" i="17"/>
  <c r="C887" i="17"/>
  <c r="C888" i="17"/>
  <c r="C889" i="17"/>
  <c r="C890" i="17"/>
  <c r="C891" i="17"/>
  <c r="C892" i="17"/>
  <c r="C893" i="17"/>
  <c r="C894" i="17"/>
  <c r="C895" i="17"/>
  <c r="C896" i="17"/>
  <c r="C897" i="17"/>
  <c r="C898" i="17"/>
  <c r="C899" i="17"/>
  <c r="C900" i="17"/>
  <c r="C901" i="17"/>
  <c r="C902" i="17"/>
  <c r="C903" i="17"/>
  <c r="C904" i="17"/>
  <c r="C905" i="17"/>
  <c r="C906" i="17"/>
  <c r="C907" i="17"/>
  <c r="C908" i="17"/>
  <c r="C909" i="17"/>
  <c r="C910" i="17"/>
  <c r="C911" i="17"/>
  <c r="C912" i="17"/>
  <c r="C913" i="17"/>
  <c r="C914" i="17"/>
  <c r="C915" i="17"/>
  <c r="C916" i="17"/>
  <c r="C917" i="17"/>
  <c r="C918" i="17"/>
  <c r="C919" i="17"/>
  <c r="C920" i="17"/>
  <c r="C921" i="17"/>
  <c r="C922" i="17"/>
  <c r="C923" i="17"/>
  <c r="C924" i="17"/>
  <c r="C925" i="17"/>
  <c r="C926" i="17"/>
  <c r="C927" i="17"/>
  <c r="C928" i="17"/>
  <c r="C929" i="17"/>
  <c r="C930" i="17"/>
  <c r="C931" i="17"/>
  <c r="C932" i="17"/>
  <c r="C933" i="17"/>
  <c r="C934" i="17"/>
  <c r="C935" i="17"/>
  <c r="C936" i="17"/>
  <c r="C937" i="17"/>
  <c r="C938" i="17"/>
  <c r="C939" i="17"/>
  <c r="C940" i="17"/>
  <c r="C941" i="17"/>
  <c r="C942" i="17"/>
  <c r="C943" i="17"/>
  <c r="C944" i="17"/>
  <c r="C945" i="17"/>
  <c r="C946" i="17"/>
  <c r="C947" i="17"/>
  <c r="C948" i="17"/>
  <c r="C949" i="17"/>
  <c r="C950" i="17"/>
  <c r="C951" i="17"/>
  <c r="C952" i="17"/>
  <c r="C953" i="17"/>
  <c r="C954" i="17"/>
  <c r="C955" i="17"/>
  <c r="C956" i="17"/>
  <c r="C957" i="17"/>
  <c r="C958" i="17"/>
  <c r="C959" i="17"/>
  <c r="C960" i="17"/>
  <c r="C961" i="17"/>
  <c r="C962" i="17"/>
  <c r="C963" i="17"/>
  <c r="C964" i="17"/>
  <c r="C965" i="17"/>
  <c r="C966" i="17"/>
  <c r="C967" i="17"/>
  <c r="C968" i="17"/>
  <c r="C969" i="17"/>
  <c r="C970" i="17"/>
  <c r="C971" i="17"/>
  <c r="C972" i="17"/>
  <c r="C973" i="17"/>
  <c r="C974" i="17"/>
  <c r="C975" i="17"/>
  <c r="C976" i="17"/>
  <c r="C977" i="17"/>
  <c r="C978" i="17"/>
  <c r="C979" i="17"/>
  <c r="C980" i="17"/>
  <c r="C981" i="17"/>
  <c r="C982" i="17"/>
  <c r="C983" i="17"/>
  <c r="C984" i="17"/>
  <c r="C985" i="17"/>
  <c r="C986" i="17"/>
  <c r="C987" i="17"/>
  <c r="C988" i="17"/>
  <c r="C989" i="17"/>
  <c r="C990" i="17"/>
  <c r="C991" i="17"/>
  <c r="C992" i="17"/>
  <c r="C993" i="17"/>
  <c r="C994" i="17"/>
  <c r="C995" i="17"/>
  <c r="C996" i="17"/>
  <c r="C997" i="17"/>
  <c r="C998" i="17"/>
  <c r="C999" i="17"/>
  <c r="C1000" i="17"/>
  <c r="C1001" i="17"/>
  <c r="C1002" i="17"/>
  <c r="C1003" i="17"/>
  <c r="C1004" i="17"/>
  <c r="C1005" i="17"/>
  <c r="C1006" i="17"/>
  <c r="C1007" i="17"/>
  <c r="C1008" i="17"/>
  <c r="C1009" i="17"/>
  <c r="C1010" i="17"/>
  <c r="C1011" i="17"/>
  <c r="C1012" i="17"/>
  <c r="C1013" i="17"/>
  <c r="C1014" i="17"/>
  <c r="C1015" i="17"/>
  <c r="C1016" i="17"/>
  <c r="C1017" i="17"/>
  <c r="C1018" i="17"/>
  <c r="C1019" i="17"/>
  <c r="C1020" i="17"/>
  <c r="C1021" i="17"/>
  <c r="C1022" i="17"/>
  <c r="C1023" i="17"/>
  <c r="C1024" i="17"/>
  <c r="C1025" i="17"/>
  <c r="C1026" i="17"/>
  <c r="C1027" i="17"/>
  <c r="C1028" i="17"/>
  <c r="C1029" i="17"/>
  <c r="C1030" i="17"/>
  <c r="C1031" i="17"/>
  <c r="C1032" i="17"/>
  <c r="C1033" i="17"/>
  <c r="C1034" i="17"/>
  <c r="C1035" i="17"/>
  <c r="C1036" i="17"/>
  <c r="C1037" i="17"/>
  <c r="C1038" i="17"/>
  <c r="C1039" i="17"/>
  <c r="C1040" i="17"/>
  <c r="C1041" i="17"/>
  <c r="C1042" i="17"/>
  <c r="C1043" i="17"/>
  <c r="C1044" i="17"/>
  <c r="C1045" i="17"/>
  <c r="C1046" i="17"/>
  <c r="C1047" i="17"/>
  <c r="C1048" i="17"/>
  <c r="C1049" i="17"/>
  <c r="C1050" i="17"/>
  <c r="C1051" i="17"/>
  <c r="C1052" i="17"/>
  <c r="C1053" i="17"/>
  <c r="C1054" i="17"/>
  <c r="C1055" i="17"/>
  <c r="C1056" i="17"/>
  <c r="C1057" i="17"/>
  <c r="C1058" i="17"/>
  <c r="C1059" i="17"/>
  <c r="C1060" i="17"/>
  <c r="C1061" i="17"/>
  <c r="C1062" i="17"/>
  <c r="C1063" i="17"/>
  <c r="C1064" i="17"/>
  <c r="C1065" i="17"/>
  <c r="C1066" i="17"/>
  <c r="C1067" i="17"/>
  <c r="C1068" i="17"/>
  <c r="C1069" i="17"/>
  <c r="C1070" i="17"/>
  <c r="C1071" i="17"/>
  <c r="C1072" i="17"/>
  <c r="C1073" i="17"/>
  <c r="C1074" i="17"/>
  <c r="C1075" i="17"/>
  <c r="C1076" i="17"/>
  <c r="C1077" i="17"/>
  <c r="C1078" i="17"/>
  <c r="C1079" i="17"/>
  <c r="C1080" i="17"/>
  <c r="C1081" i="17"/>
  <c r="C1082" i="17"/>
  <c r="C1083" i="17"/>
  <c r="C1084" i="17"/>
  <c r="C1085" i="17"/>
  <c r="C1086" i="17"/>
  <c r="C1087" i="17"/>
  <c r="C1088" i="17"/>
  <c r="C1089" i="17"/>
  <c r="C1090" i="17"/>
  <c r="C1091" i="17"/>
  <c r="C1092" i="17"/>
  <c r="C1093" i="17"/>
  <c r="C1094" i="17"/>
  <c r="C1095" i="17"/>
  <c r="C1096" i="17"/>
  <c r="C1097" i="17"/>
  <c r="C1098" i="17"/>
  <c r="C1099" i="17"/>
  <c r="C1100" i="17"/>
  <c r="C1101" i="17"/>
  <c r="C1102" i="17"/>
  <c r="C1103" i="17"/>
  <c r="C1104" i="17"/>
  <c r="C1105" i="17"/>
  <c r="C1106" i="17"/>
  <c r="C1107" i="17"/>
  <c r="C1108" i="17"/>
  <c r="C1109" i="17"/>
  <c r="C1110" i="17"/>
  <c r="C1111" i="17"/>
  <c r="C1112" i="17"/>
  <c r="C1113" i="17"/>
  <c r="C1114" i="17"/>
  <c r="C1115" i="17"/>
  <c r="C1116" i="17"/>
  <c r="C1117" i="17"/>
  <c r="C1118" i="17"/>
  <c r="C1119" i="17"/>
  <c r="C1120" i="17"/>
  <c r="C1121" i="17"/>
  <c r="C1122" i="17"/>
  <c r="C1123" i="17"/>
  <c r="C1124" i="17"/>
  <c r="C1125" i="17"/>
  <c r="C1126" i="17"/>
  <c r="C1127" i="17"/>
  <c r="C1128" i="17"/>
  <c r="C1129" i="17"/>
  <c r="C1130" i="17"/>
  <c r="C1131" i="17"/>
  <c r="C1132" i="17"/>
  <c r="C1133" i="17"/>
  <c r="C1134" i="17"/>
  <c r="C1135" i="17"/>
  <c r="C1136" i="17"/>
  <c r="C1137" i="17"/>
  <c r="C1138" i="17"/>
  <c r="C1139" i="17"/>
  <c r="C1140" i="17"/>
  <c r="C1141" i="17"/>
  <c r="C1142" i="17"/>
  <c r="C1143" i="17"/>
  <c r="C1144" i="17"/>
  <c r="C1145" i="17"/>
  <c r="C1146" i="17"/>
  <c r="C1147" i="17"/>
  <c r="C1148" i="17"/>
  <c r="C1149" i="17"/>
  <c r="C1150" i="17"/>
  <c r="C1151" i="17"/>
  <c r="C1152" i="17"/>
  <c r="C1153" i="17"/>
  <c r="C1154" i="17"/>
  <c r="C1155" i="17"/>
  <c r="C1156" i="17"/>
  <c r="C1157" i="17"/>
  <c r="C1158" i="17"/>
  <c r="C1159" i="17"/>
  <c r="C1160" i="17"/>
  <c r="C1161" i="17"/>
  <c r="C1162" i="17"/>
  <c r="C1163" i="17"/>
  <c r="C1164" i="17"/>
  <c r="C1165" i="17"/>
  <c r="C1166" i="17"/>
  <c r="C1167" i="17"/>
  <c r="C1168" i="17"/>
  <c r="C1169" i="17"/>
  <c r="C1170" i="17"/>
  <c r="C1171" i="17"/>
  <c r="C1172" i="17"/>
  <c r="C1173" i="17"/>
  <c r="C1174" i="17"/>
  <c r="C1175" i="17"/>
  <c r="C1176" i="17"/>
  <c r="C1177" i="17"/>
  <c r="C1178" i="17"/>
  <c r="C1179" i="17"/>
  <c r="C1180" i="17"/>
  <c r="C1181" i="17"/>
  <c r="C1182" i="17"/>
  <c r="C1183" i="17"/>
  <c r="C1184" i="17"/>
  <c r="C1185" i="17"/>
  <c r="C1186" i="17"/>
  <c r="C1187" i="17"/>
  <c r="C1188" i="17"/>
  <c r="C1189" i="17"/>
  <c r="C1190" i="17"/>
  <c r="C1191" i="17"/>
  <c r="C1192" i="17"/>
  <c r="C1193" i="17"/>
  <c r="C1194" i="17"/>
  <c r="C1195" i="17"/>
  <c r="C1196" i="17"/>
  <c r="C1197" i="17"/>
  <c r="C1198" i="17"/>
  <c r="C1199" i="17"/>
  <c r="C1200" i="17"/>
  <c r="C1201" i="17"/>
  <c r="C1202" i="17"/>
  <c r="C1203" i="17"/>
  <c r="C1204" i="17"/>
  <c r="C1205" i="17"/>
  <c r="C1206" i="17"/>
  <c r="C1207" i="17"/>
  <c r="C1208" i="17"/>
  <c r="C1209" i="17"/>
  <c r="C1210" i="17"/>
  <c r="C1211" i="17"/>
  <c r="C1212" i="17"/>
  <c r="C1213" i="17"/>
  <c r="C1214" i="17"/>
  <c r="C1215" i="17"/>
  <c r="C1216" i="17"/>
  <c r="C1217" i="17"/>
  <c r="C1218" i="17"/>
  <c r="C1219" i="17"/>
  <c r="C1220" i="17"/>
  <c r="C1221" i="17"/>
  <c r="C1222" i="17"/>
  <c r="C1223" i="17"/>
  <c r="C1224" i="17"/>
  <c r="C1225" i="17"/>
  <c r="C1226" i="17"/>
  <c r="C1227" i="17"/>
  <c r="C1228" i="17"/>
  <c r="C1229" i="17"/>
  <c r="C1230" i="17"/>
  <c r="C1231" i="17"/>
  <c r="C1232" i="17"/>
  <c r="C1233" i="17"/>
  <c r="C1234" i="17"/>
  <c r="C1235" i="17"/>
  <c r="C1236" i="17"/>
  <c r="C1237" i="17"/>
  <c r="C1238" i="17"/>
  <c r="C1239" i="17"/>
  <c r="C1240" i="17"/>
  <c r="C1241" i="17"/>
  <c r="C1242" i="17"/>
  <c r="C1243" i="17"/>
  <c r="C1244" i="17"/>
  <c r="C1245" i="17"/>
  <c r="C1246" i="17"/>
  <c r="C1247" i="17"/>
  <c r="C1248" i="17"/>
  <c r="C1249" i="17"/>
  <c r="C1250" i="17"/>
  <c r="C1251" i="17"/>
  <c r="C1252" i="17"/>
  <c r="C1253" i="17"/>
  <c r="C1254" i="17"/>
  <c r="C1255" i="17"/>
  <c r="C1256" i="17"/>
  <c r="C1257" i="17"/>
  <c r="C1258" i="17"/>
  <c r="C1259" i="17"/>
  <c r="C1260" i="17"/>
  <c r="C1261" i="17"/>
  <c r="C1262" i="17"/>
  <c r="C1263" i="17"/>
  <c r="C1264" i="17"/>
  <c r="C1265" i="17"/>
  <c r="C1266" i="17"/>
  <c r="C1267" i="17"/>
  <c r="C1268" i="17"/>
  <c r="C1269" i="17"/>
  <c r="C1270" i="17"/>
  <c r="C1271" i="17"/>
  <c r="C1272" i="17"/>
  <c r="C1273" i="17"/>
  <c r="C1274" i="17"/>
  <c r="C1275" i="17"/>
  <c r="C1276" i="17"/>
  <c r="C1277" i="17"/>
  <c r="C1278" i="17"/>
  <c r="C1279" i="17"/>
  <c r="C1280" i="17"/>
  <c r="C1281" i="17"/>
  <c r="C1282" i="17"/>
  <c r="C1283" i="17"/>
  <c r="C1284" i="17"/>
  <c r="C1285" i="17"/>
  <c r="C1286" i="17"/>
  <c r="C1287" i="17"/>
  <c r="C1288" i="17"/>
  <c r="C1289" i="17"/>
  <c r="C1290" i="17"/>
  <c r="C1291" i="17"/>
  <c r="C1292" i="17"/>
  <c r="C1293" i="17"/>
  <c r="C1294" i="17"/>
  <c r="C1295" i="17"/>
  <c r="C1296" i="17"/>
  <c r="C1297" i="17"/>
  <c r="C1298" i="17"/>
  <c r="C1299" i="17"/>
  <c r="C1300" i="17"/>
  <c r="C1301" i="17"/>
  <c r="C1302" i="17"/>
  <c r="C1303" i="17"/>
  <c r="C1304" i="17"/>
  <c r="C1305" i="17"/>
  <c r="C1306" i="17"/>
  <c r="C1307" i="17"/>
  <c r="C1308" i="17"/>
  <c r="C1309" i="17"/>
  <c r="C1310" i="17"/>
  <c r="C1311" i="17"/>
  <c r="C1312" i="17"/>
  <c r="C1313" i="17"/>
  <c r="C1314" i="17"/>
  <c r="C1315" i="17"/>
  <c r="C1316" i="17"/>
  <c r="C1317" i="17"/>
  <c r="C1318" i="17"/>
  <c r="C1319" i="17"/>
  <c r="C1320" i="17"/>
  <c r="C1321" i="17"/>
  <c r="C1322" i="17"/>
  <c r="C1323" i="17"/>
  <c r="C1324" i="17"/>
  <c r="C1325" i="17"/>
  <c r="C1326" i="17"/>
  <c r="C1327" i="17"/>
  <c r="C1328" i="17"/>
  <c r="C1329" i="17"/>
  <c r="C1330" i="17"/>
  <c r="C1331" i="17"/>
  <c r="C1332" i="17"/>
  <c r="C1333" i="17"/>
  <c r="C1334" i="17"/>
  <c r="C1335" i="17"/>
  <c r="C1336" i="17"/>
  <c r="C1337" i="17"/>
  <c r="C1338" i="17"/>
  <c r="C1339" i="17"/>
  <c r="C1340" i="17"/>
  <c r="C1341" i="17"/>
  <c r="C1342" i="17"/>
  <c r="C1343" i="17"/>
  <c r="C1344" i="17"/>
  <c r="C1345" i="17"/>
  <c r="C1346" i="17"/>
  <c r="C1347" i="17"/>
  <c r="C1348" i="17"/>
  <c r="C1349" i="17"/>
  <c r="C1350" i="17"/>
  <c r="C1351" i="17"/>
  <c r="C1352" i="17"/>
  <c r="C1353" i="17"/>
  <c r="C1354" i="17"/>
  <c r="C1355" i="17"/>
  <c r="C1356" i="17"/>
  <c r="C1357" i="17"/>
  <c r="C1358" i="17"/>
  <c r="C1359" i="17"/>
  <c r="C1360" i="17"/>
  <c r="C1361" i="17"/>
  <c r="C1362" i="17"/>
  <c r="C1363" i="17"/>
  <c r="C1364" i="17"/>
  <c r="C1365" i="17"/>
  <c r="C1366" i="17"/>
  <c r="C1367" i="17"/>
  <c r="C1368" i="17"/>
  <c r="C1369" i="17"/>
  <c r="C1370" i="17"/>
  <c r="C1371" i="17"/>
  <c r="C1372" i="17"/>
  <c r="C1373" i="17"/>
  <c r="C1374" i="17"/>
  <c r="C1375" i="17"/>
  <c r="C1376" i="17"/>
  <c r="C1377" i="17"/>
  <c r="C1378" i="17"/>
  <c r="C1379" i="17"/>
  <c r="C1380" i="17"/>
  <c r="C1381" i="17"/>
  <c r="C1382" i="17"/>
  <c r="C1383" i="17"/>
  <c r="C1384" i="17"/>
  <c r="C1385" i="17"/>
  <c r="C1386" i="17"/>
  <c r="C1387" i="17"/>
  <c r="C1388" i="17"/>
  <c r="C1389" i="17"/>
  <c r="C1390" i="17"/>
  <c r="C1391" i="17"/>
  <c r="C1392" i="17"/>
  <c r="C1393" i="17"/>
  <c r="C1394" i="17"/>
  <c r="C1395" i="17"/>
  <c r="C1396" i="17"/>
  <c r="C1397" i="17"/>
  <c r="C1398" i="17"/>
  <c r="C1399" i="17"/>
  <c r="C1400" i="17"/>
  <c r="C1401" i="17"/>
  <c r="C1402" i="17"/>
  <c r="C1403" i="17"/>
  <c r="C1404" i="17"/>
  <c r="C1405" i="17"/>
  <c r="C1406" i="17"/>
  <c r="C1407" i="17"/>
  <c r="C1408" i="17"/>
  <c r="C1409" i="17"/>
  <c r="C1410" i="17"/>
  <c r="C1411" i="17"/>
  <c r="C1412" i="17"/>
  <c r="C1413" i="17"/>
  <c r="C1414" i="17"/>
  <c r="C1415" i="17"/>
  <c r="C1416" i="17"/>
  <c r="C1417" i="17"/>
  <c r="C1418" i="17"/>
  <c r="C1419" i="17"/>
  <c r="C1420" i="17"/>
  <c r="C1421" i="17"/>
  <c r="C1422" i="17"/>
  <c r="C1423" i="17"/>
  <c r="C1424" i="17"/>
  <c r="C1425" i="17"/>
  <c r="C1426" i="17"/>
  <c r="C1427" i="17"/>
  <c r="C1428" i="17"/>
  <c r="C1429" i="17"/>
  <c r="C1430" i="17"/>
  <c r="C1431" i="17"/>
  <c r="C1432" i="17"/>
  <c r="C1433" i="17"/>
  <c r="C1434" i="17"/>
  <c r="C1435" i="17"/>
  <c r="C1436" i="17"/>
  <c r="C1437" i="17"/>
  <c r="C1438" i="17"/>
  <c r="C1439" i="17"/>
  <c r="C1440" i="17"/>
  <c r="C1441" i="17"/>
  <c r="C1442" i="17"/>
  <c r="C1443" i="17"/>
  <c r="C1444" i="17"/>
  <c r="C1445" i="17"/>
  <c r="C1446" i="17"/>
  <c r="C1447" i="17"/>
  <c r="C1448" i="17"/>
  <c r="C1449" i="17"/>
  <c r="C1450" i="17"/>
  <c r="C1451" i="17"/>
  <c r="C1452" i="17"/>
  <c r="C1453" i="17"/>
  <c r="C1454" i="17"/>
  <c r="C1455" i="17"/>
  <c r="C1456" i="17"/>
  <c r="C1457" i="17"/>
  <c r="C1458" i="17"/>
  <c r="C1459" i="17"/>
  <c r="C1460" i="17"/>
  <c r="C1461" i="17"/>
  <c r="C1462" i="17"/>
  <c r="C1463" i="17"/>
  <c r="C1464" i="17"/>
  <c r="C1465" i="17"/>
  <c r="C1466" i="17"/>
  <c r="C1467" i="17"/>
  <c r="C1468" i="17"/>
  <c r="C1469" i="17"/>
  <c r="C1470" i="17"/>
  <c r="C1471" i="17"/>
  <c r="C1472" i="17"/>
  <c r="C1473" i="17"/>
  <c r="C1474" i="17"/>
  <c r="C1475" i="17"/>
  <c r="C1476" i="17"/>
  <c r="C1477" i="17"/>
  <c r="C1478" i="17"/>
  <c r="C1479" i="17"/>
  <c r="C1480" i="17"/>
  <c r="C1481" i="17"/>
  <c r="C1482" i="17"/>
  <c r="C1483" i="17"/>
  <c r="C1484" i="17"/>
  <c r="C1485" i="17"/>
  <c r="C1486" i="17"/>
  <c r="C1487" i="17"/>
  <c r="C1488" i="17"/>
  <c r="C1489" i="17"/>
  <c r="C1490" i="17"/>
  <c r="C1491" i="17"/>
  <c r="C1492" i="17"/>
  <c r="C1493" i="17"/>
  <c r="C1494" i="17"/>
  <c r="C1495" i="17"/>
  <c r="C1496" i="17"/>
  <c r="C1497" i="17"/>
  <c r="C1498" i="17"/>
  <c r="C1499" i="17"/>
  <c r="C1500" i="17"/>
  <c r="C1501" i="17"/>
  <c r="C1502" i="17"/>
  <c r="K51" i="4" l="1"/>
  <c r="K67" i="4"/>
  <c r="K115" i="4"/>
  <c r="K163" i="4"/>
  <c r="K227" i="4"/>
  <c r="K40" i="4"/>
  <c r="K104" i="4"/>
  <c r="K136" i="4"/>
  <c r="K216" i="4"/>
  <c r="K2217" i="4"/>
  <c r="K2415" i="4"/>
  <c r="K2189" i="4"/>
  <c r="K2305" i="4"/>
  <c r="K2337" i="4"/>
  <c r="K2328" i="4"/>
  <c r="K2280" i="4"/>
  <c r="K2264" i="4"/>
  <c r="K2027" i="4"/>
  <c r="K1939" i="4"/>
  <c r="K2195" i="4"/>
  <c r="K2147" i="4"/>
  <c r="K1067" i="4"/>
  <c r="K2494" i="4"/>
  <c r="K2446" i="4"/>
  <c r="K2414" i="4"/>
  <c r="K2334" i="4"/>
  <c r="K2286" i="4"/>
  <c r="K2086" i="4"/>
  <c r="K1766" i="4"/>
  <c r="K1750" i="4"/>
  <c r="K1702" i="4"/>
  <c r="K1670" i="4"/>
  <c r="K1603" i="4"/>
  <c r="K1543" i="4"/>
  <c r="K1479" i="4"/>
  <c r="K1415" i="4"/>
  <c r="K1351" i="4"/>
  <c r="K1223" i="4"/>
  <c r="K1729" i="4"/>
  <c r="K1665" i="4"/>
  <c r="K1649" i="4"/>
  <c r="K1633" i="4"/>
  <c r="K1587" i="4"/>
  <c r="K1459" i="4"/>
  <c r="K717" i="4"/>
  <c r="K1896" i="4"/>
  <c r="K1832" i="4"/>
  <c r="K1816" i="4"/>
  <c r="K1800" i="4"/>
  <c r="K1752" i="4"/>
  <c r="K1487" i="4"/>
  <c r="K1103" i="4"/>
  <c r="K1386" i="4"/>
  <c r="K1290" i="4"/>
  <c r="K973" i="4"/>
  <c r="K1569" i="4"/>
  <c r="K1473" i="4"/>
  <c r="K1409" i="4"/>
  <c r="K1281" i="4"/>
  <c r="K1137" i="4"/>
  <c r="K1105" i="4"/>
  <c r="K1025" i="4"/>
  <c r="K998" i="4"/>
  <c r="K1116" i="4"/>
  <c r="K1068" i="4"/>
  <c r="K1020" i="4"/>
  <c r="K981" i="4"/>
  <c r="K917" i="4"/>
  <c r="K636" i="4"/>
  <c r="K820" i="4"/>
  <c r="K788" i="4"/>
  <c r="K954" i="4"/>
  <c r="K794" i="4"/>
  <c r="K218" i="4"/>
  <c r="K663" i="4"/>
  <c r="K647" i="4"/>
  <c r="K567" i="4"/>
  <c r="K274" i="4"/>
  <c r="K602" i="4"/>
  <c r="K298" i="4"/>
  <c r="K633" i="4"/>
  <c r="K444" i="4"/>
  <c r="K471" i="4"/>
  <c r="K407" i="4"/>
  <c r="K375" i="4"/>
  <c r="K359" i="4"/>
  <c r="K343" i="4"/>
  <c r="K142" i="4"/>
  <c r="K469" i="4"/>
  <c r="K309" i="4"/>
  <c r="K181" i="4"/>
  <c r="K291" i="4"/>
  <c r="K45" i="4"/>
  <c r="K39" i="4"/>
  <c r="K199" i="4"/>
  <c r="K28" i="4"/>
  <c r="K60" i="4"/>
  <c r="K108" i="4"/>
  <c r="K140" i="4"/>
  <c r="K172" i="4"/>
  <c r="K2233" i="4"/>
  <c r="K2313" i="4"/>
  <c r="K2409" i="4"/>
  <c r="K2473" i="4"/>
  <c r="K2436" i="4"/>
  <c r="K2356" i="4"/>
  <c r="K2308" i="4"/>
  <c r="K2196" i="4"/>
  <c r="K2148" i="4"/>
  <c r="K2132" i="4"/>
  <c r="K2051" i="4"/>
  <c r="K1731" i="4"/>
  <c r="K2207" i="4"/>
  <c r="K2143" i="4"/>
  <c r="K2127" i="4"/>
  <c r="K1967" i="4"/>
  <c r="K1515" i="4"/>
  <c r="K977" i="4"/>
  <c r="K2490" i="4"/>
  <c r="K2031" i="4"/>
  <c r="K1986" i="4"/>
  <c r="K11" i="4"/>
  <c r="K75" i="4"/>
  <c r="K123" i="4"/>
  <c r="K155" i="4"/>
  <c r="K16" i="4"/>
  <c r="K256" i="4"/>
  <c r="K272" i="4"/>
  <c r="K2399" i="4"/>
  <c r="K2463" i="4"/>
  <c r="K2221" i="4"/>
  <c r="K2385" i="4"/>
  <c r="K2496" i="4"/>
  <c r="K2432" i="4"/>
  <c r="K2400" i="4"/>
  <c r="K2384" i="4"/>
  <c r="K2208" i="4"/>
  <c r="K2160" i="4"/>
  <c r="K2128" i="4"/>
  <c r="K2107" i="4"/>
  <c r="K1971" i="4"/>
  <c r="K1651" i="4"/>
  <c r="K2267" i="4"/>
  <c r="K1951" i="4"/>
  <c r="K1631" i="4"/>
  <c r="K2486" i="4"/>
  <c r="K2326" i="4"/>
  <c r="K2246" i="4"/>
  <c r="K2198" i="4"/>
  <c r="K2166" i="4"/>
  <c r="K2023" i="4"/>
  <c r="K1867" i="4"/>
  <c r="K1371" i="4"/>
  <c r="K1966" i="4"/>
  <c r="K1870" i="4"/>
  <c r="K1806" i="4"/>
  <c r="K1710" i="4"/>
  <c r="K1662" i="4"/>
  <c r="K2025" i="4"/>
  <c r="K1881" i="4"/>
  <c r="K1833" i="4"/>
  <c r="K1785" i="4"/>
  <c r="K1753" i="4"/>
  <c r="K1737" i="4"/>
  <c r="K1625" i="4"/>
  <c r="K1427" i="4"/>
  <c r="K1043" i="4"/>
  <c r="K1984" i="4"/>
  <c r="K1920" i="4"/>
  <c r="K1808" i="4"/>
  <c r="K1744" i="4"/>
  <c r="K1632" i="4"/>
  <c r="K1616" i="4"/>
  <c r="K1519" i="4"/>
  <c r="K1455" i="4"/>
  <c r="K1071" i="4"/>
  <c r="K95" i="4"/>
  <c r="K159" i="4"/>
  <c r="K207" i="4"/>
  <c r="K223" i="4"/>
  <c r="K2343" i="4"/>
  <c r="K2439" i="4"/>
  <c r="K2100" i="4"/>
  <c r="K2173" i="4"/>
  <c r="K2425" i="4"/>
  <c r="K2457" i="4"/>
  <c r="K2332" i="4"/>
  <c r="K2204" i="4"/>
  <c r="K2099" i="4"/>
  <c r="K1635" i="4"/>
  <c r="K2167" i="4"/>
  <c r="K2024" i="4"/>
  <c r="K1992" i="4"/>
  <c r="K1131" i="4"/>
  <c r="K2418" i="4"/>
  <c r="K1874" i="4"/>
  <c r="K1730" i="4"/>
  <c r="K1527" i="4"/>
  <c r="K1079" i="4"/>
  <c r="K1997" i="4"/>
  <c r="K1981" i="4"/>
  <c r="K1949" i="4"/>
  <c r="K1773" i="4"/>
  <c r="K1741" i="4"/>
  <c r="K1629" i="4"/>
  <c r="K1924" i="4"/>
  <c r="K1684" i="4"/>
  <c r="K1599" i="4"/>
  <c r="K1574" i="4"/>
  <c r="K1558" i="4"/>
  <c r="K1510" i="4"/>
  <c r="K1398" i="4"/>
  <c r="K1302" i="4"/>
  <c r="K1174" i="4"/>
  <c r="K1126" i="4"/>
  <c r="K1110" i="4"/>
  <c r="K829" i="4"/>
  <c r="K1501" i="4"/>
  <c r="K1373" i="4"/>
  <c r="K1277" i="4"/>
  <c r="K1069" i="4"/>
  <c r="K857" i="4"/>
  <c r="K1448" i="4"/>
  <c r="K1432" i="4"/>
  <c r="K1320" i="4"/>
  <c r="K1128" i="4"/>
  <c r="K1112" i="4"/>
  <c r="K1080" i="4"/>
  <c r="K1013" i="4"/>
  <c r="K572" i="4"/>
  <c r="K832" i="4"/>
  <c r="K716" i="4"/>
  <c r="K680" i="4"/>
  <c r="K935" i="4"/>
  <c r="K729" i="4"/>
  <c r="K918" i="4"/>
  <c r="K902" i="4"/>
  <c r="K838" i="4"/>
  <c r="K822" i="4"/>
  <c r="K760" i="4"/>
  <c r="K691" i="4"/>
  <c r="K659" i="4"/>
  <c r="K420" i="4"/>
  <c r="K726" i="4"/>
  <c r="K678" i="4"/>
  <c r="K598" i="4"/>
  <c r="K540" i="4"/>
  <c r="K508" i="4"/>
  <c r="K645" i="4"/>
  <c r="K597" i="4"/>
  <c r="K364" i="4"/>
  <c r="K435" i="4"/>
  <c r="K387" i="4"/>
  <c r="K337" i="4"/>
  <c r="K414" i="4"/>
  <c r="K497" i="4"/>
  <c r="K385" i="4"/>
  <c r="K303" i="4"/>
  <c r="K57" i="4"/>
  <c r="K9" i="4"/>
  <c r="K2453" i="4"/>
  <c r="K2299" i="4"/>
  <c r="K1570" i="4"/>
  <c r="K1330" i="4"/>
  <c r="K1314" i="4"/>
  <c r="K1298" i="4"/>
  <c r="K1202" i="4"/>
  <c r="K1481" i="4"/>
  <c r="K1433" i="4"/>
  <c r="K1129" i="4"/>
  <c r="K841" i="4"/>
  <c r="K1476" i="4"/>
  <c r="K1460" i="4"/>
  <c r="K1380" i="4"/>
  <c r="K1364" i="4"/>
  <c r="K1172" i="4"/>
  <c r="K949" i="4"/>
  <c r="K725" i="4"/>
  <c r="K924" i="4"/>
  <c r="K876" i="4"/>
  <c r="K740" i="4"/>
  <c r="K282" i="4"/>
  <c r="K994" i="4"/>
  <c r="K752" i="4"/>
  <c r="K719" i="4"/>
  <c r="K655" i="4"/>
  <c r="K575" i="4"/>
  <c r="K462" i="4"/>
  <c r="K210" i="4"/>
  <c r="K706" i="4"/>
  <c r="K626" i="4"/>
  <c r="K352" i="4"/>
  <c r="K641" i="4"/>
  <c r="K530" i="4"/>
  <c r="K498" i="4"/>
  <c r="K412" i="4"/>
  <c r="K348" i="4"/>
  <c r="K495" i="4"/>
  <c r="K137" i="4"/>
  <c r="K2194" i="4"/>
  <c r="K1915" i="4"/>
  <c r="K1930" i="4"/>
  <c r="K1770" i="4"/>
  <c r="K1722" i="4"/>
  <c r="K1674" i="4"/>
  <c r="K1495" i="4"/>
  <c r="K1239" i="4"/>
  <c r="K1047" i="4"/>
  <c r="K2117" i="4"/>
  <c r="K2053" i="4"/>
  <c r="K1925" i="4"/>
  <c r="K1877" i="4"/>
  <c r="K1797" i="4"/>
  <c r="K1781" i="4"/>
  <c r="K1749" i="4"/>
  <c r="K1733" i="4"/>
  <c r="K1653" i="4"/>
  <c r="K1637" i="4"/>
  <c r="K1027" i="4"/>
  <c r="K1948" i="4"/>
  <c r="K1932" i="4"/>
  <c r="K1820" i="4"/>
  <c r="K1788" i="4"/>
  <c r="K1676" i="4"/>
  <c r="K1628" i="4"/>
  <c r="K929" i="4"/>
  <c r="K1566" i="4"/>
  <c r="K1518" i="4"/>
  <c r="K1502" i="4"/>
  <c r="K1470" i="4"/>
  <c r="K1438" i="4"/>
  <c r="K1262" i="4"/>
  <c r="K1102" i="4"/>
  <c r="K925" i="4"/>
  <c r="K861" i="4"/>
  <c r="K797" i="4"/>
  <c r="K1605" i="4"/>
  <c r="K1541" i="4"/>
  <c r="K1445" i="4"/>
  <c r="K1253" i="4"/>
  <c r="K1157" i="4"/>
  <c r="K1141" i="4"/>
  <c r="K1125" i="4"/>
  <c r="K1093" i="4"/>
  <c r="K1061" i="4"/>
  <c r="K733" i="4"/>
  <c r="K488" i="4"/>
  <c r="K1488" i="4"/>
  <c r="K1456" i="4"/>
  <c r="K1424" i="4"/>
  <c r="K1152" i="4"/>
  <c r="K1120" i="4"/>
  <c r="K1040" i="4"/>
  <c r="K805" i="4"/>
  <c r="K1016" i="4"/>
  <c r="K904" i="4"/>
  <c r="K840" i="4"/>
  <c r="K824" i="4"/>
  <c r="K808" i="4"/>
  <c r="K991" i="4"/>
  <c r="K847" i="4"/>
  <c r="K831" i="4"/>
  <c r="K776" i="4"/>
  <c r="K528" i="4"/>
  <c r="K667" i="4"/>
  <c r="K718" i="4"/>
  <c r="K574" i="4"/>
  <c r="K330" i="4"/>
  <c r="K669" i="4"/>
  <c r="K573" i="4"/>
  <c r="K322" i="4"/>
  <c r="K539" i="4"/>
  <c r="K411" i="4"/>
  <c r="K347" i="4"/>
  <c r="K257" i="4"/>
  <c r="K342" i="4"/>
  <c r="K182" i="4"/>
  <c r="K457" i="4"/>
  <c r="K361" i="4"/>
  <c r="K345" i="4"/>
  <c r="K98" i="4"/>
  <c r="K82" i="4"/>
  <c r="K5" i="4"/>
  <c r="K2429" i="4"/>
  <c r="K2461" i="4"/>
  <c r="K2475" i="4"/>
  <c r="K317" i="4"/>
  <c r="K189" i="4"/>
  <c r="K311" i="4"/>
  <c r="K110" i="4"/>
  <c r="K1355" i="4"/>
  <c r="K2501" i="4"/>
  <c r="K2483" i="4"/>
  <c r="K2177" i="4"/>
  <c r="K2467" i="4"/>
  <c r="K2443" i="4"/>
  <c r="K2052" i="4"/>
  <c r="K2413" i="4"/>
  <c r="K1655" i="4"/>
  <c r="K2145" i="4"/>
  <c r="K2411" i="4"/>
  <c r="K46" i="4"/>
  <c r="K62" i="4"/>
  <c r="K43" i="4"/>
  <c r="K219" i="4"/>
  <c r="K235" i="4"/>
  <c r="K112" i="4"/>
  <c r="K224" i="4"/>
  <c r="K1751" i="4"/>
  <c r="K2185" i="4"/>
  <c r="K2249" i="4"/>
  <c r="K2321" i="4"/>
  <c r="K2449" i="4"/>
  <c r="K2272" i="4"/>
  <c r="K2192" i="4"/>
  <c r="K2235" i="4"/>
  <c r="K2171" i="4"/>
  <c r="K2139" i="4"/>
  <c r="K1823" i="4"/>
  <c r="K1759" i="4"/>
  <c r="K620" i="4"/>
  <c r="K2374" i="4"/>
  <c r="K2150" i="4"/>
  <c r="K1739" i="4"/>
  <c r="K1115" i="4"/>
  <c r="K2030" i="4"/>
  <c r="K2014" i="4"/>
  <c r="K1934" i="4"/>
  <c r="K1678" i="4"/>
  <c r="K1575" i="4"/>
  <c r="K1255" i="4"/>
  <c r="K2105" i="4"/>
  <c r="K2089" i="4"/>
  <c r="K1993" i="4"/>
  <c r="K1801" i="4"/>
  <c r="K1769" i="4"/>
  <c r="K1705" i="4"/>
  <c r="K1673" i="4"/>
  <c r="K1657" i="4"/>
  <c r="K1968" i="4"/>
  <c r="K1728" i="4"/>
  <c r="K1391" i="4"/>
  <c r="K1199" i="4"/>
  <c r="K1135" i="4"/>
  <c r="K993" i="4"/>
  <c r="K1586" i="4"/>
  <c r="K1506" i="4"/>
  <c r="K1362" i="4"/>
  <c r="K1186" i="4"/>
  <c r="K1170" i="4"/>
  <c r="K1090" i="4"/>
  <c r="K1058" i="4"/>
  <c r="K1042" i="4"/>
  <c r="K1257" i="4"/>
  <c r="K1177" i="4"/>
  <c r="K1033" i="4"/>
  <c r="K905" i="4"/>
  <c r="K1604" i="4"/>
  <c r="K1572" i="4"/>
  <c r="K1524" i="4"/>
  <c r="K1300" i="4"/>
  <c r="K1220" i="4"/>
  <c r="K1124" i="4"/>
  <c r="K1108" i="4"/>
  <c r="K988" i="4"/>
  <c r="K844" i="4"/>
  <c r="K600" i="4"/>
  <c r="K512" i="4"/>
  <c r="K963" i="4"/>
  <c r="K915" i="4"/>
  <c r="K867" i="4"/>
  <c r="K784" i="4"/>
  <c r="K751" i="4"/>
  <c r="K703" i="4"/>
  <c r="K607" i="4"/>
  <c r="K558" i="4"/>
  <c r="K770" i="4"/>
  <c r="K738" i="4"/>
  <c r="K610" i="4"/>
  <c r="K532" i="4"/>
  <c r="K500" i="4"/>
  <c r="K468" i="4"/>
  <c r="K81" i="4"/>
  <c r="K657" i="4"/>
  <c r="K577" i="4"/>
  <c r="K479" i="4"/>
  <c r="K447" i="4"/>
  <c r="K265" i="4"/>
  <c r="K426" i="4"/>
  <c r="K346" i="4"/>
  <c r="K413" i="4"/>
  <c r="K349" i="4"/>
  <c r="K293" i="4"/>
  <c r="K229" i="4"/>
  <c r="K324" i="4"/>
  <c r="K315" i="4"/>
  <c r="K130" i="4"/>
  <c r="K2365" i="4"/>
  <c r="K2397" i="4"/>
  <c r="K2493" i="4"/>
  <c r="K2331" i="4"/>
  <c r="K2307" i="4"/>
  <c r="K2315" i="4"/>
  <c r="K50" i="4"/>
  <c r="K63" i="4"/>
  <c r="K127" i="4"/>
  <c r="K191" i="4"/>
  <c r="K255" i="4"/>
  <c r="K132" i="4"/>
  <c r="K260" i="4"/>
  <c r="K2028" i="4"/>
  <c r="K2311" i="4"/>
  <c r="K2237" i="4"/>
  <c r="K2329" i="4"/>
  <c r="K2361" i="4"/>
  <c r="K2268" i="4"/>
  <c r="K2220" i="4"/>
  <c r="K2067" i="4"/>
  <c r="K1955" i="4"/>
  <c r="K2263" i="4"/>
  <c r="K2199" i="4"/>
  <c r="K1935" i="4"/>
  <c r="K1807" i="4"/>
  <c r="K1743" i="4"/>
  <c r="K1679" i="4"/>
  <c r="K1615" i="4"/>
  <c r="K2482" i="4"/>
  <c r="K2466" i="4"/>
  <c r="K2338" i="4"/>
  <c r="K2242" i="4"/>
  <c r="K2226" i="4"/>
  <c r="K2130" i="4"/>
  <c r="K2015" i="4"/>
  <c r="K1723" i="4"/>
  <c r="K1659" i="4"/>
  <c r="K1307" i="4"/>
  <c r="K2026" i="4"/>
  <c r="K1994" i="4"/>
  <c r="K1946" i="4"/>
  <c r="K1914" i="4"/>
  <c r="K1898" i="4"/>
  <c r="K1786" i="4"/>
  <c r="K1690" i="4"/>
  <c r="K1642" i="4"/>
  <c r="K1626" i="4"/>
  <c r="K1175" i="4"/>
  <c r="K2085" i="4"/>
  <c r="K2037" i="4"/>
  <c r="K2005" i="4"/>
  <c r="K1845" i="4"/>
  <c r="K1701" i="4"/>
  <c r="K1091" i="4"/>
  <c r="K1964" i="4"/>
  <c r="K1772" i="4"/>
  <c r="K1740" i="4"/>
  <c r="K1708" i="4"/>
  <c r="K1550" i="4"/>
  <c r="K1422" i="4"/>
  <c r="K1342" i="4"/>
  <c r="K1326" i="4"/>
  <c r="K1230" i="4"/>
  <c r="K1182" i="4"/>
  <c r="K1557" i="4"/>
  <c r="K1205" i="4"/>
  <c r="K1006" i="4"/>
  <c r="K1536" i="4"/>
  <c r="K1504" i="4"/>
  <c r="K1440" i="4"/>
  <c r="K1328" i="4"/>
  <c r="K1216" i="4"/>
  <c r="K1168" i="4"/>
  <c r="K997" i="4"/>
  <c r="K933" i="4"/>
  <c r="K693" i="4"/>
  <c r="K920" i="4"/>
  <c r="K856" i="4"/>
  <c r="K792" i="4"/>
  <c r="K584" i="4"/>
  <c r="K480" i="4"/>
  <c r="K815" i="4"/>
  <c r="K360" i="4"/>
  <c r="K910" i="4"/>
  <c r="K830" i="4"/>
  <c r="K712" i="4"/>
  <c r="K763" i="4"/>
  <c r="K699" i="4"/>
  <c r="K683" i="4"/>
  <c r="K635" i="4"/>
  <c r="K619" i="4"/>
  <c r="K388" i="4"/>
  <c r="K734" i="4"/>
  <c r="K702" i="4"/>
  <c r="K590" i="4"/>
  <c r="K400" i="4"/>
  <c r="K554" i="4"/>
  <c r="K396" i="4"/>
  <c r="K358" i="4"/>
  <c r="K393" i="4"/>
  <c r="K295" i="4"/>
  <c r="K78" i="4"/>
  <c r="K2197" i="4"/>
  <c r="K2261" i="4"/>
  <c r="K2373" i="4"/>
  <c r="K2437" i="4"/>
  <c r="K2339" i="4"/>
  <c r="K6" i="4"/>
  <c r="K54" i="4"/>
  <c r="K8" i="4"/>
  <c r="K280" i="4"/>
  <c r="K2153" i="4"/>
  <c r="K1767" i="4"/>
  <c r="K2369" i="4"/>
  <c r="K2465" i="4"/>
  <c r="K2440" i="4"/>
  <c r="K2344" i="4"/>
  <c r="K2232" i="4"/>
  <c r="K2168" i="4"/>
  <c r="K1747" i="4"/>
  <c r="K1147" i="4"/>
  <c r="K2243" i="4"/>
  <c r="K2211" i="4"/>
  <c r="K2163" i="4"/>
  <c r="K1919" i="4"/>
  <c r="K1855" i="4"/>
  <c r="K1323" i="4"/>
  <c r="K2366" i="4"/>
  <c r="K2254" i="4"/>
  <c r="K2158" i="4"/>
  <c r="K2142" i="4"/>
  <c r="K2071" i="4"/>
  <c r="K2007" i="4"/>
  <c r="K1643" i="4"/>
  <c r="K1846" i="4"/>
  <c r="K1638" i="4"/>
  <c r="K833" i="4"/>
  <c r="K1969" i="4"/>
  <c r="K1873" i="4"/>
  <c r="K1809" i="4"/>
  <c r="K1713" i="4"/>
  <c r="K1331" i="4"/>
  <c r="K1976" i="4"/>
  <c r="K1864" i="4"/>
  <c r="K1848" i="4"/>
  <c r="K1784" i="4"/>
  <c r="K1768" i="4"/>
  <c r="K1704" i="4"/>
  <c r="K1640" i="4"/>
  <c r="K1423" i="4"/>
  <c r="K1402" i="4"/>
  <c r="K1338" i="4"/>
  <c r="K1242" i="4"/>
  <c r="K1146" i="4"/>
  <c r="K1114" i="4"/>
  <c r="K1082" i="4"/>
  <c r="K1066" i="4"/>
  <c r="K1050" i="4"/>
  <c r="K1017" i="4"/>
  <c r="K1425" i="4"/>
  <c r="K1377" i="4"/>
  <c r="K1217" i="4"/>
  <c r="K1073" i="4"/>
  <c r="K1548" i="4"/>
  <c r="K1532" i="4"/>
  <c r="K1484" i="4"/>
  <c r="K1388" i="4"/>
  <c r="K1372" i="4"/>
  <c r="K1340" i="4"/>
  <c r="K1324" i="4"/>
  <c r="K1196" i="4"/>
  <c r="K1164" i="4"/>
  <c r="K1100" i="4"/>
  <c r="K948" i="4"/>
  <c r="K852" i="4"/>
  <c r="K875" i="4"/>
  <c r="K660" i="4"/>
  <c r="K938" i="4"/>
  <c r="K874" i="4"/>
  <c r="K759" i="4"/>
  <c r="K599" i="4"/>
  <c r="K436" i="4"/>
  <c r="K372" i="4"/>
  <c r="K698" i="4"/>
  <c r="K484" i="4"/>
  <c r="K649" i="4"/>
  <c r="K535" i="4"/>
  <c r="K423" i="4"/>
  <c r="K313" i="4"/>
  <c r="K249" i="4"/>
  <c r="K334" i="4"/>
  <c r="K302" i="4"/>
  <c r="K174" i="4"/>
  <c r="K405" i="4"/>
  <c r="K323" i="4"/>
  <c r="K122" i="4"/>
  <c r="K1863" i="4"/>
  <c r="K2349" i="4"/>
  <c r="K2499" i="4"/>
  <c r="K7" i="4"/>
  <c r="K71" i="4"/>
  <c r="K87" i="4"/>
  <c r="K135" i="4"/>
  <c r="K204" i="4"/>
  <c r="K284" i="4"/>
  <c r="K2092" i="4"/>
  <c r="K2169" i="4"/>
  <c r="K2359" i="4"/>
  <c r="K2269" i="4"/>
  <c r="K2345" i="4"/>
  <c r="K2441" i="4"/>
  <c r="K2324" i="4"/>
  <c r="K1795" i="4"/>
  <c r="K1595" i="4"/>
  <c r="K2271" i="4"/>
  <c r="K2255" i="4"/>
  <c r="K2223" i="4"/>
  <c r="K2191" i="4"/>
  <c r="K2175" i="4"/>
  <c r="K1903" i="4"/>
  <c r="K2426" i="4"/>
  <c r="K2250" i="4"/>
  <c r="K2138" i="4"/>
  <c r="K1435" i="4"/>
  <c r="K2098" i="4"/>
  <c r="K2066" i="4"/>
  <c r="K2002" i="4"/>
  <c r="K1906" i="4"/>
  <c r="K1890" i="4"/>
  <c r="K1794" i="4"/>
  <c r="K1762" i="4"/>
  <c r="K1746" i="4"/>
  <c r="K1682" i="4"/>
  <c r="K1757" i="4"/>
  <c r="K1693" i="4"/>
  <c r="K1677" i="4"/>
  <c r="K392" i="4"/>
  <c r="K1972" i="4"/>
  <c r="K1908" i="4"/>
  <c r="K1844" i="4"/>
  <c r="K1732" i="4"/>
  <c r="K1407" i="4"/>
  <c r="K1343" i="4"/>
  <c r="K1526" i="4"/>
  <c r="K1430" i="4"/>
  <c r="K1270" i="4"/>
  <c r="K741" i="4"/>
  <c r="K1517" i="4"/>
  <c r="K1405" i="4"/>
  <c r="K1245" i="4"/>
  <c r="K1213" i="4"/>
  <c r="K1149" i="4"/>
  <c r="K1101" i="4"/>
  <c r="K985" i="4"/>
  <c r="K652" i="4"/>
  <c r="K1384" i="4"/>
  <c r="K1256" i="4"/>
  <c r="K1096" i="4"/>
  <c r="K965" i="4"/>
  <c r="K944" i="4"/>
  <c r="K912" i="4"/>
  <c r="K800" i="4"/>
  <c r="K748" i="4"/>
  <c r="K983" i="4"/>
  <c r="K967" i="4"/>
  <c r="K887" i="4"/>
  <c r="K871" i="4"/>
  <c r="K791" i="4"/>
  <c r="K950" i="4"/>
  <c r="K886" i="4"/>
  <c r="K790" i="4"/>
  <c r="K696" i="4"/>
  <c r="K627" i="4"/>
  <c r="K611" i="4"/>
  <c r="K563" i="4"/>
  <c r="K534" i="4"/>
  <c r="K694" i="4"/>
  <c r="K432" i="4"/>
  <c r="K613" i="4"/>
  <c r="K538" i="4"/>
  <c r="K428" i="4"/>
  <c r="K419" i="4"/>
  <c r="K305" i="4"/>
  <c r="K273" i="4"/>
  <c r="K350" i="4"/>
  <c r="K262" i="4"/>
  <c r="K166" i="4"/>
  <c r="K529" i="4"/>
  <c r="K513" i="4"/>
  <c r="K417" i="4"/>
  <c r="K353" i="4"/>
  <c r="K269" i="4"/>
  <c r="K328" i="4"/>
  <c r="K102" i="4"/>
  <c r="K41" i="4"/>
  <c r="K2229" i="4"/>
  <c r="K2325" i="4"/>
  <c r="K2357" i="4"/>
  <c r="K1911" i="4"/>
  <c r="I37" i="3"/>
  <c r="I484" i="3"/>
  <c r="I432" i="3"/>
  <c r="I368" i="3"/>
  <c r="L368" i="3" s="1"/>
  <c r="I300" i="3"/>
  <c r="I126" i="3"/>
  <c r="L126" i="3" s="1"/>
  <c r="I2" i="3"/>
  <c r="I374" i="3"/>
  <c r="I350" i="3"/>
  <c r="L350" i="3" s="1"/>
  <c r="I319" i="3"/>
  <c r="I279" i="3"/>
  <c r="L279" i="3" s="1"/>
  <c r="I231" i="3"/>
  <c r="L231" i="3" s="1"/>
  <c r="I191" i="3"/>
  <c r="L191" i="3" s="1"/>
  <c r="I151" i="3"/>
  <c r="L151" i="3" s="1"/>
  <c r="I103" i="3"/>
  <c r="L103" i="3" s="1"/>
  <c r="I63" i="3"/>
  <c r="I23" i="3"/>
  <c r="I497" i="3"/>
  <c r="L497" i="3" s="1"/>
  <c r="I477" i="3"/>
  <c r="I457" i="3"/>
  <c r="L457" i="3" s="1"/>
  <c r="I433" i="3"/>
  <c r="I413" i="3"/>
  <c r="L413" i="3" s="1"/>
  <c r="I393" i="3"/>
  <c r="L393" i="3" s="1"/>
  <c r="I369" i="3"/>
  <c r="L369" i="3" s="1"/>
  <c r="I349" i="3"/>
  <c r="L349" i="3" s="1"/>
  <c r="I317" i="3"/>
  <c r="L317" i="3" s="1"/>
  <c r="I269" i="3"/>
  <c r="I229" i="3"/>
  <c r="I189" i="3"/>
  <c r="L189" i="3" s="1"/>
  <c r="I141" i="3"/>
  <c r="I101" i="3"/>
  <c r="L101" i="3" s="1"/>
  <c r="I61" i="3"/>
  <c r="I13" i="3"/>
  <c r="L13" i="3" s="1"/>
  <c r="I496" i="3"/>
  <c r="L496" i="3" s="1"/>
  <c r="I476" i="3"/>
  <c r="L476" i="3" s="1"/>
  <c r="I444" i="3"/>
  <c r="L444" i="3" s="1"/>
  <c r="I416" i="3"/>
  <c r="L416" i="3" s="1"/>
  <c r="I388" i="3"/>
  <c r="L388" i="3" s="1"/>
  <c r="I356" i="3"/>
  <c r="I323" i="3"/>
  <c r="I267" i="3"/>
  <c r="L267" i="3" s="1"/>
  <c r="I75" i="3"/>
  <c r="L75" i="3" s="1"/>
  <c r="I284" i="3"/>
  <c r="I156" i="3"/>
  <c r="I28" i="3"/>
  <c r="L28" i="3" s="1"/>
  <c r="I238" i="3"/>
  <c r="L238" i="3" s="1"/>
  <c r="I110" i="3"/>
  <c r="L110" i="3" s="1"/>
  <c r="I366" i="3"/>
  <c r="I346" i="3"/>
  <c r="L346" i="3" s="1"/>
  <c r="I311" i="3"/>
  <c r="I263" i="3"/>
  <c r="L263" i="3" s="1"/>
  <c r="I223" i="3"/>
  <c r="L223" i="3" s="1"/>
  <c r="I183" i="3"/>
  <c r="L183" i="3" s="1"/>
  <c r="I135" i="3"/>
  <c r="L135" i="3" s="1"/>
  <c r="I95" i="3"/>
  <c r="L95" i="3" s="1"/>
  <c r="I55" i="3"/>
  <c r="I7" i="3"/>
  <c r="I493" i="3"/>
  <c r="L493" i="3" s="1"/>
  <c r="I473" i="3"/>
  <c r="L473" i="3" s="1"/>
  <c r="I449" i="3"/>
  <c r="L449" i="3" s="1"/>
  <c r="I429" i="3"/>
  <c r="I409" i="3"/>
  <c r="I385" i="3"/>
  <c r="I365" i="3"/>
  <c r="L365" i="3" s="1"/>
  <c r="I345" i="3"/>
  <c r="L345" i="3" s="1"/>
  <c r="I301" i="3"/>
  <c r="I261" i="3"/>
  <c r="I221" i="3"/>
  <c r="L221" i="3" s="1"/>
  <c r="I173" i="3"/>
  <c r="L173" i="3" s="1"/>
  <c r="I133" i="3"/>
  <c r="L133" i="3" s="1"/>
  <c r="I93" i="3"/>
  <c r="L93" i="3" s="1"/>
  <c r="I45" i="3"/>
  <c r="I5" i="3"/>
  <c r="I492" i="3"/>
  <c r="L492" i="3" s="1"/>
  <c r="I464" i="3"/>
  <c r="I436" i="3"/>
  <c r="I412" i="3"/>
  <c r="L412" i="3" s="1"/>
  <c r="I380" i="3"/>
  <c r="L380" i="3" s="1"/>
  <c r="I352" i="3"/>
  <c r="L352" i="3" s="1"/>
  <c r="I307" i="3"/>
  <c r="L307" i="3" s="1"/>
  <c r="I203" i="3"/>
  <c r="L203" i="3" s="1"/>
  <c r="I43" i="3"/>
  <c r="L43" i="3" s="1"/>
  <c r="I236" i="3"/>
  <c r="I108" i="3"/>
  <c r="L108" i="3" s="1"/>
  <c r="I318" i="3"/>
  <c r="L318" i="3" s="1"/>
  <c r="I190" i="3"/>
  <c r="L190" i="3" s="1"/>
  <c r="I62" i="3"/>
  <c r="I372" i="3"/>
  <c r="L372" i="3" s="1"/>
  <c r="I348" i="3"/>
  <c r="L348" i="3" s="1"/>
  <c r="I291" i="3"/>
  <c r="I171" i="3"/>
  <c r="I11" i="3"/>
  <c r="L11" i="3" s="1"/>
  <c r="I220" i="3"/>
  <c r="L220" i="3" s="1"/>
  <c r="I92" i="3"/>
  <c r="I302" i="3"/>
  <c r="L302" i="3" s="1"/>
  <c r="I174" i="3"/>
  <c r="L174" i="3" s="1"/>
  <c r="I46" i="3"/>
  <c r="L46" i="3" s="1"/>
  <c r="I386" i="3"/>
  <c r="L386" i="3" s="1"/>
  <c r="I370" i="3"/>
  <c r="L370" i="3" s="1"/>
  <c r="I354" i="3"/>
  <c r="L354" i="3" s="1"/>
  <c r="I335" i="3"/>
  <c r="L335" i="3" s="1"/>
  <c r="I303" i="3"/>
  <c r="I271" i="3"/>
  <c r="L271" i="3" s="1"/>
  <c r="I239" i="3"/>
  <c r="L239" i="3" s="1"/>
  <c r="I207" i="3"/>
  <c r="I175" i="3"/>
  <c r="L175" i="3" s="1"/>
  <c r="I143" i="3"/>
  <c r="L143" i="3" s="1"/>
  <c r="I111" i="3"/>
  <c r="L111" i="3" s="1"/>
  <c r="I79" i="3"/>
  <c r="L79" i="3" s="1"/>
  <c r="I47" i="3"/>
  <c r="L47" i="3" s="1"/>
  <c r="I15" i="3"/>
  <c r="I501" i="3"/>
  <c r="L501" i="3" s="1"/>
  <c r="I485" i="3"/>
  <c r="L485" i="3" s="1"/>
  <c r="I469" i="3"/>
  <c r="I453" i="3"/>
  <c r="L453" i="3" s="1"/>
  <c r="I437" i="3"/>
  <c r="I421" i="3"/>
  <c r="L421" i="3" s="1"/>
  <c r="I405" i="3"/>
  <c r="L405" i="3" s="1"/>
  <c r="I389" i="3"/>
  <c r="L389" i="3" s="1"/>
  <c r="I373" i="3"/>
  <c r="I357" i="3"/>
  <c r="I341" i="3"/>
  <c r="L341" i="3" s="1"/>
  <c r="I309" i="3"/>
  <c r="I277" i="3"/>
  <c r="I245" i="3"/>
  <c r="L245" i="3" s="1"/>
  <c r="I213" i="3"/>
  <c r="I181" i="3"/>
  <c r="I149" i="3"/>
  <c r="L149" i="3" s="1"/>
  <c r="I117" i="3"/>
  <c r="L117" i="3" s="1"/>
  <c r="I85" i="3"/>
  <c r="L85" i="3" s="1"/>
  <c r="I53" i="3"/>
  <c r="L53" i="3" s="1"/>
  <c r="I21" i="3"/>
  <c r="L21" i="3" s="1"/>
  <c r="I504" i="3"/>
  <c r="L504" i="3" s="1"/>
  <c r="I488" i="3"/>
  <c r="I468" i="3"/>
  <c r="I448" i="3"/>
  <c r="I428" i="3"/>
  <c r="L428" i="3" s="1"/>
  <c r="I404" i="3"/>
  <c r="L404" i="3" s="1"/>
  <c r="I384" i="3"/>
  <c r="L384" i="3" s="1"/>
  <c r="I364" i="3"/>
  <c r="L364" i="3" s="1"/>
  <c r="I339" i="3"/>
  <c r="I299" i="3"/>
  <c r="I235" i="3"/>
  <c r="L235" i="3" s="1"/>
  <c r="I107" i="3"/>
  <c r="L107" i="3" s="1"/>
  <c r="I332" i="3"/>
  <c r="L332" i="3" s="1"/>
  <c r="I268" i="3"/>
  <c r="L268" i="3" s="1"/>
  <c r="I204" i="3"/>
  <c r="L204" i="3" s="1"/>
  <c r="I140" i="3"/>
  <c r="I76" i="3"/>
  <c r="L76" i="3" s="1"/>
  <c r="I12" i="3"/>
  <c r="L12" i="3" s="1"/>
  <c r="I286" i="3"/>
  <c r="I222" i="3"/>
  <c r="I158" i="3"/>
  <c r="L158" i="3" s="1"/>
  <c r="I94" i="3"/>
  <c r="I30" i="3"/>
  <c r="L30" i="3" s="1"/>
  <c r="I316" i="3"/>
  <c r="I252" i="3"/>
  <c r="I188" i="3"/>
  <c r="I124" i="3"/>
  <c r="L124" i="3" s="1"/>
  <c r="I60" i="3"/>
  <c r="I334" i="3"/>
  <c r="L334" i="3" s="1"/>
  <c r="I270" i="3"/>
  <c r="L270" i="3" s="1"/>
  <c r="I206" i="3"/>
  <c r="L206" i="3" s="1"/>
  <c r="I142" i="3"/>
  <c r="L142" i="3" s="1"/>
  <c r="I78" i="3"/>
  <c r="L78" i="3" s="1"/>
  <c r="I555" i="3"/>
  <c r="L555" i="3" s="1"/>
  <c r="I811" i="3"/>
  <c r="I939" i="3"/>
  <c r="L939" i="3" s="1"/>
  <c r="I1112" i="3"/>
  <c r="I1144" i="3"/>
  <c r="L1144" i="3" s="1"/>
  <c r="I1192" i="3"/>
  <c r="L1192" i="3" s="1"/>
  <c r="I1256" i="3"/>
  <c r="L1256" i="3" s="1"/>
  <c r="I1304" i="3"/>
  <c r="L1304" i="3" s="1"/>
  <c r="I1336" i="3"/>
  <c r="L1336" i="3" s="1"/>
  <c r="I1368" i="3"/>
  <c r="I1416" i="3"/>
  <c r="I1448" i="3"/>
  <c r="L1448" i="3" s="1"/>
  <c r="I619" i="3"/>
  <c r="L619" i="3" s="1"/>
  <c r="I747" i="3"/>
  <c r="L747" i="3" s="1"/>
  <c r="I1003" i="3"/>
  <c r="L1003" i="3" s="1"/>
  <c r="I1160" i="3"/>
  <c r="L1160" i="3" s="1"/>
  <c r="I1224" i="3"/>
  <c r="L1224" i="3" s="1"/>
  <c r="I1272" i="3"/>
  <c r="L1272" i="3" s="1"/>
  <c r="I1320" i="3"/>
  <c r="L1320" i="3" s="1"/>
  <c r="I1400" i="3"/>
  <c r="L1400" i="3" s="1"/>
  <c r="I1480" i="3"/>
  <c r="L1480" i="3" s="1"/>
  <c r="I427" i="3"/>
  <c r="I683" i="3"/>
  <c r="I875" i="3"/>
  <c r="I1067" i="3"/>
  <c r="L1067" i="3" s="1"/>
  <c r="I1128" i="3"/>
  <c r="L1128" i="3" s="1"/>
  <c r="I1176" i="3"/>
  <c r="L1176" i="3" s="1"/>
  <c r="I1208" i="3"/>
  <c r="L1208" i="3" s="1"/>
  <c r="I1240" i="3"/>
  <c r="L1240" i="3" s="1"/>
  <c r="I1288" i="3"/>
  <c r="I1352" i="3"/>
  <c r="L1352" i="3" s="1"/>
  <c r="I1384" i="3"/>
  <c r="L1384" i="3" s="1"/>
  <c r="I1432" i="3"/>
  <c r="I1464" i="3"/>
  <c r="L1464" i="3" s="1"/>
  <c r="I1496" i="3"/>
  <c r="L1496" i="3" s="1"/>
  <c r="I651" i="3"/>
  <c r="L651" i="3" s="1"/>
  <c r="I907" i="3"/>
  <c r="I1120" i="3"/>
  <c r="I1184" i="3"/>
  <c r="L1184" i="3" s="1"/>
  <c r="I1248" i="3"/>
  <c r="I1312" i="3"/>
  <c r="L1312" i="3" s="1"/>
  <c r="I1376" i="3"/>
  <c r="L1376" i="3" s="1"/>
  <c r="I1440" i="3"/>
  <c r="I363" i="3"/>
  <c r="L363" i="3" s="1"/>
  <c r="I731" i="3"/>
  <c r="I987" i="3"/>
  <c r="L987" i="3" s="1"/>
  <c r="I1140" i="3"/>
  <c r="I1204" i="3"/>
  <c r="L1204" i="3" s="1"/>
  <c r="I1268" i="3"/>
  <c r="L1268" i="3" s="1"/>
  <c r="I1332" i="3"/>
  <c r="I1396" i="3"/>
  <c r="I1460" i="3"/>
  <c r="L1460" i="3" s="1"/>
  <c r="I259" i="3"/>
  <c r="I227" i="3"/>
  <c r="L227" i="3" s="1"/>
  <c r="I195" i="3"/>
  <c r="L195" i="3" s="1"/>
  <c r="I163" i="3"/>
  <c r="L163" i="3" s="1"/>
  <c r="I131" i="3"/>
  <c r="L131" i="3" s="1"/>
  <c r="I99" i="3"/>
  <c r="I67" i="3"/>
  <c r="L67" i="3" s="1"/>
  <c r="I35" i="3"/>
  <c r="L35" i="3" s="1"/>
  <c r="I3" i="3"/>
  <c r="I328" i="3"/>
  <c r="L328" i="3" s="1"/>
  <c r="I312" i="3"/>
  <c r="L312" i="3" s="1"/>
  <c r="I296" i="3"/>
  <c r="L296" i="3" s="1"/>
  <c r="I280" i="3"/>
  <c r="L280" i="3" s="1"/>
  <c r="I264" i="3"/>
  <c r="L264" i="3" s="1"/>
  <c r="I248" i="3"/>
  <c r="L248" i="3" s="1"/>
  <c r="I232" i="3"/>
  <c r="I216" i="3"/>
  <c r="L216" i="3" s="1"/>
  <c r="I200" i="3"/>
  <c r="I184" i="3"/>
  <c r="L184" i="3" s="1"/>
  <c r="I168" i="3"/>
  <c r="L168" i="3" s="1"/>
  <c r="I152" i="3"/>
  <c r="I136" i="3"/>
  <c r="L136" i="3" s="1"/>
  <c r="I120" i="3"/>
  <c r="I104" i="3"/>
  <c r="L104" i="3" s="1"/>
  <c r="I88" i="3"/>
  <c r="L88" i="3" s="1"/>
  <c r="I72" i="3"/>
  <c r="I56" i="3"/>
  <c r="I40" i="3"/>
  <c r="I24" i="3"/>
  <c r="I8" i="3"/>
  <c r="L8" i="3" s="1"/>
  <c r="I330" i="3"/>
  <c r="L330" i="3" s="1"/>
  <c r="I314" i="3"/>
  <c r="I298" i="3"/>
  <c r="L298" i="3" s="1"/>
  <c r="I282" i="3"/>
  <c r="L282" i="3" s="1"/>
  <c r="I266" i="3"/>
  <c r="I250" i="3"/>
  <c r="L250" i="3" s="1"/>
  <c r="I234" i="3"/>
  <c r="I218" i="3"/>
  <c r="L218" i="3" s="1"/>
  <c r="I202" i="3"/>
  <c r="L202" i="3" s="1"/>
  <c r="I186" i="3"/>
  <c r="I170" i="3"/>
  <c r="I154" i="3"/>
  <c r="L154" i="3" s="1"/>
  <c r="I138" i="3"/>
  <c r="L138" i="3" s="1"/>
  <c r="I122" i="3"/>
  <c r="I106" i="3"/>
  <c r="I90" i="3"/>
  <c r="L90" i="3" s="1"/>
  <c r="I74" i="3"/>
  <c r="L74" i="3" s="1"/>
  <c r="I58" i="3"/>
  <c r="I42" i="3"/>
  <c r="L42" i="3" s="1"/>
  <c r="I26" i="3"/>
  <c r="L26" i="3" s="1"/>
  <c r="I10" i="3"/>
  <c r="L10" i="3" s="1"/>
  <c r="I715" i="3"/>
  <c r="L715" i="3" s="1"/>
  <c r="I971" i="3"/>
  <c r="I1136" i="3"/>
  <c r="I1200" i="3"/>
  <c r="L1200" i="3" s="1"/>
  <c r="I1264" i="3"/>
  <c r="I1328" i="3"/>
  <c r="L1328" i="3" s="1"/>
  <c r="I1392" i="3"/>
  <c r="L1392" i="3" s="1"/>
  <c r="I1456" i="3"/>
  <c r="I539" i="3"/>
  <c r="I795" i="3"/>
  <c r="I1051" i="3"/>
  <c r="L1051" i="3" s="1"/>
  <c r="I1156" i="3"/>
  <c r="L1156" i="3" s="1"/>
  <c r="I1220" i="3"/>
  <c r="L1220" i="3" s="1"/>
  <c r="I1284" i="3"/>
  <c r="L1284" i="3" s="1"/>
  <c r="I1348" i="3"/>
  <c r="L1348" i="3" s="1"/>
  <c r="I1412" i="3"/>
  <c r="L1412" i="3" s="1"/>
  <c r="I1476" i="3"/>
  <c r="L1476" i="3" s="1"/>
  <c r="I472" i="3"/>
  <c r="L472" i="3" s="1"/>
  <c r="I456" i="3"/>
  <c r="I440" i="3"/>
  <c r="L440" i="3" s="1"/>
  <c r="I424" i="3"/>
  <c r="L424" i="3" s="1"/>
  <c r="I408" i="3"/>
  <c r="L408" i="3" s="1"/>
  <c r="I392" i="3"/>
  <c r="L392" i="3" s="1"/>
  <c r="I376" i="3"/>
  <c r="L376" i="3" s="1"/>
  <c r="I360" i="3"/>
  <c r="L360" i="3" s="1"/>
  <c r="I344" i="3"/>
  <c r="I315" i="3"/>
  <c r="L315" i="3" s="1"/>
  <c r="I283" i="3"/>
  <c r="L283" i="3" s="1"/>
  <c r="I251" i="3"/>
  <c r="L251" i="3" s="1"/>
  <c r="I219" i="3"/>
  <c r="L219" i="3" s="1"/>
  <c r="I187" i="3"/>
  <c r="L187" i="3" s="1"/>
  <c r="I155" i="3"/>
  <c r="L155" i="3" s="1"/>
  <c r="I123" i="3"/>
  <c r="L123" i="3" s="1"/>
  <c r="I91" i="3"/>
  <c r="I59" i="3"/>
  <c r="L59" i="3" s="1"/>
  <c r="I27" i="3"/>
  <c r="I340" i="3"/>
  <c r="L340" i="3" s="1"/>
  <c r="I324" i="3"/>
  <c r="L324" i="3" s="1"/>
  <c r="I308" i="3"/>
  <c r="L308" i="3" s="1"/>
  <c r="I292" i="3"/>
  <c r="I276" i="3"/>
  <c r="L276" i="3" s="1"/>
  <c r="I260" i="3"/>
  <c r="L260" i="3" s="1"/>
  <c r="I244" i="3"/>
  <c r="L244" i="3" s="1"/>
  <c r="I228" i="3"/>
  <c r="L228" i="3" s="1"/>
  <c r="I212" i="3"/>
  <c r="L212" i="3" s="1"/>
  <c r="I196" i="3"/>
  <c r="L196" i="3" s="1"/>
  <c r="I180" i="3"/>
  <c r="L180" i="3" s="1"/>
  <c r="I164" i="3"/>
  <c r="L164" i="3" s="1"/>
  <c r="I148" i="3"/>
  <c r="L148" i="3" s="1"/>
  <c r="I132" i="3"/>
  <c r="L132" i="3" s="1"/>
  <c r="I116" i="3"/>
  <c r="L116" i="3" s="1"/>
  <c r="I100" i="3"/>
  <c r="L100" i="3" s="1"/>
  <c r="I84" i="3"/>
  <c r="L84" i="3" s="1"/>
  <c r="I68" i="3"/>
  <c r="I52" i="3"/>
  <c r="I36" i="3"/>
  <c r="L36" i="3" s="1"/>
  <c r="I20" i="3"/>
  <c r="L20" i="3" s="1"/>
  <c r="I4" i="3"/>
  <c r="I326" i="3"/>
  <c r="L326" i="3" s="1"/>
  <c r="I310" i="3"/>
  <c r="L310" i="3" s="1"/>
  <c r="I294" i="3"/>
  <c r="L294" i="3" s="1"/>
  <c r="I278" i="3"/>
  <c r="I262" i="3"/>
  <c r="L262" i="3" s="1"/>
  <c r="I246" i="3"/>
  <c r="L246" i="3" s="1"/>
  <c r="I230" i="3"/>
  <c r="L230" i="3" s="1"/>
  <c r="I214" i="3"/>
  <c r="I198" i="3"/>
  <c r="L198" i="3" s="1"/>
  <c r="I182" i="3"/>
  <c r="L182" i="3" s="1"/>
  <c r="I166" i="3"/>
  <c r="I150" i="3"/>
  <c r="L150" i="3" s="1"/>
  <c r="I134" i="3"/>
  <c r="I118" i="3"/>
  <c r="L118" i="3" s="1"/>
  <c r="I102" i="3"/>
  <c r="L102" i="3" s="1"/>
  <c r="I86" i="3"/>
  <c r="L86" i="3" s="1"/>
  <c r="I70" i="3"/>
  <c r="I54" i="3"/>
  <c r="L54" i="3" s="1"/>
  <c r="I38" i="3"/>
  <c r="I22" i="3"/>
  <c r="L22" i="3" s="1"/>
  <c r="I6" i="3"/>
  <c r="I523" i="3"/>
  <c r="L523" i="3" s="1"/>
  <c r="I779" i="3"/>
  <c r="I1035" i="3"/>
  <c r="L1035" i="3" s="1"/>
  <c r="I1152" i="3"/>
  <c r="L1152" i="3" s="1"/>
  <c r="I1216" i="3"/>
  <c r="I1280" i="3"/>
  <c r="I1344" i="3"/>
  <c r="I1408" i="3"/>
  <c r="I1472" i="3"/>
  <c r="L1472" i="3" s="1"/>
  <c r="I603" i="3"/>
  <c r="L603" i="3" s="1"/>
  <c r="I859" i="3"/>
  <c r="I1108" i="3"/>
  <c r="L1108" i="3" s="1"/>
  <c r="I1172" i="3"/>
  <c r="L1172" i="3" s="1"/>
  <c r="I1236" i="3"/>
  <c r="I1300" i="3"/>
  <c r="I1364" i="3"/>
  <c r="L1364" i="3" s="1"/>
  <c r="I1428" i="3"/>
  <c r="L1428" i="3" s="1"/>
  <c r="I1492" i="3"/>
  <c r="L1492" i="3" s="1"/>
  <c r="I243" i="3"/>
  <c r="L243" i="3" s="1"/>
  <c r="I211" i="3"/>
  <c r="L211" i="3" s="1"/>
  <c r="I179" i="3"/>
  <c r="L179" i="3" s="1"/>
  <c r="I147" i="3"/>
  <c r="I115" i="3"/>
  <c r="L115" i="3" s="1"/>
  <c r="I83" i="3"/>
  <c r="I51" i="3"/>
  <c r="I19" i="3"/>
  <c r="L19" i="3" s="1"/>
  <c r="I336" i="3"/>
  <c r="L336" i="3" s="1"/>
  <c r="I320" i="3"/>
  <c r="L320" i="3" s="1"/>
  <c r="I304" i="3"/>
  <c r="I288" i="3"/>
  <c r="I272" i="3"/>
  <c r="L272" i="3" s="1"/>
  <c r="I256" i="3"/>
  <c r="L256" i="3" s="1"/>
  <c r="I240" i="3"/>
  <c r="L240" i="3" s="1"/>
  <c r="I224" i="3"/>
  <c r="I208" i="3"/>
  <c r="L208" i="3" s="1"/>
  <c r="I192" i="3"/>
  <c r="L192" i="3" s="1"/>
  <c r="I176" i="3"/>
  <c r="I160" i="3"/>
  <c r="L160" i="3" s="1"/>
  <c r="I144" i="3"/>
  <c r="I128" i="3"/>
  <c r="L128" i="3" s="1"/>
  <c r="I112" i="3"/>
  <c r="I96" i="3"/>
  <c r="L96" i="3" s="1"/>
  <c r="I80" i="3"/>
  <c r="L80" i="3" s="1"/>
  <c r="I64" i="3"/>
  <c r="L64" i="3" s="1"/>
  <c r="I48" i="3"/>
  <c r="L48" i="3" s="1"/>
  <c r="I32" i="3"/>
  <c r="L32" i="3" s="1"/>
  <c r="I16" i="3"/>
  <c r="L16" i="3" s="1"/>
  <c r="I338" i="3"/>
  <c r="L338" i="3" s="1"/>
  <c r="I322" i="3"/>
  <c r="I306" i="3"/>
  <c r="L306" i="3" s="1"/>
  <c r="I290" i="3"/>
  <c r="L290" i="3" s="1"/>
  <c r="I274" i="3"/>
  <c r="L274" i="3" s="1"/>
  <c r="I258" i="3"/>
  <c r="L258" i="3" s="1"/>
  <c r="I242" i="3"/>
  <c r="L242" i="3" s="1"/>
  <c r="I226" i="3"/>
  <c r="L226" i="3" s="1"/>
  <c r="I210" i="3"/>
  <c r="I194" i="3"/>
  <c r="L194" i="3" s="1"/>
  <c r="I178" i="3"/>
  <c r="L178" i="3" s="1"/>
  <c r="I162" i="3"/>
  <c r="L162" i="3" s="1"/>
  <c r="I146" i="3"/>
  <c r="L146" i="3" s="1"/>
  <c r="I130" i="3"/>
  <c r="I114" i="3"/>
  <c r="I98" i="3"/>
  <c r="L98" i="3" s="1"/>
  <c r="I82" i="3"/>
  <c r="L82" i="3" s="1"/>
  <c r="I66" i="3"/>
  <c r="L66" i="3" s="1"/>
  <c r="I50" i="3"/>
  <c r="L50" i="3" s="1"/>
  <c r="I34" i="3"/>
  <c r="L34" i="3" s="1"/>
  <c r="I18" i="3"/>
  <c r="L18" i="3" s="1"/>
  <c r="I587" i="3"/>
  <c r="L587" i="3" s="1"/>
  <c r="I843" i="3"/>
  <c r="L843" i="3" s="1"/>
  <c r="I1099" i="3"/>
  <c r="L1099" i="3" s="1"/>
  <c r="I1168" i="3"/>
  <c r="L1168" i="3" s="1"/>
  <c r="I1232" i="3"/>
  <c r="L1232" i="3" s="1"/>
  <c r="I1296" i="3"/>
  <c r="L1296" i="3" s="1"/>
  <c r="I1360" i="3"/>
  <c r="I1424" i="3"/>
  <c r="L1424" i="3" s="1"/>
  <c r="I1488" i="3"/>
  <c r="L1488" i="3" s="1"/>
  <c r="I667" i="3"/>
  <c r="I923" i="3"/>
  <c r="L923" i="3" s="1"/>
  <c r="I1124" i="3"/>
  <c r="L1124" i="3" s="1"/>
  <c r="I1188" i="3"/>
  <c r="L1188" i="3" s="1"/>
  <c r="I1252" i="3"/>
  <c r="L1252" i="3" s="1"/>
  <c r="I1316" i="3"/>
  <c r="I1380" i="3"/>
  <c r="L1380" i="3" s="1"/>
  <c r="I1444" i="3"/>
  <c r="L1444" i="3" s="1"/>
  <c r="I257" i="3"/>
  <c r="L257" i="3" s="1"/>
  <c r="H1488" i="17"/>
  <c r="F1488" i="17"/>
  <c r="G1488" i="17"/>
  <c r="E1488" i="17"/>
  <c r="D1488" i="17"/>
  <c r="I1488" i="17" s="1"/>
  <c r="H1472" i="17"/>
  <c r="F1472" i="17"/>
  <c r="G1472" i="17"/>
  <c r="E1472" i="17"/>
  <c r="D1472" i="17"/>
  <c r="I1472" i="17" s="1"/>
  <c r="H1460" i="17"/>
  <c r="G1460" i="17"/>
  <c r="E1460" i="17"/>
  <c r="F1460" i="17"/>
  <c r="D1460" i="17"/>
  <c r="I1460" i="17" s="1"/>
  <c r="H1444" i="17"/>
  <c r="G1444" i="17"/>
  <c r="F1444" i="17"/>
  <c r="E1444" i="17"/>
  <c r="D1444" i="17"/>
  <c r="I1444" i="17" s="1"/>
  <c r="H1428" i="17"/>
  <c r="F1428" i="17"/>
  <c r="G1428" i="17"/>
  <c r="E1428" i="17"/>
  <c r="D1428" i="17"/>
  <c r="I1428" i="17" s="1"/>
  <c r="H1412" i="17"/>
  <c r="F1412" i="17"/>
  <c r="G1412" i="17"/>
  <c r="E1412" i="17"/>
  <c r="D1412" i="17"/>
  <c r="I1412" i="17" s="1"/>
  <c r="H1400" i="17"/>
  <c r="F1400" i="17"/>
  <c r="G1400" i="17"/>
  <c r="E1400" i="17"/>
  <c r="D1400" i="17"/>
  <c r="I1400" i="17" s="1"/>
  <c r="H1392" i="17"/>
  <c r="F1392" i="17"/>
  <c r="G1392" i="17"/>
  <c r="E1392" i="17"/>
  <c r="D1392" i="17"/>
  <c r="I1392" i="17" s="1"/>
  <c r="H1376" i="17"/>
  <c r="F1376" i="17"/>
  <c r="G1376" i="17"/>
  <c r="E1376" i="17"/>
  <c r="D1376" i="17"/>
  <c r="I1376" i="17" s="1"/>
  <c r="H1364" i="17"/>
  <c r="F1364" i="17"/>
  <c r="G1364" i="17"/>
  <c r="E1364" i="17"/>
  <c r="D1364" i="17"/>
  <c r="I1364" i="17" s="1"/>
  <c r="H1352" i="17"/>
  <c r="F1352" i="17"/>
  <c r="G1352" i="17"/>
  <c r="E1352" i="17"/>
  <c r="D1352" i="17"/>
  <c r="I1352" i="17" s="1"/>
  <c r="H1336" i="17"/>
  <c r="F1336" i="17"/>
  <c r="G1336" i="17"/>
  <c r="E1336" i="17"/>
  <c r="D1336" i="17"/>
  <c r="I1336" i="17" s="1"/>
  <c r="H1324" i="17"/>
  <c r="F1324" i="17"/>
  <c r="G1324" i="17"/>
  <c r="E1324" i="17"/>
  <c r="D1324" i="17"/>
  <c r="I1324" i="17" s="1"/>
  <c r="H1308" i="17"/>
  <c r="F1308" i="17"/>
  <c r="G1308" i="17"/>
  <c r="E1308" i="17"/>
  <c r="D1308" i="17"/>
  <c r="I1308" i="17" s="1"/>
  <c r="H1292" i="17"/>
  <c r="F1292" i="17"/>
  <c r="G1292" i="17"/>
  <c r="E1292" i="17"/>
  <c r="D1292" i="17"/>
  <c r="I1292" i="17" s="1"/>
  <c r="H1276" i="17"/>
  <c r="F1276" i="17"/>
  <c r="G1276" i="17"/>
  <c r="E1276" i="17"/>
  <c r="D1276" i="17"/>
  <c r="I1276" i="17" s="1"/>
  <c r="H1268" i="17"/>
  <c r="G1268" i="17"/>
  <c r="F1268" i="17"/>
  <c r="E1268" i="17"/>
  <c r="D1268" i="17"/>
  <c r="I1268" i="17" s="1"/>
  <c r="H1252" i="17"/>
  <c r="G1252" i="17"/>
  <c r="F1252" i="17"/>
  <c r="E1252" i="17"/>
  <c r="D1252" i="17"/>
  <c r="I1252" i="17" s="1"/>
  <c r="H1236" i="17"/>
  <c r="F1236" i="17"/>
  <c r="G1236" i="17"/>
  <c r="E1236" i="17"/>
  <c r="D1236" i="17"/>
  <c r="I1236" i="17" s="1"/>
  <c r="H1228" i="17"/>
  <c r="F1228" i="17"/>
  <c r="G1228" i="17"/>
  <c r="E1228" i="17"/>
  <c r="D1228" i="17"/>
  <c r="I1228" i="17" s="1"/>
  <c r="H1212" i="17"/>
  <c r="F1212" i="17"/>
  <c r="G1212" i="17"/>
  <c r="E1212" i="17"/>
  <c r="D1212" i="17"/>
  <c r="I1212" i="17" s="1"/>
  <c r="H1200" i="17"/>
  <c r="G1200" i="17"/>
  <c r="F1200" i="17"/>
  <c r="D1200" i="17"/>
  <c r="I1200" i="17" s="1"/>
  <c r="E1200" i="17"/>
  <c r="H1192" i="17"/>
  <c r="F1192" i="17"/>
  <c r="G1192" i="17"/>
  <c r="E1192" i="17"/>
  <c r="D1192" i="17"/>
  <c r="I1192" i="17" s="1"/>
  <c r="H1176" i="17"/>
  <c r="F1176" i="17"/>
  <c r="G1176" i="17"/>
  <c r="E1176" i="17"/>
  <c r="D1176" i="17"/>
  <c r="I1176" i="17" s="1"/>
  <c r="H1156" i="17"/>
  <c r="F1156" i="17"/>
  <c r="G1156" i="17"/>
  <c r="E1156" i="17"/>
  <c r="D1156" i="17"/>
  <c r="I1156" i="17" s="1"/>
  <c r="H1140" i="17"/>
  <c r="F1140" i="17"/>
  <c r="G1140" i="17"/>
  <c r="E1140" i="17"/>
  <c r="D1140" i="17"/>
  <c r="I1140" i="17" s="1"/>
  <c r="H1136" i="17"/>
  <c r="F1136" i="17"/>
  <c r="G1136" i="17"/>
  <c r="E1136" i="17"/>
  <c r="D1136" i="17"/>
  <c r="I1136" i="17" s="1"/>
  <c r="H1116" i="17"/>
  <c r="F1116" i="17"/>
  <c r="G1116" i="17"/>
  <c r="E1116" i="17"/>
  <c r="D1116" i="17"/>
  <c r="I1116" i="17" s="1"/>
  <c r="H1100" i="17"/>
  <c r="F1100" i="17"/>
  <c r="G1100" i="17"/>
  <c r="E1100" i="17"/>
  <c r="D1100" i="17"/>
  <c r="I1100" i="17" s="1"/>
  <c r="H1092" i="17"/>
  <c r="F1092" i="17"/>
  <c r="G1092" i="17"/>
  <c r="E1092" i="17"/>
  <c r="D1092" i="17"/>
  <c r="I1092" i="17" s="1"/>
  <c r="H1076" i="17"/>
  <c r="F1076" i="17"/>
  <c r="G1076" i="17"/>
  <c r="E1076" i="17"/>
  <c r="D1076" i="17"/>
  <c r="I1076" i="17" s="1"/>
  <c r="H1060" i="17"/>
  <c r="F1060" i="17"/>
  <c r="G1060" i="17"/>
  <c r="E1060" i="17"/>
  <c r="D1060" i="17"/>
  <c r="I1060" i="17" s="1"/>
  <c r="H1048" i="17"/>
  <c r="F1048" i="17"/>
  <c r="G1048" i="17"/>
  <c r="E1048" i="17"/>
  <c r="D1048" i="17"/>
  <c r="I1048" i="17" s="1"/>
  <c r="H1032" i="17"/>
  <c r="F1032" i="17"/>
  <c r="G1032" i="17"/>
  <c r="E1032" i="17"/>
  <c r="D1032" i="17"/>
  <c r="I1032" i="17" s="1"/>
  <c r="H1020" i="17"/>
  <c r="F1020" i="17"/>
  <c r="G1020" i="17"/>
  <c r="E1020" i="17"/>
  <c r="D1020" i="17"/>
  <c r="I1020" i="17" s="1"/>
  <c r="H1004" i="17"/>
  <c r="F1004" i="17"/>
  <c r="G1004" i="17"/>
  <c r="E1004" i="17"/>
  <c r="D1004" i="17"/>
  <c r="I1004" i="17" s="1"/>
  <c r="H992" i="17"/>
  <c r="F992" i="17"/>
  <c r="G992" i="17"/>
  <c r="E992" i="17"/>
  <c r="D992" i="17"/>
  <c r="I992" i="17" s="1"/>
  <c r="H980" i="17"/>
  <c r="F980" i="17"/>
  <c r="E980" i="17"/>
  <c r="G980" i="17"/>
  <c r="D980" i="17"/>
  <c r="I980" i="17" s="1"/>
  <c r="H964" i="17"/>
  <c r="F964" i="17"/>
  <c r="G964" i="17"/>
  <c r="E964" i="17"/>
  <c r="D964" i="17"/>
  <c r="I964" i="17" s="1"/>
  <c r="H952" i="17"/>
  <c r="F952" i="17"/>
  <c r="G952" i="17"/>
  <c r="E952" i="17"/>
  <c r="D952" i="17"/>
  <c r="I952" i="17" s="1"/>
  <c r="H940" i="17"/>
  <c r="F940" i="17"/>
  <c r="E940" i="17"/>
  <c r="G940" i="17"/>
  <c r="D940" i="17"/>
  <c r="I940" i="17" s="1"/>
  <c r="H924" i="17"/>
  <c r="F924" i="17"/>
  <c r="G924" i="17"/>
  <c r="E924" i="17"/>
  <c r="D924" i="17"/>
  <c r="I924" i="17" s="1"/>
  <c r="H916" i="17"/>
  <c r="F916" i="17"/>
  <c r="E916" i="17"/>
  <c r="D916" i="17"/>
  <c r="I916" i="17" s="1"/>
  <c r="G916" i="17"/>
  <c r="H900" i="17"/>
  <c r="F900" i="17"/>
  <c r="G900" i="17"/>
  <c r="E900" i="17"/>
  <c r="D900" i="17"/>
  <c r="I900" i="17" s="1"/>
  <c r="H892" i="17"/>
  <c r="F892" i="17"/>
  <c r="G892" i="17"/>
  <c r="E892" i="17"/>
  <c r="D892" i="17"/>
  <c r="I892" i="17" s="1"/>
  <c r="H876" i="17"/>
  <c r="F876" i="17"/>
  <c r="E876" i="17"/>
  <c r="G876" i="17"/>
  <c r="D876" i="17"/>
  <c r="I876" i="17" s="1"/>
  <c r="H860" i="17"/>
  <c r="F860" i="17"/>
  <c r="G860" i="17"/>
  <c r="E860" i="17"/>
  <c r="D860" i="17"/>
  <c r="I860" i="17" s="1"/>
  <c r="H856" i="17"/>
  <c r="F856" i="17"/>
  <c r="G856" i="17"/>
  <c r="E856" i="17"/>
  <c r="D856" i="17"/>
  <c r="I856" i="17" s="1"/>
  <c r="H840" i="17"/>
  <c r="F840" i="17"/>
  <c r="G840" i="17"/>
  <c r="E840" i="17"/>
  <c r="D840" i="17"/>
  <c r="I840" i="17" s="1"/>
  <c r="H824" i="17"/>
  <c r="F824" i="17"/>
  <c r="G824" i="17"/>
  <c r="E824" i="17"/>
  <c r="D824" i="17"/>
  <c r="I824" i="17" s="1"/>
  <c r="H816" i="17"/>
  <c r="F816" i="17"/>
  <c r="G816" i="17"/>
  <c r="E816" i="17"/>
  <c r="D816" i="17"/>
  <c r="I816" i="17" s="1"/>
  <c r="H800" i="17"/>
  <c r="F800" i="17"/>
  <c r="G800" i="17"/>
  <c r="E800" i="17"/>
  <c r="D800" i="17"/>
  <c r="I800" i="17" s="1"/>
  <c r="H788" i="17"/>
  <c r="F788" i="17"/>
  <c r="E788" i="17"/>
  <c r="D788" i="17"/>
  <c r="I788" i="17" s="1"/>
  <c r="G788" i="17"/>
  <c r="H776" i="17"/>
  <c r="F776" i="17"/>
  <c r="G776" i="17"/>
  <c r="E776" i="17"/>
  <c r="D776" i="17"/>
  <c r="I776" i="17" s="1"/>
  <c r="H760" i="17"/>
  <c r="F760" i="17"/>
  <c r="G760" i="17"/>
  <c r="E760" i="17"/>
  <c r="D760" i="17"/>
  <c r="I760" i="17" s="1"/>
  <c r="H744" i="17"/>
  <c r="F744" i="17"/>
  <c r="G744" i="17"/>
  <c r="E744" i="17"/>
  <c r="D744" i="17"/>
  <c r="I744" i="17" s="1"/>
  <c r="H736" i="17"/>
  <c r="F736" i="17"/>
  <c r="G736" i="17"/>
  <c r="E736" i="17"/>
  <c r="D736" i="17"/>
  <c r="I736" i="17" s="1"/>
  <c r="H720" i="17"/>
  <c r="F720" i="17"/>
  <c r="G720" i="17"/>
  <c r="E720" i="17"/>
  <c r="D720" i="17"/>
  <c r="I720" i="17" s="1"/>
  <c r="H704" i="17"/>
  <c r="F704" i="17"/>
  <c r="G704" i="17"/>
  <c r="E704" i="17"/>
  <c r="D704" i="17"/>
  <c r="I704" i="17" s="1"/>
  <c r="H696" i="17"/>
  <c r="F696" i="17"/>
  <c r="G696" i="17"/>
  <c r="E696" i="17"/>
  <c r="D696" i="17"/>
  <c r="I696" i="17" s="1"/>
  <c r="H680" i="17"/>
  <c r="F680" i="17"/>
  <c r="G680" i="17"/>
  <c r="E680" i="17"/>
  <c r="D680" i="17"/>
  <c r="I680" i="17" s="1"/>
  <c r="F668" i="17"/>
  <c r="H668" i="17"/>
  <c r="G668" i="17"/>
  <c r="E668" i="17"/>
  <c r="D668" i="17"/>
  <c r="I668" i="17" s="1"/>
  <c r="H652" i="17"/>
  <c r="F652" i="17"/>
  <c r="E652" i="17"/>
  <c r="G652" i="17"/>
  <c r="D652" i="17"/>
  <c r="I652" i="17" s="1"/>
  <c r="H632" i="17"/>
  <c r="F632" i="17"/>
  <c r="G632" i="17"/>
  <c r="E632" i="17"/>
  <c r="D632" i="17"/>
  <c r="I632" i="17" s="1"/>
  <c r="H620" i="17"/>
  <c r="F620" i="17"/>
  <c r="E620" i="17"/>
  <c r="G620" i="17"/>
  <c r="D620" i="17"/>
  <c r="I620" i="17" s="1"/>
  <c r="H608" i="17"/>
  <c r="F608" i="17"/>
  <c r="G608" i="17"/>
  <c r="E608" i="17"/>
  <c r="D608" i="17"/>
  <c r="I608" i="17" s="1"/>
  <c r="H592" i="17"/>
  <c r="F592" i="17"/>
  <c r="G592" i="17"/>
  <c r="E592" i="17"/>
  <c r="D592" i="17"/>
  <c r="I592" i="17" s="1"/>
  <c r="H576" i="17"/>
  <c r="F576" i="17"/>
  <c r="G576" i="17"/>
  <c r="E576" i="17"/>
  <c r="D576" i="17"/>
  <c r="I576" i="17" s="1"/>
  <c r="H568" i="17"/>
  <c r="F568" i="17"/>
  <c r="G568" i="17"/>
  <c r="E568" i="17"/>
  <c r="D568" i="17"/>
  <c r="I568" i="17" s="1"/>
  <c r="H552" i="17"/>
  <c r="F552" i="17"/>
  <c r="G552" i="17"/>
  <c r="E552" i="17"/>
  <c r="D552" i="17"/>
  <c r="I552" i="17" s="1"/>
  <c r="H536" i="17"/>
  <c r="F536" i="17"/>
  <c r="G536" i="17"/>
  <c r="E536" i="17"/>
  <c r="D536" i="17"/>
  <c r="I536" i="17" s="1"/>
  <c r="H520" i="17"/>
  <c r="F520" i="17"/>
  <c r="G520" i="17"/>
  <c r="E520" i="17"/>
  <c r="D520" i="17"/>
  <c r="I520" i="17" s="1"/>
  <c r="H512" i="17"/>
  <c r="F512" i="17"/>
  <c r="G512" i="17"/>
  <c r="E512" i="17"/>
  <c r="D512" i="17"/>
  <c r="I512" i="17" s="1"/>
  <c r="H496" i="17"/>
  <c r="F496" i="17"/>
  <c r="G496" i="17"/>
  <c r="E496" i="17"/>
  <c r="D496" i="17"/>
  <c r="I496" i="17" s="1"/>
  <c r="H488" i="17"/>
  <c r="F488" i="17"/>
  <c r="G488" i="17"/>
  <c r="E488" i="17"/>
  <c r="D488" i="17"/>
  <c r="I488" i="17" s="1"/>
  <c r="H472" i="17"/>
  <c r="F472" i="17"/>
  <c r="G472" i="17"/>
  <c r="E472" i="17"/>
  <c r="D472" i="17"/>
  <c r="I472" i="17" s="1"/>
  <c r="H456" i="17"/>
  <c r="F456" i="17"/>
  <c r="G456" i="17"/>
  <c r="E456" i="17"/>
  <c r="D456" i="17"/>
  <c r="I456" i="17" s="1"/>
  <c r="H444" i="17"/>
  <c r="F444" i="17"/>
  <c r="G444" i="17"/>
  <c r="E444" i="17"/>
  <c r="D444" i="17"/>
  <c r="I444" i="17" s="1"/>
  <c r="H428" i="17"/>
  <c r="F428" i="17"/>
  <c r="E428" i="17"/>
  <c r="G428" i="17"/>
  <c r="D428" i="17"/>
  <c r="I428" i="17" s="1"/>
  <c r="H416" i="17"/>
  <c r="F416" i="17"/>
  <c r="G416" i="17"/>
  <c r="E416" i="17"/>
  <c r="D416" i="17"/>
  <c r="I416" i="17" s="1"/>
  <c r="H408" i="17"/>
  <c r="F408" i="17"/>
  <c r="G408" i="17"/>
  <c r="E408" i="17"/>
  <c r="D408" i="17"/>
  <c r="I408" i="17" s="1"/>
  <c r="H392" i="17"/>
  <c r="F392" i="17"/>
  <c r="G392" i="17"/>
  <c r="E392" i="17"/>
  <c r="D392" i="17"/>
  <c r="I392" i="17" s="1"/>
  <c r="H376" i="17"/>
  <c r="F376" i="17"/>
  <c r="G376" i="17"/>
  <c r="E376" i="17"/>
  <c r="D376" i="17"/>
  <c r="I376" i="17" s="1"/>
  <c r="H368" i="17"/>
  <c r="F368" i="17"/>
  <c r="G368" i="17"/>
  <c r="E368" i="17"/>
  <c r="D368" i="17"/>
  <c r="I368" i="17" s="1"/>
  <c r="H352" i="17"/>
  <c r="F352" i="17"/>
  <c r="G352" i="17"/>
  <c r="E352" i="17"/>
  <c r="D352" i="17"/>
  <c r="I352" i="17" s="1"/>
  <c r="H344" i="17"/>
  <c r="F344" i="17"/>
  <c r="G344" i="17"/>
  <c r="E344" i="17"/>
  <c r="D344" i="17"/>
  <c r="I344" i="17" s="1"/>
  <c r="H328" i="17"/>
  <c r="F328" i="17"/>
  <c r="G328" i="17"/>
  <c r="E328" i="17"/>
  <c r="D328" i="17"/>
  <c r="I328" i="17" s="1"/>
  <c r="H312" i="17"/>
  <c r="F312" i="17"/>
  <c r="G312" i="17"/>
  <c r="E312" i="17"/>
  <c r="D312" i="17"/>
  <c r="I312" i="17" s="1"/>
  <c r="H300" i="17"/>
  <c r="F300" i="17"/>
  <c r="E300" i="17"/>
  <c r="G300" i="17"/>
  <c r="D300" i="17"/>
  <c r="I300" i="17" s="1"/>
  <c r="H288" i="17"/>
  <c r="F288" i="17"/>
  <c r="G288" i="17"/>
  <c r="E288" i="17"/>
  <c r="D288" i="17"/>
  <c r="I288" i="17" s="1"/>
  <c r="H272" i="17"/>
  <c r="F272" i="17"/>
  <c r="G272" i="17"/>
  <c r="E272" i="17"/>
  <c r="D272" i="17"/>
  <c r="I272" i="17" s="1"/>
  <c r="H264" i="17"/>
  <c r="F264" i="17"/>
  <c r="G264" i="17"/>
  <c r="E264" i="17"/>
  <c r="D264" i="17"/>
  <c r="I264" i="17" s="1"/>
  <c r="H248" i="17"/>
  <c r="F248" i="17"/>
  <c r="G248" i="17"/>
  <c r="E248" i="17"/>
  <c r="D248" i="17"/>
  <c r="I248" i="17" s="1"/>
  <c r="H232" i="17"/>
  <c r="F232" i="17"/>
  <c r="G232" i="17"/>
  <c r="E232" i="17"/>
  <c r="D232" i="17"/>
  <c r="I232" i="17" s="1"/>
  <c r="H220" i="17"/>
  <c r="F220" i="17"/>
  <c r="E220" i="17"/>
  <c r="G220" i="17"/>
  <c r="D220" i="17"/>
  <c r="I220" i="17" s="1"/>
  <c r="H208" i="17"/>
  <c r="F208" i="17"/>
  <c r="G208" i="17"/>
  <c r="E208" i="17"/>
  <c r="D208" i="17"/>
  <c r="I208" i="17" s="1"/>
  <c r="H192" i="17"/>
  <c r="F192" i="17"/>
  <c r="G192" i="17"/>
  <c r="E192" i="17"/>
  <c r="D192" i="17"/>
  <c r="I192" i="17" s="1"/>
  <c r="H176" i="17"/>
  <c r="F176" i="17"/>
  <c r="G176" i="17"/>
  <c r="E176" i="17"/>
  <c r="D176" i="17"/>
  <c r="I176" i="17" s="1"/>
  <c r="H168" i="17"/>
  <c r="F168" i="17"/>
  <c r="G168" i="17"/>
  <c r="E168" i="17"/>
  <c r="D168" i="17"/>
  <c r="I168" i="17" s="1"/>
  <c r="H152" i="17"/>
  <c r="F152" i="17"/>
  <c r="G152" i="17"/>
  <c r="E152" i="17"/>
  <c r="D152" i="17"/>
  <c r="I152" i="17" s="1"/>
  <c r="H136" i="17"/>
  <c r="F136" i="17"/>
  <c r="G136" i="17"/>
  <c r="E136" i="17"/>
  <c r="D136" i="17"/>
  <c r="I136" i="17" s="1"/>
  <c r="H124" i="17"/>
  <c r="F124" i="17"/>
  <c r="E124" i="17"/>
  <c r="G124" i="17"/>
  <c r="D124" i="17"/>
  <c r="I124" i="17" s="1"/>
  <c r="H108" i="17"/>
  <c r="F108" i="17"/>
  <c r="E108" i="17"/>
  <c r="G108" i="17"/>
  <c r="D108" i="17"/>
  <c r="I108" i="17" s="1"/>
  <c r="H92" i="17"/>
  <c r="F92" i="17"/>
  <c r="E92" i="17"/>
  <c r="G92" i="17"/>
  <c r="D92" i="17"/>
  <c r="I92" i="17" s="1"/>
  <c r="H80" i="17"/>
  <c r="F80" i="17"/>
  <c r="G80" i="17"/>
  <c r="E80" i="17"/>
  <c r="D80" i="17"/>
  <c r="I80" i="17" s="1"/>
  <c r="H68" i="17"/>
  <c r="F68" i="17"/>
  <c r="E68" i="17"/>
  <c r="G68" i="17"/>
  <c r="D68" i="17"/>
  <c r="I68" i="17" s="1"/>
  <c r="H56" i="17"/>
  <c r="F56" i="17"/>
  <c r="G56" i="17"/>
  <c r="E56" i="17"/>
  <c r="D56" i="17"/>
  <c r="I56" i="17" s="1"/>
  <c r="H40" i="17"/>
  <c r="F40" i="17"/>
  <c r="G40" i="17"/>
  <c r="E40" i="17"/>
  <c r="D40" i="17"/>
  <c r="I40" i="17" s="1"/>
  <c r="H28" i="17"/>
  <c r="F28" i="17"/>
  <c r="E28" i="17"/>
  <c r="G28" i="17"/>
  <c r="D28" i="17"/>
  <c r="I28" i="17" s="1"/>
  <c r="H16" i="17"/>
  <c r="F16" i="17"/>
  <c r="G16" i="17"/>
  <c r="E16" i="17"/>
  <c r="D16" i="17"/>
  <c r="I16" i="17" s="1"/>
  <c r="H4000" i="17"/>
  <c r="F4000" i="17"/>
  <c r="G4000" i="17"/>
  <c r="E4000" i="17"/>
  <c r="D4000" i="17"/>
  <c r="I4000" i="17" s="1"/>
  <c r="H3988" i="17"/>
  <c r="G3988" i="17"/>
  <c r="E3988" i="17"/>
  <c r="F3988" i="17"/>
  <c r="D3988" i="17"/>
  <c r="I3988" i="17" s="1"/>
  <c r="H3976" i="17"/>
  <c r="F3976" i="17"/>
  <c r="G3976" i="17"/>
  <c r="E3976" i="17"/>
  <c r="D3976" i="17"/>
  <c r="I3976" i="17" s="1"/>
  <c r="H3960" i="17"/>
  <c r="F3960" i="17"/>
  <c r="G3960" i="17"/>
  <c r="E3960" i="17"/>
  <c r="D3960" i="17"/>
  <c r="I3960" i="17" s="1"/>
  <c r="H3948" i="17"/>
  <c r="G3948" i="17"/>
  <c r="F3948" i="17"/>
  <c r="E3948" i="17"/>
  <c r="D3948" i="17"/>
  <c r="H3936" i="17"/>
  <c r="F3936" i="17"/>
  <c r="G3936" i="17"/>
  <c r="E3936" i="17"/>
  <c r="D3936" i="17"/>
  <c r="I3936" i="17" s="1"/>
  <c r="H3920" i="17"/>
  <c r="F3920" i="17"/>
  <c r="G3920" i="17"/>
  <c r="E3920" i="17"/>
  <c r="D3920" i="17"/>
  <c r="I3920" i="17" s="1"/>
  <c r="H3912" i="17"/>
  <c r="F3912" i="17"/>
  <c r="G3912" i="17"/>
  <c r="E3912" i="17"/>
  <c r="D3912" i="17"/>
  <c r="I3912" i="17" s="1"/>
  <c r="H3896" i="17"/>
  <c r="F3896" i="17"/>
  <c r="G3896" i="17"/>
  <c r="E3896" i="17"/>
  <c r="D3896" i="17"/>
  <c r="I3896" i="17" s="1"/>
  <c r="H3880" i="17"/>
  <c r="F3880" i="17"/>
  <c r="G3880" i="17"/>
  <c r="E3880" i="17"/>
  <c r="D3880" i="17"/>
  <c r="I3880" i="17" s="1"/>
  <c r="H3860" i="17"/>
  <c r="G3860" i="17"/>
  <c r="E3860" i="17"/>
  <c r="F3860" i="17"/>
  <c r="D3860" i="17"/>
  <c r="I3860" i="17" s="1"/>
  <c r="H3852" i="17"/>
  <c r="G3852" i="17"/>
  <c r="F3852" i="17"/>
  <c r="E3852" i="17"/>
  <c r="D3852" i="17"/>
  <c r="I3852" i="17" s="1"/>
  <c r="H3840" i="17"/>
  <c r="F3840" i="17"/>
  <c r="G3840" i="17"/>
  <c r="E3840" i="17"/>
  <c r="D3840" i="17"/>
  <c r="I3840" i="17" s="1"/>
  <c r="H3824" i="17"/>
  <c r="F3824" i="17"/>
  <c r="G3824" i="17"/>
  <c r="E3824" i="17"/>
  <c r="D3824" i="17"/>
  <c r="H3808" i="17"/>
  <c r="F3808" i="17"/>
  <c r="G3808" i="17"/>
  <c r="E3808" i="17"/>
  <c r="D3808" i="17"/>
  <c r="I3808" i="17" s="1"/>
  <c r="H3800" i="17"/>
  <c r="F3800" i="17"/>
  <c r="G3800" i="17"/>
  <c r="E3800" i="17"/>
  <c r="D3800" i="17"/>
  <c r="I3800" i="17" s="1"/>
  <c r="H3784" i="17"/>
  <c r="F3784" i="17"/>
  <c r="G3784" i="17"/>
  <c r="E3784" i="17"/>
  <c r="D3784" i="17"/>
  <c r="I3784" i="17" s="1"/>
  <c r="H3764" i="17"/>
  <c r="G3764" i="17"/>
  <c r="E3764" i="17"/>
  <c r="F3764" i="17"/>
  <c r="D3764" i="17"/>
  <c r="I3764" i="17" s="1"/>
  <c r="H3756" i="17"/>
  <c r="G3756" i="17"/>
  <c r="F3756" i="17"/>
  <c r="E3756" i="17"/>
  <c r="D3756" i="17"/>
  <c r="I3756" i="17" s="1"/>
  <c r="H3744" i="17"/>
  <c r="F3744" i="17"/>
  <c r="G3744" i="17"/>
  <c r="E3744" i="17"/>
  <c r="D3744" i="17"/>
  <c r="I3744" i="17" s="1"/>
  <c r="H3728" i="17"/>
  <c r="F3728" i="17"/>
  <c r="G3728" i="17"/>
  <c r="E3728" i="17"/>
  <c r="D3728" i="17"/>
  <c r="I3728" i="17" s="1"/>
  <c r="H3716" i="17"/>
  <c r="G3716" i="17"/>
  <c r="F3716" i="17"/>
  <c r="E3716" i="17"/>
  <c r="D3716" i="17"/>
  <c r="I3716" i="17" s="1"/>
  <c r="H3704" i="17"/>
  <c r="F3704" i="17"/>
  <c r="G3704" i="17"/>
  <c r="E3704" i="17"/>
  <c r="D3704" i="17"/>
  <c r="I3704" i="17" s="1"/>
  <c r="H3688" i="17"/>
  <c r="F3688" i="17"/>
  <c r="G3688" i="17"/>
  <c r="E3688" i="17"/>
  <c r="D3688" i="17"/>
  <c r="I3688" i="17" s="1"/>
  <c r="H3676" i="17"/>
  <c r="F3676" i="17"/>
  <c r="G3676" i="17"/>
  <c r="E3676" i="17"/>
  <c r="D3676" i="17"/>
  <c r="I3676" i="17" s="1"/>
  <c r="H3664" i="17"/>
  <c r="F3664" i="17"/>
  <c r="G3664" i="17"/>
  <c r="E3664" i="17"/>
  <c r="D3664" i="17"/>
  <c r="I3664" i="17" s="1"/>
  <c r="H3648" i="17"/>
  <c r="F3648" i="17"/>
  <c r="G3648" i="17"/>
  <c r="E3648" i="17"/>
  <c r="D3648" i="17"/>
  <c r="I3648" i="17" s="1"/>
  <c r="H3640" i="17"/>
  <c r="G3640" i="17"/>
  <c r="F3640" i="17"/>
  <c r="E3640" i="17"/>
  <c r="D3640" i="17"/>
  <c r="I3640" i="17" s="1"/>
  <c r="H3624" i="17"/>
  <c r="G3624" i="17"/>
  <c r="F3624" i="17"/>
  <c r="E3624" i="17"/>
  <c r="D3624" i="17"/>
  <c r="I3624" i="17" s="1"/>
  <c r="H3608" i="17"/>
  <c r="G3608" i="17"/>
  <c r="F3608" i="17"/>
  <c r="E3608" i="17"/>
  <c r="D3608" i="17"/>
  <c r="I3608" i="17" s="1"/>
  <c r="H3596" i="17"/>
  <c r="F3596" i="17"/>
  <c r="G3596" i="17"/>
  <c r="E3596" i="17"/>
  <c r="D3596" i="17"/>
  <c r="I3596" i="17" s="1"/>
  <c r="H3580" i="17"/>
  <c r="F3580" i="17"/>
  <c r="G3580" i="17"/>
  <c r="E3580" i="17"/>
  <c r="D3580" i="17"/>
  <c r="I3580" i="17" s="1"/>
  <c r="H3568" i="17"/>
  <c r="F3568" i="17"/>
  <c r="G3568" i="17"/>
  <c r="E3568" i="17"/>
  <c r="D3568" i="17"/>
  <c r="I3568" i="17" s="1"/>
  <c r="H3560" i="17"/>
  <c r="G3560" i="17"/>
  <c r="F3560" i="17"/>
  <c r="E3560" i="17"/>
  <c r="D3560" i="17"/>
  <c r="I3560" i="17" s="1"/>
  <c r="H3540" i="17"/>
  <c r="G3540" i="17"/>
  <c r="F3540" i="17"/>
  <c r="E3540" i="17"/>
  <c r="D3540" i="17"/>
  <c r="I3540" i="17" s="1"/>
  <c r="H3524" i="17"/>
  <c r="G3524" i="17"/>
  <c r="F3524" i="17"/>
  <c r="E3524" i="17"/>
  <c r="D3524" i="17"/>
  <c r="I3524" i="17" s="1"/>
  <c r="H3508" i="17"/>
  <c r="G3508" i="17"/>
  <c r="F3508" i="17"/>
  <c r="E3508" i="17"/>
  <c r="D3508" i="17"/>
  <c r="I3508" i="17" s="1"/>
  <c r="H3500" i="17"/>
  <c r="F3500" i="17"/>
  <c r="G3500" i="17"/>
  <c r="E3500" i="17"/>
  <c r="D3500" i="17"/>
  <c r="I3500" i="17" s="1"/>
  <c r="H3484" i="17"/>
  <c r="F3484" i="17"/>
  <c r="G3484" i="17"/>
  <c r="E3484" i="17"/>
  <c r="D3484" i="17"/>
  <c r="I3484" i="17" s="1"/>
  <c r="H3468" i="17"/>
  <c r="F3468" i="17"/>
  <c r="G3468" i="17"/>
  <c r="E3468" i="17"/>
  <c r="D3468" i="17"/>
  <c r="I3468" i="17" s="1"/>
  <c r="H3460" i="17"/>
  <c r="G3460" i="17"/>
  <c r="F3460" i="17"/>
  <c r="E3460" i="17"/>
  <c r="D3460" i="17"/>
  <c r="I3460" i="17" s="1"/>
  <c r="H3444" i="17"/>
  <c r="G3444" i="17"/>
  <c r="F3444" i="17"/>
  <c r="E3444" i="17"/>
  <c r="D3444" i="17"/>
  <c r="I3444" i="17" s="1"/>
  <c r="H3436" i="17"/>
  <c r="F3436" i="17"/>
  <c r="G3436" i="17"/>
  <c r="E3436" i="17"/>
  <c r="D3436" i="17"/>
  <c r="I3436" i="17" s="1"/>
  <c r="H3420" i="17"/>
  <c r="F3420" i="17"/>
  <c r="G3420" i="17"/>
  <c r="E3420" i="17"/>
  <c r="D3420" i="17"/>
  <c r="I3420" i="17" s="1"/>
  <c r="H3404" i="17"/>
  <c r="F3404" i="17"/>
  <c r="G3404" i="17"/>
  <c r="E3404" i="17"/>
  <c r="D3404" i="17"/>
  <c r="I3404" i="17" s="1"/>
  <c r="H3396" i="17"/>
  <c r="G3396" i="17"/>
  <c r="F3396" i="17"/>
  <c r="E3396" i="17"/>
  <c r="D3396" i="17"/>
  <c r="I3396" i="17" s="1"/>
  <c r="H3380" i="17"/>
  <c r="G3380" i="17"/>
  <c r="F3380" i="17"/>
  <c r="E3380" i="17"/>
  <c r="D3380" i="17"/>
  <c r="I3380" i="17" s="1"/>
  <c r="H3364" i="17"/>
  <c r="G3364" i="17"/>
  <c r="F3364" i="17"/>
  <c r="E3364" i="17"/>
  <c r="D3364" i="17"/>
  <c r="I3364" i="17" s="1"/>
  <c r="H3360" i="17"/>
  <c r="F3360" i="17"/>
  <c r="G3360" i="17"/>
  <c r="E3360" i="17"/>
  <c r="D3360" i="17"/>
  <c r="I3360" i="17" s="1"/>
  <c r="H3344" i="17"/>
  <c r="F3344" i="17"/>
  <c r="G3344" i="17"/>
  <c r="E3344" i="17"/>
  <c r="D3344" i="17"/>
  <c r="I3344" i="17" s="1"/>
  <c r="H3328" i="17"/>
  <c r="F3328" i="17"/>
  <c r="G3328" i="17"/>
  <c r="E3328" i="17"/>
  <c r="D3328" i="17"/>
  <c r="I3328" i="17" s="1"/>
  <c r="H3316" i="17"/>
  <c r="G3316" i="17"/>
  <c r="F3316" i="17"/>
  <c r="E3316" i="17"/>
  <c r="D3316" i="17"/>
  <c r="I3316" i="17" s="1"/>
  <c r="H3300" i="17"/>
  <c r="G3300" i="17"/>
  <c r="F3300" i="17"/>
  <c r="E3300" i="17"/>
  <c r="D3300" i="17"/>
  <c r="I3300" i="17" s="1"/>
  <c r="H3284" i="17"/>
  <c r="G3284" i="17"/>
  <c r="F3284" i="17"/>
  <c r="E3284" i="17"/>
  <c r="D3284" i="17"/>
  <c r="I3284" i="17" s="1"/>
  <c r="H3276" i="17"/>
  <c r="F3276" i="17"/>
  <c r="G3276" i="17"/>
  <c r="E3276" i="17"/>
  <c r="D3276" i="17"/>
  <c r="I3276" i="17" s="1"/>
  <c r="H3260" i="17"/>
  <c r="F3260" i="17"/>
  <c r="G3260" i="17"/>
  <c r="E3260" i="17"/>
  <c r="D3260" i="17"/>
  <c r="I3260" i="17" s="1"/>
  <c r="H3244" i="17"/>
  <c r="F3244" i="17"/>
  <c r="G3244" i="17"/>
  <c r="E3244" i="17"/>
  <c r="D3244" i="17"/>
  <c r="I3244" i="17" s="1"/>
  <c r="H3236" i="17"/>
  <c r="G3236" i="17"/>
  <c r="F3236" i="17"/>
  <c r="E3236" i="17"/>
  <c r="D3236" i="17"/>
  <c r="I3236" i="17" s="1"/>
  <c r="H3220" i="17"/>
  <c r="G3220" i="17"/>
  <c r="F3220" i="17"/>
  <c r="E3220" i="17"/>
  <c r="D3220" i="17"/>
  <c r="I3220" i="17" s="1"/>
  <c r="H3204" i="17"/>
  <c r="G3204" i="17"/>
  <c r="F3204" i="17"/>
  <c r="E3204" i="17"/>
  <c r="D3204" i="17"/>
  <c r="I3204" i="17" s="1"/>
  <c r="H3196" i="17"/>
  <c r="F3196" i="17"/>
  <c r="G3196" i="17"/>
  <c r="E3196" i="17"/>
  <c r="D3196" i="17"/>
  <c r="I3196" i="17" s="1"/>
  <c r="H3180" i="17"/>
  <c r="F3180" i="17"/>
  <c r="G3180" i="17"/>
  <c r="E3180" i="17"/>
  <c r="D3180" i="17"/>
  <c r="I3180" i="17" s="1"/>
  <c r="H3164" i="17"/>
  <c r="F3164" i="17"/>
  <c r="G3164" i="17"/>
  <c r="E3164" i="17"/>
  <c r="D3164" i="17"/>
  <c r="I3164" i="17" s="1"/>
  <c r="H3156" i="17"/>
  <c r="F3156" i="17"/>
  <c r="G3156" i="17"/>
  <c r="E3156" i="17"/>
  <c r="D3156" i="17"/>
  <c r="I3156" i="17" s="1"/>
  <c r="H3140" i="17"/>
  <c r="F3140" i="17"/>
  <c r="G3140" i="17"/>
  <c r="E3140" i="17"/>
  <c r="D3140" i="17"/>
  <c r="I3140" i="17" s="1"/>
  <c r="H3124" i="17"/>
  <c r="F3124" i="17"/>
  <c r="G3124" i="17"/>
  <c r="E3124" i="17"/>
  <c r="D3124" i="17"/>
  <c r="I3124" i="17" s="1"/>
  <c r="H3112" i="17"/>
  <c r="F3112" i="17"/>
  <c r="G3112" i="17"/>
  <c r="E3112" i="17"/>
  <c r="D3112" i="17"/>
  <c r="I3112" i="17" s="1"/>
  <c r="H3096" i="17"/>
  <c r="F3096" i="17"/>
  <c r="G3096" i="17"/>
  <c r="E3096" i="17"/>
  <c r="D3096" i="17"/>
  <c r="I3096" i="17" s="1"/>
  <c r="H3080" i="17"/>
  <c r="F3080" i="17"/>
  <c r="G3080" i="17"/>
  <c r="E3080" i="17"/>
  <c r="D3080" i="17"/>
  <c r="I3080" i="17" s="1"/>
  <c r="H3064" i="17"/>
  <c r="F3064" i="17"/>
  <c r="G3064" i="17"/>
  <c r="E3064" i="17"/>
  <c r="D3064" i="17"/>
  <c r="I3064" i="17" s="1"/>
  <c r="H3052" i="17"/>
  <c r="F3052" i="17"/>
  <c r="G3052" i="17"/>
  <c r="E3052" i="17"/>
  <c r="D3052" i="17"/>
  <c r="I3052" i="17" s="1"/>
  <c r="H3040" i="17"/>
  <c r="F3040" i="17"/>
  <c r="G3040" i="17"/>
  <c r="E3040" i="17"/>
  <c r="D3040" i="17"/>
  <c r="I3040" i="17" s="1"/>
  <c r="H3024" i="17"/>
  <c r="F3024" i="17"/>
  <c r="G3024" i="17"/>
  <c r="E3024" i="17"/>
  <c r="D3024" i="17"/>
  <c r="I3024" i="17" s="1"/>
  <c r="H3008" i="17"/>
  <c r="F3008" i="17"/>
  <c r="G3008" i="17"/>
  <c r="E3008" i="17"/>
  <c r="D3008" i="17"/>
  <c r="I3008" i="17" s="1"/>
  <c r="H2996" i="17"/>
  <c r="F2996" i="17"/>
  <c r="G2996" i="17"/>
  <c r="E2996" i="17"/>
  <c r="D2996" i="17"/>
  <c r="I2996" i="17" s="1"/>
  <c r="H2984" i="17"/>
  <c r="F2984" i="17"/>
  <c r="G2984" i="17"/>
  <c r="E2984" i="17"/>
  <c r="D2984" i="17"/>
  <c r="I2984" i="17" s="1"/>
  <c r="H2968" i="17"/>
  <c r="F2968" i="17"/>
  <c r="G2968" i="17"/>
  <c r="E2968" i="17"/>
  <c r="D2968" i="17"/>
  <c r="I2968" i="17" s="1"/>
  <c r="H2956" i="17"/>
  <c r="F2956" i="17"/>
  <c r="G2956" i="17"/>
  <c r="E2956" i="17"/>
  <c r="D2956" i="17"/>
  <c r="I2956" i="17" s="1"/>
  <c r="H2944" i="17"/>
  <c r="F2944" i="17"/>
  <c r="G2944" i="17"/>
  <c r="E2944" i="17"/>
  <c r="D2944" i="17"/>
  <c r="I2944" i="17" s="1"/>
  <c r="H2928" i="17"/>
  <c r="F2928" i="17"/>
  <c r="G2928" i="17"/>
  <c r="E2928" i="17"/>
  <c r="D2928" i="17"/>
  <c r="I2928" i="17" s="1"/>
  <c r="H2916" i="17"/>
  <c r="F2916" i="17"/>
  <c r="G2916" i="17"/>
  <c r="E2916" i="17"/>
  <c r="D2916" i="17"/>
  <c r="I2916" i="17" s="1"/>
  <c r="H2904" i="17"/>
  <c r="F2904" i="17"/>
  <c r="G2904" i="17"/>
  <c r="E2904" i="17"/>
  <c r="D2904" i="17"/>
  <c r="I2904" i="17" s="1"/>
  <c r="H2888" i="17"/>
  <c r="F2888" i="17"/>
  <c r="G2888" i="17"/>
  <c r="E2888" i="17"/>
  <c r="D2888" i="17"/>
  <c r="I2888" i="17" s="1"/>
  <c r="H2876" i="17"/>
  <c r="F2876" i="17"/>
  <c r="G2876" i="17"/>
  <c r="E2876" i="17"/>
  <c r="D2876" i="17"/>
  <c r="I2876" i="17" s="1"/>
  <c r="H2864" i="17"/>
  <c r="F2864" i="17"/>
  <c r="G2864" i="17"/>
  <c r="E2864" i="17"/>
  <c r="D2864" i="17"/>
  <c r="I2864" i="17" s="1"/>
  <c r="H2852" i="17"/>
  <c r="F2852" i="17"/>
  <c r="G2852" i="17"/>
  <c r="E2852" i="17"/>
  <c r="D2852" i="17"/>
  <c r="I2852" i="17" s="1"/>
  <c r="H2836" i="17"/>
  <c r="F2836" i="17"/>
  <c r="G2836" i="17"/>
  <c r="E2836" i="17"/>
  <c r="D2836" i="17"/>
  <c r="I2836" i="17" s="1"/>
  <c r="H2824" i="17"/>
  <c r="F2824" i="17"/>
  <c r="G2824" i="17"/>
  <c r="E2824" i="17"/>
  <c r="D2824" i="17"/>
  <c r="I2824" i="17" s="1"/>
  <c r="H2776" i="17"/>
  <c r="F2776" i="17"/>
  <c r="G2776" i="17"/>
  <c r="E2776" i="17"/>
  <c r="D2776" i="17"/>
  <c r="I2776" i="17" s="1"/>
  <c r="H1499" i="17"/>
  <c r="F1499" i="17"/>
  <c r="G1499" i="17"/>
  <c r="E1499" i="17"/>
  <c r="D1499" i="17"/>
  <c r="I1499" i="17" s="1"/>
  <c r="H1487" i="17"/>
  <c r="F1487" i="17"/>
  <c r="G1487" i="17"/>
  <c r="E1487" i="17"/>
  <c r="D1487" i="17"/>
  <c r="I1487" i="17" s="1"/>
  <c r="H1475" i="17"/>
  <c r="F1475" i="17"/>
  <c r="G1475" i="17"/>
  <c r="E1475" i="17"/>
  <c r="D1475" i="17"/>
  <c r="I1475" i="17" s="1"/>
  <c r="H1471" i="17"/>
  <c r="F1471" i="17"/>
  <c r="G1471" i="17"/>
  <c r="E1471" i="17"/>
  <c r="D1471" i="17"/>
  <c r="I1471" i="17" s="1"/>
  <c r="H1459" i="17"/>
  <c r="F1459" i="17"/>
  <c r="G1459" i="17"/>
  <c r="E1459" i="17"/>
  <c r="D1459" i="17"/>
  <c r="I1459" i="17" s="1"/>
  <c r="H1447" i="17"/>
  <c r="F1447" i="17"/>
  <c r="G1447" i="17"/>
  <c r="E1447" i="17"/>
  <c r="D1447" i="17"/>
  <c r="I1447" i="17" s="1"/>
  <c r="H1439" i="17"/>
  <c r="F1439" i="17"/>
  <c r="G1439" i="17"/>
  <c r="E1439" i="17"/>
  <c r="D1439" i="17"/>
  <c r="I1439" i="17" s="1"/>
  <c r="H1427" i="17"/>
  <c r="F1427" i="17"/>
  <c r="G1427" i="17"/>
  <c r="E1427" i="17"/>
  <c r="D1427" i="17"/>
  <c r="I1427" i="17" s="1"/>
  <c r="H1423" i="17"/>
  <c r="F1423" i="17"/>
  <c r="G1423" i="17"/>
  <c r="E1423" i="17"/>
  <c r="D1423" i="17"/>
  <c r="I1423" i="17" s="1"/>
  <c r="H1411" i="17"/>
  <c r="F1411" i="17"/>
  <c r="G1411" i="17"/>
  <c r="E1411" i="17"/>
  <c r="D1411" i="17"/>
  <c r="I1411" i="17" s="1"/>
  <c r="H1399" i="17"/>
  <c r="F1399" i="17"/>
  <c r="G1399" i="17"/>
  <c r="E1399" i="17"/>
  <c r="D1399" i="17"/>
  <c r="I1399" i="17" s="1"/>
  <c r="H1387" i="17"/>
  <c r="F1387" i="17"/>
  <c r="G1387" i="17"/>
  <c r="E1387" i="17"/>
  <c r="D1387" i="17"/>
  <c r="I1387" i="17" s="1"/>
  <c r="H1375" i="17"/>
  <c r="F1375" i="17"/>
  <c r="G1375" i="17"/>
  <c r="E1375" i="17"/>
  <c r="D1375" i="17"/>
  <c r="I1375" i="17" s="1"/>
  <c r="H1367" i="17"/>
  <c r="F1367" i="17"/>
  <c r="G1367" i="17"/>
  <c r="E1367" i="17"/>
  <c r="D1367" i="17"/>
  <c r="I1367" i="17" s="1"/>
  <c r="H1355" i="17"/>
  <c r="F1355" i="17"/>
  <c r="G1355" i="17"/>
  <c r="E1355" i="17"/>
  <c r="D1355" i="17"/>
  <c r="I1355" i="17" s="1"/>
  <c r="H1343" i="17"/>
  <c r="F1343" i="17"/>
  <c r="G1343" i="17"/>
  <c r="E1343" i="17"/>
  <c r="D1343" i="17"/>
  <c r="I1343" i="17" s="1"/>
  <c r="H1331" i="17"/>
  <c r="F1331" i="17"/>
  <c r="G1331" i="17"/>
  <c r="E1331" i="17"/>
  <c r="D1331" i="17"/>
  <c r="I1331" i="17" s="1"/>
  <c r="H1323" i="17"/>
  <c r="F1323" i="17"/>
  <c r="G1323" i="17"/>
  <c r="E1323" i="17"/>
  <c r="D1323" i="17"/>
  <c r="I1323" i="17" s="1"/>
  <c r="H1311" i="17"/>
  <c r="F1311" i="17"/>
  <c r="G1311" i="17"/>
  <c r="E1311" i="17"/>
  <c r="D1311" i="17"/>
  <c r="I1311" i="17" s="1"/>
  <c r="H1299" i="17"/>
  <c r="F1299" i="17"/>
  <c r="G1299" i="17"/>
  <c r="E1299" i="17"/>
  <c r="D1299" i="17"/>
  <c r="I1299" i="17" s="1"/>
  <c r="H1291" i="17"/>
  <c r="F1291" i="17"/>
  <c r="G1291" i="17"/>
  <c r="E1291" i="17"/>
  <c r="D1291" i="17"/>
  <c r="I1291" i="17" s="1"/>
  <c r="H1279" i="17"/>
  <c r="F1279" i="17"/>
  <c r="G1279" i="17"/>
  <c r="E1279" i="17"/>
  <c r="D1279" i="17"/>
  <c r="I1279" i="17" s="1"/>
  <c r="H1271" i="17"/>
  <c r="F1271" i="17"/>
  <c r="G1271" i="17"/>
  <c r="E1271" i="17"/>
  <c r="D1271" i="17"/>
  <c r="H1263" i="17"/>
  <c r="F1263" i="17"/>
  <c r="G1263" i="17"/>
  <c r="E1263" i="17"/>
  <c r="D1263" i="17"/>
  <c r="I1263" i="17" s="1"/>
  <c r="H1255" i="17"/>
  <c r="F1255" i="17"/>
  <c r="G1255" i="17"/>
  <c r="E1255" i="17"/>
  <c r="D1255" i="17"/>
  <c r="I1255" i="17" s="1"/>
  <c r="H1243" i="17"/>
  <c r="F1243" i="17"/>
  <c r="G1243" i="17"/>
  <c r="E1243" i="17"/>
  <c r="D1243" i="17"/>
  <c r="I1243" i="17" s="1"/>
  <c r="H1231" i="17"/>
  <c r="F1231" i="17"/>
  <c r="G1231" i="17"/>
  <c r="E1231" i="17"/>
  <c r="D1231" i="17"/>
  <c r="I1231" i="17" s="1"/>
  <c r="H1223" i="17"/>
  <c r="F1223" i="17"/>
  <c r="G1223" i="17"/>
  <c r="E1223" i="17"/>
  <c r="D1223" i="17"/>
  <c r="I1223" i="17" s="1"/>
  <c r="H1211" i="17"/>
  <c r="F1211" i="17"/>
  <c r="G1211" i="17"/>
  <c r="E1211" i="17"/>
  <c r="D1211" i="17"/>
  <c r="I1211" i="17" s="1"/>
  <c r="H1203" i="17"/>
  <c r="F1203" i="17"/>
  <c r="G1203" i="17"/>
  <c r="E1203" i="17"/>
  <c r="D1203" i="17"/>
  <c r="I1203" i="17" s="1"/>
  <c r="H1191" i="17"/>
  <c r="F1191" i="17"/>
  <c r="G1191" i="17"/>
  <c r="E1191" i="17"/>
  <c r="D1191" i="17"/>
  <c r="I1191" i="17" s="1"/>
  <c r="H1183" i="17"/>
  <c r="F1183" i="17"/>
  <c r="G1183" i="17"/>
  <c r="E1183" i="17"/>
  <c r="D1183" i="17"/>
  <c r="I1183" i="17" s="1"/>
  <c r="H1171" i="17"/>
  <c r="F1171" i="17"/>
  <c r="G1171" i="17"/>
  <c r="E1171" i="17"/>
  <c r="D1171" i="17"/>
  <c r="I1171" i="17" s="1"/>
  <c r="H1159" i="17"/>
  <c r="F1159" i="17"/>
  <c r="G1159" i="17"/>
  <c r="E1159" i="17"/>
  <c r="D1159" i="17"/>
  <c r="I1159" i="17" s="1"/>
  <c r="H1147" i="17"/>
  <c r="F1147" i="17"/>
  <c r="G1147" i="17"/>
  <c r="E1147" i="17"/>
  <c r="D1147" i="17"/>
  <c r="I1147" i="17" s="1"/>
  <c r="H1135" i="17"/>
  <c r="F1135" i="17"/>
  <c r="G1135" i="17"/>
  <c r="E1135" i="17"/>
  <c r="D1135" i="17"/>
  <c r="I1135" i="17" s="1"/>
  <c r="H1123" i="17"/>
  <c r="F1123" i="17"/>
  <c r="G1123" i="17"/>
  <c r="E1123" i="17"/>
  <c r="D1123" i="17"/>
  <c r="I1123" i="17" s="1"/>
  <c r="H1115" i="17"/>
  <c r="F1115" i="17"/>
  <c r="G1115" i="17"/>
  <c r="E1115" i="17"/>
  <c r="D1115" i="17"/>
  <c r="I1115" i="17" s="1"/>
  <c r="H1103" i="17"/>
  <c r="F1103" i="17"/>
  <c r="G1103" i="17"/>
  <c r="E1103" i="17"/>
  <c r="D1103" i="17"/>
  <c r="I1103" i="17" s="1"/>
  <c r="H1095" i="17"/>
  <c r="F1095" i="17"/>
  <c r="G1095" i="17"/>
  <c r="E1095" i="17"/>
  <c r="D1095" i="17"/>
  <c r="I1095" i="17" s="1"/>
  <c r="H1083" i="17"/>
  <c r="F1083" i="17"/>
  <c r="G1083" i="17"/>
  <c r="E1083" i="17"/>
  <c r="D1083" i="17"/>
  <c r="I1083" i="17" s="1"/>
  <c r="H1071" i="17"/>
  <c r="F1071" i="17"/>
  <c r="G1071" i="17"/>
  <c r="E1071" i="17"/>
  <c r="D1071" i="17"/>
  <c r="I1071" i="17" s="1"/>
  <c r="H1059" i="17"/>
  <c r="F1059" i="17"/>
  <c r="G1059" i="17"/>
  <c r="E1059" i="17"/>
  <c r="D1059" i="17"/>
  <c r="I1059" i="17" s="1"/>
  <c r="H1047" i="17"/>
  <c r="F1047" i="17"/>
  <c r="G1047" i="17"/>
  <c r="E1047" i="17"/>
  <c r="D1047" i="17"/>
  <c r="I1047" i="17" s="1"/>
  <c r="H1035" i="17"/>
  <c r="F1035" i="17"/>
  <c r="E1035" i="17"/>
  <c r="G1035" i="17"/>
  <c r="D1035" i="17"/>
  <c r="I1035" i="17" s="1"/>
  <c r="H1027" i="17"/>
  <c r="F1027" i="17"/>
  <c r="E1027" i="17"/>
  <c r="D1027" i="17"/>
  <c r="I1027" i="17" s="1"/>
  <c r="G1027" i="17"/>
  <c r="H1011" i="17"/>
  <c r="F1011" i="17"/>
  <c r="E1011" i="17"/>
  <c r="G1011" i="17"/>
  <c r="D1011" i="17"/>
  <c r="I1011" i="17" s="1"/>
  <c r="H999" i="17"/>
  <c r="F999" i="17"/>
  <c r="E999" i="17"/>
  <c r="G999" i="17"/>
  <c r="D999" i="17"/>
  <c r="I999" i="17" s="1"/>
  <c r="H987" i="17"/>
  <c r="F987" i="17"/>
  <c r="G987" i="17"/>
  <c r="E987" i="17"/>
  <c r="D987" i="17"/>
  <c r="I987" i="17" s="1"/>
  <c r="H979" i="17"/>
  <c r="F979" i="17"/>
  <c r="G979" i="17"/>
  <c r="E979" i="17"/>
  <c r="D979" i="17"/>
  <c r="I979" i="17" s="1"/>
  <c r="H963" i="17"/>
  <c r="F963" i="17"/>
  <c r="G963" i="17"/>
  <c r="E963" i="17"/>
  <c r="D963" i="17"/>
  <c r="I963" i="17" s="1"/>
  <c r="H951" i="17"/>
  <c r="F951" i="17"/>
  <c r="G951" i="17"/>
  <c r="E951" i="17"/>
  <c r="D951" i="17"/>
  <c r="I951" i="17" s="1"/>
  <c r="H943" i="17"/>
  <c r="F943" i="17"/>
  <c r="G943" i="17"/>
  <c r="E943" i="17"/>
  <c r="D943" i="17"/>
  <c r="I943" i="17" s="1"/>
  <c r="H931" i="17"/>
  <c r="F931" i="17"/>
  <c r="G931" i="17"/>
  <c r="E931" i="17"/>
  <c r="D931" i="17"/>
  <c r="I931" i="17" s="1"/>
  <c r="H919" i="17"/>
  <c r="F919" i="17"/>
  <c r="G919" i="17"/>
  <c r="E919" i="17"/>
  <c r="D919" i="17"/>
  <c r="I919" i="17" s="1"/>
  <c r="H911" i="17"/>
  <c r="F911" i="17"/>
  <c r="G911" i="17"/>
  <c r="E911" i="17"/>
  <c r="D911" i="17"/>
  <c r="I911" i="17" s="1"/>
  <c r="H903" i="17"/>
  <c r="F903" i="17"/>
  <c r="G903" i="17"/>
  <c r="E903" i="17"/>
  <c r="D903" i="17"/>
  <c r="H891" i="17"/>
  <c r="F891" i="17"/>
  <c r="G891" i="17"/>
  <c r="E891" i="17"/>
  <c r="D891" i="17"/>
  <c r="I891" i="17" s="1"/>
  <c r="H883" i="17"/>
  <c r="F883" i="17"/>
  <c r="G883" i="17"/>
  <c r="E883" i="17"/>
  <c r="D883" i="17"/>
  <c r="I883" i="17" s="1"/>
  <c r="H871" i="17"/>
  <c r="F871" i="17"/>
  <c r="G871" i="17"/>
  <c r="E871" i="17"/>
  <c r="D871" i="17"/>
  <c r="I871" i="17" s="1"/>
  <c r="H859" i="17"/>
  <c r="F859" i="17"/>
  <c r="G859" i="17"/>
  <c r="E859" i="17"/>
  <c r="D859" i="17"/>
  <c r="I859" i="17" s="1"/>
  <c r="H851" i="17"/>
  <c r="F851" i="17"/>
  <c r="G851" i="17"/>
  <c r="E851" i="17"/>
  <c r="D851" i="17"/>
  <c r="I851" i="17" s="1"/>
  <c r="H839" i="17"/>
  <c r="F839" i="17"/>
  <c r="G839" i="17"/>
  <c r="E839" i="17"/>
  <c r="D839" i="17"/>
  <c r="I839" i="17" s="1"/>
  <c r="H827" i="17"/>
  <c r="F827" i="17"/>
  <c r="G827" i="17"/>
  <c r="E827" i="17"/>
  <c r="D827" i="17"/>
  <c r="I827" i="17" s="1"/>
  <c r="H819" i="17"/>
  <c r="F819" i="17"/>
  <c r="G819" i="17"/>
  <c r="E819" i="17"/>
  <c r="D819" i="17"/>
  <c r="I819" i="17" s="1"/>
  <c r="H807" i="17"/>
  <c r="F807" i="17"/>
  <c r="G807" i="17"/>
  <c r="E807" i="17"/>
  <c r="D807" i="17"/>
  <c r="I807" i="17" s="1"/>
  <c r="H795" i="17"/>
  <c r="F795" i="17"/>
  <c r="G795" i="17"/>
  <c r="E795" i="17"/>
  <c r="D795" i="17"/>
  <c r="I795" i="17" s="1"/>
  <c r="H787" i="17"/>
  <c r="F787" i="17"/>
  <c r="G787" i="17"/>
  <c r="E787" i="17"/>
  <c r="D787" i="17"/>
  <c r="I787" i="17" s="1"/>
  <c r="H775" i="17"/>
  <c r="F775" i="17"/>
  <c r="G775" i="17"/>
  <c r="E775" i="17"/>
  <c r="D775" i="17"/>
  <c r="I775" i="17" s="1"/>
  <c r="H767" i="17"/>
  <c r="F767" i="17"/>
  <c r="G767" i="17"/>
  <c r="E767" i="17"/>
  <c r="D767" i="17"/>
  <c r="I767" i="17" s="1"/>
  <c r="H755" i="17"/>
  <c r="F755" i="17"/>
  <c r="G755" i="17"/>
  <c r="E755" i="17"/>
  <c r="D755" i="17"/>
  <c r="I755" i="17" s="1"/>
  <c r="H743" i="17"/>
  <c r="F743" i="17"/>
  <c r="G743" i="17"/>
  <c r="E743" i="17"/>
  <c r="D743" i="17"/>
  <c r="I743" i="17" s="1"/>
  <c r="H727" i="17"/>
  <c r="F727" i="17"/>
  <c r="G727" i="17"/>
  <c r="E727" i="17"/>
  <c r="D727" i="17"/>
  <c r="I727" i="17" s="1"/>
  <c r="H719" i="17"/>
  <c r="F719" i="17"/>
  <c r="G719" i="17"/>
  <c r="E719" i="17"/>
  <c r="D719" i="17"/>
  <c r="I719" i="17" s="1"/>
  <c r="H707" i="17"/>
  <c r="F707" i="17"/>
  <c r="G707" i="17"/>
  <c r="E707" i="17"/>
  <c r="D707" i="17"/>
  <c r="I707" i="17" s="1"/>
  <c r="H695" i="17"/>
  <c r="F695" i="17"/>
  <c r="G695" i="17"/>
  <c r="E695" i="17"/>
  <c r="D695" i="17"/>
  <c r="I695" i="17" s="1"/>
  <c r="H687" i="17"/>
  <c r="F687" i="17"/>
  <c r="G687" i="17"/>
  <c r="E687" i="17"/>
  <c r="D687" i="17"/>
  <c r="I687" i="17" s="1"/>
  <c r="H675" i="17"/>
  <c r="F675" i="17"/>
  <c r="G675" i="17"/>
  <c r="E675" i="17"/>
  <c r="D675" i="17"/>
  <c r="I675" i="17" s="1"/>
  <c r="H663" i="17"/>
  <c r="F663" i="17"/>
  <c r="G663" i="17"/>
  <c r="E663" i="17"/>
  <c r="D663" i="17"/>
  <c r="I663" i="17" s="1"/>
  <c r="H655" i="17"/>
  <c r="F655" i="17"/>
  <c r="G655" i="17"/>
  <c r="E655" i="17"/>
  <c r="D655" i="17"/>
  <c r="I655" i="17" s="1"/>
  <c r="H647" i="17"/>
  <c r="F647" i="17"/>
  <c r="G647" i="17"/>
  <c r="E647" i="17"/>
  <c r="D647" i="17"/>
  <c r="I647" i="17" s="1"/>
  <c r="H635" i="17"/>
  <c r="F635" i="17"/>
  <c r="G635" i="17"/>
  <c r="E635" i="17"/>
  <c r="D635" i="17"/>
  <c r="I635" i="17" s="1"/>
  <c r="H627" i="17"/>
  <c r="F627" i="17"/>
  <c r="G627" i="17"/>
  <c r="E627" i="17"/>
  <c r="D627" i="17"/>
  <c r="I627" i="17" s="1"/>
  <c r="H611" i="17"/>
  <c r="F611" i="17"/>
  <c r="G611" i="17"/>
  <c r="E611" i="17"/>
  <c r="D611" i="17"/>
  <c r="I611" i="17" s="1"/>
  <c r="H599" i="17"/>
  <c r="F599" i="17"/>
  <c r="G599" i="17"/>
  <c r="E599" i="17"/>
  <c r="D599" i="17"/>
  <c r="I599" i="17" s="1"/>
  <c r="H591" i="17"/>
  <c r="F591" i="17"/>
  <c r="G591" i="17"/>
  <c r="E591" i="17"/>
  <c r="D591" i="17"/>
  <c r="I591" i="17" s="1"/>
  <c r="H579" i="17"/>
  <c r="F579" i="17"/>
  <c r="G579" i="17"/>
  <c r="E579" i="17"/>
  <c r="D579" i="17"/>
  <c r="I579" i="17" s="1"/>
  <c r="H567" i="17"/>
  <c r="F567" i="17"/>
  <c r="G567" i="17"/>
  <c r="E567" i="17"/>
  <c r="D567" i="17"/>
  <c r="I567" i="17" s="1"/>
  <c r="H559" i="17"/>
  <c r="F559" i="17"/>
  <c r="G559" i="17"/>
  <c r="E559" i="17"/>
  <c r="D559" i="17"/>
  <c r="I559" i="17" s="1"/>
  <c r="H547" i="17"/>
  <c r="F547" i="17"/>
  <c r="G547" i="17"/>
  <c r="E547" i="17"/>
  <c r="D547" i="17"/>
  <c r="I547" i="17" s="1"/>
  <c r="H539" i="17"/>
  <c r="F539" i="17"/>
  <c r="G539" i="17"/>
  <c r="E539" i="17"/>
  <c r="D539" i="17"/>
  <c r="I539" i="17" s="1"/>
  <c r="H531" i="17"/>
  <c r="F531" i="17"/>
  <c r="G531" i="17"/>
  <c r="E531" i="17"/>
  <c r="D531" i="17"/>
  <c r="I531" i="17" s="1"/>
  <c r="H519" i="17"/>
  <c r="F519" i="17"/>
  <c r="G519" i="17"/>
  <c r="E519" i="17"/>
  <c r="D519" i="17"/>
  <c r="I519" i="17" s="1"/>
  <c r="H507" i="17"/>
  <c r="F507" i="17"/>
  <c r="G507" i="17"/>
  <c r="E507" i="17"/>
  <c r="D507" i="17"/>
  <c r="I507" i="17" s="1"/>
  <c r="H491" i="17"/>
  <c r="F491" i="17"/>
  <c r="G491" i="17"/>
  <c r="E491" i="17"/>
  <c r="D491" i="17"/>
  <c r="I491" i="17" s="1"/>
  <c r="H487" i="17"/>
  <c r="F487" i="17"/>
  <c r="G487" i="17"/>
  <c r="E487" i="17"/>
  <c r="D487" i="17"/>
  <c r="I487" i="17" s="1"/>
  <c r="H475" i="17"/>
  <c r="F475" i="17"/>
  <c r="G475" i="17"/>
  <c r="E475" i="17"/>
  <c r="D475" i="17"/>
  <c r="I475" i="17" s="1"/>
  <c r="H463" i="17"/>
  <c r="F463" i="17"/>
  <c r="G463" i="17"/>
  <c r="E463" i="17"/>
  <c r="D463" i="17"/>
  <c r="I463" i="17" s="1"/>
  <c r="H455" i="17"/>
  <c r="F455" i="17"/>
  <c r="G455" i="17"/>
  <c r="E455" i="17"/>
  <c r="D455" i="17"/>
  <c r="I455" i="17" s="1"/>
  <c r="H443" i="17"/>
  <c r="F443" i="17"/>
  <c r="G443" i="17"/>
  <c r="E443" i="17"/>
  <c r="D443" i="17"/>
  <c r="I443" i="17" s="1"/>
  <c r="H435" i="17"/>
  <c r="F435" i="17"/>
  <c r="G435" i="17"/>
  <c r="E435" i="17"/>
  <c r="D435" i="17"/>
  <c r="I435" i="17" s="1"/>
  <c r="H423" i="17"/>
  <c r="F423" i="17"/>
  <c r="G423" i="17"/>
  <c r="E423" i="17"/>
  <c r="D423" i="17"/>
  <c r="I423" i="17" s="1"/>
  <c r="H411" i="17"/>
  <c r="F411" i="17"/>
  <c r="G411" i="17"/>
  <c r="E411" i="17"/>
  <c r="D411" i="17"/>
  <c r="I411" i="17" s="1"/>
  <c r="H403" i="17"/>
  <c r="F403" i="17"/>
  <c r="G403" i="17"/>
  <c r="E403" i="17"/>
  <c r="D403" i="17"/>
  <c r="I403" i="17" s="1"/>
  <c r="H391" i="17"/>
  <c r="F391" i="17"/>
  <c r="G391" i="17"/>
  <c r="E391" i="17"/>
  <c r="D391" i="17"/>
  <c r="I391" i="17" s="1"/>
  <c r="H383" i="17"/>
  <c r="F383" i="17"/>
  <c r="G383" i="17"/>
  <c r="E383" i="17"/>
  <c r="D383" i="17"/>
  <c r="I383" i="17" s="1"/>
  <c r="H371" i="17"/>
  <c r="F371" i="17"/>
  <c r="G371" i="17"/>
  <c r="E371" i="17"/>
  <c r="D371" i="17"/>
  <c r="I371" i="17" s="1"/>
  <c r="F363" i="17"/>
  <c r="H363" i="17"/>
  <c r="G363" i="17"/>
  <c r="E363" i="17"/>
  <c r="D363" i="17"/>
  <c r="I363" i="17" s="1"/>
  <c r="H351" i="17"/>
  <c r="F351" i="17"/>
  <c r="G351" i="17"/>
  <c r="E351" i="17"/>
  <c r="D351" i="17"/>
  <c r="I351" i="17" s="1"/>
  <c r="H343" i="17"/>
  <c r="F343" i="17"/>
  <c r="G343" i="17"/>
  <c r="E343" i="17"/>
  <c r="D343" i="17"/>
  <c r="I343" i="17" s="1"/>
  <c r="H331" i="17"/>
  <c r="F331" i="17"/>
  <c r="G331" i="17"/>
  <c r="E331" i="17"/>
  <c r="D331" i="17"/>
  <c r="I331" i="17" s="1"/>
  <c r="H319" i="17"/>
  <c r="F319" i="17"/>
  <c r="G319" i="17"/>
  <c r="E319" i="17"/>
  <c r="D319" i="17"/>
  <c r="I319" i="17" s="1"/>
  <c r="H255" i="17"/>
  <c r="F255" i="17"/>
  <c r="G255" i="17"/>
  <c r="E255" i="17"/>
  <c r="D255" i="17"/>
  <c r="I255" i="17" s="1"/>
  <c r="H1498" i="17"/>
  <c r="F1498" i="17"/>
  <c r="G1498" i="17"/>
  <c r="E1498" i="17"/>
  <c r="D1498" i="17"/>
  <c r="I1498" i="17" s="1"/>
  <c r="H1494" i="17"/>
  <c r="F1494" i="17"/>
  <c r="E1494" i="17"/>
  <c r="G1494" i="17"/>
  <c r="D1494" i="17"/>
  <c r="I1494" i="17" s="1"/>
  <c r="H1486" i="17"/>
  <c r="F1486" i="17"/>
  <c r="E1486" i="17"/>
  <c r="G1486" i="17"/>
  <c r="D1486" i="17"/>
  <c r="I1486" i="17" s="1"/>
  <c r="H1478" i="17"/>
  <c r="F1478" i="17"/>
  <c r="E1478" i="17"/>
  <c r="D1478" i="17"/>
  <c r="I1478" i="17" s="1"/>
  <c r="G1478" i="17"/>
  <c r="H1474" i="17"/>
  <c r="F1474" i="17"/>
  <c r="E1474" i="17"/>
  <c r="G1474" i="17"/>
  <c r="D1474" i="17"/>
  <c r="I1474" i="17" s="1"/>
  <c r="H1466" i="17"/>
  <c r="F1466" i="17"/>
  <c r="G1466" i="17"/>
  <c r="E1466" i="17"/>
  <c r="D1466" i="17"/>
  <c r="I1466" i="17" s="1"/>
  <c r="H1458" i="17"/>
  <c r="F1458" i="17"/>
  <c r="E1458" i="17"/>
  <c r="G1458" i="17"/>
  <c r="D1458" i="17"/>
  <c r="I1458" i="17" s="1"/>
  <c r="H1450" i="17"/>
  <c r="F1450" i="17"/>
  <c r="G1450" i="17"/>
  <c r="E1450" i="17"/>
  <c r="D1450" i="17"/>
  <c r="I1450" i="17" s="1"/>
  <c r="H1442" i="17"/>
  <c r="F1442" i="17"/>
  <c r="E1442" i="17"/>
  <c r="G1442" i="17"/>
  <c r="D1442" i="17"/>
  <c r="I1442" i="17" s="1"/>
  <c r="H1434" i="17"/>
  <c r="F1434" i="17"/>
  <c r="G1434" i="17"/>
  <c r="E1434" i="17"/>
  <c r="D1434" i="17"/>
  <c r="I1434" i="17" s="1"/>
  <c r="H1430" i="17"/>
  <c r="F1430" i="17"/>
  <c r="E1430" i="17"/>
  <c r="G1430" i="17"/>
  <c r="D1430" i="17"/>
  <c r="I1430" i="17" s="1"/>
  <c r="H1426" i="17"/>
  <c r="F1426" i="17"/>
  <c r="E1426" i="17"/>
  <c r="G1426" i="17"/>
  <c r="D1426" i="17"/>
  <c r="I1426" i="17" s="1"/>
  <c r="H1422" i="17"/>
  <c r="F1422" i="17"/>
  <c r="G1422" i="17"/>
  <c r="E1422" i="17"/>
  <c r="D1422" i="17"/>
  <c r="I1422" i="17" s="1"/>
  <c r="H1418" i="17"/>
  <c r="F1418" i="17"/>
  <c r="G1418" i="17"/>
  <c r="E1418" i="17"/>
  <c r="D1418" i="17"/>
  <c r="I1418" i="17" s="1"/>
  <c r="H1410" i="17"/>
  <c r="F1410" i="17"/>
  <c r="E1410" i="17"/>
  <c r="G1410" i="17"/>
  <c r="D1410" i="17"/>
  <c r="I1410" i="17" s="1"/>
  <c r="H1406" i="17"/>
  <c r="F1406" i="17"/>
  <c r="G1406" i="17"/>
  <c r="E1406" i="17"/>
  <c r="D1406" i="17"/>
  <c r="I1406" i="17" s="1"/>
  <c r="H1492" i="17"/>
  <c r="F1492" i="17"/>
  <c r="G1492" i="17"/>
  <c r="E1492" i="17"/>
  <c r="D1492" i="17"/>
  <c r="I1492" i="17" s="1"/>
  <c r="H1476" i="17"/>
  <c r="F1476" i="17"/>
  <c r="G1476" i="17"/>
  <c r="E1476" i="17"/>
  <c r="D1476" i="17"/>
  <c r="I1476" i="17" s="1"/>
  <c r="H1452" i="17"/>
  <c r="F1452" i="17"/>
  <c r="G1452" i="17"/>
  <c r="E1452" i="17"/>
  <c r="D1452" i="17"/>
  <c r="I1452" i="17" s="1"/>
  <c r="H1436" i="17"/>
  <c r="F1436" i="17"/>
  <c r="G1436" i="17"/>
  <c r="E1436" i="17"/>
  <c r="D1436" i="17"/>
  <c r="I1436" i="17" s="1"/>
  <c r="H1420" i="17"/>
  <c r="F1420" i="17"/>
  <c r="G1420" i="17"/>
  <c r="E1420" i="17"/>
  <c r="D1420" i="17"/>
  <c r="I1420" i="17" s="1"/>
  <c r="H1408" i="17"/>
  <c r="F1408" i="17"/>
  <c r="G1408" i="17"/>
  <c r="E1408" i="17"/>
  <c r="D1408" i="17"/>
  <c r="I1408" i="17" s="1"/>
  <c r="H1384" i="17"/>
  <c r="F1384" i="17"/>
  <c r="G1384" i="17"/>
  <c r="E1384" i="17"/>
  <c r="D1384" i="17"/>
  <c r="I1384" i="17" s="1"/>
  <c r="H1368" i="17"/>
  <c r="F1368" i="17"/>
  <c r="G1368" i="17"/>
  <c r="E1368" i="17"/>
  <c r="D1368" i="17"/>
  <c r="I1368" i="17" s="1"/>
  <c r="H1340" i="17"/>
  <c r="F1340" i="17"/>
  <c r="G1340" i="17"/>
  <c r="E1340" i="17"/>
  <c r="D1340" i="17"/>
  <c r="I1340" i="17" s="1"/>
  <c r="H1320" i="17"/>
  <c r="F1320" i="17"/>
  <c r="G1320" i="17"/>
  <c r="E1320" i="17"/>
  <c r="D1320" i="17"/>
  <c r="I1320" i="17" s="1"/>
  <c r="H1300" i="17"/>
  <c r="F1300" i="17"/>
  <c r="G1300" i="17"/>
  <c r="E1300" i="17"/>
  <c r="D1300" i="17"/>
  <c r="I1300" i="17" s="1"/>
  <c r="H1280" i="17"/>
  <c r="F1280" i="17"/>
  <c r="G1280" i="17"/>
  <c r="E1280" i="17"/>
  <c r="D1280" i="17"/>
  <c r="I1280" i="17" s="1"/>
  <c r="H1260" i="17"/>
  <c r="F1260" i="17"/>
  <c r="G1260" i="17"/>
  <c r="E1260" i="17"/>
  <c r="D1260" i="17"/>
  <c r="I1260" i="17" s="1"/>
  <c r="H1240" i="17"/>
  <c r="F1240" i="17"/>
  <c r="G1240" i="17"/>
  <c r="E1240" i="17"/>
  <c r="D1240" i="17"/>
  <c r="I1240" i="17" s="1"/>
  <c r="H1220" i="17"/>
  <c r="F1220" i="17"/>
  <c r="G1220" i="17"/>
  <c r="E1220" i="17"/>
  <c r="D1220" i="17"/>
  <c r="I1220" i="17" s="1"/>
  <c r="H1204" i="17"/>
  <c r="F1204" i="17"/>
  <c r="G1204" i="17"/>
  <c r="E1204" i="17"/>
  <c r="D1204" i="17"/>
  <c r="I1204" i="17" s="1"/>
  <c r="H1180" i="17"/>
  <c r="F1180" i="17"/>
  <c r="G1180" i="17"/>
  <c r="E1180" i="17"/>
  <c r="D1180" i="17"/>
  <c r="I1180" i="17" s="1"/>
  <c r="H1164" i="17"/>
  <c r="F1164" i="17"/>
  <c r="G1164" i="17"/>
  <c r="E1164" i="17"/>
  <c r="D1164" i="17"/>
  <c r="I1164" i="17" s="1"/>
  <c r="H1144" i="17"/>
  <c r="F1144" i="17"/>
  <c r="G1144" i="17"/>
  <c r="E1144" i="17"/>
  <c r="D1144" i="17"/>
  <c r="I1144" i="17" s="1"/>
  <c r="H1124" i="17"/>
  <c r="F1124" i="17"/>
  <c r="G1124" i="17"/>
  <c r="E1124" i="17"/>
  <c r="D1124" i="17"/>
  <c r="I1124" i="17" s="1"/>
  <c r="H1108" i="17"/>
  <c r="F1108" i="17"/>
  <c r="G1108" i="17"/>
  <c r="E1108" i="17"/>
  <c r="D1108" i="17"/>
  <c r="I1108" i="17" s="1"/>
  <c r="H1084" i="17"/>
  <c r="F1084" i="17"/>
  <c r="G1084" i="17"/>
  <c r="E1084" i="17"/>
  <c r="D1084" i="17"/>
  <c r="H1068" i="17"/>
  <c r="F1068" i="17"/>
  <c r="G1068" i="17"/>
  <c r="E1068" i="17"/>
  <c r="D1068" i="17"/>
  <c r="I1068" i="17" s="1"/>
  <c r="H1044" i="17"/>
  <c r="F1044" i="17"/>
  <c r="G1044" i="17"/>
  <c r="E1044" i="17"/>
  <c r="D1044" i="17"/>
  <c r="I1044" i="17" s="1"/>
  <c r="H1028" i="17"/>
  <c r="F1028" i="17"/>
  <c r="G1028" i="17"/>
  <c r="E1028" i="17"/>
  <c r="D1028" i="17"/>
  <c r="I1028" i="17" s="1"/>
  <c r="H1012" i="17"/>
  <c r="F1012" i="17"/>
  <c r="G1012" i="17"/>
  <c r="E1012" i="17"/>
  <c r="D1012" i="17"/>
  <c r="H988" i="17"/>
  <c r="F988" i="17"/>
  <c r="G988" i="17"/>
  <c r="E988" i="17"/>
  <c r="D988" i="17"/>
  <c r="I988" i="17" s="1"/>
  <c r="H972" i="17"/>
  <c r="F972" i="17"/>
  <c r="E972" i="17"/>
  <c r="G972" i="17"/>
  <c r="D972" i="17"/>
  <c r="I972" i="17" s="1"/>
  <c r="H948" i="17"/>
  <c r="F948" i="17"/>
  <c r="E948" i="17"/>
  <c r="G948" i="17"/>
  <c r="D948" i="17"/>
  <c r="I948" i="17" s="1"/>
  <c r="H932" i="17"/>
  <c r="F932" i="17"/>
  <c r="G932" i="17"/>
  <c r="E932" i="17"/>
  <c r="D932" i="17"/>
  <c r="I932" i="17" s="1"/>
  <c r="H912" i="17"/>
  <c r="G912" i="17"/>
  <c r="F912" i="17"/>
  <c r="E912" i="17"/>
  <c r="D912" i="17"/>
  <c r="I912" i="17" s="1"/>
  <c r="H888" i="17"/>
  <c r="F888" i="17"/>
  <c r="G888" i="17"/>
  <c r="E888" i="17"/>
  <c r="D888" i="17"/>
  <c r="I888" i="17" s="1"/>
  <c r="H868" i="17"/>
  <c r="F868" i="17"/>
  <c r="G868" i="17"/>
  <c r="E868" i="17"/>
  <c r="D868" i="17"/>
  <c r="I868" i="17" s="1"/>
  <c r="H848" i="17"/>
  <c r="F848" i="17"/>
  <c r="G848" i="17"/>
  <c r="E848" i="17"/>
  <c r="D848" i="17"/>
  <c r="I848" i="17" s="1"/>
  <c r="H832" i="17"/>
  <c r="F832" i="17"/>
  <c r="G832" i="17"/>
  <c r="E832" i="17"/>
  <c r="D832" i="17"/>
  <c r="I832" i="17" s="1"/>
  <c r="H812" i="17"/>
  <c r="F812" i="17"/>
  <c r="E812" i="17"/>
  <c r="G812" i="17"/>
  <c r="D812" i="17"/>
  <c r="I812" i="17" s="1"/>
  <c r="H796" i="17"/>
  <c r="F796" i="17"/>
  <c r="G796" i="17"/>
  <c r="E796" i="17"/>
  <c r="D796" i="17"/>
  <c r="I796" i="17" s="1"/>
  <c r="H772" i="17"/>
  <c r="F772" i="17"/>
  <c r="G772" i="17"/>
  <c r="E772" i="17"/>
  <c r="D772" i="17"/>
  <c r="I772" i="17" s="1"/>
  <c r="H756" i="17"/>
  <c r="F756" i="17"/>
  <c r="E756" i="17"/>
  <c r="D756" i="17"/>
  <c r="I756" i="17" s="1"/>
  <c r="G756" i="17"/>
  <c r="H728" i="17"/>
  <c r="F728" i="17"/>
  <c r="G728" i="17"/>
  <c r="E728" i="17"/>
  <c r="D728" i="17"/>
  <c r="I728" i="17" s="1"/>
  <c r="H712" i="17"/>
  <c r="F712" i="17"/>
  <c r="G712" i="17"/>
  <c r="E712" i="17"/>
  <c r="D712" i="17"/>
  <c r="I712" i="17" s="1"/>
  <c r="H692" i="17"/>
  <c r="F692" i="17"/>
  <c r="E692" i="17"/>
  <c r="G692" i="17"/>
  <c r="D692" i="17"/>
  <c r="I692" i="17" s="1"/>
  <c r="H672" i="17"/>
  <c r="F672" i="17"/>
  <c r="G672" i="17"/>
  <c r="E672" i="17"/>
  <c r="D672" i="17"/>
  <c r="I672" i="17" s="1"/>
  <c r="H656" i="17"/>
  <c r="F656" i="17"/>
  <c r="G656" i="17"/>
  <c r="E656" i="17"/>
  <c r="D656" i="17"/>
  <c r="H640" i="17"/>
  <c r="F640" i="17"/>
  <c r="G640" i="17"/>
  <c r="E640" i="17"/>
  <c r="D640" i="17"/>
  <c r="I640" i="17" s="1"/>
  <c r="H616" i="17"/>
  <c r="F616" i="17"/>
  <c r="G616" i="17"/>
  <c r="E616" i="17"/>
  <c r="D616" i="17"/>
  <c r="H600" i="17"/>
  <c r="F600" i="17"/>
  <c r="G600" i="17"/>
  <c r="E600" i="17"/>
  <c r="D600" i="17"/>
  <c r="I600" i="17" s="1"/>
  <c r="H584" i="17"/>
  <c r="F584" i="17"/>
  <c r="G584" i="17"/>
  <c r="E584" i="17"/>
  <c r="D584" i="17"/>
  <c r="I584" i="17" s="1"/>
  <c r="H560" i="17"/>
  <c r="F560" i="17"/>
  <c r="G560" i="17"/>
  <c r="E560" i="17"/>
  <c r="D560" i="17"/>
  <c r="I560" i="17" s="1"/>
  <c r="H544" i="17"/>
  <c r="F544" i="17"/>
  <c r="G544" i="17"/>
  <c r="E544" i="17"/>
  <c r="D544" i="17"/>
  <c r="I544" i="17" s="1"/>
  <c r="H524" i="17"/>
  <c r="F524" i="17"/>
  <c r="E524" i="17"/>
  <c r="G524" i="17"/>
  <c r="D524" i="17"/>
  <c r="I524" i="17" s="1"/>
  <c r="H500" i="17"/>
  <c r="F500" i="17"/>
  <c r="E500" i="17"/>
  <c r="D500" i="17"/>
  <c r="I500" i="17" s="1"/>
  <c r="G500" i="17"/>
  <c r="H480" i="17"/>
  <c r="F480" i="17"/>
  <c r="G480" i="17"/>
  <c r="E480" i="17"/>
  <c r="D480" i="17"/>
  <c r="I480" i="17" s="1"/>
  <c r="H460" i="17"/>
  <c r="F460" i="17"/>
  <c r="E460" i="17"/>
  <c r="G460" i="17"/>
  <c r="D460" i="17"/>
  <c r="I460" i="17" s="1"/>
  <c r="H436" i="17"/>
  <c r="F436" i="17"/>
  <c r="E436" i="17"/>
  <c r="G436" i="17"/>
  <c r="D436" i="17"/>
  <c r="I436" i="17" s="1"/>
  <c r="H420" i="17"/>
  <c r="F420" i="17"/>
  <c r="G420" i="17"/>
  <c r="E420" i="17"/>
  <c r="D420" i="17"/>
  <c r="I420" i="17" s="1"/>
  <c r="H396" i="17"/>
  <c r="F396" i="17"/>
  <c r="E396" i="17"/>
  <c r="G396" i="17"/>
  <c r="D396" i="17"/>
  <c r="I396" i="17" s="1"/>
  <c r="H380" i="17"/>
  <c r="F380" i="17"/>
  <c r="G380" i="17"/>
  <c r="E380" i="17"/>
  <c r="D380" i="17"/>
  <c r="I380" i="17" s="1"/>
  <c r="H360" i="17"/>
  <c r="F360" i="17"/>
  <c r="G360" i="17"/>
  <c r="E360" i="17"/>
  <c r="D360" i="17"/>
  <c r="I360" i="17" s="1"/>
  <c r="H336" i="17"/>
  <c r="F336" i="17"/>
  <c r="G336" i="17"/>
  <c r="E336" i="17"/>
  <c r="D336" i="17"/>
  <c r="I336" i="17" s="1"/>
  <c r="H316" i="17"/>
  <c r="F316" i="17"/>
  <c r="G316" i="17"/>
  <c r="E316" i="17"/>
  <c r="D316" i="17"/>
  <c r="I316" i="17" s="1"/>
  <c r="H296" i="17"/>
  <c r="F296" i="17"/>
  <c r="G296" i="17"/>
  <c r="E296" i="17"/>
  <c r="D296" i="17"/>
  <c r="I296" i="17" s="1"/>
  <c r="H276" i="17"/>
  <c r="F276" i="17"/>
  <c r="E276" i="17"/>
  <c r="D276" i="17"/>
  <c r="I276" i="17" s="1"/>
  <c r="G276" i="17"/>
  <c r="H256" i="17"/>
  <c r="F256" i="17"/>
  <c r="G256" i="17"/>
  <c r="E256" i="17"/>
  <c r="D256" i="17"/>
  <c r="I256" i="17" s="1"/>
  <c r="H236" i="17"/>
  <c r="F236" i="17"/>
  <c r="E236" i="17"/>
  <c r="G236" i="17"/>
  <c r="D236" i="17"/>
  <c r="I236" i="17" s="1"/>
  <c r="H216" i="17"/>
  <c r="F216" i="17"/>
  <c r="G216" i="17"/>
  <c r="E216" i="17"/>
  <c r="D216" i="17"/>
  <c r="H196" i="17"/>
  <c r="F196" i="17"/>
  <c r="E196" i="17"/>
  <c r="G196" i="17"/>
  <c r="D196" i="17"/>
  <c r="I196" i="17" s="1"/>
  <c r="H180" i="17"/>
  <c r="F180" i="17"/>
  <c r="E180" i="17"/>
  <c r="D180" i="17"/>
  <c r="I180" i="17" s="1"/>
  <c r="G180" i="17"/>
  <c r="H160" i="17"/>
  <c r="F160" i="17"/>
  <c r="G160" i="17"/>
  <c r="E160" i="17"/>
  <c r="D160" i="17"/>
  <c r="I160" i="17" s="1"/>
  <c r="H140" i="17"/>
  <c r="F140" i="17"/>
  <c r="E140" i="17"/>
  <c r="G140" i="17"/>
  <c r="D140" i="17"/>
  <c r="I140" i="17" s="1"/>
  <c r="H116" i="17"/>
  <c r="F116" i="17"/>
  <c r="E116" i="17"/>
  <c r="D116" i="17"/>
  <c r="I116" i="17" s="1"/>
  <c r="G116" i="17"/>
  <c r="H104" i="17"/>
  <c r="F104" i="17"/>
  <c r="G104" i="17"/>
  <c r="E104" i="17"/>
  <c r="D104" i="17"/>
  <c r="I104" i="17" s="1"/>
  <c r="H84" i="17"/>
  <c r="F84" i="17"/>
  <c r="E84" i="17"/>
  <c r="D84" i="17"/>
  <c r="I84" i="17" s="1"/>
  <c r="G84" i="17"/>
  <c r="H64" i="17"/>
  <c r="F64" i="17"/>
  <c r="G64" i="17"/>
  <c r="E64" i="17"/>
  <c r="D64" i="17"/>
  <c r="I64" i="17" s="1"/>
  <c r="H44" i="17"/>
  <c r="F44" i="17"/>
  <c r="E44" i="17"/>
  <c r="G44" i="17"/>
  <c r="D44" i="17"/>
  <c r="I44" i="17" s="1"/>
  <c r="H24" i="17"/>
  <c r="F24" i="17"/>
  <c r="G24" i="17"/>
  <c r="E24" i="17"/>
  <c r="D24" i="17"/>
  <c r="I24" i="17" s="1"/>
  <c r="H8" i="17"/>
  <c r="F8" i="17"/>
  <c r="G8" i="17"/>
  <c r="E8" i="17"/>
  <c r="D8" i="17"/>
  <c r="I8" i="17" s="1"/>
  <c r="H3984" i="17"/>
  <c r="F3984" i="17"/>
  <c r="G3984" i="17"/>
  <c r="E3984" i="17"/>
  <c r="D3984" i="17"/>
  <c r="I3984" i="17" s="1"/>
  <c r="H3964" i="17"/>
  <c r="G3964" i="17"/>
  <c r="F3964" i="17"/>
  <c r="E3964" i="17"/>
  <c r="D3964" i="17"/>
  <c r="I3964" i="17" s="1"/>
  <c r="H3944" i="17"/>
  <c r="F3944" i="17"/>
  <c r="G3944" i="17"/>
  <c r="E3944" i="17"/>
  <c r="D3944" i="17"/>
  <c r="I3944" i="17" s="1"/>
  <c r="H3924" i="17"/>
  <c r="G3924" i="17"/>
  <c r="E3924" i="17"/>
  <c r="F3924" i="17"/>
  <c r="D3924" i="17"/>
  <c r="I3924" i="17" s="1"/>
  <c r="H3904" i="17"/>
  <c r="F3904" i="17"/>
  <c r="G3904" i="17"/>
  <c r="E3904" i="17"/>
  <c r="D3904" i="17"/>
  <c r="I3904" i="17" s="1"/>
  <c r="H3884" i="17"/>
  <c r="G3884" i="17"/>
  <c r="F3884" i="17"/>
  <c r="E3884" i="17"/>
  <c r="D3884" i="17"/>
  <c r="I3884" i="17" s="1"/>
  <c r="H3868" i="17"/>
  <c r="G3868" i="17"/>
  <c r="F3868" i="17"/>
  <c r="E3868" i="17"/>
  <c r="D3868" i="17"/>
  <c r="I3868" i="17" s="1"/>
  <c r="H3844" i="17"/>
  <c r="G3844" i="17"/>
  <c r="F3844" i="17"/>
  <c r="E3844" i="17"/>
  <c r="D3844" i="17"/>
  <c r="I3844" i="17" s="1"/>
  <c r="H3828" i="17"/>
  <c r="G3828" i="17"/>
  <c r="E3828" i="17"/>
  <c r="F3828" i="17"/>
  <c r="D3828" i="17"/>
  <c r="I3828" i="17" s="1"/>
  <c r="H3812" i="17"/>
  <c r="G3812" i="17"/>
  <c r="F3812" i="17"/>
  <c r="E3812" i="17"/>
  <c r="D3812" i="17"/>
  <c r="I3812" i="17" s="1"/>
  <c r="H3788" i="17"/>
  <c r="G3788" i="17"/>
  <c r="F3788" i="17"/>
  <c r="E3788" i="17"/>
  <c r="D3788" i="17"/>
  <c r="I3788" i="17" s="1"/>
  <c r="H3776" i="17"/>
  <c r="F3776" i="17"/>
  <c r="G3776" i="17"/>
  <c r="E3776" i="17"/>
  <c r="D3776" i="17"/>
  <c r="I3776" i="17" s="1"/>
  <c r="H3748" i="17"/>
  <c r="G3748" i="17"/>
  <c r="F3748" i="17"/>
  <c r="E3748" i="17"/>
  <c r="D3748" i="17"/>
  <c r="I3748" i="17" s="1"/>
  <c r="H3732" i="17"/>
  <c r="G3732" i="17"/>
  <c r="E3732" i="17"/>
  <c r="F3732" i="17"/>
  <c r="D3732" i="17"/>
  <c r="I3732" i="17" s="1"/>
  <c r="H3708" i="17"/>
  <c r="G3708" i="17"/>
  <c r="F3708" i="17"/>
  <c r="E3708" i="17"/>
  <c r="D3708" i="17"/>
  <c r="I3708" i="17" s="1"/>
  <c r="H3696" i="17"/>
  <c r="F3696" i="17"/>
  <c r="G3696" i="17"/>
  <c r="E3696" i="17"/>
  <c r="D3696" i="17"/>
  <c r="I3696" i="17" s="1"/>
  <c r="H3668" i="17"/>
  <c r="G3668" i="17"/>
  <c r="F3668" i="17"/>
  <c r="E3668" i="17"/>
  <c r="D3668" i="17"/>
  <c r="I3668" i="17" s="1"/>
  <c r="H3652" i="17"/>
  <c r="G3652" i="17"/>
  <c r="F3652" i="17"/>
  <c r="E3652" i="17"/>
  <c r="D3652" i="17"/>
  <c r="I3652" i="17" s="1"/>
  <c r="H3628" i="17"/>
  <c r="F3628" i="17"/>
  <c r="G3628" i="17"/>
  <c r="E3628" i="17"/>
  <c r="D3628" i="17"/>
  <c r="I3628" i="17" s="1"/>
  <c r="H3612" i="17"/>
  <c r="F3612" i="17"/>
  <c r="G3612" i="17"/>
  <c r="E3612" i="17"/>
  <c r="D3612" i="17"/>
  <c r="I3612" i="17" s="1"/>
  <c r="H3588" i="17"/>
  <c r="G3588" i="17"/>
  <c r="F3588" i="17"/>
  <c r="E3588" i="17"/>
  <c r="D3588" i="17"/>
  <c r="I3588" i="17" s="1"/>
  <c r="H3572" i="17"/>
  <c r="G3572" i="17"/>
  <c r="F3572" i="17"/>
  <c r="E3572" i="17"/>
  <c r="D3572" i="17"/>
  <c r="I3572" i="17" s="1"/>
  <c r="H3548" i="17"/>
  <c r="F3548" i="17"/>
  <c r="G3548" i="17"/>
  <c r="E3548" i="17"/>
  <c r="D3548" i="17"/>
  <c r="I3548" i="17" s="1"/>
  <c r="H3532" i="17"/>
  <c r="F3532" i="17"/>
  <c r="G3532" i="17"/>
  <c r="E3532" i="17"/>
  <c r="D3532" i="17"/>
  <c r="I3532" i="17" s="1"/>
  <c r="H3512" i="17"/>
  <c r="G3512" i="17"/>
  <c r="F3512" i="17"/>
  <c r="E3512" i="17"/>
  <c r="D3512" i="17"/>
  <c r="I3512" i="17" s="1"/>
  <c r="H3492" i="17"/>
  <c r="G3492" i="17"/>
  <c r="F3492" i="17"/>
  <c r="E3492" i="17"/>
  <c r="D3492" i="17"/>
  <c r="I3492" i="17" s="1"/>
  <c r="H3476" i="17"/>
  <c r="G3476" i="17"/>
  <c r="F3476" i="17"/>
  <c r="E3476" i="17"/>
  <c r="D3476" i="17"/>
  <c r="I3476" i="17" s="1"/>
  <c r="H3452" i="17"/>
  <c r="F3452" i="17"/>
  <c r="G3452" i="17"/>
  <c r="E3452" i="17"/>
  <c r="D3452" i="17"/>
  <c r="I3452" i="17" s="1"/>
  <c r="H3428" i="17"/>
  <c r="G3428" i="17"/>
  <c r="F3428" i="17"/>
  <c r="E3428" i="17"/>
  <c r="D3428" i="17"/>
  <c r="I3428" i="17" s="1"/>
  <c r="H3408" i="17"/>
  <c r="F3408" i="17"/>
  <c r="G3408" i="17"/>
  <c r="E3408" i="17"/>
  <c r="D3408" i="17"/>
  <c r="I3408" i="17" s="1"/>
  <c r="H3388" i="17"/>
  <c r="F3388" i="17"/>
  <c r="G3388" i="17"/>
  <c r="E3388" i="17"/>
  <c r="D3388" i="17"/>
  <c r="I3388" i="17" s="1"/>
  <c r="H3372" i="17"/>
  <c r="F3372" i="17"/>
  <c r="G3372" i="17"/>
  <c r="E3372" i="17"/>
  <c r="D3372" i="17"/>
  <c r="I3372" i="17" s="1"/>
  <c r="H3348" i="17"/>
  <c r="G3348" i="17"/>
  <c r="F3348" i="17"/>
  <c r="E3348" i="17"/>
  <c r="D3348" i="17"/>
  <c r="I3348" i="17" s="1"/>
  <c r="H3332" i="17"/>
  <c r="G3332" i="17"/>
  <c r="F3332" i="17"/>
  <c r="E3332" i="17"/>
  <c r="D3332" i="17"/>
  <c r="I3332" i="17" s="1"/>
  <c r="H3308" i="17"/>
  <c r="F3308" i="17"/>
  <c r="G3308" i="17"/>
  <c r="E3308" i="17"/>
  <c r="D3308" i="17"/>
  <c r="I3308" i="17" s="1"/>
  <c r="H3292" i="17"/>
  <c r="F3292" i="17"/>
  <c r="G3292" i="17"/>
  <c r="E3292" i="17"/>
  <c r="D3292" i="17"/>
  <c r="I3292" i="17" s="1"/>
  <c r="H3272" i="17"/>
  <c r="G3272" i="17"/>
  <c r="E3272" i="17"/>
  <c r="F3272" i="17"/>
  <c r="D3272" i="17"/>
  <c r="I3272" i="17" s="1"/>
  <c r="H3252" i="17"/>
  <c r="G3252" i="17"/>
  <c r="F3252" i="17"/>
  <c r="E3252" i="17"/>
  <c r="D3252" i="17"/>
  <c r="I3252" i="17" s="1"/>
  <c r="H3228" i="17"/>
  <c r="F3228" i="17"/>
  <c r="G3228" i="17"/>
  <c r="E3228" i="17"/>
  <c r="D3228" i="17"/>
  <c r="I3228" i="17" s="1"/>
  <c r="H3208" i="17"/>
  <c r="G3208" i="17"/>
  <c r="E3208" i="17"/>
  <c r="F3208" i="17"/>
  <c r="D3208" i="17"/>
  <c r="I3208" i="17" s="1"/>
  <c r="H3192" i="17"/>
  <c r="G3192" i="17"/>
  <c r="F3192" i="17"/>
  <c r="E3192" i="17"/>
  <c r="D3192" i="17"/>
  <c r="I3192" i="17" s="1"/>
  <c r="H3176" i="17"/>
  <c r="G3176" i="17"/>
  <c r="F3176" i="17"/>
  <c r="E3176" i="17"/>
  <c r="D3176" i="17"/>
  <c r="I3176" i="17" s="1"/>
  <c r="H3148" i="17"/>
  <c r="F3148" i="17"/>
  <c r="G3148" i="17"/>
  <c r="E3148" i="17"/>
  <c r="D3148" i="17"/>
  <c r="I3148" i="17" s="1"/>
  <c r="H3132" i="17"/>
  <c r="F3132" i="17"/>
  <c r="G3132" i="17"/>
  <c r="E3132" i="17"/>
  <c r="D3132" i="17"/>
  <c r="I3132" i="17" s="1"/>
  <c r="H3116" i="17"/>
  <c r="F3116" i="17"/>
  <c r="G3116" i="17"/>
  <c r="E3116" i="17"/>
  <c r="D3116" i="17"/>
  <c r="I3116" i="17" s="1"/>
  <c r="H3092" i="17"/>
  <c r="F3092" i="17"/>
  <c r="G3092" i="17"/>
  <c r="E3092" i="17"/>
  <c r="D3092" i="17"/>
  <c r="I3092" i="17" s="1"/>
  <c r="H3076" i="17"/>
  <c r="F3076" i="17"/>
  <c r="G3076" i="17"/>
  <c r="E3076" i="17"/>
  <c r="D3076" i="17"/>
  <c r="I3076" i="17" s="1"/>
  <c r="H3056" i="17"/>
  <c r="F3056" i="17"/>
  <c r="G3056" i="17"/>
  <c r="E3056" i="17"/>
  <c r="D3056" i="17"/>
  <c r="I3056" i="17" s="1"/>
  <c r="H3036" i="17"/>
  <c r="F3036" i="17"/>
  <c r="G3036" i="17"/>
  <c r="E3036" i="17"/>
  <c r="D3036" i="17"/>
  <c r="I3036" i="17" s="1"/>
  <c r="H3016" i="17"/>
  <c r="F3016" i="17"/>
  <c r="G3016" i="17"/>
  <c r="E3016" i="17"/>
  <c r="D3016" i="17"/>
  <c r="I3016" i="17" s="1"/>
  <c r="H3000" i="17"/>
  <c r="F3000" i="17"/>
  <c r="G3000" i="17"/>
  <c r="E3000" i="17"/>
  <c r="D3000" i="17"/>
  <c r="I3000" i="17" s="1"/>
  <c r="H2976" i="17"/>
  <c r="F2976" i="17"/>
  <c r="G2976" i="17"/>
  <c r="E2976" i="17"/>
  <c r="D2976" i="17"/>
  <c r="I2976" i="17" s="1"/>
  <c r="H2960" i="17"/>
  <c r="F2960" i="17"/>
  <c r="G2960" i="17"/>
  <c r="E2960" i="17"/>
  <c r="D2960" i="17"/>
  <c r="I2960" i="17" s="1"/>
  <c r="H2940" i="17"/>
  <c r="F2940" i="17"/>
  <c r="G2940" i="17"/>
  <c r="E2940" i="17"/>
  <c r="D2940" i="17"/>
  <c r="I2940" i="17" s="1"/>
  <c r="H2920" i="17"/>
  <c r="F2920" i="17"/>
  <c r="G2920" i="17"/>
  <c r="E2920" i="17"/>
  <c r="D2920" i="17"/>
  <c r="I2920" i="17" s="1"/>
  <c r="H2900" i="17"/>
  <c r="F2900" i="17"/>
  <c r="G2900" i="17"/>
  <c r="E2900" i="17"/>
  <c r="D2900" i="17"/>
  <c r="I2900" i="17" s="1"/>
  <c r="H2880" i="17"/>
  <c r="F2880" i="17"/>
  <c r="G2880" i="17"/>
  <c r="E2880" i="17"/>
  <c r="D2880" i="17"/>
  <c r="I2880" i="17" s="1"/>
  <c r="H2860" i="17"/>
  <c r="F2860" i="17"/>
  <c r="G2860" i="17"/>
  <c r="E2860" i="17"/>
  <c r="D2860" i="17"/>
  <c r="I2860" i="17" s="1"/>
  <c r="H2844" i="17"/>
  <c r="F2844" i="17"/>
  <c r="G2844" i="17"/>
  <c r="E2844" i="17"/>
  <c r="D2844" i="17"/>
  <c r="I2844" i="17" s="1"/>
  <c r="H2784" i="17"/>
  <c r="F2784" i="17"/>
  <c r="G2784" i="17"/>
  <c r="E2784" i="17"/>
  <c r="D2784" i="17"/>
  <c r="I2784" i="17" s="1"/>
  <c r="H1495" i="17"/>
  <c r="F1495" i="17"/>
  <c r="G1495" i="17"/>
  <c r="E1495" i="17"/>
  <c r="D1495" i="17"/>
  <c r="I1495" i="17" s="1"/>
  <c r="H1483" i="17"/>
  <c r="F1483" i="17"/>
  <c r="G1483" i="17"/>
  <c r="E1483" i="17"/>
  <c r="D1483" i="17"/>
  <c r="I1483" i="17" s="1"/>
  <c r="H1463" i="17"/>
  <c r="F1463" i="17"/>
  <c r="G1463" i="17"/>
  <c r="E1463" i="17"/>
  <c r="D1463" i="17"/>
  <c r="I1463" i="17" s="1"/>
  <c r="H1451" i="17"/>
  <c r="F1451" i="17"/>
  <c r="G1451" i="17"/>
  <c r="E1451" i="17"/>
  <c r="D1451" i="17"/>
  <c r="I1451" i="17" s="1"/>
  <c r="H1431" i="17"/>
  <c r="F1431" i="17"/>
  <c r="G1431" i="17"/>
  <c r="E1431" i="17"/>
  <c r="D1431" i="17"/>
  <c r="I1431" i="17" s="1"/>
  <c r="H1415" i="17"/>
  <c r="F1415" i="17"/>
  <c r="G1415" i="17"/>
  <c r="E1415" i="17"/>
  <c r="D1415" i="17"/>
  <c r="I1415" i="17" s="1"/>
  <c r="H1395" i="17"/>
  <c r="F1395" i="17"/>
  <c r="G1395" i="17"/>
  <c r="E1395" i="17"/>
  <c r="D1395" i="17"/>
  <c r="I1395" i="17" s="1"/>
  <c r="H1383" i="17"/>
  <c r="F1383" i="17"/>
  <c r="G1383" i="17"/>
  <c r="E1383" i="17"/>
  <c r="D1383" i="17"/>
  <c r="I1383" i="17" s="1"/>
  <c r="H1363" i="17"/>
  <c r="F1363" i="17"/>
  <c r="G1363" i="17"/>
  <c r="E1363" i="17"/>
  <c r="D1363" i="17"/>
  <c r="I1363" i="17" s="1"/>
  <c r="H1351" i="17"/>
  <c r="F1351" i="17"/>
  <c r="G1351" i="17"/>
  <c r="E1351" i="17"/>
  <c r="D1351" i="17"/>
  <c r="I1351" i="17" s="1"/>
  <c r="H1339" i="17"/>
  <c r="F1339" i="17"/>
  <c r="G1339" i="17"/>
  <c r="E1339" i="17"/>
  <c r="D1339" i="17"/>
  <c r="I1339" i="17" s="1"/>
  <c r="H1319" i="17"/>
  <c r="F1319" i="17"/>
  <c r="G1319" i="17"/>
  <c r="E1319" i="17"/>
  <c r="D1319" i="17"/>
  <c r="I1319" i="17" s="1"/>
  <c r="H1303" i="17"/>
  <c r="F1303" i="17"/>
  <c r="G1303" i="17"/>
  <c r="E1303" i="17"/>
  <c r="D1303" i="17"/>
  <c r="I1303" i="17" s="1"/>
  <c r="H1287" i="17"/>
  <c r="F1287" i="17"/>
  <c r="G1287" i="17"/>
  <c r="E1287" i="17"/>
  <c r="D1287" i="17"/>
  <c r="I1287" i="17" s="1"/>
  <c r="H1267" i="17"/>
  <c r="F1267" i="17"/>
  <c r="G1267" i="17"/>
  <c r="E1267" i="17"/>
  <c r="D1267" i="17"/>
  <c r="I1267" i="17" s="1"/>
  <c r="H1251" i="17"/>
  <c r="F1251" i="17"/>
  <c r="G1251" i="17"/>
  <c r="E1251" i="17"/>
  <c r="D1251" i="17"/>
  <c r="I1251" i="17" s="1"/>
  <c r="H1235" i="17"/>
  <c r="F1235" i="17"/>
  <c r="G1235" i="17"/>
  <c r="E1235" i="17"/>
  <c r="D1235" i="17"/>
  <c r="I1235" i="17" s="1"/>
  <c r="H1215" i="17"/>
  <c r="F1215" i="17"/>
  <c r="G1215" i="17"/>
  <c r="E1215" i="17"/>
  <c r="D1215" i="17"/>
  <c r="I1215" i="17" s="1"/>
  <c r="H1199" i="17"/>
  <c r="F1199" i="17"/>
  <c r="G1199" i="17"/>
  <c r="E1199" i="17"/>
  <c r="D1199" i="17"/>
  <c r="I1199" i="17" s="1"/>
  <c r="H1179" i="17"/>
  <c r="F1179" i="17"/>
  <c r="G1179" i="17"/>
  <c r="E1179" i="17"/>
  <c r="D1179" i="17"/>
  <c r="I1179" i="17" s="1"/>
  <c r="H1167" i="17"/>
  <c r="F1167" i="17"/>
  <c r="G1167" i="17"/>
  <c r="E1167" i="17"/>
  <c r="D1167" i="17"/>
  <c r="I1167" i="17" s="1"/>
  <c r="H1151" i="17"/>
  <c r="F1151" i="17"/>
  <c r="G1151" i="17"/>
  <c r="E1151" i="17"/>
  <c r="D1151" i="17"/>
  <c r="I1151" i="17" s="1"/>
  <c r="H1139" i="17"/>
  <c r="F1139" i="17"/>
  <c r="G1139" i="17"/>
  <c r="E1139" i="17"/>
  <c r="D1139" i="17"/>
  <c r="I1139" i="17" s="1"/>
  <c r="H1119" i="17"/>
  <c r="F1119" i="17"/>
  <c r="G1119" i="17"/>
  <c r="E1119" i="17"/>
  <c r="D1119" i="17"/>
  <c r="I1119" i="17" s="1"/>
  <c r="H1107" i="17"/>
  <c r="F1107" i="17"/>
  <c r="G1107" i="17"/>
  <c r="E1107" i="17"/>
  <c r="D1107" i="17"/>
  <c r="I1107" i="17" s="1"/>
  <c r="H1087" i="17"/>
  <c r="F1087" i="17"/>
  <c r="G1087" i="17"/>
  <c r="E1087" i="17"/>
  <c r="D1087" i="17"/>
  <c r="I1087" i="17" s="1"/>
  <c r="H1075" i="17"/>
  <c r="F1075" i="17"/>
  <c r="G1075" i="17"/>
  <c r="E1075" i="17"/>
  <c r="D1075" i="17"/>
  <c r="I1075" i="17" s="1"/>
  <c r="H1055" i="17"/>
  <c r="F1055" i="17"/>
  <c r="G1055" i="17"/>
  <c r="E1055" i="17"/>
  <c r="D1055" i="17"/>
  <c r="I1055" i="17" s="1"/>
  <c r="H1043" i="17"/>
  <c r="F1043" i="17"/>
  <c r="G1043" i="17"/>
  <c r="E1043" i="17"/>
  <c r="D1043" i="17"/>
  <c r="I1043" i="17" s="1"/>
  <c r="H1023" i="17"/>
  <c r="F1023" i="17"/>
  <c r="G1023" i="17"/>
  <c r="E1023" i="17"/>
  <c r="D1023" i="17"/>
  <c r="I1023" i="17" s="1"/>
  <c r="H1007" i="17"/>
  <c r="F1007" i="17"/>
  <c r="G1007" i="17"/>
  <c r="E1007" i="17"/>
  <c r="D1007" i="17"/>
  <c r="I1007" i="17" s="1"/>
  <c r="H991" i="17"/>
  <c r="F991" i="17"/>
  <c r="G991" i="17"/>
  <c r="E991" i="17"/>
  <c r="D991" i="17"/>
  <c r="H971" i="17"/>
  <c r="F971" i="17"/>
  <c r="G971" i="17"/>
  <c r="E971" i="17"/>
  <c r="D971" i="17"/>
  <c r="I971" i="17" s="1"/>
  <c r="H959" i="17"/>
  <c r="F959" i="17"/>
  <c r="G959" i="17"/>
  <c r="E959" i="17"/>
  <c r="D959" i="17"/>
  <c r="I959" i="17" s="1"/>
  <c r="H939" i="17"/>
  <c r="F939" i="17"/>
  <c r="G939" i="17"/>
  <c r="E939" i="17"/>
  <c r="D939" i="17"/>
  <c r="I939" i="17" s="1"/>
  <c r="H927" i="17"/>
  <c r="F927" i="17"/>
  <c r="G927" i="17"/>
  <c r="E927" i="17"/>
  <c r="D927" i="17"/>
  <c r="I927" i="17" s="1"/>
  <c r="H907" i="17"/>
  <c r="F907" i="17"/>
  <c r="G907" i="17"/>
  <c r="E907" i="17"/>
  <c r="D907" i="17"/>
  <c r="I907" i="17" s="1"/>
  <c r="H895" i="17"/>
  <c r="F895" i="17"/>
  <c r="G895" i="17"/>
  <c r="E895" i="17"/>
  <c r="D895" i="17"/>
  <c r="I895" i="17" s="1"/>
  <c r="H875" i="17"/>
  <c r="F875" i="17"/>
  <c r="G875" i="17"/>
  <c r="E875" i="17"/>
  <c r="D875" i="17"/>
  <c r="I875" i="17" s="1"/>
  <c r="H863" i="17"/>
  <c r="F863" i="17"/>
  <c r="G863" i="17"/>
  <c r="E863" i="17"/>
  <c r="D863" i="17"/>
  <c r="I863" i="17" s="1"/>
  <c r="H843" i="17"/>
  <c r="F843" i="17"/>
  <c r="G843" i="17"/>
  <c r="E843" i="17"/>
  <c r="D843" i="17"/>
  <c r="I843" i="17" s="1"/>
  <c r="H831" i="17"/>
  <c r="F831" i="17"/>
  <c r="G831" i="17"/>
  <c r="E831" i="17"/>
  <c r="D831" i="17"/>
  <c r="I831" i="17" s="1"/>
  <c r="H815" i="17"/>
  <c r="F815" i="17"/>
  <c r="G815" i="17"/>
  <c r="E815" i="17"/>
  <c r="D815" i="17"/>
  <c r="I815" i="17" s="1"/>
  <c r="H799" i="17"/>
  <c r="F799" i="17"/>
  <c r="G799" i="17"/>
  <c r="E799" i="17"/>
  <c r="D799" i="17"/>
  <c r="I799" i="17" s="1"/>
  <c r="H779" i="17"/>
  <c r="F779" i="17"/>
  <c r="G779" i="17"/>
  <c r="E779" i="17"/>
  <c r="D779" i="17"/>
  <c r="I779" i="17" s="1"/>
  <c r="H763" i="17"/>
  <c r="F763" i="17"/>
  <c r="G763" i="17"/>
  <c r="E763" i="17"/>
  <c r="D763" i="17"/>
  <c r="I763" i="17" s="1"/>
  <c r="H747" i="17"/>
  <c r="F747" i="17"/>
  <c r="G747" i="17"/>
  <c r="E747" i="17"/>
  <c r="D747" i="17"/>
  <c r="I747" i="17" s="1"/>
  <c r="H735" i="17"/>
  <c r="F735" i="17"/>
  <c r="G735" i="17"/>
  <c r="E735" i="17"/>
  <c r="D735" i="17"/>
  <c r="I735" i="17" s="1"/>
  <c r="H715" i="17"/>
  <c r="F715" i="17"/>
  <c r="G715" i="17"/>
  <c r="E715" i="17"/>
  <c r="D715" i="17"/>
  <c r="I715" i="17" s="1"/>
  <c r="H703" i="17"/>
  <c r="F703" i="17"/>
  <c r="G703" i="17"/>
  <c r="E703" i="17"/>
  <c r="D703" i="17"/>
  <c r="I703" i="17" s="1"/>
  <c r="H683" i="17"/>
  <c r="F683" i="17"/>
  <c r="G683" i="17"/>
  <c r="E683" i="17"/>
  <c r="D683" i="17"/>
  <c r="I683" i="17" s="1"/>
  <c r="H671" i="17"/>
  <c r="F671" i="17"/>
  <c r="G671" i="17"/>
  <c r="E671" i="17"/>
  <c r="D671" i="17"/>
  <c r="I671" i="17" s="1"/>
  <c r="H651" i="17"/>
  <c r="F651" i="17"/>
  <c r="G651" i="17"/>
  <c r="E651" i="17"/>
  <c r="D651" i="17"/>
  <c r="I651" i="17" s="1"/>
  <c r="H639" i="17"/>
  <c r="F639" i="17"/>
  <c r="G639" i="17"/>
  <c r="E639" i="17"/>
  <c r="D639" i="17"/>
  <c r="I639" i="17" s="1"/>
  <c r="H619" i="17"/>
  <c r="F619" i="17"/>
  <c r="G619" i="17"/>
  <c r="E619" i="17"/>
  <c r="D619" i="17"/>
  <c r="I619" i="17" s="1"/>
  <c r="H607" i="17"/>
  <c r="F607" i="17"/>
  <c r="G607" i="17"/>
  <c r="E607" i="17"/>
  <c r="D607" i="17"/>
  <c r="I607" i="17" s="1"/>
  <c r="H587" i="17"/>
  <c r="F587" i="17"/>
  <c r="G587" i="17"/>
  <c r="E587" i="17"/>
  <c r="D587" i="17"/>
  <c r="I587" i="17" s="1"/>
  <c r="H571" i="17"/>
  <c r="F571" i="17"/>
  <c r="G571" i="17"/>
  <c r="E571" i="17"/>
  <c r="D571" i="17"/>
  <c r="I571" i="17" s="1"/>
  <c r="H555" i="17"/>
  <c r="F555" i="17"/>
  <c r="G555" i="17"/>
  <c r="E555" i="17"/>
  <c r="D555" i="17"/>
  <c r="I555" i="17" s="1"/>
  <c r="H543" i="17"/>
  <c r="F543" i="17"/>
  <c r="G543" i="17"/>
  <c r="E543" i="17"/>
  <c r="D543" i="17"/>
  <c r="I543" i="17" s="1"/>
  <c r="H523" i="17"/>
  <c r="F523" i="17"/>
  <c r="G523" i="17"/>
  <c r="E523" i="17"/>
  <c r="D523" i="17"/>
  <c r="I523" i="17" s="1"/>
  <c r="H511" i="17"/>
  <c r="F511" i="17"/>
  <c r="G511" i="17"/>
  <c r="E511" i="17"/>
  <c r="D511" i="17"/>
  <c r="I511" i="17" s="1"/>
  <c r="H499" i="17"/>
  <c r="F499" i="17"/>
  <c r="G499" i="17"/>
  <c r="E499" i="17"/>
  <c r="D499" i="17"/>
  <c r="I499" i="17" s="1"/>
  <c r="H479" i="17"/>
  <c r="F479" i="17"/>
  <c r="G479" i="17"/>
  <c r="E479" i="17"/>
  <c r="D479" i="17"/>
  <c r="I479" i="17" s="1"/>
  <c r="H467" i="17"/>
  <c r="F467" i="17"/>
  <c r="G467" i="17"/>
  <c r="E467" i="17"/>
  <c r="D467" i="17"/>
  <c r="I467" i="17" s="1"/>
  <c r="H447" i="17"/>
  <c r="F447" i="17"/>
  <c r="G447" i="17"/>
  <c r="E447" i="17"/>
  <c r="D447" i="17"/>
  <c r="I447" i="17" s="1"/>
  <c r="H431" i="17"/>
  <c r="F431" i="17"/>
  <c r="G431" i="17"/>
  <c r="E431" i="17"/>
  <c r="D431" i="17"/>
  <c r="I431" i="17" s="1"/>
  <c r="H415" i="17"/>
  <c r="F415" i="17"/>
  <c r="G415" i="17"/>
  <c r="E415" i="17"/>
  <c r="D415" i="17"/>
  <c r="I415" i="17" s="1"/>
  <c r="H395" i="17"/>
  <c r="F395" i="17"/>
  <c r="G395" i="17"/>
  <c r="E395" i="17"/>
  <c r="D395" i="17"/>
  <c r="I395" i="17" s="1"/>
  <c r="H379" i="17"/>
  <c r="F379" i="17"/>
  <c r="G379" i="17"/>
  <c r="E379" i="17"/>
  <c r="D379" i="17"/>
  <c r="I379" i="17" s="1"/>
  <c r="H355" i="17"/>
  <c r="F355" i="17"/>
  <c r="G355" i="17"/>
  <c r="E355" i="17"/>
  <c r="D355" i="17"/>
  <c r="I355" i="17" s="1"/>
  <c r="H339" i="17"/>
  <c r="F339" i="17"/>
  <c r="G339" i="17"/>
  <c r="E339" i="17"/>
  <c r="D339" i="17"/>
  <c r="I339" i="17" s="1"/>
  <c r="H323" i="17"/>
  <c r="F323" i="17"/>
  <c r="G323" i="17"/>
  <c r="E323" i="17"/>
  <c r="D323" i="17"/>
  <c r="I323" i="17" s="1"/>
  <c r="H311" i="17"/>
  <c r="F311" i="17"/>
  <c r="G311" i="17"/>
  <c r="E311" i="17"/>
  <c r="D311" i="17"/>
  <c r="I311" i="17" s="1"/>
  <c r="H299" i="17"/>
  <c r="F299" i="17"/>
  <c r="G299" i="17"/>
  <c r="E299" i="17"/>
  <c r="D299" i="17"/>
  <c r="I299" i="17" s="1"/>
  <c r="H291" i="17"/>
  <c r="F291" i="17"/>
  <c r="G291" i="17"/>
  <c r="E291" i="17"/>
  <c r="D291" i="17"/>
  <c r="I291" i="17" s="1"/>
  <c r="H279" i="17"/>
  <c r="F279" i="17"/>
  <c r="G279" i="17"/>
  <c r="E279" i="17"/>
  <c r="D279" i="17"/>
  <c r="I279" i="17" s="1"/>
  <c r="H271" i="17"/>
  <c r="F271" i="17"/>
  <c r="G271" i="17"/>
  <c r="E271" i="17"/>
  <c r="D271" i="17"/>
  <c r="I271" i="17" s="1"/>
  <c r="H263" i="17"/>
  <c r="F263" i="17"/>
  <c r="G263" i="17"/>
  <c r="E263" i="17"/>
  <c r="D263" i="17"/>
  <c r="I263" i="17" s="1"/>
  <c r="H247" i="17"/>
  <c r="F247" i="17"/>
  <c r="G247" i="17"/>
  <c r="E247" i="17"/>
  <c r="D247" i="17"/>
  <c r="I247" i="17" s="1"/>
  <c r="H239" i="17"/>
  <c r="F239" i="17"/>
  <c r="G239" i="17"/>
  <c r="E239" i="17"/>
  <c r="D239" i="17"/>
  <c r="I239" i="17" s="1"/>
  <c r="H231" i="17"/>
  <c r="F231" i="17"/>
  <c r="G231" i="17"/>
  <c r="E231" i="17"/>
  <c r="D231" i="17"/>
  <c r="H223" i="17"/>
  <c r="F223" i="17"/>
  <c r="G223" i="17"/>
  <c r="E223" i="17"/>
  <c r="D223" i="17"/>
  <c r="I223" i="17" s="1"/>
  <c r="H215" i="17"/>
  <c r="F215" i="17"/>
  <c r="G215" i="17"/>
  <c r="E215" i="17"/>
  <c r="D215" i="17"/>
  <c r="I215" i="17" s="1"/>
  <c r="H207" i="17"/>
  <c r="F207" i="17"/>
  <c r="G207" i="17"/>
  <c r="E207" i="17"/>
  <c r="D207" i="17"/>
  <c r="I207" i="17" s="1"/>
  <c r="H199" i="17"/>
  <c r="F199" i="17"/>
  <c r="G199" i="17"/>
  <c r="E199" i="17"/>
  <c r="D199" i="17"/>
  <c r="I199" i="17" s="1"/>
  <c r="H191" i="17"/>
  <c r="F191" i="17"/>
  <c r="G191" i="17"/>
  <c r="E191" i="17"/>
  <c r="D191" i="17"/>
  <c r="I191" i="17" s="1"/>
  <c r="H183" i="17"/>
  <c r="F183" i="17"/>
  <c r="G183" i="17"/>
  <c r="E183" i="17"/>
  <c r="D183" i="17"/>
  <c r="I183" i="17" s="1"/>
  <c r="H175" i="17"/>
  <c r="F175" i="17"/>
  <c r="G175" i="17"/>
  <c r="E175" i="17"/>
  <c r="D175" i="17"/>
  <c r="I175" i="17" s="1"/>
  <c r="H163" i="17"/>
  <c r="F163" i="17"/>
  <c r="G163" i="17"/>
  <c r="E163" i="17"/>
  <c r="D163" i="17"/>
  <c r="I163" i="17" s="1"/>
  <c r="H151" i="17"/>
  <c r="F151" i="17"/>
  <c r="G151" i="17"/>
  <c r="E151" i="17"/>
  <c r="D151" i="17"/>
  <c r="I151" i="17" s="1"/>
  <c r="H139" i="17"/>
  <c r="F139" i="17"/>
  <c r="G139" i="17"/>
  <c r="E139" i="17"/>
  <c r="D139" i="17"/>
  <c r="I139" i="17" s="1"/>
  <c r="H127" i="17"/>
  <c r="F127" i="17"/>
  <c r="G127" i="17"/>
  <c r="E127" i="17"/>
  <c r="D127" i="17"/>
  <c r="I127" i="17" s="1"/>
  <c r="H119" i="17"/>
  <c r="F119" i="17"/>
  <c r="G119" i="17"/>
  <c r="E119" i="17"/>
  <c r="D119" i="17"/>
  <c r="I119" i="17" s="1"/>
  <c r="H107" i="17"/>
  <c r="F107" i="17"/>
  <c r="G107" i="17"/>
  <c r="E107" i="17"/>
  <c r="D107" i="17"/>
  <c r="I107" i="17" s="1"/>
  <c r="H99" i="17"/>
  <c r="F99" i="17"/>
  <c r="G99" i="17"/>
  <c r="E99" i="17"/>
  <c r="D99" i="17"/>
  <c r="I99" i="17" s="1"/>
  <c r="H87" i="17"/>
  <c r="F87" i="17"/>
  <c r="G87" i="17"/>
  <c r="E87" i="17"/>
  <c r="D87" i="17"/>
  <c r="I87" i="17" s="1"/>
  <c r="H79" i="17"/>
  <c r="F79" i="17"/>
  <c r="G79" i="17"/>
  <c r="E79" i="17"/>
  <c r="D79" i="17"/>
  <c r="I79" i="17" s="1"/>
  <c r="H71" i="17"/>
  <c r="F71" i="17"/>
  <c r="G71" i="17"/>
  <c r="E71" i="17"/>
  <c r="D71" i="17"/>
  <c r="I71" i="17" s="1"/>
  <c r="H63" i="17"/>
  <c r="F63" i="17"/>
  <c r="G63" i="17"/>
  <c r="E63" i="17"/>
  <c r="D63" i="17"/>
  <c r="I63" i="17" s="1"/>
  <c r="H55" i="17"/>
  <c r="F55" i="17"/>
  <c r="G55" i="17"/>
  <c r="E55" i="17"/>
  <c r="D55" i="17"/>
  <c r="I55" i="17" s="1"/>
  <c r="H47" i="17"/>
  <c r="F47" i="17"/>
  <c r="G47" i="17"/>
  <c r="E47" i="17"/>
  <c r="D47" i="17"/>
  <c r="I47" i="17" s="1"/>
  <c r="H39" i="17"/>
  <c r="F39" i="17"/>
  <c r="G39" i="17"/>
  <c r="E39" i="17"/>
  <c r="D39" i="17"/>
  <c r="I39" i="17" s="1"/>
  <c r="H31" i="17"/>
  <c r="F31" i="17"/>
  <c r="G31" i="17"/>
  <c r="E31" i="17"/>
  <c r="D31" i="17"/>
  <c r="I31" i="17" s="1"/>
  <c r="H23" i="17"/>
  <c r="F23" i="17"/>
  <c r="G23" i="17"/>
  <c r="E23" i="17"/>
  <c r="D23" i="17"/>
  <c r="I23" i="17" s="1"/>
  <c r="H11" i="17"/>
  <c r="F11" i="17"/>
  <c r="G11" i="17"/>
  <c r="E11" i="17"/>
  <c r="D11" i="17"/>
  <c r="I11" i="17" s="1"/>
  <c r="H3" i="17"/>
  <c r="F3" i="17"/>
  <c r="G3" i="17"/>
  <c r="E3" i="17"/>
  <c r="D3" i="17"/>
  <c r="I3" i="17" s="1"/>
  <c r="H3995" i="17"/>
  <c r="F3995" i="17"/>
  <c r="G3995" i="17"/>
  <c r="E3995" i="17"/>
  <c r="D3995" i="17"/>
  <c r="I3995" i="17" s="1"/>
  <c r="H3987" i="17"/>
  <c r="F3987" i="17"/>
  <c r="G3987" i="17"/>
  <c r="E3987" i="17"/>
  <c r="D3987" i="17"/>
  <c r="I3987" i="17" s="1"/>
  <c r="H3979" i="17"/>
  <c r="F3979" i="17"/>
  <c r="G3979" i="17"/>
  <c r="E3979" i="17"/>
  <c r="D3979" i="17"/>
  <c r="I3979" i="17" s="1"/>
  <c r="H3967" i="17"/>
  <c r="F3967" i="17"/>
  <c r="G3967" i="17"/>
  <c r="E3967" i="17"/>
  <c r="D3967" i="17"/>
  <c r="I3967" i="17" s="1"/>
  <c r="H3959" i="17"/>
  <c r="F3959" i="17"/>
  <c r="G3959" i="17"/>
  <c r="E3959" i="17"/>
  <c r="D3959" i="17"/>
  <c r="I3959" i="17" s="1"/>
  <c r="H3951" i="17"/>
  <c r="F3951" i="17"/>
  <c r="G3951" i="17"/>
  <c r="E3951" i="17"/>
  <c r="D3951" i="17"/>
  <c r="I3951" i="17" s="1"/>
  <c r="H3939" i="17"/>
  <c r="F3939" i="17"/>
  <c r="G3939" i="17"/>
  <c r="E3939" i="17"/>
  <c r="D3939" i="17"/>
  <c r="I3939" i="17" s="1"/>
  <c r="H3931" i="17"/>
  <c r="F3931" i="17"/>
  <c r="G3931" i="17"/>
  <c r="E3931" i="17"/>
  <c r="D3931" i="17"/>
  <c r="I3931" i="17" s="1"/>
  <c r="H3923" i="17"/>
  <c r="F3923" i="17"/>
  <c r="G3923" i="17"/>
  <c r="E3923" i="17"/>
  <c r="D3923" i="17"/>
  <c r="I3923" i="17" s="1"/>
  <c r="H3911" i="17"/>
  <c r="F3911" i="17"/>
  <c r="G3911" i="17"/>
  <c r="E3911" i="17"/>
  <c r="D3911" i="17"/>
  <c r="I3911" i="17" s="1"/>
  <c r="H3903" i="17"/>
  <c r="F3903" i="17"/>
  <c r="G3903" i="17"/>
  <c r="E3903" i="17"/>
  <c r="D3903" i="17"/>
  <c r="I3903" i="17" s="1"/>
  <c r="H3895" i="17"/>
  <c r="F3895" i="17"/>
  <c r="G3895" i="17"/>
  <c r="E3895" i="17"/>
  <c r="D3895" i="17"/>
  <c r="I3895" i="17" s="1"/>
  <c r="H3883" i="17"/>
  <c r="F3883" i="17"/>
  <c r="G3883" i="17"/>
  <c r="E3883" i="17"/>
  <c r="D3883" i="17"/>
  <c r="I3883" i="17" s="1"/>
  <c r="H3871" i="17"/>
  <c r="F3871" i="17"/>
  <c r="G3871" i="17"/>
  <c r="E3871" i="17"/>
  <c r="D3871" i="17"/>
  <c r="I3871" i="17" s="1"/>
  <c r="H3863" i="17"/>
  <c r="F3863" i="17"/>
  <c r="G3863" i="17"/>
  <c r="E3863" i="17"/>
  <c r="D3863" i="17"/>
  <c r="I3863" i="17" s="1"/>
  <c r="H3855" i="17"/>
  <c r="F3855" i="17"/>
  <c r="G3855" i="17"/>
  <c r="E3855" i="17"/>
  <c r="D3855" i="17"/>
  <c r="I3855" i="17" s="1"/>
  <c r="H3843" i="17"/>
  <c r="F3843" i="17"/>
  <c r="G3843" i="17"/>
  <c r="E3843" i="17"/>
  <c r="D3843" i="17"/>
  <c r="I3843" i="17" s="1"/>
  <c r="H3835" i="17"/>
  <c r="F3835" i="17"/>
  <c r="G3835" i="17"/>
  <c r="E3835" i="17"/>
  <c r="D3835" i="17"/>
  <c r="I3835" i="17" s="1"/>
  <c r="H3827" i="17"/>
  <c r="F3827" i="17"/>
  <c r="G3827" i="17"/>
  <c r="E3827" i="17"/>
  <c r="D3827" i="17"/>
  <c r="I3827" i="17" s="1"/>
  <c r="H3819" i="17"/>
  <c r="F3819" i="17"/>
  <c r="G3819" i="17"/>
  <c r="E3819" i="17"/>
  <c r="D3819" i="17"/>
  <c r="I3819" i="17" s="1"/>
  <c r="H3811" i="17"/>
  <c r="F3811" i="17"/>
  <c r="G3811" i="17"/>
  <c r="E3811" i="17"/>
  <c r="D3811" i="17"/>
  <c r="I3811" i="17" s="1"/>
  <c r="H3799" i="17"/>
  <c r="F3799" i="17"/>
  <c r="G3799" i="17"/>
  <c r="E3799" i="17"/>
  <c r="D3799" i="17"/>
  <c r="I3799" i="17" s="1"/>
  <c r="H3787" i="17"/>
  <c r="F3787" i="17"/>
  <c r="G3787" i="17"/>
  <c r="E3787" i="17"/>
  <c r="D3787" i="17"/>
  <c r="I3787" i="17" s="1"/>
  <c r="H3779" i="17"/>
  <c r="F3779" i="17"/>
  <c r="G3779" i="17"/>
  <c r="E3779" i="17"/>
  <c r="D3779" i="17"/>
  <c r="I3779" i="17" s="1"/>
  <c r="H3771" i="17"/>
  <c r="F3771" i="17"/>
  <c r="G3771" i="17"/>
  <c r="E3771" i="17"/>
  <c r="D3771" i="17"/>
  <c r="I3771" i="17" s="1"/>
  <c r="H3759" i="17"/>
  <c r="F3759" i="17"/>
  <c r="G3759" i="17"/>
  <c r="E3759" i="17"/>
  <c r="D3759" i="17"/>
  <c r="I3759" i="17" s="1"/>
  <c r="H3751" i="17"/>
  <c r="F3751" i="17"/>
  <c r="G3751" i="17"/>
  <c r="E3751" i="17"/>
  <c r="D3751" i="17"/>
  <c r="I3751" i="17" s="1"/>
  <c r="H3711" i="17"/>
  <c r="F3711" i="17"/>
  <c r="G3711" i="17"/>
  <c r="E3711" i="17"/>
  <c r="D3711" i="17"/>
  <c r="I3711" i="17" s="1"/>
  <c r="H1502" i="17"/>
  <c r="F1502" i="17"/>
  <c r="E1502" i="17"/>
  <c r="G1502" i="17"/>
  <c r="D1502" i="17"/>
  <c r="I1502" i="17" s="1"/>
  <c r="H1490" i="17"/>
  <c r="F1490" i="17"/>
  <c r="E1490" i="17"/>
  <c r="G1490" i="17"/>
  <c r="D1490" i="17"/>
  <c r="I1490" i="17" s="1"/>
  <c r="H1482" i="17"/>
  <c r="F1482" i="17"/>
  <c r="G1482" i="17"/>
  <c r="E1482" i="17"/>
  <c r="D1482" i="17"/>
  <c r="I1482" i="17" s="1"/>
  <c r="H1470" i="17"/>
  <c r="F1470" i="17"/>
  <c r="E1470" i="17"/>
  <c r="G1470" i="17"/>
  <c r="D1470" i="17"/>
  <c r="I1470" i="17" s="1"/>
  <c r="H1462" i="17"/>
  <c r="F1462" i="17"/>
  <c r="E1462" i="17"/>
  <c r="D1462" i="17"/>
  <c r="I1462" i="17" s="1"/>
  <c r="G1462" i="17"/>
  <c r="H1454" i="17"/>
  <c r="F1454" i="17"/>
  <c r="G1454" i="17"/>
  <c r="E1454" i="17"/>
  <c r="D1454" i="17"/>
  <c r="I1454" i="17" s="1"/>
  <c r="H1446" i="17"/>
  <c r="F1446" i="17"/>
  <c r="E1446" i="17"/>
  <c r="G1446" i="17"/>
  <c r="D1446" i="17"/>
  <c r="I1446" i="17" s="1"/>
  <c r="H1438" i="17"/>
  <c r="F1438" i="17"/>
  <c r="G1438" i="17"/>
  <c r="E1438" i="17"/>
  <c r="D1438" i="17"/>
  <c r="I1438" i="17" s="1"/>
  <c r="H1414" i="17"/>
  <c r="F1414" i="17"/>
  <c r="E1414" i="17"/>
  <c r="D1414" i="17"/>
  <c r="I1414" i="17" s="1"/>
  <c r="G1414" i="17"/>
  <c r="H1500" i="17"/>
  <c r="F1500" i="17"/>
  <c r="G1500" i="17"/>
  <c r="E1500" i="17"/>
  <c r="D1500" i="17"/>
  <c r="I1500" i="17" s="1"/>
  <c r="H1480" i="17"/>
  <c r="F1480" i="17"/>
  <c r="G1480" i="17"/>
  <c r="E1480" i="17"/>
  <c r="D1480" i="17"/>
  <c r="I1480" i="17" s="1"/>
  <c r="H1464" i="17"/>
  <c r="F1464" i="17"/>
  <c r="G1464" i="17"/>
  <c r="E1464" i="17"/>
  <c r="D1464" i="17"/>
  <c r="I1464" i="17" s="1"/>
  <c r="H1440" i="17"/>
  <c r="F1440" i="17"/>
  <c r="G1440" i="17"/>
  <c r="E1440" i="17"/>
  <c r="D1440" i="17"/>
  <c r="I1440" i="17" s="1"/>
  <c r="H1424" i="17"/>
  <c r="F1424" i="17"/>
  <c r="G1424" i="17"/>
  <c r="E1424" i="17"/>
  <c r="D1424" i="17"/>
  <c r="I1424" i="17" s="1"/>
  <c r="H1396" i="17"/>
  <c r="G1396" i="17"/>
  <c r="E1396" i="17"/>
  <c r="F1396" i="17"/>
  <c r="D1396" i="17"/>
  <c r="I1396" i="17" s="1"/>
  <c r="H1380" i="17"/>
  <c r="G1380" i="17"/>
  <c r="F1380" i="17"/>
  <c r="E1380" i="17"/>
  <c r="D1380" i="17"/>
  <c r="I1380" i="17" s="1"/>
  <c r="H1356" i="17"/>
  <c r="F1356" i="17"/>
  <c r="G1356" i="17"/>
  <c r="E1356" i="17"/>
  <c r="D1356" i="17"/>
  <c r="I1356" i="17" s="1"/>
  <c r="H1344" i="17"/>
  <c r="F1344" i="17"/>
  <c r="G1344" i="17"/>
  <c r="E1344" i="17"/>
  <c r="D1344" i="17"/>
  <c r="I1344" i="17" s="1"/>
  <c r="H1328" i="17"/>
  <c r="F1328" i="17"/>
  <c r="G1328" i="17"/>
  <c r="E1328" i="17"/>
  <c r="D1328" i="17"/>
  <c r="I1328" i="17" s="1"/>
  <c r="H1304" i="17"/>
  <c r="F1304" i="17"/>
  <c r="G1304" i="17"/>
  <c r="E1304" i="17"/>
  <c r="D1304" i="17"/>
  <c r="I1304" i="17" s="1"/>
  <c r="H1284" i="17"/>
  <c r="F1284" i="17"/>
  <c r="G1284" i="17"/>
  <c r="E1284" i="17"/>
  <c r="D1284" i="17"/>
  <c r="I1284" i="17" s="1"/>
  <c r="H1264" i="17"/>
  <c r="F1264" i="17"/>
  <c r="G1264" i="17"/>
  <c r="E1264" i="17"/>
  <c r="D1264" i="17"/>
  <c r="I1264" i="17" s="1"/>
  <c r="H1248" i="17"/>
  <c r="F1248" i="17"/>
  <c r="G1248" i="17"/>
  <c r="E1248" i="17"/>
  <c r="D1248" i="17"/>
  <c r="I1248" i="17" s="1"/>
  <c r="H1224" i="17"/>
  <c r="F1224" i="17"/>
  <c r="G1224" i="17"/>
  <c r="E1224" i="17"/>
  <c r="D1224" i="17"/>
  <c r="I1224" i="17" s="1"/>
  <c r="H1208" i="17"/>
  <c r="F1208" i="17"/>
  <c r="G1208" i="17"/>
  <c r="E1208" i="17"/>
  <c r="D1208" i="17"/>
  <c r="I1208" i="17" s="1"/>
  <c r="H1184" i="17"/>
  <c r="F1184" i="17"/>
  <c r="G1184" i="17"/>
  <c r="E1184" i="17"/>
  <c r="D1184" i="17"/>
  <c r="I1184" i="17" s="1"/>
  <c r="H1168" i="17"/>
  <c r="G1168" i="17"/>
  <c r="F1168" i="17"/>
  <c r="E1168" i="17"/>
  <c r="D1168" i="17"/>
  <c r="I1168" i="17" s="1"/>
  <c r="H1152" i="17"/>
  <c r="F1152" i="17"/>
  <c r="G1152" i="17"/>
  <c r="E1152" i="17"/>
  <c r="D1152" i="17"/>
  <c r="I1152" i="17" s="1"/>
  <c r="H1128" i="17"/>
  <c r="F1128" i="17"/>
  <c r="G1128" i="17"/>
  <c r="E1128" i="17"/>
  <c r="D1128" i="17"/>
  <c r="I1128" i="17" s="1"/>
  <c r="H1112" i="17"/>
  <c r="F1112" i="17"/>
  <c r="G1112" i="17"/>
  <c r="E1112" i="17"/>
  <c r="D1112" i="17"/>
  <c r="I1112" i="17" s="1"/>
  <c r="H1088" i="17"/>
  <c r="F1088" i="17"/>
  <c r="G1088" i="17"/>
  <c r="E1088" i="17"/>
  <c r="D1088" i="17"/>
  <c r="I1088" i="17" s="1"/>
  <c r="H1072" i="17"/>
  <c r="G1072" i="17"/>
  <c r="F1072" i="17"/>
  <c r="D1072" i="17"/>
  <c r="I1072" i="17" s="1"/>
  <c r="E1072" i="17"/>
  <c r="H1056" i="17"/>
  <c r="F1056" i="17"/>
  <c r="G1056" i="17"/>
  <c r="E1056" i="17"/>
  <c r="D1056" i="17"/>
  <c r="I1056" i="17" s="1"/>
  <c r="H1036" i="17"/>
  <c r="F1036" i="17"/>
  <c r="G1036" i="17"/>
  <c r="E1036" i="17"/>
  <c r="D1036" i="17"/>
  <c r="I1036" i="17" s="1"/>
  <c r="H1016" i="17"/>
  <c r="F1016" i="17"/>
  <c r="G1016" i="17"/>
  <c r="E1016" i="17"/>
  <c r="D1016" i="17"/>
  <c r="I1016" i="17" s="1"/>
  <c r="H1000" i="17"/>
  <c r="F1000" i="17"/>
  <c r="G1000" i="17"/>
  <c r="E1000" i="17"/>
  <c r="D1000" i="17"/>
  <c r="I1000" i="17" s="1"/>
  <c r="H976" i="17"/>
  <c r="F976" i="17"/>
  <c r="G976" i="17"/>
  <c r="D976" i="17"/>
  <c r="I976" i="17" s="1"/>
  <c r="E976" i="17"/>
  <c r="H960" i="17"/>
  <c r="F960" i="17"/>
  <c r="G960" i="17"/>
  <c r="E960" i="17"/>
  <c r="D960" i="17"/>
  <c r="I960" i="17" s="1"/>
  <c r="H936" i="17"/>
  <c r="F936" i="17"/>
  <c r="G936" i="17"/>
  <c r="E936" i="17"/>
  <c r="D936" i="17"/>
  <c r="I936" i="17" s="1"/>
  <c r="H908" i="17"/>
  <c r="F908" i="17"/>
  <c r="E908" i="17"/>
  <c r="G908" i="17"/>
  <c r="D908" i="17"/>
  <c r="I908" i="17" s="1"/>
  <c r="H884" i="17"/>
  <c r="F884" i="17"/>
  <c r="E884" i="17"/>
  <c r="D884" i="17"/>
  <c r="I884" i="17" s="1"/>
  <c r="G884" i="17"/>
  <c r="H864" i="17"/>
  <c r="F864" i="17"/>
  <c r="G864" i="17"/>
  <c r="E864" i="17"/>
  <c r="D864" i="17"/>
  <c r="I864" i="17" s="1"/>
  <c r="H844" i="17"/>
  <c r="F844" i="17"/>
  <c r="E844" i="17"/>
  <c r="G844" i="17"/>
  <c r="D844" i="17"/>
  <c r="I844" i="17" s="1"/>
  <c r="H828" i="17"/>
  <c r="F828" i="17"/>
  <c r="G828" i="17"/>
  <c r="E828" i="17"/>
  <c r="D828" i="17"/>
  <c r="I828" i="17" s="1"/>
  <c r="H808" i="17"/>
  <c r="F808" i="17"/>
  <c r="G808" i="17"/>
  <c r="E808" i="17"/>
  <c r="D808" i="17"/>
  <c r="I808" i="17" s="1"/>
  <c r="H784" i="17"/>
  <c r="F784" i="17"/>
  <c r="G784" i="17"/>
  <c r="E784" i="17"/>
  <c r="D784" i="17"/>
  <c r="I784" i="17" s="1"/>
  <c r="H768" i="17"/>
  <c r="F768" i="17"/>
  <c r="G768" i="17"/>
  <c r="E768" i="17"/>
  <c r="D768" i="17"/>
  <c r="I768" i="17" s="1"/>
  <c r="H748" i="17"/>
  <c r="F748" i="17"/>
  <c r="E748" i="17"/>
  <c r="G748" i="17"/>
  <c r="D748" i="17"/>
  <c r="I748" i="17" s="1"/>
  <c r="H732" i="17"/>
  <c r="F732" i="17"/>
  <c r="G732" i="17"/>
  <c r="E732" i="17"/>
  <c r="D732" i="17"/>
  <c r="I732" i="17" s="1"/>
  <c r="H708" i="17"/>
  <c r="F708" i="17"/>
  <c r="G708" i="17"/>
  <c r="E708" i="17"/>
  <c r="D708" i="17"/>
  <c r="I708" i="17" s="1"/>
  <c r="H684" i="17"/>
  <c r="F684" i="17"/>
  <c r="E684" i="17"/>
  <c r="G684" i="17"/>
  <c r="D684" i="17"/>
  <c r="I684" i="17" s="1"/>
  <c r="H664" i="17"/>
  <c r="F664" i="17"/>
  <c r="G664" i="17"/>
  <c r="E664" i="17"/>
  <c r="D664" i="17"/>
  <c r="I664" i="17" s="1"/>
  <c r="H644" i="17"/>
  <c r="F644" i="17"/>
  <c r="G644" i="17"/>
  <c r="E644" i="17"/>
  <c r="D644" i="17"/>
  <c r="I644" i="17" s="1"/>
  <c r="H628" i="17"/>
  <c r="F628" i="17"/>
  <c r="E628" i="17"/>
  <c r="D628" i="17"/>
  <c r="I628" i="17" s="1"/>
  <c r="G628" i="17"/>
  <c r="H604" i="17"/>
  <c r="F604" i="17"/>
  <c r="G604" i="17"/>
  <c r="E604" i="17"/>
  <c r="D604" i="17"/>
  <c r="I604" i="17" s="1"/>
  <c r="H588" i="17"/>
  <c r="F588" i="17"/>
  <c r="E588" i="17"/>
  <c r="G588" i="17"/>
  <c r="D588" i="17"/>
  <c r="I588" i="17" s="1"/>
  <c r="H564" i="17"/>
  <c r="F564" i="17"/>
  <c r="E564" i="17"/>
  <c r="G564" i="17"/>
  <c r="D564" i="17"/>
  <c r="I564" i="17" s="1"/>
  <c r="H548" i="17"/>
  <c r="F548" i="17"/>
  <c r="G548" i="17"/>
  <c r="E548" i="17"/>
  <c r="D548" i="17"/>
  <c r="I548" i="17" s="1"/>
  <c r="H528" i="17"/>
  <c r="F528" i="17"/>
  <c r="G528" i="17"/>
  <c r="E528" i="17"/>
  <c r="D528" i="17"/>
  <c r="I528" i="17" s="1"/>
  <c r="H508" i="17"/>
  <c r="F508" i="17"/>
  <c r="G508" i="17"/>
  <c r="E508" i="17"/>
  <c r="D508" i="17"/>
  <c r="I508" i="17" s="1"/>
  <c r="H484" i="17"/>
  <c r="F484" i="17"/>
  <c r="G484" i="17"/>
  <c r="E484" i="17"/>
  <c r="D484" i="17"/>
  <c r="I484" i="17" s="1"/>
  <c r="H464" i="17"/>
  <c r="F464" i="17"/>
  <c r="G464" i="17"/>
  <c r="E464" i="17"/>
  <c r="D464" i="17"/>
  <c r="I464" i="17" s="1"/>
  <c r="H448" i="17"/>
  <c r="F448" i="17"/>
  <c r="G448" i="17"/>
  <c r="E448" i="17"/>
  <c r="D448" i="17"/>
  <c r="I448" i="17" s="1"/>
  <c r="H424" i="17"/>
  <c r="F424" i="17"/>
  <c r="G424" i="17"/>
  <c r="E424" i="17"/>
  <c r="D424" i="17"/>
  <c r="I424" i="17" s="1"/>
  <c r="H404" i="17"/>
  <c r="F404" i="17"/>
  <c r="E404" i="17"/>
  <c r="D404" i="17"/>
  <c r="I404" i="17" s="1"/>
  <c r="G404" i="17"/>
  <c r="H384" i="17"/>
  <c r="F384" i="17"/>
  <c r="G384" i="17"/>
  <c r="E384" i="17"/>
  <c r="D384" i="17"/>
  <c r="I384" i="17" s="1"/>
  <c r="H364" i="17"/>
  <c r="F364" i="17"/>
  <c r="E364" i="17"/>
  <c r="G364" i="17"/>
  <c r="D364" i="17"/>
  <c r="I364" i="17" s="1"/>
  <c r="H340" i="17"/>
  <c r="F340" i="17"/>
  <c r="E340" i="17"/>
  <c r="G340" i="17"/>
  <c r="D340" i="17"/>
  <c r="I340" i="17" s="1"/>
  <c r="H320" i="17"/>
  <c r="F320" i="17"/>
  <c r="G320" i="17"/>
  <c r="E320" i="17"/>
  <c r="D320" i="17"/>
  <c r="I320" i="17" s="1"/>
  <c r="H304" i="17"/>
  <c r="F304" i="17"/>
  <c r="G304" i="17"/>
  <c r="E304" i="17"/>
  <c r="D304" i="17"/>
  <c r="I304" i="17" s="1"/>
  <c r="H280" i="17"/>
  <c r="F280" i="17"/>
  <c r="G280" i="17"/>
  <c r="E280" i="17"/>
  <c r="D280" i="17"/>
  <c r="I280" i="17" s="1"/>
  <c r="H260" i="17"/>
  <c r="F260" i="17"/>
  <c r="G260" i="17"/>
  <c r="E260" i="17"/>
  <c r="D260" i="17"/>
  <c r="I260" i="17" s="1"/>
  <c r="H240" i="17"/>
  <c r="F240" i="17"/>
  <c r="G240" i="17"/>
  <c r="E240" i="17"/>
  <c r="D240" i="17"/>
  <c r="I240" i="17" s="1"/>
  <c r="H224" i="17"/>
  <c r="F224" i="17"/>
  <c r="G224" i="17"/>
  <c r="E224" i="17"/>
  <c r="D224" i="17"/>
  <c r="I224" i="17" s="1"/>
  <c r="H200" i="17"/>
  <c r="F200" i="17"/>
  <c r="G200" i="17"/>
  <c r="E200" i="17"/>
  <c r="D200" i="17"/>
  <c r="I200" i="17" s="1"/>
  <c r="H184" i="17"/>
  <c r="F184" i="17"/>
  <c r="G184" i="17"/>
  <c r="E184" i="17"/>
  <c r="D184" i="17"/>
  <c r="I184" i="17" s="1"/>
  <c r="H164" i="17"/>
  <c r="F164" i="17"/>
  <c r="E164" i="17"/>
  <c r="G164" i="17"/>
  <c r="D164" i="17"/>
  <c r="I164" i="17" s="1"/>
  <c r="H144" i="17"/>
  <c r="F144" i="17"/>
  <c r="G144" i="17"/>
  <c r="E144" i="17"/>
  <c r="D144" i="17"/>
  <c r="I144" i="17" s="1"/>
  <c r="H120" i="17"/>
  <c r="F120" i="17"/>
  <c r="G120" i="17"/>
  <c r="E120" i="17"/>
  <c r="D120" i="17"/>
  <c r="I120" i="17" s="1"/>
  <c r="H100" i="17"/>
  <c r="F100" i="17"/>
  <c r="E100" i="17"/>
  <c r="G100" i="17"/>
  <c r="D100" i="17"/>
  <c r="I100" i="17" s="1"/>
  <c r="H76" i="17"/>
  <c r="F76" i="17"/>
  <c r="E76" i="17"/>
  <c r="G76" i="17"/>
  <c r="D76" i="17"/>
  <c r="I76" i="17" s="1"/>
  <c r="H52" i="17"/>
  <c r="F52" i="17"/>
  <c r="E52" i="17"/>
  <c r="D52" i="17"/>
  <c r="I52" i="17" s="1"/>
  <c r="G52" i="17"/>
  <c r="H36" i="17"/>
  <c r="F36" i="17"/>
  <c r="E36" i="17"/>
  <c r="G36" i="17"/>
  <c r="D36" i="17"/>
  <c r="I36" i="17" s="1"/>
  <c r="H12" i="17"/>
  <c r="F12" i="17"/>
  <c r="E12" i="17"/>
  <c r="G12" i="17"/>
  <c r="D12" i="17"/>
  <c r="I12" i="17" s="1"/>
  <c r="H3992" i="17"/>
  <c r="F3992" i="17"/>
  <c r="G3992" i="17"/>
  <c r="E3992" i="17"/>
  <c r="D3992" i="17"/>
  <c r="I3992" i="17" s="1"/>
  <c r="H3972" i="17"/>
  <c r="G3972" i="17"/>
  <c r="F3972" i="17"/>
  <c r="E3972" i="17"/>
  <c r="D3972" i="17"/>
  <c r="I3972" i="17" s="1"/>
  <c r="H3952" i="17"/>
  <c r="F3952" i="17"/>
  <c r="G3952" i="17"/>
  <c r="E3952" i="17"/>
  <c r="D3952" i="17"/>
  <c r="I3952" i="17" s="1"/>
  <c r="H3928" i="17"/>
  <c r="F3928" i="17"/>
  <c r="G3928" i="17"/>
  <c r="E3928" i="17"/>
  <c r="D3928" i="17"/>
  <c r="I3928" i="17" s="1"/>
  <c r="H3908" i="17"/>
  <c r="G3908" i="17"/>
  <c r="F3908" i="17"/>
  <c r="E3908" i="17"/>
  <c r="D3908" i="17"/>
  <c r="I3908" i="17" s="1"/>
  <c r="H3888" i="17"/>
  <c r="F3888" i="17"/>
  <c r="G3888" i="17"/>
  <c r="E3888" i="17"/>
  <c r="D3888" i="17"/>
  <c r="I3888" i="17" s="1"/>
  <c r="H3872" i="17"/>
  <c r="F3872" i="17"/>
  <c r="G3872" i="17"/>
  <c r="E3872" i="17"/>
  <c r="D3872" i="17"/>
  <c r="I3872" i="17" s="1"/>
  <c r="H3848" i="17"/>
  <c r="F3848" i="17"/>
  <c r="G3848" i="17"/>
  <c r="E3848" i="17"/>
  <c r="D3848" i="17"/>
  <c r="I3848" i="17" s="1"/>
  <c r="H3832" i="17"/>
  <c r="F3832" i="17"/>
  <c r="G3832" i="17"/>
  <c r="E3832" i="17"/>
  <c r="D3832" i="17"/>
  <c r="H3816" i="17"/>
  <c r="F3816" i="17"/>
  <c r="G3816" i="17"/>
  <c r="E3816" i="17"/>
  <c r="D3816" i="17"/>
  <c r="I3816" i="17" s="1"/>
  <c r="H3792" i="17"/>
  <c r="F3792" i="17"/>
  <c r="G3792" i="17"/>
  <c r="E3792" i="17"/>
  <c r="D3792" i="17"/>
  <c r="I3792" i="17" s="1"/>
  <c r="H3772" i="17"/>
  <c r="G3772" i="17"/>
  <c r="F3772" i="17"/>
  <c r="E3772" i="17"/>
  <c r="D3772" i="17"/>
  <c r="I3772" i="17" s="1"/>
  <c r="H3752" i="17"/>
  <c r="F3752" i="17"/>
  <c r="G3752" i="17"/>
  <c r="E3752" i="17"/>
  <c r="D3752" i="17"/>
  <c r="I3752" i="17" s="1"/>
  <c r="H3736" i="17"/>
  <c r="F3736" i="17"/>
  <c r="G3736" i="17"/>
  <c r="E3736" i="17"/>
  <c r="D3736" i="17"/>
  <c r="I3736" i="17" s="1"/>
  <c r="H3712" i="17"/>
  <c r="F3712" i="17"/>
  <c r="G3712" i="17"/>
  <c r="E3712" i="17"/>
  <c r="D3712" i="17"/>
  <c r="I3712" i="17" s="1"/>
  <c r="H3692" i="17"/>
  <c r="G3692" i="17"/>
  <c r="F3692" i="17"/>
  <c r="E3692" i="17"/>
  <c r="D3692" i="17"/>
  <c r="I3692" i="17" s="1"/>
  <c r="H3672" i="17"/>
  <c r="G3672" i="17"/>
  <c r="F3672" i="17"/>
  <c r="E3672" i="17"/>
  <c r="D3672" i="17"/>
  <c r="I3672" i="17" s="1"/>
  <c r="H3656" i="17"/>
  <c r="G3656" i="17"/>
  <c r="E3656" i="17"/>
  <c r="F3656" i="17"/>
  <c r="D3656" i="17"/>
  <c r="I3656" i="17" s="1"/>
  <c r="H3632" i="17"/>
  <c r="F3632" i="17"/>
  <c r="G3632" i="17"/>
  <c r="E3632" i="17"/>
  <c r="D3632" i="17"/>
  <c r="I3632" i="17" s="1"/>
  <c r="H3616" i="17"/>
  <c r="F3616" i="17"/>
  <c r="G3616" i="17"/>
  <c r="E3616" i="17"/>
  <c r="D3616" i="17"/>
  <c r="I3616" i="17" s="1"/>
  <c r="H3592" i="17"/>
  <c r="G3592" i="17"/>
  <c r="E3592" i="17"/>
  <c r="F3592" i="17"/>
  <c r="D3592" i="17"/>
  <c r="I3592" i="17" s="1"/>
  <c r="H3576" i="17"/>
  <c r="G3576" i="17"/>
  <c r="F3576" i="17"/>
  <c r="E3576" i="17"/>
  <c r="D3576" i="17"/>
  <c r="I3576" i="17" s="1"/>
  <c r="H3552" i="17"/>
  <c r="F3552" i="17"/>
  <c r="G3552" i="17"/>
  <c r="E3552" i="17"/>
  <c r="D3552" i="17"/>
  <c r="I3552" i="17" s="1"/>
  <c r="H3536" i="17"/>
  <c r="F3536" i="17"/>
  <c r="G3536" i="17"/>
  <c r="E3536" i="17"/>
  <c r="D3536" i="17"/>
  <c r="I3536" i="17" s="1"/>
  <c r="H3516" i="17"/>
  <c r="F3516" i="17"/>
  <c r="G3516" i="17"/>
  <c r="E3516" i="17"/>
  <c r="D3516" i="17"/>
  <c r="I3516" i="17" s="1"/>
  <c r="H3488" i="17"/>
  <c r="F3488" i="17"/>
  <c r="G3488" i="17"/>
  <c r="E3488" i="17"/>
  <c r="D3488" i="17"/>
  <c r="I3488" i="17" s="1"/>
  <c r="H3472" i="17"/>
  <c r="F3472" i="17"/>
  <c r="G3472" i="17"/>
  <c r="E3472" i="17"/>
  <c r="D3472" i="17"/>
  <c r="I3472" i="17" s="1"/>
  <c r="H3448" i="17"/>
  <c r="G3448" i="17"/>
  <c r="F3448" i="17"/>
  <c r="E3448" i="17"/>
  <c r="D3448" i="17"/>
  <c r="I3448" i="17" s="1"/>
  <c r="H3432" i="17"/>
  <c r="G3432" i="17"/>
  <c r="F3432" i="17"/>
  <c r="E3432" i="17"/>
  <c r="D3432" i="17"/>
  <c r="I3432" i="17" s="1"/>
  <c r="H3412" i="17"/>
  <c r="G3412" i="17"/>
  <c r="F3412" i="17"/>
  <c r="E3412" i="17"/>
  <c r="D3412" i="17"/>
  <c r="I3412" i="17" s="1"/>
  <c r="H3392" i="17"/>
  <c r="F3392" i="17"/>
  <c r="G3392" i="17"/>
  <c r="E3392" i="17"/>
  <c r="D3392" i="17"/>
  <c r="I3392" i="17" s="1"/>
  <c r="H3368" i="17"/>
  <c r="G3368" i="17"/>
  <c r="F3368" i="17"/>
  <c r="E3368" i="17"/>
  <c r="D3368" i="17"/>
  <c r="I3368" i="17" s="1"/>
  <c r="H3352" i="17"/>
  <c r="G3352" i="17"/>
  <c r="F3352" i="17"/>
  <c r="E3352" i="17"/>
  <c r="D3352" i="17"/>
  <c r="I3352" i="17" s="1"/>
  <c r="H3336" i="17"/>
  <c r="G3336" i="17"/>
  <c r="E3336" i="17"/>
  <c r="F3336" i="17"/>
  <c r="D3336" i="17"/>
  <c r="I3336" i="17" s="1"/>
  <c r="H3312" i="17"/>
  <c r="F3312" i="17"/>
  <c r="G3312" i="17"/>
  <c r="E3312" i="17"/>
  <c r="D3312" i="17"/>
  <c r="I3312" i="17" s="1"/>
  <c r="H3296" i="17"/>
  <c r="F3296" i="17"/>
  <c r="G3296" i="17"/>
  <c r="E3296" i="17"/>
  <c r="D3296" i="17"/>
  <c r="I3296" i="17" s="1"/>
  <c r="H3268" i="17"/>
  <c r="G3268" i="17"/>
  <c r="F3268" i="17"/>
  <c r="E3268" i="17"/>
  <c r="D3268" i="17"/>
  <c r="I3268" i="17" s="1"/>
  <c r="H3248" i="17"/>
  <c r="F3248" i="17"/>
  <c r="G3248" i="17"/>
  <c r="E3248" i="17"/>
  <c r="D3248" i="17"/>
  <c r="I3248" i="17" s="1"/>
  <c r="H3232" i="17"/>
  <c r="F3232" i="17"/>
  <c r="G3232" i="17"/>
  <c r="E3232" i="17"/>
  <c r="D3232" i="17"/>
  <c r="I3232" i="17" s="1"/>
  <c r="H3216" i="17"/>
  <c r="F3216" i="17"/>
  <c r="G3216" i="17"/>
  <c r="E3216" i="17"/>
  <c r="D3216" i="17"/>
  <c r="I3216" i="17" s="1"/>
  <c r="H3188" i="17"/>
  <c r="G3188" i="17"/>
  <c r="F3188" i="17"/>
  <c r="E3188" i="17"/>
  <c r="D3188" i="17"/>
  <c r="I3188" i="17" s="1"/>
  <c r="H3168" i="17"/>
  <c r="F3168" i="17"/>
  <c r="G3168" i="17"/>
  <c r="E3168" i="17"/>
  <c r="D3168" i="17"/>
  <c r="I3168" i="17" s="1"/>
  <c r="H3152" i="17"/>
  <c r="F3152" i="17"/>
  <c r="G3152" i="17"/>
  <c r="E3152" i="17"/>
  <c r="D3152" i="17"/>
  <c r="I3152" i="17" s="1"/>
  <c r="H3128" i="17"/>
  <c r="F3128" i="17"/>
  <c r="G3128" i="17"/>
  <c r="E3128" i="17"/>
  <c r="D3128" i="17"/>
  <c r="I3128" i="17" s="1"/>
  <c r="H3108" i="17"/>
  <c r="F3108" i="17"/>
  <c r="G3108" i="17"/>
  <c r="E3108" i="17"/>
  <c r="D3108" i="17"/>
  <c r="I3108" i="17" s="1"/>
  <c r="H3088" i="17"/>
  <c r="F3088" i="17"/>
  <c r="G3088" i="17"/>
  <c r="E3088" i="17"/>
  <c r="D3088" i="17"/>
  <c r="I3088" i="17" s="1"/>
  <c r="H3072" i="17"/>
  <c r="F3072" i="17"/>
  <c r="G3072" i="17"/>
  <c r="E3072" i="17"/>
  <c r="D3072" i="17"/>
  <c r="I3072" i="17" s="1"/>
  <c r="H3048" i="17"/>
  <c r="F3048" i="17"/>
  <c r="G3048" i="17"/>
  <c r="E3048" i="17"/>
  <c r="D3048" i="17"/>
  <c r="I3048" i="17" s="1"/>
  <c r="H3028" i="17"/>
  <c r="F3028" i="17"/>
  <c r="G3028" i="17"/>
  <c r="E3028" i="17"/>
  <c r="D3028" i="17"/>
  <c r="I3028" i="17" s="1"/>
  <c r="H3012" i="17"/>
  <c r="F3012" i="17"/>
  <c r="G3012" i="17"/>
  <c r="E3012" i="17"/>
  <c r="D3012" i="17"/>
  <c r="I3012" i="17" s="1"/>
  <c r="H2988" i="17"/>
  <c r="F2988" i="17"/>
  <c r="G2988" i="17"/>
  <c r="E2988" i="17"/>
  <c r="D2988" i="17"/>
  <c r="I2988" i="17" s="1"/>
  <c r="H2972" i="17"/>
  <c r="F2972" i="17"/>
  <c r="G2972" i="17"/>
  <c r="E2972" i="17"/>
  <c r="D2972" i="17"/>
  <c r="I2972" i="17" s="1"/>
  <c r="H2952" i="17"/>
  <c r="F2952" i="17"/>
  <c r="G2952" i="17"/>
  <c r="E2952" i="17"/>
  <c r="D2952" i="17"/>
  <c r="I2952" i="17" s="1"/>
  <c r="H2932" i="17"/>
  <c r="F2932" i="17"/>
  <c r="G2932" i="17"/>
  <c r="E2932" i="17"/>
  <c r="D2932" i="17"/>
  <c r="I2932" i="17" s="1"/>
  <c r="H2912" i="17"/>
  <c r="F2912" i="17"/>
  <c r="G2912" i="17"/>
  <c r="E2912" i="17"/>
  <c r="D2912" i="17"/>
  <c r="I2912" i="17" s="1"/>
  <c r="H2892" i="17"/>
  <c r="F2892" i="17"/>
  <c r="G2892" i="17"/>
  <c r="E2892" i="17"/>
  <c r="D2892" i="17"/>
  <c r="I2892" i="17" s="1"/>
  <c r="H2868" i="17"/>
  <c r="F2868" i="17"/>
  <c r="G2868" i="17"/>
  <c r="E2868" i="17"/>
  <c r="D2868" i="17"/>
  <c r="I2868" i="17" s="1"/>
  <c r="H2848" i="17"/>
  <c r="F2848" i="17"/>
  <c r="G2848" i="17"/>
  <c r="E2848" i="17"/>
  <c r="D2848" i="17"/>
  <c r="I2848" i="17" s="1"/>
  <c r="H2832" i="17"/>
  <c r="F2832" i="17"/>
  <c r="G2832" i="17"/>
  <c r="E2832" i="17"/>
  <c r="D2832" i="17"/>
  <c r="I2832" i="17" s="1"/>
  <c r="H2820" i="17"/>
  <c r="F2820" i="17"/>
  <c r="G2820" i="17"/>
  <c r="E2820" i="17"/>
  <c r="D2820" i="17"/>
  <c r="I2820" i="17" s="1"/>
  <c r="H2816" i="17"/>
  <c r="F2816" i="17"/>
  <c r="G2816" i="17"/>
  <c r="E2816" i="17"/>
  <c r="D2816" i="17"/>
  <c r="I2816" i="17" s="1"/>
  <c r="H2812" i="17"/>
  <c r="F2812" i="17"/>
  <c r="G2812" i="17"/>
  <c r="E2812" i="17"/>
  <c r="D2812" i="17"/>
  <c r="I2812" i="17" s="1"/>
  <c r="H2808" i="17"/>
  <c r="F2808" i="17"/>
  <c r="G2808" i="17"/>
  <c r="E2808" i="17"/>
  <c r="D2808" i="17"/>
  <c r="I2808" i="17" s="1"/>
  <c r="H2804" i="17"/>
  <c r="F2804" i="17"/>
  <c r="G2804" i="17"/>
  <c r="E2804" i="17"/>
  <c r="D2804" i="17"/>
  <c r="I2804" i="17" s="1"/>
  <c r="H2800" i="17"/>
  <c r="F2800" i="17"/>
  <c r="G2800" i="17"/>
  <c r="E2800" i="17"/>
  <c r="D2800" i="17"/>
  <c r="I2800" i="17" s="1"/>
  <c r="H2796" i="17"/>
  <c r="F2796" i="17"/>
  <c r="G2796" i="17"/>
  <c r="E2796" i="17"/>
  <c r="D2796" i="17"/>
  <c r="I2796" i="17" s="1"/>
  <c r="H2792" i="17"/>
  <c r="F2792" i="17"/>
  <c r="G2792" i="17"/>
  <c r="E2792" i="17"/>
  <c r="D2792" i="17"/>
  <c r="I2792" i="17" s="1"/>
  <c r="H2788" i="17"/>
  <c r="F2788" i="17"/>
  <c r="G2788" i="17"/>
  <c r="E2788" i="17"/>
  <c r="D2788" i="17"/>
  <c r="I2788" i="17" s="1"/>
  <c r="H2772" i="17"/>
  <c r="F2772" i="17"/>
  <c r="G2772" i="17"/>
  <c r="E2772" i="17"/>
  <c r="D2772" i="17"/>
  <c r="I2772" i="17" s="1"/>
  <c r="H2768" i="17"/>
  <c r="F2768" i="17"/>
  <c r="G2768" i="17"/>
  <c r="E2768" i="17"/>
  <c r="D2768" i="17"/>
  <c r="I2768" i="17" s="1"/>
  <c r="H2764" i="17"/>
  <c r="F2764" i="17"/>
  <c r="G2764" i="17"/>
  <c r="E2764" i="17"/>
  <c r="D2764" i="17"/>
  <c r="I2764" i="17" s="1"/>
  <c r="H2760" i="17"/>
  <c r="F2760" i="17"/>
  <c r="G2760" i="17"/>
  <c r="E2760" i="17"/>
  <c r="D2760" i="17"/>
  <c r="I2760" i="17" s="1"/>
  <c r="H2756" i="17"/>
  <c r="F2756" i="17"/>
  <c r="G2756" i="17"/>
  <c r="E2756" i="17"/>
  <c r="D2756" i="17"/>
  <c r="I2756" i="17" s="1"/>
  <c r="H2752" i="17"/>
  <c r="F2752" i="17"/>
  <c r="G2752" i="17"/>
  <c r="E2752" i="17"/>
  <c r="D2752" i="17"/>
  <c r="H2748" i="17"/>
  <c r="F2748" i="17"/>
  <c r="G2748" i="17"/>
  <c r="E2748" i="17"/>
  <c r="D2748" i="17"/>
  <c r="I2748" i="17" s="1"/>
  <c r="H2744" i="17"/>
  <c r="F2744" i="17"/>
  <c r="G2744" i="17"/>
  <c r="E2744" i="17"/>
  <c r="D2744" i="17"/>
  <c r="I2744" i="17" s="1"/>
  <c r="H2740" i="17"/>
  <c r="F2740" i="17"/>
  <c r="G2740" i="17"/>
  <c r="E2740" i="17"/>
  <c r="D2740" i="17"/>
  <c r="I2740" i="17" s="1"/>
  <c r="H2736" i="17"/>
  <c r="F2736" i="17"/>
  <c r="G2736" i="17"/>
  <c r="E2736" i="17"/>
  <c r="D2736" i="17"/>
  <c r="I2736" i="17" s="1"/>
  <c r="H2732" i="17"/>
  <c r="F2732" i="17"/>
  <c r="G2732" i="17"/>
  <c r="E2732" i="17"/>
  <c r="D2732" i="17"/>
  <c r="I2732" i="17" s="1"/>
  <c r="H2728" i="17"/>
  <c r="F2728" i="17"/>
  <c r="G2728" i="17"/>
  <c r="E2728" i="17"/>
  <c r="D2728" i="17"/>
  <c r="I2728" i="17" s="1"/>
  <c r="H2724" i="17"/>
  <c r="F2724" i="17"/>
  <c r="G2724" i="17"/>
  <c r="E2724" i="17"/>
  <c r="D2724" i="17"/>
  <c r="I2724" i="17" s="1"/>
  <c r="H2720" i="17"/>
  <c r="F2720" i="17"/>
  <c r="G2720" i="17"/>
  <c r="E2720" i="17"/>
  <c r="D2720" i="17"/>
  <c r="I2720" i="17" s="1"/>
  <c r="H2716" i="17"/>
  <c r="F2716" i="17"/>
  <c r="G2716" i="17"/>
  <c r="E2716" i="17"/>
  <c r="D2716" i="17"/>
  <c r="I2716" i="17" s="1"/>
  <c r="H2712" i="17"/>
  <c r="F2712" i="17"/>
  <c r="G2712" i="17"/>
  <c r="E2712" i="17"/>
  <c r="D2712" i="17"/>
  <c r="I2712" i="17" s="1"/>
  <c r="H2708" i="17"/>
  <c r="F2708" i="17"/>
  <c r="G2708" i="17"/>
  <c r="E2708" i="17"/>
  <c r="D2708" i="17"/>
  <c r="I2708" i="17" s="1"/>
  <c r="H2704" i="17"/>
  <c r="F2704" i="17"/>
  <c r="G2704" i="17"/>
  <c r="E2704" i="17"/>
  <c r="D2704" i="17"/>
  <c r="I2704" i="17" s="1"/>
  <c r="H2700" i="17"/>
  <c r="F2700" i="17"/>
  <c r="G2700" i="17"/>
  <c r="E2700" i="17"/>
  <c r="D2700" i="17"/>
  <c r="I2700" i="17" s="1"/>
  <c r="H2696" i="17"/>
  <c r="F2696" i="17"/>
  <c r="G2696" i="17"/>
  <c r="E2696" i="17"/>
  <c r="D2696" i="17"/>
  <c r="I2696" i="17" s="1"/>
  <c r="H2692" i="17"/>
  <c r="F2692" i="17"/>
  <c r="G2692" i="17"/>
  <c r="E2692" i="17"/>
  <c r="D2692" i="17"/>
  <c r="I2692" i="17" s="1"/>
  <c r="H2688" i="17"/>
  <c r="F2688" i="17"/>
  <c r="G2688" i="17"/>
  <c r="E2688" i="17"/>
  <c r="D2688" i="17"/>
  <c r="I2688" i="17" s="1"/>
  <c r="H2684" i="17"/>
  <c r="F2684" i="17"/>
  <c r="G2684" i="17"/>
  <c r="E2684" i="17"/>
  <c r="D2684" i="17"/>
  <c r="I2684" i="17" s="1"/>
  <c r="H2680" i="17"/>
  <c r="F2680" i="17"/>
  <c r="G2680" i="17"/>
  <c r="E2680" i="17"/>
  <c r="D2680" i="17"/>
  <c r="I2680" i="17" s="1"/>
  <c r="H2676" i="17"/>
  <c r="F2676" i="17"/>
  <c r="G2676" i="17"/>
  <c r="E2676" i="17"/>
  <c r="D2676" i="17"/>
  <c r="I2676" i="17" s="1"/>
  <c r="H2672" i="17"/>
  <c r="F2672" i="17"/>
  <c r="G2672" i="17"/>
  <c r="E2672" i="17"/>
  <c r="D2672" i="17"/>
  <c r="I2672" i="17" s="1"/>
  <c r="H2668" i="17"/>
  <c r="F2668" i="17"/>
  <c r="G2668" i="17"/>
  <c r="E2668" i="17"/>
  <c r="D2668" i="17"/>
  <c r="I2668" i="17" s="1"/>
  <c r="H2664" i="17"/>
  <c r="F2664" i="17"/>
  <c r="G2664" i="17"/>
  <c r="E2664" i="17"/>
  <c r="D2664" i="17"/>
  <c r="I2664" i="17" s="1"/>
  <c r="H2660" i="17"/>
  <c r="F2660" i="17"/>
  <c r="G2660" i="17"/>
  <c r="E2660" i="17"/>
  <c r="D2660" i="17"/>
  <c r="I2660" i="17" s="1"/>
  <c r="H2656" i="17"/>
  <c r="F2656" i="17"/>
  <c r="G2656" i="17"/>
  <c r="E2656" i="17"/>
  <c r="D2656" i="17"/>
  <c r="I2656" i="17" s="1"/>
  <c r="H2652" i="17"/>
  <c r="F2652" i="17"/>
  <c r="G2652" i="17"/>
  <c r="E2652" i="17"/>
  <c r="D2652" i="17"/>
  <c r="I2652" i="17" s="1"/>
  <c r="H2648" i="17"/>
  <c r="F2648" i="17"/>
  <c r="G2648" i="17"/>
  <c r="E2648" i="17"/>
  <c r="D2648" i="17"/>
  <c r="I2648" i="17" s="1"/>
  <c r="H2644" i="17"/>
  <c r="F2644" i="17"/>
  <c r="G2644" i="17"/>
  <c r="E2644" i="17"/>
  <c r="D2644" i="17"/>
  <c r="H2640" i="17"/>
  <c r="F2640" i="17"/>
  <c r="G2640" i="17"/>
  <c r="E2640" i="17"/>
  <c r="D2640" i="17"/>
  <c r="I2640" i="17" s="1"/>
  <c r="H2636" i="17"/>
  <c r="F2636" i="17"/>
  <c r="G2636" i="17"/>
  <c r="E2636" i="17"/>
  <c r="D2636" i="17"/>
  <c r="I2636" i="17" s="1"/>
  <c r="H2632" i="17"/>
  <c r="F2632" i="17"/>
  <c r="G2632" i="17"/>
  <c r="E2632" i="17"/>
  <c r="D2632" i="17"/>
  <c r="I2632" i="17" s="1"/>
  <c r="H2628" i="17"/>
  <c r="F2628" i="17"/>
  <c r="G2628" i="17"/>
  <c r="E2628" i="17"/>
  <c r="D2628" i="17"/>
  <c r="I2628" i="17" s="1"/>
  <c r="H2624" i="17"/>
  <c r="F2624" i="17"/>
  <c r="G2624" i="17"/>
  <c r="E2624" i="17"/>
  <c r="D2624" i="17"/>
  <c r="I2624" i="17" s="1"/>
  <c r="H2620" i="17"/>
  <c r="F2620" i="17"/>
  <c r="G2620" i="17"/>
  <c r="E2620" i="17"/>
  <c r="D2620" i="17"/>
  <c r="I2620" i="17" s="1"/>
  <c r="H2616" i="17"/>
  <c r="F2616" i="17"/>
  <c r="G2616" i="17"/>
  <c r="E2616" i="17"/>
  <c r="D2616" i="17"/>
  <c r="I2616" i="17" s="1"/>
  <c r="H2612" i="17"/>
  <c r="F2612" i="17"/>
  <c r="G2612" i="17"/>
  <c r="E2612" i="17"/>
  <c r="D2612" i="17"/>
  <c r="I2612" i="17" s="1"/>
  <c r="H2608" i="17"/>
  <c r="F2608" i="17"/>
  <c r="G2608" i="17"/>
  <c r="E2608" i="17"/>
  <c r="D2608" i="17"/>
  <c r="I2608" i="17" s="1"/>
  <c r="H2604" i="17"/>
  <c r="F2604" i="17"/>
  <c r="G2604" i="17"/>
  <c r="E2604" i="17"/>
  <c r="D2604" i="17"/>
  <c r="I2604" i="17" s="1"/>
  <c r="H2600" i="17"/>
  <c r="F2600" i="17"/>
  <c r="G2600" i="17"/>
  <c r="E2600" i="17"/>
  <c r="D2600" i="17"/>
  <c r="I2600" i="17" s="1"/>
  <c r="H2596" i="17"/>
  <c r="F2596" i="17"/>
  <c r="G2596" i="17"/>
  <c r="E2596" i="17"/>
  <c r="D2596" i="17"/>
  <c r="I2596" i="17" s="1"/>
  <c r="H2592" i="17"/>
  <c r="F2592" i="17"/>
  <c r="G2592" i="17"/>
  <c r="E2592" i="17"/>
  <c r="D2592" i="17"/>
  <c r="I2592" i="17" s="1"/>
  <c r="H2588" i="17"/>
  <c r="F2588" i="17"/>
  <c r="G2588" i="17"/>
  <c r="E2588" i="17"/>
  <c r="D2588" i="17"/>
  <c r="I2588" i="17" s="1"/>
  <c r="H2584" i="17"/>
  <c r="F2584" i="17"/>
  <c r="G2584" i="17"/>
  <c r="E2584" i="17"/>
  <c r="D2584" i="17"/>
  <c r="I2584" i="17" s="1"/>
  <c r="H2580" i="17"/>
  <c r="F2580" i="17"/>
  <c r="G2580" i="17"/>
  <c r="E2580" i="17"/>
  <c r="D2580" i="17"/>
  <c r="I2580" i="17" s="1"/>
  <c r="H2576" i="17"/>
  <c r="F2576" i="17"/>
  <c r="G2576" i="17"/>
  <c r="E2576" i="17"/>
  <c r="D2576" i="17"/>
  <c r="I2576" i="17" s="1"/>
  <c r="H2572" i="17"/>
  <c r="F2572" i="17"/>
  <c r="G2572" i="17"/>
  <c r="E2572" i="17"/>
  <c r="D2572" i="17"/>
  <c r="I2572" i="17" s="1"/>
  <c r="H2568" i="17"/>
  <c r="F2568" i="17"/>
  <c r="G2568" i="17"/>
  <c r="E2568" i="17"/>
  <c r="D2568" i="17"/>
  <c r="I2568" i="17" s="1"/>
  <c r="H2564" i="17"/>
  <c r="F2564" i="17"/>
  <c r="G2564" i="17"/>
  <c r="E2564" i="17"/>
  <c r="D2564" i="17"/>
  <c r="I2564" i="17" s="1"/>
  <c r="H2560" i="17"/>
  <c r="F2560" i="17"/>
  <c r="G2560" i="17"/>
  <c r="E2560" i="17"/>
  <c r="D2560" i="17"/>
  <c r="I2560" i="17" s="1"/>
  <c r="H2556" i="17"/>
  <c r="F2556" i="17"/>
  <c r="G2556" i="17"/>
  <c r="E2556" i="17"/>
  <c r="D2556" i="17"/>
  <c r="I2556" i="17" s="1"/>
  <c r="H2552" i="17"/>
  <c r="F2552" i="17"/>
  <c r="G2552" i="17"/>
  <c r="E2552" i="17"/>
  <c r="D2552" i="17"/>
  <c r="I2552" i="17" s="1"/>
  <c r="H2548" i="17"/>
  <c r="F2548" i="17"/>
  <c r="G2548" i="17"/>
  <c r="E2548" i="17"/>
  <c r="D2548" i="17"/>
  <c r="I2548" i="17" s="1"/>
  <c r="H2544" i="17"/>
  <c r="F2544" i="17"/>
  <c r="G2544" i="17"/>
  <c r="E2544" i="17"/>
  <c r="D2544" i="17"/>
  <c r="I2544" i="17" s="1"/>
  <c r="H2540" i="17"/>
  <c r="F2540" i="17"/>
  <c r="G2540" i="17"/>
  <c r="E2540" i="17"/>
  <c r="D2540" i="17"/>
  <c r="I2540" i="17" s="1"/>
  <c r="H2536" i="17"/>
  <c r="F2536" i="17"/>
  <c r="G2536" i="17"/>
  <c r="E2536" i="17"/>
  <c r="D2536" i="17"/>
  <c r="I2536" i="17" s="1"/>
  <c r="H2532" i="17"/>
  <c r="F2532" i="17"/>
  <c r="G2532" i="17"/>
  <c r="E2532" i="17"/>
  <c r="D2532" i="17"/>
  <c r="I2532" i="17" s="1"/>
  <c r="H2528" i="17"/>
  <c r="F2528" i="17"/>
  <c r="G2528" i="17"/>
  <c r="E2528" i="17"/>
  <c r="D2528" i="17"/>
  <c r="I2528" i="17" s="1"/>
  <c r="H2524" i="17"/>
  <c r="F2524" i="17"/>
  <c r="G2524" i="17"/>
  <c r="E2524" i="17"/>
  <c r="D2524" i="17"/>
  <c r="I2524" i="17" s="1"/>
  <c r="H2520" i="17"/>
  <c r="F2520" i="17"/>
  <c r="G2520" i="17"/>
  <c r="E2520" i="17"/>
  <c r="D2520" i="17"/>
  <c r="I2520" i="17" s="1"/>
  <c r="H2516" i="17"/>
  <c r="F2516" i="17"/>
  <c r="G2516" i="17"/>
  <c r="E2516" i="17"/>
  <c r="D2516" i="17"/>
  <c r="I2516" i="17" s="1"/>
  <c r="H2512" i="17"/>
  <c r="F2512" i="17"/>
  <c r="G2512" i="17"/>
  <c r="E2512" i="17"/>
  <c r="D2512" i="17"/>
  <c r="I2512" i="17" s="1"/>
  <c r="H2508" i="17"/>
  <c r="F2508" i="17"/>
  <c r="G2508" i="17"/>
  <c r="E2508" i="17"/>
  <c r="D2508" i="17"/>
  <c r="I2508" i="17" s="1"/>
  <c r="H2504" i="17"/>
  <c r="F2504" i="17"/>
  <c r="G2504" i="17"/>
  <c r="E2504" i="17"/>
  <c r="D2504" i="17"/>
  <c r="I2504" i="17" s="1"/>
  <c r="H2500" i="17"/>
  <c r="F2500" i="17"/>
  <c r="G2500" i="17"/>
  <c r="E2500" i="17"/>
  <c r="D2500" i="17"/>
  <c r="I2500" i="17" s="1"/>
  <c r="H2496" i="17"/>
  <c r="F2496" i="17"/>
  <c r="G2496" i="17"/>
  <c r="E2496" i="17"/>
  <c r="D2496" i="17"/>
  <c r="I2496" i="17" s="1"/>
  <c r="H2492" i="17"/>
  <c r="F2492" i="17"/>
  <c r="G2492" i="17"/>
  <c r="E2492" i="17"/>
  <c r="D2492" i="17"/>
  <c r="I2492" i="17" s="1"/>
  <c r="H2488" i="17"/>
  <c r="F2488" i="17"/>
  <c r="G2488" i="17"/>
  <c r="E2488" i="17"/>
  <c r="D2488" i="17"/>
  <c r="I2488" i="17" s="1"/>
  <c r="H2484" i="17"/>
  <c r="G2484" i="17"/>
  <c r="E2484" i="17"/>
  <c r="F2484" i="17"/>
  <c r="D2484" i="17"/>
  <c r="I2484" i="17" s="1"/>
  <c r="H2480" i="17"/>
  <c r="F2480" i="17"/>
  <c r="G2480" i="17"/>
  <c r="E2480" i="17"/>
  <c r="D2480" i="17"/>
  <c r="I2480" i="17" s="1"/>
  <c r="H2476" i="17"/>
  <c r="F2476" i="17"/>
  <c r="G2476" i="17"/>
  <c r="E2476" i="17"/>
  <c r="D2476" i="17"/>
  <c r="I2476" i="17" s="1"/>
  <c r="H2472" i="17"/>
  <c r="F2472" i="17"/>
  <c r="G2472" i="17"/>
  <c r="E2472" i="17"/>
  <c r="D2472" i="17"/>
  <c r="I2472" i="17" s="1"/>
  <c r="H2468" i="17"/>
  <c r="G2468" i="17"/>
  <c r="F2468" i="17"/>
  <c r="E2468" i="17"/>
  <c r="D2468" i="17"/>
  <c r="I2468" i="17" s="1"/>
  <c r="H2464" i="17"/>
  <c r="F2464" i="17"/>
  <c r="G2464" i="17"/>
  <c r="E2464" i="17"/>
  <c r="D2464" i="17"/>
  <c r="I2464" i="17" s="1"/>
  <c r="H2460" i="17"/>
  <c r="F2460" i="17"/>
  <c r="G2460" i="17"/>
  <c r="E2460" i="17"/>
  <c r="D2460" i="17"/>
  <c r="I2460" i="17" s="1"/>
  <c r="H2456" i="17"/>
  <c r="F2456" i="17"/>
  <c r="G2456" i="17"/>
  <c r="E2456" i="17"/>
  <c r="D2456" i="17"/>
  <c r="I2456" i="17" s="1"/>
  <c r="H2452" i="17"/>
  <c r="F2452" i="17"/>
  <c r="G2452" i="17"/>
  <c r="E2452" i="17"/>
  <c r="D2452" i="17"/>
  <c r="I2452" i="17" s="1"/>
  <c r="H2448" i="17"/>
  <c r="F2448" i="17"/>
  <c r="G2448" i="17"/>
  <c r="E2448" i="17"/>
  <c r="D2448" i="17"/>
  <c r="I2448" i="17" s="1"/>
  <c r="H2444" i="17"/>
  <c r="F2444" i="17"/>
  <c r="G2444" i="17"/>
  <c r="E2444" i="17"/>
  <c r="D2444" i="17"/>
  <c r="I2444" i="17" s="1"/>
  <c r="H2440" i="17"/>
  <c r="F2440" i="17"/>
  <c r="G2440" i="17"/>
  <c r="E2440" i="17"/>
  <c r="D2440" i="17"/>
  <c r="I2440" i="17" s="1"/>
  <c r="H2436" i="17"/>
  <c r="F2436" i="17"/>
  <c r="G2436" i="17"/>
  <c r="E2436" i="17"/>
  <c r="D2436" i="17"/>
  <c r="I2436" i="17" s="1"/>
  <c r="H2432" i="17"/>
  <c r="F2432" i="17"/>
  <c r="G2432" i="17"/>
  <c r="E2432" i="17"/>
  <c r="D2432" i="17"/>
  <c r="I2432" i="17" s="1"/>
  <c r="H2428" i="17"/>
  <c r="F2428" i="17"/>
  <c r="G2428" i="17"/>
  <c r="E2428" i="17"/>
  <c r="D2428" i="17"/>
  <c r="I2428" i="17" s="1"/>
  <c r="H2424" i="17"/>
  <c r="F2424" i="17"/>
  <c r="G2424" i="17"/>
  <c r="E2424" i="17"/>
  <c r="D2424" i="17"/>
  <c r="I2424" i="17" s="1"/>
  <c r="H2420" i="17"/>
  <c r="G2420" i="17"/>
  <c r="F2420" i="17"/>
  <c r="E2420" i="17"/>
  <c r="D2420" i="17"/>
  <c r="I2420" i="17" s="1"/>
  <c r="H2416" i="17"/>
  <c r="F2416" i="17"/>
  <c r="G2416" i="17"/>
  <c r="E2416" i="17"/>
  <c r="D2416" i="17"/>
  <c r="I2416" i="17" s="1"/>
  <c r="H2412" i="17"/>
  <c r="F2412" i="17"/>
  <c r="G2412" i="17"/>
  <c r="E2412" i="17"/>
  <c r="D2412" i="17"/>
  <c r="I2412" i="17" s="1"/>
  <c r="H2408" i="17"/>
  <c r="F2408" i="17"/>
  <c r="G2408" i="17"/>
  <c r="E2408" i="17"/>
  <c r="D2408" i="17"/>
  <c r="I2408" i="17" s="1"/>
  <c r="H2404" i="17"/>
  <c r="G2404" i="17"/>
  <c r="F2404" i="17"/>
  <c r="E2404" i="17"/>
  <c r="D2404" i="17"/>
  <c r="I2404" i="17" s="1"/>
  <c r="H2400" i="17"/>
  <c r="F2400" i="17"/>
  <c r="G2400" i="17"/>
  <c r="E2400" i="17"/>
  <c r="D2400" i="17"/>
  <c r="I2400" i="17" s="1"/>
  <c r="H2396" i="17"/>
  <c r="F2396" i="17"/>
  <c r="G2396" i="17"/>
  <c r="E2396" i="17"/>
  <c r="D2396" i="17"/>
  <c r="I2396" i="17" s="1"/>
  <c r="H2392" i="17"/>
  <c r="F2392" i="17"/>
  <c r="G2392" i="17"/>
  <c r="E2392" i="17"/>
  <c r="D2392" i="17"/>
  <c r="I2392" i="17" s="1"/>
  <c r="H2388" i="17"/>
  <c r="F2388" i="17"/>
  <c r="G2388" i="17"/>
  <c r="E2388" i="17"/>
  <c r="D2388" i="17"/>
  <c r="I2388" i="17" s="1"/>
  <c r="H2384" i="17"/>
  <c r="F2384" i="17"/>
  <c r="G2384" i="17"/>
  <c r="E2384" i="17"/>
  <c r="D2384" i="17"/>
  <c r="I2384" i="17" s="1"/>
  <c r="H2380" i="17"/>
  <c r="F2380" i="17"/>
  <c r="G2380" i="17"/>
  <c r="E2380" i="17"/>
  <c r="D2380" i="17"/>
  <c r="I2380" i="17" s="1"/>
  <c r="H2376" i="17"/>
  <c r="F2376" i="17"/>
  <c r="G2376" i="17"/>
  <c r="E2376" i="17"/>
  <c r="D2376" i="17"/>
  <c r="I2376" i="17" s="1"/>
  <c r="H2372" i="17"/>
  <c r="F2372" i="17"/>
  <c r="G2372" i="17"/>
  <c r="E2372" i="17"/>
  <c r="D2372" i="17"/>
  <c r="I2372" i="17" s="1"/>
  <c r="H2368" i="17"/>
  <c r="F2368" i="17"/>
  <c r="G2368" i="17"/>
  <c r="E2368" i="17"/>
  <c r="D2368" i="17"/>
  <c r="I2368" i="17" s="1"/>
  <c r="H2364" i="17"/>
  <c r="F2364" i="17"/>
  <c r="G2364" i="17"/>
  <c r="E2364" i="17"/>
  <c r="D2364" i="17"/>
  <c r="I2364" i="17" s="1"/>
  <c r="H2360" i="17"/>
  <c r="F2360" i="17"/>
  <c r="G2360" i="17"/>
  <c r="E2360" i="17"/>
  <c r="D2360" i="17"/>
  <c r="I2360" i="17" s="1"/>
  <c r="H2356" i="17"/>
  <c r="G2356" i="17"/>
  <c r="F2356" i="17"/>
  <c r="E2356" i="17"/>
  <c r="D2356" i="17"/>
  <c r="I2356" i="17" s="1"/>
  <c r="H2352" i="17"/>
  <c r="F2352" i="17"/>
  <c r="G2352" i="17"/>
  <c r="E2352" i="17"/>
  <c r="D2352" i="17"/>
  <c r="I2352" i="17" s="1"/>
  <c r="H2348" i="17"/>
  <c r="F2348" i="17"/>
  <c r="G2348" i="17"/>
  <c r="E2348" i="17"/>
  <c r="D2348" i="17"/>
  <c r="H2344" i="17"/>
  <c r="F2344" i="17"/>
  <c r="G2344" i="17"/>
  <c r="E2344" i="17"/>
  <c r="D2344" i="17"/>
  <c r="I2344" i="17" s="1"/>
  <c r="H2340" i="17"/>
  <c r="G2340" i="17"/>
  <c r="F2340" i="17"/>
  <c r="E2340" i="17"/>
  <c r="D2340" i="17"/>
  <c r="I2340" i="17" s="1"/>
  <c r="H2336" i="17"/>
  <c r="F2336" i="17"/>
  <c r="G2336" i="17"/>
  <c r="E2336" i="17"/>
  <c r="D2336" i="17"/>
  <c r="I2336" i="17" s="1"/>
  <c r="H2332" i="17"/>
  <c r="F2332" i="17"/>
  <c r="G2332" i="17"/>
  <c r="E2332" i="17"/>
  <c r="D2332" i="17"/>
  <c r="I2332" i="17" s="1"/>
  <c r="H2328" i="17"/>
  <c r="F2328" i="17"/>
  <c r="G2328" i="17"/>
  <c r="E2328" i="17"/>
  <c r="D2328" i="17"/>
  <c r="I2328" i="17" s="1"/>
  <c r="H2324" i="17"/>
  <c r="F2324" i="17"/>
  <c r="G2324" i="17"/>
  <c r="E2324" i="17"/>
  <c r="D2324" i="17"/>
  <c r="H2320" i="17"/>
  <c r="F2320" i="17"/>
  <c r="G2320" i="17"/>
  <c r="E2320" i="17"/>
  <c r="D2320" i="17"/>
  <c r="I2320" i="17" s="1"/>
  <c r="H2316" i="17"/>
  <c r="F2316" i="17"/>
  <c r="G2316" i="17"/>
  <c r="E2316" i="17"/>
  <c r="D2316" i="17"/>
  <c r="I2316" i="17" s="1"/>
  <c r="H2312" i="17"/>
  <c r="F2312" i="17"/>
  <c r="G2312" i="17"/>
  <c r="E2312" i="17"/>
  <c r="D2312" i="17"/>
  <c r="I2312" i="17" s="1"/>
  <c r="H2308" i="17"/>
  <c r="F2308" i="17"/>
  <c r="G2308" i="17"/>
  <c r="E2308" i="17"/>
  <c r="D2308" i="17"/>
  <c r="I2308" i="17" s="1"/>
  <c r="H2304" i="17"/>
  <c r="F2304" i="17"/>
  <c r="G2304" i="17"/>
  <c r="E2304" i="17"/>
  <c r="D2304" i="17"/>
  <c r="I2304" i="17" s="1"/>
  <c r="H2300" i="17"/>
  <c r="F2300" i="17"/>
  <c r="G2300" i="17"/>
  <c r="E2300" i="17"/>
  <c r="D2300" i="17"/>
  <c r="I2300" i="17" s="1"/>
  <c r="H2296" i="17"/>
  <c r="F2296" i="17"/>
  <c r="G2296" i="17"/>
  <c r="E2296" i="17"/>
  <c r="D2296" i="17"/>
  <c r="I2296" i="17" s="1"/>
  <c r="H2292" i="17"/>
  <c r="G2292" i="17"/>
  <c r="F2292" i="17"/>
  <c r="E2292" i="17"/>
  <c r="D2292" i="17"/>
  <c r="I2292" i="17" s="1"/>
  <c r="H2288" i="17"/>
  <c r="F2288" i="17"/>
  <c r="G2288" i="17"/>
  <c r="E2288" i="17"/>
  <c r="D2288" i="17"/>
  <c r="I2288" i="17" s="1"/>
  <c r="H2284" i="17"/>
  <c r="F2284" i="17"/>
  <c r="G2284" i="17"/>
  <c r="E2284" i="17"/>
  <c r="D2284" i="17"/>
  <c r="I2284" i="17" s="1"/>
  <c r="H2280" i="17"/>
  <c r="F2280" i="17"/>
  <c r="G2280" i="17"/>
  <c r="E2280" i="17"/>
  <c r="D2280" i="17"/>
  <c r="I2280" i="17" s="1"/>
  <c r="H2276" i="17"/>
  <c r="G2276" i="17"/>
  <c r="F2276" i="17"/>
  <c r="E2276" i="17"/>
  <c r="D2276" i="17"/>
  <c r="I2276" i="17" s="1"/>
  <c r="H2272" i="17"/>
  <c r="F2272" i="17"/>
  <c r="G2272" i="17"/>
  <c r="E2272" i="17"/>
  <c r="D2272" i="17"/>
  <c r="I2272" i="17" s="1"/>
  <c r="H2268" i="17"/>
  <c r="F2268" i="17"/>
  <c r="G2268" i="17"/>
  <c r="E2268" i="17"/>
  <c r="D2268" i="17"/>
  <c r="I2268" i="17" s="1"/>
  <c r="H2264" i="17"/>
  <c r="F2264" i="17"/>
  <c r="G2264" i="17"/>
  <c r="E2264" i="17"/>
  <c r="D2264" i="17"/>
  <c r="I2264" i="17" s="1"/>
  <c r="H2260" i="17"/>
  <c r="F2260" i="17"/>
  <c r="G2260" i="17"/>
  <c r="E2260" i="17"/>
  <c r="D2260" i="17"/>
  <c r="I2260" i="17" s="1"/>
  <c r="H2256" i="17"/>
  <c r="F2256" i="17"/>
  <c r="G2256" i="17"/>
  <c r="E2256" i="17"/>
  <c r="D2256" i="17"/>
  <c r="I2256" i="17" s="1"/>
  <c r="H2252" i="17"/>
  <c r="F2252" i="17"/>
  <c r="G2252" i="17"/>
  <c r="E2252" i="17"/>
  <c r="D2252" i="17"/>
  <c r="I2252" i="17" s="1"/>
  <c r="H2248" i="17"/>
  <c r="F2248" i="17"/>
  <c r="G2248" i="17"/>
  <c r="E2248" i="17"/>
  <c r="D2248" i="17"/>
  <c r="I2248" i="17" s="1"/>
  <c r="H2244" i="17"/>
  <c r="F2244" i="17"/>
  <c r="G2244" i="17"/>
  <c r="E2244" i="17"/>
  <c r="D2244" i="17"/>
  <c r="I2244" i="17" s="1"/>
  <c r="H2240" i="17"/>
  <c r="F2240" i="17"/>
  <c r="G2240" i="17"/>
  <c r="E2240" i="17"/>
  <c r="D2240" i="17"/>
  <c r="I2240" i="17" s="1"/>
  <c r="H2236" i="17"/>
  <c r="F2236" i="17"/>
  <c r="G2236" i="17"/>
  <c r="E2236" i="17"/>
  <c r="D2236" i="17"/>
  <c r="I2236" i="17" s="1"/>
  <c r="H2232" i="17"/>
  <c r="F2232" i="17"/>
  <c r="G2232" i="17"/>
  <c r="E2232" i="17"/>
  <c r="D2232" i="17"/>
  <c r="I2232" i="17" s="1"/>
  <c r="H2228" i="17"/>
  <c r="G2228" i="17"/>
  <c r="E2228" i="17"/>
  <c r="F2228" i="17"/>
  <c r="D2228" i="17"/>
  <c r="I2228" i="17" s="1"/>
  <c r="H2224" i="17"/>
  <c r="F2224" i="17"/>
  <c r="G2224" i="17"/>
  <c r="E2224" i="17"/>
  <c r="D2224" i="17"/>
  <c r="I2224" i="17" s="1"/>
  <c r="H2220" i="17"/>
  <c r="F2220" i="17"/>
  <c r="G2220" i="17"/>
  <c r="E2220" i="17"/>
  <c r="D2220" i="17"/>
  <c r="I2220" i="17" s="1"/>
  <c r="H2216" i="17"/>
  <c r="F2216" i="17"/>
  <c r="G2216" i="17"/>
  <c r="E2216" i="17"/>
  <c r="D2216" i="17"/>
  <c r="I2216" i="17" s="1"/>
  <c r="H2212" i="17"/>
  <c r="G2212" i="17"/>
  <c r="F2212" i="17"/>
  <c r="E2212" i="17"/>
  <c r="D2212" i="17"/>
  <c r="I2212" i="17" s="1"/>
  <c r="H2208" i="17"/>
  <c r="F2208" i="17"/>
  <c r="G2208" i="17"/>
  <c r="E2208" i="17"/>
  <c r="D2208" i="17"/>
  <c r="I2208" i="17" s="1"/>
  <c r="H2204" i="17"/>
  <c r="F2204" i="17"/>
  <c r="G2204" i="17"/>
  <c r="E2204" i="17"/>
  <c r="D2204" i="17"/>
  <c r="I2204" i="17" s="1"/>
  <c r="H2200" i="17"/>
  <c r="F2200" i="17"/>
  <c r="G2200" i="17"/>
  <c r="E2200" i="17"/>
  <c r="D2200" i="17"/>
  <c r="I2200" i="17" s="1"/>
  <c r="H2196" i="17"/>
  <c r="F2196" i="17"/>
  <c r="G2196" i="17"/>
  <c r="E2196" i="17"/>
  <c r="D2196" i="17"/>
  <c r="I2196" i="17" s="1"/>
  <c r="H2192" i="17"/>
  <c r="F2192" i="17"/>
  <c r="G2192" i="17"/>
  <c r="E2192" i="17"/>
  <c r="D2192" i="17"/>
  <c r="I2192" i="17" s="1"/>
  <c r="H2188" i="17"/>
  <c r="F2188" i="17"/>
  <c r="G2188" i="17"/>
  <c r="E2188" i="17"/>
  <c r="D2188" i="17"/>
  <c r="I2188" i="17" s="1"/>
  <c r="H2184" i="17"/>
  <c r="F2184" i="17"/>
  <c r="G2184" i="17"/>
  <c r="E2184" i="17"/>
  <c r="D2184" i="17"/>
  <c r="I2184" i="17" s="1"/>
  <c r="H1496" i="17"/>
  <c r="F1496" i="17"/>
  <c r="G1496" i="17"/>
  <c r="E1496" i="17"/>
  <c r="D1496" i="17"/>
  <c r="I1496" i="17" s="1"/>
  <c r="H1484" i="17"/>
  <c r="F1484" i="17"/>
  <c r="G1484" i="17"/>
  <c r="E1484" i="17"/>
  <c r="D1484" i="17"/>
  <c r="I1484" i="17" s="1"/>
  <c r="H1468" i="17"/>
  <c r="F1468" i="17"/>
  <c r="G1468" i="17"/>
  <c r="E1468" i="17"/>
  <c r="D1468" i="17"/>
  <c r="I1468" i="17" s="1"/>
  <c r="H1456" i="17"/>
  <c r="F1456" i="17"/>
  <c r="G1456" i="17"/>
  <c r="E1456" i="17"/>
  <c r="D1456" i="17"/>
  <c r="I1456" i="17" s="1"/>
  <c r="H1448" i="17"/>
  <c r="F1448" i="17"/>
  <c r="G1448" i="17"/>
  <c r="E1448" i="17"/>
  <c r="D1448" i="17"/>
  <c r="I1448" i="17" s="1"/>
  <c r="H1432" i="17"/>
  <c r="F1432" i="17"/>
  <c r="G1432" i="17"/>
  <c r="E1432" i="17"/>
  <c r="D1432" i="17"/>
  <c r="I1432" i="17" s="1"/>
  <c r="H1416" i="17"/>
  <c r="F1416" i="17"/>
  <c r="G1416" i="17"/>
  <c r="E1416" i="17"/>
  <c r="D1416" i="17"/>
  <c r="I1416" i="17" s="1"/>
  <c r="H1404" i="17"/>
  <c r="F1404" i="17"/>
  <c r="G1404" i="17"/>
  <c r="E1404" i="17"/>
  <c r="D1404" i="17"/>
  <c r="I1404" i="17" s="1"/>
  <c r="H1388" i="17"/>
  <c r="F1388" i="17"/>
  <c r="G1388" i="17"/>
  <c r="E1388" i="17"/>
  <c r="D1388" i="17"/>
  <c r="I1388" i="17" s="1"/>
  <c r="H1372" i="17"/>
  <c r="F1372" i="17"/>
  <c r="G1372" i="17"/>
  <c r="E1372" i="17"/>
  <c r="D1372" i="17"/>
  <c r="I1372" i="17" s="1"/>
  <c r="H1360" i="17"/>
  <c r="F1360" i="17"/>
  <c r="G1360" i="17"/>
  <c r="D1360" i="17"/>
  <c r="I1360" i="17" s="1"/>
  <c r="E1360" i="17"/>
  <c r="H1348" i="17"/>
  <c r="F1348" i="17"/>
  <c r="G1348" i="17"/>
  <c r="E1348" i="17"/>
  <c r="D1348" i="17"/>
  <c r="I1348" i="17" s="1"/>
  <c r="H1332" i="17"/>
  <c r="G1332" i="17"/>
  <c r="F1332" i="17"/>
  <c r="E1332" i="17"/>
  <c r="D1332" i="17"/>
  <c r="I1332" i="17" s="1"/>
  <c r="H1316" i="17"/>
  <c r="G1316" i="17"/>
  <c r="F1316" i="17"/>
  <c r="E1316" i="17"/>
  <c r="D1316" i="17"/>
  <c r="I1316" i="17" s="1"/>
  <c r="H1312" i="17"/>
  <c r="F1312" i="17"/>
  <c r="G1312" i="17"/>
  <c r="E1312" i="17"/>
  <c r="D1312" i="17"/>
  <c r="I1312" i="17" s="1"/>
  <c r="H1296" i="17"/>
  <c r="F1296" i="17"/>
  <c r="G1296" i="17"/>
  <c r="E1296" i="17"/>
  <c r="D1296" i="17"/>
  <c r="I1296" i="17" s="1"/>
  <c r="H1288" i="17"/>
  <c r="F1288" i="17"/>
  <c r="G1288" i="17"/>
  <c r="E1288" i="17"/>
  <c r="D1288" i="17"/>
  <c r="I1288" i="17" s="1"/>
  <c r="H1272" i="17"/>
  <c r="F1272" i="17"/>
  <c r="G1272" i="17"/>
  <c r="E1272" i="17"/>
  <c r="D1272" i="17"/>
  <c r="I1272" i="17" s="1"/>
  <c r="H1256" i="17"/>
  <c r="F1256" i="17"/>
  <c r="G1256" i="17"/>
  <c r="E1256" i="17"/>
  <c r="D1256" i="17"/>
  <c r="I1256" i="17" s="1"/>
  <c r="H1244" i="17"/>
  <c r="F1244" i="17"/>
  <c r="G1244" i="17"/>
  <c r="E1244" i="17"/>
  <c r="D1244" i="17"/>
  <c r="I1244" i="17" s="1"/>
  <c r="H1232" i="17"/>
  <c r="F1232" i="17"/>
  <c r="G1232" i="17"/>
  <c r="D1232" i="17"/>
  <c r="I1232" i="17" s="1"/>
  <c r="E1232" i="17"/>
  <c r="H1216" i="17"/>
  <c r="F1216" i="17"/>
  <c r="G1216" i="17"/>
  <c r="E1216" i="17"/>
  <c r="D1216" i="17"/>
  <c r="I1216" i="17" s="1"/>
  <c r="H1196" i="17"/>
  <c r="F1196" i="17"/>
  <c r="G1196" i="17"/>
  <c r="E1196" i="17"/>
  <c r="D1196" i="17"/>
  <c r="I1196" i="17" s="1"/>
  <c r="H1188" i="17"/>
  <c r="F1188" i="17"/>
  <c r="G1188" i="17"/>
  <c r="E1188" i="17"/>
  <c r="D1188" i="17"/>
  <c r="I1188" i="17" s="1"/>
  <c r="H1172" i="17"/>
  <c r="F1172" i="17"/>
  <c r="G1172" i="17"/>
  <c r="E1172" i="17"/>
  <c r="D1172" i="17"/>
  <c r="I1172" i="17" s="1"/>
  <c r="H1160" i="17"/>
  <c r="F1160" i="17"/>
  <c r="G1160" i="17"/>
  <c r="E1160" i="17"/>
  <c r="D1160" i="17"/>
  <c r="I1160" i="17" s="1"/>
  <c r="H1148" i="17"/>
  <c r="F1148" i="17"/>
  <c r="G1148" i="17"/>
  <c r="E1148" i="17"/>
  <c r="D1148" i="17"/>
  <c r="I1148" i="17" s="1"/>
  <c r="H1132" i="17"/>
  <c r="F1132" i="17"/>
  <c r="G1132" i="17"/>
  <c r="E1132" i="17"/>
  <c r="D1132" i="17"/>
  <c r="I1132" i="17" s="1"/>
  <c r="H1120" i="17"/>
  <c r="F1120" i="17"/>
  <c r="G1120" i="17"/>
  <c r="E1120" i="17"/>
  <c r="D1120" i="17"/>
  <c r="H1104" i="17"/>
  <c r="F1104" i="17"/>
  <c r="G1104" i="17"/>
  <c r="D1104" i="17"/>
  <c r="I1104" i="17" s="1"/>
  <c r="E1104" i="17"/>
  <c r="H1096" i="17"/>
  <c r="F1096" i="17"/>
  <c r="G1096" i="17"/>
  <c r="E1096" i="17"/>
  <c r="D1096" i="17"/>
  <c r="I1096" i="17" s="1"/>
  <c r="H1080" i="17"/>
  <c r="F1080" i="17"/>
  <c r="G1080" i="17"/>
  <c r="E1080" i="17"/>
  <c r="D1080" i="17"/>
  <c r="I1080" i="17" s="1"/>
  <c r="H1064" i="17"/>
  <c r="F1064" i="17"/>
  <c r="G1064" i="17"/>
  <c r="E1064" i="17"/>
  <c r="D1064" i="17"/>
  <c r="I1064" i="17" s="1"/>
  <c r="H1052" i="17"/>
  <c r="F1052" i="17"/>
  <c r="G1052" i="17"/>
  <c r="E1052" i="17"/>
  <c r="D1052" i="17"/>
  <c r="I1052" i="17" s="1"/>
  <c r="H1040" i="17"/>
  <c r="G1040" i="17"/>
  <c r="F1040" i="17"/>
  <c r="E1040" i="17"/>
  <c r="D1040" i="17"/>
  <c r="I1040" i="17" s="1"/>
  <c r="H1024" i="17"/>
  <c r="F1024" i="17"/>
  <c r="G1024" i="17"/>
  <c r="E1024" i="17"/>
  <c r="D1024" i="17"/>
  <c r="I1024" i="17" s="1"/>
  <c r="H1008" i="17"/>
  <c r="F1008" i="17"/>
  <c r="G1008" i="17"/>
  <c r="E1008" i="17"/>
  <c r="D1008" i="17"/>
  <c r="I1008" i="17" s="1"/>
  <c r="H996" i="17"/>
  <c r="F996" i="17"/>
  <c r="G996" i="17"/>
  <c r="E996" i="17"/>
  <c r="D996" i="17"/>
  <c r="I996" i="17" s="1"/>
  <c r="H984" i="17"/>
  <c r="F984" i="17"/>
  <c r="G984" i="17"/>
  <c r="E984" i="17"/>
  <c r="D984" i="17"/>
  <c r="I984" i="17" s="1"/>
  <c r="H968" i="17"/>
  <c r="F968" i="17"/>
  <c r="G968" i="17"/>
  <c r="E968" i="17"/>
  <c r="D968" i="17"/>
  <c r="I968" i="17" s="1"/>
  <c r="H956" i="17"/>
  <c r="F956" i="17"/>
  <c r="G956" i="17"/>
  <c r="E956" i="17"/>
  <c r="D956" i="17"/>
  <c r="I956" i="17" s="1"/>
  <c r="H944" i="17"/>
  <c r="G944" i="17"/>
  <c r="F944" i="17"/>
  <c r="D944" i="17"/>
  <c r="I944" i="17" s="1"/>
  <c r="E944" i="17"/>
  <c r="H928" i="17"/>
  <c r="F928" i="17"/>
  <c r="G928" i="17"/>
  <c r="E928" i="17"/>
  <c r="D928" i="17"/>
  <c r="I928" i="17" s="1"/>
  <c r="H920" i="17"/>
  <c r="F920" i="17"/>
  <c r="G920" i="17"/>
  <c r="E920" i="17"/>
  <c r="D920" i="17"/>
  <c r="I920" i="17" s="1"/>
  <c r="H904" i="17"/>
  <c r="F904" i="17"/>
  <c r="G904" i="17"/>
  <c r="E904" i="17"/>
  <c r="D904" i="17"/>
  <c r="I904" i="17" s="1"/>
  <c r="H896" i="17"/>
  <c r="F896" i="17"/>
  <c r="G896" i="17"/>
  <c r="E896" i="17"/>
  <c r="D896" i="17"/>
  <c r="I896" i="17" s="1"/>
  <c r="H880" i="17"/>
  <c r="F880" i="17"/>
  <c r="G880" i="17"/>
  <c r="E880" i="17"/>
  <c r="D880" i="17"/>
  <c r="I880" i="17" s="1"/>
  <c r="H872" i="17"/>
  <c r="F872" i="17"/>
  <c r="G872" i="17"/>
  <c r="E872" i="17"/>
  <c r="D872" i="17"/>
  <c r="I872" i="17" s="1"/>
  <c r="H852" i="17"/>
  <c r="F852" i="17"/>
  <c r="E852" i="17"/>
  <c r="G852" i="17"/>
  <c r="D852" i="17"/>
  <c r="I852" i="17" s="1"/>
  <c r="H836" i="17"/>
  <c r="F836" i="17"/>
  <c r="G836" i="17"/>
  <c r="E836" i="17"/>
  <c r="D836" i="17"/>
  <c r="I836" i="17" s="1"/>
  <c r="H820" i="17"/>
  <c r="F820" i="17"/>
  <c r="E820" i="17"/>
  <c r="G820" i="17"/>
  <c r="D820" i="17"/>
  <c r="I820" i="17" s="1"/>
  <c r="H804" i="17"/>
  <c r="F804" i="17"/>
  <c r="G804" i="17"/>
  <c r="E804" i="17"/>
  <c r="D804" i="17"/>
  <c r="I804" i="17" s="1"/>
  <c r="H792" i="17"/>
  <c r="F792" i="17"/>
  <c r="G792" i="17"/>
  <c r="E792" i="17"/>
  <c r="D792" i="17"/>
  <c r="I792" i="17" s="1"/>
  <c r="H780" i="17"/>
  <c r="F780" i="17"/>
  <c r="E780" i="17"/>
  <c r="G780" i="17"/>
  <c r="D780" i="17"/>
  <c r="I780" i="17" s="1"/>
  <c r="H764" i="17"/>
  <c r="F764" i="17"/>
  <c r="G764" i="17"/>
  <c r="E764" i="17"/>
  <c r="D764" i="17"/>
  <c r="I764" i="17" s="1"/>
  <c r="H752" i="17"/>
  <c r="F752" i="17"/>
  <c r="G752" i="17"/>
  <c r="E752" i="17"/>
  <c r="D752" i="17"/>
  <c r="I752" i="17" s="1"/>
  <c r="H740" i="17"/>
  <c r="F740" i="17"/>
  <c r="G740" i="17"/>
  <c r="E740" i="17"/>
  <c r="D740" i="17"/>
  <c r="I740" i="17" s="1"/>
  <c r="H724" i="17"/>
  <c r="F724" i="17"/>
  <c r="E724" i="17"/>
  <c r="G724" i="17"/>
  <c r="D724" i="17"/>
  <c r="I724" i="17" s="1"/>
  <c r="H716" i="17"/>
  <c r="F716" i="17"/>
  <c r="E716" i="17"/>
  <c r="G716" i="17"/>
  <c r="D716" i="17"/>
  <c r="I716" i="17" s="1"/>
  <c r="H700" i="17"/>
  <c r="F700" i="17"/>
  <c r="G700" i="17"/>
  <c r="E700" i="17"/>
  <c r="D700" i="17"/>
  <c r="I700" i="17" s="1"/>
  <c r="H688" i="17"/>
  <c r="F688" i="17"/>
  <c r="G688" i="17"/>
  <c r="E688" i="17"/>
  <c r="D688" i="17"/>
  <c r="I688" i="17" s="1"/>
  <c r="H676" i="17"/>
  <c r="F676" i="17"/>
  <c r="G676" i="17"/>
  <c r="E676" i="17"/>
  <c r="D676" i="17"/>
  <c r="I676" i="17" s="1"/>
  <c r="H660" i="17"/>
  <c r="F660" i="17"/>
  <c r="E660" i="17"/>
  <c r="D660" i="17"/>
  <c r="I660" i="17" s="1"/>
  <c r="G660" i="17"/>
  <c r="H648" i="17"/>
  <c r="F648" i="17"/>
  <c r="G648" i="17"/>
  <c r="E648" i="17"/>
  <c r="D648" i="17"/>
  <c r="I648" i="17" s="1"/>
  <c r="H636" i="17"/>
  <c r="F636" i="17"/>
  <c r="G636" i="17"/>
  <c r="E636" i="17"/>
  <c r="D636" i="17"/>
  <c r="I636" i="17" s="1"/>
  <c r="H624" i="17"/>
  <c r="F624" i="17"/>
  <c r="G624" i="17"/>
  <c r="E624" i="17"/>
  <c r="D624" i="17"/>
  <c r="I624" i="17" s="1"/>
  <c r="H612" i="17"/>
  <c r="F612" i="17"/>
  <c r="G612" i="17"/>
  <c r="E612" i="17"/>
  <c r="D612" i="17"/>
  <c r="I612" i="17" s="1"/>
  <c r="H596" i="17"/>
  <c r="F596" i="17"/>
  <c r="E596" i="17"/>
  <c r="G596" i="17"/>
  <c r="D596" i="17"/>
  <c r="I596" i="17" s="1"/>
  <c r="H580" i="17"/>
  <c r="F580" i="17"/>
  <c r="G580" i="17"/>
  <c r="E580" i="17"/>
  <c r="D580" i="17"/>
  <c r="I580" i="17" s="1"/>
  <c r="H572" i="17"/>
  <c r="F572" i="17"/>
  <c r="G572" i="17"/>
  <c r="E572" i="17"/>
  <c r="D572" i="17"/>
  <c r="I572" i="17" s="1"/>
  <c r="H556" i="17"/>
  <c r="F556" i="17"/>
  <c r="E556" i="17"/>
  <c r="G556" i="17"/>
  <c r="D556" i="17"/>
  <c r="I556" i="17" s="1"/>
  <c r="H540" i="17"/>
  <c r="F540" i="17"/>
  <c r="G540" i="17"/>
  <c r="E540" i="17"/>
  <c r="D540" i="17"/>
  <c r="I540" i="17" s="1"/>
  <c r="H532" i="17"/>
  <c r="F532" i="17"/>
  <c r="E532" i="17"/>
  <c r="D532" i="17"/>
  <c r="I532" i="17" s="1"/>
  <c r="G532" i="17"/>
  <c r="H516" i="17"/>
  <c r="F516" i="17"/>
  <c r="G516" i="17"/>
  <c r="E516" i="17"/>
  <c r="D516" i="17"/>
  <c r="I516" i="17" s="1"/>
  <c r="H504" i="17"/>
  <c r="F504" i="17"/>
  <c r="G504" i="17"/>
  <c r="E504" i="17"/>
  <c r="D504" i="17"/>
  <c r="I504" i="17" s="1"/>
  <c r="H492" i="17"/>
  <c r="F492" i="17"/>
  <c r="E492" i="17"/>
  <c r="G492" i="17"/>
  <c r="D492" i="17"/>
  <c r="I492" i="17" s="1"/>
  <c r="H476" i="17"/>
  <c r="F476" i="17"/>
  <c r="G476" i="17"/>
  <c r="E476" i="17"/>
  <c r="D476" i="17"/>
  <c r="I476" i="17" s="1"/>
  <c r="H468" i="17"/>
  <c r="F468" i="17"/>
  <c r="E468" i="17"/>
  <c r="G468" i="17"/>
  <c r="D468" i="17"/>
  <c r="I468" i="17" s="1"/>
  <c r="H452" i="17"/>
  <c r="F452" i="17"/>
  <c r="G452" i="17"/>
  <c r="E452" i="17"/>
  <c r="D452" i="17"/>
  <c r="I452" i="17" s="1"/>
  <c r="H440" i="17"/>
  <c r="F440" i="17"/>
  <c r="G440" i="17"/>
  <c r="E440" i="17"/>
  <c r="D440" i="17"/>
  <c r="I440" i="17" s="1"/>
  <c r="H432" i="17"/>
  <c r="F432" i="17"/>
  <c r="G432" i="17"/>
  <c r="E432" i="17"/>
  <c r="D432" i="17"/>
  <c r="I432" i="17" s="1"/>
  <c r="H412" i="17"/>
  <c r="F412" i="17"/>
  <c r="G412" i="17"/>
  <c r="E412" i="17"/>
  <c r="D412" i="17"/>
  <c r="I412" i="17" s="1"/>
  <c r="H400" i="17"/>
  <c r="F400" i="17"/>
  <c r="G400" i="17"/>
  <c r="E400" i="17"/>
  <c r="D400" i="17"/>
  <c r="I400" i="17" s="1"/>
  <c r="H388" i="17"/>
  <c r="F388" i="17"/>
  <c r="G388" i="17"/>
  <c r="E388" i="17"/>
  <c r="D388" i="17"/>
  <c r="I388" i="17" s="1"/>
  <c r="H372" i="17"/>
  <c r="F372" i="17"/>
  <c r="E372" i="17"/>
  <c r="D372" i="17"/>
  <c r="I372" i="17" s="1"/>
  <c r="G372" i="17"/>
  <c r="H356" i="17"/>
  <c r="F356" i="17"/>
  <c r="G356" i="17"/>
  <c r="E356" i="17"/>
  <c r="D356" i="17"/>
  <c r="I356" i="17" s="1"/>
  <c r="H348" i="17"/>
  <c r="F348" i="17"/>
  <c r="G348" i="17"/>
  <c r="E348" i="17"/>
  <c r="D348" i="17"/>
  <c r="I348" i="17" s="1"/>
  <c r="H332" i="17"/>
  <c r="F332" i="17"/>
  <c r="E332" i="17"/>
  <c r="G332" i="17"/>
  <c r="D332" i="17"/>
  <c r="I332" i="17" s="1"/>
  <c r="H324" i="17"/>
  <c r="F324" i="17"/>
  <c r="G324" i="17"/>
  <c r="E324" i="17"/>
  <c r="D324" i="17"/>
  <c r="I324" i="17" s="1"/>
  <c r="H308" i="17"/>
  <c r="F308" i="17"/>
  <c r="E308" i="17"/>
  <c r="G308" i="17"/>
  <c r="D308" i="17"/>
  <c r="I308" i="17" s="1"/>
  <c r="H292" i="17"/>
  <c r="F292" i="17"/>
  <c r="G292" i="17"/>
  <c r="E292" i="17"/>
  <c r="D292" i="17"/>
  <c r="I292" i="17" s="1"/>
  <c r="H284" i="17"/>
  <c r="F284" i="17"/>
  <c r="G284" i="17"/>
  <c r="E284" i="17"/>
  <c r="D284" i="17"/>
  <c r="I284" i="17" s="1"/>
  <c r="H268" i="17"/>
  <c r="F268" i="17"/>
  <c r="E268" i="17"/>
  <c r="G268" i="17"/>
  <c r="D268" i="17"/>
  <c r="I268" i="17" s="1"/>
  <c r="H252" i="17"/>
  <c r="F252" i="17"/>
  <c r="G252" i="17"/>
  <c r="E252" i="17"/>
  <c r="D252" i="17"/>
  <c r="I252" i="17" s="1"/>
  <c r="H244" i="17"/>
  <c r="F244" i="17"/>
  <c r="E244" i="17"/>
  <c r="D244" i="17"/>
  <c r="I244" i="17" s="1"/>
  <c r="G244" i="17"/>
  <c r="H228" i="17"/>
  <c r="F228" i="17"/>
  <c r="E228" i="17"/>
  <c r="G228" i="17"/>
  <c r="D228" i="17"/>
  <c r="I228" i="17" s="1"/>
  <c r="H212" i="17"/>
  <c r="F212" i="17"/>
  <c r="E212" i="17"/>
  <c r="D212" i="17"/>
  <c r="I212" i="17" s="1"/>
  <c r="G212" i="17"/>
  <c r="H204" i="17"/>
  <c r="F204" i="17"/>
  <c r="E204" i="17"/>
  <c r="G204" i="17"/>
  <c r="D204" i="17"/>
  <c r="I204" i="17" s="1"/>
  <c r="H188" i="17"/>
  <c r="F188" i="17"/>
  <c r="E188" i="17"/>
  <c r="G188" i="17"/>
  <c r="D188" i="17"/>
  <c r="I188" i="17" s="1"/>
  <c r="H172" i="17"/>
  <c r="F172" i="17"/>
  <c r="E172" i="17"/>
  <c r="G172" i="17"/>
  <c r="D172" i="17"/>
  <c r="I172" i="17" s="1"/>
  <c r="H156" i="17"/>
  <c r="F156" i="17"/>
  <c r="E156" i="17"/>
  <c r="G156" i="17"/>
  <c r="D156" i="17"/>
  <c r="I156" i="17" s="1"/>
  <c r="H148" i="17"/>
  <c r="F148" i="17"/>
  <c r="E148" i="17"/>
  <c r="D148" i="17"/>
  <c r="I148" i="17" s="1"/>
  <c r="G148" i="17"/>
  <c r="H132" i="17"/>
  <c r="F132" i="17"/>
  <c r="E132" i="17"/>
  <c r="G132" i="17"/>
  <c r="D132" i="17"/>
  <c r="I132" i="17" s="1"/>
  <c r="H128" i="17"/>
  <c r="F128" i="17"/>
  <c r="G128" i="17"/>
  <c r="E128" i="17"/>
  <c r="D128" i="17"/>
  <c r="I128" i="17" s="1"/>
  <c r="H112" i="17"/>
  <c r="F112" i="17"/>
  <c r="G112" i="17"/>
  <c r="E112" i="17"/>
  <c r="D112" i="17"/>
  <c r="I112" i="17" s="1"/>
  <c r="H96" i="17"/>
  <c r="F96" i="17"/>
  <c r="G96" i="17"/>
  <c r="E96" i="17"/>
  <c r="D96" i="17"/>
  <c r="I96" i="17" s="1"/>
  <c r="H88" i="17"/>
  <c r="F88" i="17"/>
  <c r="G88" i="17"/>
  <c r="E88" i="17"/>
  <c r="D88" i="17"/>
  <c r="I88" i="17" s="1"/>
  <c r="H72" i="17"/>
  <c r="F72" i="17"/>
  <c r="G72" i="17"/>
  <c r="E72" i="17"/>
  <c r="D72" i="17"/>
  <c r="I72" i="17" s="1"/>
  <c r="H60" i="17"/>
  <c r="F60" i="17"/>
  <c r="E60" i="17"/>
  <c r="G60" i="17"/>
  <c r="D60" i="17"/>
  <c r="I60" i="17" s="1"/>
  <c r="H48" i="17"/>
  <c r="F48" i="17"/>
  <c r="G48" i="17"/>
  <c r="E48" i="17"/>
  <c r="D48" i="17"/>
  <c r="I48" i="17" s="1"/>
  <c r="H32" i="17"/>
  <c r="F32" i="17"/>
  <c r="G32" i="17"/>
  <c r="E32" i="17"/>
  <c r="D32" i="17"/>
  <c r="I32" i="17" s="1"/>
  <c r="H20" i="17"/>
  <c r="F20" i="17"/>
  <c r="E20" i="17"/>
  <c r="D20" i="17"/>
  <c r="I20" i="17" s="1"/>
  <c r="G20" i="17"/>
  <c r="H4" i="17"/>
  <c r="F4" i="17"/>
  <c r="E4" i="17"/>
  <c r="G4" i="17"/>
  <c r="D4" i="17"/>
  <c r="I4" i="17" s="1"/>
  <c r="H3996" i="17"/>
  <c r="G3996" i="17"/>
  <c r="F3996" i="17"/>
  <c r="E3996" i="17"/>
  <c r="D3996" i="17"/>
  <c r="I3996" i="17" s="1"/>
  <c r="H3980" i="17"/>
  <c r="G3980" i="17"/>
  <c r="F3980" i="17"/>
  <c r="E3980" i="17"/>
  <c r="D3980" i="17"/>
  <c r="I3980" i="17" s="1"/>
  <c r="H3968" i="17"/>
  <c r="F3968" i="17"/>
  <c r="G3968" i="17"/>
  <c r="E3968" i="17"/>
  <c r="D3968" i="17"/>
  <c r="I3968" i="17" s="1"/>
  <c r="H3956" i="17"/>
  <c r="G3956" i="17"/>
  <c r="E3956" i="17"/>
  <c r="F3956" i="17"/>
  <c r="D3956" i="17"/>
  <c r="I3956" i="17" s="1"/>
  <c r="H3940" i="17"/>
  <c r="G3940" i="17"/>
  <c r="F3940" i="17"/>
  <c r="E3940" i="17"/>
  <c r="D3940" i="17"/>
  <c r="I3940" i="17" s="1"/>
  <c r="H3932" i="17"/>
  <c r="G3932" i="17"/>
  <c r="F3932" i="17"/>
  <c r="E3932" i="17"/>
  <c r="D3932" i="17"/>
  <c r="I3932" i="17" s="1"/>
  <c r="H3916" i="17"/>
  <c r="G3916" i="17"/>
  <c r="F3916" i="17"/>
  <c r="E3916" i="17"/>
  <c r="D3916" i="17"/>
  <c r="I3916" i="17" s="1"/>
  <c r="H3900" i="17"/>
  <c r="G3900" i="17"/>
  <c r="F3900" i="17"/>
  <c r="E3900" i="17"/>
  <c r="D3900" i="17"/>
  <c r="I3900" i="17" s="1"/>
  <c r="H3892" i="17"/>
  <c r="G3892" i="17"/>
  <c r="E3892" i="17"/>
  <c r="F3892" i="17"/>
  <c r="D3892" i="17"/>
  <c r="I3892" i="17" s="1"/>
  <c r="H3876" i="17"/>
  <c r="G3876" i="17"/>
  <c r="F3876" i="17"/>
  <c r="E3876" i="17"/>
  <c r="D3876" i="17"/>
  <c r="I3876" i="17" s="1"/>
  <c r="H3864" i="17"/>
  <c r="F3864" i="17"/>
  <c r="G3864" i="17"/>
  <c r="E3864" i="17"/>
  <c r="D3864" i="17"/>
  <c r="I3864" i="17" s="1"/>
  <c r="H3856" i="17"/>
  <c r="F3856" i="17"/>
  <c r="G3856" i="17"/>
  <c r="E3856" i="17"/>
  <c r="D3856" i="17"/>
  <c r="I3856" i="17" s="1"/>
  <c r="H3836" i="17"/>
  <c r="G3836" i="17"/>
  <c r="F3836" i="17"/>
  <c r="E3836" i="17"/>
  <c r="D3836" i="17"/>
  <c r="I3836" i="17" s="1"/>
  <c r="H3820" i="17"/>
  <c r="G3820" i="17"/>
  <c r="F3820" i="17"/>
  <c r="E3820" i="17"/>
  <c r="D3820" i="17"/>
  <c r="I3820" i="17" s="1"/>
  <c r="H3804" i="17"/>
  <c r="G3804" i="17"/>
  <c r="F3804" i="17"/>
  <c r="E3804" i="17"/>
  <c r="D3804" i="17"/>
  <c r="I3804" i="17" s="1"/>
  <c r="H3796" i="17"/>
  <c r="G3796" i="17"/>
  <c r="E3796" i="17"/>
  <c r="F3796" i="17"/>
  <c r="D3796" i="17"/>
  <c r="I3796" i="17" s="1"/>
  <c r="H3780" i="17"/>
  <c r="G3780" i="17"/>
  <c r="F3780" i="17"/>
  <c r="E3780" i="17"/>
  <c r="D3780" i="17"/>
  <c r="I3780" i="17" s="1"/>
  <c r="H3768" i="17"/>
  <c r="F3768" i="17"/>
  <c r="G3768" i="17"/>
  <c r="E3768" i="17"/>
  <c r="D3768" i="17"/>
  <c r="I3768" i="17" s="1"/>
  <c r="H3760" i="17"/>
  <c r="F3760" i="17"/>
  <c r="G3760" i="17"/>
  <c r="E3760" i="17"/>
  <c r="D3760" i="17"/>
  <c r="I3760" i="17" s="1"/>
  <c r="H3740" i="17"/>
  <c r="G3740" i="17"/>
  <c r="F3740" i="17"/>
  <c r="E3740" i="17"/>
  <c r="D3740" i="17"/>
  <c r="I3740" i="17" s="1"/>
  <c r="H3724" i="17"/>
  <c r="G3724" i="17"/>
  <c r="F3724" i="17"/>
  <c r="E3724" i="17"/>
  <c r="D3724" i="17"/>
  <c r="I3724" i="17" s="1"/>
  <c r="H3720" i="17"/>
  <c r="F3720" i="17"/>
  <c r="G3720" i="17"/>
  <c r="E3720" i="17"/>
  <c r="D3720" i="17"/>
  <c r="I3720" i="17" s="1"/>
  <c r="H3700" i="17"/>
  <c r="G3700" i="17"/>
  <c r="E3700" i="17"/>
  <c r="F3700" i="17"/>
  <c r="D3700" i="17"/>
  <c r="I3700" i="17" s="1"/>
  <c r="H3684" i="17"/>
  <c r="G3684" i="17"/>
  <c r="F3684" i="17"/>
  <c r="E3684" i="17"/>
  <c r="D3684" i="17"/>
  <c r="I3684" i="17" s="1"/>
  <c r="H3680" i="17"/>
  <c r="F3680" i="17"/>
  <c r="G3680" i="17"/>
  <c r="E3680" i="17"/>
  <c r="D3680" i="17"/>
  <c r="I3680" i="17" s="1"/>
  <c r="H3660" i="17"/>
  <c r="F3660" i="17"/>
  <c r="G3660" i="17"/>
  <c r="E3660" i="17"/>
  <c r="D3660" i="17"/>
  <c r="I3660" i="17" s="1"/>
  <c r="H3644" i="17"/>
  <c r="F3644" i="17"/>
  <c r="G3644" i="17"/>
  <c r="E3644" i="17"/>
  <c r="D3644" i="17"/>
  <c r="I3644" i="17" s="1"/>
  <c r="H3636" i="17"/>
  <c r="G3636" i="17"/>
  <c r="F3636" i="17"/>
  <c r="E3636" i="17"/>
  <c r="D3636" i="17"/>
  <c r="I3636" i="17" s="1"/>
  <c r="H3620" i="17"/>
  <c r="G3620" i="17"/>
  <c r="F3620" i="17"/>
  <c r="E3620" i="17"/>
  <c r="D3620" i="17"/>
  <c r="I3620" i="17" s="1"/>
  <c r="H3604" i="17"/>
  <c r="G3604" i="17"/>
  <c r="F3604" i="17"/>
  <c r="E3604" i="17"/>
  <c r="D3604" i="17"/>
  <c r="I3604" i="17" s="1"/>
  <c r="H3600" i="17"/>
  <c r="F3600" i="17"/>
  <c r="G3600" i="17"/>
  <c r="E3600" i="17"/>
  <c r="D3600" i="17"/>
  <c r="I3600" i="17" s="1"/>
  <c r="H3584" i="17"/>
  <c r="F3584" i="17"/>
  <c r="G3584" i="17"/>
  <c r="E3584" i="17"/>
  <c r="D3584" i="17"/>
  <c r="I3584" i="17" s="1"/>
  <c r="H3564" i="17"/>
  <c r="F3564" i="17"/>
  <c r="G3564" i="17"/>
  <c r="E3564" i="17"/>
  <c r="D3564" i="17"/>
  <c r="I3564" i="17" s="1"/>
  <c r="H3556" i="17"/>
  <c r="G3556" i="17"/>
  <c r="F3556" i="17"/>
  <c r="E3556" i="17"/>
  <c r="D3556" i="17"/>
  <c r="I3556" i="17" s="1"/>
  <c r="H3544" i="17"/>
  <c r="G3544" i="17"/>
  <c r="F3544" i="17"/>
  <c r="E3544" i="17"/>
  <c r="D3544" i="17"/>
  <c r="I3544" i="17" s="1"/>
  <c r="H3528" i="17"/>
  <c r="G3528" i="17"/>
  <c r="E3528" i="17"/>
  <c r="F3528" i="17"/>
  <c r="D3528" i="17"/>
  <c r="I3528" i="17" s="1"/>
  <c r="H3520" i="17"/>
  <c r="F3520" i="17"/>
  <c r="G3520" i="17"/>
  <c r="E3520" i="17"/>
  <c r="D3520" i="17"/>
  <c r="H3504" i="17"/>
  <c r="F3504" i="17"/>
  <c r="G3504" i="17"/>
  <c r="E3504" i="17"/>
  <c r="D3504" i="17"/>
  <c r="I3504" i="17" s="1"/>
  <c r="H3496" i="17"/>
  <c r="G3496" i="17"/>
  <c r="F3496" i="17"/>
  <c r="E3496" i="17"/>
  <c r="D3496" i="17"/>
  <c r="I3496" i="17" s="1"/>
  <c r="H3480" i="17"/>
  <c r="G3480" i="17"/>
  <c r="F3480" i="17"/>
  <c r="E3480" i="17"/>
  <c r="D3480" i="17"/>
  <c r="I3480" i="17" s="1"/>
  <c r="H3464" i="17"/>
  <c r="G3464" i="17"/>
  <c r="E3464" i="17"/>
  <c r="F3464" i="17"/>
  <c r="D3464" i="17"/>
  <c r="I3464" i="17" s="1"/>
  <c r="H3456" i="17"/>
  <c r="F3456" i="17"/>
  <c r="G3456" i="17"/>
  <c r="E3456" i="17"/>
  <c r="D3456" i="17"/>
  <c r="I3456" i="17" s="1"/>
  <c r="H3440" i="17"/>
  <c r="F3440" i="17"/>
  <c r="G3440" i="17"/>
  <c r="E3440" i="17"/>
  <c r="D3440" i="17"/>
  <c r="I3440" i="17" s="1"/>
  <c r="H3424" i="17"/>
  <c r="F3424" i="17"/>
  <c r="G3424" i="17"/>
  <c r="E3424" i="17"/>
  <c r="D3424" i="17"/>
  <c r="I3424" i="17" s="1"/>
  <c r="H3416" i="17"/>
  <c r="G3416" i="17"/>
  <c r="F3416" i="17"/>
  <c r="E3416" i="17"/>
  <c r="D3416" i="17"/>
  <c r="I3416" i="17" s="1"/>
  <c r="H3400" i="17"/>
  <c r="G3400" i="17"/>
  <c r="E3400" i="17"/>
  <c r="F3400" i="17"/>
  <c r="D3400" i="17"/>
  <c r="I3400" i="17" s="1"/>
  <c r="H3384" i="17"/>
  <c r="G3384" i="17"/>
  <c r="F3384" i="17"/>
  <c r="E3384" i="17"/>
  <c r="D3384" i="17"/>
  <c r="I3384" i="17" s="1"/>
  <c r="H3376" i="17"/>
  <c r="F3376" i="17"/>
  <c r="G3376" i="17"/>
  <c r="E3376" i="17"/>
  <c r="D3376" i="17"/>
  <c r="I3376" i="17" s="1"/>
  <c r="H3356" i="17"/>
  <c r="F3356" i="17"/>
  <c r="G3356" i="17"/>
  <c r="E3356" i="17"/>
  <c r="D3356" i="17"/>
  <c r="I3356" i="17" s="1"/>
  <c r="H3340" i="17"/>
  <c r="F3340" i="17"/>
  <c r="G3340" i="17"/>
  <c r="E3340" i="17"/>
  <c r="D3340" i="17"/>
  <c r="I3340" i="17" s="1"/>
  <c r="H3324" i="17"/>
  <c r="F3324" i="17"/>
  <c r="G3324" i="17"/>
  <c r="E3324" i="17"/>
  <c r="D3324" i="17"/>
  <c r="I3324" i="17" s="1"/>
  <c r="H3320" i="17"/>
  <c r="G3320" i="17"/>
  <c r="F3320" i="17"/>
  <c r="E3320" i="17"/>
  <c r="D3320" i="17"/>
  <c r="I3320" i="17" s="1"/>
  <c r="H3304" i="17"/>
  <c r="G3304" i="17"/>
  <c r="F3304" i="17"/>
  <c r="E3304" i="17"/>
  <c r="D3304" i="17"/>
  <c r="I3304" i="17" s="1"/>
  <c r="H3288" i="17"/>
  <c r="G3288" i="17"/>
  <c r="F3288" i="17"/>
  <c r="E3288" i="17"/>
  <c r="D3288" i="17"/>
  <c r="I3288" i="17" s="1"/>
  <c r="H3280" i="17"/>
  <c r="F3280" i="17"/>
  <c r="G3280" i="17"/>
  <c r="E3280" i="17"/>
  <c r="D3280" i="17"/>
  <c r="I3280" i="17" s="1"/>
  <c r="H3264" i="17"/>
  <c r="F3264" i="17"/>
  <c r="G3264" i="17"/>
  <c r="E3264" i="17"/>
  <c r="D3264" i="17"/>
  <c r="I3264" i="17" s="1"/>
  <c r="H3256" i="17"/>
  <c r="G3256" i="17"/>
  <c r="F3256" i="17"/>
  <c r="E3256" i="17"/>
  <c r="D3256" i="17"/>
  <c r="I3256" i="17" s="1"/>
  <c r="H3240" i="17"/>
  <c r="G3240" i="17"/>
  <c r="F3240" i="17"/>
  <c r="E3240" i="17"/>
  <c r="D3240" i="17"/>
  <c r="I3240" i="17" s="1"/>
  <c r="H3224" i="17"/>
  <c r="G3224" i="17"/>
  <c r="F3224" i="17"/>
  <c r="E3224" i="17"/>
  <c r="D3224" i="17"/>
  <c r="I3224" i="17" s="1"/>
  <c r="H3212" i="17"/>
  <c r="F3212" i="17"/>
  <c r="G3212" i="17"/>
  <c r="E3212" i="17"/>
  <c r="D3212" i="17"/>
  <c r="I3212" i="17" s="1"/>
  <c r="H3200" i="17"/>
  <c r="F3200" i="17"/>
  <c r="G3200" i="17"/>
  <c r="E3200" i="17"/>
  <c r="D3200" i="17"/>
  <c r="I3200" i="17" s="1"/>
  <c r="H3184" i="17"/>
  <c r="F3184" i="17"/>
  <c r="G3184" i="17"/>
  <c r="E3184" i="17"/>
  <c r="D3184" i="17"/>
  <c r="I3184" i="17" s="1"/>
  <c r="H3172" i="17"/>
  <c r="G3172" i="17"/>
  <c r="F3172" i="17"/>
  <c r="E3172" i="17"/>
  <c r="D3172" i="17"/>
  <c r="I3172" i="17" s="1"/>
  <c r="H3160" i="17"/>
  <c r="F3160" i="17"/>
  <c r="G3160" i="17"/>
  <c r="E3160" i="17"/>
  <c r="D3160" i="17"/>
  <c r="I3160" i="17" s="1"/>
  <c r="H3144" i="17"/>
  <c r="F3144" i="17"/>
  <c r="G3144" i="17"/>
  <c r="E3144" i="17"/>
  <c r="D3144" i="17"/>
  <c r="I3144" i="17" s="1"/>
  <c r="H3136" i="17"/>
  <c r="F3136" i="17"/>
  <c r="G3136" i="17"/>
  <c r="E3136" i="17"/>
  <c r="D3136" i="17"/>
  <c r="I3136" i="17" s="1"/>
  <c r="H3120" i="17"/>
  <c r="F3120" i="17"/>
  <c r="G3120" i="17"/>
  <c r="E3120" i="17"/>
  <c r="D3120" i="17"/>
  <c r="I3120" i="17" s="1"/>
  <c r="H3104" i="17"/>
  <c r="F3104" i="17"/>
  <c r="G3104" i="17"/>
  <c r="E3104" i="17"/>
  <c r="D3104" i="17"/>
  <c r="I3104" i="17" s="1"/>
  <c r="H3100" i="17"/>
  <c r="F3100" i="17"/>
  <c r="G3100" i="17"/>
  <c r="E3100" i="17"/>
  <c r="D3100" i="17"/>
  <c r="I3100" i="17" s="1"/>
  <c r="H3084" i="17"/>
  <c r="F3084" i="17"/>
  <c r="G3084" i="17"/>
  <c r="E3084" i="17"/>
  <c r="D3084" i="17"/>
  <c r="I3084" i="17" s="1"/>
  <c r="H3068" i="17"/>
  <c r="F3068" i="17"/>
  <c r="G3068" i="17"/>
  <c r="E3068" i="17"/>
  <c r="D3068" i="17"/>
  <c r="I3068" i="17" s="1"/>
  <c r="H3060" i="17"/>
  <c r="F3060" i="17"/>
  <c r="G3060" i="17"/>
  <c r="E3060" i="17"/>
  <c r="D3060" i="17"/>
  <c r="I3060" i="17" s="1"/>
  <c r="H3044" i="17"/>
  <c r="F3044" i="17"/>
  <c r="G3044" i="17"/>
  <c r="E3044" i="17"/>
  <c r="D3044" i="17"/>
  <c r="H3032" i="17"/>
  <c r="F3032" i="17"/>
  <c r="G3032" i="17"/>
  <c r="E3032" i="17"/>
  <c r="D3032" i="17"/>
  <c r="I3032" i="17" s="1"/>
  <c r="H3020" i="17"/>
  <c r="F3020" i="17"/>
  <c r="G3020" i="17"/>
  <c r="E3020" i="17"/>
  <c r="D3020" i="17"/>
  <c r="I3020" i="17" s="1"/>
  <c r="H3004" i="17"/>
  <c r="F3004" i="17"/>
  <c r="G3004" i="17"/>
  <c r="E3004" i="17"/>
  <c r="D3004" i="17"/>
  <c r="I3004" i="17" s="1"/>
  <c r="H2992" i="17"/>
  <c r="F2992" i="17"/>
  <c r="G2992" i="17"/>
  <c r="E2992" i="17"/>
  <c r="D2992" i="17"/>
  <c r="I2992" i="17" s="1"/>
  <c r="H2980" i="17"/>
  <c r="F2980" i="17"/>
  <c r="G2980" i="17"/>
  <c r="E2980" i="17"/>
  <c r="D2980" i="17"/>
  <c r="I2980" i="17" s="1"/>
  <c r="H2964" i="17"/>
  <c r="F2964" i="17"/>
  <c r="G2964" i="17"/>
  <c r="E2964" i="17"/>
  <c r="D2964" i="17"/>
  <c r="I2964" i="17" s="1"/>
  <c r="H2948" i="17"/>
  <c r="F2948" i="17"/>
  <c r="G2948" i="17"/>
  <c r="E2948" i="17"/>
  <c r="D2948" i="17"/>
  <c r="I2948" i="17" s="1"/>
  <c r="H2936" i="17"/>
  <c r="F2936" i="17"/>
  <c r="G2936" i="17"/>
  <c r="E2936" i="17"/>
  <c r="D2936" i="17"/>
  <c r="I2936" i="17" s="1"/>
  <c r="H2924" i="17"/>
  <c r="F2924" i="17"/>
  <c r="G2924" i="17"/>
  <c r="E2924" i="17"/>
  <c r="D2924" i="17"/>
  <c r="I2924" i="17" s="1"/>
  <c r="H2908" i="17"/>
  <c r="F2908" i="17"/>
  <c r="G2908" i="17"/>
  <c r="E2908" i="17"/>
  <c r="D2908" i="17"/>
  <c r="I2908" i="17" s="1"/>
  <c r="H2896" i="17"/>
  <c r="F2896" i="17"/>
  <c r="G2896" i="17"/>
  <c r="E2896" i="17"/>
  <c r="D2896" i="17"/>
  <c r="I2896" i="17" s="1"/>
  <c r="H2884" i="17"/>
  <c r="F2884" i="17"/>
  <c r="G2884" i="17"/>
  <c r="E2884" i="17"/>
  <c r="D2884" i="17"/>
  <c r="I2884" i="17" s="1"/>
  <c r="H2872" i="17"/>
  <c r="F2872" i="17"/>
  <c r="G2872" i="17"/>
  <c r="E2872" i="17"/>
  <c r="D2872" i="17"/>
  <c r="I2872" i="17" s="1"/>
  <c r="H2856" i="17"/>
  <c r="F2856" i="17"/>
  <c r="G2856" i="17"/>
  <c r="E2856" i="17"/>
  <c r="D2856" i="17"/>
  <c r="I2856" i="17" s="1"/>
  <c r="H2840" i="17"/>
  <c r="F2840" i="17"/>
  <c r="G2840" i="17"/>
  <c r="E2840" i="17"/>
  <c r="D2840" i="17"/>
  <c r="I2840" i="17" s="1"/>
  <c r="H2828" i="17"/>
  <c r="F2828" i="17"/>
  <c r="G2828" i="17"/>
  <c r="E2828" i="17"/>
  <c r="D2828" i="17"/>
  <c r="I2828" i="17" s="1"/>
  <c r="H2780" i="17"/>
  <c r="F2780" i="17"/>
  <c r="G2780" i="17"/>
  <c r="E2780" i="17"/>
  <c r="D2780" i="17"/>
  <c r="I2780" i="17" s="1"/>
  <c r="H1491" i="17"/>
  <c r="F1491" i="17"/>
  <c r="G1491" i="17"/>
  <c r="E1491" i="17"/>
  <c r="D1491" i="17"/>
  <c r="I1491" i="17" s="1"/>
  <c r="H1479" i="17"/>
  <c r="F1479" i="17"/>
  <c r="G1479" i="17"/>
  <c r="E1479" i="17"/>
  <c r="D1479" i="17"/>
  <c r="I1479" i="17" s="1"/>
  <c r="H1467" i="17"/>
  <c r="F1467" i="17"/>
  <c r="G1467" i="17"/>
  <c r="E1467" i="17"/>
  <c r="D1467" i="17"/>
  <c r="I1467" i="17" s="1"/>
  <c r="H1455" i="17"/>
  <c r="F1455" i="17"/>
  <c r="G1455" i="17"/>
  <c r="E1455" i="17"/>
  <c r="D1455" i="17"/>
  <c r="I1455" i="17" s="1"/>
  <c r="H1443" i="17"/>
  <c r="F1443" i="17"/>
  <c r="G1443" i="17"/>
  <c r="E1443" i="17"/>
  <c r="D1443" i="17"/>
  <c r="I1443" i="17" s="1"/>
  <c r="H1435" i="17"/>
  <c r="F1435" i="17"/>
  <c r="G1435" i="17"/>
  <c r="E1435" i="17"/>
  <c r="D1435" i="17"/>
  <c r="I1435" i="17" s="1"/>
  <c r="H1419" i="17"/>
  <c r="F1419" i="17"/>
  <c r="G1419" i="17"/>
  <c r="E1419" i="17"/>
  <c r="D1419" i="17"/>
  <c r="I1419" i="17" s="1"/>
  <c r="H1407" i="17"/>
  <c r="F1407" i="17"/>
  <c r="G1407" i="17"/>
  <c r="E1407" i="17"/>
  <c r="D1407" i="17"/>
  <c r="I1407" i="17" s="1"/>
  <c r="H1403" i="17"/>
  <c r="F1403" i="17"/>
  <c r="G1403" i="17"/>
  <c r="E1403" i="17"/>
  <c r="D1403" i="17"/>
  <c r="I1403" i="17" s="1"/>
  <c r="H1391" i="17"/>
  <c r="F1391" i="17"/>
  <c r="G1391" i="17"/>
  <c r="E1391" i="17"/>
  <c r="D1391" i="17"/>
  <c r="I1391" i="17" s="1"/>
  <c r="H1379" i="17"/>
  <c r="F1379" i="17"/>
  <c r="G1379" i="17"/>
  <c r="E1379" i="17"/>
  <c r="D1379" i="17"/>
  <c r="I1379" i="17" s="1"/>
  <c r="H1371" i="17"/>
  <c r="F1371" i="17"/>
  <c r="G1371" i="17"/>
  <c r="E1371" i="17"/>
  <c r="D1371" i="17"/>
  <c r="I1371" i="17" s="1"/>
  <c r="H1359" i="17"/>
  <c r="F1359" i="17"/>
  <c r="G1359" i="17"/>
  <c r="E1359" i="17"/>
  <c r="D1359" i="17"/>
  <c r="I1359" i="17" s="1"/>
  <c r="H1347" i="17"/>
  <c r="F1347" i="17"/>
  <c r="G1347" i="17"/>
  <c r="E1347" i="17"/>
  <c r="D1347" i="17"/>
  <c r="I1347" i="17" s="1"/>
  <c r="H1335" i="17"/>
  <c r="F1335" i="17"/>
  <c r="G1335" i="17"/>
  <c r="E1335" i="17"/>
  <c r="D1335" i="17"/>
  <c r="I1335" i="17" s="1"/>
  <c r="H1327" i="17"/>
  <c r="F1327" i="17"/>
  <c r="G1327" i="17"/>
  <c r="E1327" i="17"/>
  <c r="D1327" i="17"/>
  <c r="I1327" i="17" s="1"/>
  <c r="H1315" i="17"/>
  <c r="F1315" i="17"/>
  <c r="G1315" i="17"/>
  <c r="E1315" i="17"/>
  <c r="D1315" i="17"/>
  <c r="I1315" i="17" s="1"/>
  <c r="H1307" i="17"/>
  <c r="F1307" i="17"/>
  <c r="G1307" i="17"/>
  <c r="E1307" i="17"/>
  <c r="D1307" i="17"/>
  <c r="I1307" i="17" s="1"/>
  <c r="H1295" i="17"/>
  <c r="F1295" i="17"/>
  <c r="G1295" i="17"/>
  <c r="E1295" i="17"/>
  <c r="D1295" i="17"/>
  <c r="I1295" i="17" s="1"/>
  <c r="H1283" i="17"/>
  <c r="F1283" i="17"/>
  <c r="G1283" i="17"/>
  <c r="E1283" i="17"/>
  <c r="D1283" i="17"/>
  <c r="I1283" i="17" s="1"/>
  <c r="H1275" i="17"/>
  <c r="F1275" i="17"/>
  <c r="G1275" i="17"/>
  <c r="E1275" i="17"/>
  <c r="D1275" i="17"/>
  <c r="I1275" i="17" s="1"/>
  <c r="H1259" i="17"/>
  <c r="F1259" i="17"/>
  <c r="G1259" i="17"/>
  <c r="E1259" i="17"/>
  <c r="D1259" i="17"/>
  <c r="I1259" i="17" s="1"/>
  <c r="H1247" i="17"/>
  <c r="F1247" i="17"/>
  <c r="G1247" i="17"/>
  <c r="E1247" i="17"/>
  <c r="D1247" i="17"/>
  <c r="I1247" i="17" s="1"/>
  <c r="H1239" i="17"/>
  <c r="F1239" i="17"/>
  <c r="G1239" i="17"/>
  <c r="E1239" i="17"/>
  <c r="D1239" i="17"/>
  <c r="I1239" i="17" s="1"/>
  <c r="H1227" i="17"/>
  <c r="F1227" i="17"/>
  <c r="G1227" i="17"/>
  <c r="E1227" i="17"/>
  <c r="D1227" i="17"/>
  <c r="I1227" i="17" s="1"/>
  <c r="H1219" i="17"/>
  <c r="F1219" i="17"/>
  <c r="G1219" i="17"/>
  <c r="E1219" i="17"/>
  <c r="D1219" i="17"/>
  <c r="I1219" i="17" s="1"/>
  <c r="H1207" i="17"/>
  <c r="F1207" i="17"/>
  <c r="G1207" i="17"/>
  <c r="E1207" i="17"/>
  <c r="D1207" i="17"/>
  <c r="I1207" i="17" s="1"/>
  <c r="H1195" i="17"/>
  <c r="F1195" i="17"/>
  <c r="G1195" i="17"/>
  <c r="E1195" i="17"/>
  <c r="D1195" i="17"/>
  <c r="I1195" i="17" s="1"/>
  <c r="H1187" i="17"/>
  <c r="F1187" i="17"/>
  <c r="G1187" i="17"/>
  <c r="E1187" i="17"/>
  <c r="D1187" i="17"/>
  <c r="I1187" i="17" s="1"/>
  <c r="H1175" i="17"/>
  <c r="F1175" i="17"/>
  <c r="G1175" i="17"/>
  <c r="E1175" i="17"/>
  <c r="D1175" i="17"/>
  <c r="I1175" i="17" s="1"/>
  <c r="H1163" i="17"/>
  <c r="F1163" i="17"/>
  <c r="G1163" i="17"/>
  <c r="E1163" i="17"/>
  <c r="D1163" i="17"/>
  <c r="I1163" i="17" s="1"/>
  <c r="H1155" i="17"/>
  <c r="F1155" i="17"/>
  <c r="G1155" i="17"/>
  <c r="E1155" i="17"/>
  <c r="D1155" i="17"/>
  <c r="I1155" i="17" s="1"/>
  <c r="H1143" i="17"/>
  <c r="F1143" i="17"/>
  <c r="G1143" i="17"/>
  <c r="E1143" i="17"/>
  <c r="D1143" i="17"/>
  <c r="I1143" i="17" s="1"/>
  <c r="H1131" i="17"/>
  <c r="F1131" i="17"/>
  <c r="G1131" i="17"/>
  <c r="E1131" i="17"/>
  <c r="D1131" i="17"/>
  <c r="I1131" i="17" s="1"/>
  <c r="H1127" i="17"/>
  <c r="F1127" i="17"/>
  <c r="G1127" i="17"/>
  <c r="E1127" i="17"/>
  <c r="D1127" i="17"/>
  <c r="I1127" i="17" s="1"/>
  <c r="H1111" i="17"/>
  <c r="F1111" i="17"/>
  <c r="G1111" i="17"/>
  <c r="E1111" i="17"/>
  <c r="D1111" i="17"/>
  <c r="I1111" i="17" s="1"/>
  <c r="H1099" i="17"/>
  <c r="F1099" i="17"/>
  <c r="G1099" i="17"/>
  <c r="E1099" i="17"/>
  <c r="D1099" i="17"/>
  <c r="I1099" i="17" s="1"/>
  <c r="H1091" i="17"/>
  <c r="F1091" i="17"/>
  <c r="G1091" i="17"/>
  <c r="E1091" i="17"/>
  <c r="D1091" i="17"/>
  <c r="I1091" i="17" s="1"/>
  <c r="H1079" i="17"/>
  <c r="F1079" i="17"/>
  <c r="G1079" i="17"/>
  <c r="E1079" i="17"/>
  <c r="D1079" i="17"/>
  <c r="I1079" i="17" s="1"/>
  <c r="H1067" i="17"/>
  <c r="F1067" i="17"/>
  <c r="G1067" i="17"/>
  <c r="E1067" i="17"/>
  <c r="D1067" i="17"/>
  <c r="I1067" i="17" s="1"/>
  <c r="H1063" i="17"/>
  <c r="F1063" i="17"/>
  <c r="G1063" i="17"/>
  <c r="E1063" i="17"/>
  <c r="D1063" i="17"/>
  <c r="I1063" i="17" s="1"/>
  <c r="H1051" i="17"/>
  <c r="F1051" i="17"/>
  <c r="G1051" i="17"/>
  <c r="E1051" i="17"/>
  <c r="D1051" i="17"/>
  <c r="I1051" i="17" s="1"/>
  <c r="H1039" i="17"/>
  <c r="F1039" i="17"/>
  <c r="G1039" i="17"/>
  <c r="E1039" i="17"/>
  <c r="D1039" i="17"/>
  <c r="I1039" i="17" s="1"/>
  <c r="H1031" i="17"/>
  <c r="F1031" i="17"/>
  <c r="E1031" i="17"/>
  <c r="G1031" i="17"/>
  <c r="D1031" i="17"/>
  <c r="I1031" i="17" s="1"/>
  <c r="H1019" i="17"/>
  <c r="F1019" i="17"/>
  <c r="E1019" i="17"/>
  <c r="G1019" i="17"/>
  <c r="D1019" i="17"/>
  <c r="I1019" i="17" s="1"/>
  <c r="H1015" i="17"/>
  <c r="F1015" i="17"/>
  <c r="E1015" i="17"/>
  <c r="G1015" i="17"/>
  <c r="D1015" i="17"/>
  <c r="I1015" i="17" s="1"/>
  <c r="H1003" i="17"/>
  <c r="F1003" i="17"/>
  <c r="E1003" i="17"/>
  <c r="G1003" i="17"/>
  <c r="D1003" i="17"/>
  <c r="I1003" i="17" s="1"/>
  <c r="H995" i="17"/>
  <c r="F995" i="17"/>
  <c r="E995" i="17"/>
  <c r="G995" i="17"/>
  <c r="D995" i="17"/>
  <c r="I995" i="17" s="1"/>
  <c r="H983" i="17"/>
  <c r="F983" i="17"/>
  <c r="G983" i="17"/>
  <c r="E983" i="17"/>
  <c r="D983" i="17"/>
  <c r="I983" i="17" s="1"/>
  <c r="H975" i="17"/>
  <c r="F975" i="17"/>
  <c r="G975" i="17"/>
  <c r="E975" i="17"/>
  <c r="D975" i="17"/>
  <c r="I975" i="17" s="1"/>
  <c r="H967" i="17"/>
  <c r="F967" i="17"/>
  <c r="G967" i="17"/>
  <c r="E967" i="17"/>
  <c r="D967" i="17"/>
  <c r="I967" i="17" s="1"/>
  <c r="H955" i="17"/>
  <c r="F955" i="17"/>
  <c r="G955" i="17"/>
  <c r="E955" i="17"/>
  <c r="D955" i="17"/>
  <c r="I955" i="17" s="1"/>
  <c r="H947" i="17"/>
  <c r="F947" i="17"/>
  <c r="G947" i="17"/>
  <c r="E947" i="17"/>
  <c r="D947" i="17"/>
  <c r="I947" i="17" s="1"/>
  <c r="H935" i="17"/>
  <c r="F935" i="17"/>
  <c r="G935" i="17"/>
  <c r="E935" i="17"/>
  <c r="D935" i="17"/>
  <c r="I935" i="17" s="1"/>
  <c r="H923" i="17"/>
  <c r="F923" i="17"/>
  <c r="G923" i="17"/>
  <c r="E923" i="17"/>
  <c r="D923" i="17"/>
  <c r="I923" i="17" s="1"/>
  <c r="H915" i="17"/>
  <c r="F915" i="17"/>
  <c r="G915" i="17"/>
  <c r="E915" i="17"/>
  <c r="D915" i="17"/>
  <c r="I915" i="17" s="1"/>
  <c r="H899" i="17"/>
  <c r="F899" i="17"/>
  <c r="G899" i="17"/>
  <c r="E899" i="17"/>
  <c r="D899" i="17"/>
  <c r="I899" i="17" s="1"/>
  <c r="H887" i="17"/>
  <c r="F887" i="17"/>
  <c r="G887" i="17"/>
  <c r="E887" i="17"/>
  <c r="D887" i="17"/>
  <c r="I887" i="17" s="1"/>
  <c r="H879" i="17"/>
  <c r="F879" i="17"/>
  <c r="G879" i="17"/>
  <c r="E879" i="17"/>
  <c r="D879" i="17"/>
  <c r="H867" i="17"/>
  <c r="F867" i="17"/>
  <c r="G867" i="17"/>
  <c r="E867" i="17"/>
  <c r="D867" i="17"/>
  <c r="I867" i="17" s="1"/>
  <c r="H855" i="17"/>
  <c r="F855" i="17"/>
  <c r="G855" i="17"/>
  <c r="E855" i="17"/>
  <c r="D855" i="17"/>
  <c r="I855" i="17" s="1"/>
  <c r="H847" i="17"/>
  <c r="F847" i="17"/>
  <c r="G847" i="17"/>
  <c r="E847" i="17"/>
  <c r="D847" i="17"/>
  <c r="I847" i="17" s="1"/>
  <c r="H835" i="17"/>
  <c r="F835" i="17"/>
  <c r="G835" i="17"/>
  <c r="E835" i="17"/>
  <c r="D835" i="17"/>
  <c r="I835" i="17" s="1"/>
  <c r="H823" i="17"/>
  <c r="F823" i="17"/>
  <c r="G823" i="17"/>
  <c r="E823" i="17"/>
  <c r="D823" i="17"/>
  <c r="I823" i="17" s="1"/>
  <c r="H811" i="17"/>
  <c r="F811" i="17"/>
  <c r="G811" i="17"/>
  <c r="E811" i="17"/>
  <c r="D811" i="17"/>
  <c r="I811" i="17" s="1"/>
  <c r="H803" i="17"/>
  <c r="F803" i="17"/>
  <c r="G803" i="17"/>
  <c r="E803" i="17"/>
  <c r="D803" i="17"/>
  <c r="I803" i="17" s="1"/>
  <c r="H791" i="17"/>
  <c r="F791" i="17"/>
  <c r="G791" i="17"/>
  <c r="E791" i="17"/>
  <c r="D791" i="17"/>
  <c r="I791" i="17" s="1"/>
  <c r="H783" i="17"/>
  <c r="F783" i="17"/>
  <c r="G783" i="17"/>
  <c r="E783" i="17"/>
  <c r="D783" i="17"/>
  <c r="I783" i="17" s="1"/>
  <c r="H771" i="17"/>
  <c r="F771" i="17"/>
  <c r="G771" i="17"/>
  <c r="E771" i="17"/>
  <c r="D771" i="17"/>
  <c r="I771" i="17" s="1"/>
  <c r="H759" i="17"/>
  <c r="F759" i="17"/>
  <c r="G759" i="17"/>
  <c r="E759" i="17"/>
  <c r="D759" i="17"/>
  <c r="I759" i="17" s="1"/>
  <c r="H751" i="17"/>
  <c r="F751" i="17"/>
  <c r="G751" i="17"/>
  <c r="E751" i="17"/>
  <c r="D751" i="17"/>
  <c r="I751" i="17" s="1"/>
  <c r="H739" i="17"/>
  <c r="F739" i="17"/>
  <c r="G739" i="17"/>
  <c r="E739" i="17"/>
  <c r="D739" i="17"/>
  <c r="I739" i="17" s="1"/>
  <c r="H731" i="17"/>
  <c r="F731" i="17"/>
  <c r="G731" i="17"/>
  <c r="E731" i="17"/>
  <c r="D731" i="17"/>
  <c r="I731" i="17" s="1"/>
  <c r="H723" i="17"/>
  <c r="F723" i="17"/>
  <c r="G723" i="17"/>
  <c r="E723" i="17"/>
  <c r="D723" i="17"/>
  <c r="I723" i="17" s="1"/>
  <c r="H711" i="17"/>
  <c r="F711" i="17"/>
  <c r="G711" i="17"/>
  <c r="E711" i="17"/>
  <c r="D711" i="17"/>
  <c r="I711" i="17" s="1"/>
  <c r="H699" i="17"/>
  <c r="F699" i="17"/>
  <c r="G699" i="17"/>
  <c r="E699" i="17"/>
  <c r="D699" i="17"/>
  <c r="I699" i="17" s="1"/>
  <c r="H691" i="17"/>
  <c r="F691" i="17"/>
  <c r="G691" i="17"/>
  <c r="E691" i="17"/>
  <c r="D691" i="17"/>
  <c r="I691" i="17" s="1"/>
  <c r="H679" i="17"/>
  <c r="F679" i="17"/>
  <c r="G679" i="17"/>
  <c r="E679" i="17"/>
  <c r="D679" i="17"/>
  <c r="I679" i="17" s="1"/>
  <c r="H667" i="17"/>
  <c r="F667" i="17"/>
  <c r="G667" i="17"/>
  <c r="E667" i="17"/>
  <c r="D667" i="17"/>
  <c r="I667" i="17" s="1"/>
  <c r="H659" i="17"/>
  <c r="F659" i="17"/>
  <c r="G659" i="17"/>
  <c r="E659" i="17"/>
  <c r="D659" i="17"/>
  <c r="I659" i="17" s="1"/>
  <c r="H643" i="17"/>
  <c r="F643" i="17"/>
  <c r="G643" i="17"/>
  <c r="E643" i="17"/>
  <c r="D643" i="17"/>
  <c r="I643" i="17" s="1"/>
  <c r="H631" i="17"/>
  <c r="F631" i="17"/>
  <c r="G631" i="17"/>
  <c r="E631" i="17"/>
  <c r="D631" i="17"/>
  <c r="I631" i="17" s="1"/>
  <c r="H623" i="17"/>
  <c r="F623" i="17"/>
  <c r="G623" i="17"/>
  <c r="E623" i="17"/>
  <c r="D623" i="17"/>
  <c r="I623" i="17" s="1"/>
  <c r="H615" i="17"/>
  <c r="F615" i="17"/>
  <c r="G615" i="17"/>
  <c r="E615" i="17"/>
  <c r="D615" i="17"/>
  <c r="I615" i="17" s="1"/>
  <c r="H603" i="17"/>
  <c r="F603" i="17"/>
  <c r="G603" i="17"/>
  <c r="E603" i="17"/>
  <c r="D603" i="17"/>
  <c r="I603" i="17" s="1"/>
  <c r="H595" i="17"/>
  <c r="F595" i="17"/>
  <c r="G595" i="17"/>
  <c r="E595" i="17"/>
  <c r="D595" i="17"/>
  <c r="I595" i="17" s="1"/>
  <c r="H583" i="17"/>
  <c r="F583" i="17"/>
  <c r="G583" i="17"/>
  <c r="E583" i="17"/>
  <c r="D583" i="17"/>
  <c r="I583" i="17" s="1"/>
  <c r="H575" i="17"/>
  <c r="F575" i="17"/>
  <c r="G575" i="17"/>
  <c r="E575" i="17"/>
  <c r="D575" i="17"/>
  <c r="I575" i="17" s="1"/>
  <c r="H563" i="17"/>
  <c r="F563" i="17"/>
  <c r="G563" i="17"/>
  <c r="E563" i="17"/>
  <c r="D563" i="17"/>
  <c r="I563" i="17" s="1"/>
  <c r="H551" i="17"/>
  <c r="F551" i="17"/>
  <c r="G551" i="17"/>
  <c r="E551" i="17"/>
  <c r="D551" i="17"/>
  <c r="I551" i="17" s="1"/>
  <c r="H535" i="17"/>
  <c r="F535" i="17"/>
  <c r="G535" i="17"/>
  <c r="E535" i="17"/>
  <c r="D535" i="17"/>
  <c r="I535" i="17" s="1"/>
  <c r="H527" i="17"/>
  <c r="F527" i="17"/>
  <c r="G527" i="17"/>
  <c r="E527" i="17"/>
  <c r="D527" i="17"/>
  <c r="I527" i="17" s="1"/>
  <c r="H515" i="17"/>
  <c r="F515" i="17"/>
  <c r="G515" i="17"/>
  <c r="E515" i="17"/>
  <c r="D515" i="17"/>
  <c r="I515" i="17" s="1"/>
  <c r="H503" i="17"/>
  <c r="F503" i="17"/>
  <c r="G503" i="17"/>
  <c r="E503" i="17"/>
  <c r="D503" i="17"/>
  <c r="I503" i="17" s="1"/>
  <c r="H495" i="17"/>
  <c r="F495" i="17"/>
  <c r="G495" i="17"/>
  <c r="E495" i="17"/>
  <c r="D495" i="17"/>
  <c r="I495" i="17" s="1"/>
  <c r="H483" i="17"/>
  <c r="F483" i="17"/>
  <c r="G483" i="17"/>
  <c r="E483" i="17"/>
  <c r="D483" i="17"/>
  <c r="I483" i="17" s="1"/>
  <c r="H471" i="17"/>
  <c r="F471" i="17"/>
  <c r="G471" i="17"/>
  <c r="E471" i="17"/>
  <c r="D471" i="17"/>
  <c r="I471" i="17" s="1"/>
  <c r="H459" i="17"/>
  <c r="F459" i="17"/>
  <c r="G459" i="17"/>
  <c r="E459" i="17"/>
  <c r="D459" i="17"/>
  <c r="I459" i="17" s="1"/>
  <c r="H451" i="17"/>
  <c r="F451" i="17"/>
  <c r="G451" i="17"/>
  <c r="E451" i="17"/>
  <c r="D451" i="17"/>
  <c r="I451" i="17" s="1"/>
  <c r="H439" i="17"/>
  <c r="F439" i="17"/>
  <c r="G439" i="17"/>
  <c r="E439" i="17"/>
  <c r="D439" i="17"/>
  <c r="I439" i="17" s="1"/>
  <c r="F427" i="17"/>
  <c r="H427" i="17"/>
  <c r="G427" i="17"/>
  <c r="E427" i="17"/>
  <c r="D427" i="17"/>
  <c r="I427" i="17" s="1"/>
  <c r="H419" i="17"/>
  <c r="F419" i="17"/>
  <c r="G419" i="17"/>
  <c r="E419" i="17"/>
  <c r="D419" i="17"/>
  <c r="I419" i="17" s="1"/>
  <c r="H407" i="17"/>
  <c r="F407" i="17"/>
  <c r="G407" i="17"/>
  <c r="E407" i="17"/>
  <c r="D407" i="17"/>
  <c r="I407" i="17" s="1"/>
  <c r="H399" i="17"/>
  <c r="F399" i="17"/>
  <c r="G399" i="17"/>
  <c r="E399" i="17"/>
  <c r="D399" i="17"/>
  <c r="I399" i="17" s="1"/>
  <c r="H387" i="17"/>
  <c r="F387" i="17"/>
  <c r="G387" i="17"/>
  <c r="E387" i="17"/>
  <c r="D387" i="17"/>
  <c r="I387" i="17" s="1"/>
  <c r="H375" i="17"/>
  <c r="F375" i="17"/>
  <c r="G375" i="17"/>
  <c r="E375" i="17"/>
  <c r="D375" i="17"/>
  <c r="I375" i="17" s="1"/>
  <c r="H367" i="17"/>
  <c r="F367" i="17"/>
  <c r="G367" i="17"/>
  <c r="E367" i="17"/>
  <c r="D367" i="17"/>
  <c r="I367" i="17" s="1"/>
  <c r="H359" i="17"/>
  <c r="F359" i="17"/>
  <c r="G359" i="17"/>
  <c r="E359" i="17"/>
  <c r="D359" i="17"/>
  <c r="I359" i="17" s="1"/>
  <c r="H347" i="17"/>
  <c r="F347" i="17"/>
  <c r="G347" i="17"/>
  <c r="E347" i="17"/>
  <c r="D347" i="17"/>
  <c r="I347" i="17" s="1"/>
  <c r="H335" i="17"/>
  <c r="F335" i="17"/>
  <c r="G335" i="17"/>
  <c r="E335" i="17"/>
  <c r="D335" i="17"/>
  <c r="I335" i="17" s="1"/>
  <c r="H327" i="17"/>
  <c r="F327" i="17"/>
  <c r="G327" i="17"/>
  <c r="E327" i="17"/>
  <c r="D327" i="17"/>
  <c r="I327" i="17" s="1"/>
  <c r="H315" i="17"/>
  <c r="F315" i="17"/>
  <c r="G315" i="17"/>
  <c r="E315" i="17"/>
  <c r="D315" i="17"/>
  <c r="I315" i="17" s="1"/>
  <c r="H307" i="17"/>
  <c r="F307" i="17"/>
  <c r="G307" i="17"/>
  <c r="E307" i="17"/>
  <c r="D307" i="17"/>
  <c r="H303" i="17"/>
  <c r="F303" i="17"/>
  <c r="G303" i="17"/>
  <c r="E303" i="17"/>
  <c r="D303" i="17"/>
  <c r="I303" i="17" s="1"/>
  <c r="H295" i="17"/>
  <c r="F295" i="17"/>
  <c r="G295" i="17"/>
  <c r="E295" i="17"/>
  <c r="D295" i="17"/>
  <c r="I295" i="17" s="1"/>
  <c r="H287" i="17"/>
  <c r="F287" i="17"/>
  <c r="G287" i="17"/>
  <c r="E287" i="17"/>
  <c r="D287" i="17"/>
  <c r="I287" i="17" s="1"/>
  <c r="H283" i="17"/>
  <c r="F283" i="17"/>
  <c r="G283" i="17"/>
  <c r="E283" i="17"/>
  <c r="D283" i="17"/>
  <c r="I283" i="17" s="1"/>
  <c r="H275" i="17"/>
  <c r="F275" i="17"/>
  <c r="G275" i="17"/>
  <c r="E275" i="17"/>
  <c r="D275" i="17"/>
  <c r="I275" i="17" s="1"/>
  <c r="H267" i="17"/>
  <c r="F267" i="17"/>
  <c r="G267" i="17"/>
  <c r="E267" i="17"/>
  <c r="D267" i="17"/>
  <c r="I267" i="17" s="1"/>
  <c r="H259" i="17"/>
  <c r="F259" i="17"/>
  <c r="G259" i="17"/>
  <c r="E259" i="17"/>
  <c r="D259" i="17"/>
  <c r="I259" i="17" s="1"/>
  <c r="H251" i="17"/>
  <c r="F251" i="17"/>
  <c r="G251" i="17"/>
  <c r="E251" i="17"/>
  <c r="D251" i="17"/>
  <c r="I251" i="17" s="1"/>
  <c r="H243" i="17"/>
  <c r="F243" i="17"/>
  <c r="G243" i="17"/>
  <c r="E243" i="17"/>
  <c r="D243" i="17"/>
  <c r="I243" i="17" s="1"/>
  <c r="H235" i="17"/>
  <c r="F235" i="17"/>
  <c r="G235" i="17"/>
  <c r="E235" i="17"/>
  <c r="D235" i="17"/>
  <c r="I235" i="17" s="1"/>
  <c r="H227" i="17"/>
  <c r="F227" i="17"/>
  <c r="G227" i="17"/>
  <c r="E227" i="17"/>
  <c r="D227" i="17"/>
  <c r="I227" i="17" s="1"/>
  <c r="H219" i="17"/>
  <c r="F219" i="17"/>
  <c r="G219" i="17"/>
  <c r="E219" i="17"/>
  <c r="D219" i="17"/>
  <c r="I219" i="17" s="1"/>
  <c r="H211" i="17"/>
  <c r="F211" i="17"/>
  <c r="G211" i="17"/>
  <c r="E211" i="17"/>
  <c r="D211" i="17"/>
  <c r="I211" i="17" s="1"/>
  <c r="H203" i="17"/>
  <c r="F203" i="17"/>
  <c r="G203" i="17"/>
  <c r="E203" i="17"/>
  <c r="D203" i="17"/>
  <c r="I203" i="17" s="1"/>
  <c r="H195" i="17"/>
  <c r="F195" i="17"/>
  <c r="G195" i="17"/>
  <c r="E195" i="17"/>
  <c r="D195" i="17"/>
  <c r="I195" i="17" s="1"/>
  <c r="H187" i="17"/>
  <c r="F187" i="17"/>
  <c r="G187" i="17"/>
  <c r="E187" i="17"/>
  <c r="D187" i="17"/>
  <c r="I187" i="17" s="1"/>
  <c r="H179" i="17"/>
  <c r="F179" i="17"/>
  <c r="G179" i="17"/>
  <c r="E179" i="17"/>
  <c r="D179" i="17"/>
  <c r="I179" i="17" s="1"/>
  <c r="H171" i="17"/>
  <c r="F171" i="17"/>
  <c r="G171" i="17"/>
  <c r="E171" i="17"/>
  <c r="D171" i="17"/>
  <c r="I171" i="17" s="1"/>
  <c r="H167" i="17"/>
  <c r="F167" i="17"/>
  <c r="G167" i="17"/>
  <c r="E167" i="17"/>
  <c r="D167" i="17"/>
  <c r="I167" i="17" s="1"/>
  <c r="H159" i="17"/>
  <c r="F159" i="17"/>
  <c r="G159" i="17"/>
  <c r="E159" i="17"/>
  <c r="D159" i="17"/>
  <c r="I159" i="17" s="1"/>
  <c r="H155" i="17"/>
  <c r="F155" i="17"/>
  <c r="G155" i="17"/>
  <c r="E155" i="17"/>
  <c r="D155" i="17"/>
  <c r="I155" i="17" s="1"/>
  <c r="H147" i="17"/>
  <c r="F147" i="17"/>
  <c r="G147" i="17"/>
  <c r="E147" i="17"/>
  <c r="D147" i="17"/>
  <c r="I147" i="17" s="1"/>
  <c r="H143" i="17"/>
  <c r="F143" i="17"/>
  <c r="G143" i="17"/>
  <c r="E143" i="17"/>
  <c r="D143" i="17"/>
  <c r="I143" i="17" s="1"/>
  <c r="H135" i="17"/>
  <c r="F135" i="17"/>
  <c r="G135" i="17"/>
  <c r="E135" i="17"/>
  <c r="D135" i="17"/>
  <c r="I135" i="17" s="1"/>
  <c r="H131" i="17"/>
  <c r="F131" i="17"/>
  <c r="G131" i="17"/>
  <c r="E131" i="17"/>
  <c r="D131" i="17"/>
  <c r="I131" i="17" s="1"/>
  <c r="H123" i="17"/>
  <c r="F123" i="17"/>
  <c r="G123" i="17"/>
  <c r="E123" i="17"/>
  <c r="D123" i="17"/>
  <c r="I123" i="17" s="1"/>
  <c r="H115" i="17"/>
  <c r="F115" i="17"/>
  <c r="G115" i="17"/>
  <c r="E115" i="17"/>
  <c r="D115" i="17"/>
  <c r="I115" i="17" s="1"/>
  <c r="H111" i="17"/>
  <c r="F111" i="17"/>
  <c r="G111" i="17"/>
  <c r="E111" i="17"/>
  <c r="D111" i="17"/>
  <c r="I111" i="17" s="1"/>
  <c r="H103" i="17"/>
  <c r="F103" i="17"/>
  <c r="G103" i="17"/>
  <c r="E103" i="17"/>
  <c r="D103" i="17"/>
  <c r="I103" i="17" s="1"/>
  <c r="H95" i="17"/>
  <c r="F95" i="17"/>
  <c r="G95" i="17"/>
  <c r="E95" i="17"/>
  <c r="D95" i="17"/>
  <c r="I95" i="17" s="1"/>
  <c r="H91" i="17"/>
  <c r="F91" i="17"/>
  <c r="G91" i="17"/>
  <c r="E91" i="17"/>
  <c r="D91" i="17"/>
  <c r="I91" i="17" s="1"/>
  <c r="H83" i="17"/>
  <c r="F83" i="17"/>
  <c r="G83" i="17"/>
  <c r="E83" i="17"/>
  <c r="D83" i="17"/>
  <c r="I83" i="17" s="1"/>
  <c r="H75" i="17"/>
  <c r="F75" i="17"/>
  <c r="G75" i="17"/>
  <c r="E75" i="17"/>
  <c r="D75" i="17"/>
  <c r="I75" i="17" s="1"/>
  <c r="H67" i="17"/>
  <c r="F67" i="17"/>
  <c r="G67" i="17"/>
  <c r="E67" i="17"/>
  <c r="D67" i="17"/>
  <c r="I67" i="17" s="1"/>
  <c r="H59" i="17"/>
  <c r="F59" i="17"/>
  <c r="G59" i="17"/>
  <c r="E59" i="17"/>
  <c r="D59" i="17"/>
  <c r="I59" i="17" s="1"/>
  <c r="H51" i="17"/>
  <c r="F51" i="17"/>
  <c r="G51" i="17"/>
  <c r="E51" i="17"/>
  <c r="D51" i="17"/>
  <c r="I51" i="17" s="1"/>
  <c r="H43" i="17"/>
  <c r="F43" i="17"/>
  <c r="G43" i="17"/>
  <c r="E43" i="17"/>
  <c r="D43" i="17"/>
  <c r="I43" i="17" s="1"/>
  <c r="H35" i="17"/>
  <c r="F35" i="17"/>
  <c r="G35" i="17"/>
  <c r="E35" i="17"/>
  <c r="D35" i="17"/>
  <c r="I35" i="17" s="1"/>
  <c r="H27" i="17"/>
  <c r="F27" i="17"/>
  <c r="G27" i="17"/>
  <c r="E27" i="17"/>
  <c r="D27" i="17"/>
  <c r="I27" i="17" s="1"/>
  <c r="H19" i="17"/>
  <c r="F19" i="17"/>
  <c r="G19" i="17"/>
  <c r="E19" i="17"/>
  <c r="D19" i="17"/>
  <c r="I19" i="17" s="1"/>
  <c r="H15" i="17"/>
  <c r="F15" i="17"/>
  <c r="G15" i="17"/>
  <c r="E15" i="17"/>
  <c r="D15" i="17"/>
  <c r="I15" i="17" s="1"/>
  <c r="H7" i="17"/>
  <c r="F7" i="17"/>
  <c r="G7" i="17"/>
  <c r="E7" i="17"/>
  <c r="D7" i="17"/>
  <c r="I7" i="17" s="1"/>
  <c r="H3999" i="17"/>
  <c r="F3999" i="17"/>
  <c r="G3999" i="17"/>
  <c r="E3999" i="17"/>
  <c r="D3999" i="17"/>
  <c r="I3999" i="17" s="1"/>
  <c r="H3991" i="17"/>
  <c r="F3991" i="17"/>
  <c r="G3991" i="17"/>
  <c r="E3991" i="17"/>
  <c r="D3991" i="17"/>
  <c r="I3991" i="17" s="1"/>
  <c r="H3983" i="17"/>
  <c r="F3983" i="17"/>
  <c r="G3983" i="17"/>
  <c r="E3983" i="17"/>
  <c r="D3983" i="17"/>
  <c r="I3983" i="17" s="1"/>
  <c r="H3975" i="17"/>
  <c r="F3975" i="17"/>
  <c r="G3975" i="17"/>
  <c r="E3975" i="17"/>
  <c r="D3975" i="17"/>
  <c r="I3975" i="17" s="1"/>
  <c r="H3971" i="17"/>
  <c r="F3971" i="17"/>
  <c r="G3971" i="17"/>
  <c r="E3971" i="17"/>
  <c r="D3971" i="17"/>
  <c r="I3971" i="17" s="1"/>
  <c r="H3963" i="17"/>
  <c r="F3963" i="17"/>
  <c r="G3963" i="17"/>
  <c r="E3963" i="17"/>
  <c r="D3963" i="17"/>
  <c r="I3963" i="17" s="1"/>
  <c r="H3955" i="17"/>
  <c r="F3955" i="17"/>
  <c r="G3955" i="17"/>
  <c r="E3955" i="17"/>
  <c r="D3955" i="17"/>
  <c r="I3955" i="17" s="1"/>
  <c r="H3947" i="17"/>
  <c r="F3947" i="17"/>
  <c r="G3947" i="17"/>
  <c r="E3947" i="17"/>
  <c r="D3947" i="17"/>
  <c r="I3947" i="17" s="1"/>
  <c r="H3943" i="17"/>
  <c r="F3943" i="17"/>
  <c r="G3943" i="17"/>
  <c r="E3943" i="17"/>
  <c r="D3943" i="17"/>
  <c r="I3943" i="17" s="1"/>
  <c r="H3935" i="17"/>
  <c r="F3935" i="17"/>
  <c r="G3935" i="17"/>
  <c r="E3935" i="17"/>
  <c r="D3935" i="17"/>
  <c r="I3935" i="17" s="1"/>
  <c r="H3927" i="17"/>
  <c r="F3927" i="17"/>
  <c r="G3927" i="17"/>
  <c r="E3927" i="17"/>
  <c r="D3927" i="17"/>
  <c r="I3927" i="17" s="1"/>
  <c r="H3919" i="17"/>
  <c r="F3919" i="17"/>
  <c r="G3919" i="17"/>
  <c r="E3919" i="17"/>
  <c r="D3919" i="17"/>
  <c r="I3919" i="17" s="1"/>
  <c r="H3915" i="17"/>
  <c r="F3915" i="17"/>
  <c r="G3915" i="17"/>
  <c r="E3915" i="17"/>
  <c r="D3915" i="17"/>
  <c r="I3915" i="17" s="1"/>
  <c r="H3907" i="17"/>
  <c r="F3907" i="17"/>
  <c r="G3907" i="17"/>
  <c r="E3907" i="17"/>
  <c r="D3907" i="17"/>
  <c r="I3907" i="17" s="1"/>
  <c r="H3899" i="17"/>
  <c r="F3899" i="17"/>
  <c r="G3899" i="17"/>
  <c r="E3899" i="17"/>
  <c r="D3899" i="17"/>
  <c r="I3899" i="17" s="1"/>
  <c r="H3891" i="17"/>
  <c r="F3891" i="17"/>
  <c r="G3891" i="17"/>
  <c r="E3891" i="17"/>
  <c r="D3891" i="17"/>
  <c r="I3891" i="17" s="1"/>
  <c r="H3887" i="17"/>
  <c r="F3887" i="17"/>
  <c r="G3887" i="17"/>
  <c r="E3887" i="17"/>
  <c r="D3887" i="17"/>
  <c r="I3887" i="17" s="1"/>
  <c r="H3879" i="17"/>
  <c r="F3879" i="17"/>
  <c r="G3879" i="17"/>
  <c r="E3879" i="17"/>
  <c r="D3879" i="17"/>
  <c r="I3879" i="17" s="1"/>
  <c r="H3875" i="17"/>
  <c r="F3875" i="17"/>
  <c r="G3875" i="17"/>
  <c r="E3875" i="17"/>
  <c r="D3875" i="17"/>
  <c r="I3875" i="17" s="1"/>
  <c r="H3867" i="17"/>
  <c r="F3867" i="17"/>
  <c r="G3867" i="17"/>
  <c r="E3867" i="17"/>
  <c r="D3867" i="17"/>
  <c r="I3867" i="17" s="1"/>
  <c r="H3859" i="17"/>
  <c r="F3859" i="17"/>
  <c r="G3859" i="17"/>
  <c r="E3859" i="17"/>
  <c r="D3859" i="17"/>
  <c r="I3859" i="17" s="1"/>
  <c r="H3851" i="17"/>
  <c r="F3851" i="17"/>
  <c r="G3851" i="17"/>
  <c r="E3851" i="17"/>
  <c r="D3851" i="17"/>
  <c r="I3851" i="17" s="1"/>
  <c r="H3847" i="17"/>
  <c r="F3847" i="17"/>
  <c r="G3847" i="17"/>
  <c r="E3847" i="17"/>
  <c r="D3847" i="17"/>
  <c r="I3847" i="17" s="1"/>
  <c r="H3839" i="17"/>
  <c r="F3839" i="17"/>
  <c r="G3839" i="17"/>
  <c r="E3839" i="17"/>
  <c r="D3839" i="17"/>
  <c r="I3839" i="17" s="1"/>
  <c r="H3831" i="17"/>
  <c r="F3831" i="17"/>
  <c r="G3831" i="17"/>
  <c r="E3831" i="17"/>
  <c r="D3831" i="17"/>
  <c r="I3831" i="17" s="1"/>
  <c r="H3823" i="17"/>
  <c r="F3823" i="17"/>
  <c r="G3823" i="17"/>
  <c r="E3823" i="17"/>
  <c r="D3823" i="17"/>
  <c r="I3823" i="17" s="1"/>
  <c r="H3815" i="17"/>
  <c r="F3815" i="17"/>
  <c r="G3815" i="17"/>
  <c r="E3815" i="17"/>
  <c r="D3815" i="17"/>
  <c r="I3815" i="17" s="1"/>
  <c r="H3807" i="17"/>
  <c r="F3807" i="17"/>
  <c r="G3807" i="17"/>
  <c r="E3807" i="17"/>
  <c r="D3807" i="17"/>
  <c r="I3807" i="17" s="1"/>
  <c r="H3803" i="17"/>
  <c r="F3803" i="17"/>
  <c r="G3803" i="17"/>
  <c r="E3803" i="17"/>
  <c r="D3803" i="17"/>
  <c r="I3803" i="17" s="1"/>
  <c r="H3795" i="17"/>
  <c r="F3795" i="17"/>
  <c r="G3795" i="17"/>
  <c r="E3795" i="17"/>
  <c r="D3795" i="17"/>
  <c r="I3795" i="17" s="1"/>
  <c r="H3791" i="17"/>
  <c r="F3791" i="17"/>
  <c r="G3791" i="17"/>
  <c r="E3791" i="17"/>
  <c r="D3791" i="17"/>
  <c r="I3791" i="17" s="1"/>
  <c r="H3783" i="17"/>
  <c r="F3783" i="17"/>
  <c r="G3783" i="17"/>
  <c r="E3783" i="17"/>
  <c r="D3783" i="17"/>
  <c r="I3783" i="17" s="1"/>
  <c r="H3775" i="17"/>
  <c r="F3775" i="17"/>
  <c r="G3775" i="17"/>
  <c r="E3775" i="17"/>
  <c r="D3775" i="17"/>
  <c r="I3775" i="17" s="1"/>
  <c r="H3767" i="17"/>
  <c r="F3767" i="17"/>
  <c r="G3767" i="17"/>
  <c r="E3767" i="17"/>
  <c r="D3767" i="17"/>
  <c r="I3767" i="17" s="1"/>
  <c r="H3763" i="17"/>
  <c r="F3763" i="17"/>
  <c r="G3763" i="17"/>
  <c r="E3763" i="17"/>
  <c r="D3763" i="17"/>
  <c r="I3763" i="17" s="1"/>
  <c r="H3755" i="17"/>
  <c r="F3755" i="17"/>
  <c r="G3755" i="17"/>
  <c r="E3755" i="17"/>
  <c r="D3755" i="17"/>
  <c r="I3755" i="17" s="1"/>
  <c r="H3747" i="17"/>
  <c r="F3747" i="17"/>
  <c r="G3747" i="17"/>
  <c r="E3747" i="17"/>
  <c r="D3747" i="17"/>
  <c r="I3747" i="17" s="1"/>
  <c r="H3743" i="17"/>
  <c r="F3743" i="17"/>
  <c r="G3743" i="17"/>
  <c r="E3743" i="17"/>
  <c r="D3743" i="17"/>
  <c r="I3743" i="17" s="1"/>
  <c r="H3739" i="17"/>
  <c r="F3739" i="17"/>
  <c r="G3739" i="17"/>
  <c r="E3739" i="17"/>
  <c r="D3739" i="17"/>
  <c r="I3739" i="17" s="1"/>
  <c r="H3735" i="17"/>
  <c r="F3735" i="17"/>
  <c r="G3735" i="17"/>
  <c r="E3735" i="17"/>
  <c r="D3735" i="17"/>
  <c r="I3735" i="17" s="1"/>
  <c r="H3731" i="17"/>
  <c r="F3731" i="17"/>
  <c r="G3731" i="17"/>
  <c r="E3731" i="17"/>
  <c r="D3731" i="17"/>
  <c r="I3731" i="17" s="1"/>
  <c r="H3727" i="17"/>
  <c r="F3727" i="17"/>
  <c r="G3727" i="17"/>
  <c r="E3727" i="17"/>
  <c r="D3727" i="17"/>
  <c r="I3727" i="17" s="1"/>
  <c r="H3723" i="17"/>
  <c r="F3723" i="17"/>
  <c r="G3723" i="17"/>
  <c r="E3723" i="17"/>
  <c r="D3723" i="17"/>
  <c r="I3723" i="17" s="1"/>
  <c r="H3719" i="17"/>
  <c r="F3719" i="17"/>
  <c r="G3719" i="17"/>
  <c r="E3719" i="17"/>
  <c r="D3719" i="17"/>
  <c r="I3719" i="17" s="1"/>
  <c r="H3715" i="17"/>
  <c r="F3715" i="17"/>
  <c r="G3715" i="17"/>
  <c r="E3715" i="17"/>
  <c r="D3715" i="17"/>
  <c r="I3715" i="17" s="1"/>
  <c r="H3707" i="17"/>
  <c r="F3707" i="17"/>
  <c r="G3707" i="17"/>
  <c r="E3707" i="17"/>
  <c r="D3707" i="17"/>
  <c r="H3703" i="17"/>
  <c r="F3703" i="17"/>
  <c r="G3703" i="17"/>
  <c r="E3703" i="17"/>
  <c r="D3703" i="17"/>
  <c r="I3703" i="17" s="1"/>
  <c r="H3699" i="17"/>
  <c r="F3699" i="17"/>
  <c r="G3699" i="17"/>
  <c r="E3699" i="17"/>
  <c r="D3699" i="17"/>
  <c r="I3699" i="17" s="1"/>
  <c r="H3695" i="17"/>
  <c r="F3695" i="17"/>
  <c r="G3695" i="17"/>
  <c r="E3695" i="17"/>
  <c r="D3695" i="17"/>
  <c r="I3695" i="17" s="1"/>
  <c r="H3691" i="17"/>
  <c r="F3691" i="17"/>
  <c r="G3691" i="17"/>
  <c r="E3691" i="17"/>
  <c r="D3691" i="17"/>
  <c r="I3691" i="17" s="1"/>
  <c r="H3687" i="17"/>
  <c r="F3687" i="17"/>
  <c r="G3687" i="17"/>
  <c r="E3687" i="17"/>
  <c r="D3687" i="17"/>
  <c r="I3687" i="17" s="1"/>
  <c r="H3683" i="17"/>
  <c r="F3683" i="17"/>
  <c r="G3683" i="17"/>
  <c r="E3683" i="17"/>
  <c r="D3683" i="17"/>
  <c r="I3683" i="17" s="1"/>
  <c r="H3679" i="17"/>
  <c r="F3679" i="17"/>
  <c r="G3679" i="17"/>
  <c r="E3679" i="17"/>
  <c r="D3679" i="17"/>
  <c r="I3679" i="17" s="1"/>
  <c r="H3675" i="17"/>
  <c r="F3675" i="17"/>
  <c r="G3675" i="17"/>
  <c r="E3675" i="17"/>
  <c r="D3675" i="17"/>
  <c r="I3675" i="17" s="1"/>
  <c r="H3671" i="17"/>
  <c r="F3671" i="17"/>
  <c r="G3671" i="17"/>
  <c r="E3671" i="17"/>
  <c r="D3671" i="17"/>
  <c r="I3671" i="17" s="1"/>
  <c r="H3667" i="17"/>
  <c r="F3667" i="17"/>
  <c r="G3667" i="17"/>
  <c r="E3667" i="17"/>
  <c r="D3667" i="17"/>
  <c r="I3667" i="17" s="1"/>
  <c r="H3663" i="17"/>
  <c r="F3663" i="17"/>
  <c r="G3663" i="17"/>
  <c r="E3663" i="17"/>
  <c r="D3663" i="17"/>
  <c r="I3663" i="17" s="1"/>
  <c r="H3659" i="17"/>
  <c r="F3659" i="17"/>
  <c r="G3659" i="17"/>
  <c r="E3659" i="17"/>
  <c r="D3659" i="17"/>
  <c r="I3659" i="17" s="1"/>
  <c r="H3655" i="17"/>
  <c r="F3655" i="17"/>
  <c r="G3655" i="17"/>
  <c r="E3655" i="17"/>
  <c r="D3655" i="17"/>
  <c r="I3655" i="17" s="1"/>
  <c r="H3651" i="17"/>
  <c r="F3651" i="17"/>
  <c r="G3651" i="17"/>
  <c r="E3651" i="17"/>
  <c r="D3651" i="17"/>
  <c r="I3651" i="17" s="1"/>
  <c r="H3647" i="17"/>
  <c r="F3647" i="17"/>
  <c r="G3647" i="17"/>
  <c r="E3647" i="17"/>
  <c r="D3647" i="17"/>
  <c r="I3647" i="17" s="1"/>
  <c r="H3643" i="17"/>
  <c r="F3643" i="17"/>
  <c r="G3643" i="17"/>
  <c r="E3643" i="17"/>
  <c r="D3643" i="17"/>
  <c r="I3643" i="17" s="1"/>
  <c r="H3639" i="17"/>
  <c r="F3639" i="17"/>
  <c r="G3639" i="17"/>
  <c r="E3639" i="17"/>
  <c r="D3639" i="17"/>
  <c r="I3639" i="17" s="1"/>
  <c r="H3635" i="17"/>
  <c r="F3635" i="17"/>
  <c r="G3635" i="17"/>
  <c r="E3635" i="17"/>
  <c r="D3635" i="17"/>
  <c r="I3635" i="17" s="1"/>
  <c r="H3631" i="17"/>
  <c r="F3631" i="17"/>
  <c r="G3631" i="17"/>
  <c r="E3631" i="17"/>
  <c r="D3631" i="17"/>
  <c r="I3631" i="17" s="1"/>
  <c r="H3627" i="17"/>
  <c r="F3627" i="17"/>
  <c r="G3627" i="17"/>
  <c r="E3627" i="17"/>
  <c r="D3627" i="17"/>
  <c r="I3627" i="17" s="1"/>
  <c r="H3623" i="17"/>
  <c r="F3623" i="17"/>
  <c r="G3623" i="17"/>
  <c r="E3623" i="17"/>
  <c r="D3623" i="17"/>
  <c r="I3623" i="17" s="1"/>
  <c r="H3619" i="17"/>
  <c r="F3619" i="17"/>
  <c r="G3619" i="17"/>
  <c r="E3619" i="17"/>
  <c r="D3619" i="17"/>
  <c r="I3619" i="17" s="1"/>
  <c r="H3615" i="17"/>
  <c r="F3615" i="17"/>
  <c r="G3615" i="17"/>
  <c r="E3615" i="17"/>
  <c r="D3615" i="17"/>
  <c r="I3615" i="17" s="1"/>
  <c r="H3611" i="17"/>
  <c r="F3611" i="17"/>
  <c r="G3611" i="17"/>
  <c r="E3611" i="17"/>
  <c r="D3611" i="17"/>
  <c r="I3611" i="17" s="1"/>
  <c r="H3607" i="17"/>
  <c r="F3607" i="17"/>
  <c r="G3607" i="17"/>
  <c r="E3607" i="17"/>
  <c r="D3607" i="17"/>
  <c r="I3607" i="17" s="1"/>
  <c r="H3603" i="17"/>
  <c r="F3603" i="17"/>
  <c r="G3603" i="17"/>
  <c r="E3603" i="17"/>
  <c r="D3603" i="17"/>
  <c r="I3603" i="17" s="1"/>
  <c r="H1398" i="17"/>
  <c r="F1398" i="17"/>
  <c r="E1398" i="17"/>
  <c r="D1398" i="17"/>
  <c r="I1398" i="17" s="1"/>
  <c r="G1398" i="17"/>
  <c r="H1390" i="17"/>
  <c r="F1390" i="17"/>
  <c r="G1390" i="17"/>
  <c r="E1390" i="17"/>
  <c r="D1390" i="17"/>
  <c r="I1390" i="17" s="1"/>
  <c r="H1382" i="17"/>
  <c r="F1382" i="17"/>
  <c r="E1382" i="17"/>
  <c r="G1382" i="17"/>
  <c r="D1382" i="17"/>
  <c r="I1382" i="17" s="1"/>
  <c r="H1374" i="17"/>
  <c r="F1374" i="17"/>
  <c r="G1374" i="17"/>
  <c r="E1374" i="17"/>
  <c r="D1374" i="17"/>
  <c r="I1374" i="17" s="1"/>
  <c r="H1366" i="17"/>
  <c r="F1366" i="17"/>
  <c r="E1366" i="17"/>
  <c r="G1366" i="17"/>
  <c r="D1366" i="17"/>
  <c r="I1366" i="17" s="1"/>
  <c r="H1358" i="17"/>
  <c r="F1358" i="17"/>
  <c r="G1358" i="17"/>
  <c r="E1358" i="17"/>
  <c r="D1358" i="17"/>
  <c r="I1358" i="17" s="1"/>
  <c r="H1350" i="17"/>
  <c r="F1350" i="17"/>
  <c r="E1350" i="17"/>
  <c r="D1350" i="17"/>
  <c r="I1350" i="17" s="1"/>
  <c r="G1350" i="17"/>
  <c r="H1342" i="17"/>
  <c r="F1342" i="17"/>
  <c r="G1342" i="17"/>
  <c r="E1342" i="17"/>
  <c r="D1342" i="17"/>
  <c r="I1342" i="17" s="1"/>
  <c r="H1334" i="17"/>
  <c r="F1334" i="17"/>
  <c r="E1334" i="17"/>
  <c r="D1334" i="17"/>
  <c r="I1334" i="17" s="1"/>
  <c r="G1334" i="17"/>
  <c r="H1326" i="17"/>
  <c r="F1326" i="17"/>
  <c r="G1326" i="17"/>
  <c r="E1326" i="17"/>
  <c r="D1326" i="17"/>
  <c r="I1326" i="17" s="1"/>
  <c r="H1318" i="17"/>
  <c r="F1318" i="17"/>
  <c r="E1318" i="17"/>
  <c r="G1318" i="17"/>
  <c r="D1318" i="17"/>
  <c r="I1318" i="17" s="1"/>
  <c r="H1310" i="17"/>
  <c r="F1310" i="17"/>
  <c r="G1310" i="17"/>
  <c r="E1310" i="17"/>
  <c r="D1310" i="17"/>
  <c r="I1310" i="17" s="1"/>
  <c r="H1302" i="17"/>
  <c r="F1302" i="17"/>
  <c r="E1302" i="17"/>
  <c r="G1302" i="17"/>
  <c r="D1302" i="17"/>
  <c r="I1302" i="17" s="1"/>
  <c r="H1294" i="17"/>
  <c r="F1294" i="17"/>
  <c r="G1294" i="17"/>
  <c r="E1294" i="17"/>
  <c r="D1294" i="17"/>
  <c r="I1294" i="17" s="1"/>
  <c r="H1286" i="17"/>
  <c r="F1286" i="17"/>
  <c r="E1286" i="17"/>
  <c r="D1286" i="17"/>
  <c r="I1286" i="17" s="1"/>
  <c r="G1286" i="17"/>
  <c r="H1278" i="17"/>
  <c r="F1278" i="17"/>
  <c r="G1278" i="17"/>
  <c r="E1278" i="17"/>
  <c r="D1278" i="17"/>
  <c r="I1278" i="17" s="1"/>
  <c r="H1270" i="17"/>
  <c r="F1270" i="17"/>
  <c r="E1270" i="17"/>
  <c r="D1270" i="17"/>
  <c r="I1270" i="17" s="1"/>
  <c r="G1270" i="17"/>
  <c r="H1262" i="17"/>
  <c r="F1262" i="17"/>
  <c r="G1262" i="17"/>
  <c r="E1262" i="17"/>
  <c r="D1262" i="17"/>
  <c r="I1262" i="17" s="1"/>
  <c r="H1250" i="17"/>
  <c r="F1250" i="17"/>
  <c r="E1250" i="17"/>
  <c r="D1250" i="17"/>
  <c r="I1250" i="17" s="1"/>
  <c r="G1250" i="17"/>
  <c r="H1242" i="17"/>
  <c r="F1242" i="17"/>
  <c r="G1242" i="17"/>
  <c r="E1242" i="17"/>
  <c r="D1242" i="17"/>
  <c r="H1234" i="17"/>
  <c r="F1234" i="17"/>
  <c r="E1234" i="17"/>
  <c r="D1234" i="17"/>
  <c r="I1234" i="17" s="1"/>
  <c r="G1234" i="17"/>
  <c r="H1226" i="17"/>
  <c r="F1226" i="17"/>
  <c r="G1226" i="17"/>
  <c r="E1226" i="17"/>
  <c r="D1226" i="17"/>
  <c r="I1226" i="17" s="1"/>
  <c r="H1218" i="17"/>
  <c r="F1218" i="17"/>
  <c r="E1218" i="17"/>
  <c r="D1218" i="17"/>
  <c r="I1218" i="17" s="1"/>
  <c r="G1218" i="17"/>
  <c r="H1210" i="17"/>
  <c r="F1210" i="17"/>
  <c r="G1210" i="17"/>
  <c r="E1210" i="17"/>
  <c r="D1210" i="17"/>
  <c r="I1210" i="17" s="1"/>
  <c r="H1202" i="17"/>
  <c r="F1202" i="17"/>
  <c r="E1202" i="17"/>
  <c r="D1202" i="17"/>
  <c r="I1202" i="17" s="1"/>
  <c r="G1202" i="17"/>
  <c r="H1194" i="17"/>
  <c r="F1194" i="17"/>
  <c r="G1194" i="17"/>
  <c r="E1194" i="17"/>
  <c r="D1194" i="17"/>
  <c r="I1194" i="17" s="1"/>
  <c r="H1182" i="17"/>
  <c r="F1182" i="17"/>
  <c r="D1182" i="17"/>
  <c r="I1182" i="17" s="1"/>
  <c r="G1182" i="17"/>
  <c r="E1182" i="17"/>
  <c r="H1174" i="17"/>
  <c r="F1174" i="17"/>
  <c r="D1174" i="17"/>
  <c r="I1174" i="17" s="1"/>
  <c r="E1174" i="17"/>
  <c r="G1174" i="17"/>
  <c r="H1166" i="17"/>
  <c r="F1166" i="17"/>
  <c r="D1166" i="17"/>
  <c r="I1166" i="17" s="1"/>
  <c r="G1166" i="17"/>
  <c r="E1166" i="17"/>
  <c r="H1158" i="17"/>
  <c r="F1158" i="17"/>
  <c r="D1158" i="17"/>
  <c r="I1158" i="17" s="1"/>
  <c r="E1158" i="17"/>
  <c r="G1158" i="17"/>
  <c r="H1150" i="17"/>
  <c r="F1150" i="17"/>
  <c r="D1150" i="17"/>
  <c r="I1150" i="17" s="1"/>
  <c r="G1150" i="17"/>
  <c r="E1150" i="17"/>
  <c r="H1142" i="17"/>
  <c r="F1142" i="17"/>
  <c r="D1142" i="17"/>
  <c r="I1142" i="17" s="1"/>
  <c r="E1142" i="17"/>
  <c r="G1142" i="17"/>
  <c r="H1134" i="17"/>
  <c r="F1134" i="17"/>
  <c r="D1134" i="17"/>
  <c r="I1134" i="17" s="1"/>
  <c r="G1134" i="17"/>
  <c r="E1134" i="17"/>
  <c r="H1126" i="17"/>
  <c r="F1126" i="17"/>
  <c r="D1126" i="17"/>
  <c r="I1126" i="17" s="1"/>
  <c r="E1126" i="17"/>
  <c r="G1126" i="17"/>
  <c r="H1118" i="17"/>
  <c r="F1118" i="17"/>
  <c r="D1118" i="17"/>
  <c r="I1118" i="17" s="1"/>
  <c r="G1118" i="17"/>
  <c r="E1118" i="17"/>
  <c r="H1110" i="17"/>
  <c r="F1110" i="17"/>
  <c r="D1110" i="17"/>
  <c r="I1110" i="17" s="1"/>
  <c r="E1110" i="17"/>
  <c r="G1110" i="17"/>
  <c r="H1102" i="17"/>
  <c r="F1102" i="17"/>
  <c r="D1102" i="17"/>
  <c r="I1102" i="17" s="1"/>
  <c r="G1102" i="17"/>
  <c r="E1102" i="17"/>
  <c r="H1094" i="17"/>
  <c r="F1094" i="17"/>
  <c r="D1094" i="17"/>
  <c r="I1094" i="17" s="1"/>
  <c r="E1094" i="17"/>
  <c r="G1094" i="17"/>
  <c r="H1086" i="17"/>
  <c r="F1086" i="17"/>
  <c r="D1086" i="17"/>
  <c r="I1086" i="17" s="1"/>
  <c r="G1086" i="17"/>
  <c r="E1086" i="17"/>
  <c r="H1078" i="17"/>
  <c r="F1078" i="17"/>
  <c r="D1078" i="17"/>
  <c r="I1078" i="17" s="1"/>
  <c r="E1078" i="17"/>
  <c r="G1078" i="17"/>
  <c r="H1070" i="17"/>
  <c r="F1070" i="17"/>
  <c r="D1070" i="17"/>
  <c r="I1070" i="17" s="1"/>
  <c r="G1070" i="17"/>
  <c r="E1070" i="17"/>
  <c r="H1062" i="17"/>
  <c r="F1062" i="17"/>
  <c r="D1062" i="17"/>
  <c r="I1062" i="17" s="1"/>
  <c r="E1062" i="17"/>
  <c r="G1062" i="17"/>
  <c r="H1050" i="17"/>
  <c r="F1050" i="17"/>
  <c r="G1050" i="17"/>
  <c r="E1050" i="17"/>
  <c r="D1050" i="17"/>
  <c r="I1050" i="17" s="1"/>
  <c r="H1042" i="17"/>
  <c r="F1042" i="17"/>
  <c r="E1042" i="17"/>
  <c r="D1042" i="17"/>
  <c r="I1042" i="17" s="1"/>
  <c r="G1042" i="17"/>
  <c r="H1034" i="17"/>
  <c r="F1034" i="17"/>
  <c r="G1034" i="17"/>
  <c r="E1034" i="17"/>
  <c r="D1034" i="17"/>
  <c r="I1034" i="17" s="1"/>
  <c r="H1026" i="17"/>
  <c r="F1026" i="17"/>
  <c r="G1026" i="17"/>
  <c r="E1026" i="17"/>
  <c r="D1026" i="17"/>
  <c r="H1018" i="17"/>
  <c r="F1018" i="17"/>
  <c r="G1018" i="17"/>
  <c r="E1018" i="17"/>
  <c r="D1018" i="17"/>
  <c r="I1018" i="17" s="1"/>
  <c r="H1010" i="17"/>
  <c r="F1010" i="17"/>
  <c r="G1010" i="17"/>
  <c r="E1010" i="17"/>
  <c r="D1010" i="17"/>
  <c r="I1010" i="17" s="1"/>
  <c r="H1002" i="17"/>
  <c r="F1002" i="17"/>
  <c r="G1002" i="17"/>
  <c r="E1002" i="17"/>
  <c r="D1002" i="17"/>
  <c r="I1002" i="17" s="1"/>
  <c r="H994" i="17"/>
  <c r="F994" i="17"/>
  <c r="G994" i="17"/>
  <c r="E994" i="17"/>
  <c r="D994" i="17"/>
  <c r="I994" i="17" s="1"/>
  <c r="H986" i="17"/>
  <c r="F986" i="17"/>
  <c r="G986" i="17"/>
  <c r="E986" i="17"/>
  <c r="D986" i="17"/>
  <c r="I986" i="17" s="1"/>
  <c r="H978" i="17"/>
  <c r="F978" i="17"/>
  <c r="G978" i="17"/>
  <c r="E978" i="17"/>
  <c r="D978" i="17"/>
  <c r="I978" i="17" s="1"/>
  <c r="H970" i="17"/>
  <c r="F970" i="17"/>
  <c r="G970" i="17"/>
  <c r="E970" i="17"/>
  <c r="D970" i="17"/>
  <c r="I970" i="17" s="1"/>
  <c r="H962" i="17"/>
  <c r="F962" i="17"/>
  <c r="G962" i="17"/>
  <c r="E962" i="17"/>
  <c r="D962" i="17"/>
  <c r="I962" i="17" s="1"/>
  <c r="H954" i="17"/>
  <c r="F954" i="17"/>
  <c r="G954" i="17"/>
  <c r="E954" i="17"/>
  <c r="D954" i="17"/>
  <c r="I954" i="17" s="1"/>
  <c r="H946" i="17"/>
  <c r="F946" i="17"/>
  <c r="G946" i="17"/>
  <c r="E946" i="17"/>
  <c r="D946" i="17"/>
  <c r="I946" i="17" s="1"/>
  <c r="H938" i="17"/>
  <c r="F938" i="17"/>
  <c r="G938" i="17"/>
  <c r="E938" i="17"/>
  <c r="D938" i="17"/>
  <c r="I938" i="17" s="1"/>
  <c r="H930" i="17"/>
  <c r="F930" i="17"/>
  <c r="G930" i="17"/>
  <c r="E930" i="17"/>
  <c r="D930" i="17"/>
  <c r="I930" i="17" s="1"/>
  <c r="H922" i="17"/>
  <c r="F922" i="17"/>
  <c r="G922" i="17"/>
  <c r="E922" i="17"/>
  <c r="D922" i="17"/>
  <c r="I922" i="17" s="1"/>
  <c r="H914" i="17"/>
  <c r="F914" i="17"/>
  <c r="G914" i="17"/>
  <c r="E914" i="17"/>
  <c r="D914" i="17"/>
  <c r="I914" i="17" s="1"/>
  <c r="H906" i="17"/>
  <c r="F906" i="17"/>
  <c r="G906" i="17"/>
  <c r="E906" i="17"/>
  <c r="D906" i="17"/>
  <c r="I906" i="17" s="1"/>
  <c r="H898" i="17"/>
  <c r="F898" i="17"/>
  <c r="G898" i="17"/>
  <c r="E898" i="17"/>
  <c r="D898" i="17"/>
  <c r="I898" i="17" s="1"/>
  <c r="H890" i="17"/>
  <c r="F890" i="17"/>
  <c r="G890" i="17"/>
  <c r="E890" i="17"/>
  <c r="D890" i="17"/>
  <c r="I890" i="17" s="1"/>
  <c r="H882" i="17"/>
  <c r="F882" i="17"/>
  <c r="G882" i="17"/>
  <c r="E882" i="17"/>
  <c r="D882" i="17"/>
  <c r="I882" i="17" s="1"/>
  <c r="H874" i="17"/>
  <c r="F874" i="17"/>
  <c r="G874" i="17"/>
  <c r="E874" i="17"/>
  <c r="D874" i="17"/>
  <c r="I874" i="17" s="1"/>
  <c r="H866" i="17"/>
  <c r="F866" i="17"/>
  <c r="G866" i="17"/>
  <c r="E866" i="17"/>
  <c r="D866" i="17"/>
  <c r="I866" i="17" s="1"/>
  <c r="H858" i="17"/>
  <c r="F858" i="17"/>
  <c r="G858" i="17"/>
  <c r="E858" i="17"/>
  <c r="D858" i="17"/>
  <c r="I858" i="17" s="1"/>
  <c r="H850" i="17"/>
  <c r="F850" i="17"/>
  <c r="G850" i="17"/>
  <c r="E850" i="17"/>
  <c r="D850" i="17"/>
  <c r="I850" i="17" s="1"/>
  <c r="H842" i="17"/>
  <c r="F842" i="17"/>
  <c r="G842" i="17"/>
  <c r="E842" i="17"/>
  <c r="D842" i="17"/>
  <c r="I842" i="17" s="1"/>
  <c r="H834" i="17"/>
  <c r="F834" i="17"/>
  <c r="G834" i="17"/>
  <c r="E834" i="17"/>
  <c r="D834" i="17"/>
  <c r="I834" i="17" s="1"/>
  <c r="H826" i="17"/>
  <c r="F826" i="17"/>
  <c r="G826" i="17"/>
  <c r="E826" i="17"/>
  <c r="D826" i="17"/>
  <c r="I826" i="17" s="1"/>
  <c r="H818" i="17"/>
  <c r="F818" i="17"/>
  <c r="G818" i="17"/>
  <c r="E818" i="17"/>
  <c r="D818" i="17"/>
  <c r="I818" i="17" s="1"/>
  <c r="H814" i="17"/>
  <c r="F814" i="17"/>
  <c r="G814" i="17"/>
  <c r="D814" i="17"/>
  <c r="I814" i="17" s="1"/>
  <c r="E814" i="17"/>
  <c r="H806" i="17"/>
  <c r="F806" i="17"/>
  <c r="G806" i="17"/>
  <c r="D806" i="17"/>
  <c r="I806" i="17" s="1"/>
  <c r="E806" i="17"/>
  <c r="H798" i="17"/>
  <c r="F798" i="17"/>
  <c r="G798" i="17"/>
  <c r="D798" i="17"/>
  <c r="I798" i="17" s="1"/>
  <c r="E798" i="17"/>
  <c r="H790" i="17"/>
  <c r="F790" i="17"/>
  <c r="G790" i="17"/>
  <c r="D790" i="17"/>
  <c r="I790" i="17" s="1"/>
  <c r="E790" i="17"/>
  <c r="H782" i="17"/>
  <c r="F782" i="17"/>
  <c r="G782" i="17"/>
  <c r="D782" i="17"/>
  <c r="I782" i="17" s="1"/>
  <c r="E782" i="17"/>
  <c r="H774" i="17"/>
  <c r="F774" i="17"/>
  <c r="G774" i="17"/>
  <c r="D774" i="17"/>
  <c r="I774" i="17" s="1"/>
  <c r="E774" i="17"/>
  <c r="H766" i="17"/>
  <c r="F766" i="17"/>
  <c r="G766" i="17"/>
  <c r="D766" i="17"/>
  <c r="I766" i="17" s="1"/>
  <c r="E766" i="17"/>
  <c r="H758" i="17"/>
  <c r="F758" i="17"/>
  <c r="G758" i="17"/>
  <c r="D758" i="17"/>
  <c r="I758" i="17" s="1"/>
  <c r="E758" i="17"/>
  <c r="H750" i="17"/>
  <c r="F750" i="17"/>
  <c r="G750" i="17"/>
  <c r="D750" i="17"/>
  <c r="I750" i="17" s="1"/>
  <c r="E750" i="17"/>
  <c r="H742" i="17"/>
  <c r="F742" i="17"/>
  <c r="G742" i="17"/>
  <c r="D742" i="17"/>
  <c r="I742" i="17" s="1"/>
  <c r="E742" i="17"/>
  <c r="H734" i="17"/>
  <c r="F734" i="17"/>
  <c r="G734" i="17"/>
  <c r="D734" i="17"/>
  <c r="I734" i="17" s="1"/>
  <c r="E734" i="17"/>
  <c r="H726" i="17"/>
  <c r="F726" i="17"/>
  <c r="G726" i="17"/>
  <c r="D726" i="17"/>
  <c r="I726" i="17" s="1"/>
  <c r="E726" i="17"/>
  <c r="H718" i="17"/>
  <c r="F718" i="17"/>
  <c r="G718" i="17"/>
  <c r="D718" i="17"/>
  <c r="I718" i="17" s="1"/>
  <c r="E718" i="17"/>
  <c r="F710" i="17"/>
  <c r="H710" i="17"/>
  <c r="G710" i="17"/>
  <c r="D710" i="17"/>
  <c r="I710" i="17" s="1"/>
  <c r="E710" i="17"/>
  <c r="H702" i="17"/>
  <c r="F702" i="17"/>
  <c r="G702" i="17"/>
  <c r="D702" i="17"/>
  <c r="I702" i="17" s="1"/>
  <c r="E702" i="17"/>
  <c r="H694" i="17"/>
  <c r="F694" i="17"/>
  <c r="G694" i="17"/>
  <c r="D694" i="17"/>
  <c r="I694" i="17" s="1"/>
  <c r="E694" i="17"/>
  <c r="H686" i="17"/>
  <c r="F686" i="17"/>
  <c r="G686" i="17"/>
  <c r="D686" i="17"/>
  <c r="I686" i="17" s="1"/>
  <c r="E686" i="17"/>
  <c r="H678" i="17"/>
  <c r="F678" i="17"/>
  <c r="G678" i="17"/>
  <c r="D678" i="17"/>
  <c r="I678" i="17" s="1"/>
  <c r="E678" i="17"/>
  <c r="H670" i="17"/>
  <c r="F670" i="17"/>
  <c r="G670" i="17"/>
  <c r="D670" i="17"/>
  <c r="I670" i="17" s="1"/>
  <c r="E670" i="17"/>
  <c r="H662" i="17"/>
  <c r="F662" i="17"/>
  <c r="G662" i="17"/>
  <c r="D662" i="17"/>
  <c r="I662" i="17" s="1"/>
  <c r="E662" i="17"/>
  <c r="H654" i="17"/>
  <c r="F654" i="17"/>
  <c r="G654" i="17"/>
  <c r="D654" i="17"/>
  <c r="I654" i="17" s="1"/>
  <c r="E654" i="17"/>
  <c r="F646" i="17"/>
  <c r="H646" i="17"/>
  <c r="G646" i="17"/>
  <c r="D646" i="17"/>
  <c r="I646" i="17" s="1"/>
  <c r="E646" i="17"/>
  <c r="H638" i="17"/>
  <c r="F638" i="17"/>
  <c r="G638" i="17"/>
  <c r="D638" i="17"/>
  <c r="I638" i="17" s="1"/>
  <c r="E638" i="17"/>
  <c r="H630" i="17"/>
  <c r="F630" i="17"/>
  <c r="G630" i="17"/>
  <c r="D630" i="17"/>
  <c r="I630" i="17" s="1"/>
  <c r="E630" i="17"/>
  <c r="H622" i="17"/>
  <c r="F622" i="17"/>
  <c r="G622" i="17"/>
  <c r="D622" i="17"/>
  <c r="I622" i="17" s="1"/>
  <c r="E622" i="17"/>
  <c r="H610" i="17"/>
  <c r="F610" i="17"/>
  <c r="G610" i="17"/>
  <c r="E610" i="17"/>
  <c r="D610" i="17"/>
  <c r="I610" i="17" s="1"/>
  <c r="H602" i="17"/>
  <c r="F602" i="17"/>
  <c r="G602" i="17"/>
  <c r="E602" i="17"/>
  <c r="D602" i="17"/>
  <c r="H594" i="17"/>
  <c r="F594" i="17"/>
  <c r="G594" i="17"/>
  <c r="E594" i="17"/>
  <c r="D594" i="17"/>
  <c r="I594" i="17" s="1"/>
  <c r="H586" i="17"/>
  <c r="F586" i="17"/>
  <c r="G586" i="17"/>
  <c r="E586" i="17"/>
  <c r="D586" i="17"/>
  <c r="I586" i="17" s="1"/>
  <c r="H578" i="17"/>
  <c r="F578" i="17"/>
  <c r="G578" i="17"/>
  <c r="E578" i="17"/>
  <c r="D578" i="17"/>
  <c r="I578" i="17" s="1"/>
  <c r="H570" i="17"/>
  <c r="F570" i="17"/>
  <c r="G570" i="17"/>
  <c r="E570" i="17"/>
  <c r="D570" i="17"/>
  <c r="I570" i="17" s="1"/>
  <c r="H562" i="17"/>
  <c r="F562" i="17"/>
  <c r="G562" i="17"/>
  <c r="E562" i="17"/>
  <c r="D562" i="17"/>
  <c r="I562" i="17" s="1"/>
  <c r="F550" i="17"/>
  <c r="H550" i="17"/>
  <c r="G550" i="17"/>
  <c r="D550" i="17"/>
  <c r="I550" i="17" s="1"/>
  <c r="E550" i="17"/>
  <c r="H542" i="17"/>
  <c r="F542" i="17"/>
  <c r="G542" i="17"/>
  <c r="D542" i="17"/>
  <c r="I542" i="17" s="1"/>
  <c r="E542" i="17"/>
  <c r="H534" i="17"/>
  <c r="F534" i="17"/>
  <c r="G534" i="17"/>
  <c r="D534" i="17"/>
  <c r="I534" i="17" s="1"/>
  <c r="E534" i="17"/>
  <c r="H526" i="17"/>
  <c r="F526" i="17"/>
  <c r="G526" i="17"/>
  <c r="D526" i="17"/>
  <c r="I526" i="17" s="1"/>
  <c r="E526" i="17"/>
  <c r="F518" i="17"/>
  <c r="H518" i="17"/>
  <c r="G518" i="17"/>
  <c r="D518" i="17"/>
  <c r="I518" i="17" s="1"/>
  <c r="E518" i="17"/>
  <c r="H510" i="17"/>
  <c r="F510" i="17"/>
  <c r="G510" i="17"/>
  <c r="D510" i="17"/>
  <c r="I510" i="17" s="1"/>
  <c r="E510" i="17"/>
  <c r="H502" i="17"/>
  <c r="F502" i="17"/>
  <c r="G502" i="17"/>
  <c r="D502" i="17"/>
  <c r="I502" i="17" s="1"/>
  <c r="E502" i="17"/>
  <c r="H494" i="17"/>
  <c r="F494" i="17"/>
  <c r="G494" i="17"/>
  <c r="D494" i="17"/>
  <c r="I494" i="17" s="1"/>
  <c r="E494" i="17"/>
  <c r="H486" i="17"/>
  <c r="F486" i="17"/>
  <c r="G486" i="17"/>
  <c r="D486" i="17"/>
  <c r="I486" i="17" s="1"/>
  <c r="E486" i="17"/>
  <c r="H474" i="17"/>
  <c r="F474" i="17"/>
  <c r="G474" i="17"/>
  <c r="E474" i="17"/>
  <c r="D474" i="17"/>
  <c r="I474" i="17" s="1"/>
  <c r="H466" i="17"/>
  <c r="F466" i="17"/>
  <c r="G466" i="17"/>
  <c r="E466" i="17"/>
  <c r="D466" i="17"/>
  <c r="I466" i="17" s="1"/>
  <c r="H458" i="17"/>
  <c r="F458" i="17"/>
  <c r="G458" i="17"/>
  <c r="E458" i="17"/>
  <c r="D458" i="17"/>
  <c r="I458" i="17" s="1"/>
  <c r="H450" i="17"/>
  <c r="F450" i="17"/>
  <c r="G450" i="17"/>
  <c r="E450" i="17"/>
  <c r="D450" i="17"/>
  <c r="H442" i="17"/>
  <c r="F442" i="17"/>
  <c r="G442" i="17"/>
  <c r="E442" i="17"/>
  <c r="D442" i="17"/>
  <c r="I442" i="17" s="1"/>
  <c r="H434" i="17"/>
  <c r="F434" i="17"/>
  <c r="G434" i="17"/>
  <c r="E434" i="17"/>
  <c r="D434" i="17"/>
  <c r="I434" i="17" s="1"/>
  <c r="H426" i="17"/>
  <c r="F426" i="17"/>
  <c r="G426" i="17"/>
  <c r="E426" i="17"/>
  <c r="D426" i="17"/>
  <c r="I426" i="17" s="1"/>
  <c r="H418" i="17"/>
  <c r="F418" i="17"/>
  <c r="G418" i="17"/>
  <c r="E418" i="17"/>
  <c r="D418" i="17"/>
  <c r="I418" i="17" s="1"/>
  <c r="H410" i="17"/>
  <c r="F410" i="17"/>
  <c r="G410" i="17"/>
  <c r="E410" i="17"/>
  <c r="D410" i="17"/>
  <c r="I410" i="17" s="1"/>
  <c r="H402" i="17"/>
  <c r="F402" i="17"/>
  <c r="G402" i="17"/>
  <c r="E402" i="17"/>
  <c r="D402" i="17"/>
  <c r="I402" i="17" s="1"/>
  <c r="H394" i="17"/>
  <c r="F394" i="17"/>
  <c r="G394" i="17"/>
  <c r="E394" i="17"/>
  <c r="D394" i="17"/>
  <c r="I394" i="17" s="1"/>
  <c r="H386" i="17"/>
  <c r="F386" i="17"/>
  <c r="G386" i="17"/>
  <c r="E386" i="17"/>
  <c r="D386" i="17"/>
  <c r="I386" i="17" s="1"/>
  <c r="H378" i="17"/>
  <c r="F378" i="17"/>
  <c r="G378" i="17"/>
  <c r="E378" i="17"/>
  <c r="D378" i="17"/>
  <c r="I378" i="17" s="1"/>
  <c r="H370" i="17"/>
  <c r="F370" i="17"/>
  <c r="G370" i="17"/>
  <c r="E370" i="17"/>
  <c r="D370" i="17"/>
  <c r="I370" i="17" s="1"/>
  <c r="H362" i="17"/>
  <c r="F362" i="17"/>
  <c r="G362" i="17"/>
  <c r="E362" i="17"/>
  <c r="D362" i="17"/>
  <c r="I362" i="17" s="1"/>
  <c r="H354" i="17"/>
  <c r="F354" i="17"/>
  <c r="G354" i="17"/>
  <c r="E354" i="17"/>
  <c r="D354" i="17"/>
  <c r="I354" i="17" s="1"/>
  <c r="H346" i="17"/>
  <c r="F346" i="17"/>
  <c r="G346" i="17"/>
  <c r="E346" i="17"/>
  <c r="D346" i="17"/>
  <c r="I346" i="17" s="1"/>
  <c r="H338" i="17"/>
  <c r="F338" i="17"/>
  <c r="G338" i="17"/>
  <c r="E338" i="17"/>
  <c r="D338" i="17"/>
  <c r="I338" i="17" s="1"/>
  <c r="H330" i="17"/>
  <c r="F330" i="17"/>
  <c r="G330" i="17"/>
  <c r="E330" i="17"/>
  <c r="D330" i="17"/>
  <c r="I330" i="17" s="1"/>
  <c r="H322" i="17"/>
  <c r="F322" i="17"/>
  <c r="G322" i="17"/>
  <c r="E322" i="17"/>
  <c r="D322" i="17"/>
  <c r="I322" i="17" s="1"/>
  <c r="H314" i="17"/>
  <c r="F314" i="17"/>
  <c r="G314" i="17"/>
  <c r="E314" i="17"/>
  <c r="D314" i="17"/>
  <c r="I314" i="17" s="1"/>
  <c r="H306" i="17"/>
  <c r="F306" i="17"/>
  <c r="G306" i="17"/>
  <c r="E306" i="17"/>
  <c r="D306" i="17"/>
  <c r="I306" i="17" s="1"/>
  <c r="H298" i="17"/>
  <c r="F298" i="17"/>
  <c r="G298" i="17"/>
  <c r="E298" i="17"/>
  <c r="D298" i="17"/>
  <c r="I298" i="17" s="1"/>
  <c r="H290" i="17"/>
  <c r="F290" i="17"/>
  <c r="G290" i="17"/>
  <c r="E290" i="17"/>
  <c r="D290" i="17"/>
  <c r="I290" i="17" s="1"/>
  <c r="H282" i="17"/>
  <c r="F282" i="17"/>
  <c r="G282" i="17"/>
  <c r="E282" i="17"/>
  <c r="D282" i="17"/>
  <c r="I282" i="17" s="1"/>
  <c r="H274" i="17"/>
  <c r="F274" i="17"/>
  <c r="G274" i="17"/>
  <c r="E274" i="17"/>
  <c r="D274" i="17"/>
  <c r="I274" i="17" s="1"/>
  <c r="H266" i="17"/>
  <c r="F266" i="17"/>
  <c r="G266" i="17"/>
  <c r="E266" i="17"/>
  <c r="D266" i="17"/>
  <c r="I266" i="17" s="1"/>
  <c r="F258" i="17"/>
  <c r="H258" i="17"/>
  <c r="G258" i="17"/>
  <c r="E258" i="17"/>
  <c r="D258" i="17"/>
  <c r="I258" i="17" s="1"/>
  <c r="H250" i="17"/>
  <c r="F250" i="17"/>
  <c r="G250" i="17"/>
  <c r="E250" i="17"/>
  <c r="D250" i="17"/>
  <c r="I250" i="17" s="1"/>
  <c r="H242" i="17"/>
  <c r="F242" i="17"/>
  <c r="G242" i="17"/>
  <c r="D242" i="17"/>
  <c r="I242" i="17" s="1"/>
  <c r="E242" i="17"/>
  <c r="H234" i="17"/>
  <c r="F234" i="17"/>
  <c r="G234" i="17"/>
  <c r="E234" i="17"/>
  <c r="D234" i="17"/>
  <c r="I234" i="17" s="1"/>
  <c r="H226" i="17"/>
  <c r="F226" i="17"/>
  <c r="G226" i="17"/>
  <c r="D226" i="17"/>
  <c r="I226" i="17" s="1"/>
  <c r="E226" i="17"/>
  <c r="H218" i="17"/>
  <c r="F218" i="17"/>
  <c r="G218" i="17"/>
  <c r="E218" i="17"/>
  <c r="D218" i="17"/>
  <c r="H210" i="17"/>
  <c r="F210" i="17"/>
  <c r="G210" i="17"/>
  <c r="D210" i="17"/>
  <c r="I210" i="17" s="1"/>
  <c r="E210" i="17"/>
  <c r="H198" i="17"/>
  <c r="F198" i="17"/>
  <c r="G198" i="17"/>
  <c r="D198" i="17"/>
  <c r="I198" i="17" s="1"/>
  <c r="E198" i="17"/>
  <c r="H190" i="17"/>
  <c r="F190" i="17"/>
  <c r="G190" i="17"/>
  <c r="D190" i="17"/>
  <c r="I190" i="17" s="1"/>
  <c r="E190" i="17"/>
  <c r="H182" i="17"/>
  <c r="F182" i="17"/>
  <c r="G182" i="17"/>
  <c r="D182" i="17"/>
  <c r="I182" i="17" s="1"/>
  <c r="E182" i="17"/>
  <c r="H174" i="17"/>
  <c r="F174" i="17"/>
  <c r="G174" i="17"/>
  <c r="D174" i="17"/>
  <c r="I174" i="17" s="1"/>
  <c r="E174" i="17"/>
  <c r="H166" i="17"/>
  <c r="F166" i="17"/>
  <c r="G166" i="17"/>
  <c r="D166" i="17"/>
  <c r="E166" i="17"/>
  <c r="H158" i="17"/>
  <c r="F158" i="17"/>
  <c r="G158" i="17"/>
  <c r="D158" i="17"/>
  <c r="I158" i="17" s="1"/>
  <c r="E158" i="17"/>
  <c r="H150" i="17"/>
  <c r="F150" i="17"/>
  <c r="G150" i="17"/>
  <c r="D150" i="17"/>
  <c r="I150" i="17" s="1"/>
  <c r="E150" i="17"/>
  <c r="H142" i="17"/>
  <c r="F142" i="17"/>
  <c r="G142" i="17"/>
  <c r="D142" i="17"/>
  <c r="I142" i="17" s="1"/>
  <c r="E142" i="17"/>
  <c r="H134" i="17"/>
  <c r="F134" i="17"/>
  <c r="G134" i="17"/>
  <c r="D134" i="17"/>
  <c r="I134" i="17" s="1"/>
  <c r="E134" i="17"/>
  <c r="H126" i="17"/>
  <c r="F126" i="17"/>
  <c r="G126" i="17"/>
  <c r="D126" i="17"/>
  <c r="I126" i="17" s="1"/>
  <c r="E126" i="17"/>
  <c r="H118" i="17"/>
  <c r="F118" i="17"/>
  <c r="G118" i="17"/>
  <c r="D118" i="17"/>
  <c r="I118" i="17" s="1"/>
  <c r="E118" i="17"/>
  <c r="H110" i="17"/>
  <c r="F110" i="17"/>
  <c r="G110" i="17"/>
  <c r="D110" i="17"/>
  <c r="I110" i="17" s="1"/>
  <c r="E110" i="17"/>
  <c r="H98" i="17"/>
  <c r="F98" i="17"/>
  <c r="G98" i="17"/>
  <c r="D98" i="17"/>
  <c r="I98" i="17" s="1"/>
  <c r="E98" i="17"/>
  <c r="H90" i="17"/>
  <c r="F90" i="17"/>
  <c r="G90" i="17"/>
  <c r="E90" i="17"/>
  <c r="D90" i="17"/>
  <c r="I90" i="17" s="1"/>
  <c r="H82" i="17"/>
  <c r="F82" i="17"/>
  <c r="G82" i="17"/>
  <c r="D82" i="17"/>
  <c r="I82" i="17" s="1"/>
  <c r="E82" i="17"/>
  <c r="H74" i="17"/>
  <c r="F74" i="17"/>
  <c r="G74" i="17"/>
  <c r="E74" i="17"/>
  <c r="D74" i="17"/>
  <c r="I74" i="17" s="1"/>
  <c r="H66" i="17"/>
  <c r="F66" i="17"/>
  <c r="G66" i="17"/>
  <c r="D66" i="17"/>
  <c r="I66" i="17" s="1"/>
  <c r="E66" i="17"/>
  <c r="H58" i="17"/>
  <c r="F58" i="17"/>
  <c r="G58" i="17"/>
  <c r="E58" i="17"/>
  <c r="D58" i="17"/>
  <c r="I58" i="17" s="1"/>
  <c r="H50" i="17"/>
  <c r="F50" i="17"/>
  <c r="G50" i="17"/>
  <c r="D50" i="17"/>
  <c r="I50" i="17" s="1"/>
  <c r="E50" i="17"/>
  <c r="H42" i="17"/>
  <c r="F42" i="17"/>
  <c r="G42" i="17"/>
  <c r="E42" i="17"/>
  <c r="D42" i="17"/>
  <c r="I42" i="17" s="1"/>
  <c r="H34" i="17"/>
  <c r="F34" i="17"/>
  <c r="G34" i="17"/>
  <c r="D34" i="17"/>
  <c r="I34" i="17" s="1"/>
  <c r="E34" i="17"/>
  <c r="H26" i="17"/>
  <c r="F26" i="17"/>
  <c r="G26" i="17"/>
  <c r="E26" i="17"/>
  <c r="D26" i="17"/>
  <c r="I26" i="17" s="1"/>
  <c r="H18" i="17"/>
  <c r="F18" i="17"/>
  <c r="G18" i="17"/>
  <c r="D18" i="17"/>
  <c r="I18" i="17" s="1"/>
  <c r="E18" i="17"/>
  <c r="H10" i="17"/>
  <c r="F10" i="17"/>
  <c r="G10" i="17"/>
  <c r="E10" i="17"/>
  <c r="D10" i="17"/>
  <c r="I10" i="17" s="1"/>
  <c r="H4002" i="17"/>
  <c r="F4002" i="17"/>
  <c r="E4002" i="17"/>
  <c r="G4002" i="17"/>
  <c r="D4002" i="17"/>
  <c r="I4002" i="17" s="1"/>
  <c r="H3994" i="17"/>
  <c r="F3994" i="17"/>
  <c r="G3994" i="17"/>
  <c r="E3994" i="17"/>
  <c r="D3994" i="17"/>
  <c r="I3994" i="17" s="1"/>
  <c r="H3986" i="17"/>
  <c r="F3986" i="17"/>
  <c r="E3986" i="17"/>
  <c r="G3986" i="17"/>
  <c r="D3986" i="17"/>
  <c r="I3986" i="17" s="1"/>
  <c r="H3978" i="17"/>
  <c r="F3978" i="17"/>
  <c r="G3978" i="17"/>
  <c r="E3978" i="17"/>
  <c r="D3978" i="17"/>
  <c r="I3978" i="17" s="1"/>
  <c r="H3970" i="17"/>
  <c r="F3970" i="17"/>
  <c r="E3970" i="17"/>
  <c r="G3970" i="17"/>
  <c r="D3970" i="17"/>
  <c r="I3970" i="17" s="1"/>
  <c r="H3962" i="17"/>
  <c r="F3962" i="17"/>
  <c r="G3962" i="17"/>
  <c r="E3962" i="17"/>
  <c r="D3962" i="17"/>
  <c r="I3962" i="17" s="1"/>
  <c r="H3954" i="17"/>
  <c r="F3954" i="17"/>
  <c r="E3954" i="17"/>
  <c r="G3954" i="17"/>
  <c r="D3954" i="17"/>
  <c r="I3954" i="17" s="1"/>
  <c r="H3942" i="17"/>
  <c r="F3942" i="17"/>
  <c r="E3942" i="17"/>
  <c r="G3942" i="17"/>
  <c r="D3942" i="17"/>
  <c r="I3942" i="17" s="1"/>
  <c r="H3934" i="17"/>
  <c r="F3934" i="17"/>
  <c r="E3934" i="17"/>
  <c r="G3934" i="17"/>
  <c r="D3934" i="17"/>
  <c r="I3934" i="17" s="1"/>
  <c r="H3926" i="17"/>
  <c r="F3926" i="17"/>
  <c r="E3926" i="17"/>
  <c r="G3926" i="17"/>
  <c r="D3926" i="17"/>
  <c r="I3926" i="17" s="1"/>
  <c r="H3922" i="17"/>
  <c r="F3922" i="17"/>
  <c r="E3922" i="17"/>
  <c r="G3922" i="17"/>
  <c r="D3922" i="17"/>
  <c r="I3922" i="17" s="1"/>
  <c r="H3914" i="17"/>
  <c r="F3914" i="17"/>
  <c r="G3914" i="17"/>
  <c r="E3914" i="17"/>
  <c r="D3914" i="17"/>
  <c r="I3914" i="17" s="1"/>
  <c r="H3906" i="17"/>
  <c r="F3906" i="17"/>
  <c r="E3906" i="17"/>
  <c r="G3906" i="17"/>
  <c r="D3906" i="17"/>
  <c r="I3906" i="17" s="1"/>
  <c r="H3898" i="17"/>
  <c r="F3898" i="17"/>
  <c r="G3898" i="17"/>
  <c r="E3898" i="17"/>
  <c r="D3898" i="17"/>
  <c r="I3898" i="17" s="1"/>
  <c r="H3890" i="17"/>
  <c r="F3890" i="17"/>
  <c r="E3890" i="17"/>
  <c r="G3890" i="17"/>
  <c r="D3890" i="17"/>
  <c r="I3890" i="17" s="1"/>
  <c r="H3882" i="17"/>
  <c r="F3882" i="17"/>
  <c r="G3882" i="17"/>
  <c r="E3882" i="17"/>
  <c r="D3882" i="17"/>
  <c r="I3882" i="17" s="1"/>
  <c r="H3874" i="17"/>
  <c r="F3874" i="17"/>
  <c r="E3874" i="17"/>
  <c r="G3874" i="17"/>
  <c r="D3874" i="17"/>
  <c r="I3874" i="17" s="1"/>
  <c r="H3866" i="17"/>
  <c r="F3866" i="17"/>
  <c r="G3866" i="17"/>
  <c r="E3866" i="17"/>
  <c r="D3866" i="17"/>
  <c r="I3866" i="17" s="1"/>
  <c r="H3858" i="17"/>
  <c r="F3858" i="17"/>
  <c r="E3858" i="17"/>
  <c r="G3858" i="17"/>
  <c r="D3858" i="17"/>
  <c r="I3858" i="17" s="1"/>
  <c r="H3850" i="17"/>
  <c r="F3850" i="17"/>
  <c r="G3850" i="17"/>
  <c r="E3850" i="17"/>
  <c r="D3850" i="17"/>
  <c r="I3850" i="17" s="1"/>
  <c r="H3842" i="17"/>
  <c r="F3842" i="17"/>
  <c r="E3842" i="17"/>
  <c r="G3842" i="17"/>
  <c r="D3842" i="17"/>
  <c r="I3842" i="17" s="1"/>
  <c r="H3834" i="17"/>
  <c r="F3834" i="17"/>
  <c r="G3834" i="17"/>
  <c r="E3834" i="17"/>
  <c r="D3834" i="17"/>
  <c r="I3834" i="17" s="1"/>
  <c r="H3826" i="17"/>
  <c r="F3826" i="17"/>
  <c r="E3826" i="17"/>
  <c r="G3826" i="17"/>
  <c r="D3826" i="17"/>
  <c r="I3826" i="17" s="1"/>
  <c r="H3818" i="17"/>
  <c r="F3818" i="17"/>
  <c r="G3818" i="17"/>
  <c r="E3818" i="17"/>
  <c r="D3818" i="17"/>
  <c r="I3818" i="17" s="1"/>
  <c r="H3810" i="17"/>
  <c r="F3810" i="17"/>
  <c r="E3810" i="17"/>
  <c r="G3810" i="17"/>
  <c r="D3810" i="17"/>
  <c r="I3810" i="17" s="1"/>
  <c r="H3802" i="17"/>
  <c r="F3802" i="17"/>
  <c r="G3802" i="17"/>
  <c r="E3802" i="17"/>
  <c r="D3802" i="17"/>
  <c r="I3802" i="17" s="1"/>
  <c r="H3794" i="17"/>
  <c r="F3794" i="17"/>
  <c r="E3794" i="17"/>
  <c r="G3794" i="17"/>
  <c r="D3794" i="17"/>
  <c r="H3786" i="17"/>
  <c r="F3786" i="17"/>
  <c r="G3786" i="17"/>
  <c r="E3786" i="17"/>
  <c r="D3786" i="17"/>
  <c r="I3786" i="17" s="1"/>
  <c r="H3778" i="17"/>
  <c r="F3778" i="17"/>
  <c r="E3778" i="17"/>
  <c r="G3778" i="17"/>
  <c r="D3778" i="17"/>
  <c r="I3778" i="17" s="1"/>
  <c r="H3770" i="17"/>
  <c r="F3770" i="17"/>
  <c r="G3770" i="17"/>
  <c r="E3770" i="17"/>
  <c r="D3770" i="17"/>
  <c r="I3770" i="17" s="1"/>
  <c r="H3762" i="17"/>
  <c r="F3762" i="17"/>
  <c r="E3762" i="17"/>
  <c r="G3762" i="17"/>
  <c r="D3762" i="17"/>
  <c r="I3762" i="17" s="1"/>
  <c r="H3754" i="17"/>
  <c r="F3754" i="17"/>
  <c r="G3754" i="17"/>
  <c r="E3754" i="17"/>
  <c r="D3754" i="17"/>
  <c r="I3754" i="17" s="1"/>
  <c r="H3746" i="17"/>
  <c r="F3746" i="17"/>
  <c r="E3746" i="17"/>
  <c r="G3746" i="17"/>
  <c r="D3746" i="17"/>
  <c r="I3746" i="17" s="1"/>
  <c r="H3738" i="17"/>
  <c r="F3738" i="17"/>
  <c r="G3738" i="17"/>
  <c r="E3738" i="17"/>
  <c r="D3738" i="17"/>
  <c r="I3738" i="17" s="1"/>
  <c r="H3734" i="17"/>
  <c r="F3734" i="17"/>
  <c r="E3734" i="17"/>
  <c r="G3734" i="17"/>
  <c r="D3734" i="17"/>
  <c r="I3734" i="17" s="1"/>
  <c r="H3726" i="17"/>
  <c r="F3726" i="17"/>
  <c r="E3726" i="17"/>
  <c r="G3726" i="17"/>
  <c r="D3726" i="17"/>
  <c r="I3726" i="17" s="1"/>
  <c r="H3722" i="17"/>
  <c r="F3722" i="17"/>
  <c r="G3722" i="17"/>
  <c r="E3722" i="17"/>
  <c r="D3722" i="17"/>
  <c r="I3722" i="17" s="1"/>
  <c r="H3718" i="17"/>
  <c r="F3718" i="17"/>
  <c r="E3718" i="17"/>
  <c r="D3718" i="17"/>
  <c r="I3718" i="17" s="1"/>
  <c r="G3718" i="17"/>
  <c r="H3714" i="17"/>
  <c r="F3714" i="17"/>
  <c r="E3714" i="17"/>
  <c r="G3714" i="17"/>
  <c r="D3714" i="17"/>
  <c r="I3714" i="17" s="1"/>
  <c r="H3710" i="17"/>
  <c r="F3710" i="17"/>
  <c r="E3710" i="17"/>
  <c r="G3710" i="17"/>
  <c r="D3710" i="17"/>
  <c r="I3710" i="17" s="1"/>
  <c r="H3706" i="17"/>
  <c r="F3706" i="17"/>
  <c r="G3706" i="17"/>
  <c r="E3706" i="17"/>
  <c r="D3706" i="17"/>
  <c r="I3706" i="17" s="1"/>
  <c r="H3702" i="17"/>
  <c r="F3702" i="17"/>
  <c r="E3702" i="17"/>
  <c r="D3702" i="17"/>
  <c r="I3702" i="17" s="1"/>
  <c r="G3702" i="17"/>
  <c r="H3698" i="17"/>
  <c r="F3698" i="17"/>
  <c r="E3698" i="17"/>
  <c r="G3698" i="17"/>
  <c r="D3698" i="17"/>
  <c r="I3698" i="17" s="1"/>
  <c r="H3694" i="17"/>
  <c r="F3694" i="17"/>
  <c r="E3694" i="17"/>
  <c r="G3694" i="17"/>
  <c r="D3694" i="17"/>
  <c r="I3694" i="17" s="1"/>
  <c r="H3690" i="17"/>
  <c r="F3690" i="17"/>
  <c r="G3690" i="17"/>
  <c r="E3690" i="17"/>
  <c r="D3690" i="17"/>
  <c r="I3690" i="17" s="1"/>
  <c r="H3686" i="17"/>
  <c r="F3686" i="17"/>
  <c r="E3686" i="17"/>
  <c r="G3686" i="17"/>
  <c r="D3686" i="17"/>
  <c r="I3686" i="17" s="1"/>
  <c r="H3682" i="17"/>
  <c r="F3682" i="17"/>
  <c r="E3682" i="17"/>
  <c r="G3682" i="17"/>
  <c r="D3682" i="17"/>
  <c r="I3682" i="17" s="1"/>
  <c r="H3674" i="17"/>
  <c r="F3674" i="17"/>
  <c r="G3674" i="17"/>
  <c r="E3674" i="17"/>
  <c r="D3674" i="17"/>
  <c r="I3674" i="17" s="1"/>
  <c r="H3670" i="17"/>
  <c r="F3670" i="17"/>
  <c r="E3670" i="17"/>
  <c r="G3670" i="17"/>
  <c r="D3670" i="17"/>
  <c r="I3670" i="17" s="1"/>
  <c r="H3666" i="17"/>
  <c r="F3666" i="17"/>
  <c r="E3666" i="17"/>
  <c r="G3666" i="17"/>
  <c r="D3666" i="17"/>
  <c r="I3666" i="17" s="1"/>
  <c r="H3662" i="17"/>
  <c r="F3662" i="17"/>
  <c r="E3662" i="17"/>
  <c r="G3662" i="17"/>
  <c r="D3662" i="17"/>
  <c r="I3662" i="17" s="1"/>
  <c r="H3658" i="17"/>
  <c r="F3658" i="17"/>
  <c r="G3658" i="17"/>
  <c r="E3658" i="17"/>
  <c r="D3658" i="17"/>
  <c r="I3658" i="17" s="1"/>
  <c r="H3654" i="17"/>
  <c r="F3654" i="17"/>
  <c r="E3654" i="17"/>
  <c r="D3654" i="17"/>
  <c r="I3654" i="17" s="1"/>
  <c r="G3654" i="17"/>
  <c r="H3650" i="17"/>
  <c r="F3650" i="17"/>
  <c r="E3650" i="17"/>
  <c r="G3650" i="17"/>
  <c r="D3650" i="17"/>
  <c r="I3650" i="17" s="1"/>
  <c r="H3646" i="17"/>
  <c r="F3646" i="17"/>
  <c r="E3646" i="17"/>
  <c r="G3646" i="17"/>
  <c r="D3646" i="17"/>
  <c r="I3646" i="17" s="1"/>
  <c r="H3642" i="17"/>
  <c r="F3642" i="17"/>
  <c r="G3642" i="17"/>
  <c r="E3642" i="17"/>
  <c r="D3642" i="17"/>
  <c r="I3642" i="17" s="1"/>
  <c r="H3638" i="17"/>
  <c r="F3638" i="17"/>
  <c r="E3638" i="17"/>
  <c r="D3638" i="17"/>
  <c r="I3638" i="17" s="1"/>
  <c r="G3638" i="17"/>
  <c r="H3634" i="17"/>
  <c r="F3634" i="17"/>
  <c r="E3634" i="17"/>
  <c r="G3634" i="17"/>
  <c r="D3634" i="17"/>
  <c r="I3634" i="17" s="1"/>
  <c r="H3630" i="17"/>
  <c r="F3630" i="17"/>
  <c r="E3630" i="17"/>
  <c r="G3630" i="17"/>
  <c r="D3630" i="17"/>
  <c r="I3630" i="17" s="1"/>
  <c r="H3626" i="17"/>
  <c r="F3626" i="17"/>
  <c r="G3626" i="17"/>
  <c r="E3626" i="17"/>
  <c r="D3626" i="17"/>
  <c r="I3626" i="17" s="1"/>
  <c r="H3622" i="17"/>
  <c r="F3622" i="17"/>
  <c r="E3622" i="17"/>
  <c r="G3622" i="17"/>
  <c r="D3622" i="17"/>
  <c r="I3622" i="17" s="1"/>
  <c r="H3618" i="17"/>
  <c r="F3618" i="17"/>
  <c r="E3618" i="17"/>
  <c r="G3618" i="17"/>
  <c r="D3618" i="17"/>
  <c r="I3618" i="17" s="1"/>
  <c r="H3614" i="17"/>
  <c r="F3614" i="17"/>
  <c r="E3614" i="17"/>
  <c r="G3614" i="17"/>
  <c r="D3614" i="17"/>
  <c r="I3614" i="17" s="1"/>
  <c r="H3610" i="17"/>
  <c r="F3610" i="17"/>
  <c r="G3610" i="17"/>
  <c r="E3610" i="17"/>
  <c r="D3610" i="17"/>
  <c r="I3610" i="17" s="1"/>
  <c r="H3606" i="17"/>
  <c r="F3606" i="17"/>
  <c r="E3606" i="17"/>
  <c r="G3606" i="17"/>
  <c r="D3606" i="17"/>
  <c r="I3606" i="17" s="1"/>
  <c r="H3602" i="17"/>
  <c r="F3602" i="17"/>
  <c r="E3602" i="17"/>
  <c r="G3602" i="17"/>
  <c r="D3602" i="17"/>
  <c r="I3602" i="17" s="1"/>
  <c r="H3598" i="17"/>
  <c r="F3598" i="17"/>
  <c r="E3598" i="17"/>
  <c r="G3598" i="17"/>
  <c r="D3598" i="17"/>
  <c r="I3598" i="17" s="1"/>
  <c r="H3594" i="17"/>
  <c r="F3594" i="17"/>
  <c r="G3594" i="17"/>
  <c r="E3594" i="17"/>
  <c r="D3594" i="17"/>
  <c r="I3594" i="17" s="1"/>
  <c r="H3590" i="17"/>
  <c r="F3590" i="17"/>
  <c r="E3590" i="17"/>
  <c r="D3590" i="17"/>
  <c r="I3590" i="17" s="1"/>
  <c r="G3590" i="17"/>
  <c r="H3586" i="17"/>
  <c r="F3586" i="17"/>
  <c r="E3586" i="17"/>
  <c r="G3586" i="17"/>
  <c r="D3586" i="17"/>
  <c r="I3586" i="17" s="1"/>
  <c r="H3582" i="17"/>
  <c r="F3582" i="17"/>
  <c r="E3582" i="17"/>
  <c r="G3582" i="17"/>
  <c r="D3582" i="17"/>
  <c r="I3582" i="17" s="1"/>
  <c r="H3578" i="17"/>
  <c r="F3578" i="17"/>
  <c r="G3578" i="17"/>
  <c r="E3578" i="17"/>
  <c r="D3578" i="17"/>
  <c r="I3578" i="17" s="1"/>
  <c r="H3574" i="17"/>
  <c r="F3574" i="17"/>
  <c r="E3574" i="17"/>
  <c r="D3574" i="17"/>
  <c r="I3574" i="17" s="1"/>
  <c r="G3574" i="17"/>
  <c r="H3570" i="17"/>
  <c r="F3570" i="17"/>
  <c r="E3570" i="17"/>
  <c r="G3570" i="17"/>
  <c r="D3570" i="17"/>
  <c r="H3566" i="17"/>
  <c r="F3566" i="17"/>
  <c r="E3566" i="17"/>
  <c r="G3566" i="17"/>
  <c r="D3566" i="17"/>
  <c r="I3566" i="17" s="1"/>
  <c r="H3562" i="17"/>
  <c r="F3562" i="17"/>
  <c r="G3562" i="17"/>
  <c r="E3562" i="17"/>
  <c r="D3562" i="17"/>
  <c r="I3562" i="17" s="1"/>
  <c r="H3558" i="17"/>
  <c r="F3558" i="17"/>
  <c r="E3558" i="17"/>
  <c r="G3558" i="17"/>
  <c r="D3558" i="17"/>
  <c r="I3558" i="17" s="1"/>
  <c r="H3554" i="17"/>
  <c r="F3554" i="17"/>
  <c r="E3554" i="17"/>
  <c r="G3554" i="17"/>
  <c r="D3554" i="17"/>
  <c r="I3554" i="17" s="1"/>
  <c r="H3550" i="17"/>
  <c r="F3550" i="17"/>
  <c r="E3550" i="17"/>
  <c r="G3550" i="17"/>
  <c r="D3550" i="17"/>
  <c r="I3550" i="17" s="1"/>
  <c r="H3546" i="17"/>
  <c r="F3546" i="17"/>
  <c r="G3546" i="17"/>
  <c r="E3546" i="17"/>
  <c r="D3546" i="17"/>
  <c r="I3546" i="17" s="1"/>
  <c r="H3542" i="17"/>
  <c r="F3542" i="17"/>
  <c r="E3542" i="17"/>
  <c r="G3542" i="17"/>
  <c r="D3542" i="17"/>
  <c r="I3542" i="17" s="1"/>
  <c r="H3538" i="17"/>
  <c r="F3538" i="17"/>
  <c r="E3538" i="17"/>
  <c r="G3538" i="17"/>
  <c r="D3538" i="17"/>
  <c r="I3538" i="17" s="1"/>
  <c r="H3534" i="17"/>
  <c r="F3534" i="17"/>
  <c r="E3534" i="17"/>
  <c r="G3534" i="17"/>
  <c r="D3534" i="17"/>
  <c r="I3534" i="17" s="1"/>
  <c r="H3530" i="17"/>
  <c r="F3530" i="17"/>
  <c r="G3530" i="17"/>
  <c r="E3530" i="17"/>
  <c r="D3530" i="17"/>
  <c r="I3530" i="17" s="1"/>
  <c r="H3526" i="17"/>
  <c r="F3526" i="17"/>
  <c r="E3526" i="17"/>
  <c r="D3526" i="17"/>
  <c r="I3526" i="17" s="1"/>
  <c r="G3526" i="17"/>
  <c r="H3522" i="17"/>
  <c r="F3522" i="17"/>
  <c r="E3522" i="17"/>
  <c r="G3522" i="17"/>
  <c r="D3522" i="17"/>
  <c r="I3522" i="17" s="1"/>
  <c r="H3518" i="17"/>
  <c r="F3518" i="17"/>
  <c r="E3518" i="17"/>
  <c r="G3518" i="17"/>
  <c r="D3518" i="17"/>
  <c r="I3518" i="17" s="1"/>
  <c r="H3514" i="17"/>
  <c r="F3514" i="17"/>
  <c r="G3514" i="17"/>
  <c r="E3514" i="17"/>
  <c r="D3514" i="17"/>
  <c r="I3514" i="17" s="1"/>
  <c r="H3510" i="17"/>
  <c r="F3510" i="17"/>
  <c r="E3510" i="17"/>
  <c r="D3510" i="17"/>
  <c r="I3510" i="17" s="1"/>
  <c r="G3510" i="17"/>
  <c r="H3506" i="17"/>
  <c r="F3506" i="17"/>
  <c r="E3506" i="17"/>
  <c r="G3506" i="17"/>
  <c r="D3506" i="17"/>
  <c r="I3506" i="17" s="1"/>
  <c r="H3502" i="17"/>
  <c r="F3502" i="17"/>
  <c r="E3502" i="17"/>
  <c r="G3502" i="17"/>
  <c r="D3502" i="17"/>
  <c r="I3502" i="17" s="1"/>
  <c r="H3498" i="17"/>
  <c r="F3498" i="17"/>
  <c r="G3498" i="17"/>
  <c r="E3498" i="17"/>
  <c r="D3498" i="17"/>
  <c r="I3498" i="17" s="1"/>
  <c r="H3494" i="17"/>
  <c r="F3494" i="17"/>
  <c r="E3494" i="17"/>
  <c r="G3494" i="17"/>
  <c r="D3494" i="17"/>
  <c r="I3494" i="17" s="1"/>
  <c r="H3490" i="17"/>
  <c r="F3490" i="17"/>
  <c r="E3490" i="17"/>
  <c r="G3490" i="17"/>
  <c r="D3490" i="17"/>
  <c r="I3490" i="17" s="1"/>
  <c r="H3486" i="17"/>
  <c r="F3486" i="17"/>
  <c r="E3486" i="17"/>
  <c r="G3486" i="17"/>
  <c r="D3486" i="17"/>
  <c r="I3486" i="17" s="1"/>
  <c r="H3482" i="17"/>
  <c r="F3482" i="17"/>
  <c r="G3482" i="17"/>
  <c r="E3482" i="17"/>
  <c r="D3482" i="17"/>
  <c r="I3482" i="17" s="1"/>
  <c r="H3478" i="17"/>
  <c r="F3478" i="17"/>
  <c r="E3478" i="17"/>
  <c r="G3478" i="17"/>
  <c r="D3478" i="17"/>
  <c r="I3478" i="17" s="1"/>
  <c r="H3474" i="17"/>
  <c r="F3474" i="17"/>
  <c r="E3474" i="17"/>
  <c r="G3474" i="17"/>
  <c r="D3474" i="17"/>
  <c r="I3474" i="17" s="1"/>
  <c r="H3470" i="17"/>
  <c r="F3470" i="17"/>
  <c r="E3470" i="17"/>
  <c r="G3470" i="17"/>
  <c r="D3470" i="17"/>
  <c r="I3470" i="17" s="1"/>
  <c r="H3466" i="17"/>
  <c r="F3466" i="17"/>
  <c r="G3466" i="17"/>
  <c r="E3466" i="17"/>
  <c r="D3466" i="17"/>
  <c r="I3466" i="17" s="1"/>
  <c r="H3462" i="17"/>
  <c r="F3462" i="17"/>
  <c r="E3462" i="17"/>
  <c r="D3462" i="17"/>
  <c r="I3462" i="17" s="1"/>
  <c r="G3462" i="17"/>
  <c r="H3458" i="17"/>
  <c r="F3458" i="17"/>
  <c r="E3458" i="17"/>
  <c r="G3458" i="17"/>
  <c r="D3458" i="17"/>
  <c r="H3454" i="17"/>
  <c r="F3454" i="17"/>
  <c r="E3454" i="17"/>
  <c r="G3454" i="17"/>
  <c r="D3454" i="17"/>
  <c r="I3454" i="17" s="1"/>
  <c r="H3450" i="17"/>
  <c r="F3450" i="17"/>
  <c r="G3450" i="17"/>
  <c r="E3450" i="17"/>
  <c r="D3450" i="17"/>
  <c r="I3450" i="17" s="1"/>
  <c r="H3446" i="17"/>
  <c r="F3446" i="17"/>
  <c r="E3446" i="17"/>
  <c r="D3446" i="17"/>
  <c r="I3446" i="17" s="1"/>
  <c r="G3446" i="17"/>
  <c r="H3442" i="17"/>
  <c r="F3442" i="17"/>
  <c r="E3442" i="17"/>
  <c r="G3442" i="17"/>
  <c r="D3442" i="17"/>
  <c r="I3442" i="17" s="1"/>
  <c r="H3438" i="17"/>
  <c r="F3438" i="17"/>
  <c r="E3438" i="17"/>
  <c r="G3438" i="17"/>
  <c r="D3438" i="17"/>
  <c r="I3438" i="17" s="1"/>
  <c r="H3434" i="17"/>
  <c r="F3434" i="17"/>
  <c r="G3434" i="17"/>
  <c r="E3434" i="17"/>
  <c r="D3434" i="17"/>
  <c r="I3434" i="17" s="1"/>
  <c r="H3430" i="17"/>
  <c r="F3430" i="17"/>
  <c r="E3430" i="17"/>
  <c r="G3430" i="17"/>
  <c r="D3430" i="17"/>
  <c r="I3430" i="17" s="1"/>
  <c r="H3426" i="17"/>
  <c r="F3426" i="17"/>
  <c r="E3426" i="17"/>
  <c r="G3426" i="17"/>
  <c r="D3426" i="17"/>
  <c r="I3426" i="17" s="1"/>
  <c r="H3422" i="17"/>
  <c r="F3422" i="17"/>
  <c r="E3422" i="17"/>
  <c r="G3422" i="17"/>
  <c r="D3422" i="17"/>
  <c r="I3422" i="17" s="1"/>
  <c r="H3418" i="17"/>
  <c r="F3418" i="17"/>
  <c r="G3418" i="17"/>
  <c r="E3418" i="17"/>
  <c r="D3418" i="17"/>
  <c r="I3418" i="17" s="1"/>
  <c r="H3414" i="17"/>
  <c r="F3414" i="17"/>
  <c r="E3414" i="17"/>
  <c r="G3414" i="17"/>
  <c r="D3414" i="17"/>
  <c r="I3414" i="17" s="1"/>
  <c r="H3410" i="17"/>
  <c r="F3410" i="17"/>
  <c r="E3410" i="17"/>
  <c r="G3410" i="17"/>
  <c r="D3410" i="17"/>
  <c r="I3410" i="17" s="1"/>
  <c r="H3406" i="17"/>
  <c r="F3406" i="17"/>
  <c r="E3406" i="17"/>
  <c r="G3406" i="17"/>
  <c r="D3406" i="17"/>
  <c r="I3406" i="17" s="1"/>
  <c r="H3402" i="17"/>
  <c r="F3402" i="17"/>
  <c r="G3402" i="17"/>
  <c r="E3402" i="17"/>
  <c r="D3402" i="17"/>
  <c r="I3402" i="17" s="1"/>
  <c r="H3398" i="17"/>
  <c r="F3398" i="17"/>
  <c r="E3398" i="17"/>
  <c r="D3398" i="17"/>
  <c r="I3398" i="17" s="1"/>
  <c r="G3398" i="17"/>
  <c r="H3394" i="17"/>
  <c r="F3394" i="17"/>
  <c r="E3394" i="17"/>
  <c r="G3394" i="17"/>
  <c r="D3394" i="17"/>
  <c r="I3394" i="17" s="1"/>
  <c r="H3390" i="17"/>
  <c r="F3390" i="17"/>
  <c r="E3390" i="17"/>
  <c r="G3390" i="17"/>
  <c r="D3390" i="17"/>
  <c r="I3390" i="17" s="1"/>
  <c r="H3386" i="17"/>
  <c r="F3386" i="17"/>
  <c r="G3386" i="17"/>
  <c r="E3386" i="17"/>
  <c r="D3386" i="17"/>
  <c r="I3386" i="17" s="1"/>
  <c r="H3382" i="17"/>
  <c r="F3382" i="17"/>
  <c r="E3382" i="17"/>
  <c r="D3382" i="17"/>
  <c r="I3382" i="17" s="1"/>
  <c r="G3382" i="17"/>
  <c r="H3378" i="17"/>
  <c r="F3378" i="17"/>
  <c r="E3378" i="17"/>
  <c r="G3378" i="17"/>
  <c r="D3378" i="17"/>
  <c r="I3378" i="17" s="1"/>
  <c r="H3374" i="17"/>
  <c r="F3374" i="17"/>
  <c r="E3374" i="17"/>
  <c r="G3374" i="17"/>
  <c r="D3374" i="17"/>
  <c r="I3374" i="17" s="1"/>
  <c r="H3370" i="17"/>
  <c r="F3370" i="17"/>
  <c r="G3370" i="17"/>
  <c r="E3370" i="17"/>
  <c r="D3370" i="17"/>
  <c r="I3370" i="17" s="1"/>
  <c r="H3366" i="17"/>
  <c r="F3366" i="17"/>
  <c r="E3366" i="17"/>
  <c r="G3366" i="17"/>
  <c r="D3366" i="17"/>
  <c r="I3366" i="17" s="1"/>
  <c r="H3362" i="17"/>
  <c r="F3362" i="17"/>
  <c r="E3362" i="17"/>
  <c r="G3362" i="17"/>
  <c r="D3362" i="17"/>
  <c r="I3362" i="17" s="1"/>
  <c r="H3358" i="17"/>
  <c r="F3358" i="17"/>
  <c r="E3358" i="17"/>
  <c r="G3358" i="17"/>
  <c r="D3358" i="17"/>
  <c r="I3358" i="17" s="1"/>
  <c r="H3354" i="17"/>
  <c r="F3354" i="17"/>
  <c r="G3354" i="17"/>
  <c r="E3354" i="17"/>
  <c r="D3354" i="17"/>
  <c r="I3354" i="17" s="1"/>
  <c r="H3350" i="17"/>
  <c r="F3350" i="17"/>
  <c r="E3350" i="17"/>
  <c r="G3350" i="17"/>
  <c r="D3350" i="17"/>
  <c r="I3350" i="17" s="1"/>
  <c r="H3346" i="17"/>
  <c r="F3346" i="17"/>
  <c r="E3346" i="17"/>
  <c r="G3346" i="17"/>
  <c r="D3346" i="17"/>
  <c r="I3346" i="17" s="1"/>
  <c r="H3342" i="17"/>
  <c r="F3342" i="17"/>
  <c r="E3342" i="17"/>
  <c r="G3342" i="17"/>
  <c r="D3342" i="17"/>
  <c r="I3342" i="17" s="1"/>
  <c r="H3338" i="17"/>
  <c r="F3338" i="17"/>
  <c r="G3338" i="17"/>
  <c r="E3338" i="17"/>
  <c r="D3338" i="17"/>
  <c r="I3338" i="17" s="1"/>
  <c r="H3334" i="17"/>
  <c r="F3334" i="17"/>
  <c r="E3334" i="17"/>
  <c r="D3334" i="17"/>
  <c r="I3334" i="17" s="1"/>
  <c r="G3334" i="17"/>
  <c r="H3330" i="17"/>
  <c r="F3330" i="17"/>
  <c r="E3330" i="17"/>
  <c r="G3330" i="17"/>
  <c r="D3330" i="17"/>
  <c r="I3330" i="17" s="1"/>
  <c r="H3326" i="17"/>
  <c r="F3326" i="17"/>
  <c r="E3326" i="17"/>
  <c r="G3326" i="17"/>
  <c r="D3326" i="17"/>
  <c r="I3326" i="17" s="1"/>
  <c r="H3322" i="17"/>
  <c r="F3322" i="17"/>
  <c r="G3322" i="17"/>
  <c r="E3322" i="17"/>
  <c r="D3322" i="17"/>
  <c r="I3322" i="17" s="1"/>
  <c r="H3318" i="17"/>
  <c r="F3318" i="17"/>
  <c r="E3318" i="17"/>
  <c r="D3318" i="17"/>
  <c r="I3318" i="17" s="1"/>
  <c r="G3318" i="17"/>
  <c r="H3314" i="17"/>
  <c r="F3314" i="17"/>
  <c r="E3314" i="17"/>
  <c r="G3314" i="17"/>
  <c r="D3314" i="17"/>
  <c r="I3314" i="17" s="1"/>
  <c r="H3310" i="17"/>
  <c r="F3310" i="17"/>
  <c r="E3310" i="17"/>
  <c r="G3310" i="17"/>
  <c r="D3310" i="17"/>
  <c r="I3310" i="17" s="1"/>
  <c r="H3306" i="17"/>
  <c r="F3306" i="17"/>
  <c r="G3306" i="17"/>
  <c r="E3306" i="17"/>
  <c r="D3306" i="17"/>
  <c r="I3306" i="17" s="1"/>
  <c r="H3302" i="17"/>
  <c r="F3302" i="17"/>
  <c r="E3302" i="17"/>
  <c r="G3302" i="17"/>
  <c r="D3302" i="17"/>
  <c r="I3302" i="17" s="1"/>
  <c r="H3298" i="17"/>
  <c r="F3298" i="17"/>
  <c r="E3298" i="17"/>
  <c r="G3298" i="17"/>
  <c r="D3298" i="17"/>
  <c r="I3298" i="17" s="1"/>
  <c r="H3294" i="17"/>
  <c r="F3294" i="17"/>
  <c r="E3294" i="17"/>
  <c r="G3294" i="17"/>
  <c r="D3294" i="17"/>
  <c r="I3294" i="17" s="1"/>
  <c r="H3290" i="17"/>
  <c r="F3290" i="17"/>
  <c r="G3290" i="17"/>
  <c r="E3290" i="17"/>
  <c r="D3290" i="17"/>
  <c r="I3290" i="17" s="1"/>
  <c r="H3286" i="17"/>
  <c r="F3286" i="17"/>
  <c r="E3286" i="17"/>
  <c r="G3286" i="17"/>
  <c r="D3286" i="17"/>
  <c r="I3286" i="17" s="1"/>
  <c r="H3282" i="17"/>
  <c r="F3282" i="17"/>
  <c r="E3282" i="17"/>
  <c r="G3282" i="17"/>
  <c r="D3282" i="17"/>
  <c r="I3282" i="17" s="1"/>
  <c r="H3278" i="17"/>
  <c r="F3278" i="17"/>
  <c r="E3278" i="17"/>
  <c r="G3278" i="17"/>
  <c r="D3278" i="17"/>
  <c r="I3278" i="17" s="1"/>
  <c r="H3274" i="17"/>
  <c r="F3274" i="17"/>
  <c r="G3274" i="17"/>
  <c r="E3274" i="17"/>
  <c r="D3274" i="17"/>
  <c r="I3274" i="17" s="1"/>
  <c r="H3270" i="17"/>
  <c r="F3270" i="17"/>
  <c r="E3270" i="17"/>
  <c r="D3270" i="17"/>
  <c r="I3270" i="17" s="1"/>
  <c r="G3270" i="17"/>
  <c r="H3266" i="17"/>
  <c r="F3266" i="17"/>
  <c r="E3266" i="17"/>
  <c r="G3266" i="17"/>
  <c r="D3266" i="17"/>
  <c r="I3266" i="17" s="1"/>
  <c r="H3262" i="17"/>
  <c r="F3262" i="17"/>
  <c r="E3262" i="17"/>
  <c r="G3262" i="17"/>
  <c r="D3262" i="17"/>
  <c r="I3262" i="17" s="1"/>
  <c r="H3258" i="17"/>
  <c r="F3258" i="17"/>
  <c r="G3258" i="17"/>
  <c r="E3258" i="17"/>
  <c r="D3258" i="17"/>
  <c r="I3258" i="17" s="1"/>
  <c r="H3254" i="17"/>
  <c r="F3254" i="17"/>
  <c r="E3254" i="17"/>
  <c r="D3254" i="17"/>
  <c r="I3254" i="17" s="1"/>
  <c r="G3254" i="17"/>
  <c r="H3250" i="17"/>
  <c r="F3250" i="17"/>
  <c r="E3250" i="17"/>
  <c r="G3250" i="17"/>
  <c r="D3250" i="17"/>
  <c r="H3246" i="17"/>
  <c r="F3246" i="17"/>
  <c r="E3246" i="17"/>
  <c r="G3246" i="17"/>
  <c r="D3246" i="17"/>
  <c r="I3246" i="17" s="1"/>
  <c r="H3242" i="17"/>
  <c r="F3242" i="17"/>
  <c r="G3242" i="17"/>
  <c r="E3242" i="17"/>
  <c r="D3242" i="17"/>
  <c r="I3242" i="17" s="1"/>
  <c r="H3238" i="17"/>
  <c r="F3238" i="17"/>
  <c r="E3238" i="17"/>
  <c r="G3238" i="17"/>
  <c r="D3238" i="17"/>
  <c r="I3238" i="17" s="1"/>
  <c r="H3234" i="17"/>
  <c r="F3234" i="17"/>
  <c r="E3234" i="17"/>
  <c r="G3234" i="17"/>
  <c r="D3234" i="17"/>
  <c r="I3234" i="17" s="1"/>
  <c r="H3230" i="17"/>
  <c r="F3230" i="17"/>
  <c r="E3230" i="17"/>
  <c r="G3230" i="17"/>
  <c r="D3230" i="17"/>
  <c r="I3230" i="17" s="1"/>
  <c r="H3226" i="17"/>
  <c r="F3226" i="17"/>
  <c r="G3226" i="17"/>
  <c r="E3226" i="17"/>
  <c r="D3226" i="17"/>
  <c r="I3226" i="17" s="1"/>
  <c r="H3222" i="17"/>
  <c r="F3222" i="17"/>
  <c r="E3222" i="17"/>
  <c r="G3222" i="17"/>
  <c r="D3222" i="17"/>
  <c r="I3222" i="17" s="1"/>
  <c r="H3218" i="17"/>
  <c r="F3218" i="17"/>
  <c r="E3218" i="17"/>
  <c r="G3218" i="17"/>
  <c r="D3218" i="17"/>
  <c r="I3218" i="17" s="1"/>
  <c r="H3214" i="17"/>
  <c r="F3214" i="17"/>
  <c r="E3214" i="17"/>
  <c r="G3214" i="17"/>
  <c r="D3214" i="17"/>
  <c r="I3214" i="17" s="1"/>
  <c r="H3210" i="17"/>
  <c r="F3210" i="17"/>
  <c r="G3210" i="17"/>
  <c r="E3210" i="17"/>
  <c r="D3210" i="17"/>
  <c r="I3210" i="17" s="1"/>
  <c r="H3206" i="17"/>
  <c r="F3206" i="17"/>
  <c r="E3206" i="17"/>
  <c r="D3206" i="17"/>
  <c r="I3206" i="17" s="1"/>
  <c r="G3206" i="17"/>
  <c r="H3202" i="17"/>
  <c r="F3202" i="17"/>
  <c r="E3202" i="17"/>
  <c r="G3202" i="17"/>
  <c r="D3202" i="17"/>
  <c r="I3202" i="17" s="1"/>
  <c r="H3198" i="17"/>
  <c r="F3198" i="17"/>
  <c r="E3198" i="17"/>
  <c r="G3198" i="17"/>
  <c r="D3198" i="17"/>
  <c r="I3198" i="17" s="1"/>
  <c r="H3194" i="17"/>
  <c r="F3194" i="17"/>
  <c r="G3194" i="17"/>
  <c r="E3194" i="17"/>
  <c r="D3194" i="17"/>
  <c r="I3194" i="17" s="1"/>
  <c r="H3190" i="17"/>
  <c r="F3190" i="17"/>
  <c r="E3190" i="17"/>
  <c r="D3190" i="17"/>
  <c r="I3190" i="17" s="1"/>
  <c r="G3190" i="17"/>
  <c r="H3186" i="17"/>
  <c r="F3186" i="17"/>
  <c r="E3186" i="17"/>
  <c r="G3186" i="17"/>
  <c r="D3186" i="17"/>
  <c r="I3186" i="17" s="1"/>
  <c r="H3182" i="17"/>
  <c r="F3182" i="17"/>
  <c r="E3182" i="17"/>
  <c r="G3182" i="17"/>
  <c r="D3182" i="17"/>
  <c r="I3182" i="17" s="1"/>
  <c r="H3178" i="17"/>
  <c r="F3178" i="17"/>
  <c r="G3178" i="17"/>
  <c r="E3178" i="17"/>
  <c r="D3178" i="17"/>
  <c r="I3178" i="17" s="1"/>
  <c r="H3174" i="17"/>
  <c r="F3174" i="17"/>
  <c r="E3174" i="17"/>
  <c r="G3174" i="17"/>
  <c r="D3174" i="17"/>
  <c r="I3174" i="17" s="1"/>
  <c r="H3170" i="17"/>
  <c r="F3170" i="17"/>
  <c r="E3170" i="17"/>
  <c r="G3170" i="17"/>
  <c r="D3170" i="17"/>
  <c r="I3170" i="17" s="1"/>
  <c r="H3166" i="17"/>
  <c r="F3166" i="17"/>
  <c r="E3166" i="17"/>
  <c r="G3166" i="17"/>
  <c r="D3166" i="17"/>
  <c r="I3166" i="17" s="1"/>
  <c r="H3162" i="17"/>
  <c r="F3162" i="17"/>
  <c r="G3162" i="17"/>
  <c r="E3162" i="17"/>
  <c r="D3162" i="17"/>
  <c r="I3162" i="17" s="1"/>
  <c r="H3158" i="17"/>
  <c r="F3158" i="17"/>
  <c r="E3158" i="17"/>
  <c r="G3158" i="17"/>
  <c r="D3158" i="17"/>
  <c r="I3158" i="17" s="1"/>
  <c r="H3154" i="17"/>
  <c r="F3154" i="17"/>
  <c r="E3154" i="17"/>
  <c r="G3154" i="17"/>
  <c r="D3154" i="17"/>
  <c r="I3154" i="17" s="1"/>
  <c r="H3150" i="17"/>
  <c r="F3150" i="17"/>
  <c r="E3150" i="17"/>
  <c r="G3150" i="17"/>
  <c r="D3150" i="17"/>
  <c r="I3150" i="17" s="1"/>
  <c r="H3146" i="17"/>
  <c r="F3146" i="17"/>
  <c r="G3146" i="17"/>
  <c r="E3146" i="17"/>
  <c r="D3146" i="17"/>
  <c r="H3142" i="17"/>
  <c r="F3142" i="17"/>
  <c r="E3142" i="17"/>
  <c r="D3142" i="17"/>
  <c r="I3142" i="17" s="1"/>
  <c r="G3142" i="17"/>
  <c r="H3138" i="17"/>
  <c r="F3138" i="17"/>
  <c r="E3138" i="17"/>
  <c r="G3138" i="17"/>
  <c r="D3138" i="17"/>
  <c r="I3138" i="17" s="1"/>
  <c r="H3134" i="17"/>
  <c r="F3134" i="17"/>
  <c r="E3134" i="17"/>
  <c r="G3134" i="17"/>
  <c r="D3134" i="17"/>
  <c r="I3134" i="17" s="1"/>
  <c r="H3130" i="17"/>
  <c r="F3130" i="17"/>
  <c r="G3130" i="17"/>
  <c r="E3130" i="17"/>
  <c r="D3130" i="17"/>
  <c r="I3130" i="17" s="1"/>
  <c r="H3126" i="17"/>
  <c r="F3126" i="17"/>
  <c r="E3126" i="17"/>
  <c r="D3126" i="17"/>
  <c r="I3126" i="17" s="1"/>
  <c r="G3126" i="17"/>
  <c r="H3122" i="17"/>
  <c r="F3122" i="17"/>
  <c r="E3122" i="17"/>
  <c r="G3122" i="17"/>
  <c r="D3122" i="17"/>
  <c r="I3122" i="17" s="1"/>
  <c r="H3118" i="17"/>
  <c r="F3118" i="17"/>
  <c r="E3118" i="17"/>
  <c r="G3118" i="17"/>
  <c r="D3118" i="17"/>
  <c r="I3118" i="17" s="1"/>
  <c r="H3114" i="17"/>
  <c r="F3114" i="17"/>
  <c r="G3114" i="17"/>
  <c r="E3114" i="17"/>
  <c r="D3114" i="17"/>
  <c r="I3114" i="17" s="1"/>
  <c r="H3110" i="17"/>
  <c r="F3110" i="17"/>
  <c r="E3110" i="17"/>
  <c r="G3110" i="17"/>
  <c r="D3110" i="17"/>
  <c r="I3110" i="17" s="1"/>
  <c r="H3106" i="17"/>
  <c r="F3106" i="17"/>
  <c r="E3106" i="17"/>
  <c r="G3106" i="17"/>
  <c r="D3106" i="17"/>
  <c r="I3106" i="17" s="1"/>
  <c r="H3102" i="17"/>
  <c r="F3102" i="17"/>
  <c r="E3102" i="17"/>
  <c r="G3102" i="17"/>
  <c r="D3102" i="17"/>
  <c r="I3102" i="17" s="1"/>
  <c r="H3098" i="17"/>
  <c r="F3098" i="17"/>
  <c r="G3098" i="17"/>
  <c r="E3098" i="17"/>
  <c r="D3098" i="17"/>
  <c r="I3098" i="17" s="1"/>
  <c r="H3094" i="17"/>
  <c r="F3094" i="17"/>
  <c r="E3094" i="17"/>
  <c r="G3094" i="17"/>
  <c r="D3094" i="17"/>
  <c r="I3094" i="17" s="1"/>
  <c r="H3090" i="17"/>
  <c r="F3090" i="17"/>
  <c r="E3090" i="17"/>
  <c r="G3090" i="17"/>
  <c r="D3090" i="17"/>
  <c r="I3090" i="17" s="1"/>
  <c r="H3086" i="17"/>
  <c r="F3086" i="17"/>
  <c r="E3086" i="17"/>
  <c r="G3086" i="17"/>
  <c r="D3086" i="17"/>
  <c r="I3086" i="17" s="1"/>
  <c r="H3082" i="17"/>
  <c r="F3082" i="17"/>
  <c r="G3082" i="17"/>
  <c r="E3082" i="17"/>
  <c r="D3082" i="17"/>
  <c r="I3082" i="17" s="1"/>
  <c r="H3078" i="17"/>
  <c r="F3078" i="17"/>
  <c r="E3078" i="17"/>
  <c r="D3078" i="17"/>
  <c r="I3078" i="17" s="1"/>
  <c r="G3078" i="17"/>
  <c r="H3074" i="17"/>
  <c r="F3074" i="17"/>
  <c r="E3074" i="17"/>
  <c r="G3074" i="17"/>
  <c r="D3074" i="17"/>
  <c r="I3074" i="17" s="1"/>
  <c r="H3070" i="17"/>
  <c r="F3070" i="17"/>
  <c r="E3070" i="17"/>
  <c r="G3070" i="17"/>
  <c r="D3070" i="17"/>
  <c r="I3070" i="17" s="1"/>
  <c r="H3066" i="17"/>
  <c r="F3066" i="17"/>
  <c r="G3066" i="17"/>
  <c r="E3066" i="17"/>
  <c r="D3066" i="17"/>
  <c r="I3066" i="17" s="1"/>
  <c r="H3062" i="17"/>
  <c r="F3062" i="17"/>
  <c r="E3062" i="17"/>
  <c r="D3062" i="17"/>
  <c r="I3062" i="17" s="1"/>
  <c r="G3062" i="17"/>
  <c r="H3058" i="17"/>
  <c r="F3058" i="17"/>
  <c r="E3058" i="17"/>
  <c r="G3058" i="17"/>
  <c r="D3058" i="17"/>
  <c r="I3058" i="17" s="1"/>
  <c r="H3054" i="17"/>
  <c r="F3054" i="17"/>
  <c r="E3054" i="17"/>
  <c r="G3054" i="17"/>
  <c r="D3054" i="17"/>
  <c r="I3054" i="17" s="1"/>
  <c r="H3050" i="17"/>
  <c r="F3050" i="17"/>
  <c r="G3050" i="17"/>
  <c r="E3050" i="17"/>
  <c r="D3050" i="17"/>
  <c r="I3050" i="17" s="1"/>
  <c r="H3046" i="17"/>
  <c r="F3046" i="17"/>
  <c r="E3046" i="17"/>
  <c r="G3046" i="17"/>
  <c r="D3046" i="17"/>
  <c r="I3046" i="17" s="1"/>
  <c r="H3042" i="17"/>
  <c r="F3042" i="17"/>
  <c r="E3042" i="17"/>
  <c r="G3042" i="17"/>
  <c r="D3042" i="17"/>
  <c r="I3042" i="17" s="1"/>
  <c r="H3038" i="17"/>
  <c r="F3038" i="17"/>
  <c r="E3038" i="17"/>
  <c r="G3038" i="17"/>
  <c r="D3038" i="17"/>
  <c r="I3038" i="17" s="1"/>
  <c r="H3034" i="17"/>
  <c r="F3034" i="17"/>
  <c r="G3034" i="17"/>
  <c r="E3034" i="17"/>
  <c r="D3034" i="17"/>
  <c r="I3034" i="17" s="1"/>
  <c r="H3030" i="17"/>
  <c r="F3030" i="17"/>
  <c r="E3030" i="17"/>
  <c r="G3030" i="17"/>
  <c r="D3030" i="17"/>
  <c r="I3030" i="17" s="1"/>
  <c r="H3026" i="17"/>
  <c r="F3026" i="17"/>
  <c r="E3026" i="17"/>
  <c r="G3026" i="17"/>
  <c r="D3026" i="17"/>
  <c r="I3026" i="17" s="1"/>
  <c r="H3022" i="17"/>
  <c r="F3022" i="17"/>
  <c r="E3022" i="17"/>
  <c r="G3022" i="17"/>
  <c r="D3022" i="17"/>
  <c r="I3022" i="17" s="1"/>
  <c r="H3018" i="17"/>
  <c r="F3018" i="17"/>
  <c r="G3018" i="17"/>
  <c r="E3018" i="17"/>
  <c r="D3018" i="17"/>
  <c r="I3018" i="17" s="1"/>
  <c r="H3014" i="17"/>
  <c r="F3014" i="17"/>
  <c r="E3014" i="17"/>
  <c r="D3014" i="17"/>
  <c r="I3014" i="17" s="1"/>
  <c r="G3014" i="17"/>
  <c r="H3010" i="17"/>
  <c r="F3010" i="17"/>
  <c r="E3010" i="17"/>
  <c r="G3010" i="17"/>
  <c r="D3010" i="17"/>
  <c r="I3010" i="17" s="1"/>
  <c r="H3006" i="17"/>
  <c r="F3006" i="17"/>
  <c r="E3006" i="17"/>
  <c r="G3006" i="17"/>
  <c r="D3006" i="17"/>
  <c r="I3006" i="17" s="1"/>
  <c r="H3002" i="17"/>
  <c r="F3002" i="17"/>
  <c r="G3002" i="17"/>
  <c r="E3002" i="17"/>
  <c r="D3002" i="17"/>
  <c r="I3002" i="17" s="1"/>
  <c r="H2998" i="17"/>
  <c r="F2998" i="17"/>
  <c r="E2998" i="17"/>
  <c r="D2998" i="17"/>
  <c r="I2998" i="17" s="1"/>
  <c r="G2998" i="17"/>
  <c r="H2994" i="17"/>
  <c r="F2994" i="17"/>
  <c r="E2994" i="17"/>
  <c r="G2994" i="17"/>
  <c r="D2994" i="17"/>
  <c r="I2994" i="17" s="1"/>
  <c r="H2990" i="17"/>
  <c r="F2990" i="17"/>
  <c r="E2990" i="17"/>
  <c r="G2990" i="17"/>
  <c r="D2990" i="17"/>
  <c r="I2990" i="17" s="1"/>
  <c r="H2986" i="17"/>
  <c r="F2986" i="17"/>
  <c r="G2986" i="17"/>
  <c r="E2986" i="17"/>
  <c r="D2986" i="17"/>
  <c r="I2986" i="17" s="1"/>
  <c r="H2982" i="17"/>
  <c r="F2982" i="17"/>
  <c r="E2982" i="17"/>
  <c r="G2982" i="17"/>
  <c r="D2982" i="17"/>
  <c r="I2982" i="17" s="1"/>
  <c r="H2978" i="17"/>
  <c r="F2978" i="17"/>
  <c r="E2978" i="17"/>
  <c r="G2978" i="17"/>
  <c r="D2978" i="17"/>
  <c r="I2978" i="17" s="1"/>
  <c r="H2974" i="17"/>
  <c r="F2974" i="17"/>
  <c r="E2974" i="17"/>
  <c r="G2974" i="17"/>
  <c r="D2974" i="17"/>
  <c r="I2974" i="17" s="1"/>
  <c r="H2970" i="17"/>
  <c r="F2970" i="17"/>
  <c r="G2970" i="17"/>
  <c r="E2970" i="17"/>
  <c r="D2970" i="17"/>
  <c r="I2970" i="17" s="1"/>
  <c r="H2966" i="17"/>
  <c r="F2966" i="17"/>
  <c r="E2966" i="17"/>
  <c r="G2966" i="17"/>
  <c r="D2966" i="17"/>
  <c r="I2966" i="17" s="1"/>
  <c r="H2962" i="17"/>
  <c r="F2962" i="17"/>
  <c r="E2962" i="17"/>
  <c r="G2962" i="17"/>
  <c r="D2962" i="17"/>
  <c r="I2962" i="17" s="1"/>
  <c r="H2958" i="17"/>
  <c r="F2958" i="17"/>
  <c r="E2958" i="17"/>
  <c r="G2958" i="17"/>
  <c r="D2958" i="17"/>
  <c r="I2958" i="17" s="1"/>
  <c r="H2954" i="17"/>
  <c r="F2954" i="17"/>
  <c r="G2954" i="17"/>
  <c r="E2954" i="17"/>
  <c r="D2954" i="17"/>
  <c r="I2954" i="17" s="1"/>
  <c r="H2950" i="17"/>
  <c r="F2950" i="17"/>
  <c r="E2950" i="17"/>
  <c r="D2950" i="17"/>
  <c r="I2950" i="17" s="1"/>
  <c r="G2950" i="17"/>
  <c r="H2946" i="17"/>
  <c r="F2946" i="17"/>
  <c r="E2946" i="17"/>
  <c r="G2946" i="17"/>
  <c r="D2946" i="17"/>
  <c r="I2946" i="17" s="1"/>
  <c r="H2942" i="17"/>
  <c r="F2942" i="17"/>
  <c r="E2942" i="17"/>
  <c r="G2942" i="17"/>
  <c r="D2942" i="17"/>
  <c r="I2942" i="17" s="1"/>
  <c r="H2938" i="17"/>
  <c r="F2938" i="17"/>
  <c r="G2938" i="17"/>
  <c r="E2938" i="17"/>
  <c r="D2938" i="17"/>
  <c r="I2938" i="17" s="1"/>
  <c r="H2934" i="17"/>
  <c r="F2934" i="17"/>
  <c r="E2934" i="17"/>
  <c r="D2934" i="17"/>
  <c r="I2934" i="17" s="1"/>
  <c r="G2934" i="17"/>
  <c r="H2930" i="17"/>
  <c r="F2930" i="17"/>
  <c r="E2930" i="17"/>
  <c r="G2930" i="17"/>
  <c r="D2930" i="17"/>
  <c r="I2930" i="17" s="1"/>
  <c r="H2926" i="17"/>
  <c r="F2926" i="17"/>
  <c r="E2926" i="17"/>
  <c r="G2926" i="17"/>
  <c r="D2926" i="17"/>
  <c r="I2926" i="17" s="1"/>
  <c r="H2922" i="17"/>
  <c r="F2922" i="17"/>
  <c r="G2922" i="17"/>
  <c r="E2922" i="17"/>
  <c r="D2922" i="17"/>
  <c r="I2922" i="17" s="1"/>
  <c r="H2918" i="17"/>
  <c r="F2918" i="17"/>
  <c r="E2918" i="17"/>
  <c r="G2918" i="17"/>
  <c r="D2918" i="17"/>
  <c r="I2918" i="17" s="1"/>
  <c r="H2914" i="17"/>
  <c r="F2914" i="17"/>
  <c r="E2914" i="17"/>
  <c r="G2914" i="17"/>
  <c r="D2914" i="17"/>
  <c r="I2914" i="17" s="1"/>
  <c r="H2910" i="17"/>
  <c r="F2910" i="17"/>
  <c r="E2910" i="17"/>
  <c r="G2910" i="17"/>
  <c r="D2910" i="17"/>
  <c r="I2910" i="17" s="1"/>
  <c r="H2906" i="17"/>
  <c r="F2906" i="17"/>
  <c r="G2906" i="17"/>
  <c r="E2906" i="17"/>
  <c r="D2906" i="17"/>
  <c r="I2906" i="17" s="1"/>
  <c r="H2902" i="17"/>
  <c r="F2902" i="17"/>
  <c r="E2902" i="17"/>
  <c r="G2902" i="17"/>
  <c r="D2902" i="17"/>
  <c r="I2902" i="17" s="1"/>
  <c r="H2898" i="17"/>
  <c r="F2898" i="17"/>
  <c r="E2898" i="17"/>
  <c r="G2898" i="17"/>
  <c r="D2898" i="17"/>
  <c r="H2894" i="17"/>
  <c r="F2894" i="17"/>
  <c r="E2894" i="17"/>
  <c r="G2894" i="17"/>
  <c r="D2894" i="17"/>
  <c r="I2894" i="17" s="1"/>
  <c r="H2890" i="17"/>
  <c r="F2890" i="17"/>
  <c r="G2890" i="17"/>
  <c r="E2890" i="17"/>
  <c r="D2890" i="17"/>
  <c r="I2890" i="17" s="1"/>
  <c r="H2886" i="17"/>
  <c r="F2886" i="17"/>
  <c r="E2886" i="17"/>
  <c r="D2886" i="17"/>
  <c r="I2886" i="17" s="1"/>
  <c r="G2886" i="17"/>
  <c r="H2882" i="17"/>
  <c r="F2882" i="17"/>
  <c r="E2882" i="17"/>
  <c r="G2882" i="17"/>
  <c r="D2882" i="17"/>
  <c r="I2882" i="17" s="1"/>
  <c r="H2878" i="17"/>
  <c r="F2878" i="17"/>
  <c r="E2878" i="17"/>
  <c r="G2878" i="17"/>
  <c r="D2878" i="17"/>
  <c r="I2878" i="17" s="1"/>
  <c r="H2874" i="17"/>
  <c r="F2874" i="17"/>
  <c r="G2874" i="17"/>
  <c r="E2874" i="17"/>
  <c r="D2874" i="17"/>
  <c r="I2874" i="17" s="1"/>
  <c r="H2870" i="17"/>
  <c r="F2870" i="17"/>
  <c r="E2870" i="17"/>
  <c r="D2870" i="17"/>
  <c r="I2870" i="17" s="1"/>
  <c r="G2870" i="17"/>
  <c r="H2866" i="17"/>
  <c r="F2866" i="17"/>
  <c r="E2866" i="17"/>
  <c r="G2866" i="17"/>
  <c r="D2866" i="17"/>
  <c r="I2866" i="17" s="1"/>
  <c r="H2862" i="17"/>
  <c r="F2862" i="17"/>
  <c r="E2862" i="17"/>
  <c r="G2862" i="17"/>
  <c r="D2862" i="17"/>
  <c r="I2862" i="17" s="1"/>
  <c r="H2858" i="17"/>
  <c r="F2858" i="17"/>
  <c r="G2858" i="17"/>
  <c r="E2858" i="17"/>
  <c r="D2858" i="17"/>
  <c r="I2858" i="17" s="1"/>
  <c r="H2854" i="17"/>
  <c r="F2854" i="17"/>
  <c r="E2854" i="17"/>
  <c r="G2854" i="17"/>
  <c r="D2854" i="17"/>
  <c r="I2854" i="17" s="1"/>
  <c r="H2850" i="17"/>
  <c r="F2850" i="17"/>
  <c r="E2850" i="17"/>
  <c r="G2850" i="17"/>
  <c r="D2850" i="17"/>
  <c r="I2850" i="17" s="1"/>
  <c r="H2846" i="17"/>
  <c r="F2846" i="17"/>
  <c r="E2846" i="17"/>
  <c r="G2846" i="17"/>
  <c r="D2846" i="17"/>
  <c r="I2846" i="17" s="1"/>
  <c r="H2842" i="17"/>
  <c r="F2842" i="17"/>
  <c r="G2842" i="17"/>
  <c r="E2842" i="17"/>
  <c r="D2842" i="17"/>
  <c r="I2842" i="17" s="1"/>
  <c r="H2838" i="17"/>
  <c r="F2838" i="17"/>
  <c r="E2838" i="17"/>
  <c r="G2838" i="17"/>
  <c r="D2838" i="17"/>
  <c r="I2838" i="17" s="1"/>
  <c r="H2834" i="17"/>
  <c r="F2834" i="17"/>
  <c r="E2834" i="17"/>
  <c r="G2834" i="17"/>
  <c r="D2834" i="17"/>
  <c r="I2834" i="17" s="1"/>
  <c r="H2830" i="17"/>
  <c r="F2830" i="17"/>
  <c r="E2830" i="17"/>
  <c r="G2830" i="17"/>
  <c r="D2830" i="17"/>
  <c r="I2830" i="17" s="1"/>
  <c r="H2826" i="17"/>
  <c r="F2826" i="17"/>
  <c r="G2826" i="17"/>
  <c r="E2826" i="17"/>
  <c r="D2826" i="17"/>
  <c r="I2826" i="17" s="1"/>
  <c r="H2822" i="17"/>
  <c r="F2822" i="17"/>
  <c r="E2822" i="17"/>
  <c r="D2822" i="17"/>
  <c r="I2822" i="17" s="1"/>
  <c r="G2822" i="17"/>
  <c r="H2818" i="17"/>
  <c r="F2818" i="17"/>
  <c r="E2818" i="17"/>
  <c r="G2818" i="17"/>
  <c r="D2818" i="17"/>
  <c r="I2818" i="17" s="1"/>
  <c r="H2814" i="17"/>
  <c r="F2814" i="17"/>
  <c r="E2814" i="17"/>
  <c r="G2814" i="17"/>
  <c r="D2814" i="17"/>
  <c r="I2814" i="17" s="1"/>
  <c r="H2810" i="17"/>
  <c r="F2810" i="17"/>
  <c r="G2810" i="17"/>
  <c r="E2810" i="17"/>
  <c r="D2810" i="17"/>
  <c r="I2810" i="17" s="1"/>
  <c r="H2806" i="17"/>
  <c r="F2806" i="17"/>
  <c r="E2806" i="17"/>
  <c r="D2806" i="17"/>
  <c r="I2806" i="17" s="1"/>
  <c r="G2806" i="17"/>
  <c r="H2802" i="17"/>
  <c r="F2802" i="17"/>
  <c r="E2802" i="17"/>
  <c r="G2802" i="17"/>
  <c r="D2802" i="17"/>
  <c r="I2802" i="17" s="1"/>
  <c r="H2798" i="17"/>
  <c r="F2798" i="17"/>
  <c r="E2798" i="17"/>
  <c r="G2798" i="17"/>
  <c r="D2798" i="17"/>
  <c r="I2798" i="17" s="1"/>
  <c r="H2794" i="17"/>
  <c r="F2794" i="17"/>
  <c r="G2794" i="17"/>
  <c r="E2794" i="17"/>
  <c r="D2794" i="17"/>
  <c r="I2794" i="17" s="1"/>
  <c r="H2790" i="17"/>
  <c r="F2790" i="17"/>
  <c r="E2790" i="17"/>
  <c r="G2790" i="17"/>
  <c r="D2790" i="17"/>
  <c r="I2790" i="17" s="1"/>
  <c r="H2786" i="17"/>
  <c r="F2786" i="17"/>
  <c r="E2786" i="17"/>
  <c r="G2786" i="17"/>
  <c r="D2786" i="17"/>
  <c r="I2786" i="17" s="1"/>
  <c r="H2782" i="17"/>
  <c r="F2782" i="17"/>
  <c r="E2782" i="17"/>
  <c r="G2782" i="17"/>
  <c r="D2782" i="17"/>
  <c r="I2782" i="17" s="1"/>
  <c r="H2778" i="17"/>
  <c r="F2778" i="17"/>
  <c r="G2778" i="17"/>
  <c r="E2778" i="17"/>
  <c r="D2778" i="17"/>
  <c r="I2778" i="17" s="1"/>
  <c r="H2774" i="17"/>
  <c r="F2774" i="17"/>
  <c r="E2774" i="17"/>
  <c r="G2774" i="17"/>
  <c r="D2774" i="17"/>
  <c r="I2774" i="17" s="1"/>
  <c r="H2770" i="17"/>
  <c r="F2770" i="17"/>
  <c r="E2770" i="17"/>
  <c r="G2770" i="17"/>
  <c r="D2770" i="17"/>
  <c r="I2770" i="17" s="1"/>
  <c r="H2766" i="17"/>
  <c r="F2766" i="17"/>
  <c r="E2766" i="17"/>
  <c r="G2766" i="17"/>
  <c r="D2766" i="17"/>
  <c r="I2766" i="17" s="1"/>
  <c r="H2762" i="17"/>
  <c r="F2762" i="17"/>
  <c r="G2762" i="17"/>
  <c r="E2762" i="17"/>
  <c r="D2762" i="17"/>
  <c r="I2762" i="17" s="1"/>
  <c r="H2758" i="17"/>
  <c r="F2758" i="17"/>
  <c r="E2758" i="17"/>
  <c r="D2758" i="17"/>
  <c r="I2758" i="17" s="1"/>
  <c r="G2758" i="17"/>
  <c r="H2754" i="17"/>
  <c r="F2754" i="17"/>
  <c r="E2754" i="17"/>
  <c r="G2754" i="17"/>
  <c r="D2754" i="17"/>
  <c r="I2754" i="17" s="1"/>
  <c r="H2750" i="17"/>
  <c r="F2750" i="17"/>
  <c r="E2750" i="17"/>
  <c r="G2750" i="17"/>
  <c r="D2750" i="17"/>
  <c r="I2750" i="17" s="1"/>
  <c r="H2746" i="17"/>
  <c r="F2746" i="17"/>
  <c r="G2746" i="17"/>
  <c r="E2746" i="17"/>
  <c r="D2746" i="17"/>
  <c r="I2746" i="17" s="1"/>
  <c r="H2742" i="17"/>
  <c r="F2742" i="17"/>
  <c r="E2742" i="17"/>
  <c r="D2742" i="17"/>
  <c r="I2742" i="17" s="1"/>
  <c r="G2742" i="17"/>
  <c r="H2738" i="17"/>
  <c r="F2738" i="17"/>
  <c r="E2738" i="17"/>
  <c r="G2738" i="17"/>
  <c r="D2738" i="17"/>
  <c r="I2738" i="17" s="1"/>
  <c r="H2734" i="17"/>
  <c r="F2734" i="17"/>
  <c r="E2734" i="17"/>
  <c r="G2734" i="17"/>
  <c r="D2734" i="17"/>
  <c r="I2734" i="17" s="1"/>
  <c r="H2730" i="17"/>
  <c r="F2730" i="17"/>
  <c r="G2730" i="17"/>
  <c r="E2730" i="17"/>
  <c r="D2730" i="17"/>
  <c r="I2730" i="17" s="1"/>
  <c r="H2726" i="17"/>
  <c r="F2726" i="17"/>
  <c r="E2726" i="17"/>
  <c r="G2726" i="17"/>
  <c r="D2726" i="17"/>
  <c r="I2726" i="17" s="1"/>
  <c r="H2722" i="17"/>
  <c r="F2722" i="17"/>
  <c r="E2722" i="17"/>
  <c r="G2722" i="17"/>
  <c r="D2722" i="17"/>
  <c r="I2722" i="17" s="1"/>
  <c r="H2718" i="17"/>
  <c r="F2718" i="17"/>
  <c r="E2718" i="17"/>
  <c r="G2718" i="17"/>
  <c r="D2718" i="17"/>
  <c r="I2718" i="17" s="1"/>
  <c r="H2714" i="17"/>
  <c r="F2714" i="17"/>
  <c r="G2714" i="17"/>
  <c r="E2714" i="17"/>
  <c r="D2714" i="17"/>
  <c r="I2714" i="17" s="1"/>
  <c r="H2710" i="17"/>
  <c r="F2710" i="17"/>
  <c r="E2710" i="17"/>
  <c r="G2710" i="17"/>
  <c r="D2710" i="17"/>
  <c r="I2710" i="17" s="1"/>
  <c r="H2706" i="17"/>
  <c r="F2706" i="17"/>
  <c r="E2706" i="17"/>
  <c r="G2706" i="17"/>
  <c r="D2706" i="17"/>
  <c r="I2706" i="17" s="1"/>
  <c r="H2702" i="17"/>
  <c r="F2702" i="17"/>
  <c r="E2702" i="17"/>
  <c r="G2702" i="17"/>
  <c r="D2702" i="17"/>
  <c r="I2702" i="17" s="1"/>
  <c r="H2698" i="17"/>
  <c r="F2698" i="17"/>
  <c r="G2698" i="17"/>
  <c r="E2698" i="17"/>
  <c r="D2698" i="17"/>
  <c r="I2698" i="17" s="1"/>
  <c r="H2694" i="17"/>
  <c r="F2694" i="17"/>
  <c r="E2694" i="17"/>
  <c r="D2694" i="17"/>
  <c r="I2694" i="17" s="1"/>
  <c r="G2694" i="17"/>
  <c r="H2690" i="17"/>
  <c r="F2690" i="17"/>
  <c r="E2690" i="17"/>
  <c r="G2690" i="17"/>
  <c r="D2690" i="17"/>
  <c r="I2690" i="17" s="1"/>
  <c r="H2686" i="17"/>
  <c r="F2686" i="17"/>
  <c r="E2686" i="17"/>
  <c r="G2686" i="17"/>
  <c r="D2686" i="17"/>
  <c r="I2686" i="17" s="1"/>
  <c r="H2682" i="17"/>
  <c r="F2682" i="17"/>
  <c r="G2682" i="17"/>
  <c r="E2682" i="17"/>
  <c r="D2682" i="17"/>
  <c r="I2682" i="17" s="1"/>
  <c r="H2678" i="17"/>
  <c r="F2678" i="17"/>
  <c r="E2678" i="17"/>
  <c r="D2678" i="17"/>
  <c r="I2678" i="17" s="1"/>
  <c r="G2678" i="17"/>
  <c r="H2674" i="17"/>
  <c r="F2674" i="17"/>
  <c r="E2674" i="17"/>
  <c r="G2674" i="17"/>
  <c r="D2674" i="17"/>
  <c r="I2674" i="17" s="1"/>
  <c r="H2670" i="17"/>
  <c r="F2670" i="17"/>
  <c r="E2670" i="17"/>
  <c r="G2670" i="17"/>
  <c r="D2670" i="17"/>
  <c r="I2670" i="17" s="1"/>
  <c r="H2666" i="17"/>
  <c r="F2666" i="17"/>
  <c r="G2666" i="17"/>
  <c r="E2666" i="17"/>
  <c r="D2666" i="17"/>
  <c r="I2666" i="17" s="1"/>
  <c r="H2662" i="17"/>
  <c r="F2662" i="17"/>
  <c r="E2662" i="17"/>
  <c r="G2662" i="17"/>
  <c r="D2662" i="17"/>
  <c r="I2662" i="17" s="1"/>
  <c r="H2658" i="17"/>
  <c r="F2658" i="17"/>
  <c r="E2658" i="17"/>
  <c r="G2658" i="17"/>
  <c r="D2658" i="17"/>
  <c r="I2658" i="17" s="1"/>
  <c r="H2654" i="17"/>
  <c r="F2654" i="17"/>
  <c r="E2654" i="17"/>
  <c r="G2654" i="17"/>
  <c r="D2654" i="17"/>
  <c r="I2654" i="17" s="1"/>
  <c r="H2650" i="17"/>
  <c r="F2650" i="17"/>
  <c r="G2650" i="17"/>
  <c r="E2650" i="17"/>
  <c r="D2650" i="17"/>
  <c r="I2650" i="17" s="1"/>
  <c r="H2646" i="17"/>
  <c r="F2646" i="17"/>
  <c r="E2646" i="17"/>
  <c r="G2646" i="17"/>
  <c r="D2646" i="17"/>
  <c r="H2642" i="17"/>
  <c r="F2642" i="17"/>
  <c r="E2642" i="17"/>
  <c r="G2642" i="17"/>
  <c r="D2642" i="17"/>
  <c r="I2642" i="17" s="1"/>
  <c r="H2638" i="17"/>
  <c r="F2638" i="17"/>
  <c r="E2638" i="17"/>
  <c r="G2638" i="17"/>
  <c r="D2638" i="17"/>
  <c r="I2638" i="17" s="1"/>
  <c r="H2634" i="17"/>
  <c r="F2634" i="17"/>
  <c r="G2634" i="17"/>
  <c r="E2634" i="17"/>
  <c r="D2634" i="17"/>
  <c r="I2634" i="17" s="1"/>
  <c r="H2630" i="17"/>
  <c r="F2630" i="17"/>
  <c r="E2630" i="17"/>
  <c r="D2630" i="17"/>
  <c r="I2630" i="17" s="1"/>
  <c r="G2630" i="17"/>
  <c r="H2626" i="17"/>
  <c r="F2626" i="17"/>
  <c r="E2626" i="17"/>
  <c r="G2626" i="17"/>
  <c r="D2626" i="17"/>
  <c r="I2626" i="17" s="1"/>
  <c r="H2622" i="17"/>
  <c r="F2622" i="17"/>
  <c r="E2622" i="17"/>
  <c r="G2622" i="17"/>
  <c r="D2622" i="17"/>
  <c r="I2622" i="17" s="1"/>
  <c r="H2618" i="17"/>
  <c r="F2618" i="17"/>
  <c r="G2618" i="17"/>
  <c r="E2618" i="17"/>
  <c r="D2618" i="17"/>
  <c r="I2618" i="17" s="1"/>
  <c r="H2614" i="17"/>
  <c r="F2614" i="17"/>
  <c r="E2614" i="17"/>
  <c r="D2614" i="17"/>
  <c r="I2614" i="17" s="1"/>
  <c r="G2614" i="17"/>
  <c r="H2610" i="17"/>
  <c r="F2610" i="17"/>
  <c r="E2610" i="17"/>
  <c r="G2610" i="17"/>
  <c r="D2610" i="17"/>
  <c r="I2610" i="17" s="1"/>
  <c r="H2606" i="17"/>
  <c r="F2606" i="17"/>
  <c r="E2606" i="17"/>
  <c r="G2606" i="17"/>
  <c r="D2606" i="17"/>
  <c r="I2606" i="17" s="1"/>
  <c r="H2602" i="17"/>
  <c r="F2602" i="17"/>
  <c r="G2602" i="17"/>
  <c r="E2602" i="17"/>
  <c r="D2602" i="17"/>
  <c r="I2602" i="17" s="1"/>
  <c r="H2598" i="17"/>
  <c r="F2598" i="17"/>
  <c r="E2598" i="17"/>
  <c r="G2598" i="17"/>
  <c r="D2598" i="17"/>
  <c r="I2598" i="17" s="1"/>
  <c r="H2594" i="17"/>
  <c r="F2594" i="17"/>
  <c r="E2594" i="17"/>
  <c r="G2594" i="17"/>
  <c r="D2594" i="17"/>
  <c r="I2594" i="17" s="1"/>
  <c r="H2590" i="17"/>
  <c r="F2590" i="17"/>
  <c r="E2590" i="17"/>
  <c r="G2590" i="17"/>
  <c r="D2590" i="17"/>
  <c r="I2590" i="17" s="1"/>
  <c r="H2586" i="17"/>
  <c r="F2586" i="17"/>
  <c r="G2586" i="17"/>
  <c r="E2586" i="17"/>
  <c r="D2586" i="17"/>
  <c r="I2586" i="17" s="1"/>
  <c r="H2582" i="17"/>
  <c r="F2582" i="17"/>
  <c r="E2582" i="17"/>
  <c r="G2582" i="17"/>
  <c r="D2582" i="17"/>
  <c r="I2582" i="17" s="1"/>
  <c r="H2578" i="17"/>
  <c r="F2578" i="17"/>
  <c r="E2578" i="17"/>
  <c r="G2578" i="17"/>
  <c r="D2578" i="17"/>
  <c r="I2578" i="17" s="1"/>
  <c r="H2574" i="17"/>
  <c r="F2574" i="17"/>
  <c r="E2574" i="17"/>
  <c r="G2574" i="17"/>
  <c r="D2574" i="17"/>
  <c r="I2574" i="17" s="1"/>
  <c r="H2570" i="17"/>
  <c r="F2570" i="17"/>
  <c r="G2570" i="17"/>
  <c r="E2570" i="17"/>
  <c r="D2570" i="17"/>
  <c r="I2570" i="17" s="1"/>
  <c r="H2566" i="17"/>
  <c r="F2566" i="17"/>
  <c r="E2566" i="17"/>
  <c r="D2566" i="17"/>
  <c r="I2566" i="17" s="1"/>
  <c r="G2566" i="17"/>
  <c r="H2562" i="17"/>
  <c r="F2562" i="17"/>
  <c r="E2562" i="17"/>
  <c r="G2562" i="17"/>
  <c r="D2562" i="17"/>
  <c r="I2562" i="17" s="1"/>
  <c r="H2558" i="17"/>
  <c r="F2558" i="17"/>
  <c r="E2558" i="17"/>
  <c r="G2558" i="17"/>
  <c r="D2558" i="17"/>
  <c r="I2558" i="17" s="1"/>
  <c r="H2554" i="17"/>
  <c r="F2554" i="17"/>
  <c r="G2554" i="17"/>
  <c r="E2554" i="17"/>
  <c r="D2554" i="17"/>
  <c r="I2554" i="17" s="1"/>
  <c r="H2550" i="17"/>
  <c r="F2550" i="17"/>
  <c r="E2550" i="17"/>
  <c r="D2550" i="17"/>
  <c r="I2550" i="17" s="1"/>
  <c r="G2550" i="17"/>
  <c r="H2546" i="17"/>
  <c r="F2546" i="17"/>
  <c r="E2546" i="17"/>
  <c r="G2546" i="17"/>
  <c r="D2546" i="17"/>
  <c r="I2546" i="17" s="1"/>
  <c r="H2542" i="17"/>
  <c r="F2542" i="17"/>
  <c r="E2542" i="17"/>
  <c r="G2542" i="17"/>
  <c r="D2542" i="17"/>
  <c r="I2542" i="17" s="1"/>
  <c r="H2538" i="17"/>
  <c r="F2538" i="17"/>
  <c r="G2538" i="17"/>
  <c r="E2538" i="17"/>
  <c r="D2538" i="17"/>
  <c r="I2538" i="17" s="1"/>
  <c r="H2534" i="17"/>
  <c r="F2534" i="17"/>
  <c r="E2534" i="17"/>
  <c r="G2534" i="17"/>
  <c r="D2534" i="17"/>
  <c r="I2534" i="17" s="1"/>
  <c r="H2530" i="17"/>
  <c r="F2530" i="17"/>
  <c r="E2530" i="17"/>
  <c r="G2530" i="17"/>
  <c r="D2530" i="17"/>
  <c r="I2530" i="17" s="1"/>
  <c r="H2526" i="17"/>
  <c r="F2526" i="17"/>
  <c r="E2526" i="17"/>
  <c r="G2526" i="17"/>
  <c r="D2526" i="17"/>
  <c r="I2526" i="17" s="1"/>
  <c r="H2522" i="17"/>
  <c r="F2522" i="17"/>
  <c r="G2522" i="17"/>
  <c r="E2522" i="17"/>
  <c r="D2522" i="17"/>
  <c r="I2522" i="17" s="1"/>
  <c r="H2518" i="17"/>
  <c r="F2518" i="17"/>
  <c r="E2518" i="17"/>
  <c r="G2518" i="17"/>
  <c r="D2518" i="17"/>
  <c r="I2518" i="17" s="1"/>
  <c r="H2514" i="17"/>
  <c r="F2514" i="17"/>
  <c r="E2514" i="17"/>
  <c r="G2514" i="17"/>
  <c r="D2514" i="17"/>
  <c r="I2514" i="17" s="1"/>
  <c r="H2510" i="17"/>
  <c r="F2510" i="17"/>
  <c r="E2510" i="17"/>
  <c r="G2510" i="17"/>
  <c r="D2510" i="17"/>
  <c r="I2510" i="17" s="1"/>
  <c r="H2506" i="17"/>
  <c r="F2506" i="17"/>
  <c r="G2506" i="17"/>
  <c r="E2506" i="17"/>
  <c r="D2506" i="17"/>
  <c r="I2506" i="17" s="1"/>
  <c r="H2502" i="17"/>
  <c r="F2502" i="17"/>
  <c r="E2502" i="17"/>
  <c r="D2502" i="17"/>
  <c r="I2502" i="17" s="1"/>
  <c r="G2502" i="17"/>
  <c r="H2498" i="17"/>
  <c r="F2498" i="17"/>
  <c r="E2498" i="17"/>
  <c r="G2498" i="17"/>
  <c r="D2498" i="17"/>
  <c r="I2498" i="17" s="1"/>
  <c r="H2494" i="17"/>
  <c r="F2494" i="17"/>
  <c r="E2494" i="17"/>
  <c r="G2494" i="17"/>
  <c r="D2494" i="17"/>
  <c r="I2494" i="17" s="1"/>
  <c r="H2490" i="17"/>
  <c r="F2490" i="17"/>
  <c r="G2490" i="17"/>
  <c r="E2490" i="17"/>
  <c r="D2490" i="17"/>
  <c r="I2490" i="17" s="1"/>
  <c r="H2486" i="17"/>
  <c r="F2486" i="17"/>
  <c r="E2486" i="17"/>
  <c r="D2486" i="17"/>
  <c r="I2486" i="17" s="1"/>
  <c r="G2486" i="17"/>
  <c r="H2482" i="17"/>
  <c r="F2482" i="17"/>
  <c r="E2482" i="17"/>
  <c r="G2482" i="17"/>
  <c r="D2482" i="17"/>
  <c r="I2482" i="17" s="1"/>
  <c r="H2478" i="17"/>
  <c r="F2478" i="17"/>
  <c r="E2478" i="17"/>
  <c r="G2478" i="17"/>
  <c r="D2478" i="17"/>
  <c r="I2478" i="17" s="1"/>
  <c r="H2474" i="17"/>
  <c r="F2474" i="17"/>
  <c r="G2474" i="17"/>
  <c r="E2474" i="17"/>
  <c r="D2474" i="17"/>
  <c r="I2474" i="17" s="1"/>
  <c r="H2470" i="17"/>
  <c r="F2470" i="17"/>
  <c r="E2470" i="17"/>
  <c r="G2470" i="17"/>
  <c r="D2470" i="17"/>
  <c r="I2470" i="17" s="1"/>
  <c r="H2466" i="17"/>
  <c r="F2466" i="17"/>
  <c r="E2466" i="17"/>
  <c r="G2466" i="17"/>
  <c r="D2466" i="17"/>
  <c r="I2466" i="17" s="1"/>
  <c r="H2462" i="17"/>
  <c r="F2462" i="17"/>
  <c r="E2462" i="17"/>
  <c r="G2462" i="17"/>
  <c r="D2462" i="17"/>
  <c r="I2462" i="17" s="1"/>
  <c r="H2458" i="17"/>
  <c r="F2458" i="17"/>
  <c r="G2458" i="17"/>
  <c r="E2458" i="17"/>
  <c r="D2458" i="17"/>
  <c r="I2458" i="17" s="1"/>
  <c r="H2454" i="17"/>
  <c r="F2454" i="17"/>
  <c r="E2454" i="17"/>
  <c r="G2454" i="17"/>
  <c r="D2454" i="17"/>
  <c r="I2454" i="17" s="1"/>
  <c r="H2450" i="17"/>
  <c r="F2450" i="17"/>
  <c r="E2450" i="17"/>
  <c r="G2450" i="17"/>
  <c r="D2450" i="17"/>
  <c r="I2450" i="17" s="1"/>
  <c r="H2446" i="17"/>
  <c r="F2446" i="17"/>
  <c r="E2446" i="17"/>
  <c r="G2446" i="17"/>
  <c r="D2446" i="17"/>
  <c r="I2446" i="17" s="1"/>
  <c r="H2442" i="17"/>
  <c r="F2442" i="17"/>
  <c r="G2442" i="17"/>
  <c r="E2442" i="17"/>
  <c r="D2442" i="17"/>
  <c r="I2442" i="17" s="1"/>
  <c r="H2438" i="17"/>
  <c r="F2438" i="17"/>
  <c r="E2438" i="17"/>
  <c r="D2438" i="17"/>
  <c r="I2438" i="17" s="1"/>
  <c r="G2438" i="17"/>
  <c r="H2434" i="17"/>
  <c r="F2434" i="17"/>
  <c r="E2434" i="17"/>
  <c r="G2434" i="17"/>
  <c r="D2434" i="17"/>
  <c r="I2434" i="17" s="1"/>
  <c r="H2430" i="17"/>
  <c r="F2430" i="17"/>
  <c r="E2430" i="17"/>
  <c r="G2430" i="17"/>
  <c r="D2430" i="17"/>
  <c r="I2430" i="17" s="1"/>
  <c r="H2426" i="17"/>
  <c r="F2426" i="17"/>
  <c r="G2426" i="17"/>
  <c r="E2426" i="17"/>
  <c r="D2426" i="17"/>
  <c r="I2426" i="17" s="1"/>
  <c r="H2422" i="17"/>
  <c r="F2422" i="17"/>
  <c r="E2422" i="17"/>
  <c r="D2422" i="17"/>
  <c r="I2422" i="17" s="1"/>
  <c r="G2422" i="17"/>
  <c r="H2418" i="17"/>
  <c r="F2418" i="17"/>
  <c r="E2418" i="17"/>
  <c r="G2418" i="17"/>
  <c r="D2418" i="17"/>
  <c r="I2418" i="17" s="1"/>
  <c r="H2414" i="17"/>
  <c r="F2414" i="17"/>
  <c r="E2414" i="17"/>
  <c r="G2414" i="17"/>
  <c r="D2414" i="17"/>
  <c r="I2414" i="17" s="1"/>
  <c r="H2410" i="17"/>
  <c r="F2410" i="17"/>
  <c r="G2410" i="17"/>
  <c r="E2410" i="17"/>
  <c r="D2410" i="17"/>
  <c r="I2410" i="17" s="1"/>
  <c r="H2406" i="17"/>
  <c r="F2406" i="17"/>
  <c r="E2406" i="17"/>
  <c r="G2406" i="17"/>
  <c r="D2406" i="17"/>
  <c r="I2406" i="17" s="1"/>
  <c r="H2402" i="17"/>
  <c r="F2402" i="17"/>
  <c r="E2402" i="17"/>
  <c r="G2402" i="17"/>
  <c r="D2402" i="17"/>
  <c r="I2402" i="17" s="1"/>
  <c r="H2398" i="17"/>
  <c r="F2398" i="17"/>
  <c r="E2398" i="17"/>
  <c r="G2398" i="17"/>
  <c r="D2398" i="17"/>
  <c r="I2398" i="17" s="1"/>
  <c r="H2394" i="17"/>
  <c r="F2394" i="17"/>
  <c r="G2394" i="17"/>
  <c r="E2394" i="17"/>
  <c r="D2394" i="17"/>
  <c r="I2394" i="17" s="1"/>
  <c r="H2390" i="17"/>
  <c r="F2390" i="17"/>
  <c r="E2390" i="17"/>
  <c r="G2390" i="17"/>
  <c r="D2390" i="17"/>
  <c r="I2390" i="17" s="1"/>
  <c r="H2386" i="17"/>
  <c r="F2386" i="17"/>
  <c r="E2386" i="17"/>
  <c r="G2386" i="17"/>
  <c r="D2386" i="17"/>
  <c r="I2386" i="17" s="1"/>
  <c r="H2382" i="17"/>
  <c r="F2382" i="17"/>
  <c r="E2382" i="17"/>
  <c r="G2382" i="17"/>
  <c r="D2382" i="17"/>
  <c r="I2382" i="17" s="1"/>
  <c r="H2378" i="17"/>
  <c r="F2378" i="17"/>
  <c r="G2378" i="17"/>
  <c r="E2378" i="17"/>
  <c r="D2378" i="17"/>
  <c r="I2378" i="17" s="1"/>
  <c r="H2374" i="17"/>
  <c r="F2374" i="17"/>
  <c r="E2374" i="17"/>
  <c r="D2374" i="17"/>
  <c r="I2374" i="17" s="1"/>
  <c r="G2374" i="17"/>
  <c r="H2370" i="17"/>
  <c r="F2370" i="17"/>
  <c r="E2370" i="17"/>
  <c r="G2370" i="17"/>
  <c r="D2370" i="17"/>
  <c r="I2370" i="17" s="1"/>
  <c r="H2366" i="17"/>
  <c r="F2366" i="17"/>
  <c r="E2366" i="17"/>
  <c r="G2366" i="17"/>
  <c r="D2366" i="17"/>
  <c r="I2366" i="17" s="1"/>
  <c r="H2362" i="17"/>
  <c r="F2362" i="17"/>
  <c r="G2362" i="17"/>
  <c r="E2362" i="17"/>
  <c r="D2362" i="17"/>
  <c r="I2362" i="17" s="1"/>
  <c r="H2358" i="17"/>
  <c r="F2358" i="17"/>
  <c r="E2358" i="17"/>
  <c r="D2358" i="17"/>
  <c r="I2358" i="17" s="1"/>
  <c r="G2358" i="17"/>
  <c r="H2354" i="17"/>
  <c r="F2354" i="17"/>
  <c r="E2354" i="17"/>
  <c r="G2354" i="17"/>
  <c r="D2354" i="17"/>
  <c r="I2354" i="17" s="1"/>
  <c r="H2350" i="17"/>
  <c r="F2350" i="17"/>
  <c r="E2350" i="17"/>
  <c r="G2350" i="17"/>
  <c r="D2350" i="17"/>
  <c r="I2350" i="17" s="1"/>
  <c r="H2346" i="17"/>
  <c r="F2346" i="17"/>
  <c r="G2346" i="17"/>
  <c r="E2346" i="17"/>
  <c r="D2346" i="17"/>
  <c r="I2346" i="17" s="1"/>
  <c r="H2342" i="17"/>
  <c r="F2342" i="17"/>
  <c r="E2342" i="17"/>
  <c r="G2342" i="17"/>
  <c r="D2342" i="17"/>
  <c r="I2342" i="17" s="1"/>
  <c r="H2338" i="17"/>
  <c r="F2338" i="17"/>
  <c r="E2338" i="17"/>
  <c r="G2338" i="17"/>
  <c r="D2338" i="17"/>
  <c r="I2338" i="17" s="1"/>
  <c r="H2334" i="17"/>
  <c r="F2334" i="17"/>
  <c r="E2334" i="17"/>
  <c r="G2334" i="17"/>
  <c r="D2334" i="17"/>
  <c r="I2334" i="17" s="1"/>
  <c r="H2330" i="17"/>
  <c r="F2330" i="17"/>
  <c r="G2330" i="17"/>
  <c r="E2330" i="17"/>
  <c r="D2330" i="17"/>
  <c r="I2330" i="17" s="1"/>
  <c r="H2326" i="17"/>
  <c r="F2326" i="17"/>
  <c r="E2326" i="17"/>
  <c r="G2326" i="17"/>
  <c r="D2326" i="17"/>
  <c r="I2326" i="17" s="1"/>
  <c r="H2322" i="17"/>
  <c r="F2322" i="17"/>
  <c r="E2322" i="17"/>
  <c r="G2322" i="17"/>
  <c r="D2322" i="17"/>
  <c r="I2322" i="17" s="1"/>
  <c r="H2318" i="17"/>
  <c r="F2318" i="17"/>
  <c r="E2318" i="17"/>
  <c r="G2318" i="17"/>
  <c r="D2318" i="17"/>
  <c r="I2318" i="17" s="1"/>
  <c r="H2314" i="17"/>
  <c r="F2314" i="17"/>
  <c r="G2314" i="17"/>
  <c r="E2314" i="17"/>
  <c r="D2314" i="17"/>
  <c r="I2314" i="17" s="1"/>
  <c r="H2310" i="17"/>
  <c r="F2310" i="17"/>
  <c r="E2310" i="17"/>
  <c r="D2310" i="17"/>
  <c r="I2310" i="17" s="1"/>
  <c r="G2310" i="17"/>
  <c r="H2306" i="17"/>
  <c r="F2306" i="17"/>
  <c r="E2306" i="17"/>
  <c r="G2306" i="17"/>
  <c r="D2306" i="17"/>
  <c r="I2306" i="17" s="1"/>
  <c r="H2302" i="17"/>
  <c r="F2302" i="17"/>
  <c r="E2302" i="17"/>
  <c r="G2302" i="17"/>
  <c r="D2302" i="17"/>
  <c r="I2302" i="17" s="1"/>
  <c r="H2298" i="17"/>
  <c r="F2298" i="17"/>
  <c r="G2298" i="17"/>
  <c r="E2298" i="17"/>
  <c r="D2298" i="17"/>
  <c r="I2298" i="17" s="1"/>
  <c r="H2294" i="17"/>
  <c r="F2294" i="17"/>
  <c r="E2294" i="17"/>
  <c r="D2294" i="17"/>
  <c r="I2294" i="17" s="1"/>
  <c r="G2294" i="17"/>
  <c r="H2290" i="17"/>
  <c r="F2290" i="17"/>
  <c r="E2290" i="17"/>
  <c r="G2290" i="17"/>
  <c r="D2290" i="17"/>
  <c r="I2290" i="17" s="1"/>
  <c r="H2286" i="17"/>
  <c r="F2286" i="17"/>
  <c r="E2286" i="17"/>
  <c r="G2286" i="17"/>
  <c r="D2286" i="17"/>
  <c r="I2286" i="17" s="1"/>
  <c r="H2282" i="17"/>
  <c r="F2282" i="17"/>
  <c r="G2282" i="17"/>
  <c r="E2282" i="17"/>
  <c r="D2282" i="17"/>
  <c r="I2282" i="17" s="1"/>
  <c r="H2278" i="17"/>
  <c r="F2278" i="17"/>
  <c r="E2278" i="17"/>
  <c r="G2278" i="17"/>
  <c r="D2278" i="17"/>
  <c r="I2278" i="17" s="1"/>
  <c r="H2274" i="17"/>
  <c r="F2274" i="17"/>
  <c r="E2274" i="17"/>
  <c r="G2274" i="17"/>
  <c r="D2274" i="17"/>
  <c r="I2274" i="17" s="1"/>
  <c r="H2270" i="17"/>
  <c r="F2270" i="17"/>
  <c r="E2270" i="17"/>
  <c r="G2270" i="17"/>
  <c r="D2270" i="17"/>
  <c r="I2270" i="17" s="1"/>
  <c r="H2266" i="17"/>
  <c r="F2266" i="17"/>
  <c r="G2266" i="17"/>
  <c r="E2266" i="17"/>
  <c r="D2266" i="17"/>
  <c r="I2266" i="17" s="1"/>
  <c r="H2262" i="17"/>
  <c r="F2262" i="17"/>
  <c r="E2262" i="17"/>
  <c r="G2262" i="17"/>
  <c r="D2262" i="17"/>
  <c r="I2262" i="17" s="1"/>
  <c r="H2258" i="17"/>
  <c r="F2258" i="17"/>
  <c r="E2258" i="17"/>
  <c r="G2258" i="17"/>
  <c r="D2258" i="17"/>
  <c r="I2258" i="17" s="1"/>
  <c r="H2254" i="17"/>
  <c r="F2254" i="17"/>
  <c r="E2254" i="17"/>
  <c r="G2254" i="17"/>
  <c r="D2254" i="17"/>
  <c r="I2254" i="17" s="1"/>
  <c r="H2250" i="17"/>
  <c r="F2250" i="17"/>
  <c r="G2250" i="17"/>
  <c r="E2250" i="17"/>
  <c r="D2250" i="17"/>
  <c r="I2250" i="17" s="1"/>
  <c r="H2246" i="17"/>
  <c r="F2246" i="17"/>
  <c r="E2246" i="17"/>
  <c r="D2246" i="17"/>
  <c r="I2246" i="17" s="1"/>
  <c r="G2246" i="17"/>
  <c r="H2242" i="17"/>
  <c r="F2242" i="17"/>
  <c r="E2242" i="17"/>
  <c r="G2242" i="17"/>
  <c r="D2242" i="17"/>
  <c r="I2242" i="17" s="1"/>
  <c r="H2238" i="17"/>
  <c r="F2238" i="17"/>
  <c r="E2238" i="17"/>
  <c r="G2238" i="17"/>
  <c r="D2238" i="17"/>
  <c r="I2238" i="17" s="1"/>
  <c r="H2234" i="17"/>
  <c r="F2234" i="17"/>
  <c r="G2234" i="17"/>
  <c r="E2234" i="17"/>
  <c r="D2234" i="17"/>
  <c r="I2234" i="17" s="1"/>
  <c r="H2230" i="17"/>
  <c r="F2230" i="17"/>
  <c r="E2230" i="17"/>
  <c r="D2230" i="17"/>
  <c r="I2230" i="17" s="1"/>
  <c r="G2230" i="17"/>
  <c r="H2226" i="17"/>
  <c r="F2226" i="17"/>
  <c r="E2226" i="17"/>
  <c r="G2226" i="17"/>
  <c r="D2226" i="17"/>
  <c r="I2226" i="17" s="1"/>
  <c r="H2222" i="17"/>
  <c r="F2222" i="17"/>
  <c r="E2222" i="17"/>
  <c r="G2222" i="17"/>
  <c r="D2222" i="17"/>
  <c r="I2222" i="17" s="1"/>
  <c r="H2218" i="17"/>
  <c r="F2218" i="17"/>
  <c r="G2218" i="17"/>
  <c r="E2218" i="17"/>
  <c r="D2218" i="17"/>
  <c r="I2218" i="17" s="1"/>
  <c r="H2214" i="17"/>
  <c r="F2214" i="17"/>
  <c r="E2214" i="17"/>
  <c r="G2214" i="17"/>
  <c r="D2214" i="17"/>
  <c r="I2214" i="17" s="1"/>
  <c r="H2210" i="17"/>
  <c r="F2210" i="17"/>
  <c r="E2210" i="17"/>
  <c r="G2210" i="17"/>
  <c r="D2210" i="17"/>
  <c r="I2210" i="17" s="1"/>
  <c r="H2206" i="17"/>
  <c r="F2206" i="17"/>
  <c r="E2206" i="17"/>
  <c r="G2206" i="17"/>
  <c r="D2206" i="17"/>
  <c r="I2206" i="17" s="1"/>
  <c r="H2202" i="17"/>
  <c r="F2202" i="17"/>
  <c r="G2202" i="17"/>
  <c r="E2202" i="17"/>
  <c r="D2202" i="17"/>
  <c r="I2202" i="17" s="1"/>
  <c r="H2198" i="17"/>
  <c r="F2198" i="17"/>
  <c r="E2198" i="17"/>
  <c r="G2198" i="17"/>
  <c r="D2198" i="17"/>
  <c r="I2198" i="17" s="1"/>
  <c r="H2194" i="17"/>
  <c r="F2194" i="17"/>
  <c r="E2194" i="17"/>
  <c r="G2194" i="17"/>
  <c r="D2194" i="17"/>
  <c r="I2194" i="17" s="1"/>
  <c r="H2190" i="17"/>
  <c r="F2190" i="17"/>
  <c r="E2190" i="17"/>
  <c r="G2190" i="17"/>
  <c r="D2190" i="17"/>
  <c r="I2190" i="17" s="1"/>
  <c r="H2186" i="17"/>
  <c r="F2186" i="17"/>
  <c r="G2186" i="17"/>
  <c r="E2186" i="17"/>
  <c r="D2186" i="17"/>
  <c r="I2186" i="17" s="1"/>
  <c r="H2182" i="17"/>
  <c r="F2182" i="17"/>
  <c r="E2182" i="17"/>
  <c r="D2182" i="17"/>
  <c r="I2182" i="17" s="1"/>
  <c r="G2182" i="17"/>
  <c r="H2178" i="17"/>
  <c r="F2178" i="17"/>
  <c r="E2178" i="17"/>
  <c r="G2178" i="17"/>
  <c r="D2178" i="17"/>
  <c r="I2178" i="17" s="1"/>
  <c r="H2174" i="17"/>
  <c r="F2174" i="17"/>
  <c r="E2174" i="17"/>
  <c r="G2174" i="17"/>
  <c r="D2174" i="17"/>
  <c r="I2174" i="17" s="1"/>
  <c r="H2170" i="17"/>
  <c r="F2170" i="17"/>
  <c r="G2170" i="17"/>
  <c r="E2170" i="17"/>
  <c r="D2170" i="17"/>
  <c r="I2170" i="17" s="1"/>
  <c r="H2166" i="17"/>
  <c r="F2166" i="17"/>
  <c r="E2166" i="17"/>
  <c r="D2166" i="17"/>
  <c r="I2166" i="17" s="1"/>
  <c r="G2166" i="17"/>
  <c r="H2162" i="17"/>
  <c r="F2162" i="17"/>
  <c r="E2162" i="17"/>
  <c r="G2162" i="17"/>
  <c r="D2162" i="17"/>
  <c r="I2162" i="17" s="1"/>
  <c r="H2158" i="17"/>
  <c r="F2158" i="17"/>
  <c r="E2158" i="17"/>
  <c r="G2158" i="17"/>
  <c r="D2158" i="17"/>
  <c r="H2154" i="17"/>
  <c r="F2154" i="17"/>
  <c r="G2154" i="17"/>
  <c r="E2154" i="17"/>
  <c r="D2154" i="17"/>
  <c r="I2154" i="17" s="1"/>
  <c r="H2150" i="17"/>
  <c r="F2150" i="17"/>
  <c r="E2150" i="17"/>
  <c r="G2150" i="17"/>
  <c r="D2150" i="17"/>
  <c r="I2150" i="17" s="1"/>
  <c r="H2146" i="17"/>
  <c r="F2146" i="17"/>
  <c r="E2146" i="17"/>
  <c r="G2146" i="17"/>
  <c r="D2146" i="17"/>
  <c r="I2146" i="17" s="1"/>
  <c r="H2142" i="17"/>
  <c r="F2142" i="17"/>
  <c r="E2142" i="17"/>
  <c r="G2142" i="17"/>
  <c r="D2142" i="17"/>
  <c r="H2138" i="17"/>
  <c r="F2138" i="17"/>
  <c r="G2138" i="17"/>
  <c r="E2138" i="17"/>
  <c r="D2138" i="17"/>
  <c r="I2138" i="17" s="1"/>
  <c r="H2134" i="17"/>
  <c r="F2134" i="17"/>
  <c r="E2134" i="17"/>
  <c r="G2134" i="17"/>
  <c r="D2134" i="17"/>
  <c r="I2134" i="17" s="1"/>
  <c r="H2130" i="17"/>
  <c r="F2130" i="17"/>
  <c r="E2130" i="17"/>
  <c r="G2130" i="17"/>
  <c r="D2130" i="17"/>
  <c r="I2130" i="17" s="1"/>
  <c r="H2126" i="17"/>
  <c r="F2126" i="17"/>
  <c r="E2126" i="17"/>
  <c r="G2126" i="17"/>
  <c r="D2126" i="17"/>
  <c r="I2126" i="17" s="1"/>
  <c r="H2122" i="17"/>
  <c r="F2122" i="17"/>
  <c r="G2122" i="17"/>
  <c r="E2122" i="17"/>
  <c r="D2122" i="17"/>
  <c r="I2122" i="17" s="1"/>
  <c r="H2118" i="17"/>
  <c r="F2118" i="17"/>
  <c r="E2118" i="17"/>
  <c r="D2118" i="17"/>
  <c r="I2118" i="17" s="1"/>
  <c r="G2118" i="17"/>
  <c r="H2114" i="17"/>
  <c r="F2114" i="17"/>
  <c r="E2114" i="17"/>
  <c r="G2114" i="17"/>
  <c r="D2114" i="17"/>
  <c r="I2114" i="17" s="1"/>
  <c r="H2110" i="17"/>
  <c r="F2110" i="17"/>
  <c r="E2110" i="17"/>
  <c r="G2110" i="17"/>
  <c r="D2110" i="17"/>
  <c r="I2110" i="17" s="1"/>
  <c r="H2106" i="17"/>
  <c r="F2106" i="17"/>
  <c r="G2106" i="17"/>
  <c r="E2106" i="17"/>
  <c r="D2106" i="17"/>
  <c r="I2106" i="17" s="1"/>
  <c r="H2102" i="17"/>
  <c r="F2102" i="17"/>
  <c r="E2102" i="17"/>
  <c r="D2102" i="17"/>
  <c r="I2102" i="17" s="1"/>
  <c r="G2102" i="17"/>
  <c r="H2098" i="17"/>
  <c r="F2098" i="17"/>
  <c r="E2098" i="17"/>
  <c r="G2098" i="17"/>
  <c r="D2098" i="17"/>
  <c r="I2098" i="17" s="1"/>
  <c r="H2094" i="17"/>
  <c r="F2094" i="17"/>
  <c r="E2094" i="17"/>
  <c r="G2094" i="17"/>
  <c r="D2094" i="17"/>
  <c r="I2094" i="17" s="1"/>
  <c r="H2090" i="17"/>
  <c r="F2090" i="17"/>
  <c r="G2090" i="17"/>
  <c r="E2090" i="17"/>
  <c r="D2090" i="17"/>
  <c r="I2090" i="17" s="1"/>
  <c r="H2086" i="17"/>
  <c r="F2086" i="17"/>
  <c r="E2086" i="17"/>
  <c r="G2086" i="17"/>
  <c r="D2086" i="17"/>
  <c r="I2086" i="17" s="1"/>
  <c r="H2082" i="17"/>
  <c r="F2082" i="17"/>
  <c r="E2082" i="17"/>
  <c r="G2082" i="17"/>
  <c r="D2082" i="17"/>
  <c r="I2082" i="17" s="1"/>
  <c r="H2078" i="17"/>
  <c r="F2078" i="17"/>
  <c r="E2078" i="17"/>
  <c r="G2078" i="17"/>
  <c r="D2078" i="17"/>
  <c r="I2078" i="17" s="1"/>
  <c r="H2074" i="17"/>
  <c r="F2074" i="17"/>
  <c r="G2074" i="17"/>
  <c r="E2074" i="17"/>
  <c r="D2074" i="17"/>
  <c r="I2074" i="17" s="1"/>
  <c r="H2070" i="17"/>
  <c r="F2070" i="17"/>
  <c r="E2070" i="17"/>
  <c r="G2070" i="17"/>
  <c r="D2070" i="17"/>
  <c r="I2070" i="17" s="1"/>
  <c r="H2066" i="17"/>
  <c r="F2066" i="17"/>
  <c r="E2066" i="17"/>
  <c r="G2066" i="17"/>
  <c r="D2066" i="17"/>
  <c r="I2066" i="17" s="1"/>
  <c r="H2062" i="17"/>
  <c r="F2062" i="17"/>
  <c r="E2062" i="17"/>
  <c r="G2062" i="17"/>
  <c r="D2062" i="17"/>
  <c r="I2062" i="17" s="1"/>
  <c r="H2058" i="17"/>
  <c r="F2058" i="17"/>
  <c r="G2058" i="17"/>
  <c r="E2058" i="17"/>
  <c r="D2058" i="17"/>
  <c r="I2058" i="17" s="1"/>
  <c r="H2054" i="17"/>
  <c r="F2054" i="17"/>
  <c r="E2054" i="17"/>
  <c r="D2054" i="17"/>
  <c r="I2054" i="17" s="1"/>
  <c r="G2054" i="17"/>
  <c r="H2050" i="17"/>
  <c r="F2050" i="17"/>
  <c r="E2050" i="17"/>
  <c r="G2050" i="17"/>
  <c r="D2050" i="17"/>
  <c r="I2050" i="17" s="1"/>
  <c r="H2046" i="17"/>
  <c r="F2046" i="17"/>
  <c r="E2046" i="17"/>
  <c r="G2046" i="17"/>
  <c r="D2046" i="17"/>
  <c r="I2046" i="17" s="1"/>
  <c r="H2042" i="17"/>
  <c r="F2042" i="17"/>
  <c r="G2042" i="17"/>
  <c r="E2042" i="17"/>
  <c r="D2042" i="17"/>
  <c r="I2042" i="17" s="1"/>
  <c r="H2038" i="17"/>
  <c r="F2038" i="17"/>
  <c r="E2038" i="17"/>
  <c r="D2038" i="17"/>
  <c r="I2038" i="17" s="1"/>
  <c r="G2038" i="17"/>
  <c r="H2034" i="17"/>
  <c r="F2034" i="17"/>
  <c r="E2034" i="17"/>
  <c r="G2034" i="17"/>
  <c r="D2034" i="17"/>
  <c r="I2034" i="17" s="1"/>
  <c r="H2030" i="17"/>
  <c r="F2030" i="17"/>
  <c r="E2030" i="17"/>
  <c r="G2030" i="17"/>
  <c r="D2030" i="17"/>
  <c r="I2030" i="17" s="1"/>
  <c r="H2026" i="17"/>
  <c r="F2026" i="17"/>
  <c r="G2026" i="17"/>
  <c r="E2026" i="17"/>
  <c r="D2026" i="17"/>
  <c r="I2026" i="17" s="1"/>
  <c r="H2022" i="17"/>
  <c r="F2022" i="17"/>
  <c r="E2022" i="17"/>
  <c r="G2022" i="17"/>
  <c r="D2022" i="17"/>
  <c r="I2022" i="17" s="1"/>
  <c r="H2018" i="17"/>
  <c r="F2018" i="17"/>
  <c r="E2018" i="17"/>
  <c r="G2018" i="17"/>
  <c r="D2018" i="17"/>
  <c r="I2018" i="17" s="1"/>
  <c r="H2014" i="17"/>
  <c r="F2014" i="17"/>
  <c r="E2014" i="17"/>
  <c r="G2014" i="17"/>
  <c r="D2014" i="17"/>
  <c r="I2014" i="17" s="1"/>
  <c r="H2010" i="17"/>
  <c r="F2010" i="17"/>
  <c r="G2010" i="17"/>
  <c r="E2010" i="17"/>
  <c r="D2010" i="17"/>
  <c r="I2010" i="17" s="1"/>
  <c r="H2006" i="17"/>
  <c r="F2006" i="17"/>
  <c r="E2006" i="17"/>
  <c r="G2006" i="17"/>
  <c r="D2006" i="17"/>
  <c r="I2006" i="17" s="1"/>
  <c r="H2002" i="17"/>
  <c r="F2002" i="17"/>
  <c r="E2002" i="17"/>
  <c r="G2002" i="17"/>
  <c r="D2002" i="17"/>
  <c r="I2002" i="17" s="1"/>
  <c r="H1998" i="17"/>
  <c r="F1998" i="17"/>
  <c r="E1998" i="17"/>
  <c r="G1998" i="17"/>
  <c r="D1998" i="17"/>
  <c r="I1998" i="17" s="1"/>
  <c r="H1994" i="17"/>
  <c r="F1994" i="17"/>
  <c r="G1994" i="17"/>
  <c r="E1994" i="17"/>
  <c r="D1994" i="17"/>
  <c r="I1994" i="17" s="1"/>
  <c r="H1990" i="17"/>
  <c r="F1990" i="17"/>
  <c r="E1990" i="17"/>
  <c r="D1990" i="17"/>
  <c r="I1990" i="17" s="1"/>
  <c r="G1990" i="17"/>
  <c r="H1986" i="17"/>
  <c r="F1986" i="17"/>
  <c r="E1986" i="17"/>
  <c r="G1986" i="17"/>
  <c r="D1986" i="17"/>
  <c r="I1986" i="17" s="1"/>
  <c r="H1982" i="17"/>
  <c r="F1982" i="17"/>
  <c r="E1982" i="17"/>
  <c r="G1982" i="17"/>
  <c r="D1982" i="17"/>
  <c r="I1982" i="17" s="1"/>
  <c r="H1978" i="17"/>
  <c r="F1978" i="17"/>
  <c r="G1978" i="17"/>
  <c r="E1978" i="17"/>
  <c r="D1978" i="17"/>
  <c r="I1978" i="17" s="1"/>
  <c r="H1974" i="17"/>
  <c r="F1974" i="17"/>
  <c r="E1974" i="17"/>
  <c r="D1974" i="17"/>
  <c r="I1974" i="17" s="1"/>
  <c r="G1974" i="17"/>
  <c r="H1970" i="17"/>
  <c r="F1970" i="17"/>
  <c r="E1970" i="17"/>
  <c r="G1970" i="17"/>
  <c r="D1970" i="17"/>
  <c r="I1970" i="17" s="1"/>
  <c r="H1966" i="17"/>
  <c r="F1966" i="17"/>
  <c r="E1966" i="17"/>
  <c r="G1966" i="17"/>
  <c r="D1966" i="17"/>
  <c r="I1966" i="17" s="1"/>
  <c r="H1962" i="17"/>
  <c r="F1962" i="17"/>
  <c r="G1962" i="17"/>
  <c r="E1962" i="17"/>
  <c r="D1962" i="17"/>
  <c r="I1962" i="17" s="1"/>
  <c r="H1958" i="17"/>
  <c r="F1958" i="17"/>
  <c r="E1958" i="17"/>
  <c r="G1958" i="17"/>
  <c r="D1958" i="17"/>
  <c r="I1958" i="17" s="1"/>
  <c r="H1954" i="17"/>
  <c r="F1954" i="17"/>
  <c r="E1954" i="17"/>
  <c r="G1954" i="17"/>
  <c r="D1954" i="17"/>
  <c r="I1954" i="17" s="1"/>
  <c r="H1950" i="17"/>
  <c r="F1950" i="17"/>
  <c r="E1950" i="17"/>
  <c r="G1950" i="17"/>
  <c r="D1950" i="17"/>
  <c r="I1950" i="17" s="1"/>
  <c r="H1946" i="17"/>
  <c r="F1946" i="17"/>
  <c r="G1946" i="17"/>
  <c r="E1946" i="17"/>
  <c r="D1946" i="17"/>
  <c r="I1946" i="17" s="1"/>
  <c r="H1942" i="17"/>
  <c r="F1942" i="17"/>
  <c r="E1942" i="17"/>
  <c r="G1942" i="17"/>
  <c r="D1942" i="17"/>
  <c r="I1942" i="17" s="1"/>
  <c r="H1938" i="17"/>
  <c r="F1938" i="17"/>
  <c r="E1938" i="17"/>
  <c r="G1938" i="17"/>
  <c r="D1938" i="17"/>
  <c r="I1938" i="17" s="1"/>
  <c r="H1934" i="17"/>
  <c r="F1934" i="17"/>
  <c r="E1934" i="17"/>
  <c r="G1934" i="17"/>
  <c r="D1934" i="17"/>
  <c r="I1934" i="17" s="1"/>
  <c r="H1930" i="17"/>
  <c r="F1930" i="17"/>
  <c r="G1930" i="17"/>
  <c r="E1930" i="17"/>
  <c r="D1930" i="17"/>
  <c r="I1930" i="17" s="1"/>
  <c r="H1926" i="17"/>
  <c r="F1926" i="17"/>
  <c r="E1926" i="17"/>
  <c r="D1926" i="17"/>
  <c r="I1926" i="17" s="1"/>
  <c r="G1926" i="17"/>
  <c r="H1922" i="17"/>
  <c r="F1922" i="17"/>
  <c r="E1922" i="17"/>
  <c r="G1922" i="17"/>
  <c r="D1922" i="17"/>
  <c r="I1922" i="17" s="1"/>
  <c r="H1918" i="17"/>
  <c r="F1918" i="17"/>
  <c r="E1918" i="17"/>
  <c r="G1918" i="17"/>
  <c r="D1918" i="17"/>
  <c r="I1918" i="17" s="1"/>
  <c r="H1914" i="17"/>
  <c r="F1914" i="17"/>
  <c r="G1914" i="17"/>
  <c r="E1914" i="17"/>
  <c r="D1914" i="17"/>
  <c r="I1914" i="17" s="1"/>
  <c r="H1910" i="17"/>
  <c r="F1910" i="17"/>
  <c r="E1910" i="17"/>
  <c r="D1910" i="17"/>
  <c r="I1910" i="17" s="1"/>
  <c r="G1910" i="17"/>
  <c r="H1906" i="17"/>
  <c r="F1906" i="17"/>
  <c r="E1906" i="17"/>
  <c r="G1906" i="17"/>
  <c r="D1906" i="17"/>
  <c r="I1906" i="17" s="1"/>
  <c r="H1902" i="17"/>
  <c r="F1902" i="17"/>
  <c r="E1902" i="17"/>
  <c r="G1902" i="17"/>
  <c r="D1902" i="17"/>
  <c r="I1902" i="17" s="1"/>
  <c r="H1898" i="17"/>
  <c r="F1898" i="17"/>
  <c r="G1898" i="17"/>
  <c r="E1898" i="17"/>
  <c r="D1898" i="17"/>
  <c r="I1898" i="17" s="1"/>
  <c r="H1894" i="17"/>
  <c r="F1894" i="17"/>
  <c r="E1894" i="17"/>
  <c r="G1894" i="17"/>
  <c r="D1894" i="17"/>
  <c r="I1894" i="17" s="1"/>
  <c r="H1890" i="17"/>
  <c r="F1890" i="17"/>
  <c r="E1890" i="17"/>
  <c r="G1890" i="17"/>
  <c r="D1890" i="17"/>
  <c r="I1890" i="17" s="1"/>
  <c r="H1886" i="17"/>
  <c r="F1886" i="17"/>
  <c r="E1886" i="17"/>
  <c r="G1886" i="17"/>
  <c r="D1886" i="17"/>
  <c r="I1886" i="17" s="1"/>
  <c r="H1882" i="17"/>
  <c r="F1882" i="17"/>
  <c r="G1882" i="17"/>
  <c r="E1882" i="17"/>
  <c r="D1882" i="17"/>
  <c r="I1882" i="17" s="1"/>
  <c r="H1878" i="17"/>
  <c r="F1878" i="17"/>
  <c r="E1878" i="17"/>
  <c r="G1878" i="17"/>
  <c r="D1878" i="17"/>
  <c r="I1878" i="17" s="1"/>
  <c r="H1874" i="17"/>
  <c r="F1874" i="17"/>
  <c r="E1874" i="17"/>
  <c r="G1874" i="17"/>
  <c r="D1874" i="17"/>
  <c r="I1874" i="17" s="1"/>
  <c r="H1870" i="17"/>
  <c r="F1870" i="17"/>
  <c r="E1870" i="17"/>
  <c r="G1870" i="17"/>
  <c r="D1870" i="17"/>
  <c r="I1870" i="17" s="1"/>
  <c r="H1866" i="17"/>
  <c r="F1866" i="17"/>
  <c r="G1866" i="17"/>
  <c r="E1866" i="17"/>
  <c r="D1866" i="17"/>
  <c r="I1866" i="17" s="1"/>
  <c r="H1862" i="17"/>
  <c r="F1862" i="17"/>
  <c r="E1862" i="17"/>
  <c r="D1862" i="17"/>
  <c r="G1862" i="17"/>
  <c r="H1858" i="17"/>
  <c r="F1858" i="17"/>
  <c r="E1858" i="17"/>
  <c r="G1858" i="17"/>
  <c r="D1858" i="17"/>
  <c r="I1858" i="17" s="1"/>
  <c r="H1854" i="17"/>
  <c r="F1854" i="17"/>
  <c r="E1854" i="17"/>
  <c r="G1854" i="17"/>
  <c r="D1854" i="17"/>
  <c r="I1854" i="17" s="1"/>
  <c r="H1850" i="17"/>
  <c r="F1850" i="17"/>
  <c r="G1850" i="17"/>
  <c r="E1850" i="17"/>
  <c r="D1850" i="17"/>
  <c r="I1850" i="17" s="1"/>
  <c r="H1846" i="17"/>
  <c r="F1846" i="17"/>
  <c r="E1846" i="17"/>
  <c r="D1846" i="17"/>
  <c r="I1846" i="17" s="1"/>
  <c r="G1846" i="17"/>
  <c r="H1842" i="17"/>
  <c r="F1842" i="17"/>
  <c r="E1842" i="17"/>
  <c r="G1842" i="17"/>
  <c r="D1842" i="17"/>
  <c r="I1842" i="17" s="1"/>
  <c r="H1838" i="17"/>
  <c r="F1838" i="17"/>
  <c r="E1838" i="17"/>
  <c r="G1838" i="17"/>
  <c r="D1838" i="17"/>
  <c r="I1838" i="17" s="1"/>
  <c r="H1834" i="17"/>
  <c r="F1834" i="17"/>
  <c r="G1834" i="17"/>
  <c r="E1834" i="17"/>
  <c r="D1834" i="17"/>
  <c r="I1834" i="17" s="1"/>
  <c r="H1830" i="17"/>
  <c r="F1830" i="17"/>
  <c r="E1830" i="17"/>
  <c r="G1830" i="17"/>
  <c r="D1830" i="17"/>
  <c r="I1830" i="17" s="1"/>
  <c r="H1826" i="17"/>
  <c r="F1826" i="17"/>
  <c r="E1826" i="17"/>
  <c r="G1826" i="17"/>
  <c r="D1826" i="17"/>
  <c r="I1826" i="17" s="1"/>
  <c r="H1822" i="17"/>
  <c r="F1822" i="17"/>
  <c r="E1822" i="17"/>
  <c r="G1822" i="17"/>
  <c r="D1822" i="17"/>
  <c r="I1822" i="17" s="1"/>
  <c r="H1818" i="17"/>
  <c r="F1818" i="17"/>
  <c r="G1818" i="17"/>
  <c r="E1818" i="17"/>
  <c r="D1818" i="17"/>
  <c r="I1818" i="17" s="1"/>
  <c r="H1814" i="17"/>
  <c r="F1814" i="17"/>
  <c r="E1814" i="17"/>
  <c r="G1814" i="17"/>
  <c r="D1814" i="17"/>
  <c r="I1814" i="17" s="1"/>
  <c r="H1810" i="17"/>
  <c r="F1810" i="17"/>
  <c r="E1810" i="17"/>
  <c r="G1810" i="17"/>
  <c r="D1810" i="17"/>
  <c r="I1810" i="17" s="1"/>
  <c r="H1806" i="17"/>
  <c r="F1806" i="17"/>
  <c r="E1806" i="17"/>
  <c r="G1806" i="17"/>
  <c r="D1806" i="17"/>
  <c r="I1806" i="17" s="1"/>
  <c r="H1802" i="17"/>
  <c r="F1802" i="17"/>
  <c r="G1802" i="17"/>
  <c r="E1802" i="17"/>
  <c r="D1802" i="17"/>
  <c r="I1802" i="17" s="1"/>
  <c r="H1798" i="17"/>
  <c r="F1798" i="17"/>
  <c r="E1798" i="17"/>
  <c r="D1798" i="17"/>
  <c r="I1798" i="17" s="1"/>
  <c r="G1798" i="17"/>
  <c r="H1794" i="17"/>
  <c r="F1794" i="17"/>
  <c r="E1794" i="17"/>
  <c r="G1794" i="17"/>
  <c r="D1794" i="17"/>
  <c r="I1794" i="17" s="1"/>
  <c r="H1790" i="17"/>
  <c r="F1790" i="17"/>
  <c r="E1790" i="17"/>
  <c r="G1790" i="17"/>
  <c r="D1790" i="17"/>
  <c r="I1790" i="17" s="1"/>
  <c r="H1786" i="17"/>
  <c r="F1786" i="17"/>
  <c r="G1786" i="17"/>
  <c r="E1786" i="17"/>
  <c r="D1786" i="17"/>
  <c r="I1786" i="17" s="1"/>
  <c r="H1782" i="17"/>
  <c r="F1782" i="17"/>
  <c r="E1782" i="17"/>
  <c r="D1782" i="17"/>
  <c r="I1782" i="17" s="1"/>
  <c r="G1782" i="17"/>
  <c r="H1778" i="17"/>
  <c r="F1778" i="17"/>
  <c r="E1778" i="17"/>
  <c r="G1778" i="17"/>
  <c r="D1778" i="17"/>
  <c r="I1778" i="17" s="1"/>
  <c r="H1774" i="17"/>
  <c r="F1774" i="17"/>
  <c r="E1774" i="17"/>
  <c r="G1774" i="17"/>
  <c r="D1774" i="17"/>
  <c r="I1774" i="17" s="1"/>
  <c r="H1770" i="17"/>
  <c r="F1770" i="17"/>
  <c r="G1770" i="17"/>
  <c r="E1770" i="17"/>
  <c r="D1770" i="17"/>
  <c r="H1766" i="17"/>
  <c r="F1766" i="17"/>
  <c r="E1766" i="17"/>
  <c r="G1766" i="17"/>
  <c r="D1766" i="17"/>
  <c r="I1766" i="17" s="1"/>
  <c r="H1762" i="17"/>
  <c r="F1762" i="17"/>
  <c r="E1762" i="17"/>
  <c r="G1762" i="17"/>
  <c r="D1762" i="17"/>
  <c r="I1762" i="17" s="1"/>
  <c r="H1758" i="17"/>
  <c r="F1758" i="17"/>
  <c r="E1758" i="17"/>
  <c r="G1758" i="17"/>
  <c r="D1758" i="17"/>
  <c r="I1758" i="17" s="1"/>
  <c r="H1754" i="17"/>
  <c r="F1754" i="17"/>
  <c r="G1754" i="17"/>
  <c r="E1754" i="17"/>
  <c r="D1754" i="17"/>
  <c r="I1754" i="17" s="1"/>
  <c r="H1750" i="17"/>
  <c r="F1750" i="17"/>
  <c r="E1750" i="17"/>
  <c r="G1750" i="17"/>
  <c r="D1750" i="17"/>
  <c r="I1750" i="17" s="1"/>
  <c r="H1746" i="17"/>
  <c r="F1746" i="17"/>
  <c r="E1746" i="17"/>
  <c r="G1746" i="17"/>
  <c r="D1746" i="17"/>
  <c r="I1746" i="17" s="1"/>
  <c r="H1742" i="17"/>
  <c r="F1742" i="17"/>
  <c r="E1742" i="17"/>
  <c r="G1742" i="17"/>
  <c r="D1742" i="17"/>
  <c r="I1742" i="17" s="1"/>
  <c r="H1738" i="17"/>
  <c r="F1738" i="17"/>
  <c r="G1738" i="17"/>
  <c r="E1738" i="17"/>
  <c r="D1738" i="17"/>
  <c r="I1738" i="17" s="1"/>
  <c r="H1734" i="17"/>
  <c r="F1734" i="17"/>
  <c r="E1734" i="17"/>
  <c r="D1734" i="17"/>
  <c r="I1734" i="17" s="1"/>
  <c r="G1734" i="17"/>
  <c r="H1730" i="17"/>
  <c r="F1730" i="17"/>
  <c r="E1730" i="17"/>
  <c r="G1730" i="17"/>
  <c r="D1730" i="17"/>
  <c r="I1730" i="17" s="1"/>
  <c r="H1726" i="17"/>
  <c r="F1726" i="17"/>
  <c r="E1726" i="17"/>
  <c r="G1726" i="17"/>
  <c r="D1726" i="17"/>
  <c r="I1726" i="17" s="1"/>
  <c r="H1722" i="17"/>
  <c r="F1722" i="17"/>
  <c r="G1722" i="17"/>
  <c r="E1722" i="17"/>
  <c r="D1722" i="17"/>
  <c r="I1722" i="17" s="1"/>
  <c r="H1718" i="17"/>
  <c r="F1718" i="17"/>
  <c r="E1718" i="17"/>
  <c r="D1718" i="17"/>
  <c r="I1718" i="17" s="1"/>
  <c r="G1718" i="17"/>
  <c r="H1714" i="17"/>
  <c r="F1714" i="17"/>
  <c r="E1714" i="17"/>
  <c r="G1714" i="17"/>
  <c r="D1714" i="17"/>
  <c r="I1714" i="17" s="1"/>
  <c r="H1710" i="17"/>
  <c r="F1710" i="17"/>
  <c r="E1710" i="17"/>
  <c r="G1710" i="17"/>
  <c r="D1710" i="17"/>
  <c r="I1710" i="17" s="1"/>
  <c r="H1706" i="17"/>
  <c r="F1706" i="17"/>
  <c r="G1706" i="17"/>
  <c r="E1706" i="17"/>
  <c r="D1706" i="17"/>
  <c r="I1706" i="17" s="1"/>
  <c r="H1702" i="17"/>
  <c r="F1702" i="17"/>
  <c r="E1702" i="17"/>
  <c r="G1702" i="17"/>
  <c r="D1702" i="17"/>
  <c r="I1702" i="17" s="1"/>
  <c r="H1698" i="17"/>
  <c r="F1698" i="17"/>
  <c r="E1698" i="17"/>
  <c r="G1698" i="17"/>
  <c r="D1698" i="17"/>
  <c r="I1698" i="17" s="1"/>
  <c r="H1694" i="17"/>
  <c r="F1694" i="17"/>
  <c r="E1694" i="17"/>
  <c r="G1694" i="17"/>
  <c r="D1694" i="17"/>
  <c r="I1694" i="17" s="1"/>
  <c r="H1690" i="17"/>
  <c r="F1690" i="17"/>
  <c r="G1690" i="17"/>
  <c r="E1690" i="17"/>
  <c r="D1690" i="17"/>
  <c r="I1690" i="17" s="1"/>
  <c r="H1686" i="17"/>
  <c r="F1686" i="17"/>
  <c r="E1686" i="17"/>
  <c r="G1686" i="17"/>
  <c r="D1686" i="17"/>
  <c r="I1686" i="17" s="1"/>
  <c r="H1682" i="17"/>
  <c r="F1682" i="17"/>
  <c r="E1682" i="17"/>
  <c r="G1682" i="17"/>
  <c r="D1682" i="17"/>
  <c r="I1682" i="17" s="1"/>
  <c r="H1678" i="17"/>
  <c r="F1678" i="17"/>
  <c r="E1678" i="17"/>
  <c r="G1678" i="17"/>
  <c r="D1678" i="17"/>
  <c r="I1678" i="17" s="1"/>
  <c r="H1674" i="17"/>
  <c r="F1674" i="17"/>
  <c r="G1674" i="17"/>
  <c r="E1674" i="17"/>
  <c r="D1674" i="17"/>
  <c r="I1674" i="17" s="1"/>
  <c r="H1670" i="17"/>
  <c r="F1670" i="17"/>
  <c r="E1670" i="17"/>
  <c r="D1670" i="17"/>
  <c r="I1670" i="17" s="1"/>
  <c r="G1670" i="17"/>
  <c r="H1666" i="17"/>
  <c r="F1666" i="17"/>
  <c r="E1666" i="17"/>
  <c r="G1666" i="17"/>
  <c r="D1666" i="17"/>
  <c r="I1666" i="17" s="1"/>
  <c r="H1662" i="17"/>
  <c r="F1662" i="17"/>
  <c r="E1662" i="17"/>
  <c r="G1662" i="17"/>
  <c r="D1662" i="17"/>
  <c r="I1662" i="17" s="1"/>
  <c r="H1658" i="17"/>
  <c r="F1658" i="17"/>
  <c r="G1658" i="17"/>
  <c r="E1658" i="17"/>
  <c r="D1658" i="17"/>
  <c r="I1658" i="17" s="1"/>
  <c r="H1654" i="17"/>
  <c r="F1654" i="17"/>
  <c r="E1654" i="17"/>
  <c r="D1654" i="17"/>
  <c r="I1654" i="17" s="1"/>
  <c r="G1654" i="17"/>
  <c r="H1650" i="17"/>
  <c r="F1650" i="17"/>
  <c r="E1650" i="17"/>
  <c r="G1650" i="17"/>
  <c r="D1650" i="17"/>
  <c r="I1650" i="17" s="1"/>
  <c r="H1646" i="17"/>
  <c r="F1646" i="17"/>
  <c r="E1646" i="17"/>
  <c r="G1646" i="17"/>
  <c r="D1646" i="17"/>
  <c r="I1646" i="17" s="1"/>
  <c r="H1642" i="17"/>
  <c r="F1642" i="17"/>
  <c r="G1642" i="17"/>
  <c r="E1642" i="17"/>
  <c r="D1642" i="17"/>
  <c r="I1642" i="17" s="1"/>
  <c r="H1638" i="17"/>
  <c r="F1638" i="17"/>
  <c r="E1638" i="17"/>
  <c r="G1638" i="17"/>
  <c r="D1638" i="17"/>
  <c r="I1638" i="17" s="1"/>
  <c r="H1634" i="17"/>
  <c r="F1634" i="17"/>
  <c r="E1634" i="17"/>
  <c r="G1634" i="17"/>
  <c r="D1634" i="17"/>
  <c r="I1634" i="17" s="1"/>
  <c r="H1630" i="17"/>
  <c r="F1630" i="17"/>
  <c r="E1630" i="17"/>
  <c r="G1630" i="17"/>
  <c r="D1630" i="17"/>
  <c r="I1630" i="17" s="1"/>
  <c r="H1626" i="17"/>
  <c r="F1626" i="17"/>
  <c r="G1626" i="17"/>
  <c r="E1626" i="17"/>
  <c r="D1626" i="17"/>
  <c r="I1626" i="17" s="1"/>
  <c r="H1622" i="17"/>
  <c r="F1622" i="17"/>
  <c r="E1622" i="17"/>
  <c r="G1622" i="17"/>
  <c r="D1622" i="17"/>
  <c r="I1622" i="17" s="1"/>
  <c r="H1618" i="17"/>
  <c r="F1618" i="17"/>
  <c r="E1618" i="17"/>
  <c r="G1618" i="17"/>
  <c r="D1618" i="17"/>
  <c r="I1618" i="17" s="1"/>
  <c r="H1614" i="17"/>
  <c r="F1614" i="17"/>
  <c r="E1614" i="17"/>
  <c r="G1614" i="17"/>
  <c r="D1614" i="17"/>
  <c r="H1610" i="17"/>
  <c r="F1610" i="17"/>
  <c r="G1610" i="17"/>
  <c r="E1610" i="17"/>
  <c r="D1610" i="17"/>
  <c r="I1610" i="17" s="1"/>
  <c r="H1606" i="17"/>
  <c r="F1606" i="17"/>
  <c r="E1606" i="17"/>
  <c r="D1606" i="17"/>
  <c r="I1606" i="17" s="1"/>
  <c r="G1606" i="17"/>
  <c r="H1602" i="17"/>
  <c r="F1602" i="17"/>
  <c r="E1602" i="17"/>
  <c r="G1602" i="17"/>
  <c r="D1602" i="17"/>
  <c r="I1602" i="17" s="1"/>
  <c r="H1598" i="17"/>
  <c r="F1598" i="17"/>
  <c r="E1598" i="17"/>
  <c r="G1598" i="17"/>
  <c r="D1598" i="17"/>
  <c r="I1598" i="17" s="1"/>
  <c r="H1594" i="17"/>
  <c r="F1594" i="17"/>
  <c r="G1594" i="17"/>
  <c r="E1594" i="17"/>
  <c r="D1594" i="17"/>
  <c r="I1594" i="17" s="1"/>
  <c r="H1590" i="17"/>
  <c r="F1590" i="17"/>
  <c r="E1590" i="17"/>
  <c r="D1590" i="17"/>
  <c r="I1590" i="17" s="1"/>
  <c r="G1590" i="17"/>
  <c r="H1586" i="17"/>
  <c r="F1586" i="17"/>
  <c r="E1586" i="17"/>
  <c r="G1586" i="17"/>
  <c r="D1586" i="17"/>
  <c r="I1586" i="17" s="1"/>
  <c r="H1582" i="17"/>
  <c r="F1582" i="17"/>
  <c r="E1582" i="17"/>
  <c r="G1582" i="17"/>
  <c r="D1582" i="17"/>
  <c r="I1582" i="17" s="1"/>
  <c r="H1578" i="17"/>
  <c r="F1578" i="17"/>
  <c r="G1578" i="17"/>
  <c r="E1578" i="17"/>
  <c r="D1578" i="17"/>
  <c r="I1578" i="17" s="1"/>
  <c r="H1574" i="17"/>
  <c r="F1574" i="17"/>
  <c r="E1574" i="17"/>
  <c r="G1574" i="17"/>
  <c r="D1574" i="17"/>
  <c r="I1574" i="17" s="1"/>
  <c r="H1570" i="17"/>
  <c r="F1570" i="17"/>
  <c r="E1570" i="17"/>
  <c r="G1570" i="17"/>
  <c r="D1570" i="17"/>
  <c r="I1570" i="17" s="1"/>
  <c r="H1566" i="17"/>
  <c r="F1566" i="17"/>
  <c r="E1566" i="17"/>
  <c r="G1566" i="17"/>
  <c r="D1566" i="17"/>
  <c r="I1566" i="17" s="1"/>
  <c r="H1562" i="17"/>
  <c r="F1562" i="17"/>
  <c r="G1562" i="17"/>
  <c r="E1562" i="17"/>
  <c r="D1562" i="17"/>
  <c r="I1562" i="17" s="1"/>
  <c r="H1558" i="17"/>
  <c r="F1558" i="17"/>
  <c r="E1558" i="17"/>
  <c r="G1558" i="17"/>
  <c r="D1558" i="17"/>
  <c r="I1558" i="17" s="1"/>
  <c r="H1554" i="17"/>
  <c r="F1554" i="17"/>
  <c r="E1554" i="17"/>
  <c r="G1554" i="17"/>
  <c r="D1554" i="17"/>
  <c r="I1554" i="17" s="1"/>
  <c r="H1550" i="17"/>
  <c r="F1550" i="17"/>
  <c r="E1550" i="17"/>
  <c r="G1550" i="17"/>
  <c r="D1550" i="17"/>
  <c r="I1550" i="17" s="1"/>
  <c r="H1546" i="17"/>
  <c r="F1546" i="17"/>
  <c r="G1546" i="17"/>
  <c r="E1546" i="17"/>
  <c r="D1546" i="17"/>
  <c r="I1546" i="17" s="1"/>
  <c r="H1542" i="17"/>
  <c r="F1542" i="17"/>
  <c r="E1542" i="17"/>
  <c r="D1542" i="17"/>
  <c r="I1542" i="17" s="1"/>
  <c r="G1542" i="17"/>
  <c r="H1538" i="17"/>
  <c r="F1538" i="17"/>
  <c r="E1538" i="17"/>
  <c r="G1538" i="17"/>
  <c r="D1538" i="17"/>
  <c r="I1538" i="17" s="1"/>
  <c r="H1534" i="17"/>
  <c r="F1534" i="17"/>
  <c r="E1534" i="17"/>
  <c r="G1534" i="17"/>
  <c r="D1534" i="17"/>
  <c r="I1534" i="17" s="1"/>
  <c r="H1530" i="17"/>
  <c r="F1530" i="17"/>
  <c r="G1530" i="17"/>
  <c r="E1530" i="17"/>
  <c r="D1530" i="17"/>
  <c r="I1530" i="17" s="1"/>
  <c r="H1526" i="17"/>
  <c r="F1526" i="17"/>
  <c r="E1526" i="17"/>
  <c r="D1526" i="17"/>
  <c r="I1526" i="17" s="1"/>
  <c r="G1526" i="17"/>
  <c r="H1522" i="17"/>
  <c r="F1522" i="17"/>
  <c r="E1522" i="17"/>
  <c r="G1522" i="17"/>
  <c r="D1522" i="17"/>
  <c r="I1522" i="17" s="1"/>
  <c r="H1518" i="17"/>
  <c r="F1518" i="17"/>
  <c r="E1518" i="17"/>
  <c r="G1518" i="17"/>
  <c r="D1518" i="17"/>
  <c r="I1518" i="17" s="1"/>
  <c r="H1514" i="17"/>
  <c r="F1514" i="17"/>
  <c r="G1514" i="17"/>
  <c r="E1514" i="17"/>
  <c r="D1514" i="17"/>
  <c r="I1514" i="17" s="1"/>
  <c r="H1510" i="17"/>
  <c r="F1510" i="17"/>
  <c r="E1510" i="17"/>
  <c r="G1510" i="17"/>
  <c r="D1510" i="17"/>
  <c r="I1510" i="17" s="1"/>
  <c r="H1506" i="17"/>
  <c r="F1506" i="17"/>
  <c r="E1506" i="17"/>
  <c r="G1506" i="17"/>
  <c r="D1506" i="17"/>
  <c r="I1506" i="17" s="1"/>
  <c r="H1402" i="17"/>
  <c r="F1402" i="17"/>
  <c r="G1402" i="17"/>
  <c r="E1402" i="17"/>
  <c r="D1402" i="17"/>
  <c r="H1394" i="17"/>
  <c r="F1394" i="17"/>
  <c r="E1394" i="17"/>
  <c r="G1394" i="17"/>
  <c r="D1394" i="17"/>
  <c r="I1394" i="17" s="1"/>
  <c r="H1386" i="17"/>
  <c r="F1386" i="17"/>
  <c r="G1386" i="17"/>
  <c r="E1386" i="17"/>
  <c r="D1386" i="17"/>
  <c r="I1386" i="17" s="1"/>
  <c r="H1378" i="17"/>
  <c r="F1378" i="17"/>
  <c r="E1378" i="17"/>
  <c r="G1378" i="17"/>
  <c r="D1378" i="17"/>
  <c r="I1378" i="17" s="1"/>
  <c r="H1370" i="17"/>
  <c r="F1370" i="17"/>
  <c r="G1370" i="17"/>
  <c r="E1370" i="17"/>
  <c r="D1370" i="17"/>
  <c r="I1370" i="17" s="1"/>
  <c r="H1362" i="17"/>
  <c r="F1362" i="17"/>
  <c r="E1362" i="17"/>
  <c r="G1362" i="17"/>
  <c r="D1362" i="17"/>
  <c r="I1362" i="17" s="1"/>
  <c r="H1354" i="17"/>
  <c r="F1354" i="17"/>
  <c r="G1354" i="17"/>
  <c r="E1354" i="17"/>
  <c r="D1354" i="17"/>
  <c r="I1354" i="17" s="1"/>
  <c r="H1346" i="17"/>
  <c r="F1346" i="17"/>
  <c r="E1346" i="17"/>
  <c r="G1346" i="17"/>
  <c r="D1346" i="17"/>
  <c r="I1346" i="17" s="1"/>
  <c r="H1338" i="17"/>
  <c r="F1338" i="17"/>
  <c r="G1338" i="17"/>
  <c r="E1338" i="17"/>
  <c r="D1338" i="17"/>
  <c r="I1338" i="17" s="1"/>
  <c r="H1330" i="17"/>
  <c r="F1330" i="17"/>
  <c r="E1330" i="17"/>
  <c r="G1330" i="17"/>
  <c r="D1330" i="17"/>
  <c r="I1330" i="17" s="1"/>
  <c r="H1322" i="17"/>
  <c r="F1322" i="17"/>
  <c r="G1322" i="17"/>
  <c r="E1322" i="17"/>
  <c r="D1322" i="17"/>
  <c r="I1322" i="17" s="1"/>
  <c r="H1314" i="17"/>
  <c r="F1314" i="17"/>
  <c r="E1314" i="17"/>
  <c r="G1314" i="17"/>
  <c r="D1314" i="17"/>
  <c r="I1314" i="17" s="1"/>
  <c r="H1306" i="17"/>
  <c r="F1306" i="17"/>
  <c r="G1306" i="17"/>
  <c r="E1306" i="17"/>
  <c r="D1306" i="17"/>
  <c r="I1306" i="17" s="1"/>
  <c r="H1298" i="17"/>
  <c r="F1298" i="17"/>
  <c r="E1298" i="17"/>
  <c r="G1298" i="17"/>
  <c r="D1298" i="17"/>
  <c r="I1298" i="17" s="1"/>
  <c r="H1290" i="17"/>
  <c r="F1290" i="17"/>
  <c r="G1290" i="17"/>
  <c r="E1290" i="17"/>
  <c r="D1290" i="17"/>
  <c r="I1290" i="17" s="1"/>
  <c r="H1282" i="17"/>
  <c r="F1282" i="17"/>
  <c r="E1282" i="17"/>
  <c r="G1282" i="17"/>
  <c r="D1282" i="17"/>
  <c r="I1282" i="17" s="1"/>
  <c r="H1274" i="17"/>
  <c r="F1274" i="17"/>
  <c r="G1274" i="17"/>
  <c r="E1274" i="17"/>
  <c r="D1274" i="17"/>
  <c r="I1274" i="17" s="1"/>
  <c r="H1266" i="17"/>
  <c r="F1266" i="17"/>
  <c r="E1266" i="17"/>
  <c r="G1266" i="17"/>
  <c r="D1266" i="17"/>
  <c r="I1266" i="17" s="1"/>
  <c r="H1258" i="17"/>
  <c r="F1258" i="17"/>
  <c r="G1258" i="17"/>
  <c r="E1258" i="17"/>
  <c r="D1258" i="17"/>
  <c r="I1258" i="17" s="1"/>
  <c r="H1254" i="17"/>
  <c r="F1254" i="17"/>
  <c r="D1254" i="17"/>
  <c r="I1254" i="17" s="1"/>
  <c r="E1254" i="17"/>
  <c r="G1254" i="17"/>
  <c r="H1246" i="17"/>
  <c r="F1246" i="17"/>
  <c r="D1246" i="17"/>
  <c r="I1246" i="17" s="1"/>
  <c r="G1246" i="17"/>
  <c r="E1246" i="17"/>
  <c r="H1238" i="17"/>
  <c r="F1238" i="17"/>
  <c r="D1238" i="17"/>
  <c r="I1238" i="17" s="1"/>
  <c r="E1238" i="17"/>
  <c r="G1238" i="17"/>
  <c r="H1230" i="17"/>
  <c r="F1230" i="17"/>
  <c r="D1230" i="17"/>
  <c r="I1230" i="17" s="1"/>
  <c r="G1230" i="17"/>
  <c r="E1230" i="17"/>
  <c r="H1222" i="17"/>
  <c r="F1222" i="17"/>
  <c r="D1222" i="17"/>
  <c r="I1222" i="17" s="1"/>
  <c r="E1222" i="17"/>
  <c r="G1222" i="17"/>
  <c r="H1214" i="17"/>
  <c r="F1214" i="17"/>
  <c r="D1214" i="17"/>
  <c r="I1214" i="17" s="1"/>
  <c r="G1214" i="17"/>
  <c r="E1214" i="17"/>
  <c r="H1206" i="17"/>
  <c r="F1206" i="17"/>
  <c r="D1206" i="17"/>
  <c r="I1206" i="17" s="1"/>
  <c r="E1206" i="17"/>
  <c r="G1206" i="17"/>
  <c r="H1198" i="17"/>
  <c r="F1198" i="17"/>
  <c r="D1198" i="17"/>
  <c r="I1198" i="17" s="1"/>
  <c r="G1198" i="17"/>
  <c r="E1198" i="17"/>
  <c r="H1190" i="17"/>
  <c r="F1190" i="17"/>
  <c r="D1190" i="17"/>
  <c r="I1190" i="17" s="1"/>
  <c r="E1190" i="17"/>
  <c r="G1190" i="17"/>
  <c r="H1186" i="17"/>
  <c r="F1186" i="17"/>
  <c r="E1186" i="17"/>
  <c r="D1186" i="17"/>
  <c r="I1186" i="17" s="1"/>
  <c r="G1186" i="17"/>
  <c r="H1178" i="17"/>
  <c r="F1178" i="17"/>
  <c r="G1178" i="17"/>
  <c r="E1178" i="17"/>
  <c r="D1178" i="17"/>
  <c r="I1178" i="17" s="1"/>
  <c r="H1170" i="17"/>
  <c r="F1170" i="17"/>
  <c r="E1170" i="17"/>
  <c r="D1170" i="17"/>
  <c r="I1170" i="17" s="1"/>
  <c r="G1170" i="17"/>
  <c r="H1162" i="17"/>
  <c r="F1162" i="17"/>
  <c r="G1162" i="17"/>
  <c r="E1162" i="17"/>
  <c r="D1162" i="17"/>
  <c r="I1162" i="17" s="1"/>
  <c r="H1154" i="17"/>
  <c r="F1154" i="17"/>
  <c r="E1154" i="17"/>
  <c r="D1154" i="17"/>
  <c r="I1154" i="17" s="1"/>
  <c r="G1154" i="17"/>
  <c r="H1146" i="17"/>
  <c r="F1146" i="17"/>
  <c r="G1146" i="17"/>
  <c r="E1146" i="17"/>
  <c r="D1146" i="17"/>
  <c r="I1146" i="17" s="1"/>
  <c r="H1138" i="17"/>
  <c r="F1138" i="17"/>
  <c r="E1138" i="17"/>
  <c r="D1138" i="17"/>
  <c r="I1138" i="17" s="1"/>
  <c r="G1138" i="17"/>
  <c r="H1130" i="17"/>
  <c r="F1130" i="17"/>
  <c r="G1130" i="17"/>
  <c r="E1130" i="17"/>
  <c r="D1130" i="17"/>
  <c r="I1130" i="17" s="1"/>
  <c r="H1122" i="17"/>
  <c r="F1122" i="17"/>
  <c r="E1122" i="17"/>
  <c r="D1122" i="17"/>
  <c r="I1122" i="17" s="1"/>
  <c r="G1122" i="17"/>
  <c r="H1114" i="17"/>
  <c r="F1114" i="17"/>
  <c r="G1114" i="17"/>
  <c r="E1114" i="17"/>
  <c r="D1114" i="17"/>
  <c r="H1106" i="17"/>
  <c r="F1106" i="17"/>
  <c r="E1106" i="17"/>
  <c r="D1106" i="17"/>
  <c r="I1106" i="17" s="1"/>
  <c r="G1106" i="17"/>
  <c r="H1098" i="17"/>
  <c r="F1098" i="17"/>
  <c r="G1098" i="17"/>
  <c r="E1098" i="17"/>
  <c r="D1098" i="17"/>
  <c r="I1098" i="17" s="1"/>
  <c r="H1090" i="17"/>
  <c r="F1090" i="17"/>
  <c r="E1090" i="17"/>
  <c r="D1090" i="17"/>
  <c r="I1090" i="17" s="1"/>
  <c r="G1090" i="17"/>
  <c r="H1082" i="17"/>
  <c r="F1082" i="17"/>
  <c r="G1082" i="17"/>
  <c r="E1082" i="17"/>
  <c r="D1082" i="17"/>
  <c r="I1082" i="17" s="1"/>
  <c r="H1074" i="17"/>
  <c r="F1074" i="17"/>
  <c r="E1074" i="17"/>
  <c r="D1074" i="17"/>
  <c r="I1074" i="17" s="1"/>
  <c r="G1074" i="17"/>
  <c r="H1066" i="17"/>
  <c r="F1066" i="17"/>
  <c r="G1066" i="17"/>
  <c r="E1066" i="17"/>
  <c r="D1066" i="17"/>
  <c r="I1066" i="17" s="1"/>
  <c r="H1058" i="17"/>
  <c r="F1058" i="17"/>
  <c r="E1058" i="17"/>
  <c r="D1058" i="17"/>
  <c r="I1058" i="17" s="1"/>
  <c r="G1058" i="17"/>
  <c r="H1054" i="17"/>
  <c r="F1054" i="17"/>
  <c r="D1054" i="17"/>
  <c r="I1054" i="17" s="1"/>
  <c r="G1054" i="17"/>
  <c r="E1054" i="17"/>
  <c r="H1046" i="17"/>
  <c r="F1046" i="17"/>
  <c r="D1046" i="17"/>
  <c r="I1046" i="17" s="1"/>
  <c r="E1046" i="17"/>
  <c r="G1046" i="17"/>
  <c r="H1038" i="17"/>
  <c r="F1038" i="17"/>
  <c r="D1038" i="17"/>
  <c r="I1038" i="17" s="1"/>
  <c r="G1038" i="17"/>
  <c r="E1038" i="17"/>
  <c r="H1030" i="17"/>
  <c r="F1030" i="17"/>
  <c r="G1030" i="17"/>
  <c r="D1030" i="17"/>
  <c r="I1030" i="17" s="1"/>
  <c r="E1030" i="17"/>
  <c r="H1022" i="17"/>
  <c r="F1022" i="17"/>
  <c r="D1022" i="17"/>
  <c r="I1022" i="17" s="1"/>
  <c r="G1022" i="17"/>
  <c r="E1022" i="17"/>
  <c r="H1014" i="17"/>
  <c r="F1014" i="17"/>
  <c r="G1014" i="17"/>
  <c r="D1014" i="17"/>
  <c r="I1014" i="17" s="1"/>
  <c r="E1014" i="17"/>
  <c r="H1006" i="17"/>
  <c r="F1006" i="17"/>
  <c r="D1006" i="17"/>
  <c r="I1006" i="17" s="1"/>
  <c r="E1006" i="17"/>
  <c r="G1006" i="17"/>
  <c r="H998" i="17"/>
  <c r="F998" i="17"/>
  <c r="G998" i="17"/>
  <c r="D998" i="17"/>
  <c r="I998" i="17" s="1"/>
  <c r="E998" i="17"/>
  <c r="H990" i="17"/>
  <c r="F990" i="17"/>
  <c r="G990" i="17"/>
  <c r="D990" i="17"/>
  <c r="I990" i="17" s="1"/>
  <c r="E990" i="17"/>
  <c r="H982" i="17"/>
  <c r="F982" i="17"/>
  <c r="G982" i="17"/>
  <c r="D982" i="17"/>
  <c r="I982" i="17" s="1"/>
  <c r="E982" i="17"/>
  <c r="H974" i="17"/>
  <c r="F974" i="17"/>
  <c r="G974" i="17"/>
  <c r="D974" i="17"/>
  <c r="I974" i="17" s="1"/>
  <c r="E974" i="17"/>
  <c r="F966" i="17"/>
  <c r="H966" i="17"/>
  <c r="G966" i="17"/>
  <c r="D966" i="17"/>
  <c r="I966" i="17" s="1"/>
  <c r="E966" i="17"/>
  <c r="H958" i="17"/>
  <c r="F958" i="17"/>
  <c r="G958" i="17"/>
  <c r="D958" i="17"/>
  <c r="I958" i="17" s="1"/>
  <c r="E958" i="17"/>
  <c r="H950" i="17"/>
  <c r="F950" i="17"/>
  <c r="G950" i="17"/>
  <c r="D950" i="17"/>
  <c r="I950" i="17" s="1"/>
  <c r="E950" i="17"/>
  <c r="H942" i="17"/>
  <c r="F942" i="17"/>
  <c r="G942" i="17"/>
  <c r="D942" i="17"/>
  <c r="I942" i="17" s="1"/>
  <c r="E942" i="17"/>
  <c r="H934" i="17"/>
  <c r="F934" i="17"/>
  <c r="G934" i="17"/>
  <c r="D934" i="17"/>
  <c r="I934" i="17" s="1"/>
  <c r="E934" i="17"/>
  <c r="H926" i="17"/>
  <c r="F926" i="17"/>
  <c r="G926" i="17"/>
  <c r="D926" i="17"/>
  <c r="I926" i="17" s="1"/>
  <c r="E926" i="17"/>
  <c r="H918" i="17"/>
  <c r="F918" i="17"/>
  <c r="G918" i="17"/>
  <c r="D918" i="17"/>
  <c r="I918" i="17" s="1"/>
  <c r="E918" i="17"/>
  <c r="H910" i="17"/>
  <c r="F910" i="17"/>
  <c r="G910" i="17"/>
  <c r="D910" i="17"/>
  <c r="I910" i="17" s="1"/>
  <c r="E910" i="17"/>
  <c r="F902" i="17"/>
  <c r="H902" i="17"/>
  <c r="G902" i="17"/>
  <c r="D902" i="17"/>
  <c r="I902" i="17" s="1"/>
  <c r="E902" i="17"/>
  <c r="H894" i="17"/>
  <c r="F894" i="17"/>
  <c r="G894" i="17"/>
  <c r="D894" i="17"/>
  <c r="I894" i="17" s="1"/>
  <c r="E894" i="17"/>
  <c r="H886" i="17"/>
  <c r="F886" i="17"/>
  <c r="G886" i="17"/>
  <c r="D886" i="17"/>
  <c r="I886" i="17" s="1"/>
  <c r="E886" i="17"/>
  <c r="H878" i="17"/>
  <c r="F878" i="17"/>
  <c r="G878" i="17"/>
  <c r="D878" i="17"/>
  <c r="I878" i="17" s="1"/>
  <c r="E878" i="17"/>
  <c r="H870" i="17"/>
  <c r="F870" i="17"/>
  <c r="G870" i="17"/>
  <c r="D870" i="17"/>
  <c r="I870" i="17" s="1"/>
  <c r="E870" i="17"/>
  <c r="H862" i="17"/>
  <c r="F862" i="17"/>
  <c r="G862" i="17"/>
  <c r="D862" i="17"/>
  <c r="I862" i="17" s="1"/>
  <c r="E862" i="17"/>
  <c r="H854" i="17"/>
  <c r="F854" i="17"/>
  <c r="G854" i="17"/>
  <c r="D854" i="17"/>
  <c r="I854" i="17" s="1"/>
  <c r="E854" i="17"/>
  <c r="H846" i="17"/>
  <c r="F846" i="17"/>
  <c r="G846" i="17"/>
  <c r="D846" i="17"/>
  <c r="I846" i="17" s="1"/>
  <c r="E846" i="17"/>
  <c r="F838" i="17"/>
  <c r="H838" i="17"/>
  <c r="G838" i="17"/>
  <c r="D838" i="17"/>
  <c r="I838" i="17" s="1"/>
  <c r="E838" i="17"/>
  <c r="H830" i="17"/>
  <c r="F830" i="17"/>
  <c r="G830" i="17"/>
  <c r="D830" i="17"/>
  <c r="I830" i="17" s="1"/>
  <c r="E830" i="17"/>
  <c r="H822" i="17"/>
  <c r="F822" i="17"/>
  <c r="G822" i="17"/>
  <c r="D822" i="17"/>
  <c r="I822" i="17" s="1"/>
  <c r="E822" i="17"/>
  <c r="H810" i="17"/>
  <c r="F810" i="17"/>
  <c r="G810" i="17"/>
  <c r="E810" i="17"/>
  <c r="D810" i="17"/>
  <c r="I810" i="17" s="1"/>
  <c r="H802" i="17"/>
  <c r="F802" i="17"/>
  <c r="G802" i="17"/>
  <c r="E802" i="17"/>
  <c r="D802" i="17"/>
  <c r="I802" i="17" s="1"/>
  <c r="H794" i="17"/>
  <c r="F794" i="17"/>
  <c r="G794" i="17"/>
  <c r="E794" i="17"/>
  <c r="D794" i="17"/>
  <c r="I794" i="17" s="1"/>
  <c r="H786" i="17"/>
  <c r="F786" i="17"/>
  <c r="G786" i="17"/>
  <c r="E786" i="17"/>
  <c r="D786" i="17"/>
  <c r="H778" i="17"/>
  <c r="F778" i="17"/>
  <c r="G778" i="17"/>
  <c r="E778" i="17"/>
  <c r="D778" i="17"/>
  <c r="I778" i="17" s="1"/>
  <c r="H770" i="17"/>
  <c r="F770" i="17"/>
  <c r="G770" i="17"/>
  <c r="E770" i="17"/>
  <c r="D770" i="17"/>
  <c r="I770" i="17" s="1"/>
  <c r="H762" i="17"/>
  <c r="F762" i="17"/>
  <c r="G762" i="17"/>
  <c r="E762" i="17"/>
  <c r="D762" i="17"/>
  <c r="I762" i="17" s="1"/>
  <c r="H754" i="17"/>
  <c r="F754" i="17"/>
  <c r="G754" i="17"/>
  <c r="E754" i="17"/>
  <c r="D754" i="17"/>
  <c r="H746" i="17"/>
  <c r="F746" i="17"/>
  <c r="G746" i="17"/>
  <c r="E746" i="17"/>
  <c r="D746" i="17"/>
  <c r="I746" i="17" s="1"/>
  <c r="H738" i="17"/>
  <c r="F738" i="17"/>
  <c r="G738" i="17"/>
  <c r="E738" i="17"/>
  <c r="D738" i="17"/>
  <c r="I738" i="17" s="1"/>
  <c r="H730" i="17"/>
  <c r="F730" i="17"/>
  <c r="G730" i="17"/>
  <c r="E730" i="17"/>
  <c r="D730" i="17"/>
  <c r="I730" i="17" s="1"/>
  <c r="H722" i="17"/>
  <c r="F722" i="17"/>
  <c r="G722" i="17"/>
  <c r="E722" i="17"/>
  <c r="D722" i="17"/>
  <c r="I722" i="17" s="1"/>
  <c r="H714" i="17"/>
  <c r="F714" i="17"/>
  <c r="G714" i="17"/>
  <c r="E714" i="17"/>
  <c r="D714" i="17"/>
  <c r="I714" i="17" s="1"/>
  <c r="H706" i="17"/>
  <c r="F706" i="17"/>
  <c r="G706" i="17"/>
  <c r="E706" i="17"/>
  <c r="D706" i="17"/>
  <c r="I706" i="17" s="1"/>
  <c r="H698" i="17"/>
  <c r="F698" i="17"/>
  <c r="G698" i="17"/>
  <c r="E698" i="17"/>
  <c r="D698" i="17"/>
  <c r="I698" i="17" s="1"/>
  <c r="H690" i="17"/>
  <c r="F690" i="17"/>
  <c r="G690" i="17"/>
  <c r="E690" i="17"/>
  <c r="D690" i="17"/>
  <c r="I690" i="17" s="1"/>
  <c r="H682" i="17"/>
  <c r="F682" i="17"/>
  <c r="G682" i="17"/>
  <c r="E682" i="17"/>
  <c r="D682" i="17"/>
  <c r="I682" i="17" s="1"/>
  <c r="H674" i="17"/>
  <c r="F674" i="17"/>
  <c r="G674" i="17"/>
  <c r="E674" i="17"/>
  <c r="D674" i="17"/>
  <c r="I674" i="17" s="1"/>
  <c r="H666" i="17"/>
  <c r="F666" i="17"/>
  <c r="G666" i="17"/>
  <c r="E666" i="17"/>
  <c r="D666" i="17"/>
  <c r="I666" i="17" s="1"/>
  <c r="H658" i="17"/>
  <c r="F658" i="17"/>
  <c r="G658" i="17"/>
  <c r="E658" i="17"/>
  <c r="D658" i="17"/>
  <c r="I658" i="17" s="1"/>
  <c r="H650" i="17"/>
  <c r="F650" i="17"/>
  <c r="G650" i="17"/>
  <c r="E650" i="17"/>
  <c r="D650" i="17"/>
  <c r="I650" i="17" s="1"/>
  <c r="H642" i="17"/>
  <c r="F642" i="17"/>
  <c r="G642" i="17"/>
  <c r="E642" i="17"/>
  <c r="D642" i="17"/>
  <c r="I642" i="17" s="1"/>
  <c r="H634" i="17"/>
  <c r="F634" i="17"/>
  <c r="G634" i="17"/>
  <c r="E634" i="17"/>
  <c r="D634" i="17"/>
  <c r="I634" i="17" s="1"/>
  <c r="H626" i="17"/>
  <c r="F626" i="17"/>
  <c r="G626" i="17"/>
  <c r="E626" i="17"/>
  <c r="D626" i="17"/>
  <c r="I626" i="17" s="1"/>
  <c r="H618" i="17"/>
  <c r="F618" i="17"/>
  <c r="G618" i="17"/>
  <c r="E618" i="17"/>
  <c r="D618" i="17"/>
  <c r="I618" i="17" s="1"/>
  <c r="H614" i="17"/>
  <c r="F614" i="17"/>
  <c r="G614" i="17"/>
  <c r="D614" i="17"/>
  <c r="I614" i="17" s="1"/>
  <c r="E614" i="17"/>
  <c r="H606" i="17"/>
  <c r="F606" i="17"/>
  <c r="G606" i="17"/>
  <c r="D606" i="17"/>
  <c r="I606" i="17" s="1"/>
  <c r="E606" i="17"/>
  <c r="H598" i="17"/>
  <c r="F598" i="17"/>
  <c r="G598" i="17"/>
  <c r="D598" i="17"/>
  <c r="I598" i="17" s="1"/>
  <c r="E598" i="17"/>
  <c r="H590" i="17"/>
  <c r="F590" i="17"/>
  <c r="G590" i="17"/>
  <c r="D590" i="17"/>
  <c r="I590" i="17" s="1"/>
  <c r="E590" i="17"/>
  <c r="F582" i="17"/>
  <c r="H582" i="17"/>
  <c r="G582" i="17"/>
  <c r="D582" i="17"/>
  <c r="I582" i="17" s="1"/>
  <c r="E582" i="17"/>
  <c r="H574" i="17"/>
  <c r="F574" i="17"/>
  <c r="G574" i="17"/>
  <c r="D574" i="17"/>
  <c r="I574" i="17" s="1"/>
  <c r="E574" i="17"/>
  <c r="H566" i="17"/>
  <c r="F566" i="17"/>
  <c r="G566" i="17"/>
  <c r="D566" i="17"/>
  <c r="I566" i="17" s="1"/>
  <c r="E566" i="17"/>
  <c r="H558" i="17"/>
  <c r="F558" i="17"/>
  <c r="G558" i="17"/>
  <c r="D558" i="17"/>
  <c r="I558" i="17" s="1"/>
  <c r="E558" i="17"/>
  <c r="H554" i="17"/>
  <c r="F554" i="17"/>
  <c r="G554" i="17"/>
  <c r="E554" i="17"/>
  <c r="D554" i="17"/>
  <c r="I554" i="17" s="1"/>
  <c r="H546" i="17"/>
  <c r="F546" i="17"/>
  <c r="G546" i="17"/>
  <c r="E546" i="17"/>
  <c r="D546" i="17"/>
  <c r="I546" i="17" s="1"/>
  <c r="H538" i="17"/>
  <c r="F538" i="17"/>
  <c r="G538" i="17"/>
  <c r="E538" i="17"/>
  <c r="D538" i="17"/>
  <c r="I538" i="17" s="1"/>
  <c r="H530" i="17"/>
  <c r="F530" i="17"/>
  <c r="G530" i="17"/>
  <c r="E530" i="17"/>
  <c r="D530" i="17"/>
  <c r="I530" i="17" s="1"/>
  <c r="H522" i="17"/>
  <c r="F522" i="17"/>
  <c r="G522" i="17"/>
  <c r="E522" i="17"/>
  <c r="D522" i="17"/>
  <c r="I522" i="17" s="1"/>
  <c r="H514" i="17"/>
  <c r="F514" i="17"/>
  <c r="G514" i="17"/>
  <c r="E514" i="17"/>
  <c r="D514" i="17"/>
  <c r="I514" i="17" s="1"/>
  <c r="H506" i="17"/>
  <c r="F506" i="17"/>
  <c r="G506" i="17"/>
  <c r="E506" i="17"/>
  <c r="D506" i="17"/>
  <c r="I506" i="17" s="1"/>
  <c r="H498" i="17"/>
  <c r="F498" i="17"/>
  <c r="G498" i="17"/>
  <c r="E498" i="17"/>
  <c r="D498" i="17"/>
  <c r="I498" i="17" s="1"/>
  <c r="H490" i="17"/>
  <c r="F490" i="17"/>
  <c r="G490" i="17"/>
  <c r="E490" i="17"/>
  <c r="D490" i="17"/>
  <c r="I490" i="17" s="1"/>
  <c r="H482" i="17"/>
  <c r="F482" i="17"/>
  <c r="G482" i="17"/>
  <c r="E482" i="17"/>
  <c r="D482" i="17"/>
  <c r="I482" i="17" s="1"/>
  <c r="H478" i="17"/>
  <c r="F478" i="17"/>
  <c r="G478" i="17"/>
  <c r="D478" i="17"/>
  <c r="I478" i="17" s="1"/>
  <c r="E478" i="17"/>
  <c r="H470" i="17"/>
  <c r="F470" i="17"/>
  <c r="G470" i="17"/>
  <c r="D470" i="17"/>
  <c r="I470" i="17" s="1"/>
  <c r="E470" i="17"/>
  <c r="H462" i="17"/>
  <c r="F462" i="17"/>
  <c r="G462" i="17"/>
  <c r="D462" i="17"/>
  <c r="I462" i="17" s="1"/>
  <c r="E462" i="17"/>
  <c r="H454" i="17"/>
  <c r="F454" i="17"/>
  <c r="G454" i="17"/>
  <c r="D454" i="17"/>
  <c r="I454" i="17" s="1"/>
  <c r="E454" i="17"/>
  <c r="H446" i="17"/>
  <c r="F446" i="17"/>
  <c r="G446" i="17"/>
  <c r="D446" i="17"/>
  <c r="I446" i="17" s="1"/>
  <c r="E446" i="17"/>
  <c r="H438" i="17"/>
  <c r="F438" i="17"/>
  <c r="G438" i="17"/>
  <c r="D438" i="17"/>
  <c r="I438" i="17" s="1"/>
  <c r="E438" i="17"/>
  <c r="H430" i="17"/>
  <c r="F430" i="17"/>
  <c r="G430" i="17"/>
  <c r="D430" i="17"/>
  <c r="I430" i="17" s="1"/>
  <c r="E430" i="17"/>
  <c r="H422" i="17"/>
  <c r="F422" i="17"/>
  <c r="G422" i="17"/>
  <c r="D422" i="17"/>
  <c r="I422" i="17" s="1"/>
  <c r="E422" i="17"/>
  <c r="H414" i="17"/>
  <c r="F414" i="17"/>
  <c r="G414" i="17"/>
  <c r="D414" i="17"/>
  <c r="I414" i="17" s="1"/>
  <c r="E414" i="17"/>
  <c r="H406" i="17"/>
  <c r="F406" i="17"/>
  <c r="G406" i="17"/>
  <c r="D406" i="17"/>
  <c r="I406" i="17" s="1"/>
  <c r="E406" i="17"/>
  <c r="H398" i="17"/>
  <c r="F398" i="17"/>
  <c r="G398" i="17"/>
  <c r="D398" i="17"/>
  <c r="I398" i="17" s="1"/>
  <c r="E398" i="17"/>
  <c r="H390" i="17"/>
  <c r="F390" i="17"/>
  <c r="G390" i="17"/>
  <c r="D390" i="17"/>
  <c r="I390" i="17" s="1"/>
  <c r="E390" i="17"/>
  <c r="H382" i="17"/>
  <c r="F382" i="17"/>
  <c r="G382" i="17"/>
  <c r="D382" i="17"/>
  <c r="I382" i="17" s="1"/>
  <c r="E382" i="17"/>
  <c r="H374" i="17"/>
  <c r="F374" i="17"/>
  <c r="G374" i="17"/>
  <c r="D374" i="17"/>
  <c r="I374" i="17" s="1"/>
  <c r="E374" i="17"/>
  <c r="H366" i="17"/>
  <c r="F366" i="17"/>
  <c r="G366" i="17"/>
  <c r="D366" i="17"/>
  <c r="I366" i="17" s="1"/>
  <c r="E366" i="17"/>
  <c r="H358" i="17"/>
  <c r="F358" i="17"/>
  <c r="G358" i="17"/>
  <c r="D358" i="17"/>
  <c r="I358" i="17" s="1"/>
  <c r="E358" i="17"/>
  <c r="H350" i="17"/>
  <c r="F350" i="17"/>
  <c r="G350" i="17"/>
  <c r="D350" i="17"/>
  <c r="I350" i="17" s="1"/>
  <c r="E350" i="17"/>
  <c r="H342" i="17"/>
  <c r="F342" i="17"/>
  <c r="G342" i="17"/>
  <c r="D342" i="17"/>
  <c r="E342" i="17"/>
  <c r="H334" i="17"/>
  <c r="F334" i="17"/>
  <c r="G334" i="17"/>
  <c r="D334" i="17"/>
  <c r="I334" i="17" s="1"/>
  <c r="E334" i="17"/>
  <c r="H326" i="17"/>
  <c r="F326" i="17"/>
  <c r="G326" i="17"/>
  <c r="D326" i="17"/>
  <c r="I326" i="17" s="1"/>
  <c r="E326" i="17"/>
  <c r="H318" i="17"/>
  <c r="F318" i="17"/>
  <c r="G318" i="17"/>
  <c r="D318" i="17"/>
  <c r="I318" i="17" s="1"/>
  <c r="E318" i="17"/>
  <c r="H310" i="17"/>
  <c r="F310" i="17"/>
  <c r="G310" i="17"/>
  <c r="D310" i="17"/>
  <c r="I310" i="17" s="1"/>
  <c r="E310" i="17"/>
  <c r="H302" i="17"/>
  <c r="F302" i="17"/>
  <c r="G302" i="17"/>
  <c r="D302" i="17"/>
  <c r="I302" i="17" s="1"/>
  <c r="E302" i="17"/>
  <c r="H294" i="17"/>
  <c r="F294" i="17"/>
  <c r="G294" i="17"/>
  <c r="D294" i="17"/>
  <c r="I294" i="17" s="1"/>
  <c r="E294" i="17"/>
  <c r="H286" i="17"/>
  <c r="F286" i="17"/>
  <c r="G286" i="17"/>
  <c r="D286" i="17"/>
  <c r="I286" i="17" s="1"/>
  <c r="E286" i="17"/>
  <c r="H278" i="17"/>
  <c r="F278" i="17"/>
  <c r="G278" i="17"/>
  <c r="D278" i="17"/>
  <c r="I278" i="17" s="1"/>
  <c r="E278" i="17"/>
  <c r="H270" i="17"/>
  <c r="F270" i="17"/>
  <c r="G270" i="17"/>
  <c r="D270" i="17"/>
  <c r="I270" i="17" s="1"/>
  <c r="E270" i="17"/>
  <c r="H262" i="17"/>
  <c r="F262" i="17"/>
  <c r="G262" i="17"/>
  <c r="D262" i="17"/>
  <c r="I262" i="17" s="1"/>
  <c r="E262" i="17"/>
  <c r="H254" i="17"/>
  <c r="F254" i="17"/>
  <c r="G254" i="17"/>
  <c r="D254" i="17"/>
  <c r="I254" i="17" s="1"/>
  <c r="E254" i="17"/>
  <c r="H246" i="17"/>
  <c r="F246" i="17"/>
  <c r="G246" i="17"/>
  <c r="D246" i="17"/>
  <c r="I246" i="17" s="1"/>
  <c r="E246" i="17"/>
  <c r="H238" i="17"/>
  <c r="F238" i="17"/>
  <c r="G238" i="17"/>
  <c r="D238" i="17"/>
  <c r="I238" i="17" s="1"/>
  <c r="E238" i="17"/>
  <c r="H230" i="17"/>
  <c r="F230" i="17"/>
  <c r="G230" i="17"/>
  <c r="D230" i="17"/>
  <c r="I230" i="17" s="1"/>
  <c r="E230" i="17"/>
  <c r="H222" i="17"/>
  <c r="F222" i="17"/>
  <c r="G222" i="17"/>
  <c r="D222" i="17"/>
  <c r="I222" i="17" s="1"/>
  <c r="E222" i="17"/>
  <c r="H214" i="17"/>
  <c r="F214" i="17"/>
  <c r="G214" i="17"/>
  <c r="D214" i="17"/>
  <c r="I214" i="17" s="1"/>
  <c r="E214" i="17"/>
  <c r="H206" i="17"/>
  <c r="F206" i="17"/>
  <c r="G206" i="17"/>
  <c r="D206" i="17"/>
  <c r="I206" i="17" s="1"/>
  <c r="E206" i="17"/>
  <c r="H202" i="17"/>
  <c r="F202" i="17"/>
  <c r="G202" i="17"/>
  <c r="E202" i="17"/>
  <c r="D202" i="17"/>
  <c r="I202" i="17" s="1"/>
  <c r="H194" i="17"/>
  <c r="F194" i="17"/>
  <c r="G194" i="17"/>
  <c r="D194" i="17"/>
  <c r="I194" i="17" s="1"/>
  <c r="E194" i="17"/>
  <c r="H186" i="17"/>
  <c r="F186" i="17"/>
  <c r="G186" i="17"/>
  <c r="E186" i="17"/>
  <c r="D186" i="17"/>
  <c r="I186" i="17" s="1"/>
  <c r="H178" i="17"/>
  <c r="F178" i="17"/>
  <c r="G178" i="17"/>
  <c r="D178" i="17"/>
  <c r="I178" i="17" s="1"/>
  <c r="E178" i="17"/>
  <c r="H170" i="17"/>
  <c r="F170" i="17"/>
  <c r="G170" i="17"/>
  <c r="E170" i="17"/>
  <c r="D170" i="17"/>
  <c r="I170" i="17" s="1"/>
  <c r="H162" i="17"/>
  <c r="F162" i="17"/>
  <c r="G162" i="17"/>
  <c r="D162" i="17"/>
  <c r="I162" i="17" s="1"/>
  <c r="E162" i="17"/>
  <c r="H154" i="17"/>
  <c r="F154" i="17"/>
  <c r="G154" i="17"/>
  <c r="E154" i="17"/>
  <c r="D154" i="17"/>
  <c r="I154" i="17" s="1"/>
  <c r="H146" i="17"/>
  <c r="F146" i="17"/>
  <c r="G146" i="17"/>
  <c r="D146" i="17"/>
  <c r="I146" i="17" s="1"/>
  <c r="E146" i="17"/>
  <c r="H138" i="17"/>
  <c r="F138" i="17"/>
  <c r="G138" i="17"/>
  <c r="E138" i="17"/>
  <c r="D138" i="17"/>
  <c r="I138" i="17" s="1"/>
  <c r="H130" i="17"/>
  <c r="F130" i="17"/>
  <c r="G130" i="17"/>
  <c r="D130" i="17"/>
  <c r="I130" i="17" s="1"/>
  <c r="E130" i="17"/>
  <c r="H122" i="17"/>
  <c r="F122" i="17"/>
  <c r="G122" i="17"/>
  <c r="E122" i="17"/>
  <c r="D122" i="17"/>
  <c r="I122" i="17" s="1"/>
  <c r="H114" i="17"/>
  <c r="F114" i="17"/>
  <c r="G114" i="17"/>
  <c r="D114" i="17"/>
  <c r="I114" i="17" s="1"/>
  <c r="E114" i="17"/>
  <c r="H106" i="17"/>
  <c r="F106" i="17"/>
  <c r="G106" i="17"/>
  <c r="E106" i="17"/>
  <c r="D106" i="17"/>
  <c r="I106" i="17" s="1"/>
  <c r="H102" i="17"/>
  <c r="F102" i="17"/>
  <c r="G102" i="17"/>
  <c r="D102" i="17"/>
  <c r="I102" i="17" s="1"/>
  <c r="E102" i="17"/>
  <c r="H94" i="17"/>
  <c r="F94" i="17"/>
  <c r="G94" i="17"/>
  <c r="D94" i="17"/>
  <c r="I94" i="17" s="1"/>
  <c r="E94" i="17"/>
  <c r="H86" i="17"/>
  <c r="F86" i="17"/>
  <c r="G86" i="17"/>
  <c r="D86" i="17"/>
  <c r="I86" i="17" s="1"/>
  <c r="E86" i="17"/>
  <c r="H78" i="17"/>
  <c r="F78" i="17"/>
  <c r="G78" i="17"/>
  <c r="D78" i="17"/>
  <c r="I78" i="17" s="1"/>
  <c r="E78" i="17"/>
  <c r="H70" i="17"/>
  <c r="F70" i="17"/>
  <c r="G70" i="17"/>
  <c r="D70" i="17"/>
  <c r="I70" i="17" s="1"/>
  <c r="E70" i="17"/>
  <c r="H62" i="17"/>
  <c r="F62" i="17"/>
  <c r="G62" i="17"/>
  <c r="D62" i="17"/>
  <c r="I62" i="17" s="1"/>
  <c r="E62" i="17"/>
  <c r="H54" i="17"/>
  <c r="F54" i="17"/>
  <c r="G54" i="17"/>
  <c r="D54" i="17"/>
  <c r="I54" i="17" s="1"/>
  <c r="E54" i="17"/>
  <c r="H46" i="17"/>
  <c r="F46" i="17"/>
  <c r="G46" i="17"/>
  <c r="D46" i="17"/>
  <c r="I46" i="17" s="1"/>
  <c r="E46" i="17"/>
  <c r="H38" i="17"/>
  <c r="F38" i="17"/>
  <c r="G38" i="17"/>
  <c r="D38" i="17"/>
  <c r="I38" i="17" s="1"/>
  <c r="E38" i="17"/>
  <c r="H30" i="17"/>
  <c r="F30" i="17"/>
  <c r="G30" i="17"/>
  <c r="D30" i="17"/>
  <c r="I30" i="17" s="1"/>
  <c r="E30" i="17"/>
  <c r="H22" i="17"/>
  <c r="F22" i="17"/>
  <c r="G22" i="17"/>
  <c r="D22" i="17"/>
  <c r="I22" i="17" s="1"/>
  <c r="E22" i="17"/>
  <c r="H14" i="17"/>
  <c r="F14" i="17"/>
  <c r="G14" i="17"/>
  <c r="D14" i="17"/>
  <c r="I14" i="17" s="1"/>
  <c r="E14" i="17"/>
  <c r="H6" i="17"/>
  <c r="F6" i="17"/>
  <c r="G6" i="17"/>
  <c r="D6" i="17"/>
  <c r="I6" i="17" s="1"/>
  <c r="E6" i="17"/>
  <c r="H3998" i="17"/>
  <c r="F3998" i="17"/>
  <c r="E3998" i="17"/>
  <c r="G3998" i="17"/>
  <c r="D3998" i="17"/>
  <c r="I3998" i="17" s="1"/>
  <c r="H3990" i="17"/>
  <c r="F3990" i="17"/>
  <c r="E3990" i="17"/>
  <c r="G3990" i="17"/>
  <c r="D3990" i="17"/>
  <c r="I3990" i="17" s="1"/>
  <c r="H3982" i="17"/>
  <c r="F3982" i="17"/>
  <c r="E3982" i="17"/>
  <c r="G3982" i="17"/>
  <c r="D3982" i="17"/>
  <c r="I3982" i="17" s="1"/>
  <c r="H3974" i="17"/>
  <c r="F3974" i="17"/>
  <c r="E3974" i="17"/>
  <c r="D3974" i="17"/>
  <c r="I3974" i="17" s="1"/>
  <c r="G3974" i="17"/>
  <c r="H3966" i="17"/>
  <c r="F3966" i="17"/>
  <c r="E3966" i="17"/>
  <c r="G3966" i="17"/>
  <c r="D3966" i="17"/>
  <c r="I3966" i="17" s="1"/>
  <c r="H3958" i="17"/>
  <c r="F3958" i="17"/>
  <c r="E3958" i="17"/>
  <c r="D3958" i="17"/>
  <c r="I3958" i="17" s="1"/>
  <c r="G3958" i="17"/>
  <c r="H3950" i="17"/>
  <c r="F3950" i="17"/>
  <c r="E3950" i="17"/>
  <c r="G3950" i="17"/>
  <c r="D3950" i="17"/>
  <c r="I3950" i="17" s="1"/>
  <c r="H3946" i="17"/>
  <c r="F3946" i="17"/>
  <c r="G3946" i="17"/>
  <c r="E3946" i="17"/>
  <c r="D3946" i="17"/>
  <c r="I3946" i="17" s="1"/>
  <c r="H3938" i="17"/>
  <c r="F3938" i="17"/>
  <c r="E3938" i="17"/>
  <c r="G3938" i="17"/>
  <c r="D3938" i="17"/>
  <c r="I3938" i="17" s="1"/>
  <c r="H3930" i="17"/>
  <c r="F3930" i="17"/>
  <c r="G3930" i="17"/>
  <c r="E3930" i="17"/>
  <c r="D3930" i="17"/>
  <c r="I3930" i="17" s="1"/>
  <c r="H3918" i="17"/>
  <c r="F3918" i="17"/>
  <c r="E3918" i="17"/>
  <c r="G3918" i="17"/>
  <c r="D3918" i="17"/>
  <c r="I3918" i="17" s="1"/>
  <c r="H3910" i="17"/>
  <c r="F3910" i="17"/>
  <c r="E3910" i="17"/>
  <c r="D3910" i="17"/>
  <c r="I3910" i="17" s="1"/>
  <c r="G3910" i="17"/>
  <c r="H3902" i="17"/>
  <c r="F3902" i="17"/>
  <c r="E3902" i="17"/>
  <c r="G3902" i="17"/>
  <c r="D3902" i="17"/>
  <c r="I3902" i="17" s="1"/>
  <c r="H3894" i="17"/>
  <c r="F3894" i="17"/>
  <c r="E3894" i="17"/>
  <c r="D3894" i="17"/>
  <c r="I3894" i="17" s="1"/>
  <c r="G3894" i="17"/>
  <c r="H3886" i="17"/>
  <c r="F3886" i="17"/>
  <c r="E3886" i="17"/>
  <c r="G3886" i="17"/>
  <c r="D3886" i="17"/>
  <c r="I3886" i="17" s="1"/>
  <c r="H3878" i="17"/>
  <c r="F3878" i="17"/>
  <c r="E3878" i="17"/>
  <c r="G3878" i="17"/>
  <c r="D3878" i="17"/>
  <c r="I3878" i="17" s="1"/>
  <c r="H3870" i="17"/>
  <c r="F3870" i="17"/>
  <c r="E3870" i="17"/>
  <c r="G3870" i="17"/>
  <c r="D3870" i="17"/>
  <c r="I3870" i="17" s="1"/>
  <c r="H3862" i="17"/>
  <c r="F3862" i="17"/>
  <c r="E3862" i="17"/>
  <c r="G3862" i="17"/>
  <c r="D3862" i="17"/>
  <c r="I3862" i="17" s="1"/>
  <c r="H3854" i="17"/>
  <c r="F3854" i="17"/>
  <c r="E3854" i="17"/>
  <c r="G3854" i="17"/>
  <c r="D3854" i="17"/>
  <c r="I3854" i="17" s="1"/>
  <c r="H3846" i="17"/>
  <c r="F3846" i="17"/>
  <c r="E3846" i="17"/>
  <c r="D3846" i="17"/>
  <c r="I3846" i="17" s="1"/>
  <c r="G3846" i="17"/>
  <c r="H3838" i="17"/>
  <c r="F3838" i="17"/>
  <c r="E3838" i="17"/>
  <c r="G3838" i="17"/>
  <c r="D3838" i="17"/>
  <c r="I3838" i="17" s="1"/>
  <c r="H3830" i="17"/>
  <c r="F3830" i="17"/>
  <c r="E3830" i="17"/>
  <c r="D3830" i="17"/>
  <c r="G3830" i="17"/>
  <c r="H3822" i="17"/>
  <c r="F3822" i="17"/>
  <c r="E3822" i="17"/>
  <c r="G3822" i="17"/>
  <c r="D3822" i="17"/>
  <c r="I3822" i="17" s="1"/>
  <c r="H3814" i="17"/>
  <c r="F3814" i="17"/>
  <c r="E3814" i="17"/>
  <c r="G3814" i="17"/>
  <c r="D3814" i="17"/>
  <c r="I3814" i="17" s="1"/>
  <c r="H3806" i="17"/>
  <c r="F3806" i="17"/>
  <c r="E3806" i="17"/>
  <c r="G3806" i="17"/>
  <c r="D3806" i="17"/>
  <c r="I3806" i="17" s="1"/>
  <c r="H3798" i="17"/>
  <c r="F3798" i="17"/>
  <c r="E3798" i="17"/>
  <c r="G3798" i="17"/>
  <c r="D3798" i="17"/>
  <c r="I3798" i="17" s="1"/>
  <c r="H3790" i="17"/>
  <c r="F3790" i="17"/>
  <c r="E3790" i="17"/>
  <c r="G3790" i="17"/>
  <c r="D3790" i="17"/>
  <c r="I3790" i="17" s="1"/>
  <c r="H3782" i="17"/>
  <c r="F3782" i="17"/>
  <c r="E3782" i="17"/>
  <c r="D3782" i="17"/>
  <c r="I3782" i="17" s="1"/>
  <c r="G3782" i="17"/>
  <c r="H3774" i="17"/>
  <c r="F3774" i="17"/>
  <c r="E3774" i="17"/>
  <c r="G3774" i="17"/>
  <c r="D3774" i="17"/>
  <c r="I3774" i="17" s="1"/>
  <c r="H3766" i="17"/>
  <c r="F3766" i="17"/>
  <c r="E3766" i="17"/>
  <c r="D3766" i="17"/>
  <c r="I3766" i="17" s="1"/>
  <c r="G3766" i="17"/>
  <c r="H3758" i="17"/>
  <c r="F3758" i="17"/>
  <c r="E3758" i="17"/>
  <c r="G3758" i="17"/>
  <c r="D3758" i="17"/>
  <c r="I3758" i="17" s="1"/>
  <c r="H3750" i="17"/>
  <c r="F3750" i="17"/>
  <c r="E3750" i="17"/>
  <c r="G3750" i="17"/>
  <c r="D3750" i="17"/>
  <c r="I3750" i="17" s="1"/>
  <c r="H3742" i="17"/>
  <c r="F3742" i="17"/>
  <c r="E3742" i="17"/>
  <c r="G3742" i="17"/>
  <c r="D3742" i="17"/>
  <c r="I3742" i="17" s="1"/>
  <c r="H3730" i="17"/>
  <c r="F3730" i="17"/>
  <c r="E3730" i="17"/>
  <c r="G3730" i="17"/>
  <c r="D3730" i="17"/>
  <c r="I3730" i="17" s="1"/>
  <c r="H3678" i="17"/>
  <c r="F3678" i="17"/>
  <c r="E3678" i="17"/>
  <c r="G3678" i="17"/>
  <c r="D3678" i="17"/>
  <c r="I3678" i="17" s="1"/>
  <c r="H1501" i="17"/>
  <c r="F1501" i="17"/>
  <c r="G1501" i="17"/>
  <c r="D1501" i="17"/>
  <c r="I1501" i="17" s="1"/>
  <c r="E1501" i="17"/>
  <c r="H1497" i="17"/>
  <c r="F1497" i="17"/>
  <c r="G1497" i="17"/>
  <c r="E1497" i="17"/>
  <c r="D1497" i="17"/>
  <c r="I1497" i="17" s="1"/>
  <c r="H1493" i="17"/>
  <c r="F1493" i="17"/>
  <c r="G1493" i="17"/>
  <c r="D1493" i="17"/>
  <c r="I1493" i="17" s="1"/>
  <c r="E1493" i="17"/>
  <c r="H1489" i="17"/>
  <c r="F1489" i="17"/>
  <c r="G1489" i="17"/>
  <c r="D1489" i="17"/>
  <c r="I1489" i="17" s="1"/>
  <c r="E1489" i="17"/>
  <c r="H1485" i="17"/>
  <c r="F1485" i="17"/>
  <c r="G1485" i="17"/>
  <c r="D1485" i="17"/>
  <c r="I1485" i="17" s="1"/>
  <c r="E1485" i="17"/>
  <c r="H1481" i="17"/>
  <c r="F1481" i="17"/>
  <c r="G1481" i="17"/>
  <c r="E1481" i="17"/>
  <c r="D1481" i="17"/>
  <c r="I1481" i="17" s="1"/>
  <c r="F1477" i="17"/>
  <c r="H1477" i="17"/>
  <c r="G1477" i="17"/>
  <c r="D1477" i="17"/>
  <c r="I1477" i="17" s="1"/>
  <c r="E1477" i="17"/>
  <c r="H1473" i="17"/>
  <c r="F1473" i="17"/>
  <c r="G1473" i="17"/>
  <c r="D1473" i="17"/>
  <c r="I1473" i="17" s="1"/>
  <c r="E1473" i="17"/>
  <c r="H1469" i="17"/>
  <c r="F1469" i="17"/>
  <c r="G1469" i="17"/>
  <c r="D1469" i="17"/>
  <c r="I1469" i="17" s="1"/>
  <c r="E1469" i="17"/>
  <c r="H1465" i="17"/>
  <c r="F1465" i="17"/>
  <c r="G1465" i="17"/>
  <c r="E1465" i="17"/>
  <c r="D1465" i="17"/>
  <c r="I1465" i="17" s="1"/>
  <c r="H1461" i="17"/>
  <c r="F1461" i="17"/>
  <c r="G1461" i="17"/>
  <c r="E1461" i="17"/>
  <c r="D1461" i="17"/>
  <c r="I1461" i="17" s="1"/>
  <c r="H1457" i="17"/>
  <c r="F1457" i="17"/>
  <c r="G1457" i="17"/>
  <c r="E1457" i="17"/>
  <c r="D1457" i="17"/>
  <c r="I1457" i="17" s="1"/>
  <c r="H1453" i="17"/>
  <c r="F1453" i="17"/>
  <c r="G1453" i="17"/>
  <c r="E1453" i="17"/>
  <c r="D1453" i="17"/>
  <c r="I1453" i="17" s="1"/>
  <c r="H1449" i="17"/>
  <c r="F1449" i="17"/>
  <c r="G1449" i="17"/>
  <c r="E1449" i="17"/>
  <c r="D1449" i="17"/>
  <c r="I1449" i="17" s="1"/>
  <c r="H1445" i="17"/>
  <c r="F1445" i="17"/>
  <c r="G1445" i="17"/>
  <c r="E1445" i="17"/>
  <c r="D1445" i="17"/>
  <c r="I1445" i="17" s="1"/>
  <c r="H1441" i="17"/>
  <c r="F1441" i="17"/>
  <c r="G1441" i="17"/>
  <c r="E1441" i="17"/>
  <c r="D1441" i="17"/>
  <c r="I1441" i="17" s="1"/>
  <c r="H1437" i="17"/>
  <c r="F1437" i="17"/>
  <c r="G1437" i="17"/>
  <c r="E1437" i="17"/>
  <c r="D1437" i="17"/>
  <c r="I1437" i="17" s="1"/>
  <c r="H1433" i="17"/>
  <c r="F1433" i="17"/>
  <c r="G1433" i="17"/>
  <c r="E1433" i="17"/>
  <c r="D1433" i="17"/>
  <c r="I1433" i="17" s="1"/>
  <c r="H1429" i="17"/>
  <c r="F1429" i="17"/>
  <c r="G1429" i="17"/>
  <c r="E1429" i="17"/>
  <c r="D1429" i="17"/>
  <c r="I1429" i="17" s="1"/>
  <c r="H1425" i="17"/>
  <c r="F1425" i="17"/>
  <c r="G1425" i="17"/>
  <c r="E1425" i="17"/>
  <c r="D1425" i="17"/>
  <c r="I1425" i="17" s="1"/>
  <c r="H1421" i="17"/>
  <c r="F1421" i="17"/>
  <c r="G1421" i="17"/>
  <c r="E1421" i="17"/>
  <c r="D1421" i="17"/>
  <c r="I1421" i="17" s="1"/>
  <c r="H1417" i="17"/>
  <c r="F1417" i="17"/>
  <c r="G1417" i="17"/>
  <c r="E1417" i="17"/>
  <c r="D1417" i="17"/>
  <c r="I1417" i="17" s="1"/>
  <c r="F1413" i="17"/>
  <c r="H1413" i="17"/>
  <c r="G1413" i="17"/>
  <c r="E1413" i="17"/>
  <c r="D1413" i="17"/>
  <c r="I1413" i="17" s="1"/>
  <c r="H1409" i="17"/>
  <c r="F1409" i="17"/>
  <c r="G1409" i="17"/>
  <c r="E1409" i="17"/>
  <c r="D1409" i="17"/>
  <c r="I1409" i="17" s="1"/>
  <c r="H1405" i="17"/>
  <c r="F1405" i="17"/>
  <c r="G1405" i="17"/>
  <c r="E1405" i="17"/>
  <c r="D1405" i="17"/>
  <c r="I1405" i="17" s="1"/>
  <c r="H1401" i="17"/>
  <c r="F1401" i="17"/>
  <c r="G1401" i="17"/>
  <c r="E1401" i="17"/>
  <c r="D1401" i="17"/>
  <c r="I1401" i="17" s="1"/>
  <c r="H1397" i="17"/>
  <c r="F1397" i="17"/>
  <c r="G1397" i="17"/>
  <c r="E1397" i="17"/>
  <c r="D1397" i="17"/>
  <c r="I1397" i="17" s="1"/>
  <c r="H1393" i="17"/>
  <c r="F1393" i="17"/>
  <c r="G1393" i="17"/>
  <c r="E1393" i="17"/>
  <c r="D1393" i="17"/>
  <c r="I1393" i="17" s="1"/>
  <c r="H1389" i="17"/>
  <c r="F1389" i="17"/>
  <c r="G1389" i="17"/>
  <c r="E1389" i="17"/>
  <c r="D1389" i="17"/>
  <c r="I1389" i="17" s="1"/>
  <c r="H1385" i="17"/>
  <c r="F1385" i="17"/>
  <c r="G1385" i="17"/>
  <c r="E1385" i="17"/>
  <c r="D1385" i="17"/>
  <c r="I1385" i="17" s="1"/>
  <c r="F1381" i="17"/>
  <c r="H1381" i="17"/>
  <c r="G1381" i="17"/>
  <c r="E1381" i="17"/>
  <c r="D1381" i="17"/>
  <c r="I1381" i="17" s="1"/>
  <c r="H1377" i="17"/>
  <c r="F1377" i="17"/>
  <c r="G1377" i="17"/>
  <c r="E1377" i="17"/>
  <c r="D1377" i="17"/>
  <c r="I1377" i="17" s="1"/>
  <c r="H1373" i="17"/>
  <c r="F1373" i="17"/>
  <c r="G1373" i="17"/>
  <c r="E1373" i="17"/>
  <c r="D1373" i="17"/>
  <c r="I1373" i="17" s="1"/>
  <c r="H1369" i="17"/>
  <c r="F1369" i="17"/>
  <c r="G1369" i="17"/>
  <c r="E1369" i="17"/>
  <c r="D1369" i="17"/>
  <c r="I1369" i="17" s="1"/>
  <c r="H1365" i="17"/>
  <c r="F1365" i="17"/>
  <c r="G1365" i="17"/>
  <c r="E1365" i="17"/>
  <c r="D1365" i="17"/>
  <c r="I1365" i="17" s="1"/>
  <c r="H1361" i="17"/>
  <c r="F1361" i="17"/>
  <c r="G1361" i="17"/>
  <c r="E1361" i="17"/>
  <c r="D1361" i="17"/>
  <c r="I1361" i="17" s="1"/>
  <c r="H1357" i="17"/>
  <c r="F1357" i="17"/>
  <c r="G1357" i="17"/>
  <c r="E1357" i="17"/>
  <c r="D1357" i="17"/>
  <c r="I1357" i="17" s="1"/>
  <c r="H1353" i="17"/>
  <c r="F1353" i="17"/>
  <c r="G1353" i="17"/>
  <c r="E1353" i="17"/>
  <c r="D1353" i="17"/>
  <c r="I1353" i="17" s="1"/>
  <c r="F1349" i="17"/>
  <c r="H1349" i="17"/>
  <c r="G1349" i="17"/>
  <c r="E1349" i="17"/>
  <c r="D1349" i="17"/>
  <c r="I1349" i="17" s="1"/>
  <c r="H1345" i="17"/>
  <c r="F1345" i="17"/>
  <c r="G1345" i="17"/>
  <c r="E1345" i="17"/>
  <c r="D1345" i="17"/>
  <c r="I1345" i="17" s="1"/>
  <c r="H1341" i="17"/>
  <c r="F1341" i="17"/>
  <c r="G1341" i="17"/>
  <c r="E1341" i="17"/>
  <c r="D1341" i="17"/>
  <c r="I1341" i="17" s="1"/>
  <c r="H1337" i="17"/>
  <c r="F1337" i="17"/>
  <c r="G1337" i="17"/>
  <c r="E1337" i="17"/>
  <c r="D1337" i="17"/>
  <c r="I1337" i="17" s="1"/>
  <c r="H1333" i="17"/>
  <c r="F1333" i="17"/>
  <c r="G1333" i="17"/>
  <c r="E1333" i="17"/>
  <c r="D1333" i="17"/>
  <c r="I1333" i="17" s="1"/>
  <c r="H1329" i="17"/>
  <c r="F1329" i="17"/>
  <c r="G1329" i="17"/>
  <c r="E1329" i="17"/>
  <c r="D1329" i="17"/>
  <c r="I1329" i="17" s="1"/>
  <c r="H1325" i="17"/>
  <c r="F1325" i="17"/>
  <c r="G1325" i="17"/>
  <c r="E1325" i="17"/>
  <c r="D1325" i="17"/>
  <c r="I1325" i="17" s="1"/>
  <c r="H1321" i="17"/>
  <c r="F1321" i="17"/>
  <c r="G1321" i="17"/>
  <c r="E1321" i="17"/>
  <c r="D1321" i="17"/>
  <c r="I1321" i="17" s="1"/>
  <c r="H1317" i="17"/>
  <c r="F1317" i="17"/>
  <c r="G1317" i="17"/>
  <c r="E1317" i="17"/>
  <c r="D1317" i="17"/>
  <c r="I1317" i="17" s="1"/>
  <c r="H1313" i="17"/>
  <c r="F1313" i="17"/>
  <c r="G1313" i="17"/>
  <c r="E1313" i="17"/>
  <c r="D1313" i="17"/>
  <c r="I1313" i="17" s="1"/>
  <c r="H1309" i="17"/>
  <c r="F1309" i="17"/>
  <c r="G1309" i="17"/>
  <c r="E1309" i="17"/>
  <c r="D1309" i="17"/>
  <c r="I1309" i="17" s="1"/>
  <c r="H1305" i="17"/>
  <c r="F1305" i="17"/>
  <c r="G1305" i="17"/>
  <c r="E1305" i="17"/>
  <c r="D1305" i="17"/>
  <c r="I1305" i="17" s="1"/>
  <c r="H1301" i="17"/>
  <c r="F1301" i="17"/>
  <c r="G1301" i="17"/>
  <c r="E1301" i="17"/>
  <c r="D1301" i="17"/>
  <c r="I1301" i="17" s="1"/>
  <c r="H1297" i="17"/>
  <c r="F1297" i="17"/>
  <c r="G1297" i="17"/>
  <c r="E1297" i="17"/>
  <c r="D1297" i="17"/>
  <c r="I1297" i="17" s="1"/>
  <c r="H1293" i="17"/>
  <c r="F1293" i="17"/>
  <c r="G1293" i="17"/>
  <c r="E1293" i="17"/>
  <c r="D1293" i="17"/>
  <c r="I1293" i="17" s="1"/>
  <c r="H1289" i="17"/>
  <c r="F1289" i="17"/>
  <c r="G1289" i="17"/>
  <c r="E1289" i="17"/>
  <c r="D1289" i="17"/>
  <c r="I1289" i="17" s="1"/>
  <c r="F1285" i="17"/>
  <c r="H1285" i="17"/>
  <c r="G1285" i="17"/>
  <c r="E1285" i="17"/>
  <c r="D1285" i="17"/>
  <c r="I1285" i="17" s="1"/>
  <c r="H1281" i="17"/>
  <c r="F1281" i="17"/>
  <c r="G1281" i="17"/>
  <c r="E1281" i="17"/>
  <c r="D1281" i="17"/>
  <c r="I1281" i="17" s="1"/>
  <c r="H1277" i="17"/>
  <c r="F1277" i="17"/>
  <c r="G1277" i="17"/>
  <c r="E1277" i="17"/>
  <c r="D1277" i="17"/>
  <c r="I1277" i="17" s="1"/>
  <c r="H1273" i="17"/>
  <c r="F1273" i="17"/>
  <c r="G1273" i="17"/>
  <c r="E1273" i="17"/>
  <c r="D1273" i="17"/>
  <c r="I1273" i="17" s="1"/>
  <c r="H1269" i="17"/>
  <c r="F1269" i="17"/>
  <c r="G1269" i="17"/>
  <c r="E1269" i="17"/>
  <c r="D1269" i="17"/>
  <c r="H1265" i="17"/>
  <c r="F1265" i="17"/>
  <c r="G1265" i="17"/>
  <c r="E1265" i="17"/>
  <c r="D1265" i="17"/>
  <c r="I1265" i="17" s="1"/>
  <c r="H1261" i="17"/>
  <c r="F1261" i="17"/>
  <c r="G1261" i="17"/>
  <c r="E1261" i="17"/>
  <c r="D1261" i="17"/>
  <c r="I1261" i="17" s="1"/>
  <c r="H1257" i="17"/>
  <c r="F1257" i="17"/>
  <c r="G1257" i="17"/>
  <c r="E1257" i="17"/>
  <c r="D1257" i="17"/>
  <c r="I1257" i="17" s="1"/>
  <c r="F1253" i="17"/>
  <c r="H1253" i="17"/>
  <c r="G1253" i="17"/>
  <c r="E1253" i="17"/>
  <c r="D1253" i="17"/>
  <c r="I1253" i="17" s="1"/>
  <c r="H1249" i="17"/>
  <c r="F1249" i="17"/>
  <c r="G1249" i="17"/>
  <c r="E1249" i="17"/>
  <c r="D1249" i="17"/>
  <c r="I1249" i="17" s="1"/>
  <c r="H1245" i="17"/>
  <c r="F1245" i="17"/>
  <c r="G1245" i="17"/>
  <c r="E1245" i="17"/>
  <c r="D1245" i="17"/>
  <c r="I1245" i="17" s="1"/>
  <c r="H1241" i="17"/>
  <c r="F1241" i="17"/>
  <c r="G1241" i="17"/>
  <c r="E1241" i="17"/>
  <c r="D1241" i="17"/>
  <c r="I1241" i="17" s="1"/>
  <c r="H1237" i="17"/>
  <c r="F1237" i="17"/>
  <c r="G1237" i="17"/>
  <c r="E1237" i="17"/>
  <c r="D1237" i="17"/>
  <c r="I1237" i="17" s="1"/>
  <c r="H1233" i="17"/>
  <c r="F1233" i="17"/>
  <c r="G1233" i="17"/>
  <c r="E1233" i="17"/>
  <c r="D1233" i="17"/>
  <c r="I1233" i="17" s="1"/>
  <c r="H1229" i="17"/>
  <c r="F1229" i="17"/>
  <c r="G1229" i="17"/>
  <c r="E1229" i="17"/>
  <c r="D1229" i="17"/>
  <c r="I1229" i="17" s="1"/>
  <c r="H1225" i="17"/>
  <c r="F1225" i="17"/>
  <c r="G1225" i="17"/>
  <c r="E1225" i="17"/>
  <c r="D1225" i="17"/>
  <c r="I1225" i="17" s="1"/>
  <c r="H1221" i="17"/>
  <c r="F1221" i="17"/>
  <c r="G1221" i="17"/>
  <c r="E1221" i="17"/>
  <c r="D1221" i="17"/>
  <c r="I1221" i="17" s="1"/>
  <c r="H1217" i="17"/>
  <c r="F1217" i="17"/>
  <c r="G1217" i="17"/>
  <c r="E1217" i="17"/>
  <c r="D1217" i="17"/>
  <c r="I1217" i="17" s="1"/>
  <c r="H1213" i="17"/>
  <c r="F1213" i="17"/>
  <c r="G1213" i="17"/>
  <c r="E1213" i="17"/>
  <c r="D1213" i="17"/>
  <c r="I1213" i="17" s="1"/>
  <c r="H1209" i="17"/>
  <c r="F1209" i="17"/>
  <c r="G1209" i="17"/>
  <c r="E1209" i="17"/>
  <c r="D1209" i="17"/>
  <c r="I1209" i="17" s="1"/>
  <c r="H1205" i="17"/>
  <c r="F1205" i="17"/>
  <c r="G1205" i="17"/>
  <c r="E1205" i="17"/>
  <c r="D1205" i="17"/>
  <c r="I1205" i="17" s="1"/>
  <c r="H1201" i="17"/>
  <c r="F1201" i="17"/>
  <c r="G1201" i="17"/>
  <c r="E1201" i="17"/>
  <c r="D1201" i="17"/>
  <c r="I1201" i="17" s="1"/>
  <c r="H1197" i="17"/>
  <c r="F1197" i="17"/>
  <c r="G1197" i="17"/>
  <c r="E1197" i="17"/>
  <c r="D1197" i="17"/>
  <c r="I1197" i="17" s="1"/>
  <c r="H1193" i="17"/>
  <c r="F1193" i="17"/>
  <c r="G1193" i="17"/>
  <c r="E1193" i="17"/>
  <c r="D1193" i="17"/>
  <c r="I1193" i="17" s="1"/>
  <c r="H1189" i="17"/>
  <c r="F1189" i="17"/>
  <c r="G1189" i="17"/>
  <c r="E1189" i="17"/>
  <c r="D1189" i="17"/>
  <c r="I1189" i="17" s="1"/>
  <c r="H1185" i="17"/>
  <c r="F1185" i="17"/>
  <c r="G1185" i="17"/>
  <c r="E1185" i="17"/>
  <c r="D1185" i="17"/>
  <c r="I1185" i="17" s="1"/>
  <c r="H1181" i="17"/>
  <c r="F1181" i="17"/>
  <c r="G1181" i="17"/>
  <c r="E1181" i="17"/>
  <c r="D1181" i="17"/>
  <c r="I1181" i="17" s="1"/>
  <c r="H1177" i="17"/>
  <c r="F1177" i="17"/>
  <c r="G1177" i="17"/>
  <c r="E1177" i="17"/>
  <c r="D1177" i="17"/>
  <c r="I1177" i="17" s="1"/>
  <c r="H1173" i="17"/>
  <c r="F1173" i="17"/>
  <c r="G1173" i="17"/>
  <c r="E1173" i="17"/>
  <c r="D1173" i="17"/>
  <c r="I1173" i="17" s="1"/>
  <c r="H1169" i="17"/>
  <c r="F1169" i="17"/>
  <c r="G1169" i="17"/>
  <c r="E1169" i="17"/>
  <c r="D1169" i="17"/>
  <c r="I1169" i="17" s="1"/>
  <c r="H1165" i="17"/>
  <c r="F1165" i="17"/>
  <c r="G1165" i="17"/>
  <c r="E1165" i="17"/>
  <c r="D1165" i="17"/>
  <c r="I1165" i="17" s="1"/>
  <c r="H1161" i="17"/>
  <c r="F1161" i="17"/>
  <c r="G1161" i="17"/>
  <c r="E1161" i="17"/>
  <c r="D1161" i="17"/>
  <c r="I1161" i="17" s="1"/>
  <c r="H1157" i="17"/>
  <c r="F1157" i="17"/>
  <c r="G1157" i="17"/>
  <c r="E1157" i="17"/>
  <c r="D1157" i="17"/>
  <c r="I1157" i="17" s="1"/>
  <c r="H1153" i="17"/>
  <c r="F1153" i="17"/>
  <c r="G1153" i="17"/>
  <c r="E1153" i="17"/>
  <c r="D1153" i="17"/>
  <c r="H1149" i="17"/>
  <c r="F1149" i="17"/>
  <c r="G1149" i="17"/>
  <c r="E1149" i="17"/>
  <c r="D1149" i="17"/>
  <c r="I1149" i="17" s="1"/>
  <c r="H1145" i="17"/>
  <c r="F1145" i="17"/>
  <c r="G1145" i="17"/>
  <c r="E1145" i="17"/>
  <c r="D1145" i="17"/>
  <c r="I1145" i="17" s="1"/>
  <c r="H1141" i="17"/>
  <c r="F1141" i="17"/>
  <c r="G1141" i="17"/>
  <c r="E1141" i="17"/>
  <c r="D1141" i="17"/>
  <c r="I1141" i="17" s="1"/>
  <c r="H1137" i="17"/>
  <c r="F1137" i="17"/>
  <c r="G1137" i="17"/>
  <c r="E1137" i="17"/>
  <c r="D1137" i="17"/>
  <c r="I1137" i="17" s="1"/>
  <c r="H1133" i="17"/>
  <c r="F1133" i="17"/>
  <c r="G1133" i="17"/>
  <c r="E1133" i="17"/>
  <c r="D1133" i="17"/>
  <c r="I1133" i="17" s="1"/>
  <c r="H1129" i="17"/>
  <c r="F1129" i="17"/>
  <c r="G1129" i="17"/>
  <c r="E1129" i="17"/>
  <c r="D1129" i="17"/>
  <c r="I1129" i="17" s="1"/>
  <c r="H1125" i="17"/>
  <c r="F1125" i="17"/>
  <c r="G1125" i="17"/>
  <c r="E1125" i="17"/>
  <c r="D1125" i="17"/>
  <c r="I1125" i="17" s="1"/>
  <c r="H1121" i="17"/>
  <c r="F1121" i="17"/>
  <c r="G1121" i="17"/>
  <c r="E1121" i="17"/>
  <c r="D1121" i="17"/>
  <c r="I1121" i="17" s="1"/>
  <c r="H1117" i="17"/>
  <c r="F1117" i="17"/>
  <c r="G1117" i="17"/>
  <c r="E1117" i="17"/>
  <c r="D1117" i="17"/>
  <c r="I1117" i="17" s="1"/>
  <c r="H1113" i="17"/>
  <c r="F1113" i="17"/>
  <c r="G1113" i="17"/>
  <c r="E1113" i="17"/>
  <c r="D1113" i="17"/>
  <c r="I1113" i="17" s="1"/>
  <c r="H1109" i="17"/>
  <c r="F1109" i="17"/>
  <c r="G1109" i="17"/>
  <c r="E1109" i="17"/>
  <c r="D1109" i="17"/>
  <c r="I1109" i="17" s="1"/>
  <c r="H1105" i="17"/>
  <c r="F1105" i="17"/>
  <c r="G1105" i="17"/>
  <c r="E1105" i="17"/>
  <c r="D1105" i="17"/>
  <c r="I1105" i="17" s="1"/>
  <c r="H1101" i="17"/>
  <c r="F1101" i="17"/>
  <c r="G1101" i="17"/>
  <c r="E1101" i="17"/>
  <c r="D1101" i="17"/>
  <c r="I1101" i="17" s="1"/>
  <c r="H1097" i="17"/>
  <c r="F1097" i="17"/>
  <c r="G1097" i="17"/>
  <c r="E1097" i="17"/>
  <c r="D1097" i="17"/>
  <c r="I1097" i="17" s="1"/>
  <c r="H1093" i="17"/>
  <c r="F1093" i="17"/>
  <c r="G1093" i="17"/>
  <c r="E1093" i="17"/>
  <c r="D1093" i="17"/>
  <c r="I1093" i="17" s="1"/>
  <c r="H1089" i="17"/>
  <c r="F1089" i="17"/>
  <c r="G1089" i="17"/>
  <c r="E1089" i="17"/>
  <c r="D1089" i="17"/>
  <c r="I1089" i="17" s="1"/>
  <c r="H1085" i="17"/>
  <c r="F1085" i="17"/>
  <c r="G1085" i="17"/>
  <c r="E1085" i="17"/>
  <c r="D1085" i="17"/>
  <c r="I1085" i="17" s="1"/>
  <c r="H1081" i="17"/>
  <c r="F1081" i="17"/>
  <c r="G1081" i="17"/>
  <c r="E1081" i="17"/>
  <c r="D1081" i="17"/>
  <c r="I1081" i="17" s="1"/>
  <c r="H1077" i="17"/>
  <c r="F1077" i="17"/>
  <c r="G1077" i="17"/>
  <c r="E1077" i="17"/>
  <c r="D1077" i="17"/>
  <c r="I1077" i="17" s="1"/>
  <c r="H1073" i="17"/>
  <c r="F1073" i="17"/>
  <c r="G1073" i="17"/>
  <c r="E1073" i="17"/>
  <c r="D1073" i="17"/>
  <c r="I1073" i="17" s="1"/>
  <c r="H1069" i="17"/>
  <c r="F1069" i="17"/>
  <c r="G1069" i="17"/>
  <c r="E1069" i="17"/>
  <c r="D1069" i="17"/>
  <c r="I1069" i="17" s="1"/>
  <c r="H1065" i="17"/>
  <c r="F1065" i="17"/>
  <c r="G1065" i="17"/>
  <c r="E1065" i="17"/>
  <c r="D1065" i="17"/>
  <c r="I1065" i="17" s="1"/>
  <c r="H1061" i="17"/>
  <c r="F1061" i="17"/>
  <c r="G1061" i="17"/>
  <c r="E1061" i="17"/>
  <c r="D1061" i="17"/>
  <c r="I1061" i="17" s="1"/>
  <c r="H1057" i="17"/>
  <c r="F1057" i="17"/>
  <c r="G1057" i="17"/>
  <c r="E1057" i="17"/>
  <c r="D1057" i="17"/>
  <c r="I1057" i="17" s="1"/>
  <c r="H1053" i="17"/>
  <c r="F1053" i="17"/>
  <c r="G1053" i="17"/>
  <c r="E1053" i="17"/>
  <c r="D1053" i="17"/>
  <c r="I1053" i="17" s="1"/>
  <c r="H1049" i="17"/>
  <c r="F1049" i="17"/>
  <c r="G1049" i="17"/>
  <c r="E1049" i="17"/>
  <c r="D1049" i="17"/>
  <c r="I1049" i="17" s="1"/>
  <c r="H1045" i="17"/>
  <c r="F1045" i="17"/>
  <c r="G1045" i="17"/>
  <c r="E1045" i="17"/>
  <c r="D1045" i="17"/>
  <c r="I1045" i="17" s="1"/>
  <c r="H1041" i="17"/>
  <c r="F1041" i="17"/>
  <c r="G1041" i="17"/>
  <c r="E1041" i="17"/>
  <c r="D1041" i="17"/>
  <c r="I1041" i="17" s="1"/>
  <c r="H1037" i="17"/>
  <c r="F1037" i="17"/>
  <c r="G1037" i="17"/>
  <c r="E1037" i="17"/>
  <c r="D1037" i="17"/>
  <c r="I1037" i="17" s="1"/>
  <c r="H1033" i="17"/>
  <c r="F1033" i="17"/>
  <c r="G1033" i="17"/>
  <c r="E1033" i="17"/>
  <c r="D1033" i="17"/>
  <c r="I1033" i="17" s="1"/>
  <c r="H1029" i="17"/>
  <c r="F1029" i="17"/>
  <c r="G1029" i="17"/>
  <c r="E1029" i="17"/>
  <c r="D1029" i="17"/>
  <c r="I1029" i="17" s="1"/>
  <c r="H1025" i="17"/>
  <c r="F1025" i="17"/>
  <c r="G1025" i="17"/>
  <c r="E1025" i="17"/>
  <c r="D1025" i="17"/>
  <c r="I1025" i="17" s="1"/>
  <c r="H1021" i="17"/>
  <c r="F1021" i="17"/>
  <c r="G1021" i="17"/>
  <c r="E1021" i="17"/>
  <c r="D1021" i="17"/>
  <c r="I1021" i="17" s="1"/>
  <c r="H1017" i="17"/>
  <c r="F1017" i="17"/>
  <c r="G1017" i="17"/>
  <c r="E1017" i="17"/>
  <c r="D1017" i="17"/>
  <c r="I1017" i="17" s="1"/>
  <c r="H1013" i="17"/>
  <c r="F1013" i="17"/>
  <c r="G1013" i="17"/>
  <c r="E1013" i="17"/>
  <c r="D1013" i="17"/>
  <c r="I1013" i="17" s="1"/>
  <c r="H1009" i="17"/>
  <c r="F1009" i="17"/>
  <c r="G1009" i="17"/>
  <c r="E1009" i="17"/>
  <c r="D1009" i="17"/>
  <c r="I1009" i="17" s="1"/>
  <c r="H1005" i="17"/>
  <c r="F1005" i="17"/>
  <c r="G1005" i="17"/>
  <c r="E1005" i="17"/>
  <c r="D1005" i="17"/>
  <c r="I1005" i="17" s="1"/>
  <c r="H1001" i="17"/>
  <c r="F1001" i="17"/>
  <c r="G1001" i="17"/>
  <c r="E1001" i="17"/>
  <c r="D1001" i="17"/>
  <c r="I1001" i="17" s="1"/>
  <c r="H997" i="17"/>
  <c r="F997" i="17"/>
  <c r="G997" i="17"/>
  <c r="E997" i="17"/>
  <c r="D997" i="17"/>
  <c r="I997" i="17" s="1"/>
  <c r="H993" i="17"/>
  <c r="F993" i="17"/>
  <c r="G993" i="17"/>
  <c r="E993" i="17"/>
  <c r="D993" i="17"/>
  <c r="I993" i="17" s="1"/>
  <c r="H989" i="17"/>
  <c r="F989" i="17"/>
  <c r="G989" i="17"/>
  <c r="E989" i="17"/>
  <c r="D989" i="17"/>
  <c r="I989" i="17" s="1"/>
  <c r="H985" i="17"/>
  <c r="F985" i="17"/>
  <c r="G985" i="17"/>
  <c r="E985" i="17"/>
  <c r="D985" i="17"/>
  <c r="I985" i="17" s="1"/>
  <c r="H981" i="17"/>
  <c r="F981" i="17"/>
  <c r="G981" i="17"/>
  <c r="E981" i="17"/>
  <c r="D981" i="17"/>
  <c r="I981" i="17" s="1"/>
  <c r="H977" i="17"/>
  <c r="F977" i="17"/>
  <c r="G977" i="17"/>
  <c r="E977" i="17"/>
  <c r="D977" i="17"/>
  <c r="I977" i="17" s="1"/>
  <c r="H973" i="17"/>
  <c r="F973" i="17"/>
  <c r="G973" i="17"/>
  <c r="E973" i="17"/>
  <c r="D973" i="17"/>
  <c r="I973" i="17" s="1"/>
  <c r="H969" i="17"/>
  <c r="F969" i="17"/>
  <c r="G969" i="17"/>
  <c r="E969" i="17"/>
  <c r="D969" i="17"/>
  <c r="I969" i="17" s="1"/>
  <c r="H965" i="17"/>
  <c r="F965" i="17"/>
  <c r="G965" i="17"/>
  <c r="E965" i="17"/>
  <c r="D965" i="17"/>
  <c r="I965" i="17" s="1"/>
  <c r="H961" i="17"/>
  <c r="F961" i="17"/>
  <c r="G961" i="17"/>
  <c r="E961" i="17"/>
  <c r="D961" i="17"/>
  <c r="I961" i="17" s="1"/>
  <c r="H957" i="17"/>
  <c r="F957" i="17"/>
  <c r="G957" i="17"/>
  <c r="E957" i="17"/>
  <c r="D957" i="17"/>
  <c r="I957" i="17" s="1"/>
  <c r="H953" i="17"/>
  <c r="F953" i="17"/>
  <c r="G953" i="17"/>
  <c r="E953" i="17"/>
  <c r="D953" i="17"/>
  <c r="I953" i="17" s="1"/>
  <c r="H949" i="17"/>
  <c r="F949" i="17"/>
  <c r="G949" i="17"/>
  <c r="E949" i="17"/>
  <c r="D949" i="17"/>
  <c r="I949" i="17" s="1"/>
  <c r="H945" i="17"/>
  <c r="F945" i="17"/>
  <c r="G945" i="17"/>
  <c r="E945" i="17"/>
  <c r="D945" i="17"/>
  <c r="I945" i="17" s="1"/>
  <c r="H941" i="17"/>
  <c r="F941" i="17"/>
  <c r="G941" i="17"/>
  <c r="E941" i="17"/>
  <c r="D941" i="17"/>
  <c r="I941" i="17" s="1"/>
  <c r="H937" i="17"/>
  <c r="F937" i="17"/>
  <c r="G937" i="17"/>
  <c r="E937" i="17"/>
  <c r="D937" i="17"/>
  <c r="I937" i="17" s="1"/>
  <c r="H933" i="17"/>
  <c r="F933" i="17"/>
  <c r="G933" i="17"/>
  <c r="E933" i="17"/>
  <c r="D933" i="17"/>
  <c r="I933" i="17" s="1"/>
  <c r="H929" i="17"/>
  <c r="F929" i="17"/>
  <c r="G929" i="17"/>
  <c r="E929" i="17"/>
  <c r="D929" i="17"/>
  <c r="I929" i="17" s="1"/>
  <c r="H925" i="17"/>
  <c r="F925" i="17"/>
  <c r="G925" i="17"/>
  <c r="E925" i="17"/>
  <c r="D925" i="17"/>
  <c r="I925" i="17" s="1"/>
  <c r="H921" i="17"/>
  <c r="F921" i="17"/>
  <c r="G921" i="17"/>
  <c r="E921" i="17"/>
  <c r="D921" i="17"/>
  <c r="I921" i="17" s="1"/>
  <c r="H917" i="17"/>
  <c r="F917" i="17"/>
  <c r="G917" i="17"/>
  <c r="E917" i="17"/>
  <c r="D917" i="17"/>
  <c r="I917" i="17" s="1"/>
  <c r="H913" i="17"/>
  <c r="F913" i="17"/>
  <c r="G913" i="17"/>
  <c r="E913" i="17"/>
  <c r="D913" i="17"/>
  <c r="I913" i="17" s="1"/>
  <c r="H909" i="17"/>
  <c r="F909" i="17"/>
  <c r="G909" i="17"/>
  <c r="E909" i="17"/>
  <c r="D909" i="17"/>
  <c r="I909" i="17" s="1"/>
  <c r="H905" i="17"/>
  <c r="F905" i="17"/>
  <c r="G905" i="17"/>
  <c r="E905" i="17"/>
  <c r="D905" i="17"/>
  <c r="I905" i="17" s="1"/>
  <c r="H901" i="17"/>
  <c r="F901" i="17"/>
  <c r="G901" i="17"/>
  <c r="E901" i="17"/>
  <c r="D901" i="17"/>
  <c r="I901" i="17" s="1"/>
  <c r="H897" i="17"/>
  <c r="F897" i="17"/>
  <c r="G897" i="17"/>
  <c r="E897" i="17"/>
  <c r="D897" i="17"/>
  <c r="I897" i="17" s="1"/>
  <c r="H893" i="17"/>
  <c r="F893" i="17"/>
  <c r="G893" i="17"/>
  <c r="E893" i="17"/>
  <c r="D893" i="17"/>
  <c r="I893" i="17" s="1"/>
  <c r="H889" i="17"/>
  <c r="F889" i="17"/>
  <c r="G889" i="17"/>
  <c r="E889" i="17"/>
  <c r="D889" i="17"/>
  <c r="I889" i="17" s="1"/>
  <c r="H885" i="17"/>
  <c r="F885" i="17"/>
  <c r="G885" i="17"/>
  <c r="E885" i="17"/>
  <c r="D885" i="17"/>
  <c r="I885" i="17" s="1"/>
  <c r="H881" i="17"/>
  <c r="F881" i="17"/>
  <c r="G881" i="17"/>
  <c r="E881" i="17"/>
  <c r="D881" i="17"/>
  <c r="I881" i="17" s="1"/>
  <c r="H877" i="17"/>
  <c r="F877" i="17"/>
  <c r="G877" i="17"/>
  <c r="E877" i="17"/>
  <c r="D877" i="17"/>
  <c r="I877" i="17" s="1"/>
  <c r="H873" i="17"/>
  <c r="F873" i="17"/>
  <c r="G873" i="17"/>
  <c r="E873" i="17"/>
  <c r="D873" i="17"/>
  <c r="I873" i="17" s="1"/>
  <c r="H869" i="17"/>
  <c r="F869" i="17"/>
  <c r="G869" i="17"/>
  <c r="E869" i="17"/>
  <c r="D869" i="17"/>
  <c r="I869" i="17" s="1"/>
  <c r="H865" i="17"/>
  <c r="F865" i="17"/>
  <c r="G865" i="17"/>
  <c r="E865" i="17"/>
  <c r="D865" i="17"/>
  <c r="I865" i="17" s="1"/>
  <c r="H861" i="17"/>
  <c r="F861" i="17"/>
  <c r="G861" i="17"/>
  <c r="E861" i="17"/>
  <c r="D861" i="17"/>
  <c r="I861" i="17" s="1"/>
  <c r="H857" i="17"/>
  <c r="F857" i="17"/>
  <c r="G857" i="17"/>
  <c r="E857" i="17"/>
  <c r="D857" i="17"/>
  <c r="I857" i="17" s="1"/>
  <c r="H853" i="17"/>
  <c r="F853" i="17"/>
  <c r="G853" i="17"/>
  <c r="E853" i="17"/>
  <c r="D853" i="17"/>
  <c r="I853" i="17" s="1"/>
  <c r="H849" i="17"/>
  <c r="F849" i="17"/>
  <c r="G849" i="17"/>
  <c r="E849" i="17"/>
  <c r="D849" i="17"/>
  <c r="I849" i="17" s="1"/>
  <c r="H845" i="17"/>
  <c r="F845" i="17"/>
  <c r="G845" i="17"/>
  <c r="E845" i="17"/>
  <c r="D845" i="17"/>
  <c r="I845" i="17" s="1"/>
  <c r="H841" i="17"/>
  <c r="F841" i="17"/>
  <c r="G841" i="17"/>
  <c r="E841" i="17"/>
  <c r="D841" i="17"/>
  <c r="I841" i="17" s="1"/>
  <c r="H837" i="17"/>
  <c r="F837" i="17"/>
  <c r="G837" i="17"/>
  <c r="E837" i="17"/>
  <c r="D837" i="17"/>
  <c r="I837" i="17" s="1"/>
  <c r="H833" i="17"/>
  <c r="G833" i="17"/>
  <c r="F833" i="17"/>
  <c r="E833" i="17"/>
  <c r="D833" i="17"/>
  <c r="I833" i="17" s="1"/>
  <c r="H829" i="17"/>
  <c r="F829" i="17"/>
  <c r="G829" i="17"/>
  <c r="E829" i="17"/>
  <c r="D829" i="17"/>
  <c r="I829" i="17" s="1"/>
  <c r="H825" i="17"/>
  <c r="F825" i="17"/>
  <c r="G825" i="17"/>
  <c r="E825" i="17"/>
  <c r="D825" i="17"/>
  <c r="I825" i="17" s="1"/>
  <c r="H821" i="17"/>
  <c r="F821" i="17"/>
  <c r="G821" i="17"/>
  <c r="E821" i="17"/>
  <c r="D821" i="17"/>
  <c r="I821" i="17" s="1"/>
  <c r="H817" i="17"/>
  <c r="G817" i="17"/>
  <c r="F817" i="17"/>
  <c r="E817" i="17"/>
  <c r="D817" i="17"/>
  <c r="I817" i="17" s="1"/>
  <c r="H813" i="17"/>
  <c r="F813" i="17"/>
  <c r="G813" i="17"/>
  <c r="E813" i="17"/>
  <c r="D813" i="17"/>
  <c r="I813" i="17" s="1"/>
  <c r="H809" i="17"/>
  <c r="F809" i="17"/>
  <c r="G809" i="17"/>
  <c r="E809" i="17"/>
  <c r="D809" i="17"/>
  <c r="I809" i="17" s="1"/>
  <c r="H805" i="17"/>
  <c r="F805" i="17"/>
  <c r="G805" i="17"/>
  <c r="E805" i="17"/>
  <c r="D805" i="17"/>
  <c r="I805" i="17" s="1"/>
  <c r="H801" i="17"/>
  <c r="F801" i="17"/>
  <c r="G801" i="17"/>
  <c r="E801" i="17"/>
  <c r="D801" i="17"/>
  <c r="I801" i="17" s="1"/>
  <c r="H797" i="17"/>
  <c r="F797" i="17"/>
  <c r="G797" i="17"/>
  <c r="E797" i="17"/>
  <c r="D797" i="17"/>
  <c r="I797" i="17" s="1"/>
  <c r="H793" i="17"/>
  <c r="F793" i="17"/>
  <c r="G793" i="17"/>
  <c r="E793" i="17"/>
  <c r="D793" i="17"/>
  <c r="I793" i="17" s="1"/>
  <c r="H789" i="17"/>
  <c r="F789" i="17"/>
  <c r="G789" i="17"/>
  <c r="E789" i="17"/>
  <c r="D789" i="17"/>
  <c r="I789" i="17" s="1"/>
  <c r="H785" i="17"/>
  <c r="G785" i="17"/>
  <c r="E785" i="17"/>
  <c r="F785" i="17"/>
  <c r="D785" i="17"/>
  <c r="I785" i="17" s="1"/>
  <c r="H781" i="17"/>
  <c r="F781" i="17"/>
  <c r="G781" i="17"/>
  <c r="E781" i="17"/>
  <c r="D781" i="17"/>
  <c r="I781" i="17" s="1"/>
  <c r="H777" i="17"/>
  <c r="F777" i="17"/>
  <c r="G777" i="17"/>
  <c r="E777" i="17"/>
  <c r="D777" i="17"/>
  <c r="I777" i="17" s="1"/>
  <c r="H773" i="17"/>
  <c r="F773" i="17"/>
  <c r="G773" i="17"/>
  <c r="E773" i="17"/>
  <c r="D773" i="17"/>
  <c r="I773" i="17" s="1"/>
  <c r="H769" i="17"/>
  <c r="G769" i="17"/>
  <c r="F769" i="17"/>
  <c r="E769" i="17"/>
  <c r="D769" i="17"/>
  <c r="I769" i="17" s="1"/>
  <c r="H765" i="17"/>
  <c r="F765" i="17"/>
  <c r="G765" i="17"/>
  <c r="E765" i="17"/>
  <c r="D765" i="17"/>
  <c r="I765" i="17" s="1"/>
  <c r="H761" i="17"/>
  <c r="F761" i="17"/>
  <c r="G761" i="17"/>
  <c r="E761" i="17"/>
  <c r="D761" i="17"/>
  <c r="I761" i="17" s="1"/>
  <c r="H757" i="17"/>
  <c r="F757" i="17"/>
  <c r="G757" i="17"/>
  <c r="E757" i="17"/>
  <c r="D757" i="17"/>
  <c r="I757" i="17" s="1"/>
  <c r="H753" i="17"/>
  <c r="G753" i="17"/>
  <c r="F753" i="17"/>
  <c r="E753" i="17"/>
  <c r="D753" i="17"/>
  <c r="H749" i="17"/>
  <c r="F749" i="17"/>
  <c r="G749" i="17"/>
  <c r="E749" i="17"/>
  <c r="D749" i="17"/>
  <c r="I749" i="17" s="1"/>
  <c r="H745" i="17"/>
  <c r="F745" i="17"/>
  <c r="G745" i="17"/>
  <c r="E745" i="17"/>
  <c r="D745" i="17"/>
  <c r="I745" i="17" s="1"/>
  <c r="H741" i="17"/>
  <c r="F741" i="17"/>
  <c r="G741" i="17"/>
  <c r="E741" i="17"/>
  <c r="D741" i="17"/>
  <c r="I741" i="17" s="1"/>
  <c r="H737" i="17"/>
  <c r="F737" i="17"/>
  <c r="G737" i="17"/>
  <c r="E737" i="17"/>
  <c r="D737" i="17"/>
  <c r="I737" i="17" s="1"/>
  <c r="H733" i="17"/>
  <c r="F733" i="17"/>
  <c r="G733" i="17"/>
  <c r="E733" i="17"/>
  <c r="D733" i="17"/>
  <c r="I733" i="17" s="1"/>
  <c r="H729" i="17"/>
  <c r="F729" i="17"/>
  <c r="G729" i="17"/>
  <c r="E729" i="17"/>
  <c r="D729" i="17"/>
  <c r="I729" i="17" s="1"/>
  <c r="H725" i="17"/>
  <c r="F725" i="17"/>
  <c r="G725" i="17"/>
  <c r="E725" i="17"/>
  <c r="D725" i="17"/>
  <c r="I725" i="17" s="1"/>
  <c r="H721" i="17"/>
  <c r="G721" i="17"/>
  <c r="F721" i="17"/>
  <c r="E721" i="17"/>
  <c r="D721" i="17"/>
  <c r="I721" i="17" s="1"/>
  <c r="H717" i="17"/>
  <c r="F717" i="17"/>
  <c r="G717" i="17"/>
  <c r="E717" i="17"/>
  <c r="D717" i="17"/>
  <c r="I717" i="17" s="1"/>
  <c r="H713" i="17"/>
  <c r="F713" i="17"/>
  <c r="G713" i="17"/>
  <c r="E713" i="17"/>
  <c r="D713" i="17"/>
  <c r="I713" i="17" s="1"/>
  <c r="H709" i="17"/>
  <c r="F709" i="17"/>
  <c r="G709" i="17"/>
  <c r="E709" i="17"/>
  <c r="D709" i="17"/>
  <c r="I709" i="17" s="1"/>
  <c r="H705" i="17"/>
  <c r="G705" i="17"/>
  <c r="F705" i="17"/>
  <c r="E705" i="17"/>
  <c r="D705" i="17"/>
  <c r="I705" i="17" s="1"/>
  <c r="H701" i="17"/>
  <c r="F701" i="17"/>
  <c r="G701" i="17"/>
  <c r="E701" i="17"/>
  <c r="D701" i="17"/>
  <c r="I701" i="17" s="1"/>
  <c r="H697" i="17"/>
  <c r="F697" i="17"/>
  <c r="G697" i="17"/>
  <c r="E697" i="17"/>
  <c r="D697" i="17"/>
  <c r="I697" i="17" s="1"/>
  <c r="H693" i="17"/>
  <c r="F693" i="17"/>
  <c r="G693" i="17"/>
  <c r="E693" i="17"/>
  <c r="D693" i="17"/>
  <c r="I693" i="17" s="1"/>
  <c r="H689" i="17"/>
  <c r="G689" i="17"/>
  <c r="F689" i="17"/>
  <c r="E689" i="17"/>
  <c r="D689" i="17"/>
  <c r="I689" i="17" s="1"/>
  <c r="H685" i="17"/>
  <c r="F685" i="17"/>
  <c r="G685" i="17"/>
  <c r="E685" i="17"/>
  <c r="D685" i="17"/>
  <c r="I685" i="17" s="1"/>
  <c r="H681" i="17"/>
  <c r="F681" i="17"/>
  <c r="G681" i="17"/>
  <c r="E681" i="17"/>
  <c r="D681" i="17"/>
  <c r="I681" i="17" s="1"/>
  <c r="H677" i="17"/>
  <c r="F677" i="17"/>
  <c r="G677" i="17"/>
  <c r="E677" i="17"/>
  <c r="D677" i="17"/>
  <c r="I677" i="17" s="1"/>
  <c r="H673" i="17"/>
  <c r="F673" i="17"/>
  <c r="G673" i="17"/>
  <c r="E673" i="17"/>
  <c r="D673" i="17"/>
  <c r="I673" i="17" s="1"/>
  <c r="H669" i="17"/>
  <c r="F669" i="17"/>
  <c r="G669" i="17"/>
  <c r="E669" i="17"/>
  <c r="D669" i="17"/>
  <c r="I669" i="17" s="1"/>
  <c r="H665" i="17"/>
  <c r="F665" i="17"/>
  <c r="G665" i="17"/>
  <c r="E665" i="17"/>
  <c r="D665" i="17"/>
  <c r="I665" i="17" s="1"/>
  <c r="H661" i="17"/>
  <c r="F661" i="17"/>
  <c r="G661" i="17"/>
  <c r="E661" i="17"/>
  <c r="D661" i="17"/>
  <c r="I661" i="17" s="1"/>
  <c r="H657" i="17"/>
  <c r="G657" i="17"/>
  <c r="F657" i="17"/>
  <c r="E657" i="17"/>
  <c r="D657" i="17"/>
  <c r="I657" i="17" s="1"/>
  <c r="H653" i="17"/>
  <c r="F653" i="17"/>
  <c r="G653" i="17"/>
  <c r="E653" i="17"/>
  <c r="D653" i="17"/>
  <c r="I653" i="17" s="1"/>
  <c r="H649" i="17"/>
  <c r="F649" i="17"/>
  <c r="G649" i="17"/>
  <c r="E649" i="17"/>
  <c r="D649" i="17"/>
  <c r="I649" i="17" s="1"/>
  <c r="H645" i="17"/>
  <c r="F645" i="17"/>
  <c r="G645" i="17"/>
  <c r="E645" i="17"/>
  <c r="D645" i="17"/>
  <c r="I645" i="17" s="1"/>
  <c r="H641" i="17"/>
  <c r="G641" i="17"/>
  <c r="F641" i="17"/>
  <c r="E641" i="17"/>
  <c r="D641" i="17"/>
  <c r="I641" i="17" s="1"/>
  <c r="H637" i="17"/>
  <c r="F637" i="17"/>
  <c r="G637" i="17"/>
  <c r="E637" i="17"/>
  <c r="D637" i="17"/>
  <c r="I637" i="17" s="1"/>
  <c r="H633" i="17"/>
  <c r="F633" i="17"/>
  <c r="G633" i="17"/>
  <c r="E633" i="17"/>
  <c r="D633" i="17"/>
  <c r="I633" i="17" s="1"/>
  <c r="H629" i="17"/>
  <c r="F629" i="17"/>
  <c r="G629" i="17"/>
  <c r="E629" i="17"/>
  <c r="D629" i="17"/>
  <c r="I629" i="17" s="1"/>
  <c r="H625" i="17"/>
  <c r="G625" i="17"/>
  <c r="F625" i="17"/>
  <c r="E625" i="17"/>
  <c r="D625" i="17"/>
  <c r="I625" i="17" s="1"/>
  <c r="H621" i="17"/>
  <c r="F621" i="17"/>
  <c r="G621" i="17"/>
  <c r="E621" i="17"/>
  <c r="D621" i="17"/>
  <c r="I621" i="17" s="1"/>
  <c r="H617" i="17"/>
  <c r="F617" i="17"/>
  <c r="G617" i="17"/>
  <c r="E617" i="17"/>
  <c r="D617" i="17"/>
  <c r="I617" i="17" s="1"/>
  <c r="H613" i="17"/>
  <c r="F613" i="17"/>
  <c r="G613" i="17"/>
  <c r="E613" i="17"/>
  <c r="D613" i="17"/>
  <c r="I613" i="17" s="1"/>
  <c r="H609" i="17"/>
  <c r="F609" i="17"/>
  <c r="G609" i="17"/>
  <c r="E609" i="17"/>
  <c r="D609" i="17"/>
  <c r="I609" i="17" s="1"/>
  <c r="H605" i="17"/>
  <c r="F605" i="17"/>
  <c r="G605" i="17"/>
  <c r="E605" i="17"/>
  <c r="D605" i="17"/>
  <c r="I605" i="17" s="1"/>
  <c r="H601" i="17"/>
  <c r="F601" i="17"/>
  <c r="G601" i="17"/>
  <c r="E601" i="17"/>
  <c r="D601" i="17"/>
  <c r="I601" i="17" s="1"/>
  <c r="H597" i="17"/>
  <c r="F597" i="17"/>
  <c r="G597" i="17"/>
  <c r="E597" i="17"/>
  <c r="D597" i="17"/>
  <c r="I597" i="17" s="1"/>
  <c r="H593" i="17"/>
  <c r="G593" i="17"/>
  <c r="F593" i="17"/>
  <c r="E593" i="17"/>
  <c r="D593" i="17"/>
  <c r="I593" i="17" s="1"/>
  <c r="H589" i="17"/>
  <c r="F589" i="17"/>
  <c r="G589" i="17"/>
  <c r="E589" i="17"/>
  <c r="D589" i="17"/>
  <c r="I589" i="17" s="1"/>
  <c r="H585" i="17"/>
  <c r="F585" i="17"/>
  <c r="G585" i="17"/>
  <c r="E585" i="17"/>
  <c r="D585" i="17"/>
  <c r="I585" i="17" s="1"/>
  <c r="H581" i="17"/>
  <c r="F581" i="17"/>
  <c r="G581" i="17"/>
  <c r="E581" i="17"/>
  <c r="D581" i="17"/>
  <c r="I581" i="17" s="1"/>
  <c r="H577" i="17"/>
  <c r="G577" i="17"/>
  <c r="F577" i="17"/>
  <c r="E577" i="17"/>
  <c r="D577" i="17"/>
  <c r="I577" i="17" s="1"/>
  <c r="H573" i="17"/>
  <c r="F573" i="17"/>
  <c r="G573" i="17"/>
  <c r="E573" i="17"/>
  <c r="D573" i="17"/>
  <c r="I573" i="17" s="1"/>
  <c r="H569" i="17"/>
  <c r="F569" i="17"/>
  <c r="G569" i="17"/>
  <c r="E569" i="17"/>
  <c r="D569" i="17"/>
  <c r="I569" i="17" s="1"/>
  <c r="H565" i="17"/>
  <c r="F565" i="17"/>
  <c r="G565" i="17"/>
  <c r="E565" i="17"/>
  <c r="D565" i="17"/>
  <c r="I565" i="17" s="1"/>
  <c r="H561" i="17"/>
  <c r="G561" i="17"/>
  <c r="F561" i="17"/>
  <c r="E561" i="17"/>
  <c r="D561" i="17"/>
  <c r="I561" i="17" s="1"/>
  <c r="H557" i="17"/>
  <c r="F557" i="17"/>
  <c r="G557" i="17"/>
  <c r="E557" i="17"/>
  <c r="D557" i="17"/>
  <c r="I557" i="17" s="1"/>
  <c r="H553" i="17"/>
  <c r="F553" i="17"/>
  <c r="G553" i="17"/>
  <c r="E553" i="17"/>
  <c r="D553" i="17"/>
  <c r="I553" i="17" s="1"/>
  <c r="H549" i="17"/>
  <c r="F549" i="17"/>
  <c r="G549" i="17"/>
  <c r="E549" i="17"/>
  <c r="D549" i="17"/>
  <c r="I549" i="17" s="1"/>
  <c r="H545" i="17"/>
  <c r="F545" i="17"/>
  <c r="G545" i="17"/>
  <c r="E545" i="17"/>
  <c r="D545" i="17"/>
  <c r="I545" i="17" s="1"/>
  <c r="H541" i="17"/>
  <c r="F541" i="17"/>
  <c r="G541" i="17"/>
  <c r="E541" i="17"/>
  <c r="D541" i="17"/>
  <c r="I541" i="17" s="1"/>
  <c r="H537" i="17"/>
  <c r="F537" i="17"/>
  <c r="G537" i="17"/>
  <c r="E537" i="17"/>
  <c r="D537" i="17"/>
  <c r="I537" i="17" s="1"/>
  <c r="H533" i="17"/>
  <c r="F533" i="17"/>
  <c r="G533" i="17"/>
  <c r="E533" i="17"/>
  <c r="D533" i="17"/>
  <c r="I533" i="17" s="1"/>
  <c r="H529" i="17"/>
  <c r="G529" i="17"/>
  <c r="E529" i="17"/>
  <c r="D529" i="17"/>
  <c r="I529" i="17" s="1"/>
  <c r="F529" i="17"/>
  <c r="H525" i="17"/>
  <c r="F525" i="17"/>
  <c r="G525" i="17"/>
  <c r="E525" i="17"/>
  <c r="D525" i="17"/>
  <c r="I525" i="17" s="1"/>
  <c r="H521" i="17"/>
  <c r="F521" i="17"/>
  <c r="G521" i="17"/>
  <c r="E521" i="17"/>
  <c r="D521" i="17"/>
  <c r="I521" i="17" s="1"/>
  <c r="H517" i="17"/>
  <c r="F517" i="17"/>
  <c r="G517" i="17"/>
  <c r="E517" i="17"/>
  <c r="D517" i="17"/>
  <c r="I517" i="17" s="1"/>
  <c r="H513" i="17"/>
  <c r="G513" i="17"/>
  <c r="F513" i="17"/>
  <c r="E513" i="17"/>
  <c r="D513" i="17"/>
  <c r="I513" i="17" s="1"/>
  <c r="H509" i="17"/>
  <c r="F509" i="17"/>
  <c r="G509" i="17"/>
  <c r="E509" i="17"/>
  <c r="D509" i="17"/>
  <c r="I509" i="17" s="1"/>
  <c r="H505" i="17"/>
  <c r="F505" i="17"/>
  <c r="G505" i="17"/>
  <c r="E505" i="17"/>
  <c r="D505" i="17"/>
  <c r="I505" i="17" s="1"/>
  <c r="H501" i="17"/>
  <c r="F501" i="17"/>
  <c r="G501" i="17"/>
  <c r="E501" i="17"/>
  <c r="D501" i="17"/>
  <c r="I501" i="17" s="1"/>
  <c r="H497" i="17"/>
  <c r="G497" i="17"/>
  <c r="F497" i="17"/>
  <c r="E497" i="17"/>
  <c r="D497" i="17"/>
  <c r="I497" i="17" s="1"/>
  <c r="H493" i="17"/>
  <c r="F493" i="17"/>
  <c r="G493" i="17"/>
  <c r="E493" i="17"/>
  <c r="D493" i="17"/>
  <c r="I493" i="17" s="1"/>
  <c r="H489" i="17"/>
  <c r="F489" i="17"/>
  <c r="G489" i="17"/>
  <c r="E489" i="17"/>
  <c r="D489" i="17"/>
  <c r="I489" i="17" s="1"/>
  <c r="H485" i="17"/>
  <c r="F485" i="17"/>
  <c r="G485" i="17"/>
  <c r="E485" i="17"/>
  <c r="D485" i="17"/>
  <c r="I485" i="17" s="1"/>
  <c r="H481" i="17"/>
  <c r="F481" i="17"/>
  <c r="G481" i="17"/>
  <c r="E481" i="17"/>
  <c r="D481" i="17"/>
  <c r="I481" i="17" s="1"/>
  <c r="H477" i="17"/>
  <c r="F477" i="17"/>
  <c r="G477" i="17"/>
  <c r="E477" i="17"/>
  <c r="D477" i="17"/>
  <c r="I477" i="17" s="1"/>
  <c r="H473" i="17"/>
  <c r="F473" i="17"/>
  <c r="G473" i="17"/>
  <c r="E473" i="17"/>
  <c r="D473" i="17"/>
  <c r="I473" i="17" s="1"/>
  <c r="H469" i="17"/>
  <c r="F469" i="17"/>
  <c r="G469" i="17"/>
  <c r="E469" i="17"/>
  <c r="D469" i="17"/>
  <c r="I469" i="17" s="1"/>
  <c r="H465" i="17"/>
  <c r="G465" i="17"/>
  <c r="F465" i="17"/>
  <c r="E465" i="17"/>
  <c r="D465" i="17"/>
  <c r="I465" i="17" s="1"/>
  <c r="H461" i="17"/>
  <c r="F461" i="17"/>
  <c r="G461" i="17"/>
  <c r="E461" i="17"/>
  <c r="D461" i="17"/>
  <c r="I461" i="17" s="1"/>
  <c r="H457" i="17"/>
  <c r="F457" i="17"/>
  <c r="G457" i="17"/>
  <c r="E457" i="17"/>
  <c r="D457" i="17"/>
  <c r="I457" i="17" s="1"/>
  <c r="H453" i="17"/>
  <c r="F453" i="17"/>
  <c r="G453" i="17"/>
  <c r="E453" i="17"/>
  <c r="D453" i="17"/>
  <c r="I453" i="17" s="1"/>
  <c r="H449" i="17"/>
  <c r="G449" i="17"/>
  <c r="F449" i="17"/>
  <c r="E449" i="17"/>
  <c r="D449" i="17"/>
  <c r="I449" i="17" s="1"/>
  <c r="H445" i="17"/>
  <c r="F445" i="17"/>
  <c r="G445" i="17"/>
  <c r="E445" i="17"/>
  <c r="D445" i="17"/>
  <c r="I445" i="17" s="1"/>
  <c r="H441" i="17"/>
  <c r="F441" i="17"/>
  <c r="G441" i="17"/>
  <c r="E441" i="17"/>
  <c r="D441" i="17"/>
  <c r="I441" i="17" s="1"/>
  <c r="H437" i="17"/>
  <c r="F437" i="17"/>
  <c r="G437" i="17"/>
  <c r="E437" i="17"/>
  <c r="D437" i="17"/>
  <c r="I437" i="17" s="1"/>
  <c r="H433" i="17"/>
  <c r="G433" i="17"/>
  <c r="F433" i="17"/>
  <c r="E433" i="17"/>
  <c r="D433" i="17"/>
  <c r="I433" i="17" s="1"/>
  <c r="H429" i="17"/>
  <c r="F429" i="17"/>
  <c r="G429" i="17"/>
  <c r="E429" i="17"/>
  <c r="D429" i="17"/>
  <c r="I429" i="17" s="1"/>
  <c r="H425" i="17"/>
  <c r="F425" i="17"/>
  <c r="G425" i="17"/>
  <c r="E425" i="17"/>
  <c r="D425" i="17"/>
  <c r="I425" i="17" s="1"/>
  <c r="H421" i="17"/>
  <c r="F421" i="17"/>
  <c r="G421" i="17"/>
  <c r="E421" i="17"/>
  <c r="D421" i="17"/>
  <c r="I421" i="17" s="1"/>
  <c r="H417" i="17"/>
  <c r="F417" i="17"/>
  <c r="G417" i="17"/>
  <c r="E417" i="17"/>
  <c r="D417" i="17"/>
  <c r="I417" i="17" s="1"/>
  <c r="H413" i="17"/>
  <c r="F413" i="17"/>
  <c r="G413" i="17"/>
  <c r="E413" i="17"/>
  <c r="D413" i="17"/>
  <c r="I413" i="17" s="1"/>
  <c r="H409" i="17"/>
  <c r="F409" i="17"/>
  <c r="G409" i="17"/>
  <c r="E409" i="17"/>
  <c r="D409" i="17"/>
  <c r="I409" i="17" s="1"/>
  <c r="H405" i="17"/>
  <c r="F405" i="17"/>
  <c r="G405" i="17"/>
  <c r="E405" i="17"/>
  <c r="D405" i="17"/>
  <c r="I405" i="17" s="1"/>
  <c r="H401" i="17"/>
  <c r="G401" i="17"/>
  <c r="F401" i="17"/>
  <c r="E401" i="17"/>
  <c r="D401" i="17"/>
  <c r="I401" i="17" s="1"/>
  <c r="H397" i="17"/>
  <c r="F397" i="17"/>
  <c r="G397" i="17"/>
  <c r="E397" i="17"/>
  <c r="D397" i="17"/>
  <c r="I397" i="17" s="1"/>
  <c r="H393" i="17"/>
  <c r="F393" i="17"/>
  <c r="G393" i="17"/>
  <c r="E393" i="17"/>
  <c r="D393" i="17"/>
  <c r="I393" i="17" s="1"/>
  <c r="H389" i="17"/>
  <c r="F389" i="17"/>
  <c r="G389" i="17"/>
  <c r="E389" i="17"/>
  <c r="D389" i="17"/>
  <c r="I389" i="17" s="1"/>
  <c r="H385" i="17"/>
  <c r="G385" i="17"/>
  <c r="F385" i="17"/>
  <c r="E385" i="17"/>
  <c r="D385" i="17"/>
  <c r="I385" i="17" s="1"/>
  <c r="H381" i="17"/>
  <c r="F381" i="17"/>
  <c r="G381" i="17"/>
  <c r="E381" i="17"/>
  <c r="D381" i="17"/>
  <c r="I381" i="17" s="1"/>
  <c r="H377" i="17"/>
  <c r="F377" i="17"/>
  <c r="G377" i="17"/>
  <c r="E377" i="17"/>
  <c r="D377" i="17"/>
  <c r="I377" i="17" s="1"/>
  <c r="H373" i="17"/>
  <c r="F373" i="17"/>
  <c r="G373" i="17"/>
  <c r="E373" i="17"/>
  <c r="D373" i="17"/>
  <c r="I373" i="17" s="1"/>
  <c r="H369" i="17"/>
  <c r="G369" i="17"/>
  <c r="F369" i="17"/>
  <c r="E369" i="17"/>
  <c r="D369" i="17"/>
  <c r="I369" i="17" s="1"/>
  <c r="H365" i="17"/>
  <c r="F365" i="17"/>
  <c r="G365" i="17"/>
  <c r="E365" i="17"/>
  <c r="D365" i="17"/>
  <c r="I365" i="17" s="1"/>
  <c r="H361" i="17"/>
  <c r="F361" i="17"/>
  <c r="G361" i="17"/>
  <c r="E361" i="17"/>
  <c r="D361" i="17"/>
  <c r="I361" i="17" s="1"/>
  <c r="H357" i="17"/>
  <c r="F357" i="17"/>
  <c r="G357" i="17"/>
  <c r="E357" i="17"/>
  <c r="D357" i="17"/>
  <c r="I357" i="17" s="1"/>
  <c r="H353" i="17"/>
  <c r="F353" i="17"/>
  <c r="G353" i="17"/>
  <c r="E353" i="17"/>
  <c r="D353" i="17"/>
  <c r="I353" i="17" s="1"/>
  <c r="H349" i="17"/>
  <c r="F349" i="17"/>
  <c r="G349" i="17"/>
  <c r="E349" i="17"/>
  <c r="D349" i="17"/>
  <c r="I349" i="17" s="1"/>
  <c r="H345" i="17"/>
  <c r="F345" i="17"/>
  <c r="G345" i="17"/>
  <c r="E345" i="17"/>
  <c r="D345" i="17"/>
  <c r="I345" i="17" s="1"/>
  <c r="H341" i="17"/>
  <c r="F341" i="17"/>
  <c r="G341" i="17"/>
  <c r="E341" i="17"/>
  <c r="D341" i="17"/>
  <c r="I341" i="17" s="1"/>
  <c r="H337" i="17"/>
  <c r="G337" i="17"/>
  <c r="F337" i="17"/>
  <c r="E337" i="17"/>
  <c r="D337" i="17"/>
  <c r="I337" i="17" s="1"/>
  <c r="H333" i="17"/>
  <c r="F333" i="17"/>
  <c r="G333" i="17"/>
  <c r="E333" i="17"/>
  <c r="D333" i="17"/>
  <c r="I333" i="17" s="1"/>
  <c r="H329" i="17"/>
  <c r="F329" i="17"/>
  <c r="G329" i="17"/>
  <c r="E329" i="17"/>
  <c r="D329" i="17"/>
  <c r="I329" i="17" s="1"/>
  <c r="H325" i="17"/>
  <c r="F325" i="17"/>
  <c r="G325" i="17"/>
  <c r="E325" i="17"/>
  <c r="D325" i="17"/>
  <c r="I325" i="17" s="1"/>
  <c r="H321" i="17"/>
  <c r="G321" i="17"/>
  <c r="F321" i="17"/>
  <c r="E321" i="17"/>
  <c r="D321" i="17"/>
  <c r="I321" i="17" s="1"/>
  <c r="H317" i="17"/>
  <c r="F317" i="17"/>
  <c r="G317" i="17"/>
  <c r="E317" i="17"/>
  <c r="D317" i="17"/>
  <c r="I317" i="17" s="1"/>
  <c r="H313" i="17"/>
  <c r="F313" i="17"/>
  <c r="G313" i="17"/>
  <c r="E313" i="17"/>
  <c r="D313" i="17"/>
  <c r="I313" i="17" s="1"/>
  <c r="H309" i="17"/>
  <c r="F309" i="17"/>
  <c r="G309" i="17"/>
  <c r="E309" i="17"/>
  <c r="D309" i="17"/>
  <c r="I309" i="17" s="1"/>
  <c r="H305" i="17"/>
  <c r="G305" i="17"/>
  <c r="F305" i="17"/>
  <c r="E305" i="17"/>
  <c r="D305" i="17"/>
  <c r="I305" i="17" s="1"/>
  <c r="H301" i="17"/>
  <c r="F301" i="17"/>
  <c r="G301" i="17"/>
  <c r="E301" i="17"/>
  <c r="D301" i="17"/>
  <c r="I301" i="17" s="1"/>
  <c r="H297" i="17"/>
  <c r="F297" i="17"/>
  <c r="G297" i="17"/>
  <c r="E297" i="17"/>
  <c r="D297" i="17"/>
  <c r="I297" i="17" s="1"/>
  <c r="H293" i="17"/>
  <c r="F293" i="17"/>
  <c r="G293" i="17"/>
  <c r="E293" i="17"/>
  <c r="D293" i="17"/>
  <c r="I293" i="17" s="1"/>
  <c r="H289" i="17"/>
  <c r="F289" i="17"/>
  <c r="G289" i="17"/>
  <c r="E289" i="17"/>
  <c r="D289" i="17"/>
  <c r="I289" i="17" s="1"/>
  <c r="H285" i="17"/>
  <c r="F285" i="17"/>
  <c r="G285" i="17"/>
  <c r="E285" i="17"/>
  <c r="D285" i="17"/>
  <c r="I285" i="17" s="1"/>
  <c r="H281" i="17"/>
  <c r="F281" i="17"/>
  <c r="G281" i="17"/>
  <c r="E281" i="17"/>
  <c r="D281" i="17"/>
  <c r="I281" i="17" s="1"/>
  <c r="H277" i="17"/>
  <c r="F277" i="17"/>
  <c r="G277" i="17"/>
  <c r="E277" i="17"/>
  <c r="D277" i="17"/>
  <c r="I277" i="17" s="1"/>
  <c r="H273" i="17"/>
  <c r="G273" i="17"/>
  <c r="E273" i="17"/>
  <c r="F273" i="17"/>
  <c r="D273" i="17"/>
  <c r="I273" i="17" s="1"/>
  <c r="H269" i="17"/>
  <c r="F269" i="17"/>
  <c r="G269" i="17"/>
  <c r="E269" i="17"/>
  <c r="D269" i="17"/>
  <c r="I269" i="17" s="1"/>
  <c r="H265" i="17"/>
  <c r="F265" i="17"/>
  <c r="G265" i="17"/>
  <c r="E265" i="17"/>
  <c r="D265" i="17"/>
  <c r="I265" i="17" s="1"/>
  <c r="H261" i="17"/>
  <c r="F261" i="17"/>
  <c r="G261" i="17"/>
  <c r="E261" i="17"/>
  <c r="D261" i="17"/>
  <c r="I261" i="17" s="1"/>
  <c r="H257" i="17"/>
  <c r="G257" i="17"/>
  <c r="F257" i="17"/>
  <c r="E257" i="17"/>
  <c r="D257" i="17"/>
  <c r="I257" i="17" s="1"/>
  <c r="H253" i="17"/>
  <c r="F253" i="17"/>
  <c r="G253" i="17"/>
  <c r="E253" i="17"/>
  <c r="D253" i="17"/>
  <c r="I253" i="17" s="1"/>
  <c r="H249" i="17"/>
  <c r="F249" i="17"/>
  <c r="G249" i="17"/>
  <c r="E249" i="17"/>
  <c r="D249" i="17"/>
  <c r="I249" i="17" s="1"/>
  <c r="H245" i="17"/>
  <c r="F245" i="17"/>
  <c r="G245" i="17"/>
  <c r="E245" i="17"/>
  <c r="D245" i="17"/>
  <c r="I245" i="17" s="1"/>
  <c r="H241" i="17"/>
  <c r="G241" i="17"/>
  <c r="F241" i="17"/>
  <c r="E241" i="17"/>
  <c r="D241" i="17"/>
  <c r="I241" i="17" s="1"/>
  <c r="H237" i="17"/>
  <c r="F237" i="17"/>
  <c r="G237" i="17"/>
  <c r="E237" i="17"/>
  <c r="D237" i="17"/>
  <c r="I237" i="17" s="1"/>
  <c r="H233" i="17"/>
  <c r="F233" i="17"/>
  <c r="G233" i="17"/>
  <c r="E233" i="17"/>
  <c r="D233" i="17"/>
  <c r="I233" i="17" s="1"/>
  <c r="H229" i="17"/>
  <c r="F229" i="17"/>
  <c r="G229" i="17"/>
  <c r="E229" i="17"/>
  <c r="D229" i="17"/>
  <c r="I229" i="17" s="1"/>
  <c r="H225" i="17"/>
  <c r="F225" i="17"/>
  <c r="G225" i="17"/>
  <c r="E225" i="17"/>
  <c r="D225" i="17"/>
  <c r="I225" i="17" s="1"/>
  <c r="H221" i="17"/>
  <c r="F221" i="17"/>
  <c r="G221" i="17"/>
  <c r="E221" i="17"/>
  <c r="D221" i="17"/>
  <c r="I221" i="17" s="1"/>
  <c r="H217" i="17"/>
  <c r="F217" i="17"/>
  <c r="G217" i="17"/>
  <c r="E217" i="17"/>
  <c r="D217" i="17"/>
  <c r="I217" i="17" s="1"/>
  <c r="H213" i="17"/>
  <c r="F213" i="17"/>
  <c r="G213" i="17"/>
  <c r="E213" i="17"/>
  <c r="D213" i="17"/>
  <c r="H209" i="17"/>
  <c r="G209" i="17"/>
  <c r="F209" i="17"/>
  <c r="E209" i="17"/>
  <c r="D209" i="17"/>
  <c r="I209" i="17" s="1"/>
  <c r="H205" i="17"/>
  <c r="F205" i="17"/>
  <c r="G205" i="17"/>
  <c r="E205" i="17"/>
  <c r="D205" i="17"/>
  <c r="I205" i="17" s="1"/>
  <c r="H201" i="17"/>
  <c r="F201" i="17"/>
  <c r="G201" i="17"/>
  <c r="E201" i="17"/>
  <c r="D201" i="17"/>
  <c r="I201" i="17" s="1"/>
  <c r="H197" i="17"/>
  <c r="F197" i="17"/>
  <c r="G197" i="17"/>
  <c r="E197" i="17"/>
  <c r="D197" i="17"/>
  <c r="I197" i="17" s="1"/>
  <c r="H193" i="17"/>
  <c r="G193" i="17"/>
  <c r="F193" i="17"/>
  <c r="E193" i="17"/>
  <c r="D193" i="17"/>
  <c r="I193" i="17" s="1"/>
  <c r="H189" i="17"/>
  <c r="F189" i="17"/>
  <c r="G189" i="17"/>
  <c r="E189" i="17"/>
  <c r="D189" i="17"/>
  <c r="I189" i="17" s="1"/>
  <c r="H185" i="17"/>
  <c r="F185" i="17"/>
  <c r="G185" i="17"/>
  <c r="E185" i="17"/>
  <c r="D185" i="17"/>
  <c r="I185" i="17" s="1"/>
  <c r="H181" i="17"/>
  <c r="F181" i="17"/>
  <c r="G181" i="17"/>
  <c r="E181" i="17"/>
  <c r="D181" i="17"/>
  <c r="I181" i="17" s="1"/>
  <c r="H177" i="17"/>
  <c r="G177" i="17"/>
  <c r="F177" i="17"/>
  <c r="E177" i="17"/>
  <c r="D177" i="17"/>
  <c r="I177" i="17" s="1"/>
  <c r="H173" i="17"/>
  <c r="F173" i="17"/>
  <c r="G173" i="17"/>
  <c r="E173" i="17"/>
  <c r="D173" i="17"/>
  <c r="I173" i="17" s="1"/>
  <c r="H169" i="17"/>
  <c r="F169" i="17"/>
  <c r="G169" i="17"/>
  <c r="E169" i="17"/>
  <c r="D169" i="17"/>
  <c r="I169" i="17" s="1"/>
  <c r="H165" i="17"/>
  <c r="F165" i="17"/>
  <c r="G165" i="17"/>
  <c r="E165" i="17"/>
  <c r="D165" i="17"/>
  <c r="I165" i="17" s="1"/>
  <c r="H161" i="17"/>
  <c r="F161" i="17"/>
  <c r="G161" i="17"/>
  <c r="E161" i="17"/>
  <c r="D161" i="17"/>
  <c r="I161" i="17" s="1"/>
  <c r="H157" i="17"/>
  <c r="F157" i="17"/>
  <c r="G157" i="17"/>
  <c r="E157" i="17"/>
  <c r="D157" i="17"/>
  <c r="I157" i="17" s="1"/>
  <c r="H153" i="17"/>
  <c r="F153" i="17"/>
  <c r="G153" i="17"/>
  <c r="E153" i="17"/>
  <c r="D153" i="17"/>
  <c r="I153" i="17" s="1"/>
  <c r="H149" i="17"/>
  <c r="F149" i="17"/>
  <c r="G149" i="17"/>
  <c r="E149" i="17"/>
  <c r="D149" i="17"/>
  <c r="I149" i="17" s="1"/>
  <c r="H145" i="17"/>
  <c r="G145" i="17"/>
  <c r="F145" i="17"/>
  <c r="E145" i="17"/>
  <c r="D145" i="17"/>
  <c r="I145" i="17" s="1"/>
  <c r="H141" i="17"/>
  <c r="F141" i="17"/>
  <c r="G141" i="17"/>
  <c r="E141" i="17"/>
  <c r="D141" i="17"/>
  <c r="I141" i="17" s="1"/>
  <c r="H137" i="17"/>
  <c r="F137" i="17"/>
  <c r="G137" i="17"/>
  <c r="E137" i="17"/>
  <c r="D137" i="17"/>
  <c r="I137" i="17" s="1"/>
  <c r="H133" i="17"/>
  <c r="F133" i="17"/>
  <c r="G133" i="17"/>
  <c r="E133" i="17"/>
  <c r="D133" i="17"/>
  <c r="I133" i="17" s="1"/>
  <c r="H129" i="17"/>
  <c r="G129" i="17"/>
  <c r="F129" i="17"/>
  <c r="E129" i="17"/>
  <c r="D129" i="17"/>
  <c r="I129" i="17" s="1"/>
  <c r="H125" i="17"/>
  <c r="F125" i="17"/>
  <c r="G125" i="17"/>
  <c r="E125" i="17"/>
  <c r="D125" i="17"/>
  <c r="I125" i="17" s="1"/>
  <c r="H121" i="17"/>
  <c r="F121" i="17"/>
  <c r="G121" i="17"/>
  <c r="E121" i="17"/>
  <c r="D121" i="17"/>
  <c r="I121" i="17" s="1"/>
  <c r="H117" i="17"/>
  <c r="F117" i="17"/>
  <c r="G117" i="17"/>
  <c r="E117" i="17"/>
  <c r="D117" i="17"/>
  <c r="I117" i="17" s="1"/>
  <c r="H113" i="17"/>
  <c r="G113" i="17"/>
  <c r="F113" i="17"/>
  <c r="E113" i="17"/>
  <c r="D113" i="17"/>
  <c r="I113" i="17" s="1"/>
  <c r="H109" i="17"/>
  <c r="F109" i="17"/>
  <c r="G109" i="17"/>
  <c r="E109" i="17"/>
  <c r="D109" i="17"/>
  <c r="I109" i="17" s="1"/>
  <c r="H105" i="17"/>
  <c r="F105" i="17"/>
  <c r="G105" i="17"/>
  <c r="E105" i="17"/>
  <c r="D105" i="17"/>
  <c r="I105" i="17" s="1"/>
  <c r="H101" i="17"/>
  <c r="F101" i="17"/>
  <c r="G101" i="17"/>
  <c r="E101" i="17"/>
  <c r="D101" i="17"/>
  <c r="I101" i="17" s="1"/>
  <c r="H97" i="17"/>
  <c r="F97" i="17"/>
  <c r="G97" i="17"/>
  <c r="E97" i="17"/>
  <c r="D97" i="17"/>
  <c r="I97" i="17" s="1"/>
  <c r="H93" i="17"/>
  <c r="F93" i="17"/>
  <c r="G93" i="17"/>
  <c r="E93" i="17"/>
  <c r="D93" i="17"/>
  <c r="I93" i="17" s="1"/>
  <c r="H89" i="17"/>
  <c r="F89" i="17"/>
  <c r="G89" i="17"/>
  <c r="E89" i="17"/>
  <c r="D89" i="17"/>
  <c r="I89" i="17" s="1"/>
  <c r="H85" i="17"/>
  <c r="F85" i="17"/>
  <c r="G85" i="17"/>
  <c r="E85" i="17"/>
  <c r="D85" i="17"/>
  <c r="I85" i="17" s="1"/>
  <c r="H81" i="17"/>
  <c r="G81" i="17"/>
  <c r="F81" i="17"/>
  <c r="E81" i="17"/>
  <c r="D81" i="17"/>
  <c r="I81" i="17" s="1"/>
  <c r="H77" i="17"/>
  <c r="F77" i="17"/>
  <c r="G77" i="17"/>
  <c r="E77" i="17"/>
  <c r="D77" i="17"/>
  <c r="I77" i="17" s="1"/>
  <c r="H73" i="17"/>
  <c r="F73" i="17"/>
  <c r="G73" i="17"/>
  <c r="E73" i="17"/>
  <c r="D73" i="17"/>
  <c r="I73" i="17" s="1"/>
  <c r="H69" i="17"/>
  <c r="F69" i="17"/>
  <c r="G69" i="17"/>
  <c r="E69" i="17"/>
  <c r="D69" i="17"/>
  <c r="I69" i="17" s="1"/>
  <c r="H65" i="17"/>
  <c r="G65" i="17"/>
  <c r="F65" i="17"/>
  <c r="E65" i="17"/>
  <c r="D65" i="17"/>
  <c r="I65" i="17" s="1"/>
  <c r="H61" i="17"/>
  <c r="F61" i="17"/>
  <c r="G61" i="17"/>
  <c r="E61" i="17"/>
  <c r="D61" i="17"/>
  <c r="I61" i="17" s="1"/>
  <c r="H57" i="17"/>
  <c r="F57" i="17"/>
  <c r="G57" i="17"/>
  <c r="E57" i="17"/>
  <c r="D57" i="17"/>
  <c r="I57" i="17" s="1"/>
  <c r="H53" i="17"/>
  <c r="F53" i="17"/>
  <c r="G53" i="17"/>
  <c r="E53" i="17"/>
  <c r="D53" i="17"/>
  <c r="I53" i="17" s="1"/>
  <c r="H49" i="17"/>
  <c r="G49" i="17"/>
  <c r="F49" i="17"/>
  <c r="E49" i="17"/>
  <c r="D49" i="17"/>
  <c r="I49" i="17" s="1"/>
  <c r="H45" i="17"/>
  <c r="F45" i="17"/>
  <c r="G45" i="17"/>
  <c r="E45" i="17"/>
  <c r="D45" i="17"/>
  <c r="I45" i="17" s="1"/>
  <c r="H41" i="17"/>
  <c r="F41" i="17"/>
  <c r="G41" i="17"/>
  <c r="E41" i="17"/>
  <c r="D41" i="17"/>
  <c r="I41" i="17" s="1"/>
  <c r="H37" i="17"/>
  <c r="F37" i="17"/>
  <c r="G37" i="17"/>
  <c r="E37" i="17"/>
  <c r="D37" i="17"/>
  <c r="I37" i="17" s="1"/>
  <c r="H33" i="17"/>
  <c r="F33" i="17"/>
  <c r="G33" i="17"/>
  <c r="E33" i="17"/>
  <c r="D33" i="17"/>
  <c r="I33" i="17" s="1"/>
  <c r="H29" i="17"/>
  <c r="F29" i="17"/>
  <c r="G29" i="17"/>
  <c r="E29" i="17"/>
  <c r="D29" i="17"/>
  <c r="I29" i="17" s="1"/>
  <c r="H25" i="17"/>
  <c r="F25" i="17"/>
  <c r="G25" i="17"/>
  <c r="E25" i="17"/>
  <c r="D25" i="17"/>
  <c r="I25" i="17" s="1"/>
  <c r="H21" i="17"/>
  <c r="F21" i="17"/>
  <c r="G21" i="17"/>
  <c r="E21" i="17"/>
  <c r="D21" i="17"/>
  <c r="H17" i="17"/>
  <c r="G17" i="17"/>
  <c r="E17" i="17"/>
  <c r="F17" i="17"/>
  <c r="D17" i="17"/>
  <c r="I17" i="17" s="1"/>
  <c r="H13" i="17"/>
  <c r="F13" i="17"/>
  <c r="G13" i="17"/>
  <c r="E13" i="17"/>
  <c r="D13" i="17"/>
  <c r="I13" i="17" s="1"/>
  <c r="H9" i="17"/>
  <c r="F9" i="17"/>
  <c r="G9" i="17"/>
  <c r="E9" i="17"/>
  <c r="D9" i="17"/>
  <c r="I9" i="17" s="1"/>
  <c r="H5" i="17"/>
  <c r="F5" i="17"/>
  <c r="G5" i="17"/>
  <c r="E5" i="17"/>
  <c r="D5" i="17"/>
  <c r="I5" i="17" s="1"/>
  <c r="F4001" i="17"/>
  <c r="H4001" i="17"/>
  <c r="G4001" i="17"/>
  <c r="D4001" i="17"/>
  <c r="I4001" i="17" s="1"/>
  <c r="E4001" i="17"/>
  <c r="H3997" i="17"/>
  <c r="F3997" i="17"/>
  <c r="G3997" i="17"/>
  <c r="D3997" i="17"/>
  <c r="I3997" i="17" s="1"/>
  <c r="E3997" i="17"/>
  <c r="H3993" i="17"/>
  <c r="F3993" i="17"/>
  <c r="G3993" i="17"/>
  <c r="E3993" i="17"/>
  <c r="D3993" i="17"/>
  <c r="I3993" i="17" s="1"/>
  <c r="H3989" i="17"/>
  <c r="F3989" i="17"/>
  <c r="G3989" i="17"/>
  <c r="D3989" i="17"/>
  <c r="I3989" i="17" s="1"/>
  <c r="E3989" i="17"/>
  <c r="F3985" i="17"/>
  <c r="H3985" i="17"/>
  <c r="G3985" i="17"/>
  <c r="D3985" i="17"/>
  <c r="I3985" i="17" s="1"/>
  <c r="E3985" i="17"/>
  <c r="H3981" i="17"/>
  <c r="F3981" i="17"/>
  <c r="G3981" i="17"/>
  <c r="D3981" i="17"/>
  <c r="I3981" i="17" s="1"/>
  <c r="E3981" i="17"/>
  <c r="H3977" i="17"/>
  <c r="F3977" i="17"/>
  <c r="G3977" i="17"/>
  <c r="E3977" i="17"/>
  <c r="D3977" i="17"/>
  <c r="I3977" i="17" s="1"/>
  <c r="H3973" i="17"/>
  <c r="F3973" i="17"/>
  <c r="G3973" i="17"/>
  <c r="D3973" i="17"/>
  <c r="I3973" i="17" s="1"/>
  <c r="E3973" i="17"/>
  <c r="H3969" i="17"/>
  <c r="F3969" i="17"/>
  <c r="G3969" i="17"/>
  <c r="D3969" i="17"/>
  <c r="I3969" i="17" s="1"/>
  <c r="E3969" i="17"/>
  <c r="H3965" i="17"/>
  <c r="F3965" i="17"/>
  <c r="G3965" i="17"/>
  <c r="D3965" i="17"/>
  <c r="I3965" i="17" s="1"/>
  <c r="E3965" i="17"/>
  <c r="H3961" i="17"/>
  <c r="F3961" i="17"/>
  <c r="G3961" i="17"/>
  <c r="E3961" i="17"/>
  <c r="D3961" i="17"/>
  <c r="I3961" i="17" s="1"/>
  <c r="H3957" i="17"/>
  <c r="F3957" i="17"/>
  <c r="G3957" i="17"/>
  <c r="D3957" i="17"/>
  <c r="I3957" i="17" s="1"/>
  <c r="E3957" i="17"/>
  <c r="F3953" i="17"/>
  <c r="H3953" i="17"/>
  <c r="G3953" i="17"/>
  <c r="D3953" i="17"/>
  <c r="I3953" i="17" s="1"/>
  <c r="E3953" i="17"/>
  <c r="H3949" i="17"/>
  <c r="F3949" i="17"/>
  <c r="G3949" i="17"/>
  <c r="D3949" i="17"/>
  <c r="I3949" i="17" s="1"/>
  <c r="E3949" i="17"/>
  <c r="H3945" i="17"/>
  <c r="F3945" i="17"/>
  <c r="G3945" i="17"/>
  <c r="E3945" i="17"/>
  <c r="D3945" i="17"/>
  <c r="I3945" i="17" s="1"/>
  <c r="H3941" i="17"/>
  <c r="F3941" i="17"/>
  <c r="G3941" i="17"/>
  <c r="D3941" i="17"/>
  <c r="I3941" i="17" s="1"/>
  <c r="E3941" i="17"/>
  <c r="F3937" i="17"/>
  <c r="H3937" i="17"/>
  <c r="G3937" i="17"/>
  <c r="D3937" i="17"/>
  <c r="I3937" i="17" s="1"/>
  <c r="E3937" i="17"/>
  <c r="H3933" i="17"/>
  <c r="F3933" i="17"/>
  <c r="G3933" i="17"/>
  <c r="D3933" i="17"/>
  <c r="I3933" i="17" s="1"/>
  <c r="E3933" i="17"/>
  <c r="H3929" i="17"/>
  <c r="F3929" i="17"/>
  <c r="G3929" i="17"/>
  <c r="E3929" i="17"/>
  <c r="D3929" i="17"/>
  <c r="I3929" i="17" s="1"/>
  <c r="H3925" i="17"/>
  <c r="F3925" i="17"/>
  <c r="G3925" i="17"/>
  <c r="D3925" i="17"/>
  <c r="I3925" i="17" s="1"/>
  <c r="E3925" i="17"/>
  <c r="F3921" i="17"/>
  <c r="H3921" i="17"/>
  <c r="G3921" i="17"/>
  <c r="D3921" i="17"/>
  <c r="I3921" i="17" s="1"/>
  <c r="E3921" i="17"/>
  <c r="H3917" i="17"/>
  <c r="F3917" i="17"/>
  <c r="G3917" i="17"/>
  <c r="D3917" i="17"/>
  <c r="I3917" i="17" s="1"/>
  <c r="E3917" i="17"/>
  <c r="H3913" i="17"/>
  <c r="F3913" i="17"/>
  <c r="G3913" i="17"/>
  <c r="E3913" i="17"/>
  <c r="D3913" i="17"/>
  <c r="I3913" i="17" s="1"/>
  <c r="H3909" i="17"/>
  <c r="F3909" i="17"/>
  <c r="G3909" i="17"/>
  <c r="D3909" i="17"/>
  <c r="I3909" i="17" s="1"/>
  <c r="E3909" i="17"/>
  <c r="H3905" i="17"/>
  <c r="F3905" i="17"/>
  <c r="G3905" i="17"/>
  <c r="D3905" i="17"/>
  <c r="I3905" i="17" s="1"/>
  <c r="E3905" i="17"/>
  <c r="H3901" i="17"/>
  <c r="F3901" i="17"/>
  <c r="G3901" i="17"/>
  <c r="D3901" i="17"/>
  <c r="I3901" i="17" s="1"/>
  <c r="E3901" i="17"/>
  <c r="H3897" i="17"/>
  <c r="F3897" i="17"/>
  <c r="G3897" i="17"/>
  <c r="E3897" i="17"/>
  <c r="D3897" i="17"/>
  <c r="I3897" i="17" s="1"/>
  <c r="H3893" i="17"/>
  <c r="F3893" i="17"/>
  <c r="G3893" i="17"/>
  <c r="D3893" i="17"/>
  <c r="I3893" i="17" s="1"/>
  <c r="E3893" i="17"/>
  <c r="F3889" i="17"/>
  <c r="H3889" i="17"/>
  <c r="G3889" i="17"/>
  <c r="D3889" i="17"/>
  <c r="I3889" i="17" s="1"/>
  <c r="E3889" i="17"/>
  <c r="H3885" i="17"/>
  <c r="F3885" i="17"/>
  <c r="G3885" i="17"/>
  <c r="D3885" i="17"/>
  <c r="I3885" i="17" s="1"/>
  <c r="E3885" i="17"/>
  <c r="H3881" i="17"/>
  <c r="F3881" i="17"/>
  <c r="G3881" i="17"/>
  <c r="E3881" i="17"/>
  <c r="D3881" i="17"/>
  <c r="I3881" i="17" s="1"/>
  <c r="H3877" i="17"/>
  <c r="F3877" i="17"/>
  <c r="G3877" i="17"/>
  <c r="D3877" i="17"/>
  <c r="I3877" i="17" s="1"/>
  <c r="E3877" i="17"/>
  <c r="F3873" i="17"/>
  <c r="H3873" i="17"/>
  <c r="G3873" i="17"/>
  <c r="D3873" i="17"/>
  <c r="E3873" i="17"/>
  <c r="H3869" i="17"/>
  <c r="F3869" i="17"/>
  <c r="G3869" i="17"/>
  <c r="D3869" i="17"/>
  <c r="I3869" i="17" s="1"/>
  <c r="E3869" i="17"/>
  <c r="H3865" i="17"/>
  <c r="F3865" i="17"/>
  <c r="G3865" i="17"/>
  <c r="E3865" i="17"/>
  <c r="D3865" i="17"/>
  <c r="I3865" i="17" s="1"/>
  <c r="H3861" i="17"/>
  <c r="F3861" i="17"/>
  <c r="G3861" i="17"/>
  <c r="D3861" i="17"/>
  <c r="I3861" i="17" s="1"/>
  <c r="E3861" i="17"/>
  <c r="F3857" i="17"/>
  <c r="H3857" i="17"/>
  <c r="G3857" i="17"/>
  <c r="D3857" i="17"/>
  <c r="I3857" i="17" s="1"/>
  <c r="E3857" i="17"/>
  <c r="H3853" i="17"/>
  <c r="F3853" i="17"/>
  <c r="G3853" i="17"/>
  <c r="D3853" i="17"/>
  <c r="I3853" i="17" s="1"/>
  <c r="E3853" i="17"/>
  <c r="H3849" i="17"/>
  <c r="F3849" i="17"/>
  <c r="G3849" i="17"/>
  <c r="E3849" i="17"/>
  <c r="D3849" i="17"/>
  <c r="I3849" i="17" s="1"/>
  <c r="H3845" i="17"/>
  <c r="F3845" i="17"/>
  <c r="G3845" i="17"/>
  <c r="D3845" i="17"/>
  <c r="I3845" i="17" s="1"/>
  <c r="E3845" i="17"/>
  <c r="H3841" i="17"/>
  <c r="F3841" i="17"/>
  <c r="G3841" i="17"/>
  <c r="D3841" i="17"/>
  <c r="I3841" i="17" s="1"/>
  <c r="E3841" i="17"/>
  <c r="H3837" i="17"/>
  <c r="F3837" i="17"/>
  <c r="G3837" i="17"/>
  <c r="D3837" i="17"/>
  <c r="I3837" i="17" s="1"/>
  <c r="E3837" i="17"/>
  <c r="H3833" i="17"/>
  <c r="F3833" i="17"/>
  <c r="G3833" i="17"/>
  <c r="E3833" i="17"/>
  <c r="D3833" i="17"/>
  <c r="I3833" i="17" s="1"/>
  <c r="H3829" i="17"/>
  <c r="F3829" i="17"/>
  <c r="G3829" i="17"/>
  <c r="D3829" i="17"/>
  <c r="I3829" i="17" s="1"/>
  <c r="E3829" i="17"/>
  <c r="F3825" i="17"/>
  <c r="H3825" i="17"/>
  <c r="G3825" i="17"/>
  <c r="D3825" i="17"/>
  <c r="I3825" i="17" s="1"/>
  <c r="E3825" i="17"/>
  <c r="H3821" i="17"/>
  <c r="F3821" i="17"/>
  <c r="G3821" i="17"/>
  <c r="D3821" i="17"/>
  <c r="E3821" i="17"/>
  <c r="H3817" i="17"/>
  <c r="F3817" i="17"/>
  <c r="G3817" i="17"/>
  <c r="E3817" i="17"/>
  <c r="D3817" i="17"/>
  <c r="I3817" i="17" s="1"/>
  <c r="H3813" i="17"/>
  <c r="F3813" i="17"/>
  <c r="G3813" i="17"/>
  <c r="D3813" i="17"/>
  <c r="I3813" i="17" s="1"/>
  <c r="E3813" i="17"/>
  <c r="F3809" i="17"/>
  <c r="H3809" i="17"/>
  <c r="G3809" i="17"/>
  <c r="D3809" i="17"/>
  <c r="I3809" i="17" s="1"/>
  <c r="E3809" i="17"/>
  <c r="H3805" i="17"/>
  <c r="F3805" i="17"/>
  <c r="G3805" i="17"/>
  <c r="D3805" i="17"/>
  <c r="I3805" i="17" s="1"/>
  <c r="E3805" i="17"/>
  <c r="H3801" i="17"/>
  <c r="F3801" i="17"/>
  <c r="G3801" i="17"/>
  <c r="E3801" i="17"/>
  <c r="D3801" i="17"/>
  <c r="I3801" i="17" s="1"/>
  <c r="H3797" i="17"/>
  <c r="F3797" i="17"/>
  <c r="G3797" i="17"/>
  <c r="D3797" i="17"/>
  <c r="I3797" i="17" s="1"/>
  <c r="E3797" i="17"/>
  <c r="F3793" i="17"/>
  <c r="H3793" i="17"/>
  <c r="G3793" i="17"/>
  <c r="D3793" i="17"/>
  <c r="I3793" i="17" s="1"/>
  <c r="E3793" i="17"/>
  <c r="H3789" i="17"/>
  <c r="F3789" i="17"/>
  <c r="G3789" i="17"/>
  <c r="D3789" i="17"/>
  <c r="I3789" i="17" s="1"/>
  <c r="E3789" i="17"/>
  <c r="H3785" i="17"/>
  <c r="F3785" i="17"/>
  <c r="G3785" i="17"/>
  <c r="E3785" i="17"/>
  <c r="D3785" i="17"/>
  <c r="I3785" i="17" s="1"/>
  <c r="H3781" i="17"/>
  <c r="F3781" i="17"/>
  <c r="G3781" i="17"/>
  <c r="D3781" i="17"/>
  <c r="I3781" i="17" s="1"/>
  <c r="E3781" i="17"/>
  <c r="H3777" i="17"/>
  <c r="F3777" i="17"/>
  <c r="G3777" i="17"/>
  <c r="D3777" i="17"/>
  <c r="I3777" i="17" s="1"/>
  <c r="E3777" i="17"/>
  <c r="H3773" i="17"/>
  <c r="F3773" i="17"/>
  <c r="G3773" i="17"/>
  <c r="D3773" i="17"/>
  <c r="I3773" i="17" s="1"/>
  <c r="E3773" i="17"/>
  <c r="H3769" i="17"/>
  <c r="F3769" i="17"/>
  <c r="G3769" i="17"/>
  <c r="E3769" i="17"/>
  <c r="D3769" i="17"/>
  <c r="I3769" i="17" s="1"/>
  <c r="H3765" i="17"/>
  <c r="F3765" i="17"/>
  <c r="G3765" i="17"/>
  <c r="D3765" i="17"/>
  <c r="I3765" i="17" s="1"/>
  <c r="E3765" i="17"/>
  <c r="F3761" i="17"/>
  <c r="G3761" i="17"/>
  <c r="H3761" i="17"/>
  <c r="D3761" i="17"/>
  <c r="I3761" i="17" s="1"/>
  <c r="E3761" i="17"/>
  <c r="H3757" i="17"/>
  <c r="F3757" i="17"/>
  <c r="G3757" i="17"/>
  <c r="D3757" i="17"/>
  <c r="I3757" i="17" s="1"/>
  <c r="E3757" i="17"/>
  <c r="H3753" i="17"/>
  <c r="F3753" i="17"/>
  <c r="G3753" i="17"/>
  <c r="E3753" i="17"/>
  <c r="D3753" i="17"/>
  <c r="I3753" i="17" s="1"/>
  <c r="H3749" i="17"/>
  <c r="F3749" i="17"/>
  <c r="G3749" i="17"/>
  <c r="D3749" i="17"/>
  <c r="I3749" i="17" s="1"/>
  <c r="E3749" i="17"/>
  <c r="F3745" i="17"/>
  <c r="H3745" i="17"/>
  <c r="G3745" i="17"/>
  <c r="D3745" i="17"/>
  <c r="I3745" i="17" s="1"/>
  <c r="E3745" i="17"/>
  <c r="H3741" i="17"/>
  <c r="F3741" i="17"/>
  <c r="G3741" i="17"/>
  <c r="D3741" i="17"/>
  <c r="I3741" i="17" s="1"/>
  <c r="E3741" i="17"/>
  <c r="H3737" i="17"/>
  <c r="F3737" i="17"/>
  <c r="G3737" i="17"/>
  <c r="E3737" i="17"/>
  <c r="D3737" i="17"/>
  <c r="I3737" i="17" s="1"/>
  <c r="H3733" i="17"/>
  <c r="F3733" i="17"/>
  <c r="G3733" i="17"/>
  <c r="D3733" i="17"/>
  <c r="I3733" i="17" s="1"/>
  <c r="E3733" i="17"/>
  <c r="F3729" i="17"/>
  <c r="H3729" i="17"/>
  <c r="G3729" i="17"/>
  <c r="D3729" i="17"/>
  <c r="I3729" i="17" s="1"/>
  <c r="E3729" i="17"/>
  <c r="H3725" i="17"/>
  <c r="F3725" i="17"/>
  <c r="G3725" i="17"/>
  <c r="D3725" i="17"/>
  <c r="I3725" i="17" s="1"/>
  <c r="E3725" i="17"/>
  <c r="H3721" i="17"/>
  <c r="F3721" i="17"/>
  <c r="G3721" i="17"/>
  <c r="E3721" i="17"/>
  <c r="D3721" i="17"/>
  <c r="I3721" i="17" s="1"/>
  <c r="H3717" i="17"/>
  <c r="F3717" i="17"/>
  <c r="G3717" i="17"/>
  <c r="D3717" i="17"/>
  <c r="I3717" i="17" s="1"/>
  <c r="E3717" i="17"/>
  <c r="H3713" i="17"/>
  <c r="F3713" i="17"/>
  <c r="G3713" i="17"/>
  <c r="D3713" i="17"/>
  <c r="I3713" i="17" s="1"/>
  <c r="E3713" i="17"/>
  <c r="H3709" i="17"/>
  <c r="F3709" i="17"/>
  <c r="G3709" i="17"/>
  <c r="D3709" i="17"/>
  <c r="I3709" i="17" s="1"/>
  <c r="E3709" i="17"/>
  <c r="H3705" i="17"/>
  <c r="F3705" i="17"/>
  <c r="G3705" i="17"/>
  <c r="E3705" i="17"/>
  <c r="D3705" i="17"/>
  <c r="I3705" i="17" s="1"/>
  <c r="H3701" i="17"/>
  <c r="F3701" i="17"/>
  <c r="G3701" i="17"/>
  <c r="D3701" i="17"/>
  <c r="I3701" i="17" s="1"/>
  <c r="E3701" i="17"/>
  <c r="F3697" i="17"/>
  <c r="H3697" i="17"/>
  <c r="G3697" i="17"/>
  <c r="D3697" i="17"/>
  <c r="I3697" i="17" s="1"/>
  <c r="E3697" i="17"/>
  <c r="H3693" i="17"/>
  <c r="F3693" i="17"/>
  <c r="G3693" i="17"/>
  <c r="D3693" i="17"/>
  <c r="I3693" i="17" s="1"/>
  <c r="E3693" i="17"/>
  <c r="H3689" i="17"/>
  <c r="F3689" i="17"/>
  <c r="G3689" i="17"/>
  <c r="E3689" i="17"/>
  <c r="D3689" i="17"/>
  <c r="I3689" i="17" s="1"/>
  <c r="H3685" i="17"/>
  <c r="F3685" i="17"/>
  <c r="G3685" i="17"/>
  <c r="D3685" i="17"/>
  <c r="I3685" i="17" s="1"/>
  <c r="E3685" i="17"/>
  <c r="F3681" i="17"/>
  <c r="H3681" i="17"/>
  <c r="G3681" i="17"/>
  <c r="D3681" i="17"/>
  <c r="I3681" i="17" s="1"/>
  <c r="E3681" i="17"/>
  <c r="H3677" i="17"/>
  <c r="F3677" i="17"/>
  <c r="G3677" i="17"/>
  <c r="D3677" i="17"/>
  <c r="I3677" i="17" s="1"/>
  <c r="E3677" i="17"/>
  <c r="H3673" i="17"/>
  <c r="F3673" i="17"/>
  <c r="G3673" i="17"/>
  <c r="E3673" i="17"/>
  <c r="D3673" i="17"/>
  <c r="I3673" i="17" s="1"/>
  <c r="H3669" i="17"/>
  <c r="F3669" i="17"/>
  <c r="G3669" i="17"/>
  <c r="D3669" i="17"/>
  <c r="I3669" i="17" s="1"/>
  <c r="E3669" i="17"/>
  <c r="F3665" i="17"/>
  <c r="H3665" i="17"/>
  <c r="G3665" i="17"/>
  <c r="D3665" i="17"/>
  <c r="I3665" i="17" s="1"/>
  <c r="E3665" i="17"/>
  <c r="H3661" i="17"/>
  <c r="F3661" i="17"/>
  <c r="G3661" i="17"/>
  <c r="D3661" i="17"/>
  <c r="I3661" i="17" s="1"/>
  <c r="E3661" i="17"/>
  <c r="H3657" i="17"/>
  <c r="F3657" i="17"/>
  <c r="G3657" i="17"/>
  <c r="E3657" i="17"/>
  <c r="D3657" i="17"/>
  <c r="I3657" i="17" s="1"/>
  <c r="H3653" i="17"/>
  <c r="F3653" i="17"/>
  <c r="G3653" i="17"/>
  <c r="D3653" i="17"/>
  <c r="I3653" i="17" s="1"/>
  <c r="E3653" i="17"/>
  <c r="H3649" i="17"/>
  <c r="F3649" i="17"/>
  <c r="G3649" i="17"/>
  <c r="D3649" i="17"/>
  <c r="I3649" i="17" s="1"/>
  <c r="E3649" i="17"/>
  <c r="H3645" i="17"/>
  <c r="F3645" i="17"/>
  <c r="G3645" i="17"/>
  <c r="D3645" i="17"/>
  <c r="I3645" i="17" s="1"/>
  <c r="E3645" i="17"/>
  <c r="H3641" i="17"/>
  <c r="F3641" i="17"/>
  <c r="G3641" i="17"/>
  <c r="E3641" i="17"/>
  <c r="D3641" i="17"/>
  <c r="I3641" i="17" s="1"/>
  <c r="H3637" i="17"/>
  <c r="F3637" i="17"/>
  <c r="G3637" i="17"/>
  <c r="D3637" i="17"/>
  <c r="I3637" i="17" s="1"/>
  <c r="E3637" i="17"/>
  <c r="F3633" i="17"/>
  <c r="H3633" i="17"/>
  <c r="G3633" i="17"/>
  <c r="D3633" i="17"/>
  <c r="I3633" i="17" s="1"/>
  <c r="E3633" i="17"/>
  <c r="H3629" i="17"/>
  <c r="F3629" i="17"/>
  <c r="G3629" i="17"/>
  <c r="D3629" i="17"/>
  <c r="I3629" i="17" s="1"/>
  <c r="E3629" i="17"/>
  <c r="H3625" i="17"/>
  <c r="F3625" i="17"/>
  <c r="G3625" i="17"/>
  <c r="E3625" i="17"/>
  <c r="D3625" i="17"/>
  <c r="I3625" i="17" s="1"/>
  <c r="H3621" i="17"/>
  <c r="F3621" i="17"/>
  <c r="G3621" i="17"/>
  <c r="D3621" i="17"/>
  <c r="I3621" i="17" s="1"/>
  <c r="E3621" i="17"/>
  <c r="F3617" i="17"/>
  <c r="H3617" i="17"/>
  <c r="G3617" i="17"/>
  <c r="D3617" i="17"/>
  <c r="I3617" i="17" s="1"/>
  <c r="E3617" i="17"/>
  <c r="H3613" i="17"/>
  <c r="F3613" i="17"/>
  <c r="G3613" i="17"/>
  <c r="D3613" i="17"/>
  <c r="I3613" i="17" s="1"/>
  <c r="E3613" i="17"/>
  <c r="H3609" i="17"/>
  <c r="F3609" i="17"/>
  <c r="G3609" i="17"/>
  <c r="E3609" i="17"/>
  <c r="D3609" i="17"/>
  <c r="I3609" i="17" s="1"/>
  <c r="H3605" i="17"/>
  <c r="F3605" i="17"/>
  <c r="G3605" i="17"/>
  <c r="D3605" i="17"/>
  <c r="I3605" i="17" s="1"/>
  <c r="E3605" i="17"/>
  <c r="F3601" i="17"/>
  <c r="H3601" i="17"/>
  <c r="G3601" i="17"/>
  <c r="D3601" i="17"/>
  <c r="I3601" i="17" s="1"/>
  <c r="E3601" i="17"/>
  <c r="H3597" i="17"/>
  <c r="F3597" i="17"/>
  <c r="G3597" i="17"/>
  <c r="D3597" i="17"/>
  <c r="I3597" i="17" s="1"/>
  <c r="E3597" i="17"/>
  <c r="H3593" i="17"/>
  <c r="F3593" i="17"/>
  <c r="G3593" i="17"/>
  <c r="E3593" i="17"/>
  <c r="D3593" i="17"/>
  <c r="I3593" i="17" s="1"/>
  <c r="H3589" i="17"/>
  <c r="F3589" i="17"/>
  <c r="G3589" i="17"/>
  <c r="D3589" i="17"/>
  <c r="I3589" i="17" s="1"/>
  <c r="E3589" i="17"/>
  <c r="H3585" i="17"/>
  <c r="F3585" i="17"/>
  <c r="G3585" i="17"/>
  <c r="D3585" i="17"/>
  <c r="I3585" i="17" s="1"/>
  <c r="E3585" i="17"/>
  <c r="H3581" i="17"/>
  <c r="F3581" i="17"/>
  <c r="G3581" i="17"/>
  <c r="D3581" i="17"/>
  <c r="I3581" i="17" s="1"/>
  <c r="E3581" i="17"/>
  <c r="H3577" i="17"/>
  <c r="F3577" i="17"/>
  <c r="G3577" i="17"/>
  <c r="E3577" i="17"/>
  <c r="D3577" i="17"/>
  <c r="I3577" i="17" s="1"/>
  <c r="H3573" i="17"/>
  <c r="F3573" i="17"/>
  <c r="G3573" i="17"/>
  <c r="D3573" i="17"/>
  <c r="I3573" i="17" s="1"/>
  <c r="E3573" i="17"/>
  <c r="F3569" i="17"/>
  <c r="H3569" i="17"/>
  <c r="G3569" i="17"/>
  <c r="D3569" i="17"/>
  <c r="I3569" i="17" s="1"/>
  <c r="E3569" i="17"/>
  <c r="H3565" i="17"/>
  <c r="F3565" i="17"/>
  <c r="G3565" i="17"/>
  <c r="D3565" i="17"/>
  <c r="I3565" i="17" s="1"/>
  <c r="E3565" i="17"/>
  <c r="H3561" i="17"/>
  <c r="F3561" i="17"/>
  <c r="G3561" i="17"/>
  <c r="E3561" i="17"/>
  <c r="D3561" i="17"/>
  <c r="I3561" i="17" s="1"/>
  <c r="H3557" i="17"/>
  <c r="F3557" i="17"/>
  <c r="G3557" i="17"/>
  <c r="D3557" i="17"/>
  <c r="I3557" i="17" s="1"/>
  <c r="E3557" i="17"/>
  <c r="F3553" i="17"/>
  <c r="H3553" i="17"/>
  <c r="G3553" i="17"/>
  <c r="D3553" i="17"/>
  <c r="I3553" i="17" s="1"/>
  <c r="E3553" i="17"/>
  <c r="H3549" i="17"/>
  <c r="F3549" i="17"/>
  <c r="G3549" i="17"/>
  <c r="D3549" i="17"/>
  <c r="I3549" i="17" s="1"/>
  <c r="E3549" i="17"/>
  <c r="H3545" i="17"/>
  <c r="F3545" i="17"/>
  <c r="G3545" i="17"/>
  <c r="E3545" i="17"/>
  <c r="D3545" i="17"/>
  <c r="I3545" i="17" s="1"/>
  <c r="H3541" i="17"/>
  <c r="F3541" i="17"/>
  <c r="G3541" i="17"/>
  <c r="D3541" i="17"/>
  <c r="I3541" i="17" s="1"/>
  <c r="E3541" i="17"/>
  <c r="F3537" i="17"/>
  <c r="H3537" i="17"/>
  <c r="G3537" i="17"/>
  <c r="D3537" i="17"/>
  <c r="I3537" i="17" s="1"/>
  <c r="E3537" i="17"/>
  <c r="H3533" i="17"/>
  <c r="F3533" i="17"/>
  <c r="G3533" i="17"/>
  <c r="D3533" i="17"/>
  <c r="I3533" i="17" s="1"/>
  <c r="E3533" i="17"/>
  <c r="H3529" i="17"/>
  <c r="F3529" i="17"/>
  <c r="G3529" i="17"/>
  <c r="E3529" i="17"/>
  <c r="D3529" i="17"/>
  <c r="I3529" i="17" s="1"/>
  <c r="H3525" i="17"/>
  <c r="F3525" i="17"/>
  <c r="G3525" i="17"/>
  <c r="D3525" i="17"/>
  <c r="I3525" i="17" s="1"/>
  <c r="E3525" i="17"/>
  <c r="H3521" i="17"/>
  <c r="F3521" i="17"/>
  <c r="G3521" i="17"/>
  <c r="D3521" i="17"/>
  <c r="I3521" i="17" s="1"/>
  <c r="E3521" i="17"/>
  <c r="H3517" i="17"/>
  <c r="F3517" i="17"/>
  <c r="G3517" i="17"/>
  <c r="D3517" i="17"/>
  <c r="I3517" i="17" s="1"/>
  <c r="E3517" i="17"/>
  <c r="H3513" i="17"/>
  <c r="F3513" i="17"/>
  <c r="G3513" i="17"/>
  <c r="E3513" i="17"/>
  <c r="D3513" i="17"/>
  <c r="I3513" i="17" s="1"/>
  <c r="H3509" i="17"/>
  <c r="F3509" i="17"/>
  <c r="G3509" i="17"/>
  <c r="D3509" i="17"/>
  <c r="I3509" i="17" s="1"/>
  <c r="E3509" i="17"/>
  <c r="F3505" i="17"/>
  <c r="G3505" i="17"/>
  <c r="H3505" i="17"/>
  <c r="D3505" i="17"/>
  <c r="I3505" i="17" s="1"/>
  <c r="E3505" i="17"/>
  <c r="H3501" i="17"/>
  <c r="F3501" i="17"/>
  <c r="G3501" i="17"/>
  <c r="D3501" i="17"/>
  <c r="I3501" i="17" s="1"/>
  <c r="E3501" i="17"/>
  <c r="H3497" i="17"/>
  <c r="F3497" i="17"/>
  <c r="G3497" i="17"/>
  <c r="E3497" i="17"/>
  <c r="D3497" i="17"/>
  <c r="I3497" i="17" s="1"/>
  <c r="H3493" i="17"/>
  <c r="F3493" i="17"/>
  <c r="G3493" i="17"/>
  <c r="D3493" i="17"/>
  <c r="I3493" i="17" s="1"/>
  <c r="E3493" i="17"/>
  <c r="F3489" i="17"/>
  <c r="H3489" i="17"/>
  <c r="G3489" i="17"/>
  <c r="D3489" i="17"/>
  <c r="I3489" i="17" s="1"/>
  <c r="E3489" i="17"/>
  <c r="H3485" i="17"/>
  <c r="F3485" i="17"/>
  <c r="G3485" i="17"/>
  <c r="D3485" i="17"/>
  <c r="I3485" i="17" s="1"/>
  <c r="E3485" i="17"/>
  <c r="H3481" i="17"/>
  <c r="F3481" i="17"/>
  <c r="G3481" i="17"/>
  <c r="E3481" i="17"/>
  <c r="D3481" i="17"/>
  <c r="I3481" i="17" s="1"/>
  <c r="H3477" i="17"/>
  <c r="F3477" i="17"/>
  <c r="G3477" i="17"/>
  <c r="D3477" i="17"/>
  <c r="I3477" i="17" s="1"/>
  <c r="E3477" i="17"/>
  <c r="F3473" i="17"/>
  <c r="H3473" i="17"/>
  <c r="G3473" i="17"/>
  <c r="D3473" i="17"/>
  <c r="I3473" i="17" s="1"/>
  <c r="E3473" i="17"/>
  <c r="H3469" i="17"/>
  <c r="F3469" i="17"/>
  <c r="G3469" i="17"/>
  <c r="D3469" i="17"/>
  <c r="I3469" i="17" s="1"/>
  <c r="E3469" i="17"/>
  <c r="H3465" i="17"/>
  <c r="F3465" i="17"/>
  <c r="G3465" i="17"/>
  <c r="E3465" i="17"/>
  <c r="D3465" i="17"/>
  <c r="I3465" i="17" s="1"/>
  <c r="H3461" i="17"/>
  <c r="F3461" i="17"/>
  <c r="G3461" i="17"/>
  <c r="D3461" i="17"/>
  <c r="I3461" i="17" s="1"/>
  <c r="E3461" i="17"/>
  <c r="H3457" i="17"/>
  <c r="F3457" i="17"/>
  <c r="G3457" i="17"/>
  <c r="D3457" i="17"/>
  <c r="I3457" i="17" s="1"/>
  <c r="E3457" i="17"/>
  <c r="H3453" i="17"/>
  <c r="F3453" i="17"/>
  <c r="G3453" i="17"/>
  <c r="D3453" i="17"/>
  <c r="I3453" i="17" s="1"/>
  <c r="E3453" i="17"/>
  <c r="H3449" i="17"/>
  <c r="F3449" i="17"/>
  <c r="G3449" i="17"/>
  <c r="E3449" i="17"/>
  <c r="D3449" i="17"/>
  <c r="I3449" i="17" s="1"/>
  <c r="H3445" i="17"/>
  <c r="F3445" i="17"/>
  <c r="G3445" i="17"/>
  <c r="D3445" i="17"/>
  <c r="I3445" i="17" s="1"/>
  <c r="E3445" i="17"/>
  <c r="F3441" i="17"/>
  <c r="H3441" i="17"/>
  <c r="G3441" i="17"/>
  <c r="D3441" i="17"/>
  <c r="I3441" i="17" s="1"/>
  <c r="E3441" i="17"/>
  <c r="H3437" i="17"/>
  <c r="F3437" i="17"/>
  <c r="G3437" i="17"/>
  <c r="D3437" i="17"/>
  <c r="I3437" i="17" s="1"/>
  <c r="E3437" i="17"/>
  <c r="H3433" i="17"/>
  <c r="F3433" i="17"/>
  <c r="G3433" i="17"/>
  <c r="E3433" i="17"/>
  <c r="D3433" i="17"/>
  <c r="I3433" i="17" s="1"/>
  <c r="H3429" i="17"/>
  <c r="F3429" i="17"/>
  <c r="G3429" i="17"/>
  <c r="D3429" i="17"/>
  <c r="I3429" i="17" s="1"/>
  <c r="E3429" i="17"/>
  <c r="F3425" i="17"/>
  <c r="H3425" i="17"/>
  <c r="G3425" i="17"/>
  <c r="D3425" i="17"/>
  <c r="I3425" i="17" s="1"/>
  <c r="E3425" i="17"/>
  <c r="H3421" i="17"/>
  <c r="F3421" i="17"/>
  <c r="G3421" i="17"/>
  <c r="D3421" i="17"/>
  <c r="I3421" i="17" s="1"/>
  <c r="E3421" i="17"/>
  <c r="H3417" i="17"/>
  <c r="F3417" i="17"/>
  <c r="G3417" i="17"/>
  <c r="E3417" i="17"/>
  <c r="D3417" i="17"/>
  <c r="I3417" i="17" s="1"/>
  <c r="H3413" i="17"/>
  <c r="F3413" i="17"/>
  <c r="G3413" i="17"/>
  <c r="D3413" i="17"/>
  <c r="I3413" i="17" s="1"/>
  <c r="E3413" i="17"/>
  <c r="F3409" i="17"/>
  <c r="H3409" i="17"/>
  <c r="G3409" i="17"/>
  <c r="D3409" i="17"/>
  <c r="I3409" i="17" s="1"/>
  <c r="E3409" i="17"/>
  <c r="H3405" i="17"/>
  <c r="F3405" i="17"/>
  <c r="G3405" i="17"/>
  <c r="D3405" i="17"/>
  <c r="I3405" i="17" s="1"/>
  <c r="E3405" i="17"/>
  <c r="H3401" i="17"/>
  <c r="F3401" i="17"/>
  <c r="G3401" i="17"/>
  <c r="E3401" i="17"/>
  <c r="D3401" i="17"/>
  <c r="I3401" i="17" s="1"/>
  <c r="H3397" i="17"/>
  <c r="F3397" i="17"/>
  <c r="G3397" i="17"/>
  <c r="D3397" i="17"/>
  <c r="I3397" i="17" s="1"/>
  <c r="E3397" i="17"/>
  <c r="H3393" i="17"/>
  <c r="F3393" i="17"/>
  <c r="G3393" i="17"/>
  <c r="D3393" i="17"/>
  <c r="I3393" i="17" s="1"/>
  <c r="E3393" i="17"/>
  <c r="H3389" i="17"/>
  <c r="F3389" i="17"/>
  <c r="G3389" i="17"/>
  <c r="D3389" i="17"/>
  <c r="I3389" i="17" s="1"/>
  <c r="E3389" i="17"/>
  <c r="H3385" i="17"/>
  <c r="F3385" i="17"/>
  <c r="G3385" i="17"/>
  <c r="E3385" i="17"/>
  <c r="D3385" i="17"/>
  <c r="I3385" i="17" s="1"/>
  <c r="H3381" i="17"/>
  <c r="F3381" i="17"/>
  <c r="G3381" i="17"/>
  <c r="D3381" i="17"/>
  <c r="I3381" i="17" s="1"/>
  <c r="E3381" i="17"/>
  <c r="F3377" i="17"/>
  <c r="H3377" i="17"/>
  <c r="G3377" i="17"/>
  <c r="D3377" i="17"/>
  <c r="I3377" i="17" s="1"/>
  <c r="E3377" i="17"/>
  <c r="H3373" i="17"/>
  <c r="F3373" i="17"/>
  <c r="G3373" i="17"/>
  <c r="D3373" i="17"/>
  <c r="E3373" i="17"/>
  <c r="H3369" i="17"/>
  <c r="F3369" i="17"/>
  <c r="G3369" i="17"/>
  <c r="E3369" i="17"/>
  <c r="D3369" i="17"/>
  <c r="I3369" i="17" s="1"/>
  <c r="H3365" i="17"/>
  <c r="F3365" i="17"/>
  <c r="G3365" i="17"/>
  <c r="D3365" i="17"/>
  <c r="I3365" i="17" s="1"/>
  <c r="E3365" i="17"/>
  <c r="F3361" i="17"/>
  <c r="H3361" i="17"/>
  <c r="G3361" i="17"/>
  <c r="D3361" i="17"/>
  <c r="I3361" i="17" s="1"/>
  <c r="E3361" i="17"/>
  <c r="H3357" i="17"/>
  <c r="F3357" i="17"/>
  <c r="G3357" i="17"/>
  <c r="D3357" i="17"/>
  <c r="I3357" i="17" s="1"/>
  <c r="E3357" i="17"/>
  <c r="H3353" i="17"/>
  <c r="F3353" i="17"/>
  <c r="G3353" i="17"/>
  <c r="E3353" i="17"/>
  <c r="D3353" i="17"/>
  <c r="I3353" i="17" s="1"/>
  <c r="H3349" i="17"/>
  <c r="F3349" i="17"/>
  <c r="G3349" i="17"/>
  <c r="D3349" i="17"/>
  <c r="I3349" i="17" s="1"/>
  <c r="E3349" i="17"/>
  <c r="F3345" i="17"/>
  <c r="H3345" i="17"/>
  <c r="G3345" i="17"/>
  <c r="D3345" i="17"/>
  <c r="I3345" i="17" s="1"/>
  <c r="E3345" i="17"/>
  <c r="H3341" i="17"/>
  <c r="F3341" i="17"/>
  <c r="G3341" i="17"/>
  <c r="D3341" i="17"/>
  <c r="E3341" i="17"/>
  <c r="H3337" i="17"/>
  <c r="F3337" i="17"/>
  <c r="G3337" i="17"/>
  <c r="E3337" i="17"/>
  <c r="D3337" i="17"/>
  <c r="I3337" i="17" s="1"/>
  <c r="H3333" i="17"/>
  <c r="F3333" i="17"/>
  <c r="G3333" i="17"/>
  <c r="D3333" i="17"/>
  <c r="I3333" i="17" s="1"/>
  <c r="E3333" i="17"/>
  <c r="H3329" i="17"/>
  <c r="F3329" i="17"/>
  <c r="G3329" i="17"/>
  <c r="D3329" i="17"/>
  <c r="I3329" i="17" s="1"/>
  <c r="E3329" i="17"/>
  <c r="H3325" i="17"/>
  <c r="F3325" i="17"/>
  <c r="G3325" i="17"/>
  <c r="D3325" i="17"/>
  <c r="I3325" i="17" s="1"/>
  <c r="E3325" i="17"/>
  <c r="H3321" i="17"/>
  <c r="F3321" i="17"/>
  <c r="G3321" i="17"/>
  <c r="E3321" i="17"/>
  <c r="D3321" i="17"/>
  <c r="I3321" i="17" s="1"/>
  <c r="H3317" i="17"/>
  <c r="F3317" i="17"/>
  <c r="G3317" i="17"/>
  <c r="D3317" i="17"/>
  <c r="I3317" i="17" s="1"/>
  <c r="E3317" i="17"/>
  <c r="F3313" i="17"/>
  <c r="H3313" i="17"/>
  <c r="G3313" i="17"/>
  <c r="D3313" i="17"/>
  <c r="E3313" i="17"/>
  <c r="H3309" i="17"/>
  <c r="F3309" i="17"/>
  <c r="G3309" i="17"/>
  <c r="D3309" i="17"/>
  <c r="I3309" i="17" s="1"/>
  <c r="E3309" i="17"/>
  <c r="H3305" i="17"/>
  <c r="F3305" i="17"/>
  <c r="G3305" i="17"/>
  <c r="E3305" i="17"/>
  <c r="D3305" i="17"/>
  <c r="I3305" i="17" s="1"/>
  <c r="H3301" i="17"/>
  <c r="F3301" i="17"/>
  <c r="G3301" i="17"/>
  <c r="D3301" i="17"/>
  <c r="I3301" i="17" s="1"/>
  <c r="E3301" i="17"/>
  <c r="F3297" i="17"/>
  <c r="H3297" i="17"/>
  <c r="G3297" i="17"/>
  <c r="D3297" i="17"/>
  <c r="I3297" i="17" s="1"/>
  <c r="E3297" i="17"/>
  <c r="H3293" i="17"/>
  <c r="F3293" i="17"/>
  <c r="G3293" i="17"/>
  <c r="D3293" i="17"/>
  <c r="I3293" i="17" s="1"/>
  <c r="E3293" i="17"/>
  <c r="H3289" i="17"/>
  <c r="F3289" i="17"/>
  <c r="G3289" i="17"/>
  <c r="E3289" i="17"/>
  <c r="D3289" i="17"/>
  <c r="I3289" i="17" s="1"/>
  <c r="H3285" i="17"/>
  <c r="F3285" i="17"/>
  <c r="G3285" i="17"/>
  <c r="D3285" i="17"/>
  <c r="I3285" i="17" s="1"/>
  <c r="E3285" i="17"/>
  <c r="F3281" i="17"/>
  <c r="H3281" i="17"/>
  <c r="G3281" i="17"/>
  <c r="D3281" i="17"/>
  <c r="I3281" i="17" s="1"/>
  <c r="E3281" i="17"/>
  <c r="H3277" i="17"/>
  <c r="F3277" i="17"/>
  <c r="G3277" i="17"/>
  <c r="D3277" i="17"/>
  <c r="I3277" i="17" s="1"/>
  <c r="E3277" i="17"/>
  <c r="H3273" i="17"/>
  <c r="F3273" i="17"/>
  <c r="G3273" i="17"/>
  <c r="E3273" i="17"/>
  <c r="D3273" i="17"/>
  <c r="I3273" i="17" s="1"/>
  <c r="H3269" i="17"/>
  <c r="F3269" i="17"/>
  <c r="G3269" i="17"/>
  <c r="D3269" i="17"/>
  <c r="I3269" i="17" s="1"/>
  <c r="E3269" i="17"/>
  <c r="H3265" i="17"/>
  <c r="F3265" i="17"/>
  <c r="G3265" i="17"/>
  <c r="D3265" i="17"/>
  <c r="I3265" i="17" s="1"/>
  <c r="E3265" i="17"/>
  <c r="H3261" i="17"/>
  <c r="F3261" i="17"/>
  <c r="G3261" i="17"/>
  <c r="D3261" i="17"/>
  <c r="I3261" i="17" s="1"/>
  <c r="E3261" i="17"/>
  <c r="H3257" i="17"/>
  <c r="F3257" i="17"/>
  <c r="G3257" i="17"/>
  <c r="E3257" i="17"/>
  <c r="D3257" i="17"/>
  <c r="I3257" i="17" s="1"/>
  <c r="H3253" i="17"/>
  <c r="F3253" i="17"/>
  <c r="G3253" i="17"/>
  <c r="D3253" i="17"/>
  <c r="I3253" i="17" s="1"/>
  <c r="E3253" i="17"/>
  <c r="F3249" i="17"/>
  <c r="G3249" i="17"/>
  <c r="H3249" i="17"/>
  <c r="D3249" i="17"/>
  <c r="I3249" i="17" s="1"/>
  <c r="E3249" i="17"/>
  <c r="H3245" i="17"/>
  <c r="F3245" i="17"/>
  <c r="G3245" i="17"/>
  <c r="D3245" i="17"/>
  <c r="I3245" i="17" s="1"/>
  <c r="E3245" i="17"/>
  <c r="H3241" i="17"/>
  <c r="F3241" i="17"/>
  <c r="G3241" i="17"/>
  <c r="E3241" i="17"/>
  <c r="D3241" i="17"/>
  <c r="I3241" i="17" s="1"/>
  <c r="H3237" i="17"/>
  <c r="F3237" i="17"/>
  <c r="G3237" i="17"/>
  <c r="D3237" i="17"/>
  <c r="I3237" i="17" s="1"/>
  <c r="E3237" i="17"/>
  <c r="F3233" i="17"/>
  <c r="H3233" i="17"/>
  <c r="G3233" i="17"/>
  <c r="D3233" i="17"/>
  <c r="I3233" i="17" s="1"/>
  <c r="E3233" i="17"/>
  <c r="H3229" i="17"/>
  <c r="F3229" i="17"/>
  <c r="G3229" i="17"/>
  <c r="D3229" i="17"/>
  <c r="I3229" i="17" s="1"/>
  <c r="E3229" i="17"/>
  <c r="H3225" i="17"/>
  <c r="F3225" i="17"/>
  <c r="G3225" i="17"/>
  <c r="E3225" i="17"/>
  <c r="D3225" i="17"/>
  <c r="I3225" i="17" s="1"/>
  <c r="H3221" i="17"/>
  <c r="F3221" i="17"/>
  <c r="G3221" i="17"/>
  <c r="D3221" i="17"/>
  <c r="I3221" i="17" s="1"/>
  <c r="E3221" i="17"/>
  <c r="F3217" i="17"/>
  <c r="H3217" i="17"/>
  <c r="G3217" i="17"/>
  <c r="D3217" i="17"/>
  <c r="I3217" i="17" s="1"/>
  <c r="E3217" i="17"/>
  <c r="H3213" i="17"/>
  <c r="F3213" i="17"/>
  <c r="G3213" i="17"/>
  <c r="D3213" i="17"/>
  <c r="I3213" i="17" s="1"/>
  <c r="E3213" i="17"/>
  <c r="H3209" i="17"/>
  <c r="F3209" i="17"/>
  <c r="G3209" i="17"/>
  <c r="E3209" i="17"/>
  <c r="D3209" i="17"/>
  <c r="I3209" i="17" s="1"/>
  <c r="H3205" i="17"/>
  <c r="F3205" i="17"/>
  <c r="G3205" i="17"/>
  <c r="D3205" i="17"/>
  <c r="I3205" i="17" s="1"/>
  <c r="E3205" i="17"/>
  <c r="H3201" i="17"/>
  <c r="F3201" i="17"/>
  <c r="G3201" i="17"/>
  <c r="D3201" i="17"/>
  <c r="I3201" i="17" s="1"/>
  <c r="E3201" i="17"/>
  <c r="H3197" i="17"/>
  <c r="F3197" i="17"/>
  <c r="G3197" i="17"/>
  <c r="D3197" i="17"/>
  <c r="I3197" i="17" s="1"/>
  <c r="E3197" i="17"/>
  <c r="H3193" i="17"/>
  <c r="F3193" i="17"/>
  <c r="G3193" i="17"/>
  <c r="E3193" i="17"/>
  <c r="D3193" i="17"/>
  <c r="I3193" i="17" s="1"/>
  <c r="H3189" i="17"/>
  <c r="F3189" i="17"/>
  <c r="G3189" i="17"/>
  <c r="D3189" i="17"/>
  <c r="I3189" i="17" s="1"/>
  <c r="E3189" i="17"/>
  <c r="F3185" i="17"/>
  <c r="H3185" i="17"/>
  <c r="G3185" i="17"/>
  <c r="D3185" i="17"/>
  <c r="I3185" i="17" s="1"/>
  <c r="E3185" i="17"/>
  <c r="H3181" i="17"/>
  <c r="F3181" i="17"/>
  <c r="G3181" i="17"/>
  <c r="D3181" i="17"/>
  <c r="I3181" i="17" s="1"/>
  <c r="E3181" i="17"/>
  <c r="H3177" i="17"/>
  <c r="F3177" i="17"/>
  <c r="G3177" i="17"/>
  <c r="E3177" i="17"/>
  <c r="D3177" i="17"/>
  <c r="I3177" i="17" s="1"/>
  <c r="H3173" i="17"/>
  <c r="F3173" i="17"/>
  <c r="G3173" i="17"/>
  <c r="D3173" i="17"/>
  <c r="I3173" i="17" s="1"/>
  <c r="E3173" i="17"/>
  <c r="F3169" i="17"/>
  <c r="H3169" i="17"/>
  <c r="G3169" i="17"/>
  <c r="D3169" i="17"/>
  <c r="I3169" i="17" s="1"/>
  <c r="E3169" i="17"/>
  <c r="H3165" i="17"/>
  <c r="F3165" i="17"/>
  <c r="G3165" i="17"/>
  <c r="D3165" i="17"/>
  <c r="I3165" i="17" s="1"/>
  <c r="E3165" i="17"/>
  <c r="H3161" i="17"/>
  <c r="F3161" i="17"/>
  <c r="G3161" i="17"/>
  <c r="E3161" i="17"/>
  <c r="D3161" i="17"/>
  <c r="I3161" i="17" s="1"/>
  <c r="H3157" i="17"/>
  <c r="G3157" i="17"/>
  <c r="F3157" i="17"/>
  <c r="D3157" i="17"/>
  <c r="I3157" i="17" s="1"/>
  <c r="E3157" i="17"/>
  <c r="H3153" i="17"/>
  <c r="F3153" i="17"/>
  <c r="G3153" i="17"/>
  <c r="D3153" i="17"/>
  <c r="I3153" i="17" s="1"/>
  <c r="E3153" i="17"/>
  <c r="H3149" i="17"/>
  <c r="F3149" i="17"/>
  <c r="G3149" i="17"/>
  <c r="D3149" i="17"/>
  <c r="I3149" i="17" s="1"/>
  <c r="E3149" i="17"/>
  <c r="H3145" i="17"/>
  <c r="F3145" i="17"/>
  <c r="G3145" i="17"/>
  <c r="E3145" i="17"/>
  <c r="D3145" i="17"/>
  <c r="I3145" i="17" s="1"/>
  <c r="H3141" i="17"/>
  <c r="F3141" i="17"/>
  <c r="G3141" i="17"/>
  <c r="D3141" i="17"/>
  <c r="I3141" i="17" s="1"/>
  <c r="E3141" i="17"/>
  <c r="H3137" i="17"/>
  <c r="F3137" i="17"/>
  <c r="G3137" i="17"/>
  <c r="D3137" i="17"/>
  <c r="I3137" i="17" s="1"/>
  <c r="E3137" i="17"/>
  <c r="H3133" i="17"/>
  <c r="F3133" i="17"/>
  <c r="G3133" i="17"/>
  <c r="D3133" i="17"/>
  <c r="I3133" i="17" s="1"/>
  <c r="E3133" i="17"/>
  <c r="H3129" i="17"/>
  <c r="F3129" i="17"/>
  <c r="G3129" i="17"/>
  <c r="E3129" i="17"/>
  <c r="D3129" i="17"/>
  <c r="I3129" i="17" s="1"/>
  <c r="H3125" i="17"/>
  <c r="G3125" i="17"/>
  <c r="F3125" i="17"/>
  <c r="D3125" i="17"/>
  <c r="I3125" i="17" s="1"/>
  <c r="E3125" i="17"/>
  <c r="F3121" i="17"/>
  <c r="H3121" i="17"/>
  <c r="G3121" i="17"/>
  <c r="D3121" i="17"/>
  <c r="I3121" i="17" s="1"/>
  <c r="E3121" i="17"/>
  <c r="H3117" i="17"/>
  <c r="F3117" i="17"/>
  <c r="G3117" i="17"/>
  <c r="D3117" i="17"/>
  <c r="I3117" i="17" s="1"/>
  <c r="E3117" i="17"/>
  <c r="H3113" i="17"/>
  <c r="F3113" i="17"/>
  <c r="G3113" i="17"/>
  <c r="E3113" i="17"/>
  <c r="D3113" i="17"/>
  <c r="I3113" i="17" s="1"/>
  <c r="H3109" i="17"/>
  <c r="F3109" i="17"/>
  <c r="G3109" i="17"/>
  <c r="D3109" i="17"/>
  <c r="I3109" i="17" s="1"/>
  <c r="E3109" i="17"/>
  <c r="F3105" i="17"/>
  <c r="H3105" i="17"/>
  <c r="G3105" i="17"/>
  <c r="D3105" i="17"/>
  <c r="I3105" i="17" s="1"/>
  <c r="E3105" i="17"/>
  <c r="H3101" i="17"/>
  <c r="F3101" i="17"/>
  <c r="G3101" i="17"/>
  <c r="D3101" i="17"/>
  <c r="I3101" i="17" s="1"/>
  <c r="E3101" i="17"/>
  <c r="H3097" i="17"/>
  <c r="F3097" i="17"/>
  <c r="G3097" i="17"/>
  <c r="E3097" i="17"/>
  <c r="D3097" i="17"/>
  <c r="I3097" i="17" s="1"/>
  <c r="H3093" i="17"/>
  <c r="G3093" i="17"/>
  <c r="F3093" i="17"/>
  <c r="D3093" i="17"/>
  <c r="I3093" i="17" s="1"/>
  <c r="E3093" i="17"/>
  <c r="H3089" i="17"/>
  <c r="F3089" i="17"/>
  <c r="G3089" i="17"/>
  <c r="D3089" i="17"/>
  <c r="I3089" i="17" s="1"/>
  <c r="E3089" i="17"/>
  <c r="H3085" i="17"/>
  <c r="F3085" i="17"/>
  <c r="G3085" i="17"/>
  <c r="D3085" i="17"/>
  <c r="I3085" i="17" s="1"/>
  <c r="E3085" i="17"/>
  <c r="H3081" i="17"/>
  <c r="F3081" i="17"/>
  <c r="G3081" i="17"/>
  <c r="E3081" i="17"/>
  <c r="D3081" i="17"/>
  <c r="I3081" i="17" s="1"/>
  <c r="H3077" i="17"/>
  <c r="F3077" i="17"/>
  <c r="G3077" i="17"/>
  <c r="D3077" i="17"/>
  <c r="I3077" i="17" s="1"/>
  <c r="E3077" i="17"/>
  <c r="H3073" i="17"/>
  <c r="F3073" i="17"/>
  <c r="G3073" i="17"/>
  <c r="D3073" i="17"/>
  <c r="I3073" i="17" s="1"/>
  <c r="E3073" i="17"/>
  <c r="H3069" i="17"/>
  <c r="F3069" i="17"/>
  <c r="G3069" i="17"/>
  <c r="D3069" i="17"/>
  <c r="I3069" i="17" s="1"/>
  <c r="E3069" i="17"/>
  <c r="H3065" i="17"/>
  <c r="F3065" i="17"/>
  <c r="G3065" i="17"/>
  <c r="E3065" i="17"/>
  <c r="D3065" i="17"/>
  <c r="I3065" i="17" s="1"/>
  <c r="H3061" i="17"/>
  <c r="G3061" i="17"/>
  <c r="F3061" i="17"/>
  <c r="D3061" i="17"/>
  <c r="I3061" i="17" s="1"/>
  <c r="E3061" i="17"/>
  <c r="F3057" i="17"/>
  <c r="H3057" i="17"/>
  <c r="G3057" i="17"/>
  <c r="D3057" i="17"/>
  <c r="I3057" i="17" s="1"/>
  <c r="E3057" i="17"/>
  <c r="H3053" i="17"/>
  <c r="F3053" i="17"/>
  <c r="G3053" i="17"/>
  <c r="D3053" i="17"/>
  <c r="I3053" i="17" s="1"/>
  <c r="E3053" i="17"/>
  <c r="H3049" i="17"/>
  <c r="F3049" i="17"/>
  <c r="G3049" i="17"/>
  <c r="E3049" i="17"/>
  <c r="D3049" i="17"/>
  <c r="I3049" i="17" s="1"/>
  <c r="H3045" i="17"/>
  <c r="F3045" i="17"/>
  <c r="G3045" i="17"/>
  <c r="D3045" i="17"/>
  <c r="I3045" i="17" s="1"/>
  <c r="E3045" i="17"/>
  <c r="F3041" i="17"/>
  <c r="H3041" i="17"/>
  <c r="G3041" i="17"/>
  <c r="D3041" i="17"/>
  <c r="I3041" i="17" s="1"/>
  <c r="E3041" i="17"/>
  <c r="H3037" i="17"/>
  <c r="F3037" i="17"/>
  <c r="G3037" i="17"/>
  <c r="D3037" i="17"/>
  <c r="I3037" i="17" s="1"/>
  <c r="E3037" i="17"/>
  <c r="H3033" i="17"/>
  <c r="F3033" i="17"/>
  <c r="G3033" i="17"/>
  <c r="E3033" i="17"/>
  <c r="D3033" i="17"/>
  <c r="I3033" i="17" s="1"/>
  <c r="H3029" i="17"/>
  <c r="G3029" i="17"/>
  <c r="F3029" i="17"/>
  <c r="D3029" i="17"/>
  <c r="I3029" i="17" s="1"/>
  <c r="E3029" i="17"/>
  <c r="H3025" i="17"/>
  <c r="F3025" i="17"/>
  <c r="G3025" i="17"/>
  <c r="D3025" i="17"/>
  <c r="I3025" i="17" s="1"/>
  <c r="E3025" i="17"/>
  <c r="H3021" i="17"/>
  <c r="F3021" i="17"/>
  <c r="G3021" i="17"/>
  <c r="D3021" i="17"/>
  <c r="I3021" i="17" s="1"/>
  <c r="E3021" i="17"/>
  <c r="H3017" i="17"/>
  <c r="F3017" i="17"/>
  <c r="G3017" i="17"/>
  <c r="E3017" i="17"/>
  <c r="D3017" i="17"/>
  <c r="I3017" i="17" s="1"/>
  <c r="H3013" i="17"/>
  <c r="F3013" i="17"/>
  <c r="G3013" i="17"/>
  <c r="D3013" i="17"/>
  <c r="I3013" i="17" s="1"/>
  <c r="E3013" i="17"/>
  <c r="H3009" i="17"/>
  <c r="F3009" i="17"/>
  <c r="G3009" i="17"/>
  <c r="D3009" i="17"/>
  <c r="I3009" i="17" s="1"/>
  <c r="E3009" i="17"/>
  <c r="H3005" i="17"/>
  <c r="F3005" i="17"/>
  <c r="G3005" i="17"/>
  <c r="D3005" i="17"/>
  <c r="I3005" i="17" s="1"/>
  <c r="E3005" i="17"/>
  <c r="H3001" i="17"/>
  <c r="F3001" i="17"/>
  <c r="G3001" i="17"/>
  <c r="E3001" i="17"/>
  <c r="D3001" i="17"/>
  <c r="I3001" i="17" s="1"/>
  <c r="H2997" i="17"/>
  <c r="G2997" i="17"/>
  <c r="D2997" i="17"/>
  <c r="I2997" i="17" s="1"/>
  <c r="F2997" i="17"/>
  <c r="E2997" i="17"/>
  <c r="F2993" i="17"/>
  <c r="G2993" i="17"/>
  <c r="H2993" i="17"/>
  <c r="D2993" i="17"/>
  <c r="I2993" i="17" s="1"/>
  <c r="E2993" i="17"/>
  <c r="H2989" i="17"/>
  <c r="F2989" i="17"/>
  <c r="G2989" i="17"/>
  <c r="D2989" i="17"/>
  <c r="I2989" i="17" s="1"/>
  <c r="E2989" i="17"/>
  <c r="H2985" i="17"/>
  <c r="F2985" i="17"/>
  <c r="G2985" i="17"/>
  <c r="E2985" i="17"/>
  <c r="D2985" i="17"/>
  <c r="I2985" i="17" s="1"/>
  <c r="H2981" i="17"/>
  <c r="F2981" i="17"/>
  <c r="G2981" i="17"/>
  <c r="D2981" i="17"/>
  <c r="E2981" i="17"/>
  <c r="F2977" i="17"/>
  <c r="H2977" i="17"/>
  <c r="G2977" i="17"/>
  <c r="D2977" i="17"/>
  <c r="I2977" i="17" s="1"/>
  <c r="E2977" i="17"/>
  <c r="H2973" i="17"/>
  <c r="F2973" i="17"/>
  <c r="G2973" i="17"/>
  <c r="D2973" i="17"/>
  <c r="I2973" i="17" s="1"/>
  <c r="E2973" i="17"/>
  <c r="H2969" i="17"/>
  <c r="F2969" i="17"/>
  <c r="G2969" i="17"/>
  <c r="E2969" i="17"/>
  <c r="D2969" i="17"/>
  <c r="I2969" i="17" s="1"/>
  <c r="H2965" i="17"/>
  <c r="G2965" i="17"/>
  <c r="F2965" i="17"/>
  <c r="D2965" i="17"/>
  <c r="I2965" i="17" s="1"/>
  <c r="E2965" i="17"/>
  <c r="H2961" i="17"/>
  <c r="F2961" i="17"/>
  <c r="G2961" i="17"/>
  <c r="D2961" i="17"/>
  <c r="I2961" i="17" s="1"/>
  <c r="E2961" i="17"/>
  <c r="H2957" i="17"/>
  <c r="F2957" i="17"/>
  <c r="G2957" i="17"/>
  <c r="D2957" i="17"/>
  <c r="I2957" i="17" s="1"/>
  <c r="E2957" i="17"/>
  <c r="H2953" i="17"/>
  <c r="F2953" i="17"/>
  <c r="G2953" i="17"/>
  <c r="E2953" i="17"/>
  <c r="D2953" i="17"/>
  <c r="I2953" i="17" s="1"/>
  <c r="H2949" i="17"/>
  <c r="F2949" i="17"/>
  <c r="G2949" i="17"/>
  <c r="D2949" i="17"/>
  <c r="I2949" i="17" s="1"/>
  <c r="E2949" i="17"/>
  <c r="H2945" i="17"/>
  <c r="F2945" i="17"/>
  <c r="G2945" i="17"/>
  <c r="D2945" i="17"/>
  <c r="E2945" i="17"/>
  <c r="H2941" i="17"/>
  <c r="F2941" i="17"/>
  <c r="G2941" i="17"/>
  <c r="D2941" i="17"/>
  <c r="I2941" i="17" s="1"/>
  <c r="E2941" i="17"/>
  <c r="H2937" i="17"/>
  <c r="F2937" i="17"/>
  <c r="G2937" i="17"/>
  <c r="E2937" i="17"/>
  <c r="D2937" i="17"/>
  <c r="I2937" i="17" s="1"/>
  <c r="H2933" i="17"/>
  <c r="G2933" i="17"/>
  <c r="F2933" i="17"/>
  <c r="D2933" i="17"/>
  <c r="I2933" i="17" s="1"/>
  <c r="E2933" i="17"/>
  <c r="F2929" i="17"/>
  <c r="H2929" i="17"/>
  <c r="G2929" i="17"/>
  <c r="D2929" i="17"/>
  <c r="I2929" i="17" s="1"/>
  <c r="E2929" i="17"/>
  <c r="H2925" i="17"/>
  <c r="F2925" i="17"/>
  <c r="G2925" i="17"/>
  <c r="D2925" i="17"/>
  <c r="I2925" i="17" s="1"/>
  <c r="E2925" i="17"/>
  <c r="H2921" i="17"/>
  <c r="F2921" i="17"/>
  <c r="G2921" i="17"/>
  <c r="E2921" i="17"/>
  <c r="D2921" i="17"/>
  <c r="I2921" i="17" s="1"/>
  <c r="H2917" i="17"/>
  <c r="F2917" i="17"/>
  <c r="G2917" i="17"/>
  <c r="D2917" i="17"/>
  <c r="E2917" i="17"/>
  <c r="F2913" i="17"/>
  <c r="H2913" i="17"/>
  <c r="G2913" i="17"/>
  <c r="D2913" i="17"/>
  <c r="I2913" i="17" s="1"/>
  <c r="E2913" i="17"/>
  <c r="H2909" i="17"/>
  <c r="F2909" i="17"/>
  <c r="G2909" i="17"/>
  <c r="D2909" i="17"/>
  <c r="I2909" i="17" s="1"/>
  <c r="E2909" i="17"/>
  <c r="H2905" i="17"/>
  <c r="F2905" i="17"/>
  <c r="G2905" i="17"/>
  <c r="E2905" i="17"/>
  <c r="D2905" i="17"/>
  <c r="I2905" i="17" s="1"/>
  <c r="H2901" i="17"/>
  <c r="G2901" i="17"/>
  <c r="F2901" i="17"/>
  <c r="D2901" i="17"/>
  <c r="I2901" i="17" s="1"/>
  <c r="E2901" i="17"/>
  <c r="H2897" i="17"/>
  <c r="F2897" i="17"/>
  <c r="G2897" i="17"/>
  <c r="D2897" i="17"/>
  <c r="I2897" i="17" s="1"/>
  <c r="E2897" i="17"/>
  <c r="H2893" i="17"/>
  <c r="F2893" i="17"/>
  <c r="G2893" i="17"/>
  <c r="D2893" i="17"/>
  <c r="I2893" i="17" s="1"/>
  <c r="E2893" i="17"/>
  <c r="H2889" i="17"/>
  <c r="F2889" i="17"/>
  <c r="G2889" i="17"/>
  <c r="E2889" i="17"/>
  <c r="D2889" i="17"/>
  <c r="I2889" i="17" s="1"/>
  <c r="H2885" i="17"/>
  <c r="F2885" i="17"/>
  <c r="G2885" i="17"/>
  <c r="D2885" i="17"/>
  <c r="I2885" i="17" s="1"/>
  <c r="E2885" i="17"/>
  <c r="H2881" i="17"/>
  <c r="F2881" i="17"/>
  <c r="G2881" i="17"/>
  <c r="D2881" i="17"/>
  <c r="I2881" i="17" s="1"/>
  <c r="E2881" i="17"/>
  <c r="H2877" i="17"/>
  <c r="F2877" i="17"/>
  <c r="G2877" i="17"/>
  <c r="D2877" i="17"/>
  <c r="I2877" i="17" s="1"/>
  <c r="E2877" i="17"/>
  <c r="H2873" i="17"/>
  <c r="F2873" i="17"/>
  <c r="G2873" i="17"/>
  <c r="E2873" i="17"/>
  <c r="D2873" i="17"/>
  <c r="I2873" i="17" s="1"/>
  <c r="H2869" i="17"/>
  <c r="G2869" i="17"/>
  <c r="D2869" i="17"/>
  <c r="I2869" i="17" s="1"/>
  <c r="F2869" i="17"/>
  <c r="E2869" i="17"/>
  <c r="H2865" i="17"/>
  <c r="F2865" i="17"/>
  <c r="G2865" i="17"/>
  <c r="D2865" i="17"/>
  <c r="I2865" i="17" s="1"/>
  <c r="E2865" i="17"/>
  <c r="H2861" i="17"/>
  <c r="F2861" i="17"/>
  <c r="G2861" i="17"/>
  <c r="D2861" i="17"/>
  <c r="I2861" i="17" s="1"/>
  <c r="E2861" i="17"/>
  <c r="H2857" i="17"/>
  <c r="F2857" i="17"/>
  <c r="G2857" i="17"/>
  <c r="E2857" i="17"/>
  <c r="D2857" i="17"/>
  <c r="I2857" i="17" s="1"/>
  <c r="H2853" i="17"/>
  <c r="F2853" i="17"/>
  <c r="G2853" i="17"/>
  <c r="D2853" i="17"/>
  <c r="I2853" i="17" s="1"/>
  <c r="E2853" i="17"/>
  <c r="H2849" i="17"/>
  <c r="F2849" i="17"/>
  <c r="G2849" i="17"/>
  <c r="D2849" i="17"/>
  <c r="I2849" i="17" s="1"/>
  <c r="E2849" i="17"/>
  <c r="H2845" i="17"/>
  <c r="F2845" i="17"/>
  <c r="G2845" i="17"/>
  <c r="D2845" i="17"/>
  <c r="I2845" i="17" s="1"/>
  <c r="E2845" i="17"/>
  <c r="H2841" i="17"/>
  <c r="F2841" i="17"/>
  <c r="G2841" i="17"/>
  <c r="E2841" i="17"/>
  <c r="D2841" i="17"/>
  <c r="I2841" i="17" s="1"/>
  <c r="H2837" i="17"/>
  <c r="G2837" i="17"/>
  <c r="F2837" i="17"/>
  <c r="D2837" i="17"/>
  <c r="I2837" i="17" s="1"/>
  <c r="E2837" i="17"/>
  <c r="H2833" i="17"/>
  <c r="F2833" i="17"/>
  <c r="G2833" i="17"/>
  <c r="D2833" i="17"/>
  <c r="I2833" i="17" s="1"/>
  <c r="E2833" i="17"/>
  <c r="H2829" i="17"/>
  <c r="F2829" i="17"/>
  <c r="G2829" i="17"/>
  <c r="D2829" i="17"/>
  <c r="I2829" i="17" s="1"/>
  <c r="E2829" i="17"/>
  <c r="H2825" i="17"/>
  <c r="F2825" i="17"/>
  <c r="G2825" i="17"/>
  <c r="E2825" i="17"/>
  <c r="D2825" i="17"/>
  <c r="I2825" i="17" s="1"/>
  <c r="H2821" i="17"/>
  <c r="F2821" i="17"/>
  <c r="G2821" i="17"/>
  <c r="D2821" i="17"/>
  <c r="I2821" i="17" s="1"/>
  <c r="E2821" i="17"/>
  <c r="H2817" i="17"/>
  <c r="F2817" i="17"/>
  <c r="G2817" i="17"/>
  <c r="D2817" i="17"/>
  <c r="I2817" i="17" s="1"/>
  <c r="E2817" i="17"/>
  <c r="H2813" i="17"/>
  <c r="F2813" i="17"/>
  <c r="G2813" i="17"/>
  <c r="D2813" i="17"/>
  <c r="I2813" i="17" s="1"/>
  <c r="E2813" i="17"/>
  <c r="H2809" i="17"/>
  <c r="F2809" i="17"/>
  <c r="G2809" i="17"/>
  <c r="E2809" i="17"/>
  <c r="D2809" i="17"/>
  <c r="I2809" i="17" s="1"/>
  <c r="H2805" i="17"/>
  <c r="G2805" i="17"/>
  <c r="F2805" i="17"/>
  <c r="D2805" i="17"/>
  <c r="I2805" i="17" s="1"/>
  <c r="E2805" i="17"/>
  <c r="H2801" i="17"/>
  <c r="F2801" i="17"/>
  <c r="G2801" i="17"/>
  <c r="D2801" i="17"/>
  <c r="I2801" i="17" s="1"/>
  <c r="E2801" i="17"/>
  <c r="H2797" i="17"/>
  <c r="F2797" i="17"/>
  <c r="G2797" i="17"/>
  <c r="D2797" i="17"/>
  <c r="I2797" i="17" s="1"/>
  <c r="E2797" i="17"/>
  <c r="H2793" i="17"/>
  <c r="F2793" i="17"/>
  <c r="G2793" i="17"/>
  <c r="E2793" i="17"/>
  <c r="D2793" i="17"/>
  <c r="I2793" i="17" s="1"/>
  <c r="H2789" i="17"/>
  <c r="F2789" i="17"/>
  <c r="G2789" i="17"/>
  <c r="D2789" i="17"/>
  <c r="I2789" i="17" s="1"/>
  <c r="E2789" i="17"/>
  <c r="H2785" i="17"/>
  <c r="F2785" i="17"/>
  <c r="G2785" i="17"/>
  <c r="D2785" i="17"/>
  <c r="I2785" i="17" s="1"/>
  <c r="E2785" i="17"/>
  <c r="H2781" i="17"/>
  <c r="F2781" i="17"/>
  <c r="G2781" i="17"/>
  <c r="D2781" i="17"/>
  <c r="I2781" i="17" s="1"/>
  <c r="E2781" i="17"/>
  <c r="H2777" i="17"/>
  <c r="F2777" i="17"/>
  <c r="G2777" i="17"/>
  <c r="E2777" i="17"/>
  <c r="D2777" i="17"/>
  <c r="I2777" i="17" s="1"/>
  <c r="H2773" i="17"/>
  <c r="G2773" i="17"/>
  <c r="F2773" i="17"/>
  <c r="D2773" i="17"/>
  <c r="I2773" i="17" s="1"/>
  <c r="E2773" i="17"/>
  <c r="H2769" i="17"/>
  <c r="F2769" i="17"/>
  <c r="G2769" i="17"/>
  <c r="D2769" i="17"/>
  <c r="I2769" i="17" s="1"/>
  <c r="E2769" i="17"/>
  <c r="H2765" i="17"/>
  <c r="F2765" i="17"/>
  <c r="G2765" i="17"/>
  <c r="D2765" i="17"/>
  <c r="I2765" i="17" s="1"/>
  <c r="E2765" i="17"/>
  <c r="H2761" i="17"/>
  <c r="F2761" i="17"/>
  <c r="G2761" i="17"/>
  <c r="E2761" i="17"/>
  <c r="D2761" i="17"/>
  <c r="I2761" i="17" s="1"/>
  <c r="H2757" i="17"/>
  <c r="F2757" i="17"/>
  <c r="G2757" i="17"/>
  <c r="D2757" i="17"/>
  <c r="I2757" i="17" s="1"/>
  <c r="E2757" i="17"/>
  <c r="H2753" i="17"/>
  <c r="F2753" i="17"/>
  <c r="G2753" i="17"/>
  <c r="D2753" i="17"/>
  <c r="I2753" i="17" s="1"/>
  <c r="E2753" i="17"/>
  <c r="H2749" i="17"/>
  <c r="F2749" i="17"/>
  <c r="G2749" i="17"/>
  <c r="D2749" i="17"/>
  <c r="I2749" i="17" s="1"/>
  <c r="E2749" i="17"/>
  <c r="H2745" i="17"/>
  <c r="F2745" i="17"/>
  <c r="G2745" i="17"/>
  <c r="E2745" i="17"/>
  <c r="D2745" i="17"/>
  <c r="I2745" i="17" s="1"/>
  <c r="H2741" i="17"/>
  <c r="G2741" i="17"/>
  <c r="D2741" i="17"/>
  <c r="I2741" i="17" s="1"/>
  <c r="F2741" i="17"/>
  <c r="E2741" i="17"/>
  <c r="H2737" i="17"/>
  <c r="F2737" i="17"/>
  <c r="G2737" i="17"/>
  <c r="D2737" i="17"/>
  <c r="I2737" i="17" s="1"/>
  <c r="E2737" i="17"/>
  <c r="H2733" i="17"/>
  <c r="F2733" i="17"/>
  <c r="G2733" i="17"/>
  <c r="D2733" i="17"/>
  <c r="I2733" i="17" s="1"/>
  <c r="E2733" i="17"/>
  <c r="H2729" i="17"/>
  <c r="F2729" i="17"/>
  <c r="G2729" i="17"/>
  <c r="E2729" i="17"/>
  <c r="D2729" i="17"/>
  <c r="I2729" i="17" s="1"/>
  <c r="H2725" i="17"/>
  <c r="F2725" i="17"/>
  <c r="G2725" i="17"/>
  <c r="D2725" i="17"/>
  <c r="I2725" i="17" s="1"/>
  <c r="E2725" i="17"/>
  <c r="H2721" i="17"/>
  <c r="F2721" i="17"/>
  <c r="G2721" i="17"/>
  <c r="D2721" i="17"/>
  <c r="I2721" i="17" s="1"/>
  <c r="E2721" i="17"/>
  <c r="H2717" i="17"/>
  <c r="F2717" i="17"/>
  <c r="G2717" i="17"/>
  <c r="D2717" i="17"/>
  <c r="I2717" i="17" s="1"/>
  <c r="E2717" i="17"/>
  <c r="H2713" i="17"/>
  <c r="F2713" i="17"/>
  <c r="G2713" i="17"/>
  <c r="E2713" i="17"/>
  <c r="D2713" i="17"/>
  <c r="I2713" i="17" s="1"/>
  <c r="H2709" i="17"/>
  <c r="G2709" i="17"/>
  <c r="F2709" i="17"/>
  <c r="D2709" i="17"/>
  <c r="I2709" i="17" s="1"/>
  <c r="E2709" i="17"/>
  <c r="H2705" i="17"/>
  <c r="F2705" i="17"/>
  <c r="G2705" i="17"/>
  <c r="D2705" i="17"/>
  <c r="I2705" i="17" s="1"/>
  <c r="E2705" i="17"/>
  <c r="H2701" i="17"/>
  <c r="F2701" i="17"/>
  <c r="G2701" i="17"/>
  <c r="D2701" i="17"/>
  <c r="I2701" i="17" s="1"/>
  <c r="E2701" i="17"/>
  <c r="H2697" i="17"/>
  <c r="F2697" i="17"/>
  <c r="G2697" i="17"/>
  <c r="E2697" i="17"/>
  <c r="D2697" i="17"/>
  <c r="I2697" i="17" s="1"/>
  <c r="H2693" i="17"/>
  <c r="F2693" i="17"/>
  <c r="G2693" i="17"/>
  <c r="D2693" i="17"/>
  <c r="I2693" i="17" s="1"/>
  <c r="E2693" i="17"/>
  <c r="H2689" i="17"/>
  <c r="F2689" i="17"/>
  <c r="G2689" i="17"/>
  <c r="D2689" i="17"/>
  <c r="I2689" i="17" s="1"/>
  <c r="E2689" i="17"/>
  <c r="H2685" i="17"/>
  <c r="F2685" i="17"/>
  <c r="G2685" i="17"/>
  <c r="D2685" i="17"/>
  <c r="I2685" i="17" s="1"/>
  <c r="E2685" i="17"/>
  <c r="H2681" i="17"/>
  <c r="F2681" i="17"/>
  <c r="G2681" i="17"/>
  <c r="E2681" i="17"/>
  <c r="D2681" i="17"/>
  <c r="I2681" i="17" s="1"/>
  <c r="H2677" i="17"/>
  <c r="G2677" i="17"/>
  <c r="F2677" i="17"/>
  <c r="D2677" i="17"/>
  <c r="I2677" i="17" s="1"/>
  <c r="E2677" i="17"/>
  <c r="H2673" i="17"/>
  <c r="F2673" i="17"/>
  <c r="G2673" i="17"/>
  <c r="D2673" i="17"/>
  <c r="I2673" i="17" s="1"/>
  <c r="E2673" i="17"/>
  <c r="H2669" i="17"/>
  <c r="F2669" i="17"/>
  <c r="G2669" i="17"/>
  <c r="D2669" i="17"/>
  <c r="I2669" i="17" s="1"/>
  <c r="E2669" i="17"/>
  <c r="H2665" i="17"/>
  <c r="F2665" i="17"/>
  <c r="G2665" i="17"/>
  <c r="E2665" i="17"/>
  <c r="D2665" i="17"/>
  <c r="I2665" i="17" s="1"/>
  <c r="H2661" i="17"/>
  <c r="F2661" i="17"/>
  <c r="G2661" i="17"/>
  <c r="D2661" i="17"/>
  <c r="I2661" i="17" s="1"/>
  <c r="E2661" i="17"/>
  <c r="H2657" i="17"/>
  <c r="F2657" i="17"/>
  <c r="G2657" i="17"/>
  <c r="D2657" i="17"/>
  <c r="I2657" i="17" s="1"/>
  <c r="E2657" i="17"/>
  <c r="H2653" i="17"/>
  <c r="F2653" i="17"/>
  <c r="G2653" i="17"/>
  <c r="D2653" i="17"/>
  <c r="I2653" i="17" s="1"/>
  <c r="E2653" i="17"/>
  <c r="H2649" i="17"/>
  <c r="F2649" i="17"/>
  <c r="G2649" i="17"/>
  <c r="E2649" i="17"/>
  <c r="D2649" i="17"/>
  <c r="I2649" i="17" s="1"/>
  <c r="H2645" i="17"/>
  <c r="G2645" i="17"/>
  <c r="F2645" i="17"/>
  <c r="D2645" i="17"/>
  <c r="E2645" i="17"/>
  <c r="H2641" i="17"/>
  <c r="F2641" i="17"/>
  <c r="G2641" i="17"/>
  <c r="D2641" i="17"/>
  <c r="I2641" i="17" s="1"/>
  <c r="E2641" i="17"/>
  <c r="H2637" i="17"/>
  <c r="F2637" i="17"/>
  <c r="G2637" i="17"/>
  <c r="D2637" i="17"/>
  <c r="I2637" i="17" s="1"/>
  <c r="E2637" i="17"/>
  <c r="H2633" i="17"/>
  <c r="F2633" i="17"/>
  <c r="G2633" i="17"/>
  <c r="E2633" i="17"/>
  <c r="D2633" i="17"/>
  <c r="I2633" i="17" s="1"/>
  <c r="H2629" i="17"/>
  <c r="F2629" i="17"/>
  <c r="G2629" i="17"/>
  <c r="D2629" i="17"/>
  <c r="I2629" i="17" s="1"/>
  <c r="E2629" i="17"/>
  <c r="H2625" i="17"/>
  <c r="F2625" i="17"/>
  <c r="G2625" i="17"/>
  <c r="D2625" i="17"/>
  <c r="I2625" i="17" s="1"/>
  <c r="E2625" i="17"/>
  <c r="H2621" i="17"/>
  <c r="F2621" i="17"/>
  <c r="G2621" i="17"/>
  <c r="D2621" i="17"/>
  <c r="I2621" i="17" s="1"/>
  <c r="E2621" i="17"/>
  <c r="H2617" i="17"/>
  <c r="F2617" i="17"/>
  <c r="G2617" i="17"/>
  <c r="E2617" i="17"/>
  <c r="D2617" i="17"/>
  <c r="I2617" i="17" s="1"/>
  <c r="H2613" i="17"/>
  <c r="G2613" i="17"/>
  <c r="F2613" i="17"/>
  <c r="D2613" i="17"/>
  <c r="I2613" i="17" s="1"/>
  <c r="E2613" i="17"/>
  <c r="H2609" i="17"/>
  <c r="F2609" i="17"/>
  <c r="G2609" i="17"/>
  <c r="D2609" i="17"/>
  <c r="I2609" i="17" s="1"/>
  <c r="E2609" i="17"/>
  <c r="H2605" i="17"/>
  <c r="F2605" i="17"/>
  <c r="G2605" i="17"/>
  <c r="D2605" i="17"/>
  <c r="I2605" i="17" s="1"/>
  <c r="E2605" i="17"/>
  <c r="H2601" i="17"/>
  <c r="F2601" i="17"/>
  <c r="G2601" i="17"/>
  <c r="E2601" i="17"/>
  <c r="D2601" i="17"/>
  <c r="I2601" i="17" s="1"/>
  <c r="H2597" i="17"/>
  <c r="F2597" i="17"/>
  <c r="G2597" i="17"/>
  <c r="D2597" i="17"/>
  <c r="I2597" i="17" s="1"/>
  <c r="E2597" i="17"/>
  <c r="H2593" i="17"/>
  <c r="F2593" i="17"/>
  <c r="G2593" i="17"/>
  <c r="D2593" i="17"/>
  <c r="I2593" i="17" s="1"/>
  <c r="E2593" i="17"/>
  <c r="H2589" i="17"/>
  <c r="F2589" i="17"/>
  <c r="G2589" i="17"/>
  <c r="D2589" i="17"/>
  <c r="I2589" i="17" s="1"/>
  <c r="E2589" i="17"/>
  <c r="H2585" i="17"/>
  <c r="F2585" i="17"/>
  <c r="G2585" i="17"/>
  <c r="E2585" i="17"/>
  <c r="D2585" i="17"/>
  <c r="I2585" i="17" s="1"/>
  <c r="H2581" i="17"/>
  <c r="G2581" i="17"/>
  <c r="F2581" i="17"/>
  <c r="D2581" i="17"/>
  <c r="I2581" i="17" s="1"/>
  <c r="E2581" i="17"/>
  <c r="H2577" i="17"/>
  <c r="F2577" i="17"/>
  <c r="G2577" i="17"/>
  <c r="D2577" i="17"/>
  <c r="I2577" i="17" s="1"/>
  <c r="E2577" i="17"/>
  <c r="H2573" i="17"/>
  <c r="F2573" i="17"/>
  <c r="G2573" i="17"/>
  <c r="D2573" i="17"/>
  <c r="I2573" i="17" s="1"/>
  <c r="E2573" i="17"/>
  <c r="H2569" i="17"/>
  <c r="F2569" i="17"/>
  <c r="G2569" i="17"/>
  <c r="E2569" i="17"/>
  <c r="D2569" i="17"/>
  <c r="I2569" i="17" s="1"/>
  <c r="F2565" i="17"/>
  <c r="G2565" i="17"/>
  <c r="H2565" i="17"/>
  <c r="D2565" i="17"/>
  <c r="I2565" i="17" s="1"/>
  <c r="E2565" i="17"/>
  <c r="H2561" i="17"/>
  <c r="F2561" i="17"/>
  <c r="G2561" i="17"/>
  <c r="D2561" i="17"/>
  <c r="I2561" i="17" s="1"/>
  <c r="E2561" i="17"/>
  <c r="H2557" i="17"/>
  <c r="F2557" i="17"/>
  <c r="G2557" i="17"/>
  <c r="D2557" i="17"/>
  <c r="I2557" i="17" s="1"/>
  <c r="E2557" i="17"/>
  <c r="H2553" i="17"/>
  <c r="F2553" i="17"/>
  <c r="G2553" i="17"/>
  <c r="E2553" i="17"/>
  <c r="D2553" i="17"/>
  <c r="I2553" i="17" s="1"/>
  <c r="H2549" i="17"/>
  <c r="G2549" i="17"/>
  <c r="F2549" i="17"/>
  <c r="D2549" i="17"/>
  <c r="I2549" i="17" s="1"/>
  <c r="E2549" i="17"/>
  <c r="H2545" i="17"/>
  <c r="F2545" i="17"/>
  <c r="G2545" i="17"/>
  <c r="D2545" i="17"/>
  <c r="I2545" i="17" s="1"/>
  <c r="E2545" i="17"/>
  <c r="H2541" i="17"/>
  <c r="F2541" i="17"/>
  <c r="G2541" i="17"/>
  <c r="D2541" i="17"/>
  <c r="I2541" i="17" s="1"/>
  <c r="E2541" i="17"/>
  <c r="H2537" i="17"/>
  <c r="F2537" i="17"/>
  <c r="G2537" i="17"/>
  <c r="E2537" i="17"/>
  <c r="D2537" i="17"/>
  <c r="I2537" i="17" s="1"/>
  <c r="H2533" i="17"/>
  <c r="F2533" i="17"/>
  <c r="G2533" i="17"/>
  <c r="D2533" i="17"/>
  <c r="I2533" i="17" s="1"/>
  <c r="E2533" i="17"/>
  <c r="H2529" i="17"/>
  <c r="F2529" i="17"/>
  <c r="G2529" i="17"/>
  <c r="D2529" i="17"/>
  <c r="I2529" i="17" s="1"/>
  <c r="E2529" i="17"/>
  <c r="H2525" i="17"/>
  <c r="F2525" i="17"/>
  <c r="G2525" i="17"/>
  <c r="D2525" i="17"/>
  <c r="I2525" i="17" s="1"/>
  <c r="E2525" i="17"/>
  <c r="H2521" i="17"/>
  <c r="F2521" i="17"/>
  <c r="G2521" i="17"/>
  <c r="E2521" i="17"/>
  <c r="D2521" i="17"/>
  <c r="I2521" i="17" s="1"/>
  <c r="H2517" i="17"/>
  <c r="G2517" i="17"/>
  <c r="F2517" i="17"/>
  <c r="D2517" i="17"/>
  <c r="I2517" i="17" s="1"/>
  <c r="E2517" i="17"/>
  <c r="H2513" i="17"/>
  <c r="F2513" i="17"/>
  <c r="G2513" i="17"/>
  <c r="D2513" i="17"/>
  <c r="I2513" i="17" s="1"/>
  <c r="E2513" i="17"/>
  <c r="H2509" i="17"/>
  <c r="F2509" i="17"/>
  <c r="G2509" i="17"/>
  <c r="D2509" i="17"/>
  <c r="I2509" i="17" s="1"/>
  <c r="E2509" i="17"/>
  <c r="F2505" i="17"/>
  <c r="H2505" i="17"/>
  <c r="G2505" i="17"/>
  <c r="E2505" i="17"/>
  <c r="D2505" i="17"/>
  <c r="I2505" i="17" s="1"/>
  <c r="H2501" i="17"/>
  <c r="F2501" i="17"/>
  <c r="G2501" i="17"/>
  <c r="D2501" i="17"/>
  <c r="I2501" i="17" s="1"/>
  <c r="E2501" i="17"/>
  <c r="H2497" i="17"/>
  <c r="F2497" i="17"/>
  <c r="G2497" i="17"/>
  <c r="D2497" i="17"/>
  <c r="I2497" i="17" s="1"/>
  <c r="E2497" i="17"/>
  <c r="H2493" i="17"/>
  <c r="F2493" i="17"/>
  <c r="G2493" i="17"/>
  <c r="D2493" i="17"/>
  <c r="I2493" i="17" s="1"/>
  <c r="E2493" i="17"/>
  <c r="H2489" i="17"/>
  <c r="F2489" i="17"/>
  <c r="G2489" i="17"/>
  <c r="E2489" i="17"/>
  <c r="D2489" i="17"/>
  <c r="I2489" i="17" s="1"/>
  <c r="H2485" i="17"/>
  <c r="F2485" i="17"/>
  <c r="G2485" i="17"/>
  <c r="D2485" i="17"/>
  <c r="I2485" i="17" s="1"/>
  <c r="E2485" i="17"/>
  <c r="H2481" i="17"/>
  <c r="F2481" i="17"/>
  <c r="G2481" i="17"/>
  <c r="D2481" i="17"/>
  <c r="I2481" i="17" s="1"/>
  <c r="E2481" i="17"/>
  <c r="H2477" i="17"/>
  <c r="F2477" i="17"/>
  <c r="G2477" i="17"/>
  <c r="D2477" i="17"/>
  <c r="I2477" i="17" s="1"/>
  <c r="E2477" i="17"/>
  <c r="F2473" i="17"/>
  <c r="H2473" i="17"/>
  <c r="G2473" i="17"/>
  <c r="E2473" i="17"/>
  <c r="D2473" i="17"/>
  <c r="I2473" i="17" s="1"/>
  <c r="H2469" i="17"/>
  <c r="F2469" i="17"/>
  <c r="G2469" i="17"/>
  <c r="D2469" i="17"/>
  <c r="I2469" i="17" s="1"/>
  <c r="E2469" i="17"/>
  <c r="H2465" i="17"/>
  <c r="F2465" i="17"/>
  <c r="G2465" i="17"/>
  <c r="D2465" i="17"/>
  <c r="I2465" i="17" s="1"/>
  <c r="E2465" i="17"/>
  <c r="H2461" i="17"/>
  <c r="F2461" i="17"/>
  <c r="G2461" i="17"/>
  <c r="D2461" i="17"/>
  <c r="I2461" i="17" s="1"/>
  <c r="E2461" i="17"/>
  <c r="H2457" i="17"/>
  <c r="F2457" i="17"/>
  <c r="G2457" i="17"/>
  <c r="E2457" i="17"/>
  <c r="D2457" i="17"/>
  <c r="I2457" i="17" s="1"/>
  <c r="H2453" i="17"/>
  <c r="F2453" i="17"/>
  <c r="G2453" i="17"/>
  <c r="D2453" i="17"/>
  <c r="I2453" i="17" s="1"/>
  <c r="E2453" i="17"/>
  <c r="H2449" i="17"/>
  <c r="F2449" i="17"/>
  <c r="G2449" i="17"/>
  <c r="D2449" i="17"/>
  <c r="I2449" i="17" s="1"/>
  <c r="E2449" i="17"/>
  <c r="H2445" i="17"/>
  <c r="F2445" i="17"/>
  <c r="G2445" i="17"/>
  <c r="D2445" i="17"/>
  <c r="I2445" i="17" s="1"/>
  <c r="E2445" i="17"/>
  <c r="F2441" i="17"/>
  <c r="H2441" i="17"/>
  <c r="G2441" i="17"/>
  <c r="E2441" i="17"/>
  <c r="D2441" i="17"/>
  <c r="I2441" i="17" s="1"/>
  <c r="H2437" i="17"/>
  <c r="F2437" i="17"/>
  <c r="G2437" i="17"/>
  <c r="D2437" i="17"/>
  <c r="I2437" i="17" s="1"/>
  <c r="E2437" i="17"/>
  <c r="H2433" i="17"/>
  <c r="F2433" i="17"/>
  <c r="G2433" i="17"/>
  <c r="D2433" i="17"/>
  <c r="I2433" i="17" s="1"/>
  <c r="E2433" i="17"/>
  <c r="H2429" i="17"/>
  <c r="F2429" i="17"/>
  <c r="G2429" i="17"/>
  <c r="D2429" i="17"/>
  <c r="I2429" i="17" s="1"/>
  <c r="E2429" i="17"/>
  <c r="F2425" i="17"/>
  <c r="H2425" i="17"/>
  <c r="G2425" i="17"/>
  <c r="E2425" i="17"/>
  <c r="D2425" i="17"/>
  <c r="I2425" i="17" s="1"/>
  <c r="H2421" i="17"/>
  <c r="F2421" i="17"/>
  <c r="G2421" i="17"/>
  <c r="D2421" i="17"/>
  <c r="I2421" i="17" s="1"/>
  <c r="E2421" i="17"/>
  <c r="H2417" i="17"/>
  <c r="F2417" i="17"/>
  <c r="G2417" i="17"/>
  <c r="D2417" i="17"/>
  <c r="I2417" i="17" s="1"/>
  <c r="E2417" i="17"/>
  <c r="H2413" i="17"/>
  <c r="F2413" i="17"/>
  <c r="G2413" i="17"/>
  <c r="D2413" i="17"/>
  <c r="I2413" i="17" s="1"/>
  <c r="E2413" i="17"/>
  <c r="F2409" i="17"/>
  <c r="H2409" i="17"/>
  <c r="G2409" i="17"/>
  <c r="E2409" i="17"/>
  <c r="D2409" i="17"/>
  <c r="I2409" i="17" s="1"/>
  <c r="H2405" i="17"/>
  <c r="F2405" i="17"/>
  <c r="G2405" i="17"/>
  <c r="D2405" i="17"/>
  <c r="I2405" i="17" s="1"/>
  <c r="E2405" i="17"/>
  <c r="H2401" i="17"/>
  <c r="F2401" i="17"/>
  <c r="G2401" i="17"/>
  <c r="D2401" i="17"/>
  <c r="I2401" i="17" s="1"/>
  <c r="E2401" i="17"/>
  <c r="H2397" i="17"/>
  <c r="F2397" i="17"/>
  <c r="G2397" i="17"/>
  <c r="D2397" i="17"/>
  <c r="I2397" i="17" s="1"/>
  <c r="E2397" i="17"/>
  <c r="H2393" i="17"/>
  <c r="F2393" i="17"/>
  <c r="G2393" i="17"/>
  <c r="E2393" i="17"/>
  <c r="D2393" i="17"/>
  <c r="I2393" i="17" s="1"/>
  <c r="H2389" i="17"/>
  <c r="F2389" i="17"/>
  <c r="G2389" i="17"/>
  <c r="D2389" i="17"/>
  <c r="I2389" i="17" s="1"/>
  <c r="E2389" i="17"/>
  <c r="H2385" i="17"/>
  <c r="F2385" i="17"/>
  <c r="G2385" i="17"/>
  <c r="D2385" i="17"/>
  <c r="I2385" i="17" s="1"/>
  <c r="E2385" i="17"/>
  <c r="H2381" i="17"/>
  <c r="F2381" i="17"/>
  <c r="G2381" i="17"/>
  <c r="D2381" i="17"/>
  <c r="I2381" i="17" s="1"/>
  <c r="E2381" i="17"/>
  <c r="F2377" i="17"/>
  <c r="H2377" i="17"/>
  <c r="G2377" i="17"/>
  <c r="E2377" i="17"/>
  <c r="D2377" i="17"/>
  <c r="I2377" i="17" s="1"/>
  <c r="H2373" i="17"/>
  <c r="F2373" i="17"/>
  <c r="G2373" i="17"/>
  <c r="D2373" i="17"/>
  <c r="I2373" i="17" s="1"/>
  <c r="E2373" i="17"/>
  <c r="H2369" i="17"/>
  <c r="F2369" i="17"/>
  <c r="G2369" i="17"/>
  <c r="D2369" i="17"/>
  <c r="I2369" i="17" s="1"/>
  <c r="E2369" i="17"/>
  <c r="H2365" i="17"/>
  <c r="F2365" i="17"/>
  <c r="G2365" i="17"/>
  <c r="D2365" i="17"/>
  <c r="I2365" i="17" s="1"/>
  <c r="E2365" i="17"/>
  <c r="F2361" i="17"/>
  <c r="H2361" i="17"/>
  <c r="G2361" i="17"/>
  <c r="E2361" i="17"/>
  <c r="D2361" i="17"/>
  <c r="I2361" i="17" s="1"/>
  <c r="H2357" i="17"/>
  <c r="F2357" i="17"/>
  <c r="G2357" i="17"/>
  <c r="D2357" i="17"/>
  <c r="I2357" i="17" s="1"/>
  <c r="E2357" i="17"/>
  <c r="H2353" i="17"/>
  <c r="F2353" i="17"/>
  <c r="G2353" i="17"/>
  <c r="D2353" i="17"/>
  <c r="I2353" i="17" s="1"/>
  <c r="E2353" i="17"/>
  <c r="H2349" i="17"/>
  <c r="F2349" i="17"/>
  <c r="G2349" i="17"/>
  <c r="D2349" i="17"/>
  <c r="I2349" i="17" s="1"/>
  <c r="E2349" i="17"/>
  <c r="F2345" i="17"/>
  <c r="H2345" i="17"/>
  <c r="G2345" i="17"/>
  <c r="E2345" i="17"/>
  <c r="D2345" i="17"/>
  <c r="I2345" i="17" s="1"/>
  <c r="H2341" i="17"/>
  <c r="F2341" i="17"/>
  <c r="G2341" i="17"/>
  <c r="D2341" i="17"/>
  <c r="I2341" i="17" s="1"/>
  <c r="E2341" i="17"/>
  <c r="H2337" i="17"/>
  <c r="F2337" i="17"/>
  <c r="G2337" i="17"/>
  <c r="D2337" i="17"/>
  <c r="I2337" i="17" s="1"/>
  <c r="E2337" i="17"/>
  <c r="H2333" i="17"/>
  <c r="F2333" i="17"/>
  <c r="G2333" i="17"/>
  <c r="D2333" i="17"/>
  <c r="I2333" i="17" s="1"/>
  <c r="E2333" i="17"/>
  <c r="H2329" i="17"/>
  <c r="F2329" i="17"/>
  <c r="G2329" i="17"/>
  <c r="E2329" i="17"/>
  <c r="D2329" i="17"/>
  <c r="I2329" i="17" s="1"/>
  <c r="H2325" i="17"/>
  <c r="F2325" i="17"/>
  <c r="G2325" i="17"/>
  <c r="D2325" i="17"/>
  <c r="I2325" i="17" s="1"/>
  <c r="E2325" i="17"/>
  <c r="H2321" i="17"/>
  <c r="F2321" i="17"/>
  <c r="G2321" i="17"/>
  <c r="D2321" i="17"/>
  <c r="I2321" i="17" s="1"/>
  <c r="E2321" i="17"/>
  <c r="H2317" i="17"/>
  <c r="F2317" i="17"/>
  <c r="G2317" i="17"/>
  <c r="D2317" i="17"/>
  <c r="I2317" i="17" s="1"/>
  <c r="E2317" i="17"/>
  <c r="F2313" i="17"/>
  <c r="H2313" i="17"/>
  <c r="G2313" i="17"/>
  <c r="E2313" i="17"/>
  <c r="D2313" i="17"/>
  <c r="I2313" i="17" s="1"/>
  <c r="H2309" i="17"/>
  <c r="F2309" i="17"/>
  <c r="G2309" i="17"/>
  <c r="D2309" i="17"/>
  <c r="I2309" i="17" s="1"/>
  <c r="E2309" i="17"/>
  <c r="H2305" i="17"/>
  <c r="F2305" i="17"/>
  <c r="G2305" i="17"/>
  <c r="D2305" i="17"/>
  <c r="I2305" i="17" s="1"/>
  <c r="E2305" i="17"/>
  <c r="H2301" i="17"/>
  <c r="F2301" i="17"/>
  <c r="G2301" i="17"/>
  <c r="D2301" i="17"/>
  <c r="I2301" i="17" s="1"/>
  <c r="E2301" i="17"/>
  <c r="F2297" i="17"/>
  <c r="H2297" i="17"/>
  <c r="G2297" i="17"/>
  <c r="E2297" i="17"/>
  <c r="D2297" i="17"/>
  <c r="I2297" i="17" s="1"/>
  <c r="H2293" i="17"/>
  <c r="F2293" i="17"/>
  <c r="G2293" i="17"/>
  <c r="D2293" i="17"/>
  <c r="I2293" i="17" s="1"/>
  <c r="E2293" i="17"/>
  <c r="H2289" i="17"/>
  <c r="F2289" i="17"/>
  <c r="G2289" i="17"/>
  <c r="D2289" i="17"/>
  <c r="I2289" i="17" s="1"/>
  <c r="E2289" i="17"/>
  <c r="H2285" i="17"/>
  <c r="F2285" i="17"/>
  <c r="G2285" i="17"/>
  <c r="D2285" i="17"/>
  <c r="I2285" i="17" s="1"/>
  <c r="E2285" i="17"/>
  <c r="F2281" i="17"/>
  <c r="H2281" i="17"/>
  <c r="G2281" i="17"/>
  <c r="E2281" i="17"/>
  <c r="D2281" i="17"/>
  <c r="I2281" i="17" s="1"/>
  <c r="H2277" i="17"/>
  <c r="F2277" i="17"/>
  <c r="G2277" i="17"/>
  <c r="D2277" i="17"/>
  <c r="I2277" i="17" s="1"/>
  <c r="E2277" i="17"/>
  <c r="H2273" i="17"/>
  <c r="F2273" i="17"/>
  <c r="G2273" i="17"/>
  <c r="D2273" i="17"/>
  <c r="I2273" i="17" s="1"/>
  <c r="E2273" i="17"/>
  <c r="H2269" i="17"/>
  <c r="F2269" i="17"/>
  <c r="G2269" i="17"/>
  <c r="D2269" i="17"/>
  <c r="I2269" i="17" s="1"/>
  <c r="E2269" i="17"/>
  <c r="H2265" i="17"/>
  <c r="F2265" i="17"/>
  <c r="G2265" i="17"/>
  <c r="E2265" i="17"/>
  <c r="D2265" i="17"/>
  <c r="I2265" i="17" s="1"/>
  <c r="H2261" i="17"/>
  <c r="F2261" i="17"/>
  <c r="G2261" i="17"/>
  <c r="D2261" i="17"/>
  <c r="I2261" i="17" s="1"/>
  <c r="E2261" i="17"/>
  <c r="H2257" i="17"/>
  <c r="F2257" i="17"/>
  <c r="G2257" i="17"/>
  <c r="D2257" i="17"/>
  <c r="I2257" i="17" s="1"/>
  <c r="E2257" i="17"/>
  <c r="H2253" i="17"/>
  <c r="F2253" i="17"/>
  <c r="G2253" i="17"/>
  <c r="D2253" i="17"/>
  <c r="I2253" i="17" s="1"/>
  <c r="E2253" i="17"/>
  <c r="H2249" i="17"/>
  <c r="F2249" i="17"/>
  <c r="G2249" i="17"/>
  <c r="E2249" i="17"/>
  <c r="D2249" i="17"/>
  <c r="I2249" i="17" s="1"/>
  <c r="H2245" i="17"/>
  <c r="F2245" i="17"/>
  <c r="G2245" i="17"/>
  <c r="D2245" i="17"/>
  <c r="I2245" i="17" s="1"/>
  <c r="E2245" i="17"/>
  <c r="H2241" i="17"/>
  <c r="F2241" i="17"/>
  <c r="G2241" i="17"/>
  <c r="D2241" i="17"/>
  <c r="I2241" i="17" s="1"/>
  <c r="E2241" i="17"/>
  <c r="H2237" i="17"/>
  <c r="F2237" i="17"/>
  <c r="G2237" i="17"/>
  <c r="D2237" i="17"/>
  <c r="I2237" i="17" s="1"/>
  <c r="E2237" i="17"/>
  <c r="H2233" i="17"/>
  <c r="F2233" i="17"/>
  <c r="G2233" i="17"/>
  <c r="E2233" i="17"/>
  <c r="D2233" i="17"/>
  <c r="I2233" i="17" s="1"/>
  <c r="H2229" i="17"/>
  <c r="F2229" i="17"/>
  <c r="G2229" i="17"/>
  <c r="D2229" i="17"/>
  <c r="I2229" i="17" s="1"/>
  <c r="E2229" i="17"/>
  <c r="H2225" i="17"/>
  <c r="F2225" i="17"/>
  <c r="G2225" i="17"/>
  <c r="D2225" i="17"/>
  <c r="I2225" i="17" s="1"/>
  <c r="E2225" i="17"/>
  <c r="H2221" i="17"/>
  <c r="F2221" i="17"/>
  <c r="G2221" i="17"/>
  <c r="D2221" i="17"/>
  <c r="I2221" i="17" s="1"/>
  <c r="E2221" i="17"/>
  <c r="H2217" i="17"/>
  <c r="F2217" i="17"/>
  <c r="G2217" i="17"/>
  <c r="E2217" i="17"/>
  <c r="D2217" i="17"/>
  <c r="I2217" i="17" s="1"/>
  <c r="H2213" i="17"/>
  <c r="F2213" i="17"/>
  <c r="G2213" i="17"/>
  <c r="D2213" i="17"/>
  <c r="I2213" i="17" s="1"/>
  <c r="E2213" i="17"/>
  <c r="H2209" i="17"/>
  <c r="F2209" i="17"/>
  <c r="G2209" i="17"/>
  <c r="D2209" i="17"/>
  <c r="I2209" i="17" s="1"/>
  <c r="E2209" i="17"/>
  <c r="H2205" i="17"/>
  <c r="F2205" i="17"/>
  <c r="G2205" i="17"/>
  <c r="D2205" i="17"/>
  <c r="I2205" i="17" s="1"/>
  <c r="E2205" i="17"/>
  <c r="F2201" i="17"/>
  <c r="H2201" i="17"/>
  <c r="G2201" i="17"/>
  <c r="E2201" i="17"/>
  <c r="D2201" i="17"/>
  <c r="I2201" i="17" s="1"/>
  <c r="H2197" i="17"/>
  <c r="F2197" i="17"/>
  <c r="G2197" i="17"/>
  <c r="D2197" i="17"/>
  <c r="I2197" i="17" s="1"/>
  <c r="E2197" i="17"/>
  <c r="H2193" i="17"/>
  <c r="F2193" i="17"/>
  <c r="G2193" i="17"/>
  <c r="D2193" i="17"/>
  <c r="I2193" i="17" s="1"/>
  <c r="E2193" i="17"/>
  <c r="H2189" i="17"/>
  <c r="F2189" i="17"/>
  <c r="G2189" i="17"/>
  <c r="D2189" i="17"/>
  <c r="I2189" i="17" s="1"/>
  <c r="E2189" i="17"/>
  <c r="H2185" i="17"/>
  <c r="F2185" i="17"/>
  <c r="G2185" i="17"/>
  <c r="E2185" i="17"/>
  <c r="D2185" i="17"/>
  <c r="I2185" i="17" s="1"/>
  <c r="H2181" i="17"/>
  <c r="F2181" i="17"/>
  <c r="G2181" i="17"/>
  <c r="D2181" i="17"/>
  <c r="I2181" i="17" s="1"/>
  <c r="E2181" i="17"/>
  <c r="H2177" i="17"/>
  <c r="F2177" i="17"/>
  <c r="G2177" i="17"/>
  <c r="D2177" i="17"/>
  <c r="I2177" i="17" s="1"/>
  <c r="E2177" i="17"/>
  <c r="H2173" i="17"/>
  <c r="F2173" i="17"/>
  <c r="G2173" i="17"/>
  <c r="D2173" i="17"/>
  <c r="I2173" i="17" s="1"/>
  <c r="E2173" i="17"/>
  <c r="H2169" i="17"/>
  <c r="F2169" i="17"/>
  <c r="G2169" i="17"/>
  <c r="E2169" i="17"/>
  <c r="D2169" i="17"/>
  <c r="I2169" i="17" s="1"/>
  <c r="H2165" i="17"/>
  <c r="F2165" i="17"/>
  <c r="G2165" i="17"/>
  <c r="D2165" i="17"/>
  <c r="I2165" i="17" s="1"/>
  <c r="E2165" i="17"/>
  <c r="H2161" i="17"/>
  <c r="F2161" i="17"/>
  <c r="G2161" i="17"/>
  <c r="D2161" i="17"/>
  <c r="I2161" i="17" s="1"/>
  <c r="E2161" i="17"/>
  <c r="H2157" i="17"/>
  <c r="F2157" i="17"/>
  <c r="G2157" i="17"/>
  <c r="D2157" i="17"/>
  <c r="I2157" i="17" s="1"/>
  <c r="E2157" i="17"/>
  <c r="H2153" i="17"/>
  <c r="F2153" i="17"/>
  <c r="G2153" i="17"/>
  <c r="E2153" i="17"/>
  <c r="D2153" i="17"/>
  <c r="I2153" i="17" s="1"/>
  <c r="H2149" i="17"/>
  <c r="F2149" i="17"/>
  <c r="G2149" i="17"/>
  <c r="D2149" i="17"/>
  <c r="I2149" i="17" s="1"/>
  <c r="E2149" i="17"/>
  <c r="H2145" i="17"/>
  <c r="F2145" i="17"/>
  <c r="G2145" i="17"/>
  <c r="D2145" i="17"/>
  <c r="I2145" i="17" s="1"/>
  <c r="E2145" i="17"/>
  <c r="H2141" i="17"/>
  <c r="F2141" i="17"/>
  <c r="G2141" i="17"/>
  <c r="D2141" i="17"/>
  <c r="I2141" i="17" s="1"/>
  <c r="E2141" i="17"/>
  <c r="F2137" i="17"/>
  <c r="H2137" i="17"/>
  <c r="G2137" i="17"/>
  <c r="E2137" i="17"/>
  <c r="D2137" i="17"/>
  <c r="I2137" i="17" s="1"/>
  <c r="H2133" i="17"/>
  <c r="F2133" i="17"/>
  <c r="G2133" i="17"/>
  <c r="D2133" i="17"/>
  <c r="I2133" i="17" s="1"/>
  <c r="E2133" i="17"/>
  <c r="H2129" i="17"/>
  <c r="F2129" i="17"/>
  <c r="G2129" i="17"/>
  <c r="D2129" i="17"/>
  <c r="I2129" i="17" s="1"/>
  <c r="E2129" i="17"/>
  <c r="H2125" i="17"/>
  <c r="F2125" i="17"/>
  <c r="G2125" i="17"/>
  <c r="D2125" i="17"/>
  <c r="I2125" i="17" s="1"/>
  <c r="E2125" i="17"/>
  <c r="H2121" i="17"/>
  <c r="F2121" i="17"/>
  <c r="G2121" i="17"/>
  <c r="E2121" i="17"/>
  <c r="D2121" i="17"/>
  <c r="I2121" i="17" s="1"/>
  <c r="H2117" i="17"/>
  <c r="F2117" i="17"/>
  <c r="G2117" i="17"/>
  <c r="D2117" i="17"/>
  <c r="I2117" i="17" s="1"/>
  <c r="E2117" i="17"/>
  <c r="H2113" i="17"/>
  <c r="F2113" i="17"/>
  <c r="G2113" i="17"/>
  <c r="D2113" i="17"/>
  <c r="I2113" i="17" s="1"/>
  <c r="E2113" i="17"/>
  <c r="H2109" i="17"/>
  <c r="F2109" i="17"/>
  <c r="G2109" i="17"/>
  <c r="D2109" i="17"/>
  <c r="I2109" i="17" s="1"/>
  <c r="E2109" i="17"/>
  <c r="H2105" i="17"/>
  <c r="F2105" i="17"/>
  <c r="G2105" i="17"/>
  <c r="E2105" i="17"/>
  <c r="D2105" i="17"/>
  <c r="I2105" i="17" s="1"/>
  <c r="H2101" i="17"/>
  <c r="F2101" i="17"/>
  <c r="G2101" i="17"/>
  <c r="D2101" i="17"/>
  <c r="I2101" i="17" s="1"/>
  <c r="E2101" i="17"/>
  <c r="H2097" i="17"/>
  <c r="F2097" i="17"/>
  <c r="G2097" i="17"/>
  <c r="D2097" i="17"/>
  <c r="I2097" i="17" s="1"/>
  <c r="E2097" i="17"/>
  <c r="H2093" i="17"/>
  <c r="F2093" i="17"/>
  <c r="G2093" i="17"/>
  <c r="D2093" i="17"/>
  <c r="I2093" i="17" s="1"/>
  <c r="E2093" i="17"/>
  <c r="H2089" i="17"/>
  <c r="F2089" i="17"/>
  <c r="G2089" i="17"/>
  <c r="E2089" i="17"/>
  <c r="D2089" i="17"/>
  <c r="I2089" i="17" s="1"/>
  <c r="H2085" i="17"/>
  <c r="F2085" i="17"/>
  <c r="G2085" i="17"/>
  <c r="D2085" i="17"/>
  <c r="I2085" i="17" s="1"/>
  <c r="E2085" i="17"/>
  <c r="H2081" i="17"/>
  <c r="F2081" i="17"/>
  <c r="G2081" i="17"/>
  <c r="D2081" i="17"/>
  <c r="I2081" i="17" s="1"/>
  <c r="E2081" i="17"/>
  <c r="H2077" i="17"/>
  <c r="F2077" i="17"/>
  <c r="G2077" i="17"/>
  <c r="D2077" i="17"/>
  <c r="I2077" i="17" s="1"/>
  <c r="E2077" i="17"/>
  <c r="H2073" i="17"/>
  <c r="F2073" i="17"/>
  <c r="G2073" i="17"/>
  <c r="E2073" i="17"/>
  <c r="D2073" i="17"/>
  <c r="I2073" i="17" s="1"/>
  <c r="H2069" i="17"/>
  <c r="F2069" i="17"/>
  <c r="G2069" i="17"/>
  <c r="D2069" i="17"/>
  <c r="I2069" i="17" s="1"/>
  <c r="E2069" i="17"/>
  <c r="H2065" i="17"/>
  <c r="F2065" i="17"/>
  <c r="G2065" i="17"/>
  <c r="D2065" i="17"/>
  <c r="I2065" i="17" s="1"/>
  <c r="E2065" i="17"/>
  <c r="H2061" i="17"/>
  <c r="F2061" i="17"/>
  <c r="G2061" i="17"/>
  <c r="D2061" i="17"/>
  <c r="I2061" i="17" s="1"/>
  <c r="E2061" i="17"/>
  <c r="H2057" i="17"/>
  <c r="F2057" i="17"/>
  <c r="G2057" i="17"/>
  <c r="E2057" i="17"/>
  <c r="D2057" i="17"/>
  <c r="I2057" i="17" s="1"/>
  <c r="F2053" i="17"/>
  <c r="H2053" i="17"/>
  <c r="G2053" i="17"/>
  <c r="D2053" i="17"/>
  <c r="I2053" i="17" s="1"/>
  <c r="E2053" i="17"/>
  <c r="H2049" i="17"/>
  <c r="F2049" i="17"/>
  <c r="G2049" i="17"/>
  <c r="D2049" i="17"/>
  <c r="I2049" i="17" s="1"/>
  <c r="E2049" i="17"/>
  <c r="H2045" i="17"/>
  <c r="F2045" i="17"/>
  <c r="G2045" i="17"/>
  <c r="D2045" i="17"/>
  <c r="I2045" i="17" s="1"/>
  <c r="E2045" i="17"/>
  <c r="H2041" i="17"/>
  <c r="F2041" i="17"/>
  <c r="G2041" i="17"/>
  <c r="E2041" i="17"/>
  <c r="D2041" i="17"/>
  <c r="I2041" i="17" s="1"/>
  <c r="H2037" i="17"/>
  <c r="F2037" i="17"/>
  <c r="G2037" i="17"/>
  <c r="D2037" i="17"/>
  <c r="I2037" i="17" s="1"/>
  <c r="E2037" i="17"/>
  <c r="H2033" i="17"/>
  <c r="F2033" i="17"/>
  <c r="G2033" i="17"/>
  <c r="D2033" i="17"/>
  <c r="I2033" i="17" s="1"/>
  <c r="E2033" i="17"/>
  <c r="H2029" i="17"/>
  <c r="F2029" i="17"/>
  <c r="G2029" i="17"/>
  <c r="D2029" i="17"/>
  <c r="I2029" i="17" s="1"/>
  <c r="E2029" i="17"/>
  <c r="H2025" i="17"/>
  <c r="F2025" i="17"/>
  <c r="G2025" i="17"/>
  <c r="E2025" i="17"/>
  <c r="D2025" i="17"/>
  <c r="I2025" i="17" s="1"/>
  <c r="F2021" i="17"/>
  <c r="H2021" i="17"/>
  <c r="G2021" i="17"/>
  <c r="D2021" i="17"/>
  <c r="I2021" i="17" s="1"/>
  <c r="E2021" i="17"/>
  <c r="H2017" i="17"/>
  <c r="F2017" i="17"/>
  <c r="G2017" i="17"/>
  <c r="D2017" i="17"/>
  <c r="I2017" i="17" s="1"/>
  <c r="E2017" i="17"/>
  <c r="H2013" i="17"/>
  <c r="F2013" i="17"/>
  <c r="G2013" i="17"/>
  <c r="D2013" i="17"/>
  <c r="I2013" i="17" s="1"/>
  <c r="E2013" i="17"/>
  <c r="H2009" i="17"/>
  <c r="F2009" i="17"/>
  <c r="G2009" i="17"/>
  <c r="E2009" i="17"/>
  <c r="D2009" i="17"/>
  <c r="I2009" i="17" s="1"/>
  <c r="H2005" i="17"/>
  <c r="F2005" i="17"/>
  <c r="G2005" i="17"/>
  <c r="D2005" i="17"/>
  <c r="I2005" i="17" s="1"/>
  <c r="E2005" i="17"/>
  <c r="H2001" i="17"/>
  <c r="F2001" i="17"/>
  <c r="G2001" i="17"/>
  <c r="D2001" i="17"/>
  <c r="I2001" i="17" s="1"/>
  <c r="E2001" i="17"/>
  <c r="H1997" i="17"/>
  <c r="F1997" i="17"/>
  <c r="G1997" i="17"/>
  <c r="D1997" i="17"/>
  <c r="I1997" i="17" s="1"/>
  <c r="E1997" i="17"/>
  <c r="H1993" i="17"/>
  <c r="F1993" i="17"/>
  <c r="G1993" i="17"/>
  <c r="E1993" i="17"/>
  <c r="D1993" i="17"/>
  <c r="I1993" i="17" s="1"/>
  <c r="F1989" i="17"/>
  <c r="H1989" i="17"/>
  <c r="G1989" i="17"/>
  <c r="D1989" i="17"/>
  <c r="I1989" i="17" s="1"/>
  <c r="E1989" i="17"/>
  <c r="H1985" i="17"/>
  <c r="F1985" i="17"/>
  <c r="G1985" i="17"/>
  <c r="D1985" i="17"/>
  <c r="I1985" i="17" s="1"/>
  <c r="E1985" i="17"/>
  <c r="H1981" i="17"/>
  <c r="F1981" i="17"/>
  <c r="G1981" i="17"/>
  <c r="D1981" i="17"/>
  <c r="I1981" i="17" s="1"/>
  <c r="E1981" i="17"/>
  <c r="H1977" i="17"/>
  <c r="F1977" i="17"/>
  <c r="G1977" i="17"/>
  <c r="E1977" i="17"/>
  <c r="D1977" i="17"/>
  <c r="I1977" i="17" s="1"/>
  <c r="H1973" i="17"/>
  <c r="F1973" i="17"/>
  <c r="G1973" i="17"/>
  <c r="D1973" i="17"/>
  <c r="I1973" i="17" s="1"/>
  <c r="E1973" i="17"/>
  <c r="H1969" i="17"/>
  <c r="F1969" i="17"/>
  <c r="G1969" i="17"/>
  <c r="D1969" i="17"/>
  <c r="I1969" i="17" s="1"/>
  <c r="E1969" i="17"/>
  <c r="H1965" i="17"/>
  <c r="F1965" i="17"/>
  <c r="G1965" i="17"/>
  <c r="D1965" i="17"/>
  <c r="I1965" i="17" s="1"/>
  <c r="E1965" i="17"/>
  <c r="H1961" i="17"/>
  <c r="F1961" i="17"/>
  <c r="G1961" i="17"/>
  <c r="E1961" i="17"/>
  <c r="D1961" i="17"/>
  <c r="I1961" i="17" s="1"/>
  <c r="H1957" i="17"/>
  <c r="F1957" i="17"/>
  <c r="G1957" i="17"/>
  <c r="D1957" i="17"/>
  <c r="I1957" i="17" s="1"/>
  <c r="E1957" i="17"/>
  <c r="H1953" i="17"/>
  <c r="F1953" i="17"/>
  <c r="G1953" i="17"/>
  <c r="D1953" i="17"/>
  <c r="I1953" i="17" s="1"/>
  <c r="E1953" i="17"/>
  <c r="H1949" i="17"/>
  <c r="F1949" i="17"/>
  <c r="G1949" i="17"/>
  <c r="D1949" i="17"/>
  <c r="I1949" i="17" s="1"/>
  <c r="E1949" i="17"/>
  <c r="H1945" i="17"/>
  <c r="F1945" i="17"/>
  <c r="G1945" i="17"/>
  <c r="E1945" i="17"/>
  <c r="D1945" i="17"/>
  <c r="I1945" i="17" s="1"/>
  <c r="H1941" i="17"/>
  <c r="F1941" i="17"/>
  <c r="G1941" i="17"/>
  <c r="D1941" i="17"/>
  <c r="I1941" i="17" s="1"/>
  <c r="E1941" i="17"/>
  <c r="H1937" i="17"/>
  <c r="F1937" i="17"/>
  <c r="G1937" i="17"/>
  <c r="D1937" i="17"/>
  <c r="I1937" i="17" s="1"/>
  <c r="E1937" i="17"/>
  <c r="H1933" i="17"/>
  <c r="F1933" i="17"/>
  <c r="G1933" i="17"/>
  <c r="D1933" i="17"/>
  <c r="I1933" i="17" s="1"/>
  <c r="E1933" i="17"/>
  <c r="H1929" i="17"/>
  <c r="F1929" i="17"/>
  <c r="G1929" i="17"/>
  <c r="E1929" i="17"/>
  <c r="D1929" i="17"/>
  <c r="I1929" i="17" s="1"/>
  <c r="F1925" i="17"/>
  <c r="H1925" i="17"/>
  <c r="G1925" i="17"/>
  <c r="D1925" i="17"/>
  <c r="I1925" i="17" s="1"/>
  <c r="E1925" i="17"/>
  <c r="H1921" i="17"/>
  <c r="F1921" i="17"/>
  <c r="G1921" i="17"/>
  <c r="D1921" i="17"/>
  <c r="I1921" i="17" s="1"/>
  <c r="E1921" i="17"/>
  <c r="H1917" i="17"/>
  <c r="F1917" i="17"/>
  <c r="G1917" i="17"/>
  <c r="D1917" i="17"/>
  <c r="I1917" i="17" s="1"/>
  <c r="E1917" i="17"/>
  <c r="H1913" i="17"/>
  <c r="F1913" i="17"/>
  <c r="G1913" i="17"/>
  <c r="E1913" i="17"/>
  <c r="D1913" i="17"/>
  <c r="I1913" i="17" s="1"/>
  <c r="H1909" i="17"/>
  <c r="F1909" i="17"/>
  <c r="G1909" i="17"/>
  <c r="D1909" i="17"/>
  <c r="I1909" i="17" s="1"/>
  <c r="E1909" i="17"/>
  <c r="H1905" i="17"/>
  <c r="F1905" i="17"/>
  <c r="G1905" i="17"/>
  <c r="D1905" i="17"/>
  <c r="I1905" i="17" s="1"/>
  <c r="E1905" i="17"/>
  <c r="H1901" i="17"/>
  <c r="F1901" i="17"/>
  <c r="G1901" i="17"/>
  <c r="D1901" i="17"/>
  <c r="I1901" i="17" s="1"/>
  <c r="E1901" i="17"/>
  <c r="H1897" i="17"/>
  <c r="F1897" i="17"/>
  <c r="G1897" i="17"/>
  <c r="E1897" i="17"/>
  <c r="D1897" i="17"/>
  <c r="I1897" i="17" s="1"/>
  <c r="F1893" i="17"/>
  <c r="H1893" i="17"/>
  <c r="G1893" i="17"/>
  <c r="D1893" i="17"/>
  <c r="I1893" i="17" s="1"/>
  <c r="E1893" i="17"/>
  <c r="H1889" i="17"/>
  <c r="F1889" i="17"/>
  <c r="G1889" i="17"/>
  <c r="D1889" i="17"/>
  <c r="I1889" i="17" s="1"/>
  <c r="E1889" i="17"/>
  <c r="H1885" i="17"/>
  <c r="F1885" i="17"/>
  <c r="G1885" i="17"/>
  <c r="D1885" i="17"/>
  <c r="I1885" i="17" s="1"/>
  <c r="E1885" i="17"/>
  <c r="H1881" i="17"/>
  <c r="F1881" i="17"/>
  <c r="G1881" i="17"/>
  <c r="E1881" i="17"/>
  <c r="D1881" i="17"/>
  <c r="I1881" i="17" s="1"/>
  <c r="H1877" i="17"/>
  <c r="F1877" i="17"/>
  <c r="G1877" i="17"/>
  <c r="D1877" i="17"/>
  <c r="I1877" i="17" s="1"/>
  <c r="E1877" i="17"/>
  <c r="H1873" i="17"/>
  <c r="F1873" i="17"/>
  <c r="G1873" i="17"/>
  <c r="D1873" i="17"/>
  <c r="I1873" i="17" s="1"/>
  <c r="E1873" i="17"/>
  <c r="H1869" i="17"/>
  <c r="F1869" i="17"/>
  <c r="G1869" i="17"/>
  <c r="D1869" i="17"/>
  <c r="I1869" i="17" s="1"/>
  <c r="E1869" i="17"/>
  <c r="H1865" i="17"/>
  <c r="F1865" i="17"/>
  <c r="G1865" i="17"/>
  <c r="E1865" i="17"/>
  <c r="D1865" i="17"/>
  <c r="I1865" i="17" s="1"/>
  <c r="F1861" i="17"/>
  <c r="H1861" i="17"/>
  <c r="G1861" i="17"/>
  <c r="D1861" i="17"/>
  <c r="I1861" i="17" s="1"/>
  <c r="E1861" i="17"/>
  <c r="H1857" i="17"/>
  <c r="F1857" i="17"/>
  <c r="G1857" i="17"/>
  <c r="D1857" i="17"/>
  <c r="I1857" i="17" s="1"/>
  <c r="E1857" i="17"/>
  <c r="H1853" i="17"/>
  <c r="F1853" i="17"/>
  <c r="G1853" i="17"/>
  <c r="D1853" i="17"/>
  <c r="I1853" i="17" s="1"/>
  <c r="E1853" i="17"/>
  <c r="H1849" i="17"/>
  <c r="F1849" i="17"/>
  <c r="G1849" i="17"/>
  <c r="E1849" i="17"/>
  <c r="D1849" i="17"/>
  <c r="I1849" i="17" s="1"/>
  <c r="H1845" i="17"/>
  <c r="F1845" i="17"/>
  <c r="G1845" i="17"/>
  <c r="D1845" i="17"/>
  <c r="I1845" i="17" s="1"/>
  <c r="E1845" i="17"/>
  <c r="H1841" i="17"/>
  <c r="F1841" i="17"/>
  <c r="G1841" i="17"/>
  <c r="D1841" i="17"/>
  <c r="I1841" i="17" s="1"/>
  <c r="E1841" i="17"/>
  <c r="H1837" i="17"/>
  <c r="F1837" i="17"/>
  <c r="G1837" i="17"/>
  <c r="D1837" i="17"/>
  <c r="I1837" i="17" s="1"/>
  <c r="E1837" i="17"/>
  <c r="H1833" i="17"/>
  <c r="F1833" i="17"/>
  <c r="G1833" i="17"/>
  <c r="E1833" i="17"/>
  <c r="D1833" i="17"/>
  <c r="I1833" i="17" s="1"/>
  <c r="H1829" i="17"/>
  <c r="F1829" i="17"/>
  <c r="G1829" i="17"/>
  <c r="D1829" i="17"/>
  <c r="I1829" i="17" s="1"/>
  <c r="E1829" i="17"/>
  <c r="H1825" i="17"/>
  <c r="F1825" i="17"/>
  <c r="G1825" i="17"/>
  <c r="D1825" i="17"/>
  <c r="I1825" i="17" s="1"/>
  <c r="E1825" i="17"/>
  <c r="H1821" i="17"/>
  <c r="F1821" i="17"/>
  <c r="G1821" i="17"/>
  <c r="D1821" i="17"/>
  <c r="I1821" i="17" s="1"/>
  <c r="E1821" i="17"/>
  <c r="H1817" i="17"/>
  <c r="F1817" i="17"/>
  <c r="G1817" i="17"/>
  <c r="E1817" i="17"/>
  <c r="D1817" i="17"/>
  <c r="I1817" i="17" s="1"/>
  <c r="H1813" i="17"/>
  <c r="F1813" i="17"/>
  <c r="G1813" i="17"/>
  <c r="D1813" i="17"/>
  <c r="I1813" i="17" s="1"/>
  <c r="E1813" i="17"/>
  <c r="H1809" i="17"/>
  <c r="F1809" i="17"/>
  <c r="G1809" i="17"/>
  <c r="D1809" i="17"/>
  <c r="I1809" i="17" s="1"/>
  <c r="E1809" i="17"/>
  <c r="H1805" i="17"/>
  <c r="F1805" i="17"/>
  <c r="G1805" i="17"/>
  <c r="D1805" i="17"/>
  <c r="I1805" i="17" s="1"/>
  <c r="E1805" i="17"/>
  <c r="H1801" i="17"/>
  <c r="F1801" i="17"/>
  <c r="G1801" i="17"/>
  <c r="E1801" i="17"/>
  <c r="D1801" i="17"/>
  <c r="I1801" i="17" s="1"/>
  <c r="F1797" i="17"/>
  <c r="H1797" i="17"/>
  <c r="G1797" i="17"/>
  <c r="D1797" i="17"/>
  <c r="I1797" i="17" s="1"/>
  <c r="E1797" i="17"/>
  <c r="H1793" i="17"/>
  <c r="F1793" i="17"/>
  <c r="G1793" i="17"/>
  <c r="D1793" i="17"/>
  <c r="I1793" i="17" s="1"/>
  <c r="E1793" i="17"/>
  <c r="H1789" i="17"/>
  <c r="F1789" i="17"/>
  <c r="G1789" i="17"/>
  <c r="D1789" i="17"/>
  <c r="I1789" i="17" s="1"/>
  <c r="E1789" i="17"/>
  <c r="H1785" i="17"/>
  <c r="F1785" i="17"/>
  <c r="G1785" i="17"/>
  <c r="E1785" i="17"/>
  <c r="D1785" i="17"/>
  <c r="I1785" i="17" s="1"/>
  <c r="H1781" i="17"/>
  <c r="F1781" i="17"/>
  <c r="G1781" i="17"/>
  <c r="D1781" i="17"/>
  <c r="I1781" i="17" s="1"/>
  <c r="E1781" i="17"/>
  <c r="H1777" i="17"/>
  <c r="F1777" i="17"/>
  <c r="G1777" i="17"/>
  <c r="D1777" i="17"/>
  <c r="I1777" i="17" s="1"/>
  <c r="E1777" i="17"/>
  <c r="H1773" i="17"/>
  <c r="F1773" i="17"/>
  <c r="G1773" i="17"/>
  <c r="D1773" i="17"/>
  <c r="I1773" i="17" s="1"/>
  <c r="E1773" i="17"/>
  <c r="H1769" i="17"/>
  <c r="F1769" i="17"/>
  <c r="G1769" i="17"/>
  <c r="E1769" i="17"/>
  <c r="D1769" i="17"/>
  <c r="I1769" i="17" s="1"/>
  <c r="F1765" i="17"/>
  <c r="H1765" i="17"/>
  <c r="G1765" i="17"/>
  <c r="D1765" i="17"/>
  <c r="I1765" i="17" s="1"/>
  <c r="E1765" i="17"/>
  <c r="H1761" i="17"/>
  <c r="F1761" i="17"/>
  <c r="G1761" i="17"/>
  <c r="D1761" i="17"/>
  <c r="I1761" i="17" s="1"/>
  <c r="E1761" i="17"/>
  <c r="H1757" i="17"/>
  <c r="F1757" i="17"/>
  <c r="G1757" i="17"/>
  <c r="D1757" i="17"/>
  <c r="I1757" i="17" s="1"/>
  <c r="E1757" i="17"/>
  <c r="H1753" i="17"/>
  <c r="F1753" i="17"/>
  <c r="G1753" i="17"/>
  <c r="E1753" i="17"/>
  <c r="D1753" i="17"/>
  <c r="I1753" i="17" s="1"/>
  <c r="H1749" i="17"/>
  <c r="F1749" i="17"/>
  <c r="G1749" i="17"/>
  <c r="D1749" i="17"/>
  <c r="I1749" i="17" s="1"/>
  <c r="E1749" i="17"/>
  <c r="H1745" i="17"/>
  <c r="F1745" i="17"/>
  <c r="G1745" i="17"/>
  <c r="D1745" i="17"/>
  <c r="I1745" i="17" s="1"/>
  <c r="E1745" i="17"/>
  <c r="H1741" i="17"/>
  <c r="F1741" i="17"/>
  <c r="G1741" i="17"/>
  <c r="D1741" i="17"/>
  <c r="I1741" i="17" s="1"/>
  <c r="E1741" i="17"/>
  <c r="H1737" i="17"/>
  <c r="F1737" i="17"/>
  <c r="G1737" i="17"/>
  <c r="E1737" i="17"/>
  <c r="D1737" i="17"/>
  <c r="I1737" i="17" s="1"/>
  <c r="F1733" i="17"/>
  <c r="H1733" i="17"/>
  <c r="G1733" i="17"/>
  <c r="D1733" i="17"/>
  <c r="I1733" i="17" s="1"/>
  <c r="E1733" i="17"/>
  <c r="H1729" i="17"/>
  <c r="F1729" i="17"/>
  <c r="G1729" i="17"/>
  <c r="D1729" i="17"/>
  <c r="I1729" i="17" s="1"/>
  <c r="E1729" i="17"/>
  <c r="H1725" i="17"/>
  <c r="F1725" i="17"/>
  <c r="G1725" i="17"/>
  <c r="D1725" i="17"/>
  <c r="I1725" i="17" s="1"/>
  <c r="E1725" i="17"/>
  <c r="H1721" i="17"/>
  <c r="F1721" i="17"/>
  <c r="G1721" i="17"/>
  <c r="E1721" i="17"/>
  <c r="D1721" i="17"/>
  <c r="I1721" i="17" s="1"/>
  <c r="H1717" i="17"/>
  <c r="F1717" i="17"/>
  <c r="G1717" i="17"/>
  <c r="D1717" i="17"/>
  <c r="I1717" i="17" s="1"/>
  <c r="E1717" i="17"/>
  <c r="H1713" i="17"/>
  <c r="F1713" i="17"/>
  <c r="G1713" i="17"/>
  <c r="D1713" i="17"/>
  <c r="I1713" i="17" s="1"/>
  <c r="E1713" i="17"/>
  <c r="H1709" i="17"/>
  <c r="F1709" i="17"/>
  <c r="G1709" i="17"/>
  <c r="D1709" i="17"/>
  <c r="I1709" i="17" s="1"/>
  <c r="E1709" i="17"/>
  <c r="H1705" i="17"/>
  <c r="F1705" i="17"/>
  <c r="G1705" i="17"/>
  <c r="E1705" i="17"/>
  <c r="D1705" i="17"/>
  <c r="I1705" i="17" s="1"/>
  <c r="H1701" i="17"/>
  <c r="F1701" i="17"/>
  <c r="G1701" i="17"/>
  <c r="D1701" i="17"/>
  <c r="I1701" i="17" s="1"/>
  <c r="E1701" i="17"/>
  <c r="H1697" i="17"/>
  <c r="F1697" i="17"/>
  <c r="G1697" i="17"/>
  <c r="D1697" i="17"/>
  <c r="I1697" i="17" s="1"/>
  <c r="E1697" i="17"/>
  <c r="H1693" i="17"/>
  <c r="F1693" i="17"/>
  <c r="G1693" i="17"/>
  <c r="D1693" i="17"/>
  <c r="I1693" i="17" s="1"/>
  <c r="E1693" i="17"/>
  <c r="H1689" i="17"/>
  <c r="F1689" i="17"/>
  <c r="G1689" i="17"/>
  <c r="E1689" i="17"/>
  <c r="D1689" i="17"/>
  <c r="I1689" i="17" s="1"/>
  <c r="H1685" i="17"/>
  <c r="F1685" i="17"/>
  <c r="G1685" i="17"/>
  <c r="D1685" i="17"/>
  <c r="I1685" i="17" s="1"/>
  <c r="E1685" i="17"/>
  <c r="H1681" i="17"/>
  <c r="F1681" i="17"/>
  <c r="G1681" i="17"/>
  <c r="D1681" i="17"/>
  <c r="I1681" i="17" s="1"/>
  <c r="E1681" i="17"/>
  <c r="H1677" i="17"/>
  <c r="F1677" i="17"/>
  <c r="G1677" i="17"/>
  <c r="D1677" i="17"/>
  <c r="I1677" i="17" s="1"/>
  <c r="E1677" i="17"/>
  <c r="H1673" i="17"/>
  <c r="F1673" i="17"/>
  <c r="G1673" i="17"/>
  <c r="E1673" i="17"/>
  <c r="D1673" i="17"/>
  <c r="I1673" i="17" s="1"/>
  <c r="F1669" i="17"/>
  <c r="H1669" i="17"/>
  <c r="G1669" i="17"/>
  <c r="D1669" i="17"/>
  <c r="I1669" i="17" s="1"/>
  <c r="E1669" i="17"/>
  <c r="H1665" i="17"/>
  <c r="F1665" i="17"/>
  <c r="G1665" i="17"/>
  <c r="D1665" i="17"/>
  <c r="I1665" i="17" s="1"/>
  <c r="E1665" i="17"/>
  <c r="H1661" i="17"/>
  <c r="F1661" i="17"/>
  <c r="G1661" i="17"/>
  <c r="D1661" i="17"/>
  <c r="I1661" i="17" s="1"/>
  <c r="E1661" i="17"/>
  <c r="H1657" i="17"/>
  <c r="F1657" i="17"/>
  <c r="G1657" i="17"/>
  <c r="E1657" i="17"/>
  <c r="D1657" i="17"/>
  <c r="I1657" i="17" s="1"/>
  <c r="H1653" i="17"/>
  <c r="F1653" i="17"/>
  <c r="G1653" i="17"/>
  <c r="D1653" i="17"/>
  <c r="I1653" i="17" s="1"/>
  <c r="E1653" i="17"/>
  <c r="H1649" i="17"/>
  <c r="F1649" i="17"/>
  <c r="G1649" i="17"/>
  <c r="D1649" i="17"/>
  <c r="I1649" i="17" s="1"/>
  <c r="E1649" i="17"/>
  <c r="H1645" i="17"/>
  <c r="F1645" i="17"/>
  <c r="G1645" i="17"/>
  <c r="D1645" i="17"/>
  <c r="I1645" i="17" s="1"/>
  <c r="E1645" i="17"/>
  <c r="H1641" i="17"/>
  <c r="F1641" i="17"/>
  <c r="G1641" i="17"/>
  <c r="E1641" i="17"/>
  <c r="D1641" i="17"/>
  <c r="I1641" i="17" s="1"/>
  <c r="F1637" i="17"/>
  <c r="H1637" i="17"/>
  <c r="G1637" i="17"/>
  <c r="D1637" i="17"/>
  <c r="I1637" i="17" s="1"/>
  <c r="E1637" i="17"/>
  <c r="H1633" i="17"/>
  <c r="F1633" i="17"/>
  <c r="G1633" i="17"/>
  <c r="D1633" i="17"/>
  <c r="I1633" i="17" s="1"/>
  <c r="E1633" i="17"/>
  <c r="H1629" i="17"/>
  <c r="F1629" i="17"/>
  <c r="G1629" i="17"/>
  <c r="D1629" i="17"/>
  <c r="I1629" i="17" s="1"/>
  <c r="E1629" i="17"/>
  <c r="H1625" i="17"/>
  <c r="F1625" i="17"/>
  <c r="G1625" i="17"/>
  <c r="E1625" i="17"/>
  <c r="D1625" i="17"/>
  <c r="I1625" i="17" s="1"/>
  <c r="H1621" i="17"/>
  <c r="F1621" i="17"/>
  <c r="G1621" i="17"/>
  <c r="D1621" i="17"/>
  <c r="I1621" i="17" s="1"/>
  <c r="E1621" i="17"/>
  <c r="H1617" i="17"/>
  <c r="F1617" i="17"/>
  <c r="G1617" i="17"/>
  <c r="D1617" i="17"/>
  <c r="I1617" i="17" s="1"/>
  <c r="E1617" i="17"/>
  <c r="H1613" i="17"/>
  <c r="F1613" i="17"/>
  <c r="G1613" i="17"/>
  <c r="D1613" i="17"/>
  <c r="I1613" i="17" s="1"/>
  <c r="E1613" i="17"/>
  <c r="H1609" i="17"/>
  <c r="F1609" i="17"/>
  <c r="G1609" i="17"/>
  <c r="E1609" i="17"/>
  <c r="D1609" i="17"/>
  <c r="I1609" i="17" s="1"/>
  <c r="F1605" i="17"/>
  <c r="H1605" i="17"/>
  <c r="G1605" i="17"/>
  <c r="D1605" i="17"/>
  <c r="I1605" i="17" s="1"/>
  <c r="E1605" i="17"/>
  <c r="H1601" i="17"/>
  <c r="F1601" i="17"/>
  <c r="G1601" i="17"/>
  <c r="D1601" i="17"/>
  <c r="I1601" i="17" s="1"/>
  <c r="E1601" i="17"/>
  <c r="H1597" i="17"/>
  <c r="F1597" i="17"/>
  <c r="G1597" i="17"/>
  <c r="D1597" i="17"/>
  <c r="I1597" i="17" s="1"/>
  <c r="E1597" i="17"/>
  <c r="H1593" i="17"/>
  <c r="F1593" i="17"/>
  <c r="G1593" i="17"/>
  <c r="E1593" i="17"/>
  <c r="D1593" i="17"/>
  <c r="I1593" i="17" s="1"/>
  <c r="H1589" i="17"/>
  <c r="F1589" i="17"/>
  <c r="G1589" i="17"/>
  <c r="D1589" i="17"/>
  <c r="I1589" i="17" s="1"/>
  <c r="E1589" i="17"/>
  <c r="H1585" i="17"/>
  <c r="F1585" i="17"/>
  <c r="G1585" i="17"/>
  <c r="D1585" i="17"/>
  <c r="I1585" i="17" s="1"/>
  <c r="E1585" i="17"/>
  <c r="H1581" i="17"/>
  <c r="F1581" i="17"/>
  <c r="G1581" i="17"/>
  <c r="D1581" i="17"/>
  <c r="I1581" i="17" s="1"/>
  <c r="E1581" i="17"/>
  <c r="H1577" i="17"/>
  <c r="F1577" i="17"/>
  <c r="G1577" i="17"/>
  <c r="E1577" i="17"/>
  <c r="D1577" i="17"/>
  <c r="I1577" i="17" s="1"/>
  <c r="H1573" i="17"/>
  <c r="F1573" i="17"/>
  <c r="G1573" i="17"/>
  <c r="D1573" i="17"/>
  <c r="I1573" i="17" s="1"/>
  <c r="E1573" i="17"/>
  <c r="H1569" i="17"/>
  <c r="F1569" i="17"/>
  <c r="G1569" i="17"/>
  <c r="D1569" i="17"/>
  <c r="I1569" i="17" s="1"/>
  <c r="E1569" i="17"/>
  <c r="H1565" i="17"/>
  <c r="F1565" i="17"/>
  <c r="G1565" i="17"/>
  <c r="D1565" i="17"/>
  <c r="I1565" i="17" s="1"/>
  <c r="E1565" i="17"/>
  <c r="H1561" i="17"/>
  <c r="F1561" i="17"/>
  <c r="G1561" i="17"/>
  <c r="E1561" i="17"/>
  <c r="D1561" i="17"/>
  <c r="I1561" i="17" s="1"/>
  <c r="H1557" i="17"/>
  <c r="F1557" i="17"/>
  <c r="G1557" i="17"/>
  <c r="D1557" i="17"/>
  <c r="I1557" i="17" s="1"/>
  <c r="E1557" i="17"/>
  <c r="H1553" i="17"/>
  <c r="F1553" i="17"/>
  <c r="G1553" i="17"/>
  <c r="D1553" i="17"/>
  <c r="I1553" i="17" s="1"/>
  <c r="E1553" i="17"/>
  <c r="H1549" i="17"/>
  <c r="F1549" i="17"/>
  <c r="G1549" i="17"/>
  <c r="D1549" i="17"/>
  <c r="I1549" i="17" s="1"/>
  <c r="E1549" i="17"/>
  <c r="H1545" i="17"/>
  <c r="F1545" i="17"/>
  <c r="G1545" i="17"/>
  <c r="E1545" i="17"/>
  <c r="D1545" i="17"/>
  <c r="I1545" i="17" s="1"/>
  <c r="F1541" i="17"/>
  <c r="H1541" i="17"/>
  <c r="G1541" i="17"/>
  <c r="D1541" i="17"/>
  <c r="I1541" i="17" s="1"/>
  <c r="E1541" i="17"/>
  <c r="H1537" i="17"/>
  <c r="F1537" i="17"/>
  <c r="G1537" i="17"/>
  <c r="D1537" i="17"/>
  <c r="I1537" i="17" s="1"/>
  <c r="E1537" i="17"/>
  <c r="H1533" i="17"/>
  <c r="F1533" i="17"/>
  <c r="G1533" i="17"/>
  <c r="D1533" i="17"/>
  <c r="I1533" i="17" s="1"/>
  <c r="E1533" i="17"/>
  <c r="H1529" i="17"/>
  <c r="F1529" i="17"/>
  <c r="G1529" i="17"/>
  <c r="E1529" i="17"/>
  <c r="D1529" i="17"/>
  <c r="I1529" i="17" s="1"/>
  <c r="H1525" i="17"/>
  <c r="F1525" i="17"/>
  <c r="G1525" i="17"/>
  <c r="D1525" i="17"/>
  <c r="I1525" i="17" s="1"/>
  <c r="E1525" i="17"/>
  <c r="H1521" i="17"/>
  <c r="F1521" i="17"/>
  <c r="G1521" i="17"/>
  <c r="D1521" i="17"/>
  <c r="I1521" i="17" s="1"/>
  <c r="E1521" i="17"/>
  <c r="H1517" i="17"/>
  <c r="F1517" i="17"/>
  <c r="G1517" i="17"/>
  <c r="D1517" i="17"/>
  <c r="I1517" i="17" s="1"/>
  <c r="E1517" i="17"/>
  <c r="H1513" i="17"/>
  <c r="F1513" i="17"/>
  <c r="G1513" i="17"/>
  <c r="E1513" i="17"/>
  <c r="D1513" i="17"/>
  <c r="I1513" i="17" s="1"/>
  <c r="F1509" i="17"/>
  <c r="H1509" i="17"/>
  <c r="G1509" i="17"/>
  <c r="D1509" i="17"/>
  <c r="I1509" i="17" s="1"/>
  <c r="E1509" i="17"/>
  <c r="H1505" i="17"/>
  <c r="F1505" i="17"/>
  <c r="G1505" i="17"/>
  <c r="D1505" i="17"/>
  <c r="I1505" i="17" s="1"/>
  <c r="E1505" i="17"/>
  <c r="H2180" i="17"/>
  <c r="F2180" i="17"/>
  <c r="G2180" i="17"/>
  <c r="E2180" i="17"/>
  <c r="D2180" i="17"/>
  <c r="I2180" i="17" s="1"/>
  <c r="H2176" i="17"/>
  <c r="F2176" i="17"/>
  <c r="G2176" i="17"/>
  <c r="E2176" i="17"/>
  <c r="D2176" i="17"/>
  <c r="I2176" i="17" s="1"/>
  <c r="H2172" i="17"/>
  <c r="F2172" i="17"/>
  <c r="G2172" i="17"/>
  <c r="E2172" i="17"/>
  <c r="D2172" i="17"/>
  <c r="I2172" i="17" s="1"/>
  <c r="H2168" i="17"/>
  <c r="F2168" i="17"/>
  <c r="G2168" i="17"/>
  <c r="E2168" i="17"/>
  <c r="D2168" i="17"/>
  <c r="I2168" i="17" s="1"/>
  <c r="H2164" i="17"/>
  <c r="G2164" i="17"/>
  <c r="F2164" i="17"/>
  <c r="E2164" i="17"/>
  <c r="D2164" i="17"/>
  <c r="I2164" i="17" s="1"/>
  <c r="H2160" i="17"/>
  <c r="F2160" i="17"/>
  <c r="G2160" i="17"/>
  <c r="E2160" i="17"/>
  <c r="D2160" i="17"/>
  <c r="I2160" i="17" s="1"/>
  <c r="H2156" i="17"/>
  <c r="F2156" i="17"/>
  <c r="G2156" i="17"/>
  <c r="E2156" i="17"/>
  <c r="D2156" i="17"/>
  <c r="I2156" i="17" s="1"/>
  <c r="H2152" i="17"/>
  <c r="F2152" i="17"/>
  <c r="G2152" i="17"/>
  <c r="E2152" i="17"/>
  <c r="D2152" i="17"/>
  <c r="I2152" i="17" s="1"/>
  <c r="H2148" i="17"/>
  <c r="G2148" i="17"/>
  <c r="F2148" i="17"/>
  <c r="E2148" i="17"/>
  <c r="D2148" i="17"/>
  <c r="I2148" i="17" s="1"/>
  <c r="H2144" i="17"/>
  <c r="F2144" i="17"/>
  <c r="G2144" i="17"/>
  <c r="E2144" i="17"/>
  <c r="D2144" i="17"/>
  <c r="I2144" i="17" s="1"/>
  <c r="H2140" i="17"/>
  <c r="F2140" i="17"/>
  <c r="G2140" i="17"/>
  <c r="E2140" i="17"/>
  <c r="D2140" i="17"/>
  <c r="I2140" i="17" s="1"/>
  <c r="H2136" i="17"/>
  <c r="F2136" i="17"/>
  <c r="G2136" i="17"/>
  <c r="E2136" i="17"/>
  <c r="D2136" i="17"/>
  <c r="I2136" i="17" s="1"/>
  <c r="H2132" i="17"/>
  <c r="F2132" i="17"/>
  <c r="G2132" i="17"/>
  <c r="E2132" i="17"/>
  <c r="D2132" i="17"/>
  <c r="I2132" i="17" s="1"/>
  <c r="H2128" i="17"/>
  <c r="F2128" i="17"/>
  <c r="G2128" i="17"/>
  <c r="E2128" i="17"/>
  <c r="D2128" i="17"/>
  <c r="I2128" i="17" s="1"/>
  <c r="H2124" i="17"/>
  <c r="F2124" i="17"/>
  <c r="G2124" i="17"/>
  <c r="E2124" i="17"/>
  <c r="D2124" i="17"/>
  <c r="I2124" i="17" s="1"/>
  <c r="H2120" i="17"/>
  <c r="F2120" i="17"/>
  <c r="G2120" i="17"/>
  <c r="E2120" i="17"/>
  <c r="D2120" i="17"/>
  <c r="I2120" i="17" s="1"/>
  <c r="H2116" i="17"/>
  <c r="F2116" i="17"/>
  <c r="G2116" i="17"/>
  <c r="E2116" i="17"/>
  <c r="D2116" i="17"/>
  <c r="I2116" i="17" s="1"/>
  <c r="H2112" i="17"/>
  <c r="F2112" i="17"/>
  <c r="G2112" i="17"/>
  <c r="E2112" i="17"/>
  <c r="D2112" i="17"/>
  <c r="I2112" i="17" s="1"/>
  <c r="H2108" i="17"/>
  <c r="F2108" i="17"/>
  <c r="G2108" i="17"/>
  <c r="E2108" i="17"/>
  <c r="D2108" i="17"/>
  <c r="I2108" i="17" s="1"/>
  <c r="H2104" i="17"/>
  <c r="F2104" i="17"/>
  <c r="G2104" i="17"/>
  <c r="E2104" i="17"/>
  <c r="D2104" i="17"/>
  <c r="I2104" i="17" s="1"/>
  <c r="H2100" i="17"/>
  <c r="G2100" i="17"/>
  <c r="F2100" i="17"/>
  <c r="E2100" i="17"/>
  <c r="D2100" i="17"/>
  <c r="I2100" i="17" s="1"/>
  <c r="H2096" i="17"/>
  <c r="F2096" i="17"/>
  <c r="G2096" i="17"/>
  <c r="E2096" i="17"/>
  <c r="D2096" i="17"/>
  <c r="I2096" i="17" s="1"/>
  <c r="H2092" i="17"/>
  <c r="F2092" i="17"/>
  <c r="G2092" i="17"/>
  <c r="E2092" i="17"/>
  <c r="D2092" i="17"/>
  <c r="I2092" i="17" s="1"/>
  <c r="H2088" i="17"/>
  <c r="F2088" i="17"/>
  <c r="G2088" i="17"/>
  <c r="E2088" i="17"/>
  <c r="D2088" i="17"/>
  <c r="I2088" i="17" s="1"/>
  <c r="H2084" i="17"/>
  <c r="G2084" i="17"/>
  <c r="F2084" i="17"/>
  <c r="E2084" i="17"/>
  <c r="D2084" i="17"/>
  <c r="I2084" i="17" s="1"/>
  <c r="H2080" i="17"/>
  <c r="F2080" i="17"/>
  <c r="G2080" i="17"/>
  <c r="E2080" i="17"/>
  <c r="D2080" i="17"/>
  <c r="I2080" i="17" s="1"/>
  <c r="H2076" i="17"/>
  <c r="F2076" i="17"/>
  <c r="G2076" i="17"/>
  <c r="E2076" i="17"/>
  <c r="D2076" i="17"/>
  <c r="I2076" i="17" s="1"/>
  <c r="H2072" i="17"/>
  <c r="F2072" i="17"/>
  <c r="G2072" i="17"/>
  <c r="E2072" i="17"/>
  <c r="D2072" i="17"/>
  <c r="I2072" i="17" s="1"/>
  <c r="H2068" i="17"/>
  <c r="F2068" i="17"/>
  <c r="G2068" i="17"/>
  <c r="E2068" i="17"/>
  <c r="D2068" i="17"/>
  <c r="I2068" i="17" s="1"/>
  <c r="H2064" i="17"/>
  <c r="F2064" i="17"/>
  <c r="G2064" i="17"/>
  <c r="E2064" i="17"/>
  <c r="D2064" i="17"/>
  <c r="I2064" i="17" s="1"/>
  <c r="H2060" i="17"/>
  <c r="F2060" i="17"/>
  <c r="G2060" i="17"/>
  <c r="E2060" i="17"/>
  <c r="D2060" i="17"/>
  <c r="I2060" i="17" s="1"/>
  <c r="H2056" i="17"/>
  <c r="F2056" i="17"/>
  <c r="G2056" i="17"/>
  <c r="E2056" i="17"/>
  <c r="D2056" i="17"/>
  <c r="I2056" i="17" s="1"/>
  <c r="H2052" i="17"/>
  <c r="F2052" i="17"/>
  <c r="G2052" i="17"/>
  <c r="E2052" i="17"/>
  <c r="D2052" i="17"/>
  <c r="I2052" i="17" s="1"/>
  <c r="H2048" i="17"/>
  <c r="F2048" i="17"/>
  <c r="G2048" i="17"/>
  <c r="E2048" i="17"/>
  <c r="D2048" i="17"/>
  <c r="I2048" i="17" s="1"/>
  <c r="H2044" i="17"/>
  <c r="F2044" i="17"/>
  <c r="G2044" i="17"/>
  <c r="E2044" i="17"/>
  <c r="D2044" i="17"/>
  <c r="I2044" i="17" s="1"/>
  <c r="H2040" i="17"/>
  <c r="F2040" i="17"/>
  <c r="G2040" i="17"/>
  <c r="E2040" i="17"/>
  <c r="D2040" i="17"/>
  <c r="I2040" i="17" s="1"/>
  <c r="H2036" i="17"/>
  <c r="G2036" i="17"/>
  <c r="F2036" i="17"/>
  <c r="E2036" i="17"/>
  <c r="D2036" i="17"/>
  <c r="I2036" i="17" s="1"/>
  <c r="H2032" i="17"/>
  <c r="F2032" i="17"/>
  <c r="G2032" i="17"/>
  <c r="E2032" i="17"/>
  <c r="D2032" i="17"/>
  <c r="I2032" i="17" s="1"/>
  <c r="H2028" i="17"/>
  <c r="F2028" i="17"/>
  <c r="G2028" i="17"/>
  <c r="E2028" i="17"/>
  <c r="D2028" i="17"/>
  <c r="I2028" i="17" s="1"/>
  <c r="H2024" i="17"/>
  <c r="F2024" i="17"/>
  <c r="G2024" i="17"/>
  <c r="E2024" i="17"/>
  <c r="D2024" i="17"/>
  <c r="I2024" i="17" s="1"/>
  <c r="H2020" i="17"/>
  <c r="G2020" i="17"/>
  <c r="F2020" i="17"/>
  <c r="E2020" i="17"/>
  <c r="D2020" i="17"/>
  <c r="I2020" i="17" s="1"/>
  <c r="H2016" i="17"/>
  <c r="F2016" i="17"/>
  <c r="G2016" i="17"/>
  <c r="E2016" i="17"/>
  <c r="D2016" i="17"/>
  <c r="I2016" i="17" s="1"/>
  <c r="H2012" i="17"/>
  <c r="F2012" i="17"/>
  <c r="G2012" i="17"/>
  <c r="E2012" i="17"/>
  <c r="D2012" i="17"/>
  <c r="I2012" i="17" s="1"/>
  <c r="H2008" i="17"/>
  <c r="F2008" i="17"/>
  <c r="G2008" i="17"/>
  <c r="E2008" i="17"/>
  <c r="D2008" i="17"/>
  <c r="I2008" i="17" s="1"/>
  <c r="H2004" i="17"/>
  <c r="F2004" i="17"/>
  <c r="G2004" i="17"/>
  <c r="E2004" i="17"/>
  <c r="D2004" i="17"/>
  <c r="I2004" i="17" s="1"/>
  <c r="H2000" i="17"/>
  <c r="F2000" i="17"/>
  <c r="G2000" i="17"/>
  <c r="E2000" i="17"/>
  <c r="D2000" i="17"/>
  <c r="I2000" i="17" s="1"/>
  <c r="H1996" i="17"/>
  <c r="F1996" i="17"/>
  <c r="G1996" i="17"/>
  <c r="E1996" i="17"/>
  <c r="D1996" i="17"/>
  <c r="I1996" i="17" s="1"/>
  <c r="H1992" i="17"/>
  <c r="F1992" i="17"/>
  <c r="G1992" i="17"/>
  <c r="E1992" i="17"/>
  <c r="D1992" i="17"/>
  <c r="I1992" i="17" s="1"/>
  <c r="H1988" i="17"/>
  <c r="F1988" i="17"/>
  <c r="G1988" i="17"/>
  <c r="E1988" i="17"/>
  <c r="D1988" i="17"/>
  <c r="I1988" i="17" s="1"/>
  <c r="H1984" i="17"/>
  <c r="F1984" i="17"/>
  <c r="G1984" i="17"/>
  <c r="E1984" i="17"/>
  <c r="D1984" i="17"/>
  <c r="I1984" i="17" s="1"/>
  <c r="H1980" i="17"/>
  <c r="F1980" i="17"/>
  <c r="G1980" i="17"/>
  <c r="E1980" i="17"/>
  <c r="D1980" i="17"/>
  <c r="I1980" i="17" s="1"/>
  <c r="H1976" i="17"/>
  <c r="F1976" i="17"/>
  <c r="G1976" i="17"/>
  <c r="E1976" i="17"/>
  <c r="D1976" i="17"/>
  <c r="I1976" i="17" s="1"/>
  <c r="H1972" i="17"/>
  <c r="G1972" i="17"/>
  <c r="E1972" i="17"/>
  <c r="F1972" i="17"/>
  <c r="D1972" i="17"/>
  <c r="I1972" i="17" s="1"/>
  <c r="H1968" i="17"/>
  <c r="F1968" i="17"/>
  <c r="G1968" i="17"/>
  <c r="E1968" i="17"/>
  <c r="D1968" i="17"/>
  <c r="I1968" i="17" s="1"/>
  <c r="H1964" i="17"/>
  <c r="F1964" i="17"/>
  <c r="G1964" i="17"/>
  <c r="E1964" i="17"/>
  <c r="D1964" i="17"/>
  <c r="I1964" i="17" s="1"/>
  <c r="H1960" i="17"/>
  <c r="F1960" i="17"/>
  <c r="G1960" i="17"/>
  <c r="E1960" i="17"/>
  <c r="D1960" i="17"/>
  <c r="I1960" i="17" s="1"/>
  <c r="H1956" i="17"/>
  <c r="G1956" i="17"/>
  <c r="F1956" i="17"/>
  <c r="E1956" i="17"/>
  <c r="D1956" i="17"/>
  <c r="I1956" i="17" s="1"/>
  <c r="H1952" i="17"/>
  <c r="F1952" i="17"/>
  <c r="G1952" i="17"/>
  <c r="E1952" i="17"/>
  <c r="D1952" i="17"/>
  <c r="I1952" i="17" s="1"/>
  <c r="H1948" i="17"/>
  <c r="F1948" i="17"/>
  <c r="G1948" i="17"/>
  <c r="E1948" i="17"/>
  <c r="D1948" i="17"/>
  <c r="I1948" i="17" s="1"/>
  <c r="H1944" i="17"/>
  <c r="F1944" i="17"/>
  <c r="G1944" i="17"/>
  <c r="E1944" i="17"/>
  <c r="D1944" i="17"/>
  <c r="I1944" i="17" s="1"/>
  <c r="H1940" i="17"/>
  <c r="F1940" i="17"/>
  <c r="G1940" i="17"/>
  <c r="E1940" i="17"/>
  <c r="D1940" i="17"/>
  <c r="I1940" i="17" s="1"/>
  <c r="H1936" i="17"/>
  <c r="F1936" i="17"/>
  <c r="G1936" i="17"/>
  <c r="E1936" i="17"/>
  <c r="D1936" i="17"/>
  <c r="I1936" i="17" s="1"/>
  <c r="H1932" i="17"/>
  <c r="F1932" i="17"/>
  <c r="G1932" i="17"/>
  <c r="E1932" i="17"/>
  <c r="D1932" i="17"/>
  <c r="I1932" i="17" s="1"/>
  <c r="H1928" i="17"/>
  <c r="F1928" i="17"/>
  <c r="G1928" i="17"/>
  <c r="E1928" i="17"/>
  <c r="D1928" i="17"/>
  <c r="I1928" i="17" s="1"/>
  <c r="H1924" i="17"/>
  <c r="F1924" i="17"/>
  <c r="G1924" i="17"/>
  <c r="E1924" i="17"/>
  <c r="D1924" i="17"/>
  <c r="I1924" i="17" s="1"/>
  <c r="H1920" i="17"/>
  <c r="F1920" i="17"/>
  <c r="G1920" i="17"/>
  <c r="E1920" i="17"/>
  <c r="D1920" i="17"/>
  <c r="I1920" i="17" s="1"/>
  <c r="H1916" i="17"/>
  <c r="F1916" i="17"/>
  <c r="G1916" i="17"/>
  <c r="E1916" i="17"/>
  <c r="D1916" i="17"/>
  <c r="I1916" i="17" s="1"/>
  <c r="H1912" i="17"/>
  <c r="F1912" i="17"/>
  <c r="G1912" i="17"/>
  <c r="E1912" i="17"/>
  <c r="D1912" i="17"/>
  <c r="I1912" i="17" s="1"/>
  <c r="H1908" i="17"/>
  <c r="G1908" i="17"/>
  <c r="F1908" i="17"/>
  <c r="E1908" i="17"/>
  <c r="D1908" i="17"/>
  <c r="I1908" i="17" s="1"/>
  <c r="H1904" i="17"/>
  <c r="F1904" i="17"/>
  <c r="G1904" i="17"/>
  <c r="E1904" i="17"/>
  <c r="D1904" i="17"/>
  <c r="I1904" i="17" s="1"/>
  <c r="H1900" i="17"/>
  <c r="F1900" i="17"/>
  <c r="G1900" i="17"/>
  <c r="E1900" i="17"/>
  <c r="D1900" i="17"/>
  <c r="I1900" i="17" s="1"/>
  <c r="H1896" i="17"/>
  <c r="F1896" i="17"/>
  <c r="G1896" i="17"/>
  <c r="E1896" i="17"/>
  <c r="D1896" i="17"/>
  <c r="I1896" i="17" s="1"/>
  <c r="H1892" i="17"/>
  <c r="G1892" i="17"/>
  <c r="F1892" i="17"/>
  <c r="E1892" i="17"/>
  <c r="D1892" i="17"/>
  <c r="I1892" i="17" s="1"/>
  <c r="H1888" i="17"/>
  <c r="F1888" i="17"/>
  <c r="G1888" i="17"/>
  <c r="E1888" i="17"/>
  <c r="D1888" i="17"/>
  <c r="I1888" i="17" s="1"/>
  <c r="H1884" i="17"/>
  <c r="F1884" i="17"/>
  <c r="G1884" i="17"/>
  <c r="E1884" i="17"/>
  <c r="D1884" i="17"/>
  <c r="I1884" i="17" s="1"/>
  <c r="H1880" i="17"/>
  <c r="F1880" i="17"/>
  <c r="G1880" i="17"/>
  <c r="E1880" i="17"/>
  <c r="D1880" i="17"/>
  <c r="I1880" i="17" s="1"/>
  <c r="H1876" i="17"/>
  <c r="F1876" i="17"/>
  <c r="G1876" i="17"/>
  <c r="E1876" i="17"/>
  <c r="D1876" i="17"/>
  <c r="I1876" i="17" s="1"/>
  <c r="H1872" i="17"/>
  <c r="F1872" i="17"/>
  <c r="G1872" i="17"/>
  <c r="E1872" i="17"/>
  <c r="D1872" i="17"/>
  <c r="I1872" i="17" s="1"/>
  <c r="H1868" i="17"/>
  <c r="F1868" i="17"/>
  <c r="G1868" i="17"/>
  <c r="E1868" i="17"/>
  <c r="D1868" i="17"/>
  <c r="I1868" i="17" s="1"/>
  <c r="H1864" i="17"/>
  <c r="F1864" i="17"/>
  <c r="G1864" i="17"/>
  <c r="E1864" i="17"/>
  <c r="D1864" i="17"/>
  <c r="I1864" i="17" s="1"/>
  <c r="H1860" i="17"/>
  <c r="F1860" i="17"/>
  <c r="G1860" i="17"/>
  <c r="E1860" i="17"/>
  <c r="D1860" i="17"/>
  <c r="I1860" i="17" s="1"/>
  <c r="H1856" i="17"/>
  <c r="F1856" i="17"/>
  <c r="G1856" i="17"/>
  <c r="E1856" i="17"/>
  <c r="D1856" i="17"/>
  <c r="I1856" i="17" s="1"/>
  <c r="H1852" i="17"/>
  <c r="F1852" i="17"/>
  <c r="G1852" i="17"/>
  <c r="E1852" i="17"/>
  <c r="D1852" i="17"/>
  <c r="I1852" i="17" s="1"/>
  <c r="H1848" i="17"/>
  <c r="F1848" i="17"/>
  <c r="G1848" i="17"/>
  <c r="E1848" i="17"/>
  <c r="D1848" i="17"/>
  <c r="I1848" i="17" s="1"/>
  <c r="H1844" i="17"/>
  <c r="G1844" i="17"/>
  <c r="F1844" i="17"/>
  <c r="E1844" i="17"/>
  <c r="D1844" i="17"/>
  <c r="I1844" i="17" s="1"/>
  <c r="H1840" i="17"/>
  <c r="F1840" i="17"/>
  <c r="G1840" i="17"/>
  <c r="E1840" i="17"/>
  <c r="D1840" i="17"/>
  <c r="I1840" i="17" s="1"/>
  <c r="H1836" i="17"/>
  <c r="F1836" i="17"/>
  <c r="G1836" i="17"/>
  <c r="E1836" i="17"/>
  <c r="D1836" i="17"/>
  <c r="I1836" i="17" s="1"/>
  <c r="H1832" i="17"/>
  <c r="F1832" i="17"/>
  <c r="G1832" i="17"/>
  <c r="E1832" i="17"/>
  <c r="D1832" i="17"/>
  <c r="I1832" i="17" s="1"/>
  <c r="H1828" i="17"/>
  <c r="G1828" i="17"/>
  <c r="F1828" i="17"/>
  <c r="E1828" i="17"/>
  <c r="D1828" i="17"/>
  <c r="I1828" i="17" s="1"/>
  <c r="H1824" i="17"/>
  <c r="F1824" i="17"/>
  <c r="G1824" i="17"/>
  <c r="E1824" i="17"/>
  <c r="D1824" i="17"/>
  <c r="I1824" i="17" s="1"/>
  <c r="H1820" i="17"/>
  <c r="F1820" i="17"/>
  <c r="G1820" i="17"/>
  <c r="E1820" i="17"/>
  <c r="D1820" i="17"/>
  <c r="I1820" i="17" s="1"/>
  <c r="H1816" i="17"/>
  <c r="F1816" i="17"/>
  <c r="G1816" i="17"/>
  <c r="E1816" i="17"/>
  <c r="D1816" i="17"/>
  <c r="I1816" i="17" s="1"/>
  <c r="H1812" i="17"/>
  <c r="F1812" i="17"/>
  <c r="G1812" i="17"/>
  <c r="E1812" i="17"/>
  <c r="D1812" i="17"/>
  <c r="I1812" i="17" s="1"/>
  <c r="H1808" i="17"/>
  <c r="F1808" i="17"/>
  <c r="G1808" i="17"/>
  <c r="E1808" i="17"/>
  <c r="D1808" i="17"/>
  <c r="I1808" i="17" s="1"/>
  <c r="H1804" i="17"/>
  <c r="F1804" i="17"/>
  <c r="G1804" i="17"/>
  <c r="E1804" i="17"/>
  <c r="D1804" i="17"/>
  <c r="I1804" i="17" s="1"/>
  <c r="H1800" i="17"/>
  <c r="F1800" i="17"/>
  <c r="G1800" i="17"/>
  <c r="E1800" i="17"/>
  <c r="D1800" i="17"/>
  <c r="I1800" i="17" s="1"/>
  <c r="H1796" i="17"/>
  <c r="F1796" i="17"/>
  <c r="G1796" i="17"/>
  <c r="E1796" i="17"/>
  <c r="D1796" i="17"/>
  <c r="I1796" i="17" s="1"/>
  <c r="H1792" i="17"/>
  <c r="F1792" i="17"/>
  <c r="G1792" i="17"/>
  <c r="E1792" i="17"/>
  <c r="D1792" i="17"/>
  <c r="I1792" i="17" s="1"/>
  <c r="H1788" i="17"/>
  <c r="F1788" i="17"/>
  <c r="G1788" i="17"/>
  <c r="E1788" i="17"/>
  <c r="D1788" i="17"/>
  <c r="I1788" i="17" s="1"/>
  <c r="H1784" i="17"/>
  <c r="F1784" i="17"/>
  <c r="G1784" i="17"/>
  <c r="E1784" i="17"/>
  <c r="D1784" i="17"/>
  <c r="I1784" i="17" s="1"/>
  <c r="H1780" i="17"/>
  <c r="G1780" i="17"/>
  <c r="F1780" i="17"/>
  <c r="E1780" i="17"/>
  <c r="D1780" i="17"/>
  <c r="I1780" i="17" s="1"/>
  <c r="H1776" i="17"/>
  <c r="F1776" i="17"/>
  <c r="G1776" i="17"/>
  <c r="E1776" i="17"/>
  <c r="D1776" i="17"/>
  <c r="I1776" i="17" s="1"/>
  <c r="H1772" i="17"/>
  <c r="F1772" i="17"/>
  <c r="G1772" i="17"/>
  <c r="E1772" i="17"/>
  <c r="D1772" i="17"/>
  <c r="I1772" i="17" s="1"/>
  <c r="H1768" i="17"/>
  <c r="F1768" i="17"/>
  <c r="G1768" i="17"/>
  <c r="E1768" i="17"/>
  <c r="D1768" i="17"/>
  <c r="I1768" i="17" s="1"/>
  <c r="H1764" i="17"/>
  <c r="G1764" i="17"/>
  <c r="F1764" i="17"/>
  <c r="E1764" i="17"/>
  <c r="D1764" i="17"/>
  <c r="I1764" i="17" s="1"/>
  <c r="H1760" i="17"/>
  <c r="F1760" i="17"/>
  <c r="G1760" i="17"/>
  <c r="E1760" i="17"/>
  <c r="D1760" i="17"/>
  <c r="I1760" i="17" s="1"/>
  <c r="H1756" i="17"/>
  <c r="F1756" i="17"/>
  <c r="G1756" i="17"/>
  <c r="E1756" i="17"/>
  <c r="D1756" i="17"/>
  <c r="I1756" i="17" s="1"/>
  <c r="H1752" i="17"/>
  <c r="F1752" i="17"/>
  <c r="G1752" i="17"/>
  <c r="E1752" i="17"/>
  <c r="D1752" i="17"/>
  <c r="I1752" i="17" s="1"/>
  <c r="H1748" i="17"/>
  <c r="F1748" i="17"/>
  <c r="G1748" i="17"/>
  <c r="E1748" i="17"/>
  <c r="D1748" i="17"/>
  <c r="I1748" i="17" s="1"/>
  <c r="H1744" i="17"/>
  <c r="F1744" i="17"/>
  <c r="G1744" i="17"/>
  <c r="E1744" i="17"/>
  <c r="D1744" i="17"/>
  <c r="I1744" i="17" s="1"/>
  <c r="H1740" i="17"/>
  <c r="F1740" i="17"/>
  <c r="G1740" i="17"/>
  <c r="E1740" i="17"/>
  <c r="D1740" i="17"/>
  <c r="I1740" i="17" s="1"/>
  <c r="H1736" i="17"/>
  <c r="F1736" i="17"/>
  <c r="G1736" i="17"/>
  <c r="E1736" i="17"/>
  <c r="D1736" i="17"/>
  <c r="I1736" i="17" s="1"/>
  <c r="H1732" i="17"/>
  <c r="F1732" i="17"/>
  <c r="G1732" i="17"/>
  <c r="E1732" i="17"/>
  <c r="D1732" i="17"/>
  <c r="I1732" i="17" s="1"/>
  <c r="H1728" i="17"/>
  <c r="F1728" i="17"/>
  <c r="G1728" i="17"/>
  <c r="E1728" i="17"/>
  <c r="D1728" i="17"/>
  <c r="I1728" i="17" s="1"/>
  <c r="H1724" i="17"/>
  <c r="F1724" i="17"/>
  <c r="G1724" i="17"/>
  <c r="E1724" i="17"/>
  <c r="D1724" i="17"/>
  <c r="I1724" i="17" s="1"/>
  <c r="H1720" i="17"/>
  <c r="F1720" i="17"/>
  <c r="G1720" i="17"/>
  <c r="E1720" i="17"/>
  <c r="D1720" i="17"/>
  <c r="I1720" i="17" s="1"/>
  <c r="H1716" i="17"/>
  <c r="G1716" i="17"/>
  <c r="E1716" i="17"/>
  <c r="F1716" i="17"/>
  <c r="D1716" i="17"/>
  <c r="I1716" i="17" s="1"/>
  <c r="H1712" i="17"/>
  <c r="F1712" i="17"/>
  <c r="G1712" i="17"/>
  <c r="E1712" i="17"/>
  <c r="D1712" i="17"/>
  <c r="I1712" i="17" s="1"/>
  <c r="H1708" i="17"/>
  <c r="F1708" i="17"/>
  <c r="G1708" i="17"/>
  <c r="E1708" i="17"/>
  <c r="D1708" i="17"/>
  <c r="I1708" i="17" s="1"/>
  <c r="H1704" i="17"/>
  <c r="F1704" i="17"/>
  <c r="G1704" i="17"/>
  <c r="E1704" i="17"/>
  <c r="D1704" i="17"/>
  <c r="I1704" i="17" s="1"/>
  <c r="H1700" i="17"/>
  <c r="G1700" i="17"/>
  <c r="F1700" i="17"/>
  <c r="E1700" i="17"/>
  <c r="D1700" i="17"/>
  <c r="I1700" i="17" s="1"/>
  <c r="H1696" i="17"/>
  <c r="F1696" i="17"/>
  <c r="G1696" i="17"/>
  <c r="E1696" i="17"/>
  <c r="D1696" i="17"/>
  <c r="I1696" i="17" s="1"/>
  <c r="H1692" i="17"/>
  <c r="F1692" i="17"/>
  <c r="G1692" i="17"/>
  <c r="E1692" i="17"/>
  <c r="D1692" i="17"/>
  <c r="I1692" i="17" s="1"/>
  <c r="H1688" i="17"/>
  <c r="F1688" i="17"/>
  <c r="G1688" i="17"/>
  <c r="E1688" i="17"/>
  <c r="D1688" i="17"/>
  <c r="I1688" i="17" s="1"/>
  <c r="H1684" i="17"/>
  <c r="F1684" i="17"/>
  <c r="G1684" i="17"/>
  <c r="E1684" i="17"/>
  <c r="D1684" i="17"/>
  <c r="I1684" i="17" s="1"/>
  <c r="H1680" i="17"/>
  <c r="F1680" i="17"/>
  <c r="G1680" i="17"/>
  <c r="E1680" i="17"/>
  <c r="D1680" i="17"/>
  <c r="I1680" i="17" s="1"/>
  <c r="H1676" i="17"/>
  <c r="F1676" i="17"/>
  <c r="G1676" i="17"/>
  <c r="E1676" i="17"/>
  <c r="D1676" i="17"/>
  <c r="I1676" i="17" s="1"/>
  <c r="H1672" i="17"/>
  <c r="F1672" i="17"/>
  <c r="G1672" i="17"/>
  <c r="E1672" i="17"/>
  <c r="D1672" i="17"/>
  <c r="I1672" i="17" s="1"/>
  <c r="H1668" i="17"/>
  <c r="F1668" i="17"/>
  <c r="G1668" i="17"/>
  <c r="E1668" i="17"/>
  <c r="D1668" i="17"/>
  <c r="I1668" i="17" s="1"/>
  <c r="H1664" i="17"/>
  <c r="F1664" i="17"/>
  <c r="G1664" i="17"/>
  <c r="E1664" i="17"/>
  <c r="D1664" i="17"/>
  <c r="I1664" i="17" s="1"/>
  <c r="H1660" i="17"/>
  <c r="F1660" i="17"/>
  <c r="G1660" i="17"/>
  <c r="E1660" i="17"/>
  <c r="D1660" i="17"/>
  <c r="I1660" i="17" s="1"/>
  <c r="H1656" i="17"/>
  <c r="F1656" i="17"/>
  <c r="G1656" i="17"/>
  <c r="E1656" i="17"/>
  <c r="D1656" i="17"/>
  <c r="I1656" i="17" s="1"/>
  <c r="H1652" i="17"/>
  <c r="G1652" i="17"/>
  <c r="F1652" i="17"/>
  <c r="E1652" i="17"/>
  <c r="D1652" i="17"/>
  <c r="I1652" i="17" s="1"/>
  <c r="H1648" i="17"/>
  <c r="F1648" i="17"/>
  <c r="G1648" i="17"/>
  <c r="E1648" i="17"/>
  <c r="D1648" i="17"/>
  <c r="I1648" i="17" s="1"/>
  <c r="H1644" i="17"/>
  <c r="F1644" i="17"/>
  <c r="G1644" i="17"/>
  <c r="E1644" i="17"/>
  <c r="D1644" i="17"/>
  <c r="I1644" i="17" s="1"/>
  <c r="H1640" i="17"/>
  <c r="F1640" i="17"/>
  <c r="G1640" i="17"/>
  <c r="E1640" i="17"/>
  <c r="D1640" i="17"/>
  <c r="I1640" i="17" s="1"/>
  <c r="H1636" i="17"/>
  <c r="G1636" i="17"/>
  <c r="F1636" i="17"/>
  <c r="E1636" i="17"/>
  <c r="D1636" i="17"/>
  <c r="I1636" i="17" s="1"/>
  <c r="H1632" i="17"/>
  <c r="F1632" i="17"/>
  <c r="G1632" i="17"/>
  <c r="E1632" i="17"/>
  <c r="D1632" i="17"/>
  <c r="I1632" i="17" s="1"/>
  <c r="H1628" i="17"/>
  <c r="F1628" i="17"/>
  <c r="G1628" i="17"/>
  <c r="E1628" i="17"/>
  <c r="D1628" i="17"/>
  <c r="I1628" i="17" s="1"/>
  <c r="H1624" i="17"/>
  <c r="F1624" i="17"/>
  <c r="G1624" i="17"/>
  <c r="E1624" i="17"/>
  <c r="D1624" i="17"/>
  <c r="I1624" i="17" s="1"/>
  <c r="H1620" i="17"/>
  <c r="F1620" i="17"/>
  <c r="G1620" i="17"/>
  <c r="E1620" i="17"/>
  <c r="D1620" i="17"/>
  <c r="I1620" i="17" s="1"/>
  <c r="H1616" i="17"/>
  <c r="F1616" i="17"/>
  <c r="G1616" i="17"/>
  <c r="E1616" i="17"/>
  <c r="D1616" i="17"/>
  <c r="I1616" i="17" s="1"/>
  <c r="H1612" i="17"/>
  <c r="F1612" i="17"/>
  <c r="G1612" i="17"/>
  <c r="E1612" i="17"/>
  <c r="D1612" i="17"/>
  <c r="I1612" i="17" s="1"/>
  <c r="H1608" i="17"/>
  <c r="F1608" i="17"/>
  <c r="G1608" i="17"/>
  <c r="E1608" i="17"/>
  <c r="D1608" i="17"/>
  <c r="I1608" i="17" s="1"/>
  <c r="H1604" i="17"/>
  <c r="F1604" i="17"/>
  <c r="G1604" i="17"/>
  <c r="E1604" i="17"/>
  <c r="D1604" i="17"/>
  <c r="I1604" i="17" s="1"/>
  <c r="H1600" i="17"/>
  <c r="F1600" i="17"/>
  <c r="G1600" i="17"/>
  <c r="E1600" i="17"/>
  <c r="D1600" i="17"/>
  <c r="I1600" i="17" s="1"/>
  <c r="H1596" i="17"/>
  <c r="F1596" i="17"/>
  <c r="G1596" i="17"/>
  <c r="E1596" i="17"/>
  <c r="D1596" i="17"/>
  <c r="I1596" i="17" s="1"/>
  <c r="H1592" i="17"/>
  <c r="F1592" i="17"/>
  <c r="G1592" i="17"/>
  <c r="E1592" i="17"/>
  <c r="D1592" i="17"/>
  <c r="I1592" i="17" s="1"/>
  <c r="H1588" i="17"/>
  <c r="G1588" i="17"/>
  <c r="F1588" i="17"/>
  <c r="E1588" i="17"/>
  <c r="D1588" i="17"/>
  <c r="I1588" i="17" s="1"/>
  <c r="H1584" i="17"/>
  <c r="F1584" i="17"/>
  <c r="G1584" i="17"/>
  <c r="E1584" i="17"/>
  <c r="D1584" i="17"/>
  <c r="I1584" i="17" s="1"/>
  <c r="H1580" i="17"/>
  <c r="F1580" i="17"/>
  <c r="G1580" i="17"/>
  <c r="E1580" i="17"/>
  <c r="D1580" i="17"/>
  <c r="I1580" i="17" s="1"/>
  <c r="H1576" i="17"/>
  <c r="F1576" i="17"/>
  <c r="G1576" i="17"/>
  <c r="E1576" i="17"/>
  <c r="D1576" i="17"/>
  <c r="I1576" i="17" s="1"/>
  <c r="H1572" i="17"/>
  <c r="G1572" i="17"/>
  <c r="F1572" i="17"/>
  <c r="E1572" i="17"/>
  <c r="D1572" i="17"/>
  <c r="I1572" i="17" s="1"/>
  <c r="H1568" i="17"/>
  <c r="F1568" i="17"/>
  <c r="G1568" i="17"/>
  <c r="E1568" i="17"/>
  <c r="D1568" i="17"/>
  <c r="I1568" i="17" s="1"/>
  <c r="H1564" i="17"/>
  <c r="F1564" i="17"/>
  <c r="G1564" i="17"/>
  <c r="E1564" i="17"/>
  <c r="D1564" i="17"/>
  <c r="I1564" i="17" s="1"/>
  <c r="H1560" i="17"/>
  <c r="F1560" i="17"/>
  <c r="G1560" i="17"/>
  <c r="E1560" i="17"/>
  <c r="D1560" i="17"/>
  <c r="I1560" i="17" s="1"/>
  <c r="H1556" i="17"/>
  <c r="F1556" i="17"/>
  <c r="G1556" i="17"/>
  <c r="E1556" i="17"/>
  <c r="D1556" i="17"/>
  <c r="I1556" i="17" s="1"/>
  <c r="H1552" i="17"/>
  <c r="F1552" i="17"/>
  <c r="G1552" i="17"/>
  <c r="E1552" i="17"/>
  <c r="D1552" i="17"/>
  <c r="I1552" i="17" s="1"/>
  <c r="H1548" i="17"/>
  <c r="F1548" i="17"/>
  <c r="G1548" i="17"/>
  <c r="E1548" i="17"/>
  <c r="D1548" i="17"/>
  <c r="I1548" i="17" s="1"/>
  <c r="H1544" i="17"/>
  <c r="F1544" i="17"/>
  <c r="G1544" i="17"/>
  <c r="E1544" i="17"/>
  <c r="D1544" i="17"/>
  <c r="I1544" i="17" s="1"/>
  <c r="H1540" i="17"/>
  <c r="F1540" i="17"/>
  <c r="G1540" i="17"/>
  <c r="E1540" i="17"/>
  <c r="D1540" i="17"/>
  <c r="I1540" i="17" s="1"/>
  <c r="H1536" i="17"/>
  <c r="F1536" i="17"/>
  <c r="G1536" i="17"/>
  <c r="E1536" i="17"/>
  <c r="D1536" i="17"/>
  <c r="I1536" i="17" s="1"/>
  <c r="H1532" i="17"/>
  <c r="F1532" i="17"/>
  <c r="G1532" i="17"/>
  <c r="E1532" i="17"/>
  <c r="D1532" i="17"/>
  <c r="I1532" i="17" s="1"/>
  <c r="H1528" i="17"/>
  <c r="F1528" i="17"/>
  <c r="G1528" i="17"/>
  <c r="E1528" i="17"/>
  <c r="D1528" i="17"/>
  <c r="I1528" i="17" s="1"/>
  <c r="H1524" i="17"/>
  <c r="G1524" i="17"/>
  <c r="F1524" i="17"/>
  <c r="E1524" i="17"/>
  <c r="D1524" i="17"/>
  <c r="I1524" i="17" s="1"/>
  <c r="H1520" i="17"/>
  <c r="F1520" i="17"/>
  <c r="G1520" i="17"/>
  <c r="E1520" i="17"/>
  <c r="D1520" i="17"/>
  <c r="I1520" i="17" s="1"/>
  <c r="H1516" i="17"/>
  <c r="F1516" i="17"/>
  <c r="G1516" i="17"/>
  <c r="E1516" i="17"/>
  <c r="D1516" i="17"/>
  <c r="I1516" i="17" s="1"/>
  <c r="H1512" i="17"/>
  <c r="F1512" i="17"/>
  <c r="G1512" i="17"/>
  <c r="E1512" i="17"/>
  <c r="D1512" i="17"/>
  <c r="I1512" i="17" s="1"/>
  <c r="H1508" i="17"/>
  <c r="G1508" i="17"/>
  <c r="F1508" i="17"/>
  <c r="E1508" i="17"/>
  <c r="D1508" i="17"/>
  <c r="I1508" i="17" s="1"/>
  <c r="H1504" i="17"/>
  <c r="F1504" i="17"/>
  <c r="G1504" i="17"/>
  <c r="E1504" i="17"/>
  <c r="D1504" i="17"/>
  <c r="I1504" i="17" s="1"/>
  <c r="H3599" i="17"/>
  <c r="F3599" i="17"/>
  <c r="G3599" i="17"/>
  <c r="E3599" i="17"/>
  <c r="D3599" i="17"/>
  <c r="I3599" i="17" s="1"/>
  <c r="H3595" i="17"/>
  <c r="F3595" i="17"/>
  <c r="G3595" i="17"/>
  <c r="E3595" i="17"/>
  <c r="D3595" i="17"/>
  <c r="I3595" i="17" s="1"/>
  <c r="H3591" i="17"/>
  <c r="F3591" i="17"/>
  <c r="G3591" i="17"/>
  <c r="E3591" i="17"/>
  <c r="D3591" i="17"/>
  <c r="I3591" i="17" s="1"/>
  <c r="H3587" i="17"/>
  <c r="F3587" i="17"/>
  <c r="G3587" i="17"/>
  <c r="E3587" i="17"/>
  <c r="D3587" i="17"/>
  <c r="I3587" i="17" s="1"/>
  <c r="H3583" i="17"/>
  <c r="F3583" i="17"/>
  <c r="G3583" i="17"/>
  <c r="E3583" i="17"/>
  <c r="D3583" i="17"/>
  <c r="I3583" i="17" s="1"/>
  <c r="H3579" i="17"/>
  <c r="F3579" i="17"/>
  <c r="G3579" i="17"/>
  <c r="E3579" i="17"/>
  <c r="D3579" i="17"/>
  <c r="I3579" i="17" s="1"/>
  <c r="H3575" i="17"/>
  <c r="F3575" i="17"/>
  <c r="G3575" i="17"/>
  <c r="E3575" i="17"/>
  <c r="D3575" i="17"/>
  <c r="I3575" i="17" s="1"/>
  <c r="H3571" i="17"/>
  <c r="F3571" i="17"/>
  <c r="G3571" i="17"/>
  <c r="E3571" i="17"/>
  <c r="D3571" i="17"/>
  <c r="I3571" i="17" s="1"/>
  <c r="H3567" i="17"/>
  <c r="F3567" i="17"/>
  <c r="G3567" i="17"/>
  <c r="E3567" i="17"/>
  <c r="D3567" i="17"/>
  <c r="I3567" i="17" s="1"/>
  <c r="H3563" i="17"/>
  <c r="F3563" i="17"/>
  <c r="G3563" i="17"/>
  <c r="E3563" i="17"/>
  <c r="D3563" i="17"/>
  <c r="I3563" i="17" s="1"/>
  <c r="H3559" i="17"/>
  <c r="F3559" i="17"/>
  <c r="G3559" i="17"/>
  <c r="E3559" i="17"/>
  <c r="D3559" i="17"/>
  <c r="I3559" i="17" s="1"/>
  <c r="H3555" i="17"/>
  <c r="F3555" i="17"/>
  <c r="G3555" i="17"/>
  <c r="E3555" i="17"/>
  <c r="D3555" i="17"/>
  <c r="I3555" i="17" s="1"/>
  <c r="H3551" i="17"/>
  <c r="F3551" i="17"/>
  <c r="G3551" i="17"/>
  <c r="E3551" i="17"/>
  <c r="D3551" i="17"/>
  <c r="I3551" i="17" s="1"/>
  <c r="H3547" i="17"/>
  <c r="F3547" i="17"/>
  <c r="G3547" i="17"/>
  <c r="E3547" i="17"/>
  <c r="D3547" i="17"/>
  <c r="I3547" i="17" s="1"/>
  <c r="H3543" i="17"/>
  <c r="F3543" i="17"/>
  <c r="G3543" i="17"/>
  <c r="E3543" i="17"/>
  <c r="D3543" i="17"/>
  <c r="I3543" i="17" s="1"/>
  <c r="H3539" i="17"/>
  <c r="F3539" i="17"/>
  <c r="G3539" i="17"/>
  <c r="E3539" i="17"/>
  <c r="D3539" i="17"/>
  <c r="I3539" i="17" s="1"/>
  <c r="H3535" i="17"/>
  <c r="F3535" i="17"/>
  <c r="G3535" i="17"/>
  <c r="E3535" i="17"/>
  <c r="D3535" i="17"/>
  <c r="I3535" i="17" s="1"/>
  <c r="H3531" i="17"/>
  <c r="F3531" i="17"/>
  <c r="G3531" i="17"/>
  <c r="E3531" i="17"/>
  <c r="D3531" i="17"/>
  <c r="I3531" i="17" s="1"/>
  <c r="H3527" i="17"/>
  <c r="F3527" i="17"/>
  <c r="G3527" i="17"/>
  <c r="E3527" i="17"/>
  <c r="D3527" i="17"/>
  <c r="I3527" i="17" s="1"/>
  <c r="H3523" i="17"/>
  <c r="F3523" i="17"/>
  <c r="G3523" i="17"/>
  <c r="E3523" i="17"/>
  <c r="D3523" i="17"/>
  <c r="I3523" i="17" s="1"/>
  <c r="H3519" i="17"/>
  <c r="F3519" i="17"/>
  <c r="G3519" i="17"/>
  <c r="E3519" i="17"/>
  <c r="D3519" i="17"/>
  <c r="I3519" i="17" s="1"/>
  <c r="H3515" i="17"/>
  <c r="F3515" i="17"/>
  <c r="G3515" i="17"/>
  <c r="E3515" i="17"/>
  <c r="D3515" i="17"/>
  <c r="I3515" i="17" s="1"/>
  <c r="H3511" i="17"/>
  <c r="F3511" i="17"/>
  <c r="G3511" i="17"/>
  <c r="E3511" i="17"/>
  <c r="D3511" i="17"/>
  <c r="I3511" i="17" s="1"/>
  <c r="H3507" i="17"/>
  <c r="F3507" i="17"/>
  <c r="G3507" i="17"/>
  <c r="E3507" i="17"/>
  <c r="D3507" i="17"/>
  <c r="I3507" i="17" s="1"/>
  <c r="H3503" i="17"/>
  <c r="F3503" i="17"/>
  <c r="G3503" i="17"/>
  <c r="E3503" i="17"/>
  <c r="D3503" i="17"/>
  <c r="I3503" i="17" s="1"/>
  <c r="H3499" i="17"/>
  <c r="F3499" i="17"/>
  <c r="G3499" i="17"/>
  <c r="E3499" i="17"/>
  <c r="D3499" i="17"/>
  <c r="I3499" i="17" s="1"/>
  <c r="H3495" i="17"/>
  <c r="F3495" i="17"/>
  <c r="G3495" i="17"/>
  <c r="E3495" i="17"/>
  <c r="D3495" i="17"/>
  <c r="I3495" i="17" s="1"/>
  <c r="H3491" i="17"/>
  <c r="F3491" i="17"/>
  <c r="G3491" i="17"/>
  <c r="E3491" i="17"/>
  <c r="D3491" i="17"/>
  <c r="I3491" i="17" s="1"/>
  <c r="H3487" i="17"/>
  <c r="F3487" i="17"/>
  <c r="G3487" i="17"/>
  <c r="E3487" i="17"/>
  <c r="D3487" i="17"/>
  <c r="I3487" i="17" s="1"/>
  <c r="H3483" i="17"/>
  <c r="F3483" i="17"/>
  <c r="G3483" i="17"/>
  <c r="E3483" i="17"/>
  <c r="D3483" i="17"/>
  <c r="I3483" i="17" s="1"/>
  <c r="H3479" i="17"/>
  <c r="F3479" i="17"/>
  <c r="G3479" i="17"/>
  <c r="E3479" i="17"/>
  <c r="D3479" i="17"/>
  <c r="I3479" i="17" s="1"/>
  <c r="H3475" i="17"/>
  <c r="F3475" i="17"/>
  <c r="G3475" i="17"/>
  <c r="E3475" i="17"/>
  <c r="D3475" i="17"/>
  <c r="I3475" i="17" s="1"/>
  <c r="H3471" i="17"/>
  <c r="F3471" i="17"/>
  <c r="G3471" i="17"/>
  <c r="E3471" i="17"/>
  <c r="D3471" i="17"/>
  <c r="I3471" i="17" s="1"/>
  <c r="H3467" i="17"/>
  <c r="F3467" i="17"/>
  <c r="G3467" i="17"/>
  <c r="E3467" i="17"/>
  <c r="D3467" i="17"/>
  <c r="I3467" i="17" s="1"/>
  <c r="H3463" i="17"/>
  <c r="F3463" i="17"/>
  <c r="G3463" i="17"/>
  <c r="E3463" i="17"/>
  <c r="D3463" i="17"/>
  <c r="I3463" i="17" s="1"/>
  <c r="H3459" i="17"/>
  <c r="F3459" i="17"/>
  <c r="G3459" i="17"/>
  <c r="E3459" i="17"/>
  <c r="D3459" i="17"/>
  <c r="I3459" i="17" s="1"/>
  <c r="H3455" i="17"/>
  <c r="F3455" i="17"/>
  <c r="G3455" i="17"/>
  <c r="E3455" i="17"/>
  <c r="D3455" i="17"/>
  <c r="I3455" i="17" s="1"/>
  <c r="H3451" i="17"/>
  <c r="F3451" i="17"/>
  <c r="G3451" i="17"/>
  <c r="E3451" i="17"/>
  <c r="D3451" i="17"/>
  <c r="I3451" i="17" s="1"/>
  <c r="H3447" i="17"/>
  <c r="F3447" i="17"/>
  <c r="G3447" i="17"/>
  <c r="E3447" i="17"/>
  <c r="D3447" i="17"/>
  <c r="I3447" i="17" s="1"/>
  <c r="H3443" i="17"/>
  <c r="F3443" i="17"/>
  <c r="G3443" i="17"/>
  <c r="E3443" i="17"/>
  <c r="D3443" i="17"/>
  <c r="I3443" i="17" s="1"/>
  <c r="H3439" i="17"/>
  <c r="F3439" i="17"/>
  <c r="G3439" i="17"/>
  <c r="E3439" i="17"/>
  <c r="D3439" i="17"/>
  <c r="I3439" i="17" s="1"/>
  <c r="H3435" i="17"/>
  <c r="F3435" i="17"/>
  <c r="G3435" i="17"/>
  <c r="E3435" i="17"/>
  <c r="D3435" i="17"/>
  <c r="I3435" i="17" s="1"/>
  <c r="H3431" i="17"/>
  <c r="F3431" i="17"/>
  <c r="G3431" i="17"/>
  <c r="E3431" i="17"/>
  <c r="D3431" i="17"/>
  <c r="I3431" i="17" s="1"/>
  <c r="H3427" i="17"/>
  <c r="F3427" i="17"/>
  <c r="G3427" i="17"/>
  <c r="E3427" i="17"/>
  <c r="D3427" i="17"/>
  <c r="I3427" i="17" s="1"/>
  <c r="H3423" i="17"/>
  <c r="F3423" i="17"/>
  <c r="G3423" i="17"/>
  <c r="E3423" i="17"/>
  <c r="D3423" i="17"/>
  <c r="I3423" i="17" s="1"/>
  <c r="H3419" i="17"/>
  <c r="F3419" i="17"/>
  <c r="G3419" i="17"/>
  <c r="E3419" i="17"/>
  <c r="D3419" i="17"/>
  <c r="I3419" i="17" s="1"/>
  <c r="H3415" i="17"/>
  <c r="F3415" i="17"/>
  <c r="G3415" i="17"/>
  <c r="E3415" i="17"/>
  <c r="D3415" i="17"/>
  <c r="I3415" i="17" s="1"/>
  <c r="H3411" i="17"/>
  <c r="F3411" i="17"/>
  <c r="G3411" i="17"/>
  <c r="E3411" i="17"/>
  <c r="D3411" i="17"/>
  <c r="I3411" i="17" s="1"/>
  <c r="H3407" i="17"/>
  <c r="F3407" i="17"/>
  <c r="G3407" i="17"/>
  <c r="E3407" i="17"/>
  <c r="D3407" i="17"/>
  <c r="I3407" i="17" s="1"/>
  <c r="H3403" i="17"/>
  <c r="F3403" i="17"/>
  <c r="G3403" i="17"/>
  <c r="E3403" i="17"/>
  <c r="D3403" i="17"/>
  <c r="I3403" i="17" s="1"/>
  <c r="H3399" i="17"/>
  <c r="F3399" i="17"/>
  <c r="G3399" i="17"/>
  <c r="E3399" i="17"/>
  <c r="D3399" i="17"/>
  <c r="I3399" i="17" s="1"/>
  <c r="H3395" i="17"/>
  <c r="F3395" i="17"/>
  <c r="G3395" i="17"/>
  <c r="E3395" i="17"/>
  <c r="D3395" i="17"/>
  <c r="H3391" i="17"/>
  <c r="F3391" i="17"/>
  <c r="G3391" i="17"/>
  <c r="E3391" i="17"/>
  <c r="D3391" i="17"/>
  <c r="I3391" i="17" s="1"/>
  <c r="H3387" i="17"/>
  <c r="F3387" i="17"/>
  <c r="G3387" i="17"/>
  <c r="E3387" i="17"/>
  <c r="D3387" i="17"/>
  <c r="I3387" i="17" s="1"/>
  <c r="H3383" i="17"/>
  <c r="F3383" i="17"/>
  <c r="G3383" i="17"/>
  <c r="E3383" i="17"/>
  <c r="D3383" i="17"/>
  <c r="I3383" i="17" s="1"/>
  <c r="H3379" i="17"/>
  <c r="F3379" i="17"/>
  <c r="G3379" i="17"/>
  <c r="E3379" i="17"/>
  <c r="D3379" i="17"/>
  <c r="I3379" i="17" s="1"/>
  <c r="H3375" i="17"/>
  <c r="F3375" i="17"/>
  <c r="G3375" i="17"/>
  <c r="E3375" i="17"/>
  <c r="D3375" i="17"/>
  <c r="I3375" i="17" s="1"/>
  <c r="H3371" i="17"/>
  <c r="F3371" i="17"/>
  <c r="G3371" i="17"/>
  <c r="E3371" i="17"/>
  <c r="D3371" i="17"/>
  <c r="I3371" i="17" s="1"/>
  <c r="H3367" i="17"/>
  <c r="F3367" i="17"/>
  <c r="G3367" i="17"/>
  <c r="E3367" i="17"/>
  <c r="D3367" i="17"/>
  <c r="I3367" i="17" s="1"/>
  <c r="H3363" i="17"/>
  <c r="F3363" i="17"/>
  <c r="G3363" i="17"/>
  <c r="E3363" i="17"/>
  <c r="D3363" i="17"/>
  <c r="I3363" i="17" s="1"/>
  <c r="H3359" i="17"/>
  <c r="F3359" i="17"/>
  <c r="G3359" i="17"/>
  <c r="E3359" i="17"/>
  <c r="D3359" i="17"/>
  <c r="I3359" i="17" s="1"/>
  <c r="H3355" i="17"/>
  <c r="F3355" i="17"/>
  <c r="G3355" i="17"/>
  <c r="E3355" i="17"/>
  <c r="D3355" i="17"/>
  <c r="I3355" i="17" s="1"/>
  <c r="H3351" i="17"/>
  <c r="F3351" i="17"/>
  <c r="G3351" i="17"/>
  <c r="E3351" i="17"/>
  <c r="D3351" i="17"/>
  <c r="I3351" i="17" s="1"/>
  <c r="H3347" i="17"/>
  <c r="F3347" i="17"/>
  <c r="G3347" i="17"/>
  <c r="E3347" i="17"/>
  <c r="D3347" i="17"/>
  <c r="I3347" i="17" s="1"/>
  <c r="H3343" i="17"/>
  <c r="F3343" i="17"/>
  <c r="G3343" i="17"/>
  <c r="E3343" i="17"/>
  <c r="D3343" i="17"/>
  <c r="I3343" i="17" s="1"/>
  <c r="H3339" i="17"/>
  <c r="F3339" i="17"/>
  <c r="G3339" i="17"/>
  <c r="E3339" i="17"/>
  <c r="D3339" i="17"/>
  <c r="I3339" i="17" s="1"/>
  <c r="H3335" i="17"/>
  <c r="F3335" i="17"/>
  <c r="G3335" i="17"/>
  <c r="E3335" i="17"/>
  <c r="D3335" i="17"/>
  <c r="I3335" i="17" s="1"/>
  <c r="H3331" i="17"/>
  <c r="F3331" i="17"/>
  <c r="G3331" i="17"/>
  <c r="E3331" i="17"/>
  <c r="D3331" i="17"/>
  <c r="I3331" i="17" s="1"/>
  <c r="H3327" i="17"/>
  <c r="F3327" i="17"/>
  <c r="G3327" i="17"/>
  <c r="E3327" i="17"/>
  <c r="D3327" i="17"/>
  <c r="I3327" i="17" s="1"/>
  <c r="H3323" i="17"/>
  <c r="F3323" i="17"/>
  <c r="G3323" i="17"/>
  <c r="E3323" i="17"/>
  <c r="D3323" i="17"/>
  <c r="I3323" i="17" s="1"/>
  <c r="H3319" i="17"/>
  <c r="F3319" i="17"/>
  <c r="G3319" i="17"/>
  <c r="E3319" i="17"/>
  <c r="D3319" i="17"/>
  <c r="I3319" i="17" s="1"/>
  <c r="H3315" i="17"/>
  <c r="F3315" i="17"/>
  <c r="G3315" i="17"/>
  <c r="E3315" i="17"/>
  <c r="D3315" i="17"/>
  <c r="I3315" i="17" s="1"/>
  <c r="H3311" i="17"/>
  <c r="F3311" i="17"/>
  <c r="G3311" i="17"/>
  <c r="E3311" i="17"/>
  <c r="D3311" i="17"/>
  <c r="I3311" i="17" s="1"/>
  <c r="H3307" i="17"/>
  <c r="F3307" i="17"/>
  <c r="G3307" i="17"/>
  <c r="E3307" i="17"/>
  <c r="D3307" i="17"/>
  <c r="I3307" i="17" s="1"/>
  <c r="H3303" i="17"/>
  <c r="F3303" i="17"/>
  <c r="G3303" i="17"/>
  <c r="E3303" i="17"/>
  <c r="D3303" i="17"/>
  <c r="H3299" i="17"/>
  <c r="F3299" i="17"/>
  <c r="G3299" i="17"/>
  <c r="E3299" i="17"/>
  <c r="D3299" i="17"/>
  <c r="I3299" i="17" s="1"/>
  <c r="H3295" i="17"/>
  <c r="F3295" i="17"/>
  <c r="G3295" i="17"/>
  <c r="E3295" i="17"/>
  <c r="D3295" i="17"/>
  <c r="I3295" i="17" s="1"/>
  <c r="H3291" i="17"/>
  <c r="F3291" i="17"/>
  <c r="G3291" i="17"/>
  <c r="E3291" i="17"/>
  <c r="D3291" i="17"/>
  <c r="I3291" i="17" s="1"/>
  <c r="H3287" i="17"/>
  <c r="F3287" i="17"/>
  <c r="G3287" i="17"/>
  <c r="E3287" i="17"/>
  <c r="D3287" i="17"/>
  <c r="I3287" i="17" s="1"/>
  <c r="H3283" i="17"/>
  <c r="F3283" i="17"/>
  <c r="G3283" i="17"/>
  <c r="E3283" i="17"/>
  <c r="D3283" i="17"/>
  <c r="I3283" i="17" s="1"/>
  <c r="H3279" i="17"/>
  <c r="F3279" i="17"/>
  <c r="G3279" i="17"/>
  <c r="E3279" i="17"/>
  <c r="D3279" i="17"/>
  <c r="I3279" i="17" s="1"/>
  <c r="H3275" i="17"/>
  <c r="F3275" i="17"/>
  <c r="G3275" i="17"/>
  <c r="E3275" i="17"/>
  <c r="D3275" i="17"/>
  <c r="I3275" i="17" s="1"/>
  <c r="H3271" i="17"/>
  <c r="F3271" i="17"/>
  <c r="G3271" i="17"/>
  <c r="E3271" i="17"/>
  <c r="D3271" i="17"/>
  <c r="I3271" i="17" s="1"/>
  <c r="H3267" i="17"/>
  <c r="F3267" i="17"/>
  <c r="G3267" i="17"/>
  <c r="E3267" i="17"/>
  <c r="D3267" i="17"/>
  <c r="I3267" i="17" s="1"/>
  <c r="H3263" i="17"/>
  <c r="F3263" i="17"/>
  <c r="G3263" i="17"/>
  <c r="E3263" i="17"/>
  <c r="D3263" i="17"/>
  <c r="I3263" i="17" s="1"/>
  <c r="H3259" i="17"/>
  <c r="F3259" i="17"/>
  <c r="G3259" i="17"/>
  <c r="E3259" i="17"/>
  <c r="D3259" i="17"/>
  <c r="I3259" i="17" s="1"/>
  <c r="H3255" i="17"/>
  <c r="F3255" i="17"/>
  <c r="G3255" i="17"/>
  <c r="E3255" i="17"/>
  <c r="D3255" i="17"/>
  <c r="I3255" i="17" s="1"/>
  <c r="H3251" i="17"/>
  <c r="F3251" i="17"/>
  <c r="G3251" i="17"/>
  <c r="E3251" i="17"/>
  <c r="D3251" i="17"/>
  <c r="I3251" i="17" s="1"/>
  <c r="H3247" i="17"/>
  <c r="F3247" i="17"/>
  <c r="G3247" i="17"/>
  <c r="E3247" i="17"/>
  <c r="D3247" i="17"/>
  <c r="I3247" i="17" s="1"/>
  <c r="H3243" i="17"/>
  <c r="F3243" i="17"/>
  <c r="G3243" i="17"/>
  <c r="E3243" i="17"/>
  <c r="D3243" i="17"/>
  <c r="I3243" i="17" s="1"/>
  <c r="H3239" i="17"/>
  <c r="F3239" i="17"/>
  <c r="G3239" i="17"/>
  <c r="E3239" i="17"/>
  <c r="D3239" i="17"/>
  <c r="I3239" i="17" s="1"/>
  <c r="H3235" i="17"/>
  <c r="F3235" i="17"/>
  <c r="G3235" i="17"/>
  <c r="E3235" i="17"/>
  <c r="D3235" i="17"/>
  <c r="I3235" i="17" s="1"/>
  <c r="H3231" i="17"/>
  <c r="F3231" i="17"/>
  <c r="G3231" i="17"/>
  <c r="E3231" i="17"/>
  <c r="D3231" i="17"/>
  <c r="I3231" i="17" s="1"/>
  <c r="H3227" i="17"/>
  <c r="F3227" i="17"/>
  <c r="G3227" i="17"/>
  <c r="E3227" i="17"/>
  <c r="D3227" i="17"/>
  <c r="I3227" i="17" s="1"/>
  <c r="H3223" i="17"/>
  <c r="F3223" i="17"/>
  <c r="G3223" i="17"/>
  <c r="E3223" i="17"/>
  <c r="D3223" i="17"/>
  <c r="I3223" i="17" s="1"/>
  <c r="H3219" i="17"/>
  <c r="F3219" i="17"/>
  <c r="G3219" i="17"/>
  <c r="E3219" i="17"/>
  <c r="D3219" i="17"/>
  <c r="I3219" i="17" s="1"/>
  <c r="H3215" i="17"/>
  <c r="F3215" i="17"/>
  <c r="G3215" i="17"/>
  <c r="E3215" i="17"/>
  <c r="D3215" i="17"/>
  <c r="I3215" i="17" s="1"/>
  <c r="H3211" i="17"/>
  <c r="F3211" i="17"/>
  <c r="G3211" i="17"/>
  <c r="E3211" i="17"/>
  <c r="D3211" i="17"/>
  <c r="I3211" i="17" s="1"/>
  <c r="H3207" i="17"/>
  <c r="F3207" i="17"/>
  <c r="G3207" i="17"/>
  <c r="E3207" i="17"/>
  <c r="D3207" i="17"/>
  <c r="I3207" i="17" s="1"/>
  <c r="H3203" i="17"/>
  <c r="F3203" i="17"/>
  <c r="G3203" i="17"/>
  <c r="E3203" i="17"/>
  <c r="D3203" i="17"/>
  <c r="I3203" i="17" s="1"/>
  <c r="H3199" i="17"/>
  <c r="F3199" i="17"/>
  <c r="G3199" i="17"/>
  <c r="E3199" i="17"/>
  <c r="D3199" i="17"/>
  <c r="I3199" i="17" s="1"/>
  <c r="H3195" i="17"/>
  <c r="F3195" i="17"/>
  <c r="G3195" i="17"/>
  <c r="E3195" i="17"/>
  <c r="D3195" i="17"/>
  <c r="I3195" i="17" s="1"/>
  <c r="H3191" i="17"/>
  <c r="F3191" i="17"/>
  <c r="G3191" i="17"/>
  <c r="E3191" i="17"/>
  <c r="D3191" i="17"/>
  <c r="I3191" i="17" s="1"/>
  <c r="H3187" i="17"/>
  <c r="F3187" i="17"/>
  <c r="G3187" i="17"/>
  <c r="E3187" i="17"/>
  <c r="D3187" i="17"/>
  <c r="I3187" i="17" s="1"/>
  <c r="H3183" i="17"/>
  <c r="F3183" i="17"/>
  <c r="G3183" i="17"/>
  <c r="E3183" i="17"/>
  <c r="D3183" i="17"/>
  <c r="I3183" i="17" s="1"/>
  <c r="H3179" i="17"/>
  <c r="F3179" i="17"/>
  <c r="G3179" i="17"/>
  <c r="E3179" i="17"/>
  <c r="D3179" i="17"/>
  <c r="I3179" i="17" s="1"/>
  <c r="H3175" i="17"/>
  <c r="F3175" i="17"/>
  <c r="G3175" i="17"/>
  <c r="E3175" i="17"/>
  <c r="D3175" i="17"/>
  <c r="I3175" i="17" s="1"/>
  <c r="H3171" i="17"/>
  <c r="F3171" i="17"/>
  <c r="G3171" i="17"/>
  <c r="E3171" i="17"/>
  <c r="D3171" i="17"/>
  <c r="I3171" i="17" s="1"/>
  <c r="H3167" i="17"/>
  <c r="F3167" i="17"/>
  <c r="G3167" i="17"/>
  <c r="E3167" i="17"/>
  <c r="D3167" i="17"/>
  <c r="I3167" i="17" s="1"/>
  <c r="H3163" i="17"/>
  <c r="F3163" i="17"/>
  <c r="G3163" i="17"/>
  <c r="E3163" i="17"/>
  <c r="D3163" i="17"/>
  <c r="I3163" i="17" s="1"/>
  <c r="H3159" i="17"/>
  <c r="F3159" i="17"/>
  <c r="G3159" i="17"/>
  <c r="E3159" i="17"/>
  <c r="D3159" i="17"/>
  <c r="I3159" i="17" s="1"/>
  <c r="H3155" i="17"/>
  <c r="F3155" i="17"/>
  <c r="G3155" i="17"/>
  <c r="E3155" i="17"/>
  <c r="D3155" i="17"/>
  <c r="I3155" i="17" s="1"/>
  <c r="H3151" i="17"/>
  <c r="F3151" i="17"/>
  <c r="G3151" i="17"/>
  <c r="E3151" i="17"/>
  <c r="D3151" i="17"/>
  <c r="I3151" i="17" s="1"/>
  <c r="H3147" i="17"/>
  <c r="F3147" i="17"/>
  <c r="G3147" i="17"/>
  <c r="E3147" i="17"/>
  <c r="D3147" i="17"/>
  <c r="I3147" i="17" s="1"/>
  <c r="H3143" i="17"/>
  <c r="F3143" i="17"/>
  <c r="G3143" i="17"/>
  <c r="E3143" i="17"/>
  <c r="D3143" i="17"/>
  <c r="I3143" i="17" s="1"/>
  <c r="H3139" i="17"/>
  <c r="F3139" i="17"/>
  <c r="G3139" i="17"/>
  <c r="E3139" i="17"/>
  <c r="D3139" i="17"/>
  <c r="I3139" i="17" s="1"/>
  <c r="H3135" i="17"/>
  <c r="F3135" i="17"/>
  <c r="G3135" i="17"/>
  <c r="E3135" i="17"/>
  <c r="D3135" i="17"/>
  <c r="I3135" i="17" s="1"/>
  <c r="H3131" i="17"/>
  <c r="F3131" i="17"/>
  <c r="G3131" i="17"/>
  <c r="E3131" i="17"/>
  <c r="D3131" i="17"/>
  <c r="I3131" i="17" s="1"/>
  <c r="H3127" i="17"/>
  <c r="F3127" i="17"/>
  <c r="G3127" i="17"/>
  <c r="E3127" i="17"/>
  <c r="D3127" i="17"/>
  <c r="I3127" i="17" s="1"/>
  <c r="H3123" i="17"/>
  <c r="F3123" i="17"/>
  <c r="G3123" i="17"/>
  <c r="E3123" i="17"/>
  <c r="D3123" i="17"/>
  <c r="H3119" i="17"/>
  <c r="F3119" i="17"/>
  <c r="G3119" i="17"/>
  <c r="E3119" i="17"/>
  <c r="D3119" i="17"/>
  <c r="I3119" i="17" s="1"/>
  <c r="H3115" i="17"/>
  <c r="F3115" i="17"/>
  <c r="G3115" i="17"/>
  <c r="E3115" i="17"/>
  <c r="D3115" i="17"/>
  <c r="I3115" i="17" s="1"/>
  <c r="H3111" i="17"/>
  <c r="F3111" i="17"/>
  <c r="G3111" i="17"/>
  <c r="E3111" i="17"/>
  <c r="D3111" i="17"/>
  <c r="I3111" i="17" s="1"/>
  <c r="H3107" i="17"/>
  <c r="F3107" i="17"/>
  <c r="G3107" i="17"/>
  <c r="E3107" i="17"/>
  <c r="D3107" i="17"/>
  <c r="I3107" i="17" s="1"/>
  <c r="H3103" i="17"/>
  <c r="F3103" i="17"/>
  <c r="G3103" i="17"/>
  <c r="E3103" i="17"/>
  <c r="D3103" i="17"/>
  <c r="I3103" i="17" s="1"/>
  <c r="H3099" i="17"/>
  <c r="F3099" i="17"/>
  <c r="G3099" i="17"/>
  <c r="E3099" i="17"/>
  <c r="D3099" i="17"/>
  <c r="I3099" i="17" s="1"/>
  <c r="H3095" i="17"/>
  <c r="F3095" i="17"/>
  <c r="G3095" i="17"/>
  <c r="E3095" i="17"/>
  <c r="D3095" i="17"/>
  <c r="I3095" i="17" s="1"/>
  <c r="H3091" i="17"/>
  <c r="F3091" i="17"/>
  <c r="G3091" i="17"/>
  <c r="E3091" i="17"/>
  <c r="D3091" i="17"/>
  <c r="I3091" i="17" s="1"/>
  <c r="H3087" i="17"/>
  <c r="F3087" i="17"/>
  <c r="G3087" i="17"/>
  <c r="E3087" i="17"/>
  <c r="D3087" i="17"/>
  <c r="I3087" i="17" s="1"/>
  <c r="H3083" i="17"/>
  <c r="F3083" i="17"/>
  <c r="G3083" i="17"/>
  <c r="E3083" i="17"/>
  <c r="D3083" i="17"/>
  <c r="I3083" i="17" s="1"/>
  <c r="H3079" i="17"/>
  <c r="F3079" i="17"/>
  <c r="G3079" i="17"/>
  <c r="E3079" i="17"/>
  <c r="D3079" i="17"/>
  <c r="I3079" i="17" s="1"/>
  <c r="H3075" i="17"/>
  <c r="F3075" i="17"/>
  <c r="G3075" i="17"/>
  <c r="E3075" i="17"/>
  <c r="D3075" i="17"/>
  <c r="I3075" i="17" s="1"/>
  <c r="H3071" i="17"/>
  <c r="F3071" i="17"/>
  <c r="G3071" i="17"/>
  <c r="E3071" i="17"/>
  <c r="D3071" i="17"/>
  <c r="I3071" i="17" s="1"/>
  <c r="H3067" i="17"/>
  <c r="F3067" i="17"/>
  <c r="G3067" i="17"/>
  <c r="E3067" i="17"/>
  <c r="D3067" i="17"/>
  <c r="I3067" i="17" s="1"/>
  <c r="H3063" i="17"/>
  <c r="F3063" i="17"/>
  <c r="G3063" i="17"/>
  <c r="E3063" i="17"/>
  <c r="D3063" i="17"/>
  <c r="I3063" i="17" s="1"/>
  <c r="H3059" i="17"/>
  <c r="F3059" i="17"/>
  <c r="G3059" i="17"/>
  <c r="E3059" i="17"/>
  <c r="D3059" i="17"/>
  <c r="I3059" i="17" s="1"/>
  <c r="H3055" i="17"/>
  <c r="F3055" i="17"/>
  <c r="G3055" i="17"/>
  <c r="E3055" i="17"/>
  <c r="D3055" i="17"/>
  <c r="I3055" i="17" s="1"/>
  <c r="H3051" i="17"/>
  <c r="F3051" i="17"/>
  <c r="G3051" i="17"/>
  <c r="E3051" i="17"/>
  <c r="D3051" i="17"/>
  <c r="I3051" i="17" s="1"/>
  <c r="H3047" i="17"/>
  <c r="F3047" i="17"/>
  <c r="G3047" i="17"/>
  <c r="E3047" i="17"/>
  <c r="D3047" i="17"/>
  <c r="I3047" i="17" s="1"/>
  <c r="H3043" i="17"/>
  <c r="F3043" i="17"/>
  <c r="G3043" i="17"/>
  <c r="E3043" i="17"/>
  <c r="D3043" i="17"/>
  <c r="I3043" i="17" s="1"/>
  <c r="H3039" i="17"/>
  <c r="F3039" i="17"/>
  <c r="G3039" i="17"/>
  <c r="E3039" i="17"/>
  <c r="D3039" i="17"/>
  <c r="I3039" i="17" s="1"/>
  <c r="H3035" i="17"/>
  <c r="F3035" i="17"/>
  <c r="G3035" i="17"/>
  <c r="E3035" i="17"/>
  <c r="D3035" i="17"/>
  <c r="I3035" i="17" s="1"/>
  <c r="H3031" i="17"/>
  <c r="F3031" i="17"/>
  <c r="G3031" i="17"/>
  <c r="E3031" i="17"/>
  <c r="D3031" i="17"/>
  <c r="I3031" i="17" s="1"/>
  <c r="H3027" i="17"/>
  <c r="F3027" i="17"/>
  <c r="G3027" i="17"/>
  <c r="E3027" i="17"/>
  <c r="D3027" i="17"/>
  <c r="I3027" i="17" s="1"/>
  <c r="H3023" i="17"/>
  <c r="F3023" i="17"/>
  <c r="G3023" i="17"/>
  <c r="E3023" i="17"/>
  <c r="D3023" i="17"/>
  <c r="I3023" i="17" s="1"/>
  <c r="H3019" i="17"/>
  <c r="F3019" i="17"/>
  <c r="G3019" i="17"/>
  <c r="E3019" i="17"/>
  <c r="D3019" i="17"/>
  <c r="I3019" i="17" s="1"/>
  <c r="H3015" i="17"/>
  <c r="F3015" i="17"/>
  <c r="G3015" i="17"/>
  <c r="E3015" i="17"/>
  <c r="D3015" i="17"/>
  <c r="I3015" i="17" s="1"/>
  <c r="H3011" i="17"/>
  <c r="F3011" i="17"/>
  <c r="G3011" i="17"/>
  <c r="E3011" i="17"/>
  <c r="D3011" i="17"/>
  <c r="I3011" i="17" s="1"/>
  <c r="H3007" i="17"/>
  <c r="F3007" i="17"/>
  <c r="G3007" i="17"/>
  <c r="E3007" i="17"/>
  <c r="D3007" i="17"/>
  <c r="I3007" i="17" s="1"/>
  <c r="H3003" i="17"/>
  <c r="F3003" i="17"/>
  <c r="G3003" i="17"/>
  <c r="E3003" i="17"/>
  <c r="D3003" i="17"/>
  <c r="I3003" i="17" s="1"/>
  <c r="H2999" i="17"/>
  <c r="F2999" i="17"/>
  <c r="G2999" i="17"/>
  <c r="E2999" i="17"/>
  <c r="D2999" i="17"/>
  <c r="I2999" i="17" s="1"/>
  <c r="H2995" i="17"/>
  <c r="F2995" i="17"/>
  <c r="G2995" i="17"/>
  <c r="E2995" i="17"/>
  <c r="D2995" i="17"/>
  <c r="I2995" i="17" s="1"/>
  <c r="H2991" i="17"/>
  <c r="F2991" i="17"/>
  <c r="G2991" i="17"/>
  <c r="E2991" i="17"/>
  <c r="D2991" i="17"/>
  <c r="I2991" i="17" s="1"/>
  <c r="H2987" i="17"/>
  <c r="F2987" i="17"/>
  <c r="G2987" i="17"/>
  <c r="E2987" i="17"/>
  <c r="D2987" i="17"/>
  <c r="I2987" i="17" s="1"/>
  <c r="H2983" i="17"/>
  <c r="F2983" i="17"/>
  <c r="G2983" i="17"/>
  <c r="E2983" i="17"/>
  <c r="D2983" i="17"/>
  <c r="I2983" i="17" s="1"/>
  <c r="H2979" i="17"/>
  <c r="F2979" i="17"/>
  <c r="G2979" i="17"/>
  <c r="E2979" i="17"/>
  <c r="D2979" i="17"/>
  <c r="I2979" i="17" s="1"/>
  <c r="H2975" i="17"/>
  <c r="F2975" i="17"/>
  <c r="G2975" i="17"/>
  <c r="E2975" i="17"/>
  <c r="D2975" i="17"/>
  <c r="I2975" i="17" s="1"/>
  <c r="H2971" i="17"/>
  <c r="F2971" i="17"/>
  <c r="G2971" i="17"/>
  <c r="E2971" i="17"/>
  <c r="D2971" i="17"/>
  <c r="I2971" i="17" s="1"/>
  <c r="H2967" i="17"/>
  <c r="F2967" i="17"/>
  <c r="G2967" i="17"/>
  <c r="E2967" i="17"/>
  <c r="D2967" i="17"/>
  <c r="I2967" i="17" s="1"/>
  <c r="H2963" i="17"/>
  <c r="F2963" i="17"/>
  <c r="G2963" i="17"/>
  <c r="E2963" i="17"/>
  <c r="D2963" i="17"/>
  <c r="I2963" i="17" s="1"/>
  <c r="H2959" i="17"/>
  <c r="F2959" i="17"/>
  <c r="G2959" i="17"/>
  <c r="E2959" i="17"/>
  <c r="D2959" i="17"/>
  <c r="I2959" i="17" s="1"/>
  <c r="H2955" i="17"/>
  <c r="F2955" i="17"/>
  <c r="G2955" i="17"/>
  <c r="E2955" i="17"/>
  <c r="D2955" i="17"/>
  <c r="H2951" i="17"/>
  <c r="F2951" i="17"/>
  <c r="G2951" i="17"/>
  <c r="E2951" i="17"/>
  <c r="D2951" i="17"/>
  <c r="I2951" i="17" s="1"/>
  <c r="H2947" i="17"/>
  <c r="F2947" i="17"/>
  <c r="G2947" i="17"/>
  <c r="E2947" i="17"/>
  <c r="D2947" i="17"/>
  <c r="I2947" i="17" s="1"/>
  <c r="H2943" i="17"/>
  <c r="F2943" i="17"/>
  <c r="G2943" i="17"/>
  <c r="E2943" i="17"/>
  <c r="D2943" i="17"/>
  <c r="I2943" i="17" s="1"/>
  <c r="H2939" i="17"/>
  <c r="F2939" i="17"/>
  <c r="G2939" i="17"/>
  <c r="E2939" i="17"/>
  <c r="D2939" i="17"/>
  <c r="I2939" i="17" s="1"/>
  <c r="H2935" i="17"/>
  <c r="F2935" i="17"/>
  <c r="G2935" i="17"/>
  <c r="E2935" i="17"/>
  <c r="D2935" i="17"/>
  <c r="I2935" i="17" s="1"/>
  <c r="H2931" i="17"/>
  <c r="F2931" i="17"/>
  <c r="G2931" i="17"/>
  <c r="E2931" i="17"/>
  <c r="D2931" i="17"/>
  <c r="I2931" i="17" s="1"/>
  <c r="H2927" i="17"/>
  <c r="F2927" i="17"/>
  <c r="G2927" i="17"/>
  <c r="E2927" i="17"/>
  <c r="D2927" i="17"/>
  <c r="I2927" i="17" s="1"/>
  <c r="H2923" i="17"/>
  <c r="F2923" i="17"/>
  <c r="G2923" i="17"/>
  <c r="E2923" i="17"/>
  <c r="D2923" i="17"/>
  <c r="I2923" i="17" s="1"/>
  <c r="H2919" i="17"/>
  <c r="F2919" i="17"/>
  <c r="G2919" i="17"/>
  <c r="E2919" i="17"/>
  <c r="D2919" i="17"/>
  <c r="I2919" i="17" s="1"/>
  <c r="H2915" i="17"/>
  <c r="F2915" i="17"/>
  <c r="G2915" i="17"/>
  <c r="E2915" i="17"/>
  <c r="D2915" i="17"/>
  <c r="I2915" i="17" s="1"/>
  <c r="H2911" i="17"/>
  <c r="F2911" i="17"/>
  <c r="G2911" i="17"/>
  <c r="E2911" i="17"/>
  <c r="D2911" i="17"/>
  <c r="I2911" i="17" s="1"/>
  <c r="H2907" i="17"/>
  <c r="F2907" i="17"/>
  <c r="G2907" i="17"/>
  <c r="E2907" i="17"/>
  <c r="D2907" i="17"/>
  <c r="I2907" i="17" s="1"/>
  <c r="H2903" i="17"/>
  <c r="F2903" i="17"/>
  <c r="G2903" i="17"/>
  <c r="E2903" i="17"/>
  <c r="D2903" i="17"/>
  <c r="I2903" i="17" s="1"/>
  <c r="H2899" i="17"/>
  <c r="F2899" i="17"/>
  <c r="G2899" i="17"/>
  <c r="E2899" i="17"/>
  <c r="D2899" i="17"/>
  <c r="I2899" i="17" s="1"/>
  <c r="H2895" i="17"/>
  <c r="F2895" i="17"/>
  <c r="G2895" i="17"/>
  <c r="E2895" i="17"/>
  <c r="D2895" i="17"/>
  <c r="I2895" i="17" s="1"/>
  <c r="H2891" i="17"/>
  <c r="F2891" i="17"/>
  <c r="G2891" i="17"/>
  <c r="E2891" i="17"/>
  <c r="D2891" i="17"/>
  <c r="I2891" i="17" s="1"/>
  <c r="H2887" i="17"/>
  <c r="F2887" i="17"/>
  <c r="G2887" i="17"/>
  <c r="E2887" i="17"/>
  <c r="D2887" i="17"/>
  <c r="I2887" i="17" s="1"/>
  <c r="H2883" i="17"/>
  <c r="F2883" i="17"/>
  <c r="G2883" i="17"/>
  <c r="E2883" i="17"/>
  <c r="D2883" i="17"/>
  <c r="I2883" i="17" s="1"/>
  <c r="H2879" i="17"/>
  <c r="F2879" i="17"/>
  <c r="G2879" i="17"/>
  <c r="E2879" i="17"/>
  <c r="D2879" i="17"/>
  <c r="I2879" i="17" s="1"/>
  <c r="H2875" i="17"/>
  <c r="F2875" i="17"/>
  <c r="G2875" i="17"/>
  <c r="E2875" i="17"/>
  <c r="D2875" i="17"/>
  <c r="I2875" i="17" s="1"/>
  <c r="H2871" i="17"/>
  <c r="F2871" i="17"/>
  <c r="G2871" i="17"/>
  <c r="E2871" i="17"/>
  <c r="D2871" i="17"/>
  <c r="I2871" i="17" s="1"/>
  <c r="H2867" i="17"/>
  <c r="F2867" i="17"/>
  <c r="G2867" i="17"/>
  <c r="E2867" i="17"/>
  <c r="D2867" i="17"/>
  <c r="I2867" i="17" s="1"/>
  <c r="H2863" i="17"/>
  <c r="F2863" i="17"/>
  <c r="G2863" i="17"/>
  <c r="E2863" i="17"/>
  <c r="D2863" i="17"/>
  <c r="I2863" i="17" s="1"/>
  <c r="H2859" i="17"/>
  <c r="F2859" i="17"/>
  <c r="G2859" i="17"/>
  <c r="E2859" i="17"/>
  <c r="D2859" i="17"/>
  <c r="I2859" i="17" s="1"/>
  <c r="H2855" i="17"/>
  <c r="F2855" i="17"/>
  <c r="G2855" i="17"/>
  <c r="E2855" i="17"/>
  <c r="D2855" i="17"/>
  <c r="I2855" i="17" s="1"/>
  <c r="H2851" i="17"/>
  <c r="F2851" i="17"/>
  <c r="G2851" i="17"/>
  <c r="E2851" i="17"/>
  <c r="D2851" i="17"/>
  <c r="I2851" i="17" s="1"/>
  <c r="H2847" i="17"/>
  <c r="F2847" i="17"/>
  <c r="G2847" i="17"/>
  <c r="E2847" i="17"/>
  <c r="D2847" i="17"/>
  <c r="I2847" i="17" s="1"/>
  <c r="H2843" i="17"/>
  <c r="F2843" i="17"/>
  <c r="G2843" i="17"/>
  <c r="E2843" i="17"/>
  <c r="D2843" i="17"/>
  <c r="I2843" i="17" s="1"/>
  <c r="H2839" i="17"/>
  <c r="F2839" i="17"/>
  <c r="G2839" i="17"/>
  <c r="E2839" i="17"/>
  <c r="D2839" i="17"/>
  <c r="I2839" i="17" s="1"/>
  <c r="H2835" i="17"/>
  <c r="F2835" i="17"/>
  <c r="G2835" i="17"/>
  <c r="E2835" i="17"/>
  <c r="D2835" i="17"/>
  <c r="I2835" i="17" s="1"/>
  <c r="H2831" i="17"/>
  <c r="F2831" i="17"/>
  <c r="G2831" i="17"/>
  <c r="E2831" i="17"/>
  <c r="D2831" i="17"/>
  <c r="I2831" i="17" s="1"/>
  <c r="H2827" i="17"/>
  <c r="F2827" i="17"/>
  <c r="G2827" i="17"/>
  <c r="E2827" i="17"/>
  <c r="D2827" i="17"/>
  <c r="I2827" i="17" s="1"/>
  <c r="H2823" i="17"/>
  <c r="F2823" i="17"/>
  <c r="G2823" i="17"/>
  <c r="E2823" i="17"/>
  <c r="D2823" i="17"/>
  <c r="I2823" i="17" s="1"/>
  <c r="H2819" i="17"/>
  <c r="F2819" i="17"/>
  <c r="G2819" i="17"/>
  <c r="E2819" i="17"/>
  <c r="D2819" i="17"/>
  <c r="I2819" i="17" s="1"/>
  <c r="H2815" i="17"/>
  <c r="F2815" i="17"/>
  <c r="G2815" i="17"/>
  <c r="E2815" i="17"/>
  <c r="D2815" i="17"/>
  <c r="I2815" i="17" s="1"/>
  <c r="H2811" i="17"/>
  <c r="F2811" i="17"/>
  <c r="G2811" i="17"/>
  <c r="E2811" i="17"/>
  <c r="D2811" i="17"/>
  <c r="I2811" i="17" s="1"/>
  <c r="H2807" i="17"/>
  <c r="F2807" i="17"/>
  <c r="G2807" i="17"/>
  <c r="E2807" i="17"/>
  <c r="D2807" i="17"/>
  <c r="I2807" i="17" s="1"/>
  <c r="H2803" i="17"/>
  <c r="F2803" i="17"/>
  <c r="G2803" i="17"/>
  <c r="E2803" i="17"/>
  <c r="D2803" i="17"/>
  <c r="I2803" i="17" s="1"/>
  <c r="H2799" i="17"/>
  <c r="F2799" i="17"/>
  <c r="G2799" i="17"/>
  <c r="E2799" i="17"/>
  <c r="D2799" i="17"/>
  <c r="I2799" i="17" s="1"/>
  <c r="H2795" i="17"/>
  <c r="F2795" i="17"/>
  <c r="G2795" i="17"/>
  <c r="E2795" i="17"/>
  <c r="D2795" i="17"/>
  <c r="I2795" i="17" s="1"/>
  <c r="H2791" i="17"/>
  <c r="F2791" i="17"/>
  <c r="G2791" i="17"/>
  <c r="E2791" i="17"/>
  <c r="D2791" i="17"/>
  <c r="I2791" i="17" s="1"/>
  <c r="H2787" i="17"/>
  <c r="F2787" i="17"/>
  <c r="G2787" i="17"/>
  <c r="E2787" i="17"/>
  <c r="D2787" i="17"/>
  <c r="H2783" i="17"/>
  <c r="F2783" i="17"/>
  <c r="G2783" i="17"/>
  <c r="E2783" i="17"/>
  <c r="D2783" i="17"/>
  <c r="I2783" i="17" s="1"/>
  <c r="H2779" i="17"/>
  <c r="F2779" i="17"/>
  <c r="G2779" i="17"/>
  <c r="E2779" i="17"/>
  <c r="D2779" i="17"/>
  <c r="I2779" i="17" s="1"/>
  <c r="H2775" i="17"/>
  <c r="F2775" i="17"/>
  <c r="G2775" i="17"/>
  <c r="E2775" i="17"/>
  <c r="D2775" i="17"/>
  <c r="I2775" i="17" s="1"/>
  <c r="H2771" i="17"/>
  <c r="F2771" i="17"/>
  <c r="G2771" i="17"/>
  <c r="E2771" i="17"/>
  <c r="D2771" i="17"/>
  <c r="I2771" i="17" s="1"/>
  <c r="H2767" i="17"/>
  <c r="F2767" i="17"/>
  <c r="G2767" i="17"/>
  <c r="E2767" i="17"/>
  <c r="D2767" i="17"/>
  <c r="I2767" i="17" s="1"/>
  <c r="H2763" i="17"/>
  <c r="F2763" i="17"/>
  <c r="G2763" i="17"/>
  <c r="E2763" i="17"/>
  <c r="D2763" i="17"/>
  <c r="I2763" i="17" s="1"/>
  <c r="H2759" i="17"/>
  <c r="F2759" i="17"/>
  <c r="G2759" i="17"/>
  <c r="E2759" i="17"/>
  <c r="D2759" i="17"/>
  <c r="I2759" i="17" s="1"/>
  <c r="H2755" i="17"/>
  <c r="F2755" i="17"/>
  <c r="G2755" i="17"/>
  <c r="E2755" i="17"/>
  <c r="D2755" i="17"/>
  <c r="I2755" i="17" s="1"/>
  <c r="H2751" i="17"/>
  <c r="F2751" i="17"/>
  <c r="G2751" i="17"/>
  <c r="E2751" i="17"/>
  <c r="D2751" i="17"/>
  <c r="I2751" i="17" s="1"/>
  <c r="H2747" i="17"/>
  <c r="F2747" i="17"/>
  <c r="G2747" i="17"/>
  <c r="E2747" i="17"/>
  <c r="D2747" i="17"/>
  <c r="I2747" i="17" s="1"/>
  <c r="H2743" i="17"/>
  <c r="F2743" i="17"/>
  <c r="G2743" i="17"/>
  <c r="E2743" i="17"/>
  <c r="D2743" i="17"/>
  <c r="I2743" i="17" s="1"/>
  <c r="H2739" i="17"/>
  <c r="F2739" i="17"/>
  <c r="G2739" i="17"/>
  <c r="E2739" i="17"/>
  <c r="D2739" i="17"/>
  <c r="I2739" i="17" s="1"/>
  <c r="H2735" i="17"/>
  <c r="F2735" i="17"/>
  <c r="G2735" i="17"/>
  <c r="E2735" i="17"/>
  <c r="D2735" i="17"/>
  <c r="I2735" i="17" s="1"/>
  <c r="H2731" i="17"/>
  <c r="F2731" i="17"/>
  <c r="G2731" i="17"/>
  <c r="E2731" i="17"/>
  <c r="D2731" i="17"/>
  <c r="I2731" i="17" s="1"/>
  <c r="H2727" i="17"/>
  <c r="F2727" i="17"/>
  <c r="G2727" i="17"/>
  <c r="E2727" i="17"/>
  <c r="D2727" i="17"/>
  <c r="I2727" i="17" s="1"/>
  <c r="H2723" i="17"/>
  <c r="F2723" i="17"/>
  <c r="G2723" i="17"/>
  <c r="E2723" i="17"/>
  <c r="D2723" i="17"/>
  <c r="I2723" i="17" s="1"/>
  <c r="H2719" i="17"/>
  <c r="F2719" i="17"/>
  <c r="G2719" i="17"/>
  <c r="E2719" i="17"/>
  <c r="D2719" i="17"/>
  <c r="I2719" i="17" s="1"/>
  <c r="H2715" i="17"/>
  <c r="F2715" i="17"/>
  <c r="G2715" i="17"/>
  <c r="E2715" i="17"/>
  <c r="D2715" i="17"/>
  <c r="I2715" i="17" s="1"/>
  <c r="H2711" i="17"/>
  <c r="F2711" i="17"/>
  <c r="G2711" i="17"/>
  <c r="E2711" i="17"/>
  <c r="D2711" i="17"/>
  <c r="I2711" i="17" s="1"/>
  <c r="H2707" i="17"/>
  <c r="F2707" i="17"/>
  <c r="G2707" i="17"/>
  <c r="E2707" i="17"/>
  <c r="D2707" i="17"/>
  <c r="I2707" i="17" s="1"/>
  <c r="H2703" i="17"/>
  <c r="F2703" i="17"/>
  <c r="G2703" i="17"/>
  <c r="E2703" i="17"/>
  <c r="D2703" i="17"/>
  <c r="I2703" i="17" s="1"/>
  <c r="H2699" i="17"/>
  <c r="F2699" i="17"/>
  <c r="G2699" i="17"/>
  <c r="E2699" i="17"/>
  <c r="D2699" i="17"/>
  <c r="I2699" i="17" s="1"/>
  <c r="H2695" i="17"/>
  <c r="F2695" i="17"/>
  <c r="G2695" i="17"/>
  <c r="E2695" i="17"/>
  <c r="D2695" i="17"/>
  <c r="I2695" i="17" s="1"/>
  <c r="H2691" i="17"/>
  <c r="F2691" i="17"/>
  <c r="G2691" i="17"/>
  <c r="E2691" i="17"/>
  <c r="D2691" i="17"/>
  <c r="I2691" i="17" s="1"/>
  <c r="H2687" i="17"/>
  <c r="F2687" i="17"/>
  <c r="G2687" i="17"/>
  <c r="E2687" i="17"/>
  <c r="D2687" i="17"/>
  <c r="I2687" i="17" s="1"/>
  <c r="H2683" i="17"/>
  <c r="F2683" i="17"/>
  <c r="G2683" i="17"/>
  <c r="E2683" i="17"/>
  <c r="D2683" i="17"/>
  <c r="I2683" i="17" s="1"/>
  <c r="H2679" i="17"/>
  <c r="F2679" i="17"/>
  <c r="G2679" i="17"/>
  <c r="E2679" i="17"/>
  <c r="D2679" i="17"/>
  <c r="I2679" i="17" s="1"/>
  <c r="H2675" i="17"/>
  <c r="F2675" i="17"/>
  <c r="G2675" i="17"/>
  <c r="E2675" i="17"/>
  <c r="D2675" i="17"/>
  <c r="I2675" i="17" s="1"/>
  <c r="H2671" i="17"/>
  <c r="F2671" i="17"/>
  <c r="G2671" i="17"/>
  <c r="E2671" i="17"/>
  <c r="D2671" i="17"/>
  <c r="I2671" i="17" s="1"/>
  <c r="H2667" i="17"/>
  <c r="F2667" i="17"/>
  <c r="G2667" i="17"/>
  <c r="E2667" i="17"/>
  <c r="D2667" i="17"/>
  <c r="I2667" i="17" s="1"/>
  <c r="H2663" i="17"/>
  <c r="F2663" i="17"/>
  <c r="G2663" i="17"/>
  <c r="E2663" i="17"/>
  <c r="D2663" i="17"/>
  <c r="I2663" i="17" s="1"/>
  <c r="H2659" i="17"/>
  <c r="F2659" i="17"/>
  <c r="G2659" i="17"/>
  <c r="E2659" i="17"/>
  <c r="D2659" i="17"/>
  <c r="I2659" i="17" s="1"/>
  <c r="H2655" i="17"/>
  <c r="F2655" i="17"/>
  <c r="G2655" i="17"/>
  <c r="E2655" i="17"/>
  <c r="D2655" i="17"/>
  <c r="I2655" i="17" s="1"/>
  <c r="H2651" i="17"/>
  <c r="F2651" i="17"/>
  <c r="G2651" i="17"/>
  <c r="E2651" i="17"/>
  <c r="D2651" i="17"/>
  <c r="I2651" i="17" s="1"/>
  <c r="H2647" i="17"/>
  <c r="F2647" i="17"/>
  <c r="G2647" i="17"/>
  <c r="E2647" i="17"/>
  <c r="D2647" i="17"/>
  <c r="I2647" i="17" s="1"/>
  <c r="H2643" i="17"/>
  <c r="F2643" i="17"/>
  <c r="G2643" i="17"/>
  <c r="E2643" i="17"/>
  <c r="D2643" i="17"/>
  <c r="I2643" i="17" s="1"/>
  <c r="H2639" i="17"/>
  <c r="F2639" i="17"/>
  <c r="G2639" i="17"/>
  <c r="E2639" i="17"/>
  <c r="D2639" i="17"/>
  <c r="I2639" i="17" s="1"/>
  <c r="H2635" i="17"/>
  <c r="F2635" i="17"/>
  <c r="G2635" i="17"/>
  <c r="E2635" i="17"/>
  <c r="D2635" i="17"/>
  <c r="I2635" i="17" s="1"/>
  <c r="H2631" i="17"/>
  <c r="F2631" i="17"/>
  <c r="G2631" i="17"/>
  <c r="E2631" i="17"/>
  <c r="D2631" i="17"/>
  <c r="I2631" i="17" s="1"/>
  <c r="H2627" i="17"/>
  <c r="F2627" i="17"/>
  <c r="G2627" i="17"/>
  <c r="E2627" i="17"/>
  <c r="D2627" i="17"/>
  <c r="I2627" i="17" s="1"/>
  <c r="H2623" i="17"/>
  <c r="F2623" i="17"/>
  <c r="G2623" i="17"/>
  <c r="E2623" i="17"/>
  <c r="D2623" i="17"/>
  <c r="I2623" i="17" s="1"/>
  <c r="H2619" i="17"/>
  <c r="F2619" i="17"/>
  <c r="G2619" i="17"/>
  <c r="E2619" i="17"/>
  <c r="D2619" i="17"/>
  <c r="I2619" i="17" s="1"/>
  <c r="H2615" i="17"/>
  <c r="F2615" i="17"/>
  <c r="G2615" i="17"/>
  <c r="E2615" i="17"/>
  <c r="D2615" i="17"/>
  <c r="I2615" i="17" s="1"/>
  <c r="H2611" i="17"/>
  <c r="F2611" i="17"/>
  <c r="G2611" i="17"/>
  <c r="E2611" i="17"/>
  <c r="D2611" i="17"/>
  <c r="I2611" i="17" s="1"/>
  <c r="H2607" i="17"/>
  <c r="F2607" i="17"/>
  <c r="G2607" i="17"/>
  <c r="E2607" i="17"/>
  <c r="D2607" i="17"/>
  <c r="I2607" i="17" s="1"/>
  <c r="H2603" i="17"/>
  <c r="F2603" i="17"/>
  <c r="G2603" i="17"/>
  <c r="E2603" i="17"/>
  <c r="D2603" i="17"/>
  <c r="I2603" i="17" s="1"/>
  <c r="H2599" i="17"/>
  <c r="F2599" i="17"/>
  <c r="G2599" i="17"/>
  <c r="E2599" i="17"/>
  <c r="D2599" i="17"/>
  <c r="I2599" i="17" s="1"/>
  <c r="H2595" i="17"/>
  <c r="F2595" i="17"/>
  <c r="G2595" i="17"/>
  <c r="E2595" i="17"/>
  <c r="D2595" i="17"/>
  <c r="I2595" i="17" s="1"/>
  <c r="H2591" i="17"/>
  <c r="F2591" i="17"/>
  <c r="G2591" i="17"/>
  <c r="E2591" i="17"/>
  <c r="D2591" i="17"/>
  <c r="I2591" i="17" s="1"/>
  <c r="H2587" i="17"/>
  <c r="F2587" i="17"/>
  <c r="G2587" i="17"/>
  <c r="E2587" i="17"/>
  <c r="D2587" i="17"/>
  <c r="I2587" i="17" s="1"/>
  <c r="H2583" i="17"/>
  <c r="F2583" i="17"/>
  <c r="G2583" i="17"/>
  <c r="E2583" i="17"/>
  <c r="D2583" i="17"/>
  <c r="H2579" i="17"/>
  <c r="F2579" i="17"/>
  <c r="G2579" i="17"/>
  <c r="E2579" i="17"/>
  <c r="D2579" i="17"/>
  <c r="I2579" i="17" s="1"/>
  <c r="H2575" i="17"/>
  <c r="F2575" i="17"/>
  <c r="G2575" i="17"/>
  <c r="E2575" i="17"/>
  <c r="D2575" i="17"/>
  <c r="I2575" i="17" s="1"/>
  <c r="H2571" i="17"/>
  <c r="F2571" i="17"/>
  <c r="G2571" i="17"/>
  <c r="E2571" i="17"/>
  <c r="D2571" i="17"/>
  <c r="I2571" i="17" s="1"/>
  <c r="H2567" i="17"/>
  <c r="F2567" i="17"/>
  <c r="G2567" i="17"/>
  <c r="E2567" i="17"/>
  <c r="D2567" i="17"/>
  <c r="I2567" i="17" s="1"/>
  <c r="H2563" i="17"/>
  <c r="F2563" i="17"/>
  <c r="G2563" i="17"/>
  <c r="E2563" i="17"/>
  <c r="D2563" i="17"/>
  <c r="I2563" i="17" s="1"/>
  <c r="H2559" i="17"/>
  <c r="F2559" i="17"/>
  <c r="G2559" i="17"/>
  <c r="E2559" i="17"/>
  <c r="D2559" i="17"/>
  <c r="I2559" i="17" s="1"/>
  <c r="H2555" i="17"/>
  <c r="F2555" i="17"/>
  <c r="G2555" i="17"/>
  <c r="E2555" i="17"/>
  <c r="D2555" i="17"/>
  <c r="I2555" i="17" s="1"/>
  <c r="H2551" i="17"/>
  <c r="F2551" i="17"/>
  <c r="G2551" i="17"/>
  <c r="E2551" i="17"/>
  <c r="D2551" i="17"/>
  <c r="I2551" i="17" s="1"/>
  <c r="H2547" i="17"/>
  <c r="F2547" i="17"/>
  <c r="G2547" i="17"/>
  <c r="E2547" i="17"/>
  <c r="D2547" i="17"/>
  <c r="I2547" i="17" s="1"/>
  <c r="H2543" i="17"/>
  <c r="F2543" i="17"/>
  <c r="G2543" i="17"/>
  <c r="E2543" i="17"/>
  <c r="D2543" i="17"/>
  <c r="I2543" i="17" s="1"/>
  <c r="H2539" i="17"/>
  <c r="F2539" i="17"/>
  <c r="G2539" i="17"/>
  <c r="E2539" i="17"/>
  <c r="D2539" i="17"/>
  <c r="I2539" i="17" s="1"/>
  <c r="H2535" i="17"/>
  <c r="F2535" i="17"/>
  <c r="G2535" i="17"/>
  <c r="E2535" i="17"/>
  <c r="D2535" i="17"/>
  <c r="I2535" i="17" s="1"/>
  <c r="H2531" i="17"/>
  <c r="F2531" i="17"/>
  <c r="G2531" i="17"/>
  <c r="E2531" i="17"/>
  <c r="D2531" i="17"/>
  <c r="I2531" i="17" s="1"/>
  <c r="H2527" i="17"/>
  <c r="F2527" i="17"/>
  <c r="G2527" i="17"/>
  <c r="E2527" i="17"/>
  <c r="D2527" i="17"/>
  <c r="I2527" i="17" s="1"/>
  <c r="H2523" i="17"/>
  <c r="F2523" i="17"/>
  <c r="G2523" i="17"/>
  <c r="E2523" i="17"/>
  <c r="D2523" i="17"/>
  <c r="I2523" i="17" s="1"/>
  <c r="H2519" i="17"/>
  <c r="F2519" i="17"/>
  <c r="G2519" i="17"/>
  <c r="E2519" i="17"/>
  <c r="D2519" i="17"/>
  <c r="I2519" i="17" s="1"/>
  <c r="H2515" i="17"/>
  <c r="F2515" i="17"/>
  <c r="G2515" i="17"/>
  <c r="E2515" i="17"/>
  <c r="D2515" i="17"/>
  <c r="I2515" i="17" s="1"/>
  <c r="H2511" i="17"/>
  <c r="F2511" i="17"/>
  <c r="G2511" i="17"/>
  <c r="E2511" i="17"/>
  <c r="D2511" i="17"/>
  <c r="I2511" i="17" s="1"/>
  <c r="H2507" i="17"/>
  <c r="F2507" i="17"/>
  <c r="G2507" i="17"/>
  <c r="E2507" i="17"/>
  <c r="D2507" i="17"/>
  <c r="I2507" i="17" s="1"/>
  <c r="H2503" i="17"/>
  <c r="F2503" i="17"/>
  <c r="G2503" i="17"/>
  <c r="E2503" i="17"/>
  <c r="D2503" i="17"/>
  <c r="I2503" i="17" s="1"/>
  <c r="H2499" i="17"/>
  <c r="F2499" i="17"/>
  <c r="G2499" i="17"/>
  <c r="E2499" i="17"/>
  <c r="D2499" i="17"/>
  <c r="I2499" i="17" s="1"/>
  <c r="H2495" i="17"/>
  <c r="F2495" i="17"/>
  <c r="G2495" i="17"/>
  <c r="E2495" i="17"/>
  <c r="D2495" i="17"/>
  <c r="I2495" i="17" s="1"/>
  <c r="H2491" i="17"/>
  <c r="F2491" i="17"/>
  <c r="G2491" i="17"/>
  <c r="E2491" i="17"/>
  <c r="D2491" i="17"/>
  <c r="I2491" i="17" s="1"/>
  <c r="H2487" i="17"/>
  <c r="F2487" i="17"/>
  <c r="G2487" i="17"/>
  <c r="E2487" i="17"/>
  <c r="D2487" i="17"/>
  <c r="I2487" i="17" s="1"/>
  <c r="H2483" i="17"/>
  <c r="F2483" i="17"/>
  <c r="G2483" i="17"/>
  <c r="E2483" i="17"/>
  <c r="D2483" i="17"/>
  <c r="I2483" i="17" s="1"/>
  <c r="H2479" i="17"/>
  <c r="F2479" i="17"/>
  <c r="G2479" i="17"/>
  <c r="E2479" i="17"/>
  <c r="D2479" i="17"/>
  <c r="I2479" i="17" s="1"/>
  <c r="H2475" i="17"/>
  <c r="F2475" i="17"/>
  <c r="G2475" i="17"/>
  <c r="E2475" i="17"/>
  <c r="D2475" i="17"/>
  <c r="I2475" i="17" s="1"/>
  <c r="H2471" i="17"/>
  <c r="F2471" i="17"/>
  <c r="G2471" i="17"/>
  <c r="E2471" i="17"/>
  <c r="D2471" i="17"/>
  <c r="I2471" i="17" s="1"/>
  <c r="H2467" i="17"/>
  <c r="F2467" i="17"/>
  <c r="G2467" i="17"/>
  <c r="E2467" i="17"/>
  <c r="D2467" i="17"/>
  <c r="I2467" i="17" s="1"/>
  <c r="H2463" i="17"/>
  <c r="F2463" i="17"/>
  <c r="G2463" i="17"/>
  <c r="E2463" i="17"/>
  <c r="D2463" i="17"/>
  <c r="I2463" i="17" s="1"/>
  <c r="H2459" i="17"/>
  <c r="F2459" i="17"/>
  <c r="G2459" i="17"/>
  <c r="E2459" i="17"/>
  <c r="D2459" i="17"/>
  <c r="I2459" i="17" s="1"/>
  <c r="H2455" i="17"/>
  <c r="F2455" i="17"/>
  <c r="G2455" i="17"/>
  <c r="E2455" i="17"/>
  <c r="D2455" i="17"/>
  <c r="I2455" i="17" s="1"/>
  <c r="H2451" i="17"/>
  <c r="F2451" i="17"/>
  <c r="G2451" i="17"/>
  <c r="E2451" i="17"/>
  <c r="D2451" i="17"/>
  <c r="I2451" i="17" s="1"/>
  <c r="H2447" i="17"/>
  <c r="F2447" i="17"/>
  <c r="G2447" i="17"/>
  <c r="E2447" i="17"/>
  <c r="D2447" i="17"/>
  <c r="I2447" i="17" s="1"/>
  <c r="H2443" i="17"/>
  <c r="F2443" i="17"/>
  <c r="G2443" i="17"/>
  <c r="E2443" i="17"/>
  <c r="D2443" i="17"/>
  <c r="I2443" i="17" s="1"/>
  <c r="H2439" i="17"/>
  <c r="F2439" i="17"/>
  <c r="G2439" i="17"/>
  <c r="E2439" i="17"/>
  <c r="D2439" i="17"/>
  <c r="I2439" i="17" s="1"/>
  <c r="H2435" i="17"/>
  <c r="F2435" i="17"/>
  <c r="G2435" i="17"/>
  <c r="E2435" i="17"/>
  <c r="D2435" i="17"/>
  <c r="I2435" i="17" s="1"/>
  <c r="H2431" i="17"/>
  <c r="F2431" i="17"/>
  <c r="G2431" i="17"/>
  <c r="E2431" i="17"/>
  <c r="D2431" i="17"/>
  <c r="I2431" i="17" s="1"/>
  <c r="H2427" i="17"/>
  <c r="F2427" i="17"/>
  <c r="G2427" i="17"/>
  <c r="E2427" i="17"/>
  <c r="D2427" i="17"/>
  <c r="I2427" i="17" s="1"/>
  <c r="H2423" i="17"/>
  <c r="F2423" i="17"/>
  <c r="G2423" i="17"/>
  <c r="E2423" i="17"/>
  <c r="D2423" i="17"/>
  <c r="I2423" i="17" s="1"/>
  <c r="H2419" i="17"/>
  <c r="F2419" i="17"/>
  <c r="G2419" i="17"/>
  <c r="E2419" i="17"/>
  <c r="D2419" i="17"/>
  <c r="I2419" i="17" s="1"/>
  <c r="H2415" i="17"/>
  <c r="F2415" i="17"/>
  <c r="G2415" i="17"/>
  <c r="E2415" i="17"/>
  <c r="D2415" i="17"/>
  <c r="H2411" i="17"/>
  <c r="F2411" i="17"/>
  <c r="G2411" i="17"/>
  <c r="E2411" i="17"/>
  <c r="D2411" i="17"/>
  <c r="I2411" i="17" s="1"/>
  <c r="H2407" i="17"/>
  <c r="F2407" i="17"/>
  <c r="G2407" i="17"/>
  <c r="E2407" i="17"/>
  <c r="D2407" i="17"/>
  <c r="I2407" i="17" s="1"/>
  <c r="H2403" i="17"/>
  <c r="F2403" i="17"/>
  <c r="G2403" i="17"/>
  <c r="E2403" i="17"/>
  <c r="D2403" i="17"/>
  <c r="I2403" i="17" s="1"/>
  <c r="H2399" i="17"/>
  <c r="F2399" i="17"/>
  <c r="G2399" i="17"/>
  <c r="E2399" i="17"/>
  <c r="D2399" i="17"/>
  <c r="I2399" i="17" s="1"/>
  <c r="H2395" i="17"/>
  <c r="F2395" i="17"/>
  <c r="G2395" i="17"/>
  <c r="E2395" i="17"/>
  <c r="D2395" i="17"/>
  <c r="I2395" i="17" s="1"/>
  <c r="H2391" i="17"/>
  <c r="F2391" i="17"/>
  <c r="G2391" i="17"/>
  <c r="E2391" i="17"/>
  <c r="D2391" i="17"/>
  <c r="I2391" i="17" s="1"/>
  <c r="H2387" i="17"/>
  <c r="F2387" i="17"/>
  <c r="G2387" i="17"/>
  <c r="E2387" i="17"/>
  <c r="D2387" i="17"/>
  <c r="I2387" i="17" s="1"/>
  <c r="H2383" i="17"/>
  <c r="F2383" i="17"/>
  <c r="G2383" i="17"/>
  <c r="E2383" i="17"/>
  <c r="D2383" i="17"/>
  <c r="I2383" i="17" s="1"/>
  <c r="H2379" i="17"/>
  <c r="F2379" i="17"/>
  <c r="G2379" i="17"/>
  <c r="E2379" i="17"/>
  <c r="D2379" i="17"/>
  <c r="I2379" i="17" s="1"/>
  <c r="H2375" i="17"/>
  <c r="F2375" i="17"/>
  <c r="G2375" i="17"/>
  <c r="E2375" i="17"/>
  <c r="D2375" i="17"/>
  <c r="I2375" i="17" s="1"/>
  <c r="H2371" i="17"/>
  <c r="F2371" i="17"/>
  <c r="G2371" i="17"/>
  <c r="E2371" i="17"/>
  <c r="D2371" i="17"/>
  <c r="I2371" i="17" s="1"/>
  <c r="H2367" i="17"/>
  <c r="F2367" i="17"/>
  <c r="G2367" i="17"/>
  <c r="E2367" i="17"/>
  <c r="D2367" i="17"/>
  <c r="I2367" i="17" s="1"/>
  <c r="H2363" i="17"/>
  <c r="F2363" i="17"/>
  <c r="G2363" i="17"/>
  <c r="E2363" i="17"/>
  <c r="D2363" i="17"/>
  <c r="I2363" i="17" s="1"/>
  <c r="H2359" i="17"/>
  <c r="F2359" i="17"/>
  <c r="G2359" i="17"/>
  <c r="E2359" i="17"/>
  <c r="D2359" i="17"/>
  <c r="I2359" i="17" s="1"/>
  <c r="H2355" i="17"/>
  <c r="F2355" i="17"/>
  <c r="G2355" i="17"/>
  <c r="E2355" i="17"/>
  <c r="D2355" i="17"/>
  <c r="I2355" i="17" s="1"/>
  <c r="H2351" i="17"/>
  <c r="F2351" i="17"/>
  <c r="G2351" i="17"/>
  <c r="E2351" i="17"/>
  <c r="D2351" i="17"/>
  <c r="I2351" i="17" s="1"/>
  <c r="H2347" i="17"/>
  <c r="F2347" i="17"/>
  <c r="G2347" i="17"/>
  <c r="E2347" i="17"/>
  <c r="D2347" i="17"/>
  <c r="I2347" i="17" s="1"/>
  <c r="H2343" i="17"/>
  <c r="F2343" i="17"/>
  <c r="G2343" i="17"/>
  <c r="E2343" i="17"/>
  <c r="D2343" i="17"/>
  <c r="I2343" i="17" s="1"/>
  <c r="H2339" i="17"/>
  <c r="F2339" i="17"/>
  <c r="G2339" i="17"/>
  <c r="E2339" i="17"/>
  <c r="D2339" i="17"/>
  <c r="I2339" i="17" s="1"/>
  <c r="H2335" i="17"/>
  <c r="F2335" i="17"/>
  <c r="G2335" i="17"/>
  <c r="E2335" i="17"/>
  <c r="D2335" i="17"/>
  <c r="I2335" i="17" s="1"/>
  <c r="H2331" i="17"/>
  <c r="F2331" i="17"/>
  <c r="G2331" i="17"/>
  <c r="E2331" i="17"/>
  <c r="D2331" i="17"/>
  <c r="I2331" i="17" s="1"/>
  <c r="H2327" i="17"/>
  <c r="F2327" i="17"/>
  <c r="G2327" i="17"/>
  <c r="E2327" i="17"/>
  <c r="D2327" i="17"/>
  <c r="I2327" i="17" s="1"/>
  <c r="H2323" i="17"/>
  <c r="F2323" i="17"/>
  <c r="G2323" i="17"/>
  <c r="E2323" i="17"/>
  <c r="D2323" i="17"/>
  <c r="I2323" i="17" s="1"/>
  <c r="H2319" i="17"/>
  <c r="F2319" i="17"/>
  <c r="G2319" i="17"/>
  <c r="E2319" i="17"/>
  <c r="D2319" i="17"/>
  <c r="I2319" i="17" s="1"/>
  <c r="H2315" i="17"/>
  <c r="F2315" i="17"/>
  <c r="G2315" i="17"/>
  <c r="E2315" i="17"/>
  <c r="D2315" i="17"/>
  <c r="I2315" i="17" s="1"/>
  <c r="H2311" i="17"/>
  <c r="F2311" i="17"/>
  <c r="G2311" i="17"/>
  <c r="E2311" i="17"/>
  <c r="D2311" i="17"/>
  <c r="I2311" i="17" s="1"/>
  <c r="H2307" i="17"/>
  <c r="F2307" i="17"/>
  <c r="G2307" i="17"/>
  <c r="E2307" i="17"/>
  <c r="D2307" i="17"/>
  <c r="I2307" i="17" s="1"/>
  <c r="H2303" i="17"/>
  <c r="F2303" i="17"/>
  <c r="G2303" i="17"/>
  <c r="E2303" i="17"/>
  <c r="D2303" i="17"/>
  <c r="I2303" i="17" s="1"/>
  <c r="H2299" i="17"/>
  <c r="F2299" i="17"/>
  <c r="G2299" i="17"/>
  <c r="E2299" i="17"/>
  <c r="D2299" i="17"/>
  <c r="I2299" i="17" s="1"/>
  <c r="H2295" i="17"/>
  <c r="F2295" i="17"/>
  <c r="G2295" i="17"/>
  <c r="E2295" i="17"/>
  <c r="D2295" i="17"/>
  <c r="I2295" i="17" s="1"/>
  <c r="H2291" i="17"/>
  <c r="F2291" i="17"/>
  <c r="G2291" i="17"/>
  <c r="E2291" i="17"/>
  <c r="D2291" i="17"/>
  <c r="I2291" i="17" s="1"/>
  <c r="H2287" i="17"/>
  <c r="F2287" i="17"/>
  <c r="G2287" i="17"/>
  <c r="E2287" i="17"/>
  <c r="D2287" i="17"/>
  <c r="I2287" i="17" s="1"/>
  <c r="H2283" i="17"/>
  <c r="F2283" i="17"/>
  <c r="G2283" i="17"/>
  <c r="E2283" i="17"/>
  <c r="D2283" i="17"/>
  <c r="I2283" i="17" s="1"/>
  <c r="H2279" i="17"/>
  <c r="F2279" i="17"/>
  <c r="G2279" i="17"/>
  <c r="E2279" i="17"/>
  <c r="D2279" i="17"/>
  <c r="I2279" i="17" s="1"/>
  <c r="H2275" i="17"/>
  <c r="F2275" i="17"/>
  <c r="G2275" i="17"/>
  <c r="E2275" i="17"/>
  <c r="D2275" i="17"/>
  <c r="I2275" i="17" s="1"/>
  <c r="H2271" i="17"/>
  <c r="F2271" i="17"/>
  <c r="G2271" i="17"/>
  <c r="E2271" i="17"/>
  <c r="D2271" i="17"/>
  <c r="I2271" i="17" s="1"/>
  <c r="H2267" i="17"/>
  <c r="F2267" i="17"/>
  <c r="G2267" i="17"/>
  <c r="E2267" i="17"/>
  <c r="D2267" i="17"/>
  <c r="I2267" i="17" s="1"/>
  <c r="H2263" i="17"/>
  <c r="F2263" i="17"/>
  <c r="G2263" i="17"/>
  <c r="E2263" i="17"/>
  <c r="D2263" i="17"/>
  <c r="I2263" i="17" s="1"/>
  <c r="H2259" i="17"/>
  <c r="F2259" i="17"/>
  <c r="G2259" i="17"/>
  <c r="E2259" i="17"/>
  <c r="D2259" i="17"/>
  <c r="I2259" i="17" s="1"/>
  <c r="H2255" i="17"/>
  <c r="F2255" i="17"/>
  <c r="G2255" i="17"/>
  <c r="E2255" i="17"/>
  <c r="D2255" i="17"/>
  <c r="I2255" i="17" s="1"/>
  <c r="H2251" i="17"/>
  <c r="F2251" i="17"/>
  <c r="G2251" i="17"/>
  <c r="E2251" i="17"/>
  <c r="D2251" i="17"/>
  <c r="I2251" i="17" s="1"/>
  <c r="H2247" i="17"/>
  <c r="F2247" i="17"/>
  <c r="G2247" i="17"/>
  <c r="E2247" i="17"/>
  <c r="D2247" i="17"/>
  <c r="I2247" i="17" s="1"/>
  <c r="H2243" i="17"/>
  <c r="F2243" i="17"/>
  <c r="G2243" i="17"/>
  <c r="E2243" i="17"/>
  <c r="D2243" i="17"/>
  <c r="I2243" i="17" s="1"/>
  <c r="H2239" i="17"/>
  <c r="F2239" i="17"/>
  <c r="G2239" i="17"/>
  <c r="E2239" i="17"/>
  <c r="D2239" i="17"/>
  <c r="I2239" i="17" s="1"/>
  <c r="H2235" i="17"/>
  <c r="F2235" i="17"/>
  <c r="G2235" i="17"/>
  <c r="E2235" i="17"/>
  <c r="D2235" i="17"/>
  <c r="I2235" i="17" s="1"/>
  <c r="H2231" i="17"/>
  <c r="F2231" i="17"/>
  <c r="G2231" i="17"/>
  <c r="E2231" i="17"/>
  <c r="D2231" i="17"/>
  <c r="I2231" i="17" s="1"/>
  <c r="H2227" i="17"/>
  <c r="F2227" i="17"/>
  <c r="G2227" i="17"/>
  <c r="E2227" i="17"/>
  <c r="D2227" i="17"/>
  <c r="I2227" i="17" s="1"/>
  <c r="H2223" i="17"/>
  <c r="F2223" i="17"/>
  <c r="G2223" i="17"/>
  <c r="E2223" i="17"/>
  <c r="D2223" i="17"/>
  <c r="I2223" i="17" s="1"/>
  <c r="H2219" i="17"/>
  <c r="F2219" i="17"/>
  <c r="G2219" i="17"/>
  <c r="E2219" i="17"/>
  <c r="D2219" i="17"/>
  <c r="I2219" i="17" s="1"/>
  <c r="H2215" i="17"/>
  <c r="F2215" i="17"/>
  <c r="G2215" i="17"/>
  <c r="E2215" i="17"/>
  <c r="D2215" i="17"/>
  <c r="I2215" i="17" s="1"/>
  <c r="H2211" i="17"/>
  <c r="F2211" i="17"/>
  <c r="G2211" i="17"/>
  <c r="E2211" i="17"/>
  <c r="D2211" i="17"/>
  <c r="I2211" i="17" s="1"/>
  <c r="H2207" i="17"/>
  <c r="F2207" i="17"/>
  <c r="G2207" i="17"/>
  <c r="E2207" i="17"/>
  <c r="D2207" i="17"/>
  <c r="I2207" i="17" s="1"/>
  <c r="H2203" i="17"/>
  <c r="F2203" i="17"/>
  <c r="G2203" i="17"/>
  <c r="E2203" i="17"/>
  <c r="D2203" i="17"/>
  <c r="I2203" i="17" s="1"/>
  <c r="H2199" i="17"/>
  <c r="F2199" i="17"/>
  <c r="G2199" i="17"/>
  <c r="E2199" i="17"/>
  <c r="D2199" i="17"/>
  <c r="I2199" i="17" s="1"/>
  <c r="H2195" i="17"/>
  <c r="F2195" i="17"/>
  <c r="G2195" i="17"/>
  <c r="E2195" i="17"/>
  <c r="D2195" i="17"/>
  <c r="I2195" i="17" s="1"/>
  <c r="H2191" i="17"/>
  <c r="F2191" i="17"/>
  <c r="G2191" i="17"/>
  <c r="E2191" i="17"/>
  <c r="D2191" i="17"/>
  <c r="I2191" i="17" s="1"/>
  <c r="H2187" i="17"/>
  <c r="F2187" i="17"/>
  <c r="G2187" i="17"/>
  <c r="E2187" i="17"/>
  <c r="D2187" i="17"/>
  <c r="I2187" i="17" s="1"/>
  <c r="H2183" i="17"/>
  <c r="F2183" i="17"/>
  <c r="G2183" i="17"/>
  <c r="E2183" i="17"/>
  <c r="D2183" i="17"/>
  <c r="I2183" i="17" s="1"/>
  <c r="H2179" i="17"/>
  <c r="F2179" i="17"/>
  <c r="G2179" i="17"/>
  <c r="E2179" i="17"/>
  <c r="D2179" i="17"/>
  <c r="I2179" i="17" s="1"/>
  <c r="H2175" i="17"/>
  <c r="F2175" i="17"/>
  <c r="G2175" i="17"/>
  <c r="E2175" i="17"/>
  <c r="D2175" i="17"/>
  <c r="I2175" i="17" s="1"/>
  <c r="H2171" i="17"/>
  <c r="F2171" i="17"/>
  <c r="G2171" i="17"/>
  <c r="E2171" i="17"/>
  <c r="D2171" i="17"/>
  <c r="I2171" i="17" s="1"/>
  <c r="H2167" i="17"/>
  <c r="F2167" i="17"/>
  <c r="G2167" i="17"/>
  <c r="E2167" i="17"/>
  <c r="D2167" i="17"/>
  <c r="I2167" i="17" s="1"/>
  <c r="H2163" i="17"/>
  <c r="F2163" i="17"/>
  <c r="G2163" i="17"/>
  <c r="E2163" i="17"/>
  <c r="D2163" i="17"/>
  <c r="I2163" i="17" s="1"/>
  <c r="F2159" i="17"/>
  <c r="H2159" i="17"/>
  <c r="G2159" i="17"/>
  <c r="E2159" i="17"/>
  <c r="D2159" i="17"/>
  <c r="I2159" i="17" s="1"/>
  <c r="H2155" i="17"/>
  <c r="F2155" i="17"/>
  <c r="G2155" i="17"/>
  <c r="E2155" i="17"/>
  <c r="D2155" i="17"/>
  <c r="I2155" i="17" s="1"/>
  <c r="H2151" i="17"/>
  <c r="F2151" i="17"/>
  <c r="G2151" i="17"/>
  <c r="E2151" i="17"/>
  <c r="D2151" i="17"/>
  <c r="I2151" i="17" s="1"/>
  <c r="H2147" i="17"/>
  <c r="F2147" i="17"/>
  <c r="G2147" i="17"/>
  <c r="E2147" i="17"/>
  <c r="D2147" i="17"/>
  <c r="I2147" i="17" s="1"/>
  <c r="H2143" i="17"/>
  <c r="F2143" i="17"/>
  <c r="G2143" i="17"/>
  <c r="E2143" i="17"/>
  <c r="D2143" i="17"/>
  <c r="I2143" i="17" s="1"/>
  <c r="H2139" i="17"/>
  <c r="F2139" i="17"/>
  <c r="G2139" i="17"/>
  <c r="E2139" i="17"/>
  <c r="D2139" i="17"/>
  <c r="I2139" i="17" s="1"/>
  <c r="H2135" i="17"/>
  <c r="F2135" i="17"/>
  <c r="G2135" i="17"/>
  <c r="E2135" i="17"/>
  <c r="D2135" i="17"/>
  <c r="I2135" i="17" s="1"/>
  <c r="H2131" i="17"/>
  <c r="F2131" i="17"/>
  <c r="G2131" i="17"/>
  <c r="E2131" i="17"/>
  <c r="D2131" i="17"/>
  <c r="I2131" i="17" s="1"/>
  <c r="H2127" i="17"/>
  <c r="F2127" i="17"/>
  <c r="G2127" i="17"/>
  <c r="E2127" i="17"/>
  <c r="D2127" i="17"/>
  <c r="I2127" i="17" s="1"/>
  <c r="H2123" i="17"/>
  <c r="F2123" i="17"/>
  <c r="G2123" i="17"/>
  <c r="E2123" i="17"/>
  <c r="D2123" i="17"/>
  <c r="I2123" i="17" s="1"/>
  <c r="H2119" i="17"/>
  <c r="F2119" i="17"/>
  <c r="G2119" i="17"/>
  <c r="E2119" i="17"/>
  <c r="D2119" i="17"/>
  <c r="I2119" i="17" s="1"/>
  <c r="H2115" i="17"/>
  <c r="F2115" i="17"/>
  <c r="G2115" i="17"/>
  <c r="E2115" i="17"/>
  <c r="D2115" i="17"/>
  <c r="I2115" i="17" s="1"/>
  <c r="H2111" i="17"/>
  <c r="F2111" i="17"/>
  <c r="G2111" i="17"/>
  <c r="E2111" i="17"/>
  <c r="D2111" i="17"/>
  <c r="I2111" i="17" s="1"/>
  <c r="H2107" i="17"/>
  <c r="F2107" i="17"/>
  <c r="G2107" i="17"/>
  <c r="E2107" i="17"/>
  <c r="D2107" i="17"/>
  <c r="I2107" i="17" s="1"/>
  <c r="H2103" i="17"/>
  <c r="F2103" i="17"/>
  <c r="G2103" i="17"/>
  <c r="E2103" i="17"/>
  <c r="D2103" i="17"/>
  <c r="I2103" i="17" s="1"/>
  <c r="H2099" i="17"/>
  <c r="F2099" i="17"/>
  <c r="G2099" i="17"/>
  <c r="E2099" i="17"/>
  <c r="D2099" i="17"/>
  <c r="I2099" i="17" s="1"/>
  <c r="H2095" i="17"/>
  <c r="F2095" i="17"/>
  <c r="G2095" i="17"/>
  <c r="E2095" i="17"/>
  <c r="D2095" i="17"/>
  <c r="I2095" i="17" s="1"/>
  <c r="H2091" i="17"/>
  <c r="F2091" i="17"/>
  <c r="G2091" i="17"/>
  <c r="E2091" i="17"/>
  <c r="D2091" i="17"/>
  <c r="I2091" i="17" s="1"/>
  <c r="H2087" i="17"/>
  <c r="F2087" i="17"/>
  <c r="G2087" i="17"/>
  <c r="E2087" i="17"/>
  <c r="D2087" i="17"/>
  <c r="I2087" i="17" s="1"/>
  <c r="H2083" i="17"/>
  <c r="F2083" i="17"/>
  <c r="G2083" i="17"/>
  <c r="E2083" i="17"/>
  <c r="D2083" i="17"/>
  <c r="I2083" i="17" s="1"/>
  <c r="H2079" i="17"/>
  <c r="F2079" i="17"/>
  <c r="G2079" i="17"/>
  <c r="E2079" i="17"/>
  <c r="D2079" i="17"/>
  <c r="I2079" i="17" s="1"/>
  <c r="H2075" i="17"/>
  <c r="F2075" i="17"/>
  <c r="G2075" i="17"/>
  <c r="E2075" i="17"/>
  <c r="D2075" i="17"/>
  <c r="I2075" i="17" s="1"/>
  <c r="H2071" i="17"/>
  <c r="F2071" i="17"/>
  <c r="G2071" i="17"/>
  <c r="E2071" i="17"/>
  <c r="D2071" i="17"/>
  <c r="I2071" i="17" s="1"/>
  <c r="H2067" i="17"/>
  <c r="F2067" i="17"/>
  <c r="G2067" i="17"/>
  <c r="E2067" i="17"/>
  <c r="D2067" i="17"/>
  <c r="I2067" i="17" s="1"/>
  <c r="H2063" i="17"/>
  <c r="F2063" i="17"/>
  <c r="G2063" i="17"/>
  <c r="E2063" i="17"/>
  <c r="D2063" i="17"/>
  <c r="H2059" i="17"/>
  <c r="F2059" i="17"/>
  <c r="G2059" i="17"/>
  <c r="E2059" i="17"/>
  <c r="D2059" i="17"/>
  <c r="I2059" i="17" s="1"/>
  <c r="H2055" i="17"/>
  <c r="F2055" i="17"/>
  <c r="G2055" i="17"/>
  <c r="E2055" i="17"/>
  <c r="D2055" i="17"/>
  <c r="I2055" i="17" s="1"/>
  <c r="H2051" i="17"/>
  <c r="F2051" i="17"/>
  <c r="G2051" i="17"/>
  <c r="E2051" i="17"/>
  <c r="D2051" i="17"/>
  <c r="I2051" i="17" s="1"/>
  <c r="H2047" i="17"/>
  <c r="F2047" i="17"/>
  <c r="G2047" i="17"/>
  <c r="E2047" i="17"/>
  <c r="D2047" i="17"/>
  <c r="I2047" i="17" s="1"/>
  <c r="H2043" i="17"/>
  <c r="F2043" i="17"/>
  <c r="G2043" i="17"/>
  <c r="E2043" i="17"/>
  <c r="D2043" i="17"/>
  <c r="I2043" i="17" s="1"/>
  <c r="H2039" i="17"/>
  <c r="F2039" i="17"/>
  <c r="G2039" i="17"/>
  <c r="E2039" i="17"/>
  <c r="D2039" i="17"/>
  <c r="I2039" i="17" s="1"/>
  <c r="H2035" i="17"/>
  <c r="F2035" i="17"/>
  <c r="G2035" i="17"/>
  <c r="E2035" i="17"/>
  <c r="D2035" i="17"/>
  <c r="I2035" i="17" s="1"/>
  <c r="H2031" i="17"/>
  <c r="F2031" i="17"/>
  <c r="G2031" i="17"/>
  <c r="E2031" i="17"/>
  <c r="D2031" i="17"/>
  <c r="I2031" i="17" s="1"/>
  <c r="H2027" i="17"/>
  <c r="F2027" i="17"/>
  <c r="G2027" i="17"/>
  <c r="E2027" i="17"/>
  <c r="D2027" i="17"/>
  <c r="I2027" i="17" s="1"/>
  <c r="H2023" i="17"/>
  <c r="F2023" i="17"/>
  <c r="G2023" i="17"/>
  <c r="E2023" i="17"/>
  <c r="D2023" i="17"/>
  <c r="I2023" i="17" s="1"/>
  <c r="H2019" i="17"/>
  <c r="F2019" i="17"/>
  <c r="G2019" i="17"/>
  <c r="E2019" i="17"/>
  <c r="D2019" i="17"/>
  <c r="I2019" i="17" s="1"/>
  <c r="H2015" i="17"/>
  <c r="F2015" i="17"/>
  <c r="G2015" i="17"/>
  <c r="E2015" i="17"/>
  <c r="D2015" i="17"/>
  <c r="I2015" i="17" s="1"/>
  <c r="H2011" i="17"/>
  <c r="F2011" i="17"/>
  <c r="G2011" i="17"/>
  <c r="E2011" i="17"/>
  <c r="D2011" i="17"/>
  <c r="I2011" i="17" s="1"/>
  <c r="H2007" i="17"/>
  <c r="F2007" i="17"/>
  <c r="G2007" i="17"/>
  <c r="E2007" i="17"/>
  <c r="D2007" i="17"/>
  <c r="I2007" i="17" s="1"/>
  <c r="H2003" i="17"/>
  <c r="F2003" i="17"/>
  <c r="G2003" i="17"/>
  <c r="E2003" i="17"/>
  <c r="D2003" i="17"/>
  <c r="I2003" i="17" s="1"/>
  <c r="H1999" i="17"/>
  <c r="F1999" i="17"/>
  <c r="G1999" i="17"/>
  <c r="E1999" i="17"/>
  <c r="D1999" i="17"/>
  <c r="I1999" i="17" s="1"/>
  <c r="H1995" i="17"/>
  <c r="F1995" i="17"/>
  <c r="G1995" i="17"/>
  <c r="E1995" i="17"/>
  <c r="D1995" i="17"/>
  <c r="H1991" i="17"/>
  <c r="F1991" i="17"/>
  <c r="G1991" i="17"/>
  <c r="E1991" i="17"/>
  <c r="D1991" i="17"/>
  <c r="I1991" i="17" s="1"/>
  <c r="H1987" i="17"/>
  <c r="F1987" i="17"/>
  <c r="G1987" i="17"/>
  <c r="E1987" i="17"/>
  <c r="D1987" i="17"/>
  <c r="I1987" i="17" s="1"/>
  <c r="H1983" i="17"/>
  <c r="F1983" i="17"/>
  <c r="G1983" i="17"/>
  <c r="E1983" i="17"/>
  <c r="D1983" i="17"/>
  <c r="I1983" i="17" s="1"/>
  <c r="H1979" i="17"/>
  <c r="F1979" i="17"/>
  <c r="G1979" i="17"/>
  <c r="E1979" i="17"/>
  <c r="D1979" i="17"/>
  <c r="I1979" i="17" s="1"/>
  <c r="H1975" i="17"/>
  <c r="F1975" i="17"/>
  <c r="G1975" i="17"/>
  <c r="E1975" i="17"/>
  <c r="D1975" i="17"/>
  <c r="I1975" i="17" s="1"/>
  <c r="H1971" i="17"/>
  <c r="F1971" i="17"/>
  <c r="G1971" i="17"/>
  <c r="E1971" i="17"/>
  <c r="D1971" i="17"/>
  <c r="I1971" i="17" s="1"/>
  <c r="H1967" i="17"/>
  <c r="F1967" i="17"/>
  <c r="G1967" i="17"/>
  <c r="E1967" i="17"/>
  <c r="D1967" i="17"/>
  <c r="I1967" i="17" s="1"/>
  <c r="H1963" i="17"/>
  <c r="F1963" i="17"/>
  <c r="G1963" i="17"/>
  <c r="E1963" i="17"/>
  <c r="D1963" i="17"/>
  <c r="I1963" i="17" s="1"/>
  <c r="H1959" i="17"/>
  <c r="F1959" i="17"/>
  <c r="G1959" i="17"/>
  <c r="E1959" i="17"/>
  <c r="D1959" i="17"/>
  <c r="I1959" i="17" s="1"/>
  <c r="H1955" i="17"/>
  <c r="F1955" i="17"/>
  <c r="G1955" i="17"/>
  <c r="E1955" i="17"/>
  <c r="D1955" i="17"/>
  <c r="I1955" i="17" s="1"/>
  <c r="H1951" i="17"/>
  <c r="F1951" i="17"/>
  <c r="G1951" i="17"/>
  <c r="E1951" i="17"/>
  <c r="D1951" i="17"/>
  <c r="I1951" i="17" s="1"/>
  <c r="H1947" i="17"/>
  <c r="F1947" i="17"/>
  <c r="G1947" i="17"/>
  <c r="E1947" i="17"/>
  <c r="D1947" i="17"/>
  <c r="I1947" i="17" s="1"/>
  <c r="H1943" i="17"/>
  <c r="F1943" i="17"/>
  <c r="G1943" i="17"/>
  <c r="E1943" i="17"/>
  <c r="D1943" i="17"/>
  <c r="I1943" i="17" s="1"/>
  <c r="H1939" i="17"/>
  <c r="F1939" i="17"/>
  <c r="G1939" i="17"/>
  <c r="E1939" i="17"/>
  <c r="D1939" i="17"/>
  <c r="I1939" i="17" s="1"/>
  <c r="H1935" i="17"/>
  <c r="F1935" i="17"/>
  <c r="G1935" i="17"/>
  <c r="E1935" i="17"/>
  <c r="D1935" i="17"/>
  <c r="I1935" i="17" s="1"/>
  <c r="H1931" i="17"/>
  <c r="F1931" i="17"/>
  <c r="G1931" i="17"/>
  <c r="E1931" i="17"/>
  <c r="D1931" i="17"/>
  <c r="I1931" i="17" s="1"/>
  <c r="H1927" i="17"/>
  <c r="F1927" i="17"/>
  <c r="G1927" i="17"/>
  <c r="E1927" i="17"/>
  <c r="D1927" i="17"/>
  <c r="I1927" i="17" s="1"/>
  <c r="H1923" i="17"/>
  <c r="F1923" i="17"/>
  <c r="G1923" i="17"/>
  <c r="E1923" i="17"/>
  <c r="D1923" i="17"/>
  <c r="I1923" i="17" s="1"/>
  <c r="H1919" i="17"/>
  <c r="F1919" i="17"/>
  <c r="G1919" i="17"/>
  <c r="E1919" i="17"/>
  <c r="D1919" i="17"/>
  <c r="I1919" i="17" s="1"/>
  <c r="H1915" i="17"/>
  <c r="F1915" i="17"/>
  <c r="G1915" i="17"/>
  <c r="E1915" i="17"/>
  <c r="D1915" i="17"/>
  <c r="I1915" i="17" s="1"/>
  <c r="H1911" i="17"/>
  <c r="F1911" i="17"/>
  <c r="G1911" i="17"/>
  <c r="E1911" i="17"/>
  <c r="D1911" i="17"/>
  <c r="I1911" i="17" s="1"/>
  <c r="H1907" i="17"/>
  <c r="F1907" i="17"/>
  <c r="G1907" i="17"/>
  <c r="E1907" i="17"/>
  <c r="D1907" i="17"/>
  <c r="I1907" i="17" s="1"/>
  <c r="H1903" i="17"/>
  <c r="F1903" i="17"/>
  <c r="G1903" i="17"/>
  <c r="E1903" i="17"/>
  <c r="D1903" i="17"/>
  <c r="I1903" i="17" s="1"/>
  <c r="H1899" i="17"/>
  <c r="F1899" i="17"/>
  <c r="G1899" i="17"/>
  <c r="E1899" i="17"/>
  <c r="D1899" i="17"/>
  <c r="I1899" i="17" s="1"/>
  <c r="H1895" i="17"/>
  <c r="F1895" i="17"/>
  <c r="G1895" i="17"/>
  <c r="E1895" i="17"/>
  <c r="D1895" i="17"/>
  <c r="I1895" i="17" s="1"/>
  <c r="H1891" i="17"/>
  <c r="F1891" i="17"/>
  <c r="G1891" i="17"/>
  <c r="E1891" i="17"/>
  <c r="D1891" i="17"/>
  <c r="I1891" i="17" s="1"/>
  <c r="H1887" i="17"/>
  <c r="F1887" i="17"/>
  <c r="G1887" i="17"/>
  <c r="E1887" i="17"/>
  <c r="D1887" i="17"/>
  <c r="I1887" i="17" s="1"/>
  <c r="H1883" i="17"/>
  <c r="F1883" i="17"/>
  <c r="G1883" i="17"/>
  <c r="E1883" i="17"/>
  <c r="D1883" i="17"/>
  <c r="I1883" i="17" s="1"/>
  <c r="H1879" i="17"/>
  <c r="F1879" i="17"/>
  <c r="G1879" i="17"/>
  <c r="E1879" i="17"/>
  <c r="D1879" i="17"/>
  <c r="I1879" i="17" s="1"/>
  <c r="H1875" i="17"/>
  <c r="F1875" i="17"/>
  <c r="G1875" i="17"/>
  <c r="E1875" i="17"/>
  <c r="D1875" i="17"/>
  <c r="I1875" i="17" s="1"/>
  <c r="H1871" i="17"/>
  <c r="F1871" i="17"/>
  <c r="G1871" i="17"/>
  <c r="E1871" i="17"/>
  <c r="D1871" i="17"/>
  <c r="I1871" i="17" s="1"/>
  <c r="H1867" i="17"/>
  <c r="F1867" i="17"/>
  <c r="G1867" i="17"/>
  <c r="E1867" i="17"/>
  <c r="D1867" i="17"/>
  <c r="I1867" i="17" s="1"/>
  <c r="H1863" i="17"/>
  <c r="F1863" i="17"/>
  <c r="G1863" i="17"/>
  <c r="E1863" i="17"/>
  <c r="D1863" i="17"/>
  <c r="I1863" i="17" s="1"/>
  <c r="H1859" i="17"/>
  <c r="F1859" i="17"/>
  <c r="G1859" i="17"/>
  <c r="E1859" i="17"/>
  <c r="D1859" i="17"/>
  <c r="I1859" i="17" s="1"/>
  <c r="H1855" i="17"/>
  <c r="F1855" i="17"/>
  <c r="G1855" i="17"/>
  <c r="E1855" i="17"/>
  <c r="D1855" i="17"/>
  <c r="I1855" i="17" s="1"/>
  <c r="H1851" i="17"/>
  <c r="F1851" i="17"/>
  <c r="G1851" i="17"/>
  <c r="E1851" i="17"/>
  <c r="D1851" i="17"/>
  <c r="I1851" i="17" s="1"/>
  <c r="H1847" i="17"/>
  <c r="F1847" i="17"/>
  <c r="G1847" i="17"/>
  <c r="E1847" i="17"/>
  <c r="D1847" i="17"/>
  <c r="I1847" i="17" s="1"/>
  <c r="H1843" i="17"/>
  <c r="F1843" i="17"/>
  <c r="G1843" i="17"/>
  <c r="E1843" i="17"/>
  <c r="D1843" i="17"/>
  <c r="I1843" i="17" s="1"/>
  <c r="H1839" i="17"/>
  <c r="F1839" i="17"/>
  <c r="G1839" i="17"/>
  <c r="E1839" i="17"/>
  <c r="D1839" i="17"/>
  <c r="I1839" i="17" s="1"/>
  <c r="H1835" i="17"/>
  <c r="F1835" i="17"/>
  <c r="G1835" i="17"/>
  <c r="E1835" i="17"/>
  <c r="D1835" i="17"/>
  <c r="I1835" i="17" s="1"/>
  <c r="H1831" i="17"/>
  <c r="F1831" i="17"/>
  <c r="G1831" i="17"/>
  <c r="E1831" i="17"/>
  <c r="D1831" i="17"/>
  <c r="I1831" i="17" s="1"/>
  <c r="H1827" i="17"/>
  <c r="F1827" i="17"/>
  <c r="G1827" i="17"/>
  <c r="E1827" i="17"/>
  <c r="D1827" i="17"/>
  <c r="I1827" i="17" s="1"/>
  <c r="H1823" i="17"/>
  <c r="F1823" i="17"/>
  <c r="G1823" i="17"/>
  <c r="E1823" i="17"/>
  <c r="D1823" i="17"/>
  <c r="I1823" i="17" s="1"/>
  <c r="H1819" i="17"/>
  <c r="F1819" i="17"/>
  <c r="G1819" i="17"/>
  <c r="E1819" i="17"/>
  <c r="D1819" i="17"/>
  <c r="I1819" i="17" s="1"/>
  <c r="H1815" i="17"/>
  <c r="F1815" i="17"/>
  <c r="G1815" i="17"/>
  <c r="E1815" i="17"/>
  <c r="D1815" i="17"/>
  <c r="I1815" i="17" s="1"/>
  <c r="H1811" i="17"/>
  <c r="F1811" i="17"/>
  <c r="G1811" i="17"/>
  <c r="E1811" i="17"/>
  <c r="D1811" i="17"/>
  <c r="I1811" i="17" s="1"/>
  <c r="H1807" i="17"/>
  <c r="F1807" i="17"/>
  <c r="G1807" i="17"/>
  <c r="E1807" i="17"/>
  <c r="D1807" i="17"/>
  <c r="I1807" i="17" s="1"/>
  <c r="H1803" i="17"/>
  <c r="F1803" i="17"/>
  <c r="G1803" i="17"/>
  <c r="E1803" i="17"/>
  <c r="D1803" i="17"/>
  <c r="I1803" i="17" s="1"/>
  <c r="H1799" i="17"/>
  <c r="F1799" i="17"/>
  <c r="G1799" i="17"/>
  <c r="E1799" i="17"/>
  <c r="D1799" i="17"/>
  <c r="I1799" i="17" s="1"/>
  <c r="H1795" i="17"/>
  <c r="F1795" i="17"/>
  <c r="G1795" i="17"/>
  <c r="E1795" i="17"/>
  <c r="D1795" i="17"/>
  <c r="I1795" i="17" s="1"/>
  <c r="H1791" i="17"/>
  <c r="F1791" i="17"/>
  <c r="G1791" i="17"/>
  <c r="E1791" i="17"/>
  <c r="D1791" i="17"/>
  <c r="H1787" i="17"/>
  <c r="F1787" i="17"/>
  <c r="G1787" i="17"/>
  <c r="E1787" i="17"/>
  <c r="D1787" i="17"/>
  <c r="I1787" i="17" s="1"/>
  <c r="H1783" i="17"/>
  <c r="F1783" i="17"/>
  <c r="G1783" i="17"/>
  <c r="E1783" i="17"/>
  <c r="D1783" i="17"/>
  <c r="I1783" i="17" s="1"/>
  <c r="H1779" i="17"/>
  <c r="F1779" i="17"/>
  <c r="G1779" i="17"/>
  <c r="E1779" i="17"/>
  <c r="D1779" i="17"/>
  <c r="I1779" i="17" s="1"/>
  <c r="H1775" i="17"/>
  <c r="F1775" i="17"/>
  <c r="G1775" i="17"/>
  <c r="E1775" i="17"/>
  <c r="D1775" i="17"/>
  <c r="I1775" i="17" s="1"/>
  <c r="H1771" i="17"/>
  <c r="F1771" i="17"/>
  <c r="G1771" i="17"/>
  <c r="E1771" i="17"/>
  <c r="D1771" i="17"/>
  <c r="I1771" i="17" s="1"/>
  <c r="H1767" i="17"/>
  <c r="F1767" i="17"/>
  <c r="G1767" i="17"/>
  <c r="E1767" i="17"/>
  <c r="D1767" i="17"/>
  <c r="I1767" i="17" s="1"/>
  <c r="H1763" i="17"/>
  <c r="F1763" i="17"/>
  <c r="G1763" i="17"/>
  <c r="E1763" i="17"/>
  <c r="D1763" i="17"/>
  <c r="I1763" i="17" s="1"/>
  <c r="H1759" i="17"/>
  <c r="F1759" i="17"/>
  <c r="G1759" i="17"/>
  <c r="E1759" i="17"/>
  <c r="D1759" i="17"/>
  <c r="I1759" i="17" s="1"/>
  <c r="H1755" i="17"/>
  <c r="F1755" i="17"/>
  <c r="G1755" i="17"/>
  <c r="E1755" i="17"/>
  <c r="D1755" i="17"/>
  <c r="I1755" i="17" s="1"/>
  <c r="H1751" i="17"/>
  <c r="F1751" i="17"/>
  <c r="G1751" i="17"/>
  <c r="E1751" i="17"/>
  <c r="D1751" i="17"/>
  <c r="I1751" i="17" s="1"/>
  <c r="H1747" i="17"/>
  <c r="F1747" i="17"/>
  <c r="G1747" i="17"/>
  <c r="E1747" i="17"/>
  <c r="D1747" i="17"/>
  <c r="I1747" i="17" s="1"/>
  <c r="H1743" i="17"/>
  <c r="F1743" i="17"/>
  <c r="G1743" i="17"/>
  <c r="E1743" i="17"/>
  <c r="D1743" i="17"/>
  <c r="I1743" i="17" s="1"/>
  <c r="H1739" i="17"/>
  <c r="F1739" i="17"/>
  <c r="G1739" i="17"/>
  <c r="E1739" i="17"/>
  <c r="D1739" i="17"/>
  <c r="I1739" i="17" s="1"/>
  <c r="H1735" i="17"/>
  <c r="F1735" i="17"/>
  <c r="G1735" i="17"/>
  <c r="E1735" i="17"/>
  <c r="D1735" i="17"/>
  <c r="I1735" i="17" s="1"/>
  <c r="H1731" i="17"/>
  <c r="F1731" i="17"/>
  <c r="G1731" i="17"/>
  <c r="E1731" i="17"/>
  <c r="D1731" i="17"/>
  <c r="I1731" i="17" s="1"/>
  <c r="H1727" i="17"/>
  <c r="F1727" i="17"/>
  <c r="G1727" i="17"/>
  <c r="E1727" i="17"/>
  <c r="D1727" i="17"/>
  <c r="I1727" i="17" s="1"/>
  <c r="H1723" i="17"/>
  <c r="F1723" i="17"/>
  <c r="G1723" i="17"/>
  <c r="E1723" i="17"/>
  <c r="D1723" i="17"/>
  <c r="I1723" i="17" s="1"/>
  <c r="H1719" i="17"/>
  <c r="F1719" i="17"/>
  <c r="G1719" i="17"/>
  <c r="E1719" i="17"/>
  <c r="D1719" i="17"/>
  <c r="I1719" i="17" s="1"/>
  <c r="H1715" i="17"/>
  <c r="F1715" i="17"/>
  <c r="G1715" i="17"/>
  <c r="E1715" i="17"/>
  <c r="D1715" i="17"/>
  <c r="I1715" i="17" s="1"/>
  <c r="H1711" i="17"/>
  <c r="F1711" i="17"/>
  <c r="G1711" i="17"/>
  <c r="E1711" i="17"/>
  <c r="D1711" i="17"/>
  <c r="I1711" i="17" s="1"/>
  <c r="H1707" i="17"/>
  <c r="F1707" i="17"/>
  <c r="G1707" i="17"/>
  <c r="E1707" i="17"/>
  <c r="D1707" i="17"/>
  <c r="I1707" i="17" s="1"/>
  <c r="H1703" i="17"/>
  <c r="F1703" i="17"/>
  <c r="G1703" i="17"/>
  <c r="E1703" i="17"/>
  <c r="D1703" i="17"/>
  <c r="I1703" i="17" s="1"/>
  <c r="H1699" i="17"/>
  <c r="F1699" i="17"/>
  <c r="G1699" i="17"/>
  <c r="E1699" i="17"/>
  <c r="D1699" i="17"/>
  <c r="I1699" i="17" s="1"/>
  <c r="H1695" i="17"/>
  <c r="F1695" i="17"/>
  <c r="G1695" i="17"/>
  <c r="E1695" i="17"/>
  <c r="D1695" i="17"/>
  <c r="I1695" i="17" s="1"/>
  <c r="H1691" i="17"/>
  <c r="F1691" i="17"/>
  <c r="G1691" i="17"/>
  <c r="E1691" i="17"/>
  <c r="D1691" i="17"/>
  <c r="I1691" i="17" s="1"/>
  <c r="H1687" i="17"/>
  <c r="F1687" i="17"/>
  <c r="G1687" i="17"/>
  <c r="E1687" i="17"/>
  <c r="D1687" i="17"/>
  <c r="I1687" i="17" s="1"/>
  <c r="H1683" i="17"/>
  <c r="F1683" i="17"/>
  <c r="G1683" i="17"/>
  <c r="E1683" i="17"/>
  <c r="D1683" i="17"/>
  <c r="I1683" i="17" s="1"/>
  <c r="H1679" i="17"/>
  <c r="F1679" i="17"/>
  <c r="G1679" i="17"/>
  <c r="E1679" i="17"/>
  <c r="D1679" i="17"/>
  <c r="I1679" i="17" s="1"/>
  <c r="H1675" i="17"/>
  <c r="F1675" i="17"/>
  <c r="G1675" i="17"/>
  <c r="E1675" i="17"/>
  <c r="D1675" i="17"/>
  <c r="I1675" i="17" s="1"/>
  <c r="H1671" i="17"/>
  <c r="F1671" i="17"/>
  <c r="G1671" i="17"/>
  <c r="E1671" i="17"/>
  <c r="D1671" i="17"/>
  <c r="I1671" i="17" s="1"/>
  <c r="H1667" i="17"/>
  <c r="F1667" i="17"/>
  <c r="G1667" i="17"/>
  <c r="E1667" i="17"/>
  <c r="D1667" i="17"/>
  <c r="I1667" i="17" s="1"/>
  <c r="H1663" i="17"/>
  <c r="F1663" i="17"/>
  <c r="G1663" i="17"/>
  <c r="E1663" i="17"/>
  <c r="D1663" i="17"/>
  <c r="I1663" i="17" s="1"/>
  <c r="H1659" i="17"/>
  <c r="F1659" i="17"/>
  <c r="G1659" i="17"/>
  <c r="E1659" i="17"/>
  <c r="D1659" i="17"/>
  <c r="I1659" i="17" s="1"/>
  <c r="H1655" i="17"/>
  <c r="F1655" i="17"/>
  <c r="G1655" i="17"/>
  <c r="E1655" i="17"/>
  <c r="D1655" i="17"/>
  <c r="I1655" i="17" s="1"/>
  <c r="H1651" i="17"/>
  <c r="F1651" i="17"/>
  <c r="G1651" i="17"/>
  <c r="E1651" i="17"/>
  <c r="D1651" i="17"/>
  <c r="I1651" i="17" s="1"/>
  <c r="H1647" i="17"/>
  <c r="F1647" i="17"/>
  <c r="G1647" i="17"/>
  <c r="E1647" i="17"/>
  <c r="D1647" i="17"/>
  <c r="I1647" i="17" s="1"/>
  <c r="H1643" i="17"/>
  <c r="F1643" i="17"/>
  <c r="G1643" i="17"/>
  <c r="E1643" i="17"/>
  <c r="D1643" i="17"/>
  <c r="I1643" i="17" s="1"/>
  <c r="H1639" i="17"/>
  <c r="F1639" i="17"/>
  <c r="G1639" i="17"/>
  <c r="E1639" i="17"/>
  <c r="D1639" i="17"/>
  <c r="I1639" i="17" s="1"/>
  <c r="H1635" i="17"/>
  <c r="F1635" i="17"/>
  <c r="G1635" i="17"/>
  <c r="E1635" i="17"/>
  <c r="D1635" i="17"/>
  <c r="I1635" i="17" s="1"/>
  <c r="H1631" i="17"/>
  <c r="F1631" i="17"/>
  <c r="G1631" i="17"/>
  <c r="E1631" i="17"/>
  <c r="D1631" i="17"/>
  <c r="I1631" i="17" s="1"/>
  <c r="H1627" i="17"/>
  <c r="F1627" i="17"/>
  <c r="G1627" i="17"/>
  <c r="E1627" i="17"/>
  <c r="D1627" i="17"/>
  <c r="I1627" i="17" s="1"/>
  <c r="H1623" i="17"/>
  <c r="F1623" i="17"/>
  <c r="G1623" i="17"/>
  <c r="E1623" i="17"/>
  <c r="D1623" i="17"/>
  <c r="I1623" i="17" s="1"/>
  <c r="H1619" i="17"/>
  <c r="F1619" i="17"/>
  <c r="G1619" i="17"/>
  <c r="E1619" i="17"/>
  <c r="D1619" i="17"/>
  <c r="I1619" i="17" s="1"/>
  <c r="H1615" i="17"/>
  <c r="F1615" i="17"/>
  <c r="G1615" i="17"/>
  <c r="E1615" i="17"/>
  <c r="D1615" i="17"/>
  <c r="I1615" i="17" s="1"/>
  <c r="H1611" i="17"/>
  <c r="F1611" i="17"/>
  <c r="G1611" i="17"/>
  <c r="E1611" i="17"/>
  <c r="D1611" i="17"/>
  <c r="I1611" i="17" s="1"/>
  <c r="H1607" i="17"/>
  <c r="F1607" i="17"/>
  <c r="G1607" i="17"/>
  <c r="E1607" i="17"/>
  <c r="D1607" i="17"/>
  <c r="I1607" i="17" s="1"/>
  <c r="H1603" i="17"/>
  <c r="F1603" i="17"/>
  <c r="G1603" i="17"/>
  <c r="E1603" i="17"/>
  <c r="D1603" i="17"/>
  <c r="I1603" i="17" s="1"/>
  <c r="H1599" i="17"/>
  <c r="F1599" i="17"/>
  <c r="G1599" i="17"/>
  <c r="E1599" i="17"/>
  <c r="D1599" i="17"/>
  <c r="I1599" i="17" s="1"/>
  <c r="H1595" i="17"/>
  <c r="F1595" i="17"/>
  <c r="G1595" i="17"/>
  <c r="E1595" i="17"/>
  <c r="D1595" i="17"/>
  <c r="I1595" i="17" s="1"/>
  <c r="H1591" i="17"/>
  <c r="F1591" i="17"/>
  <c r="G1591" i="17"/>
  <c r="E1591" i="17"/>
  <c r="D1591" i="17"/>
  <c r="I1591" i="17" s="1"/>
  <c r="H1587" i="17"/>
  <c r="F1587" i="17"/>
  <c r="G1587" i="17"/>
  <c r="E1587" i="17"/>
  <c r="D1587" i="17"/>
  <c r="I1587" i="17" s="1"/>
  <c r="H1583" i="17"/>
  <c r="F1583" i="17"/>
  <c r="G1583" i="17"/>
  <c r="E1583" i="17"/>
  <c r="D1583" i="17"/>
  <c r="I1583" i="17" s="1"/>
  <c r="H1579" i="17"/>
  <c r="F1579" i="17"/>
  <c r="G1579" i="17"/>
  <c r="E1579" i="17"/>
  <c r="D1579" i="17"/>
  <c r="I1579" i="17" s="1"/>
  <c r="H1575" i="17"/>
  <c r="F1575" i="17"/>
  <c r="G1575" i="17"/>
  <c r="E1575" i="17"/>
  <c r="D1575" i="17"/>
  <c r="I1575" i="17" s="1"/>
  <c r="H1571" i="17"/>
  <c r="F1571" i="17"/>
  <c r="G1571" i="17"/>
  <c r="E1571" i="17"/>
  <c r="D1571" i="17"/>
  <c r="I1571" i="17" s="1"/>
  <c r="H1567" i="17"/>
  <c r="F1567" i="17"/>
  <c r="G1567" i="17"/>
  <c r="E1567" i="17"/>
  <c r="D1567" i="17"/>
  <c r="I1567" i="17" s="1"/>
  <c r="H1563" i="17"/>
  <c r="F1563" i="17"/>
  <c r="G1563" i="17"/>
  <c r="E1563" i="17"/>
  <c r="D1563" i="17"/>
  <c r="I1563" i="17" s="1"/>
  <c r="H1559" i="17"/>
  <c r="F1559" i="17"/>
  <c r="G1559" i="17"/>
  <c r="E1559" i="17"/>
  <c r="D1559" i="17"/>
  <c r="I1559" i="17" s="1"/>
  <c r="H1555" i="17"/>
  <c r="F1555" i="17"/>
  <c r="G1555" i="17"/>
  <c r="E1555" i="17"/>
  <c r="D1555" i="17"/>
  <c r="I1555" i="17" s="1"/>
  <c r="H1551" i="17"/>
  <c r="F1551" i="17"/>
  <c r="G1551" i="17"/>
  <c r="E1551" i="17"/>
  <c r="D1551" i="17"/>
  <c r="I1551" i="17" s="1"/>
  <c r="H1547" i="17"/>
  <c r="F1547" i="17"/>
  <c r="G1547" i="17"/>
  <c r="E1547" i="17"/>
  <c r="D1547" i="17"/>
  <c r="I1547" i="17" s="1"/>
  <c r="H1543" i="17"/>
  <c r="F1543" i="17"/>
  <c r="G1543" i="17"/>
  <c r="E1543" i="17"/>
  <c r="D1543" i="17"/>
  <c r="I1543" i="17" s="1"/>
  <c r="H1539" i="17"/>
  <c r="F1539" i="17"/>
  <c r="G1539" i="17"/>
  <c r="E1539" i="17"/>
  <c r="D1539" i="17"/>
  <c r="I1539" i="17" s="1"/>
  <c r="H1535" i="17"/>
  <c r="F1535" i="17"/>
  <c r="G1535" i="17"/>
  <c r="E1535" i="17"/>
  <c r="D1535" i="17"/>
  <c r="I1535" i="17" s="1"/>
  <c r="H1531" i="17"/>
  <c r="F1531" i="17"/>
  <c r="G1531" i="17"/>
  <c r="E1531" i="17"/>
  <c r="D1531" i="17"/>
  <c r="I1531" i="17" s="1"/>
  <c r="H1527" i="17"/>
  <c r="F1527" i="17"/>
  <c r="G1527" i="17"/>
  <c r="E1527" i="17"/>
  <c r="D1527" i="17"/>
  <c r="I1527" i="17" s="1"/>
  <c r="H1523" i="17"/>
  <c r="F1523" i="17"/>
  <c r="G1523" i="17"/>
  <c r="E1523" i="17"/>
  <c r="D1523" i="17"/>
  <c r="I1523" i="17" s="1"/>
  <c r="H1519" i="17"/>
  <c r="F1519" i="17"/>
  <c r="G1519" i="17"/>
  <c r="E1519" i="17"/>
  <c r="D1519" i="17"/>
  <c r="I1519" i="17" s="1"/>
  <c r="H1515" i="17"/>
  <c r="F1515" i="17"/>
  <c r="G1515" i="17"/>
  <c r="E1515" i="17"/>
  <c r="D1515" i="17"/>
  <c r="I1515" i="17" s="1"/>
  <c r="H1511" i="17"/>
  <c r="F1511" i="17"/>
  <c r="G1511" i="17"/>
  <c r="E1511" i="17"/>
  <c r="D1511" i="17"/>
  <c r="I1511" i="17" s="1"/>
  <c r="H1507" i="17"/>
  <c r="F1507" i="17"/>
  <c r="G1507" i="17"/>
  <c r="E1507" i="17"/>
  <c r="D1507" i="17"/>
  <c r="I1507" i="17" s="1"/>
  <c r="H1503" i="17"/>
  <c r="F1503" i="17"/>
  <c r="G1503" i="17"/>
  <c r="E1503" i="17"/>
  <c r="D1503" i="17"/>
  <c r="I1503" i="17" s="1"/>
  <c r="B158" i="20" l="1"/>
  <c r="B61" i="20"/>
  <c r="B189" i="20"/>
  <c r="C66" i="20"/>
  <c r="B45" i="20"/>
  <c r="B114" i="20"/>
  <c r="B178" i="20"/>
  <c r="B242" i="20"/>
  <c r="C118" i="20"/>
  <c r="B54" i="20"/>
  <c r="B119" i="20"/>
  <c r="B183" i="20"/>
  <c r="B247" i="20"/>
  <c r="B290" i="20"/>
  <c r="B33" i="20"/>
  <c r="B152" i="20"/>
  <c r="B260" i="20"/>
  <c r="C170" i="20"/>
  <c r="B112" i="20"/>
  <c r="C174" i="20"/>
  <c r="B133" i="20"/>
  <c r="B261" i="20"/>
  <c r="C242" i="20"/>
  <c r="B86" i="20"/>
  <c r="B150" i="20"/>
  <c r="B214" i="20"/>
  <c r="B278" i="20"/>
  <c r="C262" i="20"/>
  <c r="B91" i="20"/>
  <c r="B155" i="20"/>
  <c r="B219" i="20"/>
  <c r="B283" i="20"/>
  <c r="C266" i="20"/>
  <c r="B72" i="20"/>
  <c r="B116" i="20"/>
  <c r="B96" i="20"/>
  <c r="B36" i="20"/>
  <c r="B205" i="20"/>
  <c r="C258" i="20"/>
  <c r="B154" i="20"/>
  <c r="C22" i="20"/>
  <c r="B95" i="20"/>
  <c r="B223" i="20"/>
  <c r="B140" i="20"/>
  <c r="C122" i="20"/>
  <c r="B208" i="20"/>
  <c r="B117" i="20"/>
  <c r="C210" i="20"/>
  <c r="B142" i="20"/>
  <c r="C14" i="20"/>
  <c r="B93" i="20"/>
  <c r="B221" i="20"/>
  <c r="C162" i="20"/>
  <c r="B66" i="20"/>
  <c r="B130" i="20"/>
  <c r="B194" i="20"/>
  <c r="B258" i="20"/>
  <c r="C182" i="20"/>
  <c r="B71" i="20"/>
  <c r="B135" i="20"/>
  <c r="B199" i="20"/>
  <c r="B263" i="20"/>
  <c r="B236" i="20"/>
  <c r="C74" i="20"/>
  <c r="B88" i="20"/>
  <c r="B196" i="20"/>
  <c r="B292" i="20"/>
  <c r="B41" i="20"/>
  <c r="C302" i="20"/>
  <c r="B165" i="20"/>
  <c r="B293" i="20"/>
  <c r="B12" i="20"/>
  <c r="B102" i="20"/>
  <c r="B166" i="20"/>
  <c r="B230" i="20"/>
  <c r="C70" i="20"/>
  <c r="B32" i="20"/>
  <c r="B107" i="20"/>
  <c r="B171" i="20"/>
  <c r="B235" i="20"/>
  <c r="B282" i="20"/>
  <c r="B10" i="20"/>
  <c r="C186" i="20"/>
  <c r="C106" i="20"/>
  <c r="C282" i="20"/>
  <c r="B77" i="20"/>
  <c r="B269" i="20"/>
  <c r="B28" i="20"/>
  <c r="B170" i="20"/>
  <c r="C86" i="20"/>
  <c r="B111" i="20"/>
  <c r="B239" i="20"/>
  <c r="B76" i="20"/>
  <c r="B286" i="20"/>
  <c r="B144" i="20"/>
  <c r="B149" i="20"/>
  <c r="C274" i="20"/>
  <c r="A14" i="20"/>
  <c r="C11" i="20"/>
  <c r="C75" i="20"/>
  <c r="C139" i="20"/>
  <c r="C203" i="20"/>
  <c r="C267" i="20"/>
  <c r="C16" i="20"/>
  <c r="C80" i="20"/>
  <c r="C144" i="20"/>
  <c r="C208" i="20"/>
  <c r="C272" i="20"/>
  <c r="B42" i="20"/>
  <c r="C65" i="20"/>
  <c r="C129" i="20"/>
  <c r="C193" i="20"/>
  <c r="C257" i="20"/>
  <c r="B27" i="20"/>
  <c r="C47" i="20"/>
  <c r="C111" i="20"/>
  <c r="C175" i="20"/>
  <c r="C239" i="20"/>
  <c r="C303" i="20"/>
  <c r="C52" i="20"/>
  <c r="C116" i="20"/>
  <c r="C180" i="20"/>
  <c r="C244" i="20"/>
  <c r="B14" i="20"/>
  <c r="C37" i="20"/>
  <c r="C101" i="20"/>
  <c r="C165" i="20"/>
  <c r="C229" i="20"/>
  <c r="C293" i="20"/>
  <c r="C30" i="20"/>
  <c r="C286" i="20"/>
  <c r="B97" i="20"/>
  <c r="B161" i="20"/>
  <c r="B225" i="20"/>
  <c r="B289" i="20"/>
  <c r="C35" i="20"/>
  <c r="C99" i="20"/>
  <c r="C163" i="20"/>
  <c r="C227" i="20"/>
  <c r="C291" i="20"/>
  <c r="C40" i="20"/>
  <c r="C104" i="20"/>
  <c r="C168" i="20"/>
  <c r="C232" i="20"/>
  <c r="C296" i="20"/>
  <c r="C25" i="20"/>
  <c r="C89" i="20"/>
  <c r="C153" i="20"/>
  <c r="C217" i="20"/>
  <c r="C281" i="20"/>
  <c r="B51" i="20"/>
  <c r="C71" i="20"/>
  <c r="C135" i="20"/>
  <c r="C199" i="20"/>
  <c r="C263" i="20"/>
  <c r="C12" i="20"/>
  <c r="C76" i="20"/>
  <c r="C140" i="20"/>
  <c r="C204" i="20"/>
  <c r="C268" i="20"/>
  <c r="B38" i="20"/>
  <c r="C61" i="20"/>
  <c r="C125" i="20"/>
  <c r="C189" i="20"/>
  <c r="C253" i="20"/>
  <c r="B23" i="20"/>
  <c r="C126" i="20"/>
  <c r="B57" i="20"/>
  <c r="B121" i="20"/>
  <c r="B185" i="20"/>
  <c r="B249" i="20"/>
  <c r="C50" i="20"/>
  <c r="B128" i="20"/>
  <c r="C234" i="20"/>
  <c r="B276" i="20"/>
  <c r="B168" i="20"/>
  <c r="B60" i="20"/>
  <c r="B298" i="20"/>
  <c r="B243" i="20"/>
  <c r="B179" i="20"/>
  <c r="B115" i="20"/>
  <c r="B48" i="20"/>
  <c r="C102" i="20"/>
  <c r="B238" i="20"/>
  <c r="B174" i="20"/>
  <c r="B110" i="20"/>
  <c r="B37" i="20"/>
  <c r="C34" i="20"/>
  <c r="B181" i="20"/>
  <c r="B52" i="20"/>
  <c r="B80" i="20"/>
  <c r="C42" i="20"/>
  <c r="B228" i="20"/>
  <c r="B120" i="20"/>
  <c r="C202" i="20"/>
  <c r="B268" i="20"/>
  <c r="B255" i="20"/>
  <c r="B191" i="20"/>
  <c r="B127" i="20"/>
  <c r="B63" i="20"/>
  <c r="C150" i="20"/>
  <c r="B250" i="20"/>
  <c r="B186" i="20"/>
  <c r="B122" i="20"/>
  <c r="B58" i="20"/>
  <c r="C27" i="20"/>
  <c r="C91" i="20"/>
  <c r="C155" i="20"/>
  <c r="C219" i="20"/>
  <c r="C283" i="20"/>
  <c r="C32" i="20"/>
  <c r="C96" i="20"/>
  <c r="C160" i="20"/>
  <c r="C224" i="20"/>
  <c r="C288" i="20"/>
  <c r="C17" i="20"/>
  <c r="C81" i="20"/>
  <c r="C145" i="20"/>
  <c r="C209" i="20"/>
  <c r="C273" i="20"/>
  <c r="B43" i="20"/>
  <c r="C63" i="20"/>
  <c r="C127" i="20"/>
  <c r="C191" i="20"/>
  <c r="C255" i="20"/>
  <c r="B25" i="20"/>
  <c r="C68" i="20"/>
  <c r="C132" i="20"/>
  <c r="C196" i="20"/>
  <c r="C260" i="20"/>
  <c r="B30" i="20"/>
  <c r="C53" i="20"/>
  <c r="C117" i="20"/>
  <c r="C181" i="20"/>
  <c r="C245" i="20"/>
  <c r="B15" i="20"/>
  <c r="C94" i="20"/>
  <c r="B44" i="20"/>
  <c r="B113" i="20"/>
  <c r="B177" i="20"/>
  <c r="B241" i="20"/>
  <c r="C18" i="20"/>
  <c r="C51" i="20"/>
  <c r="C115" i="20"/>
  <c r="C179" i="20"/>
  <c r="C243" i="20"/>
  <c r="B13" i="20"/>
  <c r="C56" i="20"/>
  <c r="C120" i="20"/>
  <c r="C184" i="20"/>
  <c r="C248" i="20"/>
  <c r="B18" i="20"/>
  <c r="C41" i="20"/>
  <c r="C105" i="20"/>
  <c r="C169" i="20"/>
  <c r="C233" i="20"/>
  <c r="C297" i="20"/>
  <c r="C23" i="20"/>
  <c r="C87" i="20"/>
  <c r="C151" i="20"/>
  <c r="C215" i="20"/>
  <c r="C279" i="20"/>
  <c r="C28" i="20"/>
  <c r="C92" i="20"/>
  <c r="C156" i="20"/>
  <c r="C220" i="20"/>
  <c r="C284" i="20"/>
  <c r="C13" i="20"/>
  <c r="C77" i="20"/>
  <c r="C141" i="20"/>
  <c r="C205" i="20"/>
  <c r="C269" i="20"/>
  <c r="B39" i="20"/>
  <c r="C190" i="20"/>
  <c r="B73" i="20"/>
  <c r="B137" i="20"/>
  <c r="B201" i="20"/>
  <c r="B265" i="20"/>
  <c r="C114" i="20"/>
  <c r="B192" i="20"/>
  <c r="B84" i="20"/>
  <c r="C58" i="20"/>
  <c r="B232" i="20"/>
  <c r="B124" i="20"/>
  <c r="B291" i="20"/>
  <c r="B227" i="20"/>
  <c r="B163" i="20"/>
  <c r="B99" i="20"/>
  <c r="C294" i="20"/>
  <c r="C38" i="20"/>
  <c r="C43" i="20"/>
  <c r="C107" i="20"/>
  <c r="C171" i="20"/>
  <c r="C235" i="20"/>
  <c r="C299" i="20"/>
  <c r="C48" i="20"/>
  <c r="C112" i="20"/>
  <c r="C176" i="20"/>
  <c r="C240" i="20"/>
  <c r="C10" i="20"/>
  <c r="C33" i="20"/>
  <c r="C97" i="20"/>
  <c r="C161" i="20"/>
  <c r="C225" i="20"/>
  <c r="C289" i="20"/>
  <c r="C15" i="20"/>
  <c r="C79" i="20"/>
  <c r="C143" i="20"/>
  <c r="C207" i="20"/>
  <c r="C271" i="20"/>
  <c r="C20" i="20"/>
  <c r="C84" i="20"/>
  <c r="C148" i="20"/>
  <c r="C212" i="20"/>
  <c r="C276" i="20"/>
  <c r="B46" i="20"/>
  <c r="C69" i="20"/>
  <c r="C133" i="20"/>
  <c r="C197" i="20"/>
  <c r="C261" i="20"/>
  <c r="B31" i="20"/>
  <c r="C158" i="20"/>
  <c r="B65" i="20"/>
  <c r="B129" i="20"/>
  <c r="B193" i="20"/>
  <c r="B257" i="20"/>
  <c r="C82" i="20"/>
  <c r="C67" i="20"/>
  <c r="C131" i="20"/>
  <c r="C195" i="20"/>
  <c r="C259" i="20"/>
  <c r="B29" i="20"/>
  <c r="C72" i="20"/>
  <c r="C136" i="20"/>
  <c r="C200" i="20"/>
  <c r="C264" i="20"/>
  <c r="B34" i="20"/>
  <c r="C57" i="20"/>
  <c r="C121" i="20"/>
  <c r="C185" i="20"/>
  <c r="C249" i="20"/>
  <c r="B19" i="20"/>
  <c r="C39" i="20"/>
  <c r="C103" i="20"/>
  <c r="C167" i="20"/>
  <c r="C231" i="20"/>
  <c r="C295" i="20"/>
  <c r="C44" i="20"/>
  <c r="C108" i="20"/>
  <c r="C172" i="20"/>
  <c r="C236" i="20"/>
  <c r="C300" i="20"/>
  <c r="C29" i="20"/>
  <c r="C93" i="20"/>
  <c r="C157" i="20"/>
  <c r="C221" i="20"/>
  <c r="C285" i="20"/>
  <c r="B55" i="20"/>
  <c r="C254" i="20"/>
  <c r="B89" i="20"/>
  <c r="B153" i="20"/>
  <c r="B217" i="20"/>
  <c r="B281" i="20"/>
  <c r="C154" i="20"/>
  <c r="B256" i="20"/>
  <c r="B148" i="20"/>
  <c r="B20" i="20"/>
  <c r="B288" i="20"/>
  <c r="B188" i="20"/>
  <c r="B275" i="20"/>
  <c r="B211" i="20"/>
  <c r="B147" i="20"/>
  <c r="B83" i="20"/>
  <c r="C230" i="20"/>
  <c r="B270" i="20"/>
  <c r="C59" i="20"/>
  <c r="C123" i="20"/>
  <c r="C187" i="20"/>
  <c r="C251" i="20"/>
  <c r="B21" i="20"/>
  <c r="C64" i="20"/>
  <c r="C128" i="20"/>
  <c r="C192" i="20"/>
  <c r="C256" i="20"/>
  <c r="B26" i="20"/>
  <c r="C49" i="20"/>
  <c r="C113" i="20"/>
  <c r="C177" i="20"/>
  <c r="C241" i="20"/>
  <c r="B11" i="20"/>
  <c r="C31" i="20"/>
  <c r="C95" i="20"/>
  <c r="C159" i="20"/>
  <c r="C223" i="20"/>
  <c r="C287" i="20"/>
  <c r="C36" i="20"/>
  <c r="C100" i="20"/>
  <c r="C164" i="20"/>
  <c r="C228" i="20"/>
  <c r="C292" i="20"/>
  <c r="C21" i="20"/>
  <c r="C85" i="20"/>
  <c r="C149" i="20"/>
  <c r="C213" i="20"/>
  <c r="C277" i="20"/>
  <c r="B47" i="20"/>
  <c r="C222" i="20"/>
  <c r="B81" i="20"/>
  <c r="B145" i="20"/>
  <c r="B209" i="20"/>
  <c r="B273" i="20"/>
  <c r="C19" i="20"/>
  <c r="C83" i="20"/>
  <c r="C147" i="20"/>
  <c r="C211" i="20"/>
  <c r="C275" i="20"/>
  <c r="C24" i="20"/>
  <c r="C88" i="20"/>
  <c r="C152" i="20"/>
  <c r="C216" i="20"/>
  <c r="C280" i="20"/>
  <c r="B50" i="20"/>
  <c r="C73" i="20"/>
  <c r="C137" i="20"/>
  <c r="C201" i="20"/>
  <c r="C265" i="20"/>
  <c r="B35" i="20"/>
  <c r="C55" i="20"/>
  <c r="C119" i="20"/>
  <c r="C183" i="20"/>
  <c r="C247" i="20"/>
  <c r="B17" i="20"/>
  <c r="C60" i="20"/>
  <c r="C124" i="20"/>
  <c r="C188" i="20"/>
  <c r="C252" i="20"/>
  <c r="B22" i="20"/>
  <c r="C45" i="20"/>
  <c r="C109" i="20"/>
  <c r="C173" i="20"/>
  <c r="C237" i="20"/>
  <c r="C301" i="20"/>
  <c r="C62" i="20"/>
  <c r="B24" i="20"/>
  <c r="B105" i="20"/>
  <c r="B169" i="20"/>
  <c r="B233" i="20"/>
  <c r="B297" i="20"/>
  <c r="B64" i="20"/>
  <c r="B300" i="20"/>
  <c r="B212" i="20"/>
  <c r="B104" i="20"/>
  <c r="C138" i="20"/>
  <c r="B252" i="20"/>
  <c r="B259" i="20"/>
  <c r="B195" i="20"/>
  <c r="B131" i="20"/>
  <c r="B67" i="20"/>
  <c r="C166" i="20"/>
  <c r="B254" i="20"/>
  <c r="B190" i="20"/>
  <c r="B126" i="20"/>
  <c r="B62" i="20"/>
  <c r="C146" i="20"/>
  <c r="B213" i="20"/>
  <c r="B85" i="20"/>
  <c r="C218" i="20"/>
  <c r="B272" i="20"/>
  <c r="B164" i="20"/>
  <c r="B56" i="20"/>
  <c r="B296" i="20"/>
  <c r="B204" i="20"/>
  <c r="B271" i="20"/>
  <c r="B207" i="20"/>
  <c r="B143" i="20"/>
  <c r="B79" i="20"/>
  <c r="C214" i="20"/>
  <c r="B266" i="20"/>
  <c r="B202" i="20"/>
  <c r="B138" i="20"/>
  <c r="B74" i="20"/>
  <c r="C194" i="20"/>
  <c r="B237" i="20"/>
  <c r="B109" i="20"/>
  <c r="C78" i="20"/>
  <c r="B160" i="20"/>
  <c r="B49" i="20"/>
  <c r="B294" i="20"/>
  <c r="B200" i="20"/>
  <c r="B92" i="20"/>
  <c r="B299" i="20"/>
  <c r="C142" i="20"/>
  <c r="B125" i="20"/>
  <c r="B253" i="20"/>
  <c r="C226" i="20"/>
  <c r="B82" i="20"/>
  <c r="B146" i="20"/>
  <c r="B210" i="20"/>
  <c r="B274" i="20"/>
  <c r="C246" i="20"/>
  <c r="B87" i="20"/>
  <c r="B151" i="20"/>
  <c r="B215" i="20"/>
  <c r="B279" i="20"/>
  <c r="B172" i="20"/>
  <c r="B280" i="20"/>
  <c r="C250" i="20"/>
  <c r="B132" i="20"/>
  <c r="B240" i="20"/>
  <c r="C90" i="20"/>
  <c r="B69" i="20"/>
  <c r="B197" i="20"/>
  <c r="C98" i="20"/>
  <c r="B53" i="20"/>
  <c r="B118" i="20"/>
  <c r="B182" i="20"/>
  <c r="B246" i="20"/>
  <c r="C134" i="20"/>
  <c r="B59" i="20"/>
  <c r="B123" i="20"/>
  <c r="B187" i="20"/>
  <c r="B251" i="20"/>
  <c r="B220" i="20"/>
  <c r="B264" i="20"/>
  <c r="B244" i="20"/>
  <c r="B284" i="20"/>
  <c r="C26" i="20"/>
  <c r="B141" i="20"/>
  <c r="B301" i="20"/>
  <c r="B90" i="20"/>
  <c r="B218" i="20"/>
  <c r="C278" i="20"/>
  <c r="B159" i="20"/>
  <c r="B287" i="20"/>
  <c r="B248" i="20"/>
  <c r="B100" i="20"/>
  <c r="C110" i="20"/>
  <c r="B245" i="20"/>
  <c r="B78" i="20"/>
  <c r="B206" i="20"/>
  <c r="C270" i="20"/>
  <c r="B157" i="20"/>
  <c r="B285" i="20"/>
  <c r="C290" i="20"/>
  <c r="B98" i="20"/>
  <c r="B162" i="20"/>
  <c r="B226" i="20"/>
  <c r="C54" i="20"/>
  <c r="B16" i="20"/>
  <c r="B103" i="20"/>
  <c r="B167" i="20"/>
  <c r="B231" i="20"/>
  <c r="B295" i="20"/>
  <c r="B108" i="20"/>
  <c r="B216" i="20"/>
  <c r="B302" i="20"/>
  <c r="B68" i="20"/>
  <c r="B176" i="20"/>
  <c r="C46" i="20"/>
  <c r="B101" i="20"/>
  <c r="B229" i="20"/>
  <c r="C178" i="20"/>
  <c r="B70" i="20"/>
  <c r="B134" i="20"/>
  <c r="B198" i="20"/>
  <c r="B262" i="20"/>
  <c r="C198" i="20"/>
  <c r="B75" i="20"/>
  <c r="B139" i="20"/>
  <c r="B203" i="20"/>
  <c r="B267" i="20"/>
  <c r="B156" i="20"/>
  <c r="B136" i="20"/>
  <c r="B180" i="20"/>
  <c r="B224" i="20"/>
  <c r="C206" i="20"/>
  <c r="B173" i="20"/>
  <c r="C130" i="20"/>
  <c r="B106" i="20"/>
  <c r="B234" i="20"/>
  <c r="B40" i="20"/>
  <c r="B175" i="20"/>
  <c r="B303" i="20"/>
  <c r="B184" i="20"/>
  <c r="C298" i="20"/>
  <c r="C238" i="20"/>
  <c r="B277" i="20"/>
  <c r="B94" i="20"/>
  <c r="B222" i="20"/>
  <c r="A234" i="20"/>
  <c r="A69" i="20"/>
  <c r="A39" i="20"/>
  <c r="A231" i="20"/>
  <c r="A281" i="20"/>
  <c r="A132" i="20"/>
  <c r="A215" i="20"/>
  <c r="A138" i="20"/>
  <c r="A134" i="20"/>
  <c r="A308" i="20"/>
  <c r="A52" i="20"/>
  <c r="A135" i="20"/>
  <c r="A298" i="20"/>
  <c r="A89" i="20"/>
  <c r="A228" i="20"/>
  <c r="A17" i="20"/>
  <c r="A55" i="20"/>
  <c r="A165" i="20"/>
  <c r="A65" i="20"/>
  <c r="A193" i="20"/>
  <c r="A70" i="20"/>
  <c r="A240" i="20"/>
  <c r="A176" i="20"/>
  <c r="A112" i="20"/>
  <c r="A48" i="20"/>
  <c r="A29" i="20"/>
  <c r="A259" i="20"/>
  <c r="A195" i="20"/>
  <c r="A131" i="20"/>
  <c r="A67" i="20"/>
  <c r="A46" i="20"/>
  <c r="A178" i="20"/>
  <c r="A306" i="20"/>
  <c r="A141" i="20"/>
  <c r="A269" i="20"/>
  <c r="A214" i="20"/>
  <c r="A105" i="20"/>
  <c r="A233" i="20"/>
  <c r="A142" i="20"/>
  <c r="A284" i="20"/>
  <c r="A220" i="20"/>
  <c r="A156" i="20"/>
  <c r="A92" i="20"/>
  <c r="A28" i="20"/>
  <c r="A303" i="20"/>
  <c r="A239" i="20"/>
  <c r="A175" i="20"/>
  <c r="A111" i="20"/>
  <c r="A47" i="20"/>
  <c r="A90" i="20"/>
  <c r="A218" i="20"/>
  <c r="A50" i="20"/>
  <c r="A181" i="20"/>
  <c r="A10" i="20"/>
  <c r="A302" i="20"/>
  <c r="A145" i="20"/>
  <c r="A273" i="20"/>
  <c r="A222" i="20"/>
  <c r="A264" i="20"/>
  <c r="A200" i="20"/>
  <c r="A136" i="20"/>
  <c r="A72" i="20"/>
  <c r="A53" i="20"/>
  <c r="A283" i="20"/>
  <c r="A219" i="20"/>
  <c r="A155" i="20"/>
  <c r="A91" i="20"/>
  <c r="A27" i="20"/>
  <c r="A130" i="20"/>
  <c r="A258" i="20"/>
  <c r="A93" i="20"/>
  <c r="A221" i="20"/>
  <c r="A118" i="20"/>
  <c r="A174" i="20"/>
  <c r="A276" i="20"/>
  <c r="A121" i="20"/>
  <c r="A197" i="20"/>
  <c r="A106" i="20"/>
  <c r="A238" i="20"/>
  <c r="A68" i="20"/>
  <c r="A151" i="20"/>
  <c r="A266" i="20"/>
  <c r="A57" i="20"/>
  <c r="A244" i="20"/>
  <c r="A33" i="20"/>
  <c r="A71" i="20"/>
  <c r="A133" i="20"/>
  <c r="A217" i="20"/>
  <c r="A164" i="20"/>
  <c r="A247" i="20"/>
  <c r="A74" i="20"/>
  <c r="A293" i="20"/>
  <c r="A97" i="20"/>
  <c r="A225" i="20"/>
  <c r="A126" i="20"/>
  <c r="A288" i="20"/>
  <c r="A224" i="20"/>
  <c r="A160" i="20"/>
  <c r="A96" i="20"/>
  <c r="A32" i="20"/>
  <c r="A307" i="20"/>
  <c r="A243" i="20"/>
  <c r="A179" i="20"/>
  <c r="A115" i="20"/>
  <c r="A51" i="20"/>
  <c r="A82" i="20"/>
  <c r="A210" i="20"/>
  <c r="A34" i="20"/>
  <c r="A173" i="20"/>
  <c r="A301" i="20"/>
  <c r="A278" i="20"/>
  <c r="A137" i="20"/>
  <c r="A265" i="20"/>
  <c r="A206" i="20"/>
  <c r="A268" i="20"/>
  <c r="A204" i="20"/>
  <c r="A140" i="20"/>
  <c r="A76" i="20"/>
  <c r="A12" i="20"/>
  <c r="A287" i="20"/>
  <c r="A223" i="20"/>
  <c r="A159" i="20"/>
  <c r="A95" i="20"/>
  <c r="A31" i="20"/>
  <c r="A122" i="20"/>
  <c r="A250" i="20"/>
  <c r="A85" i="20"/>
  <c r="A213" i="20"/>
  <c r="A94" i="20"/>
  <c r="A42" i="20"/>
  <c r="A177" i="20"/>
  <c r="A305" i="20"/>
  <c r="A286" i="20"/>
  <c r="A248" i="20"/>
  <c r="A184" i="20"/>
  <c r="A120" i="20"/>
  <c r="A56" i="20"/>
  <c r="A37" i="20"/>
  <c r="A267" i="20"/>
  <c r="A203" i="20"/>
  <c r="A139" i="20"/>
  <c r="A75" i="20"/>
  <c r="A11" i="20"/>
  <c r="A162" i="20"/>
  <c r="A290" i="20"/>
  <c r="A125" i="20"/>
  <c r="A253" i="20"/>
  <c r="A182" i="20"/>
  <c r="A84" i="20"/>
  <c r="A20" i="20"/>
  <c r="A212" i="20"/>
  <c r="A249" i="20"/>
  <c r="A62" i="20"/>
  <c r="A260" i="20"/>
  <c r="A49" i="20"/>
  <c r="A87" i="20"/>
  <c r="A101" i="20"/>
  <c r="A185" i="20"/>
  <c r="A180" i="20"/>
  <c r="A263" i="20"/>
  <c r="A30" i="20"/>
  <c r="A261" i="20"/>
  <c r="A110" i="20"/>
  <c r="A100" i="20"/>
  <c r="A183" i="20"/>
  <c r="A202" i="20"/>
  <c r="A262" i="20"/>
  <c r="A129" i="20"/>
  <c r="A257" i="20"/>
  <c r="A190" i="20"/>
  <c r="A272" i="20"/>
  <c r="A208" i="20"/>
  <c r="A144" i="20"/>
  <c r="A80" i="20"/>
  <c r="A16" i="20"/>
  <c r="A291" i="20"/>
  <c r="A227" i="20"/>
  <c r="A163" i="20"/>
  <c r="A99" i="20"/>
  <c r="A35" i="20"/>
  <c r="A114" i="20"/>
  <c r="A242" i="20"/>
  <c r="A77" i="20"/>
  <c r="A205" i="20"/>
  <c r="A78" i="20"/>
  <c r="A26" i="20"/>
  <c r="A169" i="20"/>
  <c r="A297" i="20"/>
  <c r="A270" i="20"/>
  <c r="A252" i="20"/>
  <c r="A188" i="20"/>
  <c r="A124" i="20"/>
  <c r="A60" i="20"/>
  <c r="A41" i="20"/>
  <c r="A271" i="20"/>
  <c r="A207" i="20"/>
  <c r="A143" i="20"/>
  <c r="A79" i="20"/>
  <c r="A15" i="20"/>
  <c r="A154" i="20"/>
  <c r="A282" i="20"/>
  <c r="A117" i="20"/>
  <c r="A245" i="20"/>
  <c r="A166" i="20"/>
  <c r="A81" i="20"/>
  <c r="A209" i="20"/>
  <c r="A102" i="20"/>
  <c r="A296" i="20"/>
  <c r="A232" i="20"/>
  <c r="A168" i="20"/>
  <c r="A104" i="20"/>
  <c r="A40" i="20"/>
  <c r="A21" i="20"/>
  <c r="A251" i="20"/>
  <c r="A187" i="20"/>
  <c r="A123" i="20"/>
  <c r="A59" i="20"/>
  <c r="A66" i="20"/>
  <c r="A194" i="20"/>
  <c r="A294" i="20"/>
  <c r="A157" i="20"/>
  <c r="A285" i="20"/>
  <c r="A246" i="20"/>
  <c r="A167" i="20"/>
  <c r="A103" i="20"/>
  <c r="A295" i="20"/>
  <c r="A148" i="20"/>
  <c r="A153" i="20"/>
  <c r="A196" i="20"/>
  <c r="A279" i="20"/>
  <c r="A23" i="20"/>
  <c r="A229" i="20"/>
  <c r="A38" i="20"/>
  <c r="A116" i="20"/>
  <c r="A199" i="20"/>
  <c r="A170" i="20"/>
  <c r="A198" i="20"/>
  <c r="A292" i="20"/>
  <c r="A36" i="20"/>
  <c r="A119" i="20"/>
  <c r="A18" i="20"/>
  <c r="A13" i="20"/>
  <c r="A161" i="20"/>
  <c r="A289" i="20"/>
  <c r="A254" i="20"/>
  <c r="A256" i="20"/>
  <c r="A192" i="20"/>
  <c r="A128" i="20"/>
  <c r="A64" i="20"/>
  <c r="A45" i="20"/>
  <c r="A275" i="20"/>
  <c r="A211" i="20"/>
  <c r="A147" i="20"/>
  <c r="A83" i="20"/>
  <c r="A19" i="20"/>
  <c r="A146" i="20"/>
  <c r="A274" i="20"/>
  <c r="A109" i="20"/>
  <c r="A237" i="20"/>
  <c r="A150" i="20"/>
  <c r="A73" i="20"/>
  <c r="A201" i="20"/>
  <c r="A86" i="20"/>
  <c r="A300" i="20"/>
  <c r="A236" i="20"/>
  <c r="A172" i="20"/>
  <c r="A108" i="20"/>
  <c r="A44" i="20"/>
  <c r="A25" i="20"/>
  <c r="A255" i="20"/>
  <c r="A191" i="20"/>
  <c r="A127" i="20"/>
  <c r="A63" i="20"/>
  <c r="A58" i="20"/>
  <c r="A186" i="20"/>
  <c r="A54" i="20"/>
  <c r="A149" i="20"/>
  <c r="A277" i="20"/>
  <c r="A230" i="20"/>
  <c r="A113" i="20"/>
  <c r="A241" i="20"/>
  <c r="A158" i="20"/>
  <c r="A280" i="20"/>
  <c r="A216" i="20"/>
  <c r="A152" i="20"/>
  <c r="A88" i="20"/>
  <c r="A24" i="20"/>
  <c r="A299" i="20"/>
  <c r="A235" i="20"/>
  <c r="A171" i="20"/>
  <c r="A107" i="20"/>
  <c r="A43" i="20"/>
  <c r="A98" i="20"/>
  <c r="A226" i="20"/>
  <c r="A61" i="20"/>
  <c r="A189" i="20"/>
  <c r="A22" i="20"/>
  <c r="L4" i="3"/>
  <c r="L1483" i="3"/>
  <c r="L83" i="3"/>
  <c r="L134" i="3"/>
  <c r="L52" i="3"/>
  <c r="L1136" i="3"/>
  <c r="L200" i="3"/>
  <c r="L427" i="3"/>
  <c r="L1368" i="3"/>
  <c r="L362" i="3"/>
  <c r="L753" i="3"/>
  <c r="L1282" i="3"/>
  <c r="L60" i="3"/>
  <c r="L316" i="3"/>
  <c r="L286" i="3"/>
  <c r="L181" i="3"/>
  <c r="L309" i="3"/>
  <c r="L1322" i="3"/>
  <c r="L956" i="3"/>
  <c r="L1278" i="3"/>
  <c r="L1324" i="3"/>
  <c r="L1308" i="3"/>
  <c r="L545" i="3"/>
  <c r="L1227" i="3"/>
  <c r="L667" i="3"/>
  <c r="L1300" i="3"/>
  <c r="L859" i="3"/>
  <c r="L214" i="3"/>
  <c r="L68" i="3"/>
  <c r="L344" i="3"/>
  <c r="L795" i="3"/>
  <c r="L971" i="3"/>
  <c r="L106" i="3"/>
  <c r="L170" i="3"/>
  <c r="L24" i="3"/>
  <c r="L3" i="3"/>
  <c r="L731" i="3"/>
  <c r="L907" i="3"/>
  <c r="L1432" i="3"/>
  <c r="L874" i="3"/>
  <c r="L321" i="3"/>
  <c r="L1135" i="3"/>
  <c r="L7" i="3"/>
  <c r="L299" i="3"/>
  <c r="L213" i="3"/>
  <c r="L469" i="3"/>
  <c r="L540" i="3"/>
  <c r="L790" i="3"/>
  <c r="L1438" i="3"/>
  <c r="L156" i="3"/>
  <c r="L604" i="3"/>
  <c r="L1189" i="3"/>
  <c r="L1467" i="3"/>
  <c r="L147" i="3"/>
  <c r="L166" i="3"/>
  <c r="L1264" i="3"/>
  <c r="L122" i="3"/>
  <c r="L40" i="3"/>
  <c r="L232" i="3"/>
  <c r="L1248" i="3"/>
  <c r="L875" i="3"/>
  <c r="L1112" i="3"/>
  <c r="L62" i="3"/>
  <c r="L906" i="3"/>
  <c r="L1186" i="3"/>
  <c r="L1247" i="3"/>
  <c r="L188" i="3"/>
  <c r="L414" i="3"/>
  <c r="L339" i="3"/>
  <c r="L207" i="3"/>
  <c r="L776" i="3"/>
  <c r="L780" i="3"/>
  <c r="L998" i="3"/>
  <c r="L1454" i="3"/>
  <c r="L374" i="3"/>
  <c r="L892" i="3"/>
  <c r="L1333" i="3"/>
  <c r="L1439" i="3"/>
  <c r="L1270" i="3"/>
  <c r="L1420" i="3"/>
  <c r="L548" i="3"/>
  <c r="L464" i="3"/>
  <c r="L1398" i="3"/>
  <c r="L1414" i="3"/>
  <c r="L490" i="3"/>
  <c r="L1206" i="3"/>
  <c r="L1026" i="3"/>
  <c r="L898" i="3"/>
  <c r="L562" i="3"/>
  <c r="L948" i="3"/>
  <c r="L1096" i="3"/>
  <c r="L1314" i="3"/>
  <c r="L434" i="3"/>
  <c r="L1114" i="3"/>
  <c r="L930" i="3"/>
  <c r="L738" i="3"/>
  <c r="L664" i="3"/>
  <c r="L1485" i="3"/>
  <c r="L1425" i="3"/>
  <c r="L692" i="3"/>
  <c r="L756" i="3"/>
  <c r="L436" i="3"/>
  <c r="L936" i="3"/>
  <c r="L366" i="3"/>
  <c r="L1426" i="3"/>
  <c r="L914" i="3"/>
  <c r="L1417" i="3"/>
  <c r="L1129" i="3"/>
  <c r="L849" i="3"/>
  <c r="L805" i="3"/>
  <c r="L613" i="3"/>
  <c r="L429" i="3"/>
  <c r="L269" i="3"/>
  <c r="L229" i="3"/>
  <c r="L209" i="3"/>
  <c r="L1415" i="3"/>
  <c r="L1351" i="3"/>
  <c r="L1075" i="3"/>
  <c r="L711" i="3"/>
  <c r="L311" i="3"/>
  <c r="L39" i="3"/>
  <c r="L755" i="3"/>
  <c r="L695" i="3"/>
  <c r="L431" i="3"/>
  <c r="L291" i="3"/>
  <c r="L127" i="3"/>
  <c r="L1484" i="3"/>
  <c r="L400" i="3"/>
  <c r="L342" i="3"/>
  <c r="L910" i="3"/>
  <c r="L1489" i="3"/>
  <c r="L1353" i="3"/>
  <c r="L1185" i="3"/>
  <c r="L877" i="3"/>
  <c r="L785" i="3"/>
  <c r="L709" i="3"/>
  <c r="L685" i="3"/>
  <c r="L665" i="3"/>
  <c r="L573" i="3"/>
  <c r="L477" i="3"/>
  <c r="L301" i="3"/>
  <c r="L153" i="3"/>
  <c r="L1123" i="3"/>
  <c r="L1199" i="3"/>
  <c r="L1383" i="3"/>
  <c r="L1159" i="3"/>
  <c r="L827" i="3"/>
  <c r="L519" i="3"/>
  <c r="L419" i="3"/>
  <c r="L355" i="3"/>
  <c r="L611" i="3"/>
  <c r="L379" i="3"/>
  <c r="L423" i="3"/>
  <c r="L319" i="3"/>
  <c r="L199" i="3"/>
  <c r="L1064" i="3"/>
  <c r="L536" i="3"/>
  <c r="L862" i="3"/>
  <c r="L934" i="3"/>
  <c r="L598" i="3"/>
  <c r="L1098" i="3"/>
  <c r="L654" i="3"/>
  <c r="L1317" i="3"/>
  <c r="L1273" i="3"/>
  <c r="L1141" i="3"/>
  <c r="L1045" i="3"/>
  <c r="L1025" i="3"/>
  <c r="L921" i="3"/>
  <c r="L797" i="3"/>
  <c r="L781" i="3"/>
  <c r="L705" i="3"/>
  <c r="L661" i="3"/>
  <c r="L441" i="3"/>
  <c r="L381" i="3"/>
  <c r="L197" i="3"/>
  <c r="L129" i="3"/>
  <c r="L1363" i="3"/>
  <c r="L1295" i="3"/>
  <c r="L1223" i="3"/>
  <c r="L867" i="3"/>
  <c r="L1307" i="3"/>
  <c r="L1095" i="3"/>
  <c r="L1435" i="3"/>
  <c r="L571" i="3"/>
  <c r="L71" i="3"/>
  <c r="L799" i="3"/>
  <c r="L723" i="3"/>
  <c r="L591" i="3"/>
  <c r="L447" i="3"/>
  <c r="L411" i="3"/>
  <c r="L1482" i="3"/>
  <c r="L932" i="3"/>
  <c r="L516" i="3"/>
  <c r="L356" i="3"/>
  <c r="L796" i="3"/>
  <c r="L446" i="3"/>
  <c r="L1090" i="3"/>
  <c r="L586" i="3"/>
  <c r="L92" i="3"/>
  <c r="L1361" i="3"/>
  <c r="L1289" i="3"/>
  <c r="L1065" i="3"/>
  <c r="L961" i="3"/>
  <c r="L833" i="3"/>
  <c r="L809" i="3"/>
  <c r="L793" i="3"/>
  <c r="L717" i="3"/>
  <c r="L673" i="3"/>
  <c r="L433" i="3"/>
  <c r="L377" i="3"/>
  <c r="L313" i="3"/>
  <c r="L125" i="3"/>
  <c r="L109" i="3"/>
  <c r="L1083" i="3"/>
  <c r="L883" i="3"/>
  <c r="L863" i="3"/>
  <c r="L1087" i="3"/>
  <c r="L1115" i="3"/>
  <c r="L911" i="3"/>
  <c r="L567" i="3"/>
  <c r="L255" i="3"/>
  <c r="L767" i="3"/>
  <c r="L351" i="3"/>
  <c r="L247" i="3"/>
  <c r="L23" i="3"/>
  <c r="L112" i="3"/>
  <c r="L176" i="3"/>
  <c r="L27" i="3"/>
  <c r="L1456" i="3"/>
  <c r="L1396" i="3"/>
  <c r="L1140" i="3"/>
  <c r="L1440" i="3"/>
  <c r="L254" i="3"/>
  <c r="L1066" i="3"/>
  <c r="L1266" i="3"/>
  <c r="L638" i="3"/>
  <c r="L448" i="3"/>
  <c r="L277" i="3"/>
  <c r="L1258" i="3"/>
  <c r="L812" i="3"/>
  <c r="L1461" i="3"/>
  <c r="L1388" i="3"/>
  <c r="L1375" i="3"/>
  <c r="L789" i="3"/>
  <c r="L1374" i="3"/>
  <c r="L61" i="3"/>
  <c r="L1316" i="3"/>
  <c r="L1360" i="3"/>
  <c r="L210" i="3"/>
  <c r="L382" i="3"/>
  <c r="L660" i="3"/>
  <c r="L1028" i="3"/>
  <c r="L686" i="3"/>
  <c r="L1038" i="3"/>
  <c r="L1216" i="3"/>
  <c r="L292" i="3"/>
  <c r="L520" i="3"/>
  <c r="L1016" i="3"/>
  <c r="L770" i="3"/>
  <c r="L1010" i="3"/>
  <c r="L1498" i="3"/>
  <c r="L266" i="3"/>
  <c r="L56" i="3"/>
  <c r="L120" i="3"/>
  <c r="L588" i="3"/>
  <c r="L908" i="3"/>
  <c r="L1036" i="3"/>
  <c r="L982" i="3"/>
  <c r="L1390" i="3"/>
  <c r="L94" i="3"/>
  <c r="L426" i="3"/>
  <c r="L736" i="3"/>
  <c r="L1008" i="3"/>
  <c r="L698" i="3"/>
  <c r="L1154" i="3"/>
  <c r="L1474" i="3"/>
  <c r="L49" i="3"/>
  <c r="L144" i="3"/>
  <c r="L462" i="3"/>
  <c r="L740" i="3"/>
  <c r="L1044" i="3"/>
  <c r="L830" i="3"/>
  <c r="L1334" i="3"/>
  <c r="L1408" i="3"/>
  <c r="L6" i="3"/>
  <c r="L70" i="3"/>
  <c r="L456" i="3"/>
  <c r="L568" i="3"/>
  <c r="L1048" i="3"/>
  <c r="L834" i="3"/>
  <c r="L1146" i="3"/>
  <c r="L1468" i="3"/>
  <c r="L72" i="3"/>
  <c r="L99" i="3"/>
  <c r="L636" i="3"/>
  <c r="L924" i="3"/>
  <c r="L534" i="3"/>
  <c r="L1046" i="3"/>
  <c r="L1406" i="3"/>
  <c r="L683" i="3"/>
  <c r="L1416" i="3"/>
  <c r="L222" i="3"/>
  <c r="L576" i="3"/>
  <c r="L752" i="3"/>
  <c r="L1040" i="3"/>
  <c r="L842" i="3"/>
  <c r="L1298" i="3"/>
  <c r="L1244" i="3"/>
  <c r="L1391" i="3"/>
  <c r="L114" i="3"/>
  <c r="L224" i="3"/>
  <c r="L288" i="3"/>
  <c r="L468" i="3"/>
  <c r="L532" i="3"/>
  <c r="L884" i="3"/>
  <c r="L1076" i="3"/>
  <c r="L974" i="3"/>
  <c r="L1494" i="3"/>
  <c r="L1344" i="3"/>
  <c r="L278" i="3"/>
  <c r="L91" i="3"/>
  <c r="L872" i="3"/>
  <c r="L1080" i="3"/>
  <c r="L850" i="3"/>
  <c r="L1290" i="3"/>
  <c r="L1340" i="3"/>
  <c r="L234" i="3"/>
  <c r="L152" i="3"/>
  <c r="L259" i="3"/>
  <c r="L700" i="3"/>
  <c r="L972" i="3"/>
  <c r="L678" i="3"/>
  <c r="L1094" i="3"/>
  <c r="L1196" i="3"/>
  <c r="L1332" i="3"/>
  <c r="L1120" i="3"/>
  <c r="L1288" i="3"/>
  <c r="L811" i="3"/>
  <c r="L432" i="3"/>
  <c r="L592" i="3"/>
  <c r="L912" i="3"/>
  <c r="L1072" i="3"/>
  <c r="L1002" i="3"/>
  <c r="L1410" i="3"/>
  <c r="L1116" i="3"/>
  <c r="L2" i="3"/>
  <c r="L1381" i="3"/>
  <c r="L1365" i="3"/>
  <c r="L1301" i="3"/>
  <c r="L1285" i="3"/>
  <c r="L1157" i="3"/>
  <c r="L1077" i="3"/>
  <c r="L949" i="3"/>
  <c r="L725" i="3"/>
  <c r="L693" i="3"/>
  <c r="L677" i="3"/>
  <c r="L597" i="3"/>
  <c r="L565" i="3"/>
  <c r="L549" i="3"/>
  <c r="L437" i="3"/>
  <c r="L373" i="3"/>
  <c r="L357" i="3"/>
  <c r="L261" i="3"/>
  <c r="L37" i="3"/>
  <c r="L1459" i="3"/>
  <c r="L1419" i="3"/>
  <c r="L1047" i="3"/>
  <c r="L1323" i="3"/>
  <c r="L1239" i="3"/>
  <c r="L1007" i="3"/>
  <c r="L1147" i="3"/>
  <c r="L1091" i="3"/>
  <c r="L751" i="3"/>
  <c r="L451" i="3"/>
  <c r="L323" i="3"/>
  <c r="L643" i="3"/>
  <c r="L1297" i="3"/>
  <c r="L1265" i="3"/>
  <c r="L1137" i="3"/>
  <c r="L1041" i="3"/>
  <c r="L993" i="3"/>
  <c r="L913" i="3"/>
  <c r="L737" i="3"/>
  <c r="L641" i="3"/>
  <c r="L385" i="3"/>
  <c r="L305" i="3"/>
  <c r="L225" i="3"/>
  <c r="L65" i="3"/>
  <c r="L1447" i="3"/>
  <c r="L1355" i="3"/>
  <c r="L1131" i="3"/>
  <c r="L1399" i="3"/>
  <c r="L439" i="3"/>
  <c r="L399" i="3"/>
  <c r="L63" i="3"/>
  <c r="L367" i="3"/>
  <c r="L659" i="3"/>
  <c r="L371" i="3"/>
  <c r="L327" i="3"/>
  <c r="L171" i="3"/>
  <c r="A10" i="18"/>
  <c r="L300" i="3"/>
  <c r="L284" i="3"/>
  <c r="L252" i="3"/>
  <c r="L236" i="3"/>
  <c r="L140" i="3"/>
  <c r="L1389" i="3"/>
  <c r="L1325" i="3"/>
  <c r="L1197" i="3"/>
  <c r="L1165" i="3"/>
  <c r="L1117" i="3"/>
  <c r="L1101" i="3"/>
  <c r="L973" i="3"/>
  <c r="L909" i="3"/>
  <c r="L845" i="3"/>
  <c r="L557" i="3"/>
  <c r="L333" i="3"/>
  <c r="L253" i="3"/>
  <c r="L237" i="3"/>
  <c r="L141" i="3"/>
  <c r="L77" i="3"/>
  <c r="L45" i="3"/>
  <c r="L1259" i="3"/>
  <c r="L919" i="3"/>
  <c r="L303" i="3"/>
  <c r="L675" i="3"/>
  <c r="L647" i="3"/>
  <c r="L487" i="3"/>
  <c r="L443" i="3"/>
  <c r="L55" i="3"/>
  <c r="L15" i="3"/>
  <c r="L1481" i="3"/>
  <c r="L1465" i="3"/>
  <c r="L1433" i="3"/>
  <c r="L1337" i="3"/>
  <c r="L1321" i="3"/>
  <c r="L1193" i="3"/>
  <c r="L1049" i="3"/>
  <c r="L1017" i="3"/>
  <c r="L1001" i="3"/>
  <c r="L889" i="3"/>
  <c r="L825" i="3"/>
  <c r="L409" i="3"/>
  <c r="L281" i="3"/>
  <c r="L233" i="3"/>
  <c r="L201" i="3"/>
  <c r="L1251" i="3"/>
  <c r="L1335" i="3"/>
  <c r="L1151" i="3"/>
  <c r="L663" i="3"/>
  <c r="L915" i="3"/>
  <c r="L1055" i="3"/>
  <c r="L719" i="3"/>
  <c r="L599" i="3"/>
  <c r="L1063" i="3"/>
  <c r="L1059" i="3"/>
  <c r="L507" i="3"/>
  <c r="L467" i="3"/>
  <c r="L395" i="3"/>
  <c r="L287" i="3"/>
  <c r="L31" i="3"/>
  <c r="L515" i="3"/>
  <c r="L5" i="3"/>
  <c r="L130" i="3"/>
  <c r="L322" i="3"/>
  <c r="L304" i="3"/>
  <c r="L51" i="3"/>
  <c r="L484" i="3"/>
  <c r="L644" i="3"/>
  <c r="L1012" i="3"/>
  <c r="L1092" i="3"/>
  <c r="L1022" i="3"/>
  <c r="L1236" i="3"/>
  <c r="L1280" i="3"/>
  <c r="L779" i="3"/>
  <c r="L38" i="3"/>
  <c r="L488" i="3"/>
  <c r="L952" i="3"/>
  <c r="L530" i="3"/>
  <c r="L946" i="3"/>
  <c r="L1370" i="3"/>
  <c r="L539" i="3"/>
  <c r="L58" i="3"/>
  <c r="L186" i="3"/>
  <c r="L314" i="3"/>
  <c r="L502" i="3"/>
  <c r="L732" i="3"/>
  <c r="L1020" i="3"/>
  <c r="L774" i="3"/>
  <c r="L1310" i="3"/>
  <c r="L1132" i="3"/>
  <c r="L394" i="3"/>
  <c r="L640" i="3"/>
  <c r="L992" i="3"/>
  <c r="L618" i="3"/>
  <c r="L1018" i="3"/>
  <c r="L1458" i="3"/>
  <c r="L1085" i="3"/>
  <c r="L1487" i="3"/>
  <c r="B8" i="16"/>
  <c r="A8" i="16"/>
  <c r="I1791" i="17"/>
  <c r="I3313" i="17"/>
  <c r="I3873" i="17"/>
  <c r="I213" i="17"/>
  <c r="I3794" i="17"/>
  <c r="I307" i="17"/>
  <c r="I656" i="17"/>
  <c r="I3123" i="17"/>
  <c r="I3395" i="17"/>
  <c r="I2981" i="17"/>
  <c r="I3570" i="17"/>
  <c r="I754" i="17"/>
  <c r="I2646" i="17"/>
  <c r="I3044" i="17"/>
  <c r="I2752" i="17"/>
  <c r="I216" i="17"/>
  <c r="I3341" i="17"/>
  <c r="I3373" i="17"/>
  <c r="I1114" i="17"/>
  <c r="I1862" i="17"/>
  <c r="I602" i="17"/>
  <c r="I1120" i="17"/>
  <c r="I2644" i="17"/>
  <c r="I3832" i="17"/>
  <c r="I1995" i="17"/>
  <c r="I2955" i="17"/>
  <c r="I218" i="17"/>
  <c r="I3707" i="17"/>
  <c r="I3824" i="17"/>
  <c r="I3250" i="17"/>
  <c r="I450" i="17"/>
  <c r="I2348" i="17"/>
  <c r="I3303" i="17"/>
  <c r="I786" i="17"/>
  <c r="I879" i="17"/>
  <c r="I616" i="17"/>
  <c r="I166" i="17"/>
  <c r="I2324" i="17"/>
  <c r="I21" i="17"/>
  <c r="I1269" i="17"/>
  <c r="I1402" i="17"/>
  <c r="I1614" i="17"/>
  <c r="I2158" i="17"/>
  <c r="I903" i="17"/>
  <c r="I2917" i="17"/>
  <c r="I3830" i="17"/>
  <c r="I2898" i="17"/>
  <c r="I3458" i="17"/>
  <c r="I3948" i="17"/>
  <c r="I2583" i="17"/>
  <c r="I1084" i="17"/>
  <c r="I753" i="17"/>
  <c r="I1153" i="17"/>
  <c r="I3146" i="17"/>
  <c r="I2063" i="17"/>
  <c r="I2415" i="17"/>
  <c r="I2945" i="17"/>
  <c r="I2142" i="17"/>
  <c r="I1026" i="17"/>
  <c r="I2787" i="17"/>
  <c r="I2645" i="17"/>
  <c r="I231" i="17"/>
  <c r="I342" i="17"/>
  <c r="I1242" i="17"/>
  <c r="I3520" i="17"/>
  <c r="I1012" i="17"/>
  <c r="I1271" i="17"/>
  <c r="I3821" i="17"/>
  <c r="I1770" i="17"/>
  <c r="I991" i="17"/>
  <c r="AH4" i="7"/>
  <c r="AH5" i="7"/>
  <c r="AH6" i="7"/>
  <c r="AH7" i="7"/>
  <c r="AH8" i="7"/>
  <c r="AH3" i="7"/>
  <c r="AG4" i="7"/>
  <c r="AG5" i="7"/>
  <c r="AG6" i="7"/>
  <c r="AG7" i="7"/>
  <c r="AG8" i="7"/>
  <c r="AG3" i="7"/>
  <c r="AF4" i="7"/>
  <c r="AF5" i="7"/>
  <c r="AF6" i="7"/>
  <c r="AF7" i="7"/>
  <c r="AF8" i="7"/>
  <c r="AF3" i="7"/>
  <c r="Z3" i="7"/>
  <c r="AC3" i="7"/>
  <c r="AB3" i="7"/>
  <c r="AA3" i="7"/>
  <c r="W15" i="5"/>
  <c r="W16" i="5"/>
  <c r="W17" i="5"/>
  <c r="W18" i="5"/>
  <c r="W19" i="5"/>
  <c r="W20" i="5"/>
  <c r="W21" i="5"/>
  <c r="W22" i="5"/>
  <c r="W23" i="5"/>
  <c r="T15" i="5"/>
  <c r="T16" i="5"/>
  <c r="T17" i="5"/>
  <c r="T18" i="5"/>
  <c r="T19" i="5"/>
  <c r="T20" i="5"/>
  <c r="T21" i="5"/>
  <c r="T22" i="5"/>
  <c r="T23" i="5"/>
  <c r="P15" i="5"/>
  <c r="P16" i="5"/>
  <c r="P17" i="5"/>
  <c r="P18" i="5"/>
  <c r="P19" i="5"/>
  <c r="P20" i="5"/>
  <c r="P21" i="5"/>
  <c r="P22" i="5"/>
  <c r="P23" i="5"/>
  <c r="M15" i="5"/>
  <c r="M16" i="5"/>
  <c r="M17" i="5"/>
  <c r="M18" i="5"/>
  <c r="M19" i="5"/>
  <c r="M20" i="5"/>
  <c r="M21" i="5"/>
  <c r="M22" i="5"/>
  <c r="M23" i="5"/>
  <c r="H15" i="5"/>
  <c r="H16" i="5"/>
  <c r="H17" i="5"/>
  <c r="H18" i="5"/>
  <c r="H19" i="5"/>
  <c r="H20" i="5"/>
  <c r="H21" i="5"/>
  <c r="H22" i="5"/>
  <c r="H23" i="5"/>
  <c r="E15" i="5"/>
  <c r="E16" i="5"/>
  <c r="E17" i="5"/>
  <c r="E18" i="5"/>
  <c r="E19" i="5"/>
  <c r="E20" i="5"/>
  <c r="E21" i="5"/>
  <c r="E22" i="5"/>
  <c r="E23" i="5"/>
  <c r="V3" i="7"/>
  <c r="W3" i="7"/>
  <c r="X3" i="7"/>
  <c r="T14" i="5"/>
  <c r="P14" i="5"/>
  <c r="W14" i="5"/>
  <c r="M14" i="5"/>
  <c r="H14" i="5"/>
  <c r="E14" i="5"/>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D3"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B4"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B3"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H12" i="18" l="1"/>
  <c r="H16" i="18"/>
  <c r="H20" i="18"/>
  <c r="H24" i="18"/>
  <c r="H28" i="18"/>
  <c r="H32" i="18"/>
  <c r="H36" i="18"/>
  <c r="H40" i="18"/>
  <c r="H44" i="18"/>
  <c r="H48" i="18"/>
  <c r="H13" i="18"/>
  <c r="H17" i="18"/>
  <c r="H21" i="18"/>
  <c r="H25" i="18"/>
  <c r="H29" i="18"/>
  <c r="H33" i="18"/>
  <c r="H37" i="18"/>
  <c r="H41" i="18"/>
  <c r="H14" i="18"/>
  <c r="H18" i="18"/>
  <c r="H22" i="18"/>
  <c r="H26" i="18"/>
  <c r="H30" i="18"/>
  <c r="H34" i="18"/>
  <c r="H38" i="18"/>
  <c r="H42" i="18"/>
  <c r="H46" i="18"/>
  <c r="H50" i="18"/>
  <c r="H19" i="18"/>
  <c r="H35" i="18"/>
  <c r="H47" i="18"/>
  <c r="H53" i="18"/>
  <c r="H57" i="18"/>
  <c r="H61" i="18"/>
  <c r="H65" i="18"/>
  <c r="H69" i="18"/>
  <c r="H73" i="18"/>
  <c r="H77" i="18"/>
  <c r="H81" i="18"/>
  <c r="H85" i="18"/>
  <c r="H89" i="18"/>
  <c r="H93" i="18"/>
  <c r="H97" i="18"/>
  <c r="H101" i="18"/>
  <c r="H105" i="18"/>
  <c r="H109" i="18"/>
  <c r="H113" i="18"/>
  <c r="H117" i="18"/>
  <c r="H121" i="18"/>
  <c r="H125" i="18"/>
  <c r="H129" i="18"/>
  <c r="H133" i="18"/>
  <c r="H137" i="18"/>
  <c r="H141" i="18"/>
  <c r="H145" i="18"/>
  <c r="H149" i="18"/>
  <c r="H153" i="18"/>
  <c r="H157" i="18"/>
  <c r="H161" i="18"/>
  <c r="H165" i="18"/>
  <c r="H169" i="18"/>
  <c r="H173" i="18"/>
  <c r="H177" i="18"/>
  <c r="H181" i="18"/>
  <c r="H185" i="18"/>
  <c r="H189" i="18"/>
  <c r="H193" i="18"/>
  <c r="H197" i="18"/>
  <c r="H201" i="18"/>
  <c r="H205" i="18"/>
  <c r="H209" i="18"/>
  <c r="H213" i="18"/>
  <c r="H217" i="18"/>
  <c r="H221" i="18"/>
  <c r="H225" i="18"/>
  <c r="H229" i="18"/>
  <c r="H233" i="18"/>
  <c r="H237" i="18"/>
  <c r="H241" i="18"/>
  <c r="H245" i="18"/>
  <c r="H249" i="18"/>
  <c r="H253" i="18"/>
  <c r="H257" i="18"/>
  <c r="H261" i="18"/>
  <c r="H265" i="18"/>
  <c r="H269" i="18"/>
  <c r="H273" i="18"/>
  <c r="H277" i="18"/>
  <c r="H281" i="18"/>
  <c r="H285" i="18"/>
  <c r="H289" i="18"/>
  <c r="H293" i="18"/>
  <c r="H297" i="18"/>
  <c r="H301" i="18"/>
  <c r="H23" i="18"/>
  <c r="H39" i="18"/>
  <c r="H49" i="18"/>
  <c r="H54" i="18"/>
  <c r="H58" i="18"/>
  <c r="H62" i="18"/>
  <c r="H66" i="18"/>
  <c r="H70" i="18"/>
  <c r="H74" i="18"/>
  <c r="H78" i="18"/>
  <c r="H82" i="18"/>
  <c r="H86" i="18"/>
  <c r="H90" i="18"/>
  <c r="H94" i="18"/>
  <c r="H98" i="18"/>
  <c r="H102" i="18"/>
  <c r="H106" i="18"/>
  <c r="H110" i="18"/>
  <c r="H114" i="18"/>
  <c r="H118" i="18"/>
  <c r="H122" i="18"/>
  <c r="H126" i="18"/>
  <c r="H130" i="18"/>
  <c r="H134" i="18"/>
  <c r="H138" i="18"/>
  <c r="H142" i="18"/>
  <c r="H146" i="18"/>
  <c r="H150" i="18"/>
  <c r="H154" i="18"/>
  <c r="H158" i="18"/>
  <c r="H162" i="18"/>
  <c r="H166" i="18"/>
  <c r="H170" i="18"/>
  <c r="H174" i="18"/>
  <c r="H178" i="18"/>
  <c r="H182" i="18"/>
  <c r="H186" i="18"/>
  <c r="H190" i="18"/>
  <c r="H194" i="18"/>
  <c r="H198" i="18"/>
  <c r="H202" i="18"/>
  <c r="H206" i="18"/>
  <c r="H210" i="18"/>
  <c r="H214" i="18"/>
  <c r="H218" i="18"/>
  <c r="H222" i="18"/>
  <c r="H226" i="18"/>
  <c r="H230" i="18"/>
  <c r="H234" i="18"/>
  <c r="H238" i="18"/>
  <c r="H242" i="18"/>
  <c r="H11" i="18"/>
  <c r="H27" i="18"/>
  <c r="H43" i="18"/>
  <c r="H51" i="18"/>
  <c r="H55" i="18"/>
  <c r="H59" i="18"/>
  <c r="H63" i="18"/>
  <c r="H67" i="18"/>
  <c r="H71" i="18"/>
  <c r="H75" i="18"/>
  <c r="H79" i="18"/>
  <c r="H83" i="18"/>
  <c r="H87" i="18"/>
  <c r="H91" i="18"/>
  <c r="H95" i="18"/>
  <c r="H99" i="18"/>
  <c r="H103" i="18"/>
  <c r="H107" i="18"/>
  <c r="H111" i="18"/>
  <c r="H115" i="18"/>
  <c r="H119" i="18"/>
  <c r="H123" i="18"/>
  <c r="H127" i="18"/>
  <c r="H131" i="18"/>
  <c r="H135" i="18"/>
  <c r="H139" i="18"/>
  <c r="H143" i="18"/>
  <c r="H147" i="18"/>
  <c r="H151" i="18"/>
  <c r="H155" i="18"/>
  <c r="H159" i="18"/>
  <c r="H163" i="18"/>
  <c r="H167" i="18"/>
  <c r="H171" i="18"/>
  <c r="H175" i="18"/>
  <c r="H179" i="18"/>
  <c r="H183" i="18"/>
  <c r="H187" i="18"/>
  <c r="H191" i="18"/>
  <c r="H195" i="18"/>
  <c r="H199" i="18"/>
  <c r="H203" i="18"/>
  <c r="H207" i="18"/>
  <c r="H211" i="18"/>
  <c r="H215" i="18"/>
  <c r="H219" i="18"/>
  <c r="H223" i="18"/>
  <c r="H227" i="18"/>
  <c r="H231" i="18"/>
  <c r="H235" i="18"/>
  <c r="H239" i="18"/>
  <c r="H243" i="18"/>
  <c r="H247" i="18"/>
  <c r="H251" i="18"/>
  <c r="H255" i="18"/>
  <c r="H259" i="18"/>
  <c r="H263" i="18"/>
  <c r="H267" i="18"/>
  <c r="H271" i="18"/>
  <c r="H275" i="18"/>
  <c r="H279" i="18"/>
  <c r="H283" i="18"/>
  <c r="H287" i="18"/>
  <c r="H291" i="18"/>
  <c r="H295" i="18"/>
  <c r="H299" i="18"/>
  <c r="H303" i="18"/>
  <c r="H45" i="18"/>
  <c r="H64" i="18"/>
  <c r="H80" i="18"/>
  <c r="H96" i="18"/>
  <c r="H112" i="18"/>
  <c r="H128" i="18"/>
  <c r="H144" i="18"/>
  <c r="H160" i="18"/>
  <c r="H176" i="18"/>
  <c r="H192" i="18"/>
  <c r="H208" i="18"/>
  <c r="H224" i="18"/>
  <c r="H240" i="18"/>
  <c r="H250" i="18"/>
  <c r="H258" i="18"/>
  <c r="H266" i="18"/>
  <c r="H274" i="18"/>
  <c r="H282" i="18"/>
  <c r="H290" i="18"/>
  <c r="H298" i="18"/>
  <c r="H305" i="18"/>
  <c r="H10" i="18"/>
  <c r="G14" i="18"/>
  <c r="G18" i="18"/>
  <c r="G22" i="18"/>
  <c r="G26" i="18"/>
  <c r="G30" i="18"/>
  <c r="G34" i="18"/>
  <c r="G38" i="18"/>
  <c r="G42" i="18"/>
  <c r="G46" i="18"/>
  <c r="G50" i="18"/>
  <c r="G54" i="18"/>
  <c r="G58" i="18"/>
  <c r="G62" i="18"/>
  <c r="G66" i="18"/>
  <c r="G70" i="18"/>
  <c r="G74" i="18"/>
  <c r="G78" i="18"/>
  <c r="G82" i="18"/>
  <c r="G86" i="18"/>
  <c r="G90" i="18"/>
  <c r="G94" i="18"/>
  <c r="G98" i="18"/>
  <c r="G102" i="18"/>
  <c r="G106" i="18"/>
  <c r="G110" i="18"/>
  <c r="G114" i="18"/>
  <c r="G118" i="18"/>
  <c r="G122" i="18"/>
  <c r="G126" i="18"/>
  <c r="G130" i="18"/>
  <c r="G134" i="18"/>
  <c r="G138" i="18"/>
  <c r="G142" i="18"/>
  <c r="G146" i="18"/>
  <c r="G150" i="18"/>
  <c r="G154" i="18"/>
  <c r="G158" i="18"/>
  <c r="G162" i="18"/>
  <c r="G166" i="18"/>
  <c r="G170" i="18"/>
  <c r="G174" i="18"/>
  <c r="G178" i="18"/>
  <c r="G182" i="18"/>
  <c r="G186" i="18"/>
  <c r="G190" i="18"/>
  <c r="G194" i="18"/>
  <c r="G198" i="18"/>
  <c r="G202" i="18"/>
  <c r="G206" i="18"/>
  <c r="G210" i="18"/>
  <c r="G214" i="18"/>
  <c r="G218" i="18"/>
  <c r="G222" i="18"/>
  <c r="G226" i="18"/>
  <c r="G230" i="18"/>
  <c r="G234" i="18"/>
  <c r="G238" i="18"/>
  <c r="G242" i="18"/>
  <c r="H52" i="18"/>
  <c r="H68" i="18"/>
  <c r="H84" i="18"/>
  <c r="H100" i="18"/>
  <c r="H116" i="18"/>
  <c r="H132" i="18"/>
  <c r="H148" i="18"/>
  <c r="H164" i="18"/>
  <c r="H180" i="18"/>
  <c r="H196" i="18"/>
  <c r="H212" i="18"/>
  <c r="H228" i="18"/>
  <c r="H244" i="18"/>
  <c r="H252" i="18"/>
  <c r="H260" i="18"/>
  <c r="H268" i="18"/>
  <c r="H276" i="18"/>
  <c r="H284" i="18"/>
  <c r="H292" i="18"/>
  <c r="H300" i="18"/>
  <c r="H306" i="18"/>
  <c r="G11" i="18"/>
  <c r="G15" i="18"/>
  <c r="G19" i="18"/>
  <c r="G23" i="18"/>
  <c r="G27" i="18"/>
  <c r="G31" i="18"/>
  <c r="G35" i="18"/>
  <c r="G39" i="18"/>
  <c r="G43" i="18"/>
  <c r="G47" i="18"/>
  <c r="G51" i="18"/>
  <c r="G55" i="18"/>
  <c r="G59" i="18"/>
  <c r="G63" i="18"/>
  <c r="G67" i="18"/>
  <c r="G71" i="18"/>
  <c r="G75" i="18"/>
  <c r="G79" i="18"/>
  <c r="G83" i="18"/>
  <c r="G87" i="18"/>
  <c r="G91" i="18"/>
  <c r="G95" i="18"/>
  <c r="G99" i="18"/>
  <c r="G103" i="18"/>
  <c r="G107" i="18"/>
  <c r="G111" i="18"/>
  <c r="G115" i="18"/>
  <c r="G119" i="18"/>
  <c r="G123" i="18"/>
  <c r="G127" i="18"/>
  <c r="G131" i="18"/>
  <c r="G135" i="18"/>
  <c r="G139" i="18"/>
  <c r="G143" i="18"/>
  <c r="G147" i="18"/>
  <c r="G151" i="18"/>
  <c r="G155" i="18"/>
  <c r="G159" i="18"/>
  <c r="G163" i="18"/>
  <c r="G167" i="18"/>
  <c r="G171" i="18"/>
  <c r="G175" i="18"/>
  <c r="G179" i="18"/>
  <c r="G183" i="18"/>
  <c r="G187" i="18"/>
  <c r="G191" i="18"/>
  <c r="G195" i="18"/>
  <c r="G199" i="18"/>
  <c r="G203" i="18"/>
  <c r="G207" i="18"/>
  <c r="G211" i="18"/>
  <c r="G215" i="18"/>
  <c r="G219" i="18"/>
  <c r="G223" i="18"/>
  <c r="G227" i="18"/>
  <c r="G231" i="18"/>
  <c r="G235" i="18"/>
  <c r="G239" i="18"/>
  <c r="G243" i="18"/>
  <c r="H15" i="18"/>
  <c r="H56" i="18"/>
  <c r="H72" i="18"/>
  <c r="H88" i="18"/>
  <c r="H104" i="18"/>
  <c r="H120" i="18"/>
  <c r="H136" i="18"/>
  <c r="H152" i="18"/>
  <c r="H168" i="18"/>
  <c r="H184" i="18"/>
  <c r="H200" i="18"/>
  <c r="H216" i="18"/>
  <c r="H232" i="18"/>
  <c r="H246" i="18"/>
  <c r="H254" i="18"/>
  <c r="H262" i="18"/>
  <c r="H270" i="18"/>
  <c r="H278" i="18"/>
  <c r="H286" i="18"/>
  <c r="H294" i="18"/>
  <c r="H302" i="18"/>
  <c r="H307" i="18"/>
  <c r="G12" i="18"/>
  <c r="G16" i="18"/>
  <c r="G20" i="18"/>
  <c r="G24" i="18"/>
  <c r="G28" i="18"/>
  <c r="G32" i="18"/>
  <c r="G36" i="18"/>
  <c r="G40" i="18"/>
  <c r="G44" i="18"/>
  <c r="G48" i="18"/>
  <c r="G52" i="18"/>
  <c r="G56" i="18"/>
  <c r="G60" i="18"/>
  <c r="G64" i="18"/>
  <c r="G68" i="18"/>
  <c r="G72" i="18"/>
  <c r="G76" i="18"/>
  <c r="G80" i="18"/>
  <c r="G84" i="18"/>
  <c r="G88" i="18"/>
  <c r="G92" i="18"/>
  <c r="G96" i="18"/>
  <c r="G100" i="18"/>
  <c r="G104" i="18"/>
  <c r="G108" i="18"/>
  <c r="G112" i="18"/>
  <c r="G116" i="18"/>
  <c r="G120" i="18"/>
  <c r="G124" i="18"/>
  <c r="G128" i="18"/>
  <c r="G132" i="18"/>
  <c r="G136" i="18"/>
  <c r="G140" i="18"/>
  <c r="G144" i="18"/>
  <c r="G148" i="18"/>
  <c r="G152" i="18"/>
  <c r="G156" i="18"/>
  <c r="G160" i="18"/>
  <c r="G164" i="18"/>
  <c r="G168" i="18"/>
  <c r="G172" i="18"/>
  <c r="G176" i="18"/>
  <c r="G180" i="18"/>
  <c r="G184" i="18"/>
  <c r="G188" i="18"/>
  <c r="G192" i="18"/>
  <c r="G196" i="18"/>
  <c r="G200" i="18"/>
  <c r="G204" i="18"/>
  <c r="G208" i="18"/>
  <c r="G212" i="18"/>
  <c r="G216" i="18"/>
  <c r="G220" i="18"/>
  <c r="G224" i="18"/>
  <c r="G228" i="18"/>
  <c r="G232" i="18"/>
  <c r="G236" i="18"/>
  <c r="G240" i="18"/>
  <c r="G244" i="18"/>
  <c r="G248" i="18"/>
  <c r="G252" i="18"/>
  <c r="G256" i="18"/>
  <c r="H31" i="18"/>
  <c r="H108" i="18"/>
  <c r="H172" i="18"/>
  <c r="H236" i="18"/>
  <c r="H272" i="18"/>
  <c r="H304" i="18"/>
  <c r="G21" i="18"/>
  <c r="G37" i="18"/>
  <c r="G53" i="18"/>
  <c r="G69" i="18"/>
  <c r="G85" i="18"/>
  <c r="G101" i="18"/>
  <c r="G117" i="18"/>
  <c r="G133" i="18"/>
  <c r="G149" i="18"/>
  <c r="G165" i="18"/>
  <c r="G181" i="18"/>
  <c r="G197" i="18"/>
  <c r="G213" i="18"/>
  <c r="G229" i="18"/>
  <c r="G245" i="18"/>
  <c r="G250" i="18"/>
  <c r="G255" i="18"/>
  <c r="G260" i="18"/>
  <c r="G264" i="18"/>
  <c r="G268" i="18"/>
  <c r="G272" i="18"/>
  <c r="G276" i="18"/>
  <c r="G280" i="18"/>
  <c r="G284" i="18"/>
  <c r="G288" i="18"/>
  <c r="G292" i="18"/>
  <c r="G296" i="18"/>
  <c r="G300" i="18"/>
  <c r="G304" i="18"/>
  <c r="G308" i="18"/>
  <c r="F13" i="18"/>
  <c r="I13" i="18" s="1"/>
  <c r="F17" i="18"/>
  <c r="I17" i="18" s="1"/>
  <c r="F21" i="18"/>
  <c r="I21" i="18" s="1"/>
  <c r="F25" i="18"/>
  <c r="I25" i="18" s="1"/>
  <c r="F29" i="18"/>
  <c r="I29" i="18" s="1"/>
  <c r="F33" i="18"/>
  <c r="I33" i="18" s="1"/>
  <c r="F37" i="18"/>
  <c r="I37" i="18" s="1"/>
  <c r="F41" i="18"/>
  <c r="I41" i="18" s="1"/>
  <c r="F45" i="18"/>
  <c r="I45" i="18" s="1"/>
  <c r="F49" i="18"/>
  <c r="F53" i="18"/>
  <c r="I53" i="18" s="1"/>
  <c r="F57" i="18"/>
  <c r="F61" i="18"/>
  <c r="I61" i="18" s="1"/>
  <c r="F65" i="18"/>
  <c r="I65" i="18" s="1"/>
  <c r="F69" i="18"/>
  <c r="I69" i="18" s="1"/>
  <c r="F73" i="18"/>
  <c r="F77" i="18"/>
  <c r="I77" i="18" s="1"/>
  <c r="F81" i="18"/>
  <c r="F85" i="18"/>
  <c r="I85" i="18" s="1"/>
  <c r="F89" i="18"/>
  <c r="F93" i="18"/>
  <c r="I93" i="18" s="1"/>
  <c r="F97" i="18"/>
  <c r="F101" i="18"/>
  <c r="I101" i="18" s="1"/>
  <c r="F105" i="18"/>
  <c r="F109" i="18"/>
  <c r="I109" i="18" s="1"/>
  <c r="F113" i="18"/>
  <c r="F117" i="18"/>
  <c r="I117" i="18" s="1"/>
  <c r="F121" i="18"/>
  <c r="F125" i="18"/>
  <c r="I125" i="18" s="1"/>
  <c r="F129" i="18"/>
  <c r="F133" i="18"/>
  <c r="I133" i="18" s="1"/>
  <c r="F137" i="18"/>
  <c r="F141" i="18"/>
  <c r="I141" i="18" s="1"/>
  <c r="F145" i="18"/>
  <c r="F149" i="18"/>
  <c r="I149" i="18" s="1"/>
  <c r="F153" i="18"/>
  <c r="F157" i="18"/>
  <c r="I157" i="18" s="1"/>
  <c r="F161" i="18"/>
  <c r="F165" i="18"/>
  <c r="I165" i="18" s="1"/>
  <c r="F169" i="18"/>
  <c r="F173" i="18"/>
  <c r="I173" i="18" s="1"/>
  <c r="F177" i="18"/>
  <c r="F181" i="18"/>
  <c r="I181" i="18" s="1"/>
  <c r="F185" i="18"/>
  <c r="F189" i="18"/>
  <c r="I189" i="18" s="1"/>
  <c r="F193" i="18"/>
  <c r="F197" i="18"/>
  <c r="I197" i="18" s="1"/>
  <c r="F201" i="18"/>
  <c r="F205" i="18"/>
  <c r="I205" i="18" s="1"/>
  <c r="F209" i="18"/>
  <c r="F213" i="18"/>
  <c r="I213" i="18" s="1"/>
  <c r="F217" i="18"/>
  <c r="F221" i="18"/>
  <c r="I221" i="18" s="1"/>
  <c r="F225" i="18"/>
  <c r="F229" i="18"/>
  <c r="F233" i="18"/>
  <c r="F237" i="18"/>
  <c r="I237" i="18" s="1"/>
  <c r="F241" i="18"/>
  <c r="F245" i="18"/>
  <c r="F249" i="18"/>
  <c r="F253" i="18"/>
  <c r="F257" i="18"/>
  <c r="F261" i="18"/>
  <c r="I261" i="18" s="1"/>
  <c r="F265" i="18"/>
  <c r="I265" i="18" s="1"/>
  <c r="F269" i="18"/>
  <c r="I269" i="18" s="1"/>
  <c r="F273" i="18"/>
  <c r="I273" i="18" s="1"/>
  <c r="F277" i="18"/>
  <c r="I277" i="18" s="1"/>
  <c r="F281" i="18"/>
  <c r="I281" i="18" s="1"/>
  <c r="F285" i="18"/>
  <c r="I285" i="18" s="1"/>
  <c r="F289" i="18"/>
  <c r="I289" i="18" s="1"/>
  <c r="F293" i="18"/>
  <c r="I293" i="18" s="1"/>
  <c r="F297" i="18"/>
  <c r="I297" i="18" s="1"/>
  <c r="F301" i="18"/>
  <c r="I301" i="18" s="1"/>
  <c r="F305" i="18"/>
  <c r="I305" i="18" s="1"/>
  <c r="F10" i="18"/>
  <c r="E14" i="18"/>
  <c r="E18" i="18"/>
  <c r="E22" i="18"/>
  <c r="E26" i="18"/>
  <c r="E30" i="18"/>
  <c r="E34" i="18"/>
  <c r="E38" i="18"/>
  <c r="E42" i="18"/>
  <c r="E46" i="18"/>
  <c r="E50" i="18"/>
  <c r="E54" i="18"/>
  <c r="E58" i="18"/>
  <c r="E62" i="18"/>
  <c r="E66" i="18"/>
  <c r="E70" i="18"/>
  <c r="E74" i="18"/>
  <c r="E78" i="18"/>
  <c r="E82" i="18"/>
  <c r="E86" i="18"/>
  <c r="E90" i="18"/>
  <c r="E94" i="18"/>
  <c r="E98" i="18"/>
  <c r="E102" i="18"/>
  <c r="E106" i="18"/>
  <c r="E110" i="18"/>
  <c r="E114" i="18"/>
  <c r="E118" i="18"/>
  <c r="E122" i="18"/>
  <c r="E126" i="18"/>
  <c r="E130" i="18"/>
  <c r="E134" i="18"/>
  <c r="E138" i="18"/>
  <c r="E142" i="18"/>
  <c r="E146" i="18"/>
  <c r="E150" i="18"/>
  <c r="E154" i="18"/>
  <c r="E158" i="18"/>
  <c r="E162" i="18"/>
  <c r="E166" i="18"/>
  <c r="E170" i="18"/>
  <c r="E174" i="18"/>
  <c r="E178" i="18"/>
  <c r="E182" i="18"/>
  <c r="E186" i="18"/>
  <c r="E190" i="18"/>
  <c r="E194" i="18"/>
  <c r="E198" i="18"/>
  <c r="E202" i="18"/>
  <c r="E206" i="18"/>
  <c r="E210" i="18"/>
  <c r="E214" i="18"/>
  <c r="H60" i="18"/>
  <c r="H124" i="18"/>
  <c r="H188" i="18"/>
  <c r="H248" i="18"/>
  <c r="H280" i="18"/>
  <c r="H308" i="18"/>
  <c r="G25" i="18"/>
  <c r="G41" i="18"/>
  <c r="G57" i="18"/>
  <c r="G73" i="18"/>
  <c r="G89" i="18"/>
  <c r="G105" i="18"/>
  <c r="G121" i="18"/>
  <c r="G137" i="18"/>
  <c r="G153" i="18"/>
  <c r="G169" i="18"/>
  <c r="G185" i="18"/>
  <c r="G201" i="18"/>
  <c r="G217" i="18"/>
  <c r="G233" i="18"/>
  <c r="G246" i="18"/>
  <c r="G251" i="18"/>
  <c r="G257" i="18"/>
  <c r="G261" i="18"/>
  <c r="G265" i="18"/>
  <c r="G269" i="18"/>
  <c r="G273" i="18"/>
  <c r="G277" i="18"/>
  <c r="G281" i="18"/>
  <c r="G285" i="18"/>
  <c r="G289" i="18"/>
  <c r="G293" i="18"/>
  <c r="G297" i="18"/>
  <c r="G301" i="18"/>
  <c r="G305" i="18"/>
  <c r="G10" i="18"/>
  <c r="F14" i="18"/>
  <c r="I14" i="18" s="1"/>
  <c r="F18" i="18"/>
  <c r="I18" i="18" s="1"/>
  <c r="F22" i="18"/>
  <c r="I22" i="18" s="1"/>
  <c r="F26" i="18"/>
  <c r="I26" i="18" s="1"/>
  <c r="F30" i="18"/>
  <c r="I30" i="18" s="1"/>
  <c r="F34" i="18"/>
  <c r="I34" i="18" s="1"/>
  <c r="F38" i="18"/>
  <c r="I38" i="18" s="1"/>
  <c r="F42" i="18"/>
  <c r="I42" i="18" s="1"/>
  <c r="F46" i="18"/>
  <c r="I46" i="18" s="1"/>
  <c r="F50" i="18"/>
  <c r="I50" i="18" s="1"/>
  <c r="F54" i="18"/>
  <c r="F58" i="18"/>
  <c r="F62" i="18"/>
  <c r="F66" i="18"/>
  <c r="F70" i="18"/>
  <c r="F74" i="18"/>
  <c r="F78" i="18"/>
  <c r="F82" i="18"/>
  <c r="F86" i="18"/>
  <c r="F90" i="18"/>
  <c r="F94" i="18"/>
  <c r="F98" i="18"/>
  <c r="F102" i="18"/>
  <c r="F106" i="18"/>
  <c r="F110" i="18"/>
  <c r="F114" i="18"/>
  <c r="F118" i="18"/>
  <c r="F122" i="18"/>
  <c r="F126" i="18"/>
  <c r="F130" i="18"/>
  <c r="F134" i="18"/>
  <c r="F138" i="18"/>
  <c r="F142" i="18"/>
  <c r="F146" i="18"/>
  <c r="F150" i="18"/>
  <c r="F154" i="18"/>
  <c r="F158" i="18"/>
  <c r="F162" i="18"/>
  <c r="F166" i="18"/>
  <c r="F170" i="18"/>
  <c r="F174" i="18"/>
  <c r="F178" i="18"/>
  <c r="F182" i="18"/>
  <c r="F186" i="18"/>
  <c r="F190" i="18"/>
  <c r="F194" i="18"/>
  <c r="F198" i="18"/>
  <c r="F202" i="18"/>
  <c r="F206" i="18"/>
  <c r="F210" i="18"/>
  <c r="F214" i="18"/>
  <c r="F218" i="18"/>
  <c r="F222" i="18"/>
  <c r="F226" i="18"/>
  <c r="F230" i="18"/>
  <c r="F234" i="18"/>
  <c r="F238" i="18"/>
  <c r="F242" i="18"/>
  <c r="F246" i="18"/>
  <c r="F250" i="18"/>
  <c r="I250" i="18" s="1"/>
  <c r="F254" i="18"/>
  <c r="I254" i="18" s="1"/>
  <c r="F258" i="18"/>
  <c r="F262" i="18"/>
  <c r="I262" i="18" s="1"/>
  <c r="F266" i="18"/>
  <c r="I266" i="18" s="1"/>
  <c r="F270" i="18"/>
  <c r="I270" i="18" s="1"/>
  <c r="F274" i="18"/>
  <c r="I274" i="18" s="1"/>
  <c r="F278" i="18"/>
  <c r="I278" i="18" s="1"/>
  <c r="F282" i="18"/>
  <c r="I282" i="18" s="1"/>
  <c r="F286" i="18"/>
  <c r="I286" i="18" s="1"/>
  <c r="F290" i="18"/>
  <c r="I290" i="18" s="1"/>
  <c r="F294" i="18"/>
  <c r="I294" i="18" s="1"/>
  <c r="F298" i="18"/>
  <c r="I298" i="18" s="1"/>
  <c r="F302" i="18"/>
  <c r="I302" i="18" s="1"/>
  <c r="F306" i="18"/>
  <c r="I306" i="18" s="1"/>
  <c r="E11" i="18"/>
  <c r="E15" i="18"/>
  <c r="E19" i="18"/>
  <c r="E23" i="18"/>
  <c r="E27" i="18"/>
  <c r="E31" i="18"/>
  <c r="E35" i="18"/>
  <c r="E39" i="18"/>
  <c r="E43" i="18"/>
  <c r="E47" i="18"/>
  <c r="E51" i="18"/>
  <c r="E55" i="18"/>
  <c r="E59" i="18"/>
  <c r="E63" i="18"/>
  <c r="E67" i="18"/>
  <c r="E71" i="18"/>
  <c r="E75" i="18"/>
  <c r="E79" i="18"/>
  <c r="E83" i="18"/>
  <c r="E87" i="18"/>
  <c r="E91" i="18"/>
  <c r="E95" i="18"/>
  <c r="E99" i="18"/>
  <c r="E103" i="18"/>
  <c r="E107" i="18"/>
  <c r="E111" i="18"/>
  <c r="E115" i="18"/>
  <c r="E119" i="18"/>
  <c r="E123" i="18"/>
  <c r="E127" i="18"/>
  <c r="E131" i="18"/>
  <c r="E135" i="18"/>
  <c r="E139" i="18"/>
  <c r="E143" i="18"/>
  <c r="E147" i="18"/>
  <c r="E151" i="18"/>
  <c r="E155" i="18"/>
  <c r="E159" i="18"/>
  <c r="E163" i="18"/>
  <c r="E167" i="18"/>
  <c r="E171" i="18"/>
  <c r="E175" i="18"/>
  <c r="E179" i="18"/>
  <c r="E183" i="18"/>
  <c r="E187" i="18"/>
  <c r="H76" i="18"/>
  <c r="H140" i="18"/>
  <c r="H204" i="18"/>
  <c r="H256" i="18"/>
  <c r="H288" i="18"/>
  <c r="G13" i="18"/>
  <c r="G29" i="18"/>
  <c r="G45" i="18"/>
  <c r="G61" i="18"/>
  <c r="G77" i="18"/>
  <c r="G93" i="18"/>
  <c r="G109" i="18"/>
  <c r="G125" i="18"/>
  <c r="G141" i="18"/>
  <c r="G157" i="18"/>
  <c r="G173" i="18"/>
  <c r="G189" i="18"/>
  <c r="G205" i="18"/>
  <c r="G221" i="18"/>
  <c r="G237" i="18"/>
  <c r="G247" i="18"/>
  <c r="G253" i="18"/>
  <c r="G258" i="18"/>
  <c r="G262" i="18"/>
  <c r="G266" i="18"/>
  <c r="G270" i="18"/>
  <c r="G274" i="18"/>
  <c r="G278" i="18"/>
  <c r="G282" i="18"/>
  <c r="G286" i="18"/>
  <c r="G290" i="18"/>
  <c r="G294" i="18"/>
  <c r="G298" i="18"/>
  <c r="G302" i="18"/>
  <c r="G306" i="18"/>
  <c r="F11" i="18"/>
  <c r="F15" i="18"/>
  <c r="F19" i="18"/>
  <c r="I19" i="18" s="1"/>
  <c r="F23" i="18"/>
  <c r="I23" i="18" s="1"/>
  <c r="F27" i="18"/>
  <c r="F31" i="18"/>
  <c r="F35" i="18"/>
  <c r="I35" i="18" s="1"/>
  <c r="F39" i="18"/>
  <c r="I39" i="18" s="1"/>
  <c r="F43" i="18"/>
  <c r="F47" i="18"/>
  <c r="I47" i="18" s="1"/>
  <c r="F51" i="18"/>
  <c r="F55" i="18"/>
  <c r="I55" i="18" s="1"/>
  <c r="F59" i="18"/>
  <c r="F63" i="18"/>
  <c r="I63" i="18" s="1"/>
  <c r="F67" i="18"/>
  <c r="F71" i="18"/>
  <c r="I71" i="18" s="1"/>
  <c r="F75" i="18"/>
  <c r="F79" i="18"/>
  <c r="I79" i="18" s="1"/>
  <c r="F83" i="18"/>
  <c r="F87" i="18"/>
  <c r="I87" i="18" s="1"/>
  <c r="F91" i="18"/>
  <c r="F95" i="18"/>
  <c r="I95" i="18" s="1"/>
  <c r="F99" i="18"/>
  <c r="F103" i="18"/>
  <c r="I103" i="18" s="1"/>
  <c r="F107" i="18"/>
  <c r="F111" i="18"/>
  <c r="I111" i="18" s="1"/>
  <c r="F115" i="18"/>
  <c r="F119" i="18"/>
  <c r="I119" i="18" s="1"/>
  <c r="F123" i="18"/>
  <c r="F127" i="18"/>
  <c r="I127" i="18" s="1"/>
  <c r="F131" i="18"/>
  <c r="F135" i="18"/>
  <c r="I135" i="18" s="1"/>
  <c r="F139" i="18"/>
  <c r="F143" i="18"/>
  <c r="I143" i="18" s="1"/>
  <c r="F147" i="18"/>
  <c r="F151" i="18"/>
  <c r="I151" i="18" s="1"/>
  <c r="F155" i="18"/>
  <c r="F159" i="18"/>
  <c r="I159" i="18" s="1"/>
  <c r="F163" i="18"/>
  <c r="F167" i="18"/>
  <c r="I167" i="18" s="1"/>
  <c r="F171" i="18"/>
  <c r="F175" i="18"/>
  <c r="I175" i="18" s="1"/>
  <c r="F179" i="18"/>
  <c r="F183" i="18"/>
  <c r="I183" i="18" s="1"/>
  <c r="F187" i="18"/>
  <c r="F191" i="18"/>
  <c r="I191" i="18" s="1"/>
  <c r="F195" i="18"/>
  <c r="F199" i="18"/>
  <c r="I199" i="18" s="1"/>
  <c r="F203" i="18"/>
  <c r="F207" i="18"/>
  <c r="I207" i="18" s="1"/>
  <c r="F211" i="18"/>
  <c r="F215" i="18"/>
  <c r="I215" i="18" s="1"/>
  <c r="F219" i="18"/>
  <c r="F223" i="18"/>
  <c r="I223" i="18" s="1"/>
  <c r="F227" i="18"/>
  <c r="F231" i="18"/>
  <c r="I231" i="18" s="1"/>
  <c r="F235" i="18"/>
  <c r="F239" i="18"/>
  <c r="I239" i="18" s="1"/>
  <c r="F243" i="18"/>
  <c r="F247" i="18"/>
  <c r="I247" i="18" s="1"/>
  <c r="F251" i="18"/>
  <c r="F255" i="18"/>
  <c r="I255" i="18" s="1"/>
  <c r="F259" i="18"/>
  <c r="F263" i="18"/>
  <c r="I263" i="18" s="1"/>
  <c r="F267" i="18"/>
  <c r="I267" i="18" s="1"/>
  <c r="F271" i="18"/>
  <c r="I271" i="18" s="1"/>
  <c r="F275" i="18"/>
  <c r="I275" i="18" s="1"/>
  <c r="F279" i="18"/>
  <c r="I279" i="18" s="1"/>
  <c r="F283" i="18"/>
  <c r="I283" i="18" s="1"/>
  <c r="F287" i="18"/>
  <c r="I287" i="18" s="1"/>
  <c r="F291" i="18"/>
  <c r="I291" i="18" s="1"/>
  <c r="F295" i="18"/>
  <c r="I295" i="18" s="1"/>
  <c r="F299" i="18"/>
  <c r="I299" i="18" s="1"/>
  <c r="F303" i="18"/>
  <c r="I303" i="18" s="1"/>
  <c r="F307" i="18"/>
  <c r="I307" i="18" s="1"/>
  <c r="E12" i="18"/>
  <c r="E16" i="18"/>
  <c r="E20" i="18"/>
  <c r="E24" i="18"/>
  <c r="E28" i="18"/>
  <c r="E32" i="18"/>
  <c r="E36" i="18"/>
  <c r="E40" i="18"/>
  <c r="E44" i="18"/>
  <c r="E48" i="18"/>
  <c r="E52" i="18"/>
  <c r="E56" i="18"/>
  <c r="E60" i="18"/>
  <c r="E64" i="18"/>
  <c r="E68" i="18"/>
  <c r="E72" i="18"/>
  <c r="E76" i="18"/>
  <c r="E80" i="18"/>
  <c r="E84" i="18"/>
  <c r="E88" i="18"/>
  <c r="E92" i="18"/>
  <c r="E96" i="18"/>
  <c r="E100" i="18"/>
  <c r="E104" i="18"/>
  <c r="E108" i="18"/>
  <c r="E112" i="18"/>
  <c r="E116" i="18"/>
  <c r="E120" i="18"/>
  <c r="E124" i="18"/>
  <c r="E128" i="18"/>
  <c r="E132" i="18"/>
  <c r="E136" i="18"/>
  <c r="E140" i="18"/>
  <c r="E144" i="18"/>
  <c r="E148" i="18"/>
  <c r="E152" i="18"/>
  <c r="E156" i="18"/>
  <c r="E160" i="18"/>
  <c r="E164" i="18"/>
  <c r="E168" i="18"/>
  <c r="E172" i="18"/>
  <c r="E176" i="18"/>
  <c r="E180" i="18"/>
  <c r="E184" i="18"/>
  <c r="E188" i="18"/>
  <c r="E192" i="18"/>
  <c r="E196" i="18"/>
  <c r="E200" i="18"/>
  <c r="E204" i="18"/>
  <c r="E208" i="18"/>
  <c r="E212" i="18"/>
  <c r="E216" i="18"/>
  <c r="E220" i="18"/>
  <c r="E224" i="18"/>
  <c r="E228" i="18"/>
  <c r="E232" i="18"/>
  <c r="E236" i="18"/>
  <c r="E240" i="18"/>
  <c r="E244" i="18"/>
  <c r="H264" i="18"/>
  <c r="G49" i="18"/>
  <c r="G113" i="18"/>
  <c r="G177" i="18"/>
  <c r="G241" i="18"/>
  <c r="G263" i="18"/>
  <c r="G279" i="18"/>
  <c r="G295" i="18"/>
  <c r="F12" i="18"/>
  <c r="I12" i="18" s="1"/>
  <c r="F28" i="18"/>
  <c r="I28" i="18" s="1"/>
  <c r="F44" i="18"/>
  <c r="I44" i="18" s="1"/>
  <c r="F60" i="18"/>
  <c r="F76" i="18"/>
  <c r="F92" i="18"/>
  <c r="F108" i="18"/>
  <c r="F124" i="18"/>
  <c r="I124" i="18" s="1"/>
  <c r="F140" i="18"/>
  <c r="I140" i="18" s="1"/>
  <c r="F156" i="18"/>
  <c r="F172" i="18"/>
  <c r="F188" i="18"/>
  <c r="F204" i="18"/>
  <c r="F220" i="18"/>
  <c r="F236" i="18"/>
  <c r="F252" i="18"/>
  <c r="I252" i="18" s="1"/>
  <c r="F268" i="18"/>
  <c r="I268" i="18" s="1"/>
  <c r="F284" i="18"/>
  <c r="I284" i="18" s="1"/>
  <c r="F300" i="18"/>
  <c r="I300" i="18" s="1"/>
  <c r="E17" i="18"/>
  <c r="E33" i="18"/>
  <c r="E49" i="18"/>
  <c r="E65" i="18"/>
  <c r="E81" i="18"/>
  <c r="E97" i="18"/>
  <c r="E113" i="18"/>
  <c r="E129" i="18"/>
  <c r="E145" i="18"/>
  <c r="E161" i="18"/>
  <c r="E177" i="18"/>
  <c r="E191" i="18"/>
  <c r="E199" i="18"/>
  <c r="E207" i="18"/>
  <c r="E215" i="18"/>
  <c r="E221" i="18"/>
  <c r="E226" i="18"/>
  <c r="E231" i="18"/>
  <c r="E237" i="18"/>
  <c r="E242" i="18"/>
  <c r="E247" i="18"/>
  <c r="E251" i="18"/>
  <c r="E255" i="18"/>
  <c r="E259" i="18"/>
  <c r="E263" i="18"/>
  <c r="E267" i="18"/>
  <c r="E271" i="18"/>
  <c r="E275" i="18"/>
  <c r="E279" i="18"/>
  <c r="E283" i="18"/>
  <c r="E287" i="18"/>
  <c r="E291" i="18"/>
  <c r="E295" i="18"/>
  <c r="E299" i="18"/>
  <c r="E303" i="18"/>
  <c r="E307" i="18"/>
  <c r="D12" i="18"/>
  <c r="D16" i="18"/>
  <c r="D20" i="18"/>
  <c r="D24" i="18"/>
  <c r="D28" i="18"/>
  <c r="D32" i="18"/>
  <c r="D36" i="18"/>
  <c r="D40" i="18"/>
  <c r="D44" i="18"/>
  <c r="D48" i="18"/>
  <c r="D52" i="18"/>
  <c r="D56" i="18"/>
  <c r="D60" i="18"/>
  <c r="D64" i="18"/>
  <c r="D68" i="18"/>
  <c r="D72" i="18"/>
  <c r="D76" i="18"/>
  <c r="D80" i="18"/>
  <c r="D84" i="18"/>
  <c r="D88" i="18"/>
  <c r="D92" i="18"/>
  <c r="D96" i="18"/>
  <c r="D100" i="18"/>
  <c r="D104" i="18"/>
  <c r="D108" i="18"/>
  <c r="D112" i="18"/>
  <c r="D116" i="18"/>
  <c r="D120" i="18"/>
  <c r="D124" i="18"/>
  <c r="D128" i="18"/>
  <c r="D132" i="18"/>
  <c r="D136" i="18"/>
  <c r="D140" i="18"/>
  <c r="D144" i="18"/>
  <c r="D148" i="18"/>
  <c r="D152" i="18"/>
  <c r="D156" i="18"/>
  <c r="D160" i="18"/>
  <c r="D164" i="18"/>
  <c r="D168" i="18"/>
  <c r="D172" i="18"/>
  <c r="D176" i="18"/>
  <c r="D180" i="18"/>
  <c r="D184" i="18"/>
  <c r="D188" i="18"/>
  <c r="D192" i="18"/>
  <c r="D196" i="18"/>
  <c r="D200" i="18"/>
  <c r="D204" i="18"/>
  <c r="D208" i="18"/>
  <c r="D212" i="18"/>
  <c r="D216" i="18"/>
  <c r="D220" i="18"/>
  <c r="D224" i="18"/>
  <c r="D228" i="18"/>
  <c r="D232" i="18"/>
  <c r="D236" i="18"/>
  <c r="D240" i="18"/>
  <c r="D244" i="18"/>
  <c r="D248" i="18"/>
  <c r="D252" i="18"/>
  <c r="D256" i="18"/>
  <c r="D260" i="18"/>
  <c r="D264" i="18"/>
  <c r="D268" i="18"/>
  <c r="D272" i="18"/>
  <c r="D276" i="18"/>
  <c r="D280" i="18"/>
  <c r="D284" i="18"/>
  <c r="D288" i="18"/>
  <c r="D292" i="18"/>
  <c r="D296" i="18"/>
  <c r="D300" i="18"/>
  <c r="D304" i="18"/>
  <c r="D308" i="18"/>
  <c r="C13" i="18"/>
  <c r="C17" i="18"/>
  <c r="C21" i="18"/>
  <c r="C25" i="18"/>
  <c r="C29" i="18"/>
  <c r="C33" i="18"/>
  <c r="C37" i="18"/>
  <c r="C41" i="18"/>
  <c r="C45" i="18"/>
  <c r="C49" i="18"/>
  <c r="C53" i="18"/>
  <c r="C57" i="18"/>
  <c r="C61" i="18"/>
  <c r="C65" i="18"/>
  <c r="C69" i="18"/>
  <c r="C73" i="18"/>
  <c r="C77" i="18"/>
  <c r="C81" i="18"/>
  <c r="C85" i="18"/>
  <c r="C89" i="18"/>
  <c r="C93" i="18"/>
  <c r="C97" i="18"/>
  <c r="C101" i="18"/>
  <c r="C105" i="18"/>
  <c r="C109" i="18"/>
  <c r="C113" i="18"/>
  <c r="C117" i="18"/>
  <c r="C121" i="18"/>
  <c r="C125" i="18"/>
  <c r="C129" i="18"/>
  <c r="C133" i="18"/>
  <c r="H92" i="18"/>
  <c r="H296" i="18"/>
  <c r="G65" i="18"/>
  <c r="G129" i="18"/>
  <c r="G193" i="18"/>
  <c r="G249" i="18"/>
  <c r="G267" i="18"/>
  <c r="G283" i="18"/>
  <c r="G299" i="18"/>
  <c r="F16" i="18"/>
  <c r="I16" i="18" s="1"/>
  <c r="F32" i="18"/>
  <c r="I32" i="18" s="1"/>
  <c r="F48" i="18"/>
  <c r="I48" i="18" s="1"/>
  <c r="F64" i="18"/>
  <c r="I64" i="18" s="1"/>
  <c r="F80" i="18"/>
  <c r="I80" i="18" s="1"/>
  <c r="F96" i="18"/>
  <c r="I96" i="18" s="1"/>
  <c r="F112" i="18"/>
  <c r="F128" i="18"/>
  <c r="I128" i="18" s="1"/>
  <c r="F144" i="18"/>
  <c r="I144" i="18" s="1"/>
  <c r="F160" i="18"/>
  <c r="I160" i="18" s="1"/>
  <c r="F176" i="18"/>
  <c r="F192" i="18"/>
  <c r="I192" i="18" s="1"/>
  <c r="F208" i="18"/>
  <c r="I208" i="18" s="1"/>
  <c r="F224" i="18"/>
  <c r="I224" i="18" s="1"/>
  <c r="F240" i="18"/>
  <c r="F256" i="18"/>
  <c r="F272" i="18"/>
  <c r="I272" i="18" s="1"/>
  <c r="F288" i="18"/>
  <c r="I288" i="18" s="1"/>
  <c r="F304" i="18"/>
  <c r="I304" i="18" s="1"/>
  <c r="E21" i="18"/>
  <c r="E37" i="18"/>
  <c r="E53" i="18"/>
  <c r="E69" i="18"/>
  <c r="E85" i="18"/>
  <c r="E101" i="18"/>
  <c r="E117" i="18"/>
  <c r="E133" i="18"/>
  <c r="E149" i="18"/>
  <c r="E165" i="18"/>
  <c r="E181" i="18"/>
  <c r="E193" i="18"/>
  <c r="E201" i="18"/>
  <c r="E209" i="18"/>
  <c r="E217" i="18"/>
  <c r="E222" i="18"/>
  <c r="E227" i="18"/>
  <c r="E233" i="18"/>
  <c r="E238" i="18"/>
  <c r="E243" i="18"/>
  <c r="E248" i="18"/>
  <c r="E252" i="18"/>
  <c r="E256" i="18"/>
  <c r="E260" i="18"/>
  <c r="E264" i="18"/>
  <c r="E268" i="18"/>
  <c r="E272" i="18"/>
  <c r="E276" i="18"/>
  <c r="E280" i="18"/>
  <c r="E284" i="18"/>
  <c r="E288" i="18"/>
  <c r="E292" i="18"/>
  <c r="E296" i="18"/>
  <c r="E300" i="18"/>
  <c r="E304" i="18"/>
  <c r="E308" i="18"/>
  <c r="D13" i="18"/>
  <c r="D17" i="18"/>
  <c r="D21" i="18"/>
  <c r="D25" i="18"/>
  <c r="D29" i="18"/>
  <c r="D33" i="18"/>
  <c r="D37" i="18"/>
  <c r="D41" i="18"/>
  <c r="D45" i="18"/>
  <c r="D49" i="18"/>
  <c r="D53" i="18"/>
  <c r="D57" i="18"/>
  <c r="D61" i="18"/>
  <c r="D65" i="18"/>
  <c r="D69" i="18"/>
  <c r="D73" i="18"/>
  <c r="D77" i="18"/>
  <c r="D81" i="18"/>
  <c r="D85" i="18"/>
  <c r="D89" i="18"/>
  <c r="D93" i="18"/>
  <c r="D97" i="18"/>
  <c r="D101" i="18"/>
  <c r="D105" i="18"/>
  <c r="D109" i="18"/>
  <c r="D113" i="18"/>
  <c r="D117" i="18"/>
  <c r="D121" i="18"/>
  <c r="D125" i="18"/>
  <c r="D129" i="18"/>
  <c r="D133" i="18"/>
  <c r="D137" i="18"/>
  <c r="D141" i="18"/>
  <c r="D145" i="18"/>
  <c r="D149" i="18"/>
  <c r="D153" i="18"/>
  <c r="D157" i="18"/>
  <c r="D161" i="18"/>
  <c r="D165" i="18"/>
  <c r="D169" i="18"/>
  <c r="D173" i="18"/>
  <c r="D177" i="18"/>
  <c r="D181" i="18"/>
  <c r="D185" i="18"/>
  <c r="D189" i="18"/>
  <c r="D193" i="18"/>
  <c r="D197" i="18"/>
  <c r="D201" i="18"/>
  <c r="D205" i="18"/>
  <c r="D209" i="18"/>
  <c r="D213" i="18"/>
  <c r="D217" i="18"/>
  <c r="D221" i="18"/>
  <c r="D225" i="18"/>
  <c r="D229" i="18"/>
  <c r="D233" i="18"/>
  <c r="D237" i="18"/>
  <c r="D241" i="18"/>
  <c r="D245" i="18"/>
  <c r="D249" i="18"/>
  <c r="D253" i="18"/>
  <c r="D257" i="18"/>
  <c r="D261" i="18"/>
  <c r="D265" i="18"/>
  <c r="D269" i="18"/>
  <c r="D273" i="18"/>
  <c r="D277" i="18"/>
  <c r="D281" i="18"/>
  <c r="D285" i="18"/>
  <c r="D289" i="18"/>
  <c r="D293" i="18"/>
  <c r="D297" i="18"/>
  <c r="D301" i="18"/>
  <c r="D305" i="18"/>
  <c r="D10" i="18"/>
  <c r="C14" i="18"/>
  <c r="C18" i="18"/>
  <c r="C22" i="18"/>
  <c r="C26" i="18"/>
  <c r="C30" i="18"/>
  <c r="C34" i="18"/>
  <c r="C38" i="18"/>
  <c r="C42" i="18"/>
  <c r="C46" i="18"/>
  <c r="C50" i="18"/>
  <c r="C54" i="18"/>
  <c r="C58" i="18"/>
  <c r="C62" i="18"/>
  <c r="C66" i="18"/>
  <c r="C70" i="18"/>
  <c r="C74" i="18"/>
  <c r="C78" i="18"/>
  <c r="C82" i="18"/>
  <c r="C86" i="18"/>
  <c r="C90" i="18"/>
  <c r="C94" i="18"/>
  <c r="C98" i="18"/>
  <c r="C102" i="18"/>
  <c r="C106" i="18"/>
  <c r="C110" i="18"/>
  <c r="C114" i="18"/>
  <c r="C118" i="18"/>
  <c r="C122" i="18"/>
  <c r="C126" i="18"/>
  <c r="C130" i="18"/>
  <c r="C134" i="18"/>
  <c r="H156" i="18"/>
  <c r="G17" i="18"/>
  <c r="G81" i="18"/>
  <c r="G145" i="18"/>
  <c r="G209" i="18"/>
  <c r="G254" i="18"/>
  <c r="G271" i="18"/>
  <c r="G287" i="18"/>
  <c r="G303" i="18"/>
  <c r="F20" i="18"/>
  <c r="I20" i="18" s="1"/>
  <c r="F36" i="18"/>
  <c r="I36" i="18" s="1"/>
  <c r="F52" i="18"/>
  <c r="I52" i="18" s="1"/>
  <c r="F68" i="18"/>
  <c r="I68" i="18" s="1"/>
  <c r="F84" i="18"/>
  <c r="I84" i="18" s="1"/>
  <c r="F100" i="18"/>
  <c r="I100" i="18" s="1"/>
  <c r="F116" i="18"/>
  <c r="I116" i="18" s="1"/>
  <c r="F132" i="18"/>
  <c r="I132" i="18" s="1"/>
  <c r="F148" i="18"/>
  <c r="I148" i="18" s="1"/>
  <c r="F164" i="18"/>
  <c r="I164" i="18" s="1"/>
  <c r="F180" i="18"/>
  <c r="I180" i="18" s="1"/>
  <c r="F196" i="18"/>
  <c r="I196" i="18" s="1"/>
  <c r="F212" i="18"/>
  <c r="I212" i="18" s="1"/>
  <c r="F228" i="18"/>
  <c r="I228" i="18" s="1"/>
  <c r="F244" i="18"/>
  <c r="I244" i="18" s="1"/>
  <c r="F260" i="18"/>
  <c r="I260" i="18" s="1"/>
  <c r="F276" i="18"/>
  <c r="I276" i="18" s="1"/>
  <c r="F292" i="18"/>
  <c r="I292" i="18" s="1"/>
  <c r="F308" i="18"/>
  <c r="I308" i="18" s="1"/>
  <c r="E25" i="18"/>
  <c r="E41" i="18"/>
  <c r="E57" i="18"/>
  <c r="E73" i="18"/>
  <c r="E89" i="18"/>
  <c r="E105" i="18"/>
  <c r="E121" i="18"/>
  <c r="E137" i="18"/>
  <c r="E153" i="18"/>
  <c r="E169" i="18"/>
  <c r="E185" i="18"/>
  <c r="E195" i="18"/>
  <c r="E203" i="18"/>
  <c r="E211" i="18"/>
  <c r="E218" i="18"/>
  <c r="E223" i="18"/>
  <c r="E229" i="18"/>
  <c r="E234" i="18"/>
  <c r="E239" i="18"/>
  <c r="E245" i="18"/>
  <c r="E249" i="18"/>
  <c r="E253" i="18"/>
  <c r="E257" i="18"/>
  <c r="E261" i="18"/>
  <c r="E265" i="18"/>
  <c r="E269" i="18"/>
  <c r="E273" i="18"/>
  <c r="E277" i="18"/>
  <c r="E281" i="18"/>
  <c r="E285" i="18"/>
  <c r="E289" i="18"/>
  <c r="E293" i="18"/>
  <c r="E297" i="18"/>
  <c r="E301" i="18"/>
  <c r="E305" i="18"/>
  <c r="E10" i="18"/>
  <c r="D14" i="18"/>
  <c r="D18" i="18"/>
  <c r="D22" i="18"/>
  <c r="D26" i="18"/>
  <c r="D30" i="18"/>
  <c r="D34" i="18"/>
  <c r="D38" i="18"/>
  <c r="D42" i="18"/>
  <c r="D46" i="18"/>
  <c r="D50" i="18"/>
  <c r="D54" i="18"/>
  <c r="D58" i="18"/>
  <c r="D62" i="18"/>
  <c r="D66" i="18"/>
  <c r="D70" i="18"/>
  <c r="D74" i="18"/>
  <c r="D78" i="18"/>
  <c r="D82" i="18"/>
  <c r="D86" i="18"/>
  <c r="D90" i="18"/>
  <c r="D94" i="18"/>
  <c r="D98" i="18"/>
  <c r="D102" i="18"/>
  <c r="D106" i="18"/>
  <c r="D110" i="18"/>
  <c r="D114" i="18"/>
  <c r="D118" i="18"/>
  <c r="D122" i="18"/>
  <c r="D126" i="18"/>
  <c r="D130" i="18"/>
  <c r="D134" i="18"/>
  <c r="D138" i="18"/>
  <c r="D142" i="18"/>
  <c r="D146" i="18"/>
  <c r="D150" i="18"/>
  <c r="D154" i="18"/>
  <c r="D158" i="18"/>
  <c r="D162" i="18"/>
  <c r="D166" i="18"/>
  <c r="D170" i="18"/>
  <c r="D174" i="18"/>
  <c r="D178" i="18"/>
  <c r="D182" i="18"/>
  <c r="D186" i="18"/>
  <c r="D190" i="18"/>
  <c r="D194" i="18"/>
  <c r="D198" i="18"/>
  <c r="D202" i="18"/>
  <c r="D206" i="18"/>
  <c r="D210" i="18"/>
  <c r="D214" i="18"/>
  <c r="D218" i="18"/>
  <c r="D222" i="18"/>
  <c r="D226" i="18"/>
  <c r="D230" i="18"/>
  <c r="D234" i="18"/>
  <c r="D238" i="18"/>
  <c r="D242" i="18"/>
  <c r="D246" i="18"/>
  <c r="D250" i="18"/>
  <c r="D254" i="18"/>
  <c r="D258" i="18"/>
  <c r="D262" i="18"/>
  <c r="D266" i="18"/>
  <c r="D270" i="18"/>
  <c r="D274" i="18"/>
  <c r="D278" i="18"/>
  <c r="D282" i="18"/>
  <c r="D286" i="18"/>
  <c r="D290" i="18"/>
  <c r="D294" i="18"/>
  <c r="D298" i="18"/>
  <c r="D302" i="18"/>
  <c r="D306" i="18"/>
  <c r="C11" i="18"/>
  <c r="C15" i="18"/>
  <c r="C19" i="18"/>
  <c r="C23" i="18"/>
  <c r="C27" i="18"/>
  <c r="C31" i="18"/>
  <c r="C35" i="18"/>
  <c r="C39" i="18"/>
  <c r="C43" i="18"/>
  <c r="C47" i="18"/>
  <c r="C51" i="18"/>
  <c r="C55" i="18"/>
  <c r="C59" i="18"/>
  <c r="C63" i="18"/>
  <c r="C67" i="18"/>
  <c r="C71" i="18"/>
  <c r="C75" i="18"/>
  <c r="C79" i="18"/>
  <c r="C83" i="18"/>
  <c r="C87" i="18"/>
  <c r="C91" i="18"/>
  <c r="C95" i="18"/>
  <c r="C99" i="18"/>
  <c r="C103" i="18"/>
  <c r="C107" i="18"/>
  <c r="C111" i="18"/>
  <c r="C115" i="18"/>
  <c r="C119" i="18"/>
  <c r="C123" i="18"/>
  <c r="C127" i="18"/>
  <c r="C131" i="18"/>
  <c r="C135" i="18"/>
  <c r="C139" i="18"/>
  <c r="C143" i="18"/>
  <c r="C147" i="18"/>
  <c r="C151" i="18"/>
  <c r="C155" i="18"/>
  <c r="C159" i="18"/>
  <c r="C163" i="18"/>
  <c r="C167" i="18"/>
  <c r="C171" i="18"/>
  <c r="C175" i="18"/>
  <c r="H220" i="18"/>
  <c r="G225" i="18"/>
  <c r="G307" i="18"/>
  <c r="F72" i="18"/>
  <c r="I72" i="18" s="1"/>
  <c r="F136" i="18"/>
  <c r="I136" i="18" s="1"/>
  <c r="F200" i="18"/>
  <c r="I200" i="18" s="1"/>
  <c r="F264" i="18"/>
  <c r="E29" i="18"/>
  <c r="E93" i="18"/>
  <c r="E157" i="18"/>
  <c r="E205" i="18"/>
  <c r="E230" i="18"/>
  <c r="E250" i="18"/>
  <c r="E266" i="18"/>
  <c r="E282" i="18"/>
  <c r="E298" i="18"/>
  <c r="D15" i="18"/>
  <c r="D31" i="18"/>
  <c r="D47" i="18"/>
  <c r="D63" i="18"/>
  <c r="D79" i="18"/>
  <c r="D95" i="18"/>
  <c r="D111" i="18"/>
  <c r="D127" i="18"/>
  <c r="D143" i="18"/>
  <c r="D159" i="18"/>
  <c r="D175" i="18"/>
  <c r="D191" i="18"/>
  <c r="D207" i="18"/>
  <c r="D223" i="18"/>
  <c r="D239" i="18"/>
  <c r="D255" i="18"/>
  <c r="D271" i="18"/>
  <c r="D287" i="18"/>
  <c r="D303" i="18"/>
  <c r="C20" i="18"/>
  <c r="C36" i="18"/>
  <c r="C52" i="18"/>
  <c r="C68" i="18"/>
  <c r="C84" i="18"/>
  <c r="C100" i="18"/>
  <c r="C116" i="18"/>
  <c r="C132" i="18"/>
  <c r="C140" i="18"/>
  <c r="C145" i="18"/>
  <c r="C150" i="18"/>
  <c r="C156" i="18"/>
  <c r="C161" i="18"/>
  <c r="C166" i="18"/>
  <c r="C172" i="18"/>
  <c r="C177" i="18"/>
  <c r="C181" i="18"/>
  <c r="C185" i="18"/>
  <c r="C189" i="18"/>
  <c r="C193" i="18"/>
  <c r="C197" i="18"/>
  <c r="C201" i="18"/>
  <c r="C205" i="18"/>
  <c r="C209" i="18"/>
  <c r="C213" i="18"/>
  <c r="C217" i="18"/>
  <c r="C221" i="18"/>
  <c r="C225" i="18"/>
  <c r="C229" i="18"/>
  <c r="C233" i="18"/>
  <c r="C237" i="18"/>
  <c r="C241" i="18"/>
  <c r="C245" i="18"/>
  <c r="C249" i="18"/>
  <c r="C253" i="18"/>
  <c r="C257" i="18"/>
  <c r="C261" i="18"/>
  <c r="C265" i="18"/>
  <c r="C269" i="18"/>
  <c r="C273" i="18"/>
  <c r="C277" i="18"/>
  <c r="C281" i="18"/>
  <c r="C285" i="18"/>
  <c r="C289" i="18"/>
  <c r="C293" i="18"/>
  <c r="C297" i="18"/>
  <c r="C301" i="18"/>
  <c r="C305" i="18"/>
  <c r="C10" i="18"/>
  <c r="B213" i="18"/>
  <c r="B215" i="18"/>
  <c r="B217" i="18"/>
  <c r="B219" i="18"/>
  <c r="B221" i="18"/>
  <c r="B223" i="18"/>
  <c r="B225" i="18"/>
  <c r="B227" i="18"/>
  <c r="B229" i="18"/>
  <c r="B231" i="18"/>
  <c r="B233" i="18"/>
  <c r="B235" i="18"/>
  <c r="B237" i="18"/>
  <c r="B239" i="18"/>
  <c r="B241" i="18"/>
  <c r="B243" i="18"/>
  <c r="B245" i="18"/>
  <c r="B247" i="18"/>
  <c r="B249" i="18"/>
  <c r="B251" i="18"/>
  <c r="B253" i="18"/>
  <c r="B255" i="18"/>
  <c r="B257" i="18"/>
  <c r="B259" i="18"/>
  <c r="B261" i="18"/>
  <c r="B263" i="18"/>
  <c r="B265" i="18"/>
  <c r="B267" i="18"/>
  <c r="B269" i="18"/>
  <c r="B271" i="18"/>
  <c r="B273" i="18"/>
  <c r="B275" i="18"/>
  <c r="B277" i="18"/>
  <c r="B279" i="18"/>
  <c r="B281" i="18"/>
  <c r="B283" i="18"/>
  <c r="B285" i="18"/>
  <c r="B287" i="18"/>
  <c r="B289" i="18"/>
  <c r="B291" i="18"/>
  <c r="B293" i="18"/>
  <c r="B295" i="18"/>
  <c r="B297" i="18"/>
  <c r="B299" i="18"/>
  <c r="B301" i="18"/>
  <c r="B303" i="18"/>
  <c r="B305" i="18"/>
  <c r="B307" i="18"/>
  <c r="B66" i="18"/>
  <c r="B68" i="18"/>
  <c r="B70" i="18"/>
  <c r="B72" i="18"/>
  <c r="B74" i="18"/>
  <c r="B76" i="18"/>
  <c r="B78" i="18"/>
  <c r="B80" i="18"/>
  <c r="B82" i="18"/>
  <c r="B84" i="18"/>
  <c r="B86" i="18"/>
  <c r="B88" i="18"/>
  <c r="B90" i="18"/>
  <c r="B92" i="18"/>
  <c r="B94" i="18"/>
  <c r="B96" i="18"/>
  <c r="B98" i="18"/>
  <c r="B100" i="18"/>
  <c r="B102" i="18"/>
  <c r="B104" i="18"/>
  <c r="B106" i="18"/>
  <c r="B108" i="18"/>
  <c r="B110" i="18"/>
  <c r="B112" i="18"/>
  <c r="B114" i="18"/>
  <c r="B116" i="18"/>
  <c r="B118" i="18"/>
  <c r="B120" i="18"/>
  <c r="B122" i="18"/>
  <c r="B124" i="18"/>
  <c r="B126" i="18"/>
  <c r="B128" i="18"/>
  <c r="B130" i="18"/>
  <c r="B132" i="18"/>
  <c r="B134" i="18"/>
  <c r="B136" i="18"/>
  <c r="B138" i="18"/>
  <c r="B140" i="18"/>
  <c r="G33" i="18"/>
  <c r="G259" i="18"/>
  <c r="F24" i="18"/>
  <c r="I24" i="18" s="1"/>
  <c r="F88" i="18"/>
  <c r="I88" i="18" s="1"/>
  <c r="F152" i="18"/>
  <c r="I152" i="18" s="1"/>
  <c r="F216" i="18"/>
  <c r="I216" i="18" s="1"/>
  <c r="F280" i="18"/>
  <c r="I280" i="18" s="1"/>
  <c r="E45" i="18"/>
  <c r="E109" i="18"/>
  <c r="E173" i="18"/>
  <c r="E213" i="18"/>
  <c r="E235" i="18"/>
  <c r="E254" i="18"/>
  <c r="E270" i="18"/>
  <c r="E286" i="18"/>
  <c r="E302" i="18"/>
  <c r="D19" i="18"/>
  <c r="D35" i="18"/>
  <c r="D51" i="18"/>
  <c r="D67" i="18"/>
  <c r="D83" i="18"/>
  <c r="D99" i="18"/>
  <c r="D115" i="18"/>
  <c r="D131" i="18"/>
  <c r="D147" i="18"/>
  <c r="D163" i="18"/>
  <c r="D179" i="18"/>
  <c r="D195" i="18"/>
  <c r="D211" i="18"/>
  <c r="D227" i="18"/>
  <c r="D243" i="18"/>
  <c r="D259" i="18"/>
  <c r="D275" i="18"/>
  <c r="D291" i="18"/>
  <c r="D307" i="18"/>
  <c r="C24" i="18"/>
  <c r="C40" i="18"/>
  <c r="C56" i="18"/>
  <c r="C72" i="18"/>
  <c r="C88" i="18"/>
  <c r="C104" i="18"/>
  <c r="C120" i="18"/>
  <c r="C136" i="18"/>
  <c r="C141" i="18"/>
  <c r="C146" i="18"/>
  <c r="C152" i="18"/>
  <c r="C157" i="18"/>
  <c r="C162" i="18"/>
  <c r="C168" i="18"/>
  <c r="C173" i="18"/>
  <c r="C178" i="18"/>
  <c r="C182" i="18"/>
  <c r="C186" i="18"/>
  <c r="C190" i="18"/>
  <c r="C194" i="18"/>
  <c r="C198" i="18"/>
  <c r="C202" i="18"/>
  <c r="C206" i="18"/>
  <c r="C210" i="18"/>
  <c r="C214" i="18"/>
  <c r="C218" i="18"/>
  <c r="C222" i="18"/>
  <c r="C226" i="18"/>
  <c r="C230" i="18"/>
  <c r="C234" i="18"/>
  <c r="C238" i="18"/>
  <c r="C242" i="18"/>
  <c r="C246" i="18"/>
  <c r="C250" i="18"/>
  <c r="C254" i="18"/>
  <c r="C258" i="18"/>
  <c r="C262" i="18"/>
  <c r="C266" i="18"/>
  <c r="C270" i="18"/>
  <c r="C274" i="18"/>
  <c r="C278" i="18"/>
  <c r="C282" i="18"/>
  <c r="C286" i="18"/>
  <c r="C290" i="18"/>
  <c r="C294" i="18"/>
  <c r="C298" i="18"/>
  <c r="C302" i="18"/>
  <c r="C306" i="18"/>
  <c r="A212" i="18"/>
  <c r="A214" i="18"/>
  <c r="A216" i="18"/>
  <c r="A218" i="18"/>
  <c r="A220" i="18"/>
  <c r="A222" i="18"/>
  <c r="A224" i="18"/>
  <c r="A226" i="18"/>
  <c r="A228" i="18"/>
  <c r="A230" i="18"/>
  <c r="A232" i="18"/>
  <c r="A234" i="18"/>
  <c r="A236" i="18"/>
  <c r="A238" i="18"/>
  <c r="A240" i="18"/>
  <c r="A242" i="18"/>
  <c r="A244" i="18"/>
  <c r="A246" i="18"/>
  <c r="A248" i="18"/>
  <c r="A250" i="18"/>
  <c r="A252" i="18"/>
  <c r="A254" i="18"/>
  <c r="A256" i="18"/>
  <c r="A258" i="18"/>
  <c r="A260" i="18"/>
  <c r="A262" i="18"/>
  <c r="A264" i="18"/>
  <c r="A266" i="18"/>
  <c r="A268" i="18"/>
  <c r="A270" i="18"/>
  <c r="A272" i="18"/>
  <c r="A274" i="18"/>
  <c r="A276" i="18"/>
  <c r="A278" i="18"/>
  <c r="A280" i="18"/>
  <c r="A282" i="18"/>
  <c r="A284" i="18"/>
  <c r="A286" i="18"/>
  <c r="A288" i="18"/>
  <c r="A290" i="18"/>
  <c r="A292" i="18"/>
  <c r="A294" i="18"/>
  <c r="A296" i="18"/>
  <c r="A298" i="18"/>
  <c r="A300" i="18"/>
  <c r="A302" i="18"/>
  <c r="A304" i="18"/>
  <c r="A306" i="18"/>
  <c r="A308" i="18"/>
  <c r="A67" i="18"/>
  <c r="A69" i="18"/>
  <c r="A71" i="18"/>
  <c r="A73" i="18"/>
  <c r="A75" i="18"/>
  <c r="A77" i="18"/>
  <c r="A79" i="18"/>
  <c r="A81" i="18"/>
  <c r="A83" i="18"/>
  <c r="A85" i="18"/>
  <c r="A87" i="18"/>
  <c r="A89" i="18"/>
  <c r="A91" i="18"/>
  <c r="A93" i="18"/>
  <c r="A95" i="18"/>
  <c r="A97" i="18"/>
  <c r="A99" i="18"/>
  <c r="A101" i="18"/>
  <c r="A103" i="18"/>
  <c r="A105" i="18"/>
  <c r="A107" i="18"/>
  <c r="A109" i="18"/>
  <c r="A111" i="18"/>
  <c r="A113" i="18"/>
  <c r="A115" i="18"/>
  <c r="A117" i="18"/>
  <c r="A119" i="18"/>
  <c r="A121" i="18"/>
  <c r="A123" i="18"/>
  <c r="A125" i="18"/>
  <c r="G97" i="18"/>
  <c r="G275" i="18"/>
  <c r="F40" i="18"/>
  <c r="I40" i="18" s="1"/>
  <c r="F104" i="18"/>
  <c r="I104" i="18" s="1"/>
  <c r="F168" i="18"/>
  <c r="F232" i="18"/>
  <c r="F296" i="18"/>
  <c r="I296" i="18" s="1"/>
  <c r="E61" i="18"/>
  <c r="E125" i="18"/>
  <c r="E189" i="18"/>
  <c r="E219" i="18"/>
  <c r="E241" i="18"/>
  <c r="E258" i="18"/>
  <c r="E274" i="18"/>
  <c r="E290" i="18"/>
  <c r="E306" i="18"/>
  <c r="D23" i="18"/>
  <c r="D39" i="18"/>
  <c r="D55" i="18"/>
  <c r="D71" i="18"/>
  <c r="D87" i="18"/>
  <c r="D103" i="18"/>
  <c r="D119" i="18"/>
  <c r="D135" i="18"/>
  <c r="D151" i="18"/>
  <c r="D167" i="18"/>
  <c r="D183" i="18"/>
  <c r="D199" i="18"/>
  <c r="D215" i="18"/>
  <c r="D231" i="18"/>
  <c r="D247" i="18"/>
  <c r="D263" i="18"/>
  <c r="D279" i="18"/>
  <c r="D295" i="18"/>
  <c r="C12" i="18"/>
  <c r="C28" i="18"/>
  <c r="C44" i="18"/>
  <c r="C60" i="18"/>
  <c r="C76" i="18"/>
  <c r="C92" i="18"/>
  <c r="C108" i="18"/>
  <c r="C124" i="18"/>
  <c r="C137" i="18"/>
  <c r="C142" i="18"/>
  <c r="C148" i="18"/>
  <c r="C153" i="18"/>
  <c r="C158" i="18"/>
  <c r="C164" i="18"/>
  <c r="C169" i="18"/>
  <c r="C174" i="18"/>
  <c r="C179" i="18"/>
  <c r="C183" i="18"/>
  <c r="C187" i="18"/>
  <c r="C191" i="18"/>
  <c r="C195" i="18"/>
  <c r="C199" i="18"/>
  <c r="C203" i="18"/>
  <c r="C207" i="18"/>
  <c r="C211" i="18"/>
  <c r="C215" i="18"/>
  <c r="C219" i="18"/>
  <c r="C223" i="18"/>
  <c r="C227" i="18"/>
  <c r="C231" i="18"/>
  <c r="C235" i="18"/>
  <c r="C239" i="18"/>
  <c r="C243" i="18"/>
  <c r="C247" i="18"/>
  <c r="C251" i="18"/>
  <c r="C255" i="18"/>
  <c r="C259" i="18"/>
  <c r="C263" i="18"/>
  <c r="C267" i="18"/>
  <c r="C271" i="18"/>
  <c r="C275" i="18"/>
  <c r="C279" i="18"/>
  <c r="C283" i="18"/>
  <c r="C287" i="18"/>
  <c r="C291" i="18"/>
  <c r="C295" i="18"/>
  <c r="C299" i="18"/>
  <c r="C303" i="18"/>
  <c r="C307" i="18"/>
  <c r="B212" i="18"/>
  <c r="B214" i="18"/>
  <c r="B216" i="18"/>
  <c r="B218" i="18"/>
  <c r="B220" i="18"/>
  <c r="B222" i="18"/>
  <c r="B224" i="18"/>
  <c r="B226" i="18"/>
  <c r="B228" i="18"/>
  <c r="B230" i="18"/>
  <c r="B232" i="18"/>
  <c r="B234" i="18"/>
  <c r="B236" i="18"/>
  <c r="B238" i="18"/>
  <c r="B240" i="18"/>
  <c r="B242" i="18"/>
  <c r="B244" i="18"/>
  <c r="B246" i="18"/>
  <c r="B248" i="18"/>
  <c r="B250" i="18"/>
  <c r="B252" i="18"/>
  <c r="B254" i="18"/>
  <c r="B256" i="18"/>
  <c r="B258" i="18"/>
  <c r="B260" i="18"/>
  <c r="B262" i="18"/>
  <c r="B264" i="18"/>
  <c r="B266" i="18"/>
  <c r="B268" i="18"/>
  <c r="B270" i="18"/>
  <c r="B272" i="18"/>
  <c r="B274" i="18"/>
  <c r="B276" i="18"/>
  <c r="B278" i="18"/>
  <c r="B280" i="18"/>
  <c r="B282" i="18"/>
  <c r="B284" i="18"/>
  <c r="B286" i="18"/>
  <c r="B288" i="18"/>
  <c r="B290" i="18"/>
  <c r="B292" i="18"/>
  <c r="B294" i="18"/>
  <c r="B296" i="18"/>
  <c r="B298" i="18"/>
  <c r="B300" i="18"/>
  <c r="B302" i="18"/>
  <c r="B304" i="18"/>
  <c r="B306" i="18"/>
  <c r="B308" i="18"/>
  <c r="B67" i="18"/>
  <c r="B69" i="18"/>
  <c r="B71" i="18"/>
  <c r="B73" i="18"/>
  <c r="B75" i="18"/>
  <c r="B77" i="18"/>
  <c r="B79" i="18"/>
  <c r="B81" i="18"/>
  <c r="B83" i="18"/>
  <c r="B85" i="18"/>
  <c r="B87" i="18"/>
  <c r="B89" i="18"/>
  <c r="B91" i="18"/>
  <c r="B93" i="18"/>
  <c r="B95" i="18"/>
  <c r="B97" i="18"/>
  <c r="B99" i="18"/>
  <c r="B101" i="18"/>
  <c r="B103" i="18"/>
  <c r="B105" i="18"/>
  <c r="B107" i="18"/>
  <c r="B109" i="18"/>
  <c r="B111" i="18"/>
  <c r="B113" i="18"/>
  <c r="B115" i="18"/>
  <c r="B117" i="18"/>
  <c r="B119" i="18"/>
  <c r="B121" i="18"/>
  <c r="B123" i="18"/>
  <c r="B125" i="18"/>
  <c r="B127" i="18"/>
  <c r="B129" i="18"/>
  <c r="B131" i="18"/>
  <c r="B133" i="18"/>
  <c r="B135" i="18"/>
  <c r="B137" i="18"/>
  <c r="B139" i="18"/>
  <c r="B141" i="18"/>
  <c r="B143" i="18"/>
  <c r="B145" i="18"/>
  <c r="B147" i="18"/>
  <c r="B149" i="18"/>
  <c r="B151" i="18"/>
  <c r="B153" i="18"/>
  <c r="B155" i="18"/>
  <c r="B157" i="18"/>
  <c r="G161" i="18"/>
  <c r="F184" i="18"/>
  <c r="I184" i="18" s="1"/>
  <c r="E141" i="18"/>
  <c r="E262" i="18"/>
  <c r="D27" i="18"/>
  <c r="D91" i="18"/>
  <c r="D155" i="18"/>
  <c r="D219" i="18"/>
  <c r="D283" i="18"/>
  <c r="C48" i="18"/>
  <c r="C112" i="18"/>
  <c r="C149" i="18"/>
  <c r="C170" i="18"/>
  <c r="C188" i="18"/>
  <c r="C204" i="18"/>
  <c r="C220" i="18"/>
  <c r="C236" i="18"/>
  <c r="C252" i="18"/>
  <c r="C268" i="18"/>
  <c r="C284" i="18"/>
  <c r="C300" i="18"/>
  <c r="A215" i="18"/>
  <c r="A223" i="18"/>
  <c r="A231" i="18"/>
  <c r="A239" i="18"/>
  <c r="A247" i="18"/>
  <c r="A255" i="18"/>
  <c r="A263" i="18"/>
  <c r="A271" i="18"/>
  <c r="A279" i="18"/>
  <c r="A287" i="18"/>
  <c r="A295" i="18"/>
  <c r="A303" i="18"/>
  <c r="A68" i="18"/>
  <c r="A76" i="18"/>
  <c r="A84" i="18"/>
  <c r="A92" i="18"/>
  <c r="A100" i="18"/>
  <c r="A108" i="18"/>
  <c r="A116" i="18"/>
  <c r="A124" i="18"/>
  <c r="A129" i="18"/>
  <c r="A133" i="18"/>
  <c r="A137" i="18"/>
  <c r="A141" i="18"/>
  <c r="A144" i="18"/>
  <c r="B146" i="18"/>
  <c r="A149" i="18"/>
  <c r="A152" i="18"/>
  <c r="B154" i="18"/>
  <c r="A157" i="18"/>
  <c r="B159" i="18"/>
  <c r="B161" i="18"/>
  <c r="B163" i="18"/>
  <c r="B165" i="18"/>
  <c r="B167" i="18"/>
  <c r="B169" i="18"/>
  <c r="B171" i="18"/>
  <c r="B173" i="18"/>
  <c r="B175" i="18"/>
  <c r="B177" i="18"/>
  <c r="B179" i="18"/>
  <c r="B181" i="18"/>
  <c r="B183" i="18"/>
  <c r="B185" i="18"/>
  <c r="B187" i="18"/>
  <c r="B189" i="18"/>
  <c r="B191" i="18"/>
  <c r="B193" i="18"/>
  <c r="B195" i="18"/>
  <c r="B197" i="18"/>
  <c r="B199" i="18"/>
  <c r="B201" i="18"/>
  <c r="B203" i="18"/>
  <c r="B205" i="18"/>
  <c r="B207" i="18"/>
  <c r="B209" i="18"/>
  <c r="B211" i="18"/>
  <c r="B52" i="18"/>
  <c r="B54" i="18"/>
  <c r="B56" i="18"/>
  <c r="B58" i="18"/>
  <c r="B60" i="18"/>
  <c r="B62" i="18"/>
  <c r="B64" i="18"/>
  <c r="A195" i="18"/>
  <c r="G291" i="18"/>
  <c r="F248" i="18"/>
  <c r="I248" i="18" s="1"/>
  <c r="E197" i="18"/>
  <c r="E278" i="18"/>
  <c r="D43" i="18"/>
  <c r="D107" i="18"/>
  <c r="D171" i="18"/>
  <c r="D235" i="18"/>
  <c r="D299" i="18"/>
  <c r="C64" i="18"/>
  <c r="C128" i="18"/>
  <c r="C154" i="18"/>
  <c r="C176" i="18"/>
  <c r="C192" i="18"/>
  <c r="C208" i="18"/>
  <c r="C224" i="18"/>
  <c r="C240" i="18"/>
  <c r="C256" i="18"/>
  <c r="C272" i="18"/>
  <c r="C288" i="18"/>
  <c r="C304" i="18"/>
  <c r="A217" i="18"/>
  <c r="A225" i="18"/>
  <c r="A233" i="18"/>
  <c r="A241" i="18"/>
  <c r="A249" i="18"/>
  <c r="A257" i="18"/>
  <c r="A265" i="18"/>
  <c r="A273" i="18"/>
  <c r="A281" i="18"/>
  <c r="A289" i="18"/>
  <c r="A297" i="18"/>
  <c r="A305" i="18"/>
  <c r="A70" i="18"/>
  <c r="A78" i="18"/>
  <c r="A86" i="18"/>
  <c r="A94" i="18"/>
  <c r="A102" i="18"/>
  <c r="A110" i="18"/>
  <c r="A118" i="18"/>
  <c r="A126" i="18"/>
  <c r="A130" i="18"/>
  <c r="A134" i="18"/>
  <c r="A138" i="18"/>
  <c r="A142" i="18"/>
  <c r="B144" i="18"/>
  <c r="A147" i="18"/>
  <c r="A150" i="18"/>
  <c r="B152" i="18"/>
  <c r="A155" i="18"/>
  <c r="A158" i="18"/>
  <c r="A160" i="18"/>
  <c r="A162" i="18"/>
  <c r="A164" i="18"/>
  <c r="A166" i="18"/>
  <c r="A168" i="18"/>
  <c r="A170" i="18"/>
  <c r="A172" i="18"/>
  <c r="A174" i="18"/>
  <c r="A176" i="18"/>
  <c r="A178" i="18"/>
  <c r="A180" i="18"/>
  <c r="A182" i="18"/>
  <c r="A184" i="18"/>
  <c r="A186" i="18"/>
  <c r="A188" i="18"/>
  <c r="A190" i="18"/>
  <c r="A192" i="18"/>
  <c r="A194" i="18"/>
  <c r="A196" i="18"/>
  <c r="A198" i="18"/>
  <c r="A200" i="18"/>
  <c r="A202" i="18"/>
  <c r="A204" i="18"/>
  <c r="A206" i="18"/>
  <c r="A208" i="18"/>
  <c r="A210" i="18"/>
  <c r="A51" i="18"/>
  <c r="A53" i="18"/>
  <c r="A55" i="18"/>
  <c r="A57" i="18"/>
  <c r="A59" i="18"/>
  <c r="A61" i="18"/>
  <c r="A63" i="18"/>
  <c r="A65" i="18"/>
  <c r="A197" i="18"/>
  <c r="F56" i="18"/>
  <c r="I56" i="18" s="1"/>
  <c r="E13" i="18"/>
  <c r="E225" i="18"/>
  <c r="E294" i="18"/>
  <c r="D59" i="18"/>
  <c r="D123" i="18"/>
  <c r="D187" i="18"/>
  <c r="D251" i="18"/>
  <c r="C16" i="18"/>
  <c r="C80" i="18"/>
  <c r="C138" i="18"/>
  <c r="C160" i="18"/>
  <c r="C180" i="18"/>
  <c r="C196" i="18"/>
  <c r="C212" i="18"/>
  <c r="C228" i="18"/>
  <c r="C244" i="18"/>
  <c r="C260" i="18"/>
  <c r="C276" i="18"/>
  <c r="C292" i="18"/>
  <c r="C308" i="18"/>
  <c r="A219" i="18"/>
  <c r="A227" i="18"/>
  <c r="A235" i="18"/>
  <c r="A243" i="18"/>
  <c r="A251" i="18"/>
  <c r="A259" i="18"/>
  <c r="A267" i="18"/>
  <c r="A275" i="18"/>
  <c r="A283" i="18"/>
  <c r="A291" i="18"/>
  <c r="A299" i="18"/>
  <c r="A307" i="18"/>
  <c r="A72" i="18"/>
  <c r="A80" i="18"/>
  <c r="A88" i="18"/>
  <c r="A96" i="18"/>
  <c r="A104" i="18"/>
  <c r="A112" i="18"/>
  <c r="A120" i="18"/>
  <c r="A127" i="18"/>
  <c r="A131" i="18"/>
  <c r="A135" i="18"/>
  <c r="A139" i="18"/>
  <c r="B142" i="18"/>
  <c r="A145" i="18"/>
  <c r="A148" i="18"/>
  <c r="B150" i="18"/>
  <c r="A153" i="18"/>
  <c r="A156" i="18"/>
  <c r="B158" i="18"/>
  <c r="B160" i="18"/>
  <c r="B162" i="18"/>
  <c r="B164" i="18"/>
  <c r="B166" i="18"/>
  <c r="B168" i="18"/>
  <c r="B170" i="18"/>
  <c r="B172" i="18"/>
  <c r="B174" i="18"/>
  <c r="B176" i="18"/>
  <c r="B178" i="18"/>
  <c r="B180" i="18"/>
  <c r="B182" i="18"/>
  <c r="B184" i="18"/>
  <c r="B186" i="18"/>
  <c r="B188" i="18"/>
  <c r="B190" i="18"/>
  <c r="B192" i="18"/>
  <c r="B194" i="18"/>
  <c r="B196" i="18"/>
  <c r="B198" i="18"/>
  <c r="B200" i="18"/>
  <c r="B202" i="18"/>
  <c r="B204" i="18"/>
  <c r="B206" i="18"/>
  <c r="B208" i="18"/>
  <c r="B210" i="18"/>
  <c r="B51" i="18"/>
  <c r="B53" i="18"/>
  <c r="B55" i="18"/>
  <c r="B57" i="18"/>
  <c r="B59" i="18"/>
  <c r="B61" i="18"/>
  <c r="B63" i="18"/>
  <c r="B65" i="18"/>
  <c r="A191" i="18"/>
  <c r="F120" i="18"/>
  <c r="I120" i="18" s="1"/>
  <c r="E77" i="18"/>
  <c r="E246" i="18"/>
  <c r="D11" i="18"/>
  <c r="D75" i="18"/>
  <c r="D139" i="18"/>
  <c r="D203" i="18"/>
  <c r="D267" i="18"/>
  <c r="C32" i="18"/>
  <c r="C96" i="18"/>
  <c r="C144" i="18"/>
  <c r="C165" i="18"/>
  <c r="C184" i="18"/>
  <c r="C200" i="18"/>
  <c r="C216" i="18"/>
  <c r="C232" i="18"/>
  <c r="C248" i="18"/>
  <c r="C264" i="18"/>
  <c r="C280" i="18"/>
  <c r="C296" i="18"/>
  <c r="A213" i="18"/>
  <c r="A221" i="18"/>
  <c r="A229" i="18"/>
  <c r="A237" i="18"/>
  <c r="A245" i="18"/>
  <c r="A253" i="18"/>
  <c r="A261" i="18"/>
  <c r="A269" i="18"/>
  <c r="A277" i="18"/>
  <c r="A285" i="18"/>
  <c r="A293" i="18"/>
  <c r="A301" i="18"/>
  <c r="A66" i="18"/>
  <c r="A74" i="18"/>
  <c r="A82" i="18"/>
  <c r="A90" i="18"/>
  <c r="A98" i="18"/>
  <c r="A106" i="18"/>
  <c r="A114" i="18"/>
  <c r="A122" i="18"/>
  <c r="A128" i="18"/>
  <c r="A132" i="18"/>
  <c r="A136" i="18"/>
  <c r="A140" i="18"/>
  <c r="A143" i="18"/>
  <c r="A146" i="18"/>
  <c r="B148" i="18"/>
  <c r="A151" i="18"/>
  <c r="A154" i="18"/>
  <c r="B156" i="18"/>
  <c r="A159" i="18"/>
  <c r="A161" i="18"/>
  <c r="A163" i="18"/>
  <c r="A165" i="18"/>
  <c r="A167" i="18"/>
  <c r="A169" i="18"/>
  <c r="A171" i="18"/>
  <c r="A173" i="18"/>
  <c r="A175" i="18"/>
  <c r="A177" i="18"/>
  <c r="A179" i="18"/>
  <c r="A181" i="18"/>
  <c r="A183" i="18"/>
  <c r="A185" i="18"/>
  <c r="A187" i="18"/>
  <c r="A189" i="18"/>
  <c r="A193" i="18"/>
  <c r="A199" i="18"/>
  <c r="A201" i="18"/>
  <c r="A203" i="18"/>
  <c r="A205" i="18"/>
  <c r="A207" i="18"/>
  <c r="A209" i="18"/>
  <c r="A211" i="18"/>
  <c r="A52" i="18"/>
  <c r="A54" i="18"/>
  <c r="A56" i="18"/>
  <c r="A58" i="18"/>
  <c r="A60" i="18"/>
  <c r="A62" i="18"/>
  <c r="A64" i="18"/>
  <c r="A27" i="18"/>
  <c r="A29" i="18"/>
  <c r="A31" i="18"/>
  <c r="A33" i="18"/>
  <c r="A35" i="18"/>
  <c r="A37" i="18"/>
  <c r="A39" i="18"/>
  <c r="A41" i="18"/>
  <c r="A43" i="18"/>
  <c r="A45" i="18"/>
  <c r="A47" i="18"/>
  <c r="A49" i="18"/>
  <c r="B11" i="18"/>
  <c r="B15" i="18"/>
  <c r="B19" i="18"/>
  <c r="B23" i="18"/>
  <c r="B10" i="18"/>
  <c r="B27" i="18"/>
  <c r="B29" i="18"/>
  <c r="B31" i="18"/>
  <c r="B33" i="18"/>
  <c r="B35" i="18"/>
  <c r="B37" i="18"/>
  <c r="B39" i="18"/>
  <c r="B41" i="18"/>
  <c r="B43" i="18"/>
  <c r="B45" i="18"/>
  <c r="B47" i="18"/>
  <c r="B49" i="18"/>
  <c r="B12" i="18"/>
  <c r="B16" i="18"/>
  <c r="B20" i="18"/>
  <c r="B24" i="18"/>
  <c r="A28" i="18"/>
  <c r="A30" i="18"/>
  <c r="A32" i="18"/>
  <c r="A34" i="18"/>
  <c r="A36" i="18"/>
  <c r="A38" i="18"/>
  <c r="A40" i="18"/>
  <c r="A42" i="18"/>
  <c r="A44" i="18"/>
  <c r="A46" i="18"/>
  <c r="A48" i="18"/>
  <c r="A50" i="18"/>
  <c r="B13" i="18"/>
  <c r="B17" i="18"/>
  <c r="B21" i="18"/>
  <c r="B25" i="18"/>
  <c r="B28" i="18"/>
  <c r="B30" i="18"/>
  <c r="B32" i="18"/>
  <c r="B34" i="18"/>
  <c r="B36" i="18"/>
  <c r="B38" i="18"/>
  <c r="B40" i="18"/>
  <c r="B42" i="18"/>
  <c r="B44" i="18"/>
  <c r="B46" i="18"/>
  <c r="B48" i="18"/>
  <c r="B50" i="18"/>
  <c r="B14" i="18"/>
  <c r="B18" i="18"/>
  <c r="B22" i="18"/>
  <c r="B26" i="18"/>
  <c r="A13" i="18"/>
  <c r="A20" i="18"/>
  <c r="A19" i="18"/>
  <c r="A25" i="18"/>
  <c r="A12" i="18"/>
  <c r="A24" i="18"/>
  <c r="A22" i="18"/>
  <c r="A14" i="18"/>
  <c r="A17" i="18"/>
  <c r="A16" i="18"/>
  <c r="A15" i="18"/>
  <c r="A26" i="18"/>
  <c r="A11" i="18"/>
  <c r="A23" i="18"/>
  <c r="A21" i="18"/>
  <c r="A18" i="18"/>
  <c r="A9" i="16"/>
  <c r="C8" i="16"/>
  <c r="D8" i="16"/>
  <c r="C17" i="16"/>
  <c r="D13" i="16"/>
  <c r="C30" i="16"/>
  <c r="C12" i="16"/>
  <c r="D21" i="16"/>
  <c r="C37" i="16"/>
  <c r="C22" i="16"/>
  <c r="D11" i="16"/>
  <c r="C15" i="16"/>
  <c r="C21" i="16"/>
  <c r="C18" i="16"/>
  <c r="C44" i="16"/>
  <c r="D18" i="16"/>
  <c r="C33" i="16"/>
  <c r="D39" i="16"/>
  <c r="D23" i="16"/>
  <c r="C14" i="16"/>
  <c r="D36" i="16"/>
  <c r="D20" i="16"/>
  <c r="C40" i="16"/>
  <c r="C24" i="16"/>
  <c r="D30" i="16"/>
  <c r="D14" i="16"/>
  <c r="C43" i="16"/>
  <c r="C27" i="16"/>
  <c r="C11" i="16"/>
  <c r="D33" i="16"/>
  <c r="D17" i="16"/>
  <c r="D27" i="16"/>
  <c r="D40" i="16"/>
  <c r="C31" i="16"/>
  <c r="D37" i="16"/>
  <c r="C45" i="16"/>
  <c r="C29" i="16"/>
  <c r="C13" i="16"/>
  <c r="D35" i="16"/>
  <c r="D19" i="16"/>
  <c r="C34" i="16"/>
  <c r="C10" i="16"/>
  <c r="D32" i="16"/>
  <c r="D16" i="16"/>
  <c r="C36" i="16"/>
  <c r="C20" i="16"/>
  <c r="D42" i="16"/>
  <c r="D26" i="16"/>
  <c r="D10" i="16"/>
  <c r="C39" i="16"/>
  <c r="C23" i="16"/>
  <c r="D45" i="16"/>
  <c r="D29" i="16"/>
  <c r="D43" i="16"/>
  <c r="D24" i="16"/>
  <c r="C28" i="16"/>
  <c r="D34" i="16"/>
  <c r="A14" i="16"/>
  <c r="C42" i="16"/>
  <c r="C41" i="16"/>
  <c r="C25" i="16"/>
  <c r="C9" i="16"/>
  <c r="D31" i="16"/>
  <c r="D15" i="16"/>
  <c r="C26" i="16"/>
  <c r="D44" i="16"/>
  <c r="D28" i="16"/>
  <c r="D12" i="16"/>
  <c r="C32" i="16"/>
  <c r="C16" i="16"/>
  <c r="D38" i="16"/>
  <c r="D22" i="16"/>
  <c r="C38" i="16"/>
  <c r="C35" i="16"/>
  <c r="C19" i="16"/>
  <c r="D41" i="16"/>
  <c r="D25" i="16"/>
  <c r="D9" i="16"/>
  <c r="B12" i="16"/>
  <c r="A10" i="16"/>
  <c r="A18" i="16"/>
  <c r="B16" i="16"/>
  <c r="B14" i="16"/>
  <c r="B10" i="16"/>
  <c r="A21" i="16"/>
  <c r="B30" i="16"/>
  <c r="A39" i="16"/>
  <c r="B11" i="16"/>
  <c r="A26" i="16"/>
  <c r="B18" i="16"/>
  <c r="B38" i="16"/>
  <c r="B33" i="16"/>
  <c r="B39" i="16"/>
  <c r="A32" i="16"/>
  <c r="B13" i="16"/>
  <c r="A23" i="16"/>
  <c r="B37" i="16"/>
  <c r="A13" i="16"/>
  <c r="B15" i="16"/>
  <c r="A30" i="16"/>
  <c r="B22" i="16"/>
  <c r="A33" i="16"/>
  <c r="A36" i="16"/>
  <c r="A17" i="16"/>
  <c r="B19" i="16"/>
  <c r="B26" i="16"/>
  <c r="A37" i="16"/>
  <c r="A40" i="16"/>
  <c r="B29" i="16"/>
  <c r="A25" i="16"/>
  <c r="B27" i="16"/>
  <c r="A11" i="16"/>
  <c r="A38" i="16"/>
  <c r="A22" i="16"/>
  <c r="A29" i="16"/>
  <c r="A15" i="16"/>
  <c r="A43" i="16"/>
  <c r="E43" i="16" s="1"/>
  <c r="A31" i="16"/>
  <c r="A12" i="16"/>
  <c r="B9" i="16"/>
  <c r="A19" i="16"/>
  <c r="A35" i="16"/>
  <c r="A44" i="16"/>
  <c r="E44" i="16" s="1"/>
  <c r="B23" i="16"/>
  <c r="A34" i="16"/>
  <c r="A42" i="16"/>
  <c r="E42" i="16" s="1"/>
  <c r="A20" i="16"/>
  <c r="B17" i="16"/>
  <c r="A27" i="16"/>
  <c r="B31" i="16"/>
  <c r="A16" i="16"/>
  <c r="A24" i="16"/>
  <c r="B21" i="16"/>
  <c r="B41" i="16"/>
  <c r="B32" i="16"/>
  <c r="A28" i="16"/>
  <c r="B25" i="16"/>
  <c r="B42" i="16"/>
  <c r="A45" i="16"/>
  <c r="E45" i="16" s="1"/>
  <c r="B44" i="16"/>
  <c r="B36" i="16"/>
  <c r="B28" i="16"/>
  <c r="B43" i="16"/>
  <c r="B40" i="16"/>
  <c r="B20" i="16"/>
  <c r="B34" i="16"/>
  <c r="B45" i="16"/>
  <c r="B24" i="16"/>
  <c r="A41" i="16"/>
  <c r="E41" i="16" s="1"/>
  <c r="B35" i="16"/>
  <c r="AI3" i="7"/>
  <c r="AI4" i="7" s="1"/>
  <c r="AI5" i="7" s="1"/>
  <c r="AI6" i="7" s="1"/>
  <c r="AI7" i="7" s="1"/>
  <c r="AI8" i="7" s="1"/>
  <c r="G4" i="7"/>
  <c r="K4" i="7" s="1"/>
  <c r="G148" i="7"/>
  <c r="K148" i="7" s="1"/>
  <c r="G144" i="7"/>
  <c r="K144" i="7" s="1"/>
  <c r="G140" i="7"/>
  <c r="K140" i="7" s="1"/>
  <c r="G136" i="7"/>
  <c r="K136" i="7" s="1"/>
  <c r="G132" i="7"/>
  <c r="K132" i="7" s="1"/>
  <c r="G128" i="7"/>
  <c r="K128" i="7" s="1"/>
  <c r="G124" i="7"/>
  <c r="K124" i="7" s="1"/>
  <c r="G120" i="7"/>
  <c r="K120" i="7" s="1"/>
  <c r="G116" i="7"/>
  <c r="K116" i="7" s="1"/>
  <c r="G108" i="7"/>
  <c r="K108" i="7" s="1"/>
  <c r="G104" i="7"/>
  <c r="K104" i="7" s="1"/>
  <c r="G100" i="7"/>
  <c r="K100" i="7" s="1"/>
  <c r="G96" i="7"/>
  <c r="K96" i="7" s="1"/>
  <c r="G92" i="7"/>
  <c r="K92" i="7" s="1"/>
  <c r="G88" i="7"/>
  <c r="K88" i="7" s="1"/>
  <c r="G84" i="7"/>
  <c r="K84" i="7" s="1"/>
  <c r="G80" i="7"/>
  <c r="K80" i="7" s="1"/>
  <c r="G76" i="7"/>
  <c r="K76" i="7" s="1"/>
  <c r="G72" i="7"/>
  <c r="K72" i="7" s="1"/>
  <c r="G68" i="7"/>
  <c r="K68" i="7" s="1"/>
  <c r="G64" i="7"/>
  <c r="K64" i="7" s="1"/>
  <c r="G60" i="7"/>
  <c r="K60" i="7" s="1"/>
  <c r="G56" i="7"/>
  <c r="K56" i="7" s="1"/>
  <c r="G52" i="7"/>
  <c r="K52" i="7" s="1"/>
  <c r="G48" i="7"/>
  <c r="K48" i="7" s="1"/>
  <c r="G44" i="7"/>
  <c r="K44" i="7" s="1"/>
  <c r="G40" i="7"/>
  <c r="K40" i="7" s="1"/>
  <c r="G36" i="7"/>
  <c r="K36" i="7" s="1"/>
  <c r="G32" i="7"/>
  <c r="K32" i="7" s="1"/>
  <c r="G28" i="7"/>
  <c r="K28" i="7" s="1"/>
  <c r="G24" i="7"/>
  <c r="K24" i="7" s="1"/>
  <c r="G20" i="7"/>
  <c r="K20" i="7" s="1"/>
  <c r="G16" i="7"/>
  <c r="K16" i="7" s="1"/>
  <c r="G12" i="7"/>
  <c r="K12" i="7" s="1"/>
  <c r="G8" i="7"/>
  <c r="K8" i="7" s="1"/>
  <c r="G69" i="7"/>
  <c r="K69" i="7" s="1"/>
  <c r="G65" i="7"/>
  <c r="K65" i="7" s="1"/>
  <c r="G61" i="7"/>
  <c r="K61" i="7" s="1"/>
  <c r="G57" i="7"/>
  <c r="K57" i="7" s="1"/>
  <c r="G53" i="7"/>
  <c r="K53" i="7" s="1"/>
  <c r="G49" i="7"/>
  <c r="K49" i="7" s="1"/>
  <c r="G45" i="7"/>
  <c r="K45" i="7" s="1"/>
  <c r="G41" i="7"/>
  <c r="K41" i="7" s="1"/>
  <c r="G37" i="7"/>
  <c r="K37" i="7" s="1"/>
  <c r="G33" i="7"/>
  <c r="K33" i="7" s="1"/>
  <c r="G29" i="7"/>
  <c r="K29" i="7" s="1"/>
  <c r="G25" i="7"/>
  <c r="K25" i="7" s="1"/>
  <c r="G21" i="7"/>
  <c r="K21" i="7" s="1"/>
  <c r="G17" i="7"/>
  <c r="K17" i="7" s="1"/>
  <c r="G13" i="7"/>
  <c r="K13" i="7" s="1"/>
  <c r="G9" i="7"/>
  <c r="K9" i="7" s="1"/>
  <c r="G5" i="7"/>
  <c r="K5" i="7" s="1"/>
  <c r="G66" i="7"/>
  <c r="K66" i="7" s="1"/>
  <c r="G62" i="7"/>
  <c r="K62" i="7" s="1"/>
  <c r="G58" i="7"/>
  <c r="K58" i="7" s="1"/>
  <c r="G54" i="7"/>
  <c r="K54" i="7" s="1"/>
  <c r="G50" i="7"/>
  <c r="K50" i="7" s="1"/>
  <c r="G46" i="7"/>
  <c r="K46" i="7" s="1"/>
  <c r="G42" i="7"/>
  <c r="K42" i="7" s="1"/>
  <c r="G38" i="7"/>
  <c r="K38" i="7" s="1"/>
  <c r="G34" i="7"/>
  <c r="K34" i="7" s="1"/>
  <c r="G30" i="7"/>
  <c r="K30" i="7" s="1"/>
  <c r="G26" i="7"/>
  <c r="K26" i="7" s="1"/>
  <c r="G22" i="7"/>
  <c r="K22" i="7" s="1"/>
  <c r="G18" i="7"/>
  <c r="K18" i="7" s="1"/>
  <c r="G14" i="7"/>
  <c r="K14" i="7" s="1"/>
  <c r="G10" i="7"/>
  <c r="K10" i="7" s="1"/>
  <c r="G6" i="7"/>
  <c r="K6" i="7" s="1"/>
  <c r="G77" i="7"/>
  <c r="K77" i="7" s="1"/>
  <c r="G73" i="7"/>
  <c r="K73" i="7" s="1"/>
  <c r="G161" i="7"/>
  <c r="K161" i="7" s="1"/>
  <c r="G149" i="7"/>
  <c r="K149" i="7" s="1"/>
  <c r="G137" i="7"/>
  <c r="K137" i="7" s="1"/>
  <c r="G125" i="7"/>
  <c r="K125" i="7" s="1"/>
  <c r="G113" i="7"/>
  <c r="K113" i="7" s="1"/>
  <c r="G93" i="7"/>
  <c r="K93" i="7" s="1"/>
  <c r="G165" i="7"/>
  <c r="K165" i="7" s="1"/>
  <c r="G153" i="7"/>
  <c r="K153" i="7" s="1"/>
  <c r="G145" i="7"/>
  <c r="K145" i="7" s="1"/>
  <c r="G133" i="7"/>
  <c r="K133" i="7" s="1"/>
  <c r="G121" i="7"/>
  <c r="K121" i="7" s="1"/>
  <c r="G109" i="7"/>
  <c r="K109" i="7" s="1"/>
  <c r="G101" i="7"/>
  <c r="K101" i="7" s="1"/>
  <c r="G89" i="7"/>
  <c r="K89" i="7" s="1"/>
  <c r="G196" i="7"/>
  <c r="K196" i="7" s="1"/>
  <c r="G188" i="7"/>
  <c r="K188" i="7" s="1"/>
  <c r="G180" i="7"/>
  <c r="K180" i="7" s="1"/>
  <c r="G172" i="7"/>
  <c r="K172" i="7" s="1"/>
  <c r="G164" i="7"/>
  <c r="K164" i="7" s="1"/>
  <c r="G156" i="7"/>
  <c r="K156" i="7" s="1"/>
  <c r="G157" i="7"/>
  <c r="K157" i="7" s="1"/>
  <c r="G141" i="7"/>
  <c r="K141" i="7" s="1"/>
  <c r="G129" i="7"/>
  <c r="K129" i="7" s="1"/>
  <c r="G117" i="7"/>
  <c r="K117" i="7" s="1"/>
  <c r="G105" i="7"/>
  <c r="K105" i="7" s="1"/>
  <c r="G97" i="7"/>
  <c r="K97" i="7" s="1"/>
  <c r="G85" i="7"/>
  <c r="K85" i="7" s="1"/>
  <c r="G81" i="7"/>
  <c r="K81" i="7" s="1"/>
  <c r="G200" i="7"/>
  <c r="K200" i="7" s="1"/>
  <c r="G192" i="7"/>
  <c r="K192" i="7" s="1"/>
  <c r="G184" i="7"/>
  <c r="K184" i="7" s="1"/>
  <c r="G176" i="7"/>
  <c r="K176" i="7" s="1"/>
  <c r="G168" i="7"/>
  <c r="K168" i="7" s="1"/>
  <c r="G160" i="7"/>
  <c r="K160" i="7" s="1"/>
  <c r="G152" i="7"/>
  <c r="K152" i="7" s="1"/>
  <c r="G191" i="7"/>
  <c r="K191" i="7" s="1"/>
  <c r="G179" i="7"/>
  <c r="K179" i="7" s="1"/>
  <c r="G167" i="7"/>
  <c r="K167" i="7" s="1"/>
  <c r="G155" i="7"/>
  <c r="K155" i="7" s="1"/>
  <c r="G143" i="7"/>
  <c r="K143" i="7" s="1"/>
  <c r="G131" i="7"/>
  <c r="K131" i="7" s="1"/>
  <c r="G119" i="7"/>
  <c r="K119" i="7" s="1"/>
  <c r="G107" i="7"/>
  <c r="K107" i="7" s="1"/>
  <c r="G99" i="7"/>
  <c r="K99" i="7" s="1"/>
  <c r="G87" i="7"/>
  <c r="K87" i="7" s="1"/>
  <c r="G79" i="7"/>
  <c r="K79" i="7" s="1"/>
  <c r="G71" i="7"/>
  <c r="K71" i="7" s="1"/>
  <c r="G63" i="7"/>
  <c r="K63" i="7" s="1"/>
  <c r="G51" i="7"/>
  <c r="K51" i="7" s="1"/>
  <c r="G43" i="7"/>
  <c r="K43" i="7" s="1"/>
  <c r="G39" i="7"/>
  <c r="K39" i="7" s="1"/>
  <c r="G35" i="7"/>
  <c r="K35" i="7" s="1"/>
  <c r="G31" i="7"/>
  <c r="K31" i="7" s="1"/>
  <c r="G23" i="7"/>
  <c r="K23" i="7" s="1"/>
  <c r="G15" i="7"/>
  <c r="K15" i="7" s="1"/>
  <c r="G7" i="7"/>
  <c r="K7" i="7" s="1"/>
  <c r="G202" i="7"/>
  <c r="K202" i="7" s="1"/>
  <c r="G194" i="7"/>
  <c r="K194" i="7" s="1"/>
  <c r="G186" i="7"/>
  <c r="K186" i="7" s="1"/>
  <c r="G178" i="7"/>
  <c r="K178" i="7" s="1"/>
  <c r="G170" i="7"/>
  <c r="K170" i="7" s="1"/>
  <c r="G162" i="7"/>
  <c r="K162" i="7" s="1"/>
  <c r="G154" i="7"/>
  <c r="K154" i="7" s="1"/>
  <c r="G146" i="7"/>
  <c r="K146" i="7" s="1"/>
  <c r="G138" i="7"/>
  <c r="K138" i="7" s="1"/>
  <c r="G130" i="7"/>
  <c r="K130" i="7" s="1"/>
  <c r="G122" i="7"/>
  <c r="K122" i="7" s="1"/>
  <c r="G114" i="7"/>
  <c r="K114" i="7" s="1"/>
  <c r="G106" i="7"/>
  <c r="K106" i="7" s="1"/>
  <c r="G98" i="7"/>
  <c r="K98" i="7" s="1"/>
  <c r="G90" i="7"/>
  <c r="K90" i="7" s="1"/>
  <c r="G82" i="7"/>
  <c r="K82" i="7" s="1"/>
  <c r="G74" i="7"/>
  <c r="K74" i="7" s="1"/>
  <c r="G201" i="7"/>
  <c r="K201" i="7" s="1"/>
  <c r="G197" i="7"/>
  <c r="K197" i="7" s="1"/>
  <c r="G193" i="7"/>
  <c r="K193" i="7" s="1"/>
  <c r="G189" i="7"/>
  <c r="K189" i="7" s="1"/>
  <c r="G185" i="7"/>
  <c r="K185" i="7" s="1"/>
  <c r="G181" i="7"/>
  <c r="K181" i="7" s="1"/>
  <c r="G177" i="7"/>
  <c r="K177" i="7" s="1"/>
  <c r="G173" i="7"/>
  <c r="K173" i="7" s="1"/>
  <c r="G169" i="7"/>
  <c r="K169" i="7" s="1"/>
  <c r="G199" i="7"/>
  <c r="K199" i="7" s="1"/>
  <c r="G187" i="7"/>
  <c r="K187" i="7" s="1"/>
  <c r="G175" i="7"/>
  <c r="K175" i="7" s="1"/>
  <c r="G159" i="7"/>
  <c r="K159" i="7" s="1"/>
  <c r="G147" i="7"/>
  <c r="K147" i="7" s="1"/>
  <c r="G135" i="7"/>
  <c r="K135" i="7" s="1"/>
  <c r="G123" i="7"/>
  <c r="K123" i="7" s="1"/>
  <c r="G111" i="7"/>
  <c r="K111" i="7" s="1"/>
  <c r="G95" i="7"/>
  <c r="K95" i="7" s="1"/>
  <c r="G195" i="7"/>
  <c r="K195" i="7" s="1"/>
  <c r="G183" i="7"/>
  <c r="K183" i="7" s="1"/>
  <c r="G171" i="7"/>
  <c r="K171" i="7" s="1"/>
  <c r="G163" i="7"/>
  <c r="K163" i="7" s="1"/>
  <c r="G151" i="7"/>
  <c r="K151" i="7" s="1"/>
  <c r="G139" i="7"/>
  <c r="K139" i="7" s="1"/>
  <c r="G127" i="7"/>
  <c r="K127" i="7" s="1"/>
  <c r="G115" i="7"/>
  <c r="K115" i="7" s="1"/>
  <c r="G103" i="7"/>
  <c r="K103" i="7" s="1"/>
  <c r="G91" i="7"/>
  <c r="K91" i="7" s="1"/>
  <c r="G83" i="7"/>
  <c r="K83" i="7" s="1"/>
  <c r="G75" i="7"/>
  <c r="K75" i="7" s="1"/>
  <c r="G67" i="7"/>
  <c r="K67" i="7" s="1"/>
  <c r="G59" i="7"/>
  <c r="K59" i="7" s="1"/>
  <c r="G55" i="7"/>
  <c r="K55" i="7" s="1"/>
  <c r="G47" i="7"/>
  <c r="K47" i="7" s="1"/>
  <c r="G27" i="7"/>
  <c r="K27" i="7" s="1"/>
  <c r="G19" i="7"/>
  <c r="K19" i="7" s="1"/>
  <c r="G11" i="7"/>
  <c r="K11" i="7" s="1"/>
  <c r="G198" i="7"/>
  <c r="K198" i="7" s="1"/>
  <c r="G190" i="7"/>
  <c r="K190" i="7" s="1"/>
  <c r="G182" i="7"/>
  <c r="K182" i="7" s="1"/>
  <c r="G174" i="7"/>
  <c r="K174" i="7" s="1"/>
  <c r="G166" i="7"/>
  <c r="K166" i="7" s="1"/>
  <c r="G158" i="7"/>
  <c r="K158" i="7" s="1"/>
  <c r="G150" i="7"/>
  <c r="K150" i="7" s="1"/>
  <c r="G142" i="7"/>
  <c r="K142" i="7" s="1"/>
  <c r="G134" i="7"/>
  <c r="K134" i="7" s="1"/>
  <c r="G126" i="7"/>
  <c r="K126" i="7" s="1"/>
  <c r="G118" i="7"/>
  <c r="K118" i="7" s="1"/>
  <c r="G110" i="7"/>
  <c r="K110" i="7" s="1"/>
  <c r="G102" i="7"/>
  <c r="K102" i="7" s="1"/>
  <c r="G94" i="7"/>
  <c r="K94" i="7" s="1"/>
  <c r="G86" i="7"/>
  <c r="K86" i="7" s="1"/>
  <c r="G78" i="7"/>
  <c r="K78" i="7" s="1"/>
  <c r="G70" i="7"/>
  <c r="K70" i="7" s="1"/>
  <c r="G112" i="7"/>
  <c r="K112" i="7" s="1"/>
  <c r="G3" i="7"/>
  <c r="K3" i="7" s="1"/>
  <c r="I168" i="18" l="1"/>
  <c r="I188" i="18"/>
  <c r="I31" i="18"/>
  <c r="I15" i="18"/>
  <c r="I49" i="18"/>
  <c r="I256" i="18"/>
  <c r="I242" i="18"/>
  <c r="I226" i="18"/>
  <c r="I210" i="18"/>
  <c r="I194" i="18"/>
  <c r="I178" i="18"/>
  <c r="I162" i="18"/>
  <c r="I146" i="18"/>
  <c r="I130" i="18"/>
  <c r="I114" i="18"/>
  <c r="I98" i="18"/>
  <c r="I82" i="18"/>
  <c r="I66" i="18"/>
  <c r="I249" i="18"/>
  <c r="I233" i="18"/>
  <c r="I217" i="18"/>
  <c r="I201" i="18"/>
  <c r="I185" i="18"/>
  <c r="I169" i="18"/>
  <c r="I153" i="18"/>
  <c r="I137" i="18"/>
  <c r="I121" i="18"/>
  <c r="I105" i="18"/>
  <c r="I89" i="18"/>
  <c r="I73" i="18"/>
  <c r="I57" i="18"/>
  <c r="I232" i="18"/>
  <c r="I240" i="18"/>
  <c r="I176" i="18"/>
  <c r="I112" i="18"/>
  <c r="I259" i="18"/>
  <c r="I243" i="18"/>
  <c r="I227" i="18"/>
  <c r="I211" i="18"/>
  <c r="I195" i="18"/>
  <c r="I179" i="18"/>
  <c r="I163" i="18"/>
  <c r="I147" i="18"/>
  <c r="I131" i="18"/>
  <c r="I115" i="18"/>
  <c r="I99" i="18"/>
  <c r="I83" i="18"/>
  <c r="I67" i="18"/>
  <c r="I51" i="18"/>
  <c r="I60" i="18"/>
  <c r="I234" i="18"/>
  <c r="I218" i="18"/>
  <c r="I202" i="18"/>
  <c r="I186" i="18"/>
  <c r="I170" i="18"/>
  <c r="I154" i="18"/>
  <c r="I138" i="18"/>
  <c r="I122" i="18"/>
  <c r="I106" i="18"/>
  <c r="I90" i="18"/>
  <c r="I74" i="18"/>
  <c r="I58" i="18"/>
  <c r="I257" i="18"/>
  <c r="I241" i="18"/>
  <c r="I225" i="18"/>
  <c r="I209" i="18"/>
  <c r="I193" i="18"/>
  <c r="I177" i="18"/>
  <c r="I161" i="18"/>
  <c r="I145" i="18"/>
  <c r="I129" i="18"/>
  <c r="I113" i="18"/>
  <c r="I97" i="18"/>
  <c r="I81" i="18"/>
  <c r="I172" i="18"/>
  <c r="I251" i="18"/>
  <c r="I235" i="18"/>
  <c r="I219" i="18"/>
  <c r="I203" i="18"/>
  <c r="I187" i="18"/>
  <c r="I171" i="18"/>
  <c r="I155" i="18"/>
  <c r="I139" i="18"/>
  <c r="I123" i="18"/>
  <c r="I107" i="18"/>
  <c r="I91" i="18"/>
  <c r="I75" i="18"/>
  <c r="I59" i="18"/>
  <c r="I27" i="18"/>
  <c r="I264" i="18"/>
  <c r="I258" i="18"/>
  <c r="I220" i="18"/>
  <c r="I156" i="18"/>
  <c r="I92" i="18"/>
  <c r="I204" i="18"/>
  <c r="I76" i="18"/>
  <c r="I238" i="18"/>
  <c r="I222" i="18"/>
  <c r="I206" i="18"/>
  <c r="I190" i="18"/>
  <c r="I174" i="18"/>
  <c r="I158" i="18"/>
  <c r="I142" i="18"/>
  <c r="I126" i="18"/>
  <c r="I110" i="18"/>
  <c r="I94" i="18"/>
  <c r="I78" i="18"/>
  <c r="I62" i="18"/>
  <c r="I245" i="18"/>
  <c r="I229" i="18"/>
  <c r="I236" i="18"/>
  <c r="I108" i="18"/>
  <c r="I43" i="18"/>
  <c r="I11" i="18"/>
  <c r="I246" i="18"/>
  <c r="I230" i="18"/>
  <c r="I214" i="18"/>
  <c r="I198" i="18"/>
  <c r="I182" i="18"/>
  <c r="I166" i="18"/>
  <c r="I150" i="18"/>
  <c r="I134" i="18"/>
  <c r="I118" i="18"/>
  <c r="I102" i="18"/>
  <c r="I86" i="18"/>
  <c r="I70" i="18"/>
  <c r="I54" i="18"/>
  <c r="I253" i="18"/>
  <c r="I10" i="18"/>
  <c r="E8" i="16"/>
  <c r="E9" i="16" s="1"/>
  <c r="E10" i="16" s="1"/>
  <c r="E11" i="16" s="1"/>
  <c r="E12" i="16" s="1"/>
  <c r="E13" i="16" s="1"/>
  <c r="E14" i="16" s="1"/>
  <c r="E15" i="16" s="1"/>
  <c r="E16" i="16" s="1"/>
  <c r="E17" i="16" s="1"/>
  <c r="E18" i="16" s="1"/>
  <c r="E19" i="16" s="1"/>
  <c r="E20" i="16" s="1"/>
  <c r="E21" i="16" s="1"/>
  <c r="E22" i="16" s="1"/>
  <c r="E23" i="16" s="1"/>
  <c r="E24" i="16" s="1"/>
  <c r="E25" i="16" s="1"/>
  <c r="E26" i="16" s="1"/>
  <c r="E27" i="16" s="1"/>
  <c r="E28" i="16" s="1"/>
  <c r="E29" i="16" s="1"/>
  <c r="E30" i="16" s="1"/>
  <c r="E31" i="16" s="1"/>
  <c r="E32" i="16" s="1"/>
  <c r="E33" i="16"/>
  <c r="E34" i="16" s="1"/>
  <c r="E35" i="16" s="1"/>
  <c r="E36" i="16" s="1"/>
  <c r="E37" i="16" s="1"/>
  <c r="E38" i="16" s="1"/>
  <c r="E39" i="16" s="1"/>
  <c r="E40" i="16" s="1"/>
  <c r="E3" i="16"/>
</calcChain>
</file>

<file path=xl/sharedStrings.xml><?xml version="1.0" encoding="utf-8"?>
<sst xmlns="http://schemas.openxmlformats.org/spreadsheetml/2006/main" count="27085" uniqueCount="4638">
  <si>
    <t>Item Code</t>
  </si>
  <si>
    <t>Item Name</t>
  </si>
  <si>
    <t>Category</t>
  </si>
  <si>
    <t>Brand</t>
  </si>
  <si>
    <t>Unit</t>
  </si>
  <si>
    <t>Supplier</t>
  </si>
  <si>
    <t>Purchase Price</t>
  </si>
  <si>
    <t>Selling Price</t>
  </si>
  <si>
    <t>Reorder Point</t>
  </si>
  <si>
    <t>Maximum Stock</t>
  </si>
  <si>
    <t>Minimum Stock</t>
  </si>
  <si>
    <t>BEV001</t>
  </si>
  <si>
    <t>Coca Cola Beverage Variant 1</t>
  </si>
  <si>
    <t>Beverage</t>
  </si>
  <si>
    <t>Coca Cola</t>
  </si>
  <si>
    <t>Bottle</t>
  </si>
  <si>
    <t>PT Supplier 26</t>
  </si>
  <si>
    <t>BEV002</t>
  </si>
  <si>
    <t>Aqua Beverage Variant 2</t>
  </si>
  <si>
    <t>Aqua</t>
  </si>
  <si>
    <t>PT Supplier 22</t>
  </si>
  <si>
    <t>BEV003</t>
  </si>
  <si>
    <t>Sosro Beverage Variant 3</t>
  </si>
  <si>
    <t>Sosro</t>
  </si>
  <si>
    <t>PT Supplier 02</t>
  </si>
  <si>
    <t>BEV004</t>
  </si>
  <si>
    <t>Aqua Beverage Variant 4</t>
  </si>
  <si>
    <t>PT Supplier 21</t>
  </si>
  <si>
    <t>BEV005</t>
  </si>
  <si>
    <t>Aqua Beverage Variant 5</t>
  </si>
  <si>
    <t>PT Supplier 33</t>
  </si>
  <si>
    <t>BEV006</t>
  </si>
  <si>
    <t>Pocari Beverage Variant 6</t>
  </si>
  <si>
    <t>Pocari</t>
  </si>
  <si>
    <t>BEV007</t>
  </si>
  <si>
    <t>Sosro Beverage Variant 7</t>
  </si>
  <si>
    <t>BEV008</t>
  </si>
  <si>
    <t>Aqua Beverage Variant 8</t>
  </si>
  <si>
    <t>PT Supplier 24</t>
  </si>
  <si>
    <t>BEV009</t>
  </si>
  <si>
    <t>Aqua Beverage Variant 9</t>
  </si>
  <si>
    <t>PT Supplier 10</t>
  </si>
  <si>
    <t>BEV010</t>
  </si>
  <si>
    <t>Coca Cola Beverage Variant 10</t>
  </si>
  <si>
    <t>BEV011</t>
  </si>
  <si>
    <t>Pocari Beverage Variant 11</t>
  </si>
  <si>
    <t>PT Supplier 05</t>
  </si>
  <si>
    <t>BEV012</t>
  </si>
  <si>
    <t>Pocari Beverage Variant 12</t>
  </si>
  <si>
    <t>PT Supplier 34</t>
  </si>
  <si>
    <t>BEV013</t>
  </si>
  <si>
    <t>Sosro Beverage Variant 13</t>
  </si>
  <si>
    <t>BEV014</t>
  </si>
  <si>
    <t>Coca Cola Beverage Variant 14</t>
  </si>
  <si>
    <t>BEV015</t>
  </si>
  <si>
    <t>Aqua Beverage Variant 15</t>
  </si>
  <si>
    <t>PT Supplier 13</t>
  </si>
  <si>
    <t>BEV016</t>
  </si>
  <si>
    <t>Sosro Beverage Variant 16</t>
  </si>
  <si>
    <t>BEV017</t>
  </si>
  <si>
    <t>Aqua Beverage Variant 17</t>
  </si>
  <si>
    <t>PT Supplier 35</t>
  </si>
  <si>
    <t>BEV018</t>
  </si>
  <si>
    <t>Sosro Beverage Variant 18</t>
  </si>
  <si>
    <t>PT Supplier 11</t>
  </si>
  <si>
    <t>BEV019</t>
  </si>
  <si>
    <t>Aqua Beverage Variant 19</t>
  </si>
  <si>
    <t>BEV020</t>
  </si>
  <si>
    <t>Coca Cola Beverage Variant 20</t>
  </si>
  <si>
    <t>BEV021</t>
  </si>
  <si>
    <t>Sosro Beverage Variant 21</t>
  </si>
  <si>
    <t>PT Supplier 27</t>
  </si>
  <si>
    <t>BEV022</t>
  </si>
  <si>
    <t>Sosro Beverage Variant 22</t>
  </si>
  <si>
    <t>BEV023</t>
  </si>
  <si>
    <t>Sosro Beverage Variant 23</t>
  </si>
  <si>
    <t>PT Supplier 19</t>
  </si>
  <si>
    <t>BEV024</t>
  </si>
  <si>
    <t>Aqua Beverage Variant 24</t>
  </si>
  <si>
    <t>BEV025</t>
  </si>
  <si>
    <t>Sosro Beverage Variant 25</t>
  </si>
  <si>
    <t>PT Supplier 06</t>
  </si>
  <si>
    <t>BEV026</t>
  </si>
  <si>
    <t>Pocari Beverage Variant 26</t>
  </si>
  <si>
    <t>BEV027</t>
  </si>
  <si>
    <t>Aqua Beverage Variant 27</t>
  </si>
  <si>
    <t>BEV028</t>
  </si>
  <si>
    <t>Pocari Beverage Variant 28</t>
  </si>
  <si>
    <t>BEV029</t>
  </si>
  <si>
    <t>Sosro Beverage Variant 29</t>
  </si>
  <si>
    <t>PT Supplier 25</t>
  </si>
  <si>
    <t>BEV030</t>
  </si>
  <si>
    <t>Pocari Beverage Variant 30</t>
  </si>
  <si>
    <t>BEV031</t>
  </si>
  <si>
    <t>Sosro Beverage Variant 31</t>
  </si>
  <si>
    <t>BEV032</t>
  </si>
  <si>
    <t>Aqua Beverage Variant 32</t>
  </si>
  <si>
    <t>PT Supplier 17</t>
  </si>
  <si>
    <t>BEV033</t>
  </si>
  <si>
    <t>Aqua Beverage Variant 33</t>
  </si>
  <si>
    <t>BEV034</t>
  </si>
  <si>
    <t>Coca Cola Beverage Variant 34</t>
  </si>
  <si>
    <t>PT Supplier 03</t>
  </si>
  <si>
    <t>BEV035</t>
  </si>
  <si>
    <t>Sosro Beverage Variant 35</t>
  </si>
  <si>
    <t>PT Supplier 12</t>
  </si>
  <si>
    <t>BEV036</t>
  </si>
  <si>
    <t>Sosro Beverage Variant 36</t>
  </si>
  <si>
    <t>BEV037</t>
  </si>
  <si>
    <t>Aqua Beverage Variant 37</t>
  </si>
  <si>
    <t>BEV038</t>
  </si>
  <si>
    <t>Aqua Beverage Variant 38</t>
  </si>
  <si>
    <t>PT Supplier 29</t>
  </si>
  <si>
    <t>BEV039</t>
  </si>
  <si>
    <t>Pocari Beverage Variant 39</t>
  </si>
  <si>
    <t>BEV040</t>
  </si>
  <si>
    <t>Aqua Beverage Variant 40</t>
  </si>
  <si>
    <t>SNK001</t>
  </si>
  <si>
    <t>Taro Snack Variant 1</t>
  </si>
  <si>
    <t>Snack</t>
  </si>
  <si>
    <t>Taro</t>
  </si>
  <si>
    <t>Pack</t>
  </si>
  <si>
    <t>SNK002</t>
  </si>
  <si>
    <t>Qtela Snack Variant 2</t>
  </si>
  <si>
    <t>Qtela</t>
  </si>
  <si>
    <t>SNK003</t>
  </si>
  <si>
    <t>Qtela Snack Variant 3</t>
  </si>
  <si>
    <t>SNK004</t>
  </si>
  <si>
    <t>Chitato Snack Variant 4</t>
  </si>
  <si>
    <t>Chitato</t>
  </si>
  <si>
    <t>SNK005</t>
  </si>
  <si>
    <t>Taro Snack Variant 5</t>
  </si>
  <si>
    <t>SNK006</t>
  </si>
  <si>
    <t>Taro Snack Variant 6</t>
  </si>
  <si>
    <t>SNK007</t>
  </si>
  <si>
    <t>Chitato Snack Variant 7</t>
  </si>
  <si>
    <t>SNK008</t>
  </si>
  <si>
    <t>Chitato Snack Variant 8</t>
  </si>
  <si>
    <t>PT Supplier 07</t>
  </si>
  <si>
    <t>SNK009</t>
  </si>
  <si>
    <t>Chitato Snack Variant 9</t>
  </si>
  <si>
    <t>SNK010</t>
  </si>
  <si>
    <t>Taro Snack Variant 10</t>
  </si>
  <si>
    <t>SNK011</t>
  </si>
  <si>
    <t>Qtela Snack Variant 11</t>
  </si>
  <si>
    <t>SNK012</t>
  </si>
  <si>
    <t>Taro Snack Variant 12</t>
  </si>
  <si>
    <t>PT Supplier 31</t>
  </si>
  <si>
    <t>SNK013</t>
  </si>
  <si>
    <t>Qtela Snack Variant 13</t>
  </si>
  <si>
    <t>PT Supplier 32</t>
  </si>
  <si>
    <t>SNK014</t>
  </si>
  <si>
    <t>Qtela Snack Variant 14</t>
  </si>
  <si>
    <t>PT Supplier 15</t>
  </si>
  <si>
    <t>SNK015</t>
  </si>
  <si>
    <t>Taro Snack Variant 15</t>
  </si>
  <si>
    <t>PT Supplier 28</t>
  </si>
  <si>
    <t>SNK016</t>
  </si>
  <si>
    <t>Qtela Snack Variant 16</t>
  </si>
  <si>
    <t>SNK017</t>
  </si>
  <si>
    <t>Qtela Snack Variant 17</t>
  </si>
  <si>
    <t>SNK018</t>
  </si>
  <si>
    <t>Taro Snack Variant 18</t>
  </si>
  <si>
    <t>PT Supplier 20</t>
  </si>
  <si>
    <t>SNK019</t>
  </si>
  <si>
    <t>Qtela Snack Variant 19</t>
  </si>
  <si>
    <t>SNK020</t>
  </si>
  <si>
    <t>Qtela Snack Variant 20</t>
  </si>
  <si>
    <t>SNK021</t>
  </si>
  <si>
    <t>Qtela Snack Variant 21</t>
  </si>
  <si>
    <t>SNK022</t>
  </si>
  <si>
    <t>Chitato Snack Variant 22</t>
  </si>
  <si>
    <t>PT Supplier 04</t>
  </si>
  <si>
    <t>SNK023</t>
  </si>
  <si>
    <t>Taro Snack Variant 23</t>
  </si>
  <si>
    <t>SNK024</t>
  </si>
  <si>
    <t>Chitato Snack Variant 24</t>
  </si>
  <si>
    <t>SNK025</t>
  </si>
  <si>
    <t>Qtela Snack Variant 25</t>
  </si>
  <si>
    <t>PT Supplier 14</t>
  </si>
  <si>
    <t>SNK026</t>
  </si>
  <si>
    <t>Chitato Snack Variant 26</t>
  </si>
  <si>
    <t>SNK027</t>
  </si>
  <si>
    <t>Qtela Snack Variant 27</t>
  </si>
  <si>
    <t>SNK028</t>
  </si>
  <si>
    <t>Chitato Snack Variant 28</t>
  </si>
  <si>
    <t>SNK029</t>
  </si>
  <si>
    <t>Chitato Snack Variant 29</t>
  </si>
  <si>
    <t>SNK030</t>
  </si>
  <si>
    <t>Qtela Snack Variant 30</t>
  </si>
  <si>
    <t>SNK031</t>
  </si>
  <si>
    <t>Taro Snack Variant 31</t>
  </si>
  <si>
    <t>SNK032</t>
  </si>
  <si>
    <t>Qtela Snack Variant 32</t>
  </si>
  <si>
    <t>SNK033</t>
  </si>
  <si>
    <t>Chitato Snack Variant 33</t>
  </si>
  <si>
    <t>SNK034</t>
  </si>
  <si>
    <t>Taro Snack Variant 34</t>
  </si>
  <si>
    <t>SNK035</t>
  </si>
  <si>
    <t>Qtela Snack Variant 35</t>
  </si>
  <si>
    <t>INS001</t>
  </si>
  <si>
    <t>Sarimi Instant Food Variant 1</t>
  </si>
  <si>
    <t>Instant Food</t>
  </si>
  <si>
    <t>Sarimi</t>
  </si>
  <si>
    <t>INS002</t>
  </si>
  <si>
    <t>Supermi Instant Food Variant 2</t>
  </si>
  <si>
    <t>Supermi</t>
  </si>
  <si>
    <t>INS003</t>
  </si>
  <si>
    <t>Indomie Instant Food Variant 3</t>
  </si>
  <si>
    <t>Indomie</t>
  </si>
  <si>
    <t>INS004</t>
  </si>
  <si>
    <t>Sarimi Instant Food Variant 4</t>
  </si>
  <si>
    <t>INS005</t>
  </si>
  <si>
    <t>Sarimi Instant Food Variant 5</t>
  </si>
  <si>
    <t>INS006</t>
  </si>
  <si>
    <t>Indomie Instant Food Variant 6</t>
  </si>
  <si>
    <t>INS007</t>
  </si>
  <si>
    <t>Supermi Instant Food Variant 7</t>
  </si>
  <si>
    <t>INS008</t>
  </si>
  <si>
    <t>Indomie Instant Food Variant 8</t>
  </si>
  <si>
    <t>PT Supplier 30</t>
  </si>
  <si>
    <t>INS009</t>
  </si>
  <si>
    <t>Sarimi Instant Food Variant 9</t>
  </si>
  <si>
    <t>INS010</t>
  </si>
  <si>
    <t>Sarimi Instant Food Variant 10</t>
  </si>
  <si>
    <t>INS011</t>
  </si>
  <si>
    <t>Indomie Instant Food Variant 11</t>
  </si>
  <si>
    <t>PT Supplier 18</t>
  </si>
  <si>
    <t>INS012</t>
  </si>
  <si>
    <t>Sarimi Instant Food Variant 12</t>
  </si>
  <si>
    <t>INS013</t>
  </si>
  <si>
    <t>Sarimi Instant Food Variant 13</t>
  </si>
  <si>
    <t>INS014</t>
  </si>
  <si>
    <t>Indomie Instant Food Variant 14</t>
  </si>
  <si>
    <t>PT Supplier 08</t>
  </si>
  <si>
    <t>INS015</t>
  </si>
  <si>
    <t>Supermi Instant Food Variant 15</t>
  </si>
  <si>
    <t>INS016</t>
  </si>
  <si>
    <t>Sarimi Instant Food Variant 16</t>
  </si>
  <si>
    <t>INS017</t>
  </si>
  <si>
    <t>Indomie Instant Food Variant 17</t>
  </si>
  <si>
    <t>INS018</t>
  </si>
  <si>
    <t>Indomie Instant Food Variant 18</t>
  </si>
  <si>
    <t>INS019</t>
  </si>
  <si>
    <t>Indomie Instant Food Variant 19</t>
  </si>
  <si>
    <t>INS020</t>
  </si>
  <si>
    <t>Indomie Instant Food Variant 20</t>
  </si>
  <si>
    <t>INS021</t>
  </si>
  <si>
    <t>Sarimi Instant Food Variant 21</t>
  </si>
  <si>
    <t>INS022</t>
  </si>
  <si>
    <t>Supermi Instant Food Variant 22</t>
  </si>
  <si>
    <t>PT Supplier 23</t>
  </si>
  <si>
    <t>INS023</t>
  </si>
  <si>
    <t>Indomie Instant Food Variant 23</t>
  </si>
  <si>
    <t>INS024</t>
  </si>
  <si>
    <t>Sarimi Instant Food Variant 24</t>
  </si>
  <si>
    <t>INS025</t>
  </si>
  <si>
    <t>Indomie Instant Food Variant 25</t>
  </si>
  <si>
    <t>DAR001</t>
  </si>
  <si>
    <t>Ultra Milk Dairy Variant 1</t>
  </si>
  <si>
    <t>Dairy</t>
  </si>
  <si>
    <t>Ultra Milk</t>
  </si>
  <si>
    <t>Box</t>
  </si>
  <si>
    <t>DAR002</t>
  </si>
  <si>
    <t>Indomilk Dairy Variant 2</t>
  </si>
  <si>
    <t>Indomilk</t>
  </si>
  <si>
    <t>DAR003</t>
  </si>
  <si>
    <t>Ultra Milk Dairy Variant 3</t>
  </si>
  <si>
    <t>DAR004</t>
  </si>
  <si>
    <t>Ultra Milk Dairy Variant 4</t>
  </si>
  <si>
    <t>DAR005</t>
  </si>
  <si>
    <t>Indomilk Dairy Variant 5</t>
  </si>
  <si>
    <t>DAR006</t>
  </si>
  <si>
    <t>Ultra Milk Dairy Variant 6</t>
  </si>
  <si>
    <t>DAR007</t>
  </si>
  <si>
    <t>Indomilk Dairy Variant 7</t>
  </si>
  <si>
    <t>DAR008</t>
  </si>
  <si>
    <t>Indomilk Dairy Variant 8</t>
  </si>
  <si>
    <t>DAR009</t>
  </si>
  <si>
    <t>Indomilk Dairy Variant 9</t>
  </si>
  <si>
    <t>DAR010</t>
  </si>
  <si>
    <t>Ultra Milk Dairy Variant 10</t>
  </si>
  <si>
    <t>DAR011</t>
  </si>
  <si>
    <t>Indomilk Dairy Variant 11</t>
  </si>
  <si>
    <t>DAR012</t>
  </si>
  <si>
    <t>Indomilk Dairy Variant 12</t>
  </si>
  <si>
    <t>DAR013</t>
  </si>
  <si>
    <t>Indomilk Dairy Variant 13</t>
  </si>
  <si>
    <t>DAR014</t>
  </si>
  <si>
    <t>Indomilk Dairy Variant 14</t>
  </si>
  <si>
    <t>PT Supplier 16</t>
  </si>
  <si>
    <t>DAR015</t>
  </si>
  <si>
    <t>Ultra Milk Dairy Variant 15</t>
  </si>
  <si>
    <t>DAR016</t>
  </si>
  <si>
    <t>Indomilk Dairy Variant 16</t>
  </si>
  <si>
    <t>DAR017</t>
  </si>
  <si>
    <t>Indomilk Dairy Variant 17</t>
  </si>
  <si>
    <t>DAR018</t>
  </si>
  <si>
    <t>Ultra Milk Dairy Variant 18</t>
  </si>
  <si>
    <t>DAR019</t>
  </si>
  <si>
    <t>Ultra Milk Dairy Variant 19</t>
  </si>
  <si>
    <t>DAR020</t>
  </si>
  <si>
    <t>Ultra Milk Dairy Variant 20</t>
  </si>
  <si>
    <t>PER001</t>
  </si>
  <si>
    <t>Sunsilk Personal Care Variant 1</t>
  </si>
  <si>
    <t>Personal Care</t>
  </si>
  <si>
    <t>Sunsilk</t>
  </si>
  <si>
    <t>PT Supplier 01</t>
  </si>
  <si>
    <t>PER002</t>
  </si>
  <si>
    <t>Lifebuoy Personal Care Variant 2</t>
  </si>
  <si>
    <t>Lifebuoy</t>
  </si>
  <si>
    <t>PER003</t>
  </si>
  <si>
    <t>Pepsodent Personal Care Variant 3</t>
  </si>
  <si>
    <t>Pepsodent</t>
  </si>
  <si>
    <t>PER004</t>
  </si>
  <si>
    <t>Lifebuoy Personal Care Variant 4</t>
  </si>
  <si>
    <t>PER005</t>
  </si>
  <si>
    <t>Pepsodent Personal Care Variant 5</t>
  </si>
  <si>
    <t>PER006</t>
  </si>
  <si>
    <t>Lifebuoy Personal Care Variant 6</t>
  </si>
  <si>
    <t>PER007</t>
  </si>
  <si>
    <t>Pepsodent Personal Care Variant 7</t>
  </si>
  <si>
    <t>PER008</t>
  </si>
  <si>
    <t>Lifebuoy Personal Care Variant 8</t>
  </si>
  <si>
    <t>PER009</t>
  </si>
  <si>
    <t>Lifebuoy Personal Care Variant 9</t>
  </si>
  <si>
    <t>PER010</t>
  </si>
  <si>
    <t>Lifebuoy Personal Care Variant 10</t>
  </si>
  <si>
    <t>PER011</t>
  </si>
  <si>
    <t>Pepsodent Personal Care Variant 11</t>
  </si>
  <si>
    <t>PER012</t>
  </si>
  <si>
    <t>Sunsilk Personal Care Variant 12</t>
  </si>
  <si>
    <t>PT Supplier 09</t>
  </si>
  <si>
    <t>PER013</t>
  </si>
  <si>
    <t>Pepsodent Personal Care Variant 13</t>
  </si>
  <si>
    <t>PER014</t>
  </si>
  <si>
    <t>Sunsilk Personal Care Variant 14</t>
  </si>
  <si>
    <t>PER015</t>
  </si>
  <si>
    <t>Sunsilk Personal Care Variant 15</t>
  </si>
  <si>
    <t>PER016</t>
  </si>
  <si>
    <t>Lifebuoy Personal Care Variant 16</t>
  </si>
  <si>
    <t>PER017</t>
  </si>
  <si>
    <t>Pepsodent Personal Care Variant 17</t>
  </si>
  <si>
    <t>PER018</t>
  </si>
  <si>
    <t>Lifebuoy Personal Care Variant 18</t>
  </si>
  <si>
    <t>PER019</t>
  </si>
  <si>
    <t>Sunsilk Personal Care Variant 19</t>
  </si>
  <si>
    <t>PER020</t>
  </si>
  <si>
    <t>Sunsilk Personal Care Variant 20</t>
  </si>
  <si>
    <t>PER021</t>
  </si>
  <si>
    <t>Sunsilk Personal Care Variant 21</t>
  </si>
  <si>
    <t>PER022</t>
  </si>
  <si>
    <t>Pepsodent Personal Care Variant 22</t>
  </si>
  <si>
    <t>PER023</t>
  </si>
  <si>
    <t>Lifebuoy Personal Care Variant 23</t>
  </si>
  <si>
    <t>PER024</t>
  </si>
  <si>
    <t>Pepsodent Personal Care Variant 24</t>
  </si>
  <si>
    <t>PER025</t>
  </si>
  <si>
    <t>Pepsodent Personal Care Variant 25</t>
  </si>
  <si>
    <t>PER026</t>
  </si>
  <si>
    <t>Sunsilk Personal Care Variant 26</t>
  </si>
  <si>
    <t>PER027</t>
  </si>
  <si>
    <t>Sunsilk Personal Care Variant 27</t>
  </si>
  <si>
    <t>PER028</t>
  </si>
  <si>
    <t>Sunsilk Personal Care Variant 28</t>
  </si>
  <si>
    <t>PER029</t>
  </si>
  <si>
    <t>Sunsilk Personal Care Variant 29</t>
  </si>
  <si>
    <t>PER030</t>
  </si>
  <si>
    <t>Lifebuoy Personal Care Variant 30</t>
  </si>
  <si>
    <t>HOM001</t>
  </si>
  <si>
    <t>Sunlight Home Care Variant 1</t>
  </si>
  <si>
    <t>Home Care</t>
  </si>
  <si>
    <t>Sunlight</t>
  </si>
  <si>
    <t>HOM002</t>
  </si>
  <si>
    <t>Sunlight Home Care Variant 2</t>
  </si>
  <si>
    <t>HOM003</t>
  </si>
  <si>
    <t>Sunlight Home Care Variant 3</t>
  </si>
  <si>
    <t>HOM004</t>
  </si>
  <si>
    <t>Molto Home Care Variant 4</t>
  </si>
  <si>
    <t>Molto</t>
  </si>
  <si>
    <t>HOM005</t>
  </si>
  <si>
    <t>Rinso Home Care Variant 5</t>
  </si>
  <si>
    <t>Rinso</t>
  </si>
  <si>
    <t>HOM006</t>
  </si>
  <si>
    <t>Sunlight Home Care Variant 6</t>
  </si>
  <si>
    <t>HOM007</t>
  </si>
  <si>
    <t>Sunlight Home Care Variant 7</t>
  </si>
  <si>
    <t>HOM008</t>
  </si>
  <si>
    <t>Rinso Home Care Variant 8</t>
  </si>
  <si>
    <t>HOM009</t>
  </si>
  <si>
    <t>Molto Home Care Variant 9</t>
  </si>
  <si>
    <t>HOM010</t>
  </si>
  <si>
    <t>Molto Home Care Variant 10</t>
  </si>
  <si>
    <t>HOM011</t>
  </si>
  <si>
    <t>Sunlight Home Care Variant 11</t>
  </si>
  <si>
    <t>HOM012</t>
  </si>
  <si>
    <t>Molto Home Care Variant 12</t>
  </si>
  <si>
    <t>HOM013</t>
  </si>
  <si>
    <t>Rinso Home Care Variant 13</t>
  </si>
  <si>
    <t>HOM014</t>
  </si>
  <si>
    <t>Rinso Home Care Variant 14</t>
  </si>
  <si>
    <t>HOM015</t>
  </si>
  <si>
    <t>Sunlight Home Care Variant 15</t>
  </si>
  <si>
    <t>HOM016</t>
  </si>
  <si>
    <t>Molto Home Care Variant 16</t>
  </si>
  <si>
    <t>HOM017</t>
  </si>
  <si>
    <t>Rinso Home Care Variant 17</t>
  </si>
  <si>
    <t>HOM018</t>
  </si>
  <si>
    <t>Molto Home Care Variant 18</t>
  </si>
  <si>
    <t>HOM019</t>
  </si>
  <si>
    <t>Rinso Home Care Variant 19</t>
  </si>
  <si>
    <t>HOM020</t>
  </si>
  <si>
    <t>Sunlight Home Care Variant 20</t>
  </si>
  <si>
    <t>HOM021</t>
  </si>
  <si>
    <t>Rinso Home Care Variant 21</t>
  </si>
  <si>
    <t>HOM022</t>
  </si>
  <si>
    <t>Sunlight Home Care Variant 22</t>
  </si>
  <si>
    <t>HOM023</t>
  </si>
  <si>
    <t>Rinso Home Care Variant 23</t>
  </si>
  <si>
    <t>HOM024</t>
  </si>
  <si>
    <t>Sunlight Home Care Variant 24</t>
  </si>
  <si>
    <t>HOM025</t>
  </si>
  <si>
    <t>Rinso Home Care Variant 25</t>
  </si>
  <si>
    <t>HOM026</t>
  </si>
  <si>
    <t>Sunlight Home Care Variant 26</t>
  </si>
  <si>
    <t>HOM027</t>
  </si>
  <si>
    <t>Molto Home Care Variant 27</t>
  </si>
  <si>
    <t>HOM028</t>
  </si>
  <si>
    <t>Rinso Home Care Variant 28</t>
  </si>
  <si>
    <t>HOM029</t>
  </si>
  <si>
    <t>Molto Home Care Variant 29</t>
  </si>
  <si>
    <t>HOM030</t>
  </si>
  <si>
    <t>Molto Home Care Variant 30</t>
  </si>
  <si>
    <t>BAB001</t>
  </si>
  <si>
    <t>MamyPoko Baby Care Variant 1</t>
  </si>
  <si>
    <t>Baby Care</t>
  </si>
  <si>
    <t>MamyPoko</t>
  </si>
  <si>
    <t>BAB002</t>
  </si>
  <si>
    <t>Zwitsal Baby Care Variant 2</t>
  </si>
  <si>
    <t>Zwitsal</t>
  </si>
  <si>
    <t>BAB003</t>
  </si>
  <si>
    <t>Zwitsal Baby Care Variant 3</t>
  </si>
  <si>
    <t>BAB004</t>
  </si>
  <si>
    <t>Zwitsal Baby Care Variant 4</t>
  </si>
  <si>
    <t>BAB005</t>
  </si>
  <si>
    <t>Zwitsal Baby Care Variant 5</t>
  </si>
  <si>
    <t>BAB006</t>
  </si>
  <si>
    <t>Zwitsal Baby Care Variant 6</t>
  </si>
  <si>
    <t>BAB007</t>
  </si>
  <si>
    <t>Zwitsal Baby Care Variant 7</t>
  </si>
  <si>
    <t>BAB008</t>
  </si>
  <si>
    <t>Zwitsal Baby Care Variant 8</t>
  </si>
  <si>
    <t>BAB009</t>
  </si>
  <si>
    <t>MamyPoko Baby Care Variant 9</t>
  </si>
  <si>
    <t>BAB010</t>
  </si>
  <si>
    <t>Zwitsal Baby Care Variant 10</t>
  </si>
  <si>
    <t>BAB011</t>
  </si>
  <si>
    <t>MamyPoko Baby Care Variant 11</t>
  </si>
  <si>
    <t>BAB012</t>
  </si>
  <si>
    <t>MamyPoko Baby Care Variant 12</t>
  </si>
  <si>
    <t>BAB013</t>
  </si>
  <si>
    <t>MamyPoko Baby Care Variant 13</t>
  </si>
  <si>
    <t>BAB014</t>
  </si>
  <si>
    <t>MamyPoko Baby Care Variant 14</t>
  </si>
  <si>
    <t>BAB015</t>
  </si>
  <si>
    <t>MamyPoko Baby Care Variant 15</t>
  </si>
  <si>
    <t>BAB016</t>
  </si>
  <si>
    <t>MamyPoko Baby Care Variant 16</t>
  </si>
  <si>
    <t>BAB017</t>
  </si>
  <si>
    <t>MamyPoko Baby Care Variant 17</t>
  </si>
  <si>
    <t>BAB018</t>
  </si>
  <si>
    <t>MamyPoko Baby Care Variant 18</t>
  </si>
  <si>
    <t>BAB019</t>
  </si>
  <si>
    <t>Zwitsal Baby Care Variant 19</t>
  </si>
  <si>
    <t>BAB020</t>
  </si>
  <si>
    <t>Zwitsal Baby Care Variant 20</t>
  </si>
  <si>
    <t>Beginning Stock</t>
  </si>
  <si>
    <t>GR Number</t>
  </si>
  <si>
    <t>Date</t>
  </si>
  <si>
    <t>Quantity Received</t>
  </si>
  <si>
    <t>GR202600001</t>
  </si>
  <si>
    <t>GR202600002</t>
  </si>
  <si>
    <t>GR202600003</t>
  </si>
  <si>
    <t>GR202600004</t>
  </si>
  <si>
    <t>GR202600005</t>
  </si>
  <si>
    <t>GR202600006</t>
  </si>
  <si>
    <t>GR202600007</t>
  </si>
  <si>
    <t>GR202600008</t>
  </si>
  <si>
    <t>GR202600009</t>
  </si>
  <si>
    <t>GR202600010</t>
  </si>
  <si>
    <t>GR202600011</t>
  </si>
  <si>
    <t>GR202600012</t>
  </si>
  <si>
    <t>GR202600013</t>
  </si>
  <si>
    <t>GR202600014</t>
  </si>
  <si>
    <t>GR202600015</t>
  </si>
  <si>
    <t>GR202600016</t>
  </si>
  <si>
    <t>GR202600017</t>
  </si>
  <si>
    <t>GR202600018</t>
  </si>
  <si>
    <t>GR202600019</t>
  </si>
  <si>
    <t>GR202600020</t>
  </si>
  <si>
    <t>GR202600021</t>
  </si>
  <si>
    <t>GR202600022</t>
  </si>
  <si>
    <t>GR202600023</t>
  </si>
  <si>
    <t>GR202600024</t>
  </si>
  <si>
    <t>GR202600025</t>
  </si>
  <si>
    <t>GR202600026</t>
  </si>
  <si>
    <t>GR202600027</t>
  </si>
  <si>
    <t>GR202600028</t>
  </si>
  <si>
    <t>GR202600029</t>
  </si>
  <si>
    <t>GR202600030</t>
  </si>
  <si>
    <t>GR202600031</t>
  </si>
  <si>
    <t>GR202600032</t>
  </si>
  <si>
    <t>GR202600033</t>
  </si>
  <si>
    <t>GR202600034</t>
  </si>
  <si>
    <t>GR202600035</t>
  </si>
  <si>
    <t>GR202600036</t>
  </si>
  <si>
    <t>GR202600037</t>
  </si>
  <si>
    <t>GR202600038</t>
  </si>
  <si>
    <t>GR202600039</t>
  </si>
  <si>
    <t>GR202600040</t>
  </si>
  <si>
    <t>GR202600041</t>
  </si>
  <si>
    <t>GR202600042</t>
  </si>
  <si>
    <t>GR202600043</t>
  </si>
  <si>
    <t>GR202600044</t>
  </si>
  <si>
    <t>GR202600045</t>
  </si>
  <si>
    <t>GR202600046</t>
  </si>
  <si>
    <t>GR202600047</t>
  </si>
  <si>
    <t>GR202600048</t>
  </si>
  <si>
    <t>GR202600049</t>
  </si>
  <si>
    <t>GR202600050</t>
  </si>
  <si>
    <t>GR202600051</t>
  </si>
  <si>
    <t>GR202600052</t>
  </si>
  <si>
    <t>GR202600053</t>
  </si>
  <si>
    <t>GR202600054</t>
  </si>
  <si>
    <t>GR202600055</t>
  </si>
  <si>
    <t>GR202600056</t>
  </si>
  <si>
    <t>GR202600057</t>
  </si>
  <si>
    <t>GR202600058</t>
  </si>
  <si>
    <t>GR202600059</t>
  </si>
  <si>
    <t>GR202600060</t>
  </si>
  <si>
    <t>GR202600061</t>
  </si>
  <si>
    <t>GR202600062</t>
  </si>
  <si>
    <t>GR202600063</t>
  </si>
  <si>
    <t>GR202600064</t>
  </si>
  <si>
    <t>GR202600065</t>
  </si>
  <si>
    <t>GR202600066</t>
  </si>
  <si>
    <t>GR202600067</t>
  </si>
  <si>
    <t>GR202600068</t>
  </si>
  <si>
    <t>GR202600069</t>
  </si>
  <si>
    <t>GR202600070</t>
  </si>
  <si>
    <t>GR202600071</t>
  </si>
  <si>
    <t>GR202600072</t>
  </si>
  <si>
    <t>GR202600073</t>
  </si>
  <si>
    <t>GR202600074</t>
  </si>
  <si>
    <t>GR202600075</t>
  </si>
  <si>
    <t>GR202600076</t>
  </si>
  <si>
    <t>GR202600077</t>
  </si>
  <si>
    <t>GR202600078</t>
  </si>
  <si>
    <t>GR202600079</t>
  </si>
  <si>
    <t>GR202600080</t>
  </si>
  <si>
    <t>GR202600081</t>
  </si>
  <si>
    <t>GR202600082</t>
  </si>
  <si>
    <t>GR202600083</t>
  </si>
  <si>
    <t>GR202600084</t>
  </si>
  <si>
    <t>GR202600085</t>
  </si>
  <si>
    <t>GR202600086</t>
  </si>
  <si>
    <t>GR202600087</t>
  </si>
  <si>
    <t>GR202600088</t>
  </si>
  <si>
    <t>GR202600089</t>
  </si>
  <si>
    <t>GR202600090</t>
  </si>
  <si>
    <t>GR202600091</t>
  </si>
  <si>
    <t>GR202600092</t>
  </si>
  <si>
    <t>GR202600093</t>
  </si>
  <si>
    <t>GR202600094</t>
  </si>
  <si>
    <t>GR202600095</t>
  </si>
  <si>
    <t>GR202600096</t>
  </si>
  <si>
    <t>GR202600097</t>
  </si>
  <si>
    <t>GR202600098</t>
  </si>
  <si>
    <t>GR202600099</t>
  </si>
  <si>
    <t>GR202600100</t>
  </si>
  <si>
    <t>GR202600101</t>
  </si>
  <si>
    <t>GR202600102</t>
  </si>
  <si>
    <t>GR202600103</t>
  </si>
  <si>
    <t>GR202600104</t>
  </si>
  <si>
    <t>GR202600105</t>
  </si>
  <si>
    <t>GR202600106</t>
  </si>
  <si>
    <t>GR202600107</t>
  </si>
  <si>
    <t>GR202600108</t>
  </si>
  <si>
    <t>GR202600109</t>
  </si>
  <si>
    <t>GR202600110</t>
  </si>
  <si>
    <t>GR202600111</t>
  </si>
  <si>
    <t>GR202600112</t>
  </si>
  <si>
    <t>GR202600113</t>
  </si>
  <si>
    <t>GR202600114</t>
  </si>
  <si>
    <t>GR202600115</t>
  </si>
  <si>
    <t>GR202600116</t>
  </si>
  <si>
    <t>GR202600117</t>
  </si>
  <si>
    <t>GR202600118</t>
  </si>
  <si>
    <t>GR202600119</t>
  </si>
  <si>
    <t>GR202600120</t>
  </si>
  <si>
    <t>GR202600121</t>
  </si>
  <si>
    <t>GR202600122</t>
  </si>
  <si>
    <t>GR202600123</t>
  </si>
  <si>
    <t>GR202600124</t>
  </si>
  <si>
    <t>GR202600125</t>
  </si>
  <si>
    <t>GR202600126</t>
  </si>
  <si>
    <t>GR202600127</t>
  </si>
  <si>
    <t>GR202600128</t>
  </si>
  <si>
    <t>GR202600129</t>
  </si>
  <si>
    <t>GR202600130</t>
  </si>
  <si>
    <t>GR202600131</t>
  </si>
  <si>
    <t>GR202600132</t>
  </si>
  <si>
    <t>GR202600133</t>
  </si>
  <si>
    <t>GR202600134</t>
  </si>
  <si>
    <t>GR202600135</t>
  </si>
  <si>
    <t>GR202600136</t>
  </si>
  <si>
    <t>GR202600137</t>
  </si>
  <si>
    <t>GR202600138</t>
  </si>
  <si>
    <t>GR202600139</t>
  </si>
  <si>
    <t>GR202600140</t>
  </si>
  <si>
    <t>GR202600141</t>
  </si>
  <si>
    <t>GR202600142</t>
  </si>
  <si>
    <t>GR202600143</t>
  </si>
  <si>
    <t>GR202600144</t>
  </si>
  <si>
    <t>GR202600145</t>
  </si>
  <si>
    <t>GR202600146</t>
  </si>
  <si>
    <t>GR202600147</t>
  </si>
  <si>
    <t>GR202600148</t>
  </si>
  <si>
    <t>GR202600149</t>
  </si>
  <si>
    <t>GR202600150</t>
  </si>
  <si>
    <t>GR202600151</t>
  </si>
  <si>
    <t>GR202600152</t>
  </si>
  <si>
    <t>GR202600153</t>
  </si>
  <si>
    <t>GR202600154</t>
  </si>
  <si>
    <t>GR202600155</t>
  </si>
  <si>
    <t>GR202600156</t>
  </si>
  <si>
    <t>GR202600157</t>
  </si>
  <si>
    <t>GR202600158</t>
  </si>
  <si>
    <t>GR202600159</t>
  </si>
  <si>
    <t>GR202600160</t>
  </si>
  <si>
    <t>GR202600161</t>
  </si>
  <si>
    <t>GR202600162</t>
  </si>
  <si>
    <t>GR202600163</t>
  </si>
  <si>
    <t>GR202600164</t>
  </si>
  <si>
    <t>GR202600165</t>
  </si>
  <si>
    <t>GR202600166</t>
  </si>
  <si>
    <t>GR202600167</t>
  </si>
  <si>
    <t>GR202600168</t>
  </si>
  <si>
    <t>GR202600169</t>
  </si>
  <si>
    <t>GR202600170</t>
  </si>
  <si>
    <t>GR202600171</t>
  </si>
  <si>
    <t>GR202600172</t>
  </si>
  <si>
    <t>GR202600173</t>
  </si>
  <si>
    <t>GR202600174</t>
  </si>
  <si>
    <t>GR202600175</t>
  </si>
  <si>
    <t>GR202600176</t>
  </si>
  <si>
    <t>GR202600177</t>
  </si>
  <si>
    <t>GR202600178</t>
  </si>
  <si>
    <t>GR202600179</t>
  </si>
  <si>
    <t>GR202600180</t>
  </si>
  <si>
    <t>GR202600181</t>
  </si>
  <si>
    <t>GR202600182</t>
  </si>
  <si>
    <t>GR202600183</t>
  </si>
  <si>
    <t>GR202600184</t>
  </si>
  <si>
    <t>GR202600185</t>
  </si>
  <si>
    <t>GR202600186</t>
  </si>
  <si>
    <t>GR202600187</t>
  </si>
  <si>
    <t>GR202600188</t>
  </si>
  <si>
    <t>GR202600189</t>
  </si>
  <si>
    <t>GR202600190</t>
  </si>
  <si>
    <t>GR202600191</t>
  </si>
  <si>
    <t>GR202600192</t>
  </si>
  <si>
    <t>GR202600193</t>
  </si>
  <si>
    <t>GR202600194</t>
  </si>
  <si>
    <t>GR202600195</t>
  </si>
  <si>
    <t>GR202600196</t>
  </si>
  <si>
    <t>GR202600197</t>
  </si>
  <si>
    <t>GR202600198</t>
  </si>
  <si>
    <t>GR202600199</t>
  </si>
  <si>
    <t>GR202600200</t>
  </si>
  <si>
    <t>GR202600201</t>
  </si>
  <si>
    <t>GR202600202</t>
  </si>
  <si>
    <t>GR202600203</t>
  </si>
  <si>
    <t>GR202600204</t>
  </si>
  <si>
    <t>GR202600205</t>
  </si>
  <si>
    <t>GR202600206</t>
  </si>
  <si>
    <t>GR202600207</t>
  </si>
  <si>
    <t>GR202600208</t>
  </si>
  <si>
    <t>GR202600209</t>
  </si>
  <si>
    <t>GR202600210</t>
  </si>
  <si>
    <t>GR202600211</t>
  </si>
  <si>
    <t>GR202600212</t>
  </si>
  <si>
    <t>GR202600213</t>
  </si>
  <si>
    <t>GR202600214</t>
  </si>
  <si>
    <t>GR202600215</t>
  </si>
  <si>
    <t>GR202600216</t>
  </si>
  <si>
    <t>GR202600217</t>
  </si>
  <si>
    <t>GR202600218</t>
  </si>
  <si>
    <t>GR202600219</t>
  </si>
  <si>
    <t>GR202600220</t>
  </si>
  <si>
    <t>GR202600221</t>
  </si>
  <si>
    <t>GR202600222</t>
  </si>
  <si>
    <t>GR202600223</t>
  </si>
  <si>
    <t>GR202600224</t>
  </si>
  <si>
    <t>GR202600225</t>
  </si>
  <si>
    <t>GR202600226</t>
  </si>
  <si>
    <t>GR202600227</t>
  </si>
  <si>
    <t>GR202600228</t>
  </si>
  <si>
    <t>GR202600229</t>
  </si>
  <si>
    <t>GR202600230</t>
  </si>
  <si>
    <t>GR202600231</t>
  </si>
  <si>
    <t>GR202600232</t>
  </si>
  <si>
    <t>GR202600233</t>
  </si>
  <si>
    <t>GR202600234</t>
  </si>
  <si>
    <t>GR202600235</t>
  </si>
  <si>
    <t>GR202600236</t>
  </si>
  <si>
    <t>GR202600237</t>
  </si>
  <si>
    <t>GR202600238</t>
  </si>
  <si>
    <t>GR202600239</t>
  </si>
  <si>
    <t>GR202600240</t>
  </si>
  <si>
    <t>GR202600241</t>
  </si>
  <si>
    <t>GR202600242</t>
  </si>
  <si>
    <t>GR202600243</t>
  </si>
  <si>
    <t>GR202600244</t>
  </si>
  <si>
    <t>GR202600245</t>
  </si>
  <si>
    <t>GR202600246</t>
  </si>
  <si>
    <t>GR202600247</t>
  </si>
  <si>
    <t>GR202600248</t>
  </si>
  <si>
    <t>GR202600249</t>
  </si>
  <si>
    <t>GR202600250</t>
  </si>
  <si>
    <t>GR202600251</t>
  </si>
  <si>
    <t>GR202600252</t>
  </si>
  <si>
    <t>GR202600253</t>
  </si>
  <si>
    <t>GR202600254</t>
  </si>
  <si>
    <t>GR202600255</t>
  </si>
  <si>
    <t>GR202600256</t>
  </si>
  <si>
    <t>GR202600257</t>
  </si>
  <si>
    <t>GR202600258</t>
  </si>
  <si>
    <t>GR202600259</t>
  </si>
  <si>
    <t>GR202600260</t>
  </si>
  <si>
    <t>GR202600261</t>
  </si>
  <si>
    <t>GR202600262</t>
  </si>
  <si>
    <t>GR202600263</t>
  </si>
  <si>
    <t>GR202600264</t>
  </si>
  <si>
    <t>GR202600265</t>
  </si>
  <si>
    <t>GR202600266</t>
  </si>
  <si>
    <t>GR202600267</t>
  </si>
  <si>
    <t>GR202600268</t>
  </si>
  <si>
    <t>GR202600269</t>
  </si>
  <si>
    <t>GR202600270</t>
  </si>
  <si>
    <t>GR202600271</t>
  </si>
  <si>
    <t>GR202600272</t>
  </si>
  <si>
    <t>GR202600273</t>
  </si>
  <si>
    <t>GR202600274</t>
  </si>
  <si>
    <t>GR202600275</t>
  </si>
  <si>
    <t>GR202600276</t>
  </si>
  <si>
    <t>GR202600277</t>
  </si>
  <si>
    <t>GR202600278</t>
  </si>
  <si>
    <t>GR202600279</t>
  </si>
  <si>
    <t>GR202600280</t>
  </si>
  <si>
    <t>GR202600281</t>
  </si>
  <si>
    <t>GR202600282</t>
  </si>
  <si>
    <t>GR202600283</t>
  </si>
  <si>
    <t>GR202600284</t>
  </si>
  <si>
    <t>GR202600285</t>
  </si>
  <si>
    <t>GR202600286</t>
  </si>
  <si>
    <t>GR202600287</t>
  </si>
  <si>
    <t>GR202600288</t>
  </si>
  <si>
    <t>GR202600289</t>
  </si>
  <si>
    <t>GR202600290</t>
  </si>
  <si>
    <t>GR202600291</t>
  </si>
  <si>
    <t>GR202600292</t>
  </si>
  <si>
    <t>GR202600293</t>
  </si>
  <si>
    <t>GR202600294</t>
  </si>
  <si>
    <t>GR202600295</t>
  </si>
  <si>
    <t>GR202600296</t>
  </si>
  <si>
    <t>GR202600297</t>
  </si>
  <si>
    <t>GR202600298</t>
  </si>
  <si>
    <t>GR202600299</t>
  </si>
  <si>
    <t>GR202600300</t>
  </si>
  <si>
    <t>GR202600301</t>
  </si>
  <si>
    <t>GR202600302</t>
  </si>
  <si>
    <t>GR202600303</t>
  </si>
  <si>
    <t>GR202600304</t>
  </si>
  <si>
    <t>GR202600305</t>
  </si>
  <si>
    <t>GR202600306</t>
  </si>
  <si>
    <t>GR202600307</t>
  </si>
  <si>
    <t>GR202600308</t>
  </si>
  <si>
    <t>GR202600309</t>
  </si>
  <si>
    <t>GR202600310</t>
  </si>
  <si>
    <t>GR202600311</t>
  </si>
  <si>
    <t>GR202600312</t>
  </si>
  <si>
    <t>GR202600313</t>
  </si>
  <si>
    <t>GR202600314</t>
  </si>
  <si>
    <t>GR202600315</t>
  </si>
  <si>
    <t>GR202600316</t>
  </si>
  <si>
    <t>GR202600317</t>
  </si>
  <si>
    <t>GR202600318</t>
  </si>
  <si>
    <t>GR202600319</t>
  </si>
  <si>
    <t>GR202600320</t>
  </si>
  <si>
    <t>GR202600321</t>
  </si>
  <si>
    <t>GR202600322</t>
  </si>
  <si>
    <t>GR202600323</t>
  </si>
  <si>
    <t>GR202600324</t>
  </si>
  <si>
    <t>GR202600325</t>
  </si>
  <si>
    <t>GR202600326</t>
  </si>
  <si>
    <t>GR202600327</t>
  </si>
  <si>
    <t>GR202600328</t>
  </si>
  <si>
    <t>GR202600329</t>
  </si>
  <si>
    <t>GR202600330</t>
  </si>
  <si>
    <t>GR202600331</t>
  </si>
  <si>
    <t>GR202600332</t>
  </si>
  <si>
    <t>GR202600333</t>
  </si>
  <si>
    <t>GR202600334</t>
  </si>
  <si>
    <t>GR202600335</t>
  </si>
  <si>
    <t>GR202600336</t>
  </si>
  <si>
    <t>GR202600337</t>
  </si>
  <si>
    <t>GR202600338</t>
  </si>
  <si>
    <t>GR202600339</t>
  </si>
  <si>
    <t>GR202600340</t>
  </si>
  <si>
    <t>GR202600341</t>
  </si>
  <si>
    <t>GR202600342</t>
  </si>
  <si>
    <t>GR202600343</t>
  </si>
  <si>
    <t>GR202600344</t>
  </si>
  <si>
    <t>GR202600345</t>
  </si>
  <si>
    <t>GR202600346</t>
  </si>
  <si>
    <t>GR202600347</t>
  </si>
  <si>
    <t>GR202600348</t>
  </si>
  <si>
    <t>GR202600349</t>
  </si>
  <si>
    <t>GR202600350</t>
  </si>
  <si>
    <t>GR202600351</t>
  </si>
  <si>
    <t>GR202600352</t>
  </si>
  <si>
    <t>GR202600353</t>
  </si>
  <si>
    <t>GR202600354</t>
  </si>
  <si>
    <t>GR202600355</t>
  </si>
  <si>
    <t>GR202600356</t>
  </si>
  <si>
    <t>GR202600357</t>
  </si>
  <si>
    <t>GR202600358</t>
  </si>
  <si>
    <t>GR202600359</t>
  </si>
  <si>
    <t>GR202600360</t>
  </si>
  <si>
    <t>GR202600361</t>
  </si>
  <si>
    <t>GR202600362</t>
  </si>
  <si>
    <t>GR202600363</t>
  </si>
  <si>
    <t>GR202600364</t>
  </si>
  <si>
    <t>GR202600365</t>
  </si>
  <si>
    <t>GR202600366</t>
  </si>
  <si>
    <t>GR202600367</t>
  </si>
  <si>
    <t>GR202600368</t>
  </si>
  <si>
    <t>GR202600369</t>
  </si>
  <si>
    <t>GR202600370</t>
  </si>
  <si>
    <t>GR202600371</t>
  </si>
  <si>
    <t>GR202600372</t>
  </si>
  <si>
    <t>GR202600373</t>
  </si>
  <si>
    <t>GR202600374</t>
  </si>
  <si>
    <t>GR202600375</t>
  </si>
  <si>
    <t>GR202600376</t>
  </si>
  <si>
    <t>GR202600377</t>
  </si>
  <si>
    <t>GR202600378</t>
  </si>
  <si>
    <t>GR202600379</t>
  </si>
  <si>
    <t>GR202600380</t>
  </si>
  <si>
    <t>GR202600381</t>
  </si>
  <si>
    <t>GR202600382</t>
  </si>
  <si>
    <t>GR202600383</t>
  </si>
  <si>
    <t>GR202600384</t>
  </si>
  <si>
    <t>GR202600385</t>
  </si>
  <si>
    <t>GR202600386</t>
  </si>
  <si>
    <t>GR202600387</t>
  </si>
  <si>
    <t>GR202600388</t>
  </si>
  <si>
    <t>GR202600389</t>
  </si>
  <si>
    <t>GR202600390</t>
  </si>
  <si>
    <t>GR202600391</t>
  </si>
  <si>
    <t>GR202600392</t>
  </si>
  <si>
    <t>GR202600393</t>
  </si>
  <si>
    <t>GR202600394</t>
  </si>
  <si>
    <t>GR202600395</t>
  </si>
  <si>
    <t>GR202600396</t>
  </si>
  <si>
    <t>GR202600397</t>
  </si>
  <si>
    <t>GR202600398</t>
  </si>
  <si>
    <t>GR202600399</t>
  </si>
  <si>
    <t>GR202600400</t>
  </si>
  <si>
    <t>GR202600401</t>
  </si>
  <si>
    <t>GR202600402</t>
  </si>
  <si>
    <t>GR202600403</t>
  </si>
  <si>
    <t>GR202600404</t>
  </si>
  <si>
    <t>GR202600405</t>
  </si>
  <si>
    <t>GR202600406</t>
  </si>
  <si>
    <t>GR202600407</t>
  </si>
  <si>
    <t>GR202600408</t>
  </si>
  <si>
    <t>GR202600409</t>
  </si>
  <si>
    <t>GR202600410</t>
  </si>
  <si>
    <t>GR202600411</t>
  </si>
  <si>
    <t>GR202600412</t>
  </si>
  <si>
    <t>GR202600413</t>
  </si>
  <si>
    <t>GR202600414</t>
  </si>
  <si>
    <t>GR202600415</t>
  </si>
  <si>
    <t>GR202600416</t>
  </si>
  <si>
    <t>GR202600417</t>
  </si>
  <si>
    <t>GR202600418</t>
  </si>
  <si>
    <t>GR202600419</t>
  </si>
  <si>
    <t>GR202600420</t>
  </si>
  <si>
    <t>GR202600421</t>
  </si>
  <si>
    <t>GR202600422</t>
  </si>
  <si>
    <t>GR202600423</t>
  </si>
  <si>
    <t>GR202600424</t>
  </si>
  <si>
    <t>GR202600425</t>
  </si>
  <si>
    <t>GR202600426</t>
  </si>
  <si>
    <t>GR202600427</t>
  </si>
  <si>
    <t>GR202600428</t>
  </si>
  <si>
    <t>GR202600429</t>
  </si>
  <si>
    <t>GR202600430</t>
  </si>
  <si>
    <t>GR202600431</t>
  </si>
  <si>
    <t>GR202600432</t>
  </si>
  <si>
    <t>GR202600433</t>
  </si>
  <si>
    <t>GR202600434</t>
  </si>
  <si>
    <t>GR202600435</t>
  </si>
  <si>
    <t>GR202600436</t>
  </si>
  <si>
    <t>GR202600437</t>
  </si>
  <si>
    <t>GR202600438</t>
  </si>
  <si>
    <t>GR202600439</t>
  </si>
  <si>
    <t>GR202600440</t>
  </si>
  <si>
    <t>GR202600441</t>
  </si>
  <si>
    <t>GR202600442</t>
  </si>
  <si>
    <t>GR202600443</t>
  </si>
  <si>
    <t>GR202600444</t>
  </si>
  <si>
    <t>GR202600445</t>
  </si>
  <si>
    <t>GR202600446</t>
  </si>
  <si>
    <t>GR202600447</t>
  </si>
  <si>
    <t>GR202600448</t>
  </si>
  <si>
    <t>GR202600449</t>
  </si>
  <si>
    <t>GR202600450</t>
  </si>
  <si>
    <t>GR202600451</t>
  </si>
  <si>
    <t>GR202600452</t>
  </si>
  <si>
    <t>GR202600453</t>
  </si>
  <si>
    <t>GR202600454</t>
  </si>
  <si>
    <t>GR202600455</t>
  </si>
  <si>
    <t>GR202600456</t>
  </si>
  <si>
    <t>GR202600457</t>
  </si>
  <si>
    <t>GR202600458</t>
  </si>
  <si>
    <t>GR202600459</t>
  </si>
  <si>
    <t>GR202600460</t>
  </si>
  <si>
    <t>GR202600461</t>
  </si>
  <si>
    <t>GR202600462</t>
  </si>
  <si>
    <t>GR202600463</t>
  </si>
  <si>
    <t>GR202600464</t>
  </si>
  <si>
    <t>GR202600465</t>
  </si>
  <si>
    <t>GR202600466</t>
  </si>
  <si>
    <t>GR202600467</t>
  </si>
  <si>
    <t>GR202600468</t>
  </si>
  <si>
    <t>GR202600469</t>
  </si>
  <si>
    <t>GR202600470</t>
  </si>
  <si>
    <t>GR202600471</t>
  </si>
  <si>
    <t>GR202600472</t>
  </si>
  <si>
    <t>GR202600473</t>
  </si>
  <si>
    <t>GR202600474</t>
  </si>
  <si>
    <t>GR202600475</t>
  </si>
  <si>
    <t>GR202600476</t>
  </si>
  <si>
    <t>GR202600477</t>
  </si>
  <si>
    <t>GR202600478</t>
  </si>
  <si>
    <t>GR202600479</t>
  </si>
  <si>
    <t>GR202600480</t>
  </si>
  <si>
    <t>GR202600481</t>
  </si>
  <si>
    <t>GR202600482</t>
  </si>
  <si>
    <t>GR202600483</t>
  </si>
  <si>
    <t>GR202600484</t>
  </si>
  <si>
    <t>GR202600485</t>
  </si>
  <si>
    <t>GR202600486</t>
  </si>
  <si>
    <t>GR202600487</t>
  </si>
  <si>
    <t>GR202600488</t>
  </si>
  <si>
    <t>GR202600489</t>
  </si>
  <si>
    <t>GR202600490</t>
  </si>
  <si>
    <t>GR202600491</t>
  </si>
  <si>
    <t>GR202600492</t>
  </si>
  <si>
    <t>GR202600493</t>
  </si>
  <si>
    <t>GR202600494</t>
  </si>
  <si>
    <t>GR202600495</t>
  </si>
  <si>
    <t>GR202600496</t>
  </si>
  <si>
    <t>GR202600497</t>
  </si>
  <si>
    <t>GR202600498</t>
  </si>
  <si>
    <t>GR202600499</t>
  </si>
  <si>
    <t>GR202600500</t>
  </si>
  <si>
    <t>GR202600501</t>
  </si>
  <si>
    <t>GR202600502</t>
  </si>
  <si>
    <t>GR202600503</t>
  </si>
  <si>
    <t>GR202600504</t>
  </si>
  <si>
    <t>GR202600505</t>
  </si>
  <si>
    <t>GR202600506</t>
  </si>
  <si>
    <t>GR202600507</t>
  </si>
  <si>
    <t>GR202600508</t>
  </si>
  <si>
    <t>GR202600509</t>
  </si>
  <si>
    <t>GR202600510</t>
  </si>
  <si>
    <t>GR202600511</t>
  </si>
  <si>
    <t>GR202600512</t>
  </si>
  <si>
    <t>GR202600513</t>
  </si>
  <si>
    <t>GR202600514</t>
  </si>
  <si>
    <t>GR202600515</t>
  </si>
  <si>
    <t>GR202600516</t>
  </si>
  <si>
    <t>GR202600517</t>
  </si>
  <si>
    <t>GR202600518</t>
  </si>
  <si>
    <t>GR202600519</t>
  </si>
  <si>
    <t>GR202600520</t>
  </si>
  <si>
    <t>GR202600521</t>
  </si>
  <si>
    <t>GR202600522</t>
  </si>
  <si>
    <t>GR202600523</t>
  </si>
  <si>
    <t>GR202600524</t>
  </si>
  <si>
    <t>GR202600525</t>
  </si>
  <si>
    <t>GR202600526</t>
  </si>
  <si>
    <t>GR202600527</t>
  </si>
  <si>
    <t>GR202600528</t>
  </si>
  <si>
    <t>GR202600529</t>
  </si>
  <si>
    <t>GR202600530</t>
  </si>
  <si>
    <t>GR202600531</t>
  </si>
  <si>
    <t>GR202600532</t>
  </si>
  <si>
    <t>GR202600533</t>
  </si>
  <si>
    <t>GR202600534</t>
  </si>
  <si>
    <t>GR202600535</t>
  </si>
  <si>
    <t>GR202600536</t>
  </si>
  <si>
    <t>GR202600537</t>
  </si>
  <si>
    <t>GR202600538</t>
  </si>
  <si>
    <t>GR202600539</t>
  </si>
  <si>
    <t>GR202600540</t>
  </si>
  <si>
    <t>GR202600541</t>
  </si>
  <si>
    <t>GR202600542</t>
  </si>
  <si>
    <t>GR202600543</t>
  </si>
  <si>
    <t>GR202600544</t>
  </si>
  <si>
    <t>GR202600545</t>
  </si>
  <si>
    <t>GR202600546</t>
  </si>
  <si>
    <t>GR202600547</t>
  </si>
  <si>
    <t>GR202600548</t>
  </si>
  <si>
    <t>GR202600549</t>
  </si>
  <si>
    <t>GR202600550</t>
  </si>
  <si>
    <t>GR202600551</t>
  </si>
  <si>
    <t>GR202600552</t>
  </si>
  <si>
    <t>GR202600553</t>
  </si>
  <si>
    <t>GR202600554</t>
  </si>
  <si>
    <t>GR202600555</t>
  </si>
  <si>
    <t>GR202600556</t>
  </si>
  <si>
    <t>GR202600557</t>
  </si>
  <si>
    <t>GR202600558</t>
  </si>
  <si>
    <t>GR202600559</t>
  </si>
  <si>
    <t>GR202600560</t>
  </si>
  <si>
    <t>GR202600561</t>
  </si>
  <si>
    <t>GR202600562</t>
  </si>
  <si>
    <t>GR202600563</t>
  </si>
  <si>
    <t>GR202600564</t>
  </si>
  <si>
    <t>GR202600565</t>
  </si>
  <si>
    <t>GR202600566</t>
  </si>
  <si>
    <t>GR202600567</t>
  </si>
  <si>
    <t>GR202600568</t>
  </si>
  <si>
    <t>GR202600569</t>
  </si>
  <si>
    <t>GR202600570</t>
  </si>
  <si>
    <t>GR202600571</t>
  </si>
  <si>
    <t>GR202600572</t>
  </si>
  <si>
    <t>GR202600573</t>
  </si>
  <si>
    <t>GR202600574</t>
  </si>
  <si>
    <t>GR202600575</t>
  </si>
  <si>
    <t>GR202600576</t>
  </si>
  <si>
    <t>GR202600577</t>
  </si>
  <si>
    <t>GR202600578</t>
  </si>
  <si>
    <t>GR202600579</t>
  </si>
  <si>
    <t>GR202600580</t>
  </si>
  <si>
    <t>GR202600581</t>
  </si>
  <si>
    <t>GR202600582</t>
  </si>
  <si>
    <t>GR202600583</t>
  </si>
  <si>
    <t>GR202600584</t>
  </si>
  <si>
    <t>GR202600585</t>
  </si>
  <si>
    <t>GR202600586</t>
  </si>
  <si>
    <t>GR202600587</t>
  </si>
  <si>
    <t>GR202600588</t>
  </si>
  <si>
    <t>GR202600589</t>
  </si>
  <si>
    <t>GR202600590</t>
  </si>
  <si>
    <t>GR202600591</t>
  </si>
  <si>
    <t>GR202600592</t>
  </si>
  <si>
    <t>GR202600593</t>
  </si>
  <si>
    <t>GR202600594</t>
  </si>
  <si>
    <t>GR202600595</t>
  </si>
  <si>
    <t>GR202600596</t>
  </si>
  <si>
    <t>GR202600597</t>
  </si>
  <si>
    <t>GR202600598</t>
  </si>
  <si>
    <t>GR202600599</t>
  </si>
  <si>
    <t>GR202600600</t>
  </si>
  <si>
    <t>GR202600601</t>
  </si>
  <si>
    <t>GR202600602</t>
  </si>
  <si>
    <t>GR202600603</t>
  </si>
  <si>
    <t>GR202600604</t>
  </si>
  <si>
    <t>GR202600605</t>
  </si>
  <si>
    <t>GR202600606</t>
  </si>
  <si>
    <t>GR202600607</t>
  </si>
  <si>
    <t>GR202600608</t>
  </si>
  <si>
    <t>GR202600609</t>
  </si>
  <si>
    <t>GR202600610</t>
  </si>
  <si>
    <t>GR202600611</t>
  </si>
  <si>
    <t>GR202600612</t>
  </si>
  <si>
    <t>GR202600613</t>
  </si>
  <si>
    <t>GR202600614</t>
  </si>
  <si>
    <t>GR202600615</t>
  </si>
  <si>
    <t>GR202600616</t>
  </si>
  <si>
    <t>GR202600617</t>
  </si>
  <si>
    <t>GR202600618</t>
  </si>
  <si>
    <t>GR202600619</t>
  </si>
  <si>
    <t>GR202600620</t>
  </si>
  <si>
    <t>GR202600621</t>
  </si>
  <si>
    <t>GR202600622</t>
  </si>
  <si>
    <t>GR202600623</t>
  </si>
  <si>
    <t>GR202600624</t>
  </si>
  <si>
    <t>GR202600625</t>
  </si>
  <si>
    <t>GR202600626</t>
  </si>
  <si>
    <t>GR202600627</t>
  </si>
  <si>
    <t>GR202600628</t>
  </si>
  <si>
    <t>GR202600629</t>
  </si>
  <si>
    <t>GR202600630</t>
  </si>
  <si>
    <t>GR202600631</t>
  </si>
  <si>
    <t>GR202600632</t>
  </si>
  <si>
    <t>GR202600633</t>
  </si>
  <si>
    <t>GR202600634</t>
  </si>
  <si>
    <t>GR202600635</t>
  </si>
  <si>
    <t>GR202600636</t>
  </si>
  <si>
    <t>GR202600637</t>
  </si>
  <si>
    <t>GR202600638</t>
  </si>
  <si>
    <t>GR202600639</t>
  </si>
  <si>
    <t>GR202600640</t>
  </si>
  <si>
    <t>GR202600641</t>
  </si>
  <si>
    <t>GR202600642</t>
  </si>
  <si>
    <t>GR202600643</t>
  </si>
  <si>
    <t>GR202600644</t>
  </si>
  <si>
    <t>GR202600645</t>
  </si>
  <si>
    <t>GR202600646</t>
  </si>
  <si>
    <t>GR202600647</t>
  </si>
  <si>
    <t>GR202600648</t>
  </si>
  <si>
    <t>GR202600649</t>
  </si>
  <si>
    <t>GR202600650</t>
  </si>
  <si>
    <t>GR202600651</t>
  </si>
  <si>
    <t>GR202600652</t>
  </si>
  <si>
    <t>GR202600653</t>
  </si>
  <si>
    <t>GR202600654</t>
  </si>
  <si>
    <t>GR202600655</t>
  </si>
  <si>
    <t>GR202600656</t>
  </si>
  <si>
    <t>GR202600657</t>
  </si>
  <si>
    <t>GR202600658</t>
  </si>
  <si>
    <t>GR202600659</t>
  </si>
  <si>
    <t>GR202600660</t>
  </si>
  <si>
    <t>GR202600661</t>
  </si>
  <si>
    <t>GR202600662</t>
  </si>
  <si>
    <t>GR202600663</t>
  </si>
  <si>
    <t>GR202600664</t>
  </si>
  <si>
    <t>GR202600665</t>
  </si>
  <si>
    <t>GR202600666</t>
  </si>
  <si>
    <t>GR202600667</t>
  </si>
  <si>
    <t>GR202600668</t>
  </si>
  <si>
    <t>GR202600669</t>
  </si>
  <si>
    <t>GR202600670</t>
  </si>
  <si>
    <t>GR202600671</t>
  </si>
  <si>
    <t>GR202600672</t>
  </si>
  <si>
    <t>GR202600673</t>
  </si>
  <si>
    <t>GR202600674</t>
  </si>
  <si>
    <t>GR202600675</t>
  </si>
  <si>
    <t>GR202600676</t>
  </si>
  <si>
    <t>GR202600677</t>
  </si>
  <si>
    <t>GR202600678</t>
  </si>
  <si>
    <t>GR202600679</t>
  </si>
  <si>
    <t>GR202600680</t>
  </si>
  <si>
    <t>GR202600681</t>
  </si>
  <si>
    <t>GR202600682</t>
  </si>
  <si>
    <t>GR202600683</t>
  </si>
  <si>
    <t>GR202600684</t>
  </si>
  <si>
    <t>GR202600685</t>
  </si>
  <si>
    <t>GR202600686</t>
  </si>
  <si>
    <t>GR202600687</t>
  </si>
  <si>
    <t>GR202600688</t>
  </si>
  <si>
    <t>GR202600689</t>
  </si>
  <si>
    <t>GR202600690</t>
  </si>
  <si>
    <t>GR202600691</t>
  </si>
  <si>
    <t>GR202600692</t>
  </si>
  <si>
    <t>GR202600693</t>
  </si>
  <si>
    <t>GR202600694</t>
  </si>
  <si>
    <t>GR202600695</t>
  </si>
  <si>
    <t>GR202600696</t>
  </si>
  <si>
    <t>GR202600697</t>
  </si>
  <si>
    <t>GR202600698</t>
  </si>
  <si>
    <t>GR202600699</t>
  </si>
  <si>
    <t>GR202600700</t>
  </si>
  <si>
    <t>GR202600701</t>
  </si>
  <si>
    <t>GR202600702</t>
  </si>
  <si>
    <t>GR202600703</t>
  </si>
  <si>
    <t>GR202600704</t>
  </si>
  <si>
    <t>GR202600705</t>
  </si>
  <si>
    <t>GR202600706</t>
  </si>
  <si>
    <t>GR202600707</t>
  </si>
  <si>
    <t>GR202600708</t>
  </si>
  <si>
    <t>GR202600709</t>
  </si>
  <si>
    <t>GR202600710</t>
  </si>
  <si>
    <t>GR202600711</t>
  </si>
  <si>
    <t>GR202600712</t>
  </si>
  <si>
    <t>GR202600713</t>
  </si>
  <si>
    <t>GR202600714</t>
  </si>
  <si>
    <t>GR202600715</t>
  </si>
  <si>
    <t>GR202600716</t>
  </si>
  <si>
    <t>GR202600717</t>
  </si>
  <si>
    <t>GR202600718</t>
  </si>
  <si>
    <t>GR202600719</t>
  </si>
  <si>
    <t>GR202600720</t>
  </si>
  <si>
    <t>GR202600721</t>
  </si>
  <si>
    <t>GR202600722</t>
  </si>
  <si>
    <t>GR202600723</t>
  </si>
  <si>
    <t>GR202600724</t>
  </si>
  <si>
    <t>GR202600725</t>
  </si>
  <si>
    <t>GR202600726</t>
  </si>
  <si>
    <t>GR202600727</t>
  </si>
  <si>
    <t>GR202600728</t>
  </si>
  <si>
    <t>GR202600729</t>
  </si>
  <si>
    <t>GR202600730</t>
  </si>
  <si>
    <t>GR202600731</t>
  </si>
  <si>
    <t>GR202600732</t>
  </si>
  <si>
    <t>GR202600733</t>
  </si>
  <si>
    <t>GR202600734</t>
  </si>
  <si>
    <t>GR202600735</t>
  </si>
  <si>
    <t>GR202600736</t>
  </si>
  <si>
    <t>GR202600737</t>
  </si>
  <si>
    <t>GR202600738</t>
  </si>
  <si>
    <t>GR202600739</t>
  </si>
  <si>
    <t>GR202600740</t>
  </si>
  <si>
    <t>GR202600741</t>
  </si>
  <si>
    <t>GR202600742</t>
  </si>
  <si>
    <t>GR202600743</t>
  </si>
  <si>
    <t>GR202600744</t>
  </si>
  <si>
    <t>GR202600745</t>
  </si>
  <si>
    <t>GR202600746</t>
  </si>
  <si>
    <t>GR202600747</t>
  </si>
  <si>
    <t>GR202600748</t>
  </si>
  <si>
    <t>GR202600749</t>
  </si>
  <si>
    <t>GR202600750</t>
  </si>
  <si>
    <t>GR202600751</t>
  </si>
  <si>
    <t>GR202600752</t>
  </si>
  <si>
    <t>GR202600753</t>
  </si>
  <si>
    <t>GR202600754</t>
  </si>
  <si>
    <t>GR202600755</t>
  </si>
  <si>
    <t>GR202600756</t>
  </si>
  <si>
    <t>GR202600757</t>
  </si>
  <si>
    <t>GR202600758</t>
  </si>
  <si>
    <t>GR202600759</t>
  </si>
  <si>
    <t>GR202600760</t>
  </si>
  <si>
    <t>GR202600761</t>
  </si>
  <si>
    <t>GR202600762</t>
  </si>
  <si>
    <t>GR202600763</t>
  </si>
  <si>
    <t>GR202600764</t>
  </si>
  <si>
    <t>GR202600765</t>
  </si>
  <si>
    <t>GR202600766</t>
  </si>
  <si>
    <t>GR202600767</t>
  </si>
  <si>
    <t>GR202600768</t>
  </si>
  <si>
    <t>GR202600769</t>
  </si>
  <si>
    <t>GR202600770</t>
  </si>
  <si>
    <t>GR202600771</t>
  </si>
  <si>
    <t>GR202600772</t>
  </si>
  <si>
    <t>GR202600773</t>
  </si>
  <si>
    <t>GR202600774</t>
  </si>
  <si>
    <t>GR202600775</t>
  </si>
  <si>
    <t>GR202600776</t>
  </si>
  <si>
    <t>GR202600777</t>
  </si>
  <si>
    <t>GR202600778</t>
  </si>
  <si>
    <t>GR202600779</t>
  </si>
  <si>
    <t>GR202600780</t>
  </si>
  <si>
    <t>GR202600781</t>
  </si>
  <si>
    <t>GR202600782</t>
  </si>
  <si>
    <t>GR202600783</t>
  </si>
  <si>
    <t>GR202600784</t>
  </si>
  <si>
    <t>GR202600785</t>
  </si>
  <si>
    <t>GR202600786</t>
  </si>
  <si>
    <t>GR202600787</t>
  </si>
  <si>
    <t>GR202600788</t>
  </si>
  <si>
    <t>GR202600789</t>
  </si>
  <si>
    <t>GR202600790</t>
  </si>
  <si>
    <t>GR202600791</t>
  </si>
  <si>
    <t>GR202600792</t>
  </si>
  <si>
    <t>GR202600793</t>
  </si>
  <si>
    <t>GR202600794</t>
  </si>
  <si>
    <t>GR202600795</t>
  </si>
  <si>
    <t>GR202600796</t>
  </si>
  <si>
    <t>GR202600797</t>
  </si>
  <si>
    <t>GR202600798</t>
  </si>
  <si>
    <t>GR202600799</t>
  </si>
  <si>
    <t>GR202600800</t>
  </si>
  <si>
    <t>GR202600801</t>
  </si>
  <si>
    <t>GR202600802</t>
  </si>
  <si>
    <t>GR202600803</t>
  </si>
  <si>
    <t>GR202600804</t>
  </si>
  <si>
    <t>GR202600805</t>
  </si>
  <si>
    <t>GR202600806</t>
  </si>
  <si>
    <t>GR202600807</t>
  </si>
  <si>
    <t>GR202600808</t>
  </si>
  <si>
    <t>GR202600809</t>
  </si>
  <si>
    <t>GR202600810</t>
  </si>
  <si>
    <t>GR202600811</t>
  </si>
  <si>
    <t>GR202600812</t>
  </si>
  <si>
    <t>GR202600813</t>
  </si>
  <si>
    <t>GR202600814</t>
  </si>
  <si>
    <t>GR202600815</t>
  </si>
  <si>
    <t>GR202600816</t>
  </si>
  <si>
    <t>GR202600817</t>
  </si>
  <si>
    <t>GR202600818</t>
  </si>
  <si>
    <t>GR202600819</t>
  </si>
  <si>
    <t>GR202600820</t>
  </si>
  <si>
    <t>GR202600821</t>
  </si>
  <si>
    <t>GR202600822</t>
  </si>
  <si>
    <t>GR202600823</t>
  </si>
  <si>
    <t>GR202600824</t>
  </si>
  <si>
    <t>GR202600825</t>
  </si>
  <si>
    <t>GR202600826</t>
  </si>
  <si>
    <t>GR202600827</t>
  </si>
  <si>
    <t>GR202600828</t>
  </si>
  <si>
    <t>GR202600829</t>
  </si>
  <si>
    <t>GR202600830</t>
  </si>
  <si>
    <t>GR202600831</t>
  </si>
  <si>
    <t>GR202600832</t>
  </si>
  <si>
    <t>GR202600833</t>
  </si>
  <si>
    <t>GR202600834</t>
  </si>
  <si>
    <t>GR202600835</t>
  </si>
  <si>
    <t>GR202600836</t>
  </si>
  <si>
    <t>GR202600837</t>
  </si>
  <si>
    <t>GR202600838</t>
  </si>
  <si>
    <t>GR202600839</t>
  </si>
  <si>
    <t>GR202600840</t>
  </si>
  <si>
    <t>GR202600841</t>
  </si>
  <si>
    <t>GR202600842</t>
  </si>
  <si>
    <t>GR202600843</t>
  </si>
  <si>
    <t>GR202600844</t>
  </si>
  <si>
    <t>GR202600845</t>
  </si>
  <si>
    <t>GR202600846</t>
  </si>
  <si>
    <t>GR202600847</t>
  </si>
  <si>
    <t>GR202600848</t>
  </si>
  <si>
    <t>GR202600849</t>
  </si>
  <si>
    <t>GR202600850</t>
  </si>
  <si>
    <t>GR202600851</t>
  </si>
  <si>
    <t>GR202600852</t>
  </si>
  <si>
    <t>GR202600853</t>
  </si>
  <si>
    <t>GR202600854</t>
  </si>
  <si>
    <t>GR202600855</t>
  </si>
  <si>
    <t>GR202600856</t>
  </si>
  <si>
    <t>GR202600857</t>
  </si>
  <si>
    <t>GR202600858</t>
  </si>
  <si>
    <t>GR202600859</t>
  </si>
  <si>
    <t>GR202600860</t>
  </si>
  <si>
    <t>GR202600861</t>
  </si>
  <si>
    <t>GR202600862</t>
  </si>
  <si>
    <t>GR202600863</t>
  </si>
  <si>
    <t>GR202600864</t>
  </si>
  <si>
    <t>GR202600865</t>
  </si>
  <si>
    <t>GR202600866</t>
  </si>
  <si>
    <t>GR202600867</t>
  </si>
  <si>
    <t>GR202600868</t>
  </si>
  <si>
    <t>GR202600869</t>
  </si>
  <si>
    <t>GR202600870</t>
  </si>
  <si>
    <t>GR202600871</t>
  </si>
  <si>
    <t>GR202600872</t>
  </si>
  <si>
    <t>GR202600873</t>
  </si>
  <si>
    <t>GR202600874</t>
  </si>
  <si>
    <t>GR202600875</t>
  </si>
  <si>
    <t>GR202600876</t>
  </si>
  <si>
    <t>GR202600877</t>
  </si>
  <si>
    <t>GR202600878</t>
  </si>
  <si>
    <t>GR202600879</t>
  </si>
  <si>
    <t>GR202600880</t>
  </si>
  <si>
    <t>GR202600881</t>
  </si>
  <si>
    <t>GR202600882</t>
  </si>
  <si>
    <t>GR202600883</t>
  </si>
  <si>
    <t>GR202600884</t>
  </si>
  <si>
    <t>GR202600885</t>
  </si>
  <si>
    <t>GR202600886</t>
  </si>
  <si>
    <t>GR202600887</t>
  </si>
  <si>
    <t>GR202600888</t>
  </si>
  <si>
    <t>GR202600889</t>
  </si>
  <si>
    <t>GR202600890</t>
  </si>
  <si>
    <t>GR202600891</t>
  </si>
  <si>
    <t>GR202600892</t>
  </si>
  <si>
    <t>GR202600893</t>
  </si>
  <si>
    <t>GR202600894</t>
  </si>
  <si>
    <t>GR202600895</t>
  </si>
  <si>
    <t>GR202600896</t>
  </si>
  <si>
    <t>GR202600897</t>
  </si>
  <si>
    <t>GR202600898</t>
  </si>
  <si>
    <t>GR202600899</t>
  </si>
  <si>
    <t>GR202600900</t>
  </si>
  <si>
    <t>GR202600901</t>
  </si>
  <si>
    <t>GR202600902</t>
  </si>
  <si>
    <t>GR202600903</t>
  </si>
  <si>
    <t>GR202600904</t>
  </si>
  <si>
    <t>GR202600905</t>
  </si>
  <si>
    <t>GR202600906</t>
  </si>
  <si>
    <t>GR202600907</t>
  </si>
  <si>
    <t>GR202600908</t>
  </si>
  <si>
    <t>GR202600909</t>
  </si>
  <si>
    <t>GR202600910</t>
  </si>
  <si>
    <t>GR202600911</t>
  </si>
  <si>
    <t>GR202600912</t>
  </si>
  <si>
    <t>GR202600913</t>
  </si>
  <si>
    <t>GR202600914</t>
  </si>
  <si>
    <t>GR202600915</t>
  </si>
  <si>
    <t>GR202600916</t>
  </si>
  <si>
    <t>GR202600917</t>
  </si>
  <si>
    <t>GR202600918</t>
  </si>
  <si>
    <t>GR202600919</t>
  </si>
  <si>
    <t>GR202600920</t>
  </si>
  <si>
    <t>GR202600921</t>
  </si>
  <si>
    <t>GR202600922</t>
  </si>
  <si>
    <t>GR202600923</t>
  </si>
  <si>
    <t>GR202600924</t>
  </si>
  <si>
    <t>GR202600925</t>
  </si>
  <si>
    <t>GR202600926</t>
  </si>
  <si>
    <t>GR202600927</t>
  </si>
  <si>
    <t>GR202600928</t>
  </si>
  <si>
    <t>GR202600929</t>
  </si>
  <si>
    <t>GR202600930</t>
  </si>
  <si>
    <t>GR202600931</t>
  </si>
  <si>
    <t>GR202600932</t>
  </si>
  <si>
    <t>GR202600933</t>
  </si>
  <si>
    <t>GR202600934</t>
  </si>
  <si>
    <t>GR202600935</t>
  </si>
  <si>
    <t>GR202600936</t>
  </si>
  <si>
    <t>GR202600937</t>
  </si>
  <si>
    <t>GR202600938</t>
  </si>
  <si>
    <t>GR202600939</t>
  </si>
  <si>
    <t>GR202600940</t>
  </si>
  <si>
    <t>GR202600941</t>
  </si>
  <si>
    <t>GR202600942</t>
  </si>
  <si>
    <t>GR202600943</t>
  </si>
  <si>
    <t>GR202600944</t>
  </si>
  <si>
    <t>GR202600945</t>
  </si>
  <si>
    <t>GR202600946</t>
  </si>
  <si>
    <t>GR202600947</t>
  </si>
  <si>
    <t>GR202600948</t>
  </si>
  <si>
    <t>GR202600949</t>
  </si>
  <si>
    <t>GR202600950</t>
  </si>
  <si>
    <t>GR202600951</t>
  </si>
  <si>
    <t>GR202600952</t>
  </si>
  <si>
    <t>GR202600953</t>
  </si>
  <si>
    <t>GR202600954</t>
  </si>
  <si>
    <t>GR202600955</t>
  </si>
  <si>
    <t>GR202600956</t>
  </si>
  <si>
    <t>GR202600957</t>
  </si>
  <si>
    <t>GR202600958</t>
  </si>
  <si>
    <t>GR202600959</t>
  </si>
  <si>
    <t>GR202600960</t>
  </si>
  <si>
    <t>GR202600961</t>
  </si>
  <si>
    <t>GR202600962</t>
  </si>
  <si>
    <t>GR202600963</t>
  </si>
  <si>
    <t>GR202600964</t>
  </si>
  <si>
    <t>GR202600965</t>
  </si>
  <si>
    <t>GR202600966</t>
  </si>
  <si>
    <t>GR202600967</t>
  </si>
  <si>
    <t>GR202600968</t>
  </si>
  <si>
    <t>GR202600969</t>
  </si>
  <si>
    <t>GR202600970</t>
  </si>
  <si>
    <t>GR202600971</t>
  </si>
  <si>
    <t>GR202600972</t>
  </si>
  <si>
    <t>GR202600973</t>
  </si>
  <si>
    <t>GR202600974</t>
  </si>
  <si>
    <t>GR202600975</t>
  </si>
  <si>
    <t>GR202600976</t>
  </si>
  <si>
    <t>GR202600977</t>
  </si>
  <si>
    <t>GR202600978</t>
  </si>
  <si>
    <t>GR202600979</t>
  </si>
  <si>
    <t>GR202600980</t>
  </si>
  <si>
    <t>GR202600981</t>
  </si>
  <si>
    <t>GR202600982</t>
  </si>
  <si>
    <t>GR202600983</t>
  </si>
  <si>
    <t>GR202600984</t>
  </si>
  <si>
    <t>GR202600985</t>
  </si>
  <si>
    <t>GR202600986</t>
  </si>
  <si>
    <t>GR202600987</t>
  </si>
  <si>
    <t>GR202600988</t>
  </si>
  <si>
    <t>GR202600989</t>
  </si>
  <si>
    <t>GR202600990</t>
  </si>
  <si>
    <t>GR202600991</t>
  </si>
  <si>
    <t>GR202600992</t>
  </si>
  <si>
    <t>GR202600993</t>
  </si>
  <si>
    <t>GR202600994</t>
  </si>
  <si>
    <t>GR202600995</t>
  </si>
  <si>
    <t>GR202600996</t>
  </si>
  <si>
    <t>GR202600997</t>
  </si>
  <si>
    <t>GR202600998</t>
  </si>
  <si>
    <t>GR202600999</t>
  </si>
  <si>
    <t>GR202601000</t>
  </si>
  <si>
    <t>GR202601001</t>
  </si>
  <si>
    <t>GR202601002</t>
  </si>
  <si>
    <t>GR202601003</t>
  </si>
  <si>
    <t>GR202601004</t>
  </si>
  <si>
    <t>GR202601005</t>
  </si>
  <si>
    <t>GR202601006</t>
  </si>
  <si>
    <t>GR202601007</t>
  </si>
  <si>
    <t>GR202601008</t>
  </si>
  <si>
    <t>GR202601009</t>
  </si>
  <si>
    <t>GR202601010</t>
  </si>
  <si>
    <t>GR202601011</t>
  </si>
  <si>
    <t>GR202601012</t>
  </si>
  <si>
    <t>GR202601013</t>
  </si>
  <si>
    <t>GR202601014</t>
  </si>
  <si>
    <t>GR202601015</t>
  </si>
  <si>
    <t>GR202601016</t>
  </si>
  <si>
    <t>GR202601017</t>
  </si>
  <si>
    <t>GR202601018</t>
  </si>
  <si>
    <t>GR202601019</t>
  </si>
  <si>
    <t>GR202601020</t>
  </si>
  <si>
    <t>GR202601021</t>
  </si>
  <si>
    <t>GR202601022</t>
  </si>
  <si>
    <t>GR202601023</t>
  </si>
  <si>
    <t>GR202601024</t>
  </si>
  <si>
    <t>GR202601025</t>
  </si>
  <si>
    <t>GR202601026</t>
  </si>
  <si>
    <t>GR202601027</t>
  </si>
  <si>
    <t>GR202601028</t>
  </si>
  <si>
    <t>GR202601029</t>
  </si>
  <si>
    <t>GR202601030</t>
  </si>
  <si>
    <t>GR202601031</t>
  </si>
  <si>
    <t>GR202601032</t>
  </si>
  <si>
    <t>GR202601033</t>
  </si>
  <si>
    <t>GR202601034</t>
  </si>
  <si>
    <t>GR202601035</t>
  </si>
  <si>
    <t>GR202601036</t>
  </si>
  <si>
    <t>GR202601037</t>
  </si>
  <si>
    <t>GR202601038</t>
  </si>
  <si>
    <t>GR202601039</t>
  </si>
  <si>
    <t>GR202601040</t>
  </si>
  <si>
    <t>GR202601041</t>
  </si>
  <si>
    <t>GR202601042</t>
  </si>
  <si>
    <t>GR202601043</t>
  </si>
  <si>
    <t>GR202601044</t>
  </si>
  <si>
    <t>GR202601045</t>
  </si>
  <si>
    <t>GR202601046</t>
  </si>
  <si>
    <t>GR202601047</t>
  </si>
  <si>
    <t>GR202601048</t>
  </si>
  <si>
    <t>GR202601049</t>
  </si>
  <si>
    <t>GR202601050</t>
  </si>
  <si>
    <t>GR202601051</t>
  </si>
  <si>
    <t>GR202601052</t>
  </si>
  <si>
    <t>GR202601053</t>
  </si>
  <si>
    <t>GR202601054</t>
  </si>
  <si>
    <t>GR202601055</t>
  </si>
  <si>
    <t>GR202601056</t>
  </si>
  <si>
    <t>GR202601057</t>
  </si>
  <si>
    <t>GR202601058</t>
  </si>
  <si>
    <t>GR202601059</t>
  </si>
  <si>
    <t>GR202601060</t>
  </si>
  <si>
    <t>GR202601061</t>
  </si>
  <si>
    <t>GR202601062</t>
  </si>
  <si>
    <t>GR202601063</t>
  </si>
  <si>
    <t>GR202601064</t>
  </si>
  <si>
    <t>GR202601065</t>
  </si>
  <si>
    <t>GR202601066</t>
  </si>
  <si>
    <t>GR202601067</t>
  </si>
  <si>
    <t>GR202601068</t>
  </si>
  <si>
    <t>GR202601069</t>
  </si>
  <si>
    <t>GR202601070</t>
  </si>
  <si>
    <t>GR202601071</t>
  </si>
  <si>
    <t>GR202601072</t>
  </si>
  <si>
    <t>GR202601073</t>
  </si>
  <si>
    <t>GR202601074</t>
  </si>
  <si>
    <t>GR202601075</t>
  </si>
  <si>
    <t>GR202601076</t>
  </si>
  <si>
    <t>GR202601077</t>
  </si>
  <si>
    <t>GR202601078</t>
  </si>
  <si>
    <t>GR202601079</t>
  </si>
  <si>
    <t>GR202601080</t>
  </si>
  <si>
    <t>GR202601081</t>
  </si>
  <si>
    <t>GR202601082</t>
  </si>
  <si>
    <t>GR202601083</t>
  </si>
  <si>
    <t>GR202601084</t>
  </si>
  <si>
    <t>GR202601085</t>
  </si>
  <si>
    <t>GR202601086</t>
  </si>
  <si>
    <t>GR202601087</t>
  </si>
  <si>
    <t>GR202601088</t>
  </si>
  <si>
    <t>GR202601089</t>
  </si>
  <si>
    <t>GR202601090</t>
  </si>
  <si>
    <t>GR202601091</t>
  </si>
  <si>
    <t>GR202601092</t>
  </si>
  <si>
    <t>GR202601093</t>
  </si>
  <si>
    <t>GR202601094</t>
  </si>
  <si>
    <t>GR202601095</t>
  </si>
  <si>
    <t>GR202601096</t>
  </si>
  <si>
    <t>GR202601097</t>
  </si>
  <si>
    <t>GR202601098</t>
  </si>
  <si>
    <t>GR202601099</t>
  </si>
  <si>
    <t>GR202601100</t>
  </si>
  <si>
    <t>GR202601101</t>
  </si>
  <si>
    <t>GR202601102</t>
  </si>
  <si>
    <t>GR202601103</t>
  </si>
  <si>
    <t>GR202601104</t>
  </si>
  <si>
    <t>GR202601105</t>
  </si>
  <si>
    <t>GR202601106</t>
  </si>
  <si>
    <t>GR202601107</t>
  </si>
  <si>
    <t>GR202601108</t>
  </si>
  <si>
    <t>GR202601109</t>
  </si>
  <si>
    <t>GR202601110</t>
  </si>
  <si>
    <t>GR202601111</t>
  </si>
  <si>
    <t>GR202601112</t>
  </si>
  <si>
    <t>GR202601113</t>
  </si>
  <si>
    <t>GR202601114</t>
  </si>
  <si>
    <t>GR202601115</t>
  </si>
  <si>
    <t>GR202601116</t>
  </si>
  <si>
    <t>GR202601117</t>
  </si>
  <si>
    <t>GR202601118</t>
  </si>
  <si>
    <t>GR202601119</t>
  </si>
  <si>
    <t>GR202601120</t>
  </si>
  <si>
    <t>GR202601121</t>
  </si>
  <si>
    <t>GR202601122</t>
  </si>
  <si>
    <t>GR202601123</t>
  </si>
  <si>
    <t>GR202601124</t>
  </si>
  <si>
    <t>GR202601125</t>
  </si>
  <si>
    <t>GR202601126</t>
  </si>
  <si>
    <t>GR202601127</t>
  </si>
  <si>
    <t>GR202601128</t>
  </si>
  <si>
    <t>GR202601129</t>
  </si>
  <si>
    <t>GR202601130</t>
  </si>
  <si>
    <t>GR202601131</t>
  </si>
  <si>
    <t>GR202601132</t>
  </si>
  <si>
    <t>GR202601133</t>
  </si>
  <si>
    <t>GR202601134</t>
  </si>
  <si>
    <t>GR202601135</t>
  </si>
  <si>
    <t>GR202601136</t>
  </si>
  <si>
    <t>GR202601137</t>
  </si>
  <si>
    <t>GR202601138</t>
  </si>
  <si>
    <t>GR202601139</t>
  </si>
  <si>
    <t>GR202601140</t>
  </si>
  <si>
    <t>GR202601141</t>
  </si>
  <si>
    <t>GR202601142</t>
  </si>
  <si>
    <t>GR202601143</t>
  </si>
  <si>
    <t>GR202601144</t>
  </si>
  <si>
    <t>GR202601145</t>
  </si>
  <si>
    <t>GR202601146</t>
  </si>
  <si>
    <t>GR202601147</t>
  </si>
  <si>
    <t>GR202601148</t>
  </si>
  <si>
    <t>GR202601149</t>
  </si>
  <si>
    <t>GR202601150</t>
  </si>
  <si>
    <t>GR202601151</t>
  </si>
  <si>
    <t>GR202601152</t>
  </si>
  <si>
    <t>GR202601153</t>
  </si>
  <si>
    <t>GR202601154</t>
  </si>
  <si>
    <t>GR202601155</t>
  </si>
  <si>
    <t>GR202601156</t>
  </si>
  <si>
    <t>GR202601157</t>
  </si>
  <si>
    <t>GR202601158</t>
  </si>
  <si>
    <t>GR202601159</t>
  </si>
  <si>
    <t>GR202601160</t>
  </si>
  <si>
    <t>GR202601161</t>
  </si>
  <si>
    <t>GR202601162</t>
  </si>
  <si>
    <t>GR202601163</t>
  </si>
  <si>
    <t>GR202601164</t>
  </si>
  <si>
    <t>GR202601165</t>
  </si>
  <si>
    <t>GR202601166</t>
  </si>
  <si>
    <t>GR202601167</t>
  </si>
  <si>
    <t>GR202601168</t>
  </si>
  <si>
    <t>GR202601169</t>
  </si>
  <si>
    <t>GR202601170</t>
  </si>
  <si>
    <t>GR202601171</t>
  </si>
  <si>
    <t>GR202601172</t>
  </si>
  <si>
    <t>GR202601173</t>
  </si>
  <si>
    <t>GR202601174</t>
  </si>
  <si>
    <t>GR202601175</t>
  </si>
  <si>
    <t>GR202601176</t>
  </si>
  <si>
    <t>GR202601177</t>
  </si>
  <si>
    <t>GR202601178</t>
  </si>
  <si>
    <t>GR202601179</t>
  </si>
  <si>
    <t>GR202601180</t>
  </si>
  <si>
    <t>GR202601181</t>
  </si>
  <si>
    <t>GR202601182</t>
  </si>
  <si>
    <t>GR202601183</t>
  </si>
  <si>
    <t>GR202601184</t>
  </si>
  <si>
    <t>GR202601185</t>
  </si>
  <si>
    <t>GR202601186</t>
  </si>
  <si>
    <t>GR202601187</t>
  </si>
  <si>
    <t>GR202601188</t>
  </si>
  <si>
    <t>GR202601189</t>
  </si>
  <si>
    <t>GR202601190</t>
  </si>
  <si>
    <t>GR202601191</t>
  </si>
  <si>
    <t>GR202601192</t>
  </si>
  <si>
    <t>GR202601193</t>
  </si>
  <si>
    <t>GR202601194</t>
  </si>
  <si>
    <t>GR202601195</t>
  </si>
  <si>
    <t>GR202601196</t>
  </si>
  <si>
    <t>GR202601197</t>
  </si>
  <si>
    <t>GR202601198</t>
  </si>
  <si>
    <t>GR202601199</t>
  </si>
  <si>
    <t>GR202601200</t>
  </si>
  <si>
    <t>GR202601201</t>
  </si>
  <si>
    <t>GR202601202</t>
  </si>
  <si>
    <t>GR202601203</t>
  </si>
  <si>
    <t>GR202601204</t>
  </si>
  <si>
    <t>GR202601205</t>
  </si>
  <si>
    <t>GR202601206</t>
  </si>
  <si>
    <t>GR202601207</t>
  </si>
  <si>
    <t>GR202601208</t>
  </si>
  <si>
    <t>GR202601209</t>
  </si>
  <si>
    <t>GR202601210</t>
  </si>
  <si>
    <t>GR202601211</t>
  </si>
  <si>
    <t>GR202601212</t>
  </si>
  <si>
    <t>GR202601213</t>
  </si>
  <si>
    <t>GR202601214</t>
  </si>
  <si>
    <t>GR202601215</t>
  </si>
  <si>
    <t>GR202601216</t>
  </si>
  <si>
    <t>GR202601217</t>
  </si>
  <si>
    <t>GR202601218</t>
  </si>
  <si>
    <t>GR202601219</t>
  </si>
  <si>
    <t>GR202601220</t>
  </si>
  <si>
    <t>GR202601221</t>
  </si>
  <si>
    <t>GR202601222</t>
  </si>
  <si>
    <t>GR202601223</t>
  </si>
  <si>
    <t>GR202601224</t>
  </si>
  <si>
    <t>GR202601225</t>
  </si>
  <si>
    <t>GR202601226</t>
  </si>
  <si>
    <t>GR202601227</t>
  </si>
  <si>
    <t>GR202601228</t>
  </si>
  <si>
    <t>GR202601229</t>
  </si>
  <si>
    <t>GR202601230</t>
  </si>
  <si>
    <t>GR202601231</t>
  </si>
  <si>
    <t>GR202601232</t>
  </si>
  <si>
    <t>GR202601233</t>
  </si>
  <si>
    <t>GR202601234</t>
  </si>
  <si>
    <t>GR202601235</t>
  </si>
  <si>
    <t>GR202601236</t>
  </si>
  <si>
    <t>GR202601237</t>
  </si>
  <si>
    <t>GR202601238</t>
  </si>
  <si>
    <t>GR202601239</t>
  </si>
  <si>
    <t>GR202601240</t>
  </si>
  <si>
    <t>GR202601241</t>
  </si>
  <si>
    <t>GR202601242</t>
  </si>
  <si>
    <t>GR202601243</t>
  </si>
  <si>
    <t>GR202601244</t>
  </si>
  <si>
    <t>GR202601245</t>
  </si>
  <si>
    <t>GR202601246</t>
  </si>
  <si>
    <t>GR202601247</t>
  </si>
  <si>
    <t>GR202601248</t>
  </si>
  <si>
    <t>GR202601249</t>
  </si>
  <si>
    <t>GR202601250</t>
  </si>
  <si>
    <t>GR202601251</t>
  </si>
  <si>
    <t>GR202601252</t>
  </si>
  <si>
    <t>GR202601253</t>
  </si>
  <si>
    <t>GR202601254</t>
  </si>
  <si>
    <t>GR202601255</t>
  </si>
  <si>
    <t>GR202601256</t>
  </si>
  <si>
    <t>GR202601257</t>
  </si>
  <si>
    <t>GR202601258</t>
  </si>
  <si>
    <t>GR202601259</t>
  </si>
  <si>
    <t>GR202601260</t>
  </si>
  <si>
    <t>GR202601261</t>
  </si>
  <si>
    <t>GR202601262</t>
  </si>
  <si>
    <t>GR202601263</t>
  </si>
  <si>
    <t>GR202601264</t>
  </si>
  <si>
    <t>GR202601265</t>
  </si>
  <si>
    <t>GR202601266</t>
  </si>
  <si>
    <t>GR202601267</t>
  </si>
  <si>
    <t>GR202601268</t>
  </si>
  <si>
    <t>GR202601269</t>
  </si>
  <si>
    <t>GR202601270</t>
  </si>
  <si>
    <t>GR202601271</t>
  </si>
  <si>
    <t>GR202601272</t>
  </si>
  <si>
    <t>GR202601273</t>
  </si>
  <si>
    <t>GR202601274</t>
  </si>
  <si>
    <t>GR202601275</t>
  </si>
  <si>
    <t>GR202601276</t>
  </si>
  <si>
    <t>GR202601277</t>
  </si>
  <si>
    <t>GR202601278</t>
  </si>
  <si>
    <t>GR202601279</t>
  </si>
  <si>
    <t>GR202601280</t>
  </si>
  <si>
    <t>GR202601281</t>
  </si>
  <si>
    <t>GR202601282</t>
  </si>
  <si>
    <t>GR202601283</t>
  </si>
  <si>
    <t>GR202601284</t>
  </si>
  <si>
    <t>GR202601285</t>
  </si>
  <si>
    <t>GR202601286</t>
  </si>
  <si>
    <t>GR202601287</t>
  </si>
  <si>
    <t>GR202601288</t>
  </si>
  <si>
    <t>GR202601289</t>
  </si>
  <si>
    <t>GR202601290</t>
  </si>
  <si>
    <t>GR202601291</t>
  </si>
  <si>
    <t>GR202601292</t>
  </si>
  <si>
    <t>GR202601293</t>
  </si>
  <si>
    <t>GR202601294</t>
  </si>
  <si>
    <t>GR202601295</t>
  </si>
  <si>
    <t>GR202601296</t>
  </si>
  <si>
    <t>GR202601297</t>
  </si>
  <si>
    <t>GR202601298</t>
  </si>
  <si>
    <t>GR202601299</t>
  </si>
  <si>
    <t>GR202601300</t>
  </si>
  <si>
    <t>GR202601301</t>
  </si>
  <si>
    <t>GR202601302</t>
  </si>
  <si>
    <t>GR202601303</t>
  </si>
  <si>
    <t>GR202601304</t>
  </si>
  <si>
    <t>GR202601305</t>
  </si>
  <si>
    <t>GR202601306</t>
  </si>
  <si>
    <t>GR202601307</t>
  </si>
  <si>
    <t>GR202601308</t>
  </si>
  <si>
    <t>GR202601309</t>
  </si>
  <si>
    <t>GR202601310</t>
  </si>
  <si>
    <t>GR202601311</t>
  </si>
  <si>
    <t>GR202601312</t>
  </si>
  <si>
    <t>GR202601313</t>
  </si>
  <si>
    <t>GR202601314</t>
  </si>
  <si>
    <t>GR202601315</t>
  </si>
  <si>
    <t>GR202601316</t>
  </si>
  <si>
    <t>GR202601317</t>
  </si>
  <si>
    <t>GR202601318</t>
  </si>
  <si>
    <t>GR202601319</t>
  </si>
  <si>
    <t>GR202601320</t>
  </si>
  <si>
    <t>GR202601321</t>
  </si>
  <si>
    <t>GR202601322</t>
  </si>
  <si>
    <t>GR202601323</t>
  </si>
  <si>
    <t>GR202601324</t>
  </si>
  <si>
    <t>GR202601325</t>
  </si>
  <si>
    <t>GR202601326</t>
  </si>
  <si>
    <t>GR202601327</t>
  </si>
  <si>
    <t>GR202601328</t>
  </si>
  <si>
    <t>GR202601329</t>
  </si>
  <si>
    <t>GR202601330</t>
  </si>
  <si>
    <t>GR202601331</t>
  </si>
  <si>
    <t>GR202601332</t>
  </si>
  <si>
    <t>GR202601333</t>
  </si>
  <si>
    <t>GR202601334</t>
  </si>
  <si>
    <t>GR202601335</t>
  </si>
  <si>
    <t>GR202601336</t>
  </si>
  <si>
    <t>GR202601337</t>
  </si>
  <si>
    <t>GR202601338</t>
  </si>
  <si>
    <t>GR202601339</t>
  </si>
  <si>
    <t>GR202601340</t>
  </si>
  <si>
    <t>GR202601341</t>
  </si>
  <si>
    <t>GR202601342</t>
  </si>
  <si>
    <t>GR202601343</t>
  </si>
  <si>
    <t>GR202601344</t>
  </si>
  <si>
    <t>GR202601345</t>
  </si>
  <si>
    <t>GR202601346</t>
  </si>
  <si>
    <t>GR202601347</t>
  </si>
  <si>
    <t>GR202601348</t>
  </si>
  <si>
    <t>GR202601349</t>
  </si>
  <si>
    <t>GR202601350</t>
  </si>
  <si>
    <t>GR202601351</t>
  </si>
  <si>
    <t>GR202601352</t>
  </si>
  <si>
    <t>GR202601353</t>
  </si>
  <si>
    <t>GR202601354</t>
  </si>
  <si>
    <t>GR202601355</t>
  </si>
  <si>
    <t>GR202601356</t>
  </si>
  <si>
    <t>GR202601357</t>
  </si>
  <si>
    <t>GR202601358</t>
  </si>
  <si>
    <t>GR202601359</t>
  </si>
  <si>
    <t>GR202601360</t>
  </si>
  <si>
    <t>GR202601361</t>
  </si>
  <si>
    <t>GR202601362</t>
  </si>
  <si>
    <t>GR202601363</t>
  </si>
  <si>
    <t>GR202601364</t>
  </si>
  <si>
    <t>GR202601365</t>
  </si>
  <si>
    <t>GR202601366</t>
  </si>
  <si>
    <t>GR202601367</t>
  </si>
  <si>
    <t>GR202601368</t>
  </si>
  <si>
    <t>GR202601369</t>
  </si>
  <si>
    <t>GR202601370</t>
  </si>
  <si>
    <t>GR202601371</t>
  </si>
  <si>
    <t>GR202601372</t>
  </si>
  <si>
    <t>GR202601373</t>
  </si>
  <si>
    <t>GR202601374</t>
  </si>
  <si>
    <t>GR202601375</t>
  </si>
  <si>
    <t>GR202601376</t>
  </si>
  <si>
    <t>GR202601377</t>
  </si>
  <si>
    <t>GR202601378</t>
  </si>
  <si>
    <t>GR202601379</t>
  </si>
  <si>
    <t>GR202601380</t>
  </si>
  <si>
    <t>GR202601381</t>
  </si>
  <si>
    <t>GR202601382</t>
  </si>
  <si>
    <t>GR202601383</t>
  </si>
  <si>
    <t>GR202601384</t>
  </si>
  <si>
    <t>GR202601385</t>
  </si>
  <si>
    <t>GR202601386</t>
  </si>
  <si>
    <t>GR202601387</t>
  </si>
  <si>
    <t>GR202601388</t>
  </si>
  <si>
    <t>GR202601389</t>
  </si>
  <si>
    <t>GR202601390</t>
  </si>
  <si>
    <t>GR202601391</t>
  </si>
  <si>
    <t>GR202601392</t>
  </si>
  <si>
    <t>GR202601393</t>
  </si>
  <si>
    <t>GR202601394</t>
  </si>
  <si>
    <t>GR202601395</t>
  </si>
  <si>
    <t>GR202601396</t>
  </si>
  <si>
    <t>GR202601397</t>
  </si>
  <si>
    <t>GR202601398</t>
  </si>
  <si>
    <t>GR202601399</t>
  </si>
  <si>
    <t>GR202601400</t>
  </si>
  <si>
    <t>GR202601401</t>
  </si>
  <si>
    <t>GR202601402</t>
  </si>
  <si>
    <t>GR202601403</t>
  </si>
  <si>
    <t>GR202601404</t>
  </si>
  <si>
    <t>GR202601405</t>
  </si>
  <si>
    <t>GR202601406</t>
  </si>
  <si>
    <t>GR202601407</t>
  </si>
  <si>
    <t>GR202601408</t>
  </si>
  <si>
    <t>GR202601409</t>
  </si>
  <si>
    <t>GR202601410</t>
  </si>
  <si>
    <t>GR202601411</t>
  </si>
  <si>
    <t>GR202601412</t>
  </si>
  <si>
    <t>GR202601413</t>
  </si>
  <si>
    <t>GR202601414</t>
  </si>
  <si>
    <t>GR202601415</t>
  </si>
  <si>
    <t>GR202601416</t>
  </si>
  <si>
    <t>GR202601417</t>
  </si>
  <si>
    <t>GR202601418</t>
  </si>
  <si>
    <t>GR202601419</t>
  </si>
  <si>
    <t>GR202601420</t>
  </si>
  <si>
    <t>GR202601421</t>
  </si>
  <si>
    <t>GR202601422</t>
  </si>
  <si>
    <t>GR202601423</t>
  </si>
  <si>
    <t>GR202601424</t>
  </si>
  <si>
    <t>GR202601425</t>
  </si>
  <si>
    <t>GR202601426</t>
  </si>
  <si>
    <t>GR202601427</t>
  </si>
  <si>
    <t>GR202601428</t>
  </si>
  <si>
    <t>GR202601429</t>
  </si>
  <si>
    <t>GR202601430</t>
  </si>
  <si>
    <t>GR202601431</t>
  </si>
  <si>
    <t>GR202601432</t>
  </si>
  <si>
    <t>GR202601433</t>
  </si>
  <si>
    <t>GR202601434</t>
  </si>
  <si>
    <t>GR202601435</t>
  </si>
  <si>
    <t>GR202601436</t>
  </si>
  <si>
    <t>GR202601437</t>
  </si>
  <si>
    <t>GR202601438</t>
  </si>
  <si>
    <t>GR202601439</t>
  </si>
  <si>
    <t>GR202601440</t>
  </si>
  <si>
    <t>GR202601441</t>
  </si>
  <si>
    <t>GR202601442</t>
  </si>
  <si>
    <t>GR202601443</t>
  </si>
  <si>
    <t>GR202601444</t>
  </si>
  <si>
    <t>GR202601445</t>
  </si>
  <si>
    <t>GR202601446</t>
  </si>
  <si>
    <t>GR202601447</t>
  </si>
  <si>
    <t>GR202601448</t>
  </si>
  <si>
    <t>GR202601449</t>
  </si>
  <si>
    <t>GR202601450</t>
  </si>
  <si>
    <t>GR202601451</t>
  </si>
  <si>
    <t>GR202601452</t>
  </si>
  <si>
    <t>GR202601453</t>
  </si>
  <si>
    <t>GR202601454</t>
  </si>
  <si>
    <t>GR202601455</t>
  </si>
  <si>
    <t>GR202601456</t>
  </si>
  <si>
    <t>GR202601457</t>
  </si>
  <si>
    <t>GR202601458</t>
  </si>
  <si>
    <t>GR202601459</t>
  </si>
  <si>
    <t>GR202601460</t>
  </si>
  <si>
    <t>GR202601461</t>
  </si>
  <si>
    <t>GR202601462</t>
  </si>
  <si>
    <t>GR202601463</t>
  </si>
  <si>
    <t>GR202601464</t>
  </si>
  <si>
    <t>GR202601465</t>
  </si>
  <si>
    <t>GR202601466</t>
  </si>
  <si>
    <t>GR202601467</t>
  </si>
  <si>
    <t>GR202601468</t>
  </si>
  <si>
    <t>GR202601469</t>
  </si>
  <si>
    <t>GR202601470</t>
  </si>
  <si>
    <t>GR202601471</t>
  </si>
  <si>
    <t>GR202601472</t>
  </si>
  <si>
    <t>GR202601473</t>
  </si>
  <si>
    <t>GR202601474</t>
  </si>
  <si>
    <t>GR202601475</t>
  </si>
  <si>
    <t>GR202601476</t>
  </si>
  <si>
    <t>GR202601477</t>
  </si>
  <si>
    <t>GR202601478</t>
  </si>
  <si>
    <t>GR202601479</t>
  </si>
  <si>
    <t>GR202601480</t>
  </si>
  <si>
    <t>GR202601481</t>
  </si>
  <si>
    <t>GR202601482</t>
  </si>
  <si>
    <t>GR202601483</t>
  </si>
  <si>
    <t>GR202601484</t>
  </si>
  <si>
    <t>GR202601485</t>
  </si>
  <si>
    <t>GR202601486</t>
  </si>
  <si>
    <t>GR202601487</t>
  </si>
  <si>
    <t>GR202601488</t>
  </si>
  <si>
    <t>GR202601489</t>
  </si>
  <si>
    <t>GR202601490</t>
  </si>
  <si>
    <t>GR202601491</t>
  </si>
  <si>
    <t>GR202601492</t>
  </si>
  <si>
    <t>GR202601493</t>
  </si>
  <si>
    <t>GR202601494</t>
  </si>
  <si>
    <t>GR202601495</t>
  </si>
  <si>
    <t>GR202601496</t>
  </si>
  <si>
    <t>GR202601497</t>
  </si>
  <si>
    <t>GR202601498</t>
  </si>
  <si>
    <t>GR202601499</t>
  </si>
  <si>
    <t>GR202601500</t>
  </si>
  <si>
    <t>DO Number</t>
  </si>
  <si>
    <t>Customer</t>
  </si>
  <si>
    <t>DO202600001</t>
  </si>
  <si>
    <t>Outlet 040</t>
  </si>
  <si>
    <t>DO202600002</t>
  </si>
  <si>
    <t>Outlet 026</t>
  </si>
  <si>
    <t>DO202600003</t>
  </si>
  <si>
    <t>Outlet 049</t>
  </si>
  <si>
    <t>DO202600004</t>
  </si>
  <si>
    <t>Outlet 033</t>
  </si>
  <si>
    <t>DO202600005</t>
  </si>
  <si>
    <t>Outlet 039</t>
  </si>
  <si>
    <t>DO202600006</t>
  </si>
  <si>
    <t>Outlet 035</t>
  </si>
  <si>
    <t>DO202600007</t>
  </si>
  <si>
    <t>Outlet 024</t>
  </si>
  <si>
    <t>DO202600008</t>
  </si>
  <si>
    <t>DO202600009</t>
  </si>
  <si>
    <t>Outlet 046</t>
  </si>
  <si>
    <t>DO202600010</t>
  </si>
  <si>
    <t>Outlet 011</t>
  </si>
  <si>
    <t>DO202600011</t>
  </si>
  <si>
    <t>Outlet 038</t>
  </si>
  <si>
    <t>DO202600012</t>
  </si>
  <si>
    <t>DO202600013</t>
  </si>
  <si>
    <t>Outlet 080</t>
  </si>
  <si>
    <t>DO202600014</t>
  </si>
  <si>
    <t>DO202600015</t>
  </si>
  <si>
    <t>Outlet 003</t>
  </si>
  <si>
    <t>DO202600016</t>
  </si>
  <si>
    <t>Outlet 015</t>
  </si>
  <si>
    <t>DO202600017</t>
  </si>
  <si>
    <t>DO202600018</t>
  </si>
  <si>
    <t>DO202600019</t>
  </si>
  <si>
    <t>Outlet 010</t>
  </si>
  <si>
    <t>DO202600020</t>
  </si>
  <si>
    <t>DO202600021</t>
  </si>
  <si>
    <t>DO202600022</t>
  </si>
  <si>
    <t>Outlet 048</t>
  </si>
  <si>
    <t>DO202600023</t>
  </si>
  <si>
    <t>DO202600024</t>
  </si>
  <si>
    <t>Outlet 019</t>
  </si>
  <si>
    <t>DO202600025</t>
  </si>
  <si>
    <t>Outlet 075</t>
  </si>
  <si>
    <t>DO202600026</t>
  </si>
  <si>
    <t>Outlet 059</t>
  </si>
  <si>
    <t>DO202600027</t>
  </si>
  <si>
    <t>Outlet 021</t>
  </si>
  <si>
    <t>DO202600028</t>
  </si>
  <si>
    <t>Outlet 005</t>
  </si>
  <si>
    <t>DO202600029</t>
  </si>
  <si>
    <t>Outlet 017</t>
  </si>
  <si>
    <t>DO202600030</t>
  </si>
  <si>
    <t>DO202600031</t>
  </si>
  <si>
    <t>DO202600032</t>
  </si>
  <si>
    <t>Outlet 057</t>
  </si>
  <si>
    <t>DO202600033</t>
  </si>
  <si>
    <t>Outlet 054</t>
  </si>
  <si>
    <t>DO202600034</t>
  </si>
  <si>
    <t>DO202600035</t>
  </si>
  <si>
    <t>Outlet 023</t>
  </si>
  <si>
    <t>DO202600036</t>
  </si>
  <si>
    <t>DO202600037</t>
  </si>
  <si>
    <t>Outlet 001</t>
  </si>
  <si>
    <t>DO202600038</t>
  </si>
  <si>
    <t>Outlet 062</t>
  </si>
  <si>
    <t>DO202600039</t>
  </si>
  <si>
    <t>Outlet 037</t>
  </si>
  <si>
    <t>DO202600040</t>
  </si>
  <si>
    <t>Outlet 064</t>
  </si>
  <si>
    <t>DO202600041</t>
  </si>
  <si>
    <t>Outlet 079</t>
  </si>
  <si>
    <t>DO202600042</t>
  </si>
  <si>
    <t>Outlet 073</t>
  </si>
  <si>
    <t>DO202600043</t>
  </si>
  <si>
    <t>DO202600044</t>
  </si>
  <si>
    <t>DO202600045</t>
  </si>
  <si>
    <t>DO202600046</t>
  </si>
  <si>
    <t>Outlet 061</t>
  </si>
  <si>
    <t>DO202600047</t>
  </si>
  <si>
    <t>Outlet 077</t>
  </si>
  <si>
    <t>DO202600048</t>
  </si>
  <si>
    <t>Outlet 055</t>
  </si>
  <si>
    <t>DO202600049</t>
  </si>
  <si>
    <t>DO202600050</t>
  </si>
  <si>
    <t>Outlet 029</t>
  </si>
  <si>
    <t>DO202600051</t>
  </si>
  <si>
    <t>Outlet 018</t>
  </si>
  <si>
    <t>DO202600052</t>
  </si>
  <si>
    <t>DO202600053</t>
  </si>
  <si>
    <t>Outlet 002</t>
  </si>
  <si>
    <t>DO202600054</t>
  </si>
  <si>
    <t>DO202600055</t>
  </si>
  <si>
    <t>DO202600056</t>
  </si>
  <si>
    <t>DO202600057</t>
  </si>
  <si>
    <t>Outlet 014</t>
  </si>
  <si>
    <t>DO202600058</t>
  </si>
  <si>
    <t>DO202600059</t>
  </si>
  <si>
    <t>Outlet 022</t>
  </si>
  <si>
    <t>DO202600060</t>
  </si>
  <si>
    <t>DO202600061</t>
  </si>
  <si>
    <t>Outlet 031</t>
  </si>
  <si>
    <t>DO202600062</t>
  </si>
  <si>
    <t>Outlet 076</t>
  </si>
  <si>
    <t>DO202600063</t>
  </si>
  <si>
    <t>DO202600064</t>
  </si>
  <si>
    <t>Outlet 027</t>
  </si>
  <si>
    <t>DO202600065</t>
  </si>
  <si>
    <t>DO202600066</t>
  </si>
  <si>
    <t>Outlet 042</t>
  </si>
  <si>
    <t>DO202600067</t>
  </si>
  <si>
    <t>Outlet 007</t>
  </si>
  <si>
    <t>DO202600068</t>
  </si>
  <si>
    <t>DO202600069</t>
  </si>
  <si>
    <t>Outlet 070</t>
  </si>
  <si>
    <t>DO202600070</t>
  </si>
  <si>
    <t>DO202600071</t>
  </si>
  <si>
    <t>Outlet 069</t>
  </si>
  <si>
    <t>DO202600072</t>
  </si>
  <si>
    <t>Outlet 020</t>
  </si>
  <si>
    <t>DO202600073</t>
  </si>
  <si>
    <t>DO202600074</t>
  </si>
  <si>
    <t>DO202600075</t>
  </si>
  <si>
    <t>DO202600076</t>
  </si>
  <si>
    <t>DO202600077</t>
  </si>
  <si>
    <t>DO202600078</t>
  </si>
  <si>
    <t>DO202600079</t>
  </si>
  <si>
    <t>DO202600080</t>
  </si>
  <si>
    <t>Outlet 072</t>
  </si>
  <si>
    <t>DO202600081</t>
  </si>
  <si>
    <t>Outlet 036</t>
  </si>
  <si>
    <t>DO202600082</t>
  </si>
  <si>
    <t>Outlet 028</t>
  </si>
  <si>
    <t>DO202600083</t>
  </si>
  <si>
    <t>DO202600084</t>
  </si>
  <si>
    <t>Outlet 066</t>
  </si>
  <si>
    <t>DO202600085</t>
  </si>
  <si>
    <t>DO202600086</t>
  </si>
  <si>
    <t>DO202600087</t>
  </si>
  <si>
    <t>DO202600088</t>
  </si>
  <si>
    <t>Outlet 071</t>
  </si>
  <si>
    <t>DO202600089</t>
  </si>
  <si>
    <t>DO202600090</t>
  </si>
  <si>
    <t>DO202600091</t>
  </si>
  <si>
    <t>DO202600092</t>
  </si>
  <si>
    <t>DO202600093</t>
  </si>
  <si>
    <t>DO202600094</t>
  </si>
  <si>
    <t>DO202600095</t>
  </si>
  <si>
    <t>DO202600096</t>
  </si>
  <si>
    <t>DO202600097</t>
  </si>
  <si>
    <t>Outlet 058</t>
  </si>
  <si>
    <t>DO202600098</t>
  </si>
  <si>
    <t>DO202600099</t>
  </si>
  <si>
    <t>DO202600100</t>
  </si>
  <si>
    <t>DO202600101</t>
  </si>
  <si>
    <t>Outlet 032</t>
  </si>
  <si>
    <t>DO202600102</t>
  </si>
  <si>
    <t>DO202600103</t>
  </si>
  <si>
    <t>DO202600104</t>
  </si>
  <si>
    <t>DO202600105</t>
  </si>
  <si>
    <t>DO202600106</t>
  </si>
  <si>
    <t>Outlet 060</t>
  </si>
  <si>
    <t>DO202600107</t>
  </si>
  <si>
    <t>Outlet 056</t>
  </si>
  <si>
    <t>DO202600108</t>
  </si>
  <si>
    <t>DO202600109</t>
  </si>
  <si>
    <t>Outlet 041</t>
  </si>
  <si>
    <t>DO202600110</t>
  </si>
  <si>
    <t>Outlet 074</t>
  </si>
  <si>
    <t>DO202600111</t>
  </si>
  <si>
    <t>DO202600112</t>
  </si>
  <si>
    <t>DO202600113</t>
  </si>
  <si>
    <t>DO202600114</t>
  </si>
  <si>
    <t>DO202600115</t>
  </si>
  <si>
    <t>Outlet 053</t>
  </si>
  <si>
    <t>DO202600116</t>
  </si>
  <si>
    <t>DO202600117</t>
  </si>
  <si>
    <t>DO202600118</t>
  </si>
  <si>
    <t>Outlet 045</t>
  </si>
  <si>
    <t>DO202600119</t>
  </si>
  <si>
    <t>DO202600120</t>
  </si>
  <si>
    <t>DO202600121</t>
  </si>
  <si>
    <t>DO202600122</t>
  </si>
  <si>
    <t>DO202600123</t>
  </si>
  <si>
    <t>DO202600124</t>
  </si>
  <si>
    <t>DO202600125</t>
  </si>
  <si>
    <t>DO202600126</t>
  </si>
  <si>
    <t>DO202600127</t>
  </si>
  <si>
    <t>Outlet 050</t>
  </si>
  <si>
    <t>DO202600128</t>
  </si>
  <si>
    <t>DO202600129</t>
  </si>
  <si>
    <t>Outlet 065</t>
  </si>
  <si>
    <t>DO202600130</t>
  </si>
  <si>
    <t>DO202600131</t>
  </si>
  <si>
    <t>DO202600132</t>
  </si>
  <si>
    <t>DO202600133</t>
  </si>
  <si>
    <t>DO202600134</t>
  </si>
  <si>
    <t>DO202600135</t>
  </si>
  <si>
    <t>DO202600136</t>
  </si>
  <si>
    <t>Outlet 047</t>
  </si>
  <si>
    <t>DO202600137</t>
  </si>
  <si>
    <t>DO202600138</t>
  </si>
  <si>
    <t>Outlet 025</t>
  </si>
  <si>
    <t>DO202600139</t>
  </si>
  <si>
    <t>DO202600140</t>
  </si>
  <si>
    <t>DO202600141</t>
  </si>
  <si>
    <t>DO202600142</t>
  </si>
  <si>
    <t>DO202600143</t>
  </si>
  <si>
    <t>DO202600144</t>
  </si>
  <si>
    <t>DO202600145</t>
  </si>
  <si>
    <t>DO202600146</t>
  </si>
  <si>
    <t>Outlet 012</t>
  </si>
  <si>
    <t>DO202600147</t>
  </si>
  <si>
    <t>DO202600148</t>
  </si>
  <si>
    <t>DO202600149</t>
  </si>
  <si>
    <t>DO202600150</t>
  </si>
  <si>
    <t>DO202600151</t>
  </si>
  <si>
    <t>DO202600152</t>
  </si>
  <si>
    <t>DO202600153</t>
  </si>
  <si>
    <t>DO202600154</t>
  </si>
  <si>
    <t>DO202600155</t>
  </si>
  <si>
    <t>DO202600156</t>
  </si>
  <si>
    <t>DO202600157</t>
  </si>
  <si>
    <t>DO202600158</t>
  </si>
  <si>
    <t>DO202600159</t>
  </si>
  <si>
    <t>DO202600160</t>
  </si>
  <si>
    <t>DO202600161</t>
  </si>
  <si>
    <t>DO202600162</t>
  </si>
  <si>
    <t>DO202600163</t>
  </si>
  <si>
    <t>DO202600164</t>
  </si>
  <si>
    <t>DO202600165</t>
  </si>
  <si>
    <t>DO202600166</t>
  </si>
  <si>
    <t>DO202600167</t>
  </si>
  <si>
    <t>DO202600168</t>
  </si>
  <si>
    <t>DO202600169</t>
  </si>
  <si>
    <t>DO202600170</t>
  </si>
  <si>
    <t>DO202600171</t>
  </si>
  <si>
    <t>DO202600172</t>
  </si>
  <si>
    <t>Outlet 043</t>
  </si>
  <si>
    <t>DO202600173</t>
  </si>
  <si>
    <t>DO202600174</t>
  </si>
  <si>
    <t>DO202600175</t>
  </si>
  <si>
    <t>DO202600176</t>
  </si>
  <si>
    <t>DO202600177</t>
  </si>
  <si>
    <t>DO202600178</t>
  </si>
  <si>
    <t>DO202600179</t>
  </si>
  <si>
    <t>DO202600180</t>
  </si>
  <si>
    <t>DO202600181</t>
  </si>
  <si>
    <t>DO202600182</t>
  </si>
  <si>
    <t>DO202600183</t>
  </si>
  <si>
    <t>DO202600184</t>
  </si>
  <si>
    <t>DO202600185</t>
  </si>
  <si>
    <t>DO202600186</t>
  </si>
  <si>
    <t>DO202600187</t>
  </si>
  <si>
    <t>DO202600188</t>
  </si>
  <si>
    <t>DO202600189</t>
  </si>
  <si>
    <t>DO202600190</t>
  </si>
  <si>
    <t>DO202600191</t>
  </si>
  <si>
    <t>DO202600192</t>
  </si>
  <si>
    <t>DO202600193</t>
  </si>
  <si>
    <t>DO202600194</t>
  </si>
  <si>
    <t>Outlet 078</t>
  </si>
  <si>
    <t>DO202600195</t>
  </si>
  <si>
    <t>DO202600196</t>
  </si>
  <si>
    <t>DO202600197</t>
  </si>
  <si>
    <t>DO202600198</t>
  </si>
  <si>
    <t>Outlet 034</t>
  </si>
  <si>
    <t>DO202600199</t>
  </si>
  <si>
    <t>DO202600200</t>
  </si>
  <si>
    <t>DO202600201</t>
  </si>
  <si>
    <t>DO202600202</t>
  </si>
  <si>
    <t>DO202600203</t>
  </si>
  <si>
    <t>DO202600204</t>
  </si>
  <si>
    <t>DO202600205</t>
  </si>
  <si>
    <t>DO202600206</t>
  </si>
  <si>
    <t>DO202600207</t>
  </si>
  <si>
    <t>DO202600208</t>
  </si>
  <si>
    <t>Outlet 030</t>
  </si>
  <si>
    <t>DO202600209</t>
  </si>
  <si>
    <t>DO202600210</t>
  </si>
  <si>
    <t>Outlet 004</t>
  </si>
  <si>
    <t>DO202600211</t>
  </si>
  <si>
    <t>Outlet 052</t>
  </si>
  <si>
    <t>DO202600212</t>
  </si>
  <si>
    <t>DO202600213</t>
  </si>
  <si>
    <t>DO202600214</t>
  </si>
  <si>
    <t>DO202600215</t>
  </si>
  <si>
    <t>DO202600216</t>
  </si>
  <si>
    <t>DO202600217</t>
  </si>
  <si>
    <t>DO202600218</t>
  </si>
  <si>
    <t>DO202600219</t>
  </si>
  <si>
    <t>DO202600220</t>
  </si>
  <si>
    <t>DO202600221</t>
  </si>
  <si>
    <t>DO202600222</t>
  </si>
  <si>
    <t>DO202600223</t>
  </si>
  <si>
    <t>DO202600224</t>
  </si>
  <si>
    <t>DO202600225</t>
  </si>
  <si>
    <t>DO202600226</t>
  </si>
  <si>
    <t>DO202600227</t>
  </si>
  <si>
    <t>DO202600228</t>
  </si>
  <si>
    <t>DO202600229</t>
  </si>
  <si>
    <t>Outlet 016</t>
  </si>
  <si>
    <t>DO202600230</t>
  </si>
  <si>
    <t>DO202600231</t>
  </si>
  <si>
    <t>DO202600232</t>
  </si>
  <si>
    <t>DO202600233</t>
  </si>
  <si>
    <t>DO202600234</t>
  </si>
  <si>
    <t>DO202600235</t>
  </si>
  <si>
    <t>DO202600236</t>
  </si>
  <si>
    <t>DO202600237</t>
  </si>
  <si>
    <t>DO202600238</t>
  </si>
  <si>
    <t>DO202600239</t>
  </si>
  <si>
    <t>DO202600240</t>
  </si>
  <si>
    <t>DO202600241</t>
  </si>
  <si>
    <t>DO202600242</t>
  </si>
  <si>
    <t>DO202600243</t>
  </si>
  <si>
    <t>DO202600244</t>
  </si>
  <si>
    <t>DO202600245</t>
  </si>
  <si>
    <t>DO202600246</t>
  </si>
  <si>
    <t>DO202600247</t>
  </si>
  <si>
    <t>DO202600248</t>
  </si>
  <si>
    <t>DO202600249</t>
  </si>
  <si>
    <t>DO202600250</t>
  </si>
  <si>
    <t>DO202600251</t>
  </si>
  <si>
    <t>DO202600252</t>
  </si>
  <si>
    <t>Outlet 008</t>
  </si>
  <si>
    <t>DO202600253</t>
  </si>
  <si>
    <t>DO202600254</t>
  </si>
  <si>
    <t>Outlet 063</t>
  </si>
  <si>
    <t>DO202600255</t>
  </si>
  <si>
    <t>DO202600256</t>
  </si>
  <si>
    <t>DO202600257</t>
  </si>
  <si>
    <t>DO202600258</t>
  </si>
  <si>
    <t>DO202600259</t>
  </si>
  <si>
    <t>DO202600260</t>
  </si>
  <si>
    <t>DO202600261</t>
  </si>
  <si>
    <t>DO202600262</t>
  </si>
  <si>
    <t>DO202600263</t>
  </si>
  <si>
    <t>DO202600264</t>
  </si>
  <si>
    <t>Outlet 051</t>
  </si>
  <si>
    <t>DO202600265</t>
  </si>
  <si>
    <t>DO202600266</t>
  </si>
  <si>
    <t>Outlet 013</t>
  </si>
  <si>
    <t>DO202600267</t>
  </si>
  <si>
    <t>Outlet 068</t>
  </si>
  <si>
    <t>DO202600268</t>
  </si>
  <si>
    <t>DO202600269</t>
  </si>
  <si>
    <t>DO202600270</t>
  </si>
  <si>
    <t>DO202600271</t>
  </si>
  <si>
    <t>DO202600272</t>
  </si>
  <si>
    <t>DO202600273</t>
  </si>
  <si>
    <t>DO202600274</t>
  </si>
  <si>
    <t>DO202600275</t>
  </si>
  <si>
    <t>DO202600276</t>
  </si>
  <si>
    <t>DO202600277</t>
  </si>
  <si>
    <t>DO202600278</t>
  </si>
  <si>
    <t>DO202600279</t>
  </si>
  <si>
    <t>DO202600280</t>
  </si>
  <si>
    <t>DO202600281</t>
  </si>
  <si>
    <t>DO202600282</t>
  </si>
  <si>
    <t>DO202600283</t>
  </si>
  <si>
    <t>Outlet 006</t>
  </si>
  <si>
    <t>DO202600284</t>
  </si>
  <si>
    <t>DO202600285</t>
  </si>
  <si>
    <t>DO202600286</t>
  </si>
  <si>
    <t>DO202600287</t>
  </si>
  <si>
    <t>Outlet 067</t>
  </si>
  <si>
    <t>DO202600288</t>
  </si>
  <si>
    <t>DO202600289</t>
  </si>
  <si>
    <t>DO202600290</t>
  </si>
  <si>
    <t>DO202600291</t>
  </si>
  <si>
    <t>DO202600292</t>
  </si>
  <si>
    <t>DO202600293</t>
  </si>
  <si>
    <t>DO202600294</t>
  </si>
  <si>
    <t>DO202600295</t>
  </si>
  <si>
    <t>DO202600296</t>
  </si>
  <si>
    <t>DO202600297</t>
  </si>
  <si>
    <t>DO202600298</t>
  </si>
  <si>
    <t>DO202600299</t>
  </si>
  <si>
    <t>DO202600300</t>
  </si>
  <si>
    <t>DO202600301</t>
  </si>
  <si>
    <t>DO202600302</t>
  </si>
  <si>
    <t>DO202600303</t>
  </si>
  <si>
    <t>DO202600304</t>
  </si>
  <si>
    <t>DO202600305</t>
  </si>
  <si>
    <t>DO202600306</t>
  </si>
  <si>
    <t>DO202600307</t>
  </si>
  <si>
    <t>DO202600308</t>
  </si>
  <si>
    <t>DO202600309</t>
  </si>
  <si>
    <t>DO202600310</t>
  </si>
  <si>
    <t>DO202600311</t>
  </si>
  <si>
    <t>DO202600312</t>
  </si>
  <si>
    <t>DO202600313</t>
  </si>
  <si>
    <t>DO202600314</t>
  </si>
  <si>
    <t>DO202600315</t>
  </si>
  <si>
    <t>DO202600316</t>
  </si>
  <si>
    <t>DO202600317</t>
  </si>
  <si>
    <t>DO202600318</t>
  </si>
  <si>
    <t>DO202600319</t>
  </si>
  <si>
    <t>DO202600320</t>
  </si>
  <si>
    <t>DO202600321</t>
  </si>
  <si>
    <t>DO202600322</t>
  </si>
  <si>
    <t>DO202600323</t>
  </si>
  <si>
    <t>DO202600324</t>
  </si>
  <si>
    <t>DO202600325</t>
  </si>
  <si>
    <t>DO202600326</t>
  </si>
  <si>
    <t>DO202600327</t>
  </si>
  <si>
    <t>DO202600328</t>
  </si>
  <si>
    <t>DO202600329</t>
  </si>
  <si>
    <t>DO202600330</t>
  </si>
  <si>
    <t>DO202600331</t>
  </si>
  <si>
    <t>DO202600332</t>
  </si>
  <si>
    <t>DO202600333</t>
  </si>
  <si>
    <t>DO202600334</t>
  </si>
  <si>
    <t>DO202600335</t>
  </si>
  <si>
    <t>DO202600336</t>
  </si>
  <si>
    <t>DO202600337</t>
  </si>
  <si>
    <t>DO202600338</t>
  </si>
  <si>
    <t>DO202600339</t>
  </si>
  <si>
    <t>DO202600340</t>
  </si>
  <si>
    <t>DO202600341</t>
  </si>
  <si>
    <t>DO202600342</t>
  </si>
  <si>
    <t>DO202600343</t>
  </si>
  <si>
    <t>DO202600344</t>
  </si>
  <si>
    <t>DO202600345</t>
  </si>
  <si>
    <t>DO202600346</t>
  </si>
  <si>
    <t>DO202600347</t>
  </si>
  <si>
    <t>DO202600348</t>
  </si>
  <si>
    <t>DO202600349</t>
  </si>
  <si>
    <t>DO202600350</t>
  </si>
  <si>
    <t>DO202600351</t>
  </si>
  <si>
    <t>DO202600352</t>
  </si>
  <si>
    <t>DO202600353</t>
  </si>
  <si>
    <t>DO202600354</t>
  </si>
  <si>
    <t>DO202600355</t>
  </si>
  <si>
    <t>DO202600356</t>
  </si>
  <si>
    <t>DO202600357</t>
  </si>
  <si>
    <t>DO202600358</t>
  </si>
  <si>
    <t>DO202600359</t>
  </si>
  <si>
    <t>DO202600360</t>
  </si>
  <si>
    <t>DO202600361</t>
  </si>
  <si>
    <t>Outlet 044</t>
  </si>
  <si>
    <t>DO202600362</t>
  </si>
  <si>
    <t>DO202600363</t>
  </si>
  <si>
    <t>DO202600364</t>
  </si>
  <si>
    <t>DO202600365</t>
  </si>
  <si>
    <t>DO202600366</t>
  </si>
  <si>
    <t>DO202600367</t>
  </si>
  <si>
    <t>DO202600368</t>
  </si>
  <si>
    <t>DO202600369</t>
  </si>
  <si>
    <t>DO202600370</t>
  </si>
  <si>
    <t>DO202600371</t>
  </si>
  <si>
    <t>DO202600372</t>
  </si>
  <si>
    <t>DO202600373</t>
  </si>
  <si>
    <t>DO202600374</t>
  </si>
  <si>
    <t>DO202600375</t>
  </si>
  <si>
    <t>DO202600376</t>
  </si>
  <si>
    <t>DO202600377</t>
  </si>
  <si>
    <t>DO202600378</t>
  </si>
  <si>
    <t>DO202600379</t>
  </si>
  <si>
    <t>DO202600380</t>
  </si>
  <si>
    <t>DO202600381</t>
  </si>
  <si>
    <t>DO202600382</t>
  </si>
  <si>
    <t>DO202600383</t>
  </si>
  <si>
    <t>DO202600384</t>
  </si>
  <si>
    <t>DO202600385</t>
  </si>
  <si>
    <t>DO202600386</t>
  </si>
  <si>
    <t>DO202600387</t>
  </si>
  <si>
    <t>DO202600388</t>
  </si>
  <si>
    <t>DO202600389</t>
  </si>
  <si>
    <t>DO202600390</t>
  </si>
  <si>
    <t>DO202600391</t>
  </si>
  <si>
    <t>DO202600392</t>
  </si>
  <si>
    <t>DO202600393</t>
  </si>
  <si>
    <t>DO202600394</t>
  </si>
  <si>
    <t>DO202600395</t>
  </si>
  <si>
    <t>DO202600396</t>
  </si>
  <si>
    <t>DO202600397</t>
  </si>
  <si>
    <t>DO202600398</t>
  </si>
  <si>
    <t>DO202600399</t>
  </si>
  <si>
    <t>DO202600400</t>
  </si>
  <si>
    <t>DO202600401</t>
  </si>
  <si>
    <t>DO202600402</t>
  </si>
  <si>
    <t>DO202600403</t>
  </si>
  <si>
    <t>DO202600404</t>
  </si>
  <si>
    <t>DO202600405</t>
  </si>
  <si>
    <t>DO202600406</t>
  </si>
  <si>
    <t>DO202600407</t>
  </si>
  <si>
    <t>DO202600408</t>
  </si>
  <si>
    <t>DO202600409</t>
  </si>
  <si>
    <t>DO202600410</t>
  </si>
  <si>
    <t>DO202600411</t>
  </si>
  <si>
    <t>DO202600412</t>
  </si>
  <si>
    <t>DO202600413</t>
  </si>
  <si>
    <t>DO202600414</t>
  </si>
  <si>
    <t>DO202600415</t>
  </si>
  <si>
    <t>DO202600416</t>
  </si>
  <si>
    <t>DO202600417</t>
  </si>
  <si>
    <t>DO202600418</t>
  </si>
  <si>
    <t>DO202600419</t>
  </si>
  <si>
    <t>DO202600420</t>
  </si>
  <si>
    <t>DO202600421</t>
  </si>
  <si>
    <t>DO202600422</t>
  </si>
  <si>
    <t>DO202600423</t>
  </si>
  <si>
    <t>DO202600424</t>
  </si>
  <si>
    <t>DO202600425</t>
  </si>
  <si>
    <t>DO202600426</t>
  </si>
  <si>
    <t>DO202600427</t>
  </si>
  <si>
    <t>DO202600428</t>
  </si>
  <si>
    <t>DO202600429</t>
  </si>
  <si>
    <t>DO202600430</t>
  </si>
  <si>
    <t>DO202600431</t>
  </si>
  <si>
    <t>DO202600432</t>
  </si>
  <si>
    <t>DO202600433</t>
  </si>
  <si>
    <t>DO202600434</t>
  </si>
  <si>
    <t>DO202600435</t>
  </si>
  <si>
    <t>DO202600436</t>
  </si>
  <si>
    <t>DO202600437</t>
  </si>
  <si>
    <t>DO202600438</t>
  </si>
  <si>
    <t>DO202600439</t>
  </si>
  <si>
    <t>DO202600440</t>
  </si>
  <si>
    <t>DO202600441</t>
  </si>
  <si>
    <t>DO202600442</t>
  </si>
  <si>
    <t>DO202600443</t>
  </si>
  <si>
    <t>DO202600444</t>
  </si>
  <si>
    <t>DO202600445</t>
  </si>
  <si>
    <t>DO202600446</t>
  </si>
  <si>
    <t>DO202600447</t>
  </si>
  <si>
    <t>DO202600448</t>
  </si>
  <si>
    <t>DO202600449</t>
  </si>
  <si>
    <t>DO202600450</t>
  </si>
  <si>
    <t>DO202600451</t>
  </si>
  <si>
    <t>DO202600452</t>
  </si>
  <si>
    <t>DO202600453</t>
  </si>
  <si>
    <t>DO202600454</t>
  </si>
  <si>
    <t>DO202600455</t>
  </si>
  <si>
    <t>DO202600456</t>
  </si>
  <si>
    <t>DO202600457</t>
  </si>
  <si>
    <t>DO202600458</t>
  </si>
  <si>
    <t>DO202600459</t>
  </si>
  <si>
    <t>DO202600460</t>
  </si>
  <si>
    <t>DO202600461</t>
  </si>
  <si>
    <t>DO202600462</t>
  </si>
  <si>
    <t>DO202600463</t>
  </si>
  <si>
    <t>DO202600464</t>
  </si>
  <si>
    <t>DO202600465</t>
  </si>
  <si>
    <t>DO202600466</t>
  </si>
  <si>
    <t>DO202600467</t>
  </si>
  <si>
    <t>DO202600468</t>
  </si>
  <si>
    <t>Outlet 009</t>
  </si>
  <si>
    <t>DO202600469</t>
  </si>
  <si>
    <t>DO202600470</t>
  </si>
  <si>
    <t>DO202600471</t>
  </si>
  <si>
    <t>DO202600472</t>
  </si>
  <si>
    <t>DO202600473</t>
  </si>
  <si>
    <t>DO202600474</t>
  </si>
  <si>
    <t>DO202600475</t>
  </si>
  <si>
    <t>DO202600476</t>
  </si>
  <si>
    <t>DO202600477</t>
  </si>
  <si>
    <t>DO202600478</t>
  </si>
  <si>
    <t>DO202600479</t>
  </si>
  <si>
    <t>DO202600480</t>
  </si>
  <si>
    <t>DO202600481</t>
  </si>
  <si>
    <t>DO202600482</t>
  </si>
  <si>
    <t>DO202600483</t>
  </si>
  <si>
    <t>DO202600484</t>
  </si>
  <si>
    <t>DO202600485</t>
  </si>
  <si>
    <t>DO202600486</t>
  </si>
  <si>
    <t>DO202600487</t>
  </si>
  <si>
    <t>DO202600488</t>
  </si>
  <si>
    <t>DO202600489</t>
  </si>
  <si>
    <t>DO202600490</t>
  </si>
  <si>
    <t>DO202600491</t>
  </si>
  <si>
    <t>DO202600492</t>
  </si>
  <si>
    <t>DO202600493</t>
  </si>
  <si>
    <t>DO202600494</t>
  </si>
  <si>
    <t>DO202600495</t>
  </si>
  <si>
    <t>DO202600496</t>
  </si>
  <si>
    <t>DO202600497</t>
  </si>
  <si>
    <t>DO202600498</t>
  </si>
  <si>
    <t>DO202600499</t>
  </si>
  <si>
    <t>DO202600500</t>
  </si>
  <si>
    <t>DO202600501</t>
  </si>
  <si>
    <t>DO202600502</t>
  </si>
  <si>
    <t>DO202600503</t>
  </si>
  <si>
    <t>DO202600504</t>
  </si>
  <si>
    <t>DO202600505</t>
  </si>
  <si>
    <t>DO202600506</t>
  </si>
  <si>
    <t>DO202600507</t>
  </si>
  <si>
    <t>DO202600508</t>
  </si>
  <si>
    <t>DO202600509</t>
  </si>
  <si>
    <t>DO202600510</t>
  </si>
  <si>
    <t>DO202600511</t>
  </si>
  <si>
    <t>DO202600512</t>
  </si>
  <si>
    <t>DO202600513</t>
  </si>
  <si>
    <t>DO202600514</t>
  </si>
  <si>
    <t>DO202600515</t>
  </si>
  <si>
    <t>DO202600516</t>
  </si>
  <si>
    <t>DO202600517</t>
  </si>
  <si>
    <t>DO202600518</t>
  </si>
  <si>
    <t>DO202600519</t>
  </si>
  <si>
    <t>DO202600520</t>
  </si>
  <si>
    <t>DO202600521</t>
  </si>
  <si>
    <t>DO202600522</t>
  </si>
  <si>
    <t>DO202600523</t>
  </si>
  <si>
    <t>DO202600524</t>
  </si>
  <si>
    <t>DO202600525</t>
  </si>
  <si>
    <t>DO202600526</t>
  </si>
  <si>
    <t>DO202600527</t>
  </si>
  <si>
    <t>DO202600528</t>
  </si>
  <si>
    <t>DO202600529</t>
  </si>
  <si>
    <t>DO202600530</t>
  </si>
  <si>
    <t>DO202600531</t>
  </si>
  <si>
    <t>DO202600532</t>
  </si>
  <si>
    <t>DO202600533</t>
  </si>
  <si>
    <t>DO202600534</t>
  </si>
  <si>
    <t>DO202600535</t>
  </si>
  <si>
    <t>DO202600536</t>
  </si>
  <si>
    <t>DO202600537</t>
  </si>
  <si>
    <t>DO202600538</t>
  </si>
  <si>
    <t>DO202600539</t>
  </si>
  <si>
    <t>DO202600540</t>
  </si>
  <si>
    <t>DO202600541</t>
  </si>
  <si>
    <t>DO202600542</t>
  </si>
  <si>
    <t>DO202600543</t>
  </si>
  <si>
    <t>DO202600544</t>
  </si>
  <si>
    <t>DO202600545</t>
  </si>
  <si>
    <t>DO202600546</t>
  </si>
  <si>
    <t>DO202600547</t>
  </si>
  <si>
    <t>DO202600548</t>
  </si>
  <si>
    <t>DO202600549</t>
  </si>
  <si>
    <t>DO202600550</t>
  </si>
  <si>
    <t>DO202600551</t>
  </si>
  <si>
    <t>DO202600552</t>
  </si>
  <si>
    <t>DO202600553</t>
  </si>
  <si>
    <t>DO202600554</t>
  </si>
  <si>
    <t>DO202600555</t>
  </si>
  <si>
    <t>DO202600556</t>
  </si>
  <si>
    <t>DO202600557</t>
  </si>
  <si>
    <t>DO202600558</t>
  </si>
  <si>
    <t>DO202600559</t>
  </si>
  <si>
    <t>DO202600560</t>
  </si>
  <si>
    <t>DO202600561</t>
  </si>
  <si>
    <t>DO202600562</t>
  </si>
  <si>
    <t>DO202600563</t>
  </si>
  <si>
    <t>DO202600564</t>
  </si>
  <si>
    <t>DO202600565</t>
  </si>
  <si>
    <t>DO202600566</t>
  </si>
  <si>
    <t>DO202600567</t>
  </si>
  <si>
    <t>DO202600568</t>
  </si>
  <si>
    <t>DO202600569</t>
  </si>
  <si>
    <t>DO202600570</t>
  </si>
  <si>
    <t>DO202600571</t>
  </si>
  <si>
    <t>DO202600572</t>
  </si>
  <si>
    <t>DO202600573</t>
  </si>
  <si>
    <t>DO202600574</t>
  </si>
  <si>
    <t>DO202600575</t>
  </si>
  <si>
    <t>DO202600576</t>
  </si>
  <si>
    <t>DO202600577</t>
  </si>
  <si>
    <t>DO202600578</t>
  </si>
  <si>
    <t>DO202600579</t>
  </si>
  <si>
    <t>DO202600580</t>
  </si>
  <si>
    <t>DO202600581</t>
  </si>
  <si>
    <t>DO202600582</t>
  </si>
  <si>
    <t>DO202600583</t>
  </si>
  <si>
    <t>DO202600584</t>
  </si>
  <si>
    <t>DO202600585</t>
  </si>
  <si>
    <t>DO202600586</t>
  </si>
  <si>
    <t>DO202600587</t>
  </si>
  <si>
    <t>DO202600588</t>
  </si>
  <si>
    <t>DO202600589</t>
  </si>
  <si>
    <t>DO202600590</t>
  </si>
  <si>
    <t>DO202600591</t>
  </si>
  <si>
    <t>DO202600592</t>
  </si>
  <si>
    <t>DO202600593</t>
  </si>
  <si>
    <t>DO202600594</t>
  </si>
  <si>
    <t>DO202600595</t>
  </si>
  <si>
    <t>DO202600596</t>
  </si>
  <si>
    <t>DO202600597</t>
  </si>
  <si>
    <t>DO202600598</t>
  </si>
  <si>
    <t>DO202600599</t>
  </si>
  <si>
    <t>DO202600600</t>
  </si>
  <si>
    <t>DO202600601</t>
  </si>
  <si>
    <t>DO202600602</t>
  </si>
  <si>
    <t>DO202600603</t>
  </si>
  <si>
    <t>DO202600604</t>
  </si>
  <si>
    <t>DO202600605</t>
  </si>
  <si>
    <t>DO202600606</t>
  </si>
  <si>
    <t>DO202600607</t>
  </si>
  <si>
    <t>DO202600608</t>
  </si>
  <si>
    <t>DO202600609</t>
  </si>
  <si>
    <t>DO202600610</t>
  </si>
  <si>
    <t>DO202600611</t>
  </si>
  <si>
    <t>DO202600612</t>
  </si>
  <si>
    <t>DO202600613</t>
  </si>
  <si>
    <t>DO202600614</t>
  </si>
  <si>
    <t>DO202600615</t>
  </si>
  <si>
    <t>DO202600616</t>
  </si>
  <si>
    <t>DO202600617</t>
  </si>
  <si>
    <t>DO202600618</t>
  </si>
  <si>
    <t>DO202600619</t>
  </si>
  <si>
    <t>DO202600620</t>
  </si>
  <si>
    <t>DO202600621</t>
  </si>
  <si>
    <t>DO202600622</t>
  </si>
  <si>
    <t>DO202600623</t>
  </si>
  <si>
    <t>DO202600624</t>
  </si>
  <si>
    <t>DO202600625</t>
  </si>
  <si>
    <t>DO202600626</t>
  </si>
  <si>
    <t>DO202600627</t>
  </si>
  <si>
    <t>DO202600628</t>
  </si>
  <si>
    <t>DO202600629</t>
  </si>
  <si>
    <t>DO202600630</t>
  </si>
  <si>
    <t>DO202600631</t>
  </si>
  <si>
    <t>DO202600632</t>
  </si>
  <si>
    <t>DO202600633</t>
  </si>
  <si>
    <t>DO202600634</t>
  </si>
  <si>
    <t>DO202600635</t>
  </si>
  <si>
    <t>DO202600636</t>
  </si>
  <si>
    <t>DO202600637</t>
  </si>
  <si>
    <t>DO202600638</t>
  </si>
  <si>
    <t>DO202600639</t>
  </si>
  <si>
    <t>DO202600640</t>
  </si>
  <si>
    <t>DO202600641</t>
  </si>
  <si>
    <t>DO202600642</t>
  </si>
  <si>
    <t>DO202600643</t>
  </si>
  <si>
    <t>DO202600644</t>
  </si>
  <si>
    <t>DO202600645</t>
  </si>
  <si>
    <t>DO202600646</t>
  </si>
  <si>
    <t>DO202600647</t>
  </si>
  <si>
    <t>DO202600648</t>
  </si>
  <si>
    <t>DO202600649</t>
  </si>
  <si>
    <t>DO202600650</t>
  </si>
  <si>
    <t>DO202600651</t>
  </si>
  <si>
    <t>DO202600652</t>
  </si>
  <si>
    <t>DO202600653</t>
  </si>
  <si>
    <t>DO202600654</t>
  </si>
  <si>
    <t>DO202600655</t>
  </si>
  <si>
    <t>DO202600656</t>
  </si>
  <si>
    <t>DO202600657</t>
  </si>
  <si>
    <t>DO202600658</t>
  </si>
  <si>
    <t>DO202600659</t>
  </si>
  <si>
    <t>DO202600660</t>
  </si>
  <si>
    <t>DO202600661</t>
  </si>
  <si>
    <t>DO202600662</t>
  </si>
  <si>
    <t>DO202600663</t>
  </si>
  <si>
    <t>DO202600664</t>
  </si>
  <si>
    <t>DO202600665</t>
  </si>
  <si>
    <t>DO202600666</t>
  </si>
  <si>
    <t>DO202600667</t>
  </si>
  <si>
    <t>DO202600668</t>
  </si>
  <si>
    <t>DO202600669</t>
  </si>
  <si>
    <t>DO202600670</t>
  </si>
  <si>
    <t>DO202600671</t>
  </si>
  <si>
    <t>DO202600672</t>
  </si>
  <si>
    <t>DO202600673</t>
  </si>
  <si>
    <t>DO202600674</t>
  </si>
  <si>
    <t>DO202600675</t>
  </si>
  <si>
    <t>DO202600676</t>
  </si>
  <si>
    <t>DO202600677</t>
  </si>
  <si>
    <t>DO202600678</t>
  </si>
  <si>
    <t>DO202600679</t>
  </si>
  <si>
    <t>DO202600680</t>
  </si>
  <si>
    <t>DO202600681</t>
  </si>
  <si>
    <t>DO202600682</t>
  </si>
  <si>
    <t>DO202600683</t>
  </si>
  <si>
    <t>DO202600684</t>
  </si>
  <si>
    <t>DO202600685</t>
  </si>
  <si>
    <t>DO202600686</t>
  </si>
  <si>
    <t>DO202600687</t>
  </si>
  <si>
    <t>DO202600688</t>
  </si>
  <si>
    <t>DO202600689</t>
  </si>
  <si>
    <t>DO202600690</t>
  </si>
  <si>
    <t>DO202600691</t>
  </si>
  <si>
    <t>DO202600692</t>
  </si>
  <si>
    <t>DO202600693</t>
  </si>
  <si>
    <t>DO202600694</t>
  </si>
  <si>
    <t>DO202600695</t>
  </si>
  <si>
    <t>DO202600696</t>
  </si>
  <si>
    <t>DO202600697</t>
  </si>
  <si>
    <t>DO202600698</t>
  </si>
  <si>
    <t>DO202600699</t>
  </si>
  <si>
    <t>DO202600700</t>
  </si>
  <si>
    <t>DO202600701</t>
  </si>
  <si>
    <t>DO202600702</t>
  </si>
  <si>
    <t>DO202600703</t>
  </si>
  <si>
    <t>DO202600704</t>
  </si>
  <si>
    <t>DO202600705</t>
  </si>
  <si>
    <t>DO202600706</t>
  </si>
  <si>
    <t>DO202600707</t>
  </si>
  <si>
    <t>DO202600708</t>
  </si>
  <si>
    <t>DO202600709</t>
  </si>
  <si>
    <t>DO202600710</t>
  </si>
  <si>
    <t>DO202600711</t>
  </si>
  <si>
    <t>DO202600712</t>
  </si>
  <si>
    <t>DO202600713</t>
  </si>
  <si>
    <t>DO202600714</t>
  </si>
  <si>
    <t>DO202600715</t>
  </si>
  <si>
    <t>DO202600716</t>
  </si>
  <si>
    <t>DO202600717</t>
  </si>
  <si>
    <t>DO202600718</t>
  </si>
  <si>
    <t>DO202600719</t>
  </si>
  <si>
    <t>DO202600720</t>
  </si>
  <si>
    <t>DO202600721</t>
  </si>
  <si>
    <t>DO202600722</t>
  </si>
  <si>
    <t>DO202600723</t>
  </si>
  <si>
    <t>DO202600724</t>
  </si>
  <si>
    <t>DO202600725</t>
  </si>
  <si>
    <t>DO202600726</t>
  </si>
  <si>
    <t>DO202600727</t>
  </si>
  <si>
    <t>DO202600728</t>
  </si>
  <si>
    <t>DO202600729</t>
  </si>
  <si>
    <t>DO202600730</t>
  </si>
  <si>
    <t>DO202600731</t>
  </si>
  <si>
    <t>DO202600732</t>
  </si>
  <si>
    <t>DO202600733</t>
  </si>
  <si>
    <t>DO202600734</t>
  </si>
  <si>
    <t>DO202600735</t>
  </si>
  <si>
    <t>DO202600736</t>
  </si>
  <si>
    <t>DO202600737</t>
  </si>
  <si>
    <t>DO202600738</t>
  </si>
  <si>
    <t>DO202600739</t>
  </si>
  <si>
    <t>DO202600740</t>
  </si>
  <si>
    <t>DO202600741</t>
  </si>
  <si>
    <t>DO202600742</t>
  </si>
  <si>
    <t>DO202600743</t>
  </si>
  <si>
    <t>DO202600744</t>
  </si>
  <si>
    <t>DO202600745</t>
  </si>
  <si>
    <t>DO202600746</t>
  </si>
  <si>
    <t>DO202600747</t>
  </si>
  <si>
    <t>DO202600748</t>
  </si>
  <si>
    <t>DO202600749</t>
  </si>
  <si>
    <t>DO202600750</t>
  </si>
  <si>
    <t>DO202600751</t>
  </si>
  <si>
    <t>DO202600752</t>
  </si>
  <si>
    <t>DO202600753</t>
  </si>
  <si>
    <t>DO202600754</t>
  </si>
  <si>
    <t>DO202600755</t>
  </si>
  <si>
    <t>DO202600756</t>
  </si>
  <si>
    <t>DO202600757</t>
  </si>
  <si>
    <t>DO202600758</t>
  </si>
  <si>
    <t>DO202600759</t>
  </si>
  <si>
    <t>DO202600760</t>
  </si>
  <si>
    <t>DO202600761</t>
  </si>
  <si>
    <t>DO202600762</t>
  </si>
  <si>
    <t>DO202600763</t>
  </si>
  <si>
    <t>DO202600764</t>
  </si>
  <si>
    <t>DO202600765</t>
  </si>
  <si>
    <t>DO202600766</t>
  </si>
  <si>
    <t>DO202600767</t>
  </si>
  <si>
    <t>DO202600768</t>
  </si>
  <si>
    <t>DO202600769</t>
  </si>
  <si>
    <t>DO202600770</t>
  </si>
  <si>
    <t>DO202600771</t>
  </si>
  <si>
    <t>DO202600772</t>
  </si>
  <si>
    <t>DO202600773</t>
  </si>
  <si>
    <t>DO202600774</t>
  </si>
  <si>
    <t>DO202600775</t>
  </si>
  <si>
    <t>DO202600776</t>
  </si>
  <si>
    <t>DO202600777</t>
  </si>
  <si>
    <t>DO202600778</t>
  </si>
  <si>
    <t>DO202600779</t>
  </si>
  <si>
    <t>DO202600780</t>
  </si>
  <si>
    <t>DO202600781</t>
  </si>
  <si>
    <t>DO202600782</t>
  </si>
  <si>
    <t>DO202600783</t>
  </si>
  <si>
    <t>DO202600784</t>
  </si>
  <si>
    <t>DO202600785</t>
  </si>
  <si>
    <t>DO202600786</t>
  </si>
  <si>
    <t>DO202600787</t>
  </si>
  <si>
    <t>DO202600788</t>
  </si>
  <si>
    <t>DO202600789</t>
  </si>
  <si>
    <t>DO202600790</t>
  </si>
  <si>
    <t>DO202600791</t>
  </si>
  <si>
    <t>DO202600792</t>
  </si>
  <si>
    <t>DO202600793</t>
  </si>
  <si>
    <t>DO202600794</t>
  </si>
  <si>
    <t>DO202600795</t>
  </si>
  <si>
    <t>DO202600796</t>
  </si>
  <si>
    <t>DO202600797</t>
  </si>
  <si>
    <t>DO202600798</t>
  </si>
  <si>
    <t>DO202600799</t>
  </si>
  <si>
    <t>DO202600800</t>
  </si>
  <si>
    <t>DO202600801</t>
  </si>
  <si>
    <t>DO202600802</t>
  </si>
  <si>
    <t>DO202600803</t>
  </si>
  <si>
    <t>DO202600804</t>
  </si>
  <si>
    <t>DO202600805</t>
  </si>
  <si>
    <t>DO202600806</t>
  </si>
  <si>
    <t>DO202600807</t>
  </si>
  <si>
    <t>DO202600808</t>
  </si>
  <si>
    <t>DO202600809</t>
  </si>
  <si>
    <t>DO202600810</t>
  </si>
  <si>
    <t>DO202600811</t>
  </si>
  <si>
    <t>DO202600812</t>
  </si>
  <si>
    <t>DO202600813</t>
  </si>
  <si>
    <t>DO202600814</t>
  </si>
  <si>
    <t>DO202600815</t>
  </si>
  <si>
    <t>DO202600816</t>
  </si>
  <si>
    <t>DO202600817</t>
  </si>
  <si>
    <t>DO202600818</t>
  </si>
  <si>
    <t>DO202600819</t>
  </si>
  <si>
    <t>DO202600820</t>
  </si>
  <si>
    <t>DO202600821</t>
  </si>
  <si>
    <t>DO202600822</t>
  </si>
  <si>
    <t>DO202600823</t>
  </si>
  <si>
    <t>DO202600824</t>
  </si>
  <si>
    <t>DO202600825</t>
  </si>
  <si>
    <t>DO202600826</t>
  </si>
  <si>
    <t>DO202600827</t>
  </si>
  <si>
    <t>DO202600828</t>
  </si>
  <si>
    <t>DO202600829</t>
  </si>
  <si>
    <t>DO202600830</t>
  </si>
  <si>
    <t>DO202600831</t>
  </si>
  <si>
    <t>DO202600832</t>
  </si>
  <si>
    <t>DO202600833</t>
  </si>
  <si>
    <t>DO202600834</t>
  </si>
  <si>
    <t>DO202600835</t>
  </si>
  <si>
    <t>DO202600836</t>
  </si>
  <si>
    <t>DO202600837</t>
  </si>
  <si>
    <t>DO202600838</t>
  </si>
  <si>
    <t>DO202600839</t>
  </si>
  <si>
    <t>DO202600840</t>
  </si>
  <si>
    <t>DO202600841</t>
  </si>
  <si>
    <t>DO202600842</t>
  </si>
  <si>
    <t>DO202600843</t>
  </si>
  <si>
    <t>DO202600844</t>
  </si>
  <si>
    <t>DO202600845</t>
  </si>
  <si>
    <t>DO202600846</t>
  </si>
  <si>
    <t>DO202600847</t>
  </si>
  <si>
    <t>DO202600848</t>
  </si>
  <si>
    <t>DO202600849</t>
  </si>
  <si>
    <t>DO202600850</t>
  </si>
  <si>
    <t>DO202600851</t>
  </si>
  <si>
    <t>DO202600852</t>
  </si>
  <si>
    <t>DO202600853</t>
  </si>
  <si>
    <t>DO202600854</t>
  </si>
  <si>
    <t>DO202600855</t>
  </si>
  <si>
    <t>DO202600856</t>
  </si>
  <si>
    <t>DO202600857</t>
  </si>
  <si>
    <t>DO202600858</t>
  </si>
  <si>
    <t>DO202600859</t>
  </si>
  <si>
    <t>DO202600860</t>
  </si>
  <si>
    <t>DO202600861</t>
  </si>
  <si>
    <t>DO202600862</t>
  </si>
  <si>
    <t>DO202600863</t>
  </si>
  <si>
    <t>DO202600864</t>
  </si>
  <si>
    <t>DO202600865</t>
  </si>
  <si>
    <t>DO202600866</t>
  </si>
  <si>
    <t>DO202600867</t>
  </si>
  <si>
    <t>DO202600868</t>
  </si>
  <si>
    <t>DO202600869</t>
  </si>
  <si>
    <t>DO202600870</t>
  </si>
  <si>
    <t>DO202600871</t>
  </si>
  <si>
    <t>DO202600872</t>
  </si>
  <si>
    <t>DO202600873</t>
  </si>
  <si>
    <t>DO202600874</t>
  </si>
  <si>
    <t>DO202600875</t>
  </si>
  <si>
    <t>DO202600876</t>
  </si>
  <si>
    <t>DO202600877</t>
  </si>
  <si>
    <t>DO202600878</t>
  </si>
  <si>
    <t>DO202600879</t>
  </si>
  <si>
    <t>DO202600880</t>
  </si>
  <si>
    <t>DO202600881</t>
  </si>
  <si>
    <t>DO202600882</t>
  </si>
  <si>
    <t>DO202600883</t>
  </si>
  <si>
    <t>DO202600884</t>
  </si>
  <si>
    <t>DO202600885</t>
  </si>
  <si>
    <t>DO202600886</t>
  </si>
  <si>
    <t>DO202600887</t>
  </si>
  <si>
    <t>DO202600888</t>
  </si>
  <si>
    <t>DO202600889</t>
  </si>
  <si>
    <t>DO202600890</t>
  </si>
  <si>
    <t>DO202600891</t>
  </si>
  <si>
    <t>DO202600892</t>
  </si>
  <si>
    <t>DO202600893</t>
  </si>
  <si>
    <t>DO202600894</t>
  </si>
  <si>
    <t>DO202600895</t>
  </si>
  <si>
    <t>DO202600896</t>
  </si>
  <si>
    <t>DO202600897</t>
  </si>
  <si>
    <t>DO202600898</t>
  </si>
  <si>
    <t>DO202600899</t>
  </si>
  <si>
    <t>DO202600900</t>
  </si>
  <si>
    <t>DO202600901</t>
  </si>
  <si>
    <t>DO202600902</t>
  </si>
  <si>
    <t>DO202600903</t>
  </si>
  <si>
    <t>DO202600904</t>
  </si>
  <si>
    <t>DO202600905</t>
  </si>
  <si>
    <t>DO202600906</t>
  </si>
  <si>
    <t>DO202600907</t>
  </si>
  <si>
    <t>DO202600908</t>
  </si>
  <si>
    <t>DO202600909</t>
  </si>
  <si>
    <t>DO202600910</t>
  </si>
  <si>
    <t>DO202600911</t>
  </si>
  <si>
    <t>DO202600912</t>
  </si>
  <si>
    <t>DO202600913</t>
  </si>
  <si>
    <t>DO202600914</t>
  </si>
  <si>
    <t>DO202600915</t>
  </si>
  <si>
    <t>DO202600916</t>
  </si>
  <si>
    <t>DO202600917</t>
  </si>
  <si>
    <t>DO202600918</t>
  </si>
  <si>
    <t>DO202600919</t>
  </si>
  <si>
    <t>DO202600920</t>
  </si>
  <si>
    <t>DO202600921</t>
  </si>
  <si>
    <t>DO202600922</t>
  </si>
  <si>
    <t>DO202600923</t>
  </si>
  <si>
    <t>DO202600924</t>
  </si>
  <si>
    <t>DO202600925</t>
  </si>
  <si>
    <t>DO202600926</t>
  </si>
  <si>
    <t>DO202600927</t>
  </si>
  <si>
    <t>DO202600928</t>
  </si>
  <si>
    <t>DO202600929</t>
  </si>
  <si>
    <t>DO202600930</t>
  </si>
  <si>
    <t>DO202600931</t>
  </si>
  <si>
    <t>DO202600932</t>
  </si>
  <si>
    <t>DO202600933</t>
  </si>
  <si>
    <t>DO202600934</t>
  </si>
  <si>
    <t>DO202600935</t>
  </si>
  <si>
    <t>DO202600936</t>
  </si>
  <si>
    <t>DO202600937</t>
  </si>
  <si>
    <t>DO202600938</t>
  </si>
  <si>
    <t>DO202600939</t>
  </si>
  <si>
    <t>DO202600940</t>
  </si>
  <si>
    <t>DO202600941</t>
  </si>
  <si>
    <t>DO202600942</t>
  </si>
  <si>
    <t>DO202600943</t>
  </si>
  <si>
    <t>DO202600944</t>
  </si>
  <si>
    <t>DO202600945</t>
  </si>
  <si>
    <t>DO202600946</t>
  </si>
  <si>
    <t>DO202600947</t>
  </si>
  <si>
    <t>DO202600948</t>
  </si>
  <si>
    <t>DO202600949</t>
  </si>
  <si>
    <t>DO202600950</t>
  </si>
  <si>
    <t>DO202600951</t>
  </si>
  <si>
    <t>DO202600952</t>
  </si>
  <si>
    <t>DO202600953</t>
  </si>
  <si>
    <t>DO202600954</t>
  </si>
  <si>
    <t>DO202600955</t>
  </si>
  <si>
    <t>DO202600956</t>
  </si>
  <si>
    <t>DO202600957</t>
  </si>
  <si>
    <t>DO202600958</t>
  </si>
  <si>
    <t>DO202600959</t>
  </si>
  <si>
    <t>DO202600960</t>
  </si>
  <si>
    <t>DO202600961</t>
  </si>
  <si>
    <t>DO202600962</t>
  </si>
  <si>
    <t>DO202600963</t>
  </si>
  <si>
    <t>DO202600964</t>
  </si>
  <si>
    <t>DO202600965</t>
  </si>
  <si>
    <t>DO202600966</t>
  </si>
  <si>
    <t>DO202600967</t>
  </si>
  <si>
    <t>DO202600968</t>
  </si>
  <si>
    <t>DO202600969</t>
  </si>
  <si>
    <t>DO202600970</t>
  </si>
  <si>
    <t>DO202600971</t>
  </si>
  <si>
    <t>DO202600972</t>
  </si>
  <si>
    <t>DO202600973</t>
  </si>
  <si>
    <t>DO202600974</t>
  </si>
  <si>
    <t>DO202600975</t>
  </si>
  <si>
    <t>DO202600976</t>
  </si>
  <si>
    <t>DO202600977</t>
  </si>
  <si>
    <t>DO202600978</t>
  </si>
  <si>
    <t>DO202600979</t>
  </si>
  <si>
    <t>DO202600980</t>
  </si>
  <si>
    <t>DO202600981</t>
  </si>
  <si>
    <t>DO202600982</t>
  </si>
  <si>
    <t>DO202600983</t>
  </si>
  <si>
    <t>DO202600984</t>
  </si>
  <si>
    <t>DO202600985</t>
  </si>
  <si>
    <t>DO202600986</t>
  </si>
  <si>
    <t>DO202600987</t>
  </si>
  <si>
    <t>DO202600988</t>
  </si>
  <si>
    <t>DO202600989</t>
  </si>
  <si>
    <t>DO202600990</t>
  </si>
  <si>
    <t>DO202600991</t>
  </si>
  <si>
    <t>DO202600992</t>
  </si>
  <si>
    <t>DO202600993</t>
  </si>
  <si>
    <t>DO202600994</t>
  </si>
  <si>
    <t>DO202600995</t>
  </si>
  <si>
    <t>DO202600996</t>
  </si>
  <si>
    <t>DO202600997</t>
  </si>
  <si>
    <t>DO202600998</t>
  </si>
  <si>
    <t>DO202600999</t>
  </si>
  <si>
    <t>DO202601000</t>
  </si>
  <si>
    <t>DO202601001</t>
  </si>
  <si>
    <t>DO202601002</t>
  </si>
  <si>
    <t>DO202601003</t>
  </si>
  <si>
    <t>DO202601004</t>
  </si>
  <si>
    <t>DO202601005</t>
  </si>
  <si>
    <t>DO202601006</t>
  </si>
  <si>
    <t>DO202601007</t>
  </si>
  <si>
    <t>DO202601008</t>
  </si>
  <si>
    <t>DO202601009</t>
  </si>
  <si>
    <t>DO202601010</t>
  </si>
  <si>
    <t>DO202601011</t>
  </si>
  <si>
    <t>DO202601012</t>
  </si>
  <si>
    <t>DO202601013</t>
  </si>
  <si>
    <t>DO202601014</t>
  </si>
  <si>
    <t>DO202601015</t>
  </si>
  <si>
    <t>DO202601016</t>
  </si>
  <si>
    <t>DO202601017</t>
  </si>
  <si>
    <t>DO202601018</t>
  </si>
  <si>
    <t>DO202601019</t>
  </si>
  <si>
    <t>DO202601020</t>
  </si>
  <si>
    <t>DO202601021</t>
  </si>
  <si>
    <t>DO202601022</t>
  </si>
  <si>
    <t>DO202601023</t>
  </si>
  <si>
    <t>DO202601024</t>
  </si>
  <si>
    <t>DO202601025</t>
  </si>
  <si>
    <t>DO202601026</t>
  </si>
  <si>
    <t>DO202601027</t>
  </si>
  <si>
    <t>DO202601028</t>
  </si>
  <si>
    <t>DO202601029</t>
  </si>
  <si>
    <t>DO202601030</t>
  </si>
  <si>
    <t>DO202601031</t>
  </si>
  <si>
    <t>DO202601032</t>
  </si>
  <si>
    <t>DO202601033</t>
  </si>
  <si>
    <t>DO202601034</t>
  </si>
  <si>
    <t>DO202601035</t>
  </si>
  <si>
    <t>DO202601036</t>
  </si>
  <si>
    <t>DO202601037</t>
  </si>
  <si>
    <t>DO202601038</t>
  </si>
  <si>
    <t>DO202601039</t>
  </si>
  <si>
    <t>DO202601040</t>
  </si>
  <si>
    <t>DO202601041</t>
  </si>
  <si>
    <t>DO202601042</t>
  </si>
  <si>
    <t>DO202601043</t>
  </si>
  <si>
    <t>DO202601044</t>
  </si>
  <si>
    <t>DO202601045</t>
  </si>
  <si>
    <t>DO202601046</t>
  </si>
  <si>
    <t>DO202601047</t>
  </si>
  <si>
    <t>DO202601048</t>
  </si>
  <si>
    <t>DO202601049</t>
  </si>
  <si>
    <t>DO202601050</t>
  </si>
  <si>
    <t>DO202601051</t>
  </si>
  <si>
    <t>DO202601052</t>
  </si>
  <si>
    <t>DO202601053</t>
  </si>
  <si>
    <t>DO202601054</t>
  </si>
  <si>
    <t>DO202601055</t>
  </si>
  <si>
    <t>DO202601056</t>
  </si>
  <si>
    <t>DO202601057</t>
  </si>
  <si>
    <t>DO202601058</t>
  </si>
  <si>
    <t>DO202601059</t>
  </si>
  <si>
    <t>DO202601060</t>
  </si>
  <si>
    <t>DO202601061</t>
  </si>
  <si>
    <t>DO202601062</t>
  </si>
  <si>
    <t>DO202601063</t>
  </si>
  <si>
    <t>DO202601064</t>
  </si>
  <si>
    <t>DO202601065</t>
  </si>
  <si>
    <t>DO202601066</t>
  </si>
  <si>
    <t>DO202601067</t>
  </si>
  <si>
    <t>DO202601068</t>
  </si>
  <si>
    <t>DO202601069</t>
  </si>
  <si>
    <t>DO202601070</t>
  </si>
  <si>
    <t>DO202601071</t>
  </si>
  <si>
    <t>DO202601072</t>
  </si>
  <si>
    <t>DO202601073</t>
  </si>
  <si>
    <t>DO202601074</t>
  </si>
  <si>
    <t>DO202601075</t>
  </si>
  <si>
    <t>DO202601076</t>
  </si>
  <si>
    <t>DO202601077</t>
  </si>
  <si>
    <t>DO202601078</t>
  </si>
  <si>
    <t>DO202601079</t>
  </si>
  <si>
    <t>DO202601080</t>
  </si>
  <si>
    <t>DO202601081</t>
  </si>
  <si>
    <t>DO202601082</t>
  </si>
  <si>
    <t>DO202601083</t>
  </si>
  <si>
    <t>DO202601084</t>
  </si>
  <si>
    <t>DO202601085</t>
  </si>
  <si>
    <t>DO202601086</t>
  </si>
  <si>
    <t>DO202601087</t>
  </si>
  <si>
    <t>DO202601088</t>
  </si>
  <si>
    <t>DO202601089</t>
  </si>
  <si>
    <t>DO202601090</t>
  </si>
  <si>
    <t>DO202601091</t>
  </si>
  <si>
    <t>DO202601092</t>
  </si>
  <si>
    <t>DO202601093</t>
  </si>
  <si>
    <t>DO202601094</t>
  </si>
  <si>
    <t>DO202601095</t>
  </si>
  <si>
    <t>DO202601096</t>
  </si>
  <si>
    <t>DO202601097</t>
  </si>
  <si>
    <t>DO202601098</t>
  </si>
  <si>
    <t>DO202601099</t>
  </si>
  <si>
    <t>DO202601100</t>
  </si>
  <si>
    <t>DO202601101</t>
  </si>
  <si>
    <t>DO202601102</t>
  </si>
  <si>
    <t>DO202601103</t>
  </si>
  <si>
    <t>DO202601104</t>
  </si>
  <si>
    <t>DO202601105</t>
  </si>
  <si>
    <t>DO202601106</t>
  </si>
  <si>
    <t>DO202601107</t>
  </si>
  <si>
    <t>DO202601108</t>
  </si>
  <si>
    <t>DO202601109</t>
  </si>
  <si>
    <t>DO202601110</t>
  </si>
  <si>
    <t>DO202601111</t>
  </si>
  <si>
    <t>DO202601112</t>
  </si>
  <si>
    <t>DO202601113</t>
  </si>
  <si>
    <t>DO202601114</t>
  </si>
  <si>
    <t>DO202601115</t>
  </si>
  <si>
    <t>DO202601116</t>
  </si>
  <si>
    <t>DO202601117</t>
  </si>
  <si>
    <t>DO202601118</t>
  </si>
  <si>
    <t>DO202601119</t>
  </si>
  <si>
    <t>DO202601120</t>
  </si>
  <si>
    <t>DO202601121</t>
  </si>
  <si>
    <t>DO202601122</t>
  </si>
  <si>
    <t>DO202601123</t>
  </si>
  <si>
    <t>DO202601124</t>
  </si>
  <si>
    <t>DO202601125</t>
  </si>
  <si>
    <t>DO202601126</t>
  </si>
  <si>
    <t>DO202601127</t>
  </si>
  <si>
    <t>DO202601128</t>
  </si>
  <si>
    <t>DO202601129</t>
  </si>
  <si>
    <t>DO202601130</t>
  </si>
  <si>
    <t>DO202601131</t>
  </si>
  <si>
    <t>DO202601132</t>
  </si>
  <si>
    <t>DO202601133</t>
  </si>
  <si>
    <t>DO202601134</t>
  </si>
  <si>
    <t>DO202601135</t>
  </si>
  <si>
    <t>DO202601136</t>
  </si>
  <si>
    <t>DO202601137</t>
  </si>
  <si>
    <t>DO202601138</t>
  </si>
  <si>
    <t>DO202601139</t>
  </si>
  <si>
    <t>DO202601140</t>
  </si>
  <si>
    <t>DO202601141</t>
  </si>
  <si>
    <t>DO202601142</t>
  </si>
  <si>
    <t>DO202601143</t>
  </si>
  <si>
    <t>DO202601144</t>
  </si>
  <si>
    <t>DO202601145</t>
  </si>
  <si>
    <t>DO202601146</t>
  </si>
  <si>
    <t>DO202601147</t>
  </si>
  <si>
    <t>DO202601148</t>
  </si>
  <si>
    <t>DO202601149</t>
  </si>
  <si>
    <t>DO202601150</t>
  </si>
  <si>
    <t>DO202601151</t>
  </si>
  <si>
    <t>DO202601152</t>
  </si>
  <si>
    <t>DO202601153</t>
  </si>
  <si>
    <t>DO202601154</t>
  </si>
  <si>
    <t>DO202601155</t>
  </si>
  <si>
    <t>DO202601156</t>
  </si>
  <si>
    <t>DO202601157</t>
  </si>
  <si>
    <t>DO202601158</t>
  </si>
  <si>
    <t>DO202601159</t>
  </si>
  <si>
    <t>DO202601160</t>
  </si>
  <si>
    <t>DO202601161</t>
  </si>
  <si>
    <t>DO202601162</t>
  </si>
  <si>
    <t>DO202601163</t>
  </si>
  <si>
    <t>DO202601164</t>
  </si>
  <si>
    <t>DO202601165</t>
  </si>
  <si>
    <t>DO202601166</t>
  </si>
  <si>
    <t>DO202601167</t>
  </si>
  <si>
    <t>DO202601168</t>
  </si>
  <si>
    <t>DO202601169</t>
  </si>
  <si>
    <t>DO202601170</t>
  </si>
  <si>
    <t>DO202601171</t>
  </si>
  <si>
    <t>DO202601172</t>
  </si>
  <si>
    <t>DO202601173</t>
  </si>
  <si>
    <t>DO202601174</t>
  </si>
  <si>
    <t>DO202601175</t>
  </si>
  <si>
    <t>DO202601176</t>
  </si>
  <si>
    <t>DO202601177</t>
  </si>
  <si>
    <t>DO202601178</t>
  </si>
  <si>
    <t>DO202601179</t>
  </si>
  <si>
    <t>DO202601180</t>
  </si>
  <si>
    <t>DO202601181</t>
  </si>
  <si>
    <t>DO202601182</t>
  </si>
  <si>
    <t>DO202601183</t>
  </si>
  <si>
    <t>DO202601184</t>
  </si>
  <si>
    <t>DO202601185</t>
  </si>
  <si>
    <t>DO202601186</t>
  </si>
  <si>
    <t>DO202601187</t>
  </si>
  <si>
    <t>DO202601188</t>
  </si>
  <si>
    <t>DO202601189</t>
  </si>
  <si>
    <t>DO202601190</t>
  </si>
  <si>
    <t>DO202601191</t>
  </si>
  <si>
    <t>DO202601192</t>
  </si>
  <si>
    <t>DO202601193</t>
  </si>
  <si>
    <t>DO202601194</t>
  </si>
  <si>
    <t>DO202601195</t>
  </si>
  <si>
    <t>DO202601196</t>
  </si>
  <si>
    <t>DO202601197</t>
  </si>
  <si>
    <t>DO202601198</t>
  </si>
  <si>
    <t>DO202601199</t>
  </si>
  <si>
    <t>DO202601200</t>
  </si>
  <si>
    <t>DO202601201</t>
  </si>
  <si>
    <t>DO202601202</t>
  </si>
  <si>
    <t>DO202601203</t>
  </si>
  <si>
    <t>DO202601204</t>
  </si>
  <si>
    <t>DO202601205</t>
  </si>
  <si>
    <t>DO202601206</t>
  </si>
  <si>
    <t>DO202601207</t>
  </si>
  <si>
    <t>DO202601208</t>
  </si>
  <si>
    <t>DO202601209</t>
  </si>
  <si>
    <t>DO202601210</t>
  </si>
  <si>
    <t>DO202601211</t>
  </si>
  <si>
    <t>DO202601212</t>
  </si>
  <si>
    <t>DO202601213</t>
  </si>
  <si>
    <t>DO202601214</t>
  </si>
  <si>
    <t>DO202601215</t>
  </si>
  <si>
    <t>DO202601216</t>
  </si>
  <si>
    <t>DO202601217</t>
  </si>
  <si>
    <t>DO202601218</t>
  </si>
  <si>
    <t>DO202601219</t>
  </si>
  <si>
    <t>DO202601220</t>
  </si>
  <si>
    <t>DO202601221</t>
  </si>
  <si>
    <t>DO202601222</t>
  </si>
  <si>
    <t>DO202601223</t>
  </si>
  <si>
    <t>DO202601224</t>
  </si>
  <si>
    <t>DO202601225</t>
  </si>
  <si>
    <t>DO202601226</t>
  </si>
  <si>
    <t>DO202601227</t>
  </si>
  <si>
    <t>DO202601228</t>
  </si>
  <si>
    <t>DO202601229</t>
  </si>
  <si>
    <t>DO202601230</t>
  </si>
  <si>
    <t>DO202601231</t>
  </si>
  <si>
    <t>DO202601232</t>
  </si>
  <si>
    <t>DO202601233</t>
  </si>
  <si>
    <t>DO202601234</t>
  </si>
  <si>
    <t>DO202601235</t>
  </si>
  <si>
    <t>DO202601236</t>
  </si>
  <si>
    <t>DO202601237</t>
  </si>
  <si>
    <t>DO202601238</t>
  </si>
  <si>
    <t>DO202601239</t>
  </si>
  <si>
    <t>DO202601240</t>
  </si>
  <si>
    <t>DO202601241</t>
  </si>
  <si>
    <t>DO202601242</t>
  </si>
  <si>
    <t>DO202601243</t>
  </si>
  <si>
    <t>DO202601244</t>
  </si>
  <si>
    <t>DO202601245</t>
  </si>
  <si>
    <t>DO202601246</t>
  </si>
  <si>
    <t>DO202601247</t>
  </si>
  <si>
    <t>DO202601248</t>
  </si>
  <si>
    <t>DO202601249</t>
  </si>
  <si>
    <t>DO202601250</t>
  </si>
  <si>
    <t>DO202601251</t>
  </si>
  <si>
    <t>DO202601252</t>
  </si>
  <si>
    <t>DO202601253</t>
  </si>
  <si>
    <t>DO202601254</t>
  </si>
  <si>
    <t>DO202601255</t>
  </si>
  <si>
    <t>DO202601256</t>
  </si>
  <si>
    <t>DO202601257</t>
  </si>
  <si>
    <t>DO202601258</t>
  </si>
  <si>
    <t>DO202601259</t>
  </si>
  <si>
    <t>DO202601260</t>
  </si>
  <si>
    <t>DO202601261</t>
  </si>
  <si>
    <t>DO202601262</t>
  </si>
  <si>
    <t>DO202601263</t>
  </si>
  <si>
    <t>DO202601264</t>
  </si>
  <si>
    <t>DO202601265</t>
  </si>
  <si>
    <t>DO202601266</t>
  </si>
  <si>
    <t>DO202601267</t>
  </si>
  <si>
    <t>DO202601268</t>
  </si>
  <si>
    <t>DO202601269</t>
  </si>
  <si>
    <t>DO202601270</t>
  </si>
  <si>
    <t>DO202601271</t>
  </si>
  <si>
    <t>DO202601272</t>
  </si>
  <si>
    <t>DO202601273</t>
  </si>
  <si>
    <t>DO202601274</t>
  </si>
  <si>
    <t>DO202601275</t>
  </si>
  <si>
    <t>DO202601276</t>
  </si>
  <si>
    <t>DO202601277</t>
  </si>
  <si>
    <t>DO202601278</t>
  </si>
  <si>
    <t>DO202601279</t>
  </si>
  <si>
    <t>DO202601280</t>
  </si>
  <si>
    <t>DO202601281</t>
  </si>
  <si>
    <t>DO202601282</t>
  </si>
  <si>
    <t>DO202601283</t>
  </si>
  <si>
    <t>DO202601284</t>
  </si>
  <si>
    <t>DO202601285</t>
  </si>
  <si>
    <t>DO202601286</t>
  </si>
  <si>
    <t>DO202601287</t>
  </si>
  <si>
    <t>DO202601288</t>
  </si>
  <si>
    <t>DO202601289</t>
  </si>
  <si>
    <t>DO202601290</t>
  </si>
  <si>
    <t>DO202601291</t>
  </si>
  <si>
    <t>DO202601292</t>
  </si>
  <si>
    <t>DO202601293</t>
  </si>
  <si>
    <t>DO202601294</t>
  </si>
  <si>
    <t>DO202601295</t>
  </si>
  <si>
    <t>DO202601296</t>
  </si>
  <si>
    <t>DO202601297</t>
  </si>
  <si>
    <t>DO202601298</t>
  </si>
  <si>
    <t>DO202601299</t>
  </si>
  <si>
    <t>DO202601300</t>
  </si>
  <si>
    <t>DO202601301</t>
  </si>
  <si>
    <t>DO202601302</t>
  </si>
  <si>
    <t>DO202601303</t>
  </si>
  <si>
    <t>DO202601304</t>
  </si>
  <si>
    <t>DO202601305</t>
  </si>
  <si>
    <t>DO202601306</t>
  </si>
  <si>
    <t>DO202601307</t>
  </si>
  <si>
    <t>DO202601308</t>
  </si>
  <si>
    <t>DO202601309</t>
  </si>
  <si>
    <t>DO202601310</t>
  </si>
  <si>
    <t>DO202601311</t>
  </si>
  <si>
    <t>DO202601312</t>
  </si>
  <si>
    <t>DO202601313</t>
  </si>
  <si>
    <t>DO202601314</t>
  </si>
  <si>
    <t>DO202601315</t>
  </si>
  <si>
    <t>DO202601316</t>
  </si>
  <si>
    <t>DO202601317</t>
  </si>
  <si>
    <t>DO202601318</t>
  </si>
  <si>
    <t>DO202601319</t>
  </si>
  <si>
    <t>DO202601320</t>
  </si>
  <si>
    <t>DO202601321</t>
  </si>
  <si>
    <t>DO202601322</t>
  </si>
  <si>
    <t>DO202601323</t>
  </si>
  <si>
    <t>DO202601324</t>
  </si>
  <si>
    <t>DO202601325</t>
  </si>
  <si>
    <t>DO202601326</t>
  </si>
  <si>
    <t>DO202601327</t>
  </si>
  <si>
    <t>DO202601328</t>
  </si>
  <si>
    <t>DO202601329</t>
  </si>
  <si>
    <t>DO202601330</t>
  </si>
  <si>
    <t>DO202601331</t>
  </si>
  <si>
    <t>DO202601332</t>
  </si>
  <si>
    <t>DO202601333</t>
  </si>
  <si>
    <t>DO202601334</t>
  </si>
  <si>
    <t>DO202601335</t>
  </si>
  <si>
    <t>DO202601336</t>
  </si>
  <si>
    <t>DO202601337</t>
  </si>
  <si>
    <t>DO202601338</t>
  </si>
  <si>
    <t>DO202601339</t>
  </si>
  <si>
    <t>DO202601340</t>
  </si>
  <si>
    <t>DO202601341</t>
  </si>
  <si>
    <t>DO202601342</t>
  </si>
  <si>
    <t>DO202601343</t>
  </si>
  <si>
    <t>DO202601344</t>
  </si>
  <si>
    <t>DO202601345</t>
  </si>
  <si>
    <t>DO202601346</t>
  </si>
  <si>
    <t>DO202601347</t>
  </si>
  <si>
    <t>DO202601348</t>
  </si>
  <si>
    <t>DO202601349</t>
  </si>
  <si>
    <t>DO202601350</t>
  </si>
  <si>
    <t>DO202601351</t>
  </si>
  <si>
    <t>DO202601352</t>
  </si>
  <si>
    <t>DO202601353</t>
  </si>
  <si>
    <t>DO202601354</t>
  </si>
  <si>
    <t>DO202601355</t>
  </si>
  <si>
    <t>DO202601356</t>
  </si>
  <si>
    <t>DO202601357</t>
  </si>
  <si>
    <t>DO202601358</t>
  </si>
  <si>
    <t>DO202601359</t>
  </si>
  <si>
    <t>DO202601360</t>
  </si>
  <si>
    <t>DO202601361</t>
  </si>
  <si>
    <t>DO202601362</t>
  </si>
  <si>
    <t>DO202601363</t>
  </si>
  <si>
    <t>DO202601364</t>
  </si>
  <si>
    <t>DO202601365</t>
  </si>
  <si>
    <t>DO202601366</t>
  </si>
  <si>
    <t>DO202601367</t>
  </si>
  <si>
    <t>DO202601368</t>
  </si>
  <si>
    <t>DO202601369</t>
  </si>
  <si>
    <t>DO202601370</t>
  </si>
  <si>
    <t>DO202601371</t>
  </si>
  <si>
    <t>DO202601372</t>
  </si>
  <si>
    <t>DO202601373</t>
  </si>
  <si>
    <t>DO202601374</t>
  </si>
  <si>
    <t>DO202601375</t>
  </si>
  <si>
    <t>DO202601376</t>
  </si>
  <si>
    <t>DO202601377</t>
  </si>
  <si>
    <t>DO202601378</t>
  </si>
  <si>
    <t>DO202601379</t>
  </si>
  <si>
    <t>DO202601380</t>
  </si>
  <si>
    <t>DO202601381</t>
  </si>
  <si>
    <t>DO202601382</t>
  </si>
  <si>
    <t>DO202601383</t>
  </si>
  <si>
    <t>DO202601384</t>
  </si>
  <si>
    <t>DO202601385</t>
  </si>
  <si>
    <t>DO202601386</t>
  </si>
  <si>
    <t>DO202601387</t>
  </si>
  <si>
    <t>DO202601388</t>
  </si>
  <si>
    <t>DO202601389</t>
  </si>
  <si>
    <t>DO202601390</t>
  </si>
  <si>
    <t>DO202601391</t>
  </si>
  <si>
    <t>DO202601392</t>
  </si>
  <si>
    <t>DO202601393</t>
  </si>
  <si>
    <t>DO202601394</t>
  </si>
  <si>
    <t>DO202601395</t>
  </si>
  <si>
    <t>DO202601396</t>
  </si>
  <si>
    <t>DO202601397</t>
  </si>
  <si>
    <t>DO202601398</t>
  </si>
  <si>
    <t>DO202601399</t>
  </si>
  <si>
    <t>DO202601400</t>
  </si>
  <si>
    <t>DO202601401</t>
  </si>
  <si>
    <t>DO202601402</t>
  </si>
  <si>
    <t>DO202601403</t>
  </si>
  <si>
    <t>DO202601404</t>
  </si>
  <si>
    <t>DO202601405</t>
  </si>
  <si>
    <t>DO202601406</t>
  </si>
  <si>
    <t>DO202601407</t>
  </si>
  <si>
    <t>DO202601408</t>
  </si>
  <si>
    <t>DO202601409</t>
  </si>
  <si>
    <t>DO202601410</t>
  </si>
  <si>
    <t>DO202601411</t>
  </si>
  <si>
    <t>DO202601412</t>
  </si>
  <si>
    <t>DO202601413</t>
  </si>
  <si>
    <t>DO202601414</t>
  </si>
  <si>
    <t>DO202601415</t>
  </si>
  <si>
    <t>DO202601416</t>
  </si>
  <si>
    <t>DO202601417</t>
  </si>
  <si>
    <t>DO202601418</t>
  </si>
  <si>
    <t>DO202601419</t>
  </si>
  <si>
    <t>DO202601420</t>
  </si>
  <si>
    <t>DO202601421</t>
  </si>
  <si>
    <t>DO202601422</t>
  </si>
  <si>
    <t>DO202601423</t>
  </si>
  <si>
    <t>DO202601424</t>
  </si>
  <si>
    <t>DO202601425</t>
  </si>
  <si>
    <t>DO202601426</t>
  </si>
  <si>
    <t>DO202601427</t>
  </si>
  <si>
    <t>DO202601428</t>
  </si>
  <si>
    <t>DO202601429</t>
  </si>
  <si>
    <t>DO202601430</t>
  </si>
  <si>
    <t>DO202601431</t>
  </si>
  <si>
    <t>DO202601432</t>
  </si>
  <si>
    <t>DO202601433</t>
  </si>
  <si>
    <t>DO202601434</t>
  </si>
  <si>
    <t>DO202601435</t>
  </si>
  <si>
    <t>DO202601436</t>
  </si>
  <si>
    <t>DO202601437</t>
  </si>
  <si>
    <t>DO202601438</t>
  </si>
  <si>
    <t>DO202601439</t>
  </si>
  <si>
    <t>DO202601440</t>
  </si>
  <si>
    <t>DO202601441</t>
  </si>
  <si>
    <t>DO202601442</t>
  </si>
  <si>
    <t>DO202601443</t>
  </si>
  <si>
    <t>DO202601444</t>
  </si>
  <si>
    <t>DO202601445</t>
  </si>
  <si>
    <t>DO202601446</t>
  </si>
  <si>
    <t>DO202601447</t>
  </si>
  <si>
    <t>DO202601448</t>
  </si>
  <si>
    <t>DO202601449</t>
  </si>
  <si>
    <t>DO202601450</t>
  </si>
  <si>
    <t>DO202601451</t>
  </si>
  <si>
    <t>DO202601452</t>
  </si>
  <si>
    <t>DO202601453</t>
  </si>
  <si>
    <t>DO202601454</t>
  </si>
  <si>
    <t>DO202601455</t>
  </si>
  <si>
    <t>DO202601456</t>
  </si>
  <si>
    <t>DO202601457</t>
  </si>
  <si>
    <t>DO202601458</t>
  </si>
  <si>
    <t>DO202601459</t>
  </si>
  <si>
    <t>DO202601460</t>
  </si>
  <si>
    <t>DO202601461</t>
  </si>
  <si>
    <t>DO202601462</t>
  </si>
  <si>
    <t>DO202601463</t>
  </si>
  <si>
    <t>DO202601464</t>
  </si>
  <si>
    <t>DO202601465</t>
  </si>
  <si>
    <t>DO202601466</t>
  </si>
  <si>
    <t>DO202601467</t>
  </si>
  <si>
    <t>DO202601468</t>
  </si>
  <si>
    <t>DO202601469</t>
  </si>
  <si>
    <t>DO202601470</t>
  </si>
  <si>
    <t>DO202601471</t>
  </si>
  <si>
    <t>DO202601472</t>
  </si>
  <si>
    <t>DO202601473</t>
  </si>
  <si>
    <t>DO202601474</t>
  </si>
  <si>
    <t>DO202601475</t>
  </si>
  <si>
    <t>DO202601476</t>
  </si>
  <si>
    <t>DO202601477</t>
  </si>
  <si>
    <t>DO202601478</t>
  </si>
  <si>
    <t>DO202601479</t>
  </si>
  <si>
    <t>DO202601480</t>
  </si>
  <si>
    <t>DO202601481</t>
  </si>
  <si>
    <t>DO202601482</t>
  </si>
  <si>
    <t>DO202601483</t>
  </si>
  <si>
    <t>DO202601484</t>
  </si>
  <si>
    <t>DO202601485</t>
  </si>
  <si>
    <t>DO202601486</t>
  </si>
  <si>
    <t>DO202601487</t>
  </si>
  <si>
    <t>DO202601488</t>
  </si>
  <si>
    <t>DO202601489</t>
  </si>
  <si>
    <t>DO202601490</t>
  </si>
  <si>
    <t>DO202601491</t>
  </si>
  <si>
    <t>DO202601492</t>
  </si>
  <si>
    <t>DO202601493</t>
  </si>
  <si>
    <t>DO202601494</t>
  </si>
  <si>
    <t>DO202601495</t>
  </si>
  <si>
    <t>DO202601496</t>
  </si>
  <si>
    <t>DO202601497</t>
  </si>
  <si>
    <t>DO202601498</t>
  </si>
  <si>
    <t>DO202601499</t>
  </si>
  <si>
    <t>DO202601500</t>
  </si>
  <si>
    <t>DO202601501</t>
  </si>
  <si>
    <t>DO202601502</t>
  </si>
  <si>
    <t>DO202601503</t>
  </si>
  <si>
    <t>DO202601504</t>
  </si>
  <si>
    <t>DO202601505</t>
  </si>
  <si>
    <t>DO202601506</t>
  </si>
  <si>
    <t>DO202601507</t>
  </si>
  <si>
    <t>DO202601508</t>
  </si>
  <si>
    <t>DO202601509</t>
  </si>
  <si>
    <t>DO202601510</t>
  </si>
  <si>
    <t>DO202601511</t>
  </si>
  <si>
    <t>DO202601512</t>
  </si>
  <si>
    <t>DO202601513</t>
  </si>
  <si>
    <t>DO202601514</t>
  </si>
  <si>
    <t>DO202601515</t>
  </si>
  <si>
    <t>DO202601516</t>
  </si>
  <si>
    <t>DO202601517</t>
  </si>
  <si>
    <t>DO202601518</t>
  </si>
  <si>
    <t>DO202601519</t>
  </si>
  <si>
    <t>DO202601520</t>
  </si>
  <si>
    <t>DO202601521</t>
  </si>
  <si>
    <t>DO202601522</t>
  </si>
  <si>
    <t>DO202601523</t>
  </si>
  <si>
    <t>DO202601524</t>
  </si>
  <si>
    <t>DO202601525</t>
  </si>
  <si>
    <t>DO202601526</t>
  </si>
  <si>
    <t>DO202601527</t>
  </si>
  <si>
    <t>DO202601528</t>
  </si>
  <si>
    <t>DO202601529</t>
  </si>
  <si>
    <t>DO202601530</t>
  </si>
  <si>
    <t>DO202601531</t>
  </si>
  <si>
    <t>DO202601532</t>
  </si>
  <si>
    <t>DO202601533</t>
  </si>
  <si>
    <t>DO202601534</t>
  </si>
  <si>
    <t>DO202601535</t>
  </si>
  <si>
    <t>DO202601536</t>
  </si>
  <si>
    <t>DO202601537</t>
  </si>
  <si>
    <t>DO202601538</t>
  </si>
  <si>
    <t>DO202601539</t>
  </si>
  <si>
    <t>DO202601540</t>
  </si>
  <si>
    <t>DO202601541</t>
  </si>
  <si>
    <t>DO202601542</t>
  </si>
  <si>
    <t>DO202601543</t>
  </si>
  <si>
    <t>DO202601544</t>
  </si>
  <si>
    <t>DO202601545</t>
  </si>
  <si>
    <t>DO202601546</t>
  </si>
  <si>
    <t>DO202601547</t>
  </si>
  <si>
    <t>DO202601548</t>
  </si>
  <si>
    <t>DO202601549</t>
  </si>
  <si>
    <t>DO202601550</t>
  </si>
  <si>
    <t>DO202601551</t>
  </si>
  <si>
    <t>DO202601552</t>
  </si>
  <si>
    <t>DO202601553</t>
  </si>
  <si>
    <t>DO202601554</t>
  </si>
  <si>
    <t>DO202601555</t>
  </si>
  <si>
    <t>DO202601556</t>
  </si>
  <si>
    <t>DO202601557</t>
  </si>
  <si>
    <t>DO202601558</t>
  </si>
  <si>
    <t>DO202601559</t>
  </si>
  <si>
    <t>DO202601560</t>
  </si>
  <si>
    <t>DO202601561</t>
  </si>
  <si>
    <t>DO202601562</t>
  </si>
  <si>
    <t>DO202601563</t>
  </si>
  <si>
    <t>DO202601564</t>
  </si>
  <si>
    <t>DO202601565</t>
  </si>
  <si>
    <t>DO202601566</t>
  </si>
  <si>
    <t>DO202601567</t>
  </si>
  <si>
    <t>DO202601568</t>
  </si>
  <si>
    <t>DO202601569</t>
  </si>
  <si>
    <t>DO202601570</t>
  </si>
  <si>
    <t>DO202601571</t>
  </si>
  <si>
    <t>DO202601572</t>
  </si>
  <si>
    <t>DO202601573</t>
  </si>
  <si>
    <t>DO202601574</t>
  </si>
  <si>
    <t>DO202601575</t>
  </si>
  <si>
    <t>DO202601576</t>
  </si>
  <si>
    <t>DO202601577</t>
  </si>
  <si>
    <t>DO202601578</t>
  </si>
  <si>
    <t>DO202601579</t>
  </si>
  <si>
    <t>DO202601580</t>
  </si>
  <si>
    <t>DO202601581</t>
  </si>
  <si>
    <t>DO202601582</t>
  </si>
  <si>
    <t>DO202601583</t>
  </si>
  <si>
    <t>DO202601584</t>
  </si>
  <si>
    <t>DO202601585</t>
  </si>
  <si>
    <t>DO202601586</t>
  </si>
  <si>
    <t>DO202601587</t>
  </si>
  <si>
    <t>DO202601588</t>
  </si>
  <si>
    <t>DO202601589</t>
  </si>
  <si>
    <t>DO202601590</t>
  </si>
  <si>
    <t>DO202601591</t>
  </si>
  <si>
    <t>DO202601592</t>
  </si>
  <si>
    <t>DO202601593</t>
  </si>
  <si>
    <t>DO202601594</t>
  </si>
  <si>
    <t>DO202601595</t>
  </si>
  <si>
    <t>DO202601596</t>
  </si>
  <si>
    <t>DO202601597</t>
  </si>
  <si>
    <t>DO202601598</t>
  </si>
  <si>
    <t>DO202601599</t>
  </si>
  <si>
    <t>DO202601600</t>
  </si>
  <si>
    <t>DO202601601</t>
  </si>
  <si>
    <t>DO202601602</t>
  </si>
  <si>
    <t>DO202601603</t>
  </si>
  <si>
    <t>DO202601604</t>
  </si>
  <si>
    <t>DO202601605</t>
  </si>
  <si>
    <t>DO202601606</t>
  </si>
  <si>
    <t>DO202601607</t>
  </si>
  <si>
    <t>DO202601608</t>
  </si>
  <si>
    <t>DO202601609</t>
  </si>
  <si>
    <t>DO202601610</t>
  </si>
  <si>
    <t>DO202601611</t>
  </si>
  <si>
    <t>DO202601612</t>
  </si>
  <si>
    <t>DO202601613</t>
  </si>
  <si>
    <t>DO202601614</t>
  </si>
  <si>
    <t>DO202601615</t>
  </si>
  <si>
    <t>DO202601616</t>
  </si>
  <si>
    <t>DO202601617</t>
  </si>
  <si>
    <t>DO202601618</t>
  </si>
  <si>
    <t>DO202601619</t>
  </si>
  <si>
    <t>DO202601620</t>
  </si>
  <si>
    <t>DO202601621</t>
  </si>
  <si>
    <t>DO202601622</t>
  </si>
  <si>
    <t>DO202601623</t>
  </si>
  <si>
    <t>DO202601624</t>
  </si>
  <si>
    <t>DO202601625</t>
  </si>
  <si>
    <t>DO202601626</t>
  </si>
  <si>
    <t>DO202601627</t>
  </si>
  <si>
    <t>DO202601628</t>
  </si>
  <si>
    <t>DO202601629</t>
  </si>
  <si>
    <t>DO202601630</t>
  </si>
  <si>
    <t>DO202601631</t>
  </si>
  <si>
    <t>DO202601632</t>
  </si>
  <si>
    <t>DO202601633</t>
  </si>
  <si>
    <t>DO202601634</t>
  </si>
  <si>
    <t>DO202601635</t>
  </si>
  <si>
    <t>DO202601636</t>
  </si>
  <si>
    <t>DO202601637</t>
  </si>
  <si>
    <t>DO202601638</t>
  </si>
  <si>
    <t>DO202601639</t>
  </si>
  <si>
    <t>DO202601640</t>
  </si>
  <si>
    <t>DO202601641</t>
  </si>
  <si>
    <t>DO202601642</t>
  </si>
  <si>
    <t>DO202601643</t>
  </si>
  <si>
    <t>DO202601644</t>
  </si>
  <si>
    <t>DO202601645</t>
  </si>
  <si>
    <t>DO202601646</t>
  </si>
  <si>
    <t>DO202601647</t>
  </si>
  <si>
    <t>DO202601648</t>
  </si>
  <si>
    <t>DO202601649</t>
  </si>
  <si>
    <t>DO202601650</t>
  </si>
  <si>
    <t>DO202601651</t>
  </si>
  <si>
    <t>DO202601652</t>
  </si>
  <si>
    <t>DO202601653</t>
  </si>
  <si>
    <t>DO202601654</t>
  </si>
  <si>
    <t>DO202601655</t>
  </si>
  <si>
    <t>DO202601656</t>
  </si>
  <si>
    <t>DO202601657</t>
  </si>
  <si>
    <t>DO202601658</t>
  </si>
  <si>
    <t>DO202601659</t>
  </si>
  <si>
    <t>DO202601660</t>
  </si>
  <si>
    <t>DO202601661</t>
  </si>
  <si>
    <t>DO202601662</t>
  </si>
  <si>
    <t>DO202601663</t>
  </si>
  <si>
    <t>DO202601664</t>
  </si>
  <si>
    <t>DO202601665</t>
  </si>
  <si>
    <t>DO202601666</t>
  </si>
  <si>
    <t>DO202601667</t>
  </si>
  <si>
    <t>DO202601668</t>
  </si>
  <si>
    <t>DO202601669</t>
  </si>
  <si>
    <t>DO202601670</t>
  </si>
  <si>
    <t>DO202601671</t>
  </si>
  <si>
    <t>DO202601672</t>
  </si>
  <si>
    <t>DO202601673</t>
  </si>
  <si>
    <t>DO202601674</t>
  </si>
  <si>
    <t>DO202601675</t>
  </si>
  <si>
    <t>DO202601676</t>
  </si>
  <si>
    <t>DO202601677</t>
  </si>
  <si>
    <t>DO202601678</t>
  </si>
  <si>
    <t>DO202601679</t>
  </si>
  <si>
    <t>DO202601680</t>
  </si>
  <si>
    <t>DO202601681</t>
  </si>
  <si>
    <t>DO202601682</t>
  </si>
  <si>
    <t>DO202601683</t>
  </si>
  <si>
    <t>DO202601684</t>
  </si>
  <si>
    <t>DO202601685</t>
  </si>
  <si>
    <t>DO202601686</t>
  </si>
  <si>
    <t>DO202601687</t>
  </si>
  <si>
    <t>DO202601688</t>
  </si>
  <si>
    <t>DO202601689</t>
  </si>
  <si>
    <t>DO202601690</t>
  </si>
  <si>
    <t>DO202601691</t>
  </si>
  <si>
    <t>DO202601692</t>
  </si>
  <si>
    <t>DO202601693</t>
  </si>
  <si>
    <t>DO202601694</t>
  </si>
  <si>
    <t>DO202601695</t>
  </si>
  <si>
    <t>DO202601696</t>
  </si>
  <si>
    <t>DO202601697</t>
  </si>
  <si>
    <t>DO202601698</t>
  </si>
  <si>
    <t>DO202601699</t>
  </si>
  <si>
    <t>DO202601700</t>
  </si>
  <si>
    <t>DO202601701</t>
  </si>
  <si>
    <t>DO202601702</t>
  </si>
  <si>
    <t>DO202601703</t>
  </si>
  <si>
    <t>DO202601704</t>
  </si>
  <si>
    <t>DO202601705</t>
  </si>
  <si>
    <t>DO202601706</t>
  </si>
  <si>
    <t>DO202601707</t>
  </si>
  <si>
    <t>DO202601708</t>
  </si>
  <si>
    <t>DO202601709</t>
  </si>
  <si>
    <t>DO202601710</t>
  </si>
  <si>
    <t>DO202601711</t>
  </si>
  <si>
    <t>DO202601712</t>
  </si>
  <si>
    <t>DO202601713</t>
  </si>
  <si>
    <t>DO202601714</t>
  </si>
  <si>
    <t>DO202601715</t>
  </si>
  <si>
    <t>DO202601716</t>
  </si>
  <si>
    <t>DO202601717</t>
  </si>
  <si>
    <t>DO202601718</t>
  </si>
  <si>
    <t>DO202601719</t>
  </si>
  <si>
    <t>DO202601720</t>
  </si>
  <si>
    <t>DO202601721</t>
  </si>
  <si>
    <t>DO202601722</t>
  </si>
  <si>
    <t>DO202601723</t>
  </si>
  <si>
    <t>DO202601724</t>
  </si>
  <si>
    <t>DO202601725</t>
  </si>
  <si>
    <t>DO202601726</t>
  </si>
  <si>
    <t>DO202601727</t>
  </si>
  <si>
    <t>DO202601728</t>
  </si>
  <si>
    <t>DO202601729</t>
  </si>
  <si>
    <t>DO202601730</t>
  </si>
  <si>
    <t>DO202601731</t>
  </si>
  <si>
    <t>DO202601732</t>
  </si>
  <si>
    <t>DO202601733</t>
  </si>
  <si>
    <t>DO202601734</t>
  </si>
  <si>
    <t>DO202601735</t>
  </si>
  <si>
    <t>DO202601736</t>
  </si>
  <si>
    <t>DO202601737</t>
  </si>
  <si>
    <t>DO202601738</t>
  </si>
  <si>
    <t>DO202601739</t>
  </si>
  <si>
    <t>DO202601740</t>
  </si>
  <si>
    <t>DO202601741</t>
  </si>
  <si>
    <t>DO202601742</t>
  </si>
  <si>
    <t>DO202601743</t>
  </si>
  <si>
    <t>DO202601744</t>
  </si>
  <si>
    <t>DO202601745</t>
  </si>
  <si>
    <t>DO202601746</t>
  </si>
  <si>
    <t>DO202601747</t>
  </si>
  <si>
    <t>DO202601748</t>
  </si>
  <si>
    <t>DO202601749</t>
  </si>
  <si>
    <t>DO202601750</t>
  </si>
  <si>
    <t>DO202601751</t>
  </si>
  <si>
    <t>DO202601752</t>
  </si>
  <si>
    <t>DO202601753</t>
  </si>
  <si>
    <t>DO202601754</t>
  </si>
  <si>
    <t>DO202601755</t>
  </si>
  <si>
    <t>DO202601756</t>
  </si>
  <si>
    <t>DO202601757</t>
  </si>
  <si>
    <t>DO202601758</t>
  </si>
  <si>
    <t>DO202601759</t>
  </si>
  <si>
    <t>DO202601760</t>
  </si>
  <si>
    <t>DO202601761</t>
  </si>
  <si>
    <t>DO202601762</t>
  </si>
  <si>
    <t>DO202601763</t>
  </si>
  <si>
    <t>DO202601764</t>
  </si>
  <si>
    <t>DO202601765</t>
  </si>
  <si>
    <t>DO202601766</t>
  </si>
  <si>
    <t>DO202601767</t>
  </si>
  <si>
    <t>DO202601768</t>
  </si>
  <si>
    <t>DO202601769</t>
  </si>
  <si>
    <t>DO202601770</t>
  </si>
  <si>
    <t>DO202601771</t>
  </si>
  <si>
    <t>DO202601772</t>
  </si>
  <si>
    <t>DO202601773</t>
  </si>
  <si>
    <t>DO202601774</t>
  </si>
  <si>
    <t>DO202601775</t>
  </si>
  <si>
    <t>DO202601776</t>
  </si>
  <si>
    <t>DO202601777</t>
  </si>
  <si>
    <t>DO202601778</t>
  </si>
  <si>
    <t>DO202601779</t>
  </si>
  <si>
    <t>DO202601780</t>
  </si>
  <si>
    <t>DO202601781</t>
  </si>
  <si>
    <t>DO202601782</t>
  </si>
  <si>
    <t>DO202601783</t>
  </si>
  <si>
    <t>DO202601784</t>
  </si>
  <si>
    <t>DO202601785</t>
  </si>
  <si>
    <t>DO202601786</t>
  </si>
  <si>
    <t>DO202601787</t>
  </si>
  <si>
    <t>DO202601788</t>
  </si>
  <si>
    <t>DO202601789</t>
  </si>
  <si>
    <t>DO202601790</t>
  </si>
  <si>
    <t>DO202601791</t>
  </si>
  <si>
    <t>DO202601792</t>
  </si>
  <si>
    <t>DO202601793</t>
  </si>
  <si>
    <t>DO202601794</t>
  </si>
  <si>
    <t>DO202601795</t>
  </si>
  <si>
    <t>DO202601796</t>
  </si>
  <si>
    <t>DO202601797</t>
  </si>
  <si>
    <t>DO202601798</t>
  </si>
  <si>
    <t>DO202601799</t>
  </si>
  <si>
    <t>DO202601800</t>
  </si>
  <si>
    <t>DO202601801</t>
  </si>
  <si>
    <t>DO202601802</t>
  </si>
  <si>
    <t>DO202601803</t>
  </si>
  <si>
    <t>DO202601804</t>
  </si>
  <si>
    <t>DO202601805</t>
  </si>
  <si>
    <t>DO202601806</t>
  </si>
  <si>
    <t>DO202601807</t>
  </si>
  <si>
    <t>DO202601808</t>
  </si>
  <si>
    <t>DO202601809</t>
  </si>
  <si>
    <t>DO202601810</t>
  </si>
  <si>
    <t>DO202601811</t>
  </si>
  <si>
    <t>DO202601812</t>
  </si>
  <si>
    <t>DO202601813</t>
  </si>
  <si>
    <t>DO202601814</t>
  </si>
  <si>
    <t>DO202601815</t>
  </si>
  <si>
    <t>DO202601816</t>
  </si>
  <si>
    <t>DO202601817</t>
  </si>
  <si>
    <t>DO202601818</t>
  </si>
  <si>
    <t>DO202601819</t>
  </si>
  <si>
    <t>DO202601820</t>
  </si>
  <si>
    <t>DO202601821</t>
  </si>
  <si>
    <t>DO202601822</t>
  </si>
  <si>
    <t>DO202601823</t>
  </si>
  <si>
    <t>DO202601824</t>
  </si>
  <si>
    <t>DO202601825</t>
  </si>
  <si>
    <t>DO202601826</t>
  </si>
  <si>
    <t>DO202601827</t>
  </si>
  <si>
    <t>DO202601828</t>
  </si>
  <si>
    <t>DO202601829</t>
  </si>
  <si>
    <t>DO202601830</t>
  </si>
  <si>
    <t>DO202601831</t>
  </si>
  <si>
    <t>DO202601832</t>
  </si>
  <si>
    <t>DO202601833</t>
  </si>
  <si>
    <t>DO202601834</t>
  </si>
  <si>
    <t>DO202601835</t>
  </si>
  <si>
    <t>DO202601836</t>
  </si>
  <si>
    <t>DO202601837</t>
  </si>
  <si>
    <t>DO202601838</t>
  </si>
  <si>
    <t>DO202601839</t>
  </si>
  <si>
    <t>DO202601840</t>
  </si>
  <si>
    <t>DO202601841</t>
  </si>
  <si>
    <t>DO202601842</t>
  </si>
  <si>
    <t>DO202601843</t>
  </si>
  <si>
    <t>DO202601844</t>
  </si>
  <si>
    <t>DO202601845</t>
  </si>
  <si>
    <t>DO202601846</t>
  </si>
  <si>
    <t>DO202601847</t>
  </si>
  <si>
    <t>DO202601848</t>
  </si>
  <si>
    <t>DO202601849</t>
  </si>
  <si>
    <t>DO202601850</t>
  </si>
  <si>
    <t>DO202601851</t>
  </si>
  <si>
    <t>DO202601852</t>
  </si>
  <si>
    <t>DO202601853</t>
  </si>
  <si>
    <t>DO202601854</t>
  </si>
  <si>
    <t>DO202601855</t>
  </si>
  <si>
    <t>DO202601856</t>
  </si>
  <si>
    <t>DO202601857</t>
  </si>
  <si>
    <t>DO202601858</t>
  </si>
  <si>
    <t>DO202601859</t>
  </si>
  <si>
    <t>DO202601860</t>
  </si>
  <si>
    <t>DO202601861</t>
  </si>
  <si>
    <t>DO202601862</t>
  </si>
  <si>
    <t>DO202601863</t>
  </si>
  <si>
    <t>DO202601864</t>
  </si>
  <si>
    <t>DO202601865</t>
  </si>
  <si>
    <t>DO202601866</t>
  </si>
  <si>
    <t>DO202601867</t>
  </si>
  <si>
    <t>DO202601868</t>
  </si>
  <si>
    <t>DO202601869</t>
  </si>
  <si>
    <t>DO202601870</t>
  </si>
  <si>
    <t>DO202601871</t>
  </si>
  <si>
    <t>DO202601872</t>
  </si>
  <si>
    <t>DO202601873</t>
  </si>
  <si>
    <t>DO202601874</t>
  </si>
  <si>
    <t>DO202601875</t>
  </si>
  <si>
    <t>DO202601876</t>
  </si>
  <si>
    <t>DO202601877</t>
  </si>
  <si>
    <t>DO202601878</t>
  </si>
  <si>
    <t>DO202601879</t>
  </si>
  <si>
    <t>DO202601880</t>
  </si>
  <si>
    <t>DO202601881</t>
  </si>
  <si>
    <t>DO202601882</t>
  </si>
  <si>
    <t>DO202601883</t>
  </si>
  <si>
    <t>DO202601884</t>
  </si>
  <si>
    <t>DO202601885</t>
  </si>
  <si>
    <t>DO202601886</t>
  </si>
  <si>
    <t>DO202601887</t>
  </si>
  <si>
    <t>DO202601888</t>
  </si>
  <si>
    <t>DO202601889</t>
  </si>
  <si>
    <t>DO202601890</t>
  </si>
  <si>
    <t>DO202601891</t>
  </si>
  <si>
    <t>DO202601892</t>
  </si>
  <si>
    <t>DO202601893</t>
  </si>
  <si>
    <t>DO202601894</t>
  </si>
  <si>
    <t>DO202601895</t>
  </si>
  <si>
    <t>DO202601896</t>
  </si>
  <si>
    <t>DO202601897</t>
  </si>
  <si>
    <t>DO202601898</t>
  </si>
  <si>
    <t>DO202601899</t>
  </si>
  <si>
    <t>DO202601900</t>
  </si>
  <si>
    <t>DO202601901</t>
  </si>
  <si>
    <t>DO202601902</t>
  </si>
  <si>
    <t>DO202601903</t>
  </si>
  <si>
    <t>DO202601904</t>
  </si>
  <si>
    <t>DO202601905</t>
  </si>
  <si>
    <t>DO202601906</t>
  </si>
  <si>
    <t>DO202601907</t>
  </si>
  <si>
    <t>DO202601908</t>
  </si>
  <si>
    <t>DO202601909</t>
  </si>
  <si>
    <t>DO202601910</t>
  </si>
  <si>
    <t>DO202601911</t>
  </si>
  <si>
    <t>DO202601912</t>
  </si>
  <si>
    <t>DO202601913</t>
  </si>
  <si>
    <t>DO202601914</t>
  </si>
  <si>
    <t>DO202601915</t>
  </si>
  <si>
    <t>DO202601916</t>
  </si>
  <si>
    <t>DO202601917</t>
  </si>
  <si>
    <t>DO202601918</t>
  </si>
  <si>
    <t>DO202601919</t>
  </si>
  <si>
    <t>DO202601920</t>
  </si>
  <si>
    <t>DO202601921</t>
  </si>
  <si>
    <t>DO202601922</t>
  </si>
  <si>
    <t>DO202601923</t>
  </si>
  <si>
    <t>DO202601924</t>
  </si>
  <si>
    <t>DO202601925</t>
  </si>
  <si>
    <t>DO202601926</t>
  </si>
  <si>
    <t>DO202601927</t>
  </si>
  <si>
    <t>DO202601928</t>
  </si>
  <si>
    <t>DO202601929</t>
  </si>
  <si>
    <t>DO202601930</t>
  </si>
  <si>
    <t>DO202601931</t>
  </si>
  <si>
    <t>DO202601932</t>
  </si>
  <si>
    <t>DO202601933</t>
  </si>
  <si>
    <t>DO202601934</t>
  </si>
  <si>
    <t>DO202601935</t>
  </si>
  <si>
    <t>DO202601936</t>
  </si>
  <si>
    <t>DO202601937</t>
  </si>
  <si>
    <t>DO202601938</t>
  </si>
  <si>
    <t>DO202601939</t>
  </si>
  <si>
    <t>DO202601940</t>
  </si>
  <si>
    <t>DO202601941</t>
  </si>
  <si>
    <t>DO202601942</t>
  </si>
  <si>
    <t>DO202601943</t>
  </si>
  <si>
    <t>DO202601944</t>
  </si>
  <si>
    <t>DO202601945</t>
  </si>
  <si>
    <t>DO202601946</t>
  </si>
  <si>
    <t>DO202601947</t>
  </si>
  <si>
    <t>DO202601948</t>
  </si>
  <si>
    <t>DO202601949</t>
  </si>
  <si>
    <t>DO202601950</t>
  </si>
  <si>
    <t>DO202601951</t>
  </si>
  <si>
    <t>DO202601952</t>
  </si>
  <si>
    <t>DO202601953</t>
  </si>
  <si>
    <t>DO202601954</t>
  </si>
  <si>
    <t>DO202601955</t>
  </si>
  <si>
    <t>DO202601956</t>
  </si>
  <si>
    <t>DO202601957</t>
  </si>
  <si>
    <t>DO202601958</t>
  </si>
  <si>
    <t>DO202601959</t>
  </si>
  <si>
    <t>DO202601960</t>
  </si>
  <si>
    <t>DO202601961</t>
  </si>
  <si>
    <t>DO202601962</t>
  </si>
  <si>
    <t>DO202601963</t>
  </si>
  <si>
    <t>DO202601964</t>
  </si>
  <si>
    <t>DO202601965</t>
  </si>
  <si>
    <t>DO202601966</t>
  </si>
  <si>
    <t>DO202601967</t>
  </si>
  <si>
    <t>DO202601968</t>
  </si>
  <si>
    <t>DO202601969</t>
  </si>
  <si>
    <t>DO202601970</t>
  </si>
  <si>
    <t>DO202601971</t>
  </si>
  <si>
    <t>DO202601972</t>
  </si>
  <si>
    <t>DO202601973</t>
  </si>
  <si>
    <t>DO202601974</t>
  </si>
  <si>
    <t>DO202601975</t>
  </si>
  <si>
    <t>DO202601976</t>
  </si>
  <si>
    <t>DO202601977</t>
  </si>
  <si>
    <t>DO202601978</t>
  </si>
  <si>
    <t>DO202601979</t>
  </si>
  <si>
    <t>DO202601980</t>
  </si>
  <si>
    <t>DO202601981</t>
  </si>
  <si>
    <t>DO202601982</t>
  </si>
  <si>
    <t>DO202601983</t>
  </si>
  <si>
    <t>DO202601984</t>
  </si>
  <si>
    <t>DO202601985</t>
  </si>
  <si>
    <t>DO202601986</t>
  </si>
  <si>
    <t>DO202601987</t>
  </si>
  <si>
    <t>DO202601988</t>
  </si>
  <si>
    <t>DO202601989</t>
  </si>
  <si>
    <t>DO202601990</t>
  </si>
  <si>
    <t>DO202601991</t>
  </si>
  <si>
    <t>DO202601992</t>
  </si>
  <si>
    <t>DO202601993</t>
  </si>
  <si>
    <t>DO202601994</t>
  </si>
  <si>
    <t>DO202601995</t>
  </si>
  <si>
    <t>DO202601996</t>
  </si>
  <si>
    <t>DO202601997</t>
  </si>
  <si>
    <t>DO202601998</t>
  </si>
  <si>
    <t>DO202601999</t>
  </si>
  <si>
    <t>DO202602000</t>
  </si>
  <si>
    <t>DO202602001</t>
  </si>
  <si>
    <t>DO202602002</t>
  </si>
  <si>
    <t>DO202602003</t>
  </si>
  <si>
    <t>DO202602004</t>
  </si>
  <si>
    <t>DO202602005</t>
  </si>
  <si>
    <t>DO202602006</t>
  </si>
  <si>
    <t>DO202602007</t>
  </si>
  <si>
    <t>DO202602008</t>
  </si>
  <si>
    <t>DO202602009</t>
  </si>
  <si>
    <t>DO202602010</t>
  </si>
  <si>
    <t>DO202602011</t>
  </si>
  <si>
    <t>DO202602012</t>
  </si>
  <si>
    <t>DO202602013</t>
  </si>
  <si>
    <t>DO202602014</t>
  </si>
  <si>
    <t>DO202602015</t>
  </si>
  <si>
    <t>DO202602016</t>
  </si>
  <si>
    <t>DO202602017</t>
  </si>
  <si>
    <t>DO202602018</t>
  </si>
  <si>
    <t>DO202602019</t>
  </si>
  <si>
    <t>DO202602020</t>
  </si>
  <si>
    <t>DO202602021</t>
  </si>
  <si>
    <t>DO202602022</t>
  </si>
  <si>
    <t>DO202602023</t>
  </si>
  <si>
    <t>DO202602024</t>
  </si>
  <si>
    <t>DO202602025</t>
  </si>
  <si>
    <t>DO202602026</t>
  </si>
  <si>
    <t>DO202602027</t>
  </si>
  <si>
    <t>DO202602028</t>
  </si>
  <si>
    <t>DO202602029</t>
  </si>
  <si>
    <t>DO202602030</t>
  </si>
  <si>
    <t>DO202602031</t>
  </si>
  <si>
    <t>DO202602032</t>
  </si>
  <si>
    <t>DO202602033</t>
  </si>
  <si>
    <t>DO202602034</t>
  </si>
  <si>
    <t>DO202602035</t>
  </si>
  <si>
    <t>DO202602036</t>
  </si>
  <si>
    <t>DO202602037</t>
  </si>
  <si>
    <t>DO202602038</t>
  </si>
  <si>
    <t>DO202602039</t>
  </si>
  <si>
    <t>DO202602040</t>
  </si>
  <si>
    <t>DO202602041</t>
  </si>
  <si>
    <t>DO202602042</t>
  </si>
  <si>
    <t>DO202602043</t>
  </si>
  <si>
    <t>DO202602044</t>
  </si>
  <si>
    <t>DO202602045</t>
  </si>
  <si>
    <t>DO202602046</t>
  </si>
  <si>
    <t>DO202602047</t>
  </si>
  <si>
    <t>DO202602048</t>
  </si>
  <si>
    <t>DO202602049</t>
  </si>
  <si>
    <t>DO202602050</t>
  </si>
  <si>
    <t>DO202602051</t>
  </si>
  <si>
    <t>DO202602052</t>
  </si>
  <si>
    <t>DO202602053</t>
  </si>
  <si>
    <t>DO202602054</t>
  </si>
  <si>
    <t>DO202602055</t>
  </si>
  <si>
    <t>DO202602056</t>
  </si>
  <si>
    <t>DO202602057</t>
  </si>
  <si>
    <t>DO202602058</t>
  </si>
  <si>
    <t>DO202602059</t>
  </si>
  <si>
    <t>DO202602060</t>
  </si>
  <si>
    <t>DO202602061</t>
  </si>
  <si>
    <t>DO202602062</t>
  </si>
  <si>
    <t>DO202602063</t>
  </si>
  <si>
    <t>DO202602064</t>
  </si>
  <si>
    <t>DO202602065</t>
  </si>
  <si>
    <t>DO202602066</t>
  </si>
  <si>
    <t>DO202602067</t>
  </si>
  <si>
    <t>DO202602068</t>
  </si>
  <si>
    <t>DO202602069</t>
  </si>
  <si>
    <t>DO202602070</t>
  </si>
  <si>
    <t>DO202602071</t>
  </si>
  <si>
    <t>DO202602072</t>
  </si>
  <si>
    <t>DO202602073</t>
  </si>
  <si>
    <t>DO202602074</t>
  </si>
  <si>
    <t>DO202602075</t>
  </si>
  <si>
    <t>DO202602076</t>
  </si>
  <si>
    <t>DO202602077</t>
  </si>
  <si>
    <t>DO202602078</t>
  </si>
  <si>
    <t>DO202602079</t>
  </si>
  <si>
    <t>DO202602080</t>
  </si>
  <si>
    <t>DO202602081</t>
  </si>
  <si>
    <t>DO202602082</t>
  </si>
  <si>
    <t>DO202602083</t>
  </si>
  <si>
    <t>DO202602084</t>
  </si>
  <si>
    <t>DO202602085</t>
  </si>
  <si>
    <t>DO202602086</t>
  </si>
  <si>
    <t>DO202602087</t>
  </si>
  <si>
    <t>DO202602088</t>
  </si>
  <si>
    <t>DO202602089</t>
  </si>
  <si>
    <t>DO202602090</t>
  </si>
  <si>
    <t>DO202602091</t>
  </si>
  <si>
    <t>DO202602092</t>
  </si>
  <si>
    <t>DO202602093</t>
  </si>
  <si>
    <t>DO202602094</t>
  </si>
  <si>
    <t>DO202602095</t>
  </si>
  <si>
    <t>DO202602096</t>
  </si>
  <si>
    <t>DO202602097</t>
  </si>
  <si>
    <t>DO202602098</t>
  </si>
  <si>
    <t>DO202602099</t>
  </si>
  <si>
    <t>DO202602100</t>
  </si>
  <si>
    <t>DO202602101</t>
  </si>
  <si>
    <t>DO202602102</t>
  </si>
  <si>
    <t>DO202602103</t>
  </si>
  <si>
    <t>DO202602104</t>
  </si>
  <si>
    <t>DO202602105</t>
  </si>
  <si>
    <t>DO202602106</t>
  </si>
  <si>
    <t>DO202602107</t>
  </si>
  <si>
    <t>DO202602108</t>
  </si>
  <si>
    <t>DO202602109</t>
  </si>
  <si>
    <t>DO202602110</t>
  </si>
  <si>
    <t>DO202602111</t>
  </si>
  <si>
    <t>DO202602112</t>
  </si>
  <si>
    <t>DO202602113</t>
  </si>
  <si>
    <t>DO202602114</t>
  </si>
  <si>
    <t>DO202602115</t>
  </si>
  <si>
    <t>DO202602116</t>
  </si>
  <si>
    <t>DO202602117</t>
  </si>
  <si>
    <t>DO202602118</t>
  </si>
  <si>
    <t>DO202602119</t>
  </si>
  <si>
    <t>DO202602120</t>
  </si>
  <si>
    <t>DO202602121</t>
  </si>
  <si>
    <t>DO202602122</t>
  </si>
  <si>
    <t>DO202602123</t>
  </si>
  <si>
    <t>DO202602124</t>
  </si>
  <si>
    <t>DO202602125</t>
  </si>
  <si>
    <t>DO202602126</t>
  </si>
  <si>
    <t>DO202602127</t>
  </si>
  <si>
    <t>DO202602128</t>
  </si>
  <si>
    <t>DO202602129</t>
  </si>
  <si>
    <t>DO202602130</t>
  </si>
  <si>
    <t>DO202602131</t>
  </si>
  <si>
    <t>DO202602132</t>
  </si>
  <si>
    <t>DO202602133</t>
  </si>
  <si>
    <t>DO202602134</t>
  </si>
  <si>
    <t>DO202602135</t>
  </si>
  <si>
    <t>DO202602136</t>
  </si>
  <si>
    <t>DO202602137</t>
  </si>
  <si>
    <t>DO202602138</t>
  </si>
  <si>
    <t>DO202602139</t>
  </si>
  <si>
    <t>DO202602140</t>
  </si>
  <si>
    <t>DO202602141</t>
  </si>
  <si>
    <t>DO202602142</t>
  </si>
  <si>
    <t>DO202602143</t>
  </si>
  <si>
    <t>DO202602144</t>
  </si>
  <si>
    <t>DO202602145</t>
  </si>
  <si>
    <t>DO202602146</t>
  </si>
  <si>
    <t>DO202602147</t>
  </si>
  <si>
    <t>DO202602148</t>
  </si>
  <si>
    <t>DO202602149</t>
  </si>
  <si>
    <t>DO202602150</t>
  </si>
  <si>
    <t>DO202602151</t>
  </si>
  <si>
    <t>DO202602152</t>
  </si>
  <si>
    <t>DO202602153</t>
  </si>
  <si>
    <t>DO202602154</t>
  </si>
  <si>
    <t>DO202602155</t>
  </si>
  <si>
    <t>DO202602156</t>
  </si>
  <si>
    <t>DO202602157</t>
  </si>
  <si>
    <t>DO202602158</t>
  </si>
  <si>
    <t>DO202602159</t>
  </si>
  <si>
    <t>DO202602160</t>
  </si>
  <si>
    <t>DO202602161</t>
  </si>
  <si>
    <t>DO202602162</t>
  </si>
  <si>
    <t>DO202602163</t>
  </si>
  <si>
    <t>DO202602164</t>
  </si>
  <si>
    <t>DO202602165</t>
  </si>
  <si>
    <t>DO202602166</t>
  </si>
  <si>
    <t>DO202602167</t>
  </si>
  <si>
    <t>DO202602168</t>
  </si>
  <si>
    <t>DO202602169</t>
  </si>
  <si>
    <t>DO202602170</t>
  </si>
  <si>
    <t>DO202602171</t>
  </si>
  <si>
    <t>DO202602172</t>
  </si>
  <si>
    <t>DO202602173</t>
  </si>
  <si>
    <t>DO202602174</t>
  </si>
  <si>
    <t>DO202602175</t>
  </si>
  <si>
    <t>DO202602176</t>
  </si>
  <si>
    <t>DO202602177</t>
  </si>
  <si>
    <t>DO202602178</t>
  </si>
  <si>
    <t>DO202602179</t>
  </si>
  <si>
    <t>DO202602180</t>
  </si>
  <si>
    <t>DO202602181</t>
  </si>
  <si>
    <t>DO202602182</t>
  </si>
  <si>
    <t>DO202602183</t>
  </si>
  <si>
    <t>DO202602184</t>
  </si>
  <si>
    <t>DO202602185</t>
  </si>
  <si>
    <t>DO202602186</t>
  </si>
  <si>
    <t>DO202602187</t>
  </si>
  <si>
    <t>DO202602188</t>
  </si>
  <si>
    <t>DO202602189</t>
  </si>
  <si>
    <t>DO202602190</t>
  </si>
  <si>
    <t>DO202602191</t>
  </si>
  <si>
    <t>DO202602192</t>
  </si>
  <si>
    <t>DO202602193</t>
  </si>
  <si>
    <t>DO202602194</t>
  </si>
  <si>
    <t>DO202602195</t>
  </si>
  <si>
    <t>DO202602196</t>
  </si>
  <si>
    <t>DO202602197</t>
  </si>
  <si>
    <t>DO202602198</t>
  </si>
  <si>
    <t>DO202602199</t>
  </si>
  <si>
    <t>DO202602200</t>
  </si>
  <si>
    <t>DO202602201</t>
  </si>
  <si>
    <t>DO202602202</t>
  </si>
  <si>
    <t>DO202602203</t>
  </si>
  <si>
    <t>DO202602204</t>
  </si>
  <si>
    <t>DO202602205</t>
  </si>
  <si>
    <t>DO202602206</t>
  </si>
  <si>
    <t>DO202602207</t>
  </si>
  <si>
    <t>DO202602208</t>
  </si>
  <si>
    <t>DO202602209</t>
  </si>
  <si>
    <t>DO202602210</t>
  </si>
  <si>
    <t>DO202602211</t>
  </si>
  <si>
    <t>DO202602212</t>
  </si>
  <si>
    <t>DO202602213</t>
  </si>
  <si>
    <t>DO202602214</t>
  </si>
  <si>
    <t>DO202602215</t>
  </si>
  <si>
    <t>DO202602216</t>
  </si>
  <si>
    <t>DO202602217</t>
  </si>
  <si>
    <t>DO202602218</t>
  </si>
  <si>
    <t>DO202602219</t>
  </si>
  <si>
    <t>DO202602220</t>
  </si>
  <si>
    <t>DO202602221</t>
  </si>
  <si>
    <t>DO202602222</t>
  </si>
  <si>
    <t>DO202602223</t>
  </si>
  <si>
    <t>DO202602224</t>
  </si>
  <si>
    <t>DO202602225</t>
  </si>
  <si>
    <t>DO202602226</t>
  </si>
  <si>
    <t>DO202602227</t>
  </si>
  <si>
    <t>DO202602228</t>
  </si>
  <si>
    <t>DO202602229</t>
  </si>
  <si>
    <t>DO202602230</t>
  </si>
  <si>
    <t>DO202602231</t>
  </si>
  <si>
    <t>DO202602232</t>
  </si>
  <si>
    <t>DO202602233</t>
  </si>
  <si>
    <t>DO202602234</t>
  </si>
  <si>
    <t>DO202602235</t>
  </si>
  <si>
    <t>DO202602236</t>
  </si>
  <si>
    <t>DO202602237</t>
  </si>
  <si>
    <t>DO202602238</t>
  </si>
  <si>
    <t>DO202602239</t>
  </si>
  <si>
    <t>DO202602240</t>
  </si>
  <si>
    <t>DO202602241</t>
  </si>
  <si>
    <t>DO202602242</t>
  </si>
  <si>
    <t>DO202602243</t>
  </si>
  <si>
    <t>DO202602244</t>
  </si>
  <si>
    <t>DO202602245</t>
  </si>
  <si>
    <t>DO202602246</t>
  </si>
  <si>
    <t>DO202602247</t>
  </si>
  <si>
    <t>DO202602248</t>
  </si>
  <si>
    <t>DO202602249</t>
  </si>
  <si>
    <t>DO202602250</t>
  </si>
  <si>
    <t>DO202602251</t>
  </si>
  <si>
    <t>DO202602252</t>
  </si>
  <si>
    <t>DO202602253</t>
  </si>
  <si>
    <t>DO202602254</t>
  </si>
  <si>
    <t>DO202602255</t>
  </si>
  <si>
    <t>DO202602256</t>
  </si>
  <si>
    <t>DO202602257</t>
  </si>
  <si>
    <t>DO202602258</t>
  </si>
  <si>
    <t>DO202602259</t>
  </si>
  <si>
    <t>DO202602260</t>
  </si>
  <si>
    <t>DO202602261</t>
  </si>
  <si>
    <t>DO202602262</t>
  </si>
  <si>
    <t>DO202602263</t>
  </si>
  <si>
    <t>DO202602264</t>
  </si>
  <si>
    <t>DO202602265</t>
  </si>
  <si>
    <t>DO202602266</t>
  </si>
  <si>
    <t>DO202602267</t>
  </si>
  <si>
    <t>DO202602268</t>
  </si>
  <si>
    <t>DO202602269</t>
  </si>
  <si>
    <t>DO202602270</t>
  </si>
  <si>
    <t>DO202602271</t>
  </si>
  <si>
    <t>DO202602272</t>
  </si>
  <si>
    <t>DO202602273</t>
  </si>
  <si>
    <t>DO202602274</t>
  </si>
  <si>
    <t>DO202602275</t>
  </si>
  <si>
    <t>DO202602276</t>
  </si>
  <si>
    <t>DO202602277</t>
  </si>
  <si>
    <t>DO202602278</t>
  </si>
  <si>
    <t>DO202602279</t>
  </si>
  <si>
    <t>DO202602280</t>
  </si>
  <si>
    <t>DO202602281</t>
  </si>
  <si>
    <t>DO202602282</t>
  </si>
  <si>
    <t>DO202602283</t>
  </si>
  <si>
    <t>DO202602284</t>
  </si>
  <si>
    <t>DO202602285</t>
  </si>
  <si>
    <t>DO202602286</t>
  </si>
  <si>
    <t>DO202602287</t>
  </si>
  <si>
    <t>DO202602288</t>
  </si>
  <si>
    <t>DO202602289</t>
  </si>
  <si>
    <t>DO202602290</t>
  </si>
  <si>
    <t>DO202602291</t>
  </si>
  <si>
    <t>DO202602292</t>
  </si>
  <si>
    <t>DO202602293</t>
  </si>
  <si>
    <t>DO202602294</t>
  </si>
  <si>
    <t>DO202602295</t>
  </si>
  <si>
    <t>DO202602296</t>
  </si>
  <si>
    <t>DO202602297</t>
  </si>
  <si>
    <t>DO202602298</t>
  </si>
  <si>
    <t>DO202602299</t>
  </si>
  <si>
    <t>DO202602300</t>
  </si>
  <si>
    <t>DO202602301</t>
  </si>
  <si>
    <t>DO202602302</t>
  </si>
  <si>
    <t>DO202602303</t>
  </si>
  <si>
    <t>DO202602304</t>
  </si>
  <si>
    <t>DO202602305</t>
  </si>
  <si>
    <t>DO202602306</t>
  </si>
  <si>
    <t>DO202602307</t>
  </si>
  <si>
    <t>DO202602308</t>
  </si>
  <si>
    <t>DO202602309</t>
  </si>
  <si>
    <t>DO202602310</t>
  </si>
  <si>
    <t>DO202602311</t>
  </si>
  <si>
    <t>DO202602312</t>
  </si>
  <si>
    <t>DO202602313</t>
  </si>
  <si>
    <t>DO202602314</t>
  </si>
  <si>
    <t>DO202602315</t>
  </si>
  <si>
    <t>DO202602316</t>
  </si>
  <si>
    <t>DO202602317</t>
  </si>
  <si>
    <t>DO202602318</t>
  </si>
  <si>
    <t>DO202602319</t>
  </si>
  <si>
    <t>DO202602320</t>
  </si>
  <si>
    <t>DO202602321</t>
  </si>
  <si>
    <t>DO202602322</t>
  </si>
  <si>
    <t>DO202602323</t>
  </si>
  <si>
    <t>DO202602324</t>
  </si>
  <si>
    <t>DO202602325</t>
  </si>
  <si>
    <t>DO202602326</t>
  </si>
  <si>
    <t>DO202602327</t>
  </si>
  <si>
    <t>DO202602328</t>
  </si>
  <si>
    <t>DO202602329</t>
  </si>
  <si>
    <t>DO202602330</t>
  </si>
  <si>
    <t>DO202602331</t>
  </si>
  <si>
    <t>DO202602332</t>
  </si>
  <si>
    <t>DO202602333</t>
  </si>
  <si>
    <t>DO202602334</t>
  </si>
  <si>
    <t>DO202602335</t>
  </si>
  <si>
    <t>DO202602336</t>
  </si>
  <si>
    <t>DO202602337</t>
  </si>
  <si>
    <t>DO202602338</t>
  </si>
  <si>
    <t>DO202602339</t>
  </si>
  <si>
    <t>DO202602340</t>
  </si>
  <si>
    <t>DO202602341</t>
  </si>
  <si>
    <t>DO202602342</t>
  </si>
  <si>
    <t>DO202602343</t>
  </si>
  <si>
    <t>DO202602344</t>
  </si>
  <si>
    <t>DO202602345</t>
  </si>
  <si>
    <t>DO202602346</t>
  </si>
  <si>
    <t>DO202602347</t>
  </si>
  <si>
    <t>DO202602348</t>
  </si>
  <si>
    <t>DO202602349</t>
  </si>
  <si>
    <t>DO202602350</t>
  </si>
  <si>
    <t>DO202602351</t>
  </si>
  <si>
    <t>DO202602352</t>
  </si>
  <si>
    <t>DO202602353</t>
  </si>
  <si>
    <t>DO202602354</t>
  </si>
  <si>
    <t>DO202602355</t>
  </si>
  <si>
    <t>DO202602356</t>
  </si>
  <si>
    <t>DO202602357</t>
  </si>
  <si>
    <t>DO202602358</t>
  </si>
  <si>
    <t>DO202602359</t>
  </si>
  <si>
    <t>DO202602360</t>
  </si>
  <si>
    <t>DO202602361</t>
  </si>
  <si>
    <t>DO202602362</t>
  </si>
  <si>
    <t>DO202602363</t>
  </si>
  <si>
    <t>DO202602364</t>
  </si>
  <si>
    <t>DO202602365</t>
  </si>
  <si>
    <t>DO202602366</t>
  </si>
  <si>
    <t>DO202602367</t>
  </si>
  <si>
    <t>DO202602368</t>
  </si>
  <si>
    <t>DO202602369</t>
  </si>
  <si>
    <t>DO202602370</t>
  </si>
  <si>
    <t>DO202602371</t>
  </si>
  <si>
    <t>DO202602372</t>
  </si>
  <si>
    <t>DO202602373</t>
  </si>
  <si>
    <t>DO202602374</t>
  </si>
  <si>
    <t>DO202602375</t>
  </si>
  <si>
    <t>DO202602376</t>
  </si>
  <si>
    <t>DO202602377</t>
  </si>
  <si>
    <t>DO202602378</t>
  </si>
  <si>
    <t>DO202602379</t>
  </si>
  <si>
    <t>DO202602380</t>
  </si>
  <si>
    <t>DO202602381</t>
  </si>
  <si>
    <t>DO202602382</t>
  </si>
  <si>
    <t>DO202602383</t>
  </si>
  <si>
    <t>DO202602384</t>
  </si>
  <si>
    <t>DO202602385</t>
  </si>
  <si>
    <t>DO202602386</t>
  </si>
  <si>
    <t>DO202602387</t>
  </si>
  <si>
    <t>DO202602388</t>
  </si>
  <si>
    <t>DO202602389</t>
  </si>
  <si>
    <t>DO202602390</t>
  </si>
  <si>
    <t>DO202602391</t>
  </si>
  <si>
    <t>DO202602392</t>
  </si>
  <si>
    <t>DO202602393</t>
  </si>
  <si>
    <t>DO202602394</t>
  </si>
  <si>
    <t>DO202602395</t>
  </si>
  <si>
    <t>DO202602396</t>
  </si>
  <si>
    <t>DO202602397</t>
  </si>
  <si>
    <t>DO202602398</t>
  </si>
  <si>
    <t>DO202602399</t>
  </si>
  <si>
    <t>DO202602400</t>
  </si>
  <si>
    <t>DO202602401</t>
  </si>
  <si>
    <t>DO202602402</t>
  </si>
  <si>
    <t>DO202602403</t>
  </si>
  <si>
    <t>DO202602404</t>
  </si>
  <si>
    <t>DO202602405</t>
  </si>
  <si>
    <t>DO202602406</t>
  </si>
  <si>
    <t>DO202602407</t>
  </si>
  <si>
    <t>DO202602408</t>
  </si>
  <si>
    <t>DO202602409</t>
  </si>
  <si>
    <t>DO202602410</t>
  </si>
  <si>
    <t>DO202602411</t>
  </si>
  <si>
    <t>DO202602412</t>
  </si>
  <si>
    <t>DO202602413</t>
  </si>
  <si>
    <t>DO202602414</t>
  </si>
  <si>
    <t>DO202602415</t>
  </si>
  <si>
    <t>DO202602416</t>
  </si>
  <si>
    <t>DO202602417</t>
  </si>
  <si>
    <t>DO202602418</t>
  </si>
  <si>
    <t>DO202602419</t>
  </si>
  <si>
    <t>DO202602420</t>
  </si>
  <si>
    <t>DO202602421</t>
  </si>
  <si>
    <t>DO202602422</t>
  </si>
  <si>
    <t>DO202602423</t>
  </si>
  <si>
    <t>DO202602424</t>
  </si>
  <si>
    <t>DO202602425</t>
  </si>
  <si>
    <t>DO202602426</t>
  </si>
  <si>
    <t>DO202602427</t>
  </si>
  <si>
    <t>DO202602428</t>
  </si>
  <si>
    <t>DO202602429</t>
  </si>
  <si>
    <t>DO202602430</t>
  </si>
  <si>
    <t>DO202602431</t>
  </si>
  <si>
    <t>DO202602432</t>
  </si>
  <si>
    <t>DO202602433</t>
  </si>
  <si>
    <t>DO202602434</t>
  </si>
  <si>
    <t>DO202602435</t>
  </si>
  <si>
    <t>DO202602436</t>
  </si>
  <si>
    <t>DO202602437</t>
  </si>
  <si>
    <t>DO202602438</t>
  </si>
  <si>
    <t>DO202602439</t>
  </si>
  <si>
    <t>DO202602440</t>
  </si>
  <si>
    <t>DO202602441</t>
  </si>
  <si>
    <t>DO202602442</t>
  </si>
  <si>
    <t>DO202602443</t>
  </si>
  <si>
    <t>DO202602444</t>
  </si>
  <si>
    <t>DO202602445</t>
  </si>
  <si>
    <t>DO202602446</t>
  </si>
  <si>
    <t>DO202602447</t>
  </si>
  <si>
    <t>DO202602448</t>
  </si>
  <si>
    <t>DO202602449</t>
  </si>
  <si>
    <t>DO202602450</t>
  </si>
  <si>
    <t>DO202602451</t>
  </si>
  <si>
    <t>DO202602452</t>
  </si>
  <si>
    <t>DO202602453</t>
  </si>
  <si>
    <t>DO202602454</t>
  </si>
  <si>
    <t>DO202602455</t>
  </si>
  <si>
    <t>DO202602456</t>
  </si>
  <si>
    <t>DO202602457</t>
  </si>
  <si>
    <t>DO202602458</t>
  </si>
  <si>
    <t>DO202602459</t>
  </si>
  <si>
    <t>DO202602460</t>
  </si>
  <si>
    <t>DO202602461</t>
  </si>
  <si>
    <t>DO202602462</t>
  </si>
  <si>
    <t>DO202602463</t>
  </si>
  <si>
    <t>DO202602464</t>
  </si>
  <si>
    <t>DO202602465</t>
  </si>
  <si>
    <t>DO202602466</t>
  </si>
  <si>
    <t>DO202602467</t>
  </si>
  <si>
    <t>DO202602468</t>
  </si>
  <si>
    <t>DO202602469</t>
  </si>
  <si>
    <t>DO202602470</t>
  </si>
  <si>
    <t>DO202602471</t>
  </si>
  <si>
    <t>DO202602472</t>
  </si>
  <si>
    <t>DO202602473</t>
  </si>
  <si>
    <t>DO202602474</t>
  </si>
  <si>
    <t>DO202602475</t>
  </si>
  <si>
    <t>DO202602476</t>
  </si>
  <si>
    <t>DO202602477</t>
  </si>
  <si>
    <t>DO202602478</t>
  </si>
  <si>
    <t>DO202602479</t>
  </si>
  <si>
    <t>DO202602480</t>
  </si>
  <si>
    <t>DO202602481</t>
  </si>
  <si>
    <t>DO202602482</t>
  </si>
  <si>
    <t>DO202602483</t>
  </si>
  <si>
    <t>DO202602484</t>
  </si>
  <si>
    <t>DO202602485</t>
  </si>
  <si>
    <t>DO202602486</t>
  </si>
  <si>
    <t>DO202602487</t>
  </si>
  <si>
    <t>DO202602488</t>
  </si>
  <si>
    <t>DO202602489</t>
  </si>
  <si>
    <t>DO202602490</t>
  </si>
  <si>
    <t>DO202602491</t>
  </si>
  <si>
    <t>DO202602492</t>
  </si>
  <si>
    <t>DO202602493</t>
  </si>
  <si>
    <t>DO202602494</t>
  </si>
  <si>
    <t>DO202602495</t>
  </si>
  <si>
    <t>DO202602496</t>
  </si>
  <si>
    <t>DO202602497</t>
  </si>
  <si>
    <t>DO202602498</t>
  </si>
  <si>
    <t>DO202602499</t>
  </si>
  <si>
    <t>DO202602500</t>
  </si>
  <si>
    <t>Total Received</t>
  </si>
  <si>
    <t>Total Dispatched</t>
  </si>
  <si>
    <t>Quantity Dispatched</t>
  </si>
  <si>
    <t>Stock Awal</t>
  </si>
  <si>
    <t>Qty Dispatched</t>
  </si>
  <si>
    <t>Qty Received</t>
  </si>
  <si>
    <t>Qty Available</t>
  </si>
  <si>
    <t>Product ID</t>
  </si>
  <si>
    <t>Product Name</t>
  </si>
  <si>
    <t>Quantity Available</t>
  </si>
  <si>
    <t>Re-Order Level</t>
  </si>
  <si>
    <t>Product Selector</t>
  </si>
  <si>
    <t>Category Selector</t>
  </si>
  <si>
    <t>Sum of Qty Received</t>
  </si>
  <si>
    <t>Sum of Qty Dispatched</t>
  </si>
  <si>
    <t>Total Avaibility</t>
  </si>
  <si>
    <t>Sum of Qty Available</t>
  </si>
  <si>
    <t>Re Order Point</t>
  </si>
  <si>
    <t>Sum of Re Order Point</t>
  </si>
  <si>
    <t>Status</t>
  </si>
  <si>
    <t>Monthly Stock Avaibility</t>
  </si>
  <si>
    <t>Month</t>
  </si>
  <si>
    <t>Stock Available</t>
  </si>
  <si>
    <t>Qty Dispatched Monthly</t>
  </si>
  <si>
    <t>Qty Received Monthly</t>
  </si>
  <si>
    <t xml:space="preserve">Stock Status </t>
  </si>
  <si>
    <t>Sum of % Avb Status</t>
  </si>
  <si>
    <t>Bottom 10 Stock</t>
  </si>
  <si>
    <t>Total Available</t>
  </si>
  <si>
    <t>Monthly Available Stock Trend</t>
  </si>
  <si>
    <t>Safe Stock Level</t>
  </si>
  <si>
    <t>Overstock</t>
  </si>
  <si>
    <t>KPI</t>
  </si>
  <si>
    <t>Reorder Required</t>
  </si>
  <si>
    <t>Stock Performance Overview</t>
  </si>
  <si>
    <t>Total SKU</t>
  </si>
  <si>
    <t xml:space="preserve">Safe Stock </t>
  </si>
  <si>
    <t>10 Lowest Stock Product</t>
  </si>
  <si>
    <t>📊 Data Stock Berdasarkan Product</t>
  </si>
  <si>
    <t xml:space="preserve"> Item Code </t>
  </si>
  <si>
    <t xml:space="preserve"> Item Name </t>
  </si>
  <si>
    <t xml:space="preserve"> Supplier/Customer</t>
  </si>
  <si>
    <t>Type</t>
  </si>
  <si>
    <t>Reference Number</t>
  </si>
  <si>
    <t>Pilih Barang</t>
  </si>
  <si>
    <t>Nama Barang</t>
  </si>
  <si>
    <t>Satuan</t>
  </si>
  <si>
    <t>Saldo awal</t>
  </si>
  <si>
    <t>Quantity</t>
  </si>
  <si>
    <t>Helper</t>
  </si>
  <si>
    <t>Inbound</t>
  </si>
  <si>
    <t>Outbound</t>
  </si>
  <si>
    <t>STOCK CARD</t>
  </si>
  <si>
    <t>Stock on Hand</t>
  </si>
  <si>
    <t>Total Purchase</t>
  </si>
  <si>
    <t>GOODS RECEIPT REPORT</t>
  </si>
  <si>
    <t>Period</t>
  </si>
  <si>
    <t>Januari 2026</t>
  </si>
  <si>
    <t>Februari 2026</t>
  </si>
  <si>
    <t>Maret 2026</t>
  </si>
  <si>
    <t>April 20206</t>
  </si>
  <si>
    <t>Mei 2026</t>
  </si>
  <si>
    <t>Juni 2026</t>
  </si>
  <si>
    <t>All</t>
  </si>
  <si>
    <t>Date Range</t>
  </si>
  <si>
    <t>-</t>
  </si>
  <si>
    <t>FILTER</t>
  </si>
  <si>
    <t>REPORTING PERIOD</t>
  </si>
  <si>
    <t>Period Check</t>
  </si>
  <si>
    <t>Supplier Check</t>
  </si>
  <si>
    <t>Item Check</t>
  </si>
  <si>
    <t>Report Helper</t>
  </si>
  <si>
    <t>Column1</t>
  </si>
  <si>
    <t>GOODS ISSUE REPORT</t>
  </si>
  <si>
    <t>Outlet</t>
  </si>
  <si>
    <t>Outlet 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</si>
</sst>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1" formatCode="_-* #,##0_-;\-* #,##0_-;_-* &quot;-&quot;_-;_-@_-"/>
    <numFmt numFmtId="164" formatCode="[$-F800]dddd\,\ mmmm\ dd\,\ yyyy"/>
  </numFmts>
  <fonts count="22" x14ac:knownFonts="1">
    <font>
      <sz val="11"/>
      <color theme="1"/>
      <name val="Times New Roman"/>
      <family val="2"/>
    </font>
    <font>
      <sz val="11"/>
      <color theme="1"/>
      <name val="Calibri"/>
      <family val="2"/>
      <scheme val="minor"/>
    </font>
    <font>
      <sz val="8"/>
      <name val="Times New Roman"/>
      <family val="2"/>
    </font>
    <font>
      <sz val="11"/>
      <color theme="1"/>
      <name val="Times New Roman"/>
      <family val="2"/>
    </font>
    <font>
      <b/>
      <sz val="11"/>
      <color theme="1"/>
      <name val="Times New Roman"/>
      <family val="2"/>
    </font>
    <font>
      <sz val="11"/>
      <color theme="1"/>
      <name val="Arial"/>
      <family val="2"/>
    </font>
    <font>
      <sz val="14"/>
      <color theme="0"/>
      <name val="Arial Rounded MT Bold"/>
      <family val="2"/>
    </font>
    <font>
      <sz val="12"/>
      <color theme="0"/>
      <name val="Arial Rounded MT Bold"/>
      <family val="2"/>
    </font>
    <font>
      <b/>
      <sz val="11"/>
      <color theme="1"/>
      <name val="Arial"/>
      <family val="2"/>
    </font>
    <font>
      <sz val="11"/>
      <color theme="1"/>
      <name val="Poppins"/>
    </font>
    <font>
      <b/>
      <sz val="11"/>
      <color theme="1"/>
      <name val="Poppins"/>
    </font>
    <font>
      <sz val="9"/>
      <color theme="1"/>
      <name val="Poppins"/>
    </font>
    <font>
      <b/>
      <sz val="10"/>
      <color theme="1"/>
      <name val="Poppins"/>
    </font>
    <font>
      <b/>
      <sz val="14"/>
      <color theme="0"/>
      <name val="Arial"/>
      <family val="2"/>
    </font>
    <font>
      <b/>
      <sz val="11"/>
      <color theme="0"/>
      <name val="Calibri"/>
      <family val="2"/>
      <scheme val="minor"/>
    </font>
    <font>
      <b/>
      <sz val="24"/>
      <color theme="1"/>
      <name val="Calibri"/>
      <family val="2"/>
      <scheme val="minor"/>
    </font>
    <font>
      <sz val="11"/>
      <color theme="0"/>
      <name val="Calibri"/>
      <family val="2"/>
      <scheme val="minor"/>
    </font>
    <font>
      <b/>
      <sz val="11"/>
      <color theme="1"/>
      <name val="Calibri"/>
      <family val="2"/>
      <scheme val="minor"/>
    </font>
    <font>
      <i/>
      <sz val="11"/>
      <color rgb="FFFF0000"/>
      <name val="Calibri"/>
      <family val="2"/>
      <scheme val="minor"/>
    </font>
    <font>
      <b/>
      <i/>
      <sz val="11"/>
      <color theme="1"/>
      <name val="Calibri"/>
      <family val="2"/>
      <scheme val="minor"/>
    </font>
    <font>
      <sz val="11"/>
      <name val="Calibri"/>
      <family val="2"/>
      <scheme val="minor"/>
    </font>
    <font>
      <b/>
      <sz val="11"/>
      <name val="Calibri"/>
      <family val="2"/>
      <scheme val="minor"/>
    </font>
  </fonts>
  <fills count="12">
    <fill>
      <patternFill patternType="none"/>
    </fill>
    <fill>
      <patternFill patternType="gray125"/>
    </fill>
    <fill>
      <patternFill patternType="solid">
        <fgColor theme="1" tint="4.9989318521683403E-2"/>
        <bgColor indexed="64"/>
      </patternFill>
    </fill>
    <fill>
      <patternFill patternType="solid">
        <fgColor theme="0" tint="-0.14999847407452621"/>
        <bgColor theme="0" tint="-0.14999847407452621"/>
      </patternFill>
    </fill>
    <fill>
      <patternFill patternType="solid">
        <fgColor theme="1"/>
        <bgColor indexed="64"/>
      </patternFill>
    </fill>
    <fill>
      <patternFill patternType="solid">
        <fgColor theme="0" tint="-4.9989318521683403E-2"/>
        <bgColor indexed="64"/>
      </patternFill>
    </fill>
    <fill>
      <patternFill patternType="solid">
        <fgColor rgb="FFA5D6A7"/>
        <bgColor indexed="64"/>
      </patternFill>
    </fill>
    <fill>
      <patternFill patternType="solid">
        <fgColor rgb="FF002060"/>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0"/>
        <bgColor indexed="64"/>
      </patternFill>
    </fill>
  </fills>
  <borders count="1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theme="1"/>
      </bottom>
      <diagonal/>
    </border>
    <border>
      <left/>
      <right/>
      <top style="thin">
        <color theme="1"/>
      </top>
      <bottom style="thin">
        <color theme="1"/>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right/>
      <top style="thin">
        <color theme="0" tint="-4.9989318521683403E-2"/>
      </top>
      <bottom style="thin">
        <color theme="0" tint="-4.9989318521683403E-2"/>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4">
    <xf numFmtId="0" fontId="0" fillId="0" borderId="0"/>
    <xf numFmtId="0" fontId="1" fillId="0" borderId="0"/>
    <xf numFmtId="9" fontId="3" fillId="0" borderId="0" applyFont="0" applyFill="0" applyBorder="0" applyAlignment="0" applyProtection="0"/>
    <xf numFmtId="41" fontId="3" fillId="0" borderId="0" applyFont="0" applyFill="0" applyBorder="0" applyAlignment="0" applyProtection="0"/>
  </cellStyleXfs>
  <cellXfs count="101">
    <xf numFmtId="0" fontId="0" fillId="0" borderId="0" xfId="0"/>
    <xf numFmtId="0" fontId="1" fillId="0" borderId="0" xfId="1"/>
    <xf numFmtId="0" fontId="1" fillId="0" borderId="0" xfId="1" applyAlignment="1">
      <alignment horizontal="center"/>
    </xf>
    <xf numFmtId="0" fontId="1" fillId="0" borderId="0" xfId="1" applyAlignment="1">
      <alignment horizontal="left"/>
    </xf>
    <xf numFmtId="0" fontId="0" fillId="0" borderId="0" xfId="0" applyAlignment="1">
      <alignment horizontal="left"/>
    </xf>
    <xf numFmtId="14" fontId="1" fillId="0" borderId="0" xfId="1" applyNumberFormat="1" applyAlignment="1">
      <alignment horizontal="center"/>
    </xf>
    <xf numFmtId="14" fontId="0" fillId="0" borderId="0" xfId="0" applyNumberFormat="1"/>
    <xf numFmtId="14" fontId="1" fillId="0" borderId="0" xfId="1" applyNumberFormat="1"/>
    <xf numFmtId="0" fontId="0" fillId="0" borderId="0" xfId="0" pivotButton="1"/>
    <xf numFmtId="0" fontId="5" fillId="0" borderId="0" xfId="0" applyFont="1"/>
    <xf numFmtId="0" fontId="5" fillId="0" borderId="0" xfId="1" applyFont="1"/>
    <xf numFmtId="1" fontId="5" fillId="0" borderId="0" xfId="0" applyNumberFormat="1" applyFont="1"/>
    <xf numFmtId="9" fontId="5" fillId="0" borderId="0" xfId="2" applyFont="1"/>
    <xf numFmtId="0" fontId="6" fillId="2" borderId="0" xfId="0" applyFont="1" applyFill="1"/>
    <xf numFmtId="0" fontId="7" fillId="2" borderId="0" xfId="0" applyFont="1" applyFill="1"/>
    <xf numFmtId="41" fontId="5" fillId="0" borderId="0" xfId="3" applyFont="1"/>
    <xf numFmtId="0" fontId="7" fillId="4" borderId="0" xfId="0" applyFont="1" applyFill="1"/>
    <xf numFmtId="0" fontId="5" fillId="4" borderId="0" xfId="0" applyFont="1" applyFill="1"/>
    <xf numFmtId="0" fontId="0" fillId="5" borderId="0" xfId="0" applyFill="1"/>
    <xf numFmtId="0" fontId="10" fillId="5" borderId="0" xfId="0" applyFont="1" applyFill="1"/>
    <xf numFmtId="0" fontId="10" fillId="5" borderId="0" xfId="0" applyFont="1" applyFill="1" applyAlignment="1">
      <alignment horizontal="center"/>
    </xf>
    <xf numFmtId="0" fontId="10" fillId="5" borderId="0" xfId="0" applyFont="1" applyFill="1" applyAlignment="1">
      <alignment horizontal="centerContinuous"/>
    </xf>
    <xf numFmtId="0" fontId="9" fillId="5" borderId="0" xfId="0" applyFont="1" applyFill="1"/>
    <xf numFmtId="0" fontId="0" fillId="5" borderId="0" xfId="0" applyFill="1" applyAlignment="1">
      <alignment horizontal="centerContinuous"/>
    </xf>
    <xf numFmtId="0" fontId="10" fillId="5" borderId="3" xfId="0" applyFont="1" applyFill="1" applyBorder="1" applyAlignment="1">
      <alignment horizontal="left"/>
    </xf>
    <xf numFmtId="0" fontId="0" fillId="5" borderId="3" xfId="0" applyFill="1" applyBorder="1"/>
    <xf numFmtId="0" fontId="0" fillId="5" borderId="1" xfId="0" applyFill="1" applyBorder="1"/>
    <xf numFmtId="0" fontId="12" fillId="5" borderId="0" xfId="0" applyFont="1" applyFill="1" applyAlignment="1">
      <alignment horizontal="centerContinuous"/>
    </xf>
    <xf numFmtId="0" fontId="12" fillId="5" borderId="0" xfId="0" applyFont="1" applyFill="1"/>
    <xf numFmtId="0" fontId="11" fillId="5" borderId="0" xfId="0" applyFont="1" applyFill="1"/>
    <xf numFmtId="0" fontId="11" fillId="6" borderId="5" xfId="0" applyFont="1" applyFill="1" applyBorder="1" applyAlignment="1">
      <alignment horizontal="centerContinuous"/>
    </xf>
    <xf numFmtId="0" fontId="11" fillId="6" borderId="6" xfId="0" applyFont="1" applyFill="1" applyBorder="1" applyAlignment="1">
      <alignment horizontal="centerContinuous"/>
    </xf>
    <xf numFmtId="0" fontId="11" fillId="6" borderId="5" xfId="0" applyFont="1" applyFill="1" applyBorder="1" applyAlignment="1">
      <alignment horizontal="left"/>
    </xf>
    <xf numFmtId="0" fontId="11" fillId="6" borderId="7" xfId="0" applyFont="1" applyFill="1" applyBorder="1" applyAlignment="1">
      <alignment horizontal="centerContinuous"/>
    </xf>
    <xf numFmtId="0" fontId="10" fillId="5" borderId="0" xfId="0" applyFont="1" applyFill="1" applyAlignment="1">
      <alignment horizontal="left"/>
    </xf>
    <xf numFmtId="0" fontId="0" fillId="5" borderId="0" xfId="0" applyFill="1" applyAlignment="1">
      <alignment horizontal="left"/>
    </xf>
    <xf numFmtId="0" fontId="13" fillId="4" borderId="0" xfId="0" applyFont="1" applyFill="1"/>
    <xf numFmtId="41" fontId="8" fillId="0" borderId="4" xfId="3" applyFont="1" applyBorder="1"/>
    <xf numFmtId="41" fontId="5" fillId="3" borderId="3" xfId="3" applyFont="1" applyFill="1" applyBorder="1"/>
    <xf numFmtId="0" fontId="0" fillId="0" borderId="2" xfId="0" applyBorder="1" applyAlignment="1">
      <alignment horizontal="center" vertical="center"/>
    </xf>
    <xf numFmtId="0" fontId="16" fillId="7" borderId="8" xfId="0" applyFont="1" applyFill="1" applyBorder="1"/>
    <xf numFmtId="0" fontId="17" fillId="8" borderId="9" xfId="0" applyFont="1" applyFill="1" applyBorder="1"/>
    <xf numFmtId="0" fontId="18" fillId="0" borderId="0" xfId="0" applyFont="1"/>
    <xf numFmtId="0" fontId="14" fillId="7" borderId="2" xfId="0" applyFont="1" applyFill="1" applyBorder="1" applyAlignment="1">
      <alignment horizontal="center"/>
    </xf>
    <xf numFmtId="0" fontId="16" fillId="7" borderId="10" xfId="0" applyFont="1" applyFill="1" applyBorder="1" applyAlignment="1">
      <alignment vertical="center"/>
    </xf>
    <xf numFmtId="0" fontId="16" fillId="7" borderId="8" xfId="0" applyFont="1" applyFill="1" applyBorder="1" applyAlignment="1">
      <alignment horizontal="left" vertical="center"/>
    </xf>
    <xf numFmtId="0" fontId="0" fillId="0" borderId="0" xfId="0" applyAlignment="1">
      <alignment horizontal="center"/>
    </xf>
    <xf numFmtId="0" fontId="17" fillId="0" borderId="0" xfId="0" applyFont="1"/>
    <xf numFmtId="0" fontId="14" fillId="7" borderId="2" xfId="0" applyFont="1" applyFill="1" applyBorder="1" applyAlignment="1">
      <alignment horizontal="center" vertical="center"/>
    </xf>
    <xf numFmtId="0" fontId="17" fillId="10" borderId="2" xfId="0" applyFont="1" applyFill="1" applyBorder="1" applyAlignment="1">
      <alignment horizontal="center" vertical="center"/>
    </xf>
    <xf numFmtId="14" fontId="0" fillId="0" borderId="2" xfId="0" applyNumberFormat="1" applyBorder="1" applyAlignment="1">
      <alignment horizontal="center" vertical="center"/>
    </xf>
    <xf numFmtId="0" fontId="15" fillId="0" borderId="0" xfId="0" applyFont="1" applyAlignment="1">
      <alignment vertical="center"/>
    </xf>
    <xf numFmtId="0" fontId="0" fillId="0" borderId="0" xfId="0" applyAlignment="1">
      <alignment vertical="center"/>
    </xf>
    <xf numFmtId="0" fontId="4" fillId="0" borderId="0" xfId="0" applyFont="1" applyAlignment="1">
      <alignment vertical="center"/>
    </xf>
    <xf numFmtId="17" fontId="0" fillId="0" borderId="0" xfId="0" applyNumberFormat="1" applyAlignment="1">
      <alignment vertical="center"/>
    </xf>
    <xf numFmtId="0" fontId="14" fillId="0" borderId="0" xfId="0" applyFont="1"/>
    <xf numFmtId="0" fontId="20" fillId="0" borderId="0" xfId="0" applyFont="1"/>
    <xf numFmtId="164" fontId="21" fillId="0" borderId="0" xfId="0" applyNumberFormat="1" applyFont="1" applyAlignment="1">
      <alignment vertical="center"/>
    </xf>
    <xf numFmtId="0" fontId="20" fillId="0" borderId="0" xfId="0" applyFont="1" applyAlignment="1">
      <alignment vertical="center"/>
    </xf>
    <xf numFmtId="0" fontId="1" fillId="0" borderId="0" xfId="0" applyFont="1"/>
    <xf numFmtId="14" fontId="20" fillId="0" borderId="0" xfId="0" applyNumberFormat="1" applyFont="1" applyAlignment="1">
      <alignment vertical="center"/>
    </xf>
    <xf numFmtId="0" fontId="1" fillId="0" borderId="2" xfId="0" applyFont="1" applyBorder="1" applyAlignment="1">
      <alignment horizontal="center" vertical="center" wrapText="1"/>
    </xf>
    <xf numFmtId="14" fontId="1" fillId="0" borderId="2" xfId="0" applyNumberFormat="1" applyFont="1" applyBorder="1" applyAlignment="1">
      <alignment horizontal="center" vertical="center" wrapText="1"/>
    </xf>
    <xf numFmtId="0" fontId="14" fillId="7" borderId="2" xfId="0" applyFont="1" applyFill="1" applyBorder="1" applyAlignment="1">
      <alignment horizontal="center" vertical="center" wrapText="1"/>
    </xf>
    <xf numFmtId="0" fontId="1" fillId="11" borderId="0" xfId="0" applyFont="1" applyFill="1"/>
    <xf numFmtId="14" fontId="20" fillId="11" borderId="0" xfId="0" applyNumberFormat="1" applyFont="1" applyFill="1" applyAlignment="1">
      <alignment vertical="center"/>
    </xf>
    <xf numFmtId="0" fontId="20" fillId="11" borderId="0" xfId="0" applyFont="1" applyFill="1"/>
    <xf numFmtId="0" fontId="21" fillId="11" borderId="0" xfId="0" applyFont="1" applyFill="1"/>
    <xf numFmtId="0" fontId="20" fillId="11" borderId="0" xfId="0" applyFont="1" applyFill="1" applyAlignment="1">
      <alignment vertical="center"/>
    </xf>
    <xf numFmtId="0" fontId="1" fillId="11" borderId="0" xfId="0" applyFont="1" applyFill="1" applyAlignment="1">
      <alignment horizontal="center"/>
    </xf>
    <xf numFmtId="14" fontId="20" fillId="11" borderId="0" xfId="0" applyNumberFormat="1" applyFont="1" applyFill="1" applyAlignment="1">
      <alignment horizontal="left" vertical="center"/>
    </xf>
    <xf numFmtId="41" fontId="1" fillId="0" borderId="2" xfId="3" applyFont="1" applyBorder="1" applyAlignment="1">
      <alignment horizontal="center" vertical="center" wrapText="1"/>
    </xf>
    <xf numFmtId="41" fontId="1" fillId="0" borderId="2" xfId="0" applyNumberFormat="1" applyFont="1" applyBorder="1" applyAlignment="1">
      <alignment horizontal="center" vertical="center" wrapText="1"/>
    </xf>
    <xf numFmtId="0" fontId="8" fillId="0" borderId="14" xfId="0" applyFont="1" applyBorder="1" applyAlignment="1">
      <alignment horizontal="center" vertical="center"/>
    </xf>
    <xf numFmtId="0" fontId="8" fillId="0" borderId="12" xfId="0" applyFont="1" applyBorder="1" applyAlignment="1">
      <alignment horizontal="center" vertical="center"/>
    </xf>
    <xf numFmtId="0" fontId="8" fillId="0" borderId="12" xfId="0" applyFont="1" applyBorder="1" applyAlignment="1">
      <alignment horizontal="center"/>
    </xf>
    <xf numFmtId="0" fontId="8" fillId="0" borderId="15" xfId="0" applyFont="1" applyBorder="1" applyAlignment="1">
      <alignment horizontal="center"/>
    </xf>
    <xf numFmtId="17" fontId="5" fillId="0" borderId="11" xfId="0" applyNumberFormat="1" applyFont="1" applyBorder="1" applyAlignment="1">
      <alignment horizontal="center" vertical="center"/>
    </xf>
    <xf numFmtId="41" fontId="5" fillId="0" borderId="2" xfId="3" applyFont="1" applyBorder="1" applyAlignment="1">
      <alignment horizontal="center" vertical="center"/>
    </xf>
    <xf numFmtId="41" fontId="5" fillId="0" borderId="2" xfId="3" applyFont="1" applyBorder="1" applyAlignment="1">
      <alignment horizontal="center"/>
    </xf>
    <xf numFmtId="41" fontId="5" fillId="0" borderId="8" xfId="3" applyFont="1" applyBorder="1" applyAlignment="1">
      <alignment horizontal="center"/>
    </xf>
    <xf numFmtId="17" fontId="5" fillId="0" borderId="16" xfId="0" applyNumberFormat="1" applyFont="1" applyBorder="1" applyAlignment="1">
      <alignment horizontal="center" vertical="center"/>
    </xf>
    <xf numFmtId="41" fontId="5" fillId="0" borderId="9" xfId="3" applyFont="1" applyBorder="1" applyAlignment="1">
      <alignment horizontal="center" vertical="center"/>
    </xf>
    <xf numFmtId="41" fontId="5" fillId="0" borderId="9" xfId="3" applyFont="1" applyBorder="1" applyAlignment="1">
      <alignment horizontal="center"/>
    </xf>
    <xf numFmtId="41" fontId="5" fillId="0" borderId="17" xfId="3" applyFont="1" applyBorder="1" applyAlignment="1">
      <alignment horizontal="center"/>
    </xf>
    <xf numFmtId="0" fontId="10" fillId="5" borderId="0" xfId="0" applyFont="1" applyFill="1" applyAlignment="1">
      <alignment horizontal="center"/>
    </xf>
    <xf numFmtId="0" fontId="19" fillId="10" borderId="8" xfId="0" applyFont="1" applyFill="1" applyBorder="1" applyAlignment="1">
      <alignment horizontal="right" vertical="center"/>
    </xf>
    <xf numFmtId="0" fontId="19" fillId="10" borderId="13" xfId="0" applyFont="1" applyFill="1" applyBorder="1" applyAlignment="1">
      <alignment horizontal="right" vertical="center"/>
    </xf>
    <xf numFmtId="0" fontId="19" fillId="10" borderId="11" xfId="0" applyFont="1" applyFill="1" applyBorder="1" applyAlignment="1">
      <alignment horizontal="right" vertical="center"/>
    </xf>
    <xf numFmtId="0" fontId="15" fillId="0" borderId="0" xfId="0" applyFont="1" applyAlignment="1">
      <alignment horizontal="center" vertical="center"/>
    </xf>
    <xf numFmtId="0" fontId="0" fillId="9" borderId="8" xfId="0" applyFill="1" applyBorder="1" applyAlignment="1">
      <alignment horizontal="left" vertical="top"/>
    </xf>
    <xf numFmtId="0" fontId="0" fillId="9" borderId="11" xfId="0" applyFill="1" applyBorder="1" applyAlignment="1">
      <alignment horizontal="left" vertical="top"/>
    </xf>
    <xf numFmtId="0" fontId="0" fillId="9" borderId="8" xfId="0" applyFill="1" applyBorder="1" applyAlignment="1">
      <alignment horizontal="left" vertical="top" wrapText="1"/>
    </xf>
    <xf numFmtId="0" fontId="0" fillId="9" borderId="11" xfId="0" applyFill="1" applyBorder="1" applyAlignment="1">
      <alignment horizontal="left" vertical="top" wrapText="1"/>
    </xf>
    <xf numFmtId="0" fontId="17" fillId="9" borderId="9" xfId="0" applyFont="1" applyFill="1" applyBorder="1" applyAlignment="1">
      <alignment horizontal="center" vertical="center"/>
    </xf>
    <xf numFmtId="0" fontId="17" fillId="9" borderId="12" xfId="0" applyFont="1" applyFill="1" applyBorder="1" applyAlignment="1">
      <alignment horizontal="center" vertical="center"/>
    </xf>
    <xf numFmtId="0" fontId="20" fillId="11" borderId="0" xfId="0" applyFont="1" applyFill="1" applyAlignment="1">
      <alignment horizontal="left" vertical="center"/>
    </xf>
    <xf numFmtId="14" fontId="20" fillId="11" borderId="0" xfId="0" applyNumberFormat="1" applyFont="1" applyFill="1" applyAlignment="1">
      <alignment horizontal="left" vertical="center"/>
    </xf>
    <xf numFmtId="0" fontId="14" fillId="7" borderId="0" xfId="0" applyFont="1" applyFill="1" applyAlignment="1">
      <alignment horizontal="center"/>
    </xf>
    <xf numFmtId="0" fontId="1" fillId="11" borderId="0" xfId="0" applyFont="1" applyFill="1"/>
    <xf numFmtId="164" fontId="21" fillId="11" borderId="0" xfId="0" applyNumberFormat="1" applyFont="1" applyFill="1" applyAlignment="1">
      <alignment horizontal="left" vertical="center"/>
    </xf>
  </cellXfs>
  <cellStyles count="4">
    <cellStyle name="Comma [0]" xfId="3" builtinId="6"/>
    <cellStyle name="Normal" xfId="0" builtinId="0"/>
    <cellStyle name="Normal 2" xfId="1" xr:uid="{B8BBEB90-3701-4E5F-B68B-E42F78622988}"/>
    <cellStyle name="Percent" xfId="2" builtinId="5"/>
  </cellStyles>
  <dxfs count="87">
    <dxf>
      <alignment horizontal="general" vertical="center" textRotation="0" wrapText="0" indent="0" justifyLastLine="0" shrinkToFit="0" readingOrder="0"/>
    </dxf>
    <dxf>
      <alignment horizontal="general" vertical="center" textRotation="0" wrapText="0" indent="0" justifyLastLine="0" shrinkToFit="0" readingOrder="0"/>
    </dxf>
    <dxf>
      <numFmt numFmtId="22" formatCode="mmm\-yy"/>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rial"/>
        <family val="2"/>
        <scheme val="none"/>
      </font>
      <numFmt numFmtId="22" formatCode="mmm\-yy"/>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1"/>
        <color theme="1"/>
        <name val="Arial"/>
        <family val="2"/>
        <scheme val="none"/>
      </font>
    </dxf>
    <dxf>
      <border outline="0">
        <bottom style="thin">
          <color indexed="64"/>
        </bottom>
      </border>
    </dxf>
    <dxf>
      <font>
        <b/>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numFmt numFmtId="1" formatCode="0"/>
    </dxf>
    <dxf>
      <font>
        <strike val="0"/>
        <outline val="0"/>
        <shadow val="0"/>
        <u val="none"/>
        <vertAlign val="baseline"/>
        <sz val="11"/>
        <name val="Arial"/>
        <family val="2"/>
        <scheme val="none"/>
      </font>
      <numFmt numFmtId="1" formatCode="0"/>
    </dxf>
    <dxf>
      <font>
        <b val="0"/>
        <i val="0"/>
        <strike val="0"/>
        <condense val="0"/>
        <extend val="0"/>
        <outline val="0"/>
        <shadow val="0"/>
        <u val="none"/>
        <vertAlign val="baseline"/>
        <sz val="11"/>
        <color theme="1"/>
        <name val="Arial"/>
        <family val="2"/>
        <scheme val="none"/>
      </font>
      <numFmt numFmtId="1" formatCode="0"/>
    </dxf>
    <dxf>
      <font>
        <strike val="0"/>
        <outline val="0"/>
        <shadow val="0"/>
        <u val="none"/>
        <vertAlign val="baseline"/>
        <sz val="11"/>
        <name val="Arial"/>
        <family val="2"/>
        <scheme val="none"/>
      </font>
      <numFmt numFmtId="1" formatCode="0"/>
    </dxf>
    <dxf>
      <font>
        <b val="0"/>
        <i val="0"/>
        <strike val="0"/>
        <condense val="0"/>
        <extend val="0"/>
        <outline val="0"/>
        <shadow val="0"/>
        <u val="none"/>
        <vertAlign val="baseline"/>
        <sz val="11"/>
        <color theme="1"/>
        <name val="Arial"/>
        <family val="2"/>
        <scheme val="none"/>
      </font>
      <numFmt numFmtId="1" formatCode="0"/>
    </dxf>
    <dxf>
      <font>
        <b val="0"/>
        <i val="0"/>
        <strike val="0"/>
        <condense val="0"/>
        <extend val="0"/>
        <outline val="0"/>
        <shadow val="0"/>
        <u val="none"/>
        <vertAlign val="baseline"/>
        <sz val="11"/>
        <color theme="1"/>
        <name val="Arial"/>
        <family val="2"/>
        <scheme val="none"/>
      </font>
      <numFmt numFmtId="1" formatCode="0"/>
    </dxf>
    <dxf>
      <font>
        <b val="0"/>
        <i val="0"/>
        <strike val="0"/>
        <condense val="0"/>
        <extend val="0"/>
        <outline val="0"/>
        <shadow val="0"/>
        <u val="none"/>
        <vertAlign val="baseline"/>
        <sz val="11"/>
        <color theme="1"/>
        <name val="Arial"/>
        <family val="2"/>
        <scheme val="none"/>
      </font>
      <numFmt numFmtId="1" formatCode="0"/>
    </dxf>
    <dxf>
      <font>
        <strike val="0"/>
        <outline val="0"/>
        <shadow val="0"/>
        <u val="none"/>
        <vertAlign val="baseline"/>
        <sz val="11"/>
        <name val="Arial"/>
        <family val="2"/>
        <scheme val="none"/>
      </font>
      <numFmt numFmtId="1" formatCode="0"/>
    </dxf>
    <dxf>
      <font>
        <b val="0"/>
        <i val="0"/>
        <strike val="0"/>
        <condense val="0"/>
        <extend val="0"/>
        <outline val="0"/>
        <shadow val="0"/>
        <u val="none"/>
        <vertAlign val="baseline"/>
        <sz val="11"/>
        <color theme="1"/>
        <name val="Arial"/>
        <family val="2"/>
        <scheme val="none"/>
      </font>
      <numFmt numFmtId="1" formatCode="0"/>
    </dxf>
    <dxf>
      <font>
        <strike val="0"/>
        <outline val="0"/>
        <shadow val="0"/>
        <u val="none"/>
        <vertAlign val="baseline"/>
        <sz val="11"/>
        <name val="Arial"/>
        <family val="2"/>
        <scheme val="none"/>
      </font>
      <numFmt numFmtId="1" formatCode="0"/>
    </dxf>
    <dxf>
      <font>
        <b val="0"/>
        <i val="0"/>
        <strike val="0"/>
        <condense val="0"/>
        <extend val="0"/>
        <outline val="0"/>
        <shadow val="0"/>
        <u val="none"/>
        <vertAlign val="baseline"/>
        <sz val="11"/>
        <color theme="1"/>
        <name val="Arial"/>
        <family val="2"/>
        <scheme val="none"/>
      </font>
      <numFmt numFmtId="1" formatCode="0"/>
    </dxf>
    <dxf>
      <font>
        <strike val="0"/>
        <outline val="0"/>
        <shadow val="0"/>
        <u val="none"/>
        <vertAlign val="baseline"/>
        <sz val="11"/>
        <name val="Arial"/>
        <family val="2"/>
        <scheme val="none"/>
      </font>
      <numFmt numFmtId="1" formatCode="0"/>
    </dxf>
    <dxf>
      <font>
        <b val="0"/>
        <i val="0"/>
        <strike val="0"/>
        <condense val="0"/>
        <extend val="0"/>
        <outline val="0"/>
        <shadow val="0"/>
        <u val="none"/>
        <vertAlign val="baseline"/>
        <sz val="11"/>
        <color theme="1"/>
        <name val="Arial"/>
        <family val="2"/>
        <scheme val="none"/>
      </font>
      <numFmt numFmtId="1" formatCode="0"/>
    </dxf>
    <dxf>
      <font>
        <strike val="0"/>
        <outline val="0"/>
        <shadow val="0"/>
        <u val="none"/>
        <vertAlign val="baseline"/>
        <sz val="11"/>
        <name val="Arial"/>
        <family val="2"/>
        <scheme val="none"/>
      </font>
      <numFmt numFmtId="1" formatCode="0"/>
    </dxf>
    <dxf>
      <font>
        <b val="0"/>
        <i val="0"/>
        <strike val="0"/>
        <condense val="0"/>
        <extend val="0"/>
        <outline val="0"/>
        <shadow val="0"/>
        <u val="none"/>
        <vertAlign val="baseline"/>
        <sz val="11"/>
        <color theme="1"/>
        <name val="Arial"/>
        <family val="2"/>
        <scheme val="none"/>
      </font>
      <numFmt numFmtId="1" formatCode="0"/>
    </dxf>
    <dxf>
      <font>
        <strike val="0"/>
        <outline val="0"/>
        <shadow val="0"/>
        <u val="none"/>
        <vertAlign val="baseline"/>
        <sz val="11"/>
        <name val="Arial"/>
        <family val="2"/>
        <scheme val="none"/>
      </font>
      <numFmt numFmtId="1" formatCode="0"/>
    </dxf>
    <dxf>
      <font>
        <b val="0"/>
        <i val="0"/>
        <strike val="0"/>
        <condense val="0"/>
        <extend val="0"/>
        <outline val="0"/>
        <shadow val="0"/>
        <u val="none"/>
        <vertAlign val="baseline"/>
        <sz val="11"/>
        <color theme="1"/>
        <name val="Arial"/>
        <family val="2"/>
        <scheme val="none"/>
      </font>
    </dxf>
    <dxf>
      <font>
        <strike val="0"/>
        <outline val="0"/>
        <shadow val="0"/>
        <u val="none"/>
        <vertAlign val="baseline"/>
        <sz val="11"/>
        <name val="Arial"/>
        <family val="2"/>
        <scheme val="none"/>
      </font>
      <numFmt numFmtId="0" formatCode="General"/>
    </dxf>
    <dxf>
      <font>
        <b val="0"/>
        <i val="0"/>
        <strike val="0"/>
        <condense val="0"/>
        <extend val="0"/>
        <outline val="0"/>
        <shadow val="0"/>
        <u val="none"/>
        <vertAlign val="baseline"/>
        <sz val="11"/>
        <color theme="1"/>
        <name val="Arial"/>
        <family val="2"/>
        <scheme val="none"/>
      </font>
    </dxf>
    <dxf>
      <font>
        <strike val="0"/>
        <outline val="0"/>
        <shadow val="0"/>
        <u val="none"/>
        <vertAlign val="baseline"/>
        <sz val="11"/>
        <name val="Arial"/>
        <family val="2"/>
        <scheme val="none"/>
      </font>
      <numFmt numFmtId="0" formatCode="General"/>
    </dxf>
    <dxf>
      <font>
        <b val="0"/>
        <i val="0"/>
        <strike val="0"/>
        <condense val="0"/>
        <extend val="0"/>
        <outline val="0"/>
        <shadow val="0"/>
        <u val="none"/>
        <vertAlign val="baseline"/>
        <sz val="11"/>
        <color theme="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ill>
        <patternFill>
          <bgColor rgb="FF002060"/>
        </patternFill>
      </fill>
    </dxf>
    <dxf>
      <font>
        <b/>
        <color theme="1"/>
      </font>
      <border>
        <bottom style="thin">
          <color theme="6"/>
        </bottom>
        <vertical/>
        <horizontal/>
      </border>
    </dxf>
    <dxf>
      <font>
        <color theme="1"/>
      </font>
      <fill>
        <patternFill patternType="none">
          <bgColor auto="1"/>
        </patternFill>
      </fill>
      <border diagonalUp="0" diagonalDown="0">
        <left/>
        <right/>
        <top/>
        <bottom/>
        <vertical/>
        <horizontal/>
      </border>
    </dxf>
    <dxf>
      <font>
        <name val="Arial"/>
        <family val="2"/>
        <scheme val="none"/>
      </font>
    </dxf>
    <dxf>
      <font>
        <name val="Poppins"/>
        <scheme val="none"/>
      </font>
      <fill>
        <patternFill>
          <bgColor theme="0" tint="-4.9989318521683403E-2"/>
        </patternFill>
      </fill>
    </dxf>
  </dxfs>
  <tableStyles count="3" defaultTableStyle="TableStyleMedium2" defaultPivotStyle="PivotStyleLight16">
    <tableStyle name="Slicer Style 1" pivot="0" table="0" count="6" xr9:uid="{D7313787-490A-45DB-8190-357B386E5BDC}">
      <tableStyleElement type="wholeTable" dxfId="86"/>
      <tableStyleElement type="headerRow" dxfId="85"/>
    </tableStyle>
    <tableStyle name="SlicerStyleLight3 2" pivot="0" table="0" count="10" xr9:uid="{D0270D72-11E1-476C-B14F-C2E55933F4C8}">
      <tableStyleElement type="wholeTable" dxfId="84"/>
      <tableStyleElement type="headerRow" dxfId="83"/>
    </tableStyle>
    <tableStyle name="Table Style 1" pivot="0" count="1" xr9:uid="{6434A992-58EE-4E14-9D24-ACC73E9E3B45}">
      <tableStyleElement type="firstColumnStripe" dxfId="82"/>
    </tableStyle>
  </tableStyles>
  <colors>
    <mruColors>
      <color rgb="FFFFBDBD"/>
      <color rgb="FFFEDE82"/>
      <color rgb="FFFED24F"/>
      <color rgb="FF1B5E20"/>
      <color rgb="FF66BB6A"/>
      <color rgb="FFA5D6A7"/>
      <color rgb="FFE8F5E9"/>
      <color rgb="FFB2D959"/>
      <color rgb="FFFFF449"/>
      <color rgb="FF7EC151"/>
    </mruColors>
  </colors>
  <extLst>
    <ext xmlns:x14="http://schemas.microsoft.com/office/spreadsheetml/2009/9/main" uri="{46F421CA-312F-682f-3DD2-61675219B42D}">
      <x14:dxfs count="1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rgb="FFA5D6A7"/>
            </patternFill>
          </fill>
          <border diagonalUp="0" diagonalDown="0">
            <left/>
            <right/>
            <top/>
            <bottom/>
            <vertical/>
            <horizontal/>
          </border>
        </dxf>
        <dxf>
          <font>
            <name val="Poppins"/>
            <scheme val="none"/>
          </font>
          <fill>
            <patternFill>
              <bgColor rgb="FF66BB6A"/>
            </patternFill>
          </fill>
        </dxf>
        <dxf>
          <border diagonalUp="0" diagonalDown="0">
            <left/>
            <right/>
            <top/>
            <bottom/>
            <vertical/>
            <horizontal/>
          </border>
        </dxf>
        <dxf>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1"/>
            <x14:slicerStyleElement type="unselectedItemWithNoData" dxfId="10"/>
            <x14:slicerStyleElement type="selectedItemWithData" dxfId="9"/>
            <x14:slicerStyleElement type="selectedItemWithNoData" dxfId="8"/>
          </x14:slicerStyleElements>
        </x14:slicerStyle>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8256061643218705E-2"/>
          <c:y val="4.0174315275791163E-2"/>
          <c:w val="0.89778689225947073"/>
          <c:h val="0.93453508601792024"/>
        </c:manualLayout>
      </c:layout>
      <c:doughnutChart>
        <c:varyColors val="1"/>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3"/>
          <c:order val="0"/>
          <c:tx>
            <c:strRef>
              <c:f>Data_Preparation!$AI$2</c:f>
              <c:strCache>
                <c:ptCount val="1"/>
                <c:pt idx="0">
                  <c:v>Total Avaibility</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Data_Preparation!$AE$3:$AE$8</c:f>
              <c:numCache>
                <c:formatCode>mmm\-yy</c:formatCode>
                <c:ptCount val="6"/>
                <c:pt idx="0">
                  <c:v>46023</c:v>
                </c:pt>
                <c:pt idx="1">
                  <c:v>46054</c:v>
                </c:pt>
                <c:pt idx="2">
                  <c:v>46082</c:v>
                </c:pt>
                <c:pt idx="3">
                  <c:v>46113</c:v>
                </c:pt>
                <c:pt idx="4">
                  <c:v>46143</c:v>
                </c:pt>
                <c:pt idx="5">
                  <c:v>46174</c:v>
                </c:pt>
              </c:numCache>
            </c:numRef>
          </c:cat>
          <c:val>
            <c:numRef>
              <c:f>Data_Preparation!$AI$3:$AI$8</c:f>
              <c:numCache>
                <c:formatCode>_(* #,##0_);_(* \(#,##0\);_(* "-"_);_(@_)</c:formatCode>
                <c:ptCount val="6"/>
                <c:pt idx="0">
                  <c:v>135537</c:v>
                </c:pt>
                <c:pt idx="1">
                  <c:v>146566</c:v>
                </c:pt>
                <c:pt idx="2">
                  <c:v>157595</c:v>
                </c:pt>
                <c:pt idx="3">
                  <c:v>168624</c:v>
                </c:pt>
                <c:pt idx="4">
                  <c:v>179653</c:v>
                </c:pt>
                <c:pt idx="5">
                  <c:v>190682</c:v>
                </c:pt>
              </c:numCache>
            </c:numRef>
          </c:val>
          <c:smooth val="0"/>
          <c:extLst>
            <c:ext xmlns:c16="http://schemas.microsoft.com/office/drawing/2014/chart" uri="{C3380CC4-5D6E-409C-BE32-E72D297353CC}">
              <c16:uniqueId val="{00000000-92EB-45F8-A3E3-FFAB1AF66CC1}"/>
            </c:ext>
          </c:extLst>
        </c:ser>
        <c:dLbls>
          <c:dLblPos val="t"/>
          <c:showLegendKey val="0"/>
          <c:showVal val="1"/>
          <c:showCatName val="0"/>
          <c:showSerName val="0"/>
          <c:showPercent val="0"/>
          <c:showBubbleSize val="0"/>
        </c:dLbls>
        <c:marker val="1"/>
        <c:smooth val="0"/>
        <c:axId val="589113696"/>
        <c:axId val="589126176"/>
      </c:lineChart>
      <c:dateAx>
        <c:axId val="589113696"/>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126176"/>
        <c:crosses val="autoZero"/>
        <c:auto val="1"/>
        <c:lblOffset val="100"/>
        <c:baseTimeUnit val="months"/>
      </c:dateAx>
      <c:valAx>
        <c:axId val="589126176"/>
        <c:scaling>
          <c:orientation val="minMax"/>
        </c:scaling>
        <c:delete val="1"/>
        <c:axPos val="l"/>
        <c:numFmt formatCode="_(* #,##0_);_(* \(#,##0\);_(* &quot;-&quot;_);_(@_)" sourceLinked="1"/>
        <c:majorTickMark val="none"/>
        <c:minorTickMark val="none"/>
        <c:tickLblPos val="nextTo"/>
        <c:crossAx val="58911369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3"/>
          <c:order val="0"/>
          <c:tx>
            <c:strRef>
              <c:f>Data_Preparation!$AI$2</c:f>
              <c:strCache>
                <c:ptCount val="1"/>
                <c:pt idx="0">
                  <c:v>Total Avaibility</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Data_Preparation!$AE$3:$AE$8</c:f>
              <c:numCache>
                <c:formatCode>mmm\-yy</c:formatCode>
                <c:ptCount val="6"/>
                <c:pt idx="0">
                  <c:v>46023</c:v>
                </c:pt>
                <c:pt idx="1">
                  <c:v>46054</c:v>
                </c:pt>
                <c:pt idx="2">
                  <c:v>46082</c:v>
                </c:pt>
                <c:pt idx="3">
                  <c:v>46113</c:v>
                </c:pt>
                <c:pt idx="4">
                  <c:v>46143</c:v>
                </c:pt>
                <c:pt idx="5">
                  <c:v>46174</c:v>
                </c:pt>
              </c:numCache>
            </c:numRef>
          </c:cat>
          <c:val>
            <c:numRef>
              <c:f>Data_Preparation!$AI$3:$AI$8</c:f>
              <c:numCache>
                <c:formatCode>_(* #,##0_);_(* \(#,##0\);_(* "-"_);_(@_)</c:formatCode>
                <c:ptCount val="6"/>
                <c:pt idx="0">
                  <c:v>135537</c:v>
                </c:pt>
                <c:pt idx="1">
                  <c:v>146566</c:v>
                </c:pt>
                <c:pt idx="2">
                  <c:v>157595</c:v>
                </c:pt>
                <c:pt idx="3">
                  <c:v>168624</c:v>
                </c:pt>
                <c:pt idx="4">
                  <c:v>179653</c:v>
                </c:pt>
                <c:pt idx="5">
                  <c:v>190682</c:v>
                </c:pt>
              </c:numCache>
            </c:numRef>
          </c:val>
          <c:smooth val="0"/>
          <c:extLst>
            <c:ext xmlns:c16="http://schemas.microsoft.com/office/drawing/2014/chart" uri="{C3380CC4-5D6E-409C-BE32-E72D297353CC}">
              <c16:uniqueId val="{00000003-B925-41FD-82A2-7C57E5983C6D}"/>
            </c:ext>
          </c:extLst>
        </c:ser>
        <c:dLbls>
          <c:dLblPos val="t"/>
          <c:showLegendKey val="0"/>
          <c:showVal val="1"/>
          <c:showCatName val="0"/>
          <c:showSerName val="0"/>
          <c:showPercent val="0"/>
          <c:showBubbleSize val="0"/>
        </c:dLbls>
        <c:marker val="1"/>
        <c:smooth val="0"/>
        <c:axId val="589113696"/>
        <c:axId val="589126176"/>
      </c:lineChart>
      <c:dateAx>
        <c:axId val="589113696"/>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126176"/>
        <c:crosses val="autoZero"/>
        <c:auto val="1"/>
        <c:lblOffset val="100"/>
        <c:baseTimeUnit val="months"/>
      </c:dateAx>
      <c:valAx>
        <c:axId val="589126176"/>
        <c:scaling>
          <c:orientation val="minMax"/>
        </c:scaling>
        <c:delete val="1"/>
        <c:axPos val="l"/>
        <c:numFmt formatCode="_(* #,##0_);_(* \(#,##0\);_(* &quot;-&quot;_);_(@_)" sourceLinked="1"/>
        <c:majorTickMark val="none"/>
        <c:minorTickMark val="none"/>
        <c:tickLblPos val="nextTo"/>
        <c:crossAx val="58911369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7938</xdr:colOff>
      <xdr:row>0</xdr:row>
      <xdr:rowOff>79375</xdr:rowOff>
    </xdr:from>
    <xdr:to>
      <xdr:col>24</xdr:col>
      <xdr:colOff>39688</xdr:colOff>
      <xdr:row>0</xdr:row>
      <xdr:rowOff>658813</xdr:rowOff>
    </xdr:to>
    <xdr:sp macro="" textlink="">
      <xdr:nvSpPr>
        <xdr:cNvPr id="2" name="Rectangle: Diagonal Corners Rounded 1">
          <a:extLst>
            <a:ext uri="{FF2B5EF4-FFF2-40B4-BE49-F238E27FC236}">
              <a16:creationId xmlns:a16="http://schemas.microsoft.com/office/drawing/2014/main" id="{32D91B5E-2D21-4B84-A1E9-0A4372483F7E}"/>
            </a:ext>
          </a:extLst>
        </xdr:cNvPr>
        <xdr:cNvSpPr/>
      </xdr:nvSpPr>
      <xdr:spPr>
        <a:xfrm>
          <a:off x="2111376" y="79375"/>
          <a:ext cx="9667875" cy="579438"/>
        </a:xfrm>
        <a:prstGeom prst="round2DiagRect">
          <a:avLst/>
        </a:prstGeom>
        <a:solidFill>
          <a:srgbClr val="1B5E2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15875</xdr:colOff>
      <xdr:row>0</xdr:row>
      <xdr:rowOff>151360</xdr:rowOff>
    </xdr:from>
    <xdr:to>
      <xdr:col>24</xdr:col>
      <xdr:colOff>71438</xdr:colOff>
      <xdr:row>0</xdr:row>
      <xdr:rowOff>579438</xdr:rowOff>
    </xdr:to>
    <xdr:sp macro="" textlink="">
      <xdr:nvSpPr>
        <xdr:cNvPr id="3" name="TextBox 2">
          <a:extLst>
            <a:ext uri="{FF2B5EF4-FFF2-40B4-BE49-F238E27FC236}">
              <a16:creationId xmlns:a16="http://schemas.microsoft.com/office/drawing/2014/main" id="{965C50E9-6D8B-41B7-9B19-BC775A246497}"/>
            </a:ext>
          </a:extLst>
        </xdr:cNvPr>
        <xdr:cNvSpPr txBox="1"/>
      </xdr:nvSpPr>
      <xdr:spPr>
        <a:xfrm>
          <a:off x="2119313" y="151360"/>
          <a:ext cx="9691688" cy="428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800" b="1">
              <a:solidFill>
                <a:schemeClr val="bg1"/>
              </a:solidFill>
              <a:latin typeface="Poppins" panose="00000500000000000000" pitchFamily="2" charset="0"/>
              <a:cs typeface="Poppins" panose="00000500000000000000" pitchFamily="2" charset="0"/>
            </a:rPr>
            <a:t>INVENTORY</a:t>
          </a:r>
          <a:r>
            <a:rPr lang="en-ID" sz="2800" b="1" baseline="0">
              <a:solidFill>
                <a:schemeClr val="bg1"/>
              </a:solidFill>
              <a:latin typeface="Poppins" panose="00000500000000000000" pitchFamily="2" charset="0"/>
              <a:cs typeface="Poppins" panose="00000500000000000000" pitchFamily="2" charset="0"/>
            </a:rPr>
            <a:t> DASHBOARD</a:t>
          </a:r>
          <a:endParaRPr lang="en-ID" sz="2800" b="1">
            <a:solidFill>
              <a:schemeClr val="bg1"/>
            </a:solidFill>
            <a:latin typeface="Poppins" panose="00000500000000000000" pitchFamily="2" charset="0"/>
            <a:cs typeface="Poppins" panose="00000500000000000000" pitchFamily="2" charset="0"/>
          </a:endParaRPr>
        </a:p>
      </xdr:txBody>
    </xdr:sp>
    <xdr:clientData/>
  </xdr:twoCellAnchor>
  <xdr:twoCellAnchor>
    <xdr:from>
      <xdr:col>4</xdr:col>
      <xdr:colOff>7938</xdr:colOff>
      <xdr:row>3</xdr:row>
      <xdr:rowOff>87314</xdr:rowOff>
    </xdr:from>
    <xdr:to>
      <xdr:col>7</xdr:col>
      <xdr:colOff>450625</xdr:colOff>
      <xdr:row>9</xdr:row>
      <xdr:rowOff>118212</xdr:rowOff>
    </xdr:to>
    <xdr:sp macro="" textlink="">
      <xdr:nvSpPr>
        <xdr:cNvPr id="4" name="Rectangle: Rounded Corners 3">
          <a:extLst>
            <a:ext uri="{FF2B5EF4-FFF2-40B4-BE49-F238E27FC236}">
              <a16:creationId xmlns:a16="http://schemas.microsoft.com/office/drawing/2014/main" id="{EAF5486B-53A4-47E0-9BAA-79088DA07710}"/>
            </a:ext>
          </a:extLst>
        </xdr:cNvPr>
        <xdr:cNvSpPr/>
      </xdr:nvSpPr>
      <xdr:spPr>
        <a:xfrm>
          <a:off x="2111376" y="1198564"/>
          <a:ext cx="1799999" cy="1046898"/>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12</xdr:col>
      <xdr:colOff>254001</xdr:colOff>
      <xdr:row>3</xdr:row>
      <xdr:rowOff>80963</xdr:rowOff>
    </xdr:from>
    <xdr:to>
      <xdr:col>16</xdr:col>
      <xdr:colOff>85501</xdr:colOff>
      <xdr:row>9</xdr:row>
      <xdr:rowOff>119063</xdr:rowOff>
    </xdr:to>
    <xdr:sp macro="" textlink="">
      <xdr:nvSpPr>
        <xdr:cNvPr id="5" name="Rectangle: Rounded Corners 4">
          <a:extLst>
            <a:ext uri="{FF2B5EF4-FFF2-40B4-BE49-F238E27FC236}">
              <a16:creationId xmlns:a16="http://schemas.microsoft.com/office/drawing/2014/main" id="{9A162141-D9AA-4388-9139-0D79B0BBECFA}"/>
            </a:ext>
          </a:extLst>
        </xdr:cNvPr>
        <xdr:cNvSpPr/>
      </xdr:nvSpPr>
      <xdr:spPr>
        <a:xfrm>
          <a:off x="6088064" y="1192213"/>
          <a:ext cx="1800000" cy="10541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8</xdr:col>
      <xdr:colOff>3176</xdr:colOff>
      <xdr:row>3</xdr:row>
      <xdr:rowOff>90489</xdr:rowOff>
    </xdr:from>
    <xdr:to>
      <xdr:col>12</xdr:col>
      <xdr:colOff>41051</xdr:colOff>
      <xdr:row>9</xdr:row>
      <xdr:rowOff>121387</xdr:rowOff>
    </xdr:to>
    <xdr:sp macro="" textlink="">
      <xdr:nvSpPr>
        <xdr:cNvPr id="6" name="Rectangle: Rounded Corners 5">
          <a:extLst>
            <a:ext uri="{FF2B5EF4-FFF2-40B4-BE49-F238E27FC236}">
              <a16:creationId xmlns:a16="http://schemas.microsoft.com/office/drawing/2014/main" id="{DF8C03D2-9D0A-45F7-9216-E48986773499}"/>
            </a:ext>
          </a:extLst>
        </xdr:cNvPr>
        <xdr:cNvSpPr/>
      </xdr:nvSpPr>
      <xdr:spPr>
        <a:xfrm>
          <a:off x="4075114" y="1201739"/>
          <a:ext cx="1800000" cy="1046898"/>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16</xdr:col>
      <xdr:colOff>277813</xdr:colOff>
      <xdr:row>3</xdr:row>
      <xdr:rowOff>90487</xdr:rowOff>
    </xdr:from>
    <xdr:to>
      <xdr:col>24</xdr:col>
      <xdr:colOff>15874</xdr:colOff>
      <xdr:row>9</xdr:row>
      <xdr:rowOff>97144</xdr:rowOff>
    </xdr:to>
    <xdr:sp macro="" textlink="">
      <xdr:nvSpPr>
        <xdr:cNvPr id="7" name="Rectangle: Rounded Corners 6">
          <a:extLst>
            <a:ext uri="{FF2B5EF4-FFF2-40B4-BE49-F238E27FC236}">
              <a16:creationId xmlns:a16="http://schemas.microsoft.com/office/drawing/2014/main" id="{4B626B7A-337D-4A0F-8680-A0E4FF700F59}"/>
            </a:ext>
          </a:extLst>
        </xdr:cNvPr>
        <xdr:cNvSpPr/>
      </xdr:nvSpPr>
      <xdr:spPr>
        <a:xfrm>
          <a:off x="8080376" y="1201737"/>
          <a:ext cx="3675061" cy="1022657"/>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15875</xdr:colOff>
      <xdr:row>4</xdr:row>
      <xdr:rowOff>87309</xdr:rowOff>
    </xdr:from>
    <xdr:to>
      <xdr:col>7</xdr:col>
      <xdr:colOff>420687</xdr:colOff>
      <xdr:row>7</xdr:row>
      <xdr:rowOff>15875</xdr:rowOff>
    </xdr:to>
    <xdr:sp macro="" textlink="Data_Preparation!V3">
      <xdr:nvSpPr>
        <xdr:cNvPr id="8" name="TextBox 7">
          <a:extLst>
            <a:ext uri="{FF2B5EF4-FFF2-40B4-BE49-F238E27FC236}">
              <a16:creationId xmlns:a16="http://schemas.microsoft.com/office/drawing/2014/main" id="{4311968B-DEE9-4E61-ACEC-B243AFAB1903}"/>
            </a:ext>
          </a:extLst>
        </xdr:cNvPr>
        <xdr:cNvSpPr txBox="1"/>
      </xdr:nvSpPr>
      <xdr:spPr>
        <a:xfrm>
          <a:off x="2119313" y="1373184"/>
          <a:ext cx="1762124" cy="452441"/>
        </a:xfrm>
        <a:prstGeom prst="round2Diag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E6C553E-9255-4D02-863F-922BB4AFC4D4}" type="TxLink">
            <a:rPr lang="en-US" sz="2400" b="0" i="0" u="none" strike="noStrike">
              <a:solidFill>
                <a:srgbClr val="1B5E20"/>
              </a:solidFill>
              <a:latin typeface="Poppins Extrabold" panose="00000900000000000000" pitchFamily="2" charset="0"/>
              <a:cs typeface="Poppins Extrabold" panose="00000900000000000000" pitchFamily="2" charset="0"/>
            </a:rPr>
            <a:pPr algn="ctr"/>
            <a:t> 130.900 </a:t>
          </a:fld>
          <a:endParaRPr lang="en-ID" sz="2400" b="0" u="none">
            <a:solidFill>
              <a:srgbClr val="1B5E20"/>
            </a:solidFill>
            <a:latin typeface="Poppins Extrabold" panose="00000900000000000000" pitchFamily="2" charset="0"/>
            <a:cs typeface="Poppins Extrabold" panose="00000900000000000000" pitchFamily="2" charset="0"/>
          </a:endParaRPr>
        </a:p>
      </xdr:txBody>
    </xdr:sp>
    <xdr:clientData/>
  </xdr:twoCellAnchor>
  <xdr:twoCellAnchor>
    <xdr:from>
      <xdr:col>3</xdr:col>
      <xdr:colOff>258761</xdr:colOff>
      <xdr:row>6</xdr:row>
      <xdr:rowOff>128586</xdr:rowOff>
    </xdr:from>
    <xdr:to>
      <xdr:col>7</xdr:col>
      <xdr:colOff>428624</xdr:colOff>
      <xdr:row>8</xdr:row>
      <xdr:rowOff>15875</xdr:rowOff>
    </xdr:to>
    <xdr:sp macro="" textlink="">
      <xdr:nvSpPr>
        <xdr:cNvPr id="9" name="TextBox 8">
          <a:extLst>
            <a:ext uri="{FF2B5EF4-FFF2-40B4-BE49-F238E27FC236}">
              <a16:creationId xmlns:a16="http://schemas.microsoft.com/office/drawing/2014/main" id="{93DC0C6D-B345-4058-A0A1-228552ECF54D}"/>
            </a:ext>
          </a:extLst>
        </xdr:cNvPr>
        <xdr:cNvSpPr txBox="1"/>
      </xdr:nvSpPr>
      <xdr:spPr>
        <a:xfrm>
          <a:off x="2092324" y="1763711"/>
          <a:ext cx="1797050" cy="236539"/>
        </a:xfrm>
        <a:prstGeom prst="round2Diag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200" u="none">
              <a:solidFill>
                <a:sysClr val="windowText" lastClr="000000"/>
              </a:solidFill>
              <a:latin typeface="Arial Rounded MT Bold" panose="020F0704030504030204" pitchFamily="34" charset="0"/>
            </a:rPr>
            <a:t>unit </a:t>
          </a:r>
        </a:p>
      </xdr:txBody>
    </xdr:sp>
    <xdr:clientData/>
  </xdr:twoCellAnchor>
  <xdr:twoCellAnchor>
    <xdr:from>
      <xdr:col>8</xdr:col>
      <xdr:colOff>17462</xdr:colOff>
      <xdr:row>4</xdr:row>
      <xdr:rowOff>88896</xdr:rowOff>
    </xdr:from>
    <xdr:to>
      <xdr:col>12</xdr:col>
      <xdr:colOff>15875</xdr:colOff>
      <xdr:row>7</xdr:row>
      <xdr:rowOff>17462</xdr:rowOff>
    </xdr:to>
    <xdr:sp macro="" textlink="Data_Preparation!W3">
      <xdr:nvSpPr>
        <xdr:cNvPr id="10" name="TextBox 9">
          <a:extLst>
            <a:ext uri="{FF2B5EF4-FFF2-40B4-BE49-F238E27FC236}">
              <a16:creationId xmlns:a16="http://schemas.microsoft.com/office/drawing/2014/main" id="{19E1767E-9C26-4DB1-B8A4-15394EC98F4B}"/>
            </a:ext>
          </a:extLst>
        </xdr:cNvPr>
        <xdr:cNvSpPr txBox="1"/>
      </xdr:nvSpPr>
      <xdr:spPr>
        <a:xfrm>
          <a:off x="4089400" y="1374771"/>
          <a:ext cx="1760538" cy="452441"/>
        </a:xfrm>
        <a:prstGeom prst="round2Diag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1BE81CB-C30A-4148-9A68-CDEE0897F148}" type="TxLink">
            <a:rPr lang="en-US" sz="2400" b="0" i="0" u="none" strike="noStrike">
              <a:solidFill>
                <a:srgbClr val="1B5E20"/>
              </a:solidFill>
              <a:latin typeface="Poppins Extrabold" panose="00000900000000000000" pitchFamily="2" charset="0"/>
              <a:cs typeface="Poppins Extrabold" panose="00000900000000000000" pitchFamily="2" charset="0"/>
            </a:rPr>
            <a:pPr algn="ctr"/>
            <a:t> 64.027 </a:t>
          </a:fld>
          <a:endParaRPr lang="en-US" sz="2400" b="0" u="none">
            <a:solidFill>
              <a:srgbClr val="1B5E20"/>
            </a:solidFill>
            <a:latin typeface="Poppins Extrabold" panose="00000900000000000000" pitchFamily="2" charset="0"/>
            <a:cs typeface="Poppins Extrabold" panose="00000900000000000000" pitchFamily="2" charset="0"/>
          </a:endParaRPr>
        </a:p>
      </xdr:txBody>
    </xdr:sp>
    <xdr:clientData/>
  </xdr:twoCellAnchor>
  <xdr:twoCellAnchor>
    <xdr:from>
      <xdr:col>7</xdr:col>
      <xdr:colOff>596899</xdr:colOff>
      <xdr:row>6</xdr:row>
      <xdr:rowOff>130173</xdr:rowOff>
    </xdr:from>
    <xdr:to>
      <xdr:col>12</xdr:col>
      <xdr:colOff>7937</xdr:colOff>
      <xdr:row>8</xdr:row>
      <xdr:rowOff>55562</xdr:rowOff>
    </xdr:to>
    <xdr:sp macro="" textlink="">
      <xdr:nvSpPr>
        <xdr:cNvPr id="11" name="TextBox 10">
          <a:extLst>
            <a:ext uri="{FF2B5EF4-FFF2-40B4-BE49-F238E27FC236}">
              <a16:creationId xmlns:a16="http://schemas.microsoft.com/office/drawing/2014/main" id="{27A8671A-A4F4-44FF-84B9-950696C5F256}"/>
            </a:ext>
          </a:extLst>
        </xdr:cNvPr>
        <xdr:cNvSpPr txBox="1"/>
      </xdr:nvSpPr>
      <xdr:spPr>
        <a:xfrm>
          <a:off x="4057649" y="1765298"/>
          <a:ext cx="1784351" cy="274639"/>
        </a:xfrm>
        <a:prstGeom prst="round2Diag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200" u="none">
              <a:solidFill>
                <a:sysClr val="windowText" lastClr="000000"/>
              </a:solidFill>
              <a:latin typeface="Arial Rounded MT Bold" panose="020F0704030504030204" pitchFamily="34" charset="0"/>
            </a:rPr>
            <a:t>unit </a:t>
          </a:r>
        </a:p>
      </xdr:txBody>
    </xdr:sp>
    <xdr:clientData/>
  </xdr:twoCellAnchor>
  <xdr:twoCellAnchor>
    <xdr:from>
      <xdr:col>12</xdr:col>
      <xdr:colOff>254000</xdr:colOff>
      <xdr:row>4</xdr:row>
      <xdr:rowOff>74609</xdr:rowOff>
    </xdr:from>
    <xdr:to>
      <xdr:col>16</xdr:col>
      <xdr:colOff>31750</xdr:colOff>
      <xdr:row>7</xdr:row>
      <xdr:rowOff>3175</xdr:rowOff>
    </xdr:to>
    <xdr:sp macro="" textlink="Data_Preparation!X3">
      <xdr:nvSpPr>
        <xdr:cNvPr id="12" name="TextBox 11">
          <a:extLst>
            <a:ext uri="{FF2B5EF4-FFF2-40B4-BE49-F238E27FC236}">
              <a16:creationId xmlns:a16="http://schemas.microsoft.com/office/drawing/2014/main" id="{AB8A60D3-FD3A-4F07-82F4-2BED4C8BDB47}"/>
            </a:ext>
          </a:extLst>
        </xdr:cNvPr>
        <xdr:cNvSpPr txBox="1"/>
      </xdr:nvSpPr>
      <xdr:spPr>
        <a:xfrm>
          <a:off x="6088063" y="1360484"/>
          <a:ext cx="1746250" cy="452441"/>
        </a:xfrm>
        <a:prstGeom prst="round2Diag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51D406D-2F87-4D59-B42D-4721CEE57E00}" type="TxLink">
            <a:rPr lang="en-US" sz="2400" b="0" i="0" u="none" strike="noStrike">
              <a:solidFill>
                <a:srgbClr val="1B5E20"/>
              </a:solidFill>
              <a:latin typeface="Poppins Extrabold" panose="00000900000000000000" pitchFamily="2" charset="0"/>
              <a:cs typeface="Poppins Extrabold" panose="00000900000000000000" pitchFamily="2" charset="0"/>
            </a:rPr>
            <a:pPr algn="ctr"/>
            <a:t> 191.381 </a:t>
          </a:fld>
          <a:endParaRPr lang="en-ID" sz="2400" b="0" u="none">
            <a:solidFill>
              <a:srgbClr val="1B5E20"/>
            </a:solidFill>
            <a:latin typeface="Poppins Extrabold" panose="00000900000000000000" pitchFamily="2" charset="0"/>
            <a:cs typeface="Poppins Extrabold" panose="00000900000000000000" pitchFamily="2" charset="0"/>
          </a:endParaRPr>
        </a:p>
      </xdr:txBody>
    </xdr:sp>
    <xdr:clientData/>
  </xdr:twoCellAnchor>
  <xdr:twoCellAnchor>
    <xdr:from>
      <xdr:col>12</xdr:col>
      <xdr:colOff>254001</xdr:colOff>
      <xdr:row>6</xdr:row>
      <xdr:rowOff>115887</xdr:rowOff>
    </xdr:from>
    <xdr:to>
      <xdr:col>16</xdr:col>
      <xdr:colOff>47625</xdr:colOff>
      <xdr:row>8</xdr:row>
      <xdr:rowOff>31750</xdr:rowOff>
    </xdr:to>
    <xdr:sp macro="" textlink="">
      <xdr:nvSpPr>
        <xdr:cNvPr id="13" name="TextBox 12">
          <a:extLst>
            <a:ext uri="{FF2B5EF4-FFF2-40B4-BE49-F238E27FC236}">
              <a16:creationId xmlns:a16="http://schemas.microsoft.com/office/drawing/2014/main" id="{B50A557B-8784-426A-A2A6-A81ECE36EE0D}"/>
            </a:ext>
          </a:extLst>
        </xdr:cNvPr>
        <xdr:cNvSpPr txBox="1"/>
      </xdr:nvSpPr>
      <xdr:spPr>
        <a:xfrm>
          <a:off x="6088064" y="1751012"/>
          <a:ext cx="1762124" cy="265113"/>
        </a:xfrm>
        <a:prstGeom prst="round2Diag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200" u="none">
              <a:solidFill>
                <a:sysClr val="windowText" lastClr="000000"/>
              </a:solidFill>
              <a:latin typeface="Arial Rounded MT Bold" panose="020F0704030504030204" pitchFamily="34" charset="0"/>
            </a:rPr>
            <a:t>unit </a:t>
          </a:r>
        </a:p>
      </xdr:txBody>
    </xdr:sp>
    <xdr:clientData/>
  </xdr:twoCellAnchor>
  <xdr:twoCellAnchor>
    <xdr:from>
      <xdr:col>25</xdr:col>
      <xdr:colOff>41272</xdr:colOff>
      <xdr:row>13</xdr:row>
      <xdr:rowOff>0</xdr:rowOff>
    </xdr:from>
    <xdr:to>
      <xdr:col>26</xdr:col>
      <xdr:colOff>563563</xdr:colOff>
      <xdr:row>17</xdr:row>
      <xdr:rowOff>55563</xdr:rowOff>
    </xdr:to>
    <xdr:sp macro="" textlink="">
      <xdr:nvSpPr>
        <xdr:cNvPr id="15" name="Rectangle: Rounded Corners 14">
          <a:extLst>
            <a:ext uri="{FF2B5EF4-FFF2-40B4-BE49-F238E27FC236}">
              <a16:creationId xmlns:a16="http://schemas.microsoft.com/office/drawing/2014/main" id="{B85D4B2D-80B1-43DC-8D30-72D705664D1D}"/>
            </a:ext>
          </a:extLst>
        </xdr:cNvPr>
        <xdr:cNvSpPr/>
      </xdr:nvSpPr>
      <xdr:spPr>
        <a:xfrm>
          <a:off x="12050710" y="2984500"/>
          <a:ext cx="1133478" cy="833438"/>
        </a:xfrm>
        <a:prstGeom prst="roundRect">
          <a:avLst>
            <a:gd name="adj" fmla="val 9552"/>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25</xdr:col>
      <xdr:colOff>23811</xdr:colOff>
      <xdr:row>13</xdr:row>
      <xdr:rowOff>7937</xdr:rowOff>
    </xdr:from>
    <xdr:to>
      <xdr:col>28</xdr:col>
      <xdr:colOff>396874</xdr:colOff>
      <xdr:row>21</xdr:row>
      <xdr:rowOff>55563</xdr:rowOff>
    </xdr:to>
    <xdr:graphicFrame macro="">
      <xdr:nvGraphicFramePr>
        <xdr:cNvPr id="18" name="Chart 17">
          <a:extLst>
            <a:ext uri="{FF2B5EF4-FFF2-40B4-BE49-F238E27FC236}">
              <a16:creationId xmlns:a16="http://schemas.microsoft.com/office/drawing/2014/main" id="{8FD3C062-5EB1-45EF-BFAF-51B1420DC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134938</xdr:colOff>
      <xdr:row>3</xdr:row>
      <xdr:rowOff>103188</xdr:rowOff>
    </xdr:from>
    <xdr:to>
      <xdr:col>2</xdr:col>
      <xdr:colOff>606424</xdr:colOff>
      <xdr:row>23</xdr:row>
      <xdr:rowOff>111125</xdr:rowOff>
    </xdr:to>
    <mc:AlternateContent xmlns:mc="http://schemas.openxmlformats.org/markup-compatibility/2006" xmlns:a14="http://schemas.microsoft.com/office/drawing/2010/main">
      <mc:Choice Requires="a14">
        <xdr:graphicFrame macro="">
          <xdr:nvGraphicFramePr>
            <xdr:cNvPr id="19" name="Category 1">
              <a:extLst>
                <a:ext uri="{FF2B5EF4-FFF2-40B4-BE49-F238E27FC236}">
                  <a16:creationId xmlns:a16="http://schemas.microsoft.com/office/drawing/2014/main" id="{381FDDAB-4729-428D-8C91-719BE4049A6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4938" y="1214438"/>
              <a:ext cx="1693861" cy="377031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47626</xdr:colOff>
      <xdr:row>3</xdr:row>
      <xdr:rowOff>95250</xdr:rowOff>
    </xdr:from>
    <xdr:to>
      <xdr:col>29</xdr:col>
      <xdr:colOff>119062</xdr:colOff>
      <xdr:row>8</xdr:row>
      <xdr:rowOff>95250</xdr:rowOff>
    </xdr:to>
    <mc:AlternateContent xmlns:mc="http://schemas.openxmlformats.org/markup-compatibility/2006" xmlns:a14="http://schemas.microsoft.com/office/drawing/2010/main">
      <mc:Choice Requires="a14">
        <xdr:graphicFrame macro="">
          <xdr:nvGraphicFramePr>
            <xdr:cNvPr id="20" name="Item Name 1">
              <a:extLst>
                <a:ext uri="{FF2B5EF4-FFF2-40B4-BE49-F238E27FC236}">
                  <a16:creationId xmlns:a16="http://schemas.microsoft.com/office/drawing/2014/main" id="{85DE4372-B779-47C3-B608-DC9A1FA2B24B}"/>
                </a:ext>
              </a:extLst>
            </xdr:cNvPr>
            <xdr:cNvGraphicFramePr/>
          </xdr:nvGraphicFramePr>
          <xdr:xfrm>
            <a:off x="0" y="0"/>
            <a:ext cx="0" cy="0"/>
          </xdr:xfrm>
          <a:graphic>
            <a:graphicData uri="http://schemas.microsoft.com/office/drawing/2010/slicer">
              <sle:slicer xmlns:sle="http://schemas.microsoft.com/office/drawing/2010/slicer" name="Item Name 1"/>
            </a:graphicData>
          </a:graphic>
        </xdr:graphicFrame>
      </mc:Choice>
      <mc:Fallback xmlns="">
        <xdr:sp macro="" textlink="">
          <xdr:nvSpPr>
            <xdr:cNvPr id="0" name=""/>
            <xdr:cNvSpPr>
              <a:spLocks noTextEdit="1"/>
            </xdr:cNvSpPr>
          </xdr:nvSpPr>
          <xdr:spPr>
            <a:xfrm>
              <a:off x="12057064" y="1206500"/>
              <a:ext cx="2516186" cy="873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58734</xdr:colOff>
      <xdr:row>13</xdr:row>
      <xdr:rowOff>9524</xdr:rowOff>
    </xdr:from>
    <xdr:to>
      <xdr:col>28</xdr:col>
      <xdr:colOff>581025</xdr:colOff>
      <xdr:row>17</xdr:row>
      <xdr:rowOff>65087</xdr:rowOff>
    </xdr:to>
    <xdr:sp macro="" textlink="">
      <xdr:nvSpPr>
        <xdr:cNvPr id="21" name="Rectangle: Rounded Corners 20">
          <a:extLst>
            <a:ext uri="{FF2B5EF4-FFF2-40B4-BE49-F238E27FC236}">
              <a16:creationId xmlns:a16="http://schemas.microsoft.com/office/drawing/2014/main" id="{248112B5-4479-4A19-A36D-F58869AB47AF}"/>
            </a:ext>
          </a:extLst>
        </xdr:cNvPr>
        <xdr:cNvSpPr/>
      </xdr:nvSpPr>
      <xdr:spPr>
        <a:xfrm>
          <a:off x="13290547" y="2994024"/>
          <a:ext cx="1133478" cy="833438"/>
        </a:xfrm>
        <a:prstGeom prst="roundRect">
          <a:avLst>
            <a:gd name="adj" fmla="val 9552"/>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25</xdr:col>
      <xdr:colOff>34922</xdr:colOff>
      <xdr:row>17</xdr:row>
      <xdr:rowOff>168275</xdr:rowOff>
    </xdr:from>
    <xdr:to>
      <xdr:col>26</xdr:col>
      <xdr:colOff>557213</xdr:colOff>
      <xdr:row>22</xdr:row>
      <xdr:rowOff>88900</xdr:rowOff>
    </xdr:to>
    <xdr:sp macro="" textlink="">
      <xdr:nvSpPr>
        <xdr:cNvPr id="22" name="Rectangle: Rounded Corners 21">
          <a:extLst>
            <a:ext uri="{FF2B5EF4-FFF2-40B4-BE49-F238E27FC236}">
              <a16:creationId xmlns:a16="http://schemas.microsoft.com/office/drawing/2014/main" id="{9DF17C21-0952-4D21-825B-9757F85F2C05}"/>
            </a:ext>
          </a:extLst>
        </xdr:cNvPr>
        <xdr:cNvSpPr/>
      </xdr:nvSpPr>
      <xdr:spPr>
        <a:xfrm>
          <a:off x="12044360" y="3930650"/>
          <a:ext cx="1133478" cy="833438"/>
        </a:xfrm>
        <a:prstGeom prst="roundRect">
          <a:avLst>
            <a:gd name="adj" fmla="val 9552"/>
          </a:avLst>
        </a:prstGeom>
        <a:solidFill>
          <a:srgbClr val="FEDE8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27</xdr:col>
      <xdr:colOff>52384</xdr:colOff>
      <xdr:row>17</xdr:row>
      <xdr:rowOff>177799</xdr:rowOff>
    </xdr:from>
    <xdr:to>
      <xdr:col>28</xdr:col>
      <xdr:colOff>574675</xdr:colOff>
      <xdr:row>22</xdr:row>
      <xdr:rowOff>98424</xdr:rowOff>
    </xdr:to>
    <xdr:sp macro="" textlink="">
      <xdr:nvSpPr>
        <xdr:cNvPr id="23" name="Rectangle: Rounded Corners 22">
          <a:extLst>
            <a:ext uri="{FF2B5EF4-FFF2-40B4-BE49-F238E27FC236}">
              <a16:creationId xmlns:a16="http://schemas.microsoft.com/office/drawing/2014/main" id="{A6FEB0C2-B682-4214-B12D-BC6D6B38F9DE}"/>
            </a:ext>
          </a:extLst>
        </xdr:cNvPr>
        <xdr:cNvSpPr/>
      </xdr:nvSpPr>
      <xdr:spPr>
        <a:xfrm>
          <a:off x="13284197" y="3940174"/>
          <a:ext cx="1133478" cy="833438"/>
        </a:xfrm>
        <a:prstGeom prst="roundRect">
          <a:avLst>
            <a:gd name="adj" fmla="val 9552"/>
          </a:avLst>
        </a:prstGeom>
        <a:solidFill>
          <a:srgbClr val="FFBDB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25</xdr:col>
      <xdr:colOff>23812</xdr:colOff>
      <xdr:row>13</xdr:row>
      <xdr:rowOff>22224</xdr:rowOff>
    </xdr:from>
    <xdr:to>
      <xdr:col>26</xdr:col>
      <xdr:colOff>563563</xdr:colOff>
      <xdr:row>14</xdr:row>
      <xdr:rowOff>126907</xdr:rowOff>
    </xdr:to>
    <xdr:sp macro="" textlink="Data_Preparation!Z2">
      <xdr:nvSpPr>
        <xdr:cNvPr id="24" name="TextBox 23">
          <a:extLst>
            <a:ext uri="{FF2B5EF4-FFF2-40B4-BE49-F238E27FC236}">
              <a16:creationId xmlns:a16="http://schemas.microsoft.com/office/drawing/2014/main" id="{DFBF88BD-451F-4BF9-9F9C-D3462938C3FC}"/>
            </a:ext>
          </a:extLst>
        </xdr:cNvPr>
        <xdr:cNvSpPr txBox="1"/>
      </xdr:nvSpPr>
      <xdr:spPr>
        <a:xfrm>
          <a:off x="12033250" y="3006724"/>
          <a:ext cx="1150938" cy="303121"/>
        </a:xfrm>
        <a:prstGeom prst="round2Diag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6C73380-5537-4223-8AA5-E1F98CC7382F}" type="TxLink">
            <a:rPr lang="en-US" sz="1000" b="0" i="0" u="none" strike="noStrike">
              <a:solidFill>
                <a:srgbClr val="000000"/>
              </a:solidFill>
              <a:latin typeface="Poppins" panose="00000500000000000000" pitchFamily="2" charset="0"/>
              <a:cs typeface="Poppins" panose="00000500000000000000" pitchFamily="2" charset="0"/>
            </a:rPr>
            <a:pPr algn="ctr"/>
            <a:t>Total SKU</a:t>
          </a:fld>
          <a:endParaRPr lang="en-US" sz="1000" b="0" u="none">
            <a:solidFill>
              <a:sysClr val="windowText" lastClr="000000"/>
            </a:solidFill>
            <a:latin typeface="Poppins" panose="00000500000000000000" pitchFamily="2" charset="0"/>
            <a:cs typeface="Poppins" panose="00000500000000000000" pitchFamily="2" charset="0"/>
          </a:endParaRPr>
        </a:p>
      </xdr:txBody>
    </xdr:sp>
    <xdr:clientData/>
  </xdr:twoCellAnchor>
  <xdr:twoCellAnchor>
    <xdr:from>
      <xdr:col>25</xdr:col>
      <xdr:colOff>39687</xdr:colOff>
      <xdr:row>15</xdr:row>
      <xdr:rowOff>22224</xdr:rowOff>
    </xdr:from>
    <xdr:to>
      <xdr:col>26</xdr:col>
      <xdr:colOff>571500</xdr:colOff>
      <xdr:row>17</xdr:row>
      <xdr:rowOff>23813</xdr:rowOff>
    </xdr:to>
    <xdr:sp macro="" textlink="Data_Preparation!Z3">
      <xdr:nvSpPr>
        <xdr:cNvPr id="25" name="TextBox 24">
          <a:extLst>
            <a:ext uri="{FF2B5EF4-FFF2-40B4-BE49-F238E27FC236}">
              <a16:creationId xmlns:a16="http://schemas.microsoft.com/office/drawing/2014/main" id="{3D063479-9FC5-4C32-9F11-33C076D1BB83}"/>
            </a:ext>
          </a:extLst>
        </xdr:cNvPr>
        <xdr:cNvSpPr txBox="1"/>
      </xdr:nvSpPr>
      <xdr:spPr>
        <a:xfrm>
          <a:off x="12049125" y="3395662"/>
          <a:ext cx="1143000" cy="390526"/>
        </a:xfrm>
        <a:prstGeom prst="round2Diag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C66347D-1FC2-4F6D-9448-573C504E5F4A}" type="TxLink">
            <a:rPr lang="en-US" sz="1600" b="1" i="0" u="none" strike="noStrike">
              <a:solidFill>
                <a:srgbClr val="1B5E20"/>
              </a:solidFill>
              <a:latin typeface="Poppins" panose="00000500000000000000" pitchFamily="2" charset="0"/>
              <a:cs typeface="Poppins" panose="00000500000000000000" pitchFamily="2" charset="0"/>
            </a:rPr>
            <a:pPr algn="ctr"/>
            <a:t> 200 </a:t>
          </a:fld>
          <a:endParaRPr lang="en-US" sz="1600" b="1" u="none">
            <a:solidFill>
              <a:srgbClr val="1B5E20"/>
            </a:solidFill>
            <a:latin typeface="Poppins" panose="00000500000000000000" pitchFamily="2" charset="0"/>
            <a:cs typeface="Poppins" panose="00000500000000000000" pitchFamily="2" charset="0"/>
          </a:endParaRPr>
        </a:p>
      </xdr:txBody>
    </xdr:sp>
    <xdr:clientData/>
  </xdr:twoCellAnchor>
  <xdr:twoCellAnchor>
    <xdr:from>
      <xdr:col>27</xdr:col>
      <xdr:colOff>17462</xdr:colOff>
      <xdr:row>13</xdr:row>
      <xdr:rowOff>23812</xdr:rowOff>
    </xdr:from>
    <xdr:to>
      <xdr:col>28</xdr:col>
      <xdr:colOff>557213</xdr:colOff>
      <xdr:row>14</xdr:row>
      <xdr:rowOff>128495</xdr:rowOff>
    </xdr:to>
    <xdr:sp macro="" textlink="Data_Preparation!AA2">
      <xdr:nvSpPr>
        <xdr:cNvPr id="27" name="TextBox 26">
          <a:extLst>
            <a:ext uri="{FF2B5EF4-FFF2-40B4-BE49-F238E27FC236}">
              <a16:creationId xmlns:a16="http://schemas.microsoft.com/office/drawing/2014/main" id="{B9735C01-FCB1-4BED-9AE7-62442640E2ED}"/>
            </a:ext>
          </a:extLst>
        </xdr:cNvPr>
        <xdr:cNvSpPr txBox="1"/>
      </xdr:nvSpPr>
      <xdr:spPr>
        <a:xfrm>
          <a:off x="13249275" y="3008312"/>
          <a:ext cx="1150938" cy="303121"/>
        </a:xfrm>
        <a:prstGeom prst="round2Diag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7935BB6-E07F-45E3-AC47-9E7A8C97F9D6}" type="TxLink">
            <a:rPr lang="en-US" sz="1000" b="0" i="0" u="none" strike="noStrike">
              <a:solidFill>
                <a:srgbClr val="000000"/>
              </a:solidFill>
              <a:latin typeface="Poppins" panose="00000500000000000000" pitchFamily="2" charset="0"/>
              <a:cs typeface="Poppins" panose="00000500000000000000" pitchFamily="2" charset="0"/>
            </a:rPr>
            <a:pPr algn="ctr"/>
            <a:t>Safe Stock </a:t>
          </a:fld>
          <a:endParaRPr lang="en-US" sz="1000" b="0" u="none">
            <a:solidFill>
              <a:sysClr val="windowText" lastClr="000000"/>
            </a:solidFill>
            <a:latin typeface="Poppins" panose="00000500000000000000" pitchFamily="2" charset="0"/>
            <a:cs typeface="Poppins" panose="00000500000000000000" pitchFamily="2" charset="0"/>
          </a:endParaRPr>
        </a:p>
      </xdr:txBody>
    </xdr:sp>
    <xdr:clientData/>
  </xdr:twoCellAnchor>
  <xdr:twoCellAnchor>
    <xdr:from>
      <xdr:col>27</xdr:col>
      <xdr:colOff>33337</xdr:colOff>
      <xdr:row>15</xdr:row>
      <xdr:rowOff>23812</xdr:rowOff>
    </xdr:from>
    <xdr:to>
      <xdr:col>28</xdr:col>
      <xdr:colOff>565150</xdr:colOff>
      <xdr:row>17</xdr:row>
      <xdr:rowOff>25401</xdr:rowOff>
    </xdr:to>
    <xdr:sp macro="" textlink="Data_Preparation!AA3">
      <xdr:nvSpPr>
        <xdr:cNvPr id="28" name="TextBox 27">
          <a:extLst>
            <a:ext uri="{FF2B5EF4-FFF2-40B4-BE49-F238E27FC236}">
              <a16:creationId xmlns:a16="http://schemas.microsoft.com/office/drawing/2014/main" id="{1A660409-A9A8-4763-ABC4-641E92E27624}"/>
            </a:ext>
          </a:extLst>
        </xdr:cNvPr>
        <xdr:cNvSpPr txBox="1"/>
      </xdr:nvSpPr>
      <xdr:spPr>
        <a:xfrm>
          <a:off x="13265150" y="3397250"/>
          <a:ext cx="1143000" cy="390526"/>
        </a:xfrm>
        <a:prstGeom prst="round2Diag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184118-9A51-407C-BAB5-23BED02A8991}" type="TxLink">
            <a:rPr lang="en-US" sz="1600" b="1" i="0" u="none" strike="noStrike">
              <a:solidFill>
                <a:srgbClr val="1B5E20"/>
              </a:solidFill>
              <a:latin typeface="Poppins" panose="00000500000000000000" pitchFamily="2" charset="0"/>
              <a:cs typeface="Poppins" panose="00000500000000000000" pitchFamily="2" charset="0"/>
            </a:rPr>
            <a:pPr algn="ctr"/>
            <a:t> 66 </a:t>
          </a:fld>
          <a:endParaRPr lang="en-US" sz="1600" b="1" u="none">
            <a:solidFill>
              <a:srgbClr val="1B5E20"/>
            </a:solidFill>
            <a:latin typeface="Poppins" panose="00000500000000000000" pitchFamily="2" charset="0"/>
            <a:cs typeface="Poppins" panose="00000500000000000000" pitchFamily="2" charset="0"/>
          </a:endParaRPr>
        </a:p>
      </xdr:txBody>
    </xdr:sp>
    <xdr:clientData/>
  </xdr:twoCellAnchor>
  <xdr:twoCellAnchor>
    <xdr:from>
      <xdr:col>27</xdr:col>
      <xdr:colOff>58737</xdr:colOff>
      <xdr:row>18</xdr:row>
      <xdr:rowOff>1586</xdr:rowOff>
    </xdr:from>
    <xdr:to>
      <xdr:col>28</xdr:col>
      <xdr:colOff>598488</xdr:colOff>
      <xdr:row>19</xdr:row>
      <xdr:rowOff>114207</xdr:rowOff>
    </xdr:to>
    <xdr:sp macro="" textlink="Data_Preparation!AC2">
      <xdr:nvSpPr>
        <xdr:cNvPr id="29" name="TextBox 28">
          <a:extLst>
            <a:ext uri="{FF2B5EF4-FFF2-40B4-BE49-F238E27FC236}">
              <a16:creationId xmlns:a16="http://schemas.microsoft.com/office/drawing/2014/main" id="{4216F2B7-D72E-4A7A-ADF8-01FEB7E5FFB6}"/>
            </a:ext>
          </a:extLst>
        </xdr:cNvPr>
        <xdr:cNvSpPr txBox="1"/>
      </xdr:nvSpPr>
      <xdr:spPr>
        <a:xfrm>
          <a:off x="13290550" y="3954461"/>
          <a:ext cx="1150938" cy="303121"/>
        </a:xfrm>
        <a:prstGeom prst="round2Diag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CD334F7-BD47-4F2E-A508-FB34BD9751BB}" type="TxLink">
            <a:rPr lang="en-US" sz="1000" b="0" i="0" u="none" strike="noStrike">
              <a:solidFill>
                <a:srgbClr val="000000"/>
              </a:solidFill>
              <a:latin typeface="Poppins" panose="00000500000000000000" pitchFamily="2" charset="0"/>
              <a:cs typeface="Poppins" panose="00000500000000000000" pitchFamily="2" charset="0"/>
            </a:rPr>
            <a:pPr algn="ctr"/>
            <a:t>Overstock</a:t>
          </a:fld>
          <a:endParaRPr lang="en-US" sz="1000" b="0" u="none">
            <a:solidFill>
              <a:sysClr val="windowText" lastClr="000000"/>
            </a:solidFill>
            <a:latin typeface="Poppins" panose="00000500000000000000" pitchFamily="2" charset="0"/>
            <a:cs typeface="Poppins" panose="00000500000000000000" pitchFamily="2" charset="0"/>
          </a:endParaRPr>
        </a:p>
      </xdr:txBody>
    </xdr:sp>
    <xdr:clientData/>
  </xdr:twoCellAnchor>
  <xdr:twoCellAnchor>
    <xdr:from>
      <xdr:col>27</xdr:col>
      <xdr:colOff>74612</xdr:colOff>
      <xdr:row>20</xdr:row>
      <xdr:rowOff>17461</xdr:rowOff>
    </xdr:from>
    <xdr:to>
      <xdr:col>28</xdr:col>
      <xdr:colOff>606425</xdr:colOff>
      <xdr:row>22</xdr:row>
      <xdr:rowOff>58737</xdr:rowOff>
    </xdr:to>
    <xdr:sp macro="" textlink="Data_Preparation!AC3">
      <xdr:nvSpPr>
        <xdr:cNvPr id="30" name="TextBox 29">
          <a:extLst>
            <a:ext uri="{FF2B5EF4-FFF2-40B4-BE49-F238E27FC236}">
              <a16:creationId xmlns:a16="http://schemas.microsoft.com/office/drawing/2014/main" id="{698BAC23-EC6F-4A4C-9B25-D88838A1395B}"/>
            </a:ext>
          </a:extLst>
        </xdr:cNvPr>
        <xdr:cNvSpPr txBox="1"/>
      </xdr:nvSpPr>
      <xdr:spPr>
        <a:xfrm>
          <a:off x="13306425" y="4343399"/>
          <a:ext cx="1143000" cy="390526"/>
        </a:xfrm>
        <a:prstGeom prst="round2Diag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9B91734-A0A2-4B78-AC6D-68057F4C1E29}" type="TxLink">
            <a:rPr lang="en-US" sz="1600" b="1" i="0" u="none" strike="noStrike">
              <a:solidFill>
                <a:srgbClr val="1B5E20"/>
              </a:solidFill>
              <a:latin typeface="Poppins" panose="00000500000000000000" pitchFamily="2" charset="0"/>
              <a:cs typeface="Poppins" panose="00000500000000000000" pitchFamily="2" charset="0"/>
            </a:rPr>
            <a:pPr algn="ctr"/>
            <a:t> 132 </a:t>
          </a:fld>
          <a:endParaRPr lang="en-US" sz="1600" b="1" u="none">
            <a:solidFill>
              <a:srgbClr val="1B5E20"/>
            </a:solidFill>
            <a:latin typeface="Poppins" panose="00000500000000000000" pitchFamily="2" charset="0"/>
            <a:cs typeface="Poppins" panose="00000500000000000000" pitchFamily="2" charset="0"/>
          </a:endParaRPr>
        </a:p>
      </xdr:txBody>
    </xdr:sp>
    <xdr:clientData/>
  </xdr:twoCellAnchor>
  <xdr:twoCellAnchor>
    <xdr:from>
      <xdr:col>25</xdr:col>
      <xdr:colOff>44450</xdr:colOff>
      <xdr:row>18</xdr:row>
      <xdr:rowOff>3174</xdr:rowOff>
    </xdr:from>
    <xdr:to>
      <xdr:col>26</xdr:col>
      <xdr:colOff>584201</xdr:colOff>
      <xdr:row>21</xdr:row>
      <xdr:rowOff>63500</xdr:rowOff>
    </xdr:to>
    <xdr:sp macro="" textlink="Data_Preparation!AB2">
      <xdr:nvSpPr>
        <xdr:cNvPr id="31" name="TextBox 30">
          <a:extLst>
            <a:ext uri="{FF2B5EF4-FFF2-40B4-BE49-F238E27FC236}">
              <a16:creationId xmlns:a16="http://schemas.microsoft.com/office/drawing/2014/main" id="{EB141C80-B167-40E3-BC19-0A6B7AB902FE}"/>
            </a:ext>
          </a:extLst>
        </xdr:cNvPr>
        <xdr:cNvSpPr txBox="1"/>
      </xdr:nvSpPr>
      <xdr:spPr>
        <a:xfrm>
          <a:off x="12053888" y="3956049"/>
          <a:ext cx="1150938" cy="608014"/>
        </a:xfrm>
        <a:prstGeom prst="round2Diag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EA736FA-5C17-42D6-9120-AAA51245FE57}" type="TxLink">
            <a:rPr lang="en-US" sz="1000" b="0" i="0" u="none" strike="noStrike">
              <a:solidFill>
                <a:srgbClr val="000000"/>
              </a:solidFill>
              <a:latin typeface="Poppins" panose="00000500000000000000" pitchFamily="2" charset="0"/>
              <a:cs typeface="Poppins" panose="00000500000000000000" pitchFamily="2" charset="0"/>
            </a:rPr>
            <a:pPr algn="ctr"/>
            <a:t>Reorder Required</a:t>
          </a:fld>
          <a:endParaRPr lang="en-US" sz="1000" b="0" u="none">
            <a:solidFill>
              <a:sysClr val="windowText" lastClr="000000"/>
            </a:solidFill>
            <a:latin typeface="Poppins" panose="00000500000000000000" pitchFamily="2" charset="0"/>
            <a:cs typeface="Poppins" panose="00000500000000000000" pitchFamily="2" charset="0"/>
          </a:endParaRPr>
        </a:p>
      </xdr:txBody>
    </xdr:sp>
    <xdr:clientData/>
  </xdr:twoCellAnchor>
  <xdr:twoCellAnchor>
    <xdr:from>
      <xdr:col>25</xdr:col>
      <xdr:colOff>60325</xdr:colOff>
      <xdr:row>20</xdr:row>
      <xdr:rowOff>19049</xdr:rowOff>
    </xdr:from>
    <xdr:to>
      <xdr:col>26</xdr:col>
      <xdr:colOff>592138</xdr:colOff>
      <xdr:row>22</xdr:row>
      <xdr:rowOff>60325</xdr:rowOff>
    </xdr:to>
    <xdr:sp macro="" textlink="Data_Preparation!AB3">
      <xdr:nvSpPr>
        <xdr:cNvPr id="32" name="TextBox 31">
          <a:extLst>
            <a:ext uri="{FF2B5EF4-FFF2-40B4-BE49-F238E27FC236}">
              <a16:creationId xmlns:a16="http://schemas.microsoft.com/office/drawing/2014/main" id="{94585948-6153-45CF-B9A1-81D5BCA08765}"/>
            </a:ext>
          </a:extLst>
        </xdr:cNvPr>
        <xdr:cNvSpPr txBox="1"/>
      </xdr:nvSpPr>
      <xdr:spPr>
        <a:xfrm>
          <a:off x="12069763" y="4344987"/>
          <a:ext cx="1143000" cy="390526"/>
        </a:xfrm>
        <a:prstGeom prst="round2Diag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28E342B-2DD0-4FBE-B8B9-0F8B7317EAFA}" type="TxLink">
            <a:rPr lang="en-US" sz="1600" b="1" i="0" u="none" strike="noStrike">
              <a:solidFill>
                <a:srgbClr val="1B5E20"/>
              </a:solidFill>
              <a:latin typeface="Poppins" panose="00000500000000000000" pitchFamily="2" charset="0"/>
              <a:cs typeface="Poppins" panose="00000500000000000000" pitchFamily="2" charset="0"/>
            </a:rPr>
            <a:pPr algn="ctr"/>
            <a:t> 2 </a:t>
          </a:fld>
          <a:endParaRPr lang="en-US" sz="1600" b="1" u="none">
            <a:solidFill>
              <a:srgbClr val="1B5E20"/>
            </a:solidFill>
            <a:latin typeface="Poppins" panose="00000500000000000000" pitchFamily="2" charset="0"/>
            <a:cs typeface="Poppins" panose="00000500000000000000" pitchFamily="2" charset="0"/>
          </a:endParaRPr>
        </a:p>
      </xdr:txBody>
    </xdr:sp>
    <xdr:clientData/>
  </xdr:twoCellAnchor>
  <xdr:twoCellAnchor>
    <xdr:from>
      <xdr:col>16</xdr:col>
      <xdr:colOff>388937</xdr:colOff>
      <xdr:row>3</xdr:row>
      <xdr:rowOff>87312</xdr:rowOff>
    </xdr:from>
    <xdr:to>
      <xdr:col>23</xdr:col>
      <xdr:colOff>515938</xdr:colOff>
      <xdr:row>9</xdr:row>
      <xdr:rowOff>103187</xdr:rowOff>
    </xdr:to>
    <xdr:graphicFrame macro="">
      <xdr:nvGraphicFramePr>
        <xdr:cNvPr id="33" name="Chart 32">
          <a:extLst>
            <a:ext uri="{FF2B5EF4-FFF2-40B4-BE49-F238E27FC236}">
              <a16:creationId xmlns:a16="http://schemas.microsoft.com/office/drawing/2014/main" id="{57BD9CD2-E964-4A5E-B071-5B00689219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22</xdr:col>
      <xdr:colOff>971281</xdr:colOff>
      <xdr:row>5</xdr:row>
      <xdr:rowOff>133619</xdr:rowOff>
    </xdr:from>
    <xdr:to>
      <xdr:col>25</xdr:col>
      <xdr:colOff>196760</xdr:colOff>
      <xdr:row>17</xdr:row>
      <xdr:rowOff>80494</xdr:rowOff>
    </xdr:to>
    <mc:AlternateContent xmlns:mc="http://schemas.openxmlformats.org/markup-compatibility/2006" xmlns:a14="http://schemas.microsoft.com/office/drawing/2010/main">
      <mc:Choice Requires="a14">
        <xdr:graphicFrame macro="">
          <xdr:nvGraphicFramePr>
            <xdr:cNvPr id="2" name="Item Name">
              <a:extLst>
                <a:ext uri="{FF2B5EF4-FFF2-40B4-BE49-F238E27FC236}">
                  <a16:creationId xmlns:a16="http://schemas.microsoft.com/office/drawing/2014/main" id="{5B21DA79-91C4-4D31-AE71-F00470CD282F}"/>
                </a:ext>
              </a:extLst>
            </xdr:cNvPr>
            <xdr:cNvGraphicFramePr/>
          </xdr:nvGraphicFramePr>
          <xdr:xfrm>
            <a:off x="0" y="0"/>
            <a:ext cx="0" cy="0"/>
          </xdr:xfrm>
          <a:graphic>
            <a:graphicData uri="http://schemas.microsoft.com/office/drawing/2010/slicer">
              <sle:slicer xmlns:sle="http://schemas.microsoft.com/office/drawing/2010/slicer" name="Item Name"/>
            </a:graphicData>
          </a:graphic>
        </xdr:graphicFrame>
      </mc:Choice>
      <mc:Fallback xmlns="">
        <xdr:sp macro="" textlink="">
          <xdr:nvSpPr>
            <xdr:cNvPr id="0" name=""/>
            <xdr:cNvSpPr>
              <a:spLocks noTextEdit="1"/>
            </xdr:cNvSpPr>
          </xdr:nvSpPr>
          <xdr:spPr>
            <a:xfrm>
              <a:off x="28750295" y="1081647"/>
              <a:ext cx="3393226" cy="209335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597883</xdr:colOff>
      <xdr:row>5</xdr:row>
      <xdr:rowOff>117969</xdr:rowOff>
    </xdr:from>
    <xdr:to>
      <xdr:col>22</xdr:col>
      <xdr:colOff>512739</xdr:colOff>
      <xdr:row>22</xdr:row>
      <xdr:rowOff>26834</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37E6EE11-CD69-48A9-A060-E687CABCEC4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6462953" y="1065997"/>
              <a:ext cx="1828800" cy="294971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30</xdr:col>
      <xdr:colOff>75127</xdr:colOff>
      <xdr:row>11</xdr:row>
      <xdr:rowOff>171181</xdr:rowOff>
    </xdr:from>
    <xdr:to>
      <xdr:col>34</xdr:col>
      <xdr:colOff>112690</xdr:colOff>
      <xdr:row>20</xdr:row>
      <xdr:rowOff>80493</xdr:rowOff>
    </xdr:to>
    <xdr:graphicFrame macro="">
      <xdr:nvGraphicFramePr>
        <xdr:cNvPr id="4" name="Chart 3">
          <a:extLst>
            <a:ext uri="{FF2B5EF4-FFF2-40B4-BE49-F238E27FC236}">
              <a16:creationId xmlns:a16="http://schemas.microsoft.com/office/drawing/2014/main" id="{EC86777F-4648-46F3-B54A-DA4E83843C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shita" refreshedDate="46257.883118518519" createdVersion="6" refreshedVersion="6" minRefreshableVersion="3" recordCount="200" xr:uid="{5B5E8666-B37C-40DC-BBF7-8A312A7C8FFB}">
  <cacheSource type="worksheet">
    <worksheetSource name="current_stock"/>
  </cacheSource>
  <cacheFields count="11">
    <cacheField name="Item Code" numFmtId="0">
      <sharedItems count="200">
        <s v="BEV001"/>
        <s v="BEV002"/>
        <s v="BEV003"/>
        <s v="BEV004"/>
        <s v="BEV005"/>
        <s v="BEV006"/>
        <s v="BEV007"/>
        <s v="BEV008"/>
        <s v="BEV009"/>
        <s v="BEV010"/>
        <s v="BEV011"/>
        <s v="BEV012"/>
        <s v="BEV013"/>
        <s v="BEV014"/>
        <s v="BEV015"/>
        <s v="BEV016"/>
        <s v="BEV017"/>
        <s v="BEV018"/>
        <s v="BEV019"/>
        <s v="BEV020"/>
        <s v="BEV021"/>
        <s v="BEV022"/>
        <s v="BEV023"/>
        <s v="BEV024"/>
        <s v="BEV025"/>
        <s v="BEV026"/>
        <s v="BEV027"/>
        <s v="BEV028"/>
        <s v="BEV029"/>
        <s v="BEV030"/>
        <s v="BEV031"/>
        <s v="BEV032"/>
        <s v="BEV033"/>
        <s v="BEV034"/>
        <s v="BEV035"/>
        <s v="BEV036"/>
        <s v="BEV037"/>
        <s v="BEV038"/>
        <s v="BEV039"/>
        <s v="BEV040"/>
        <s v="SNK001"/>
        <s v="SNK002"/>
        <s v="SNK003"/>
        <s v="SNK004"/>
        <s v="SNK005"/>
        <s v="SNK006"/>
        <s v="SNK007"/>
        <s v="SNK008"/>
        <s v="SNK009"/>
        <s v="SNK010"/>
        <s v="SNK011"/>
        <s v="SNK012"/>
        <s v="SNK013"/>
        <s v="SNK014"/>
        <s v="SNK015"/>
        <s v="SNK016"/>
        <s v="SNK017"/>
        <s v="SNK018"/>
        <s v="SNK019"/>
        <s v="SNK020"/>
        <s v="SNK021"/>
        <s v="SNK022"/>
        <s v="SNK023"/>
        <s v="SNK024"/>
        <s v="SNK025"/>
        <s v="SNK026"/>
        <s v="SNK027"/>
        <s v="SNK028"/>
        <s v="SNK029"/>
        <s v="SNK030"/>
        <s v="SNK031"/>
        <s v="SNK032"/>
        <s v="SNK033"/>
        <s v="SNK034"/>
        <s v="SNK035"/>
        <s v="INS001"/>
        <s v="INS002"/>
        <s v="INS003"/>
        <s v="INS004"/>
        <s v="INS005"/>
        <s v="INS006"/>
        <s v="INS007"/>
        <s v="INS008"/>
        <s v="INS009"/>
        <s v="INS010"/>
        <s v="INS011"/>
        <s v="INS012"/>
        <s v="INS013"/>
        <s v="INS014"/>
        <s v="INS015"/>
        <s v="INS016"/>
        <s v="INS017"/>
        <s v="INS018"/>
        <s v="INS019"/>
        <s v="INS020"/>
        <s v="INS021"/>
        <s v="INS022"/>
        <s v="INS023"/>
        <s v="INS024"/>
        <s v="INS025"/>
        <s v="DAR001"/>
        <s v="DAR002"/>
        <s v="DAR003"/>
        <s v="DAR004"/>
        <s v="DAR005"/>
        <s v="DAR006"/>
        <s v="DAR007"/>
        <s v="DAR008"/>
        <s v="DAR009"/>
        <s v="DAR010"/>
        <s v="DAR011"/>
        <s v="DAR012"/>
        <s v="DAR013"/>
        <s v="DAR014"/>
        <s v="DAR015"/>
        <s v="DAR016"/>
        <s v="DAR017"/>
        <s v="DAR018"/>
        <s v="DAR019"/>
        <s v="DAR020"/>
        <s v="PER001"/>
        <s v="PER002"/>
        <s v="PER003"/>
        <s v="PER004"/>
        <s v="PER005"/>
        <s v="PER006"/>
        <s v="PER007"/>
        <s v="PER008"/>
        <s v="PER009"/>
        <s v="PER010"/>
        <s v="PER011"/>
        <s v="PER012"/>
        <s v="PER013"/>
        <s v="PER014"/>
        <s v="PER015"/>
        <s v="PER016"/>
        <s v="PER017"/>
        <s v="PER018"/>
        <s v="PER019"/>
        <s v="PER020"/>
        <s v="PER021"/>
        <s v="PER022"/>
        <s v="PER023"/>
        <s v="PER024"/>
        <s v="PER025"/>
        <s v="PER026"/>
        <s v="PER027"/>
        <s v="PER028"/>
        <s v="PER029"/>
        <s v="PER030"/>
        <s v="HOM001"/>
        <s v="HOM002"/>
        <s v="HOM003"/>
        <s v="HOM004"/>
        <s v="HOM005"/>
        <s v="HOM006"/>
        <s v="HOM007"/>
        <s v="HOM008"/>
        <s v="HOM009"/>
        <s v="HOM010"/>
        <s v="HOM011"/>
        <s v="HOM012"/>
        <s v="HOM013"/>
        <s v="HOM014"/>
        <s v="HOM015"/>
        <s v="HOM016"/>
        <s v="HOM017"/>
        <s v="HOM018"/>
        <s v="HOM019"/>
        <s v="HOM020"/>
        <s v="HOM021"/>
        <s v="HOM022"/>
        <s v="HOM023"/>
        <s v="HOM024"/>
        <s v="HOM025"/>
        <s v="HOM026"/>
        <s v="HOM027"/>
        <s v="HOM028"/>
        <s v="HOM029"/>
        <s v="HOM030"/>
        <s v="BAB001"/>
        <s v="BAB002"/>
        <s v="BAB003"/>
        <s v="BAB004"/>
        <s v="BAB005"/>
        <s v="BAB006"/>
        <s v="BAB007"/>
        <s v="BAB008"/>
        <s v="BAB009"/>
        <s v="BAB010"/>
        <s v="BAB011"/>
        <s v="BAB012"/>
        <s v="BAB013"/>
        <s v="BAB014"/>
        <s v="BAB015"/>
        <s v="BAB016"/>
        <s v="BAB017"/>
        <s v="BAB018"/>
        <s v="BAB019"/>
        <s v="BAB020"/>
      </sharedItems>
    </cacheField>
    <cacheField name="Item Name" numFmtId="0">
      <sharedItems count="200">
        <s v="Coca Cola Beverage Variant 1"/>
        <s v="Aqua Beverage Variant 2"/>
        <s v="Sosro Beverage Variant 3"/>
        <s v="Aqua Beverage Variant 4"/>
        <s v="Aqua Beverage Variant 5"/>
        <s v="Pocari Beverage Variant 6"/>
        <s v="Sosro Beverage Variant 7"/>
        <s v="Aqua Beverage Variant 8"/>
        <s v="Aqua Beverage Variant 9"/>
        <s v="Coca Cola Beverage Variant 10"/>
        <s v="Pocari Beverage Variant 11"/>
        <s v="Pocari Beverage Variant 12"/>
        <s v="Sosro Beverage Variant 13"/>
        <s v="Coca Cola Beverage Variant 14"/>
        <s v="Aqua Beverage Variant 15"/>
        <s v="Sosro Beverage Variant 16"/>
        <s v="Aqua Beverage Variant 17"/>
        <s v="Sosro Beverage Variant 18"/>
        <s v="Aqua Beverage Variant 19"/>
        <s v="Coca Cola Beverage Variant 20"/>
        <s v="Sosro Beverage Variant 21"/>
        <s v="Sosro Beverage Variant 22"/>
        <s v="Sosro Beverage Variant 23"/>
        <s v="Aqua Beverage Variant 24"/>
        <s v="Sosro Beverage Variant 25"/>
        <s v="Pocari Beverage Variant 26"/>
        <s v="Aqua Beverage Variant 27"/>
        <s v="Pocari Beverage Variant 28"/>
        <s v="Sosro Beverage Variant 29"/>
        <s v="Pocari Beverage Variant 30"/>
        <s v="Sosro Beverage Variant 31"/>
        <s v="Aqua Beverage Variant 32"/>
        <s v="Aqua Beverage Variant 33"/>
        <s v="Coca Cola Beverage Variant 34"/>
        <s v="Sosro Beverage Variant 35"/>
        <s v="Sosro Beverage Variant 36"/>
        <s v="Aqua Beverage Variant 37"/>
        <s v="Aqua Beverage Variant 38"/>
        <s v="Pocari Beverage Variant 39"/>
        <s v="Aqua Beverage Variant 40"/>
        <s v="Taro Snack Variant 1"/>
        <s v="Qtela Snack Variant 2"/>
        <s v="Qtela Snack Variant 3"/>
        <s v="Chitato Snack Variant 4"/>
        <s v="Taro Snack Variant 5"/>
        <s v="Taro Snack Variant 6"/>
        <s v="Chitato Snack Variant 7"/>
        <s v="Chitato Snack Variant 8"/>
        <s v="Chitato Snack Variant 9"/>
        <s v="Taro Snack Variant 10"/>
        <s v="Qtela Snack Variant 11"/>
        <s v="Taro Snack Variant 12"/>
        <s v="Qtela Snack Variant 13"/>
        <s v="Qtela Snack Variant 14"/>
        <s v="Taro Snack Variant 15"/>
        <s v="Qtela Snack Variant 16"/>
        <s v="Qtela Snack Variant 17"/>
        <s v="Taro Snack Variant 18"/>
        <s v="Qtela Snack Variant 19"/>
        <s v="Qtela Snack Variant 20"/>
        <s v="Qtela Snack Variant 21"/>
        <s v="Chitato Snack Variant 22"/>
        <s v="Taro Snack Variant 23"/>
        <s v="Chitato Snack Variant 24"/>
        <s v="Qtela Snack Variant 25"/>
        <s v="Chitato Snack Variant 26"/>
        <s v="Qtela Snack Variant 27"/>
        <s v="Chitato Snack Variant 28"/>
        <s v="Chitato Snack Variant 29"/>
        <s v="Qtela Snack Variant 30"/>
        <s v="Taro Snack Variant 31"/>
        <s v="Qtela Snack Variant 32"/>
        <s v="Chitato Snack Variant 33"/>
        <s v="Taro Snack Variant 34"/>
        <s v="Qtela Snack Variant 35"/>
        <s v="Sarimi Instant Food Variant 1"/>
        <s v="Supermi Instant Food Variant 2"/>
        <s v="Indomie Instant Food Variant 3"/>
        <s v="Sarimi Instant Food Variant 4"/>
        <s v="Sarimi Instant Food Variant 5"/>
        <s v="Indomie Instant Food Variant 6"/>
        <s v="Supermi Instant Food Variant 7"/>
        <s v="Indomie Instant Food Variant 8"/>
        <s v="Sarimi Instant Food Variant 9"/>
        <s v="Sarimi Instant Food Variant 10"/>
        <s v="Indomie Instant Food Variant 11"/>
        <s v="Sarimi Instant Food Variant 12"/>
        <s v="Sarimi Instant Food Variant 13"/>
        <s v="Indomie Instant Food Variant 14"/>
        <s v="Supermi Instant Food Variant 15"/>
        <s v="Sarimi Instant Food Variant 16"/>
        <s v="Indomie Instant Food Variant 17"/>
        <s v="Indomie Instant Food Variant 18"/>
        <s v="Indomie Instant Food Variant 19"/>
        <s v="Indomie Instant Food Variant 20"/>
        <s v="Sarimi Instant Food Variant 21"/>
        <s v="Supermi Instant Food Variant 22"/>
        <s v="Indomie Instant Food Variant 23"/>
        <s v="Sarimi Instant Food Variant 24"/>
        <s v="Indomie Instant Food Variant 25"/>
        <s v="Ultra Milk Dairy Variant 1"/>
        <s v="Indomilk Dairy Variant 2"/>
        <s v="Ultra Milk Dairy Variant 3"/>
        <s v="Ultra Milk Dairy Variant 4"/>
        <s v="Indomilk Dairy Variant 5"/>
        <s v="Ultra Milk Dairy Variant 6"/>
        <s v="Indomilk Dairy Variant 7"/>
        <s v="Indomilk Dairy Variant 8"/>
        <s v="Indomilk Dairy Variant 9"/>
        <s v="Ultra Milk Dairy Variant 10"/>
        <s v="Indomilk Dairy Variant 11"/>
        <s v="Indomilk Dairy Variant 12"/>
        <s v="Indomilk Dairy Variant 13"/>
        <s v="Indomilk Dairy Variant 14"/>
        <s v="Ultra Milk Dairy Variant 15"/>
        <s v="Indomilk Dairy Variant 16"/>
        <s v="Indomilk Dairy Variant 17"/>
        <s v="Ultra Milk Dairy Variant 18"/>
        <s v="Ultra Milk Dairy Variant 19"/>
        <s v="Ultra Milk Dairy Variant 20"/>
        <s v="Sunsilk Personal Care Variant 1"/>
        <s v="Lifebuoy Personal Care Variant 2"/>
        <s v="Pepsodent Personal Care Variant 3"/>
        <s v="Lifebuoy Personal Care Variant 4"/>
        <s v="Pepsodent Personal Care Variant 5"/>
        <s v="Lifebuoy Personal Care Variant 6"/>
        <s v="Pepsodent Personal Care Variant 7"/>
        <s v="Lifebuoy Personal Care Variant 8"/>
        <s v="Lifebuoy Personal Care Variant 9"/>
        <s v="Lifebuoy Personal Care Variant 10"/>
        <s v="Pepsodent Personal Care Variant 11"/>
        <s v="Sunsilk Personal Care Variant 12"/>
        <s v="Pepsodent Personal Care Variant 13"/>
        <s v="Sunsilk Personal Care Variant 14"/>
        <s v="Sunsilk Personal Care Variant 15"/>
        <s v="Lifebuoy Personal Care Variant 16"/>
        <s v="Pepsodent Personal Care Variant 17"/>
        <s v="Lifebuoy Personal Care Variant 18"/>
        <s v="Sunsilk Personal Care Variant 19"/>
        <s v="Sunsilk Personal Care Variant 20"/>
        <s v="Sunsilk Personal Care Variant 21"/>
        <s v="Pepsodent Personal Care Variant 22"/>
        <s v="Lifebuoy Personal Care Variant 23"/>
        <s v="Pepsodent Personal Care Variant 24"/>
        <s v="Pepsodent Personal Care Variant 25"/>
        <s v="Sunsilk Personal Care Variant 26"/>
        <s v="Sunsilk Personal Care Variant 27"/>
        <s v="Sunsilk Personal Care Variant 28"/>
        <s v="Sunsilk Personal Care Variant 29"/>
        <s v="Lifebuoy Personal Care Variant 30"/>
        <s v="Sunlight Home Care Variant 1"/>
        <s v="Sunlight Home Care Variant 2"/>
        <s v="Sunlight Home Care Variant 3"/>
        <s v="Molto Home Care Variant 4"/>
        <s v="Rinso Home Care Variant 5"/>
        <s v="Sunlight Home Care Variant 6"/>
        <s v="Sunlight Home Care Variant 7"/>
        <s v="Rinso Home Care Variant 8"/>
        <s v="Molto Home Care Variant 9"/>
        <s v="Molto Home Care Variant 10"/>
        <s v="Sunlight Home Care Variant 11"/>
        <s v="Molto Home Care Variant 12"/>
        <s v="Rinso Home Care Variant 13"/>
        <s v="Rinso Home Care Variant 14"/>
        <s v="Sunlight Home Care Variant 15"/>
        <s v="Molto Home Care Variant 16"/>
        <s v="Rinso Home Care Variant 17"/>
        <s v="Molto Home Care Variant 18"/>
        <s v="Rinso Home Care Variant 19"/>
        <s v="Sunlight Home Care Variant 20"/>
        <s v="Rinso Home Care Variant 21"/>
        <s v="Sunlight Home Care Variant 22"/>
        <s v="Rinso Home Care Variant 23"/>
        <s v="Sunlight Home Care Variant 24"/>
        <s v="Rinso Home Care Variant 25"/>
        <s v="Sunlight Home Care Variant 26"/>
        <s v="Molto Home Care Variant 27"/>
        <s v="Rinso Home Care Variant 28"/>
        <s v="Molto Home Care Variant 29"/>
        <s v="Molto Home Care Variant 30"/>
        <s v="MamyPoko Baby Care Variant 1"/>
        <s v="Zwitsal Baby Care Variant 2"/>
        <s v="Zwitsal Baby Care Variant 3"/>
        <s v="Zwitsal Baby Care Variant 4"/>
        <s v="Zwitsal Baby Care Variant 5"/>
        <s v="Zwitsal Baby Care Variant 6"/>
        <s v="Zwitsal Baby Care Variant 7"/>
        <s v="Zwitsal Baby Care Variant 8"/>
        <s v="MamyPoko Baby Care Variant 9"/>
        <s v="Zwitsal Baby Care Variant 10"/>
        <s v="MamyPoko Baby Care Variant 11"/>
        <s v="MamyPoko Baby Care Variant 12"/>
        <s v="MamyPoko Baby Care Variant 13"/>
        <s v="MamyPoko Baby Care Variant 14"/>
        <s v="MamyPoko Baby Care Variant 15"/>
        <s v="MamyPoko Baby Care Variant 16"/>
        <s v="MamyPoko Baby Care Variant 17"/>
        <s v="MamyPoko Baby Care Variant 18"/>
        <s v="Zwitsal Baby Care Variant 19"/>
        <s v="Zwitsal Baby Care Variant 20"/>
      </sharedItems>
    </cacheField>
    <cacheField name="Category" numFmtId="0">
      <sharedItems count="7">
        <s v="Beverage"/>
        <s v="Snack"/>
        <s v="Instant Food"/>
        <s v="Dairy"/>
        <s v="Personal Care"/>
        <s v="Home Care"/>
        <s v="Baby Care"/>
      </sharedItems>
    </cacheField>
    <cacheField name="Stock Awal" numFmtId="1">
      <sharedItems containsSemiMixedTypes="0" containsString="0" containsNumber="1" containsInteger="1" minValue="46" maxValue="2497"/>
    </cacheField>
    <cacheField name="Qty Received" numFmtId="1">
      <sharedItems containsSemiMixedTypes="0" containsString="0" containsNumber="1" containsInteger="1" minValue="80" maxValue="1630"/>
    </cacheField>
    <cacheField name="Qty Dispatched" numFmtId="1">
      <sharedItems containsSemiMixedTypes="0" containsString="0" containsNumber="1" containsInteger="1" minValue="94" maxValue="744"/>
    </cacheField>
    <cacheField name="Qty Available" numFmtId="1">
      <sharedItems containsSemiMixedTypes="0" containsString="0" containsNumber="1" containsInteger="1" minValue="3" maxValue="2808"/>
    </cacheField>
    <cacheField name="Re Order Point" numFmtId="1">
      <sharedItems containsSemiMixedTypes="0" containsString="0" containsNumber="1" containsInteger="1" minValue="20" maxValue="500"/>
    </cacheField>
    <cacheField name="Minimum Stock" numFmtId="1">
      <sharedItems containsSemiMixedTypes="0" containsString="0" containsNumber="1" containsInteger="1" minValue="10" maxValue="250"/>
    </cacheField>
    <cacheField name="Maximum Stock" numFmtId="1">
      <sharedItems containsSemiMixedTypes="0" containsString="0" containsNumber="1" containsInteger="1" minValue="80" maxValue="3000"/>
    </cacheField>
    <cacheField name="Stock Status " numFmtId="1">
      <sharedItems count="6">
        <s v="Safe Stock Level"/>
        <s v="Overstock"/>
        <s v="Reorder Required"/>
        <s v="Re Order Now" u="1"/>
        <s v="Requires Re Order" u="1"/>
        <s v="In Stock" u="1"/>
      </sharedItems>
    </cacheField>
  </cacheFields>
  <extLst>
    <ext xmlns:x14="http://schemas.microsoft.com/office/spreadsheetml/2009/9/main" uri="{725AE2AE-9491-48be-B2B4-4EB974FC3084}">
      <x14:pivotCacheDefinition pivotCacheId="8625826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n v="476"/>
    <n v="450"/>
    <n v="220"/>
    <n v="706"/>
    <n v="150"/>
    <n v="75"/>
    <n v="900"/>
    <x v="0"/>
  </r>
  <r>
    <x v="1"/>
    <x v="1"/>
    <x v="0"/>
    <n v="1798"/>
    <n v="580"/>
    <n v="256"/>
    <n v="2122"/>
    <n v="400"/>
    <n v="200"/>
    <n v="2000"/>
    <x v="1"/>
  </r>
  <r>
    <x v="2"/>
    <x v="2"/>
    <x v="0"/>
    <n v="140"/>
    <n v="500"/>
    <n v="384"/>
    <n v="256"/>
    <n v="40"/>
    <n v="20"/>
    <n v="160"/>
    <x v="1"/>
  </r>
  <r>
    <x v="3"/>
    <x v="3"/>
    <x v="0"/>
    <n v="894"/>
    <n v="460"/>
    <n v="293"/>
    <n v="1061"/>
    <n v="180"/>
    <n v="90"/>
    <n v="900"/>
    <x v="1"/>
  </r>
  <r>
    <x v="4"/>
    <x v="4"/>
    <x v="0"/>
    <n v="174"/>
    <n v="1080"/>
    <n v="308"/>
    <n v="946"/>
    <n v="80"/>
    <n v="40"/>
    <n v="320"/>
    <x v="1"/>
  </r>
  <r>
    <x v="5"/>
    <x v="5"/>
    <x v="0"/>
    <n v="369"/>
    <n v="290"/>
    <n v="243"/>
    <n v="416"/>
    <n v="100"/>
    <n v="50"/>
    <n v="500"/>
    <x v="0"/>
  </r>
  <r>
    <x v="6"/>
    <x v="6"/>
    <x v="0"/>
    <n v="1802"/>
    <n v="400"/>
    <n v="94"/>
    <n v="2108"/>
    <n v="500"/>
    <n v="250"/>
    <n v="2000"/>
    <x v="1"/>
  </r>
  <r>
    <x v="7"/>
    <x v="7"/>
    <x v="0"/>
    <n v="46"/>
    <n v="690"/>
    <n v="216"/>
    <n v="520"/>
    <n v="20"/>
    <n v="10"/>
    <n v="100"/>
    <x v="1"/>
  </r>
  <r>
    <x v="8"/>
    <x v="8"/>
    <x v="0"/>
    <n v="361"/>
    <n v="370"/>
    <n v="394"/>
    <n v="337"/>
    <n v="100"/>
    <n v="50"/>
    <n v="400"/>
    <x v="0"/>
  </r>
  <r>
    <x v="9"/>
    <x v="9"/>
    <x v="0"/>
    <n v="567"/>
    <n v="830"/>
    <n v="315"/>
    <n v="1082"/>
    <n v="180"/>
    <n v="90"/>
    <n v="1080"/>
    <x v="1"/>
  </r>
  <r>
    <x v="10"/>
    <x v="10"/>
    <x v="0"/>
    <n v="626"/>
    <n v="440"/>
    <n v="224"/>
    <n v="842"/>
    <n v="150"/>
    <n v="75"/>
    <n v="900"/>
    <x v="0"/>
  </r>
  <r>
    <x v="11"/>
    <x v="11"/>
    <x v="0"/>
    <n v="193"/>
    <n v="470"/>
    <n v="371"/>
    <n v="292"/>
    <n v="40"/>
    <n v="20"/>
    <n v="160"/>
    <x v="1"/>
  </r>
  <r>
    <x v="12"/>
    <x v="12"/>
    <x v="0"/>
    <n v="529"/>
    <n v="590"/>
    <n v="231"/>
    <n v="888"/>
    <n v="200"/>
    <n v="100"/>
    <n v="800"/>
    <x v="1"/>
  </r>
  <r>
    <x v="13"/>
    <x v="13"/>
    <x v="0"/>
    <n v="1293"/>
    <n v="770"/>
    <n v="317"/>
    <n v="1746"/>
    <n v="400"/>
    <n v="200"/>
    <n v="2400"/>
    <x v="0"/>
  </r>
  <r>
    <x v="14"/>
    <x v="14"/>
    <x v="0"/>
    <n v="313"/>
    <n v="940"/>
    <n v="445"/>
    <n v="808"/>
    <n v="150"/>
    <n v="75"/>
    <n v="900"/>
    <x v="0"/>
  </r>
  <r>
    <x v="15"/>
    <x v="15"/>
    <x v="0"/>
    <n v="745"/>
    <n v="430"/>
    <n v="409"/>
    <n v="766"/>
    <n v="180"/>
    <n v="90"/>
    <n v="1080"/>
    <x v="0"/>
  </r>
  <r>
    <x v="16"/>
    <x v="16"/>
    <x v="0"/>
    <n v="286"/>
    <n v="770"/>
    <n v="335"/>
    <n v="721"/>
    <n v="120"/>
    <n v="60"/>
    <n v="600"/>
    <x v="1"/>
  </r>
  <r>
    <x v="17"/>
    <x v="17"/>
    <x v="0"/>
    <n v="2062"/>
    <n v="790"/>
    <n v="339"/>
    <n v="2513"/>
    <n v="500"/>
    <n v="250"/>
    <n v="2000"/>
    <x v="1"/>
  </r>
  <r>
    <x v="18"/>
    <x v="18"/>
    <x v="0"/>
    <n v="302"/>
    <n v="510"/>
    <n v="343"/>
    <n v="469"/>
    <n v="120"/>
    <n v="60"/>
    <n v="720"/>
    <x v="0"/>
  </r>
  <r>
    <x v="19"/>
    <x v="19"/>
    <x v="0"/>
    <n v="1450"/>
    <n v="1160"/>
    <n v="186"/>
    <n v="2424"/>
    <n v="300"/>
    <n v="150"/>
    <n v="1500"/>
    <x v="1"/>
  </r>
  <r>
    <x v="20"/>
    <x v="20"/>
    <x v="0"/>
    <n v="163"/>
    <n v="700"/>
    <n v="268"/>
    <n v="595"/>
    <n v="80"/>
    <n v="40"/>
    <n v="400"/>
    <x v="1"/>
  </r>
  <r>
    <x v="21"/>
    <x v="21"/>
    <x v="0"/>
    <n v="150"/>
    <n v="760"/>
    <n v="279"/>
    <n v="631"/>
    <n v="60"/>
    <n v="30"/>
    <n v="360"/>
    <x v="1"/>
  </r>
  <r>
    <x v="22"/>
    <x v="22"/>
    <x v="0"/>
    <n v="178"/>
    <n v="530"/>
    <n v="244"/>
    <n v="464"/>
    <n v="40"/>
    <n v="20"/>
    <n v="200"/>
    <x v="1"/>
  </r>
  <r>
    <x v="23"/>
    <x v="23"/>
    <x v="0"/>
    <n v="384"/>
    <n v="380"/>
    <n v="322"/>
    <n v="442"/>
    <n v="100"/>
    <n v="50"/>
    <n v="600"/>
    <x v="0"/>
  </r>
  <r>
    <x v="24"/>
    <x v="24"/>
    <x v="0"/>
    <n v="792"/>
    <n v="160"/>
    <n v="435"/>
    <n v="517"/>
    <n v="180"/>
    <n v="90"/>
    <n v="720"/>
    <x v="0"/>
  </r>
  <r>
    <x v="25"/>
    <x v="25"/>
    <x v="0"/>
    <n v="630"/>
    <n v="910"/>
    <n v="335"/>
    <n v="1205"/>
    <n v="200"/>
    <n v="100"/>
    <n v="1200"/>
    <x v="1"/>
  </r>
  <r>
    <x v="26"/>
    <x v="26"/>
    <x v="0"/>
    <n v="1240"/>
    <n v="300"/>
    <n v="176"/>
    <n v="1364"/>
    <n v="500"/>
    <n v="250"/>
    <n v="2000"/>
    <x v="0"/>
  </r>
  <r>
    <x v="27"/>
    <x v="27"/>
    <x v="0"/>
    <n v="754"/>
    <n v="840"/>
    <n v="570"/>
    <n v="1024"/>
    <n v="180"/>
    <n v="90"/>
    <n v="900"/>
    <x v="1"/>
  </r>
  <r>
    <x v="28"/>
    <x v="28"/>
    <x v="0"/>
    <n v="138"/>
    <n v="920"/>
    <n v="281"/>
    <n v="777"/>
    <n v="40"/>
    <n v="20"/>
    <n v="160"/>
    <x v="1"/>
  </r>
  <r>
    <x v="29"/>
    <x v="29"/>
    <x v="0"/>
    <n v="298"/>
    <n v="510"/>
    <n v="346"/>
    <n v="462"/>
    <n v="120"/>
    <n v="60"/>
    <n v="480"/>
    <x v="0"/>
  </r>
  <r>
    <x v="30"/>
    <x v="30"/>
    <x v="0"/>
    <n v="906"/>
    <n v="340"/>
    <n v="306"/>
    <n v="940"/>
    <n v="200"/>
    <n v="100"/>
    <n v="1200"/>
    <x v="0"/>
  </r>
  <r>
    <x v="31"/>
    <x v="31"/>
    <x v="0"/>
    <n v="272"/>
    <n v="390"/>
    <n v="386"/>
    <n v="276"/>
    <n v="100"/>
    <n v="50"/>
    <n v="600"/>
    <x v="0"/>
  </r>
  <r>
    <x v="32"/>
    <x v="32"/>
    <x v="0"/>
    <n v="1029"/>
    <n v="830"/>
    <n v="270"/>
    <n v="1589"/>
    <n v="250"/>
    <n v="125"/>
    <n v="1000"/>
    <x v="1"/>
  </r>
  <r>
    <x v="33"/>
    <x v="33"/>
    <x v="0"/>
    <n v="319"/>
    <n v="570"/>
    <n v="147"/>
    <n v="742"/>
    <n v="150"/>
    <n v="75"/>
    <n v="600"/>
    <x v="1"/>
  </r>
  <r>
    <x v="34"/>
    <x v="34"/>
    <x v="0"/>
    <n v="378"/>
    <n v="340"/>
    <n v="386"/>
    <n v="332"/>
    <n v="80"/>
    <n v="40"/>
    <n v="320"/>
    <x v="1"/>
  </r>
  <r>
    <x v="35"/>
    <x v="35"/>
    <x v="0"/>
    <n v="98"/>
    <n v="780"/>
    <n v="246"/>
    <n v="632"/>
    <n v="20"/>
    <n v="10"/>
    <n v="120"/>
    <x v="1"/>
  </r>
  <r>
    <x v="36"/>
    <x v="36"/>
    <x v="0"/>
    <n v="1941"/>
    <n v="590"/>
    <n v="364"/>
    <n v="2167"/>
    <n v="400"/>
    <n v="200"/>
    <n v="1600"/>
    <x v="1"/>
  </r>
  <r>
    <x v="37"/>
    <x v="37"/>
    <x v="0"/>
    <n v="289"/>
    <n v="580"/>
    <n v="329"/>
    <n v="540"/>
    <n v="120"/>
    <n v="60"/>
    <n v="480"/>
    <x v="1"/>
  </r>
  <r>
    <x v="38"/>
    <x v="38"/>
    <x v="0"/>
    <n v="185"/>
    <n v="480"/>
    <n v="332"/>
    <n v="333"/>
    <n v="60"/>
    <n v="30"/>
    <n v="360"/>
    <x v="0"/>
  </r>
  <r>
    <x v="39"/>
    <x v="39"/>
    <x v="0"/>
    <n v="197"/>
    <n v="510"/>
    <n v="229"/>
    <n v="478"/>
    <n v="40"/>
    <n v="20"/>
    <n v="240"/>
    <x v="1"/>
  </r>
  <r>
    <x v="40"/>
    <x v="40"/>
    <x v="1"/>
    <n v="1826"/>
    <n v="600"/>
    <n v="305"/>
    <n v="2121"/>
    <n v="400"/>
    <n v="200"/>
    <n v="1600"/>
    <x v="1"/>
  </r>
  <r>
    <x v="41"/>
    <x v="41"/>
    <x v="1"/>
    <n v="607"/>
    <n v="410"/>
    <n v="317"/>
    <n v="700"/>
    <n v="200"/>
    <n v="100"/>
    <n v="1000"/>
    <x v="0"/>
  </r>
  <r>
    <x v="42"/>
    <x v="42"/>
    <x v="1"/>
    <n v="387"/>
    <n v="860"/>
    <n v="210"/>
    <n v="1037"/>
    <n v="80"/>
    <n v="40"/>
    <n v="480"/>
    <x v="1"/>
  </r>
  <r>
    <x v="43"/>
    <x v="43"/>
    <x v="1"/>
    <n v="576"/>
    <n v="720"/>
    <n v="131"/>
    <n v="1165"/>
    <n v="180"/>
    <n v="90"/>
    <n v="720"/>
    <x v="1"/>
  </r>
  <r>
    <x v="44"/>
    <x v="44"/>
    <x v="1"/>
    <n v="689"/>
    <n v="650"/>
    <n v="335"/>
    <n v="1004"/>
    <n v="180"/>
    <n v="90"/>
    <n v="1080"/>
    <x v="0"/>
  </r>
  <r>
    <x v="45"/>
    <x v="45"/>
    <x v="1"/>
    <n v="290"/>
    <n v="920"/>
    <n v="581"/>
    <n v="629"/>
    <n v="80"/>
    <n v="40"/>
    <n v="480"/>
    <x v="1"/>
  </r>
  <r>
    <x v="46"/>
    <x v="46"/>
    <x v="1"/>
    <n v="127"/>
    <n v="930"/>
    <n v="100"/>
    <n v="957"/>
    <n v="40"/>
    <n v="20"/>
    <n v="160"/>
    <x v="1"/>
  </r>
  <r>
    <x v="47"/>
    <x v="47"/>
    <x v="1"/>
    <n v="385"/>
    <n v="720"/>
    <n v="614"/>
    <n v="491"/>
    <n v="80"/>
    <n v="40"/>
    <n v="400"/>
    <x v="1"/>
  </r>
  <r>
    <x v="48"/>
    <x v="48"/>
    <x v="1"/>
    <n v="132"/>
    <n v="670"/>
    <n v="263"/>
    <n v="539"/>
    <n v="40"/>
    <n v="20"/>
    <n v="200"/>
    <x v="1"/>
  </r>
  <r>
    <x v="49"/>
    <x v="49"/>
    <x v="1"/>
    <n v="136"/>
    <n v="420"/>
    <n v="462"/>
    <n v="94"/>
    <n v="60"/>
    <n v="30"/>
    <n v="240"/>
    <x v="0"/>
  </r>
  <r>
    <x v="50"/>
    <x v="50"/>
    <x v="1"/>
    <n v="1621"/>
    <n v="580"/>
    <n v="390"/>
    <n v="1811"/>
    <n v="500"/>
    <n v="250"/>
    <n v="2500"/>
    <x v="0"/>
  </r>
  <r>
    <x v="51"/>
    <x v="51"/>
    <x v="1"/>
    <n v="443"/>
    <n v="500"/>
    <n v="253"/>
    <n v="690"/>
    <n v="120"/>
    <n v="60"/>
    <n v="480"/>
    <x v="1"/>
  </r>
  <r>
    <x v="52"/>
    <x v="52"/>
    <x v="1"/>
    <n v="251"/>
    <n v="690"/>
    <n v="454"/>
    <n v="487"/>
    <n v="100"/>
    <n v="50"/>
    <n v="400"/>
    <x v="1"/>
  </r>
  <r>
    <x v="53"/>
    <x v="53"/>
    <x v="1"/>
    <n v="175"/>
    <n v="950"/>
    <n v="558"/>
    <n v="567"/>
    <n v="60"/>
    <n v="30"/>
    <n v="300"/>
    <x v="1"/>
  </r>
  <r>
    <x v="54"/>
    <x v="54"/>
    <x v="1"/>
    <n v="1215"/>
    <n v="630"/>
    <n v="381"/>
    <n v="1464"/>
    <n v="250"/>
    <n v="125"/>
    <n v="1500"/>
    <x v="0"/>
  </r>
  <r>
    <x v="55"/>
    <x v="55"/>
    <x v="1"/>
    <n v="296"/>
    <n v="550"/>
    <n v="355"/>
    <n v="491"/>
    <n v="120"/>
    <n v="60"/>
    <n v="720"/>
    <x v="0"/>
  </r>
  <r>
    <x v="56"/>
    <x v="56"/>
    <x v="1"/>
    <n v="1706"/>
    <n v="800"/>
    <n v="267"/>
    <n v="2239"/>
    <n v="500"/>
    <n v="250"/>
    <n v="2000"/>
    <x v="1"/>
  </r>
  <r>
    <x v="57"/>
    <x v="57"/>
    <x v="1"/>
    <n v="167"/>
    <n v="640"/>
    <n v="335"/>
    <n v="472"/>
    <n v="40"/>
    <n v="20"/>
    <n v="200"/>
    <x v="1"/>
  </r>
  <r>
    <x v="58"/>
    <x v="58"/>
    <x v="1"/>
    <n v="734"/>
    <n v="1300"/>
    <n v="283"/>
    <n v="1751"/>
    <n v="180"/>
    <n v="90"/>
    <n v="720"/>
    <x v="1"/>
  </r>
  <r>
    <x v="59"/>
    <x v="59"/>
    <x v="1"/>
    <n v="302"/>
    <n v="910"/>
    <n v="336"/>
    <n v="876"/>
    <n v="120"/>
    <n v="60"/>
    <n v="480"/>
    <x v="1"/>
  </r>
  <r>
    <x v="60"/>
    <x v="60"/>
    <x v="1"/>
    <n v="929"/>
    <n v="620"/>
    <n v="236"/>
    <n v="1313"/>
    <n v="300"/>
    <n v="150"/>
    <n v="1800"/>
    <x v="0"/>
  </r>
  <r>
    <x v="61"/>
    <x v="61"/>
    <x v="1"/>
    <n v="636"/>
    <n v="510"/>
    <n v="200"/>
    <n v="946"/>
    <n v="150"/>
    <n v="75"/>
    <n v="900"/>
    <x v="1"/>
  </r>
  <r>
    <x v="62"/>
    <x v="62"/>
    <x v="1"/>
    <n v="153"/>
    <n v="540"/>
    <n v="372"/>
    <n v="321"/>
    <n v="60"/>
    <n v="30"/>
    <n v="240"/>
    <x v="1"/>
  </r>
  <r>
    <x v="63"/>
    <x v="63"/>
    <x v="1"/>
    <n v="184"/>
    <n v="770"/>
    <n v="158"/>
    <n v="796"/>
    <n v="60"/>
    <n v="30"/>
    <n v="240"/>
    <x v="1"/>
  </r>
  <r>
    <x v="64"/>
    <x v="64"/>
    <x v="1"/>
    <n v="239"/>
    <n v="1000"/>
    <n v="142"/>
    <n v="1097"/>
    <n v="60"/>
    <n v="30"/>
    <n v="360"/>
    <x v="1"/>
  </r>
  <r>
    <x v="65"/>
    <x v="65"/>
    <x v="1"/>
    <n v="809"/>
    <n v="1070"/>
    <n v="296"/>
    <n v="1583"/>
    <n v="300"/>
    <n v="150"/>
    <n v="1500"/>
    <x v="1"/>
  </r>
  <r>
    <x v="66"/>
    <x v="66"/>
    <x v="1"/>
    <n v="887"/>
    <n v="610"/>
    <n v="143"/>
    <n v="1354"/>
    <n v="250"/>
    <n v="125"/>
    <n v="1500"/>
    <x v="0"/>
  </r>
  <r>
    <x v="67"/>
    <x v="67"/>
    <x v="1"/>
    <n v="71"/>
    <n v="840"/>
    <n v="374"/>
    <n v="537"/>
    <n v="20"/>
    <n v="10"/>
    <n v="120"/>
    <x v="1"/>
  </r>
  <r>
    <x v="68"/>
    <x v="68"/>
    <x v="1"/>
    <n v="626"/>
    <n v="860"/>
    <n v="567"/>
    <n v="919"/>
    <n v="150"/>
    <n v="75"/>
    <n v="900"/>
    <x v="1"/>
  </r>
  <r>
    <x v="69"/>
    <x v="69"/>
    <x v="1"/>
    <n v="296"/>
    <n v="270"/>
    <n v="288"/>
    <n v="278"/>
    <n v="100"/>
    <n v="50"/>
    <n v="400"/>
    <x v="0"/>
  </r>
  <r>
    <x v="70"/>
    <x v="70"/>
    <x v="1"/>
    <n v="2209"/>
    <n v="860"/>
    <n v="261"/>
    <n v="2808"/>
    <n v="500"/>
    <n v="250"/>
    <n v="2500"/>
    <x v="1"/>
  </r>
  <r>
    <x v="71"/>
    <x v="71"/>
    <x v="1"/>
    <n v="298"/>
    <n v="570"/>
    <n v="446"/>
    <n v="422"/>
    <n v="100"/>
    <n v="50"/>
    <n v="500"/>
    <x v="0"/>
  </r>
  <r>
    <x v="72"/>
    <x v="72"/>
    <x v="1"/>
    <n v="692"/>
    <n v="210"/>
    <n v="316"/>
    <n v="586"/>
    <n v="150"/>
    <n v="75"/>
    <n v="600"/>
    <x v="0"/>
  </r>
  <r>
    <x v="73"/>
    <x v="73"/>
    <x v="1"/>
    <n v="336"/>
    <n v="800"/>
    <n v="193"/>
    <n v="943"/>
    <n v="120"/>
    <n v="60"/>
    <n v="720"/>
    <x v="1"/>
  </r>
  <r>
    <x v="74"/>
    <x v="74"/>
    <x v="1"/>
    <n v="564"/>
    <n v="220"/>
    <n v="356"/>
    <n v="428"/>
    <n v="120"/>
    <n v="60"/>
    <n v="600"/>
    <x v="0"/>
  </r>
  <r>
    <x v="75"/>
    <x v="75"/>
    <x v="2"/>
    <n v="1060"/>
    <n v="460"/>
    <n v="311"/>
    <n v="1209"/>
    <n v="400"/>
    <n v="200"/>
    <n v="2000"/>
    <x v="0"/>
  </r>
  <r>
    <x v="76"/>
    <x v="76"/>
    <x v="2"/>
    <n v="514"/>
    <n v="640"/>
    <n v="185"/>
    <n v="969"/>
    <n v="120"/>
    <n v="60"/>
    <n v="480"/>
    <x v="1"/>
  </r>
  <r>
    <x v="77"/>
    <x v="77"/>
    <x v="2"/>
    <n v="462"/>
    <n v="360"/>
    <n v="744"/>
    <n v="78"/>
    <n v="120"/>
    <n v="60"/>
    <n v="480"/>
    <x v="2"/>
  </r>
  <r>
    <x v="78"/>
    <x v="78"/>
    <x v="2"/>
    <n v="341"/>
    <n v="800"/>
    <n v="225"/>
    <n v="916"/>
    <n v="120"/>
    <n v="60"/>
    <n v="480"/>
    <x v="1"/>
  </r>
  <r>
    <x v="79"/>
    <x v="79"/>
    <x v="2"/>
    <n v="750"/>
    <n v="1100"/>
    <n v="379"/>
    <n v="1471"/>
    <n v="250"/>
    <n v="125"/>
    <n v="1500"/>
    <x v="0"/>
  </r>
  <r>
    <x v="80"/>
    <x v="80"/>
    <x v="2"/>
    <n v="1543"/>
    <n v="690"/>
    <n v="396"/>
    <n v="1837"/>
    <n v="500"/>
    <n v="250"/>
    <n v="3000"/>
    <x v="0"/>
  </r>
  <r>
    <x v="81"/>
    <x v="81"/>
    <x v="2"/>
    <n v="485"/>
    <n v="340"/>
    <n v="217"/>
    <n v="608"/>
    <n v="200"/>
    <n v="100"/>
    <n v="1000"/>
    <x v="0"/>
  </r>
  <r>
    <x v="82"/>
    <x v="82"/>
    <x v="2"/>
    <n v="443"/>
    <n v="1130"/>
    <n v="284"/>
    <n v="1289"/>
    <n v="120"/>
    <n v="60"/>
    <n v="480"/>
    <x v="1"/>
  </r>
  <r>
    <x v="83"/>
    <x v="83"/>
    <x v="2"/>
    <n v="140"/>
    <n v="600"/>
    <n v="173"/>
    <n v="567"/>
    <n v="40"/>
    <n v="20"/>
    <n v="200"/>
    <x v="1"/>
  </r>
  <r>
    <x v="84"/>
    <x v="84"/>
    <x v="2"/>
    <n v="391"/>
    <n v="640"/>
    <n v="374"/>
    <n v="657"/>
    <n v="80"/>
    <n v="40"/>
    <n v="400"/>
    <x v="1"/>
  </r>
  <r>
    <x v="85"/>
    <x v="85"/>
    <x v="2"/>
    <n v="507"/>
    <n v="420"/>
    <n v="408"/>
    <n v="519"/>
    <n v="200"/>
    <n v="100"/>
    <n v="800"/>
    <x v="0"/>
  </r>
  <r>
    <x v="86"/>
    <x v="86"/>
    <x v="2"/>
    <n v="478"/>
    <n v="440"/>
    <n v="210"/>
    <n v="708"/>
    <n v="180"/>
    <n v="90"/>
    <n v="900"/>
    <x v="0"/>
  </r>
  <r>
    <x v="87"/>
    <x v="87"/>
    <x v="2"/>
    <n v="91"/>
    <n v="660"/>
    <n v="211"/>
    <n v="540"/>
    <n v="40"/>
    <n v="20"/>
    <n v="160"/>
    <x v="1"/>
  </r>
  <r>
    <x v="88"/>
    <x v="88"/>
    <x v="2"/>
    <n v="87"/>
    <n v="800"/>
    <n v="250"/>
    <n v="637"/>
    <n v="40"/>
    <n v="20"/>
    <n v="200"/>
    <x v="1"/>
  </r>
  <r>
    <x v="89"/>
    <x v="89"/>
    <x v="2"/>
    <n v="240"/>
    <n v="610"/>
    <n v="148"/>
    <n v="702"/>
    <n v="60"/>
    <n v="30"/>
    <n v="240"/>
    <x v="1"/>
  </r>
  <r>
    <x v="90"/>
    <x v="90"/>
    <x v="2"/>
    <n v="739"/>
    <n v="470"/>
    <n v="220"/>
    <n v="989"/>
    <n v="200"/>
    <n v="100"/>
    <n v="800"/>
    <x v="1"/>
  </r>
  <r>
    <x v="91"/>
    <x v="91"/>
    <x v="2"/>
    <n v="397"/>
    <n v="720"/>
    <n v="347"/>
    <n v="770"/>
    <n v="100"/>
    <n v="50"/>
    <n v="600"/>
    <x v="1"/>
  </r>
  <r>
    <x v="92"/>
    <x v="92"/>
    <x v="2"/>
    <n v="274"/>
    <n v="770"/>
    <n v="216"/>
    <n v="828"/>
    <n v="100"/>
    <n v="50"/>
    <n v="400"/>
    <x v="1"/>
  </r>
  <r>
    <x v="93"/>
    <x v="93"/>
    <x v="2"/>
    <n v="47"/>
    <n v="820"/>
    <n v="342"/>
    <n v="525"/>
    <n v="20"/>
    <n v="10"/>
    <n v="80"/>
    <x v="1"/>
  </r>
  <r>
    <x v="94"/>
    <x v="94"/>
    <x v="2"/>
    <n v="456"/>
    <n v="330"/>
    <n v="244"/>
    <n v="542"/>
    <n v="200"/>
    <n v="100"/>
    <n v="1000"/>
    <x v="0"/>
  </r>
  <r>
    <x v="95"/>
    <x v="95"/>
    <x v="2"/>
    <n v="1679"/>
    <n v="1180"/>
    <n v="253"/>
    <n v="2606"/>
    <n v="500"/>
    <n v="250"/>
    <n v="2500"/>
    <x v="1"/>
  </r>
  <r>
    <x v="96"/>
    <x v="96"/>
    <x v="2"/>
    <n v="1394"/>
    <n v="510"/>
    <n v="303"/>
    <n v="1601"/>
    <n v="400"/>
    <n v="200"/>
    <n v="1600"/>
    <x v="1"/>
  </r>
  <r>
    <x v="97"/>
    <x v="97"/>
    <x v="2"/>
    <n v="681"/>
    <n v="320"/>
    <n v="335"/>
    <n v="666"/>
    <n v="150"/>
    <n v="75"/>
    <n v="600"/>
    <x v="1"/>
  </r>
  <r>
    <x v="98"/>
    <x v="98"/>
    <x v="2"/>
    <n v="92"/>
    <n v="580"/>
    <n v="327"/>
    <n v="345"/>
    <n v="20"/>
    <n v="10"/>
    <n v="120"/>
    <x v="1"/>
  </r>
  <r>
    <x v="99"/>
    <x v="99"/>
    <x v="2"/>
    <n v="167"/>
    <n v="320"/>
    <n v="210"/>
    <n v="277"/>
    <n v="60"/>
    <n v="30"/>
    <n v="300"/>
    <x v="0"/>
  </r>
  <r>
    <x v="100"/>
    <x v="100"/>
    <x v="3"/>
    <n v="988"/>
    <n v="520"/>
    <n v="412"/>
    <n v="1096"/>
    <n v="300"/>
    <n v="150"/>
    <n v="1800"/>
    <x v="0"/>
  </r>
  <r>
    <x v="101"/>
    <x v="101"/>
    <x v="3"/>
    <n v="218"/>
    <n v="880"/>
    <n v="353"/>
    <n v="745"/>
    <n v="60"/>
    <n v="30"/>
    <n v="300"/>
    <x v="1"/>
  </r>
  <r>
    <x v="102"/>
    <x v="102"/>
    <x v="3"/>
    <n v="332"/>
    <n v="970"/>
    <n v="183"/>
    <n v="1119"/>
    <n v="150"/>
    <n v="75"/>
    <n v="750"/>
    <x v="1"/>
  </r>
  <r>
    <x v="103"/>
    <x v="103"/>
    <x v="3"/>
    <n v="269"/>
    <n v="780"/>
    <n v="378"/>
    <n v="671"/>
    <n v="60"/>
    <n v="30"/>
    <n v="300"/>
    <x v="1"/>
  </r>
  <r>
    <x v="104"/>
    <x v="104"/>
    <x v="3"/>
    <n v="1549"/>
    <n v="680"/>
    <n v="123"/>
    <n v="2106"/>
    <n v="500"/>
    <n v="250"/>
    <n v="2500"/>
    <x v="0"/>
  </r>
  <r>
    <x v="105"/>
    <x v="105"/>
    <x v="3"/>
    <n v="459"/>
    <n v="680"/>
    <n v="450"/>
    <n v="689"/>
    <n v="100"/>
    <n v="50"/>
    <n v="400"/>
    <x v="1"/>
  </r>
  <r>
    <x v="106"/>
    <x v="106"/>
    <x v="3"/>
    <n v="1081"/>
    <n v="1050"/>
    <n v="275"/>
    <n v="1856"/>
    <n v="250"/>
    <n v="125"/>
    <n v="1000"/>
    <x v="1"/>
  </r>
  <r>
    <x v="107"/>
    <x v="107"/>
    <x v="3"/>
    <n v="1141"/>
    <n v="1030"/>
    <n v="288"/>
    <n v="1883"/>
    <n v="300"/>
    <n v="150"/>
    <n v="1500"/>
    <x v="1"/>
  </r>
  <r>
    <x v="108"/>
    <x v="108"/>
    <x v="3"/>
    <n v="411"/>
    <n v="980"/>
    <n v="275"/>
    <n v="1116"/>
    <n v="120"/>
    <n v="60"/>
    <n v="720"/>
    <x v="1"/>
  </r>
  <r>
    <x v="109"/>
    <x v="109"/>
    <x v="3"/>
    <n v="489"/>
    <n v="540"/>
    <n v="420"/>
    <n v="609"/>
    <n v="100"/>
    <n v="50"/>
    <n v="600"/>
    <x v="1"/>
  </r>
  <r>
    <x v="110"/>
    <x v="110"/>
    <x v="3"/>
    <n v="275"/>
    <n v="690"/>
    <n v="332"/>
    <n v="633"/>
    <n v="100"/>
    <n v="50"/>
    <n v="500"/>
    <x v="1"/>
  </r>
  <r>
    <x v="111"/>
    <x v="111"/>
    <x v="3"/>
    <n v="551"/>
    <n v="800"/>
    <n v="679"/>
    <n v="672"/>
    <n v="120"/>
    <n v="60"/>
    <n v="480"/>
    <x v="1"/>
  </r>
  <r>
    <x v="112"/>
    <x v="112"/>
    <x v="3"/>
    <n v="144"/>
    <n v="1190"/>
    <n v="454"/>
    <n v="880"/>
    <n v="60"/>
    <n v="30"/>
    <n v="360"/>
    <x v="1"/>
  </r>
  <r>
    <x v="113"/>
    <x v="113"/>
    <x v="3"/>
    <n v="1372"/>
    <n v="940"/>
    <n v="364"/>
    <n v="1948"/>
    <n v="300"/>
    <n v="150"/>
    <n v="1500"/>
    <x v="1"/>
  </r>
  <r>
    <x v="114"/>
    <x v="114"/>
    <x v="3"/>
    <n v="109"/>
    <n v="180"/>
    <n v="286"/>
    <n v="3"/>
    <n v="40"/>
    <n v="20"/>
    <n v="160"/>
    <x v="2"/>
  </r>
  <r>
    <x v="115"/>
    <x v="115"/>
    <x v="3"/>
    <n v="793"/>
    <n v="480"/>
    <n v="288"/>
    <n v="985"/>
    <n v="200"/>
    <n v="100"/>
    <n v="800"/>
    <x v="1"/>
  </r>
  <r>
    <x v="116"/>
    <x v="116"/>
    <x v="3"/>
    <n v="410"/>
    <n v="650"/>
    <n v="310"/>
    <n v="750"/>
    <n v="200"/>
    <n v="100"/>
    <n v="1000"/>
    <x v="0"/>
  </r>
  <r>
    <x v="117"/>
    <x v="117"/>
    <x v="3"/>
    <n v="441"/>
    <n v="310"/>
    <n v="230"/>
    <n v="521"/>
    <n v="200"/>
    <n v="100"/>
    <n v="800"/>
    <x v="0"/>
  </r>
  <r>
    <x v="118"/>
    <x v="118"/>
    <x v="3"/>
    <n v="64"/>
    <n v="350"/>
    <n v="281"/>
    <n v="133"/>
    <n v="20"/>
    <n v="10"/>
    <n v="80"/>
    <x v="1"/>
  </r>
  <r>
    <x v="119"/>
    <x v="119"/>
    <x v="3"/>
    <n v="1101"/>
    <n v="1270"/>
    <n v="267"/>
    <n v="2104"/>
    <n v="400"/>
    <n v="200"/>
    <n v="2400"/>
    <x v="0"/>
  </r>
  <r>
    <x v="120"/>
    <x v="120"/>
    <x v="4"/>
    <n v="343"/>
    <n v="430"/>
    <n v="227"/>
    <n v="546"/>
    <n v="80"/>
    <n v="40"/>
    <n v="480"/>
    <x v="1"/>
  </r>
  <r>
    <x v="121"/>
    <x v="121"/>
    <x v="4"/>
    <n v="73"/>
    <n v="470"/>
    <n v="239"/>
    <n v="304"/>
    <n v="20"/>
    <n v="10"/>
    <n v="120"/>
    <x v="1"/>
  </r>
  <r>
    <x v="122"/>
    <x v="122"/>
    <x v="4"/>
    <n v="431"/>
    <n v="1070"/>
    <n v="303"/>
    <n v="1198"/>
    <n v="120"/>
    <n v="60"/>
    <n v="720"/>
    <x v="1"/>
  </r>
  <r>
    <x v="123"/>
    <x v="123"/>
    <x v="4"/>
    <n v="533"/>
    <n v="760"/>
    <n v="381"/>
    <n v="912"/>
    <n v="120"/>
    <n v="60"/>
    <n v="600"/>
    <x v="1"/>
  </r>
  <r>
    <x v="124"/>
    <x v="124"/>
    <x v="4"/>
    <n v="330"/>
    <n v="430"/>
    <n v="355"/>
    <n v="405"/>
    <n v="80"/>
    <n v="40"/>
    <n v="400"/>
    <x v="1"/>
  </r>
  <r>
    <x v="125"/>
    <x v="125"/>
    <x v="4"/>
    <n v="2188"/>
    <n v="790"/>
    <n v="409"/>
    <n v="2569"/>
    <n v="500"/>
    <n v="250"/>
    <n v="2000"/>
    <x v="1"/>
  </r>
  <r>
    <x v="126"/>
    <x v="126"/>
    <x v="4"/>
    <n v="53"/>
    <n v="820"/>
    <n v="514"/>
    <n v="359"/>
    <n v="20"/>
    <n v="10"/>
    <n v="120"/>
    <x v="1"/>
  </r>
  <r>
    <x v="127"/>
    <x v="127"/>
    <x v="4"/>
    <n v="735"/>
    <n v="370"/>
    <n v="217"/>
    <n v="888"/>
    <n v="150"/>
    <n v="75"/>
    <n v="900"/>
    <x v="0"/>
  </r>
  <r>
    <x v="128"/>
    <x v="128"/>
    <x v="4"/>
    <n v="740"/>
    <n v="280"/>
    <n v="510"/>
    <n v="510"/>
    <n v="200"/>
    <n v="100"/>
    <n v="1000"/>
    <x v="0"/>
  </r>
  <r>
    <x v="129"/>
    <x v="129"/>
    <x v="4"/>
    <n v="398"/>
    <n v="520"/>
    <n v="362"/>
    <n v="556"/>
    <n v="180"/>
    <n v="90"/>
    <n v="720"/>
    <x v="0"/>
  </r>
  <r>
    <x v="130"/>
    <x v="130"/>
    <x v="4"/>
    <n v="642"/>
    <n v="930"/>
    <n v="254"/>
    <n v="1318"/>
    <n v="150"/>
    <n v="75"/>
    <n v="750"/>
    <x v="1"/>
  </r>
  <r>
    <x v="131"/>
    <x v="131"/>
    <x v="4"/>
    <n v="352"/>
    <n v="610"/>
    <n v="291"/>
    <n v="671"/>
    <n v="100"/>
    <n v="50"/>
    <n v="500"/>
    <x v="1"/>
  </r>
  <r>
    <x v="132"/>
    <x v="132"/>
    <x v="4"/>
    <n v="447"/>
    <n v="440"/>
    <n v="464"/>
    <n v="423"/>
    <n v="100"/>
    <n v="50"/>
    <n v="500"/>
    <x v="0"/>
  </r>
  <r>
    <x v="133"/>
    <x v="133"/>
    <x v="4"/>
    <n v="777"/>
    <n v="870"/>
    <n v="313"/>
    <n v="1334"/>
    <n v="250"/>
    <n v="125"/>
    <n v="1000"/>
    <x v="1"/>
  </r>
  <r>
    <x v="134"/>
    <x v="134"/>
    <x v="4"/>
    <n v="228"/>
    <n v="290"/>
    <n v="325"/>
    <n v="193"/>
    <n v="60"/>
    <n v="30"/>
    <n v="300"/>
    <x v="0"/>
  </r>
  <r>
    <x v="135"/>
    <x v="135"/>
    <x v="4"/>
    <n v="2497"/>
    <n v="400"/>
    <n v="430"/>
    <n v="2467"/>
    <n v="500"/>
    <n v="250"/>
    <n v="2000"/>
    <x v="1"/>
  </r>
  <r>
    <x v="136"/>
    <x v="136"/>
    <x v="4"/>
    <n v="701"/>
    <n v="1060"/>
    <n v="562"/>
    <n v="1199"/>
    <n v="150"/>
    <n v="75"/>
    <n v="750"/>
    <x v="1"/>
  </r>
  <r>
    <x v="137"/>
    <x v="137"/>
    <x v="4"/>
    <n v="462"/>
    <n v="720"/>
    <n v="160"/>
    <n v="1022"/>
    <n v="150"/>
    <n v="75"/>
    <n v="750"/>
    <x v="1"/>
  </r>
  <r>
    <x v="138"/>
    <x v="138"/>
    <x v="4"/>
    <n v="952"/>
    <n v="740"/>
    <n v="186"/>
    <n v="1506"/>
    <n v="200"/>
    <n v="100"/>
    <n v="1000"/>
    <x v="1"/>
  </r>
  <r>
    <x v="139"/>
    <x v="139"/>
    <x v="4"/>
    <n v="290"/>
    <n v="690"/>
    <n v="476"/>
    <n v="504"/>
    <n v="60"/>
    <n v="30"/>
    <n v="360"/>
    <x v="1"/>
  </r>
  <r>
    <x v="140"/>
    <x v="140"/>
    <x v="4"/>
    <n v="631"/>
    <n v="520"/>
    <n v="170"/>
    <n v="981"/>
    <n v="180"/>
    <n v="90"/>
    <n v="720"/>
    <x v="1"/>
  </r>
  <r>
    <x v="141"/>
    <x v="141"/>
    <x v="4"/>
    <n v="368"/>
    <n v="370"/>
    <n v="345"/>
    <n v="393"/>
    <n v="120"/>
    <n v="60"/>
    <n v="720"/>
    <x v="0"/>
  </r>
  <r>
    <x v="142"/>
    <x v="142"/>
    <x v="4"/>
    <n v="586"/>
    <n v="330"/>
    <n v="298"/>
    <n v="618"/>
    <n v="120"/>
    <n v="60"/>
    <n v="480"/>
    <x v="1"/>
  </r>
  <r>
    <x v="143"/>
    <x v="143"/>
    <x v="4"/>
    <n v="1623"/>
    <n v="210"/>
    <n v="373"/>
    <n v="1460"/>
    <n v="500"/>
    <n v="250"/>
    <n v="2000"/>
    <x v="0"/>
  </r>
  <r>
    <x v="144"/>
    <x v="144"/>
    <x v="4"/>
    <n v="226"/>
    <n v="420"/>
    <n v="268"/>
    <n v="378"/>
    <n v="60"/>
    <n v="30"/>
    <n v="300"/>
    <x v="1"/>
  </r>
  <r>
    <x v="145"/>
    <x v="145"/>
    <x v="4"/>
    <n v="489"/>
    <n v="430"/>
    <n v="308"/>
    <n v="611"/>
    <n v="120"/>
    <n v="60"/>
    <n v="600"/>
    <x v="1"/>
  </r>
  <r>
    <x v="146"/>
    <x v="146"/>
    <x v="4"/>
    <n v="110"/>
    <n v="1370"/>
    <n v="368"/>
    <n v="1112"/>
    <n v="40"/>
    <n v="20"/>
    <n v="160"/>
    <x v="1"/>
  </r>
  <r>
    <x v="147"/>
    <x v="147"/>
    <x v="4"/>
    <n v="796"/>
    <n v="1170"/>
    <n v="256"/>
    <n v="1710"/>
    <n v="300"/>
    <n v="150"/>
    <n v="1800"/>
    <x v="0"/>
  </r>
  <r>
    <x v="148"/>
    <x v="148"/>
    <x v="4"/>
    <n v="190"/>
    <n v="540"/>
    <n v="327"/>
    <n v="403"/>
    <n v="40"/>
    <n v="20"/>
    <n v="200"/>
    <x v="1"/>
  </r>
  <r>
    <x v="149"/>
    <x v="149"/>
    <x v="4"/>
    <n v="471"/>
    <n v="700"/>
    <n v="278"/>
    <n v="893"/>
    <n v="120"/>
    <n v="60"/>
    <n v="480"/>
    <x v="1"/>
  </r>
  <r>
    <x v="150"/>
    <x v="150"/>
    <x v="5"/>
    <n v="305"/>
    <n v="670"/>
    <n v="249"/>
    <n v="726"/>
    <n v="100"/>
    <n v="50"/>
    <n v="500"/>
    <x v="1"/>
  </r>
  <r>
    <x v="151"/>
    <x v="151"/>
    <x v="5"/>
    <n v="396"/>
    <n v="750"/>
    <n v="339"/>
    <n v="807"/>
    <n v="180"/>
    <n v="90"/>
    <n v="900"/>
    <x v="0"/>
  </r>
  <r>
    <x v="152"/>
    <x v="152"/>
    <x v="5"/>
    <n v="1293"/>
    <n v="410"/>
    <n v="399"/>
    <n v="1304"/>
    <n v="500"/>
    <n v="250"/>
    <n v="3000"/>
    <x v="0"/>
  </r>
  <r>
    <x v="153"/>
    <x v="153"/>
    <x v="5"/>
    <n v="647"/>
    <n v="550"/>
    <n v="361"/>
    <n v="836"/>
    <n v="150"/>
    <n v="75"/>
    <n v="600"/>
    <x v="1"/>
  </r>
  <r>
    <x v="154"/>
    <x v="154"/>
    <x v="5"/>
    <n v="75"/>
    <n v="910"/>
    <n v="470"/>
    <n v="515"/>
    <n v="20"/>
    <n v="10"/>
    <n v="100"/>
    <x v="1"/>
  </r>
  <r>
    <x v="155"/>
    <x v="155"/>
    <x v="5"/>
    <n v="1072"/>
    <n v="790"/>
    <n v="596"/>
    <n v="1266"/>
    <n v="500"/>
    <n v="250"/>
    <n v="2000"/>
    <x v="0"/>
  </r>
  <r>
    <x v="156"/>
    <x v="156"/>
    <x v="5"/>
    <n v="92"/>
    <n v="520"/>
    <n v="96"/>
    <n v="516"/>
    <n v="40"/>
    <n v="20"/>
    <n v="240"/>
    <x v="1"/>
  </r>
  <r>
    <x v="157"/>
    <x v="157"/>
    <x v="5"/>
    <n v="1975"/>
    <n v="680"/>
    <n v="348"/>
    <n v="2307"/>
    <n v="400"/>
    <n v="200"/>
    <n v="1600"/>
    <x v="1"/>
  </r>
  <r>
    <x v="158"/>
    <x v="158"/>
    <x v="5"/>
    <n v="548"/>
    <n v="750"/>
    <n v="363"/>
    <n v="935"/>
    <n v="150"/>
    <n v="75"/>
    <n v="900"/>
    <x v="1"/>
  </r>
  <r>
    <x v="159"/>
    <x v="159"/>
    <x v="5"/>
    <n v="384"/>
    <n v="640"/>
    <n v="579"/>
    <n v="445"/>
    <n v="150"/>
    <n v="75"/>
    <n v="900"/>
    <x v="0"/>
  </r>
  <r>
    <x v="160"/>
    <x v="160"/>
    <x v="5"/>
    <n v="892"/>
    <n v="700"/>
    <n v="321"/>
    <n v="1271"/>
    <n v="180"/>
    <n v="90"/>
    <n v="1080"/>
    <x v="1"/>
  </r>
  <r>
    <x v="161"/>
    <x v="161"/>
    <x v="5"/>
    <n v="634"/>
    <n v="760"/>
    <n v="251"/>
    <n v="1143"/>
    <n v="150"/>
    <n v="75"/>
    <n v="600"/>
    <x v="1"/>
  </r>
  <r>
    <x v="162"/>
    <x v="162"/>
    <x v="5"/>
    <n v="209"/>
    <n v="1630"/>
    <n v="399"/>
    <n v="1440"/>
    <n v="100"/>
    <n v="50"/>
    <n v="600"/>
    <x v="1"/>
  </r>
  <r>
    <x v="163"/>
    <x v="163"/>
    <x v="5"/>
    <n v="626"/>
    <n v="840"/>
    <n v="256"/>
    <n v="1210"/>
    <n v="250"/>
    <n v="125"/>
    <n v="1500"/>
    <x v="0"/>
  </r>
  <r>
    <x v="164"/>
    <x v="164"/>
    <x v="5"/>
    <n v="930"/>
    <n v="1200"/>
    <n v="278"/>
    <n v="1852"/>
    <n v="300"/>
    <n v="150"/>
    <n v="1800"/>
    <x v="1"/>
  </r>
  <r>
    <x v="165"/>
    <x v="165"/>
    <x v="5"/>
    <n v="884"/>
    <n v="830"/>
    <n v="315"/>
    <n v="1399"/>
    <n v="300"/>
    <n v="150"/>
    <n v="1800"/>
    <x v="0"/>
  </r>
  <r>
    <x v="166"/>
    <x v="166"/>
    <x v="5"/>
    <n v="500"/>
    <n v="320"/>
    <n v="130"/>
    <n v="690"/>
    <n v="100"/>
    <n v="50"/>
    <n v="500"/>
    <x v="1"/>
  </r>
  <r>
    <x v="167"/>
    <x v="167"/>
    <x v="5"/>
    <n v="389"/>
    <n v="620"/>
    <n v="252"/>
    <n v="757"/>
    <n v="180"/>
    <n v="90"/>
    <n v="900"/>
    <x v="0"/>
  </r>
  <r>
    <x v="168"/>
    <x v="168"/>
    <x v="5"/>
    <n v="329"/>
    <n v="530"/>
    <n v="204"/>
    <n v="655"/>
    <n v="80"/>
    <n v="40"/>
    <n v="320"/>
    <x v="1"/>
  </r>
  <r>
    <x v="169"/>
    <x v="169"/>
    <x v="5"/>
    <n v="900"/>
    <n v="590"/>
    <n v="287"/>
    <n v="1203"/>
    <n v="180"/>
    <n v="90"/>
    <n v="900"/>
    <x v="1"/>
  </r>
  <r>
    <x v="170"/>
    <x v="170"/>
    <x v="5"/>
    <n v="799"/>
    <n v="400"/>
    <n v="251"/>
    <n v="948"/>
    <n v="180"/>
    <n v="90"/>
    <n v="900"/>
    <x v="1"/>
  </r>
  <r>
    <x v="171"/>
    <x v="171"/>
    <x v="5"/>
    <n v="1994"/>
    <n v="420"/>
    <n v="484"/>
    <n v="1930"/>
    <n v="500"/>
    <n v="250"/>
    <n v="2000"/>
    <x v="0"/>
  </r>
  <r>
    <x v="172"/>
    <x v="172"/>
    <x v="5"/>
    <n v="581"/>
    <n v="990"/>
    <n v="264"/>
    <n v="1307"/>
    <n v="200"/>
    <n v="100"/>
    <n v="1000"/>
    <x v="1"/>
  </r>
  <r>
    <x v="173"/>
    <x v="173"/>
    <x v="5"/>
    <n v="871"/>
    <n v="470"/>
    <n v="246"/>
    <n v="1095"/>
    <n v="200"/>
    <n v="100"/>
    <n v="800"/>
    <x v="1"/>
  </r>
  <r>
    <x v="174"/>
    <x v="174"/>
    <x v="5"/>
    <n v="289"/>
    <n v="640"/>
    <n v="199"/>
    <n v="730"/>
    <n v="120"/>
    <n v="60"/>
    <n v="600"/>
    <x v="1"/>
  </r>
  <r>
    <x v="175"/>
    <x v="175"/>
    <x v="5"/>
    <n v="305"/>
    <n v="460"/>
    <n v="228"/>
    <n v="537"/>
    <n v="80"/>
    <n v="40"/>
    <n v="320"/>
    <x v="1"/>
  </r>
  <r>
    <x v="176"/>
    <x v="176"/>
    <x v="5"/>
    <n v="559"/>
    <n v="1190"/>
    <n v="394"/>
    <n v="1355"/>
    <n v="120"/>
    <n v="60"/>
    <n v="480"/>
    <x v="1"/>
  </r>
  <r>
    <x v="177"/>
    <x v="177"/>
    <x v="5"/>
    <n v="362"/>
    <n v="950"/>
    <n v="223"/>
    <n v="1089"/>
    <n v="150"/>
    <n v="75"/>
    <n v="900"/>
    <x v="1"/>
  </r>
  <r>
    <x v="178"/>
    <x v="178"/>
    <x v="5"/>
    <n v="886"/>
    <n v="740"/>
    <n v="290"/>
    <n v="1336"/>
    <n v="200"/>
    <n v="100"/>
    <n v="1200"/>
    <x v="1"/>
  </r>
  <r>
    <x v="179"/>
    <x v="179"/>
    <x v="5"/>
    <n v="1755"/>
    <n v="440"/>
    <n v="277"/>
    <n v="1918"/>
    <n v="500"/>
    <n v="250"/>
    <n v="3000"/>
    <x v="0"/>
  </r>
  <r>
    <x v="180"/>
    <x v="180"/>
    <x v="6"/>
    <n v="1079"/>
    <n v="880"/>
    <n v="442"/>
    <n v="1517"/>
    <n v="500"/>
    <n v="250"/>
    <n v="3000"/>
    <x v="0"/>
  </r>
  <r>
    <x v="181"/>
    <x v="181"/>
    <x v="6"/>
    <n v="254"/>
    <n v="490"/>
    <n v="411"/>
    <n v="333"/>
    <n v="120"/>
    <n v="60"/>
    <n v="720"/>
    <x v="0"/>
  </r>
  <r>
    <x v="182"/>
    <x v="182"/>
    <x v="6"/>
    <n v="600"/>
    <n v="270"/>
    <n v="500"/>
    <n v="370"/>
    <n v="250"/>
    <n v="125"/>
    <n v="1000"/>
    <x v="0"/>
  </r>
  <r>
    <x v="183"/>
    <x v="183"/>
    <x v="6"/>
    <n v="675"/>
    <n v="780"/>
    <n v="196"/>
    <n v="1259"/>
    <n v="180"/>
    <n v="90"/>
    <n v="1080"/>
    <x v="1"/>
  </r>
  <r>
    <x v="184"/>
    <x v="184"/>
    <x v="6"/>
    <n v="932"/>
    <n v="400"/>
    <n v="382"/>
    <n v="950"/>
    <n v="400"/>
    <n v="200"/>
    <n v="2400"/>
    <x v="0"/>
  </r>
  <r>
    <x v="185"/>
    <x v="185"/>
    <x v="6"/>
    <n v="1000"/>
    <n v="790"/>
    <n v="332"/>
    <n v="1458"/>
    <n v="250"/>
    <n v="125"/>
    <n v="1500"/>
    <x v="0"/>
  </r>
  <r>
    <x v="186"/>
    <x v="186"/>
    <x v="6"/>
    <n v="53"/>
    <n v="580"/>
    <n v="133"/>
    <n v="500"/>
    <n v="20"/>
    <n v="10"/>
    <n v="80"/>
    <x v="1"/>
  </r>
  <r>
    <x v="187"/>
    <x v="187"/>
    <x v="6"/>
    <n v="545"/>
    <n v="80"/>
    <n v="403"/>
    <n v="222"/>
    <n v="200"/>
    <n v="100"/>
    <n v="800"/>
    <x v="0"/>
  </r>
  <r>
    <x v="188"/>
    <x v="188"/>
    <x v="6"/>
    <n v="350"/>
    <n v="220"/>
    <n v="232"/>
    <n v="338"/>
    <n v="120"/>
    <n v="60"/>
    <n v="720"/>
    <x v="0"/>
  </r>
  <r>
    <x v="189"/>
    <x v="189"/>
    <x v="6"/>
    <n v="300"/>
    <n v="630"/>
    <n v="355"/>
    <n v="575"/>
    <n v="60"/>
    <n v="30"/>
    <n v="300"/>
    <x v="1"/>
  </r>
  <r>
    <x v="190"/>
    <x v="190"/>
    <x v="6"/>
    <n v="1903"/>
    <n v="640"/>
    <n v="270"/>
    <n v="2273"/>
    <n v="500"/>
    <n v="250"/>
    <n v="2500"/>
    <x v="0"/>
  </r>
  <r>
    <x v="191"/>
    <x v="191"/>
    <x v="6"/>
    <n v="203"/>
    <n v="790"/>
    <n v="509"/>
    <n v="484"/>
    <n v="60"/>
    <n v="30"/>
    <n v="240"/>
    <x v="1"/>
  </r>
  <r>
    <x v="192"/>
    <x v="192"/>
    <x v="6"/>
    <n v="97"/>
    <n v="660"/>
    <n v="351"/>
    <n v="406"/>
    <n v="20"/>
    <n v="10"/>
    <n v="100"/>
    <x v="1"/>
  </r>
  <r>
    <x v="193"/>
    <x v="193"/>
    <x v="6"/>
    <n v="479"/>
    <n v="210"/>
    <n v="191"/>
    <n v="498"/>
    <n v="100"/>
    <n v="50"/>
    <n v="400"/>
    <x v="1"/>
  </r>
  <r>
    <x v="194"/>
    <x v="194"/>
    <x v="6"/>
    <n v="1203"/>
    <n v="930"/>
    <n v="488"/>
    <n v="1645"/>
    <n v="250"/>
    <n v="125"/>
    <n v="1000"/>
    <x v="1"/>
  </r>
  <r>
    <x v="195"/>
    <x v="195"/>
    <x v="6"/>
    <n v="282"/>
    <n v="620"/>
    <n v="351"/>
    <n v="551"/>
    <n v="80"/>
    <n v="40"/>
    <n v="480"/>
    <x v="1"/>
  </r>
  <r>
    <x v="196"/>
    <x v="196"/>
    <x v="6"/>
    <n v="294"/>
    <n v="470"/>
    <n v="411"/>
    <n v="353"/>
    <n v="120"/>
    <n v="60"/>
    <n v="480"/>
    <x v="0"/>
  </r>
  <r>
    <x v="197"/>
    <x v="197"/>
    <x v="6"/>
    <n v="906"/>
    <n v="660"/>
    <n v="394"/>
    <n v="1172"/>
    <n v="200"/>
    <n v="100"/>
    <n v="1000"/>
    <x v="1"/>
  </r>
  <r>
    <x v="198"/>
    <x v="198"/>
    <x v="6"/>
    <n v="180"/>
    <n v="1220"/>
    <n v="515"/>
    <n v="885"/>
    <n v="40"/>
    <n v="20"/>
    <n v="160"/>
    <x v="1"/>
  </r>
  <r>
    <x v="199"/>
    <x v="199"/>
    <x v="6"/>
    <n v="1614"/>
    <n v="620"/>
    <n v="431"/>
    <n v="1803"/>
    <n v="400"/>
    <n v="200"/>
    <n v="16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3CB75C-EEC9-4007-A048-02500EC4CCE6}" name="bottomstock"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location ref="M2:T202" firstHeaderRow="0" firstDataRow="1" firstDataCol="4"/>
  <pivotFields count="11">
    <pivotField axis="axisRow" compact="0" outline="0" showAll="0" sortType="ascending" defaultSubtotal="0">
      <items count="200">
        <item x="180"/>
        <item x="181"/>
        <item x="182"/>
        <item x="183"/>
        <item x="184"/>
        <item x="185"/>
        <item x="186"/>
        <item x="187"/>
        <item x="188"/>
        <item x="189"/>
        <item x="190"/>
        <item x="191"/>
        <item x="192"/>
        <item x="193"/>
        <item x="194"/>
        <item x="195"/>
        <item x="196"/>
        <item x="197"/>
        <item x="198"/>
        <item x="1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100"/>
        <item x="101"/>
        <item x="102"/>
        <item x="103"/>
        <item x="104"/>
        <item x="105"/>
        <item x="106"/>
        <item x="107"/>
        <item x="108"/>
        <item x="109"/>
        <item x="110"/>
        <item x="111"/>
        <item x="112"/>
        <item x="113"/>
        <item x="114"/>
        <item x="115"/>
        <item x="116"/>
        <item x="117"/>
        <item x="118"/>
        <item x="11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75"/>
        <item x="76"/>
        <item x="77"/>
        <item x="78"/>
        <item x="79"/>
        <item x="80"/>
        <item x="81"/>
        <item x="82"/>
        <item x="83"/>
        <item x="84"/>
        <item x="85"/>
        <item x="86"/>
        <item x="87"/>
        <item x="88"/>
        <item x="89"/>
        <item x="90"/>
        <item x="91"/>
        <item x="92"/>
        <item x="93"/>
        <item x="94"/>
        <item x="95"/>
        <item x="96"/>
        <item x="97"/>
        <item x="98"/>
        <item x="9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compact="0" outline="0" showAll="0" defaultSubtotal="0">
      <items count="200">
        <item x="14"/>
        <item x="16"/>
        <item x="18"/>
        <item x="1"/>
        <item x="23"/>
        <item x="26"/>
        <item x="31"/>
        <item x="32"/>
        <item x="36"/>
        <item x="37"/>
        <item x="3"/>
        <item x="39"/>
        <item x="4"/>
        <item x="7"/>
        <item x="8"/>
        <item x="61"/>
        <item x="63"/>
        <item x="65"/>
        <item x="67"/>
        <item x="68"/>
        <item x="72"/>
        <item x="43"/>
        <item x="46"/>
        <item x="47"/>
        <item x="48"/>
        <item x="0"/>
        <item x="9"/>
        <item x="13"/>
        <item x="19"/>
        <item x="33"/>
        <item x="85"/>
        <item x="88"/>
        <item x="91"/>
        <item x="92"/>
        <item x="93"/>
        <item x="94"/>
        <item x="97"/>
        <item x="99"/>
        <item x="77"/>
        <item x="80"/>
        <item x="82"/>
        <item x="110"/>
        <item x="111"/>
        <item x="112"/>
        <item x="113"/>
        <item x="115"/>
        <item x="116"/>
        <item x="101"/>
        <item x="104"/>
        <item x="106"/>
        <item x="107"/>
        <item x="108"/>
        <item x="129"/>
        <item x="135"/>
        <item x="137"/>
        <item x="121"/>
        <item x="142"/>
        <item x="149"/>
        <item x="123"/>
        <item x="125"/>
        <item x="127"/>
        <item x="128"/>
        <item x="180"/>
        <item x="190"/>
        <item x="191"/>
        <item x="192"/>
        <item x="193"/>
        <item x="194"/>
        <item x="195"/>
        <item x="196"/>
        <item x="197"/>
        <item x="188"/>
        <item x="159"/>
        <item x="161"/>
        <item x="165"/>
        <item x="167"/>
        <item x="176"/>
        <item x="178"/>
        <item x="179"/>
        <item x="153"/>
        <item x="158"/>
        <item x="130"/>
        <item x="132"/>
        <item x="136"/>
        <item x="141"/>
        <item x="143"/>
        <item x="144"/>
        <item x="122"/>
        <item x="124"/>
        <item x="126"/>
        <item x="10"/>
        <item x="11"/>
        <item x="25"/>
        <item x="27"/>
        <item x="29"/>
        <item x="38"/>
        <item x="5"/>
        <item x="50"/>
        <item x="52"/>
        <item x="53"/>
        <item x="55"/>
        <item x="56"/>
        <item x="58"/>
        <item x="41"/>
        <item x="59"/>
        <item x="60"/>
        <item x="64"/>
        <item x="66"/>
        <item x="42"/>
        <item x="69"/>
        <item x="71"/>
        <item x="74"/>
        <item x="162"/>
        <item x="163"/>
        <item x="166"/>
        <item x="168"/>
        <item x="170"/>
        <item x="172"/>
        <item x="174"/>
        <item x="177"/>
        <item x="154"/>
        <item x="157"/>
        <item x="75"/>
        <item x="84"/>
        <item x="86"/>
        <item x="87"/>
        <item x="90"/>
        <item x="95"/>
        <item x="98"/>
        <item x="78"/>
        <item x="79"/>
        <item x="83"/>
        <item x="12"/>
        <item x="15"/>
        <item x="17"/>
        <item x="20"/>
        <item x="21"/>
        <item x="22"/>
        <item x="24"/>
        <item x="28"/>
        <item x="2"/>
        <item x="30"/>
        <item x="34"/>
        <item x="35"/>
        <item x="6"/>
        <item x="150"/>
        <item x="160"/>
        <item x="164"/>
        <item x="151"/>
        <item x="169"/>
        <item x="171"/>
        <item x="173"/>
        <item x="175"/>
        <item x="152"/>
        <item x="155"/>
        <item x="156"/>
        <item x="120"/>
        <item x="131"/>
        <item x="133"/>
        <item x="134"/>
        <item x="138"/>
        <item x="139"/>
        <item x="140"/>
        <item x="145"/>
        <item x="146"/>
        <item x="147"/>
        <item x="148"/>
        <item x="89"/>
        <item x="76"/>
        <item x="96"/>
        <item x="81"/>
        <item x="40"/>
        <item x="49"/>
        <item x="51"/>
        <item x="54"/>
        <item x="57"/>
        <item x="62"/>
        <item x="70"/>
        <item x="73"/>
        <item x="44"/>
        <item x="45"/>
        <item x="100"/>
        <item x="109"/>
        <item x="114"/>
        <item x="117"/>
        <item x="118"/>
        <item x="119"/>
        <item x="102"/>
        <item x="103"/>
        <item x="105"/>
        <item x="189"/>
        <item x="198"/>
        <item x="181"/>
        <item x="199"/>
        <item x="182"/>
        <item x="183"/>
        <item x="184"/>
        <item x="185"/>
        <item x="186"/>
        <item x="187"/>
      </items>
      <extLst>
        <ext xmlns:x14="http://schemas.microsoft.com/office/spreadsheetml/2009/9/main" uri="{2946ED86-A175-432a-8AC1-64E0C546D7DE}">
          <x14:pivotField fillDownLabels="1"/>
        </ext>
      </extLst>
    </pivotField>
    <pivotField axis="axisRow" compact="0" outline="0" showAll="0" defaultSubtotal="0">
      <items count="7">
        <item x="6"/>
        <item x="0"/>
        <item x="3"/>
        <item x="5"/>
        <item x="2"/>
        <item x="4"/>
        <item x="1"/>
      </items>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m="1" x="5"/>
        <item m="1" x="3"/>
        <item x="0"/>
        <item x="1"/>
        <item m="1" x="4"/>
        <item x="2"/>
      </items>
      <extLst>
        <ext xmlns:x14="http://schemas.microsoft.com/office/spreadsheetml/2009/9/main" uri="{2946ED86-A175-432a-8AC1-64E0C546D7DE}">
          <x14:pivotField fillDownLabels="1"/>
        </ext>
      </extLst>
    </pivotField>
  </pivotFields>
  <rowFields count="4">
    <field x="0"/>
    <field x="1"/>
    <field x="2"/>
    <field x="10"/>
  </rowFields>
  <rowItems count="200">
    <i>
      <x v="74"/>
      <x v="183"/>
      <x v="2"/>
      <x v="5"/>
    </i>
    <i>
      <x v="112"/>
      <x v="38"/>
      <x v="4"/>
      <x v="5"/>
    </i>
    <i>
      <x v="174"/>
      <x v="172"/>
      <x v="6"/>
      <x v="2"/>
    </i>
    <i>
      <x v="78"/>
      <x v="185"/>
      <x v="2"/>
      <x v="3"/>
    </i>
    <i>
      <x v="149"/>
      <x v="159"/>
      <x v="5"/>
      <x v="2"/>
    </i>
    <i>
      <x v="7"/>
      <x v="199"/>
      <x/>
      <x v="2"/>
    </i>
    <i>
      <x v="22"/>
      <x v="140"/>
      <x v="1"/>
      <x v="3"/>
    </i>
    <i>
      <x v="51"/>
      <x v="6"/>
      <x v="1"/>
      <x v="2"/>
    </i>
    <i>
      <x v="134"/>
      <x v="37"/>
      <x v="4"/>
      <x v="2"/>
    </i>
    <i>
      <x v="194"/>
      <x v="109"/>
      <x v="6"/>
      <x v="2"/>
    </i>
    <i>
      <x v="31"/>
      <x v="91"/>
      <x v="1"/>
      <x v="3"/>
    </i>
    <i>
      <x v="136"/>
      <x v="55"/>
      <x v="5"/>
      <x v="3"/>
    </i>
    <i>
      <x v="187"/>
      <x v="176"/>
      <x v="6"/>
      <x v="3"/>
    </i>
    <i>
      <x v="54"/>
      <x v="142"/>
      <x v="1"/>
      <x v="3"/>
    </i>
    <i>
      <x v="58"/>
      <x v="95"/>
      <x v="1"/>
      <x v="2"/>
    </i>
    <i>
      <x v="1"/>
      <x v="192"/>
      <x/>
      <x v="2"/>
    </i>
    <i>
      <x v="28"/>
      <x v="14"/>
      <x v="1"/>
      <x v="2"/>
    </i>
    <i>
      <x v="8"/>
      <x v="71"/>
      <x/>
      <x v="2"/>
    </i>
    <i>
      <x v="133"/>
      <x v="128"/>
      <x v="4"/>
      <x v="3"/>
    </i>
    <i>
      <x v="16"/>
      <x v="69"/>
      <x/>
      <x v="2"/>
    </i>
    <i>
      <x v="141"/>
      <x v="89"/>
      <x v="5"/>
      <x v="3"/>
    </i>
    <i>
      <x v="2"/>
      <x v="194"/>
      <x/>
      <x v="2"/>
    </i>
    <i>
      <x v="159"/>
      <x v="86"/>
      <x v="5"/>
      <x v="3"/>
    </i>
    <i>
      <x v="156"/>
      <x v="84"/>
      <x v="5"/>
      <x v="2"/>
    </i>
    <i>
      <x v="163"/>
      <x v="166"/>
      <x v="5"/>
      <x v="3"/>
    </i>
    <i>
      <x v="139"/>
      <x v="88"/>
      <x v="5"/>
      <x v="3"/>
    </i>
    <i>
      <x v="12"/>
      <x v="65"/>
      <x/>
      <x v="3"/>
    </i>
    <i>
      <x v="25"/>
      <x v="96"/>
      <x v="1"/>
      <x v="2"/>
    </i>
    <i>
      <x v="196"/>
      <x v="110"/>
      <x v="6"/>
      <x v="2"/>
    </i>
    <i>
      <x v="147"/>
      <x v="82"/>
      <x v="5"/>
      <x v="2"/>
    </i>
    <i>
      <x v="199"/>
      <x v="111"/>
      <x v="6"/>
      <x v="2"/>
    </i>
    <i>
      <x v="43"/>
      <x v="4"/>
      <x v="1"/>
      <x v="2"/>
    </i>
    <i>
      <x v="89"/>
      <x v="72"/>
      <x v="3"/>
      <x v="2"/>
    </i>
    <i>
      <x v="49"/>
      <x v="94"/>
      <x v="1"/>
      <x v="2"/>
    </i>
    <i>
      <x v="42"/>
      <x v="137"/>
      <x v="1"/>
      <x v="3"/>
    </i>
    <i>
      <x v="38"/>
      <x v="2"/>
      <x v="1"/>
      <x v="2"/>
    </i>
    <i>
      <x v="182"/>
      <x v="175"/>
      <x v="6"/>
      <x v="3"/>
    </i>
    <i>
      <x v="59"/>
      <x v="11"/>
      <x v="1"/>
      <x v="3"/>
    </i>
    <i>
      <x v="11"/>
      <x v="64"/>
      <x/>
      <x v="3"/>
    </i>
    <i>
      <x v="177"/>
      <x v="98"/>
      <x v="6"/>
      <x v="3"/>
    </i>
    <i>
      <x v="172"/>
      <x v="23"/>
      <x v="6"/>
      <x v="3"/>
    </i>
    <i>
      <x v="180"/>
      <x v="100"/>
      <x v="6"/>
      <x v="2"/>
    </i>
    <i>
      <x v="13"/>
      <x v="66"/>
      <x/>
      <x v="3"/>
    </i>
    <i>
      <x v="6"/>
      <x v="198"/>
      <x/>
      <x v="3"/>
    </i>
    <i>
      <x v="154"/>
      <x v="161"/>
      <x v="5"/>
      <x v="3"/>
    </i>
    <i>
      <x v="143"/>
      <x v="61"/>
      <x v="5"/>
      <x v="2"/>
    </i>
    <i>
      <x v="84"/>
      <x v="120"/>
      <x v="3"/>
      <x v="3"/>
    </i>
    <i>
      <x v="86"/>
      <x v="155"/>
      <x v="3"/>
      <x v="3"/>
    </i>
    <i>
      <x v="44"/>
      <x v="138"/>
      <x v="1"/>
      <x v="2"/>
    </i>
    <i>
      <x v="120"/>
      <x v="30"/>
      <x v="4"/>
      <x v="2"/>
    </i>
    <i>
      <x v="27"/>
      <x v="13"/>
      <x v="1"/>
      <x v="3"/>
    </i>
    <i>
      <x v="77"/>
      <x v="184"/>
      <x v="2"/>
      <x v="2"/>
    </i>
    <i>
      <x v="128"/>
      <x v="34"/>
      <x v="4"/>
      <x v="3"/>
    </i>
    <i>
      <x v="105"/>
      <x v="152"/>
      <x v="3"/>
      <x v="3"/>
    </i>
    <i>
      <x v="192"/>
      <x v="18"/>
      <x v="6"/>
      <x v="3"/>
    </i>
    <i>
      <x v="173"/>
      <x v="24"/>
      <x v="6"/>
      <x v="3"/>
    </i>
    <i>
      <x v="122"/>
      <x v="125"/>
      <x v="4"/>
      <x v="3"/>
    </i>
    <i>
      <x v="57"/>
      <x v="9"/>
      <x v="1"/>
      <x v="3"/>
    </i>
    <i>
      <x v="129"/>
      <x v="35"/>
      <x v="4"/>
      <x v="2"/>
    </i>
    <i>
      <x v="135"/>
      <x v="156"/>
      <x v="5"/>
      <x v="3"/>
    </i>
    <i>
      <x v="15"/>
      <x v="68"/>
      <x/>
      <x v="3"/>
    </i>
    <i>
      <x v="144"/>
      <x v="52"/>
      <x v="5"/>
      <x v="2"/>
    </i>
    <i>
      <x v="118"/>
      <x v="131"/>
      <x v="4"/>
      <x v="3"/>
    </i>
    <i>
      <x v="178"/>
      <x v="99"/>
      <x v="6"/>
      <x v="3"/>
    </i>
    <i>
      <x v="9"/>
      <x v="190"/>
      <x/>
      <x v="3"/>
    </i>
    <i>
      <x v="197"/>
      <x v="20"/>
      <x v="6"/>
      <x v="2"/>
    </i>
    <i>
      <x v="40"/>
      <x v="135"/>
      <x v="1"/>
      <x v="3"/>
    </i>
    <i>
      <x v="116"/>
      <x v="170"/>
      <x v="4"/>
      <x v="2"/>
    </i>
    <i>
      <x v="69"/>
      <x v="182"/>
      <x v="2"/>
      <x v="3"/>
    </i>
    <i>
      <x v="160"/>
      <x v="163"/>
      <x v="5"/>
      <x v="3"/>
    </i>
    <i>
      <x v="157"/>
      <x v="56"/>
      <x v="5"/>
      <x v="3"/>
    </i>
    <i>
      <x v="170"/>
      <x v="180"/>
      <x v="6"/>
      <x v="3"/>
    </i>
    <i>
      <x v="41"/>
      <x v="136"/>
      <x v="1"/>
      <x v="3"/>
    </i>
    <i>
      <x v="55"/>
      <x v="143"/>
      <x v="1"/>
      <x v="3"/>
    </i>
    <i>
      <x v="70"/>
      <x v="41"/>
      <x v="2"/>
      <x v="3"/>
    </i>
    <i>
      <x v="123"/>
      <x v="31"/>
      <x v="4"/>
      <x v="3"/>
    </i>
    <i>
      <x v="98"/>
      <x v="115"/>
      <x v="3"/>
      <x v="3"/>
    </i>
    <i>
      <x v="119"/>
      <x v="123"/>
      <x v="4"/>
      <x v="3"/>
    </i>
    <i>
      <x v="132"/>
      <x v="36"/>
      <x v="4"/>
      <x v="3"/>
    </i>
    <i>
      <x v="63"/>
      <x v="188"/>
      <x v="2"/>
      <x v="3"/>
    </i>
    <i>
      <x v="146"/>
      <x v="157"/>
      <x v="5"/>
      <x v="3"/>
    </i>
    <i>
      <x v="71"/>
      <x v="42"/>
      <x v="2"/>
      <x v="3"/>
    </i>
    <i>
      <x v="65"/>
      <x v="189"/>
      <x v="2"/>
      <x v="3"/>
    </i>
    <i>
      <x v="176"/>
      <x v="173"/>
      <x v="6"/>
      <x v="3"/>
    </i>
    <i>
      <x v="96"/>
      <x v="114"/>
      <x v="3"/>
      <x v="3"/>
    </i>
    <i>
      <x v="166"/>
      <x v="103"/>
      <x v="6"/>
      <x v="2"/>
    </i>
    <i>
      <x v="124"/>
      <x v="167"/>
      <x v="4"/>
      <x v="3"/>
    </i>
    <i>
      <x v="20"/>
      <x v="25"/>
      <x v="1"/>
      <x v="2"/>
    </i>
    <i>
      <x v="121"/>
      <x v="124"/>
      <x v="4"/>
      <x v="2"/>
    </i>
    <i>
      <x v="36"/>
      <x v="1"/>
      <x v="1"/>
      <x v="3"/>
    </i>
    <i>
      <x v="80"/>
      <x v="145"/>
      <x v="3"/>
      <x v="3"/>
    </i>
    <i>
      <x v="104"/>
      <x v="118"/>
      <x v="3"/>
      <x v="3"/>
    </i>
    <i>
      <x v="53"/>
      <x v="29"/>
      <x v="1"/>
      <x v="3"/>
    </i>
    <i>
      <x v="61"/>
      <x v="47"/>
      <x v="2"/>
      <x v="3"/>
    </i>
    <i>
      <x v="76"/>
      <x v="46"/>
      <x v="2"/>
      <x v="2"/>
    </i>
    <i>
      <x v="97"/>
      <x v="75"/>
      <x v="3"/>
      <x v="2"/>
    </i>
    <i>
      <x v="35"/>
      <x v="133"/>
      <x v="1"/>
      <x v="2"/>
    </i>
    <i>
      <x v="126"/>
      <x v="32"/>
      <x v="4"/>
      <x v="3"/>
    </i>
    <i>
      <x v="48"/>
      <x v="139"/>
      <x v="1"/>
      <x v="3"/>
    </i>
    <i>
      <x v="188"/>
      <x v="16"/>
      <x v="6"/>
      <x v="3"/>
    </i>
    <i>
      <x v="81"/>
      <x v="148"/>
      <x v="3"/>
      <x v="2"/>
    </i>
    <i>
      <x v="34"/>
      <x/>
      <x v="1"/>
      <x v="2"/>
    </i>
    <i>
      <x v="127"/>
      <x v="33"/>
      <x v="4"/>
      <x v="3"/>
    </i>
    <i>
      <x v="83"/>
      <x v="79"/>
      <x v="3"/>
      <x v="3"/>
    </i>
    <i>
      <x v="30"/>
      <x v="90"/>
      <x v="1"/>
      <x v="2"/>
    </i>
    <i>
      <x v="184"/>
      <x v="104"/>
      <x v="6"/>
      <x v="3"/>
    </i>
    <i>
      <x v="72"/>
      <x v="43"/>
      <x v="2"/>
      <x v="3"/>
    </i>
    <i>
      <x v="18"/>
      <x v="191"/>
      <x/>
      <x v="3"/>
    </i>
    <i>
      <x v="32"/>
      <x v="132"/>
      <x v="1"/>
      <x v="3"/>
    </i>
    <i>
      <x v="142"/>
      <x v="60"/>
      <x v="5"/>
      <x v="2"/>
    </i>
    <i>
      <x v="164"/>
      <x v="57"/>
      <x v="5"/>
      <x v="3"/>
    </i>
    <i>
      <x v="138"/>
      <x v="58"/>
      <x v="5"/>
      <x v="3"/>
    </i>
    <i>
      <x v="113"/>
      <x v="129"/>
      <x v="4"/>
      <x v="3"/>
    </i>
    <i>
      <x v="193"/>
      <x v="19"/>
      <x v="6"/>
      <x v="3"/>
    </i>
    <i>
      <x v="88"/>
      <x v="80"/>
      <x v="3"/>
      <x v="3"/>
    </i>
    <i>
      <x v="50"/>
      <x v="141"/>
      <x v="1"/>
      <x v="2"/>
    </i>
    <i>
      <x v="198"/>
      <x v="178"/>
      <x v="6"/>
      <x v="3"/>
    </i>
    <i>
      <x v="24"/>
      <x v="12"/>
      <x v="1"/>
      <x v="3"/>
    </i>
    <i>
      <x v="186"/>
      <x v="15"/>
      <x v="6"/>
      <x v="3"/>
    </i>
    <i>
      <x v="100"/>
      <x v="116"/>
      <x v="3"/>
      <x v="3"/>
    </i>
    <i>
      <x v="4"/>
      <x v="196"/>
      <x/>
      <x v="2"/>
    </i>
    <i>
      <x v="171"/>
      <x v="22"/>
      <x v="6"/>
      <x v="3"/>
    </i>
    <i>
      <x v="111"/>
      <x v="168"/>
      <x v="4"/>
      <x v="3"/>
    </i>
    <i>
      <x v="155"/>
      <x v="162"/>
      <x v="5"/>
      <x v="3"/>
    </i>
    <i>
      <x v="75"/>
      <x v="45"/>
      <x v="2"/>
      <x v="3"/>
    </i>
    <i>
      <x v="125"/>
      <x v="126"/>
      <x v="4"/>
      <x v="3"/>
    </i>
    <i>
      <x v="169"/>
      <x v="179"/>
      <x v="6"/>
      <x v="2"/>
    </i>
    <i>
      <x v="152"/>
      <x v="54"/>
      <x v="5"/>
      <x v="3"/>
    </i>
    <i>
      <x v="47"/>
      <x v="93"/>
      <x v="1"/>
      <x v="3"/>
    </i>
    <i>
      <x v="167"/>
      <x v="108"/>
      <x v="6"/>
      <x v="3"/>
    </i>
    <i>
      <x v="23"/>
      <x v="10"/>
      <x v="1"/>
      <x v="3"/>
    </i>
    <i>
      <x v="29"/>
      <x v="26"/>
      <x v="1"/>
      <x v="3"/>
    </i>
    <i>
      <x v="107"/>
      <x v="119"/>
      <x v="3"/>
      <x v="3"/>
    </i>
    <i>
      <x v="103"/>
      <x v="151"/>
      <x v="3"/>
      <x v="3"/>
    </i>
    <i>
      <x v="60"/>
      <x v="181"/>
      <x v="2"/>
      <x v="2"/>
    </i>
    <i>
      <x v="189"/>
      <x v="106"/>
      <x v="6"/>
      <x v="3"/>
    </i>
    <i>
      <x v="161"/>
      <x v="164"/>
      <x v="5"/>
      <x v="3"/>
    </i>
    <i>
      <x v="68"/>
      <x v="51"/>
      <x v="2"/>
      <x v="3"/>
    </i>
    <i>
      <x v="62"/>
      <x v="187"/>
      <x v="2"/>
      <x v="3"/>
    </i>
    <i>
      <x v="91"/>
      <x v="73"/>
      <x v="3"/>
      <x v="3"/>
    </i>
    <i>
      <x v="168"/>
      <x v="21"/>
      <x v="6"/>
      <x v="3"/>
    </i>
    <i>
      <x v="17"/>
      <x v="70"/>
      <x/>
      <x v="3"/>
    </i>
    <i>
      <x v="137"/>
      <x v="87"/>
      <x v="5"/>
      <x v="3"/>
    </i>
    <i>
      <x v="151"/>
      <x v="83"/>
      <x v="5"/>
      <x v="3"/>
    </i>
    <i>
      <x v="99"/>
      <x v="149"/>
      <x v="3"/>
      <x v="3"/>
    </i>
    <i>
      <x v="45"/>
      <x v="92"/>
      <x v="1"/>
      <x v="3"/>
    </i>
    <i>
      <x v="110"/>
      <x v="122"/>
      <x v="4"/>
      <x v="2"/>
    </i>
    <i>
      <x v="93"/>
      <x v="113"/>
      <x v="3"/>
      <x v="2"/>
    </i>
    <i>
      <x v="3"/>
      <x v="195"/>
      <x/>
      <x v="3"/>
    </i>
    <i>
      <x v="85"/>
      <x v="154"/>
      <x v="3"/>
      <x v="2"/>
    </i>
    <i>
      <x v="90"/>
      <x v="146"/>
      <x v="3"/>
      <x v="3"/>
    </i>
    <i>
      <x v="117"/>
      <x v="40"/>
      <x v="4"/>
      <x v="3"/>
    </i>
    <i>
      <x v="82"/>
      <x v="153"/>
      <x v="3"/>
      <x v="2"/>
    </i>
    <i>
      <x v="102"/>
      <x v="117"/>
      <x v="3"/>
      <x v="3"/>
    </i>
    <i>
      <x v="185"/>
      <x v="105"/>
      <x v="6"/>
      <x v="2"/>
    </i>
    <i>
      <x v="145"/>
      <x v="81"/>
      <x v="5"/>
      <x v="3"/>
    </i>
    <i>
      <x v="148"/>
      <x v="158"/>
      <x v="5"/>
      <x v="3"/>
    </i>
    <i>
      <x v="108"/>
      <x v="77"/>
      <x v="3"/>
      <x v="3"/>
    </i>
    <i>
      <x v="191"/>
      <x v="107"/>
      <x v="6"/>
      <x v="2"/>
    </i>
    <i>
      <x v="106"/>
      <x v="76"/>
      <x v="3"/>
      <x v="3"/>
    </i>
    <i>
      <x v="46"/>
      <x v="5"/>
      <x v="1"/>
      <x v="2"/>
    </i>
    <i>
      <x v="95"/>
      <x v="74"/>
      <x v="3"/>
      <x v="2"/>
    </i>
    <i>
      <x v="92"/>
      <x v="112"/>
      <x v="3"/>
      <x v="3"/>
    </i>
    <i>
      <x v="5"/>
      <x v="197"/>
      <x/>
      <x v="2"/>
    </i>
    <i>
      <x v="158"/>
      <x v="85"/>
      <x v="5"/>
      <x v="2"/>
    </i>
    <i>
      <x v="179"/>
      <x v="174"/>
      <x v="6"/>
      <x v="2"/>
    </i>
    <i>
      <x v="114"/>
      <x v="130"/>
      <x v="4"/>
      <x v="2"/>
    </i>
    <i>
      <x v="153"/>
      <x v="160"/>
      <x v="5"/>
      <x v="3"/>
    </i>
    <i>
      <x/>
      <x v="62"/>
      <x/>
      <x v="2"/>
    </i>
    <i>
      <x v="190"/>
      <x v="17"/>
      <x v="6"/>
      <x v="3"/>
    </i>
    <i>
      <x v="52"/>
      <x v="7"/>
      <x v="1"/>
      <x v="3"/>
    </i>
    <i>
      <x v="131"/>
      <x v="169"/>
      <x v="4"/>
      <x v="3"/>
    </i>
    <i>
      <x v="14"/>
      <x v="67"/>
      <x/>
      <x v="3"/>
    </i>
    <i>
      <x v="162"/>
      <x v="165"/>
      <x v="5"/>
      <x v="2"/>
    </i>
    <i>
      <x v="33"/>
      <x v="27"/>
      <x v="1"/>
      <x v="2"/>
    </i>
    <i>
      <x v="183"/>
      <x v="102"/>
      <x v="6"/>
      <x v="3"/>
    </i>
    <i>
      <x v="19"/>
      <x v="193"/>
      <x/>
      <x v="3"/>
    </i>
    <i>
      <x v="175"/>
      <x v="97"/>
      <x v="6"/>
      <x v="2"/>
    </i>
    <i>
      <x v="115"/>
      <x v="39"/>
      <x v="4"/>
      <x v="2"/>
    </i>
    <i>
      <x v="94"/>
      <x v="147"/>
      <x v="3"/>
      <x v="3"/>
    </i>
    <i>
      <x v="66"/>
      <x v="49"/>
      <x v="2"/>
      <x v="3"/>
    </i>
    <i>
      <x v="67"/>
      <x v="50"/>
      <x v="2"/>
      <x v="3"/>
    </i>
    <i>
      <x v="109"/>
      <x v="78"/>
      <x v="3"/>
      <x v="2"/>
    </i>
    <i>
      <x v="101"/>
      <x v="150"/>
      <x v="3"/>
      <x v="2"/>
    </i>
    <i>
      <x v="73"/>
      <x v="44"/>
      <x v="2"/>
      <x v="3"/>
    </i>
    <i>
      <x v="79"/>
      <x v="186"/>
      <x v="2"/>
      <x v="2"/>
    </i>
    <i>
      <x v="64"/>
      <x v="48"/>
      <x v="2"/>
      <x v="2"/>
    </i>
    <i>
      <x v="26"/>
      <x v="144"/>
      <x v="1"/>
      <x v="3"/>
    </i>
    <i>
      <x v="165"/>
      <x v="171"/>
      <x v="6"/>
      <x v="3"/>
    </i>
    <i>
      <x v="21"/>
      <x v="3"/>
      <x v="1"/>
      <x v="3"/>
    </i>
    <i>
      <x v="56"/>
      <x v="8"/>
      <x v="1"/>
      <x v="3"/>
    </i>
    <i>
      <x v="181"/>
      <x v="101"/>
      <x v="6"/>
      <x v="3"/>
    </i>
    <i>
      <x v="10"/>
      <x v="63"/>
      <x/>
      <x v="2"/>
    </i>
    <i>
      <x v="87"/>
      <x v="121"/>
      <x v="3"/>
      <x v="3"/>
    </i>
    <i>
      <x v="39"/>
      <x v="28"/>
      <x v="1"/>
      <x v="3"/>
    </i>
    <i>
      <x v="150"/>
      <x v="53"/>
      <x v="5"/>
      <x v="3"/>
    </i>
    <i>
      <x v="37"/>
      <x v="134"/>
      <x v="1"/>
      <x v="3"/>
    </i>
    <i>
      <x v="140"/>
      <x v="59"/>
      <x v="5"/>
      <x v="3"/>
    </i>
    <i>
      <x v="130"/>
      <x v="127"/>
      <x v="4"/>
      <x v="3"/>
    </i>
    <i>
      <x v="195"/>
      <x v="177"/>
      <x v="6"/>
      <x v="3"/>
    </i>
  </rowItems>
  <colFields count="1">
    <field x="-2"/>
  </colFields>
  <colItems count="4">
    <i>
      <x/>
    </i>
    <i i="1">
      <x v="1"/>
    </i>
    <i i="2">
      <x v="2"/>
    </i>
    <i i="3">
      <x v="3"/>
    </i>
  </colItems>
  <dataFields count="4">
    <dataField name="Sum of Qty Available" fld="6" baseField="0" baseItem="0"/>
    <dataField name="Sum of Re Order Point" fld="7" baseField="0" baseItem="0"/>
    <dataField name="Sum of Qty Dispatched" fld="5" baseField="0" baseItem="0"/>
    <dataField name="Sum of Qty Received" fld="4" baseField="0" baseItem="0"/>
  </dataField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Name" xr10:uid="{967C864B-DA63-477B-BA31-6BFB861427AD}" sourceName="Item Name">
  <pivotTables>
    <pivotTable tabId="7" name="bottomstock"/>
  </pivotTables>
  <data>
    <tabular pivotCacheId="862582607">
      <items count="200">
        <i x="14" s="1"/>
        <i x="16" s="1"/>
        <i x="18" s="1"/>
        <i x="1" s="1"/>
        <i x="23" s="1"/>
        <i x="26" s="1"/>
        <i x="31" s="1"/>
        <i x="32" s="1"/>
        <i x="36" s="1"/>
        <i x="37" s="1"/>
        <i x="3" s="1"/>
        <i x="39" s="1"/>
        <i x="4" s="1"/>
        <i x="7" s="1"/>
        <i x="8" s="1"/>
        <i x="61" s="1"/>
        <i x="63" s="1"/>
        <i x="65" s="1"/>
        <i x="67" s="1"/>
        <i x="68" s="1"/>
        <i x="72" s="1"/>
        <i x="43" s="1"/>
        <i x="46" s="1"/>
        <i x="47" s="1"/>
        <i x="48" s="1"/>
        <i x="0" s="1"/>
        <i x="9" s="1"/>
        <i x="13" s="1"/>
        <i x="19" s="1"/>
        <i x="33" s="1"/>
        <i x="85" s="1"/>
        <i x="88" s="1"/>
        <i x="91" s="1"/>
        <i x="92" s="1"/>
        <i x="93" s="1"/>
        <i x="94" s="1"/>
        <i x="97" s="1"/>
        <i x="99" s="1"/>
        <i x="77" s="1"/>
        <i x="80" s="1"/>
        <i x="82" s="1"/>
        <i x="110" s="1"/>
        <i x="111" s="1"/>
        <i x="112" s="1"/>
        <i x="113" s="1"/>
        <i x="115" s="1"/>
        <i x="116" s="1"/>
        <i x="101" s="1"/>
        <i x="104" s="1"/>
        <i x="106" s="1"/>
        <i x="107" s="1"/>
        <i x="108" s="1"/>
        <i x="129" s="1"/>
        <i x="135" s="1"/>
        <i x="137" s="1"/>
        <i x="121" s="1"/>
        <i x="142" s="1"/>
        <i x="149" s="1"/>
        <i x="123" s="1"/>
        <i x="125" s="1"/>
        <i x="127" s="1"/>
        <i x="128" s="1"/>
        <i x="180" s="1"/>
        <i x="190" s="1"/>
        <i x="191" s="1"/>
        <i x="192" s="1"/>
        <i x="193" s="1"/>
        <i x="194" s="1"/>
        <i x="195" s="1"/>
        <i x="196" s="1"/>
        <i x="197" s="1"/>
        <i x="188" s="1"/>
        <i x="159" s="1"/>
        <i x="161" s="1"/>
        <i x="165" s="1"/>
        <i x="167" s="1"/>
        <i x="176" s="1"/>
        <i x="178" s="1"/>
        <i x="179" s="1"/>
        <i x="153" s="1"/>
        <i x="158" s="1"/>
        <i x="130" s="1"/>
        <i x="132" s="1"/>
        <i x="136" s="1"/>
        <i x="141" s="1"/>
        <i x="143" s="1"/>
        <i x="144" s="1"/>
        <i x="122" s="1"/>
        <i x="124" s="1"/>
        <i x="126" s="1"/>
        <i x="10" s="1"/>
        <i x="11" s="1"/>
        <i x="25" s="1"/>
        <i x="27" s="1"/>
        <i x="29" s="1"/>
        <i x="38" s="1"/>
        <i x="5" s="1"/>
        <i x="50" s="1"/>
        <i x="52" s="1"/>
        <i x="53" s="1"/>
        <i x="55" s="1"/>
        <i x="56" s="1"/>
        <i x="58" s="1"/>
        <i x="41" s="1"/>
        <i x="59" s="1"/>
        <i x="60" s="1"/>
        <i x="64" s="1"/>
        <i x="66" s="1"/>
        <i x="42" s="1"/>
        <i x="69" s="1"/>
        <i x="71" s="1"/>
        <i x="74" s="1"/>
        <i x="162" s="1"/>
        <i x="163" s="1"/>
        <i x="166" s="1"/>
        <i x="168" s="1"/>
        <i x="170" s="1"/>
        <i x="172" s="1"/>
        <i x="174" s="1"/>
        <i x="177" s="1"/>
        <i x="154" s="1"/>
        <i x="157" s="1"/>
        <i x="75" s="1"/>
        <i x="84" s="1"/>
        <i x="86" s="1"/>
        <i x="87" s="1"/>
        <i x="90" s="1"/>
        <i x="95" s="1"/>
        <i x="98" s="1"/>
        <i x="78" s="1"/>
        <i x="79" s="1"/>
        <i x="83" s="1"/>
        <i x="12" s="1"/>
        <i x="15" s="1"/>
        <i x="17" s="1"/>
        <i x="20" s="1"/>
        <i x="21" s="1"/>
        <i x="22" s="1"/>
        <i x="24" s="1"/>
        <i x="28" s="1"/>
        <i x="2" s="1"/>
        <i x="30" s="1"/>
        <i x="34" s="1"/>
        <i x="35" s="1"/>
        <i x="6" s="1"/>
        <i x="150" s="1"/>
        <i x="160" s="1"/>
        <i x="164" s="1"/>
        <i x="151" s="1"/>
        <i x="169" s="1"/>
        <i x="171" s="1"/>
        <i x="173" s="1"/>
        <i x="175" s="1"/>
        <i x="152" s="1"/>
        <i x="155" s="1"/>
        <i x="156" s="1"/>
        <i x="120" s="1"/>
        <i x="131" s="1"/>
        <i x="133" s="1"/>
        <i x="134" s="1"/>
        <i x="138" s="1"/>
        <i x="139" s="1"/>
        <i x="140" s="1"/>
        <i x="145" s="1"/>
        <i x="146" s="1"/>
        <i x="147" s="1"/>
        <i x="148" s="1"/>
        <i x="89" s="1"/>
        <i x="76" s="1"/>
        <i x="96" s="1"/>
        <i x="81" s="1"/>
        <i x="40" s="1"/>
        <i x="49" s="1"/>
        <i x="51" s="1"/>
        <i x="54" s="1"/>
        <i x="57" s="1"/>
        <i x="62" s="1"/>
        <i x="70" s="1"/>
        <i x="73" s="1"/>
        <i x="44" s="1"/>
        <i x="45" s="1"/>
        <i x="100" s="1"/>
        <i x="109" s="1"/>
        <i x="114" s="1"/>
        <i x="117" s="1"/>
        <i x="118" s="1"/>
        <i x="119" s="1"/>
        <i x="102" s="1"/>
        <i x="103" s="1"/>
        <i x="105" s="1"/>
        <i x="189" s="1"/>
        <i x="198" s="1"/>
        <i x="181" s="1"/>
        <i x="199" s="1"/>
        <i x="182" s="1"/>
        <i x="183" s="1"/>
        <i x="184" s="1"/>
        <i x="185" s="1"/>
        <i x="186" s="1"/>
        <i x="18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52A726F0-04F7-4CEF-A817-6FC83E814ABB}" sourceName="Category">
  <pivotTables>
    <pivotTable tabId="7" name="bottomstock"/>
  </pivotTables>
  <data>
    <tabular pivotCacheId="862582607">
      <items count="7">
        <i x="6" s="1"/>
        <i x="0" s="1"/>
        <i x="3" s="1"/>
        <i x="5" s="1"/>
        <i x="2"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Name 1" xr10:uid="{8CACEEDD-AF62-4591-8B35-91AFEE1FDBB4}" cache="Slicer_Item_Name" startItem="198" style="Slicer Style 1" rowHeight="230716"/>
  <slicer name="Category 1" xr10:uid="{71E2AD70-F77E-4648-BDBE-B1EBC181E85F}" cache="Slicer_Category1" style="Slicer Style 1" rowHeight="4428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Name" xr10:uid="{85BB4F15-9ECD-4EB4-9B4C-A29BE7D64CE5}" cache="Slicer_Item_Name" caption="Item Name" rowHeight="230716"/>
  <slicer name="Category" xr10:uid="{C845F56F-5E34-4882-99B6-82F44D6FAC23}" cache="Slicer_Category1" caption="Category"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EA50E9-91A4-4089-B0C3-6C157F405C1B}" name="master_barang" displayName="master_barang" ref="A1:K201" totalsRowShown="0" headerRowCellStyle="Normal 2" dataCellStyle="Normal 2">
  <autoFilter ref="A1:K201" xr:uid="{98DA1DB4-BF85-4F5B-AE1C-8DF6360E6D47}"/>
  <tableColumns count="11">
    <tableColumn id="1" xr3:uid="{AD547BBF-F9E5-488F-A732-D41B8FF48878}" name="Item Code" dataCellStyle="Normal 2"/>
    <tableColumn id="2" xr3:uid="{A3DD007B-25F1-4A30-9607-8FFA3E29B2CD}" name="Item Name" dataCellStyle="Normal 2"/>
    <tableColumn id="3" xr3:uid="{3721490C-4B3F-4B8E-9689-CD799B9D7758}" name="Category" dataCellStyle="Normal 2"/>
    <tableColumn id="4" xr3:uid="{EEB1360D-8A85-45DD-BEBD-155B2F82196D}" name="Brand" dataCellStyle="Normal 2"/>
    <tableColumn id="5" xr3:uid="{815BC07A-2405-40EE-8313-51A2B8F5D3B4}" name="Unit" dataCellStyle="Normal 2"/>
    <tableColumn id="6" xr3:uid="{C27C5F58-BD60-449B-A000-1A6C20881DE9}" name="Supplier" dataCellStyle="Normal 2"/>
    <tableColumn id="7" xr3:uid="{BA9E31D1-7150-45C9-B2F0-88DF1411B373}" name="Purchase Price" dataCellStyle="Normal 2"/>
    <tableColumn id="8" xr3:uid="{50327DB1-F603-4E80-A601-A670C8963E76}" name="Selling Price" dataCellStyle="Normal 2"/>
    <tableColumn id="9" xr3:uid="{F0D498DA-741F-45F3-B252-6C0A858B8824}" name="Reorder Point" dataCellStyle="Normal 2"/>
    <tableColumn id="10" xr3:uid="{0976F6D5-0405-4F05-9CB0-ADCAF64AD4CC}" name="Maximum Stock" dataCellStyle="Normal 2"/>
    <tableColumn id="11" xr3:uid="{48715343-A2DC-4CAD-B030-DCFC74B213A3}" name="Minimum Stock" dataCellStyle="Normal 2"/>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9314E8-20D3-4A7E-AABC-7A1713F6EC23}" name="stok_awal" displayName="stok_awal" ref="A1:B201" totalsRowShown="0" headerRowCellStyle="Normal 2" dataCellStyle="Normal 2">
  <autoFilter ref="A1:B201" xr:uid="{A0EC04CE-06C2-457B-9475-F279B5F0AFF5}"/>
  <tableColumns count="2">
    <tableColumn id="1" xr3:uid="{16D1E93F-4E9B-4F2A-8773-0C4CCBE238FD}" name="Item Code" totalsRowDxfId="6" dataCellStyle="Normal 2" totalsRowCellStyle="Normal 2"/>
    <tableColumn id="2" xr3:uid="{F6667272-613D-4A07-9862-566E381AA61B}" name="Beginning Stock" totalsRowDxfId="5" dataCellStyle="Normal 2" totalsRowCellStyle="Normal 2"/>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F2E03D0-9248-4549-ABEB-2C7686062591}" name="current_stock" displayName="current_stock" ref="A2:K203" totalsRowCount="1" headerRowDxfId="81" dataDxfId="80" headerRowCellStyle="Normal 2">
  <autoFilter ref="A2:K202" xr:uid="{4E908A0F-C318-40E4-9DCA-2DAF424A1808}"/>
  <tableColumns count="11">
    <tableColumn id="1" xr3:uid="{BAED9074-995A-415E-8C01-72D5EACAA7AF}" name="Item Code" dataDxfId="79" totalsRowDxfId="78"/>
    <tableColumn id="2" xr3:uid="{0E855779-4FA3-4B3A-8DBC-0CD842AE7F22}" name="Item Name" dataDxfId="77" totalsRowDxfId="76">
      <calculatedColumnFormula>VLOOKUP(current_stock[[#This Row],[Item Code]],master_barang[],2,FALSE)</calculatedColumnFormula>
    </tableColumn>
    <tableColumn id="7" xr3:uid="{DD6A5D3E-FFF7-4E5E-B036-BD4876C20339}" name="Category" dataDxfId="75" totalsRowDxfId="74">
      <calculatedColumnFormula>VLOOKUP(current_stock[[#This Row],[Item Code]],master_barang[],3,FALSE)</calculatedColumnFormula>
    </tableColumn>
    <tableColumn id="3" xr3:uid="{74199427-91A9-44BF-B398-20BDC28183EC}" name="Stock Awal" dataDxfId="73" totalsRowDxfId="72">
      <calculatedColumnFormula>VLOOKUP(current_stock[[#This Row],[Item Code]],stok_awal[],2,FALSE)</calculatedColumnFormula>
    </tableColumn>
    <tableColumn id="4" xr3:uid="{736A6800-4757-475E-9C9B-314B7AE525B3}" name="Qty Received" dataDxfId="71" totalsRowDxfId="70">
      <calculatedColumnFormula>SUMIF(Barang_Masuk!D:D,A3,Barang_Masuk!F:F)</calculatedColumnFormula>
    </tableColumn>
    <tableColumn id="5" xr3:uid="{272ABA9F-9613-405E-A018-9A00CC0A126A}" name="Qty Dispatched" dataDxfId="69" totalsRowDxfId="68">
      <calculatedColumnFormula>SUMIF(Barang_Keluar!D:D,A3,Barang_Keluar!F:F)</calculatedColumnFormula>
    </tableColumn>
    <tableColumn id="6" xr3:uid="{38602FBC-0F6C-4459-85A3-1D83E4CA4608}" name="Qty Available" dataDxfId="67" totalsRowDxfId="66">
      <calculatedColumnFormula>current_stock[[#This Row],[Stock Awal]]+current_stock[[#This Row],[Qty Received]]-current_stock[[#This Row],[Qty Dispatched]]</calculatedColumnFormula>
    </tableColumn>
    <tableColumn id="8" xr3:uid="{677184A3-3A05-4181-9122-366AB7797902}" name="Re Order Point" dataDxfId="65" totalsRowDxfId="64">
      <calculatedColumnFormula>VLOOKUP(current_stock[[#This Row],[Item Code]],master_barang[],9,FALSE)</calculatedColumnFormula>
    </tableColumn>
    <tableColumn id="13" xr3:uid="{15611A86-573B-4730-8687-87AF7CA5CD91}" name="Minimum Stock" dataDxfId="63" totalsRowDxfId="62">
      <calculatedColumnFormula>VLOOKUP(current_stock[[#This Row],[Item Code]],master_barang[],11,FALSE)</calculatedColumnFormula>
    </tableColumn>
    <tableColumn id="9" xr3:uid="{5F92D8FA-DC1D-4669-AA49-81FCB0CEC070}" name="Maximum Stock" dataDxfId="61" totalsRowDxfId="60">
      <calculatedColumnFormula>VLOOKUP(current_stock[[#This Row],[Item Code]],master_barang[],10,FALSE)</calculatedColumnFormula>
    </tableColumn>
    <tableColumn id="10" xr3:uid="{5A0EAD27-7AF7-4E49-AC7A-87C07263DFCD}" name="Stock Status " totalsRowLabel="Sum of % Avb Status" dataDxfId="59" totalsRowDxfId="58">
      <calculatedColumnFormula>IF(current_stock[[#This Row],[Qty Available]]&lt;current_stock[[#This Row],[Re Order Point]],"Reorder Required",IF(current_stock[[#This Row],[Qty Available]]&gt;current_stock[[#This Row],[Maximum Stock]],"Overstock","Safe Stock Level"))</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C753AAF-7060-4023-8445-8968FDF5CFCA}" name="Table5" displayName="Table5" ref="V2:X3" totalsRowShown="0" headerRowDxfId="57" dataDxfId="56" headerRowCellStyle="Comma [0]" dataCellStyle="Comma [0]">
  <autoFilter ref="V2:X3" xr:uid="{178825F2-BFEA-44E4-BC71-646223D785A8}"/>
  <tableColumns count="3">
    <tableColumn id="1" xr3:uid="{1BD07ADF-6F76-4A09-9C85-EB8F45126B79}" name="Total Received" dataDxfId="55" dataCellStyle="Comma [0]">
      <calculatedColumnFormula>SUM(T3:T203)</calculatedColumnFormula>
    </tableColumn>
    <tableColumn id="2" xr3:uid="{99BC9821-269C-4CBA-AD4C-9B314B75D08A}" name="Total Dispatched" dataDxfId="54" dataCellStyle="Comma [0]">
      <calculatedColumnFormula>SUM(S3:S203)</calculatedColumnFormula>
    </tableColumn>
    <tableColumn id="3" xr3:uid="{D636FB12-BB00-4E44-A55D-0B47D86B88E8}" name="Total Available" dataDxfId="53" dataCellStyle="Comma [0]">
      <calculatedColumnFormula>SUM(Q3:Q202)</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C059411-0E26-4B2F-96D4-F1D1068F50EB}" name="Table12" displayName="Table12" ref="AE2:AI8" totalsRowShown="0" headerRowDxfId="52" dataDxfId="50" headerRowBorderDxfId="51" tableBorderDxfId="49" totalsRowBorderDxfId="48">
  <autoFilter ref="AE2:AI8" xr:uid="{6E57C80F-13F3-4B02-9219-EBA37C6CF9D7}"/>
  <tableColumns count="5">
    <tableColumn id="1" xr3:uid="{7452CF63-C644-4CC3-9CF9-31629E8342CC}" name="Month" dataDxfId="47"/>
    <tableColumn id="2" xr3:uid="{0534D588-2AB7-4039-B90B-94D706F0AF49}" name="Stock Available" dataDxfId="46" dataCellStyle="Comma [0]">
      <calculatedColumnFormula>SUM('Stok Awal'!B:B)</calculatedColumnFormula>
    </tableColumn>
    <tableColumn id="3" xr3:uid="{045A03B5-C4E0-4743-A70F-3D434E7505CF}" name="Qty Received Monthly" dataDxfId="45" dataCellStyle="Comma [0]">
      <calculatedColumnFormula>SUMIFS(Barang_Masuk!F:F,Barang_Masuk!B:B,"&gt;="&amp;DATE(2026,1,1),Barang_Masuk!B:B,"&lt;"&amp;DATE(2026,2,1))</calculatedColumnFormula>
    </tableColumn>
    <tableColumn id="4" xr3:uid="{FF39DBAF-6368-4D82-B63A-2F7A0D24AC2E}" name="Qty Dispatched Monthly" dataDxfId="44" dataCellStyle="Comma [0]">
      <calculatedColumnFormula>SUMIFS(Barang_Keluar!F:F,Barang_Keluar!B:B,"&gt;="&amp;DATE(2026,1,1),Barang_Keluar!B:B,"&lt;"&amp;DATE(2026,2,1))</calculatedColumnFormula>
    </tableColumn>
    <tableColumn id="5" xr3:uid="{7AC7EB94-F8CB-496C-B52A-B400A4FFF33C}" name="Total Avaibility" dataDxfId="43" dataCellStyle="Comma [0]">
      <calculatedColumnFormula>AI2+AG3-AH3</calculatedColumnFormula>
    </tableColumn>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4CBC271-F8D1-4FFB-B03E-D07E2B6AB225}" name="tbl_transaction" displayName="tbl_transaction" ref="A2:I4002" totalsRowShown="0">
  <autoFilter ref="A2:I4002" xr:uid="{368469D3-42FF-41FB-9AD2-9185097CC5CB}"/>
  <tableColumns count="9">
    <tableColumn id="1" xr3:uid="{B945274F-63F5-4F0A-8C76-7B6F78FCEA91}" name="Reference Number" dataDxfId="42" dataCellStyle="Normal 2"/>
    <tableColumn id="2" xr3:uid="{5BC1C24A-A7A2-4BCF-96F2-C052A73F76A9}" name="Date" dataDxfId="41" dataCellStyle="Normal 2">
      <calculatedColumnFormula>IF(LEFT(tbl_transaction[[#This Row],[Reference Number]],2)="GR",VLOOKUP(tbl_transaction[[#This Row],[Reference Number]],barang_masuk[],2,FALSE),IF(LEFT(tbl_transaction[[#This Row],[Reference Number]],2)="DO",VLOOKUP(tbl_transaction[[#This Row],[Reference Number]],barang_keluar[],2,FALSE),""))</calculatedColumnFormula>
    </tableColumn>
    <tableColumn id="3" xr3:uid="{5168D6CF-9636-48BC-ADE2-512DCB1847AE}" name="Type" dataDxfId="40">
      <calculatedColumnFormula>IF(LEFT(A3,2)="GR","Inbound",IF(LEFT(A3,2)="DO","Outbound",""))</calculatedColumnFormula>
    </tableColumn>
    <tableColumn id="4" xr3:uid="{168FB1C1-A8DE-4601-AA90-34C4B4A21706}" name=" Item Code " dataDxfId="39">
      <calculatedColumnFormula>IF(tbl_transaction[[#This Row],[Type]]="Inbound",VLOOKUP(tbl_transaction[[#This Row],[Reference Number]],barang_masuk[],4,FALSE),IF(tbl_transaction[[#This Row],[Type]]="Outbound",VLOOKUP(tbl_transaction[[#This Row],[Reference Number]],barang_keluar[],4,FALSE),""))</calculatedColumnFormula>
    </tableColumn>
    <tableColumn id="5" xr3:uid="{A05EA75A-027B-4ACB-8A47-7D8DC92B839C}" name=" Item Name " dataDxfId="38">
      <calculatedColumnFormula>IF(tbl_transaction[[#This Row],[Type]]="Inbound",VLOOKUP(tbl_transaction[[#This Row],[Reference Number]],barang_masuk[],5,FALSE),IF(tbl_transaction[[#This Row],[Type]]="Outbound",VLOOKUP(tbl_transaction[[#This Row],[Reference Number]],barang_keluar[],5,FALSE),""))</calculatedColumnFormula>
    </tableColumn>
    <tableColumn id="6" xr3:uid="{383A3363-FEDC-4AC5-A561-DFE2B91C2C1D}" name="Quantity" dataDxfId="37">
      <calculatedColumnFormula>IF(tbl_transaction[[#This Row],[Type]]="Inbound",VLOOKUP(tbl_transaction[[#This Row],[Reference Number]],barang_masuk[],6,FALSE),IF(tbl_transaction[[#This Row],[Type]]="Outbound",VLOOKUP(tbl_transaction[[#This Row],[Reference Number]],barang_keluar[],6,FALSE),""))</calculatedColumnFormula>
    </tableColumn>
    <tableColumn id="7" xr3:uid="{8144AFDA-7FA1-4736-9379-E7D854E2ECD7}" name="Unit" dataDxfId="36">
      <calculatedColumnFormula>IF(tbl_transaction[[#This Row],[Type]]="Inbound",VLOOKUP(tbl_transaction[[#This Row],[Reference Number]],barang_masuk[],7,FALSE),IF(tbl_transaction[[#This Row],[Type]]="Outbound",VLOOKUP(tbl_transaction[[#This Row],[Reference Number]],barang_keluar[],7,FALSE),""))</calculatedColumnFormula>
    </tableColumn>
    <tableColumn id="8" xr3:uid="{7BC03BC2-E07E-4200-BFA1-FD8E27A500CA}" name=" Supplier/Customer" dataDxfId="35">
      <calculatedColumnFormula>IF(tbl_transaction[[#This Row],[Type]]="Inbound",VLOOKUP(tbl_transaction[[#This Row],[Reference Number]],barang_masuk[],3,FALSE),IF(tbl_transaction[[#This Row],[Type]]="Outbound",VLOOKUP(tbl_transaction[[#This Row],[Reference Number]],barang_keluar[],3,FALSE),""))</calculatedColumnFormula>
    </tableColumn>
    <tableColumn id="9" xr3:uid="{831163EB-80F7-4B13-B9F8-56CCA89D84FA}" name="Helper" dataDxfId="34">
      <calculatedColumnFormula>IF(D3='Kartu Stok'!$B$2,COUNTIF($D$3:D3,'Kartu Stok'!$B$2),"")</calculatedColumnFormula>
    </tableColumn>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326C76-EB81-4F61-9392-24C5394B0DED}" name="barang_masuk" displayName="barang_masuk" ref="A1:M1501" totalsRowShown="0" headerRowDxfId="33" dataDxfId="32" headerRowCellStyle="Normal 2" dataCellStyle="Normal 2">
  <autoFilter ref="A1:M1501" xr:uid="{D668C9D0-05E2-4AAC-8D18-F80458DE8E6C}">
    <filterColumn colId="1">
      <filters>
        <dateGroupItem year="2026" month="1" dateTimeGrouping="month"/>
      </filters>
    </filterColumn>
  </autoFilter>
  <tableColumns count="13">
    <tableColumn id="1" xr3:uid="{5C1F8D65-6606-4B7B-8890-384ED40E2A48}" name="GR Number" dataDxfId="31" dataCellStyle="Normal 2"/>
    <tableColumn id="2" xr3:uid="{65A59648-B8E2-48AF-BC70-D9AFA70CF633}" name="Date" dataDxfId="30" dataCellStyle="Normal 2"/>
    <tableColumn id="3" xr3:uid="{842975F1-243C-46FF-A27F-E9941ED18F90}" name="Supplier" dataDxfId="29" dataCellStyle="Normal 2"/>
    <tableColumn id="4" xr3:uid="{9BC79595-FE86-4253-B9D5-B49B2D08E1C8}" name="Item Code" dataDxfId="28" dataCellStyle="Normal 2"/>
    <tableColumn id="5" xr3:uid="{BA7E164D-5EB0-45B3-8D38-2FC5F4990ED7}" name="Item Name" dataDxfId="27" dataCellStyle="Normal 2"/>
    <tableColumn id="6" xr3:uid="{82B1FBB3-327E-40C2-8FE9-ABF3DCBD1A54}" name="Quantity Received" dataDxfId="26" dataCellStyle="Normal 2"/>
    <tableColumn id="7" xr3:uid="{BBA459D4-97C2-4A0E-AFD5-44BE7EF6B3B5}" name="Unit" dataDxfId="25" dataCellStyle="Normal 2"/>
    <tableColumn id="8" xr3:uid="{32F2343F-07C1-45DF-9ED5-4B6B7ECED234}" name="Purchase Price" dataDxfId="24" dataCellStyle="Normal 2"/>
    <tableColumn id="9" xr3:uid="{78445531-EA82-4A57-BF9B-D42B211B413F}" name="Period Check" dataDxfId="23" dataCellStyle="Normal 2">
      <calculatedColumnFormula>IF(AND(B2&gt;=GR_Report!$C$4,B2&lt;=GR_Report!$E$4),1,0)</calculatedColumnFormula>
    </tableColumn>
    <tableColumn id="10" xr3:uid="{D58605CB-0DEF-4F08-BE03-DCDA42A5E830}" name="Supplier Check" dataDxfId="22" dataCellStyle="Normal 2">
      <calculatedColumnFormula>IF(GR_Report!$C$6="All",1,IF(C2=GR_Report!$C$6,1,0))</calculatedColumnFormula>
    </tableColumn>
    <tableColumn id="11" xr3:uid="{BF2F66D8-FE12-4ADC-9E9A-F626AF259844}" name="Item Check" dataDxfId="21" dataCellStyle="Normal 2">
      <calculatedColumnFormula>IF(GR_Report!$G$6="All",1,IF(D2=GR_Report!$G$6,1,0))</calculatedColumnFormula>
    </tableColumn>
    <tableColumn id="12" xr3:uid="{E9C7DA73-9A9C-4DAF-A584-ACFE141BBE49}" name="Report Helper" dataDxfId="20" dataCellStyle="Normal 2">
      <calculatedColumnFormula>IF(AND(I2=1,J2=1,K2=1),COUNTIFS($I$2:I2,1,$J$2:J2,1,$K$2:K2,1),"")</calculatedColumnFormula>
    </tableColumn>
    <tableColumn id="13" xr3:uid="{DDA11585-0E57-4480-AE3E-DD4D6945C355}" name="Column1" dataDxfId="19" dataCellStyle="Normal 2"/>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44293CE-7FD2-4B84-ADF6-B91395D511D9}" name="barang_keluar" displayName="barang_keluar" ref="A1:K2501" totalsRowShown="0" dataDxfId="18" headerRowCellStyle="Normal 2" dataCellStyle="Normal 2">
  <autoFilter ref="A1:K2501" xr:uid="{445A018C-B097-4768-A88C-5E20FEE2DF86}"/>
  <tableColumns count="11">
    <tableColumn id="1" xr3:uid="{F901F0B4-3D7A-45E4-9183-15074A9478A9}" name="DO Number" dataDxfId="17" dataCellStyle="Normal 2"/>
    <tableColumn id="2" xr3:uid="{41DB1537-ABDE-4021-8AB0-6F12BC948889}" name="Date" dataDxfId="16" dataCellStyle="Normal 2"/>
    <tableColumn id="3" xr3:uid="{45ED562A-A8A2-40ED-BBEB-0039FBA89BEC}" name="Customer" dataDxfId="15" dataCellStyle="Normal 2"/>
    <tableColumn id="4" xr3:uid="{1D4C99E9-1108-45F3-A665-D5609ADDC63B}" name="Item Code" dataDxfId="14" dataCellStyle="Normal 2"/>
    <tableColumn id="5" xr3:uid="{1BBCA846-861C-47EE-9401-1676D1462E0E}" name="Item Name" dataDxfId="13" dataCellStyle="Normal 2"/>
    <tableColumn id="6" xr3:uid="{282D41FB-79BA-4306-94F6-B3B48D98CD5E}" name="Quantity Dispatched" dataDxfId="12" dataCellStyle="Normal 2"/>
    <tableColumn id="7" xr3:uid="{C05CDDEE-1BF8-47E6-9268-AC703CFAC4E0}" name="Unit" dataDxfId="11" dataCellStyle="Normal 2"/>
    <tableColumn id="8" xr3:uid="{07BD8509-8AEC-4E92-957C-0CF2C6724966}" name="Period Check" dataDxfId="10" dataCellStyle="Normal 2">
      <calculatedColumnFormula>IF(AND(B2&gt;=GI_Report!$C$4,B2&lt;=GI_Report!$E$4),1,0)</calculatedColumnFormula>
    </tableColumn>
    <tableColumn id="9" xr3:uid="{BB4EF4DD-48D1-4CE6-9735-A0ABA089DD4F}" name="Outlet Check" dataDxfId="9" dataCellStyle="Normal 2">
      <calculatedColumnFormula>IF(GI_Report!$C$6="All",1,IF(C2=GI_Report!$C$6,1,0))</calculatedColumnFormula>
    </tableColumn>
    <tableColumn id="10" xr3:uid="{4CF8BE52-2168-4E9D-8699-229178EA039B}" name="Item Check" dataDxfId="8" dataCellStyle="Normal 2">
      <calculatedColumnFormula>IF(GI_Report!$F$6="All",1,IF(E2=GI_Report!$F$6,1,0))</calculatedColumnFormula>
    </tableColumn>
    <tableColumn id="11" xr3:uid="{30649E35-966B-4962-A873-FA739D9CDE6B}" name="Report Helper" dataDxfId="7" dataCellStyle="Normal 2">
      <calculatedColumnFormula>IF(AND(H2=1,I2=1,J2=1),COUNTIFS($H$2:H2,1,$I$2:I2,1,$J$2:J2,1),"")</calculatedColumnFormula>
    </tableColumn>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0EEBD76-9B58-443D-BDA8-1E620ADC5BB7}" name="Table6" displayName="Table6" ref="A1:B37" totalsRowShown="0">
  <autoFilter ref="A1:B37" xr:uid="{03CEF33E-84EE-42E0-8547-1A394BFB4718}"/>
  <tableColumns count="2">
    <tableColumn id="1" xr3:uid="{615506B6-067D-4851-8A19-59433752AA96}" name="Period" dataDxfId="4"/>
    <tableColumn id="2" xr3:uid="{41ED592E-4269-4125-8E19-ACED6F51DE59}" name="Supplier" dataDxfId="3"/>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6F4DDA3-14FA-4131-B9C2-A714D5B4D342}" name="Table10" displayName="Table10" ref="C1:C202" totalsRowShown="0" headerRowCellStyle="Normal 2" dataCellStyle="Normal 2">
  <autoFilter ref="C1:C202" xr:uid="{54A018E8-F041-43E5-BE32-640978AF33F4}"/>
  <tableColumns count="1">
    <tableColumn id="1" xr3:uid="{133012F2-7F72-4A0D-890A-85F2774B6B08}" name="Item Code" dataCellStyle="Normal 2"/>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FE41DF7-6861-4167-9EFF-7EB29E8BDD06}" name="Table9" displayName="Table9" ref="J1:J83" totalsRowShown="0">
  <autoFilter ref="J1:J83" xr:uid="{81146CBE-3A76-4650-BD16-D3EC684BBF45}"/>
  <tableColumns count="1">
    <tableColumn id="1" xr3:uid="{A3E1059B-82CC-4F53-812F-2F07DB6360FD}" name="Outlet"/>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E1366CD-F3DC-4D2B-9FC2-3EBAD832D3A0}" name="Table1012" displayName="Table1012" ref="K1:K202" totalsRowShown="0" headerRowCellStyle="Normal 2" dataCellStyle="Normal 2">
  <autoFilter ref="K1:K202" xr:uid="{9BFF78BA-0B24-4FED-815D-D4A5B6F3F4AE}"/>
  <tableColumns count="1">
    <tableColumn id="1" xr3:uid="{1A3BCD57-30D1-4175-A9A5-AC2415B670C1}" name="Item Code" dataCellStyle="Normal 2"/>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5F0D66F-23A0-49EF-B042-E1B5C9C2C81B}" name="Table13" displayName="Table13" ref="I1:I7" totalsRowShown="0" headerRowDxfId="0" dataDxfId="1">
  <autoFilter ref="I1:I7" xr:uid="{6A23E43C-FF71-4F70-835B-A50A1298F265}"/>
  <tableColumns count="1">
    <tableColumn id="1" xr3:uid="{E09C1D9D-B989-4A61-AB50-7CC417FE052F}" name="Period"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7" Type="http://schemas.microsoft.com/office/2007/relationships/slicer" Target="../slicers/slicer2.xml"/><Relationship Id="rId2" Type="http://schemas.openxmlformats.org/officeDocument/2006/relationships/printerSettings" Target="../printerSettings/printerSettings4.bin"/><Relationship Id="rId1" Type="http://schemas.openxmlformats.org/officeDocument/2006/relationships/pivotTable" Target="../pivotTables/pivotTable1.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table" Target="../tables/table9.xml"/><Relationship Id="rId5" Type="http://schemas.openxmlformats.org/officeDocument/2006/relationships/table" Target="../tables/table13.xml"/><Relationship Id="rId4"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A4CDE-0D54-4524-8DF9-79E240C062CB}">
  <dimension ref="A1:K201"/>
  <sheetViews>
    <sheetView topLeftCell="A2" workbookViewId="0">
      <selection sqref="A1:A1048576"/>
    </sheetView>
  </sheetViews>
  <sheetFormatPr defaultRowHeight="14" x14ac:dyDescent="0.3"/>
  <cols>
    <col min="1" max="1" width="11.453125" customWidth="1"/>
    <col min="2" max="2" width="30.90625" bestFit="1" customWidth="1"/>
    <col min="3" max="3" width="10.26953125" customWidth="1"/>
    <col min="6" max="6" width="12.54296875" bestFit="1" customWidth="1"/>
    <col min="7" max="7" width="15" customWidth="1"/>
    <col min="8" max="8" width="12.6328125" customWidth="1"/>
    <col min="9" max="9" width="14.453125" customWidth="1"/>
    <col min="10" max="10" width="16.26953125" customWidth="1"/>
    <col min="11" max="11" width="15.90625" customWidth="1"/>
  </cols>
  <sheetData>
    <row r="1" spans="1:11" ht="14.5" x14ac:dyDescent="0.35">
      <c r="A1" s="1" t="s">
        <v>0</v>
      </c>
      <c r="B1" s="1" t="s">
        <v>1</v>
      </c>
      <c r="C1" s="1" t="s">
        <v>2</v>
      </c>
      <c r="D1" s="1" t="s">
        <v>3</v>
      </c>
      <c r="E1" s="1" t="s">
        <v>4</v>
      </c>
      <c r="F1" s="1" t="s">
        <v>5</v>
      </c>
      <c r="G1" s="1" t="s">
        <v>6</v>
      </c>
      <c r="H1" s="1" t="s">
        <v>7</v>
      </c>
      <c r="I1" s="1" t="s">
        <v>8</v>
      </c>
      <c r="J1" s="1" t="s">
        <v>9</v>
      </c>
      <c r="K1" s="1" t="s">
        <v>10</v>
      </c>
    </row>
    <row r="2" spans="1:11" ht="14.5" x14ac:dyDescent="0.35">
      <c r="A2" s="1" t="s">
        <v>11</v>
      </c>
      <c r="B2" s="1" t="s">
        <v>12</v>
      </c>
      <c r="C2" s="1" t="s">
        <v>13</v>
      </c>
      <c r="D2" s="1" t="s">
        <v>14</v>
      </c>
      <c r="E2" s="1" t="s">
        <v>15</v>
      </c>
      <c r="F2" s="1" t="s">
        <v>16</v>
      </c>
      <c r="G2" s="1">
        <v>14300</v>
      </c>
      <c r="H2" s="1">
        <v>18100</v>
      </c>
      <c r="I2" s="1">
        <v>150</v>
      </c>
      <c r="J2" s="1">
        <v>900</v>
      </c>
      <c r="K2" s="1">
        <v>75</v>
      </c>
    </row>
    <row r="3" spans="1:11" ht="14.5" x14ac:dyDescent="0.35">
      <c r="A3" s="1" t="s">
        <v>17</v>
      </c>
      <c r="B3" s="1" t="s">
        <v>18</v>
      </c>
      <c r="C3" s="1" t="s">
        <v>13</v>
      </c>
      <c r="D3" s="1" t="s">
        <v>19</v>
      </c>
      <c r="E3" s="1" t="s">
        <v>15</v>
      </c>
      <c r="F3" s="1" t="s">
        <v>20</v>
      </c>
      <c r="G3" s="1">
        <v>78700</v>
      </c>
      <c r="H3" s="1">
        <v>91500</v>
      </c>
      <c r="I3" s="1">
        <v>400</v>
      </c>
      <c r="J3" s="1">
        <v>2000</v>
      </c>
      <c r="K3" s="1">
        <v>200</v>
      </c>
    </row>
    <row r="4" spans="1:11" ht="14.5" x14ac:dyDescent="0.35">
      <c r="A4" s="1" t="s">
        <v>21</v>
      </c>
      <c r="B4" s="1" t="s">
        <v>22</v>
      </c>
      <c r="C4" s="1" t="s">
        <v>13</v>
      </c>
      <c r="D4" s="1" t="s">
        <v>23</v>
      </c>
      <c r="E4" s="1" t="s">
        <v>15</v>
      </c>
      <c r="F4" s="1" t="s">
        <v>24</v>
      </c>
      <c r="G4" s="1">
        <v>75500</v>
      </c>
      <c r="H4" s="1">
        <v>88400</v>
      </c>
      <c r="I4" s="1">
        <v>40</v>
      </c>
      <c r="J4" s="1">
        <v>160</v>
      </c>
      <c r="K4" s="1">
        <v>20</v>
      </c>
    </row>
    <row r="5" spans="1:11" ht="14.5" x14ac:dyDescent="0.35">
      <c r="A5" s="1" t="s">
        <v>25</v>
      </c>
      <c r="B5" s="1" t="s">
        <v>26</v>
      </c>
      <c r="C5" s="1" t="s">
        <v>13</v>
      </c>
      <c r="D5" s="1" t="s">
        <v>19</v>
      </c>
      <c r="E5" s="1" t="s">
        <v>15</v>
      </c>
      <c r="F5" s="1" t="s">
        <v>27</v>
      </c>
      <c r="G5" s="1">
        <v>73700</v>
      </c>
      <c r="H5" s="1">
        <v>85700</v>
      </c>
      <c r="I5" s="1">
        <v>180</v>
      </c>
      <c r="J5" s="1">
        <v>900</v>
      </c>
      <c r="K5" s="1">
        <v>90</v>
      </c>
    </row>
    <row r="6" spans="1:11" ht="14.5" x14ac:dyDescent="0.35">
      <c r="A6" s="1" t="s">
        <v>28</v>
      </c>
      <c r="B6" s="1" t="s">
        <v>29</v>
      </c>
      <c r="C6" s="1" t="s">
        <v>13</v>
      </c>
      <c r="D6" s="1" t="s">
        <v>19</v>
      </c>
      <c r="E6" s="1" t="s">
        <v>15</v>
      </c>
      <c r="F6" s="1" t="s">
        <v>30</v>
      </c>
      <c r="G6" s="1">
        <v>43600</v>
      </c>
      <c r="H6" s="1">
        <v>51500</v>
      </c>
      <c r="I6" s="1">
        <v>80</v>
      </c>
      <c r="J6" s="1">
        <v>320</v>
      </c>
      <c r="K6" s="1">
        <v>40</v>
      </c>
    </row>
    <row r="7" spans="1:11" ht="14.5" x14ac:dyDescent="0.35">
      <c r="A7" s="1" t="s">
        <v>31</v>
      </c>
      <c r="B7" s="1" t="s">
        <v>32</v>
      </c>
      <c r="C7" s="1" t="s">
        <v>13</v>
      </c>
      <c r="D7" s="1" t="s">
        <v>33</v>
      </c>
      <c r="E7" s="1" t="s">
        <v>15</v>
      </c>
      <c r="F7" s="1" t="s">
        <v>16</v>
      </c>
      <c r="G7" s="1">
        <v>60200</v>
      </c>
      <c r="H7" s="1">
        <v>70500</v>
      </c>
      <c r="I7" s="1">
        <v>100</v>
      </c>
      <c r="J7" s="1">
        <v>500</v>
      </c>
      <c r="K7" s="1">
        <v>50</v>
      </c>
    </row>
    <row r="8" spans="1:11" ht="14.5" x14ac:dyDescent="0.35">
      <c r="A8" s="1" t="s">
        <v>34</v>
      </c>
      <c r="B8" s="1" t="s">
        <v>35</v>
      </c>
      <c r="C8" s="1" t="s">
        <v>13</v>
      </c>
      <c r="D8" s="1" t="s">
        <v>23</v>
      </c>
      <c r="E8" s="1" t="s">
        <v>15</v>
      </c>
      <c r="F8" s="1" t="s">
        <v>16</v>
      </c>
      <c r="G8" s="1">
        <v>34900</v>
      </c>
      <c r="H8" s="1">
        <v>41400</v>
      </c>
      <c r="I8" s="1">
        <v>500</v>
      </c>
      <c r="J8" s="1">
        <v>2000</v>
      </c>
      <c r="K8" s="1">
        <v>250</v>
      </c>
    </row>
    <row r="9" spans="1:11" ht="14.5" x14ac:dyDescent="0.35">
      <c r="A9" s="1" t="s">
        <v>36</v>
      </c>
      <c r="B9" s="1" t="s">
        <v>37</v>
      </c>
      <c r="C9" s="1" t="s">
        <v>13</v>
      </c>
      <c r="D9" s="1" t="s">
        <v>19</v>
      </c>
      <c r="E9" s="1" t="s">
        <v>15</v>
      </c>
      <c r="F9" s="1" t="s">
        <v>38</v>
      </c>
      <c r="G9" s="1">
        <v>48200</v>
      </c>
      <c r="H9" s="1">
        <v>59200</v>
      </c>
      <c r="I9" s="1">
        <v>20</v>
      </c>
      <c r="J9" s="1">
        <v>100</v>
      </c>
      <c r="K9" s="1">
        <v>10</v>
      </c>
    </row>
    <row r="10" spans="1:11" ht="14.5" x14ac:dyDescent="0.35">
      <c r="A10" s="1" t="s">
        <v>39</v>
      </c>
      <c r="B10" s="1" t="s">
        <v>40</v>
      </c>
      <c r="C10" s="1" t="s">
        <v>13</v>
      </c>
      <c r="D10" s="1" t="s">
        <v>19</v>
      </c>
      <c r="E10" s="1" t="s">
        <v>15</v>
      </c>
      <c r="F10" s="1" t="s">
        <v>41</v>
      </c>
      <c r="G10" s="1">
        <v>37300</v>
      </c>
      <c r="H10" s="1">
        <v>46700</v>
      </c>
      <c r="I10" s="1">
        <v>100</v>
      </c>
      <c r="J10" s="1">
        <v>400</v>
      </c>
      <c r="K10" s="1">
        <v>50</v>
      </c>
    </row>
    <row r="11" spans="1:11" ht="14.5" x14ac:dyDescent="0.35">
      <c r="A11" s="1" t="s">
        <v>42</v>
      </c>
      <c r="B11" s="1" t="s">
        <v>43</v>
      </c>
      <c r="C11" s="1" t="s">
        <v>13</v>
      </c>
      <c r="D11" s="1" t="s">
        <v>14</v>
      </c>
      <c r="E11" s="1" t="s">
        <v>15</v>
      </c>
      <c r="F11" s="1" t="s">
        <v>41</v>
      </c>
      <c r="G11" s="1">
        <v>16400</v>
      </c>
      <c r="H11" s="1">
        <v>19700</v>
      </c>
      <c r="I11" s="1">
        <v>180</v>
      </c>
      <c r="J11" s="1">
        <v>1080</v>
      </c>
      <c r="K11" s="1">
        <v>90</v>
      </c>
    </row>
    <row r="12" spans="1:11" ht="14.5" x14ac:dyDescent="0.35">
      <c r="A12" s="1" t="s">
        <v>44</v>
      </c>
      <c r="B12" s="1" t="s">
        <v>45</v>
      </c>
      <c r="C12" s="1" t="s">
        <v>13</v>
      </c>
      <c r="D12" s="1" t="s">
        <v>33</v>
      </c>
      <c r="E12" s="1" t="s">
        <v>15</v>
      </c>
      <c r="F12" s="1" t="s">
        <v>46</v>
      </c>
      <c r="G12" s="1">
        <v>83400</v>
      </c>
      <c r="H12" s="1">
        <v>105600</v>
      </c>
      <c r="I12" s="1">
        <v>150</v>
      </c>
      <c r="J12" s="1">
        <v>900</v>
      </c>
      <c r="K12" s="1">
        <v>75</v>
      </c>
    </row>
    <row r="13" spans="1:11" ht="14.5" x14ac:dyDescent="0.35">
      <c r="A13" s="1" t="s">
        <v>47</v>
      </c>
      <c r="B13" s="1" t="s">
        <v>48</v>
      </c>
      <c r="C13" s="1" t="s">
        <v>13</v>
      </c>
      <c r="D13" s="1" t="s">
        <v>33</v>
      </c>
      <c r="E13" s="1" t="s">
        <v>15</v>
      </c>
      <c r="F13" s="1" t="s">
        <v>49</v>
      </c>
      <c r="G13" s="1">
        <v>10600</v>
      </c>
      <c r="H13" s="1">
        <v>13100</v>
      </c>
      <c r="I13" s="1">
        <v>40</v>
      </c>
      <c r="J13" s="1">
        <v>160</v>
      </c>
      <c r="K13" s="1">
        <v>20</v>
      </c>
    </row>
    <row r="14" spans="1:11" ht="14.5" x14ac:dyDescent="0.35">
      <c r="A14" s="1" t="s">
        <v>50</v>
      </c>
      <c r="B14" s="1" t="s">
        <v>51</v>
      </c>
      <c r="C14" s="1" t="s">
        <v>13</v>
      </c>
      <c r="D14" s="1" t="s">
        <v>23</v>
      </c>
      <c r="E14" s="1" t="s">
        <v>15</v>
      </c>
      <c r="F14" s="1" t="s">
        <v>20</v>
      </c>
      <c r="G14" s="1">
        <v>67200</v>
      </c>
      <c r="H14" s="1">
        <v>79900</v>
      </c>
      <c r="I14" s="1">
        <v>200</v>
      </c>
      <c r="J14" s="1">
        <v>800</v>
      </c>
      <c r="K14" s="1">
        <v>100</v>
      </c>
    </row>
    <row r="15" spans="1:11" ht="14.5" x14ac:dyDescent="0.35">
      <c r="A15" s="1" t="s">
        <v>52</v>
      </c>
      <c r="B15" s="1" t="s">
        <v>53</v>
      </c>
      <c r="C15" s="1" t="s">
        <v>13</v>
      </c>
      <c r="D15" s="1" t="s">
        <v>14</v>
      </c>
      <c r="E15" s="1" t="s">
        <v>15</v>
      </c>
      <c r="F15" s="1" t="s">
        <v>46</v>
      </c>
      <c r="G15" s="1">
        <v>39600</v>
      </c>
      <c r="H15" s="1">
        <v>46800</v>
      </c>
      <c r="I15" s="1">
        <v>400</v>
      </c>
      <c r="J15" s="1">
        <v>2400</v>
      </c>
      <c r="K15" s="1">
        <v>200</v>
      </c>
    </row>
    <row r="16" spans="1:11" ht="14.5" x14ac:dyDescent="0.35">
      <c r="A16" s="1" t="s">
        <v>54</v>
      </c>
      <c r="B16" s="1" t="s">
        <v>55</v>
      </c>
      <c r="C16" s="1" t="s">
        <v>13</v>
      </c>
      <c r="D16" s="1" t="s">
        <v>19</v>
      </c>
      <c r="E16" s="1" t="s">
        <v>15</v>
      </c>
      <c r="F16" s="1" t="s">
        <v>56</v>
      </c>
      <c r="G16" s="1">
        <v>37700</v>
      </c>
      <c r="H16" s="1">
        <v>44600</v>
      </c>
      <c r="I16" s="1">
        <v>150</v>
      </c>
      <c r="J16" s="1">
        <v>900</v>
      </c>
      <c r="K16" s="1">
        <v>75</v>
      </c>
    </row>
    <row r="17" spans="1:11" ht="14.5" x14ac:dyDescent="0.35">
      <c r="A17" s="1" t="s">
        <v>57</v>
      </c>
      <c r="B17" s="1" t="s">
        <v>58</v>
      </c>
      <c r="C17" s="1" t="s">
        <v>13</v>
      </c>
      <c r="D17" s="1" t="s">
        <v>23</v>
      </c>
      <c r="E17" s="1" t="s">
        <v>15</v>
      </c>
      <c r="F17" s="1" t="s">
        <v>49</v>
      </c>
      <c r="G17" s="1">
        <v>38000</v>
      </c>
      <c r="H17" s="1">
        <v>48500</v>
      </c>
      <c r="I17" s="1">
        <v>180</v>
      </c>
      <c r="J17" s="1">
        <v>1080</v>
      </c>
      <c r="K17" s="1">
        <v>90</v>
      </c>
    </row>
    <row r="18" spans="1:11" ht="14.5" x14ac:dyDescent="0.35">
      <c r="A18" s="1" t="s">
        <v>59</v>
      </c>
      <c r="B18" s="1" t="s">
        <v>60</v>
      </c>
      <c r="C18" s="1" t="s">
        <v>13</v>
      </c>
      <c r="D18" s="1" t="s">
        <v>19</v>
      </c>
      <c r="E18" s="1" t="s">
        <v>15</v>
      </c>
      <c r="F18" s="1" t="s">
        <v>61</v>
      </c>
      <c r="G18" s="1">
        <v>64800</v>
      </c>
      <c r="H18" s="1">
        <v>78800</v>
      </c>
      <c r="I18" s="1">
        <v>120</v>
      </c>
      <c r="J18" s="1">
        <v>600</v>
      </c>
      <c r="K18" s="1">
        <v>60</v>
      </c>
    </row>
    <row r="19" spans="1:11" ht="14.5" x14ac:dyDescent="0.35">
      <c r="A19" s="1" t="s">
        <v>62</v>
      </c>
      <c r="B19" s="1" t="s">
        <v>63</v>
      </c>
      <c r="C19" s="1" t="s">
        <v>13</v>
      </c>
      <c r="D19" s="1" t="s">
        <v>23</v>
      </c>
      <c r="E19" s="1" t="s">
        <v>15</v>
      </c>
      <c r="F19" s="1" t="s">
        <v>64</v>
      </c>
      <c r="G19" s="1">
        <v>82500</v>
      </c>
      <c r="H19" s="1">
        <v>95700</v>
      </c>
      <c r="I19" s="1">
        <v>500</v>
      </c>
      <c r="J19" s="1">
        <v>2000</v>
      </c>
      <c r="K19" s="1">
        <v>250</v>
      </c>
    </row>
    <row r="20" spans="1:11" ht="14.5" x14ac:dyDescent="0.35">
      <c r="A20" s="1" t="s">
        <v>65</v>
      </c>
      <c r="B20" s="1" t="s">
        <v>66</v>
      </c>
      <c r="C20" s="1" t="s">
        <v>13</v>
      </c>
      <c r="D20" s="1" t="s">
        <v>19</v>
      </c>
      <c r="E20" s="1" t="s">
        <v>15</v>
      </c>
      <c r="F20" s="1" t="s">
        <v>16</v>
      </c>
      <c r="G20" s="1">
        <v>84100</v>
      </c>
      <c r="H20" s="1">
        <v>107600</v>
      </c>
      <c r="I20" s="1">
        <v>120</v>
      </c>
      <c r="J20" s="1">
        <v>720</v>
      </c>
      <c r="K20" s="1">
        <v>60</v>
      </c>
    </row>
    <row r="21" spans="1:11" ht="14.5" x14ac:dyDescent="0.35">
      <c r="A21" s="1" t="s">
        <v>67</v>
      </c>
      <c r="B21" s="1" t="s">
        <v>68</v>
      </c>
      <c r="C21" s="1" t="s">
        <v>13</v>
      </c>
      <c r="D21" s="1" t="s">
        <v>14</v>
      </c>
      <c r="E21" s="1" t="s">
        <v>15</v>
      </c>
      <c r="F21" s="1" t="s">
        <v>56</v>
      </c>
      <c r="G21" s="1">
        <v>82400</v>
      </c>
      <c r="H21" s="1">
        <v>98400</v>
      </c>
      <c r="I21" s="1">
        <v>300</v>
      </c>
      <c r="J21" s="1">
        <v>1500</v>
      </c>
      <c r="K21" s="1">
        <v>150</v>
      </c>
    </row>
    <row r="22" spans="1:11" ht="14.5" x14ac:dyDescent="0.35">
      <c r="A22" s="1" t="s">
        <v>69</v>
      </c>
      <c r="B22" s="1" t="s">
        <v>70</v>
      </c>
      <c r="C22" s="1" t="s">
        <v>13</v>
      </c>
      <c r="D22" s="1" t="s">
        <v>23</v>
      </c>
      <c r="E22" s="1" t="s">
        <v>15</v>
      </c>
      <c r="F22" s="1" t="s">
        <v>71</v>
      </c>
      <c r="G22" s="1">
        <v>23100</v>
      </c>
      <c r="H22" s="1">
        <v>27900</v>
      </c>
      <c r="I22" s="1">
        <v>80</v>
      </c>
      <c r="J22" s="1">
        <v>400</v>
      </c>
      <c r="K22" s="1">
        <v>40</v>
      </c>
    </row>
    <row r="23" spans="1:11" ht="14.5" x14ac:dyDescent="0.35">
      <c r="A23" s="1" t="s">
        <v>72</v>
      </c>
      <c r="B23" s="1" t="s">
        <v>73</v>
      </c>
      <c r="C23" s="1" t="s">
        <v>13</v>
      </c>
      <c r="D23" s="1" t="s">
        <v>23</v>
      </c>
      <c r="E23" s="1" t="s">
        <v>15</v>
      </c>
      <c r="F23" s="1" t="s">
        <v>20</v>
      </c>
      <c r="G23" s="1">
        <v>34400</v>
      </c>
      <c r="H23" s="1">
        <v>43400</v>
      </c>
      <c r="I23" s="1">
        <v>60</v>
      </c>
      <c r="J23" s="1">
        <v>360</v>
      </c>
      <c r="K23" s="1">
        <v>30</v>
      </c>
    </row>
    <row r="24" spans="1:11" ht="14.5" x14ac:dyDescent="0.35">
      <c r="A24" s="1" t="s">
        <v>74</v>
      </c>
      <c r="B24" s="1" t="s">
        <v>75</v>
      </c>
      <c r="C24" s="1" t="s">
        <v>13</v>
      </c>
      <c r="D24" s="1" t="s">
        <v>23</v>
      </c>
      <c r="E24" s="1" t="s">
        <v>15</v>
      </c>
      <c r="F24" s="1" t="s">
        <v>76</v>
      </c>
      <c r="G24" s="1">
        <v>43000</v>
      </c>
      <c r="H24" s="1">
        <v>54500</v>
      </c>
      <c r="I24" s="1">
        <v>40</v>
      </c>
      <c r="J24" s="1">
        <v>200</v>
      </c>
      <c r="K24" s="1">
        <v>20</v>
      </c>
    </row>
    <row r="25" spans="1:11" ht="14.5" x14ac:dyDescent="0.35">
      <c r="A25" s="1" t="s">
        <v>77</v>
      </c>
      <c r="B25" s="1" t="s">
        <v>78</v>
      </c>
      <c r="C25" s="1" t="s">
        <v>13</v>
      </c>
      <c r="D25" s="1" t="s">
        <v>19</v>
      </c>
      <c r="E25" s="1" t="s">
        <v>15</v>
      </c>
      <c r="F25" s="1" t="s">
        <v>56</v>
      </c>
      <c r="G25" s="1">
        <v>7100</v>
      </c>
      <c r="H25" s="1">
        <v>8500</v>
      </c>
      <c r="I25" s="1">
        <v>100</v>
      </c>
      <c r="J25" s="1">
        <v>600</v>
      </c>
      <c r="K25" s="1">
        <v>50</v>
      </c>
    </row>
    <row r="26" spans="1:11" ht="14.5" x14ac:dyDescent="0.35">
      <c r="A26" s="1" t="s">
        <v>79</v>
      </c>
      <c r="B26" s="1" t="s">
        <v>80</v>
      </c>
      <c r="C26" s="1" t="s">
        <v>13</v>
      </c>
      <c r="D26" s="1" t="s">
        <v>23</v>
      </c>
      <c r="E26" s="1" t="s">
        <v>15</v>
      </c>
      <c r="F26" s="1" t="s">
        <v>81</v>
      </c>
      <c r="G26" s="1">
        <v>9400</v>
      </c>
      <c r="H26" s="1">
        <v>11200</v>
      </c>
      <c r="I26" s="1">
        <v>180</v>
      </c>
      <c r="J26" s="1">
        <v>720</v>
      </c>
      <c r="K26" s="1">
        <v>90</v>
      </c>
    </row>
    <row r="27" spans="1:11" ht="14.5" x14ac:dyDescent="0.35">
      <c r="A27" s="1" t="s">
        <v>82</v>
      </c>
      <c r="B27" s="1" t="s">
        <v>83</v>
      </c>
      <c r="C27" s="1" t="s">
        <v>13</v>
      </c>
      <c r="D27" s="1" t="s">
        <v>33</v>
      </c>
      <c r="E27" s="1" t="s">
        <v>15</v>
      </c>
      <c r="F27" s="1" t="s">
        <v>46</v>
      </c>
      <c r="G27" s="1">
        <v>79700</v>
      </c>
      <c r="H27" s="1">
        <v>92500</v>
      </c>
      <c r="I27" s="1">
        <v>200</v>
      </c>
      <c r="J27" s="1">
        <v>1200</v>
      </c>
      <c r="K27" s="1">
        <v>100</v>
      </c>
    </row>
    <row r="28" spans="1:11" ht="14.5" x14ac:dyDescent="0.35">
      <c r="A28" s="1" t="s">
        <v>84</v>
      </c>
      <c r="B28" s="1" t="s">
        <v>85</v>
      </c>
      <c r="C28" s="1" t="s">
        <v>13</v>
      </c>
      <c r="D28" s="1" t="s">
        <v>19</v>
      </c>
      <c r="E28" s="1" t="s">
        <v>15</v>
      </c>
      <c r="F28" s="1" t="s">
        <v>81</v>
      </c>
      <c r="G28" s="1">
        <v>66300</v>
      </c>
      <c r="H28" s="1">
        <v>76700</v>
      </c>
      <c r="I28" s="1">
        <v>500</v>
      </c>
      <c r="J28" s="1">
        <v>2000</v>
      </c>
      <c r="K28" s="1">
        <v>250</v>
      </c>
    </row>
    <row r="29" spans="1:11" ht="14.5" x14ac:dyDescent="0.35">
      <c r="A29" s="1" t="s">
        <v>86</v>
      </c>
      <c r="B29" s="1" t="s">
        <v>87</v>
      </c>
      <c r="C29" s="1" t="s">
        <v>13</v>
      </c>
      <c r="D29" s="1" t="s">
        <v>33</v>
      </c>
      <c r="E29" s="1" t="s">
        <v>15</v>
      </c>
      <c r="F29" s="1" t="s">
        <v>46</v>
      </c>
      <c r="G29" s="1">
        <v>7400</v>
      </c>
      <c r="H29" s="1">
        <v>8900</v>
      </c>
      <c r="I29" s="1">
        <v>180</v>
      </c>
      <c r="J29" s="1">
        <v>900</v>
      </c>
      <c r="K29" s="1">
        <v>90</v>
      </c>
    </row>
    <row r="30" spans="1:11" ht="14.5" x14ac:dyDescent="0.35">
      <c r="A30" s="1" t="s">
        <v>88</v>
      </c>
      <c r="B30" s="1" t="s">
        <v>89</v>
      </c>
      <c r="C30" s="1" t="s">
        <v>13</v>
      </c>
      <c r="D30" s="1" t="s">
        <v>23</v>
      </c>
      <c r="E30" s="1" t="s">
        <v>15</v>
      </c>
      <c r="F30" s="1" t="s">
        <v>90</v>
      </c>
      <c r="G30" s="1">
        <v>64900</v>
      </c>
      <c r="H30" s="1">
        <v>75300</v>
      </c>
      <c r="I30" s="1">
        <v>40</v>
      </c>
      <c r="J30" s="1">
        <v>160</v>
      </c>
      <c r="K30" s="1">
        <v>20</v>
      </c>
    </row>
    <row r="31" spans="1:11" ht="14.5" x14ac:dyDescent="0.35">
      <c r="A31" s="1" t="s">
        <v>91</v>
      </c>
      <c r="B31" s="1" t="s">
        <v>92</v>
      </c>
      <c r="C31" s="1" t="s">
        <v>13</v>
      </c>
      <c r="D31" s="1" t="s">
        <v>33</v>
      </c>
      <c r="E31" s="1" t="s">
        <v>15</v>
      </c>
      <c r="F31" s="1" t="s">
        <v>41</v>
      </c>
      <c r="G31" s="1">
        <v>7800</v>
      </c>
      <c r="H31" s="1">
        <v>9900</v>
      </c>
      <c r="I31" s="1">
        <v>120</v>
      </c>
      <c r="J31" s="1">
        <v>480</v>
      </c>
      <c r="K31" s="1">
        <v>60</v>
      </c>
    </row>
    <row r="32" spans="1:11" ht="14.5" x14ac:dyDescent="0.35">
      <c r="A32" s="1" t="s">
        <v>93</v>
      </c>
      <c r="B32" s="1" t="s">
        <v>94</v>
      </c>
      <c r="C32" s="1" t="s">
        <v>13</v>
      </c>
      <c r="D32" s="1" t="s">
        <v>23</v>
      </c>
      <c r="E32" s="1" t="s">
        <v>15</v>
      </c>
      <c r="F32" s="1" t="s">
        <v>38</v>
      </c>
      <c r="G32" s="1">
        <v>51300</v>
      </c>
      <c r="H32" s="1">
        <v>59100</v>
      </c>
      <c r="I32" s="1">
        <v>200</v>
      </c>
      <c r="J32" s="1">
        <v>1200</v>
      </c>
      <c r="K32" s="1">
        <v>100</v>
      </c>
    </row>
    <row r="33" spans="1:11" ht="14.5" x14ac:dyDescent="0.35">
      <c r="A33" s="1" t="s">
        <v>95</v>
      </c>
      <c r="B33" s="1" t="s">
        <v>96</v>
      </c>
      <c r="C33" s="1" t="s">
        <v>13</v>
      </c>
      <c r="D33" s="1" t="s">
        <v>19</v>
      </c>
      <c r="E33" s="1" t="s">
        <v>15</v>
      </c>
      <c r="F33" s="1" t="s">
        <v>97</v>
      </c>
      <c r="G33" s="1">
        <v>68700</v>
      </c>
      <c r="H33" s="1">
        <v>81500</v>
      </c>
      <c r="I33" s="1">
        <v>100</v>
      </c>
      <c r="J33" s="1">
        <v>600</v>
      </c>
      <c r="K33" s="1">
        <v>50</v>
      </c>
    </row>
    <row r="34" spans="1:11" ht="14.5" x14ac:dyDescent="0.35">
      <c r="A34" s="1" t="s">
        <v>98</v>
      </c>
      <c r="B34" s="1" t="s">
        <v>99</v>
      </c>
      <c r="C34" s="1" t="s">
        <v>13</v>
      </c>
      <c r="D34" s="1" t="s">
        <v>19</v>
      </c>
      <c r="E34" s="1" t="s">
        <v>15</v>
      </c>
      <c r="F34" s="1" t="s">
        <v>41</v>
      </c>
      <c r="G34" s="1">
        <v>7300</v>
      </c>
      <c r="H34" s="1">
        <v>9000</v>
      </c>
      <c r="I34" s="1">
        <v>250</v>
      </c>
      <c r="J34" s="1">
        <v>1000</v>
      </c>
      <c r="K34" s="1">
        <v>125</v>
      </c>
    </row>
    <row r="35" spans="1:11" ht="14.5" x14ac:dyDescent="0.35">
      <c r="A35" s="1" t="s">
        <v>100</v>
      </c>
      <c r="B35" s="1" t="s">
        <v>101</v>
      </c>
      <c r="C35" s="1" t="s">
        <v>13</v>
      </c>
      <c r="D35" s="1" t="s">
        <v>14</v>
      </c>
      <c r="E35" s="1" t="s">
        <v>15</v>
      </c>
      <c r="F35" s="1" t="s">
        <v>102</v>
      </c>
      <c r="G35" s="1">
        <v>89900</v>
      </c>
      <c r="H35" s="1">
        <v>109500</v>
      </c>
      <c r="I35" s="1">
        <v>150</v>
      </c>
      <c r="J35" s="1">
        <v>600</v>
      </c>
      <c r="K35" s="1">
        <v>75</v>
      </c>
    </row>
    <row r="36" spans="1:11" ht="14.5" x14ac:dyDescent="0.35">
      <c r="A36" s="1" t="s">
        <v>103</v>
      </c>
      <c r="B36" s="1" t="s">
        <v>104</v>
      </c>
      <c r="C36" s="1" t="s">
        <v>13</v>
      </c>
      <c r="D36" s="1" t="s">
        <v>23</v>
      </c>
      <c r="E36" s="1" t="s">
        <v>15</v>
      </c>
      <c r="F36" s="1" t="s">
        <v>105</v>
      </c>
      <c r="G36" s="1">
        <v>12500</v>
      </c>
      <c r="H36" s="1">
        <v>15600</v>
      </c>
      <c r="I36" s="1">
        <v>80</v>
      </c>
      <c r="J36" s="1">
        <v>320</v>
      </c>
      <c r="K36" s="1">
        <v>40</v>
      </c>
    </row>
    <row r="37" spans="1:11" ht="14.5" x14ac:dyDescent="0.35">
      <c r="A37" s="1" t="s">
        <v>106</v>
      </c>
      <c r="B37" s="1" t="s">
        <v>107</v>
      </c>
      <c r="C37" s="1" t="s">
        <v>13</v>
      </c>
      <c r="D37" s="1" t="s">
        <v>23</v>
      </c>
      <c r="E37" s="1" t="s">
        <v>15</v>
      </c>
      <c r="F37" s="1" t="s">
        <v>76</v>
      </c>
      <c r="G37" s="1">
        <v>16300</v>
      </c>
      <c r="H37" s="1">
        <v>20400</v>
      </c>
      <c r="I37" s="1">
        <v>20</v>
      </c>
      <c r="J37" s="1">
        <v>120</v>
      </c>
      <c r="K37" s="1">
        <v>10</v>
      </c>
    </row>
    <row r="38" spans="1:11" ht="14.5" x14ac:dyDescent="0.35">
      <c r="A38" s="1" t="s">
        <v>108</v>
      </c>
      <c r="B38" s="1" t="s">
        <v>109</v>
      </c>
      <c r="C38" s="1" t="s">
        <v>13</v>
      </c>
      <c r="D38" s="1" t="s">
        <v>19</v>
      </c>
      <c r="E38" s="1" t="s">
        <v>15</v>
      </c>
      <c r="F38" s="1" t="s">
        <v>30</v>
      </c>
      <c r="G38" s="1">
        <v>4300</v>
      </c>
      <c r="H38" s="1">
        <v>5400</v>
      </c>
      <c r="I38" s="1">
        <v>400</v>
      </c>
      <c r="J38" s="1">
        <v>1600</v>
      </c>
      <c r="K38" s="1">
        <v>200</v>
      </c>
    </row>
    <row r="39" spans="1:11" ht="14.5" x14ac:dyDescent="0.35">
      <c r="A39" s="1" t="s">
        <v>110</v>
      </c>
      <c r="B39" s="1" t="s">
        <v>111</v>
      </c>
      <c r="C39" s="1" t="s">
        <v>13</v>
      </c>
      <c r="D39" s="1" t="s">
        <v>19</v>
      </c>
      <c r="E39" s="1" t="s">
        <v>15</v>
      </c>
      <c r="F39" s="1" t="s">
        <v>112</v>
      </c>
      <c r="G39" s="1">
        <v>70400</v>
      </c>
      <c r="H39" s="1">
        <v>84800</v>
      </c>
      <c r="I39" s="1">
        <v>120</v>
      </c>
      <c r="J39" s="1">
        <v>480</v>
      </c>
      <c r="K39" s="1">
        <v>60</v>
      </c>
    </row>
    <row r="40" spans="1:11" ht="14.5" x14ac:dyDescent="0.35">
      <c r="A40" s="1" t="s">
        <v>113</v>
      </c>
      <c r="B40" s="1" t="s">
        <v>114</v>
      </c>
      <c r="C40" s="1" t="s">
        <v>13</v>
      </c>
      <c r="D40" s="1" t="s">
        <v>33</v>
      </c>
      <c r="E40" s="1" t="s">
        <v>15</v>
      </c>
      <c r="F40" s="1" t="s">
        <v>24</v>
      </c>
      <c r="G40" s="1">
        <v>82400</v>
      </c>
      <c r="H40" s="1">
        <v>103500</v>
      </c>
      <c r="I40" s="1">
        <v>60</v>
      </c>
      <c r="J40" s="1">
        <v>360</v>
      </c>
      <c r="K40" s="1">
        <v>30</v>
      </c>
    </row>
    <row r="41" spans="1:11" ht="14.5" x14ac:dyDescent="0.35">
      <c r="A41" s="1" t="s">
        <v>115</v>
      </c>
      <c r="B41" s="1" t="s">
        <v>116</v>
      </c>
      <c r="C41" s="1" t="s">
        <v>13</v>
      </c>
      <c r="D41" s="1" t="s">
        <v>19</v>
      </c>
      <c r="E41" s="1" t="s">
        <v>15</v>
      </c>
      <c r="F41" s="1" t="s">
        <v>76</v>
      </c>
      <c r="G41" s="1">
        <v>52300</v>
      </c>
      <c r="H41" s="1">
        <v>60200</v>
      </c>
      <c r="I41" s="1">
        <v>40</v>
      </c>
      <c r="J41" s="1">
        <v>240</v>
      </c>
      <c r="K41" s="1">
        <v>20</v>
      </c>
    </row>
    <row r="42" spans="1:11" ht="14.5" x14ac:dyDescent="0.35">
      <c r="A42" s="1" t="s">
        <v>117</v>
      </c>
      <c r="B42" s="1" t="s">
        <v>118</v>
      </c>
      <c r="C42" s="1" t="s">
        <v>119</v>
      </c>
      <c r="D42" s="1" t="s">
        <v>120</v>
      </c>
      <c r="E42" s="1" t="s">
        <v>121</v>
      </c>
      <c r="F42" s="1" t="s">
        <v>90</v>
      </c>
      <c r="G42" s="1">
        <v>85100</v>
      </c>
      <c r="H42" s="1">
        <v>108700</v>
      </c>
      <c r="I42" s="1">
        <v>400</v>
      </c>
      <c r="J42" s="1">
        <v>1600</v>
      </c>
      <c r="K42" s="1">
        <v>200</v>
      </c>
    </row>
    <row r="43" spans="1:11" ht="14.5" x14ac:dyDescent="0.35">
      <c r="A43" s="1" t="s">
        <v>122</v>
      </c>
      <c r="B43" s="1" t="s">
        <v>123</v>
      </c>
      <c r="C43" s="1" t="s">
        <v>119</v>
      </c>
      <c r="D43" s="1" t="s">
        <v>124</v>
      </c>
      <c r="E43" s="1" t="s">
        <v>121</v>
      </c>
      <c r="F43" s="1" t="s">
        <v>64</v>
      </c>
      <c r="G43" s="1">
        <v>13500</v>
      </c>
      <c r="H43" s="1">
        <v>16400</v>
      </c>
      <c r="I43" s="1">
        <v>200</v>
      </c>
      <c r="J43" s="1">
        <v>1000</v>
      </c>
      <c r="K43" s="1">
        <v>100</v>
      </c>
    </row>
    <row r="44" spans="1:11" ht="14.5" x14ac:dyDescent="0.35">
      <c r="A44" s="1" t="s">
        <v>125</v>
      </c>
      <c r="B44" s="1" t="s">
        <v>126</v>
      </c>
      <c r="C44" s="1" t="s">
        <v>119</v>
      </c>
      <c r="D44" s="1" t="s">
        <v>124</v>
      </c>
      <c r="E44" s="1" t="s">
        <v>121</v>
      </c>
      <c r="F44" s="1" t="s">
        <v>49</v>
      </c>
      <c r="G44" s="1">
        <v>8200</v>
      </c>
      <c r="H44" s="1">
        <v>10100</v>
      </c>
      <c r="I44" s="1">
        <v>80</v>
      </c>
      <c r="J44" s="1">
        <v>480</v>
      </c>
      <c r="K44" s="1">
        <v>40</v>
      </c>
    </row>
    <row r="45" spans="1:11" ht="14.5" x14ac:dyDescent="0.35">
      <c r="A45" s="1" t="s">
        <v>127</v>
      </c>
      <c r="B45" s="1" t="s">
        <v>128</v>
      </c>
      <c r="C45" s="1" t="s">
        <v>119</v>
      </c>
      <c r="D45" s="1" t="s">
        <v>129</v>
      </c>
      <c r="E45" s="1" t="s">
        <v>121</v>
      </c>
      <c r="F45" s="1" t="s">
        <v>71</v>
      </c>
      <c r="G45" s="1">
        <v>74000</v>
      </c>
      <c r="H45" s="1">
        <v>92700</v>
      </c>
      <c r="I45" s="1">
        <v>180</v>
      </c>
      <c r="J45" s="1">
        <v>720</v>
      </c>
      <c r="K45" s="1">
        <v>90</v>
      </c>
    </row>
    <row r="46" spans="1:11" ht="14.5" x14ac:dyDescent="0.35">
      <c r="A46" s="1" t="s">
        <v>130</v>
      </c>
      <c r="B46" s="1" t="s">
        <v>131</v>
      </c>
      <c r="C46" s="1" t="s">
        <v>119</v>
      </c>
      <c r="D46" s="1" t="s">
        <v>120</v>
      </c>
      <c r="E46" s="1" t="s">
        <v>121</v>
      </c>
      <c r="F46" s="1" t="s">
        <v>112</v>
      </c>
      <c r="G46" s="1">
        <v>14700</v>
      </c>
      <c r="H46" s="1">
        <v>18500</v>
      </c>
      <c r="I46" s="1">
        <v>180</v>
      </c>
      <c r="J46" s="1">
        <v>1080</v>
      </c>
      <c r="K46" s="1">
        <v>90</v>
      </c>
    </row>
    <row r="47" spans="1:11" ht="14.5" x14ac:dyDescent="0.35">
      <c r="A47" s="1" t="s">
        <v>132</v>
      </c>
      <c r="B47" s="1" t="s">
        <v>133</v>
      </c>
      <c r="C47" s="1" t="s">
        <v>119</v>
      </c>
      <c r="D47" s="1" t="s">
        <v>120</v>
      </c>
      <c r="E47" s="1" t="s">
        <v>121</v>
      </c>
      <c r="F47" s="1" t="s">
        <v>112</v>
      </c>
      <c r="G47" s="1">
        <v>18300</v>
      </c>
      <c r="H47" s="1">
        <v>21600</v>
      </c>
      <c r="I47" s="1">
        <v>80</v>
      </c>
      <c r="J47" s="1">
        <v>480</v>
      </c>
      <c r="K47" s="1">
        <v>40</v>
      </c>
    </row>
    <row r="48" spans="1:11" ht="14.5" x14ac:dyDescent="0.35">
      <c r="A48" s="1" t="s">
        <v>134</v>
      </c>
      <c r="B48" s="1" t="s">
        <v>135</v>
      </c>
      <c r="C48" s="1" t="s">
        <v>119</v>
      </c>
      <c r="D48" s="1" t="s">
        <v>129</v>
      </c>
      <c r="E48" s="1" t="s">
        <v>121</v>
      </c>
      <c r="F48" s="1" t="s">
        <v>20</v>
      </c>
      <c r="G48" s="1">
        <v>67800</v>
      </c>
      <c r="H48" s="1">
        <v>80700</v>
      </c>
      <c r="I48" s="1">
        <v>40</v>
      </c>
      <c r="J48" s="1">
        <v>160</v>
      </c>
      <c r="K48" s="1">
        <v>20</v>
      </c>
    </row>
    <row r="49" spans="1:11" ht="14.5" x14ac:dyDescent="0.35">
      <c r="A49" s="1" t="s">
        <v>136</v>
      </c>
      <c r="B49" s="1" t="s">
        <v>137</v>
      </c>
      <c r="C49" s="1" t="s">
        <v>119</v>
      </c>
      <c r="D49" s="1" t="s">
        <v>129</v>
      </c>
      <c r="E49" s="1" t="s">
        <v>121</v>
      </c>
      <c r="F49" s="1" t="s">
        <v>138</v>
      </c>
      <c r="G49" s="1">
        <v>84400</v>
      </c>
      <c r="H49" s="1">
        <v>107800</v>
      </c>
      <c r="I49" s="1">
        <v>80</v>
      </c>
      <c r="J49" s="1">
        <v>400</v>
      </c>
      <c r="K49" s="1">
        <v>40</v>
      </c>
    </row>
    <row r="50" spans="1:11" ht="14.5" x14ac:dyDescent="0.35">
      <c r="A50" s="1" t="s">
        <v>139</v>
      </c>
      <c r="B50" s="1" t="s">
        <v>140</v>
      </c>
      <c r="C50" s="1" t="s">
        <v>119</v>
      </c>
      <c r="D50" s="1" t="s">
        <v>129</v>
      </c>
      <c r="E50" s="1" t="s">
        <v>121</v>
      </c>
      <c r="F50" s="1" t="s">
        <v>27</v>
      </c>
      <c r="G50" s="1">
        <v>42400</v>
      </c>
      <c r="H50" s="1">
        <v>53200</v>
      </c>
      <c r="I50" s="1">
        <v>40</v>
      </c>
      <c r="J50" s="1">
        <v>200</v>
      </c>
      <c r="K50" s="1">
        <v>20</v>
      </c>
    </row>
    <row r="51" spans="1:11" ht="14.5" x14ac:dyDescent="0.35">
      <c r="A51" s="1" t="s">
        <v>141</v>
      </c>
      <c r="B51" s="1" t="s">
        <v>142</v>
      </c>
      <c r="C51" s="1" t="s">
        <v>119</v>
      </c>
      <c r="D51" s="1" t="s">
        <v>120</v>
      </c>
      <c r="E51" s="1" t="s">
        <v>121</v>
      </c>
      <c r="F51" s="1" t="s">
        <v>49</v>
      </c>
      <c r="G51" s="1">
        <v>79300</v>
      </c>
      <c r="H51" s="1">
        <v>93000</v>
      </c>
      <c r="I51" s="1">
        <v>60</v>
      </c>
      <c r="J51" s="1">
        <v>240</v>
      </c>
      <c r="K51" s="1">
        <v>30</v>
      </c>
    </row>
    <row r="52" spans="1:11" ht="14.5" x14ac:dyDescent="0.35">
      <c r="A52" s="1" t="s">
        <v>143</v>
      </c>
      <c r="B52" s="1" t="s">
        <v>144</v>
      </c>
      <c r="C52" s="1" t="s">
        <v>119</v>
      </c>
      <c r="D52" s="1" t="s">
        <v>124</v>
      </c>
      <c r="E52" s="1" t="s">
        <v>121</v>
      </c>
      <c r="F52" s="1" t="s">
        <v>38</v>
      </c>
      <c r="G52" s="1">
        <v>85600</v>
      </c>
      <c r="H52" s="1">
        <v>101300</v>
      </c>
      <c r="I52" s="1">
        <v>500</v>
      </c>
      <c r="J52" s="1">
        <v>2500</v>
      </c>
      <c r="K52" s="1">
        <v>250</v>
      </c>
    </row>
    <row r="53" spans="1:11" ht="14.5" x14ac:dyDescent="0.35">
      <c r="A53" s="1" t="s">
        <v>145</v>
      </c>
      <c r="B53" s="1" t="s">
        <v>146</v>
      </c>
      <c r="C53" s="1" t="s">
        <v>119</v>
      </c>
      <c r="D53" s="1" t="s">
        <v>120</v>
      </c>
      <c r="E53" s="1" t="s">
        <v>121</v>
      </c>
      <c r="F53" s="1" t="s">
        <v>147</v>
      </c>
      <c r="G53" s="1">
        <v>54200</v>
      </c>
      <c r="H53" s="1">
        <v>64200</v>
      </c>
      <c r="I53" s="1">
        <v>120</v>
      </c>
      <c r="J53" s="1">
        <v>480</v>
      </c>
      <c r="K53" s="1">
        <v>60</v>
      </c>
    </row>
    <row r="54" spans="1:11" ht="14.5" x14ac:dyDescent="0.35">
      <c r="A54" s="1" t="s">
        <v>148</v>
      </c>
      <c r="B54" s="1" t="s">
        <v>149</v>
      </c>
      <c r="C54" s="1" t="s">
        <v>119</v>
      </c>
      <c r="D54" s="1" t="s">
        <v>124</v>
      </c>
      <c r="E54" s="1" t="s">
        <v>121</v>
      </c>
      <c r="F54" s="1" t="s">
        <v>150</v>
      </c>
      <c r="G54" s="1">
        <v>52300</v>
      </c>
      <c r="H54" s="1">
        <v>67000</v>
      </c>
      <c r="I54" s="1">
        <v>100</v>
      </c>
      <c r="J54" s="1">
        <v>400</v>
      </c>
      <c r="K54" s="1">
        <v>50</v>
      </c>
    </row>
    <row r="55" spans="1:11" ht="14.5" x14ac:dyDescent="0.35">
      <c r="A55" s="1" t="s">
        <v>151</v>
      </c>
      <c r="B55" s="1" t="s">
        <v>152</v>
      </c>
      <c r="C55" s="1" t="s">
        <v>119</v>
      </c>
      <c r="D55" s="1" t="s">
        <v>124</v>
      </c>
      <c r="E55" s="1" t="s">
        <v>121</v>
      </c>
      <c r="F55" s="1" t="s">
        <v>153</v>
      </c>
      <c r="G55" s="1">
        <v>59300</v>
      </c>
      <c r="H55" s="1">
        <v>73500</v>
      </c>
      <c r="I55" s="1">
        <v>60</v>
      </c>
      <c r="J55" s="1">
        <v>300</v>
      </c>
      <c r="K55" s="1">
        <v>30</v>
      </c>
    </row>
    <row r="56" spans="1:11" ht="14.5" x14ac:dyDescent="0.35">
      <c r="A56" s="1" t="s">
        <v>154</v>
      </c>
      <c r="B56" s="1" t="s">
        <v>155</v>
      </c>
      <c r="C56" s="1" t="s">
        <v>119</v>
      </c>
      <c r="D56" s="1" t="s">
        <v>120</v>
      </c>
      <c r="E56" s="1" t="s">
        <v>121</v>
      </c>
      <c r="F56" s="1" t="s">
        <v>156</v>
      </c>
      <c r="G56" s="1">
        <v>53100</v>
      </c>
      <c r="H56" s="1">
        <v>63600</v>
      </c>
      <c r="I56" s="1">
        <v>250</v>
      </c>
      <c r="J56" s="1">
        <v>1500</v>
      </c>
      <c r="K56" s="1">
        <v>125</v>
      </c>
    </row>
    <row r="57" spans="1:11" ht="14.5" x14ac:dyDescent="0.35">
      <c r="A57" s="1" t="s">
        <v>157</v>
      </c>
      <c r="B57" s="1" t="s">
        <v>158</v>
      </c>
      <c r="C57" s="1" t="s">
        <v>119</v>
      </c>
      <c r="D57" s="1" t="s">
        <v>124</v>
      </c>
      <c r="E57" s="1" t="s">
        <v>121</v>
      </c>
      <c r="F57" s="1" t="s">
        <v>105</v>
      </c>
      <c r="G57" s="1">
        <v>55400</v>
      </c>
      <c r="H57" s="1">
        <v>65800</v>
      </c>
      <c r="I57" s="1">
        <v>120</v>
      </c>
      <c r="J57" s="1">
        <v>720</v>
      </c>
      <c r="K57" s="1">
        <v>60</v>
      </c>
    </row>
    <row r="58" spans="1:11" ht="14.5" x14ac:dyDescent="0.35">
      <c r="A58" s="1" t="s">
        <v>159</v>
      </c>
      <c r="B58" s="1" t="s">
        <v>160</v>
      </c>
      <c r="C58" s="1" t="s">
        <v>119</v>
      </c>
      <c r="D58" s="1" t="s">
        <v>124</v>
      </c>
      <c r="E58" s="1" t="s">
        <v>121</v>
      </c>
      <c r="F58" s="1" t="s">
        <v>138</v>
      </c>
      <c r="G58" s="1">
        <v>57500</v>
      </c>
      <c r="H58" s="1">
        <v>69100</v>
      </c>
      <c r="I58" s="1">
        <v>500</v>
      </c>
      <c r="J58" s="1">
        <v>2000</v>
      </c>
      <c r="K58" s="1">
        <v>250</v>
      </c>
    </row>
    <row r="59" spans="1:11" ht="14.5" x14ac:dyDescent="0.35">
      <c r="A59" s="1" t="s">
        <v>161</v>
      </c>
      <c r="B59" s="1" t="s">
        <v>162</v>
      </c>
      <c r="C59" s="1" t="s">
        <v>119</v>
      </c>
      <c r="D59" s="1" t="s">
        <v>120</v>
      </c>
      <c r="E59" s="1" t="s">
        <v>121</v>
      </c>
      <c r="F59" s="1" t="s">
        <v>163</v>
      </c>
      <c r="G59" s="1">
        <v>13800</v>
      </c>
      <c r="H59" s="1">
        <v>16100</v>
      </c>
      <c r="I59" s="1">
        <v>40</v>
      </c>
      <c r="J59" s="1">
        <v>200</v>
      </c>
      <c r="K59" s="1">
        <v>20</v>
      </c>
    </row>
    <row r="60" spans="1:11" ht="14.5" x14ac:dyDescent="0.35">
      <c r="A60" s="1" t="s">
        <v>164</v>
      </c>
      <c r="B60" s="1" t="s">
        <v>165</v>
      </c>
      <c r="C60" s="1" t="s">
        <v>119</v>
      </c>
      <c r="D60" s="1" t="s">
        <v>124</v>
      </c>
      <c r="E60" s="1" t="s">
        <v>121</v>
      </c>
      <c r="F60" s="1" t="s">
        <v>112</v>
      </c>
      <c r="G60" s="1">
        <v>38400</v>
      </c>
      <c r="H60" s="1">
        <v>46600</v>
      </c>
      <c r="I60" s="1">
        <v>180</v>
      </c>
      <c r="J60" s="1">
        <v>720</v>
      </c>
      <c r="K60" s="1">
        <v>90</v>
      </c>
    </row>
    <row r="61" spans="1:11" ht="14.5" x14ac:dyDescent="0.35">
      <c r="A61" s="1" t="s">
        <v>166</v>
      </c>
      <c r="B61" s="1" t="s">
        <v>167</v>
      </c>
      <c r="C61" s="1" t="s">
        <v>119</v>
      </c>
      <c r="D61" s="1" t="s">
        <v>124</v>
      </c>
      <c r="E61" s="1" t="s">
        <v>121</v>
      </c>
      <c r="F61" s="1" t="s">
        <v>163</v>
      </c>
      <c r="G61" s="1">
        <v>65000</v>
      </c>
      <c r="H61" s="1">
        <v>79200</v>
      </c>
      <c r="I61" s="1">
        <v>120</v>
      </c>
      <c r="J61" s="1">
        <v>480</v>
      </c>
      <c r="K61" s="1">
        <v>60</v>
      </c>
    </row>
    <row r="62" spans="1:11" ht="14.5" x14ac:dyDescent="0.35">
      <c r="A62" s="1" t="s">
        <v>168</v>
      </c>
      <c r="B62" s="1" t="s">
        <v>169</v>
      </c>
      <c r="C62" s="1" t="s">
        <v>119</v>
      </c>
      <c r="D62" s="1" t="s">
        <v>124</v>
      </c>
      <c r="E62" s="1" t="s">
        <v>121</v>
      </c>
      <c r="F62" s="1" t="s">
        <v>71</v>
      </c>
      <c r="G62" s="1">
        <v>8900</v>
      </c>
      <c r="H62" s="1">
        <v>11100</v>
      </c>
      <c r="I62" s="1">
        <v>300</v>
      </c>
      <c r="J62" s="1">
        <v>1800</v>
      </c>
      <c r="K62" s="1">
        <v>150</v>
      </c>
    </row>
    <row r="63" spans="1:11" ht="14.5" x14ac:dyDescent="0.35">
      <c r="A63" s="1" t="s">
        <v>170</v>
      </c>
      <c r="B63" s="1" t="s">
        <v>171</v>
      </c>
      <c r="C63" s="1" t="s">
        <v>119</v>
      </c>
      <c r="D63" s="1" t="s">
        <v>129</v>
      </c>
      <c r="E63" s="1" t="s">
        <v>121</v>
      </c>
      <c r="F63" s="1" t="s">
        <v>172</v>
      </c>
      <c r="G63" s="1">
        <v>25700</v>
      </c>
      <c r="H63" s="1">
        <v>32400</v>
      </c>
      <c r="I63" s="1">
        <v>150</v>
      </c>
      <c r="J63" s="1">
        <v>900</v>
      </c>
      <c r="K63" s="1">
        <v>75</v>
      </c>
    </row>
    <row r="64" spans="1:11" ht="14.5" x14ac:dyDescent="0.35">
      <c r="A64" s="1" t="s">
        <v>173</v>
      </c>
      <c r="B64" s="1" t="s">
        <v>174</v>
      </c>
      <c r="C64" s="1" t="s">
        <v>119</v>
      </c>
      <c r="D64" s="1" t="s">
        <v>120</v>
      </c>
      <c r="E64" s="1" t="s">
        <v>121</v>
      </c>
      <c r="F64" s="1" t="s">
        <v>16</v>
      </c>
      <c r="G64" s="1">
        <v>28700</v>
      </c>
      <c r="H64" s="1">
        <v>36300</v>
      </c>
      <c r="I64" s="1">
        <v>60</v>
      </c>
      <c r="J64" s="1">
        <v>240</v>
      </c>
      <c r="K64" s="1">
        <v>30</v>
      </c>
    </row>
    <row r="65" spans="1:11" ht="14.5" x14ac:dyDescent="0.35">
      <c r="A65" s="1" t="s">
        <v>175</v>
      </c>
      <c r="B65" s="1" t="s">
        <v>176</v>
      </c>
      <c r="C65" s="1" t="s">
        <v>119</v>
      </c>
      <c r="D65" s="1" t="s">
        <v>129</v>
      </c>
      <c r="E65" s="1" t="s">
        <v>121</v>
      </c>
      <c r="F65" s="1" t="s">
        <v>38</v>
      </c>
      <c r="G65" s="1">
        <v>59200</v>
      </c>
      <c r="H65" s="1">
        <v>76800</v>
      </c>
      <c r="I65" s="1">
        <v>60</v>
      </c>
      <c r="J65" s="1">
        <v>240</v>
      </c>
      <c r="K65" s="1">
        <v>30</v>
      </c>
    </row>
    <row r="66" spans="1:11" ht="14.5" x14ac:dyDescent="0.35">
      <c r="A66" s="1" t="s">
        <v>177</v>
      </c>
      <c r="B66" s="1" t="s">
        <v>178</v>
      </c>
      <c r="C66" s="1" t="s">
        <v>119</v>
      </c>
      <c r="D66" s="1" t="s">
        <v>124</v>
      </c>
      <c r="E66" s="1" t="s">
        <v>121</v>
      </c>
      <c r="F66" s="1" t="s">
        <v>179</v>
      </c>
      <c r="G66" s="1">
        <v>12500</v>
      </c>
      <c r="H66" s="1">
        <v>15700</v>
      </c>
      <c r="I66" s="1">
        <v>60</v>
      </c>
      <c r="J66" s="1">
        <v>360</v>
      </c>
      <c r="K66" s="1">
        <v>30</v>
      </c>
    </row>
    <row r="67" spans="1:11" ht="14.5" x14ac:dyDescent="0.35">
      <c r="A67" s="1" t="s">
        <v>180</v>
      </c>
      <c r="B67" s="1" t="s">
        <v>181</v>
      </c>
      <c r="C67" s="1" t="s">
        <v>119</v>
      </c>
      <c r="D67" s="1" t="s">
        <v>129</v>
      </c>
      <c r="E67" s="1" t="s">
        <v>121</v>
      </c>
      <c r="F67" s="1" t="s">
        <v>24</v>
      </c>
      <c r="G67" s="1">
        <v>50300</v>
      </c>
      <c r="H67" s="1">
        <v>58800</v>
      </c>
      <c r="I67" s="1">
        <v>300</v>
      </c>
      <c r="J67" s="1">
        <v>1500</v>
      </c>
      <c r="K67" s="1">
        <v>150</v>
      </c>
    </row>
    <row r="68" spans="1:11" ht="14.5" x14ac:dyDescent="0.35">
      <c r="A68" s="1" t="s">
        <v>182</v>
      </c>
      <c r="B68" s="1" t="s">
        <v>183</v>
      </c>
      <c r="C68" s="1" t="s">
        <v>119</v>
      </c>
      <c r="D68" s="1" t="s">
        <v>124</v>
      </c>
      <c r="E68" s="1" t="s">
        <v>121</v>
      </c>
      <c r="F68" s="1" t="s">
        <v>153</v>
      </c>
      <c r="G68" s="1">
        <v>53700</v>
      </c>
      <c r="H68" s="1">
        <v>62700</v>
      </c>
      <c r="I68" s="1">
        <v>250</v>
      </c>
      <c r="J68" s="1">
        <v>1500</v>
      </c>
      <c r="K68" s="1">
        <v>125</v>
      </c>
    </row>
    <row r="69" spans="1:11" ht="14.5" x14ac:dyDescent="0.35">
      <c r="A69" s="1" t="s">
        <v>184</v>
      </c>
      <c r="B69" s="1" t="s">
        <v>185</v>
      </c>
      <c r="C69" s="1" t="s">
        <v>119</v>
      </c>
      <c r="D69" s="1" t="s">
        <v>129</v>
      </c>
      <c r="E69" s="1" t="s">
        <v>121</v>
      </c>
      <c r="F69" s="1" t="s">
        <v>138</v>
      </c>
      <c r="G69" s="1">
        <v>55600</v>
      </c>
      <c r="H69" s="1">
        <v>67600</v>
      </c>
      <c r="I69" s="1">
        <v>20</v>
      </c>
      <c r="J69" s="1">
        <v>120</v>
      </c>
      <c r="K69" s="1">
        <v>10</v>
      </c>
    </row>
    <row r="70" spans="1:11" ht="14.5" x14ac:dyDescent="0.35">
      <c r="A70" s="1" t="s">
        <v>186</v>
      </c>
      <c r="B70" s="1" t="s">
        <v>187</v>
      </c>
      <c r="C70" s="1" t="s">
        <v>119</v>
      </c>
      <c r="D70" s="1" t="s">
        <v>129</v>
      </c>
      <c r="E70" s="1" t="s">
        <v>121</v>
      </c>
      <c r="F70" s="1" t="s">
        <v>64</v>
      </c>
      <c r="G70" s="1">
        <v>48300</v>
      </c>
      <c r="H70" s="1">
        <v>62100</v>
      </c>
      <c r="I70" s="1">
        <v>150</v>
      </c>
      <c r="J70" s="1">
        <v>900</v>
      </c>
      <c r="K70" s="1">
        <v>75</v>
      </c>
    </row>
    <row r="71" spans="1:11" ht="14.5" x14ac:dyDescent="0.35">
      <c r="A71" s="1" t="s">
        <v>188</v>
      </c>
      <c r="B71" s="1" t="s">
        <v>189</v>
      </c>
      <c r="C71" s="1" t="s">
        <v>119</v>
      </c>
      <c r="D71" s="1" t="s">
        <v>124</v>
      </c>
      <c r="E71" s="1" t="s">
        <v>121</v>
      </c>
      <c r="F71" s="1" t="s">
        <v>90</v>
      </c>
      <c r="G71" s="1">
        <v>72700</v>
      </c>
      <c r="H71" s="1">
        <v>89800</v>
      </c>
      <c r="I71" s="1">
        <v>100</v>
      </c>
      <c r="J71" s="1">
        <v>400</v>
      </c>
      <c r="K71" s="1">
        <v>50</v>
      </c>
    </row>
    <row r="72" spans="1:11" ht="14.5" x14ac:dyDescent="0.35">
      <c r="A72" s="1" t="s">
        <v>190</v>
      </c>
      <c r="B72" s="1" t="s">
        <v>191</v>
      </c>
      <c r="C72" s="1" t="s">
        <v>119</v>
      </c>
      <c r="D72" s="1" t="s">
        <v>120</v>
      </c>
      <c r="E72" s="1" t="s">
        <v>121</v>
      </c>
      <c r="F72" s="1" t="s">
        <v>97</v>
      </c>
      <c r="G72" s="1">
        <v>59000</v>
      </c>
      <c r="H72" s="1">
        <v>71700</v>
      </c>
      <c r="I72" s="1">
        <v>500</v>
      </c>
      <c r="J72" s="1">
        <v>2500</v>
      </c>
      <c r="K72" s="1">
        <v>250</v>
      </c>
    </row>
    <row r="73" spans="1:11" ht="14.5" x14ac:dyDescent="0.35">
      <c r="A73" s="1" t="s">
        <v>192</v>
      </c>
      <c r="B73" s="1" t="s">
        <v>193</v>
      </c>
      <c r="C73" s="1" t="s">
        <v>119</v>
      </c>
      <c r="D73" s="1" t="s">
        <v>124</v>
      </c>
      <c r="E73" s="1" t="s">
        <v>121</v>
      </c>
      <c r="F73" s="1" t="s">
        <v>150</v>
      </c>
      <c r="G73" s="1">
        <v>71300</v>
      </c>
      <c r="H73" s="1">
        <v>89500</v>
      </c>
      <c r="I73" s="1">
        <v>100</v>
      </c>
      <c r="J73" s="1">
        <v>500</v>
      </c>
      <c r="K73" s="1">
        <v>50</v>
      </c>
    </row>
    <row r="74" spans="1:11" ht="14.5" x14ac:dyDescent="0.35">
      <c r="A74" s="1" t="s">
        <v>194</v>
      </c>
      <c r="B74" s="1" t="s">
        <v>195</v>
      </c>
      <c r="C74" s="1" t="s">
        <v>119</v>
      </c>
      <c r="D74" s="1" t="s">
        <v>129</v>
      </c>
      <c r="E74" s="1" t="s">
        <v>121</v>
      </c>
      <c r="F74" s="1" t="s">
        <v>97</v>
      </c>
      <c r="G74" s="1">
        <v>6300</v>
      </c>
      <c r="H74" s="1">
        <v>7900</v>
      </c>
      <c r="I74" s="1">
        <v>150</v>
      </c>
      <c r="J74" s="1">
        <v>600</v>
      </c>
      <c r="K74" s="1">
        <v>75</v>
      </c>
    </row>
    <row r="75" spans="1:11" ht="14.5" x14ac:dyDescent="0.35">
      <c r="A75" s="1" t="s">
        <v>196</v>
      </c>
      <c r="B75" s="1" t="s">
        <v>197</v>
      </c>
      <c r="C75" s="1" t="s">
        <v>119</v>
      </c>
      <c r="D75" s="1" t="s">
        <v>120</v>
      </c>
      <c r="E75" s="1" t="s">
        <v>121</v>
      </c>
      <c r="F75" s="1" t="s">
        <v>163</v>
      </c>
      <c r="G75" s="1">
        <v>55400</v>
      </c>
      <c r="H75" s="1">
        <v>68500</v>
      </c>
      <c r="I75" s="1">
        <v>120</v>
      </c>
      <c r="J75" s="1">
        <v>720</v>
      </c>
      <c r="K75" s="1">
        <v>60</v>
      </c>
    </row>
    <row r="76" spans="1:11" ht="14.5" x14ac:dyDescent="0.35">
      <c r="A76" s="1" t="s">
        <v>198</v>
      </c>
      <c r="B76" s="1" t="s">
        <v>199</v>
      </c>
      <c r="C76" s="1" t="s">
        <v>119</v>
      </c>
      <c r="D76" s="1" t="s">
        <v>124</v>
      </c>
      <c r="E76" s="1" t="s">
        <v>121</v>
      </c>
      <c r="F76" s="1" t="s">
        <v>90</v>
      </c>
      <c r="G76" s="1">
        <v>75200</v>
      </c>
      <c r="H76" s="1">
        <v>92400</v>
      </c>
      <c r="I76" s="1">
        <v>120</v>
      </c>
      <c r="J76" s="1">
        <v>600</v>
      </c>
      <c r="K76" s="1">
        <v>60</v>
      </c>
    </row>
    <row r="77" spans="1:11" ht="14.5" x14ac:dyDescent="0.35">
      <c r="A77" s="1" t="s">
        <v>200</v>
      </c>
      <c r="B77" s="1" t="s">
        <v>201</v>
      </c>
      <c r="C77" s="1" t="s">
        <v>202</v>
      </c>
      <c r="D77" s="1" t="s">
        <v>203</v>
      </c>
      <c r="E77" s="1" t="s">
        <v>121</v>
      </c>
      <c r="F77" s="1" t="s">
        <v>150</v>
      </c>
      <c r="G77" s="1">
        <v>25500</v>
      </c>
      <c r="H77" s="1">
        <v>33100</v>
      </c>
      <c r="I77" s="1">
        <v>400</v>
      </c>
      <c r="J77" s="1">
        <v>2000</v>
      </c>
      <c r="K77" s="1">
        <v>200</v>
      </c>
    </row>
    <row r="78" spans="1:11" ht="14.5" x14ac:dyDescent="0.35">
      <c r="A78" s="1" t="s">
        <v>204</v>
      </c>
      <c r="B78" s="1" t="s">
        <v>205</v>
      </c>
      <c r="C78" s="1" t="s">
        <v>202</v>
      </c>
      <c r="D78" s="1" t="s">
        <v>206</v>
      </c>
      <c r="E78" s="1" t="s">
        <v>121</v>
      </c>
      <c r="F78" s="1" t="s">
        <v>81</v>
      </c>
      <c r="G78" s="1">
        <v>5500</v>
      </c>
      <c r="H78" s="1">
        <v>6300</v>
      </c>
      <c r="I78" s="1">
        <v>120</v>
      </c>
      <c r="J78" s="1">
        <v>480</v>
      </c>
      <c r="K78" s="1">
        <v>60</v>
      </c>
    </row>
    <row r="79" spans="1:11" ht="14.5" x14ac:dyDescent="0.35">
      <c r="A79" s="1" t="s">
        <v>207</v>
      </c>
      <c r="B79" s="1" t="s">
        <v>208</v>
      </c>
      <c r="C79" s="1" t="s">
        <v>202</v>
      </c>
      <c r="D79" s="1" t="s">
        <v>209</v>
      </c>
      <c r="E79" s="1" t="s">
        <v>121</v>
      </c>
      <c r="F79" s="1" t="s">
        <v>64</v>
      </c>
      <c r="G79" s="1">
        <v>57800</v>
      </c>
      <c r="H79" s="1">
        <v>67000</v>
      </c>
      <c r="I79" s="1">
        <v>120</v>
      </c>
      <c r="J79" s="1">
        <v>480</v>
      </c>
      <c r="K79" s="1">
        <v>60</v>
      </c>
    </row>
    <row r="80" spans="1:11" ht="14.5" x14ac:dyDescent="0.35">
      <c r="A80" s="1" t="s">
        <v>210</v>
      </c>
      <c r="B80" s="1" t="s">
        <v>211</v>
      </c>
      <c r="C80" s="1" t="s">
        <v>202</v>
      </c>
      <c r="D80" s="1" t="s">
        <v>203</v>
      </c>
      <c r="E80" s="1" t="s">
        <v>121</v>
      </c>
      <c r="F80" s="1" t="s">
        <v>71</v>
      </c>
      <c r="G80" s="1">
        <v>47300</v>
      </c>
      <c r="H80" s="1">
        <v>54600</v>
      </c>
      <c r="I80" s="1">
        <v>120</v>
      </c>
      <c r="J80" s="1">
        <v>480</v>
      </c>
      <c r="K80" s="1">
        <v>60</v>
      </c>
    </row>
    <row r="81" spans="1:11" ht="14.5" x14ac:dyDescent="0.35">
      <c r="A81" s="1" t="s">
        <v>212</v>
      </c>
      <c r="B81" s="1" t="s">
        <v>213</v>
      </c>
      <c r="C81" s="1" t="s">
        <v>202</v>
      </c>
      <c r="D81" s="1" t="s">
        <v>203</v>
      </c>
      <c r="E81" s="1" t="s">
        <v>121</v>
      </c>
      <c r="F81" s="1" t="s">
        <v>16</v>
      </c>
      <c r="G81" s="1">
        <v>87400</v>
      </c>
      <c r="H81" s="1">
        <v>107900</v>
      </c>
      <c r="I81" s="1">
        <v>250</v>
      </c>
      <c r="J81" s="1">
        <v>1500</v>
      </c>
      <c r="K81" s="1">
        <v>125</v>
      </c>
    </row>
    <row r="82" spans="1:11" ht="14.5" x14ac:dyDescent="0.35">
      <c r="A82" s="1" t="s">
        <v>214</v>
      </c>
      <c r="B82" s="1" t="s">
        <v>215</v>
      </c>
      <c r="C82" s="1" t="s">
        <v>202</v>
      </c>
      <c r="D82" s="1" t="s">
        <v>209</v>
      </c>
      <c r="E82" s="1" t="s">
        <v>121</v>
      </c>
      <c r="F82" s="1" t="s">
        <v>64</v>
      </c>
      <c r="G82" s="1">
        <v>23500</v>
      </c>
      <c r="H82" s="1">
        <v>30200</v>
      </c>
      <c r="I82" s="1">
        <v>500</v>
      </c>
      <c r="J82" s="1">
        <v>3000</v>
      </c>
      <c r="K82" s="1">
        <v>250</v>
      </c>
    </row>
    <row r="83" spans="1:11" ht="14.5" x14ac:dyDescent="0.35">
      <c r="A83" s="1" t="s">
        <v>216</v>
      </c>
      <c r="B83" s="1" t="s">
        <v>217</v>
      </c>
      <c r="C83" s="1" t="s">
        <v>202</v>
      </c>
      <c r="D83" s="1" t="s">
        <v>206</v>
      </c>
      <c r="E83" s="1" t="s">
        <v>121</v>
      </c>
      <c r="F83" s="1" t="s">
        <v>156</v>
      </c>
      <c r="G83" s="1">
        <v>9700</v>
      </c>
      <c r="H83" s="1">
        <v>11600</v>
      </c>
      <c r="I83" s="1">
        <v>200</v>
      </c>
      <c r="J83" s="1">
        <v>1000</v>
      </c>
      <c r="K83" s="1">
        <v>100</v>
      </c>
    </row>
    <row r="84" spans="1:11" ht="14.5" x14ac:dyDescent="0.35">
      <c r="A84" s="1" t="s">
        <v>218</v>
      </c>
      <c r="B84" s="1" t="s">
        <v>219</v>
      </c>
      <c r="C84" s="1" t="s">
        <v>202</v>
      </c>
      <c r="D84" s="1" t="s">
        <v>209</v>
      </c>
      <c r="E84" s="1" t="s">
        <v>121</v>
      </c>
      <c r="F84" s="1" t="s">
        <v>220</v>
      </c>
      <c r="G84" s="1">
        <v>5900</v>
      </c>
      <c r="H84" s="1">
        <v>7400</v>
      </c>
      <c r="I84" s="1">
        <v>120</v>
      </c>
      <c r="J84" s="1">
        <v>480</v>
      </c>
      <c r="K84" s="1">
        <v>60</v>
      </c>
    </row>
    <row r="85" spans="1:11" ht="14.5" x14ac:dyDescent="0.35">
      <c r="A85" s="1" t="s">
        <v>221</v>
      </c>
      <c r="B85" s="1" t="s">
        <v>222</v>
      </c>
      <c r="C85" s="1" t="s">
        <v>202</v>
      </c>
      <c r="D85" s="1" t="s">
        <v>203</v>
      </c>
      <c r="E85" s="1" t="s">
        <v>121</v>
      </c>
      <c r="F85" s="1" t="s">
        <v>56</v>
      </c>
      <c r="G85" s="1">
        <v>68700</v>
      </c>
      <c r="H85" s="1">
        <v>88600</v>
      </c>
      <c r="I85" s="1">
        <v>40</v>
      </c>
      <c r="J85" s="1">
        <v>200</v>
      </c>
      <c r="K85" s="1">
        <v>20</v>
      </c>
    </row>
    <row r="86" spans="1:11" ht="14.5" x14ac:dyDescent="0.35">
      <c r="A86" s="1" t="s">
        <v>223</v>
      </c>
      <c r="B86" s="1" t="s">
        <v>224</v>
      </c>
      <c r="C86" s="1" t="s">
        <v>202</v>
      </c>
      <c r="D86" s="1" t="s">
        <v>203</v>
      </c>
      <c r="E86" s="1" t="s">
        <v>121</v>
      </c>
      <c r="F86" s="1" t="s">
        <v>97</v>
      </c>
      <c r="G86" s="1">
        <v>15600</v>
      </c>
      <c r="H86" s="1">
        <v>19700</v>
      </c>
      <c r="I86" s="1">
        <v>80</v>
      </c>
      <c r="J86" s="1">
        <v>400</v>
      </c>
      <c r="K86" s="1">
        <v>40</v>
      </c>
    </row>
    <row r="87" spans="1:11" ht="14.5" x14ac:dyDescent="0.35">
      <c r="A87" s="1" t="s">
        <v>225</v>
      </c>
      <c r="B87" s="1" t="s">
        <v>226</v>
      </c>
      <c r="C87" s="1" t="s">
        <v>202</v>
      </c>
      <c r="D87" s="1" t="s">
        <v>209</v>
      </c>
      <c r="E87" s="1" t="s">
        <v>121</v>
      </c>
      <c r="F87" s="1" t="s">
        <v>227</v>
      </c>
      <c r="G87" s="1">
        <v>39100</v>
      </c>
      <c r="H87" s="1">
        <v>48700</v>
      </c>
      <c r="I87" s="1">
        <v>200</v>
      </c>
      <c r="J87" s="1">
        <v>800</v>
      </c>
      <c r="K87" s="1">
        <v>100</v>
      </c>
    </row>
    <row r="88" spans="1:11" ht="14.5" x14ac:dyDescent="0.35">
      <c r="A88" s="1" t="s">
        <v>228</v>
      </c>
      <c r="B88" s="1" t="s">
        <v>229</v>
      </c>
      <c r="C88" s="1" t="s">
        <v>202</v>
      </c>
      <c r="D88" s="1" t="s">
        <v>203</v>
      </c>
      <c r="E88" s="1" t="s">
        <v>121</v>
      </c>
      <c r="F88" s="1" t="s">
        <v>227</v>
      </c>
      <c r="G88" s="1">
        <v>70400</v>
      </c>
      <c r="H88" s="1">
        <v>80900</v>
      </c>
      <c r="I88" s="1">
        <v>180</v>
      </c>
      <c r="J88" s="1">
        <v>900</v>
      </c>
      <c r="K88" s="1">
        <v>90</v>
      </c>
    </row>
    <row r="89" spans="1:11" ht="14.5" x14ac:dyDescent="0.35">
      <c r="A89" s="1" t="s">
        <v>230</v>
      </c>
      <c r="B89" s="1" t="s">
        <v>231</v>
      </c>
      <c r="C89" s="1" t="s">
        <v>202</v>
      </c>
      <c r="D89" s="1" t="s">
        <v>203</v>
      </c>
      <c r="E89" s="1" t="s">
        <v>121</v>
      </c>
      <c r="F89" s="1" t="s">
        <v>56</v>
      </c>
      <c r="G89" s="1">
        <v>54500</v>
      </c>
      <c r="H89" s="1">
        <v>68500</v>
      </c>
      <c r="I89" s="1">
        <v>40</v>
      </c>
      <c r="J89" s="1">
        <v>160</v>
      </c>
      <c r="K89" s="1">
        <v>20</v>
      </c>
    </row>
    <row r="90" spans="1:11" ht="14.5" x14ac:dyDescent="0.35">
      <c r="A90" s="1" t="s">
        <v>232</v>
      </c>
      <c r="B90" s="1" t="s">
        <v>233</v>
      </c>
      <c r="C90" s="1" t="s">
        <v>202</v>
      </c>
      <c r="D90" s="1" t="s">
        <v>209</v>
      </c>
      <c r="E90" s="1" t="s">
        <v>121</v>
      </c>
      <c r="F90" s="1" t="s">
        <v>234</v>
      </c>
      <c r="G90" s="1">
        <v>29700</v>
      </c>
      <c r="H90" s="1">
        <v>35800</v>
      </c>
      <c r="I90" s="1">
        <v>40</v>
      </c>
      <c r="J90" s="1">
        <v>200</v>
      </c>
      <c r="K90" s="1">
        <v>20</v>
      </c>
    </row>
    <row r="91" spans="1:11" ht="14.5" x14ac:dyDescent="0.35">
      <c r="A91" s="1" t="s">
        <v>235</v>
      </c>
      <c r="B91" s="1" t="s">
        <v>236</v>
      </c>
      <c r="C91" s="1" t="s">
        <v>202</v>
      </c>
      <c r="D91" s="1" t="s">
        <v>206</v>
      </c>
      <c r="E91" s="1" t="s">
        <v>121</v>
      </c>
      <c r="F91" s="1" t="s">
        <v>38</v>
      </c>
      <c r="G91" s="1">
        <v>54400</v>
      </c>
      <c r="H91" s="1">
        <v>69900</v>
      </c>
      <c r="I91" s="1">
        <v>60</v>
      </c>
      <c r="J91" s="1">
        <v>240</v>
      </c>
      <c r="K91" s="1">
        <v>30</v>
      </c>
    </row>
    <row r="92" spans="1:11" ht="14.5" x14ac:dyDescent="0.35">
      <c r="A92" s="1" t="s">
        <v>237</v>
      </c>
      <c r="B92" s="1" t="s">
        <v>238</v>
      </c>
      <c r="C92" s="1" t="s">
        <v>202</v>
      </c>
      <c r="D92" s="1" t="s">
        <v>203</v>
      </c>
      <c r="E92" s="1" t="s">
        <v>121</v>
      </c>
      <c r="F92" s="1" t="s">
        <v>234</v>
      </c>
      <c r="G92" s="1">
        <v>25300</v>
      </c>
      <c r="H92" s="1">
        <v>31700</v>
      </c>
      <c r="I92" s="1">
        <v>200</v>
      </c>
      <c r="J92" s="1">
        <v>800</v>
      </c>
      <c r="K92" s="1">
        <v>100</v>
      </c>
    </row>
    <row r="93" spans="1:11" ht="14.5" x14ac:dyDescent="0.35">
      <c r="A93" s="1" t="s">
        <v>239</v>
      </c>
      <c r="B93" s="1" t="s">
        <v>240</v>
      </c>
      <c r="C93" s="1" t="s">
        <v>202</v>
      </c>
      <c r="D93" s="1" t="s">
        <v>209</v>
      </c>
      <c r="E93" s="1" t="s">
        <v>121</v>
      </c>
      <c r="F93" s="1" t="s">
        <v>150</v>
      </c>
      <c r="G93" s="1">
        <v>21400</v>
      </c>
      <c r="H93" s="1">
        <v>25600</v>
      </c>
      <c r="I93" s="1">
        <v>100</v>
      </c>
      <c r="J93" s="1">
        <v>600</v>
      </c>
      <c r="K93" s="1">
        <v>50</v>
      </c>
    </row>
    <row r="94" spans="1:11" ht="14.5" x14ac:dyDescent="0.35">
      <c r="A94" s="1" t="s">
        <v>241</v>
      </c>
      <c r="B94" s="1" t="s">
        <v>242</v>
      </c>
      <c r="C94" s="1" t="s">
        <v>202</v>
      </c>
      <c r="D94" s="1" t="s">
        <v>209</v>
      </c>
      <c r="E94" s="1" t="s">
        <v>121</v>
      </c>
      <c r="F94" s="1" t="s">
        <v>102</v>
      </c>
      <c r="G94" s="1">
        <v>45900</v>
      </c>
      <c r="H94" s="1">
        <v>58100</v>
      </c>
      <c r="I94" s="1">
        <v>100</v>
      </c>
      <c r="J94" s="1">
        <v>400</v>
      </c>
      <c r="K94" s="1">
        <v>50</v>
      </c>
    </row>
    <row r="95" spans="1:11" ht="14.5" x14ac:dyDescent="0.35">
      <c r="A95" s="1" t="s">
        <v>243</v>
      </c>
      <c r="B95" s="1" t="s">
        <v>244</v>
      </c>
      <c r="C95" s="1" t="s">
        <v>202</v>
      </c>
      <c r="D95" s="1" t="s">
        <v>209</v>
      </c>
      <c r="E95" s="1" t="s">
        <v>121</v>
      </c>
      <c r="F95" s="1" t="s">
        <v>30</v>
      </c>
      <c r="G95" s="1">
        <v>59500</v>
      </c>
      <c r="H95" s="1">
        <v>69700</v>
      </c>
      <c r="I95" s="1">
        <v>20</v>
      </c>
      <c r="J95" s="1">
        <v>80</v>
      </c>
      <c r="K95" s="1">
        <v>10</v>
      </c>
    </row>
    <row r="96" spans="1:11" ht="14.5" x14ac:dyDescent="0.35">
      <c r="A96" s="1" t="s">
        <v>245</v>
      </c>
      <c r="B96" s="1" t="s">
        <v>246</v>
      </c>
      <c r="C96" s="1" t="s">
        <v>202</v>
      </c>
      <c r="D96" s="1" t="s">
        <v>209</v>
      </c>
      <c r="E96" s="1" t="s">
        <v>121</v>
      </c>
      <c r="F96" s="1" t="s">
        <v>147</v>
      </c>
      <c r="G96" s="1">
        <v>15700</v>
      </c>
      <c r="H96" s="1">
        <v>19900</v>
      </c>
      <c r="I96" s="1">
        <v>200</v>
      </c>
      <c r="J96" s="1">
        <v>1000</v>
      </c>
      <c r="K96" s="1">
        <v>100</v>
      </c>
    </row>
    <row r="97" spans="1:11" ht="14.5" x14ac:dyDescent="0.35">
      <c r="A97" s="1" t="s">
        <v>247</v>
      </c>
      <c r="B97" s="1" t="s">
        <v>248</v>
      </c>
      <c r="C97" s="1" t="s">
        <v>202</v>
      </c>
      <c r="D97" s="1" t="s">
        <v>203</v>
      </c>
      <c r="E97" s="1" t="s">
        <v>121</v>
      </c>
      <c r="F97" s="1" t="s">
        <v>147</v>
      </c>
      <c r="G97" s="1">
        <v>21200</v>
      </c>
      <c r="H97" s="1">
        <v>26200</v>
      </c>
      <c r="I97" s="1">
        <v>500</v>
      </c>
      <c r="J97" s="1">
        <v>2500</v>
      </c>
      <c r="K97" s="1">
        <v>250</v>
      </c>
    </row>
    <row r="98" spans="1:11" ht="14.5" x14ac:dyDescent="0.35">
      <c r="A98" s="1" t="s">
        <v>249</v>
      </c>
      <c r="B98" s="1" t="s">
        <v>250</v>
      </c>
      <c r="C98" s="1" t="s">
        <v>202</v>
      </c>
      <c r="D98" s="1" t="s">
        <v>206</v>
      </c>
      <c r="E98" s="1" t="s">
        <v>121</v>
      </c>
      <c r="F98" s="1" t="s">
        <v>251</v>
      </c>
      <c r="G98" s="1">
        <v>76200</v>
      </c>
      <c r="H98" s="1">
        <v>89700</v>
      </c>
      <c r="I98" s="1">
        <v>400</v>
      </c>
      <c r="J98" s="1">
        <v>1600</v>
      </c>
      <c r="K98" s="1">
        <v>200</v>
      </c>
    </row>
    <row r="99" spans="1:11" ht="14.5" x14ac:dyDescent="0.35">
      <c r="A99" s="1" t="s">
        <v>252</v>
      </c>
      <c r="B99" s="1" t="s">
        <v>253</v>
      </c>
      <c r="C99" s="1" t="s">
        <v>202</v>
      </c>
      <c r="D99" s="1" t="s">
        <v>209</v>
      </c>
      <c r="E99" s="1" t="s">
        <v>121</v>
      </c>
      <c r="F99" s="1" t="s">
        <v>112</v>
      </c>
      <c r="G99" s="1">
        <v>89000</v>
      </c>
      <c r="H99" s="1">
        <v>108500</v>
      </c>
      <c r="I99" s="1">
        <v>150</v>
      </c>
      <c r="J99" s="1">
        <v>600</v>
      </c>
      <c r="K99" s="1">
        <v>75</v>
      </c>
    </row>
    <row r="100" spans="1:11" ht="14.5" x14ac:dyDescent="0.35">
      <c r="A100" s="1" t="s">
        <v>254</v>
      </c>
      <c r="B100" s="1" t="s">
        <v>255</v>
      </c>
      <c r="C100" s="1" t="s">
        <v>202</v>
      </c>
      <c r="D100" s="1" t="s">
        <v>203</v>
      </c>
      <c r="E100" s="1" t="s">
        <v>121</v>
      </c>
      <c r="F100" s="1" t="s">
        <v>27</v>
      </c>
      <c r="G100" s="1">
        <v>70100</v>
      </c>
      <c r="H100" s="1">
        <v>84600</v>
      </c>
      <c r="I100" s="1">
        <v>20</v>
      </c>
      <c r="J100" s="1">
        <v>120</v>
      </c>
      <c r="K100" s="1">
        <v>10</v>
      </c>
    </row>
    <row r="101" spans="1:11" ht="14.5" x14ac:dyDescent="0.35">
      <c r="A101" s="1" t="s">
        <v>256</v>
      </c>
      <c r="B101" s="1" t="s">
        <v>257</v>
      </c>
      <c r="C101" s="1" t="s">
        <v>202</v>
      </c>
      <c r="D101" s="1" t="s">
        <v>209</v>
      </c>
      <c r="E101" s="1" t="s">
        <v>121</v>
      </c>
      <c r="F101" s="1" t="s">
        <v>156</v>
      </c>
      <c r="G101" s="1">
        <v>55700</v>
      </c>
      <c r="H101" s="1">
        <v>68400</v>
      </c>
      <c r="I101" s="1">
        <v>60</v>
      </c>
      <c r="J101" s="1">
        <v>300</v>
      </c>
      <c r="K101" s="1">
        <v>30</v>
      </c>
    </row>
    <row r="102" spans="1:11" ht="14.5" x14ac:dyDescent="0.35">
      <c r="A102" s="1" t="s">
        <v>258</v>
      </c>
      <c r="B102" s="1" t="s">
        <v>259</v>
      </c>
      <c r="C102" s="1" t="s">
        <v>260</v>
      </c>
      <c r="D102" s="1" t="s">
        <v>261</v>
      </c>
      <c r="E102" s="1" t="s">
        <v>262</v>
      </c>
      <c r="F102" s="1" t="s">
        <v>38</v>
      </c>
      <c r="G102" s="1">
        <v>82600</v>
      </c>
      <c r="H102" s="1">
        <v>99200</v>
      </c>
      <c r="I102" s="1">
        <v>300</v>
      </c>
      <c r="J102" s="1">
        <v>1800</v>
      </c>
      <c r="K102" s="1">
        <v>150</v>
      </c>
    </row>
    <row r="103" spans="1:11" ht="14.5" x14ac:dyDescent="0.35">
      <c r="A103" s="1" t="s">
        <v>263</v>
      </c>
      <c r="B103" s="1" t="s">
        <v>264</v>
      </c>
      <c r="C103" s="1" t="s">
        <v>260</v>
      </c>
      <c r="D103" s="1" t="s">
        <v>265</v>
      </c>
      <c r="E103" s="1" t="s">
        <v>262</v>
      </c>
      <c r="F103" s="1" t="s">
        <v>156</v>
      </c>
      <c r="G103" s="1">
        <v>16400</v>
      </c>
      <c r="H103" s="1">
        <v>19800</v>
      </c>
      <c r="I103" s="1">
        <v>60</v>
      </c>
      <c r="J103" s="1">
        <v>300</v>
      </c>
      <c r="K103" s="1">
        <v>30</v>
      </c>
    </row>
    <row r="104" spans="1:11" ht="14.5" x14ac:dyDescent="0.35">
      <c r="A104" s="1" t="s">
        <v>266</v>
      </c>
      <c r="B104" s="1" t="s">
        <v>267</v>
      </c>
      <c r="C104" s="1" t="s">
        <v>260</v>
      </c>
      <c r="D104" s="1" t="s">
        <v>261</v>
      </c>
      <c r="E104" s="1" t="s">
        <v>262</v>
      </c>
      <c r="F104" s="1" t="s">
        <v>234</v>
      </c>
      <c r="G104" s="1">
        <v>32900</v>
      </c>
      <c r="H104" s="1">
        <v>38900</v>
      </c>
      <c r="I104" s="1">
        <v>150</v>
      </c>
      <c r="J104" s="1">
        <v>750</v>
      </c>
      <c r="K104" s="1">
        <v>75</v>
      </c>
    </row>
    <row r="105" spans="1:11" ht="14.5" x14ac:dyDescent="0.35">
      <c r="A105" s="1" t="s">
        <v>268</v>
      </c>
      <c r="B105" s="1" t="s">
        <v>269</v>
      </c>
      <c r="C105" s="1" t="s">
        <v>260</v>
      </c>
      <c r="D105" s="1" t="s">
        <v>261</v>
      </c>
      <c r="E105" s="1" t="s">
        <v>262</v>
      </c>
      <c r="F105" s="1" t="s">
        <v>150</v>
      </c>
      <c r="G105" s="1">
        <v>20500</v>
      </c>
      <c r="H105" s="1">
        <v>25300</v>
      </c>
      <c r="I105" s="1">
        <v>60</v>
      </c>
      <c r="J105" s="1">
        <v>300</v>
      </c>
      <c r="K105" s="1">
        <v>30</v>
      </c>
    </row>
    <row r="106" spans="1:11" ht="14.5" x14ac:dyDescent="0.35">
      <c r="A106" s="1" t="s">
        <v>270</v>
      </c>
      <c r="B106" s="1" t="s">
        <v>271</v>
      </c>
      <c r="C106" s="1" t="s">
        <v>260</v>
      </c>
      <c r="D106" s="1" t="s">
        <v>265</v>
      </c>
      <c r="E106" s="1" t="s">
        <v>262</v>
      </c>
      <c r="F106" s="1" t="s">
        <v>41</v>
      </c>
      <c r="G106" s="1">
        <v>29800</v>
      </c>
      <c r="H106" s="1">
        <v>36200</v>
      </c>
      <c r="I106" s="1">
        <v>500</v>
      </c>
      <c r="J106" s="1">
        <v>2500</v>
      </c>
      <c r="K106" s="1">
        <v>250</v>
      </c>
    </row>
    <row r="107" spans="1:11" ht="14.5" x14ac:dyDescent="0.35">
      <c r="A107" s="1" t="s">
        <v>272</v>
      </c>
      <c r="B107" s="1" t="s">
        <v>273</v>
      </c>
      <c r="C107" s="1" t="s">
        <v>260</v>
      </c>
      <c r="D107" s="1" t="s">
        <v>261</v>
      </c>
      <c r="E107" s="1" t="s">
        <v>262</v>
      </c>
      <c r="F107" s="1" t="s">
        <v>179</v>
      </c>
      <c r="G107" s="1">
        <v>31500</v>
      </c>
      <c r="H107" s="1">
        <v>39200</v>
      </c>
      <c r="I107" s="1">
        <v>100</v>
      </c>
      <c r="J107" s="1">
        <v>400</v>
      </c>
      <c r="K107" s="1">
        <v>50</v>
      </c>
    </row>
    <row r="108" spans="1:11" ht="14.5" x14ac:dyDescent="0.35">
      <c r="A108" s="1" t="s">
        <v>274</v>
      </c>
      <c r="B108" s="1" t="s">
        <v>275</v>
      </c>
      <c r="C108" s="1" t="s">
        <v>260</v>
      </c>
      <c r="D108" s="1" t="s">
        <v>265</v>
      </c>
      <c r="E108" s="1" t="s">
        <v>262</v>
      </c>
      <c r="F108" s="1" t="s">
        <v>16</v>
      </c>
      <c r="G108" s="1">
        <v>68800</v>
      </c>
      <c r="H108" s="1">
        <v>81900</v>
      </c>
      <c r="I108" s="1">
        <v>250</v>
      </c>
      <c r="J108" s="1">
        <v>1000</v>
      </c>
      <c r="K108" s="1">
        <v>125</v>
      </c>
    </row>
    <row r="109" spans="1:11" ht="14.5" x14ac:dyDescent="0.35">
      <c r="A109" s="1" t="s">
        <v>276</v>
      </c>
      <c r="B109" s="1" t="s">
        <v>277</v>
      </c>
      <c r="C109" s="1" t="s">
        <v>260</v>
      </c>
      <c r="D109" s="1" t="s">
        <v>265</v>
      </c>
      <c r="E109" s="1" t="s">
        <v>262</v>
      </c>
      <c r="F109" s="1" t="s">
        <v>46</v>
      </c>
      <c r="G109" s="1">
        <v>52700</v>
      </c>
      <c r="H109" s="1">
        <v>68000</v>
      </c>
      <c r="I109" s="1">
        <v>300</v>
      </c>
      <c r="J109" s="1">
        <v>1500</v>
      </c>
      <c r="K109" s="1">
        <v>150</v>
      </c>
    </row>
    <row r="110" spans="1:11" ht="14.5" x14ac:dyDescent="0.35">
      <c r="A110" s="1" t="s">
        <v>278</v>
      </c>
      <c r="B110" s="1" t="s">
        <v>279</v>
      </c>
      <c r="C110" s="1" t="s">
        <v>260</v>
      </c>
      <c r="D110" s="1" t="s">
        <v>265</v>
      </c>
      <c r="E110" s="1" t="s">
        <v>262</v>
      </c>
      <c r="F110" s="1" t="s">
        <v>30</v>
      </c>
      <c r="G110" s="1">
        <v>24400</v>
      </c>
      <c r="H110" s="1">
        <v>29300</v>
      </c>
      <c r="I110" s="1">
        <v>120</v>
      </c>
      <c r="J110" s="1">
        <v>720</v>
      </c>
      <c r="K110" s="1">
        <v>60</v>
      </c>
    </row>
    <row r="111" spans="1:11" ht="14.5" x14ac:dyDescent="0.35">
      <c r="A111" s="1" t="s">
        <v>280</v>
      </c>
      <c r="B111" s="1" t="s">
        <v>281</v>
      </c>
      <c r="C111" s="1" t="s">
        <v>260</v>
      </c>
      <c r="D111" s="1" t="s">
        <v>261</v>
      </c>
      <c r="E111" s="1" t="s">
        <v>262</v>
      </c>
      <c r="F111" s="1" t="s">
        <v>156</v>
      </c>
      <c r="G111" s="1">
        <v>52800</v>
      </c>
      <c r="H111" s="1">
        <v>65000</v>
      </c>
      <c r="I111" s="1">
        <v>100</v>
      </c>
      <c r="J111" s="1">
        <v>600</v>
      </c>
      <c r="K111" s="1">
        <v>50</v>
      </c>
    </row>
    <row r="112" spans="1:11" ht="14.5" x14ac:dyDescent="0.35">
      <c r="A112" s="1" t="s">
        <v>282</v>
      </c>
      <c r="B112" s="1" t="s">
        <v>283</v>
      </c>
      <c r="C112" s="1" t="s">
        <v>260</v>
      </c>
      <c r="D112" s="1" t="s">
        <v>265</v>
      </c>
      <c r="E112" s="1" t="s">
        <v>262</v>
      </c>
      <c r="F112" s="1" t="s">
        <v>76</v>
      </c>
      <c r="G112" s="1">
        <v>68000</v>
      </c>
      <c r="H112" s="1">
        <v>84700</v>
      </c>
      <c r="I112" s="1">
        <v>100</v>
      </c>
      <c r="J112" s="1">
        <v>500</v>
      </c>
      <c r="K112" s="1">
        <v>50</v>
      </c>
    </row>
    <row r="113" spans="1:11" ht="14.5" x14ac:dyDescent="0.35">
      <c r="A113" s="1" t="s">
        <v>284</v>
      </c>
      <c r="B113" s="1" t="s">
        <v>285</v>
      </c>
      <c r="C113" s="1" t="s">
        <v>260</v>
      </c>
      <c r="D113" s="1" t="s">
        <v>265</v>
      </c>
      <c r="E113" s="1" t="s">
        <v>262</v>
      </c>
      <c r="F113" s="1" t="s">
        <v>138</v>
      </c>
      <c r="G113" s="1">
        <v>58600</v>
      </c>
      <c r="H113" s="1">
        <v>69200</v>
      </c>
      <c r="I113" s="1">
        <v>120</v>
      </c>
      <c r="J113" s="1">
        <v>480</v>
      </c>
      <c r="K113" s="1">
        <v>60</v>
      </c>
    </row>
    <row r="114" spans="1:11" ht="14.5" x14ac:dyDescent="0.35">
      <c r="A114" s="1" t="s">
        <v>286</v>
      </c>
      <c r="B114" s="1" t="s">
        <v>287</v>
      </c>
      <c r="C114" s="1" t="s">
        <v>260</v>
      </c>
      <c r="D114" s="1" t="s">
        <v>265</v>
      </c>
      <c r="E114" s="1" t="s">
        <v>262</v>
      </c>
      <c r="F114" s="1" t="s">
        <v>153</v>
      </c>
      <c r="G114" s="1">
        <v>67900</v>
      </c>
      <c r="H114" s="1">
        <v>78000</v>
      </c>
      <c r="I114" s="1">
        <v>60</v>
      </c>
      <c r="J114" s="1">
        <v>360</v>
      </c>
      <c r="K114" s="1">
        <v>30</v>
      </c>
    </row>
    <row r="115" spans="1:11" ht="14.5" x14ac:dyDescent="0.35">
      <c r="A115" s="1" t="s">
        <v>288</v>
      </c>
      <c r="B115" s="1" t="s">
        <v>289</v>
      </c>
      <c r="C115" s="1" t="s">
        <v>260</v>
      </c>
      <c r="D115" s="1" t="s">
        <v>265</v>
      </c>
      <c r="E115" s="1" t="s">
        <v>262</v>
      </c>
      <c r="F115" s="1" t="s">
        <v>290</v>
      </c>
      <c r="G115" s="1">
        <v>4400</v>
      </c>
      <c r="H115" s="1">
        <v>5500</v>
      </c>
      <c r="I115" s="1">
        <v>300</v>
      </c>
      <c r="J115" s="1">
        <v>1500</v>
      </c>
      <c r="K115" s="1">
        <v>150</v>
      </c>
    </row>
    <row r="116" spans="1:11" ht="14.5" x14ac:dyDescent="0.35">
      <c r="A116" s="1" t="s">
        <v>291</v>
      </c>
      <c r="B116" s="1" t="s">
        <v>292</v>
      </c>
      <c r="C116" s="1" t="s">
        <v>260</v>
      </c>
      <c r="D116" s="1" t="s">
        <v>261</v>
      </c>
      <c r="E116" s="1" t="s">
        <v>262</v>
      </c>
      <c r="F116" s="1" t="s">
        <v>41</v>
      </c>
      <c r="G116" s="1">
        <v>64700</v>
      </c>
      <c r="H116" s="1">
        <v>82300</v>
      </c>
      <c r="I116" s="1">
        <v>40</v>
      </c>
      <c r="J116" s="1">
        <v>160</v>
      </c>
      <c r="K116" s="1">
        <v>20</v>
      </c>
    </row>
    <row r="117" spans="1:11" ht="14.5" x14ac:dyDescent="0.35">
      <c r="A117" s="1" t="s">
        <v>293</v>
      </c>
      <c r="B117" s="1" t="s">
        <v>294</v>
      </c>
      <c r="C117" s="1" t="s">
        <v>260</v>
      </c>
      <c r="D117" s="1" t="s">
        <v>265</v>
      </c>
      <c r="E117" s="1" t="s">
        <v>262</v>
      </c>
      <c r="F117" s="1" t="s">
        <v>227</v>
      </c>
      <c r="G117" s="1">
        <v>7000</v>
      </c>
      <c r="H117" s="1">
        <v>8600</v>
      </c>
      <c r="I117" s="1">
        <v>200</v>
      </c>
      <c r="J117" s="1">
        <v>800</v>
      </c>
      <c r="K117" s="1">
        <v>100</v>
      </c>
    </row>
    <row r="118" spans="1:11" ht="14.5" x14ac:dyDescent="0.35">
      <c r="A118" s="1" t="s">
        <v>295</v>
      </c>
      <c r="B118" s="1" t="s">
        <v>296</v>
      </c>
      <c r="C118" s="1" t="s">
        <v>260</v>
      </c>
      <c r="D118" s="1" t="s">
        <v>265</v>
      </c>
      <c r="E118" s="1" t="s">
        <v>262</v>
      </c>
      <c r="F118" s="1" t="s">
        <v>38</v>
      </c>
      <c r="G118" s="1">
        <v>54000</v>
      </c>
      <c r="H118" s="1">
        <v>66400</v>
      </c>
      <c r="I118" s="1">
        <v>200</v>
      </c>
      <c r="J118" s="1">
        <v>1000</v>
      </c>
      <c r="K118" s="1">
        <v>100</v>
      </c>
    </row>
    <row r="119" spans="1:11" ht="14.5" x14ac:dyDescent="0.35">
      <c r="A119" s="1" t="s">
        <v>297</v>
      </c>
      <c r="B119" s="1" t="s">
        <v>298</v>
      </c>
      <c r="C119" s="1" t="s">
        <v>260</v>
      </c>
      <c r="D119" s="1" t="s">
        <v>261</v>
      </c>
      <c r="E119" s="1" t="s">
        <v>262</v>
      </c>
      <c r="F119" s="1" t="s">
        <v>150</v>
      </c>
      <c r="G119" s="1">
        <v>16000</v>
      </c>
      <c r="H119" s="1">
        <v>18900</v>
      </c>
      <c r="I119" s="1">
        <v>200</v>
      </c>
      <c r="J119" s="1">
        <v>800</v>
      </c>
      <c r="K119" s="1">
        <v>100</v>
      </c>
    </row>
    <row r="120" spans="1:11" ht="14.5" x14ac:dyDescent="0.35">
      <c r="A120" s="1" t="s">
        <v>299</v>
      </c>
      <c r="B120" s="1" t="s">
        <v>300</v>
      </c>
      <c r="C120" s="1" t="s">
        <v>260</v>
      </c>
      <c r="D120" s="1" t="s">
        <v>261</v>
      </c>
      <c r="E120" s="1" t="s">
        <v>262</v>
      </c>
      <c r="F120" s="1" t="s">
        <v>76</v>
      </c>
      <c r="G120" s="1">
        <v>74400</v>
      </c>
      <c r="H120" s="1">
        <v>95800</v>
      </c>
      <c r="I120" s="1">
        <v>20</v>
      </c>
      <c r="J120" s="1">
        <v>80</v>
      </c>
      <c r="K120" s="1">
        <v>10</v>
      </c>
    </row>
    <row r="121" spans="1:11" ht="14.5" x14ac:dyDescent="0.35">
      <c r="A121" s="1" t="s">
        <v>301</v>
      </c>
      <c r="B121" s="1" t="s">
        <v>302</v>
      </c>
      <c r="C121" s="1" t="s">
        <v>260</v>
      </c>
      <c r="D121" s="1" t="s">
        <v>261</v>
      </c>
      <c r="E121" s="1" t="s">
        <v>262</v>
      </c>
      <c r="F121" s="1" t="s">
        <v>179</v>
      </c>
      <c r="G121" s="1">
        <v>41600</v>
      </c>
      <c r="H121" s="1">
        <v>52200</v>
      </c>
      <c r="I121" s="1">
        <v>400</v>
      </c>
      <c r="J121" s="1">
        <v>2400</v>
      </c>
      <c r="K121" s="1">
        <v>200</v>
      </c>
    </row>
    <row r="122" spans="1:11" ht="14.5" x14ac:dyDescent="0.35">
      <c r="A122" s="1" t="s">
        <v>303</v>
      </c>
      <c r="B122" s="1" t="s">
        <v>304</v>
      </c>
      <c r="C122" s="1" t="s">
        <v>305</v>
      </c>
      <c r="D122" s="1" t="s">
        <v>306</v>
      </c>
      <c r="E122" s="1" t="s">
        <v>15</v>
      </c>
      <c r="F122" s="1" t="s">
        <v>307</v>
      </c>
      <c r="G122" s="1">
        <v>58600</v>
      </c>
      <c r="H122" s="1">
        <v>76100</v>
      </c>
      <c r="I122" s="1">
        <v>80</v>
      </c>
      <c r="J122" s="1">
        <v>480</v>
      </c>
      <c r="K122" s="1">
        <v>40</v>
      </c>
    </row>
    <row r="123" spans="1:11" ht="14.5" x14ac:dyDescent="0.35">
      <c r="A123" s="1" t="s">
        <v>308</v>
      </c>
      <c r="B123" s="1" t="s">
        <v>309</v>
      </c>
      <c r="C123" s="1" t="s">
        <v>305</v>
      </c>
      <c r="D123" s="1" t="s">
        <v>310</v>
      </c>
      <c r="E123" s="1" t="s">
        <v>15</v>
      </c>
      <c r="F123" s="1" t="s">
        <v>147</v>
      </c>
      <c r="G123" s="1">
        <v>63000</v>
      </c>
      <c r="H123" s="1">
        <v>79100</v>
      </c>
      <c r="I123" s="1">
        <v>20</v>
      </c>
      <c r="J123" s="1">
        <v>120</v>
      </c>
      <c r="K123" s="1">
        <v>10</v>
      </c>
    </row>
    <row r="124" spans="1:11" ht="14.5" x14ac:dyDescent="0.35">
      <c r="A124" s="1" t="s">
        <v>311</v>
      </c>
      <c r="B124" s="1" t="s">
        <v>312</v>
      </c>
      <c r="C124" s="1" t="s">
        <v>305</v>
      </c>
      <c r="D124" s="1" t="s">
        <v>313</v>
      </c>
      <c r="E124" s="1" t="s">
        <v>15</v>
      </c>
      <c r="F124" s="1" t="s">
        <v>38</v>
      </c>
      <c r="G124" s="1">
        <v>19400</v>
      </c>
      <c r="H124" s="1">
        <v>22400</v>
      </c>
      <c r="I124" s="1">
        <v>120</v>
      </c>
      <c r="J124" s="1">
        <v>720</v>
      </c>
      <c r="K124" s="1">
        <v>60</v>
      </c>
    </row>
    <row r="125" spans="1:11" ht="14.5" x14ac:dyDescent="0.35">
      <c r="A125" s="1" t="s">
        <v>314</v>
      </c>
      <c r="B125" s="1" t="s">
        <v>315</v>
      </c>
      <c r="C125" s="1" t="s">
        <v>305</v>
      </c>
      <c r="D125" s="1" t="s">
        <v>310</v>
      </c>
      <c r="E125" s="1" t="s">
        <v>15</v>
      </c>
      <c r="F125" s="1" t="s">
        <v>138</v>
      </c>
      <c r="G125" s="1">
        <v>23100</v>
      </c>
      <c r="H125" s="1">
        <v>26600</v>
      </c>
      <c r="I125" s="1">
        <v>120</v>
      </c>
      <c r="J125" s="1">
        <v>600</v>
      </c>
      <c r="K125" s="1">
        <v>60</v>
      </c>
    </row>
    <row r="126" spans="1:11" ht="14.5" x14ac:dyDescent="0.35">
      <c r="A126" s="1" t="s">
        <v>316</v>
      </c>
      <c r="B126" s="1" t="s">
        <v>317</v>
      </c>
      <c r="C126" s="1" t="s">
        <v>305</v>
      </c>
      <c r="D126" s="1" t="s">
        <v>313</v>
      </c>
      <c r="E126" s="1" t="s">
        <v>15</v>
      </c>
      <c r="F126" s="1" t="s">
        <v>90</v>
      </c>
      <c r="G126" s="1">
        <v>44800</v>
      </c>
      <c r="H126" s="1">
        <v>51500</v>
      </c>
      <c r="I126" s="1">
        <v>80</v>
      </c>
      <c r="J126" s="1">
        <v>400</v>
      </c>
      <c r="K126" s="1">
        <v>40</v>
      </c>
    </row>
    <row r="127" spans="1:11" ht="14.5" x14ac:dyDescent="0.35">
      <c r="A127" s="1" t="s">
        <v>318</v>
      </c>
      <c r="B127" s="1" t="s">
        <v>319</v>
      </c>
      <c r="C127" s="1" t="s">
        <v>305</v>
      </c>
      <c r="D127" s="1" t="s">
        <v>310</v>
      </c>
      <c r="E127" s="1" t="s">
        <v>15</v>
      </c>
      <c r="F127" s="1" t="s">
        <v>41</v>
      </c>
      <c r="G127" s="1">
        <v>66100</v>
      </c>
      <c r="H127" s="1">
        <v>81300</v>
      </c>
      <c r="I127" s="1">
        <v>500</v>
      </c>
      <c r="J127" s="1">
        <v>2000</v>
      </c>
      <c r="K127" s="1">
        <v>250</v>
      </c>
    </row>
    <row r="128" spans="1:11" ht="14.5" x14ac:dyDescent="0.35">
      <c r="A128" s="1" t="s">
        <v>320</v>
      </c>
      <c r="B128" s="1" t="s">
        <v>321</v>
      </c>
      <c r="C128" s="1" t="s">
        <v>305</v>
      </c>
      <c r="D128" s="1" t="s">
        <v>313</v>
      </c>
      <c r="E128" s="1" t="s">
        <v>15</v>
      </c>
      <c r="F128" s="1" t="s">
        <v>27</v>
      </c>
      <c r="G128" s="1">
        <v>65700</v>
      </c>
      <c r="H128" s="1">
        <v>80200</v>
      </c>
      <c r="I128" s="1">
        <v>20</v>
      </c>
      <c r="J128" s="1">
        <v>120</v>
      </c>
      <c r="K128" s="1">
        <v>10</v>
      </c>
    </row>
    <row r="129" spans="1:11" ht="14.5" x14ac:dyDescent="0.35">
      <c r="A129" s="1" t="s">
        <v>322</v>
      </c>
      <c r="B129" s="1" t="s">
        <v>323</v>
      </c>
      <c r="C129" s="1" t="s">
        <v>305</v>
      </c>
      <c r="D129" s="1" t="s">
        <v>310</v>
      </c>
      <c r="E129" s="1" t="s">
        <v>15</v>
      </c>
      <c r="F129" s="1" t="s">
        <v>30</v>
      </c>
      <c r="G129" s="1">
        <v>68400</v>
      </c>
      <c r="H129" s="1">
        <v>82000</v>
      </c>
      <c r="I129" s="1">
        <v>150</v>
      </c>
      <c r="J129" s="1">
        <v>900</v>
      </c>
      <c r="K129" s="1">
        <v>75</v>
      </c>
    </row>
    <row r="130" spans="1:11" ht="14.5" x14ac:dyDescent="0.35">
      <c r="A130" s="1" t="s">
        <v>324</v>
      </c>
      <c r="B130" s="1" t="s">
        <v>325</v>
      </c>
      <c r="C130" s="1" t="s">
        <v>305</v>
      </c>
      <c r="D130" s="1" t="s">
        <v>310</v>
      </c>
      <c r="E130" s="1" t="s">
        <v>15</v>
      </c>
      <c r="F130" s="1" t="s">
        <v>97</v>
      </c>
      <c r="G130" s="1">
        <v>44100</v>
      </c>
      <c r="H130" s="1">
        <v>56500</v>
      </c>
      <c r="I130" s="1">
        <v>200</v>
      </c>
      <c r="J130" s="1">
        <v>1000</v>
      </c>
      <c r="K130" s="1">
        <v>100</v>
      </c>
    </row>
    <row r="131" spans="1:11" ht="14.5" x14ac:dyDescent="0.35">
      <c r="A131" s="1" t="s">
        <v>326</v>
      </c>
      <c r="B131" s="1" t="s">
        <v>327</v>
      </c>
      <c r="C131" s="1" t="s">
        <v>305</v>
      </c>
      <c r="D131" s="1" t="s">
        <v>310</v>
      </c>
      <c r="E131" s="1" t="s">
        <v>15</v>
      </c>
      <c r="F131" s="1" t="s">
        <v>307</v>
      </c>
      <c r="G131" s="1">
        <v>21300</v>
      </c>
      <c r="H131" s="1">
        <v>24800</v>
      </c>
      <c r="I131" s="1">
        <v>180</v>
      </c>
      <c r="J131" s="1">
        <v>720</v>
      </c>
      <c r="K131" s="1">
        <v>90</v>
      </c>
    </row>
    <row r="132" spans="1:11" ht="14.5" x14ac:dyDescent="0.35">
      <c r="A132" s="1" t="s">
        <v>328</v>
      </c>
      <c r="B132" s="1" t="s">
        <v>329</v>
      </c>
      <c r="C132" s="1" t="s">
        <v>305</v>
      </c>
      <c r="D132" s="1" t="s">
        <v>313</v>
      </c>
      <c r="E132" s="1" t="s">
        <v>15</v>
      </c>
      <c r="F132" s="1" t="s">
        <v>153</v>
      </c>
      <c r="G132" s="1">
        <v>24800</v>
      </c>
      <c r="H132" s="1">
        <v>31800</v>
      </c>
      <c r="I132" s="1">
        <v>150</v>
      </c>
      <c r="J132" s="1">
        <v>750</v>
      </c>
      <c r="K132" s="1">
        <v>75</v>
      </c>
    </row>
    <row r="133" spans="1:11" ht="14.5" x14ac:dyDescent="0.35">
      <c r="A133" s="1" t="s">
        <v>330</v>
      </c>
      <c r="B133" s="1" t="s">
        <v>331</v>
      </c>
      <c r="C133" s="1" t="s">
        <v>305</v>
      </c>
      <c r="D133" s="1" t="s">
        <v>306</v>
      </c>
      <c r="E133" s="1" t="s">
        <v>15</v>
      </c>
      <c r="F133" s="1" t="s">
        <v>332</v>
      </c>
      <c r="G133" s="1">
        <v>36800</v>
      </c>
      <c r="H133" s="1">
        <v>45500</v>
      </c>
      <c r="I133" s="1">
        <v>100</v>
      </c>
      <c r="J133" s="1">
        <v>500</v>
      </c>
      <c r="K133" s="1">
        <v>50</v>
      </c>
    </row>
    <row r="134" spans="1:11" ht="14.5" x14ac:dyDescent="0.35">
      <c r="A134" s="1" t="s">
        <v>333</v>
      </c>
      <c r="B134" s="1" t="s">
        <v>334</v>
      </c>
      <c r="C134" s="1" t="s">
        <v>305</v>
      </c>
      <c r="D134" s="1" t="s">
        <v>313</v>
      </c>
      <c r="E134" s="1" t="s">
        <v>15</v>
      </c>
      <c r="F134" s="1" t="s">
        <v>290</v>
      </c>
      <c r="G134" s="1">
        <v>35800</v>
      </c>
      <c r="H134" s="1">
        <v>42700</v>
      </c>
      <c r="I134" s="1">
        <v>100</v>
      </c>
      <c r="J134" s="1">
        <v>500</v>
      </c>
      <c r="K134" s="1">
        <v>50</v>
      </c>
    </row>
    <row r="135" spans="1:11" ht="14.5" x14ac:dyDescent="0.35">
      <c r="A135" s="1" t="s">
        <v>335</v>
      </c>
      <c r="B135" s="1" t="s">
        <v>336</v>
      </c>
      <c r="C135" s="1" t="s">
        <v>305</v>
      </c>
      <c r="D135" s="1" t="s">
        <v>306</v>
      </c>
      <c r="E135" s="1" t="s">
        <v>15</v>
      </c>
      <c r="F135" s="1" t="s">
        <v>105</v>
      </c>
      <c r="G135" s="1">
        <v>45300</v>
      </c>
      <c r="H135" s="1">
        <v>52100</v>
      </c>
      <c r="I135" s="1">
        <v>250</v>
      </c>
      <c r="J135" s="1">
        <v>1000</v>
      </c>
      <c r="K135" s="1">
        <v>125</v>
      </c>
    </row>
    <row r="136" spans="1:11" ht="14.5" x14ac:dyDescent="0.35">
      <c r="A136" s="1" t="s">
        <v>337</v>
      </c>
      <c r="B136" s="1" t="s">
        <v>338</v>
      </c>
      <c r="C136" s="1" t="s">
        <v>305</v>
      </c>
      <c r="D136" s="1" t="s">
        <v>306</v>
      </c>
      <c r="E136" s="1" t="s">
        <v>15</v>
      </c>
      <c r="F136" s="1" t="s">
        <v>41</v>
      </c>
      <c r="G136" s="1">
        <v>8100</v>
      </c>
      <c r="H136" s="1">
        <v>10100</v>
      </c>
      <c r="I136" s="1">
        <v>60</v>
      </c>
      <c r="J136" s="1">
        <v>300</v>
      </c>
      <c r="K136" s="1">
        <v>30</v>
      </c>
    </row>
    <row r="137" spans="1:11" ht="14.5" x14ac:dyDescent="0.35">
      <c r="A137" s="1" t="s">
        <v>339</v>
      </c>
      <c r="B137" s="1" t="s">
        <v>340</v>
      </c>
      <c r="C137" s="1" t="s">
        <v>305</v>
      </c>
      <c r="D137" s="1" t="s">
        <v>310</v>
      </c>
      <c r="E137" s="1" t="s">
        <v>15</v>
      </c>
      <c r="F137" s="1" t="s">
        <v>64</v>
      </c>
      <c r="G137" s="1">
        <v>77700</v>
      </c>
      <c r="H137" s="1">
        <v>91000</v>
      </c>
      <c r="I137" s="1">
        <v>500</v>
      </c>
      <c r="J137" s="1">
        <v>2000</v>
      </c>
      <c r="K137" s="1">
        <v>250</v>
      </c>
    </row>
    <row r="138" spans="1:11" ht="14.5" x14ac:dyDescent="0.35">
      <c r="A138" s="1" t="s">
        <v>341</v>
      </c>
      <c r="B138" s="1" t="s">
        <v>342</v>
      </c>
      <c r="C138" s="1" t="s">
        <v>305</v>
      </c>
      <c r="D138" s="1" t="s">
        <v>313</v>
      </c>
      <c r="E138" s="1" t="s">
        <v>15</v>
      </c>
      <c r="F138" s="1" t="s">
        <v>30</v>
      </c>
      <c r="G138" s="1">
        <v>39900</v>
      </c>
      <c r="H138" s="1">
        <v>46100</v>
      </c>
      <c r="I138" s="1">
        <v>150</v>
      </c>
      <c r="J138" s="1">
        <v>750</v>
      </c>
      <c r="K138" s="1">
        <v>75</v>
      </c>
    </row>
    <row r="139" spans="1:11" ht="14.5" x14ac:dyDescent="0.35">
      <c r="A139" s="1" t="s">
        <v>343</v>
      </c>
      <c r="B139" s="1" t="s">
        <v>344</v>
      </c>
      <c r="C139" s="1" t="s">
        <v>305</v>
      </c>
      <c r="D139" s="1" t="s">
        <v>310</v>
      </c>
      <c r="E139" s="1" t="s">
        <v>15</v>
      </c>
      <c r="F139" s="1" t="s">
        <v>24</v>
      </c>
      <c r="G139" s="1">
        <v>27600</v>
      </c>
      <c r="H139" s="1">
        <v>32600</v>
      </c>
      <c r="I139" s="1">
        <v>150</v>
      </c>
      <c r="J139" s="1">
        <v>750</v>
      </c>
      <c r="K139" s="1">
        <v>75</v>
      </c>
    </row>
    <row r="140" spans="1:11" ht="14.5" x14ac:dyDescent="0.35">
      <c r="A140" s="1" t="s">
        <v>345</v>
      </c>
      <c r="B140" s="1" t="s">
        <v>346</v>
      </c>
      <c r="C140" s="1" t="s">
        <v>305</v>
      </c>
      <c r="D140" s="1" t="s">
        <v>306</v>
      </c>
      <c r="E140" s="1" t="s">
        <v>15</v>
      </c>
      <c r="F140" s="1" t="s">
        <v>16</v>
      </c>
      <c r="G140" s="1">
        <v>28200</v>
      </c>
      <c r="H140" s="1">
        <v>32500</v>
      </c>
      <c r="I140" s="1">
        <v>200</v>
      </c>
      <c r="J140" s="1">
        <v>1000</v>
      </c>
      <c r="K140" s="1">
        <v>100</v>
      </c>
    </row>
    <row r="141" spans="1:11" ht="14.5" x14ac:dyDescent="0.35">
      <c r="A141" s="1" t="s">
        <v>347</v>
      </c>
      <c r="B141" s="1" t="s">
        <v>348</v>
      </c>
      <c r="C141" s="1" t="s">
        <v>305</v>
      </c>
      <c r="D141" s="1" t="s">
        <v>306</v>
      </c>
      <c r="E141" s="1" t="s">
        <v>15</v>
      </c>
      <c r="F141" s="1" t="s">
        <v>147</v>
      </c>
      <c r="G141" s="1">
        <v>35600</v>
      </c>
      <c r="H141" s="1">
        <v>45700</v>
      </c>
      <c r="I141" s="1">
        <v>60</v>
      </c>
      <c r="J141" s="1">
        <v>360</v>
      </c>
      <c r="K141" s="1">
        <v>30</v>
      </c>
    </row>
    <row r="142" spans="1:11" ht="14.5" x14ac:dyDescent="0.35">
      <c r="A142" s="1" t="s">
        <v>349</v>
      </c>
      <c r="B142" s="1" t="s">
        <v>350</v>
      </c>
      <c r="C142" s="1" t="s">
        <v>305</v>
      </c>
      <c r="D142" s="1" t="s">
        <v>306</v>
      </c>
      <c r="E142" s="1" t="s">
        <v>15</v>
      </c>
      <c r="F142" s="1" t="s">
        <v>138</v>
      </c>
      <c r="G142" s="1">
        <v>40700</v>
      </c>
      <c r="H142" s="1">
        <v>50300</v>
      </c>
      <c r="I142" s="1">
        <v>180</v>
      </c>
      <c r="J142" s="1">
        <v>720</v>
      </c>
      <c r="K142" s="1">
        <v>90</v>
      </c>
    </row>
    <row r="143" spans="1:11" ht="14.5" x14ac:dyDescent="0.35">
      <c r="A143" s="1" t="s">
        <v>351</v>
      </c>
      <c r="B143" s="1" t="s">
        <v>352</v>
      </c>
      <c r="C143" s="1" t="s">
        <v>305</v>
      </c>
      <c r="D143" s="1" t="s">
        <v>313</v>
      </c>
      <c r="E143" s="1" t="s">
        <v>15</v>
      </c>
      <c r="F143" s="1" t="s">
        <v>251</v>
      </c>
      <c r="G143" s="1">
        <v>31900</v>
      </c>
      <c r="H143" s="1">
        <v>36800</v>
      </c>
      <c r="I143" s="1">
        <v>120</v>
      </c>
      <c r="J143" s="1">
        <v>720</v>
      </c>
      <c r="K143" s="1">
        <v>60</v>
      </c>
    </row>
    <row r="144" spans="1:11" ht="14.5" x14ac:dyDescent="0.35">
      <c r="A144" s="1" t="s">
        <v>353</v>
      </c>
      <c r="B144" s="1" t="s">
        <v>354</v>
      </c>
      <c r="C144" s="1" t="s">
        <v>305</v>
      </c>
      <c r="D144" s="1" t="s">
        <v>310</v>
      </c>
      <c r="E144" s="1" t="s">
        <v>15</v>
      </c>
      <c r="F144" s="1" t="s">
        <v>27</v>
      </c>
      <c r="G144" s="1">
        <v>39000</v>
      </c>
      <c r="H144" s="1">
        <v>45500</v>
      </c>
      <c r="I144" s="1">
        <v>120</v>
      </c>
      <c r="J144" s="1">
        <v>480</v>
      </c>
      <c r="K144" s="1">
        <v>60</v>
      </c>
    </row>
    <row r="145" spans="1:11" ht="14.5" x14ac:dyDescent="0.35">
      <c r="A145" s="1" t="s">
        <v>355</v>
      </c>
      <c r="B145" s="1" t="s">
        <v>356</v>
      </c>
      <c r="C145" s="1" t="s">
        <v>305</v>
      </c>
      <c r="D145" s="1" t="s">
        <v>313</v>
      </c>
      <c r="E145" s="1" t="s">
        <v>15</v>
      </c>
      <c r="F145" s="1" t="s">
        <v>163</v>
      </c>
      <c r="G145" s="1">
        <v>12200</v>
      </c>
      <c r="H145" s="1">
        <v>14400</v>
      </c>
      <c r="I145" s="1">
        <v>500</v>
      </c>
      <c r="J145" s="1">
        <v>2000</v>
      </c>
      <c r="K145" s="1">
        <v>250</v>
      </c>
    </row>
    <row r="146" spans="1:11" ht="14.5" x14ac:dyDescent="0.35">
      <c r="A146" s="1" t="s">
        <v>357</v>
      </c>
      <c r="B146" s="1" t="s">
        <v>358</v>
      </c>
      <c r="C146" s="1" t="s">
        <v>305</v>
      </c>
      <c r="D146" s="1" t="s">
        <v>313</v>
      </c>
      <c r="E146" s="1" t="s">
        <v>15</v>
      </c>
      <c r="F146" s="1" t="s">
        <v>76</v>
      </c>
      <c r="G146" s="1">
        <v>86100</v>
      </c>
      <c r="H146" s="1">
        <v>102200</v>
      </c>
      <c r="I146" s="1">
        <v>60</v>
      </c>
      <c r="J146" s="1">
        <v>300</v>
      </c>
      <c r="K146" s="1">
        <v>30</v>
      </c>
    </row>
    <row r="147" spans="1:11" ht="14.5" x14ac:dyDescent="0.35">
      <c r="A147" s="1" t="s">
        <v>359</v>
      </c>
      <c r="B147" s="1" t="s">
        <v>360</v>
      </c>
      <c r="C147" s="1" t="s">
        <v>305</v>
      </c>
      <c r="D147" s="1" t="s">
        <v>306</v>
      </c>
      <c r="E147" s="1" t="s">
        <v>15</v>
      </c>
      <c r="F147" s="1" t="s">
        <v>153</v>
      </c>
      <c r="G147" s="1">
        <v>25600</v>
      </c>
      <c r="H147" s="1">
        <v>30300</v>
      </c>
      <c r="I147" s="1">
        <v>120</v>
      </c>
      <c r="J147" s="1">
        <v>600</v>
      </c>
      <c r="K147" s="1">
        <v>60</v>
      </c>
    </row>
    <row r="148" spans="1:11" ht="14.5" x14ac:dyDescent="0.35">
      <c r="A148" s="1" t="s">
        <v>361</v>
      </c>
      <c r="B148" s="1" t="s">
        <v>362</v>
      </c>
      <c r="C148" s="1" t="s">
        <v>305</v>
      </c>
      <c r="D148" s="1" t="s">
        <v>306</v>
      </c>
      <c r="E148" s="1" t="s">
        <v>15</v>
      </c>
      <c r="F148" s="1" t="s">
        <v>81</v>
      </c>
      <c r="G148" s="1">
        <v>89300</v>
      </c>
      <c r="H148" s="1">
        <v>109700</v>
      </c>
      <c r="I148" s="1">
        <v>40</v>
      </c>
      <c r="J148" s="1">
        <v>160</v>
      </c>
      <c r="K148" s="1">
        <v>20</v>
      </c>
    </row>
    <row r="149" spans="1:11" ht="14.5" x14ac:dyDescent="0.35">
      <c r="A149" s="1" t="s">
        <v>363</v>
      </c>
      <c r="B149" s="1" t="s">
        <v>364</v>
      </c>
      <c r="C149" s="1" t="s">
        <v>305</v>
      </c>
      <c r="D149" s="1" t="s">
        <v>306</v>
      </c>
      <c r="E149" s="1" t="s">
        <v>15</v>
      </c>
      <c r="F149" s="1" t="s">
        <v>56</v>
      </c>
      <c r="G149" s="1">
        <v>43800</v>
      </c>
      <c r="H149" s="1">
        <v>56500</v>
      </c>
      <c r="I149" s="1">
        <v>300</v>
      </c>
      <c r="J149" s="1">
        <v>1800</v>
      </c>
      <c r="K149" s="1">
        <v>150</v>
      </c>
    </row>
    <row r="150" spans="1:11" ht="14.5" x14ac:dyDescent="0.35">
      <c r="A150" s="1" t="s">
        <v>365</v>
      </c>
      <c r="B150" s="1" t="s">
        <v>366</v>
      </c>
      <c r="C150" s="1" t="s">
        <v>305</v>
      </c>
      <c r="D150" s="1" t="s">
        <v>306</v>
      </c>
      <c r="E150" s="1" t="s">
        <v>15</v>
      </c>
      <c r="F150" s="1" t="s">
        <v>41</v>
      </c>
      <c r="G150" s="1">
        <v>13100</v>
      </c>
      <c r="H150" s="1">
        <v>15900</v>
      </c>
      <c r="I150" s="1">
        <v>40</v>
      </c>
      <c r="J150" s="1">
        <v>200</v>
      </c>
      <c r="K150" s="1">
        <v>20</v>
      </c>
    </row>
    <row r="151" spans="1:11" ht="14.5" x14ac:dyDescent="0.35">
      <c r="A151" s="1" t="s">
        <v>367</v>
      </c>
      <c r="B151" s="1" t="s">
        <v>368</v>
      </c>
      <c r="C151" s="1" t="s">
        <v>305</v>
      </c>
      <c r="D151" s="1" t="s">
        <v>310</v>
      </c>
      <c r="E151" s="1" t="s">
        <v>15</v>
      </c>
      <c r="F151" s="1" t="s">
        <v>290</v>
      </c>
      <c r="G151" s="1">
        <v>7900</v>
      </c>
      <c r="H151" s="1">
        <v>9700</v>
      </c>
      <c r="I151" s="1">
        <v>120</v>
      </c>
      <c r="J151" s="1">
        <v>480</v>
      </c>
      <c r="K151" s="1">
        <v>60</v>
      </c>
    </row>
    <row r="152" spans="1:11" ht="14.5" x14ac:dyDescent="0.35">
      <c r="A152" s="1" t="s">
        <v>369</v>
      </c>
      <c r="B152" s="1" t="s">
        <v>370</v>
      </c>
      <c r="C152" s="1" t="s">
        <v>371</v>
      </c>
      <c r="D152" s="1" t="s">
        <v>372</v>
      </c>
      <c r="E152" s="1" t="s">
        <v>121</v>
      </c>
      <c r="F152" s="1" t="s">
        <v>102</v>
      </c>
      <c r="G152" s="1">
        <v>65900</v>
      </c>
      <c r="H152" s="1">
        <v>80500</v>
      </c>
      <c r="I152" s="1">
        <v>100</v>
      </c>
      <c r="J152" s="1">
        <v>500</v>
      </c>
      <c r="K152" s="1">
        <v>50</v>
      </c>
    </row>
    <row r="153" spans="1:11" ht="14.5" x14ac:dyDescent="0.35">
      <c r="A153" s="1" t="s">
        <v>373</v>
      </c>
      <c r="B153" s="1" t="s">
        <v>374</v>
      </c>
      <c r="C153" s="1" t="s">
        <v>371</v>
      </c>
      <c r="D153" s="1" t="s">
        <v>372</v>
      </c>
      <c r="E153" s="1" t="s">
        <v>121</v>
      </c>
      <c r="F153" s="1" t="s">
        <v>61</v>
      </c>
      <c r="G153" s="1">
        <v>70900</v>
      </c>
      <c r="H153" s="1">
        <v>81900</v>
      </c>
      <c r="I153" s="1">
        <v>180</v>
      </c>
      <c r="J153" s="1">
        <v>900</v>
      </c>
      <c r="K153" s="1">
        <v>90</v>
      </c>
    </row>
    <row r="154" spans="1:11" ht="14.5" x14ac:dyDescent="0.35">
      <c r="A154" s="1" t="s">
        <v>375</v>
      </c>
      <c r="B154" s="1" t="s">
        <v>376</v>
      </c>
      <c r="C154" s="1" t="s">
        <v>371</v>
      </c>
      <c r="D154" s="1" t="s">
        <v>372</v>
      </c>
      <c r="E154" s="1" t="s">
        <v>121</v>
      </c>
      <c r="F154" s="1" t="s">
        <v>179</v>
      </c>
      <c r="G154" s="1">
        <v>87000</v>
      </c>
      <c r="H154" s="1">
        <v>106300</v>
      </c>
      <c r="I154" s="1">
        <v>500</v>
      </c>
      <c r="J154" s="1">
        <v>3000</v>
      </c>
      <c r="K154" s="1">
        <v>250</v>
      </c>
    </row>
    <row r="155" spans="1:11" ht="14.5" x14ac:dyDescent="0.35">
      <c r="A155" s="1" t="s">
        <v>377</v>
      </c>
      <c r="B155" s="1" t="s">
        <v>378</v>
      </c>
      <c r="C155" s="1" t="s">
        <v>371</v>
      </c>
      <c r="D155" s="1" t="s">
        <v>379</v>
      </c>
      <c r="E155" s="1" t="s">
        <v>121</v>
      </c>
      <c r="F155" s="1" t="s">
        <v>64</v>
      </c>
      <c r="G155" s="1">
        <v>89300</v>
      </c>
      <c r="H155" s="1">
        <v>103400</v>
      </c>
      <c r="I155" s="1">
        <v>150</v>
      </c>
      <c r="J155" s="1">
        <v>600</v>
      </c>
      <c r="K155" s="1">
        <v>75</v>
      </c>
    </row>
    <row r="156" spans="1:11" ht="14.5" x14ac:dyDescent="0.35">
      <c r="A156" s="1" t="s">
        <v>380</v>
      </c>
      <c r="B156" s="1" t="s">
        <v>381</v>
      </c>
      <c r="C156" s="1" t="s">
        <v>371</v>
      </c>
      <c r="D156" s="1" t="s">
        <v>382</v>
      </c>
      <c r="E156" s="1" t="s">
        <v>121</v>
      </c>
      <c r="F156" s="1" t="s">
        <v>234</v>
      </c>
      <c r="G156" s="1">
        <v>25800</v>
      </c>
      <c r="H156" s="1">
        <v>30800</v>
      </c>
      <c r="I156" s="1">
        <v>20</v>
      </c>
      <c r="J156" s="1">
        <v>100</v>
      </c>
      <c r="K156" s="1">
        <v>10</v>
      </c>
    </row>
    <row r="157" spans="1:11" ht="14.5" x14ac:dyDescent="0.35">
      <c r="A157" s="1" t="s">
        <v>383</v>
      </c>
      <c r="B157" s="1" t="s">
        <v>384</v>
      </c>
      <c r="C157" s="1" t="s">
        <v>371</v>
      </c>
      <c r="D157" s="1" t="s">
        <v>372</v>
      </c>
      <c r="E157" s="1" t="s">
        <v>121</v>
      </c>
      <c r="F157" s="1" t="s">
        <v>251</v>
      </c>
      <c r="G157" s="1">
        <v>58500</v>
      </c>
      <c r="H157" s="1">
        <v>75900</v>
      </c>
      <c r="I157" s="1">
        <v>500</v>
      </c>
      <c r="J157" s="1">
        <v>2000</v>
      </c>
      <c r="K157" s="1">
        <v>250</v>
      </c>
    </row>
    <row r="158" spans="1:11" ht="14.5" x14ac:dyDescent="0.35">
      <c r="A158" s="1" t="s">
        <v>385</v>
      </c>
      <c r="B158" s="1" t="s">
        <v>386</v>
      </c>
      <c r="C158" s="1" t="s">
        <v>371</v>
      </c>
      <c r="D158" s="1" t="s">
        <v>372</v>
      </c>
      <c r="E158" s="1" t="s">
        <v>121</v>
      </c>
      <c r="F158" s="1" t="s">
        <v>71</v>
      </c>
      <c r="G158" s="1">
        <v>68600</v>
      </c>
      <c r="H158" s="1">
        <v>80800</v>
      </c>
      <c r="I158" s="1">
        <v>40</v>
      </c>
      <c r="J158" s="1">
        <v>240</v>
      </c>
      <c r="K158" s="1">
        <v>20</v>
      </c>
    </row>
    <row r="159" spans="1:11" ht="14.5" x14ac:dyDescent="0.35">
      <c r="A159" s="1" t="s">
        <v>387</v>
      </c>
      <c r="B159" s="1" t="s">
        <v>388</v>
      </c>
      <c r="C159" s="1" t="s">
        <v>371</v>
      </c>
      <c r="D159" s="1" t="s">
        <v>382</v>
      </c>
      <c r="E159" s="1" t="s">
        <v>121</v>
      </c>
      <c r="F159" s="1" t="s">
        <v>76</v>
      </c>
      <c r="G159" s="1">
        <v>87000</v>
      </c>
      <c r="H159" s="1">
        <v>104700</v>
      </c>
      <c r="I159" s="1">
        <v>400</v>
      </c>
      <c r="J159" s="1">
        <v>1600</v>
      </c>
      <c r="K159" s="1">
        <v>200</v>
      </c>
    </row>
    <row r="160" spans="1:11" ht="14.5" x14ac:dyDescent="0.35">
      <c r="A160" s="1" t="s">
        <v>389</v>
      </c>
      <c r="B160" s="1" t="s">
        <v>390</v>
      </c>
      <c r="C160" s="1" t="s">
        <v>371</v>
      </c>
      <c r="D160" s="1" t="s">
        <v>379</v>
      </c>
      <c r="E160" s="1" t="s">
        <v>121</v>
      </c>
      <c r="F160" s="1" t="s">
        <v>81</v>
      </c>
      <c r="G160" s="1">
        <v>34200</v>
      </c>
      <c r="H160" s="1">
        <v>41500</v>
      </c>
      <c r="I160" s="1">
        <v>150</v>
      </c>
      <c r="J160" s="1">
        <v>900</v>
      </c>
      <c r="K160" s="1">
        <v>75</v>
      </c>
    </row>
    <row r="161" spans="1:11" ht="14.5" x14ac:dyDescent="0.35">
      <c r="A161" s="1" t="s">
        <v>391</v>
      </c>
      <c r="B161" s="1" t="s">
        <v>392</v>
      </c>
      <c r="C161" s="1" t="s">
        <v>371</v>
      </c>
      <c r="D161" s="1" t="s">
        <v>379</v>
      </c>
      <c r="E161" s="1" t="s">
        <v>121</v>
      </c>
      <c r="F161" s="1" t="s">
        <v>61</v>
      </c>
      <c r="G161" s="1">
        <v>8300</v>
      </c>
      <c r="H161" s="1">
        <v>9700</v>
      </c>
      <c r="I161" s="1">
        <v>150</v>
      </c>
      <c r="J161" s="1">
        <v>900</v>
      </c>
      <c r="K161" s="1">
        <v>75</v>
      </c>
    </row>
    <row r="162" spans="1:11" ht="14.5" x14ac:dyDescent="0.35">
      <c r="A162" s="1" t="s">
        <v>393</v>
      </c>
      <c r="B162" s="1" t="s">
        <v>394</v>
      </c>
      <c r="C162" s="1" t="s">
        <v>371</v>
      </c>
      <c r="D162" s="1" t="s">
        <v>372</v>
      </c>
      <c r="E162" s="1" t="s">
        <v>121</v>
      </c>
      <c r="F162" s="1" t="s">
        <v>156</v>
      </c>
      <c r="G162" s="1">
        <v>88100</v>
      </c>
      <c r="H162" s="1">
        <v>101500</v>
      </c>
      <c r="I162" s="1">
        <v>180</v>
      </c>
      <c r="J162" s="1">
        <v>1080</v>
      </c>
      <c r="K162" s="1">
        <v>90</v>
      </c>
    </row>
    <row r="163" spans="1:11" ht="14.5" x14ac:dyDescent="0.35">
      <c r="A163" s="1" t="s">
        <v>395</v>
      </c>
      <c r="B163" s="1" t="s">
        <v>396</v>
      </c>
      <c r="C163" s="1" t="s">
        <v>371</v>
      </c>
      <c r="D163" s="1" t="s">
        <v>379</v>
      </c>
      <c r="E163" s="1" t="s">
        <v>121</v>
      </c>
      <c r="F163" s="1" t="s">
        <v>41</v>
      </c>
      <c r="G163" s="1">
        <v>64100</v>
      </c>
      <c r="H163" s="1">
        <v>76200</v>
      </c>
      <c r="I163" s="1">
        <v>150</v>
      </c>
      <c r="J163" s="1">
        <v>600</v>
      </c>
      <c r="K163" s="1">
        <v>75</v>
      </c>
    </row>
    <row r="164" spans="1:11" ht="14.5" x14ac:dyDescent="0.35">
      <c r="A164" s="1" t="s">
        <v>397</v>
      </c>
      <c r="B164" s="1" t="s">
        <v>398</v>
      </c>
      <c r="C164" s="1" t="s">
        <v>371</v>
      </c>
      <c r="D164" s="1" t="s">
        <v>382</v>
      </c>
      <c r="E164" s="1" t="s">
        <v>121</v>
      </c>
      <c r="F164" s="1" t="s">
        <v>97</v>
      </c>
      <c r="G164" s="1">
        <v>9800</v>
      </c>
      <c r="H164" s="1">
        <v>12300</v>
      </c>
      <c r="I164" s="1">
        <v>100</v>
      </c>
      <c r="J164" s="1">
        <v>600</v>
      </c>
      <c r="K164" s="1">
        <v>50</v>
      </c>
    </row>
    <row r="165" spans="1:11" ht="14.5" x14ac:dyDescent="0.35">
      <c r="A165" s="1" t="s">
        <v>399</v>
      </c>
      <c r="B165" s="1" t="s">
        <v>400</v>
      </c>
      <c r="C165" s="1" t="s">
        <v>371</v>
      </c>
      <c r="D165" s="1" t="s">
        <v>382</v>
      </c>
      <c r="E165" s="1" t="s">
        <v>121</v>
      </c>
      <c r="F165" s="1" t="s">
        <v>220</v>
      </c>
      <c r="G165" s="1">
        <v>9000</v>
      </c>
      <c r="H165" s="1">
        <v>10800</v>
      </c>
      <c r="I165" s="1">
        <v>250</v>
      </c>
      <c r="J165" s="1">
        <v>1500</v>
      </c>
      <c r="K165" s="1">
        <v>125</v>
      </c>
    </row>
    <row r="166" spans="1:11" ht="14.5" x14ac:dyDescent="0.35">
      <c r="A166" s="1" t="s">
        <v>401</v>
      </c>
      <c r="B166" s="1" t="s">
        <v>402</v>
      </c>
      <c r="C166" s="1" t="s">
        <v>371</v>
      </c>
      <c r="D166" s="1" t="s">
        <v>372</v>
      </c>
      <c r="E166" s="1" t="s">
        <v>121</v>
      </c>
      <c r="F166" s="1" t="s">
        <v>71</v>
      </c>
      <c r="G166" s="1">
        <v>11300</v>
      </c>
      <c r="H166" s="1">
        <v>14100</v>
      </c>
      <c r="I166" s="1">
        <v>300</v>
      </c>
      <c r="J166" s="1">
        <v>1800</v>
      </c>
      <c r="K166" s="1">
        <v>150</v>
      </c>
    </row>
    <row r="167" spans="1:11" ht="14.5" x14ac:dyDescent="0.35">
      <c r="A167" s="1" t="s">
        <v>403</v>
      </c>
      <c r="B167" s="1" t="s">
        <v>404</v>
      </c>
      <c r="C167" s="1" t="s">
        <v>371</v>
      </c>
      <c r="D167" s="1" t="s">
        <v>379</v>
      </c>
      <c r="E167" s="1" t="s">
        <v>121</v>
      </c>
      <c r="F167" s="1" t="s">
        <v>46</v>
      </c>
      <c r="G167" s="1">
        <v>55300</v>
      </c>
      <c r="H167" s="1">
        <v>67600</v>
      </c>
      <c r="I167" s="1">
        <v>300</v>
      </c>
      <c r="J167" s="1">
        <v>1800</v>
      </c>
      <c r="K167" s="1">
        <v>150</v>
      </c>
    </row>
    <row r="168" spans="1:11" ht="14.5" x14ac:dyDescent="0.35">
      <c r="A168" s="1" t="s">
        <v>405</v>
      </c>
      <c r="B168" s="1" t="s">
        <v>406</v>
      </c>
      <c r="C168" s="1" t="s">
        <v>371</v>
      </c>
      <c r="D168" s="1" t="s">
        <v>382</v>
      </c>
      <c r="E168" s="1" t="s">
        <v>121</v>
      </c>
      <c r="F168" s="1" t="s">
        <v>156</v>
      </c>
      <c r="G168" s="1">
        <v>37900</v>
      </c>
      <c r="H168" s="1">
        <v>45900</v>
      </c>
      <c r="I168" s="1">
        <v>100</v>
      </c>
      <c r="J168" s="1">
        <v>500</v>
      </c>
      <c r="K168" s="1">
        <v>50</v>
      </c>
    </row>
    <row r="169" spans="1:11" ht="14.5" x14ac:dyDescent="0.35">
      <c r="A169" s="1" t="s">
        <v>407</v>
      </c>
      <c r="B169" s="1" t="s">
        <v>408</v>
      </c>
      <c r="C169" s="1" t="s">
        <v>371</v>
      </c>
      <c r="D169" s="1" t="s">
        <v>379</v>
      </c>
      <c r="E169" s="1" t="s">
        <v>121</v>
      </c>
      <c r="F169" s="1" t="s">
        <v>153</v>
      </c>
      <c r="G169" s="1">
        <v>70000</v>
      </c>
      <c r="H169" s="1">
        <v>87000</v>
      </c>
      <c r="I169" s="1">
        <v>180</v>
      </c>
      <c r="J169" s="1">
        <v>900</v>
      </c>
      <c r="K169" s="1">
        <v>90</v>
      </c>
    </row>
    <row r="170" spans="1:11" ht="14.5" x14ac:dyDescent="0.35">
      <c r="A170" s="1" t="s">
        <v>409</v>
      </c>
      <c r="B170" s="1" t="s">
        <v>410</v>
      </c>
      <c r="C170" s="1" t="s">
        <v>371</v>
      </c>
      <c r="D170" s="1" t="s">
        <v>382</v>
      </c>
      <c r="E170" s="1" t="s">
        <v>121</v>
      </c>
      <c r="F170" s="1" t="s">
        <v>307</v>
      </c>
      <c r="G170" s="1">
        <v>71700</v>
      </c>
      <c r="H170" s="1">
        <v>90700</v>
      </c>
      <c r="I170" s="1">
        <v>80</v>
      </c>
      <c r="J170" s="1">
        <v>320</v>
      </c>
      <c r="K170" s="1">
        <v>40</v>
      </c>
    </row>
    <row r="171" spans="1:11" ht="14.5" x14ac:dyDescent="0.35">
      <c r="A171" s="1" t="s">
        <v>411</v>
      </c>
      <c r="B171" s="1" t="s">
        <v>412</v>
      </c>
      <c r="C171" s="1" t="s">
        <v>371</v>
      </c>
      <c r="D171" s="1" t="s">
        <v>372</v>
      </c>
      <c r="E171" s="1" t="s">
        <v>121</v>
      </c>
      <c r="F171" s="1" t="s">
        <v>172</v>
      </c>
      <c r="G171" s="1">
        <v>79600</v>
      </c>
      <c r="H171" s="1">
        <v>96300</v>
      </c>
      <c r="I171" s="1">
        <v>180</v>
      </c>
      <c r="J171" s="1">
        <v>900</v>
      </c>
      <c r="K171" s="1">
        <v>90</v>
      </c>
    </row>
    <row r="172" spans="1:11" ht="14.5" x14ac:dyDescent="0.35">
      <c r="A172" s="1" t="s">
        <v>413</v>
      </c>
      <c r="B172" s="1" t="s">
        <v>414</v>
      </c>
      <c r="C172" s="1" t="s">
        <v>371</v>
      </c>
      <c r="D172" s="1" t="s">
        <v>382</v>
      </c>
      <c r="E172" s="1" t="s">
        <v>121</v>
      </c>
      <c r="F172" s="1" t="s">
        <v>46</v>
      </c>
      <c r="G172" s="1">
        <v>58900</v>
      </c>
      <c r="H172" s="1">
        <v>69300</v>
      </c>
      <c r="I172" s="1">
        <v>180</v>
      </c>
      <c r="J172" s="1">
        <v>900</v>
      </c>
      <c r="K172" s="1">
        <v>90</v>
      </c>
    </row>
    <row r="173" spans="1:11" ht="14.5" x14ac:dyDescent="0.35">
      <c r="A173" s="1" t="s">
        <v>415</v>
      </c>
      <c r="B173" s="1" t="s">
        <v>416</v>
      </c>
      <c r="C173" s="1" t="s">
        <v>371</v>
      </c>
      <c r="D173" s="1" t="s">
        <v>372</v>
      </c>
      <c r="E173" s="1" t="s">
        <v>121</v>
      </c>
      <c r="F173" s="1" t="s">
        <v>49</v>
      </c>
      <c r="G173" s="1">
        <v>10500</v>
      </c>
      <c r="H173" s="1">
        <v>13600</v>
      </c>
      <c r="I173" s="1">
        <v>500</v>
      </c>
      <c r="J173" s="1">
        <v>2000</v>
      </c>
      <c r="K173" s="1">
        <v>250</v>
      </c>
    </row>
    <row r="174" spans="1:11" ht="14.5" x14ac:dyDescent="0.35">
      <c r="A174" s="1" t="s">
        <v>417</v>
      </c>
      <c r="B174" s="1" t="s">
        <v>418</v>
      </c>
      <c r="C174" s="1" t="s">
        <v>371</v>
      </c>
      <c r="D174" s="1" t="s">
        <v>382</v>
      </c>
      <c r="E174" s="1" t="s">
        <v>121</v>
      </c>
      <c r="F174" s="1" t="s">
        <v>220</v>
      </c>
      <c r="G174" s="1">
        <v>59300</v>
      </c>
      <c r="H174" s="1">
        <v>68900</v>
      </c>
      <c r="I174" s="1">
        <v>200</v>
      </c>
      <c r="J174" s="1">
        <v>1000</v>
      </c>
      <c r="K174" s="1">
        <v>100</v>
      </c>
    </row>
    <row r="175" spans="1:11" ht="14.5" x14ac:dyDescent="0.35">
      <c r="A175" s="1" t="s">
        <v>419</v>
      </c>
      <c r="B175" s="1" t="s">
        <v>420</v>
      </c>
      <c r="C175" s="1" t="s">
        <v>371</v>
      </c>
      <c r="D175" s="1" t="s">
        <v>372</v>
      </c>
      <c r="E175" s="1" t="s">
        <v>121</v>
      </c>
      <c r="F175" s="1" t="s">
        <v>27</v>
      </c>
      <c r="G175" s="1">
        <v>5600</v>
      </c>
      <c r="H175" s="1">
        <v>6500</v>
      </c>
      <c r="I175" s="1">
        <v>200</v>
      </c>
      <c r="J175" s="1">
        <v>800</v>
      </c>
      <c r="K175" s="1">
        <v>100</v>
      </c>
    </row>
    <row r="176" spans="1:11" ht="14.5" x14ac:dyDescent="0.35">
      <c r="A176" s="1" t="s">
        <v>421</v>
      </c>
      <c r="B176" s="1" t="s">
        <v>422</v>
      </c>
      <c r="C176" s="1" t="s">
        <v>371</v>
      </c>
      <c r="D176" s="1" t="s">
        <v>382</v>
      </c>
      <c r="E176" s="1" t="s">
        <v>121</v>
      </c>
      <c r="F176" s="1" t="s">
        <v>64</v>
      </c>
      <c r="G176" s="1">
        <v>56200</v>
      </c>
      <c r="H176" s="1">
        <v>67800</v>
      </c>
      <c r="I176" s="1">
        <v>120</v>
      </c>
      <c r="J176" s="1">
        <v>600</v>
      </c>
      <c r="K176" s="1">
        <v>60</v>
      </c>
    </row>
    <row r="177" spans="1:11" ht="14.5" x14ac:dyDescent="0.35">
      <c r="A177" s="1" t="s">
        <v>423</v>
      </c>
      <c r="B177" s="1" t="s">
        <v>424</v>
      </c>
      <c r="C177" s="1" t="s">
        <v>371</v>
      </c>
      <c r="D177" s="1" t="s">
        <v>372</v>
      </c>
      <c r="E177" s="1" t="s">
        <v>121</v>
      </c>
      <c r="F177" s="1" t="s">
        <v>56</v>
      </c>
      <c r="G177" s="1">
        <v>54700</v>
      </c>
      <c r="H177" s="1">
        <v>71100</v>
      </c>
      <c r="I177" s="1">
        <v>80</v>
      </c>
      <c r="J177" s="1">
        <v>320</v>
      </c>
      <c r="K177" s="1">
        <v>40</v>
      </c>
    </row>
    <row r="178" spans="1:11" ht="14.5" x14ac:dyDescent="0.35">
      <c r="A178" s="1" t="s">
        <v>425</v>
      </c>
      <c r="B178" s="1" t="s">
        <v>426</v>
      </c>
      <c r="C178" s="1" t="s">
        <v>371</v>
      </c>
      <c r="D178" s="1" t="s">
        <v>379</v>
      </c>
      <c r="E178" s="1" t="s">
        <v>121</v>
      </c>
      <c r="F178" s="1" t="s">
        <v>24</v>
      </c>
      <c r="G178" s="1">
        <v>80300</v>
      </c>
      <c r="H178" s="1">
        <v>99500</v>
      </c>
      <c r="I178" s="1">
        <v>120</v>
      </c>
      <c r="J178" s="1">
        <v>480</v>
      </c>
      <c r="K178" s="1">
        <v>60</v>
      </c>
    </row>
    <row r="179" spans="1:11" ht="14.5" x14ac:dyDescent="0.35">
      <c r="A179" s="1" t="s">
        <v>427</v>
      </c>
      <c r="B179" s="1" t="s">
        <v>428</v>
      </c>
      <c r="C179" s="1" t="s">
        <v>371</v>
      </c>
      <c r="D179" s="1" t="s">
        <v>382</v>
      </c>
      <c r="E179" s="1" t="s">
        <v>121</v>
      </c>
      <c r="F179" s="1" t="s">
        <v>163</v>
      </c>
      <c r="G179" s="1">
        <v>80000</v>
      </c>
      <c r="H179" s="1">
        <v>92100</v>
      </c>
      <c r="I179" s="1">
        <v>150</v>
      </c>
      <c r="J179" s="1">
        <v>900</v>
      </c>
      <c r="K179" s="1">
        <v>75</v>
      </c>
    </row>
    <row r="180" spans="1:11" ht="14.5" x14ac:dyDescent="0.35">
      <c r="A180" s="1" t="s">
        <v>429</v>
      </c>
      <c r="B180" s="1" t="s">
        <v>430</v>
      </c>
      <c r="C180" s="1" t="s">
        <v>371</v>
      </c>
      <c r="D180" s="1" t="s">
        <v>379</v>
      </c>
      <c r="E180" s="1" t="s">
        <v>121</v>
      </c>
      <c r="F180" s="1" t="s">
        <v>172</v>
      </c>
      <c r="G180" s="1">
        <v>73800</v>
      </c>
      <c r="H180" s="1">
        <v>87600</v>
      </c>
      <c r="I180" s="1">
        <v>200</v>
      </c>
      <c r="J180" s="1">
        <v>1200</v>
      </c>
      <c r="K180" s="1">
        <v>100</v>
      </c>
    </row>
    <row r="181" spans="1:11" ht="14.5" x14ac:dyDescent="0.35">
      <c r="A181" s="1" t="s">
        <v>431</v>
      </c>
      <c r="B181" s="1" t="s">
        <v>432</v>
      </c>
      <c r="C181" s="1" t="s">
        <v>371</v>
      </c>
      <c r="D181" s="1" t="s">
        <v>379</v>
      </c>
      <c r="E181" s="1" t="s">
        <v>121</v>
      </c>
      <c r="F181" s="1" t="s">
        <v>112</v>
      </c>
      <c r="G181" s="1">
        <v>16700</v>
      </c>
      <c r="H181" s="1">
        <v>20300</v>
      </c>
      <c r="I181" s="1">
        <v>500</v>
      </c>
      <c r="J181" s="1">
        <v>3000</v>
      </c>
      <c r="K181" s="1">
        <v>250</v>
      </c>
    </row>
    <row r="182" spans="1:11" ht="14.5" x14ac:dyDescent="0.35">
      <c r="A182" s="1" t="s">
        <v>433</v>
      </c>
      <c r="B182" s="1" t="s">
        <v>434</v>
      </c>
      <c r="C182" s="1" t="s">
        <v>435</v>
      </c>
      <c r="D182" s="1" t="s">
        <v>436</v>
      </c>
      <c r="E182" s="1" t="s">
        <v>121</v>
      </c>
      <c r="F182" s="1" t="s">
        <v>153</v>
      </c>
      <c r="G182" s="1">
        <v>46900</v>
      </c>
      <c r="H182" s="1">
        <v>55200</v>
      </c>
      <c r="I182" s="1">
        <v>500</v>
      </c>
      <c r="J182" s="1">
        <v>3000</v>
      </c>
      <c r="K182" s="1">
        <v>250</v>
      </c>
    </row>
    <row r="183" spans="1:11" ht="14.5" x14ac:dyDescent="0.35">
      <c r="A183" s="1" t="s">
        <v>437</v>
      </c>
      <c r="B183" s="1" t="s">
        <v>438</v>
      </c>
      <c r="C183" s="1" t="s">
        <v>435</v>
      </c>
      <c r="D183" s="1" t="s">
        <v>439</v>
      </c>
      <c r="E183" s="1" t="s">
        <v>121</v>
      </c>
      <c r="F183" s="1" t="s">
        <v>56</v>
      </c>
      <c r="G183" s="1">
        <v>36900</v>
      </c>
      <c r="H183" s="1">
        <v>47600</v>
      </c>
      <c r="I183" s="1">
        <v>120</v>
      </c>
      <c r="J183" s="1">
        <v>720</v>
      </c>
      <c r="K183" s="1">
        <v>60</v>
      </c>
    </row>
    <row r="184" spans="1:11" ht="14.5" x14ac:dyDescent="0.35">
      <c r="A184" s="1" t="s">
        <v>440</v>
      </c>
      <c r="B184" s="1" t="s">
        <v>441</v>
      </c>
      <c r="C184" s="1" t="s">
        <v>435</v>
      </c>
      <c r="D184" s="1" t="s">
        <v>439</v>
      </c>
      <c r="E184" s="1" t="s">
        <v>121</v>
      </c>
      <c r="F184" s="1" t="s">
        <v>76</v>
      </c>
      <c r="G184" s="1">
        <v>83700</v>
      </c>
      <c r="H184" s="1">
        <v>101600</v>
      </c>
      <c r="I184" s="1">
        <v>250</v>
      </c>
      <c r="J184" s="1">
        <v>1000</v>
      </c>
      <c r="K184" s="1">
        <v>125</v>
      </c>
    </row>
    <row r="185" spans="1:11" ht="14.5" x14ac:dyDescent="0.35">
      <c r="A185" s="1" t="s">
        <v>442</v>
      </c>
      <c r="B185" s="1" t="s">
        <v>443</v>
      </c>
      <c r="C185" s="1" t="s">
        <v>435</v>
      </c>
      <c r="D185" s="1" t="s">
        <v>439</v>
      </c>
      <c r="E185" s="1" t="s">
        <v>121</v>
      </c>
      <c r="F185" s="1" t="s">
        <v>49</v>
      </c>
      <c r="G185" s="1">
        <v>15000</v>
      </c>
      <c r="H185" s="1">
        <v>18100</v>
      </c>
      <c r="I185" s="1">
        <v>180</v>
      </c>
      <c r="J185" s="1">
        <v>1080</v>
      </c>
      <c r="K185" s="1">
        <v>90</v>
      </c>
    </row>
    <row r="186" spans="1:11" ht="14.5" x14ac:dyDescent="0.35">
      <c r="A186" s="1" t="s">
        <v>444</v>
      </c>
      <c r="B186" s="1" t="s">
        <v>445</v>
      </c>
      <c r="C186" s="1" t="s">
        <v>435</v>
      </c>
      <c r="D186" s="1" t="s">
        <v>439</v>
      </c>
      <c r="E186" s="1" t="s">
        <v>121</v>
      </c>
      <c r="F186" s="1" t="s">
        <v>227</v>
      </c>
      <c r="G186" s="1">
        <v>23100</v>
      </c>
      <c r="H186" s="1">
        <v>26900</v>
      </c>
      <c r="I186" s="1">
        <v>400</v>
      </c>
      <c r="J186" s="1">
        <v>2400</v>
      </c>
      <c r="K186" s="1">
        <v>200</v>
      </c>
    </row>
    <row r="187" spans="1:11" ht="14.5" x14ac:dyDescent="0.35">
      <c r="A187" s="1" t="s">
        <v>446</v>
      </c>
      <c r="B187" s="1" t="s">
        <v>447</v>
      </c>
      <c r="C187" s="1" t="s">
        <v>435</v>
      </c>
      <c r="D187" s="1" t="s">
        <v>439</v>
      </c>
      <c r="E187" s="1" t="s">
        <v>121</v>
      </c>
      <c r="F187" s="1" t="s">
        <v>251</v>
      </c>
      <c r="G187" s="1">
        <v>79100</v>
      </c>
      <c r="H187" s="1">
        <v>98300</v>
      </c>
      <c r="I187" s="1">
        <v>250</v>
      </c>
      <c r="J187" s="1">
        <v>1500</v>
      </c>
      <c r="K187" s="1">
        <v>125</v>
      </c>
    </row>
    <row r="188" spans="1:11" ht="14.5" x14ac:dyDescent="0.35">
      <c r="A188" s="1" t="s">
        <v>448</v>
      </c>
      <c r="B188" s="1" t="s">
        <v>449</v>
      </c>
      <c r="C188" s="1" t="s">
        <v>435</v>
      </c>
      <c r="D188" s="1" t="s">
        <v>439</v>
      </c>
      <c r="E188" s="1" t="s">
        <v>121</v>
      </c>
      <c r="F188" s="1" t="s">
        <v>138</v>
      </c>
      <c r="G188" s="1">
        <v>36400</v>
      </c>
      <c r="H188" s="1">
        <v>41900</v>
      </c>
      <c r="I188" s="1">
        <v>20</v>
      </c>
      <c r="J188" s="1">
        <v>80</v>
      </c>
      <c r="K188" s="1">
        <v>10</v>
      </c>
    </row>
    <row r="189" spans="1:11" ht="14.5" x14ac:dyDescent="0.35">
      <c r="A189" s="1" t="s">
        <v>450</v>
      </c>
      <c r="B189" s="1" t="s">
        <v>451</v>
      </c>
      <c r="C189" s="1" t="s">
        <v>435</v>
      </c>
      <c r="D189" s="1" t="s">
        <v>439</v>
      </c>
      <c r="E189" s="1" t="s">
        <v>121</v>
      </c>
      <c r="F189" s="1" t="s">
        <v>150</v>
      </c>
      <c r="G189" s="1">
        <v>5700</v>
      </c>
      <c r="H189" s="1">
        <v>6700</v>
      </c>
      <c r="I189" s="1">
        <v>200</v>
      </c>
      <c r="J189" s="1">
        <v>800</v>
      </c>
      <c r="K189" s="1">
        <v>100</v>
      </c>
    </row>
    <row r="190" spans="1:11" ht="14.5" x14ac:dyDescent="0.35">
      <c r="A190" s="1" t="s">
        <v>452</v>
      </c>
      <c r="B190" s="1" t="s">
        <v>453</v>
      </c>
      <c r="C190" s="1" t="s">
        <v>435</v>
      </c>
      <c r="D190" s="1" t="s">
        <v>436</v>
      </c>
      <c r="E190" s="1" t="s">
        <v>121</v>
      </c>
      <c r="F190" s="1" t="s">
        <v>179</v>
      </c>
      <c r="G190" s="1">
        <v>15300</v>
      </c>
      <c r="H190" s="1">
        <v>19000</v>
      </c>
      <c r="I190" s="1">
        <v>120</v>
      </c>
      <c r="J190" s="1">
        <v>720</v>
      </c>
      <c r="K190" s="1">
        <v>60</v>
      </c>
    </row>
    <row r="191" spans="1:11" ht="14.5" x14ac:dyDescent="0.35">
      <c r="A191" s="1" t="s">
        <v>454</v>
      </c>
      <c r="B191" s="1" t="s">
        <v>455</v>
      </c>
      <c r="C191" s="1" t="s">
        <v>435</v>
      </c>
      <c r="D191" s="1" t="s">
        <v>439</v>
      </c>
      <c r="E191" s="1" t="s">
        <v>121</v>
      </c>
      <c r="F191" s="1" t="s">
        <v>71</v>
      </c>
      <c r="G191" s="1">
        <v>21300</v>
      </c>
      <c r="H191" s="1">
        <v>27200</v>
      </c>
      <c r="I191" s="1">
        <v>60</v>
      </c>
      <c r="J191" s="1">
        <v>300</v>
      </c>
      <c r="K191" s="1">
        <v>30</v>
      </c>
    </row>
    <row r="192" spans="1:11" ht="14.5" x14ac:dyDescent="0.35">
      <c r="A192" s="1" t="s">
        <v>456</v>
      </c>
      <c r="B192" s="1" t="s">
        <v>457</v>
      </c>
      <c r="C192" s="1" t="s">
        <v>435</v>
      </c>
      <c r="D192" s="1" t="s">
        <v>436</v>
      </c>
      <c r="E192" s="1" t="s">
        <v>121</v>
      </c>
      <c r="F192" s="1" t="s">
        <v>30</v>
      </c>
      <c r="G192" s="1">
        <v>88500</v>
      </c>
      <c r="H192" s="1">
        <v>104600</v>
      </c>
      <c r="I192" s="1">
        <v>500</v>
      </c>
      <c r="J192" s="1">
        <v>2500</v>
      </c>
      <c r="K192" s="1">
        <v>250</v>
      </c>
    </row>
    <row r="193" spans="1:11" ht="14.5" x14ac:dyDescent="0.35">
      <c r="A193" s="1" t="s">
        <v>458</v>
      </c>
      <c r="B193" s="1" t="s">
        <v>459</v>
      </c>
      <c r="C193" s="1" t="s">
        <v>435</v>
      </c>
      <c r="D193" s="1" t="s">
        <v>436</v>
      </c>
      <c r="E193" s="1" t="s">
        <v>121</v>
      </c>
      <c r="F193" s="1" t="s">
        <v>234</v>
      </c>
      <c r="G193" s="1">
        <v>75700</v>
      </c>
      <c r="H193" s="1">
        <v>89200</v>
      </c>
      <c r="I193" s="1">
        <v>60</v>
      </c>
      <c r="J193" s="1">
        <v>240</v>
      </c>
      <c r="K193" s="1">
        <v>30</v>
      </c>
    </row>
    <row r="194" spans="1:11" ht="14.5" x14ac:dyDescent="0.35">
      <c r="A194" s="1" t="s">
        <v>460</v>
      </c>
      <c r="B194" s="1" t="s">
        <v>461</v>
      </c>
      <c r="C194" s="1" t="s">
        <v>435</v>
      </c>
      <c r="D194" s="1" t="s">
        <v>436</v>
      </c>
      <c r="E194" s="1" t="s">
        <v>121</v>
      </c>
      <c r="F194" s="1" t="s">
        <v>16</v>
      </c>
      <c r="G194" s="1">
        <v>70900</v>
      </c>
      <c r="H194" s="1">
        <v>89400</v>
      </c>
      <c r="I194" s="1">
        <v>20</v>
      </c>
      <c r="J194" s="1">
        <v>100</v>
      </c>
      <c r="K194" s="1">
        <v>10</v>
      </c>
    </row>
    <row r="195" spans="1:11" ht="14.5" x14ac:dyDescent="0.35">
      <c r="A195" s="1" t="s">
        <v>462</v>
      </c>
      <c r="B195" s="1" t="s">
        <v>463</v>
      </c>
      <c r="C195" s="1" t="s">
        <v>435</v>
      </c>
      <c r="D195" s="1" t="s">
        <v>436</v>
      </c>
      <c r="E195" s="1" t="s">
        <v>121</v>
      </c>
      <c r="F195" s="1" t="s">
        <v>27</v>
      </c>
      <c r="G195" s="1">
        <v>43100</v>
      </c>
      <c r="H195" s="1">
        <v>52500</v>
      </c>
      <c r="I195" s="1">
        <v>100</v>
      </c>
      <c r="J195" s="1">
        <v>400</v>
      </c>
      <c r="K195" s="1">
        <v>50</v>
      </c>
    </row>
    <row r="196" spans="1:11" ht="14.5" x14ac:dyDescent="0.35">
      <c r="A196" s="1" t="s">
        <v>464</v>
      </c>
      <c r="B196" s="1" t="s">
        <v>465</v>
      </c>
      <c r="C196" s="1" t="s">
        <v>435</v>
      </c>
      <c r="D196" s="1" t="s">
        <v>436</v>
      </c>
      <c r="E196" s="1" t="s">
        <v>121</v>
      </c>
      <c r="F196" s="1" t="s">
        <v>20</v>
      </c>
      <c r="G196" s="1">
        <v>30900</v>
      </c>
      <c r="H196" s="1">
        <v>39200</v>
      </c>
      <c r="I196" s="1">
        <v>250</v>
      </c>
      <c r="J196" s="1">
        <v>1000</v>
      </c>
      <c r="K196" s="1">
        <v>125</v>
      </c>
    </row>
    <row r="197" spans="1:11" ht="14.5" x14ac:dyDescent="0.35">
      <c r="A197" s="1" t="s">
        <v>466</v>
      </c>
      <c r="B197" s="1" t="s">
        <v>467</v>
      </c>
      <c r="C197" s="1" t="s">
        <v>435</v>
      </c>
      <c r="D197" s="1" t="s">
        <v>436</v>
      </c>
      <c r="E197" s="1" t="s">
        <v>121</v>
      </c>
      <c r="F197" s="1" t="s">
        <v>16</v>
      </c>
      <c r="G197" s="1">
        <v>81700</v>
      </c>
      <c r="H197" s="1">
        <v>98100</v>
      </c>
      <c r="I197" s="1">
        <v>80</v>
      </c>
      <c r="J197" s="1">
        <v>480</v>
      </c>
      <c r="K197" s="1">
        <v>40</v>
      </c>
    </row>
    <row r="198" spans="1:11" ht="14.5" x14ac:dyDescent="0.35">
      <c r="A198" s="1" t="s">
        <v>468</v>
      </c>
      <c r="B198" s="1" t="s">
        <v>469</v>
      </c>
      <c r="C198" s="1" t="s">
        <v>435</v>
      </c>
      <c r="D198" s="1" t="s">
        <v>436</v>
      </c>
      <c r="E198" s="1" t="s">
        <v>121</v>
      </c>
      <c r="F198" s="1" t="s">
        <v>290</v>
      </c>
      <c r="G198" s="1">
        <v>28800</v>
      </c>
      <c r="H198" s="1">
        <v>36200</v>
      </c>
      <c r="I198" s="1">
        <v>120</v>
      </c>
      <c r="J198" s="1">
        <v>480</v>
      </c>
      <c r="K198" s="1">
        <v>60</v>
      </c>
    </row>
    <row r="199" spans="1:11" ht="14.5" x14ac:dyDescent="0.35">
      <c r="A199" s="1" t="s">
        <v>470</v>
      </c>
      <c r="B199" s="1" t="s">
        <v>471</v>
      </c>
      <c r="C199" s="1" t="s">
        <v>435</v>
      </c>
      <c r="D199" s="1" t="s">
        <v>436</v>
      </c>
      <c r="E199" s="1" t="s">
        <v>121</v>
      </c>
      <c r="F199" s="1" t="s">
        <v>49</v>
      </c>
      <c r="G199" s="1">
        <v>34500</v>
      </c>
      <c r="H199" s="1">
        <v>39800</v>
      </c>
      <c r="I199" s="1">
        <v>200</v>
      </c>
      <c r="J199" s="1">
        <v>1000</v>
      </c>
      <c r="K199" s="1">
        <v>100</v>
      </c>
    </row>
    <row r="200" spans="1:11" ht="14.5" x14ac:dyDescent="0.35">
      <c r="A200" s="1" t="s">
        <v>472</v>
      </c>
      <c r="B200" s="1" t="s">
        <v>473</v>
      </c>
      <c r="C200" s="1" t="s">
        <v>435</v>
      </c>
      <c r="D200" s="1" t="s">
        <v>439</v>
      </c>
      <c r="E200" s="1" t="s">
        <v>121</v>
      </c>
      <c r="F200" s="1" t="s">
        <v>24</v>
      </c>
      <c r="G200" s="1">
        <v>75800</v>
      </c>
      <c r="H200" s="1">
        <v>94200</v>
      </c>
      <c r="I200" s="1">
        <v>40</v>
      </c>
      <c r="J200" s="1">
        <v>160</v>
      </c>
      <c r="K200" s="1">
        <v>20</v>
      </c>
    </row>
    <row r="201" spans="1:11" ht="14.5" x14ac:dyDescent="0.35">
      <c r="A201" s="1" t="s">
        <v>474</v>
      </c>
      <c r="B201" s="1" t="s">
        <v>475</v>
      </c>
      <c r="C201" s="1" t="s">
        <v>435</v>
      </c>
      <c r="D201" s="1" t="s">
        <v>439</v>
      </c>
      <c r="E201" s="1" t="s">
        <v>121</v>
      </c>
      <c r="F201" s="1" t="s">
        <v>64</v>
      </c>
      <c r="G201" s="1">
        <v>57600</v>
      </c>
      <c r="H201" s="1">
        <v>73300</v>
      </c>
      <c r="I201" s="1">
        <v>400</v>
      </c>
      <c r="J201" s="1">
        <v>1600</v>
      </c>
      <c r="K201" s="1">
        <v>200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8701C-9D10-4CC2-8D2A-A70316BE6624}">
  <dimension ref="A1:B201"/>
  <sheetViews>
    <sheetView workbookViewId="0">
      <selection activeCell="E191" sqref="E191"/>
    </sheetView>
  </sheetViews>
  <sheetFormatPr defaultRowHeight="14" x14ac:dyDescent="0.3"/>
  <cols>
    <col min="1" max="1" width="11.453125" customWidth="1"/>
    <col min="2" max="2" width="15.90625" customWidth="1"/>
  </cols>
  <sheetData>
    <row r="1" spans="1:2" ht="14.5" x14ac:dyDescent="0.35">
      <c r="A1" s="1" t="s">
        <v>0</v>
      </c>
      <c r="B1" s="1" t="s">
        <v>476</v>
      </c>
    </row>
    <row r="2" spans="1:2" ht="14.5" x14ac:dyDescent="0.35">
      <c r="A2" s="1" t="s">
        <v>11</v>
      </c>
      <c r="B2" s="1">
        <v>476</v>
      </c>
    </row>
    <row r="3" spans="1:2" ht="14.5" x14ac:dyDescent="0.35">
      <c r="A3" s="1" t="s">
        <v>17</v>
      </c>
      <c r="B3" s="1">
        <v>1798</v>
      </c>
    </row>
    <row r="4" spans="1:2" ht="14.5" x14ac:dyDescent="0.35">
      <c r="A4" s="1" t="s">
        <v>21</v>
      </c>
      <c r="B4" s="1">
        <v>140</v>
      </c>
    </row>
    <row r="5" spans="1:2" ht="14.5" x14ac:dyDescent="0.35">
      <c r="A5" s="1" t="s">
        <v>25</v>
      </c>
      <c r="B5" s="1">
        <v>894</v>
      </c>
    </row>
    <row r="6" spans="1:2" ht="14.5" x14ac:dyDescent="0.35">
      <c r="A6" s="1" t="s">
        <v>28</v>
      </c>
      <c r="B6" s="1">
        <v>174</v>
      </c>
    </row>
    <row r="7" spans="1:2" ht="14.5" x14ac:dyDescent="0.35">
      <c r="A7" s="1" t="s">
        <v>31</v>
      </c>
      <c r="B7" s="1">
        <v>369</v>
      </c>
    </row>
    <row r="8" spans="1:2" ht="14.5" x14ac:dyDescent="0.35">
      <c r="A8" s="1" t="s">
        <v>34</v>
      </c>
      <c r="B8" s="1">
        <v>1802</v>
      </c>
    </row>
    <row r="9" spans="1:2" ht="14.5" x14ac:dyDescent="0.35">
      <c r="A9" s="1" t="s">
        <v>36</v>
      </c>
      <c r="B9" s="1">
        <v>46</v>
      </c>
    </row>
    <row r="10" spans="1:2" ht="14.5" x14ac:dyDescent="0.35">
      <c r="A10" s="1" t="s">
        <v>39</v>
      </c>
      <c r="B10" s="1">
        <v>361</v>
      </c>
    </row>
    <row r="11" spans="1:2" ht="14.5" x14ac:dyDescent="0.35">
      <c r="A11" s="1" t="s">
        <v>42</v>
      </c>
      <c r="B11" s="1">
        <v>567</v>
      </c>
    </row>
    <row r="12" spans="1:2" ht="14.5" x14ac:dyDescent="0.35">
      <c r="A12" s="1" t="s">
        <v>44</v>
      </c>
      <c r="B12" s="1">
        <v>626</v>
      </c>
    </row>
    <row r="13" spans="1:2" ht="14.5" x14ac:dyDescent="0.35">
      <c r="A13" s="1" t="s">
        <v>47</v>
      </c>
      <c r="B13" s="1">
        <v>193</v>
      </c>
    </row>
    <row r="14" spans="1:2" ht="14.5" x14ac:dyDescent="0.35">
      <c r="A14" s="1" t="s">
        <v>50</v>
      </c>
      <c r="B14" s="1">
        <v>529</v>
      </c>
    </row>
    <row r="15" spans="1:2" ht="14.5" x14ac:dyDescent="0.35">
      <c r="A15" s="1" t="s">
        <v>52</v>
      </c>
      <c r="B15" s="1">
        <v>1293</v>
      </c>
    </row>
    <row r="16" spans="1:2" ht="14.5" x14ac:dyDescent="0.35">
      <c r="A16" s="1" t="s">
        <v>54</v>
      </c>
      <c r="B16" s="1">
        <v>313</v>
      </c>
    </row>
    <row r="17" spans="1:2" ht="14.5" x14ac:dyDescent="0.35">
      <c r="A17" s="1" t="s">
        <v>57</v>
      </c>
      <c r="B17" s="1">
        <v>745</v>
      </c>
    </row>
    <row r="18" spans="1:2" ht="14.5" x14ac:dyDescent="0.35">
      <c r="A18" s="1" t="s">
        <v>59</v>
      </c>
      <c r="B18" s="1">
        <v>286</v>
      </c>
    </row>
    <row r="19" spans="1:2" ht="14.5" x14ac:dyDescent="0.35">
      <c r="A19" s="1" t="s">
        <v>62</v>
      </c>
      <c r="B19" s="1">
        <v>2062</v>
      </c>
    </row>
    <row r="20" spans="1:2" ht="14.5" x14ac:dyDescent="0.35">
      <c r="A20" s="1" t="s">
        <v>65</v>
      </c>
      <c r="B20" s="1">
        <v>302</v>
      </c>
    </row>
    <row r="21" spans="1:2" ht="14.5" x14ac:dyDescent="0.35">
      <c r="A21" s="1" t="s">
        <v>67</v>
      </c>
      <c r="B21" s="1">
        <v>1450</v>
      </c>
    </row>
    <row r="22" spans="1:2" ht="14.5" x14ac:dyDescent="0.35">
      <c r="A22" s="1" t="s">
        <v>69</v>
      </c>
      <c r="B22" s="1">
        <v>163</v>
      </c>
    </row>
    <row r="23" spans="1:2" ht="14.5" x14ac:dyDescent="0.35">
      <c r="A23" s="1" t="s">
        <v>72</v>
      </c>
      <c r="B23" s="1">
        <v>150</v>
      </c>
    </row>
    <row r="24" spans="1:2" ht="14.5" x14ac:dyDescent="0.35">
      <c r="A24" s="1" t="s">
        <v>74</v>
      </c>
      <c r="B24" s="1">
        <v>178</v>
      </c>
    </row>
    <row r="25" spans="1:2" ht="14.5" x14ac:dyDescent="0.35">
      <c r="A25" s="1" t="s">
        <v>77</v>
      </c>
      <c r="B25" s="1">
        <v>384</v>
      </c>
    </row>
    <row r="26" spans="1:2" ht="14.5" x14ac:dyDescent="0.35">
      <c r="A26" s="1" t="s">
        <v>79</v>
      </c>
      <c r="B26" s="1">
        <v>792</v>
      </c>
    </row>
    <row r="27" spans="1:2" ht="14.5" x14ac:dyDescent="0.35">
      <c r="A27" s="1" t="s">
        <v>82</v>
      </c>
      <c r="B27" s="1">
        <v>630</v>
      </c>
    </row>
    <row r="28" spans="1:2" ht="14.5" x14ac:dyDescent="0.35">
      <c r="A28" s="1" t="s">
        <v>84</v>
      </c>
      <c r="B28" s="1">
        <v>1240</v>
      </c>
    </row>
    <row r="29" spans="1:2" ht="14.5" x14ac:dyDescent="0.35">
      <c r="A29" s="1" t="s">
        <v>86</v>
      </c>
      <c r="B29" s="1">
        <v>754</v>
      </c>
    </row>
    <row r="30" spans="1:2" ht="14.5" x14ac:dyDescent="0.35">
      <c r="A30" s="1" t="s">
        <v>88</v>
      </c>
      <c r="B30" s="1">
        <v>138</v>
      </c>
    </row>
    <row r="31" spans="1:2" ht="14.5" x14ac:dyDescent="0.35">
      <c r="A31" s="1" t="s">
        <v>91</v>
      </c>
      <c r="B31" s="1">
        <v>298</v>
      </c>
    </row>
    <row r="32" spans="1:2" ht="14.5" x14ac:dyDescent="0.35">
      <c r="A32" s="1" t="s">
        <v>93</v>
      </c>
      <c r="B32" s="1">
        <v>906</v>
      </c>
    </row>
    <row r="33" spans="1:2" ht="14.5" x14ac:dyDescent="0.35">
      <c r="A33" s="1" t="s">
        <v>95</v>
      </c>
      <c r="B33" s="1">
        <v>272</v>
      </c>
    </row>
    <row r="34" spans="1:2" ht="14.5" x14ac:dyDescent="0.35">
      <c r="A34" s="1" t="s">
        <v>98</v>
      </c>
      <c r="B34" s="1">
        <v>1029</v>
      </c>
    </row>
    <row r="35" spans="1:2" ht="14.5" x14ac:dyDescent="0.35">
      <c r="A35" s="1" t="s">
        <v>100</v>
      </c>
      <c r="B35" s="1">
        <v>319</v>
      </c>
    </row>
    <row r="36" spans="1:2" ht="14.5" x14ac:dyDescent="0.35">
      <c r="A36" s="1" t="s">
        <v>103</v>
      </c>
      <c r="B36" s="1">
        <v>378</v>
      </c>
    </row>
    <row r="37" spans="1:2" ht="14.5" x14ac:dyDescent="0.35">
      <c r="A37" s="1" t="s">
        <v>106</v>
      </c>
      <c r="B37" s="1">
        <v>98</v>
      </c>
    </row>
    <row r="38" spans="1:2" ht="14.5" x14ac:dyDescent="0.35">
      <c r="A38" s="1" t="s">
        <v>108</v>
      </c>
      <c r="B38" s="1">
        <v>1941</v>
      </c>
    </row>
    <row r="39" spans="1:2" ht="14.5" x14ac:dyDescent="0.35">
      <c r="A39" s="1" t="s">
        <v>110</v>
      </c>
      <c r="B39" s="1">
        <v>289</v>
      </c>
    </row>
    <row r="40" spans="1:2" ht="14.5" x14ac:dyDescent="0.35">
      <c r="A40" s="1" t="s">
        <v>113</v>
      </c>
      <c r="B40" s="1">
        <v>185</v>
      </c>
    </row>
    <row r="41" spans="1:2" ht="14.5" x14ac:dyDescent="0.35">
      <c r="A41" s="1" t="s">
        <v>115</v>
      </c>
      <c r="B41" s="1">
        <v>197</v>
      </c>
    </row>
    <row r="42" spans="1:2" ht="14.5" x14ac:dyDescent="0.35">
      <c r="A42" s="1" t="s">
        <v>117</v>
      </c>
      <c r="B42" s="1">
        <v>1826</v>
      </c>
    </row>
    <row r="43" spans="1:2" ht="14.5" x14ac:dyDescent="0.35">
      <c r="A43" s="1" t="s">
        <v>122</v>
      </c>
      <c r="B43" s="1">
        <v>607</v>
      </c>
    </row>
    <row r="44" spans="1:2" ht="14.5" x14ac:dyDescent="0.35">
      <c r="A44" s="1" t="s">
        <v>125</v>
      </c>
      <c r="B44" s="1">
        <v>387</v>
      </c>
    </row>
    <row r="45" spans="1:2" ht="14.5" x14ac:dyDescent="0.35">
      <c r="A45" s="1" t="s">
        <v>127</v>
      </c>
      <c r="B45" s="1">
        <v>576</v>
      </c>
    </row>
    <row r="46" spans="1:2" ht="14.5" x14ac:dyDescent="0.35">
      <c r="A46" s="1" t="s">
        <v>130</v>
      </c>
      <c r="B46" s="1">
        <v>689</v>
      </c>
    </row>
    <row r="47" spans="1:2" ht="14.5" x14ac:dyDescent="0.35">
      <c r="A47" s="1" t="s">
        <v>132</v>
      </c>
      <c r="B47" s="1">
        <v>290</v>
      </c>
    </row>
    <row r="48" spans="1:2" ht="14.5" x14ac:dyDescent="0.35">
      <c r="A48" s="1" t="s">
        <v>134</v>
      </c>
      <c r="B48" s="1">
        <v>127</v>
      </c>
    </row>
    <row r="49" spans="1:2" ht="14.5" x14ac:dyDescent="0.35">
      <c r="A49" s="1" t="s">
        <v>136</v>
      </c>
      <c r="B49" s="1">
        <v>385</v>
      </c>
    </row>
    <row r="50" spans="1:2" ht="14.5" x14ac:dyDescent="0.35">
      <c r="A50" s="1" t="s">
        <v>139</v>
      </c>
      <c r="B50" s="1">
        <v>132</v>
      </c>
    </row>
    <row r="51" spans="1:2" ht="14.5" x14ac:dyDescent="0.35">
      <c r="A51" s="1" t="s">
        <v>141</v>
      </c>
      <c r="B51" s="1">
        <v>136</v>
      </c>
    </row>
    <row r="52" spans="1:2" ht="14.5" x14ac:dyDescent="0.35">
      <c r="A52" s="1" t="s">
        <v>143</v>
      </c>
      <c r="B52" s="1">
        <v>1621</v>
      </c>
    </row>
    <row r="53" spans="1:2" ht="14.5" x14ac:dyDescent="0.35">
      <c r="A53" s="1" t="s">
        <v>145</v>
      </c>
      <c r="B53" s="1">
        <v>443</v>
      </c>
    </row>
    <row r="54" spans="1:2" ht="14.5" x14ac:dyDescent="0.35">
      <c r="A54" s="1" t="s">
        <v>148</v>
      </c>
      <c r="B54" s="1">
        <v>251</v>
      </c>
    </row>
    <row r="55" spans="1:2" ht="14.5" x14ac:dyDescent="0.35">
      <c r="A55" s="1" t="s">
        <v>151</v>
      </c>
      <c r="B55" s="1">
        <v>175</v>
      </c>
    </row>
    <row r="56" spans="1:2" ht="14.5" x14ac:dyDescent="0.35">
      <c r="A56" s="1" t="s">
        <v>154</v>
      </c>
      <c r="B56" s="1">
        <v>1215</v>
      </c>
    </row>
    <row r="57" spans="1:2" ht="14.5" x14ac:dyDescent="0.35">
      <c r="A57" s="1" t="s">
        <v>157</v>
      </c>
      <c r="B57" s="1">
        <v>296</v>
      </c>
    </row>
    <row r="58" spans="1:2" ht="14.5" x14ac:dyDescent="0.35">
      <c r="A58" s="1" t="s">
        <v>159</v>
      </c>
      <c r="B58" s="1">
        <v>1706</v>
      </c>
    </row>
    <row r="59" spans="1:2" ht="14.5" x14ac:dyDescent="0.35">
      <c r="A59" s="1" t="s">
        <v>161</v>
      </c>
      <c r="B59" s="1">
        <v>167</v>
      </c>
    </row>
    <row r="60" spans="1:2" ht="14.5" x14ac:dyDescent="0.35">
      <c r="A60" s="1" t="s">
        <v>164</v>
      </c>
      <c r="B60" s="1">
        <v>734</v>
      </c>
    </row>
    <row r="61" spans="1:2" ht="14.5" x14ac:dyDescent="0.35">
      <c r="A61" s="1" t="s">
        <v>166</v>
      </c>
      <c r="B61" s="1">
        <v>302</v>
      </c>
    </row>
    <row r="62" spans="1:2" ht="14.5" x14ac:dyDescent="0.35">
      <c r="A62" s="1" t="s">
        <v>168</v>
      </c>
      <c r="B62" s="1">
        <v>929</v>
      </c>
    </row>
    <row r="63" spans="1:2" ht="14.5" x14ac:dyDescent="0.35">
      <c r="A63" s="1" t="s">
        <v>170</v>
      </c>
      <c r="B63" s="1">
        <v>636</v>
      </c>
    </row>
    <row r="64" spans="1:2" ht="14.5" x14ac:dyDescent="0.35">
      <c r="A64" s="1" t="s">
        <v>173</v>
      </c>
      <c r="B64" s="1">
        <v>153</v>
      </c>
    </row>
    <row r="65" spans="1:2" ht="14.5" x14ac:dyDescent="0.35">
      <c r="A65" s="1" t="s">
        <v>175</v>
      </c>
      <c r="B65" s="1">
        <v>184</v>
      </c>
    </row>
    <row r="66" spans="1:2" ht="14.5" x14ac:dyDescent="0.35">
      <c r="A66" s="1" t="s">
        <v>177</v>
      </c>
      <c r="B66" s="1">
        <v>239</v>
      </c>
    </row>
    <row r="67" spans="1:2" ht="14.5" x14ac:dyDescent="0.35">
      <c r="A67" s="1" t="s">
        <v>180</v>
      </c>
      <c r="B67" s="1">
        <v>809</v>
      </c>
    </row>
    <row r="68" spans="1:2" ht="14.5" x14ac:dyDescent="0.35">
      <c r="A68" s="1" t="s">
        <v>182</v>
      </c>
      <c r="B68" s="1">
        <v>887</v>
      </c>
    </row>
    <row r="69" spans="1:2" ht="14.5" x14ac:dyDescent="0.35">
      <c r="A69" s="1" t="s">
        <v>184</v>
      </c>
      <c r="B69" s="1">
        <v>71</v>
      </c>
    </row>
    <row r="70" spans="1:2" ht="14.5" x14ac:dyDescent="0.35">
      <c r="A70" s="1" t="s">
        <v>186</v>
      </c>
      <c r="B70" s="1">
        <v>626</v>
      </c>
    </row>
    <row r="71" spans="1:2" ht="14.5" x14ac:dyDescent="0.35">
      <c r="A71" s="1" t="s">
        <v>188</v>
      </c>
      <c r="B71" s="1">
        <v>296</v>
      </c>
    </row>
    <row r="72" spans="1:2" ht="14.5" x14ac:dyDescent="0.35">
      <c r="A72" s="1" t="s">
        <v>190</v>
      </c>
      <c r="B72" s="1">
        <v>2209</v>
      </c>
    </row>
    <row r="73" spans="1:2" ht="14.5" x14ac:dyDescent="0.35">
      <c r="A73" s="1" t="s">
        <v>192</v>
      </c>
      <c r="B73" s="1">
        <v>298</v>
      </c>
    </row>
    <row r="74" spans="1:2" ht="14.5" x14ac:dyDescent="0.35">
      <c r="A74" s="1" t="s">
        <v>194</v>
      </c>
      <c r="B74" s="1">
        <v>692</v>
      </c>
    </row>
    <row r="75" spans="1:2" ht="14.5" x14ac:dyDescent="0.35">
      <c r="A75" s="1" t="s">
        <v>196</v>
      </c>
      <c r="B75" s="1">
        <v>336</v>
      </c>
    </row>
    <row r="76" spans="1:2" ht="14.5" x14ac:dyDescent="0.35">
      <c r="A76" s="1" t="s">
        <v>198</v>
      </c>
      <c r="B76" s="1">
        <v>564</v>
      </c>
    </row>
    <row r="77" spans="1:2" ht="14.5" x14ac:dyDescent="0.35">
      <c r="A77" s="1" t="s">
        <v>200</v>
      </c>
      <c r="B77" s="1">
        <v>1060</v>
      </c>
    </row>
    <row r="78" spans="1:2" ht="14.5" x14ac:dyDescent="0.35">
      <c r="A78" s="1" t="s">
        <v>204</v>
      </c>
      <c r="B78" s="1">
        <v>514</v>
      </c>
    </row>
    <row r="79" spans="1:2" ht="14.5" x14ac:dyDescent="0.35">
      <c r="A79" s="1" t="s">
        <v>207</v>
      </c>
      <c r="B79" s="1">
        <v>462</v>
      </c>
    </row>
    <row r="80" spans="1:2" ht="14.5" x14ac:dyDescent="0.35">
      <c r="A80" s="1" t="s">
        <v>210</v>
      </c>
      <c r="B80" s="1">
        <v>341</v>
      </c>
    </row>
    <row r="81" spans="1:2" ht="14.5" x14ac:dyDescent="0.35">
      <c r="A81" s="1" t="s">
        <v>212</v>
      </c>
      <c r="B81" s="1">
        <v>750</v>
      </c>
    </row>
    <row r="82" spans="1:2" ht="14.5" x14ac:dyDescent="0.35">
      <c r="A82" s="1" t="s">
        <v>214</v>
      </c>
      <c r="B82" s="1">
        <v>1543</v>
      </c>
    </row>
    <row r="83" spans="1:2" ht="14.5" x14ac:dyDescent="0.35">
      <c r="A83" s="1" t="s">
        <v>216</v>
      </c>
      <c r="B83" s="1">
        <v>485</v>
      </c>
    </row>
    <row r="84" spans="1:2" ht="14.5" x14ac:dyDescent="0.35">
      <c r="A84" s="1" t="s">
        <v>218</v>
      </c>
      <c r="B84" s="1">
        <v>443</v>
      </c>
    </row>
    <row r="85" spans="1:2" ht="14.5" x14ac:dyDescent="0.35">
      <c r="A85" s="1" t="s">
        <v>221</v>
      </c>
      <c r="B85" s="1">
        <v>140</v>
      </c>
    </row>
    <row r="86" spans="1:2" ht="14.5" x14ac:dyDescent="0.35">
      <c r="A86" s="1" t="s">
        <v>223</v>
      </c>
      <c r="B86" s="1">
        <v>391</v>
      </c>
    </row>
    <row r="87" spans="1:2" ht="14.5" x14ac:dyDescent="0.35">
      <c r="A87" s="1" t="s">
        <v>225</v>
      </c>
      <c r="B87" s="1">
        <v>507</v>
      </c>
    </row>
    <row r="88" spans="1:2" ht="14.5" x14ac:dyDescent="0.35">
      <c r="A88" s="1" t="s">
        <v>228</v>
      </c>
      <c r="B88" s="1">
        <v>478</v>
      </c>
    </row>
    <row r="89" spans="1:2" ht="14.5" x14ac:dyDescent="0.35">
      <c r="A89" s="1" t="s">
        <v>230</v>
      </c>
      <c r="B89" s="1">
        <v>91</v>
      </c>
    </row>
    <row r="90" spans="1:2" ht="14.5" x14ac:dyDescent="0.35">
      <c r="A90" s="1" t="s">
        <v>232</v>
      </c>
      <c r="B90" s="1">
        <v>87</v>
      </c>
    </row>
    <row r="91" spans="1:2" ht="14.5" x14ac:dyDescent="0.35">
      <c r="A91" s="1" t="s">
        <v>235</v>
      </c>
      <c r="B91" s="1">
        <v>240</v>
      </c>
    </row>
    <row r="92" spans="1:2" ht="14.5" x14ac:dyDescent="0.35">
      <c r="A92" s="1" t="s">
        <v>237</v>
      </c>
      <c r="B92" s="1">
        <v>739</v>
      </c>
    </row>
    <row r="93" spans="1:2" ht="14.5" x14ac:dyDescent="0.35">
      <c r="A93" s="1" t="s">
        <v>239</v>
      </c>
      <c r="B93" s="1">
        <v>397</v>
      </c>
    </row>
    <row r="94" spans="1:2" ht="14.5" x14ac:dyDescent="0.35">
      <c r="A94" s="1" t="s">
        <v>241</v>
      </c>
      <c r="B94" s="1">
        <v>274</v>
      </c>
    </row>
    <row r="95" spans="1:2" ht="14.5" x14ac:dyDescent="0.35">
      <c r="A95" s="1" t="s">
        <v>243</v>
      </c>
      <c r="B95" s="1">
        <v>47</v>
      </c>
    </row>
    <row r="96" spans="1:2" ht="14.5" x14ac:dyDescent="0.35">
      <c r="A96" s="1" t="s">
        <v>245</v>
      </c>
      <c r="B96" s="1">
        <v>456</v>
      </c>
    </row>
    <row r="97" spans="1:2" ht="14.5" x14ac:dyDescent="0.35">
      <c r="A97" s="1" t="s">
        <v>247</v>
      </c>
      <c r="B97" s="1">
        <v>1679</v>
      </c>
    </row>
    <row r="98" spans="1:2" ht="14.5" x14ac:dyDescent="0.35">
      <c r="A98" s="1" t="s">
        <v>249</v>
      </c>
      <c r="B98" s="1">
        <v>1394</v>
      </c>
    </row>
    <row r="99" spans="1:2" ht="14.5" x14ac:dyDescent="0.35">
      <c r="A99" s="1" t="s">
        <v>252</v>
      </c>
      <c r="B99" s="1">
        <v>681</v>
      </c>
    </row>
    <row r="100" spans="1:2" ht="14.5" x14ac:dyDescent="0.35">
      <c r="A100" s="1" t="s">
        <v>254</v>
      </c>
      <c r="B100" s="1">
        <v>92</v>
      </c>
    </row>
    <row r="101" spans="1:2" ht="14.5" x14ac:dyDescent="0.35">
      <c r="A101" s="1" t="s">
        <v>256</v>
      </c>
      <c r="B101" s="1">
        <v>167</v>
      </c>
    </row>
    <row r="102" spans="1:2" ht="14.5" x14ac:dyDescent="0.35">
      <c r="A102" s="1" t="s">
        <v>258</v>
      </c>
      <c r="B102" s="1">
        <v>988</v>
      </c>
    </row>
    <row r="103" spans="1:2" ht="14.5" x14ac:dyDescent="0.35">
      <c r="A103" s="1" t="s">
        <v>263</v>
      </c>
      <c r="B103" s="1">
        <v>218</v>
      </c>
    </row>
    <row r="104" spans="1:2" ht="14.5" x14ac:dyDescent="0.35">
      <c r="A104" s="1" t="s">
        <v>266</v>
      </c>
      <c r="B104" s="1">
        <v>332</v>
      </c>
    </row>
    <row r="105" spans="1:2" ht="14.5" x14ac:dyDescent="0.35">
      <c r="A105" s="1" t="s">
        <v>268</v>
      </c>
      <c r="B105" s="1">
        <v>269</v>
      </c>
    </row>
    <row r="106" spans="1:2" ht="14.5" x14ac:dyDescent="0.35">
      <c r="A106" s="1" t="s">
        <v>270</v>
      </c>
      <c r="B106" s="1">
        <v>1549</v>
      </c>
    </row>
    <row r="107" spans="1:2" ht="14.5" x14ac:dyDescent="0.35">
      <c r="A107" s="1" t="s">
        <v>272</v>
      </c>
      <c r="B107" s="1">
        <v>459</v>
      </c>
    </row>
    <row r="108" spans="1:2" ht="14.5" x14ac:dyDescent="0.35">
      <c r="A108" s="1" t="s">
        <v>274</v>
      </c>
      <c r="B108" s="1">
        <v>1081</v>
      </c>
    </row>
    <row r="109" spans="1:2" ht="14.5" x14ac:dyDescent="0.35">
      <c r="A109" s="1" t="s">
        <v>276</v>
      </c>
      <c r="B109" s="1">
        <v>1141</v>
      </c>
    </row>
    <row r="110" spans="1:2" ht="14.5" x14ac:dyDescent="0.35">
      <c r="A110" s="1" t="s">
        <v>278</v>
      </c>
      <c r="B110" s="1">
        <v>411</v>
      </c>
    </row>
    <row r="111" spans="1:2" ht="14.5" x14ac:dyDescent="0.35">
      <c r="A111" s="1" t="s">
        <v>280</v>
      </c>
      <c r="B111" s="1">
        <v>489</v>
      </c>
    </row>
    <row r="112" spans="1:2" ht="14.5" x14ac:dyDescent="0.35">
      <c r="A112" s="1" t="s">
        <v>282</v>
      </c>
      <c r="B112" s="1">
        <v>275</v>
      </c>
    </row>
    <row r="113" spans="1:2" ht="14.5" x14ac:dyDescent="0.35">
      <c r="A113" s="1" t="s">
        <v>284</v>
      </c>
      <c r="B113" s="1">
        <v>551</v>
      </c>
    </row>
    <row r="114" spans="1:2" ht="14.5" x14ac:dyDescent="0.35">
      <c r="A114" s="1" t="s">
        <v>286</v>
      </c>
      <c r="B114" s="1">
        <v>144</v>
      </c>
    </row>
    <row r="115" spans="1:2" ht="14.5" x14ac:dyDescent="0.35">
      <c r="A115" s="1" t="s">
        <v>288</v>
      </c>
      <c r="B115" s="1">
        <v>1372</v>
      </c>
    </row>
    <row r="116" spans="1:2" ht="14.5" x14ac:dyDescent="0.35">
      <c r="A116" s="1" t="s">
        <v>291</v>
      </c>
      <c r="B116" s="1">
        <v>109</v>
      </c>
    </row>
    <row r="117" spans="1:2" ht="14.5" x14ac:dyDescent="0.35">
      <c r="A117" s="1" t="s">
        <v>293</v>
      </c>
      <c r="B117" s="1">
        <v>793</v>
      </c>
    </row>
    <row r="118" spans="1:2" ht="14.5" x14ac:dyDescent="0.35">
      <c r="A118" s="1" t="s">
        <v>295</v>
      </c>
      <c r="B118" s="1">
        <v>410</v>
      </c>
    </row>
    <row r="119" spans="1:2" ht="14.5" x14ac:dyDescent="0.35">
      <c r="A119" s="1" t="s">
        <v>297</v>
      </c>
      <c r="B119" s="1">
        <v>441</v>
      </c>
    </row>
    <row r="120" spans="1:2" ht="14.5" x14ac:dyDescent="0.35">
      <c r="A120" s="1" t="s">
        <v>299</v>
      </c>
      <c r="B120" s="1">
        <v>64</v>
      </c>
    </row>
    <row r="121" spans="1:2" ht="14.5" x14ac:dyDescent="0.35">
      <c r="A121" s="1" t="s">
        <v>301</v>
      </c>
      <c r="B121" s="1">
        <v>1101</v>
      </c>
    </row>
    <row r="122" spans="1:2" ht="14.5" x14ac:dyDescent="0.35">
      <c r="A122" s="1" t="s">
        <v>303</v>
      </c>
      <c r="B122" s="1">
        <v>343</v>
      </c>
    </row>
    <row r="123" spans="1:2" ht="14.5" x14ac:dyDescent="0.35">
      <c r="A123" s="1" t="s">
        <v>308</v>
      </c>
      <c r="B123" s="1">
        <v>73</v>
      </c>
    </row>
    <row r="124" spans="1:2" ht="14.5" x14ac:dyDescent="0.35">
      <c r="A124" s="1" t="s">
        <v>311</v>
      </c>
      <c r="B124" s="1">
        <v>431</v>
      </c>
    </row>
    <row r="125" spans="1:2" ht="14.5" x14ac:dyDescent="0.35">
      <c r="A125" s="1" t="s">
        <v>314</v>
      </c>
      <c r="B125" s="1">
        <v>533</v>
      </c>
    </row>
    <row r="126" spans="1:2" ht="14.5" x14ac:dyDescent="0.35">
      <c r="A126" s="1" t="s">
        <v>316</v>
      </c>
      <c r="B126" s="1">
        <v>330</v>
      </c>
    </row>
    <row r="127" spans="1:2" ht="14.5" x14ac:dyDescent="0.35">
      <c r="A127" s="1" t="s">
        <v>318</v>
      </c>
      <c r="B127" s="1">
        <v>2188</v>
      </c>
    </row>
    <row r="128" spans="1:2" ht="14.5" x14ac:dyDescent="0.35">
      <c r="A128" s="1" t="s">
        <v>320</v>
      </c>
      <c r="B128" s="1">
        <v>53</v>
      </c>
    </row>
    <row r="129" spans="1:2" ht="14.5" x14ac:dyDescent="0.35">
      <c r="A129" s="1" t="s">
        <v>322</v>
      </c>
      <c r="B129" s="1">
        <v>735</v>
      </c>
    </row>
    <row r="130" spans="1:2" ht="14.5" x14ac:dyDescent="0.35">
      <c r="A130" s="1" t="s">
        <v>324</v>
      </c>
      <c r="B130" s="1">
        <v>740</v>
      </c>
    </row>
    <row r="131" spans="1:2" ht="14.5" x14ac:dyDescent="0.35">
      <c r="A131" s="1" t="s">
        <v>326</v>
      </c>
      <c r="B131" s="1">
        <v>398</v>
      </c>
    </row>
    <row r="132" spans="1:2" ht="14.5" x14ac:dyDescent="0.35">
      <c r="A132" s="1" t="s">
        <v>328</v>
      </c>
      <c r="B132" s="1">
        <v>642</v>
      </c>
    </row>
    <row r="133" spans="1:2" ht="14.5" x14ac:dyDescent="0.35">
      <c r="A133" s="1" t="s">
        <v>330</v>
      </c>
      <c r="B133" s="1">
        <v>352</v>
      </c>
    </row>
    <row r="134" spans="1:2" ht="14.5" x14ac:dyDescent="0.35">
      <c r="A134" s="1" t="s">
        <v>333</v>
      </c>
      <c r="B134" s="1">
        <v>447</v>
      </c>
    </row>
    <row r="135" spans="1:2" ht="14.5" x14ac:dyDescent="0.35">
      <c r="A135" s="1" t="s">
        <v>335</v>
      </c>
      <c r="B135" s="1">
        <v>777</v>
      </c>
    </row>
    <row r="136" spans="1:2" ht="14.5" x14ac:dyDescent="0.35">
      <c r="A136" s="1" t="s">
        <v>337</v>
      </c>
      <c r="B136" s="1">
        <v>228</v>
      </c>
    </row>
    <row r="137" spans="1:2" ht="14.5" x14ac:dyDescent="0.35">
      <c r="A137" s="1" t="s">
        <v>339</v>
      </c>
      <c r="B137" s="1">
        <v>2497</v>
      </c>
    </row>
    <row r="138" spans="1:2" ht="14.5" x14ac:dyDescent="0.35">
      <c r="A138" s="1" t="s">
        <v>341</v>
      </c>
      <c r="B138" s="1">
        <v>701</v>
      </c>
    </row>
    <row r="139" spans="1:2" ht="14.5" x14ac:dyDescent="0.35">
      <c r="A139" s="1" t="s">
        <v>343</v>
      </c>
      <c r="B139" s="1">
        <v>462</v>
      </c>
    </row>
    <row r="140" spans="1:2" ht="14.5" x14ac:dyDescent="0.35">
      <c r="A140" s="1" t="s">
        <v>345</v>
      </c>
      <c r="B140" s="1">
        <v>952</v>
      </c>
    </row>
    <row r="141" spans="1:2" ht="14.5" x14ac:dyDescent="0.35">
      <c r="A141" s="1" t="s">
        <v>347</v>
      </c>
      <c r="B141" s="1">
        <v>290</v>
      </c>
    </row>
    <row r="142" spans="1:2" ht="14.5" x14ac:dyDescent="0.35">
      <c r="A142" s="1" t="s">
        <v>349</v>
      </c>
      <c r="B142" s="1">
        <v>631</v>
      </c>
    </row>
    <row r="143" spans="1:2" ht="14.5" x14ac:dyDescent="0.35">
      <c r="A143" s="1" t="s">
        <v>351</v>
      </c>
      <c r="B143" s="1">
        <v>368</v>
      </c>
    </row>
    <row r="144" spans="1:2" ht="14.5" x14ac:dyDescent="0.35">
      <c r="A144" s="1" t="s">
        <v>353</v>
      </c>
      <c r="B144" s="1">
        <v>586</v>
      </c>
    </row>
    <row r="145" spans="1:2" ht="14.5" x14ac:dyDescent="0.35">
      <c r="A145" s="1" t="s">
        <v>355</v>
      </c>
      <c r="B145" s="1">
        <v>1623</v>
      </c>
    </row>
    <row r="146" spans="1:2" ht="14.5" x14ac:dyDescent="0.35">
      <c r="A146" s="1" t="s">
        <v>357</v>
      </c>
      <c r="B146" s="1">
        <v>226</v>
      </c>
    </row>
    <row r="147" spans="1:2" ht="14.5" x14ac:dyDescent="0.35">
      <c r="A147" s="1" t="s">
        <v>359</v>
      </c>
      <c r="B147" s="1">
        <v>489</v>
      </c>
    </row>
    <row r="148" spans="1:2" ht="14.5" x14ac:dyDescent="0.35">
      <c r="A148" s="1" t="s">
        <v>361</v>
      </c>
      <c r="B148" s="1">
        <v>110</v>
      </c>
    </row>
    <row r="149" spans="1:2" ht="14.5" x14ac:dyDescent="0.35">
      <c r="A149" s="1" t="s">
        <v>363</v>
      </c>
      <c r="B149" s="1">
        <v>796</v>
      </c>
    </row>
    <row r="150" spans="1:2" ht="14.5" x14ac:dyDescent="0.35">
      <c r="A150" s="1" t="s">
        <v>365</v>
      </c>
      <c r="B150" s="1">
        <v>190</v>
      </c>
    </row>
    <row r="151" spans="1:2" ht="14.5" x14ac:dyDescent="0.35">
      <c r="A151" s="1" t="s">
        <v>367</v>
      </c>
      <c r="B151" s="1">
        <v>471</v>
      </c>
    </row>
    <row r="152" spans="1:2" ht="14.5" x14ac:dyDescent="0.35">
      <c r="A152" s="1" t="s">
        <v>369</v>
      </c>
      <c r="B152" s="1">
        <v>305</v>
      </c>
    </row>
    <row r="153" spans="1:2" ht="14.5" x14ac:dyDescent="0.35">
      <c r="A153" s="1" t="s">
        <v>373</v>
      </c>
      <c r="B153" s="1">
        <v>396</v>
      </c>
    </row>
    <row r="154" spans="1:2" ht="14.5" x14ac:dyDescent="0.35">
      <c r="A154" s="1" t="s">
        <v>375</v>
      </c>
      <c r="B154" s="1">
        <v>1293</v>
      </c>
    </row>
    <row r="155" spans="1:2" ht="14.5" x14ac:dyDescent="0.35">
      <c r="A155" s="1" t="s">
        <v>377</v>
      </c>
      <c r="B155" s="1">
        <v>647</v>
      </c>
    </row>
    <row r="156" spans="1:2" ht="14.5" x14ac:dyDescent="0.35">
      <c r="A156" s="1" t="s">
        <v>380</v>
      </c>
      <c r="B156" s="1">
        <v>75</v>
      </c>
    </row>
    <row r="157" spans="1:2" ht="14.5" x14ac:dyDescent="0.35">
      <c r="A157" s="1" t="s">
        <v>383</v>
      </c>
      <c r="B157" s="1">
        <v>1072</v>
      </c>
    </row>
    <row r="158" spans="1:2" ht="14.5" x14ac:dyDescent="0.35">
      <c r="A158" s="1" t="s">
        <v>385</v>
      </c>
      <c r="B158" s="1">
        <v>92</v>
      </c>
    </row>
    <row r="159" spans="1:2" ht="14.5" x14ac:dyDescent="0.35">
      <c r="A159" s="1" t="s">
        <v>387</v>
      </c>
      <c r="B159" s="1">
        <v>1975</v>
      </c>
    </row>
    <row r="160" spans="1:2" ht="14.5" x14ac:dyDescent="0.35">
      <c r="A160" s="1" t="s">
        <v>389</v>
      </c>
      <c r="B160" s="1">
        <v>548</v>
      </c>
    </row>
    <row r="161" spans="1:2" ht="14.5" x14ac:dyDescent="0.35">
      <c r="A161" s="1" t="s">
        <v>391</v>
      </c>
      <c r="B161" s="1">
        <v>384</v>
      </c>
    </row>
    <row r="162" spans="1:2" ht="14.5" x14ac:dyDescent="0.35">
      <c r="A162" s="1" t="s">
        <v>393</v>
      </c>
      <c r="B162" s="1">
        <v>892</v>
      </c>
    </row>
    <row r="163" spans="1:2" ht="14.5" x14ac:dyDescent="0.35">
      <c r="A163" s="1" t="s">
        <v>395</v>
      </c>
      <c r="B163" s="1">
        <v>634</v>
      </c>
    </row>
    <row r="164" spans="1:2" ht="14.5" x14ac:dyDescent="0.35">
      <c r="A164" s="1" t="s">
        <v>397</v>
      </c>
      <c r="B164" s="1">
        <v>209</v>
      </c>
    </row>
    <row r="165" spans="1:2" ht="14.5" x14ac:dyDescent="0.35">
      <c r="A165" s="1" t="s">
        <v>399</v>
      </c>
      <c r="B165" s="1">
        <v>626</v>
      </c>
    </row>
    <row r="166" spans="1:2" ht="14.5" x14ac:dyDescent="0.35">
      <c r="A166" s="1" t="s">
        <v>401</v>
      </c>
      <c r="B166" s="1">
        <v>930</v>
      </c>
    </row>
    <row r="167" spans="1:2" ht="14.5" x14ac:dyDescent="0.35">
      <c r="A167" s="1" t="s">
        <v>403</v>
      </c>
      <c r="B167" s="1">
        <v>884</v>
      </c>
    </row>
    <row r="168" spans="1:2" ht="14.5" x14ac:dyDescent="0.35">
      <c r="A168" s="1" t="s">
        <v>405</v>
      </c>
      <c r="B168" s="1">
        <v>500</v>
      </c>
    </row>
    <row r="169" spans="1:2" ht="14.5" x14ac:dyDescent="0.35">
      <c r="A169" s="1" t="s">
        <v>407</v>
      </c>
      <c r="B169" s="1">
        <v>389</v>
      </c>
    </row>
    <row r="170" spans="1:2" ht="14.5" x14ac:dyDescent="0.35">
      <c r="A170" s="1" t="s">
        <v>409</v>
      </c>
      <c r="B170" s="1">
        <v>329</v>
      </c>
    </row>
    <row r="171" spans="1:2" ht="14.5" x14ac:dyDescent="0.35">
      <c r="A171" s="1" t="s">
        <v>411</v>
      </c>
      <c r="B171" s="1">
        <v>900</v>
      </c>
    </row>
    <row r="172" spans="1:2" ht="14.5" x14ac:dyDescent="0.35">
      <c r="A172" s="1" t="s">
        <v>413</v>
      </c>
      <c r="B172" s="1">
        <v>799</v>
      </c>
    </row>
    <row r="173" spans="1:2" ht="14.5" x14ac:dyDescent="0.35">
      <c r="A173" s="1" t="s">
        <v>415</v>
      </c>
      <c r="B173" s="1">
        <v>1994</v>
      </c>
    </row>
    <row r="174" spans="1:2" ht="14.5" x14ac:dyDescent="0.35">
      <c r="A174" s="1" t="s">
        <v>417</v>
      </c>
      <c r="B174" s="1">
        <v>581</v>
      </c>
    </row>
    <row r="175" spans="1:2" ht="14.5" x14ac:dyDescent="0.35">
      <c r="A175" s="1" t="s">
        <v>419</v>
      </c>
      <c r="B175" s="1">
        <v>871</v>
      </c>
    </row>
    <row r="176" spans="1:2" ht="14.5" x14ac:dyDescent="0.35">
      <c r="A176" s="1" t="s">
        <v>421</v>
      </c>
      <c r="B176" s="1">
        <v>289</v>
      </c>
    </row>
    <row r="177" spans="1:2" ht="14.5" x14ac:dyDescent="0.35">
      <c r="A177" s="1" t="s">
        <v>423</v>
      </c>
      <c r="B177" s="1">
        <v>305</v>
      </c>
    </row>
    <row r="178" spans="1:2" ht="14.5" x14ac:dyDescent="0.35">
      <c r="A178" s="1" t="s">
        <v>425</v>
      </c>
      <c r="B178" s="1">
        <v>559</v>
      </c>
    </row>
    <row r="179" spans="1:2" ht="14.5" x14ac:dyDescent="0.35">
      <c r="A179" s="1" t="s">
        <v>427</v>
      </c>
      <c r="B179" s="1">
        <v>362</v>
      </c>
    </row>
    <row r="180" spans="1:2" ht="14.5" x14ac:dyDescent="0.35">
      <c r="A180" s="1" t="s">
        <v>429</v>
      </c>
      <c r="B180" s="1">
        <v>886</v>
      </c>
    </row>
    <row r="181" spans="1:2" ht="14.5" x14ac:dyDescent="0.35">
      <c r="A181" s="1" t="s">
        <v>431</v>
      </c>
      <c r="B181" s="1">
        <v>1755</v>
      </c>
    </row>
    <row r="182" spans="1:2" ht="14.5" x14ac:dyDescent="0.35">
      <c r="A182" s="1" t="s">
        <v>433</v>
      </c>
      <c r="B182" s="1">
        <v>1079</v>
      </c>
    </row>
    <row r="183" spans="1:2" ht="14.5" x14ac:dyDescent="0.35">
      <c r="A183" s="1" t="s">
        <v>437</v>
      </c>
      <c r="B183" s="1">
        <v>254</v>
      </c>
    </row>
    <row r="184" spans="1:2" ht="14.5" x14ac:dyDescent="0.35">
      <c r="A184" s="1" t="s">
        <v>440</v>
      </c>
      <c r="B184" s="1">
        <v>600</v>
      </c>
    </row>
    <row r="185" spans="1:2" ht="14.5" x14ac:dyDescent="0.35">
      <c r="A185" s="1" t="s">
        <v>442</v>
      </c>
      <c r="B185" s="1">
        <v>675</v>
      </c>
    </row>
    <row r="186" spans="1:2" ht="14.5" x14ac:dyDescent="0.35">
      <c r="A186" s="1" t="s">
        <v>444</v>
      </c>
      <c r="B186" s="1">
        <v>932</v>
      </c>
    </row>
    <row r="187" spans="1:2" ht="14.5" x14ac:dyDescent="0.35">
      <c r="A187" s="1" t="s">
        <v>446</v>
      </c>
      <c r="B187" s="1">
        <v>1000</v>
      </c>
    </row>
    <row r="188" spans="1:2" ht="14.5" x14ac:dyDescent="0.35">
      <c r="A188" s="1" t="s">
        <v>448</v>
      </c>
      <c r="B188" s="1">
        <v>53</v>
      </c>
    </row>
    <row r="189" spans="1:2" ht="14.5" x14ac:dyDescent="0.35">
      <c r="A189" s="1" t="s">
        <v>450</v>
      </c>
      <c r="B189" s="1">
        <v>545</v>
      </c>
    </row>
    <row r="190" spans="1:2" ht="14.5" x14ac:dyDescent="0.35">
      <c r="A190" s="1" t="s">
        <v>452</v>
      </c>
      <c r="B190" s="1">
        <v>350</v>
      </c>
    </row>
    <row r="191" spans="1:2" ht="14.5" x14ac:dyDescent="0.35">
      <c r="A191" s="1" t="s">
        <v>454</v>
      </c>
      <c r="B191" s="1">
        <v>300</v>
      </c>
    </row>
    <row r="192" spans="1:2" ht="14.5" x14ac:dyDescent="0.35">
      <c r="A192" s="1" t="s">
        <v>456</v>
      </c>
      <c r="B192" s="1">
        <v>1903</v>
      </c>
    </row>
    <row r="193" spans="1:2" ht="14.5" x14ac:dyDescent="0.35">
      <c r="A193" s="1" t="s">
        <v>458</v>
      </c>
      <c r="B193" s="1">
        <v>203</v>
      </c>
    </row>
    <row r="194" spans="1:2" ht="14.5" x14ac:dyDescent="0.35">
      <c r="A194" s="1" t="s">
        <v>460</v>
      </c>
      <c r="B194" s="1">
        <v>97</v>
      </c>
    </row>
    <row r="195" spans="1:2" ht="14.5" x14ac:dyDescent="0.35">
      <c r="A195" s="1" t="s">
        <v>462</v>
      </c>
      <c r="B195" s="1">
        <v>479</v>
      </c>
    </row>
    <row r="196" spans="1:2" ht="14.5" x14ac:dyDescent="0.35">
      <c r="A196" s="1" t="s">
        <v>464</v>
      </c>
      <c r="B196" s="1">
        <v>1203</v>
      </c>
    </row>
    <row r="197" spans="1:2" ht="14.5" x14ac:dyDescent="0.35">
      <c r="A197" s="1" t="s">
        <v>466</v>
      </c>
      <c r="B197" s="1">
        <v>282</v>
      </c>
    </row>
    <row r="198" spans="1:2" ht="14.5" x14ac:dyDescent="0.35">
      <c r="A198" s="1" t="s">
        <v>468</v>
      </c>
      <c r="B198" s="1">
        <v>294</v>
      </c>
    </row>
    <row r="199" spans="1:2" ht="14.5" x14ac:dyDescent="0.35">
      <c r="A199" s="1" t="s">
        <v>470</v>
      </c>
      <c r="B199" s="1">
        <v>906</v>
      </c>
    </row>
    <row r="200" spans="1:2" ht="14.5" x14ac:dyDescent="0.35">
      <c r="A200" s="1" t="s">
        <v>472</v>
      </c>
      <c r="B200" s="1">
        <v>180</v>
      </c>
    </row>
    <row r="201" spans="1:2" ht="14.5" x14ac:dyDescent="0.35">
      <c r="A201" s="1" t="s">
        <v>474</v>
      </c>
      <c r="B201" s="1">
        <v>1614</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F0674-B564-4546-8EEF-49258D213B83}">
  <dimension ref="A1:AD23"/>
  <sheetViews>
    <sheetView zoomScale="80" zoomScaleNormal="80" workbookViewId="0">
      <pane ySplit="1" topLeftCell="A2" activePane="bottomLeft" state="frozen"/>
      <selection pane="bottomLeft" activeCell="Z1" sqref="Z1"/>
    </sheetView>
  </sheetViews>
  <sheetFormatPr defaultRowHeight="14" x14ac:dyDescent="0.3"/>
  <cols>
    <col min="1" max="1" width="8.7265625" style="18" customWidth="1"/>
    <col min="2" max="3" width="8.7265625" style="18"/>
    <col min="4" max="4" width="3.90625" style="18" customWidth="1"/>
    <col min="5" max="6" width="8.7265625" style="18"/>
    <col min="7" max="7" width="1.90625" style="18" bestFit="1" customWidth="1"/>
    <col min="8" max="8" width="8.7265625" style="18"/>
    <col min="9" max="9" width="11.08984375" style="18" customWidth="1"/>
    <col min="10" max="10" width="8.7265625" style="18"/>
    <col min="11" max="11" width="3.453125" style="18" customWidth="1"/>
    <col min="12" max="12" width="1.90625" style="18" bestFit="1" customWidth="1"/>
    <col min="13" max="14" width="8.7265625" style="18"/>
    <col min="15" max="15" width="1.90625" style="18" bestFit="1" customWidth="1"/>
    <col min="16" max="18" width="8.7265625" style="18"/>
    <col min="19" max="19" width="1.90625" style="18" bestFit="1" customWidth="1"/>
    <col min="20" max="21" width="8.7265625" style="18"/>
    <col min="22" max="22" width="1.90625" style="18" bestFit="1" customWidth="1"/>
    <col min="23" max="24" width="8.7265625" style="18"/>
    <col min="25" max="25" width="3.90625" style="18" customWidth="1"/>
    <col min="26" max="16384" width="8.7265625" style="18"/>
  </cols>
  <sheetData>
    <row r="1" spans="1:30" ht="57" customHeight="1" x14ac:dyDescent="0.3"/>
    <row r="3" spans="1:30" ht="17" customHeight="1" x14ac:dyDescent="0.9">
      <c r="A3" s="21" t="s">
        <v>4574</v>
      </c>
      <c r="B3" s="21"/>
      <c r="C3" s="21"/>
      <c r="D3" s="19"/>
      <c r="E3" s="85" t="s">
        <v>4562</v>
      </c>
      <c r="F3" s="85"/>
      <c r="G3" s="85"/>
      <c r="H3" s="85"/>
      <c r="I3" s="21" t="s">
        <v>4563</v>
      </c>
      <c r="J3" s="21"/>
      <c r="K3" s="21"/>
      <c r="L3" s="21"/>
      <c r="M3" s="20"/>
      <c r="N3" s="19" t="s">
        <v>4577</v>
      </c>
      <c r="O3" s="19"/>
      <c r="P3" s="19"/>
      <c r="Q3" s="19"/>
      <c r="R3" s="85" t="s">
        <v>4591</v>
      </c>
      <c r="S3" s="85"/>
      <c r="T3" s="85"/>
      <c r="U3" s="85"/>
      <c r="V3" s="85"/>
      <c r="W3" s="85"/>
      <c r="X3" s="85"/>
      <c r="Y3" s="22"/>
      <c r="Z3" s="19" t="s">
        <v>4573</v>
      </c>
      <c r="AA3" s="19"/>
      <c r="AB3" s="19"/>
      <c r="AC3" s="19"/>
      <c r="AD3" s="23"/>
    </row>
    <row r="9" spans="1:30" ht="11" customHeight="1" x14ac:dyDescent="0.3"/>
    <row r="11" spans="1:30" ht="9.5" customHeight="1" x14ac:dyDescent="0.3"/>
    <row r="12" spans="1:30" ht="21.5" x14ac:dyDescent="0.9">
      <c r="E12" s="24" t="s">
        <v>4599</v>
      </c>
      <c r="F12" s="25"/>
      <c r="G12" s="25"/>
      <c r="H12" s="25"/>
      <c r="I12" s="25"/>
      <c r="J12" s="25"/>
      <c r="K12" s="25"/>
      <c r="L12" s="25"/>
      <c r="M12" s="25"/>
      <c r="N12" s="25"/>
      <c r="O12" s="25"/>
      <c r="P12" s="25"/>
      <c r="Q12" s="26"/>
      <c r="R12" s="25"/>
      <c r="S12" s="25"/>
      <c r="T12" s="25"/>
      <c r="U12" s="25"/>
      <c r="V12" s="25"/>
      <c r="W12" s="25"/>
      <c r="X12" s="25"/>
      <c r="Z12" s="34" t="s">
        <v>4596</v>
      </c>
      <c r="AA12" s="35"/>
      <c r="AB12" s="23"/>
      <c r="AC12" s="23"/>
      <c r="AD12" s="23"/>
    </row>
    <row r="13" spans="1:30" ht="23" customHeight="1" x14ac:dyDescent="0.85">
      <c r="E13" s="27" t="s">
        <v>4569</v>
      </c>
      <c r="F13" s="27"/>
      <c r="G13" s="28"/>
      <c r="H13" s="27" t="s">
        <v>4570</v>
      </c>
      <c r="I13" s="27"/>
      <c r="J13" s="27"/>
      <c r="K13" s="27"/>
      <c r="L13" s="28"/>
      <c r="M13" s="27" t="s">
        <v>2</v>
      </c>
      <c r="N13" s="27"/>
      <c r="O13" s="28"/>
      <c r="P13" s="27" t="s">
        <v>4571</v>
      </c>
      <c r="Q13" s="27"/>
      <c r="R13" s="27"/>
      <c r="S13" s="28"/>
      <c r="T13" s="27" t="s">
        <v>4572</v>
      </c>
      <c r="U13" s="27"/>
      <c r="V13" s="28"/>
      <c r="W13" s="27" t="s">
        <v>4581</v>
      </c>
      <c r="X13" s="27"/>
    </row>
    <row r="14" spans="1:30" ht="15.5" customHeight="1" x14ac:dyDescent="0.7">
      <c r="E14" s="30" t="str">
        <f>Data_Preparation!M3</f>
        <v>DAR015</v>
      </c>
      <c r="F14" s="31"/>
      <c r="G14" s="29"/>
      <c r="H14" s="32" t="str">
        <f>Data_Preparation!N3</f>
        <v>Ultra Milk Dairy Variant 15</v>
      </c>
      <c r="I14" s="33"/>
      <c r="J14" s="33"/>
      <c r="K14" s="31"/>
      <c r="L14" s="29"/>
      <c r="M14" s="30" t="str">
        <f>Data_Preparation!O3</f>
        <v>Dairy</v>
      </c>
      <c r="N14" s="31"/>
      <c r="O14" s="29"/>
      <c r="P14" s="30">
        <f>Data_Preparation!Q3</f>
        <v>3</v>
      </c>
      <c r="Q14" s="33"/>
      <c r="R14" s="31"/>
      <c r="S14" s="29"/>
      <c r="T14" s="30">
        <f>Data_Preparation!R3</f>
        <v>40</v>
      </c>
      <c r="U14" s="31"/>
      <c r="V14" s="29"/>
      <c r="W14" s="30" t="str">
        <f>Data_Preparation!P3</f>
        <v>Reorder Required</v>
      </c>
      <c r="X14" s="31"/>
    </row>
    <row r="15" spans="1:30" ht="15" customHeight="1" x14ac:dyDescent="0.7">
      <c r="E15" s="30" t="str">
        <f>Data_Preparation!M4</f>
        <v>INS003</v>
      </c>
      <c r="F15" s="31"/>
      <c r="G15" s="29"/>
      <c r="H15" s="32" t="str">
        <f>Data_Preparation!N4</f>
        <v>Indomie Instant Food Variant 3</v>
      </c>
      <c r="I15" s="33"/>
      <c r="J15" s="33"/>
      <c r="K15" s="31"/>
      <c r="L15" s="29"/>
      <c r="M15" s="30" t="str">
        <f>Data_Preparation!O4</f>
        <v>Instant Food</v>
      </c>
      <c r="N15" s="31"/>
      <c r="O15" s="29"/>
      <c r="P15" s="30">
        <f>Data_Preparation!Q4</f>
        <v>78</v>
      </c>
      <c r="Q15" s="33"/>
      <c r="R15" s="31"/>
      <c r="S15" s="29"/>
      <c r="T15" s="30">
        <f>Data_Preparation!R4</f>
        <v>120</v>
      </c>
      <c r="U15" s="31"/>
      <c r="V15" s="29"/>
      <c r="W15" s="30" t="str">
        <f>Data_Preparation!P4</f>
        <v>Reorder Required</v>
      </c>
      <c r="X15" s="31"/>
    </row>
    <row r="16" spans="1:30" ht="15" customHeight="1" x14ac:dyDescent="0.7">
      <c r="E16" s="30" t="str">
        <f>Data_Preparation!M5</f>
        <v>SNK010</v>
      </c>
      <c r="F16" s="31"/>
      <c r="G16" s="29"/>
      <c r="H16" s="32" t="str">
        <f>Data_Preparation!N5</f>
        <v>Taro Snack Variant 10</v>
      </c>
      <c r="I16" s="33"/>
      <c r="J16" s="33"/>
      <c r="K16" s="31"/>
      <c r="L16" s="29"/>
      <c r="M16" s="30" t="str">
        <f>Data_Preparation!O5</f>
        <v>Snack</v>
      </c>
      <c r="N16" s="31"/>
      <c r="O16" s="29"/>
      <c r="P16" s="30">
        <f>Data_Preparation!Q5</f>
        <v>94</v>
      </c>
      <c r="Q16" s="33"/>
      <c r="R16" s="31"/>
      <c r="S16" s="29"/>
      <c r="T16" s="30">
        <f>Data_Preparation!R5</f>
        <v>60</v>
      </c>
      <c r="U16" s="31"/>
      <c r="V16" s="29"/>
      <c r="W16" s="30" t="str">
        <f>Data_Preparation!P5</f>
        <v>Safe Stock Level</v>
      </c>
      <c r="X16" s="31"/>
    </row>
    <row r="17" spans="5:24" ht="15.5" customHeight="1" x14ac:dyDescent="0.7">
      <c r="E17" s="30" t="str">
        <f>Data_Preparation!M6</f>
        <v>DAR019</v>
      </c>
      <c r="F17" s="31"/>
      <c r="G17" s="29"/>
      <c r="H17" s="32" t="str">
        <f>Data_Preparation!N6</f>
        <v>Ultra Milk Dairy Variant 19</v>
      </c>
      <c r="I17" s="33"/>
      <c r="J17" s="33"/>
      <c r="K17" s="31"/>
      <c r="L17" s="29"/>
      <c r="M17" s="30" t="str">
        <f>Data_Preparation!O6</f>
        <v>Dairy</v>
      </c>
      <c r="N17" s="31"/>
      <c r="O17" s="29"/>
      <c r="P17" s="30">
        <f>Data_Preparation!Q6</f>
        <v>133</v>
      </c>
      <c r="Q17" s="33"/>
      <c r="R17" s="31"/>
      <c r="S17" s="29"/>
      <c r="T17" s="30">
        <f>Data_Preparation!R6</f>
        <v>20</v>
      </c>
      <c r="U17" s="31"/>
      <c r="V17" s="29"/>
      <c r="W17" s="30" t="str">
        <f>Data_Preparation!P6</f>
        <v>Overstock</v>
      </c>
      <c r="X17" s="31"/>
    </row>
    <row r="18" spans="5:24" ht="15" customHeight="1" x14ac:dyDescent="0.7">
      <c r="E18" s="30" t="str">
        <f>Data_Preparation!M7</f>
        <v>PER015</v>
      </c>
      <c r="F18" s="31"/>
      <c r="G18" s="29"/>
      <c r="H18" s="32" t="str">
        <f>Data_Preparation!N7</f>
        <v>Sunsilk Personal Care Variant 15</v>
      </c>
      <c r="I18" s="33"/>
      <c r="J18" s="33"/>
      <c r="K18" s="31"/>
      <c r="L18" s="29"/>
      <c r="M18" s="30" t="str">
        <f>Data_Preparation!O7</f>
        <v>Personal Care</v>
      </c>
      <c r="N18" s="31"/>
      <c r="O18" s="29"/>
      <c r="P18" s="30">
        <f>Data_Preparation!Q7</f>
        <v>193</v>
      </c>
      <c r="Q18" s="33"/>
      <c r="R18" s="31"/>
      <c r="S18" s="29"/>
      <c r="T18" s="30">
        <f>Data_Preparation!R7</f>
        <v>60</v>
      </c>
      <c r="U18" s="31"/>
      <c r="V18" s="29"/>
      <c r="W18" s="30" t="str">
        <f>Data_Preparation!P7</f>
        <v>Safe Stock Level</v>
      </c>
      <c r="X18" s="31"/>
    </row>
    <row r="19" spans="5:24" ht="15" customHeight="1" x14ac:dyDescent="0.7">
      <c r="E19" s="30" t="str">
        <f>Data_Preparation!M8</f>
        <v>BAB008</v>
      </c>
      <c r="F19" s="31"/>
      <c r="G19" s="29"/>
      <c r="H19" s="32" t="str">
        <f>Data_Preparation!N8</f>
        <v>Zwitsal Baby Care Variant 8</v>
      </c>
      <c r="I19" s="33"/>
      <c r="J19" s="33"/>
      <c r="K19" s="31"/>
      <c r="L19" s="29"/>
      <c r="M19" s="30" t="str">
        <f>Data_Preparation!O8</f>
        <v>Baby Care</v>
      </c>
      <c r="N19" s="31"/>
      <c r="O19" s="29"/>
      <c r="P19" s="30">
        <f>Data_Preparation!Q8</f>
        <v>222</v>
      </c>
      <c r="Q19" s="33"/>
      <c r="R19" s="31"/>
      <c r="S19" s="29"/>
      <c r="T19" s="30">
        <f>Data_Preparation!R8</f>
        <v>200</v>
      </c>
      <c r="U19" s="31"/>
      <c r="V19" s="29"/>
      <c r="W19" s="30" t="str">
        <f>Data_Preparation!P8</f>
        <v>Safe Stock Level</v>
      </c>
      <c r="X19" s="31"/>
    </row>
    <row r="20" spans="5:24" ht="14.5" customHeight="1" x14ac:dyDescent="0.7">
      <c r="E20" s="30" t="str">
        <f>Data_Preparation!M9</f>
        <v>BEV003</v>
      </c>
      <c r="F20" s="31"/>
      <c r="G20" s="29"/>
      <c r="H20" s="32" t="str">
        <f>Data_Preparation!N9</f>
        <v>Sosro Beverage Variant 3</v>
      </c>
      <c r="I20" s="33"/>
      <c r="J20" s="33"/>
      <c r="K20" s="31"/>
      <c r="L20" s="29"/>
      <c r="M20" s="30" t="str">
        <f>Data_Preparation!O9</f>
        <v>Beverage</v>
      </c>
      <c r="N20" s="31"/>
      <c r="O20" s="29"/>
      <c r="P20" s="30">
        <f>Data_Preparation!Q9</f>
        <v>256</v>
      </c>
      <c r="Q20" s="33"/>
      <c r="R20" s="31"/>
      <c r="S20" s="29"/>
      <c r="T20" s="30">
        <f>Data_Preparation!R9</f>
        <v>40</v>
      </c>
      <c r="U20" s="31"/>
      <c r="V20" s="29"/>
      <c r="W20" s="30" t="str">
        <f>Data_Preparation!P9</f>
        <v>Overstock</v>
      </c>
      <c r="X20" s="31"/>
    </row>
    <row r="21" spans="5:24" ht="14" customHeight="1" x14ac:dyDescent="0.7">
      <c r="E21" s="30" t="str">
        <f>Data_Preparation!M10</f>
        <v>BEV032</v>
      </c>
      <c r="F21" s="31"/>
      <c r="G21" s="29"/>
      <c r="H21" s="32" t="str">
        <f>Data_Preparation!N10</f>
        <v>Aqua Beverage Variant 32</v>
      </c>
      <c r="I21" s="33"/>
      <c r="J21" s="33"/>
      <c r="K21" s="31"/>
      <c r="L21" s="29"/>
      <c r="M21" s="30" t="str">
        <f>Data_Preparation!O10</f>
        <v>Beverage</v>
      </c>
      <c r="N21" s="31"/>
      <c r="O21" s="29"/>
      <c r="P21" s="30">
        <f>Data_Preparation!Q10</f>
        <v>276</v>
      </c>
      <c r="Q21" s="33"/>
      <c r="R21" s="31"/>
      <c r="S21" s="29"/>
      <c r="T21" s="30">
        <f>Data_Preparation!R10</f>
        <v>100</v>
      </c>
      <c r="U21" s="31"/>
      <c r="V21" s="29"/>
      <c r="W21" s="30" t="str">
        <f>Data_Preparation!P10</f>
        <v>Safe Stock Level</v>
      </c>
      <c r="X21" s="31"/>
    </row>
    <row r="22" spans="5:24" ht="14" customHeight="1" x14ac:dyDescent="0.7">
      <c r="E22" s="30" t="str">
        <f>Data_Preparation!M11</f>
        <v>INS025</v>
      </c>
      <c r="F22" s="31"/>
      <c r="G22" s="29"/>
      <c r="H22" s="32" t="str">
        <f>Data_Preparation!N11</f>
        <v>Indomie Instant Food Variant 25</v>
      </c>
      <c r="I22" s="33"/>
      <c r="J22" s="33"/>
      <c r="K22" s="31"/>
      <c r="L22" s="29"/>
      <c r="M22" s="30" t="str">
        <f>Data_Preparation!O11</f>
        <v>Instant Food</v>
      </c>
      <c r="N22" s="31"/>
      <c r="O22" s="29"/>
      <c r="P22" s="30">
        <f>Data_Preparation!Q11</f>
        <v>277</v>
      </c>
      <c r="Q22" s="33"/>
      <c r="R22" s="31"/>
      <c r="S22" s="29"/>
      <c r="T22" s="30">
        <f>Data_Preparation!R11</f>
        <v>60</v>
      </c>
      <c r="U22" s="31"/>
      <c r="V22" s="29"/>
      <c r="W22" s="30" t="str">
        <f>Data_Preparation!P11</f>
        <v>Safe Stock Level</v>
      </c>
      <c r="X22" s="31"/>
    </row>
    <row r="23" spans="5:24" ht="15.5" customHeight="1" x14ac:dyDescent="0.7">
      <c r="E23" s="30" t="str">
        <f>Data_Preparation!M12</f>
        <v>SNK030</v>
      </c>
      <c r="F23" s="31"/>
      <c r="G23" s="29"/>
      <c r="H23" s="32" t="str">
        <f>Data_Preparation!N12</f>
        <v>Qtela Snack Variant 30</v>
      </c>
      <c r="I23" s="33"/>
      <c r="J23" s="33"/>
      <c r="K23" s="31"/>
      <c r="L23" s="29"/>
      <c r="M23" s="30" t="str">
        <f>Data_Preparation!O12</f>
        <v>Snack</v>
      </c>
      <c r="N23" s="31"/>
      <c r="O23" s="29"/>
      <c r="P23" s="30">
        <f>Data_Preparation!Q12</f>
        <v>278</v>
      </c>
      <c r="Q23" s="33"/>
      <c r="R23" s="31"/>
      <c r="S23" s="29"/>
      <c r="T23" s="30">
        <f>Data_Preparation!R12</f>
        <v>100</v>
      </c>
      <c r="U23" s="31"/>
      <c r="V23" s="29"/>
      <c r="W23" s="30" t="str">
        <f>Data_Preparation!P12</f>
        <v>Safe Stock Level</v>
      </c>
      <c r="X23" s="31"/>
    </row>
  </sheetData>
  <mergeCells count="2">
    <mergeCell ref="R3:X3"/>
    <mergeCell ref="E3:H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7873F-4562-4031-B3A8-EF1102188825}">
  <dimension ref="A1:AI803"/>
  <sheetViews>
    <sheetView tabSelected="1" topLeftCell="Q1" zoomScale="71" zoomScaleNormal="71" workbookViewId="0">
      <selection activeCell="W26" sqref="W26"/>
    </sheetView>
  </sheetViews>
  <sheetFormatPr defaultRowHeight="14" x14ac:dyDescent="0.3"/>
  <cols>
    <col min="1" max="1" width="11.453125" style="9" customWidth="1"/>
    <col min="2" max="2" width="30.08984375" style="9" bestFit="1" customWidth="1"/>
    <col min="3" max="3" width="13.26953125" style="9" bestFit="1" customWidth="1"/>
    <col min="4" max="4" width="15.1796875" style="11" bestFit="1" customWidth="1"/>
    <col min="5" max="5" width="17.36328125" style="11" bestFit="1" customWidth="1"/>
    <col min="6" max="6" width="19.453125" style="11" bestFit="1" customWidth="1"/>
    <col min="7" max="7" width="17.08984375" style="11" bestFit="1" customWidth="1"/>
    <col min="8" max="8" width="18.81640625" style="9" bestFit="1" customWidth="1"/>
    <col min="9" max="9" width="19.90625" style="9" bestFit="1" customWidth="1"/>
    <col min="10" max="10" width="22.08984375" style="9" bestFit="1" customWidth="1"/>
    <col min="11" max="11" width="22.7265625" style="12" bestFit="1" customWidth="1"/>
    <col min="12" max="12" width="8.7265625" style="9"/>
    <col min="13" max="13" width="13" style="9" bestFit="1" customWidth="1"/>
    <col min="14" max="14" width="31.6328125" style="9" bestFit="1" customWidth="1"/>
    <col min="15" max="15" width="13.81640625" style="9" bestFit="1" customWidth="1"/>
    <col min="16" max="16" width="15.36328125" style="9" bestFit="1" customWidth="1"/>
    <col min="17" max="17" width="19.26953125" style="9" bestFit="1" customWidth="1"/>
    <col min="18" max="18" width="20.6328125" style="9" bestFit="1" customWidth="1"/>
    <col min="19" max="19" width="20.81640625" style="9" bestFit="1" customWidth="1"/>
    <col min="20" max="20" width="19.26953125" style="9" bestFit="1" customWidth="1"/>
    <col min="21" max="21" width="8.7265625" style="9"/>
    <col min="22" max="22" width="18.6328125" style="9" bestFit="1" customWidth="1"/>
    <col min="23" max="23" width="21.08984375" style="9" bestFit="1" customWidth="1"/>
    <col min="24" max="24" width="18.90625" style="9" bestFit="1" customWidth="1"/>
    <col min="25" max="25" width="19.6328125" style="9" bestFit="1" customWidth="1"/>
    <col min="26" max="29" width="16.453125" style="9" bestFit="1" customWidth="1"/>
    <col min="30" max="30" width="8.7265625" style="9"/>
    <col min="31" max="31" width="13.6328125" style="9" bestFit="1" customWidth="1"/>
    <col min="32" max="32" width="22.6328125" style="9" bestFit="1" customWidth="1"/>
    <col min="33" max="33" width="29.1796875" style="9" bestFit="1" customWidth="1"/>
    <col min="34" max="34" width="31.1796875" style="9" bestFit="1" customWidth="1"/>
    <col min="35" max="35" width="21.81640625" style="9" bestFit="1" customWidth="1"/>
    <col min="36" max="16384" width="8.7265625" style="9"/>
  </cols>
  <sheetData>
    <row r="1" spans="1:35" ht="18" x14ac:dyDescent="0.4">
      <c r="A1" s="13" t="s">
        <v>4600</v>
      </c>
      <c r="B1" s="13"/>
      <c r="C1" s="13"/>
      <c r="D1" s="13"/>
      <c r="E1" s="13"/>
      <c r="F1" s="13"/>
      <c r="G1" s="13"/>
      <c r="H1" s="13"/>
      <c r="I1" s="13"/>
      <c r="J1" s="13"/>
      <c r="K1" s="13"/>
      <c r="M1" s="14" t="s">
        <v>4589</v>
      </c>
      <c r="N1" s="14"/>
      <c r="O1" s="14"/>
      <c r="P1" s="14"/>
      <c r="Q1" s="14"/>
      <c r="R1" s="16"/>
      <c r="S1" s="17"/>
      <c r="T1" s="17"/>
      <c r="V1" s="36" t="s">
        <v>4594</v>
      </c>
      <c r="W1" s="17"/>
      <c r="X1" s="17"/>
      <c r="Z1" s="36" t="s">
        <v>4596</v>
      </c>
      <c r="AA1" s="36"/>
      <c r="AB1" s="36"/>
      <c r="AC1" s="36"/>
      <c r="AE1" s="36" t="s">
        <v>4582</v>
      </c>
      <c r="AF1" s="36"/>
      <c r="AG1" s="36"/>
      <c r="AH1" s="36"/>
      <c r="AI1" s="36"/>
    </row>
    <row r="2" spans="1:35" x14ac:dyDescent="0.3">
      <c r="A2" s="10" t="s">
        <v>0</v>
      </c>
      <c r="B2" s="10" t="s">
        <v>1</v>
      </c>
      <c r="C2" s="10" t="s">
        <v>2</v>
      </c>
      <c r="D2" s="10" t="s">
        <v>4565</v>
      </c>
      <c r="E2" s="10" t="s">
        <v>4567</v>
      </c>
      <c r="F2" s="10" t="s">
        <v>4566</v>
      </c>
      <c r="G2" s="10" t="s">
        <v>4568</v>
      </c>
      <c r="H2" s="10" t="s">
        <v>4579</v>
      </c>
      <c r="I2" s="10" t="s">
        <v>10</v>
      </c>
      <c r="J2" s="10" t="s">
        <v>9</v>
      </c>
      <c r="K2" s="10" t="s">
        <v>4587</v>
      </c>
      <c r="M2" s="8" t="s">
        <v>0</v>
      </c>
      <c r="N2" s="8" t="s">
        <v>1</v>
      </c>
      <c r="O2" s="8" t="s">
        <v>2</v>
      </c>
      <c r="P2" s="8" t="s">
        <v>4587</v>
      </c>
      <c r="Q2" t="s">
        <v>4578</v>
      </c>
      <c r="R2" t="s">
        <v>4580</v>
      </c>
      <c r="S2" t="s">
        <v>4576</v>
      </c>
      <c r="T2" t="s">
        <v>4575</v>
      </c>
      <c r="V2" s="15" t="s">
        <v>4562</v>
      </c>
      <c r="W2" s="15" t="s">
        <v>4563</v>
      </c>
      <c r="X2" s="15" t="s">
        <v>4590</v>
      </c>
      <c r="Z2" s="37" t="s">
        <v>4597</v>
      </c>
      <c r="AA2" s="37" t="s">
        <v>4598</v>
      </c>
      <c r="AB2" s="37" t="s">
        <v>4595</v>
      </c>
      <c r="AC2" s="37" t="s">
        <v>4593</v>
      </c>
      <c r="AE2" s="73" t="s">
        <v>4583</v>
      </c>
      <c r="AF2" s="74" t="s">
        <v>4584</v>
      </c>
      <c r="AG2" s="75" t="s">
        <v>4586</v>
      </c>
      <c r="AH2" s="75" t="s">
        <v>4585</v>
      </c>
      <c r="AI2" s="76" t="s">
        <v>4577</v>
      </c>
    </row>
    <row r="3" spans="1:35" x14ac:dyDescent="0.3">
      <c r="A3" s="10" t="s">
        <v>11</v>
      </c>
      <c r="B3" s="9" t="str">
        <f>VLOOKUP(current_stock[[#This Row],[Item Code]],master_barang[],2,FALSE)</f>
        <v>Coca Cola Beverage Variant 1</v>
      </c>
      <c r="C3" s="9" t="str">
        <f>VLOOKUP(current_stock[[#This Row],[Item Code]],master_barang[],3,FALSE)</f>
        <v>Beverage</v>
      </c>
      <c r="D3" s="11">
        <f>VLOOKUP(current_stock[[#This Row],[Item Code]],stok_awal[],2,FALSE)</f>
        <v>476</v>
      </c>
      <c r="E3" s="11">
        <f>SUMIF(Barang_Masuk!D:D,A3,Barang_Masuk!F:F)</f>
        <v>450</v>
      </c>
      <c r="F3" s="11">
        <f>SUMIF(Barang_Keluar!D:D,A3,Barang_Keluar!F:F)</f>
        <v>220</v>
      </c>
      <c r="G3" s="11">
        <f>current_stock[[#This Row],[Stock Awal]]+current_stock[[#This Row],[Qty Received]]-current_stock[[#This Row],[Qty Dispatched]]</f>
        <v>706</v>
      </c>
      <c r="H3" s="11">
        <f>VLOOKUP(current_stock[[#This Row],[Item Code]],master_barang[],9,FALSE)</f>
        <v>150</v>
      </c>
      <c r="I3" s="11">
        <f>VLOOKUP(current_stock[[#This Row],[Item Code]],master_barang[],11,FALSE)</f>
        <v>75</v>
      </c>
      <c r="J3" s="11">
        <f>VLOOKUP(current_stock[[#This Row],[Item Code]],master_barang[],10,FALSE)</f>
        <v>900</v>
      </c>
      <c r="K3" s="11" t="str">
        <f>IF(current_stock[[#This Row],[Qty Available]]&lt;current_stock[[#This Row],[Re Order Point]],"Reorder Required",IF(current_stock[[#This Row],[Qty Available]]&gt;current_stock[[#This Row],[Maximum Stock]],"Overstock","Safe Stock Level"))</f>
        <v>Safe Stock Level</v>
      </c>
      <c r="M3" t="s">
        <v>291</v>
      </c>
      <c r="N3" t="s">
        <v>292</v>
      </c>
      <c r="O3" t="s">
        <v>260</v>
      </c>
      <c r="P3" t="s">
        <v>4595</v>
      </c>
      <c r="Q3">
        <v>3</v>
      </c>
      <c r="R3">
        <v>40</v>
      </c>
      <c r="S3">
        <v>286</v>
      </c>
      <c r="T3">
        <v>180</v>
      </c>
      <c r="V3" s="15">
        <f>SUM(T3:T203)</f>
        <v>130900</v>
      </c>
      <c r="W3" s="15">
        <f>SUM(S3:S203)</f>
        <v>64027</v>
      </c>
      <c r="X3" s="15">
        <f>SUM(Q3:Q202)</f>
        <v>191381</v>
      </c>
      <c r="Z3" s="38">
        <f>COUNTA(P3:P202)</f>
        <v>200</v>
      </c>
      <c r="AA3" s="38">
        <f>COUNTIF(P:P,"Safe Stock Level")</f>
        <v>66</v>
      </c>
      <c r="AB3" s="38">
        <f>COUNTIF(P3:P202,"Reorder Required")</f>
        <v>2</v>
      </c>
      <c r="AC3" s="38">
        <f>COUNTIF(P3:P202,"Overstock")</f>
        <v>132</v>
      </c>
      <c r="AE3" s="77">
        <v>46023</v>
      </c>
      <c r="AF3" s="78">
        <f>SUM('Stok Awal'!B:B)</f>
        <v>124508</v>
      </c>
      <c r="AG3" s="79">
        <f>SUMIFS(Barang_Masuk!F:F,Barang_Masuk!B:B,"&gt;="&amp;DATE(2026,1,1),Barang_Masuk!B:B,"&lt;"&amp;DATE(2026,2,1))</f>
        <v>21260</v>
      </c>
      <c r="AH3" s="79">
        <f>SUMIFS(Barang_Keluar!F:F,Barang_Keluar!B:B,"&gt;="&amp;DATE(2026,1,1),Barang_Keluar!B:B,"&lt;"&amp;DATE(2026,2,1))</f>
        <v>10231</v>
      </c>
      <c r="AI3" s="80">
        <f>AF3+AG3-AH3</f>
        <v>135537</v>
      </c>
    </row>
    <row r="4" spans="1:35" x14ac:dyDescent="0.3">
      <c r="A4" s="10" t="s">
        <v>17</v>
      </c>
      <c r="B4" s="9" t="str">
        <f>VLOOKUP(current_stock[[#This Row],[Item Code]],master_barang[],2,FALSE)</f>
        <v>Aqua Beverage Variant 2</v>
      </c>
      <c r="C4" s="9" t="str">
        <f>VLOOKUP(current_stock[[#This Row],[Item Code]],master_barang[],3,FALSE)</f>
        <v>Beverage</v>
      </c>
      <c r="D4" s="11">
        <f>VLOOKUP(current_stock[[#This Row],[Item Code]],stok_awal[],2,FALSE)</f>
        <v>1798</v>
      </c>
      <c r="E4" s="11">
        <f>SUMIF(Barang_Masuk!D:D,A4,Barang_Masuk!F:F)</f>
        <v>580</v>
      </c>
      <c r="F4" s="11">
        <f>SUMIF(Barang_Keluar!D:D,A4,Barang_Keluar!F:F)</f>
        <v>256</v>
      </c>
      <c r="G4" s="11">
        <f>current_stock[[#This Row],[Stock Awal]]+current_stock[[#This Row],[Qty Received]]-current_stock[[#This Row],[Qty Dispatched]]</f>
        <v>2122</v>
      </c>
      <c r="H4" s="11">
        <f>VLOOKUP(current_stock[[#This Row],[Item Code]],master_barang[],9,FALSE)</f>
        <v>400</v>
      </c>
      <c r="I4" s="11">
        <f>VLOOKUP(current_stock[[#This Row],[Item Code]],master_barang[],11,FALSE)</f>
        <v>200</v>
      </c>
      <c r="J4" s="11">
        <f>VLOOKUP(current_stock[[#This Row],[Item Code]],master_barang[],10,FALSE)</f>
        <v>2000</v>
      </c>
      <c r="K4" s="11" t="str">
        <f>IF(current_stock[[#This Row],[Qty Available]]&lt;current_stock[[#This Row],[Re Order Point]],"Reorder Required",IF(current_stock[[#This Row],[Qty Available]]&gt;current_stock[[#This Row],[Maximum Stock]],"Overstock","Safe Stock Level"))</f>
        <v>Overstock</v>
      </c>
      <c r="M4" t="s">
        <v>207</v>
      </c>
      <c r="N4" t="s">
        <v>208</v>
      </c>
      <c r="O4" t="s">
        <v>202</v>
      </c>
      <c r="P4" t="s">
        <v>4595</v>
      </c>
      <c r="Q4">
        <v>78</v>
      </c>
      <c r="R4">
        <v>120</v>
      </c>
      <c r="S4">
        <v>744</v>
      </c>
      <c r="T4">
        <v>360</v>
      </c>
      <c r="AE4" s="77">
        <v>46054</v>
      </c>
      <c r="AF4" s="78">
        <f>SUM('Stok Awal'!B:B)</f>
        <v>124508</v>
      </c>
      <c r="AG4" s="79">
        <f>SUMIFS(Barang_Masuk!F:F,Barang_Masuk!B:B,"&gt;="&amp;DATE(2026,1,1),Barang_Masuk!B:B,"&lt;"&amp;DATE(2026,2,1))</f>
        <v>21260</v>
      </c>
      <c r="AH4" s="79">
        <f>SUMIFS(Barang_Keluar!F:F,Barang_Keluar!B:B,"&gt;="&amp;DATE(2026,1,1),Barang_Keluar!B:B,"&lt;"&amp;DATE(2026,2,1))</f>
        <v>10231</v>
      </c>
      <c r="AI4" s="80">
        <f>AI3+AG4-AH4</f>
        <v>146566</v>
      </c>
    </row>
    <row r="5" spans="1:35" x14ac:dyDescent="0.3">
      <c r="A5" s="10" t="s">
        <v>21</v>
      </c>
      <c r="B5" s="9" t="str">
        <f>VLOOKUP(current_stock[[#This Row],[Item Code]],master_barang[],2,FALSE)</f>
        <v>Sosro Beverage Variant 3</v>
      </c>
      <c r="C5" s="9" t="str">
        <f>VLOOKUP(current_stock[[#This Row],[Item Code]],master_barang[],3,FALSE)</f>
        <v>Beverage</v>
      </c>
      <c r="D5" s="11">
        <f>VLOOKUP(current_stock[[#This Row],[Item Code]],stok_awal[],2,FALSE)</f>
        <v>140</v>
      </c>
      <c r="E5" s="11">
        <f>SUMIF(Barang_Masuk!D:D,A5,Barang_Masuk!F:F)</f>
        <v>500</v>
      </c>
      <c r="F5" s="11">
        <f>SUMIF(Barang_Keluar!D:D,A5,Barang_Keluar!F:F)</f>
        <v>384</v>
      </c>
      <c r="G5" s="11">
        <f>current_stock[[#This Row],[Stock Awal]]+current_stock[[#This Row],[Qty Received]]-current_stock[[#This Row],[Qty Dispatched]]</f>
        <v>256</v>
      </c>
      <c r="H5" s="11">
        <f>VLOOKUP(current_stock[[#This Row],[Item Code]],master_barang[],9,FALSE)</f>
        <v>40</v>
      </c>
      <c r="I5" s="11">
        <f>VLOOKUP(current_stock[[#This Row],[Item Code]],master_barang[],11,FALSE)</f>
        <v>20</v>
      </c>
      <c r="J5" s="11">
        <f>VLOOKUP(current_stock[[#This Row],[Item Code]],master_barang[],10,FALSE)</f>
        <v>160</v>
      </c>
      <c r="K5" s="11" t="str">
        <f>IF(current_stock[[#This Row],[Qty Available]]&lt;current_stock[[#This Row],[Re Order Point]],"Reorder Required",IF(current_stock[[#This Row],[Qty Available]]&gt;current_stock[[#This Row],[Maximum Stock]],"Overstock","Safe Stock Level"))</f>
        <v>Overstock</v>
      </c>
      <c r="M5" t="s">
        <v>141</v>
      </c>
      <c r="N5" t="s">
        <v>142</v>
      </c>
      <c r="O5" t="s">
        <v>119</v>
      </c>
      <c r="P5" t="s">
        <v>4592</v>
      </c>
      <c r="Q5">
        <v>94</v>
      </c>
      <c r="R5">
        <v>60</v>
      </c>
      <c r="S5">
        <v>462</v>
      </c>
      <c r="T5">
        <v>420</v>
      </c>
      <c r="AE5" s="77">
        <v>46082</v>
      </c>
      <c r="AF5" s="78">
        <f>SUM('Stok Awal'!B:B)</f>
        <v>124508</v>
      </c>
      <c r="AG5" s="79">
        <f>SUMIFS(Barang_Masuk!F:F,Barang_Masuk!B:B,"&gt;="&amp;DATE(2026,1,1),Barang_Masuk!B:B,"&lt;"&amp;DATE(2026,2,1))</f>
        <v>21260</v>
      </c>
      <c r="AH5" s="79">
        <f>SUMIFS(Barang_Keluar!F:F,Barang_Keluar!B:B,"&gt;="&amp;DATE(2026,1,1),Barang_Keluar!B:B,"&lt;"&amp;DATE(2026,2,1))</f>
        <v>10231</v>
      </c>
      <c r="AI5" s="80">
        <f>AI4+AG5-AH5</f>
        <v>157595</v>
      </c>
    </row>
    <row r="6" spans="1:35" x14ac:dyDescent="0.3">
      <c r="A6" s="10" t="s">
        <v>25</v>
      </c>
      <c r="B6" s="9" t="str">
        <f>VLOOKUP(current_stock[[#This Row],[Item Code]],master_barang[],2,FALSE)</f>
        <v>Aqua Beverage Variant 4</v>
      </c>
      <c r="C6" s="9" t="str">
        <f>VLOOKUP(current_stock[[#This Row],[Item Code]],master_barang[],3,FALSE)</f>
        <v>Beverage</v>
      </c>
      <c r="D6" s="11">
        <f>VLOOKUP(current_stock[[#This Row],[Item Code]],stok_awal[],2,FALSE)</f>
        <v>894</v>
      </c>
      <c r="E6" s="11">
        <f>SUMIF(Barang_Masuk!D:D,A6,Barang_Masuk!F:F)</f>
        <v>460</v>
      </c>
      <c r="F6" s="11">
        <f>SUMIF(Barang_Keluar!D:D,A6,Barang_Keluar!F:F)</f>
        <v>293</v>
      </c>
      <c r="G6" s="11">
        <f>current_stock[[#This Row],[Stock Awal]]+current_stock[[#This Row],[Qty Received]]-current_stock[[#This Row],[Qty Dispatched]]</f>
        <v>1061</v>
      </c>
      <c r="H6" s="11">
        <f>VLOOKUP(current_stock[[#This Row],[Item Code]],master_barang[],9,FALSE)</f>
        <v>180</v>
      </c>
      <c r="I6" s="11">
        <f>VLOOKUP(current_stock[[#This Row],[Item Code]],master_barang[],11,FALSE)</f>
        <v>90</v>
      </c>
      <c r="J6" s="11">
        <f>VLOOKUP(current_stock[[#This Row],[Item Code]],master_barang[],10,FALSE)</f>
        <v>900</v>
      </c>
      <c r="K6" s="11" t="str">
        <f>IF(current_stock[[#This Row],[Qty Available]]&lt;current_stock[[#This Row],[Re Order Point]],"Reorder Required",IF(current_stock[[#This Row],[Qty Available]]&gt;current_stock[[#This Row],[Maximum Stock]],"Overstock","Safe Stock Level"))</f>
        <v>Overstock</v>
      </c>
      <c r="M6" t="s">
        <v>299</v>
      </c>
      <c r="N6" t="s">
        <v>300</v>
      </c>
      <c r="O6" t="s">
        <v>260</v>
      </c>
      <c r="P6" t="s">
        <v>4593</v>
      </c>
      <c r="Q6">
        <v>133</v>
      </c>
      <c r="R6">
        <v>20</v>
      </c>
      <c r="S6">
        <v>281</v>
      </c>
      <c r="T6">
        <v>350</v>
      </c>
      <c r="AE6" s="77">
        <v>46113</v>
      </c>
      <c r="AF6" s="78">
        <f>SUM('Stok Awal'!B:B)</f>
        <v>124508</v>
      </c>
      <c r="AG6" s="79">
        <f>SUMIFS(Barang_Masuk!F:F,Barang_Masuk!B:B,"&gt;="&amp;DATE(2026,1,1),Barang_Masuk!B:B,"&lt;"&amp;DATE(2026,2,1))</f>
        <v>21260</v>
      </c>
      <c r="AH6" s="79">
        <f>SUMIFS(Barang_Keluar!F:F,Barang_Keluar!B:B,"&gt;="&amp;DATE(2026,1,1),Barang_Keluar!B:B,"&lt;"&amp;DATE(2026,2,1))</f>
        <v>10231</v>
      </c>
      <c r="AI6" s="80">
        <f>AI5+AG6-AH6</f>
        <v>168624</v>
      </c>
    </row>
    <row r="7" spans="1:35" x14ac:dyDescent="0.3">
      <c r="A7" s="10" t="s">
        <v>28</v>
      </c>
      <c r="B7" s="9" t="str">
        <f>VLOOKUP(current_stock[[#This Row],[Item Code]],master_barang[],2,FALSE)</f>
        <v>Aqua Beverage Variant 5</v>
      </c>
      <c r="C7" s="9" t="str">
        <f>VLOOKUP(current_stock[[#This Row],[Item Code]],master_barang[],3,FALSE)</f>
        <v>Beverage</v>
      </c>
      <c r="D7" s="11">
        <f>VLOOKUP(current_stock[[#This Row],[Item Code]],stok_awal[],2,FALSE)</f>
        <v>174</v>
      </c>
      <c r="E7" s="11">
        <f>SUMIF(Barang_Masuk!D:D,A7,Barang_Masuk!F:F)</f>
        <v>1080</v>
      </c>
      <c r="F7" s="11">
        <f>SUMIF(Barang_Keluar!D:D,A7,Barang_Keluar!F:F)</f>
        <v>308</v>
      </c>
      <c r="G7" s="11">
        <f>current_stock[[#This Row],[Stock Awal]]+current_stock[[#This Row],[Qty Received]]-current_stock[[#This Row],[Qty Dispatched]]</f>
        <v>946</v>
      </c>
      <c r="H7" s="11">
        <f>VLOOKUP(current_stock[[#This Row],[Item Code]],master_barang[],9,FALSE)</f>
        <v>80</v>
      </c>
      <c r="I7" s="11">
        <f>VLOOKUP(current_stock[[#This Row],[Item Code]],master_barang[],11,FALSE)</f>
        <v>40</v>
      </c>
      <c r="J7" s="11">
        <f>VLOOKUP(current_stock[[#This Row],[Item Code]],master_barang[],10,FALSE)</f>
        <v>320</v>
      </c>
      <c r="K7" s="11" t="str">
        <f>IF(current_stock[[#This Row],[Qty Available]]&lt;current_stock[[#This Row],[Re Order Point]],"Reorder Required",IF(current_stock[[#This Row],[Qty Available]]&gt;current_stock[[#This Row],[Maximum Stock]],"Overstock","Safe Stock Level"))</f>
        <v>Overstock</v>
      </c>
      <c r="M7" t="s">
        <v>337</v>
      </c>
      <c r="N7" t="s">
        <v>338</v>
      </c>
      <c r="O7" t="s">
        <v>305</v>
      </c>
      <c r="P7" t="s">
        <v>4592</v>
      </c>
      <c r="Q7">
        <v>193</v>
      </c>
      <c r="R7">
        <v>60</v>
      </c>
      <c r="S7">
        <v>325</v>
      </c>
      <c r="T7">
        <v>290</v>
      </c>
      <c r="AE7" s="77">
        <v>46143</v>
      </c>
      <c r="AF7" s="78">
        <f>SUM('Stok Awal'!B:B)</f>
        <v>124508</v>
      </c>
      <c r="AG7" s="79">
        <f>SUMIFS(Barang_Masuk!F:F,Barang_Masuk!B:B,"&gt;="&amp;DATE(2026,1,1),Barang_Masuk!B:B,"&lt;"&amp;DATE(2026,2,1))</f>
        <v>21260</v>
      </c>
      <c r="AH7" s="79">
        <f>SUMIFS(Barang_Keluar!F:F,Barang_Keluar!B:B,"&gt;="&amp;DATE(2026,1,1),Barang_Keluar!B:B,"&lt;"&amp;DATE(2026,2,1))</f>
        <v>10231</v>
      </c>
      <c r="AI7" s="80">
        <f t="shared" ref="AI7" si="0">AI6+AG7-AH7</f>
        <v>179653</v>
      </c>
    </row>
    <row r="8" spans="1:35" x14ac:dyDescent="0.3">
      <c r="A8" s="10" t="s">
        <v>31</v>
      </c>
      <c r="B8" s="9" t="str">
        <f>VLOOKUP(current_stock[[#This Row],[Item Code]],master_barang[],2,FALSE)</f>
        <v>Pocari Beverage Variant 6</v>
      </c>
      <c r="C8" s="9" t="str">
        <f>VLOOKUP(current_stock[[#This Row],[Item Code]],master_barang[],3,FALSE)</f>
        <v>Beverage</v>
      </c>
      <c r="D8" s="11">
        <f>VLOOKUP(current_stock[[#This Row],[Item Code]],stok_awal[],2,FALSE)</f>
        <v>369</v>
      </c>
      <c r="E8" s="11">
        <f>SUMIF(Barang_Masuk!D:D,A8,Barang_Masuk!F:F)</f>
        <v>290</v>
      </c>
      <c r="F8" s="11">
        <f>SUMIF(Barang_Keluar!D:D,A8,Barang_Keluar!F:F)</f>
        <v>243</v>
      </c>
      <c r="G8" s="11">
        <f>current_stock[[#This Row],[Stock Awal]]+current_stock[[#This Row],[Qty Received]]-current_stock[[#This Row],[Qty Dispatched]]</f>
        <v>416</v>
      </c>
      <c r="H8" s="11">
        <f>VLOOKUP(current_stock[[#This Row],[Item Code]],master_barang[],9,FALSE)</f>
        <v>100</v>
      </c>
      <c r="I8" s="11">
        <f>VLOOKUP(current_stock[[#This Row],[Item Code]],master_barang[],11,FALSE)</f>
        <v>50</v>
      </c>
      <c r="J8" s="11">
        <f>VLOOKUP(current_stock[[#This Row],[Item Code]],master_barang[],10,FALSE)</f>
        <v>500</v>
      </c>
      <c r="K8" s="11" t="str">
        <f>IF(current_stock[[#This Row],[Qty Available]]&lt;current_stock[[#This Row],[Re Order Point]],"Reorder Required",IF(current_stock[[#This Row],[Qty Available]]&gt;current_stock[[#This Row],[Maximum Stock]],"Overstock","Safe Stock Level"))</f>
        <v>Safe Stock Level</v>
      </c>
      <c r="M8" t="s">
        <v>450</v>
      </c>
      <c r="N8" t="s">
        <v>451</v>
      </c>
      <c r="O8" t="s">
        <v>435</v>
      </c>
      <c r="P8" t="s">
        <v>4592</v>
      </c>
      <c r="Q8">
        <v>222</v>
      </c>
      <c r="R8">
        <v>200</v>
      </c>
      <c r="S8">
        <v>403</v>
      </c>
      <c r="T8">
        <v>80</v>
      </c>
      <c r="AE8" s="81">
        <v>46174</v>
      </c>
      <c r="AF8" s="82">
        <f>SUM('Stok Awal'!B:B)</f>
        <v>124508</v>
      </c>
      <c r="AG8" s="83">
        <f>SUMIFS(Barang_Masuk!F:F,Barang_Masuk!B:B,"&gt;="&amp;DATE(2026,1,1),Barang_Masuk!B:B,"&lt;"&amp;DATE(2026,2,1))</f>
        <v>21260</v>
      </c>
      <c r="AH8" s="83">
        <f>SUMIFS(Barang_Keluar!F:F,Barang_Keluar!B:B,"&gt;="&amp;DATE(2026,1,1),Barang_Keluar!B:B,"&lt;"&amp;DATE(2026,2,1))</f>
        <v>10231</v>
      </c>
      <c r="AI8" s="84">
        <f>AI7+AG8-AH8</f>
        <v>190682</v>
      </c>
    </row>
    <row r="9" spans="1:35" x14ac:dyDescent="0.3">
      <c r="A9" s="10" t="s">
        <v>34</v>
      </c>
      <c r="B9" s="9" t="str">
        <f>VLOOKUP(current_stock[[#This Row],[Item Code]],master_barang[],2,FALSE)</f>
        <v>Sosro Beverage Variant 7</v>
      </c>
      <c r="C9" s="9" t="str">
        <f>VLOOKUP(current_stock[[#This Row],[Item Code]],master_barang[],3,FALSE)</f>
        <v>Beverage</v>
      </c>
      <c r="D9" s="11">
        <f>VLOOKUP(current_stock[[#This Row],[Item Code]],stok_awal[],2,FALSE)</f>
        <v>1802</v>
      </c>
      <c r="E9" s="11">
        <f>SUMIF(Barang_Masuk!D:D,A9,Barang_Masuk!F:F)</f>
        <v>400</v>
      </c>
      <c r="F9" s="11">
        <f>SUMIF(Barang_Keluar!D:D,A9,Barang_Keluar!F:F)</f>
        <v>94</v>
      </c>
      <c r="G9" s="11">
        <f>current_stock[[#This Row],[Stock Awal]]+current_stock[[#This Row],[Qty Received]]-current_stock[[#This Row],[Qty Dispatched]]</f>
        <v>2108</v>
      </c>
      <c r="H9" s="11">
        <f>VLOOKUP(current_stock[[#This Row],[Item Code]],master_barang[],9,FALSE)</f>
        <v>500</v>
      </c>
      <c r="I9" s="11">
        <f>VLOOKUP(current_stock[[#This Row],[Item Code]],master_barang[],11,FALSE)</f>
        <v>250</v>
      </c>
      <c r="J9" s="11">
        <f>VLOOKUP(current_stock[[#This Row],[Item Code]],master_barang[],10,FALSE)</f>
        <v>2000</v>
      </c>
      <c r="K9" s="11" t="str">
        <f>IF(current_stock[[#This Row],[Qty Available]]&lt;current_stock[[#This Row],[Re Order Point]],"Reorder Required",IF(current_stock[[#This Row],[Qty Available]]&gt;current_stock[[#This Row],[Maximum Stock]],"Overstock","Safe Stock Level"))</f>
        <v>Overstock</v>
      </c>
      <c r="M9" t="s">
        <v>21</v>
      </c>
      <c r="N9" t="s">
        <v>22</v>
      </c>
      <c r="O9" t="s">
        <v>13</v>
      </c>
      <c r="P9" t="s">
        <v>4593</v>
      </c>
      <c r="Q9">
        <v>256</v>
      </c>
      <c r="R9">
        <v>40</v>
      </c>
      <c r="S9">
        <v>384</v>
      </c>
      <c r="T9">
        <v>500</v>
      </c>
    </row>
    <row r="10" spans="1:35" x14ac:dyDescent="0.3">
      <c r="A10" s="10" t="s">
        <v>36</v>
      </c>
      <c r="B10" s="9" t="str">
        <f>VLOOKUP(current_stock[[#This Row],[Item Code]],master_barang[],2,FALSE)</f>
        <v>Aqua Beverage Variant 8</v>
      </c>
      <c r="C10" s="9" t="str">
        <f>VLOOKUP(current_stock[[#This Row],[Item Code]],master_barang[],3,FALSE)</f>
        <v>Beverage</v>
      </c>
      <c r="D10" s="11">
        <f>VLOOKUP(current_stock[[#This Row],[Item Code]],stok_awal[],2,FALSE)</f>
        <v>46</v>
      </c>
      <c r="E10" s="11">
        <f>SUMIF(Barang_Masuk!D:D,A10,Barang_Masuk!F:F)</f>
        <v>690</v>
      </c>
      <c r="F10" s="11">
        <f>SUMIF(Barang_Keluar!D:D,A10,Barang_Keluar!F:F)</f>
        <v>216</v>
      </c>
      <c r="G10" s="11">
        <f>current_stock[[#This Row],[Stock Awal]]+current_stock[[#This Row],[Qty Received]]-current_stock[[#This Row],[Qty Dispatched]]</f>
        <v>520</v>
      </c>
      <c r="H10" s="11">
        <f>VLOOKUP(current_stock[[#This Row],[Item Code]],master_barang[],9,FALSE)</f>
        <v>20</v>
      </c>
      <c r="I10" s="11">
        <f>VLOOKUP(current_stock[[#This Row],[Item Code]],master_barang[],11,FALSE)</f>
        <v>10</v>
      </c>
      <c r="J10" s="11">
        <f>VLOOKUP(current_stock[[#This Row],[Item Code]],master_barang[],10,FALSE)</f>
        <v>100</v>
      </c>
      <c r="K10" s="11" t="str">
        <f>IF(current_stock[[#This Row],[Qty Available]]&lt;current_stock[[#This Row],[Re Order Point]],"Reorder Required",IF(current_stock[[#This Row],[Qty Available]]&gt;current_stock[[#This Row],[Maximum Stock]],"Overstock","Safe Stock Level"))</f>
        <v>Overstock</v>
      </c>
      <c r="M10" t="s">
        <v>95</v>
      </c>
      <c r="N10" t="s">
        <v>96</v>
      </c>
      <c r="O10" t="s">
        <v>13</v>
      </c>
      <c r="P10" t="s">
        <v>4592</v>
      </c>
      <c r="Q10">
        <v>276</v>
      </c>
      <c r="R10">
        <v>100</v>
      </c>
      <c r="S10">
        <v>386</v>
      </c>
      <c r="T10">
        <v>390</v>
      </c>
    </row>
    <row r="11" spans="1:35" x14ac:dyDescent="0.3">
      <c r="A11" s="10" t="s">
        <v>39</v>
      </c>
      <c r="B11" s="9" t="str">
        <f>VLOOKUP(current_stock[[#This Row],[Item Code]],master_barang[],2,FALSE)</f>
        <v>Aqua Beverage Variant 9</v>
      </c>
      <c r="C11" s="9" t="str">
        <f>VLOOKUP(current_stock[[#This Row],[Item Code]],master_barang[],3,FALSE)</f>
        <v>Beverage</v>
      </c>
      <c r="D11" s="11">
        <f>VLOOKUP(current_stock[[#This Row],[Item Code]],stok_awal[],2,FALSE)</f>
        <v>361</v>
      </c>
      <c r="E11" s="11">
        <f>SUMIF(Barang_Masuk!D:D,A11,Barang_Masuk!F:F)</f>
        <v>370</v>
      </c>
      <c r="F11" s="11">
        <f>SUMIF(Barang_Keluar!D:D,A11,Barang_Keluar!F:F)</f>
        <v>394</v>
      </c>
      <c r="G11" s="11">
        <f>current_stock[[#This Row],[Stock Awal]]+current_stock[[#This Row],[Qty Received]]-current_stock[[#This Row],[Qty Dispatched]]</f>
        <v>337</v>
      </c>
      <c r="H11" s="11">
        <f>VLOOKUP(current_stock[[#This Row],[Item Code]],master_barang[],9,FALSE)</f>
        <v>100</v>
      </c>
      <c r="I11" s="11">
        <f>VLOOKUP(current_stock[[#This Row],[Item Code]],master_barang[],11,FALSE)</f>
        <v>50</v>
      </c>
      <c r="J11" s="11">
        <f>VLOOKUP(current_stock[[#This Row],[Item Code]],master_barang[],10,FALSE)</f>
        <v>400</v>
      </c>
      <c r="K11" s="11" t="str">
        <f>IF(current_stock[[#This Row],[Qty Available]]&lt;current_stock[[#This Row],[Re Order Point]],"Reorder Required",IF(current_stock[[#This Row],[Qty Available]]&gt;current_stock[[#This Row],[Maximum Stock]],"Overstock","Safe Stock Level"))</f>
        <v>Safe Stock Level</v>
      </c>
      <c r="M11" t="s">
        <v>256</v>
      </c>
      <c r="N11" t="s">
        <v>257</v>
      </c>
      <c r="O11" t="s">
        <v>202</v>
      </c>
      <c r="P11" t="s">
        <v>4592</v>
      </c>
      <c r="Q11">
        <v>277</v>
      </c>
      <c r="R11">
        <v>60</v>
      </c>
      <c r="S11">
        <v>210</v>
      </c>
      <c r="T11">
        <v>320</v>
      </c>
    </row>
    <row r="12" spans="1:35" x14ac:dyDescent="0.3">
      <c r="A12" s="10" t="s">
        <v>42</v>
      </c>
      <c r="B12" s="9" t="str">
        <f>VLOOKUP(current_stock[[#This Row],[Item Code]],master_barang[],2,FALSE)</f>
        <v>Coca Cola Beverage Variant 10</v>
      </c>
      <c r="C12" s="9" t="str">
        <f>VLOOKUP(current_stock[[#This Row],[Item Code]],master_barang[],3,FALSE)</f>
        <v>Beverage</v>
      </c>
      <c r="D12" s="11">
        <f>VLOOKUP(current_stock[[#This Row],[Item Code]],stok_awal[],2,FALSE)</f>
        <v>567</v>
      </c>
      <c r="E12" s="11">
        <f>SUMIF(Barang_Masuk!D:D,A12,Barang_Masuk!F:F)</f>
        <v>830</v>
      </c>
      <c r="F12" s="11">
        <f>SUMIF(Barang_Keluar!D:D,A12,Barang_Keluar!F:F)</f>
        <v>315</v>
      </c>
      <c r="G12" s="11">
        <f>current_stock[[#This Row],[Stock Awal]]+current_stock[[#This Row],[Qty Received]]-current_stock[[#This Row],[Qty Dispatched]]</f>
        <v>1082</v>
      </c>
      <c r="H12" s="11">
        <f>VLOOKUP(current_stock[[#This Row],[Item Code]],master_barang[],9,FALSE)</f>
        <v>180</v>
      </c>
      <c r="I12" s="11">
        <f>VLOOKUP(current_stock[[#This Row],[Item Code]],master_barang[],11,FALSE)</f>
        <v>90</v>
      </c>
      <c r="J12" s="11">
        <f>VLOOKUP(current_stock[[#This Row],[Item Code]],master_barang[],10,FALSE)</f>
        <v>1080</v>
      </c>
      <c r="K12" s="11" t="str">
        <f>IF(current_stock[[#This Row],[Qty Available]]&lt;current_stock[[#This Row],[Re Order Point]],"Reorder Required",IF(current_stock[[#This Row],[Qty Available]]&gt;current_stock[[#This Row],[Maximum Stock]],"Overstock","Safe Stock Level"))</f>
        <v>Overstock</v>
      </c>
      <c r="M12" t="s">
        <v>188</v>
      </c>
      <c r="N12" t="s">
        <v>189</v>
      </c>
      <c r="O12" t="s">
        <v>119</v>
      </c>
      <c r="P12" t="s">
        <v>4592</v>
      </c>
      <c r="Q12">
        <v>278</v>
      </c>
      <c r="R12">
        <v>100</v>
      </c>
      <c r="S12">
        <v>288</v>
      </c>
      <c r="T12">
        <v>270</v>
      </c>
    </row>
    <row r="13" spans="1:35" x14ac:dyDescent="0.3">
      <c r="A13" s="10" t="s">
        <v>44</v>
      </c>
      <c r="B13" s="9" t="str">
        <f>VLOOKUP(current_stock[[#This Row],[Item Code]],master_barang[],2,FALSE)</f>
        <v>Pocari Beverage Variant 11</v>
      </c>
      <c r="C13" s="9" t="str">
        <f>VLOOKUP(current_stock[[#This Row],[Item Code]],master_barang[],3,FALSE)</f>
        <v>Beverage</v>
      </c>
      <c r="D13" s="11">
        <f>VLOOKUP(current_stock[[#This Row],[Item Code]],stok_awal[],2,FALSE)</f>
        <v>626</v>
      </c>
      <c r="E13" s="11">
        <f>SUMIF(Barang_Masuk!D:D,A13,Barang_Masuk!F:F)</f>
        <v>440</v>
      </c>
      <c r="F13" s="11">
        <f>SUMIF(Barang_Keluar!D:D,A13,Barang_Keluar!F:F)</f>
        <v>224</v>
      </c>
      <c r="G13" s="11">
        <f>current_stock[[#This Row],[Stock Awal]]+current_stock[[#This Row],[Qty Received]]-current_stock[[#This Row],[Qty Dispatched]]</f>
        <v>842</v>
      </c>
      <c r="H13" s="11">
        <f>VLOOKUP(current_stock[[#This Row],[Item Code]],master_barang[],9,FALSE)</f>
        <v>150</v>
      </c>
      <c r="I13" s="11">
        <f>VLOOKUP(current_stock[[#This Row],[Item Code]],master_barang[],11,FALSE)</f>
        <v>75</v>
      </c>
      <c r="J13" s="11">
        <f>VLOOKUP(current_stock[[#This Row],[Item Code]],master_barang[],10,FALSE)</f>
        <v>900</v>
      </c>
      <c r="K13" s="11" t="str">
        <f>IF(current_stock[[#This Row],[Qty Available]]&lt;current_stock[[#This Row],[Re Order Point]],"Reorder Required",IF(current_stock[[#This Row],[Qty Available]]&gt;current_stock[[#This Row],[Maximum Stock]],"Overstock","Safe Stock Level"))</f>
        <v>Safe Stock Level</v>
      </c>
      <c r="M13" t="s">
        <v>47</v>
      </c>
      <c r="N13" t="s">
        <v>48</v>
      </c>
      <c r="O13" t="s">
        <v>13</v>
      </c>
      <c r="P13" t="s">
        <v>4593</v>
      </c>
      <c r="Q13">
        <v>292</v>
      </c>
      <c r="R13">
        <v>40</v>
      </c>
      <c r="S13">
        <v>371</v>
      </c>
      <c r="T13">
        <v>470</v>
      </c>
    </row>
    <row r="14" spans="1:35" x14ac:dyDescent="0.3">
      <c r="A14" s="10" t="s">
        <v>47</v>
      </c>
      <c r="B14" s="9" t="str">
        <f>VLOOKUP(current_stock[[#This Row],[Item Code]],master_barang[],2,FALSE)</f>
        <v>Pocari Beverage Variant 12</v>
      </c>
      <c r="C14" s="9" t="str">
        <f>VLOOKUP(current_stock[[#This Row],[Item Code]],master_barang[],3,FALSE)</f>
        <v>Beverage</v>
      </c>
      <c r="D14" s="11">
        <f>VLOOKUP(current_stock[[#This Row],[Item Code]],stok_awal[],2,FALSE)</f>
        <v>193</v>
      </c>
      <c r="E14" s="11">
        <f>SUMIF(Barang_Masuk!D:D,A14,Barang_Masuk!F:F)</f>
        <v>470</v>
      </c>
      <c r="F14" s="11">
        <f>SUMIF(Barang_Keluar!D:D,A14,Barang_Keluar!F:F)</f>
        <v>371</v>
      </c>
      <c r="G14" s="11">
        <f>current_stock[[#This Row],[Stock Awal]]+current_stock[[#This Row],[Qty Received]]-current_stock[[#This Row],[Qty Dispatched]]</f>
        <v>292</v>
      </c>
      <c r="H14" s="11">
        <f>VLOOKUP(current_stock[[#This Row],[Item Code]],master_barang[],9,FALSE)</f>
        <v>40</v>
      </c>
      <c r="I14" s="11">
        <f>VLOOKUP(current_stock[[#This Row],[Item Code]],master_barang[],11,FALSE)</f>
        <v>20</v>
      </c>
      <c r="J14" s="11">
        <f>VLOOKUP(current_stock[[#This Row],[Item Code]],master_barang[],10,FALSE)</f>
        <v>160</v>
      </c>
      <c r="K14" s="11" t="str">
        <f>IF(current_stock[[#This Row],[Qty Available]]&lt;current_stock[[#This Row],[Re Order Point]],"Reorder Required",IF(current_stock[[#This Row],[Qty Available]]&gt;current_stock[[#This Row],[Maximum Stock]],"Overstock","Safe Stock Level"))</f>
        <v>Overstock</v>
      </c>
      <c r="M14" t="s">
        <v>308</v>
      </c>
      <c r="N14" t="s">
        <v>309</v>
      </c>
      <c r="O14" t="s">
        <v>305</v>
      </c>
      <c r="P14" t="s">
        <v>4593</v>
      </c>
      <c r="Q14">
        <v>304</v>
      </c>
      <c r="R14">
        <v>20</v>
      </c>
      <c r="S14">
        <v>239</v>
      </c>
      <c r="T14">
        <v>470</v>
      </c>
    </row>
    <row r="15" spans="1:35" x14ac:dyDescent="0.3">
      <c r="A15" s="10" t="s">
        <v>50</v>
      </c>
      <c r="B15" s="9" t="str">
        <f>VLOOKUP(current_stock[[#This Row],[Item Code]],master_barang[],2,FALSE)</f>
        <v>Sosro Beverage Variant 13</v>
      </c>
      <c r="C15" s="9" t="str">
        <f>VLOOKUP(current_stock[[#This Row],[Item Code]],master_barang[],3,FALSE)</f>
        <v>Beverage</v>
      </c>
      <c r="D15" s="11">
        <f>VLOOKUP(current_stock[[#This Row],[Item Code]],stok_awal[],2,FALSE)</f>
        <v>529</v>
      </c>
      <c r="E15" s="11">
        <f>SUMIF(Barang_Masuk!D:D,A15,Barang_Masuk!F:F)</f>
        <v>590</v>
      </c>
      <c r="F15" s="11">
        <f>SUMIF(Barang_Keluar!D:D,A15,Barang_Keluar!F:F)</f>
        <v>231</v>
      </c>
      <c r="G15" s="11">
        <f>current_stock[[#This Row],[Stock Awal]]+current_stock[[#This Row],[Qty Received]]-current_stock[[#This Row],[Qty Dispatched]]</f>
        <v>888</v>
      </c>
      <c r="H15" s="11">
        <f>VLOOKUP(current_stock[[#This Row],[Item Code]],master_barang[],9,FALSE)</f>
        <v>200</v>
      </c>
      <c r="I15" s="11">
        <f>VLOOKUP(current_stock[[#This Row],[Item Code]],master_barang[],11,FALSE)</f>
        <v>100</v>
      </c>
      <c r="J15" s="11">
        <f>VLOOKUP(current_stock[[#This Row],[Item Code]],master_barang[],10,FALSE)</f>
        <v>800</v>
      </c>
      <c r="K15" s="11" t="str">
        <f>IF(current_stock[[#This Row],[Qty Available]]&lt;current_stock[[#This Row],[Re Order Point]],"Reorder Required",IF(current_stock[[#This Row],[Qty Available]]&gt;current_stock[[#This Row],[Maximum Stock]],"Overstock","Safe Stock Level"))</f>
        <v>Overstock</v>
      </c>
      <c r="M15" t="s">
        <v>173</v>
      </c>
      <c r="N15" t="s">
        <v>174</v>
      </c>
      <c r="O15" t="s">
        <v>119</v>
      </c>
      <c r="P15" t="s">
        <v>4593</v>
      </c>
      <c r="Q15">
        <v>321</v>
      </c>
      <c r="R15">
        <v>60</v>
      </c>
      <c r="S15">
        <v>372</v>
      </c>
      <c r="T15">
        <v>540</v>
      </c>
    </row>
    <row r="16" spans="1:35" x14ac:dyDescent="0.3">
      <c r="A16" s="10" t="s">
        <v>52</v>
      </c>
      <c r="B16" s="9" t="str">
        <f>VLOOKUP(current_stock[[#This Row],[Item Code]],master_barang[],2,FALSE)</f>
        <v>Coca Cola Beverage Variant 14</v>
      </c>
      <c r="C16" s="9" t="str">
        <f>VLOOKUP(current_stock[[#This Row],[Item Code]],master_barang[],3,FALSE)</f>
        <v>Beverage</v>
      </c>
      <c r="D16" s="11">
        <f>VLOOKUP(current_stock[[#This Row],[Item Code]],stok_awal[],2,FALSE)</f>
        <v>1293</v>
      </c>
      <c r="E16" s="11">
        <f>SUMIF(Barang_Masuk!D:D,A16,Barang_Masuk!F:F)</f>
        <v>770</v>
      </c>
      <c r="F16" s="11">
        <f>SUMIF(Barang_Keluar!D:D,A16,Barang_Keluar!F:F)</f>
        <v>317</v>
      </c>
      <c r="G16" s="11">
        <f>current_stock[[#This Row],[Stock Awal]]+current_stock[[#This Row],[Qty Received]]-current_stock[[#This Row],[Qty Dispatched]]</f>
        <v>1746</v>
      </c>
      <c r="H16" s="11">
        <f>VLOOKUP(current_stock[[#This Row],[Item Code]],master_barang[],9,FALSE)</f>
        <v>400</v>
      </c>
      <c r="I16" s="11">
        <f>VLOOKUP(current_stock[[#This Row],[Item Code]],master_barang[],11,FALSE)</f>
        <v>200</v>
      </c>
      <c r="J16" s="11">
        <f>VLOOKUP(current_stock[[#This Row],[Item Code]],master_barang[],10,FALSE)</f>
        <v>2400</v>
      </c>
      <c r="K16" s="11" t="str">
        <f>IF(current_stock[[#This Row],[Qty Available]]&lt;current_stock[[#This Row],[Re Order Point]],"Reorder Required",IF(current_stock[[#This Row],[Qty Available]]&gt;current_stock[[#This Row],[Maximum Stock]],"Overstock","Safe Stock Level"))</f>
        <v>Safe Stock Level</v>
      </c>
      <c r="M16" t="s">
        <v>103</v>
      </c>
      <c r="N16" t="s">
        <v>104</v>
      </c>
      <c r="O16" t="s">
        <v>13</v>
      </c>
      <c r="P16" t="s">
        <v>4593</v>
      </c>
      <c r="Q16">
        <v>332</v>
      </c>
      <c r="R16">
        <v>80</v>
      </c>
      <c r="S16">
        <v>386</v>
      </c>
      <c r="T16">
        <v>340</v>
      </c>
    </row>
    <row r="17" spans="1:20" x14ac:dyDescent="0.3">
      <c r="A17" s="10" t="s">
        <v>54</v>
      </c>
      <c r="B17" s="9" t="str">
        <f>VLOOKUP(current_stock[[#This Row],[Item Code]],master_barang[],2,FALSE)</f>
        <v>Aqua Beverage Variant 15</v>
      </c>
      <c r="C17" s="9" t="str">
        <f>VLOOKUP(current_stock[[#This Row],[Item Code]],master_barang[],3,FALSE)</f>
        <v>Beverage</v>
      </c>
      <c r="D17" s="11">
        <f>VLOOKUP(current_stock[[#This Row],[Item Code]],stok_awal[],2,FALSE)</f>
        <v>313</v>
      </c>
      <c r="E17" s="11">
        <f>SUMIF(Barang_Masuk!D:D,A17,Barang_Masuk!F:F)</f>
        <v>940</v>
      </c>
      <c r="F17" s="11">
        <f>SUMIF(Barang_Keluar!D:D,A17,Barang_Keluar!F:F)</f>
        <v>445</v>
      </c>
      <c r="G17" s="11">
        <f>current_stock[[#This Row],[Stock Awal]]+current_stock[[#This Row],[Qty Received]]-current_stock[[#This Row],[Qty Dispatched]]</f>
        <v>808</v>
      </c>
      <c r="H17" s="11">
        <f>VLOOKUP(current_stock[[#This Row],[Item Code]],master_barang[],9,FALSE)</f>
        <v>150</v>
      </c>
      <c r="I17" s="11">
        <f>VLOOKUP(current_stock[[#This Row],[Item Code]],master_barang[],11,FALSE)</f>
        <v>75</v>
      </c>
      <c r="J17" s="11">
        <f>VLOOKUP(current_stock[[#This Row],[Item Code]],master_barang[],10,FALSE)</f>
        <v>900</v>
      </c>
      <c r="K17" s="11" t="str">
        <f>IF(current_stock[[#This Row],[Qty Available]]&lt;current_stock[[#This Row],[Re Order Point]],"Reorder Required",IF(current_stock[[#This Row],[Qty Available]]&gt;current_stock[[#This Row],[Maximum Stock]],"Overstock","Safe Stock Level"))</f>
        <v>Safe Stock Level</v>
      </c>
      <c r="M17" t="s">
        <v>113</v>
      </c>
      <c r="N17" t="s">
        <v>114</v>
      </c>
      <c r="O17" t="s">
        <v>13</v>
      </c>
      <c r="P17" t="s">
        <v>4592</v>
      </c>
      <c r="Q17">
        <v>333</v>
      </c>
      <c r="R17">
        <v>60</v>
      </c>
      <c r="S17">
        <v>332</v>
      </c>
      <c r="T17">
        <v>480</v>
      </c>
    </row>
    <row r="18" spans="1:20" x14ac:dyDescent="0.3">
      <c r="A18" s="10" t="s">
        <v>57</v>
      </c>
      <c r="B18" s="9" t="str">
        <f>VLOOKUP(current_stock[[#This Row],[Item Code]],master_barang[],2,FALSE)</f>
        <v>Sosro Beverage Variant 16</v>
      </c>
      <c r="C18" s="9" t="str">
        <f>VLOOKUP(current_stock[[#This Row],[Item Code]],master_barang[],3,FALSE)</f>
        <v>Beverage</v>
      </c>
      <c r="D18" s="11">
        <f>VLOOKUP(current_stock[[#This Row],[Item Code]],stok_awal[],2,FALSE)</f>
        <v>745</v>
      </c>
      <c r="E18" s="11">
        <f>SUMIF(Barang_Masuk!D:D,A18,Barang_Masuk!F:F)</f>
        <v>430</v>
      </c>
      <c r="F18" s="11">
        <f>SUMIF(Barang_Keluar!D:D,A18,Barang_Keluar!F:F)</f>
        <v>409</v>
      </c>
      <c r="G18" s="11">
        <f>current_stock[[#This Row],[Stock Awal]]+current_stock[[#This Row],[Qty Received]]-current_stock[[#This Row],[Qty Dispatched]]</f>
        <v>766</v>
      </c>
      <c r="H18" s="11">
        <f>VLOOKUP(current_stock[[#This Row],[Item Code]],master_barang[],9,FALSE)</f>
        <v>180</v>
      </c>
      <c r="I18" s="11">
        <f>VLOOKUP(current_stock[[#This Row],[Item Code]],master_barang[],11,FALSE)</f>
        <v>90</v>
      </c>
      <c r="J18" s="11">
        <f>VLOOKUP(current_stock[[#This Row],[Item Code]],master_barang[],10,FALSE)</f>
        <v>1080</v>
      </c>
      <c r="K18" s="11" t="str">
        <f>IF(current_stock[[#This Row],[Qty Available]]&lt;current_stock[[#This Row],[Re Order Point]],"Reorder Required",IF(current_stock[[#This Row],[Qty Available]]&gt;current_stock[[#This Row],[Maximum Stock]],"Overstock","Safe Stock Level"))</f>
        <v>Safe Stock Level</v>
      </c>
      <c r="M18" t="s">
        <v>437</v>
      </c>
      <c r="N18" t="s">
        <v>438</v>
      </c>
      <c r="O18" t="s">
        <v>435</v>
      </c>
      <c r="P18" t="s">
        <v>4592</v>
      </c>
      <c r="Q18">
        <v>333</v>
      </c>
      <c r="R18">
        <v>120</v>
      </c>
      <c r="S18">
        <v>411</v>
      </c>
      <c r="T18">
        <v>490</v>
      </c>
    </row>
    <row r="19" spans="1:20" x14ac:dyDescent="0.3">
      <c r="A19" s="10" t="s">
        <v>59</v>
      </c>
      <c r="B19" s="9" t="str">
        <f>VLOOKUP(current_stock[[#This Row],[Item Code]],master_barang[],2,FALSE)</f>
        <v>Aqua Beverage Variant 17</v>
      </c>
      <c r="C19" s="9" t="str">
        <f>VLOOKUP(current_stock[[#This Row],[Item Code]],master_barang[],3,FALSE)</f>
        <v>Beverage</v>
      </c>
      <c r="D19" s="11">
        <f>VLOOKUP(current_stock[[#This Row],[Item Code]],stok_awal[],2,FALSE)</f>
        <v>286</v>
      </c>
      <c r="E19" s="11">
        <f>SUMIF(Barang_Masuk!D:D,A19,Barang_Masuk!F:F)</f>
        <v>770</v>
      </c>
      <c r="F19" s="11">
        <f>SUMIF(Barang_Keluar!D:D,A19,Barang_Keluar!F:F)</f>
        <v>335</v>
      </c>
      <c r="G19" s="11">
        <f>current_stock[[#This Row],[Stock Awal]]+current_stock[[#This Row],[Qty Received]]-current_stock[[#This Row],[Qty Dispatched]]</f>
        <v>721</v>
      </c>
      <c r="H19" s="11">
        <f>VLOOKUP(current_stock[[#This Row],[Item Code]],master_barang[],9,FALSE)</f>
        <v>120</v>
      </c>
      <c r="I19" s="11">
        <f>VLOOKUP(current_stock[[#This Row],[Item Code]],master_barang[],11,FALSE)</f>
        <v>60</v>
      </c>
      <c r="J19" s="11">
        <f>VLOOKUP(current_stock[[#This Row],[Item Code]],master_barang[],10,FALSE)</f>
        <v>600</v>
      </c>
      <c r="K19" s="11" t="str">
        <f>IF(current_stock[[#This Row],[Qty Available]]&lt;current_stock[[#This Row],[Re Order Point]],"Reorder Required",IF(current_stock[[#This Row],[Qty Available]]&gt;current_stock[[#This Row],[Maximum Stock]],"Overstock","Safe Stock Level"))</f>
        <v>Overstock</v>
      </c>
      <c r="M19" t="s">
        <v>39</v>
      </c>
      <c r="N19" t="s">
        <v>40</v>
      </c>
      <c r="O19" t="s">
        <v>13</v>
      </c>
      <c r="P19" t="s">
        <v>4592</v>
      </c>
      <c r="Q19">
        <v>337</v>
      </c>
      <c r="R19">
        <v>100</v>
      </c>
      <c r="S19">
        <v>394</v>
      </c>
      <c r="T19">
        <v>370</v>
      </c>
    </row>
    <row r="20" spans="1:20" x14ac:dyDescent="0.3">
      <c r="A20" s="10" t="s">
        <v>62</v>
      </c>
      <c r="B20" s="9" t="str">
        <f>VLOOKUP(current_stock[[#This Row],[Item Code]],master_barang[],2,FALSE)</f>
        <v>Sosro Beverage Variant 18</v>
      </c>
      <c r="C20" s="9" t="str">
        <f>VLOOKUP(current_stock[[#This Row],[Item Code]],master_barang[],3,FALSE)</f>
        <v>Beverage</v>
      </c>
      <c r="D20" s="11">
        <f>VLOOKUP(current_stock[[#This Row],[Item Code]],stok_awal[],2,FALSE)</f>
        <v>2062</v>
      </c>
      <c r="E20" s="11">
        <f>SUMIF(Barang_Masuk!D:D,A20,Barang_Masuk!F:F)</f>
        <v>790</v>
      </c>
      <c r="F20" s="11">
        <f>SUMIF(Barang_Keluar!D:D,A20,Barang_Keluar!F:F)</f>
        <v>339</v>
      </c>
      <c r="G20" s="11">
        <f>current_stock[[#This Row],[Stock Awal]]+current_stock[[#This Row],[Qty Received]]-current_stock[[#This Row],[Qty Dispatched]]</f>
        <v>2513</v>
      </c>
      <c r="H20" s="11">
        <f>VLOOKUP(current_stock[[#This Row],[Item Code]],master_barang[],9,FALSE)</f>
        <v>500</v>
      </c>
      <c r="I20" s="11">
        <f>VLOOKUP(current_stock[[#This Row],[Item Code]],master_barang[],11,FALSE)</f>
        <v>250</v>
      </c>
      <c r="J20" s="11">
        <f>VLOOKUP(current_stock[[#This Row],[Item Code]],master_barang[],10,FALSE)</f>
        <v>2000</v>
      </c>
      <c r="K20" s="11" t="str">
        <f>IF(current_stock[[#This Row],[Qty Available]]&lt;current_stock[[#This Row],[Re Order Point]],"Reorder Required",IF(current_stock[[#This Row],[Qty Available]]&gt;current_stock[[#This Row],[Maximum Stock]],"Overstock","Safe Stock Level"))</f>
        <v>Overstock</v>
      </c>
      <c r="M20" t="s">
        <v>452</v>
      </c>
      <c r="N20" t="s">
        <v>453</v>
      </c>
      <c r="O20" t="s">
        <v>435</v>
      </c>
      <c r="P20" t="s">
        <v>4592</v>
      </c>
      <c r="Q20">
        <v>338</v>
      </c>
      <c r="R20">
        <v>120</v>
      </c>
      <c r="S20">
        <v>232</v>
      </c>
      <c r="T20">
        <v>220</v>
      </c>
    </row>
    <row r="21" spans="1:20" x14ac:dyDescent="0.3">
      <c r="A21" s="10" t="s">
        <v>65</v>
      </c>
      <c r="B21" s="9" t="str">
        <f>VLOOKUP(current_stock[[#This Row],[Item Code]],master_barang[],2,FALSE)</f>
        <v>Aqua Beverage Variant 19</v>
      </c>
      <c r="C21" s="9" t="str">
        <f>VLOOKUP(current_stock[[#This Row],[Item Code]],master_barang[],3,FALSE)</f>
        <v>Beverage</v>
      </c>
      <c r="D21" s="11">
        <f>VLOOKUP(current_stock[[#This Row],[Item Code]],stok_awal[],2,FALSE)</f>
        <v>302</v>
      </c>
      <c r="E21" s="11">
        <f>SUMIF(Barang_Masuk!D:D,A21,Barang_Masuk!F:F)</f>
        <v>510</v>
      </c>
      <c r="F21" s="11">
        <f>SUMIF(Barang_Keluar!D:D,A21,Barang_Keluar!F:F)</f>
        <v>343</v>
      </c>
      <c r="G21" s="11">
        <f>current_stock[[#This Row],[Stock Awal]]+current_stock[[#This Row],[Qty Received]]-current_stock[[#This Row],[Qty Dispatched]]</f>
        <v>469</v>
      </c>
      <c r="H21" s="11">
        <f>VLOOKUP(current_stock[[#This Row],[Item Code]],master_barang[],9,FALSE)</f>
        <v>120</v>
      </c>
      <c r="I21" s="11">
        <f>VLOOKUP(current_stock[[#This Row],[Item Code]],master_barang[],11,FALSE)</f>
        <v>60</v>
      </c>
      <c r="J21" s="11">
        <f>VLOOKUP(current_stock[[#This Row],[Item Code]],master_barang[],10,FALSE)</f>
        <v>720</v>
      </c>
      <c r="K21" s="11" t="str">
        <f>IF(current_stock[[#This Row],[Qty Available]]&lt;current_stock[[#This Row],[Re Order Point]],"Reorder Required",IF(current_stock[[#This Row],[Qty Available]]&gt;current_stock[[#This Row],[Maximum Stock]],"Overstock","Safe Stock Level"))</f>
        <v>Safe Stock Level</v>
      </c>
      <c r="M21" t="s">
        <v>254</v>
      </c>
      <c r="N21" t="s">
        <v>255</v>
      </c>
      <c r="O21" t="s">
        <v>202</v>
      </c>
      <c r="P21" t="s">
        <v>4593</v>
      </c>
      <c r="Q21">
        <v>345</v>
      </c>
      <c r="R21">
        <v>20</v>
      </c>
      <c r="S21">
        <v>327</v>
      </c>
      <c r="T21">
        <v>580</v>
      </c>
    </row>
    <row r="22" spans="1:20" x14ac:dyDescent="0.3">
      <c r="A22" s="10" t="s">
        <v>67</v>
      </c>
      <c r="B22" s="9" t="str">
        <f>VLOOKUP(current_stock[[#This Row],[Item Code]],master_barang[],2,FALSE)</f>
        <v>Coca Cola Beverage Variant 20</v>
      </c>
      <c r="C22" s="9" t="str">
        <f>VLOOKUP(current_stock[[#This Row],[Item Code]],master_barang[],3,FALSE)</f>
        <v>Beverage</v>
      </c>
      <c r="D22" s="11">
        <f>VLOOKUP(current_stock[[#This Row],[Item Code]],stok_awal[],2,FALSE)</f>
        <v>1450</v>
      </c>
      <c r="E22" s="11">
        <f>SUMIF(Barang_Masuk!D:D,A22,Barang_Masuk!F:F)</f>
        <v>1160</v>
      </c>
      <c r="F22" s="11">
        <f>SUMIF(Barang_Keluar!D:D,A22,Barang_Keluar!F:F)</f>
        <v>186</v>
      </c>
      <c r="G22" s="11">
        <f>current_stock[[#This Row],[Stock Awal]]+current_stock[[#This Row],[Qty Received]]-current_stock[[#This Row],[Qty Dispatched]]</f>
        <v>2424</v>
      </c>
      <c r="H22" s="11">
        <f>VLOOKUP(current_stock[[#This Row],[Item Code]],master_barang[],9,FALSE)</f>
        <v>300</v>
      </c>
      <c r="I22" s="11">
        <f>VLOOKUP(current_stock[[#This Row],[Item Code]],master_barang[],11,FALSE)</f>
        <v>150</v>
      </c>
      <c r="J22" s="11">
        <f>VLOOKUP(current_stock[[#This Row],[Item Code]],master_barang[],10,FALSE)</f>
        <v>1500</v>
      </c>
      <c r="K22" s="11" t="str">
        <f>IF(current_stock[[#This Row],[Qty Available]]&lt;current_stock[[#This Row],[Re Order Point]],"Reorder Required",IF(current_stock[[#This Row],[Qty Available]]&gt;current_stock[[#This Row],[Maximum Stock]],"Overstock","Safe Stock Level"))</f>
        <v>Overstock</v>
      </c>
      <c r="M22" t="s">
        <v>468</v>
      </c>
      <c r="N22" t="s">
        <v>469</v>
      </c>
      <c r="O22" t="s">
        <v>435</v>
      </c>
      <c r="P22" t="s">
        <v>4592</v>
      </c>
      <c r="Q22">
        <v>353</v>
      </c>
      <c r="R22">
        <v>120</v>
      </c>
      <c r="S22">
        <v>411</v>
      </c>
      <c r="T22">
        <v>470</v>
      </c>
    </row>
    <row r="23" spans="1:20" x14ac:dyDescent="0.3">
      <c r="A23" s="10" t="s">
        <v>69</v>
      </c>
      <c r="B23" s="9" t="str">
        <f>VLOOKUP(current_stock[[#This Row],[Item Code]],master_barang[],2,FALSE)</f>
        <v>Sosro Beverage Variant 21</v>
      </c>
      <c r="C23" s="9" t="str">
        <f>VLOOKUP(current_stock[[#This Row],[Item Code]],master_barang[],3,FALSE)</f>
        <v>Beverage</v>
      </c>
      <c r="D23" s="11">
        <f>VLOOKUP(current_stock[[#This Row],[Item Code]],stok_awal[],2,FALSE)</f>
        <v>163</v>
      </c>
      <c r="E23" s="11">
        <f>SUMIF(Barang_Masuk!D:D,A23,Barang_Masuk!F:F)</f>
        <v>700</v>
      </c>
      <c r="F23" s="11">
        <f>SUMIF(Barang_Keluar!D:D,A23,Barang_Keluar!F:F)</f>
        <v>268</v>
      </c>
      <c r="G23" s="11">
        <f>current_stock[[#This Row],[Stock Awal]]+current_stock[[#This Row],[Qty Received]]-current_stock[[#This Row],[Qty Dispatched]]</f>
        <v>595</v>
      </c>
      <c r="H23" s="11">
        <f>VLOOKUP(current_stock[[#This Row],[Item Code]],master_barang[],9,FALSE)</f>
        <v>80</v>
      </c>
      <c r="I23" s="11">
        <f>VLOOKUP(current_stock[[#This Row],[Item Code]],master_barang[],11,FALSE)</f>
        <v>40</v>
      </c>
      <c r="J23" s="11">
        <f>VLOOKUP(current_stock[[#This Row],[Item Code]],master_barang[],10,FALSE)</f>
        <v>400</v>
      </c>
      <c r="K23" s="11" t="str">
        <f>IF(current_stock[[#This Row],[Qty Available]]&lt;current_stock[[#This Row],[Re Order Point]],"Reorder Required",IF(current_stock[[#This Row],[Qty Available]]&gt;current_stock[[#This Row],[Maximum Stock]],"Overstock","Safe Stock Level"))</f>
        <v>Overstock</v>
      </c>
      <c r="M23" t="s">
        <v>320</v>
      </c>
      <c r="N23" t="s">
        <v>321</v>
      </c>
      <c r="O23" t="s">
        <v>305</v>
      </c>
      <c r="P23" t="s">
        <v>4593</v>
      </c>
      <c r="Q23">
        <v>359</v>
      </c>
      <c r="R23">
        <v>20</v>
      </c>
      <c r="S23">
        <v>514</v>
      </c>
      <c r="T23">
        <v>820</v>
      </c>
    </row>
    <row r="24" spans="1:20" x14ac:dyDescent="0.3">
      <c r="A24" s="10" t="s">
        <v>72</v>
      </c>
      <c r="B24" s="9" t="str">
        <f>VLOOKUP(current_stock[[#This Row],[Item Code]],master_barang[],2,FALSE)</f>
        <v>Sosro Beverage Variant 22</v>
      </c>
      <c r="C24" s="9" t="str">
        <f>VLOOKUP(current_stock[[#This Row],[Item Code]],master_barang[],3,FALSE)</f>
        <v>Beverage</v>
      </c>
      <c r="D24" s="11">
        <f>VLOOKUP(current_stock[[#This Row],[Item Code]],stok_awal[],2,FALSE)</f>
        <v>150</v>
      </c>
      <c r="E24" s="11">
        <f>SUMIF(Barang_Masuk!D:D,A24,Barang_Masuk!F:F)</f>
        <v>760</v>
      </c>
      <c r="F24" s="11">
        <f>SUMIF(Barang_Keluar!D:D,A24,Barang_Keluar!F:F)</f>
        <v>279</v>
      </c>
      <c r="G24" s="11">
        <f>current_stock[[#This Row],[Stock Awal]]+current_stock[[#This Row],[Qty Received]]-current_stock[[#This Row],[Qty Dispatched]]</f>
        <v>631</v>
      </c>
      <c r="H24" s="11">
        <f>VLOOKUP(current_stock[[#This Row],[Item Code]],master_barang[],9,FALSE)</f>
        <v>60</v>
      </c>
      <c r="I24" s="11">
        <f>VLOOKUP(current_stock[[#This Row],[Item Code]],master_barang[],11,FALSE)</f>
        <v>30</v>
      </c>
      <c r="J24" s="11">
        <f>VLOOKUP(current_stock[[#This Row],[Item Code]],master_barang[],10,FALSE)</f>
        <v>360</v>
      </c>
      <c r="K24" s="11" t="str">
        <f>IF(current_stock[[#This Row],[Qty Available]]&lt;current_stock[[#This Row],[Re Order Point]],"Reorder Required",IF(current_stock[[#This Row],[Qty Available]]&gt;current_stock[[#This Row],[Maximum Stock]],"Overstock","Safe Stock Level"))</f>
        <v>Overstock</v>
      </c>
      <c r="M24" t="s">
        <v>440</v>
      </c>
      <c r="N24" t="s">
        <v>441</v>
      </c>
      <c r="O24" t="s">
        <v>435</v>
      </c>
      <c r="P24" t="s">
        <v>4592</v>
      </c>
      <c r="Q24">
        <v>370</v>
      </c>
      <c r="R24">
        <v>250</v>
      </c>
      <c r="S24">
        <v>500</v>
      </c>
      <c r="T24">
        <v>270</v>
      </c>
    </row>
    <row r="25" spans="1:20" x14ac:dyDescent="0.3">
      <c r="A25" s="10" t="s">
        <v>74</v>
      </c>
      <c r="B25" s="9" t="str">
        <f>VLOOKUP(current_stock[[#This Row],[Item Code]],master_barang[],2,FALSE)</f>
        <v>Sosro Beverage Variant 23</v>
      </c>
      <c r="C25" s="9" t="str">
        <f>VLOOKUP(current_stock[[#This Row],[Item Code]],master_barang[],3,FALSE)</f>
        <v>Beverage</v>
      </c>
      <c r="D25" s="11">
        <f>VLOOKUP(current_stock[[#This Row],[Item Code]],stok_awal[],2,FALSE)</f>
        <v>178</v>
      </c>
      <c r="E25" s="11">
        <f>SUMIF(Barang_Masuk!D:D,A25,Barang_Masuk!F:F)</f>
        <v>530</v>
      </c>
      <c r="F25" s="11">
        <f>SUMIF(Barang_Keluar!D:D,A25,Barang_Keluar!F:F)</f>
        <v>244</v>
      </c>
      <c r="G25" s="11">
        <f>current_stock[[#This Row],[Stock Awal]]+current_stock[[#This Row],[Qty Received]]-current_stock[[#This Row],[Qty Dispatched]]</f>
        <v>464</v>
      </c>
      <c r="H25" s="11">
        <f>VLOOKUP(current_stock[[#This Row],[Item Code]],master_barang[],9,FALSE)</f>
        <v>40</v>
      </c>
      <c r="I25" s="11">
        <f>VLOOKUP(current_stock[[#This Row],[Item Code]],master_barang[],11,FALSE)</f>
        <v>20</v>
      </c>
      <c r="J25" s="11">
        <f>VLOOKUP(current_stock[[#This Row],[Item Code]],master_barang[],10,FALSE)</f>
        <v>200</v>
      </c>
      <c r="K25" s="11" t="str">
        <f>IF(current_stock[[#This Row],[Qty Available]]&lt;current_stock[[#This Row],[Re Order Point]],"Reorder Required",IF(current_stock[[#This Row],[Qty Available]]&gt;current_stock[[#This Row],[Maximum Stock]],"Overstock","Safe Stock Level"))</f>
        <v>Overstock</v>
      </c>
      <c r="M25" t="s">
        <v>357</v>
      </c>
      <c r="N25" t="s">
        <v>358</v>
      </c>
      <c r="O25" t="s">
        <v>305</v>
      </c>
      <c r="P25" t="s">
        <v>4593</v>
      </c>
      <c r="Q25">
        <v>378</v>
      </c>
      <c r="R25">
        <v>60</v>
      </c>
      <c r="S25">
        <v>268</v>
      </c>
      <c r="T25">
        <v>420</v>
      </c>
    </row>
    <row r="26" spans="1:20" x14ac:dyDescent="0.3">
      <c r="A26" s="10" t="s">
        <v>77</v>
      </c>
      <c r="B26" s="9" t="str">
        <f>VLOOKUP(current_stock[[#This Row],[Item Code]],master_barang[],2,FALSE)</f>
        <v>Aqua Beverage Variant 24</v>
      </c>
      <c r="C26" s="9" t="str">
        <f>VLOOKUP(current_stock[[#This Row],[Item Code]],master_barang[],3,FALSE)</f>
        <v>Beverage</v>
      </c>
      <c r="D26" s="11">
        <f>VLOOKUP(current_stock[[#This Row],[Item Code]],stok_awal[],2,FALSE)</f>
        <v>384</v>
      </c>
      <c r="E26" s="11">
        <f>SUMIF(Barang_Masuk!D:D,A26,Barang_Masuk!F:F)</f>
        <v>380</v>
      </c>
      <c r="F26" s="11">
        <f>SUMIF(Barang_Keluar!D:D,A26,Barang_Keluar!F:F)</f>
        <v>322</v>
      </c>
      <c r="G26" s="11">
        <f>current_stock[[#This Row],[Stock Awal]]+current_stock[[#This Row],[Qty Received]]-current_stock[[#This Row],[Qty Dispatched]]</f>
        <v>442</v>
      </c>
      <c r="H26" s="11">
        <f>VLOOKUP(current_stock[[#This Row],[Item Code]],master_barang[],9,FALSE)</f>
        <v>100</v>
      </c>
      <c r="I26" s="11">
        <f>VLOOKUP(current_stock[[#This Row],[Item Code]],master_barang[],11,FALSE)</f>
        <v>50</v>
      </c>
      <c r="J26" s="11">
        <f>VLOOKUP(current_stock[[#This Row],[Item Code]],master_barang[],10,FALSE)</f>
        <v>600</v>
      </c>
      <c r="K26" s="11" t="str">
        <f>IF(current_stock[[#This Row],[Qty Available]]&lt;current_stock[[#This Row],[Re Order Point]],"Reorder Required",IF(current_stock[[#This Row],[Qty Available]]&gt;current_stock[[#This Row],[Maximum Stock]],"Overstock","Safe Stock Level"))</f>
        <v>Safe Stock Level</v>
      </c>
      <c r="M26" t="s">
        <v>351</v>
      </c>
      <c r="N26" t="s">
        <v>352</v>
      </c>
      <c r="O26" t="s">
        <v>305</v>
      </c>
      <c r="P26" t="s">
        <v>4592</v>
      </c>
      <c r="Q26">
        <v>393</v>
      </c>
      <c r="R26">
        <v>120</v>
      </c>
      <c r="S26">
        <v>345</v>
      </c>
      <c r="T26">
        <v>370</v>
      </c>
    </row>
    <row r="27" spans="1:20" x14ac:dyDescent="0.3">
      <c r="A27" s="10" t="s">
        <v>79</v>
      </c>
      <c r="B27" s="9" t="str">
        <f>VLOOKUP(current_stock[[#This Row],[Item Code]],master_barang[],2,FALSE)</f>
        <v>Sosro Beverage Variant 25</v>
      </c>
      <c r="C27" s="9" t="str">
        <f>VLOOKUP(current_stock[[#This Row],[Item Code]],master_barang[],3,FALSE)</f>
        <v>Beverage</v>
      </c>
      <c r="D27" s="11">
        <f>VLOOKUP(current_stock[[#This Row],[Item Code]],stok_awal[],2,FALSE)</f>
        <v>792</v>
      </c>
      <c r="E27" s="11">
        <f>SUMIF(Barang_Masuk!D:D,A27,Barang_Masuk!F:F)</f>
        <v>160</v>
      </c>
      <c r="F27" s="11">
        <f>SUMIF(Barang_Keluar!D:D,A27,Barang_Keluar!F:F)</f>
        <v>435</v>
      </c>
      <c r="G27" s="11">
        <f>current_stock[[#This Row],[Stock Awal]]+current_stock[[#This Row],[Qty Received]]-current_stock[[#This Row],[Qty Dispatched]]</f>
        <v>517</v>
      </c>
      <c r="H27" s="11">
        <f>VLOOKUP(current_stock[[#This Row],[Item Code]],master_barang[],9,FALSE)</f>
        <v>180</v>
      </c>
      <c r="I27" s="11">
        <f>VLOOKUP(current_stock[[#This Row],[Item Code]],master_barang[],11,FALSE)</f>
        <v>90</v>
      </c>
      <c r="J27" s="11">
        <f>VLOOKUP(current_stock[[#This Row],[Item Code]],master_barang[],10,FALSE)</f>
        <v>720</v>
      </c>
      <c r="K27" s="11" t="str">
        <f>IF(current_stock[[#This Row],[Qty Available]]&lt;current_stock[[#This Row],[Re Order Point]],"Reorder Required",IF(current_stock[[#This Row],[Qty Available]]&gt;current_stock[[#This Row],[Maximum Stock]],"Overstock","Safe Stock Level"))</f>
        <v>Safe Stock Level</v>
      </c>
      <c r="M27" t="s">
        <v>365</v>
      </c>
      <c r="N27" t="s">
        <v>366</v>
      </c>
      <c r="O27" t="s">
        <v>305</v>
      </c>
      <c r="P27" t="s">
        <v>4593</v>
      </c>
      <c r="Q27">
        <v>403</v>
      </c>
      <c r="R27">
        <v>40</v>
      </c>
      <c r="S27">
        <v>327</v>
      </c>
      <c r="T27">
        <v>540</v>
      </c>
    </row>
    <row r="28" spans="1:20" x14ac:dyDescent="0.3">
      <c r="A28" s="10" t="s">
        <v>82</v>
      </c>
      <c r="B28" s="9" t="str">
        <f>VLOOKUP(current_stock[[#This Row],[Item Code]],master_barang[],2,FALSE)</f>
        <v>Pocari Beverage Variant 26</v>
      </c>
      <c r="C28" s="9" t="str">
        <f>VLOOKUP(current_stock[[#This Row],[Item Code]],master_barang[],3,FALSE)</f>
        <v>Beverage</v>
      </c>
      <c r="D28" s="11">
        <f>VLOOKUP(current_stock[[#This Row],[Item Code]],stok_awal[],2,FALSE)</f>
        <v>630</v>
      </c>
      <c r="E28" s="11">
        <f>SUMIF(Barang_Masuk!D:D,A28,Barang_Masuk!F:F)</f>
        <v>910</v>
      </c>
      <c r="F28" s="11">
        <f>SUMIF(Barang_Keluar!D:D,A28,Barang_Keluar!F:F)</f>
        <v>335</v>
      </c>
      <c r="G28" s="11">
        <f>current_stock[[#This Row],[Stock Awal]]+current_stock[[#This Row],[Qty Received]]-current_stock[[#This Row],[Qty Dispatched]]</f>
        <v>1205</v>
      </c>
      <c r="H28" s="11">
        <f>VLOOKUP(current_stock[[#This Row],[Item Code]],master_barang[],9,FALSE)</f>
        <v>200</v>
      </c>
      <c r="I28" s="11">
        <f>VLOOKUP(current_stock[[#This Row],[Item Code]],master_barang[],11,FALSE)</f>
        <v>100</v>
      </c>
      <c r="J28" s="11">
        <f>VLOOKUP(current_stock[[#This Row],[Item Code]],master_barang[],10,FALSE)</f>
        <v>1200</v>
      </c>
      <c r="K28" s="11" t="str">
        <f>IF(current_stock[[#This Row],[Qty Available]]&lt;current_stock[[#This Row],[Re Order Point]],"Reorder Required",IF(current_stock[[#This Row],[Qty Available]]&gt;current_stock[[#This Row],[Maximum Stock]],"Overstock","Safe Stock Level"))</f>
        <v>Overstock</v>
      </c>
      <c r="M28" t="s">
        <v>316</v>
      </c>
      <c r="N28" t="s">
        <v>317</v>
      </c>
      <c r="O28" t="s">
        <v>305</v>
      </c>
      <c r="P28" t="s">
        <v>4593</v>
      </c>
      <c r="Q28">
        <v>405</v>
      </c>
      <c r="R28">
        <v>80</v>
      </c>
      <c r="S28">
        <v>355</v>
      </c>
      <c r="T28">
        <v>430</v>
      </c>
    </row>
    <row r="29" spans="1:20" x14ac:dyDescent="0.3">
      <c r="A29" s="10" t="s">
        <v>84</v>
      </c>
      <c r="B29" s="9" t="str">
        <f>VLOOKUP(current_stock[[#This Row],[Item Code]],master_barang[],2,FALSE)</f>
        <v>Aqua Beverage Variant 27</v>
      </c>
      <c r="C29" s="9" t="str">
        <f>VLOOKUP(current_stock[[#This Row],[Item Code]],master_barang[],3,FALSE)</f>
        <v>Beverage</v>
      </c>
      <c r="D29" s="11">
        <f>VLOOKUP(current_stock[[#This Row],[Item Code]],stok_awal[],2,FALSE)</f>
        <v>1240</v>
      </c>
      <c r="E29" s="11">
        <f>SUMIF(Barang_Masuk!D:D,A29,Barang_Masuk!F:F)</f>
        <v>300</v>
      </c>
      <c r="F29" s="11">
        <f>SUMIF(Barang_Keluar!D:D,A29,Barang_Keluar!F:F)</f>
        <v>176</v>
      </c>
      <c r="G29" s="11">
        <f>current_stock[[#This Row],[Stock Awal]]+current_stock[[#This Row],[Qty Received]]-current_stock[[#This Row],[Qty Dispatched]]</f>
        <v>1364</v>
      </c>
      <c r="H29" s="11">
        <f>VLOOKUP(current_stock[[#This Row],[Item Code]],master_barang[],9,FALSE)</f>
        <v>500</v>
      </c>
      <c r="I29" s="11">
        <f>VLOOKUP(current_stock[[#This Row],[Item Code]],master_barang[],11,FALSE)</f>
        <v>250</v>
      </c>
      <c r="J29" s="11">
        <f>VLOOKUP(current_stock[[#This Row],[Item Code]],master_barang[],10,FALSE)</f>
        <v>2000</v>
      </c>
      <c r="K29" s="11" t="str">
        <f>IF(current_stock[[#This Row],[Qty Available]]&lt;current_stock[[#This Row],[Re Order Point]],"Reorder Required",IF(current_stock[[#This Row],[Qty Available]]&gt;current_stock[[#This Row],[Maximum Stock]],"Overstock","Safe Stock Level"))</f>
        <v>Safe Stock Level</v>
      </c>
      <c r="M29" t="s">
        <v>460</v>
      </c>
      <c r="N29" t="s">
        <v>461</v>
      </c>
      <c r="O29" t="s">
        <v>435</v>
      </c>
      <c r="P29" t="s">
        <v>4593</v>
      </c>
      <c r="Q29">
        <v>406</v>
      </c>
      <c r="R29">
        <v>20</v>
      </c>
      <c r="S29">
        <v>351</v>
      </c>
      <c r="T29">
        <v>660</v>
      </c>
    </row>
    <row r="30" spans="1:20" x14ac:dyDescent="0.3">
      <c r="A30" s="10" t="s">
        <v>86</v>
      </c>
      <c r="B30" s="9" t="str">
        <f>VLOOKUP(current_stock[[#This Row],[Item Code]],master_barang[],2,FALSE)</f>
        <v>Pocari Beverage Variant 28</v>
      </c>
      <c r="C30" s="9" t="str">
        <f>VLOOKUP(current_stock[[#This Row],[Item Code]],master_barang[],3,FALSE)</f>
        <v>Beverage</v>
      </c>
      <c r="D30" s="11">
        <f>VLOOKUP(current_stock[[#This Row],[Item Code]],stok_awal[],2,FALSE)</f>
        <v>754</v>
      </c>
      <c r="E30" s="11">
        <f>SUMIF(Barang_Masuk!D:D,A30,Barang_Masuk!F:F)</f>
        <v>840</v>
      </c>
      <c r="F30" s="11">
        <f>SUMIF(Barang_Keluar!D:D,A30,Barang_Keluar!F:F)</f>
        <v>570</v>
      </c>
      <c r="G30" s="11">
        <f>current_stock[[#This Row],[Stock Awal]]+current_stock[[#This Row],[Qty Received]]-current_stock[[#This Row],[Qty Dispatched]]</f>
        <v>1024</v>
      </c>
      <c r="H30" s="11">
        <f>VLOOKUP(current_stock[[#This Row],[Item Code]],master_barang[],9,FALSE)</f>
        <v>180</v>
      </c>
      <c r="I30" s="11">
        <f>VLOOKUP(current_stock[[#This Row],[Item Code]],master_barang[],11,FALSE)</f>
        <v>90</v>
      </c>
      <c r="J30" s="11">
        <f>VLOOKUP(current_stock[[#This Row],[Item Code]],master_barang[],10,FALSE)</f>
        <v>900</v>
      </c>
      <c r="K30" s="11" t="str">
        <f>IF(current_stock[[#This Row],[Qty Available]]&lt;current_stock[[#This Row],[Re Order Point]],"Reorder Required",IF(current_stock[[#This Row],[Qty Available]]&gt;current_stock[[#This Row],[Maximum Stock]],"Overstock","Safe Stock Level"))</f>
        <v>Overstock</v>
      </c>
      <c r="M30" t="s">
        <v>31</v>
      </c>
      <c r="N30" t="s">
        <v>32</v>
      </c>
      <c r="O30" t="s">
        <v>13</v>
      </c>
      <c r="P30" t="s">
        <v>4592</v>
      </c>
      <c r="Q30">
        <v>416</v>
      </c>
      <c r="R30">
        <v>100</v>
      </c>
      <c r="S30">
        <v>243</v>
      </c>
      <c r="T30">
        <v>290</v>
      </c>
    </row>
    <row r="31" spans="1:20" x14ac:dyDescent="0.3">
      <c r="A31" s="10" t="s">
        <v>88</v>
      </c>
      <c r="B31" s="9" t="str">
        <f>VLOOKUP(current_stock[[#This Row],[Item Code]],master_barang[],2,FALSE)</f>
        <v>Sosro Beverage Variant 29</v>
      </c>
      <c r="C31" s="9" t="str">
        <f>VLOOKUP(current_stock[[#This Row],[Item Code]],master_barang[],3,FALSE)</f>
        <v>Beverage</v>
      </c>
      <c r="D31" s="11">
        <f>VLOOKUP(current_stock[[#This Row],[Item Code]],stok_awal[],2,FALSE)</f>
        <v>138</v>
      </c>
      <c r="E31" s="11">
        <f>SUMIF(Barang_Masuk!D:D,A31,Barang_Masuk!F:F)</f>
        <v>920</v>
      </c>
      <c r="F31" s="11">
        <f>SUMIF(Barang_Keluar!D:D,A31,Barang_Keluar!F:F)</f>
        <v>281</v>
      </c>
      <c r="G31" s="11">
        <f>current_stock[[#This Row],[Stock Awal]]+current_stock[[#This Row],[Qty Received]]-current_stock[[#This Row],[Qty Dispatched]]</f>
        <v>777</v>
      </c>
      <c r="H31" s="11">
        <f>VLOOKUP(current_stock[[#This Row],[Item Code]],master_barang[],9,FALSE)</f>
        <v>40</v>
      </c>
      <c r="I31" s="11">
        <f>VLOOKUP(current_stock[[#This Row],[Item Code]],master_barang[],11,FALSE)</f>
        <v>20</v>
      </c>
      <c r="J31" s="11">
        <f>VLOOKUP(current_stock[[#This Row],[Item Code]],master_barang[],10,FALSE)</f>
        <v>160</v>
      </c>
      <c r="K31" s="11" t="str">
        <f>IF(current_stock[[#This Row],[Qty Available]]&lt;current_stock[[#This Row],[Re Order Point]],"Reorder Required",IF(current_stock[[#This Row],[Qty Available]]&gt;current_stock[[#This Row],[Maximum Stock]],"Overstock","Safe Stock Level"))</f>
        <v>Overstock</v>
      </c>
      <c r="M31" t="s">
        <v>192</v>
      </c>
      <c r="N31" t="s">
        <v>193</v>
      </c>
      <c r="O31" t="s">
        <v>119</v>
      </c>
      <c r="P31" t="s">
        <v>4592</v>
      </c>
      <c r="Q31">
        <v>422</v>
      </c>
      <c r="R31">
        <v>100</v>
      </c>
      <c r="S31">
        <v>446</v>
      </c>
      <c r="T31">
        <v>570</v>
      </c>
    </row>
    <row r="32" spans="1:20" x14ac:dyDescent="0.3">
      <c r="A32" s="10" t="s">
        <v>91</v>
      </c>
      <c r="B32" s="9" t="str">
        <f>VLOOKUP(current_stock[[#This Row],[Item Code]],master_barang[],2,FALSE)</f>
        <v>Pocari Beverage Variant 30</v>
      </c>
      <c r="C32" s="9" t="str">
        <f>VLOOKUP(current_stock[[#This Row],[Item Code]],master_barang[],3,FALSE)</f>
        <v>Beverage</v>
      </c>
      <c r="D32" s="11">
        <f>VLOOKUP(current_stock[[#This Row],[Item Code]],stok_awal[],2,FALSE)</f>
        <v>298</v>
      </c>
      <c r="E32" s="11">
        <f>SUMIF(Barang_Masuk!D:D,A32,Barang_Masuk!F:F)</f>
        <v>510</v>
      </c>
      <c r="F32" s="11">
        <f>SUMIF(Barang_Keluar!D:D,A32,Barang_Keluar!F:F)</f>
        <v>346</v>
      </c>
      <c r="G32" s="11">
        <f>current_stock[[#This Row],[Stock Awal]]+current_stock[[#This Row],[Qty Received]]-current_stock[[#This Row],[Qty Dispatched]]</f>
        <v>462</v>
      </c>
      <c r="H32" s="11">
        <f>VLOOKUP(current_stock[[#This Row],[Item Code]],master_barang[],9,FALSE)</f>
        <v>120</v>
      </c>
      <c r="I32" s="11">
        <f>VLOOKUP(current_stock[[#This Row],[Item Code]],master_barang[],11,FALSE)</f>
        <v>60</v>
      </c>
      <c r="J32" s="11">
        <f>VLOOKUP(current_stock[[#This Row],[Item Code]],master_barang[],10,FALSE)</f>
        <v>480</v>
      </c>
      <c r="K32" s="11" t="str">
        <f>IF(current_stock[[#This Row],[Qty Available]]&lt;current_stock[[#This Row],[Re Order Point]],"Reorder Required",IF(current_stock[[#This Row],[Qty Available]]&gt;current_stock[[#This Row],[Maximum Stock]],"Overstock","Safe Stock Level"))</f>
        <v>Safe Stock Level</v>
      </c>
      <c r="M32" t="s">
        <v>333</v>
      </c>
      <c r="N32" t="s">
        <v>334</v>
      </c>
      <c r="O32" t="s">
        <v>305</v>
      </c>
      <c r="P32" t="s">
        <v>4592</v>
      </c>
      <c r="Q32">
        <v>423</v>
      </c>
      <c r="R32">
        <v>100</v>
      </c>
      <c r="S32">
        <v>464</v>
      </c>
      <c r="T32">
        <v>440</v>
      </c>
    </row>
    <row r="33" spans="1:20" x14ac:dyDescent="0.3">
      <c r="A33" s="10" t="s">
        <v>93</v>
      </c>
      <c r="B33" s="9" t="str">
        <f>VLOOKUP(current_stock[[#This Row],[Item Code]],master_barang[],2,FALSE)</f>
        <v>Sosro Beverage Variant 31</v>
      </c>
      <c r="C33" s="9" t="str">
        <f>VLOOKUP(current_stock[[#This Row],[Item Code]],master_barang[],3,FALSE)</f>
        <v>Beverage</v>
      </c>
      <c r="D33" s="11">
        <f>VLOOKUP(current_stock[[#This Row],[Item Code]],stok_awal[],2,FALSE)</f>
        <v>906</v>
      </c>
      <c r="E33" s="11">
        <f>SUMIF(Barang_Masuk!D:D,A33,Barang_Masuk!F:F)</f>
        <v>340</v>
      </c>
      <c r="F33" s="11">
        <f>SUMIF(Barang_Keluar!D:D,A33,Barang_Keluar!F:F)</f>
        <v>306</v>
      </c>
      <c r="G33" s="11">
        <f>current_stock[[#This Row],[Stock Awal]]+current_stock[[#This Row],[Qty Received]]-current_stock[[#This Row],[Qty Dispatched]]</f>
        <v>940</v>
      </c>
      <c r="H33" s="11">
        <f>VLOOKUP(current_stock[[#This Row],[Item Code]],master_barang[],9,FALSE)</f>
        <v>200</v>
      </c>
      <c r="I33" s="11">
        <f>VLOOKUP(current_stock[[#This Row],[Item Code]],master_barang[],11,FALSE)</f>
        <v>100</v>
      </c>
      <c r="J33" s="11">
        <f>VLOOKUP(current_stock[[#This Row],[Item Code]],master_barang[],10,FALSE)</f>
        <v>1200</v>
      </c>
      <c r="K33" s="11" t="str">
        <f>IF(current_stock[[#This Row],[Qty Available]]&lt;current_stock[[#This Row],[Re Order Point]],"Reorder Required",IF(current_stock[[#This Row],[Qty Available]]&gt;current_stock[[#This Row],[Maximum Stock]],"Overstock","Safe Stock Level"))</f>
        <v>Safe Stock Level</v>
      </c>
      <c r="M33" t="s">
        <v>198</v>
      </c>
      <c r="N33" t="s">
        <v>199</v>
      </c>
      <c r="O33" t="s">
        <v>119</v>
      </c>
      <c r="P33" t="s">
        <v>4592</v>
      </c>
      <c r="Q33">
        <v>428</v>
      </c>
      <c r="R33">
        <v>120</v>
      </c>
      <c r="S33">
        <v>356</v>
      </c>
      <c r="T33">
        <v>220</v>
      </c>
    </row>
    <row r="34" spans="1:20" x14ac:dyDescent="0.3">
      <c r="A34" s="10" t="s">
        <v>95</v>
      </c>
      <c r="B34" s="9" t="str">
        <f>VLOOKUP(current_stock[[#This Row],[Item Code]],master_barang[],2,FALSE)</f>
        <v>Aqua Beverage Variant 32</v>
      </c>
      <c r="C34" s="9" t="str">
        <f>VLOOKUP(current_stock[[#This Row],[Item Code]],master_barang[],3,FALSE)</f>
        <v>Beverage</v>
      </c>
      <c r="D34" s="11">
        <f>VLOOKUP(current_stock[[#This Row],[Item Code]],stok_awal[],2,FALSE)</f>
        <v>272</v>
      </c>
      <c r="E34" s="11">
        <f>SUMIF(Barang_Masuk!D:D,A34,Barang_Masuk!F:F)</f>
        <v>390</v>
      </c>
      <c r="F34" s="11">
        <f>SUMIF(Barang_Keluar!D:D,A34,Barang_Keluar!F:F)</f>
        <v>386</v>
      </c>
      <c r="G34" s="11">
        <f>current_stock[[#This Row],[Stock Awal]]+current_stock[[#This Row],[Qty Received]]-current_stock[[#This Row],[Qty Dispatched]]</f>
        <v>276</v>
      </c>
      <c r="H34" s="11">
        <f>VLOOKUP(current_stock[[#This Row],[Item Code]],master_barang[],9,FALSE)</f>
        <v>100</v>
      </c>
      <c r="I34" s="11">
        <f>VLOOKUP(current_stock[[#This Row],[Item Code]],master_barang[],11,FALSE)</f>
        <v>50</v>
      </c>
      <c r="J34" s="11">
        <f>VLOOKUP(current_stock[[#This Row],[Item Code]],master_barang[],10,FALSE)</f>
        <v>600</v>
      </c>
      <c r="K34" s="11" t="str">
        <f>IF(current_stock[[#This Row],[Qty Available]]&lt;current_stock[[#This Row],[Re Order Point]],"Reorder Required",IF(current_stock[[#This Row],[Qty Available]]&gt;current_stock[[#This Row],[Maximum Stock]],"Overstock","Safe Stock Level"))</f>
        <v>Safe Stock Level</v>
      </c>
      <c r="M34" t="s">
        <v>77</v>
      </c>
      <c r="N34" t="s">
        <v>78</v>
      </c>
      <c r="O34" t="s">
        <v>13</v>
      </c>
      <c r="P34" t="s">
        <v>4592</v>
      </c>
      <c r="Q34">
        <v>442</v>
      </c>
      <c r="R34">
        <v>100</v>
      </c>
      <c r="S34">
        <v>322</v>
      </c>
      <c r="T34">
        <v>380</v>
      </c>
    </row>
    <row r="35" spans="1:20" x14ac:dyDescent="0.3">
      <c r="A35" s="10" t="s">
        <v>98</v>
      </c>
      <c r="B35" s="9" t="str">
        <f>VLOOKUP(current_stock[[#This Row],[Item Code]],master_barang[],2,FALSE)</f>
        <v>Aqua Beverage Variant 33</v>
      </c>
      <c r="C35" s="9" t="str">
        <f>VLOOKUP(current_stock[[#This Row],[Item Code]],master_barang[],3,FALSE)</f>
        <v>Beverage</v>
      </c>
      <c r="D35" s="11">
        <f>VLOOKUP(current_stock[[#This Row],[Item Code]],stok_awal[],2,FALSE)</f>
        <v>1029</v>
      </c>
      <c r="E35" s="11">
        <f>SUMIF(Barang_Masuk!D:D,A35,Barang_Masuk!F:F)</f>
        <v>830</v>
      </c>
      <c r="F35" s="11">
        <f>SUMIF(Barang_Keluar!D:D,A35,Barang_Keluar!F:F)</f>
        <v>270</v>
      </c>
      <c r="G35" s="11">
        <f>current_stock[[#This Row],[Stock Awal]]+current_stock[[#This Row],[Qty Received]]-current_stock[[#This Row],[Qty Dispatched]]</f>
        <v>1589</v>
      </c>
      <c r="H35" s="11">
        <f>VLOOKUP(current_stock[[#This Row],[Item Code]],master_barang[],9,FALSE)</f>
        <v>250</v>
      </c>
      <c r="I35" s="11">
        <f>VLOOKUP(current_stock[[#This Row],[Item Code]],master_barang[],11,FALSE)</f>
        <v>125</v>
      </c>
      <c r="J35" s="11">
        <f>VLOOKUP(current_stock[[#This Row],[Item Code]],master_barang[],10,FALSE)</f>
        <v>1000</v>
      </c>
      <c r="K35" s="11" t="str">
        <f>IF(current_stock[[#This Row],[Qty Available]]&lt;current_stock[[#This Row],[Re Order Point]],"Reorder Required",IF(current_stock[[#This Row],[Qty Available]]&gt;current_stock[[#This Row],[Maximum Stock]],"Overstock","Safe Stock Level"))</f>
        <v>Overstock</v>
      </c>
      <c r="M35" t="s">
        <v>391</v>
      </c>
      <c r="N35" t="s">
        <v>392</v>
      </c>
      <c r="O35" t="s">
        <v>371</v>
      </c>
      <c r="P35" t="s">
        <v>4592</v>
      </c>
      <c r="Q35">
        <v>445</v>
      </c>
      <c r="R35">
        <v>150</v>
      </c>
      <c r="S35">
        <v>579</v>
      </c>
      <c r="T35">
        <v>640</v>
      </c>
    </row>
    <row r="36" spans="1:20" x14ac:dyDescent="0.3">
      <c r="A36" s="10" t="s">
        <v>100</v>
      </c>
      <c r="B36" s="9" t="str">
        <f>VLOOKUP(current_stock[[#This Row],[Item Code]],master_barang[],2,FALSE)</f>
        <v>Coca Cola Beverage Variant 34</v>
      </c>
      <c r="C36" s="9" t="str">
        <f>VLOOKUP(current_stock[[#This Row],[Item Code]],master_barang[],3,FALSE)</f>
        <v>Beverage</v>
      </c>
      <c r="D36" s="11">
        <f>VLOOKUP(current_stock[[#This Row],[Item Code]],stok_awal[],2,FALSE)</f>
        <v>319</v>
      </c>
      <c r="E36" s="11">
        <f>SUMIF(Barang_Masuk!D:D,A36,Barang_Masuk!F:F)</f>
        <v>570</v>
      </c>
      <c r="F36" s="11">
        <f>SUMIF(Barang_Keluar!D:D,A36,Barang_Keluar!F:F)</f>
        <v>147</v>
      </c>
      <c r="G36" s="11">
        <f>current_stock[[#This Row],[Stock Awal]]+current_stock[[#This Row],[Qty Received]]-current_stock[[#This Row],[Qty Dispatched]]</f>
        <v>742</v>
      </c>
      <c r="H36" s="11">
        <f>VLOOKUP(current_stock[[#This Row],[Item Code]],master_barang[],9,FALSE)</f>
        <v>150</v>
      </c>
      <c r="I36" s="11">
        <f>VLOOKUP(current_stock[[#This Row],[Item Code]],master_barang[],11,FALSE)</f>
        <v>75</v>
      </c>
      <c r="J36" s="11">
        <f>VLOOKUP(current_stock[[#This Row],[Item Code]],master_barang[],10,FALSE)</f>
        <v>600</v>
      </c>
      <c r="K36" s="11" t="str">
        <f>IF(current_stock[[#This Row],[Qty Available]]&lt;current_stock[[#This Row],[Re Order Point]],"Reorder Required",IF(current_stock[[#This Row],[Qty Available]]&gt;current_stock[[#This Row],[Maximum Stock]],"Overstock","Safe Stock Level"))</f>
        <v>Overstock</v>
      </c>
      <c r="M36" t="s">
        <v>91</v>
      </c>
      <c r="N36" t="s">
        <v>92</v>
      </c>
      <c r="O36" t="s">
        <v>13</v>
      </c>
      <c r="P36" t="s">
        <v>4592</v>
      </c>
      <c r="Q36">
        <v>462</v>
      </c>
      <c r="R36">
        <v>120</v>
      </c>
      <c r="S36">
        <v>346</v>
      </c>
      <c r="T36">
        <v>510</v>
      </c>
    </row>
    <row r="37" spans="1:20" x14ac:dyDescent="0.3">
      <c r="A37" s="10" t="s">
        <v>103</v>
      </c>
      <c r="B37" s="9" t="str">
        <f>VLOOKUP(current_stock[[#This Row],[Item Code]],master_barang[],2,FALSE)</f>
        <v>Sosro Beverage Variant 35</v>
      </c>
      <c r="C37" s="9" t="str">
        <f>VLOOKUP(current_stock[[#This Row],[Item Code]],master_barang[],3,FALSE)</f>
        <v>Beverage</v>
      </c>
      <c r="D37" s="11">
        <f>VLOOKUP(current_stock[[#This Row],[Item Code]],stok_awal[],2,FALSE)</f>
        <v>378</v>
      </c>
      <c r="E37" s="11">
        <f>SUMIF(Barang_Masuk!D:D,A37,Barang_Masuk!F:F)</f>
        <v>340</v>
      </c>
      <c r="F37" s="11">
        <f>SUMIF(Barang_Keluar!D:D,A37,Barang_Keluar!F:F)</f>
        <v>386</v>
      </c>
      <c r="G37" s="11">
        <f>current_stock[[#This Row],[Stock Awal]]+current_stock[[#This Row],[Qty Received]]-current_stock[[#This Row],[Qty Dispatched]]</f>
        <v>332</v>
      </c>
      <c r="H37" s="11">
        <f>VLOOKUP(current_stock[[#This Row],[Item Code]],master_barang[],9,FALSE)</f>
        <v>80</v>
      </c>
      <c r="I37" s="11">
        <f>VLOOKUP(current_stock[[#This Row],[Item Code]],master_barang[],11,FALSE)</f>
        <v>40</v>
      </c>
      <c r="J37" s="11">
        <f>VLOOKUP(current_stock[[#This Row],[Item Code]],master_barang[],10,FALSE)</f>
        <v>320</v>
      </c>
      <c r="K37" s="11" t="str">
        <f>IF(current_stock[[#This Row],[Qty Available]]&lt;current_stock[[#This Row],[Re Order Point]],"Reorder Required",IF(current_stock[[#This Row],[Qty Available]]&gt;current_stock[[#This Row],[Maximum Stock]],"Overstock","Safe Stock Level"))</f>
        <v>Overstock</v>
      </c>
      <c r="M37" t="s">
        <v>74</v>
      </c>
      <c r="N37" t="s">
        <v>75</v>
      </c>
      <c r="O37" t="s">
        <v>13</v>
      </c>
      <c r="P37" t="s">
        <v>4593</v>
      </c>
      <c r="Q37">
        <v>464</v>
      </c>
      <c r="R37">
        <v>40</v>
      </c>
      <c r="S37">
        <v>244</v>
      </c>
      <c r="T37">
        <v>530</v>
      </c>
    </row>
    <row r="38" spans="1:20" x14ac:dyDescent="0.3">
      <c r="A38" s="10" t="s">
        <v>106</v>
      </c>
      <c r="B38" s="9" t="str">
        <f>VLOOKUP(current_stock[[#This Row],[Item Code]],master_barang[],2,FALSE)</f>
        <v>Sosro Beverage Variant 36</v>
      </c>
      <c r="C38" s="9" t="str">
        <f>VLOOKUP(current_stock[[#This Row],[Item Code]],master_barang[],3,FALSE)</f>
        <v>Beverage</v>
      </c>
      <c r="D38" s="11">
        <f>VLOOKUP(current_stock[[#This Row],[Item Code]],stok_awal[],2,FALSE)</f>
        <v>98</v>
      </c>
      <c r="E38" s="11">
        <f>SUMIF(Barang_Masuk!D:D,A38,Barang_Masuk!F:F)</f>
        <v>780</v>
      </c>
      <c r="F38" s="11">
        <f>SUMIF(Barang_Keluar!D:D,A38,Barang_Keluar!F:F)</f>
        <v>246</v>
      </c>
      <c r="G38" s="11">
        <f>current_stock[[#This Row],[Stock Awal]]+current_stock[[#This Row],[Qty Received]]-current_stock[[#This Row],[Qty Dispatched]]</f>
        <v>632</v>
      </c>
      <c r="H38" s="11">
        <f>VLOOKUP(current_stock[[#This Row],[Item Code]],master_barang[],9,FALSE)</f>
        <v>20</v>
      </c>
      <c r="I38" s="11">
        <f>VLOOKUP(current_stock[[#This Row],[Item Code]],master_barang[],11,FALSE)</f>
        <v>10</v>
      </c>
      <c r="J38" s="11">
        <f>VLOOKUP(current_stock[[#This Row],[Item Code]],master_barang[],10,FALSE)</f>
        <v>120</v>
      </c>
      <c r="K38" s="11" t="str">
        <f>IF(current_stock[[#This Row],[Qty Available]]&lt;current_stock[[#This Row],[Re Order Point]],"Reorder Required",IF(current_stock[[#This Row],[Qty Available]]&gt;current_stock[[#This Row],[Maximum Stock]],"Overstock","Safe Stock Level"))</f>
        <v>Overstock</v>
      </c>
      <c r="M38" t="s">
        <v>65</v>
      </c>
      <c r="N38" t="s">
        <v>66</v>
      </c>
      <c r="O38" t="s">
        <v>13</v>
      </c>
      <c r="P38" t="s">
        <v>4592</v>
      </c>
      <c r="Q38">
        <v>469</v>
      </c>
      <c r="R38">
        <v>120</v>
      </c>
      <c r="S38">
        <v>343</v>
      </c>
      <c r="T38">
        <v>510</v>
      </c>
    </row>
    <row r="39" spans="1:20" x14ac:dyDescent="0.3">
      <c r="A39" s="10" t="s">
        <v>108</v>
      </c>
      <c r="B39" s="9" t="str">
        <f>VLOOKUP(current_stock[[#This Row],[Item Code]],master_barang[],2,FALSE)</f>
        <v>Aqua Beverage Variant 37</v>
      </c>
      <c r="C39" s="9" t="str">
        <f>VLOOKUP(current_stock[[#This Row],[Item Code]],master_barang[],3,FALSE)</f>
        <v>Beverage</v>
      </c>
      <c r="D39" s="11">
        <f>VLOOKUP(current_stock[[#This Row],[Item Code]],stok_awal[],2,FALSE)</f>
        <v>1941</v>
      </c>
      <c r="E39" s="11">
        <f>SUMIF(Barang_Masuk!D:D,A39,Barang_Masuk!F:F)</f>
        <v>590</v>
      </c>
      <c r="F39" s="11">
        <f>SUMIF(Barang_Keluar!D:D,A39,Barang_Keluar!F:F)</f>
        <v>364</v>
      </c>
      <c r="G39" s="11">
        <f>current_stock[[#This Row],[Stock Awal]]+current_stock[[#This Row],[Qty Received]]-current_stock[[#This Row],[Qty Dispatched]]</f>
        <v>2167</v>
      </c>
      <c r="H39" s="11">
        <f>VLOOKUP(current_stock[[#This Row],[Item Code]],master_barang[],9,FALSE)</f>
        <v>400</v>
      </c>
      <c r="I39" s="11">
        <f>VLOOKUP(current_stock[[#This Row],[Item Code]],master_barang[],11,FALSE)</f>
        <v>200</v>
      </c>
      <c r="J39" s="11">
        <f>VLOOKUP(current_stock[[#This Row],[Item Code]],master_barang[],10,FALSE)</f>
        <v>1600</v>
      </c>
      <c r="K39" s="11" t="str">
        <f>IF(current_stock[[#This Row],[Qty Available]]&lt;current_stock[[#This Row],[Re Order Point]],"Reorder Required",IF(current_stock[[#This Row],[Qty Available]]&gt;current_stock[[#This Row],[Maximum Stock]],"Overstock","Safe Stock Level"))</f>
        <v>Overstock</v>
      </c>
      <c r="M39" t="s">
        <v>161</v>
      </c>
      <c r="N39" t="s">
        <v>162</v>
      </c>
      <c r="O39" t="s">
        <v>119</v>
      </c>
      <c r="P39" t="s">
        <v>4593</v>
      </c>
      <c r="Q39">
        <v>472</v>
      </c>
      <c r="R39">
        <v>40</v>
      </c>
      <c r="S39">
        <v>335</v>
      </c>
      <c r="T39">
        <v>640</v>
      </c>
    </row>
    <row r="40" spans="1:20" x14ac:dyDescent="0.3">
      <c r="A40" s="10" t="s">
        <v>110</v>
      </c>
      <c r="B40" s="9" t="str">
        <f>VLOOKUP(current_stock[[#This Row],[Item Code]],master_barang[],2,FALSE)</f>
        <v>Aqua Beverage Variant 38</v>
      </c>
      <c r="C40" s="9" t="str">
        <f>VLOOKUP(current_stock[[#This Row],[Item Code]],master_barang[],3,FALSE)</f>
        <v>Beverage</v>
      </c>
      <c r="D40" s="11">
        <f>VLOOKUP(current_stock[[#This Row],[Item Code]],stok_awal[],2,FALSE)</f>
        <v>289</v>
      </c>
      <c r="E40" s="11">
        <f>SUMIF(Barang_Masuk!D:D,A40,Barang_Masuk!F:F)</f>
        <v>580</v>
      </c>
      <c r="F40" s="11">
        <f>SUMIF(Barang_Keluar!D:D,A40,Barang_Keluar!F:F)</f>
        <v>329</v>
      </c>
      <c r="G40" s="11">
        <f>current_stock[[#This Row],[Stock Awal]]+current_stock[[#This Row],[Qty Received]]-current_stock[[#This Row],[Qty Dispatched]]</f>
        <v>540</v>
      </c>
      <c r="H40" s="11">
        <f>VLOOKUP(current_stock[[#This Row],[Item Code]],master_barang[],9,FALSE)</f>
        <v>120</v>
      </c>
      <c r="I40" s="11">
        <f>VLOOKUP(current_stock[[#This Row],[Item Code]],master_barang[],11,FALSE)</f>
        <v>60</v>
      </c>
      <c r="J40" s="11">
        <f>VLOOKUP(current_stock[[#This Row],[Item Code]],master_barang[],10,FALSE)</f>
        <v>480</v>
      </c>
      <c r="K40" s="11" t="str">
        <f>IF(current_stock[[#This Row],[Qty Available]]&lt;current_stock[[#This Row],[Re Order Point]],"Reorder Required",IF(current_stock[[#This Row],[Qty Available]]&gt;current_stock[[#This Row],[Maximum Stock]],"Overstock","Safe Stock Level"))</f>
        <v>Overstock</v>
      </c>
      <c r="M40" t="s">
        <v>115</v>
      </c>
      <c r="N40" t="s">
        <v>116</v>
      </c>
      <c r="O40" t="s">
        <v>13</v>
      </c>
      <c r="P40" t="s">
        <v>4593</v>
      </c>
      <c r="Q40">
        <v>478</v>
      </c>
      <c r="R40">
        <v>40</v>
      </c>
      <c r="S40">
        <v>229</v>
      </c>
      <c r="T40">
        <v>510</v>
      </c>
    </row>
    <row r="41" spans="1:20" x14ac:dyDescent="0.3">
      <c r="A41" s="10" t="s">
        <v>113</v>
      </c>
      <c r="B41" s="9" t="str">
        <f>VLOOKUP(current_stock[[#This Row],[Item Code]],master_barang[],2,FALSE)</f>
        <v>Pocari Beverage Variant 39</v>
      </c>
      <c r="C41" s="9" t="str">
        <f>VLOOKUP(current_stock[[#This Row],[Item Code]],master_barang[],3,FALSE)</f>
        <v>Beverage</v>
      </c>
      <c r="D41" s="11">
        <f>VLOOKUP(current_stock[[#This Row],[Item Code]],stok_awal[],2,FALSE)</f>
        <v>185</v>
      </c>
      <c r="E41" s="11">
        <f>SUMIF(Barang_Masuk!D:D,A41,Barang_Masuk!F:F)</f>
        <v>480</v>
      </c>
      <c r="F41" s="11">
        <f>SUMIF(Barang_Keluar!D:D,A41,Barang_Keluar!F:F)</f>
        <v>332</v>
      </c>
      <c r="G41" s="11">
        <f>current_stock[[#This Row],[Stock Awal]]+current_stock[[#This Row],[Qty Received]]-current_stock[[#This Row],[Qty Dispatched]]</f>
        <v>333</v>
      </c>
      <c r="H41" s="11">
        <f>VLOOKUP(current_stock[[#This Row],[Item Code]],master_barang[],9,FALSE)</f>
        <v>60</v>
      </c>
      <c r="I41" s="11">
        <f>VLOOKUP(current_stock[[#This Row],[Item Code]],master_barang[],11,FALSE)</f>
        <v>30</v>
      </c>
      <c r="J41" s="11">
        <f>VLOOKUP(current_stock[[#This Row],[Item Code]],master_barang[],10,FALSE)</f>
        <v>360</v>
      </c>
      <c r="K41" s="11" t="str">
        <f>IF(current_stock[[#This Row],[Qty Available]]&lt;current_stock[[#This Row],[Re Order Point]],"Reorder Required",IF(current_stock[[#This Row],[Qty Available]]&gt;current_stock[[#This Row],[Maximum Stock]],"Overstock","Safe Stock Level"))</f>
        <v>Safe Stock Level</v>
      </c>
      <c r="M41" t="s">
        <v>458</v>
      </c>
      <c r="N41" t="s">
        <v>459</v>
      </c>
      <c r="O41" t="s">
        <v>435</v>
      </c>
      <c r="P41" t="s">
        <v>4593</v>
      </c>
      <c r="Q41">
        <v>484</v>
      </c>
      <c r="R41">
        <v>60</v>
      </c>
      <c r="S41">
        <v>509</v>
      </c>
      <c r="T41">
        <v>790</v>
      </c>
    </row>
    <row r="42" spans="1:20" x14ac:dyDescent="0.3">
      <c r="A42" s="10" t="s">
        <v>115</v>
      </c>
      <c r="B42" s="9" t="str">
        <f>VLOOKUP(current_stock[[#This Row],[Item Code]],master_barang[],2,FALSE)</f>
        <v>Aqua Beverage Variant 40</v>
      </c>
      <c r="C42" s="9" t="str">
        <f>VLOOKUP(current_stock[[#This Row],[Item Code]],master_barang[],3,FALSE)</f>
        <v>Beverage</v>
      </c>
      <c r="D42" s="11">
        <f>VLOOKUP(current_stock[[#This Row],[Item Code]],stok_awal[],2,FALSE)</f>
        <v>197</v>
      </c>
      <c r="E42" s="11">
        <f>SUMIF(Barang_Masuk!D:D,A42,Barang_Masuk!F:F)</f>
        <v>510</v>
      </c>
      <c r="F42" s="11">
        <f>SUMIF(Barang_Keluar!D:D,A42,Barang_Keluar!F:F)</f>
        <v>229</v>
      </c>
      <c r="G42" s="11">
        <f>current_stock[[#This Row],[Stock Awal]]+current_stock[[#This Row],[Qty Received]]-current_stock[[#This Row],[Qty Dispatched]]</f>
        <v>478</v>
      </c>
      <c r="H42" s="11">
        <f>VLOOKUP(current_stock[[#This Row],[Item Code]],master_barang[],9,FALSE)</f>
        <v>40</v>
      </c>
      <c r="I42" s="11">
        <f>VLOOKUP(current_stock[[#This Row],[Item Code]],master_barang[],11,FALSE)</f>
        <v>20</v>
      </c>
      <c r="J42" s="11">
        <f>VLOOKUP(current_stock[[#This Row],[Item Code]],master_barang[],10,FALSE)</f>
        <v>240</v>
      </c>
      <c r="K42" s="11" t="str">
        <f>IF(current_stock[[#This Row],[Qty Available]]&lt;current_stock[[#This Row],[Re Order Point]],"Reorder Required",IF(current_stock[[#This Row],[Qty Available]]&gt;current_stock[[#This Row],[Maximum Stock]],"Overstock","Safe Stock Level"))</f>
        <v>Overstock</v>
      </c>
      <c r="M42" t="s">
        <v>148</v>
      </c>
      <c r="N42" t="s">
        <v>149</v>
      </c>
      <c r="O42" t="s">
        <v>119</v>
      </c>
      <c r="P42" t="s">
        <v>4593</v>
      </c>
      <c r="Q42">
        <v>487</v>
      </c>
      <c r="R42">
        <v>100</v>
      </c>
      <c r="S42">
        <v>454</v>
      </c>
      <c r="T42">
        <v>690</v>
      </c>
    </row>
    <row r="43" spans="1:20" x14ac:dyDescent="0.3">
      <c r="A43" s="10" t="s">
        <v>117</v>
      </c>
      <c r="B43" s="9" t="str">
        <f>VLOOKUP(current_stock[[#This Row],[Item Code]],master_barang[],2,FALSE)</f>
        <v>Taro Snack Variant 1</v>
      </c>
      <c r="C43" s="9" t="str">
        <f>VLOOKUP(current_stock[[#This Row],[Item Code]],master_barang[],3,FALSE)</f>
        <v>Snack</v>
      </c>
      <c r="D43" s="11">
        <f>VLOOKUP(current_stock[[#This Row],[Item Code]],stok_awal[],2,FALSE)</f>
        <v>1826</v>
      </c>
      <c r="E43" s="11">
        <f>SUMIF(Barang_Masuk!D:D,A43,Barang_Masuk!F:F)</f>
        <v>600</v>
      </c>
      <c r="F43" s="11">
        <f>SUMIF(Barang_Keluar!D:D,A43,Barang_Keluar!F:F)</f>
        <v>305</v>
      </c>
      <c r="G43" s="11">
        <f>current_stock[[#This Row],[Stock Awal]]+current_stock[[#This Row],[Qty Received]]-current_stock[[#This Row],[Qty Dispatched]]</f>
        <v>2121</v>
      </c>
      <c r="H43" s="11">
        <f>VLOOKUP(current_stock[[#This Row],[Item Code]],master_barang[],9,FALSE)</f>
        <v>400</v>
      </c>
      <c r="I43" s="11">
        <f>VLOOKUP(current_stock[[#This Row],[Item Code]],master_barang[],11,FALSE)</f>
        <v>200</v>
      </c>
      <c r="J43" s="11">
        <f>VLOOKUP(current_stock[[#This Row],[Item Code]],master_barang[],10,FALSE)</f>
        <v>1600</v>
      </c>
      <c r="K43" s="11" t="str">
        <f>IF(current_stock[[#This Row],[Qty Available]]&lt;current_stock[[#This Row],[Re Order Point]],"Reorder Required",IF(current_stock[[#This Row],[Qty Available]]&gt;current_stock[[#This Row],[Maximum Stock]],"Overstock","Safe Stock Level"))</f>
        <v>Overstock</v>
      </c>
      <c r="M43" t="s">
        <v>136</v>
      </c>
      <c r="N43" t="s">
        <v>137</v>
      </c>
      <c r="O43" t="s">
        <v>119</v>
      </c>
      <c r="P43" t="s">
        <v>4593</v>
      </c>
      <c r="Q43">
        <v>491</v>
      </c>
      <c r="R43">
        <v>80</v>
      </c>
      <c r="S43">
        <v>614</v>
      </c>
      <c r="T43">
        <v>720</v>
      </c>
    </row>
    <row r="44" spans="1:20" x14ac:dyDescent="0.3">
      <c r="A44" s="10" t="s">
        <v>122</v>
      </c>
      <c r="B44" s="9" t="str">
        <f>VLOOKUP(current_stock[[#This Row],[Item Code]],master_barang[],2,FALSE)</f>
        <v>Qtela Snack Variant 2</v>
      </c>
      <c r="C44" s="9" t="str">
        <f>VLOOKUP(current_stock[[#This Row],[Item Code]],master_barang[],3,FALSE)</f>
        <v>Snack</v>
      </c>
      <c r="D44" s="11">
        <f>VLOOKUP(current_stock[[#This Row],[Item Code]],stok_awal[],2,FALSE)</f>
        <v>607</v>
      </c>
      <c r="E44" s="11">
        <f>SUMIF(Barang_Masuk!D:D,A44,Barang_Masuk!F:F)</f>
        <v>410</v>
      </c>
      <c r="F44" s="11">
        <f>SUMIF(Barang_Keluar!D:D,A44,Barang_Keluar!F:F)</f>
        <v>317</v>
      </c>
      <c r="G44" s="11">
        <f>current_stock[[#This Row],[Stock Awal]]+current_stock[[#This Row],[Qty Received]]-current_stock[[#This Row],[Qty Dispatched]]</f>
        <v>700</v>
      </c>
      <c r="H44" s="11">
        <f>VLOOKUP(current_stock[[#This Row],[Item Code]],master_barang[],9,FALSE)</f>
        <v>200</v>
      </c>
      <c r="I44" s="11">
        <f>VLOOKUP(current_stock[[#This Row],[Item Code]],master_barang[],11,FALSE)</f>
        <v>100</v>
      </c>
      <c r="J44" s="11">
        <f>VLOOKUP(current_stock[[#This Row],[Item Code]],master_barang[],10,FALSE)</f>
        <v>1000</v>
      </c>
      <c r="K44" s="11" t="str">
        <f>IF(current_stock[[#This Row],[Qty Available]]&lt;current_stock[[#This Row],[Re Order Point]],"Reorder Required",IF(current_stock[[#This Row],[Qty Available]]&gt;current_stock[[#This Row],[Maximum Stock]],"Overstock","Safe Stock Level"))</f>
        <v>Safe Stock Level</v>
      </c>
      <c r="M44" t="s">
        <v>157</v>
      </c>
      <c r="N44" t="s">
        <v>158</v>
      </c>
      <c r="O44" t="s">
        <v>119</v>
      </c>
      <c r="P44" t="s">
        <v>4592</v>
      </c>
      <c r="Q44">
        <v>491</v>
      </c>
      <c r="R44">
        <v>120</v>
      </c>
      <c r="S44">
        <v>355</v>
      </c>
      <c r="T44">
        <v>550</v>
      </c>
    </row>
    <row r="45" spans="1:20" x14ac:dyDescent="0.3">
      <c r="A45" s="10" t="s">
        <v>125</v>
      </c>
      <c r="B45" s="9" t="str">
        <f>VLOOKUP(current_stock[[#This Row],[Item Code]],master_barang[],2,FALSE)</f>
        <v>Qtela Snack Variant 3</v>
      </c>
      <c r="C45" s="9" t="str">
        <f>VLOOKUP(current_stock[[#This Row],[Item Code]],master_barang[],3,FALSE)</f>
        <v>Snack</v>
      </c>
      <c r="D45" s="11">
        <f>VLOOKUP(current_stock[[#This Row],[Item Code]],stok_awal[],2,FALSE)</f>
        <v>387</v>
      </c>
      <c r="E45" s="11">
        <f>SUMIF(Barang_Masuk!D:D,A45,Barang_Masuk!F:F)</f>
        <v>860</v>
      </c>
      <c r="F45" s="11">
        <f>SUMIF(Barang_Keluar!D:D,A45,Barang_Keluar!F:F)</f>
        <v>210</v>
      </c>
      <c r="G45" s="11">
        <f>current_stock[[#This Row],[Stock Awal]]+current_stock[[#This Row],[Qty Received]]-current_stock[[#This Row],[Qty Dispatched]]</f>
        <v>1037</v>
      </c>
      <c r="H45" s="11">
        <f>VLOOKUP(current_stock[[#This Row],[Item Code]],master_barang[],9,FALSE)</f>
        <v>80</v>
      </c>
      <c r="I45" s="11">
        <f>VLOOKUP(current_stock[[#This Row],[Item Code]],master_barang[],11,FALSE)</f>
        <v>40</v>
      </c>
      <c r="J45" s="11">
        <f>VLOOKUP(current_stock[[#This Row],[Item Code]],master_barang[],10,FALSE)</f>
        <v>480</v>
      </c>
      <c r="K45" s="11" t="str">
        <f>IF(current_stock[[#This Row],[Qty Available]]&lt;current_stock[[#This Row],[Re Order Point]],"Reorder Required",IF(current_stock[[#This Row],[Qty Available]]&gt;current_stock[[#This Row],[Maximum Stock]],"Overstock","Safe Stock Level"))</f>
        <v>Overstock</v>
      </c>
      <c r="M45" t="s">
        <v>462</v>
      </c>
      <c r="N45" t="s">
        <v>463</v>
      </c>
      <c r="O45" t="s">
        <v>435</v>
      </c>
      <c r="P45" t="s">
        <v>4593</v>
      </c>
      <c r="Q45">
        <v>498</v>
      </c>
      <c r="R45">
        <v>100</v>
      </c>
      <c r="S45">
        <v>191</v>
      </c>
      <c r="T45">
        <v>210</v>
      </c>
    </row>
    <row r="46" spans="1:20" x14ac:dyDescent="0.3">
      <c r="A46" s="10" t="s">
        <v>127</v>
      </c>
      <c r="B46" s="9" t="str">
        <f>VLOOKUP(current_stock[[#This Row],[Item Code]],master_barang[],2,FALSE)</f>
        <v>Chitato Snack Variant 4</v>
      </c>
      <c r="C46" s="9" t="str">
        <f>VLOOKUP(current_stock[[#This Row],[Item Code]],master_barang[],3,FALSE)</f>
        <v>Snack</v>
      </c>
      <c r="D46" s="11">
        <f>VLOOKUP(current_stock[[#This Row],[Item Code]],stok_awal[],2,FALSE)</f>
        <v>576</v>
      </c>
      <c r="E46" s="11">
        <f>SUMIF(Barang_Masuk!D:D,A46,Barang_Masuk!F:F)</f>
        <v>720</v>
      </c>
      <c r="F46" s="11">
        <f>SUMIF(Barang_Keluar!D:D,A46,Barang_Keluar!F:F)</f>
        <v>131</v>
      </c>
      <c r="G46" s="11">
        <f>current_stock[[#This Row],[Stock Awal]]+current_stock[[#This Row],[Qty Received]]-current_stock[[#This Row],[Qty Dispatched]]</f>
        <v>1165</v>
      </c>
      <c r="H46" s="11">
        <f>VLOOKUP(current_stock[[#This Row],[Item Code]],master_barang[],9,FALSE)</f>
        <v>180</v>
      </c>
      <c r="I46" s="11">
        <f>VLOOKUP(current_stock[[#This Row],[Item Code]],master_barang[],11,FALSE)</f>
        <v>90</v>
      </c>
      <c r="J46" s="11">
        <f>VLOOKUP(current_stock[[#This Row],[Item Code]],master_barang[],10,FALSE)</f>
        <v>720</v>
      </c>
      <c r="K46" s="11" t="str">
        <f>IF(current_stock[[#This Row],[Qty Available]]&lt;current_stock[[#This Row],[Re Order Point]],"Reorder Required",IF(current_stock[[#This Row],[Qty Available]]&gt;current_stock[[#This Row],[Maximum Stock]],"Overstock","Safe Stock Level"))</f>
        <v>Overstock</v>
      </c>
      <c r="M46" t="s">
        <v>448</v>
      </c>
      <c r="N46" t="s">
        <v>449</v>
      </c>
      <c r="O46" t="s">
        <v>435</v>
      </c>
      <c r="P46" t="s">
        <v>4593</v>
      </c>
      <c r="Q46">
        <v>500</v>
      </c>
      <c r="R46">
        <v>20</v>
      </c>
      <c r="S46">
        <v>133</v>
      </c>
      <c r="T46">
        <v>580</v>
      </c>
    </row>
    <row r="47" spans="1:20" x14ac:dyDescent="0.3">
      <c r="A47" s="10" t="s">
        <v>130</v>
      </c>
      <c r="B47" s="9" t="str">
        <f>VLOOKUP(current_stock[[#This Row],[Item Code]],master_barang[],2,FALSE)</f>
        <v>Taro Snack Variant 5</v>
      </c>
      <c r="C47" s="9" t="str">
        <f>VLOOKUP(current_stock[[#This Row],[Item Code]],master_barang[],3,FALSE)</f>
        <v>Snack</v>
      </c>
      <c r="D47" s="11">
        <f>VLOOKUP(current_stock[[#This Row],[Item Code]],stok_awal[],2,FALSE)</f>
        <v>689</v>
      </c>
      <c r="E47" s="11">
        <f>SUMIF(Barang_Masuk!D:D,A47,Barang_Masuk!F:F)</f>
        <v>650</v>
      </c>
      <c r="F47" s="11">
        <f>SUMIF(Barang_Keluar!D:D,A47,Barang_Keluar!F:F)</f>
        <v>335</v>
      </c>
      <c r="G47" s="11">
        <f>current_stock[[#This Row],[Stock Awal]]+current_stock[[#This Row],[Qty Received]]-current_stock[[#This Row],[Qty Dispatched]]</f>
        <v>1004</v>
      </c>
      <c r="H47" s="11">
        <f>VLOOKUP(current_stock[[#This Row],[Item Code]],master_barang[],9,FALSE)</f>
        <v>180</v>
      </c>
      <c r="I47" s="11">
        <f>VLOOKUP(current_stock[[#This Row],[Item Code]],master_barang[],11,FALSE)</f>
        <v>90</v>
      </c>
      <c r="J47" s="11">
        <f>VLOOKUP(current_stock[[#This Row],[Item Code]],master_barang[],10,FALSE)</f>
        <v>1080</v>
      </c>
      <c r="K47" s="11" t="str">
        <f>IF(current_stock[[#This Row],[Qty Available]]&lt;current_stock[[#This Row],[Re Order Point]],"Reorder Required",IF(current_stock[[#This Row],[Qty Available]]&gt;current_stock[[#This Row],[Maximum Stock]],"Overstock","Safe Stock Level"))</f>
        <v>Safe Stock Level</v>
      </c>
      <c r="M47" t="s">
        <v>347</v>
      </c>
      <c r="N47" t="s">
        <v>348</v>
      </c>
      <c r="O47" t="s">
        <v>305</v>
      </c>
      <c r="P47" t="s">
        <v>4593</v>
      </c>
      <c r="Q47">
        <v>504</v>
      </c>
      <c r="R47">
        <v>60</v>
      </c>
      <c r="S47">
        <v>476</v>
      </c>
      <c r="T47">
        <v>690</v>
      </c>
    </row>
    <row r="48" spans="1:20" x14ac:dyDescent="0.3">
      <c r="A48" s="10" t="s">
        <v>132</v>
      </c>
      <c r="B48" s="9" t="str">
        <f>VLOOKUP(current_stock[[#This Row],[Item Code]],master_barang[],2,FALSE)</f>
        <v>Taro Snack Variant 6</v>
      </c>
      <c r="C48" s="9" t="str">
        <f>VLOOKUP(current_stock[[#This Row],[Item Code]],master_barang[],3,FALSE)</f>
        <v>Snack</v>
      </c>
      <c r="D48" s="11">
        <f>VLOOKUP(current_stock[[#This Row],[Item Code]],stok_awal[],2,FALSE)</f>
        <v>290</v>
      </c>
      <c r="E48" s="11">
        <f>SUMIF(Barang_Masuk!D:D,A48,Barang_Masuk!F:F)</f>
        <v>920</v>
      </c>
      <c r="F48" s="11">
        <f>SUMIF(Barang_Keluar!D:D,A48,Barang_Keluar!F:F)</f>
        <v>581</v>
      </c>
      <c r="G48" s="11">
        <f>current_stock[[#This Row],[Stock Awal]]+current_stock[[#This Row],[Qty Received]]-current_stock[[#This Row],[Qty Dispatched]]</f>
        <v>629</v>
      </c>
      <c r="H48" s="11">
        <f>VLOOKUP(current_stock[[#This Row],[Item Code]],master_barang[],9,FALSE)</f>
        <v>80</v>
      </c>
      <c r="I48" s="11">
        <f>VLOOKUP(current_stock[[#This Row],[Item Code]],master_barang[],11,FALSE)</f>
        <v>40</v>
      </c>
      <c r="J48" s="11">
        <f>VLOOKUP(current_stock[[#This Row],[Item Code]],master_barang[],10,FALSE)</f>
        <v>480</v>
      </c>
      <c r="K48" s="11" t="str">
        <f>IF(current_stock[[#This Row],[Qty Available]]&lt;current_stock[[#This Row],[Re Order Point]],"Reorder Required",IF(current_stock[[#This Row],[Qty Available]]&gt;current_stock[[#This Row],[Maximum Stock]],"Overstock","Safe Stock Level"))</f>
        <v>Overstock</v>
      </c>
      <c r="M48" t="s">
        <v>324</v>
      </c>
      <c r="N48" t="s">
        <v>325</v>
      </c>
      <c r="O48" t="s">
        <v>305</v>
      </c>
      <c r="P48" t="s">
        <v>4592</v>
      </c>
      <c r="Q48">
        <v>510</v>
      </c>
      <c r="R48">
        <v>200</v>
      </c>
      <c r="S48">
        <v>510</v>
      </c>
      <c r="T48">
        <v>280</v>
      </c>
    </row>
    <row r="49" spans="1:20" x14ac:dyDescent="0.3">
      <c r="A49" s="10" t="s">
        <v>134</v>
      </c>
      <c r="B49" s="9" t="str">
        <f>VLOOKUP(current_stock[[#This Row],[Item Code]],master_barang[],2,FALSE)</f>
        <v>Chitato Snack Variant 7</v>
      </c>
      <c r="C49" s="9" t="str">
        <f>VLOOKUP(current_stock[[#This Row],[Item Code]],master_barang[],3,FALSE)</f>
        <v>Snack</v>
      </c>
      <c r="D49" s="11">
        <f>VLOOKUP(current_stock[[#This Row],[Item Code]],stok_awal[],2,FALSE)</f>
        <v>127</v>
      </c>
      <c r="E49" s="11">
        <f>SUMIF(Barang_Masuk!D:D,A49,Barang_Masuk!F:F)</f>
        <v>930</v>
      </c>
      <c r="F49" s="11">
        <f>SUMIF(Barang_Keluar!D:D,A49,Barang_Keluar!F:F)</f>
        <v>100</v>
      </c>
      <c r="G49" s="11">
        <f>current_stock[[#This Row],[Stock Awal]]+current_stock[[#This Row],[Qty Received]]-current_stock[[#This Row],[Qty Dispatched]]</f>
        <v>957</v>
      </c>
      <c r="H49" s="11">
        <f>VLOOKUP(current_stock[[#This Row],[Item Code]],master_barang[],9,FALSE)</f>
        <v>40</v>
      </c>
      <c r="I49" s="11">
        <f>VLOOKUP(current_stock[[#This Row],[Item Code]],master_barang[],11,FALSE)</f>
        <v>20</v>
      </c>
      <c r="J49" s="11">
        <f>VLOOKUP(current_stock[[#This Row],[Item Code]],master_barang[],10,FALSE)</f>
        <v>160</v>
      </c>
      <c r="K49" s="11" t="str">
        <f>IF(current_stock[[#This Row],[Qty Available]]&lt;current_stock[[#This Row],[Re Order Point]],"Reorder Required",IF(current_stock[[#This Row],[Qty Available]]&gt;current_stock[[#This Row],[Maximum Stock]],"Overstock","Safe Stock Level"))</f>
        <v>Overstock</v>
      </c>
      <c r="M49" t="s">
        <v>380</v>
      </c>
      <c r="N49" t="s">
        <v>381</v>
      </c>
      <c r="O49" t="s">
        <v>371</v>
      </c>
      <c r="P49" t="s">
        <v>4593</v>
      </c>
      <c r="Q49">
        <v>515</v>
      </c>
      <c r="R49">
        <v>20</v>
      </c>
      <c r="S49">
        <v>470</v>
      </c>
      <c r="T49">
        <v>910</v>
      </c>
    </row>
    <row r="50" spans="1:20" x14ac:dyDescent="0.3">
      <c r="A50" s="10" t="s">
        <v>136</v>
      </c>
      <c r="B50" s="9" t="str">
        <f>VLOOKUP(current_stock[[#This Row],[Item Code]],master_barang[],2,FALSE)</f>
        <v>Chitato Snack Variant 8</v>
      </c>
      <c r="C50" s="9" t="str">
        <f>VLOOKUP(current_stock[[#This Row],[Item Code]],master_barang[],3,FALSE)</f>
        <v>Snack</v>
      </c>
      <c r="D50" s="11">
        <f>VLOOKUP(current_stock[[#This Row],[Item Code]],stok_awal[],2,FALSE)</f>
        <v>385</v>
      </c>
      <c r="E50" s="11">
        <f>SUMIF(Barang_Masuk!D:D,A50,Barang_Masuk!F:F)</f>
        <v>720</v>
      </c>
      <c r="F50" s="11">
        <f>SUMIF(Barang_Keluar!D:D,A50,Barang_Keluar!F:F)</f>
        <v>614</v>
      </c>
      <c r="G50" s="11">
        <f>current_stock[[#This Row],[Stock Awal]]+current_stock[[#This Row],[Qty Received]]-current_stock[[#This Row],[Qty Dispatched]]</f>
        <v>491</v>
      </c>
      <c r="H50" s="11">
        <f>VLOOKUP(current_stock[[#This Row],[Item Code]],master_barang[],9,FALSE)</f>
        <v>80</v>
      </c>
      <c r="I50" s="11">
        <f>VLOOKUP(current_stock[[#This Row],[Item Code]],master_barang[],11,FALSE)</f>
        <v>40</v>
      </c>
      <c r="J50" s="11">
        <f>VLOOKUP(current_stock[[#This Row],[Item Code]],master_barang[],10,FALSE)</f>
        <v>400</v>
      </c>
      <c r="K50" s="11" t="str">
        <f>IF(current_stock[[#This Row],[Qty Available]]&lt;current_stock[[#This Row],[Re Order Point]],"Reorder Required",IF(current_stock[[#This Row],[Qty Available]]&gt;current_stock[[#This Row],[Maximum Stock]],"Overstock","Safe Stock Level"))</f>
        <v>Overstock</v>
      </c>
      <c r="M50" t="s">
        <v>385</v>
      </c>
      <c r="N50" t="s">
        <v>386</v>
      </c>
      <c r="O50" t="s">
        <v>371</v>
      </c>
      <c r="P50" t="s">
        <v>4593</v>
      </c>
      <c r="Q50">
        <v>516</v>
      </c>
      <c r="R50">
        <v>40</v>
      </c>
      <c r="S50">
        <v>96</v>
      </c>
      <c r="T50">
        <v>520</v>
      </c>
    </row>
    <row r="51" spans="1:20" x14ac:dyDescent="0.3">
      <c r="A51" s="10" t="s">
        <v>139</v>
      </c>
      <c r="B51" s="9" t="str">
        <f>VLOOKUP(current_stock[[#This Row],[Item Code]],master_barang[],2,FALSE)</f>
        <v>Chitato Snack Variant 9</v>
      </c>
      <c r="C51" s="9" t="str">
        <f>VLOOKUP(current_stock[[#This Row],[Item Code]],master_barang[],3,FALSE)</f>
        <v>Snack</v>
      </c>
      <c r="D51" s="11">
        <f>VLOOKUP(current_stock[[#This Row],[Item Code]],stok_awal[],2,FALSE)</f>
        <v>132</v>
      </c>
      <c r="E51" s="11">
        <f>SUMIF(Barang_Masuk!D:D,A51,Barang_Masuk!F:F)</f>
        <v>670</v>
      </c>
      <c r="F51" s="11">
        <f>SUMIF(Barang_Keluar!D:D,A51,Barang_Keluar!F:F)</f>
        <v>263</v>
      </c>
      <c r="G51" s="11">
        <f>current_stock[[#This Row],[Stock Awal]]+current_stock[[#This Row],[Qty Received]]-current_stock[[#This Row],[Qty Dispatched]]</f>
        <v>539</v>
      </c>
      <c r="H51" s="11">
        <f>VLOOKUP(current_stock[[#This Row],[Item Code]],master_barang[],9,FALSE)</f>
        <v>40</v>
      </c>
      <c r="I51" s="11">
        <f>VLOOKUP(current_stock[[#This Row],[Item Code]],master_barang[],11,FALSE)</f>
        <v>20</v>
      </c>
      <c r="J51" s="11">
        <f>VLOOKUP(current_stock[[#This Row],[Item Code]],master_barang[],10,FALSE)</f>
        <v>200</v>
      </c>
      <c r="K51" s="11" t="str">
        <f>IF(current_stock[[#This Row],[Qty Available]]&lt;current_stock[[#This Row],[Re Order Point]],"Reorder Required",IF(current_stock[[#This Row],[Qty Available]]&gt;current_stock[[#This Row],[Maximum Stock]],"Overstock","Safe Stock Level"))</f>
        <v>Overstock</v>
      </c>
      <c r="M51" t="s">
        <v>79</v>
      </c>
      <c r="N51" t="s">
        <v>80</v>
      </c>
      <c r="O51" t="s">
        <v>13</v>
      </c>
      <c r="P51" t="s">
        <v>4592</v>
      </c>
      <c r="Q51">
        <v>517</v>
      </c>
      <c r="R51">
        <v>180</v>
      </c>
      <c r="S51">
        <v>435</v>
      </c>
      <c r="T51">
        <v>160</v>
      </c>
    </row>
    <row r="52" spans="1:20" x14ac:dyDescent="0.3">
      <c r="A52" s="10" t="s">
        <v>141</v>
      </c>
      <c r="B52" s="9" t="str">
        <f>VLOOKUP(current_stock[[#This Row],[Item Code]],master_barang[],2,FALSE)</f>
        <v>Taro Snack Variant 10</v>
      </c>
      <c r="C52" s="9" t="str">
        <f>VLOOKUP(current_stock[[#This Row],[Item Code]],master_barang[],3,FALSE)</f>
        <v>Snack</v>
      </c>
      <c r="D52" s="11">
        <f>VLOOKUP(current_stock[[#This Row],[Item Code]],stok_awal[],2,FALSE)</f>
        <v>136</v>
      </c>
      <c r="E52" s="11">
        <f>SUMIF(Barang_Masuk!D:D,A52,Barang_Masuk!F:F)</f>
        <v>420</v>
      </c>
      <c r="F52" s="11">
        <f>SUMIF(Barang_Keluar!D:D,A52,Barang_Keluar!F:F)</f>
        <v>462</v>
      </c>
      <c r="G52" s="11">
        <f>current_stock[[#This Row],[Stock Awal]]+current_stock[[#This Row],[Qty Received]]-current_stock[[#This Row],[Qty Dispatched]]</f>
        <v>94</v>
      </c>
      <c r="H52" s="11">
        <f>VLOOKUP(current_stock[[#This Row],[Item Code]],master_barang[],9,FALSE)</f>
        <v>60</v>
      </c>
      <c r="I52" s="11">
        <f>VLOOKUP(current_stock[[#This Row],[Item Code]],master_barang[],11,FALSE)</f>
        <v>30</v>
      </c>
      <c r="J52" s="11">
        <f>VLOOKUP(current_stock[[#This Row],[Item Code]],master_barang[],10,FALSE)</f>
        <v>240</v>
      </c>
      <c r="K52" s="11" t="str">
        <f>IF(current_stock[[#This Row],[Qty Available]]&lt;current_stock[[#This Row],[Re Order Point]],"Reorder Required",IF(current_stock[[#This Row],[Qty Available]]&gt;current_stock[[#This Row],[Maximum Stock]],"Overstock","Safe Stock Level"))</f>
        <v>Safe Stock Level</v>
      </c>
      <c r="M52" t="s">
        <v>225</v>
      </c>
      <c r="N52" t="s">
        <v>226</v>
      </c>
      <c r="O52" t="s">
        <v>202</v>
      </c>
      <c r="P52" t="s">
        <v>4592</v>
      </c>
      <c r="Q52">
        <v>519</v>
      </c>
      <c r="R52">
        <v>200</v>
      </c>
      <c r="S52">
        <v>408</v>
      </c>
      <c r="T52">
        <v>420</v>
      </c>
    </row>
    <row r="53" spans="1:20" x14ac:dyDescent="0.3">
      <c r="A53" s="10" t="s">
        <v>143</v>
      </c>
      <c r="B53" s="9" t="str">
        <f>VLOOKUP(current_stock[[#This Row],[Item Code]],master_barang[],2,FALSE)</f>
        <v>Qtela Snack Variant 11</v>
      </c>
      <c r="C53" s="9" t="str">
        <f>VLOOKUP(current_stock[[#This Row],[Item Code]],master_barang[],3,FALSE)</f>
        <v>Snack</v>
      </c>
      <c r="D53" s="11">
        <f>VLOOKUP(current_stock[[#This Row],[Item Code]],stok_awal[],2,FALSE)</f>
        <v>1621</v>
      </c>
      <c r="E53" s="11">
        <f>SUMIF(Barang_Masuk!D:D,A53,Barang_Masuk!F:F)</f>
        <v>580</v>
      </c>
      <c r="F53" s="11">
        <f>SUMIF(Barang_Keluar!D:D,A53,Barang_Keluar!F:F)</f>
        <v>390</v>
      </c>
      <c r="G53" s="11">
        <f>current_stock[[#This Row],[Stock Awal]]+current_stock[[#This Row],[Qty Received]]-current_stock[[#This Row],[Qty Dispatched]]</f>
        <v>1811</v>
      </c>
      <c r="H53" s="11">
        <f>VLOOKUP(current_stock[[#This Row],[Item Code]],master_barang[],9,FALSE)</f>
        <v>500</v>
      </c>
      <c r="I53" s="11">
        <f>VLOOKUP(current_stock[[#This Row],[Item Code]],master_barang[],11,FALSE)</f>
        <v>250</v>
      </c>
      <c r="J53" s="11">
        <f>VLOOKUP(current_stock[[#This Row],[Item Code]],master_barang[],10,FALSE)</f>
        <v>2500</v>
      </c>
      <c r="K53" s="11" t="str">
        <f>IF(current_stock[[#This Row],[Qty Available]]&lt;current_stock[[#This Row],[Re Order Point]],"Reorder Required",IF(current_stock[[#This Row],[Qty Available]]&gt;current_stock[[#This Row],[Maximum Stock]],"Overstock","Safe Stock Level"))</f>
        <v>Safe Stock Level</v>
      </c>
      <c r="M53" t="s">
        <v>36</v>
      </c>
      <c r="N53" t="s">
        <v>37</v>
      </c>
      <c r="O53" t="s">
        <v>13</v>
      </c>
      <c r="P53" t="s">
        <v>4593</v>
      </c>
      <c r="Q53">
        <v>520</v>
      </c>
      <c r="R53">
        <v>20</v>
      </c>
      <c r="S53">
        <v>216</v>
      </c>
      <c r="T53">
        <v>690</v>
      </c>
    </row>
    <row r="54" spans="1:20" x14ac:dyDescent="0.3">
      <c r="A54" s="10" t="s">
        <v>145</v>
      </c>
      <c r="B54" s="9" t="str">
        <f>VLOOKUP(current_stock[[#This Row],[Item Code]],master_barang[],2,FALSE)</f>
        <v>Taro Snack Variant 12</v>
      </c>
      <c r="C54" s="9" t="str">
        <f>VLOOKUP(current_stock[[#This Row],[Item Code]],master_barang[],3,FALSE)</f>
        <v>Snack</v>
      </c>
      <c r="D54" s="11">
        <f>VLOOKUP(current_stock[[#This Row],[Item Code]],stok_awal[],2,FALSE)</f>
        <v>443</v>
      </c>
      <c r="E54" s="11">
        <f>SUMIF(Barang_Masuk!D:D,A54,Barang_Masuk!F:F)</f>
        <v>500</v>
      </c>
      <c r="F54" s="11">
        <f>SUMIF(Barang_Keluar!D:D,A54,Barang_Keluar!F:F)</f>
        <v>253</v>
      </c>
      <c r="G54" s="11">
        <f>current_stock[[#This Row],[Stock Awal]]+current_stock[[#This Row],[Qty Received]]-current_stock[[#This Row],[Qty Dispatched]]</f>
        <v>690</v>
      </c>
      <c r="H54" s="11">
        <f>VLOOKUP(current_stock[[#This Row],[Item Code]],master_barang[],9,FALSE)</f>
        <v>120</v>
      </c>
      <c r="I54" s="11">
        <f>VLOOKUP(current_stock[[#This Row],[Item Code]],master_barang[],11,FALSE)</f>
        <v>60</v>
      </c>
      <c r="J54" s="11">
        <f>VLOOKUP(current_stock[[#This Row],[Item Code]],master_barang[],10,FALSE)</f>
        <v>480</v>
      </c>
      <c r="K54" s="11" t="str">
        <f>IF(current_stock[[#This Row],[Qty Available]]&lt;current_stock[[#This Row],[Re Order Point]],"Reorder Required",IF(current_stock[[#This Row],[Qty Available]]&gt;current_stock[[#This Row],[Maximum Stock]],"Overstock","Safe Stock Level"))</f>
        <v>Overstock</v>
      </c>
      <c r="M54" t="s">
        <v>297</v>
      </c>
      <c r="N54" t="s">
        <v>298</v>
      </c>
      <c r="O54" t="s">
        <v>260</v>
      </c>
      <c r="P54" t="s">
        <v>4592</v>
      </c>
      <c r="Q54">
        <v>521</v>
      </c>
      <c r="R54">
        <v>200</v>
      </c>
      <c r="S54">
        <v>230</v>
      </c>
      <c r="T54">
        <v>310</v>
      </c>
    </row>
    <row r="55" spans="1:20" x14ac:dyDescent="0.3">
      <c r="A55" s="10" t="s">
        <v>148</v>
      </c>
      <c r="B55" s="9" t="str">
        <f>VLOOKUP(current_stock[[#This Row],[Item Code]],master_barang[],2,FALSE)</f>
        <v>Qtela Snack Variant 13</v>
      </c>
      <c r="C55" s="9" t="str">
        <f>VLOOKUP(current_stock[[#This Row],[Item Code]],master_barang[],3,FALSE)</f>
        <v>Snack</v>
      </c>
      <c r="D55" s="11">
        <f>VLOOKUP(current_stock[[#This Row],[Item Code]],stok_awal[],2,FALSE)</f>
        <v>251</v>
      </c>
      <c r="E55" s="11">
        <f>SUMIF(Barang_Masuk!D:D,A55,Barang_Masuk!F:F)</f>
        <v>690</v>
      </c>
      <c r="F55" s="11">
        <f>SUMIF(Barang_Keluar!D:D,A55,Barang_Keluar!F:F)</f>
        <v>454</v>
      </c>
      <c r="G55" s="11">
        <f>current_stock[[#This Row],[Stock Awal]]+current_stock[[#This Row],[Qty Received]]-current_stock[[#This Row],[Qty Dispatched]]</f>
        <v>487</v>
      </c>
      <c r="H55" s="11">
        <f>VLOOKUP(current_stock[[#This Row],[Item Code]],master_barang[],9,FALSE)</f>
        <v>100</v>
      </c>
      <c r="I55" s="11">
        <f>VLOOKUP(current_stock[[#This Row],[Item Code]],master_barang[],11,FALSE)</f>
        <v>50</v>
      </c>
      <c r="J55" s="11">
        <f>VLOOKUP(current_stock[[#This Row],[Item Code]],master_barang[],10,FALSE)</f>
        <v>400</v>
      </c>
      <c r="K55" s="11" t="str">
        <f>IF(current_stock[[#This Row],[Qty Available]]&lt;current_stock[[#This Row],[Re Order Point]],"Reorder Required",IF(current_stock[[#This Row],[Qty Available]]&gt;current_stock[[#This Row],[Maximum Stock]],"Overstock","Safe Stock Level"))</f>
        <v>Overstock</v>
      </c>
      <c r="M55" t="s">
        <v>243</v>
      </c>
      <c r="N55" t="s">
        <v>244</v>
      </c>
      <c r="O55" t="s">
        <v>202</v>
      </c>
      <c r="P55" t="s">
        <v>4593</v>
      </c>
      <c r="Q55">
        <v>525</v>
      </c>
      <c r="R55">
        <v>20</v>
      </c>
      <c r="S55">
        <v>342</v>
      </c>
      <c r="T55">
        <v>820</v>
      </c>
    </row>
    <row r="56" spans="1:20" x14ac:dyDescent="0.3">
      <c r="A56" s="10" t="s">
        <v>151</v>
      </c>
      <c r="B56" s="9" t="str">
        <f>VLOOKUP(current_stock[[#This Row],[Item Code]],master_barang[],2,FALSE)</f>
        <v>Qtela Snack Variant 14</v>
      </c>
      <c r="C56" s="9" t="str">
        <f>VLOOKUP(current_stock[[#This Row],[Item Code]],master_barang[],3,FALSE)</f>
        <v>Snack</v>
      </c>
      <c r="D56" s="11">
        <f>VLOOKUP(current_stock[[#This Row],[Item Code]],stok_awal[],2,FALSE)</f>
        <v>175</v>
      </c>
      <c r="E56" s="11">
        <f>SUMIF(Barang_Masuk!D:D,A56,Barang_Masuk!F:F)</f>
        <v>950</v>
      </c>
      <c r="F56" s="11">
        <f>SUMIF(Barang_Keluar!D:D,A56,Barang_Keluar!F:F)</f>
        <v>558</v>
      </c>
      <c r="G56" s="11">
        <f>current_stock[[#This Row],[Stock Awal]]+current_stock[[#This Row],[Qty Received]]-current_stock[[#This Row],[Qty Dispatched]]</f>
        <v>567</v>
      </c>
      <c r="H56" s="11">
        <f>VLOOKUP(current_stock[[#This Row],[Item Code]],master_barang[],9,FALSE)</f>
        <v>60</v>
      </c>
      <c r="I56" s="11">
        <f>VLOOKUP(current_stock[[#This Row],[Item Code]],master_barang[],11,FALSE)</f>
        <v>30</v>
      </c>
      <c r="J56" s="11">
        <f>VLOOKUP(current_stock[[#This Row],[Item Code]],master_barang[],10,FALSE)</f>
        <v>300</v>
      </c>
      <c r="K56" s="11" t="str">
        <f>IF(current_stock[[#This Row],[Qty Available]]&lt;current_stock[[#This Row],[Re Order Point]],"Reorder Required",IF(current_stock[[#This Row],[Qty Available]]&gt;current_stock[[#This Row],[Maximum Stock]],"Overstock","Safe Stock Level"))</f>
        <v>Overstock</v>
      </c>
      <c r="M56" t="s">
        <v>423</v>
      </c>
      <c r="N56" t="s">
        <v>424</v>
      </c>
      <c r="O56" t="s">
        <v>371</v>
      </c>
      <c r="P56" t="s">
        <v>4593</v>
      </c>
      <c r="Q56">
        <v>537</v>
      </c>
      <c r="R56">
        <v>80</v>
      </c>
      <c r="S56">
        <v>228</v>
      </c>
      <c r="T56">
        <v>460</v>
      </c>
    </row>
    <row r="57" spans="1:20" x14ac:dyDescent="0.3">
      <c r="A57" s="10" t="s">
        <v>154</v>
      </c>
      <c r="B57" s="9" t="str">
        <f>VLOOKUP(current_stock[[#This Row],[Item Code]],master_barang[],2,FALSE)</f>
        <v>Taro Snack Variant 15</v>
      </c>
      <c r="C57" s="9" t="str">
        <f>VLOOKUP(current_stock[[#This Row],[Item Code]],master_barang[],3,FALSE)</f>
        <v>Snack</v>
      </c>
      <c r="D57" s="11">
        <f>VLOOKUP(current_stock[[#This Row],[Item Code]],stok_awal[],2,FALSE)</f>
        <v>1215</v>
      </c>
      <c r="E57" s="11">
        <f>SUMIF(Barang_Masuk!D:D,A57,Barang_Masuk!F:F)</f>
        <v>630</v>
      </c>
      <c r="F57" s="11">
        <f>SUMIF(Barang_Keluar!D:D,A57,Barang_Keluar!F:F)</f>
        <v>381</v>
      </c>
      <c r="G57" s="11">
        <f>current_stock[[#This Row],[Stock Awal]]+current_stock[[#This Row],[Qty Received]]-current_stock[[#This Row],[Qty Dispatched]]</f>
        <v>1464</v>
      </c>
      <c r="H57" s="11">
        <f>VLOOKUP(current_stock[[#This Row],[Item Code]],master_barang[],9,FALSE)</f>
        <v>250</v>
      </c>
      <c r="I57" s="11">
        <f>VLOOKUP(current_stock[[#This Row],[Item Code]],master_barang[],11,FALSE)</f>
        <v>125</v>
      </c>
      <c r="J57" s="11">
        <f>VLOOKUP(current_stock[[#This Row],[Item Code]],master_barang[],10,FALSE)</f>
        <v>1500</v>
      </c>
      <c r="K57" s="11" t="str">
        <f>IF(current_stock[[#This Row],[Qty Available]]&lt;current_stock[[#This Row],[Re Order Point]],"Reorder Required",IF(current_stock[[#This Row],[Qty Available]]&gt;current_stock[[#This Row],[Maximum Stock]],"Overstock","Safe Stock Level"))</f>
        <v>Safe Stock Level</v>
      </c>
      <c r="M57" t="s">
        <v>184</v>
      </c>
      <c r="N57" t="s">
        <v>185</v>
      </c>
      <c r="O57" t="s">
        <v>119</v>
      </c>
      <c r="P57" t="s">
        <v>4593</v>
      </c>
      <c r="Q57">
        <v>537</v>
      </c>
      <c r="R57">
        <v>20</v>
      </c>
      <c r="S57">
        <v>374</v>
      </c>
      <c r="T57">
        <v>840</v>
      </c>
    </row>
    <row r="58" spans="1:20" x14ac:dyDescent="0.3">
      <c r="A58" s="10" t="s">
        <v>157</v>
      </c>
      <c r="B58" s="9" t="str">
        <f>VLOOKUP(current_stock[[#This Row],[Item Code]],master_barang[],2,FALSE)</f>
        <v>Qtela Snack Variant 16</v>
      </c>
      <c r="C58" s="9" t="str">
        <f>VLOOKUP(current_stock[[#This Row],[Item Code]],master_barang[],3,FALSE)</f>
        <v>Snack</v>
      </c>
      <c r="D58" s="11">
        <f>VLOOKUP(current_stock[[#This Row],[Item Code]],stok_awal[],2,FALSE)</f>
        <v>296</v>
      </c>
      <c r="E58" s="11">
        <f>SUMIF(Barang_Masuk!D:D,A58,Barang_Masuk!F:F)</f>
        <v>550</v>
      </c>
      <c r="F58" s="11">
        <f>SUMIF(Barang_Keluar!D:D,A58,Barang_Keluar!F:F)</f>
        <v>355</v>
      </c>
      <c r="G58" s="11">
        <f>current_stock[[#This Row],[Stock Awal]]+current_stock[[#This Row],[Qty Received]]-current_stock[[#This Row],[Qty Dispatched]]</f>
        <v>491</v>
      </c>
      <c r="H58" s="11">
        <f>VLOOKUP(current_stock[[#This Row],[Item Code]],master_barang[],9,FALSE)</f>
        <v>120</v>
      </c>
      <c r="I58" s="11">
        <f>VLOOKUP(current_stock[[#This Row],[Item Code]],master_barang[],11,FALSE)</f>
        <v>60</v>
      </c>
      <c r="J58" s="11">
        <f>VLOOKUP(current_stock[[#This Row],[Item Code]],master_barang[],10,FALSE)</f>
        <v>720</v>
      </c>
      <c r="K58" s="11" t="str">
        <f>IF(current_stock[[#This Row],[Qty Available]]&lt;current_stock[[#This Row],[Re Order Point]],"Reorder Required",IF(current_stock[[#This Row],[Qty Available]]&gt;current_stock[[#This Row],[Maximum Stock]],"Overstock","Safe Stock Level"))</f>
        <v>Safe Stock Level</v>
      </c>
      <c r="M58" t="s">
        <v>139</v>
      </c>
      <c r="N58" t="s">
        <v>140</v>
      </c>
      <c r="O58" t="s">
        <v>119</v>
      </c>
      <c r="P58" t="s">
        <v>4593</v>
      </c>
      <c r="Q58">
        <v>539</v>
      </c>
      <c r="R58">
        <v>40</v>
      </c>
      <c r="S58">
        <v>263</v>
      </c>
      <c r="T58">
        <v>670</v>
      </c>
    </row>
    <row r="59" spans="1:20" x14ac:dyDescent="0.3">
      <c r="A59" s="10" t="s">
        <v>159</v>
      </c>
      <c r="B59" s="9" t="str">
        <f>VLOOKUP(current_stock[[#This Row],[Item Code]],master_barang[],2,FALSE)</f>
        <v>Qtela Snack Variant 17</v>
      </c>
      <c r="C59" s="9" t="str">
        <f>VLOOKUP(current_stock[[#This Row],[Item Code]],master_barang[],3,FALSE)</f>
        <v>Snack</v>
      </c>
      <c r="D59" s="11">
        <f>VLOOKUP(current_stock[[#This Row],[Item Code]],stok_awal[],2,FALSE)</f>
        <v>1706</v>
      </c>
      <c r="E59" s="11">
        <f>SUMIF(Barang_Masuk!D:D,A59,Barang_Masuk!F:F)</f>
        <v>800</v>
      </c>
      <c r="F59" s="11">
        <f>SUMIF(Barang_Keluar!D:D,A59,Barang_Keluar!F:F)</f>
        <v>267</v>
      </c>
      <c r="G59" s="11">
        <f>current_stock[[#This Row],[Stock Awal]]+current_stock[[#This Row],[Qty Received]]-current_stock[[#This Row],[Qty Dispatched]]</f>
        <v>2239</v>
      </c>
      <c r="H59" s="11">
        <f>VLOOKUP(current_stock[[#This Row],[Item Code]],master_barang[],9,FALSE)</f>
        <v>500</v>
      </c>
      <c r="I59" s="11">
        <f>VLOOKUP(current_stock[[#This Row],[Item Code]],master_barang[],11,FALSE)</f>
        <v>250</v>
      </c>
      <c r="J59" s="11">
        <f>VLOOKUP(current_stock[[#This Row],[Item Code]],master_barang[],10,FALSE)</f>
        <v>2000</v>
      </c>
      <c r="K59" s="11" t="str">
        <f>IF(current_stock[[#This Row],[Qty Available]]&lt;current_stock[[#This Row],[Re Order Point]],"Reorder Required",IF(current_stock[[#This Row],[Qty Available]]&gt;current_stock[[#This Row],[Maximum Stock]],"Overstock","Safe Stock Level"))</f>
        <v>Overstock</v>
      </c>
      <c r="M59" t="s">
        <v>230</v>
      </c>
      <c r="N59" t="s">
        <v>231</v>
      </c>
      <c r="O59" t="s">
        <v>202</v>
      </c>
      <c r="P59" t="s">
        <v>4593</v>
      </c>
      <c r="Q59">
        <v>540</v>
      </c>
      <c r="R59">
        <v>40</v>
      </c>
      <c r="S59">
        <v>211</v>
      </c>
      <c r="T59">
        <v>660</v>
      </c>
    </row>
    <row r="60" spans="1:20" x14ac:dyDescent="0.3">
      <c r="A60" s="10" t="s">
        <v>161</v>
      </c>
      <c r="B60" s="9" t="str">
        <f>VLOOKUP(current_stock[[#This Row],[Item Code]],master_barang[],2,FALSE)</f>
        <v>Taro Snack Variant 18</v>
      </c>
      <c r="C60" s="9" t="str">
        <f>VLOOKUP(current_stock[[#This Row],[Item Code]],master_barang[],3,FALSE)</f>
        <v>Snack</v>
      </c>
      <c r="D60" s="11">
        <f>VLOOKUP(current_stock[[#This Row],[Item Code]],stok_awal[],2,FALSE)</f>
        <v>167</v>
      </c>
      <c r="E60" s="11">
        <f>SUMIF(Barang_Masuk!D:D,A60,Barang_Masuk!F:F)</f>
        <v>640</v>
      </c>
      <c r="F60" s="11">
        <f>SUMIF(Barang_Keluar!D:D,A60,Barang_Keluar!F:F)</f>
        <v>335</v>
      </c>
      <c r="G60" s="11">
        <f>current_stock[[#This Row],[Stock Awal]]+current_stock[[#This Row],[Qty Received]]-current_stock[[#This Row],[Qty Dispatched]]</f>
        <v>472</v>
      </c>
      <c r="H60" s="11">
        <f>VLOOKUP(current_stock[[#This Row],[Item Code]],master_barang[],9,FALSE)</f>
        <v>40</v>
      </c>
      <c r="I60" s="11">
        <f>VLOOKUP(current_stock[[#This Row],[Item Code]],master_barang[],11,FALSE)</f>
        <v>20</v>
      </c>
      <c r="J60" s="11">
        <f>VLOOKUP(current_stock[[#This Row],[Item Code]],master_barang[],10,FALSE)</f>
        <v>200</v>
      </c>
      <c r="K60" s="11" t="str">
        <f>IF(current_stock[[#This Row],[Qty Available]]&lt;current_stock[[#This Row],[Re Order Point]],"Reorder Required",IF(current_stock[[#This Row],[Qty Available]]&gt;current_stock[[#This Row],[Maximum Stock]],"Overstock","Safe Stock Level"))</f>
        <v>Overstock</v>
      </c>
      <c r="M60" t="s">
        <v>110</v>
      </c>
      <c r="N60" t="s">
        <v>111</v>
      </c>
      <c r="O60" t="s">
        <v>13</v>
      </c>
      <c r="P60" t="s">
        <v>4593</v>
      </c>
      <c r="Q60">
        <v>540</v>
      </c>
      <c r="R60">
        <v>120</v>
      </c>
      <c r="S60">
        <v>329</v>
      </c>
      <c r="T60">
        <v>580</v>
      </c>
    </row>
    <row r="61" spans="1:20" x14ac:dyDescent="0.3">
      <c r="A61" s="10" t="s">
        <v>164</v>
      </c>
      <c r="B61" s="9" t="str">
        <f>VLOOKUP(current_stock[[#This Row],[Item Code]],master_barang[],2,FALSE)</f>
        <v>Qtela Snack Variant 19</v>
      </c>
      <c r="C61" s="9" t="str">
        <f>VLOOKUP(current_stock[[#This Row],[Item Code]],master_barang[],3,FALSE)</f>
        <v>Snack</v>
      </c>
      <c r="D61" s="11">
        <f>VLOOKUP(current_stock[[#This Row],[Item Code]],stok_awal[],2,FALSE)</f>
        <v>734</v>
      </c>
      <c r="E61" s="11">
        <f>SUMIF(Barang_Masuk!D:D,A61,Barang_Masuk!F:F)</f>
        <v>1300</v>
      </c>
      <c r="F61" s="11">
        <f>SUMIF(Barang_Keluar!D:D,A61,Barang_Keluar!F:F)</f>
        <v>283</v>
      </c>
      <c r="G61" s="11">
        <f>current_stock[[#This Row],[Stock Awal]]+current_stock[[#This Row],[Qty Received]]-current_stock[[#This Row],[Qty Dispatched]]</f>
        <v>1751</v>
      </c>
      <c r="H61" s="11">
        <f>VLOOKUP(current_stock[[#This Row],[Item Code]],master_barang[],9,FALSE)</f>
        <v>180</v>
      </c>
      <c r="I61" s="11">
        <f>VLOOKUP(current_stock[[#This Row],[Item Code]],master_barang[],11,FALSE)</f>
        <v>90</v>
      </c>
      <c r="J61" s="11">
        <f>VLOOKUP(current_stock[[#This Row],[Item Code]],master_barang[],10,FALSE)</f>
        <v>720</v>
      </c>
      <c r="K61" s="11" t="str">
        <f>IF(current_stock[[#This Row],[Qty Available]]&lt;current_stock[[#This Row],[Re Order Point]],"Reorder Required",IF(current_stock[[#This Row],[Qty Available]]&gt;current_stock[[#This Row],[Maximum Stock]],"Overstock","Safe Stock Level"))</f>
        <v>Overstock</v>
      </c>
      <c r="M61" t="s">
        <v>245</v>
      </c>
      <c r="N61" t="s">
        <v>246</v>
      </c>
      <c r="O61" t="s">
        <v>202</v>
      </c>
      <c r="P61" t="s">
        <v>4592</v>
      </c>
      <c r="Q61">
        <v>542</v>
      </c>
      <c r="R61">
        <v>200</v>
      </c>
      <c r="S61">
        <v>244</v>
      </c>
      <c r="T61">
        <v>330</v>
      </c>
    </row>
    <row r="62" spans="1:20" x14ac:dyDescent="0.3">
      <c r="A62" s="10" t="s">
        <v>166</v>
      </c>
      <c r="B62" s="9" t="str">
        <f>VLOOKUP(current_stock[[#This Row],[Item Code]],master_barang[],2,FALSE)</f>
        <v>Qtela Snack Variant 20</v>
      </c>
      <c r="C62" s="9" t="str">
        <f>VLOOKUP(current_stock[[#This Row],[Item Code]],master_barang[],3,FALSE)</f>
        <v>Snack</v>
      </c>
      <c r="D62" s="11">
        <f>VLOOKUP(current_stock[[#This Row],[Item Code]],stok_awal[],2,FALSE)</f>
        <v>302</v>
      </c>
      <c r="E62" s="11">
        <f>SUMIF(Barang_Masuk!D:D,A62,Barang_Masuk!F:F)</f>
        <v>910</v>
      </c>
      <c r="F62" s="11">
        <f>SUMIF(Barang_Keluar!D:D,A62,Barang_Keluar!F:F)</f>
        <v>336</v>
      </c>
      <c r="G62" s="11">
        <f>current_stock[[#This Row],[Stock Awal]]+current_stock[[#This Row],[Qty Received]]-current_stock[[#This Row],[Qty Dispatched]]</f>
        <v>876</v>
      </c>
      <c r="H62" s="11">
        <f>VLOOKUP(current_stock[[#This Row],[Item Code]],master_barang[],9,FALSE)</f>
        <v>120</v>
      </c>
      <c r="I62" s="11">
        <f>VLOOKUP(current_stock[[#This Row],[Item Code]],master_barang[],11,FALSE)</f>
        <v>60</v>
      </c>
      <c r="J62" s="11">
        <f>VLOOKUP(current_stock[[#This Row],[Item Code]],master_barang[],10,FALSE)</f>
        <v>480</v>
      </c>
      <c r="K62" s="11" t="str">
        <f>IF(current_stock[[#This Row],[Qty Available]]&lt;current_stock[[#This Row],[Re Order Point]],"Reorder Required",IF(current_stock[[#This Row],[Qty Available]]&gt;current_stock[[#This Row],[Maximum Stock]],"Overstock","Safe Stock Level"))</f>
        <v>Overstock</v>
      </c>
      <c r="M62" t="s">
        <v>303</v>
      </c>
      <c r="N62" t="s">
        <v>304</v>
      </c>
      <c r="O62" t="s">
        <v>305</v>
      </c>
      <c r="P62" t="s">
        <v>4593</v>
      </c>
      <c r="Q62">
        <v>546</v>
      </c>
      <c r="R62">
        <v>80</v>
      </c>
      <c r="S62">
        <v>227</v>
      </c>
      <c r="T62">
        <v>430</v>
      </c>
    </row>
    <row r="63" spans="1:20" x14ac:dyDescent="0.3">
      <c r="A63" s="10" t="s">
        <v>168</v>
      </c>
      <c r="B63" s="9" t="str">
        <f>VLOOKUP(current_stock[[#This Row],[Item Code]],master_barang[],2,FALSE)</f>
        <v>Qtela Snack Variant 21</v>
      </c>
      <c r="C63" s="9" t="str">
        <f>VLOOKUP(current_stock[[#This Row],[Item Code]],master_barang[],3,FALSE)</f>
        <v>Snack</v>
      </c>
      <c r="D63" s="11">
        <f>VLOOKUP(current_stock[[#This Row],[Item Code]],stok_awal[],2,FALSE)</f>
        <v>929</v>
      </c>
      <c r="E63" s="11">
        <f>SUMIF(Barang_Masuk!D:D,A63,Barang_Masuk!F:F)</f>
        <v>620</v>
      </c>
      <c r="F63" s="11">
        <f>SUMIF(Barang_Keluar!D:D,A63,Barang_Keluar!F:F)</f>
        <v>236</v>
      </c>
      <c r="G63" s="11">
        <f>current_stock[[#This Row],[Stock Awal]]+current_stock[[#This Row],[Qty Received]]-current_stock[[#This Row],[Qty Dispatched]]</f>
        <v>1313</v>
      </c>
      <c r="H63" s="11">
        <f>VLOOKUP(current_stock[[#This Row],[Item Code]],master_barang[],9,FALSE)</f>
        <v>300</v>
      </c>
      <c r="I63" s="11">
        <f>VLOOKUP(current_stock[[#This Row],[Item Code]],master_barang[],11,FALSE)</f>
        <v>150</v>
      </c>
      <c r="J63" s="11">
        <f>VLOOKUP(current_stock[[#This Row],[Item Code]],master_barang[],10,FALSE)</f>
        <v>1800</v>
      </c>
      <c r="K63" s="11" t="str">
        <f>IF(current_stock[[#This Row],[Qty Available]]&lt;current_stock[[#This Row],[Re Order Point]],"Reorder Required",IF(current_stock[[#This Row],[Qty Available]]&gt;current_stock[[#This Row],[Maximum Stock]],"Overstock","Safe Stock Level"))</f>
        <v>Safe Stock Level</v>
      </c>
      <c r="M63" t="s">
        <v>466</v>
      </c>
      <c r="N63" t="s">
        <v>467</v>
      </c>
      <c r="O63" t="s">
        <v>435</v>
      </c>
      <c r="P63" t="s">
        <v>4593</v>
      </c>
      <c r="Q63">
        <v>551</v>
      </c>
      <c r="R63">
        <v>80</v>
      </c>
      <c r="S63">
        <v>351</v>
      </c>
      <c r="T63">
        <v>620</v>
      </c>
    </row>
    <row r="64" spans="1:20" x14ac:dyDescent="0.3">
      <c r="A64" s="10" t="s">
        <v>170</v>
      </c>
      <c r="B64" s="9" t="str">
        <f>VLOOKUP(current_stock[[#This Row],[Item Code]],master_barang[],2,FALSE)</f>
        <v>Chitato Snack Variant 22</v>
      </c>
      <c r="C64" s="9" t="str">
        <f>VLOOKUP(current_stock[[#This Row],[Item Code]],master_barang[],3,FALSE)</f>
        <v>Snack</v>
      </c>
      <c r="D64" s="11">
        <f>VLOOKUP(current_stock[[#This Row],[Item Code]],stok_awal[],2,FALSE)</f>
        <v>636</v>
      </c>
      <c r="E64" s="11">
        <f>SUMIF(Barang_Masuk!D:D,A64,Barang_Masuk!F:F)</f>
        <v>510</v>
      </c>
      <c r="F64" s="11">
        <f>SUMIF(Barang_Keluar!D:D,A64,Barang_Keluar!F:F)</f>
        <v>200</v>
      </c>
      <c r="G64" s="11">
        <f>current_stock[[#This Row],[Stock Awal]]+current_stock[[#This Row],[Qty Received]]-current_stock[[#This Row],[Qty Dispatched]]</f>
        <v>946</v>
      </c>
      <c r="H64" s="11">
        <f>VLOOKUP(current_stock[[#This Row],[Item Code]],master_barang[],9,FALSE)</f>
        <v>150</v>
      </c>
      <c r="I64" s="11">
        <f>VLOOKUP(current_stock[[#This Row],[Item Code]],master_barang[],11,FALSE)</f>
        <v>75</v>
      </c>
      <c r="J64" s="11">
        <f>VLOOKUP(current_stock[[#This Row],[Item Code]],master_barang[],10,FALSE)</f>
        <v>900</v>
      </c>
      <c r="K64" s="11" t="str">
        <f>IF(current_stock[[#This Row],[Qty Available]]&lt;current_stock[[#This Row],[Re Order Point]],"Reorder Required",IF(current_stock[[#This Row],[Qty Available]]&gt;current_stock[[#This Row],[Maximum Stock]],"Overstock","Safe Stock Level"))</f>
        <v>Overstock</v>
      </c>
      <c r="M64" t="s">
        <v>326</v>
      </c>
      <c r="N64" t="s">
        <v>327</v>
      </c>
      <c r="O64" t="s">
        <v>305</v>
      </c>
      <c r="P64" t="s">
        <v>4592</v>
      </c>
      <c r="Q64">
        <v>556</v>
      </c>
      <c r="R64">
        <v>180</v>
      </c>
      <c r="S64">
        <v>362</v>
      </c>
      <c r="T64">
        <v>520</v>
      </c>
    </row>
    <row r="65" spans="1:20" x14ac:dyDescent="0.3">
      <c r="A65" s="10" t="s">
        <v>173</v>
      </c>
      <c r="B65" s="9" t="str">
        <f>VLOOKUP(current_stock[[#This Row],[Item Code]],master_barang[],2,FALSE)</f>
        <v>Taro Snack Variant 23</v>
      </c>
      <c r="C65" s="9" t="str">
        <f>VLOOKUP(current_stock[[#This Row],[Item Code]],master_barang[],3,FALSE)</f>
        <v>Snack</v>
      </c>
      <c r="D65" s="11">
        <f>VLOOKUP(current_stock[[#This Row],[Item Code]],stok_awal[],2,FALSE)</f>
        <v>153</v>
      </c>
      <c r="E65" s="11">
        <f>SUMIF(Barang_Masuk!D:D,A65,Barang_Masuk!F:F)</f>
        <v>540</v>
      </c>
      <c r="F65" s="11">
        <f>SUMIF(Barang_Keluar!D:D,A65,Barang_Keluar!F:F)</f>
        <v>372</v>
      </c>
      <c r="G65" s="11">
        <f>current_stock[[#This Row],[Stock Awal]]+current_stock[[#This Row],[Qty Received]]-current_stock[[#This Row],[Qty Dispatched]]</f>
        <v>321</v>
      </c>
      <c r="H65" s="11">
        <f>VLOOKUP(current_stock[[#This Row],[Item Code]],master_barang[],9,FALSE)</f>
        <v>60</v>
      </c>
      <c r="I65" s="11">
        <f>VLOOKUP(current_stock[[#This Row],[Item Code]],master_barang[],11,FALSE)</f>
        <v>30</v>
      </c>
      <c r="J65" s="11">
        <f>VLOOKUP(current_stock[[#This Row],[Item Code]],master_barang[],10,FALSE)</f>
        <v>240</v>
      </c>
      <c r="K65" s="11" t="str">
        <f>IF(current_stock[[#This Row],[Qty Available]]&lt;current_stock[[#This Row],[Re Order Point]],"Reorder Required",IF(current_stock[[#This Row],[Qty Available]]&gt;current_stock[[#This Row],[Maximum Stock]],"Overstock","Safe Stock Level"))</f>
        <v>Overstock</v>
      </c>
      <c r="M65" t="s">
        <v>221</v>
      </c>
      <c r="N65" t="s">
        <v>222</v>
      </c>
      <c r="O65" t="s">
        <v>202</v>
      </c>
      <c r="P65" t="s">
        <v>4593</v>
      </c>
      <c r="Q65">
        <v>567</v>
      </c>
      <c r="R65">
        <v>40</v>
      </c>
      <c r="S65">
        <v>173</v>
      </c>
      <c r="T65">
        <v>600</v>
      </c>
    </row>
    <row r="66" spans="1:20" x14ac:dyDescent="0.3">
      <c r="A66" s="10" t="s">
        <v>175</v>
      </c>
      <c r="B66" s="9" t="str">
        <f>VLOOKUP(current_stock[[#This Row],[Item Code]],master_barang[],2,FALSE)</f>
        <v>Chitato Snack Variant 24</v>
      </c>
      <c r="C66" s="9" t="str">
        <f>VLOOKUP(current_stock[[#This Row],[Item Code]],master_barang[],3,FALSE)</f>
        <v>Snack</v>
      </c>
      <c r="D66" s="11">
        <f>VLOOKUP(current_stock[[#This Row],[Item Code]],stok_awal[],2,FALSE)</f>
        <v>184</v>
      </c>
      <c r="E66" s="11">
        <f>SUMIF(Barang_Masuk!D:D,A66,Barang_Masuk!F:F)</f>
        <v>770</v>
      </c>
      <c r="F66" s="11">
        <f>SUMIF(Barang_Keluar!D:D,A66,Barang_Keluar!F:F)</f>
        <v>158</v>
      </c>
      <c r="G66" s="11">
        <f>current_stock[[#This Row],[Stock Awal]]+current_stock[[#This Row],[Qty Received]]-current_stock[[#This Row],[Qty Dispatched]]</f>
        <v>796</v>
      </c>
      <c r="H66" s="11">
        <f>VLOOKUP(current_stock[[#This Row],[Item Code]],master_barang[],9,FALSE)</f>
        <v>60</v>
      </c>
      <c r="I66" s="11">
        <f>VLOOKUP(current_stock[[#This Row],[Item Code]],master_barang[],11,FALSE)</f>
        <v>30</v>
      </c>
      <c r="J66" s="11">
        <f>VLOOKUP(current_stock[[#This Row],[Item Code]],master_barang[],10,FALSE)</f>
        <v>240</v>
      </c>
      <c r="K66" s="11" t="str">
        <f>IF(current_stock[[#This Row],[Qty Available]]&lt;current_stock[[#This Row],[Re Order Point]],"Reorder Required",IF(current_stock[[#This Row],[Qty Available]]&gt;current_stock[[#This Row],[Maximum Stock]],"Overstock","Safe Stock Level"))</f>
        <v>Overstock</v>
      </c>
      <c r="M66" t="s">
        <v>151</v>
      </c>
      <c r="N66" t="s">
        <v>152</v>
      </c>
      <c r="O66" t="s">
        <v>119</v>
      </c>
      <c r="P66" t="s">
        <v>4593</v>
      </c>
      <c r="Q66">
        <v>567</v>
      </c>
      <c r="R66">
        <v>60</v>
      </c>
      <c r="S66">
        <v>558</v>
      </c>
      <c r="T66">
        <v>950</v>
      </c>
    </row>
    <row r="67" spans="1:20" x14ac:dyDescent="0.3">
      <c r="A67" s="10" t="s">
        <v>177</v>
      </c>
      <c r="B67" s="9" t="str">
        <f>VLOOKUP(current_stock[[#This Row],[Item Code]],master_barang[],2,FALSE)</f>
        <v>Qtela Snack Variant 25</v>
      </c>
      <c r="C67" s="9" t="str">
        <f>VLOOKUP(current_stock[[#This Row],[Item Code]],master_barang[],3,FALSE)</f>
        <v>Snack</v>
      </c>
      <c r="D67" s="11">
        <f>VLOOKUP(current_stock[[#This Row],[Item Code]],stok_awal[],2,FALSE)</f>
        <v>239</v>
      </c>
      <c r="E67" s="11">
        <f>SUMIF(Barang_Masuk!D:D,A67,Barang_Masuk!F:F)</f>
        <v>1000</v>
      </c>
      <c r="F67" s="11">
        <f>SUMIF(Barang_Keluar!D:D,A67,Barang_Keluar!F:F)</f>
        <v>142</v>
      </c>
      <c r="G67" s="11">
        <f>current_stock[[#This Row],[Stock Awal]]+current_stock[[#This Row],[Qty Received]]-current_stock[[#This Row],[Qty Dispatched]]</f>
        <v>1097</v>
      </c>
      <c r="H67" s="11">
        <f>VLOOKUP(current_stock[[#This Row],[Item Code]],master_barang[],9,FALSE)</f>
        <v>60</v>
      </c>
      <c r="I67" s="11">
        <f>VLOOKUP(current_stock[[#This Row],[Item Code]],master_barang[],11,FALSE)</f>
        <v>30</v>
      </c>
      <c r="J67" s="11">
        <f>VLOOKUP(current_stock[[#This Row],[Item Code]],master_barang[],10,FALSE)</f>
        <v>360</v>
      </c>
      <c r="K67" s="11" t="str">
        <f>IF(current_stock[[#This Row],[Qty Available]]&lt;current_stock[[#This Row],[Re Order Point]],"Reorder Required",IF(current_stock[[#This Row],[Qty Available]]&gt;current_stock[[#This Row],[Maximum Stock]],"Overstock","Safe Stock Level"))</f>
        <v>Overstock</v>
      </c>
      <c r="M67" t="s">
        <v>454</v>
      </c>
      <c r="N67" t="s">
        <v>455</v>
      </c>
      <c r="O67" t="s">
        <v>435</v>
      </c>
      <c r="P67" t="s">
        <v>4593</v>
      </c>
      <c r="Q67">
        <v>575</v>
      </c>
      <c r="R67">
        <v>60</v>
      </c>
      <c r="S67">
        <v>355</v>
      </c>
      <c r="T67">
        <v>630</v>
      </c>
    </row>
    <row r="68" spans="1:20" x14ac:dyDescent="0.3">
      <c r="A68" s="10" t="s">
        <v>180</v>
      </c>
      <c r="B68" s="9" t="str">
        <f>VLOOKUP(current_stock[[#This Row],[Item Code]],master_barang[],2,FALSE)</f>
        <v>Chitato Snack Variant 26</v>
      </c>
      <c r="C68" s="9" t="str">
        <f>VLOOKUP(current_stock[[#This Row],[Item Code]],master_barang[],3,FALSE)</f>
        <v>Snack</v>
      </c>
      <c r="D68" s="11">
        <f>VLOOKUP(current_stock[[#This Row],[Item Code]],stok_awal[],2,FALSE)</f>
        <v>809</v>
      </c>
      <c r="E68" s="11">
        <f>SUMIF(Barang_Masuk!D:D,A68,Barang_Masuk!F:F)</f>
        <v>1070</v>
      </c>
      <c r="F68" s="11">
        <f>SUMIF(Barang_Keluar!D:D,A68,Barang_Keluar!F:F)</f>
        <v>296</v>
      </c>
      <c r="G68" s="11">
        <f>current_stock[[#This Row],[Stock Awal]]+current_stock[[#This Row],[Qty Received]]-current_stock[[#This Row],[Qty Dispatched]]</f>
        <v>1583</v>
      </c>
      <c r="H68" s="11">
        <f>VLOOKUP(current_stock[[#This Row],[Item Code]],master_barang[],9,FALSE)</f>
        <v>300</v>
      </c>
      <c r="I68" s="11">
        <f>VLOOKUP(current_stock[[#This Row],[Item Code]],master_barang[],11,FALSE)</f>
        <v>150</v>
      </c>
      <c r="J68" s="11">
        <f>VLOOKUP(current_stock[[#This Row],[Item Code]],master_barang[],10,FALSE)</f>
        <v>1500</v>
      </c>
      <c r="K68" s="11" t="str">
        <f>IF(current_stock[[#This Row],[Qty Available]]&lt;current_stock[[#This Row],[Re Order Point]],"Reorder Required",IF(current_stock[[#This Row],[Qty Available]]&gt;current_stock[[#This Row],[Maximum Stock]],"Overstock","Safe Stock Level"))</f>
        <v>Overstock</v>
      </c>
      <c r="M68" t="s">
        <v>194</v>
      </c>
      <c r="N68" t="s">
        <v>195</v>
      </c>
      <c r="O68" t="s">
        <v>119</v>
      </c>
      <c r="P68" t="s">
        <v>4592</v>
      </c>
      <c r="Q68">
        <v>586</v>
      </c>
      <c r="R68">
        <v>150</v>
      </c>
      <c r="S68">
        <v>316</v>
      </c>
      <c r="T68">
        <v>210</v>
      </c>
    </row>
    <row r="69" spans="1:20" x14ac:dyDescent="0.3">
      <c r="A69" s="10" t="s">
        <v>182</v>
      </c>
      <c r="B69" s="9" t="str">
        <f>VLOOKUP(current_stock[[#This Row],[Item Code]],master_barang[],2,FALSE)</f>
        <v>Qtela Snack Variant 27</v>
      </c>
      <c r="C69" s="9" t="str">
        <f>VLOOKUP(current_stock[[#This Row],[Item Code]],master_barang[],3,FALSE)</f>
        <v>Snack</v>
      </c>
      <c r="D69" s="11">
        <f>VLOOKUP(current_stock[[#This Row],[Item Code]],stok_awal[],2,FALSE)</f>
        <v>887</v>
      </c>
      <c r="E69" s="11">
        <f>SUMIF(Barang_Masuk!D:D,A69,Barang_Masuk!F:F)</f>
        <v>610</v>
      </c>
      <c r="F69" s="11">
        <f>SUMIF(Barang_Keluar!D:D,A69,Barang_Keluar!F:F)</f>
        <v>143</v>
      </c>
      <c r="G69" s="11">
        <f>current_stock[[#This Row],[Stock Awal]]+current_stock[[#This Row],[Qty Received]]-current_stock[[#This Row],[Qty Dispatched]]</f>
        <v>1354</v>
      </c>
      <c r="H69" s="11">
        <f>VLOOKUP(current_stock[[#This Row],[Item Code]],master_barang[],9,FALSE)</f>
        <v>250</v>
      </c>
      <c r="I69" s="11">
        <f>VLOOKUP(current_stock[[#This Row],[Item Code]],master_barang[],11,FALSE)</f>
        <v>125</v>
      </c>
      <c r="J69" s="11">
        <f>VLOOKUP(current_stock[[#This Row],[Item Code]],master_barang[],10,FALSE)</f>
        <v>1500</v>
      </c>
      <c r="K69" s="11" t="str">
        <f>IF(current_stock[[#This Row],[Qty Available]]&lt;current_stock[[#This Row],[Re Order Point]],"Reorder Required",IF(current_stock[[#This Row],[Qty Available]]&gt;current_stock[[#This Row],[Maximum Stock]],"Overstock","Safe Stock Level"))</f>
        <v>Safe Stock Level</v>
      </c>
      <c r="M69" t="s">
        <v>69</v>
      </c>
      <c r="N69" t="s">
        <v>70</v>
      </c>
      <c r="O69" t="s">
        <v>13</v>
      </c>
      <c r="P69" t="s">
        <v>4593</v>
      </c>
      <c r="Q69">
        <v>595</v>
      </c>
      <c r="R69">
        <v>80</v>
      </c>
      <c r="S69">
        <v>268</v>
      </c>
      <c r="T69">
        <v>700</v>
      </c>
    </row>
    <row r="70" spans="1:20" x14ac:dyDescent="0.3">
      <c r="A70" s="10" t="s">
        <v>184</v>
      </c>
      <c r="B70" s="9" t="str">
        <f>VLOOKUP(current_stock[[#This Row],[Item Code]],master_barang[],2,FALSE)</f>
        <v>Chitato Snack Variant 28</v>
      </c>
      <c r="C70" s="9" t="str">
        <f>VLOOKUP(current_stock[[#This Row],[Item Code]],master_barang[],3,FALSE)</f>
        <v>Snack</v>
      </c>
      <c r="D70" s="11">
        <f>VLOOKUP(current_stock[[#This Row],[Item Code]],stok_awal[],2,FALSE)</f>
        <v>71</v>
      </c>
      <c r="E70" s="11">
        <f>SUMIF(Barang_Masuk!D:D,A70,Barang_Masuk!F:F)</f>
        <v>840</v>
      </c>
      <c r="F70" s="11">
        <f>SUMIF(Barang_Keluar!D:D,A70,Barang_Keluar!F:F)</f>
        <v>374</v>
      </c>
      <c r="G70" s="11">
        <f>current_stock[[#This Row],[Stock Awal]]+current_stock[[#This Row],[Qty Received]]-current_stock[[#This Row],[Qty Dispatched]]</f>
        <v>537</v>
      </c>
      <c r="H70" s="11">
        <f>VLOOKUP(current_stock[[#This Row],[Item Code]],master_barang[],9,FALSE)</f>
        <v>20</v>
      </c>
      <c r="I70" s="11">
        <f>VLOOKUP(current_stock[[#This Row],[Item Code]],master_barang[],11,FALSE)</f>
        <v>10</v>
      </c>
      <c r="J70" s="11">
        <f>VLOOKUP(current_stock[[#This Row],[Item Code]],master_barang[],10,FALSE)</f>
        <v>120</v>
      </c>
      <c r="K70" s="11" t="str">
        <f>IF(current_stock[[#This Row],[Qty Available]]&lt;current_stock[[#This Row],[Re Order Point]],"Reorder Required",IF(current_stock[[#This Row],[Qty Available]]&gt;current_stock[[#This Row],[Maximum Stock]],"Overstock","Safe Stock Level"))</f>
        <v>Overstock</v>
      </c>
      <c r="M70" t="s">
        <v>216</v>
      </c>
      <c r="N70" t="s">
        <v>217</v>
      </c>
      <c r="O70" t="s">
        <v>202</v>
      </c>
      <c r="P70" t="s">
        <v>4592</v>
      </c>
      <c r="Q70">
        <v>608</v>
      </c>
      <c r="R70">
        <v>200</v>
      </c>
      <c r="S70">
        <v>217</v>
      </c>
      <c r="T70">
        <v>340</v>
      </c>
    </row>
    <row r="71" spans="1:20" x14ac:dyDescent="0.3">
      <c r="A71" s="10" t="s">
        <v>186</v>
      </c>
      <c r="B71" s="9" t="str">
        <f>VLOOKUP(current_stock[[#This Row],[Item Code]],master_barang[],2,FALSE)</f>
        <v>Chitato Snack Variant 29</v>
      </c>
      <c r="C71" s="9" t="str">
        <f>VLOOKUP(current_stock[[#This Row],[Item Code]],master_barang[],3,FALSE)</f>
        <v>Snack</v>
      </c>
      <c r="D71" s="11">
        <f>VLOOKUP(current_stock[[#This Row],[Item Code]],stok_awal[],2,FALSE)</f>
        <v>626</v>
      </c>
      <c r="E71" s="11">
        <f>SUMIF(Barang_Masuk!D:D,A71,Barang_Masuk!F:F)</f>
        <v>860</v>
      </c>
      <c r="F71" s="11">
        <f>SUMIF(Barang_Keluar!D:D,A71,Barang_Keluar!F:F)</f>
        <v>567</v>
      </c>
      <c r="G71" s="11">
        <f>current_stock[[#This Row],[Stock Awal]]+current_stock[[#This Row],[Qty Received]]-current_stock[[#This Row],[Qty Dispatched]]</f>
        <v>919</v>
      </c>
      <c r="H71" s="11">
        <f>VLOOKUP(current_stock[[#This Row],[Item Code]],master_barang[],9,FALSE)</f>
        <v>150</v>
      </c>
      <c r="I71" s="11">
        <f>VLOOKUP(current_stock[[#This Row],[Item Code]],master_barang[],11,FALSE)</f>
        <v>75</v>
      </c>
      <c r="J71" s="11">
        <f>VLOOKUP(current_stock[[#This Row],[Item Code]],master_barang[],10,FALSE)</f>
        <v>900</v>
      </c>
      <c r="K71" s="11" t="str">
        <f>IF(current_stock[[#This Row],[Qty Available]]&lt;current_stock[[#This Row],[Re Order Point]],"Reorder Required",IF(current_stock[[#This Row],[Qty Available]]&gt;current_stock[[#This Row],[Maximum Stock]],"Overstock","Safe Stock Level"))</f>
        <v>Overstock</v>
      </c>
      <c r="M71" t="s">
        <v>280</v>
      </c>
      <c r="N71" t="s">
        <v>281</v>
      </c>
      <c r="O71" t="s">
        <v>260</v>
      </c>
      <c r="P71" t="s">
        <v>4593</v>
      </c>
      <c r="Q71">
        <v>609</v>
      </c>
      <c r="R71">
        <v>100</v>
      </c>
      <c r="S71">
        <v>420</v>
      </c>
      <c r="T71">
        <v>540</v>
      </c>
    </row>
    <row r="72" spans="1:20" x14ac:dyDescent="0.3">
      <c r="A72" s="10" t="s">
        <v>188</v>
      </c>
      <c r="B72" s="9" t="str">
        <f>VLOOKUP(current_stock[[#This Row],[Item Code]],master_barang[],2,FALSE)</f>
        <v>Qtela Snack Variant 30</v>
      </c>
      <c r="C72" s="9" t="str">
        <f>VLOOKUP(current_stock[[#This Row],[Item Code]],master_barang[],3,FALSE)</f>
        <v>Snack</v>
      </c>
      <c r="D72" s="11">
        <f>VLOOKUP(current_stock[[#This Row],[Item Code]],stok_awal[],2,FALSE)</f>
        <v>296</v>
      </c>
      <c r="E72" s="11">
        <f>SUMIF(Barang_Masuk!D:D,A72,Barang_Masuk!F:F)</f>
        <v>270</v>
      </c>
      <c r="F72" s="11">
        <f>SUMIF(Barang_Keluar!D:D,A72,Barang_Keluar!F:F)</f>
        <v>288</v>
      </c>
      <c r="G72" s="11">
        <f>current_stock[[#This Row],[Stock Awal]]+current_stock[[#This Row],[Qty Received]]-current_stock[[#This Row],[Qty Dispatched]]</f>
        <v>278</v>
      </c>
      <c r="H72" s="11">
        <f>VLOOKUP(current_stock[[#This Row],[Item Code]],master_barang[],9,FALSE)</f>
        <v>100</v>
      </c>
      <c r="I72" s="11">
        <f>VLOOKUP(current_stock[[#This Row],[Item Code]],master_barang[],11,FALSE)</f>
        <v>50</v>
      </c>
      <c r="J72" s="11">
        <f>VLOOKUP(current_stock[[#This Row],[Item Code]],master_barang[],10,FALSE)</f>
        <v>400</v>
      </c>
      <c r="K72" s="11" t="str">
        <f>IF(current_stock[[#This Row],[Qty Available]]&lt;current_stock[[#This Row],[Re Order Point]],"Reorder Required",IF(current_stock[[#This Row],[Qty Available]]&gt;current_stock[[#This Row],[Maximum Stock]],"Overstock","Safe Stock Level"))</f>
        <v>Safe Stock Level</v>
      </c>
      <c r="M72" t="s">
        <v>359</v>
      </c>
      <c r="N72" t="s">
        <v>360</v>
      </c>
      <c r="O72" t="s">
        <v>305</v>
      </c>
      <c r="P72" t="s">
        <v>4593</v>
      </c>
      <c r="Q72">
        <v>611</v>
      </c>
      <c r="R72">
        <v>120</v>
      </c>
      <c r="S72">
        <v>308</v>
      </c>
      <c r="T72">
        <v>430</v>
      </c>
    </row>
    <row r="73" spans="1:20" x14ac:dyDescent="0.3">
      <c r="A73" s="10" t="s">
        <v>190</v>
      </c>
      <c r="B73" s="9" t="str">
        <f>VLOOKUP(current_stock[[#This Row],[Item Code]],master_barang[],2,FALSE)</f>
        <v>Taro Snack Variant 31</v>
      </c>
      <c r="C73" s="9" t="str">
        <f>VLOOKUP(current_stock[[#This Row],[Item Code]],master_barang[],3,FALSE)</f>
        <v>Snack</v>
      </c>
      <c r="D73" s="11">
        <f>VLOOKUP(current_stock[[#This Row],[Item Code]],stok_awal[],2,FALSE)</f>
        <v>2209</v>
      </c>
      <c r="E73" s="11">
        <f>SUMIF(Barang_Masuk!D:D,A73,Barang_Masuk!F:F)</f>
        <v>860</v>
      </c>
      <c r="F73" s="11">
        <f>SUMIF(Barang_Keluar!D:D,A73,Barang_Keluar!F:F)</f>
        <v>261</v>
      </c>
      <c r="G73" s="11">
        <f>current_stock[[#This Row],[Stock Awal]]+current_stock[[#This Row],[Qty Received]]-current_stock[[#This Row],[Qty Dispatched]]</f>
        <v>2808</v>
      </c>
      <c r="H73" s="11">
        <f>VLOOKUP(current_stock[[#This Row],[Item Code]],master_barang[],9,FALSE)</f>
        <v>500</v>
      </c>
      <c r="I73" s="11">
        <f>VLOOKUP(current_stock[[#This Row],[Item Code]],master_barang[],11,FALSE)</f>
        <v>250</v>
      </c>
      <c r="J73" s="11">
        <f>VLOOKUP(current_stock[[#This Row],[Item Code]],master_barang[],10,FALSE)</f>
        <v>2500</v>
      </c>
      <c r="K73" s="11" t="str">
        <f>IF(current_stock[[#This Row],[Qty Available]]&lt;current_stock[[#This Row],[Re Order Point]],"Reorder Required",IF(current_stock[[#This Row],[Qty Available]]&gt;current_stock[[#This Row],[Maximum Stock]],"Overstock","Safe Stock Level"))</f>
        <v>Overstock</v>
      </c>
      <c r="M73" t="s">
        <v>353</v>
      </c>
      <c r="N73" t="s">
        <v>354</v>
      </c>
      <c r="O73" t="s">
        <v>305</v>
      </c>
      <c r="P73" t="s">
        <v>4593</v>
      </c>
      <c r="Q73">
        <v>618</v>
      </c>
      <c r="R73">
        <v>120</v>
      </c>
      <c r="S73">
        <v>298</v>
      </c>
      <c r="T73">
        <v>330</v>
      </c>
    </row>
    <row r="74" spans="1:20" x14ac:dyDescent="0.3">
      <c r="A74" s="10" t="s">
        <v>192</v>
      </c>
      <c r="B74" s="9" t="str">
        <f>VLOOKUP(current_stock[[#This Row],[Item Code]],master_barang[],2,FALSE)</f>
        <v>Qtela Snack Variant 32</v>
      </c>
      <c r="C74" s="9" t="str">
        <f>VLOOKUP(current_stock[[#This Row],[Item Code]],master_barang[],3,FALSE)</f>
        <v>Snack</v>
      </c>
      <c r="D74" s="11">
        <f>VLOOKUP(current_stock[[#This Row],[Item Code]],stok_awal[],2,FALSE)</f>
        <v>298</v>
      </c>
      <c r="E74" s="11">
        <f>SUMIF(Barang_Masuk!D:D,A74,Barang_Masuk!F:F)</f>
        <v>570</v>
      </c>
      <c r="F74" s="11">
        <f>SUMIF(Barang_Keluar!D:D,A74,Barang_Keluar!F:F)</f>
        <v>446</v>
      </c>
      <c r="G74" s="11">
        <f>current_stock[[#This Row],[Stock Awal]]+current_stock[[#This Row],[Qty Received]]-current_stock[[#This Row],[Qty Dispatched]]</f>
        <v>422</v>
      </c>
      <c r="H74" s="11">
        <f>VLOOKUP(current_stock[[#This Row],[Item Code]],master_barang[],9,FALSE)</f>
        <v>100</v>
      </c>
      <c r="I74" s="11">
        <f>VLOOKUP(current_stock[[#This Row],[Item Code]],master_barang[],11,FALSE)</f>
        <v>50</v>
      </c>
      <c r="J74" s="11">
        <f>VLOOKUP(current_stock[[#This Row],[Item Code]],master_barang[],10,FALSE)</f>
        <v>500</v>
      </c>
      <c r="K74" s="11" t="str">
        <f>IF(current_stock[[#This Row],[Qty Available]]&lt;current_stock[[#This Row],[Re Order Point]],"Reorder Required",IF(current_stock[[#This Row],[Qty Available]]&gt;current_stock[[#This Row],[Maximum Stock]],"Overstock","Safe Stock Level"))</f>
        <v>Safe Stock Level</v>
      </c>
      <c r="M74" t="s">
        <v>132</v>
      </c>
      <c r="N74" t="s">
        <v>133</v>
      </c>
      <c r="O74" t="s">
        <v>119</v>
      </c>
      <c r="P74" t="s">
        <v>4593</v>
      </c>
      <c r="Q74">
        <v>629</v>
      </c>
      <c r="R74">
        <v>80</v>
      </c>
      <c r="S74">
        <v>581</v>
      </c>
      <c r="T74">
        <v>920</v>
      </c>
    </row>
    <row r="75" spans="1:20" x14ac:dyDescent="0.3">
      <c r="A75" s="10" t="s">
        <v>194</v>
      </c>
      <c r="B75" s="9" t="str">
        <f>VLOOKUP(current_stock[[#This Row],[Item Code]],master_barang[],2,FALSE)</f>
        <v>Chitato Snack Variant 33</v>
      </c>
      <c r="C75" s="9" t="str">
        <f>VLOOKUP(current_stock[[#This Row],[Item Code]],master_barang[],3,FALSE)</f>
        <v>Snack</v>
      </c>
      <c r="D75" s="11">
        <f>VLOOKUP(current_stock[[#This Row],[Item Code]],stok_awal[],2,FALSE)</f>
        <v>692</v>
      </c>
      <c r="E75" s="11">
        <f>SUMIF(Barang_Masuk!D:D,A75,Barang_Masuk!F:F)</f>
        <v>210</v>
      </c>
      <c r="F75" s="11">
        <f>SUMIF(Barang_Keluar!D:D,A75,Barang_Keluar!F:F)</f>
        <v>316</v>
      </c>
      <c r="G75" s="11">
        <f>current_stock[[#This Row],[Stock Awal]]+current_stock[[#This Row],[Qty Received]]-current_stock[[#This Row],[Qty Dispatched]]</f>
        <v>586</v>
      </c>
      <c r="H75" s="11">
        <f>VLOOKUP(current_stock[[#This Row],[Item Code]],master_barang[],9,FALSE)</f>
        <v>150</v>
      </c>
      <c r="I75" s="11">
        <f>VLOOKUP(current_stock[[#This Row],[Item Code]],master_barang[],11,FALSE)</f>
        <v>75</v>
      </c>
      <c r="J75" s="11">
        <f>VLOOKUP(current_stock[[#This Row],[Item Code]],master_barang[],10,FALSE)</f>
        <v>600</v>
      </c>
      <c r="K75" s="11" t="str">
        <f>IF(current_stock[[#This Row],[Qty Available]]&lt;current_stock[[#This Row],[Re Order Point]],"Reorder Required",IF(current_stock[[#This Row],[Qty Available]]&gt;current_stock[[#This Row],[Maximum Stock]],"Overstock","Safe Stock Level"))</f>
        <v>Safe Stock Level</v>
      </c>
      <c r="M75" t="s">
        <v>72</v>
      </c>
      <c r="N75" t="s">
        <v>73</v>
      </c>
      <c r="O75" t="s">
        <v>13</v>
      </c>
      <c r="P75" t="s">
        <v>4593</v>
      </c>
      <c r="Q75">
        <v>631</v>
      </c>
      <c r="R75">
        <v>60</v>
      </c>
      <c r="S75">
        <v>279</v>
      </c>
      <c r="T75">
        <v>760</v>
      </c>
    </row>
    <row r="76" spans="1:20" x14ac:dyDescent="0.3">
      <c r="A76" s="10" t="s">
        <v>196</v>
      </c>
      <c r="B76" s="9" t="str">
        <f>VLOOKUP(current_stock[[#This Row],[Item Code]],master_barang[],2,FALSE)</f>
        <v>Taro Snack Variant 34</v>
      </c>
      <c r="C76" s="9" t="str">
        <f>VLOOKUP(current_stock[[#This Row],[Item Code]],master_barang[],3,FALSE)</f>
        <v>Snack</v>
      </c>
      <c r="D76" s="11">
        <f>VLOOKUP(current_stock[[#This Row],[Item Code]],stok_awal[],2,FALSE)</f>
        <v>336</v>
      </c>
      <c r="E76" s="11">
        <f>SUMIF(Barang_Masuk!D:D,A76,Barang_Masuk!F:F)</f>
        <v>800</v>
      </c>
      <c r="F76" s="11">
        <f>SUMIF(Barang_Keluar!D:D,A76,Barang_Keluar!F:F)</f>
        <v>193</v>
      </c>
      <c r="G76" s="11">
        <f>current_stock[[#This Row],[Stock Awal]]+current_stock[[#This Row],[Qty Received]]-current_stock[[#This Row],[Qty Dispatched]]</f>
        <v>943</v>
      </c>
      <c r="H76" s="11">
        <f>VLOOKUP(current_stock[[#This Row],[Item Code]],master_barang[],9,FALSE)</f>
        <v>120</v>
      </c>
      <c r="I76" s="11">
        <f>VLOOKUP(current_stock[[#This Row],[Item Code]],master_barang[],11,FALSE)</f>
        <v>60</v>
      </c>
      <c r="J76" s="11">
        <f>VLOOKUP(current_stock[[#This Row],[Item Code]],master_barang[],10,FALSE)</f>
        <v>720</v>
      </c>
      <c r="K76" s="11" t="str">
        <f>IF(current_stock[[#This Row],[Qty Available]]&lt;current_stock[[#This Row],[Re Order Point]],"Reorder Required",IF(current_stock[[#This Row],[Qty Available]]&gt;current_stock[[#This Row],[Maximum Stock]],"Overstock","Safe Stock Level"))</f>
        <v>Overstock</v>
      </c>
      <c r="M76" t="s">
        <v>106</v>
      </c>
      <c r="N76" t="s">
        <v>107</v>
      </c>
      <c r="O76" t="s">
        <v>13</v>
      </c>
      <c r="P76" t="s">
        <v>4593</v>
      </c>
      <c r="Q76">
        <v>632</v>
      </c>
      <c r="R76">
        <v>20</v>
      </c>
      <c r="S76">
        <v>246</v>
      </c>
      <c r="T76">
        <v>780</v>
      </c>
    </row>
    <row r="77" spans="1:20" x14ac:dyDescent="0.3">
      <c r="A77" s="10" t="s">
        <v>198</v>
      </c>
      <c r="B77" s="9" t="str">
        <f>VLOOKUP(current_stock[[#This Row],[Item Code]],master_barang[],2,FALSE)</f>
        <v>Qtela Snack Variant 35</v>
      </c>
      <c r="C77" s="9" t="str">
        <f>VLOOKUP(current_stock[[#This Row],[Item Code]],master_barang[],3,FALSE)</f>
        <v>Snack</v>
      </c>
      <c r="D77" s="11">
        <f>VLOOKUP(current_stock[[#This Row],[Item Code]],stok_awal[],2,FALSE)</f>
        <v>564</v>
      </c>
      <c r="E77" s="11">
        <f>SUMIF(Barang_Masuk!D:D,A77,Barang_Masuk!F:F)</f>
        <v>220</v>
      </c>
      <c r="F77" s="11">
        <f>SUMIF(Barang_Keluar!D:D,A77,Barang_Keluar!F:F)</f>
        <v>356</v>
      </c>
      <c r="G77" s="11">
        <f>current_stock[[#This Row],[Stock Awal]]+current_stock[[#This Row],[Qty Received]]-current_stock[[#This Row],[Qty Dispatched]]</f>
        <v>428</v>
      </c>
      <c r="H77" s="11">
        <f>VLOOKUP(current_stock[[#This Row],[Item Code]],master_barang[],9,FALSE)</f>
        <v>120</v>
      </c>
      <c r="I77" s="11">
        <f>VLOOKUP(current_stock[[#This Row],[Item Code]],master_barang[],11,FALSE)</f>
        <v>60</v>
      </c>
      <c r="J77" s="11">
        <f>VLOOKUP(current_stock[[#This Row],[Item Code]],master_barang[],10,FALSE)</f>
        <v>600</v>
      </c>
      <c r="K77" s="11" t="str">
        <f>IF(current_stock[[#This Row],[Qty Available]]&lt;current_stock[[#This Row],[Re Order Point]],"Reorder Required",IF(current_stock[[#This Row],[Qty Available]]&gt;current_stock[[#This Row],[Maximum Stock]],"Overstock","Safe Stock Level"))</f>
        <v>Safe Stock Level</v>
      </c>
      <c r="M77" t="s">
        <v>282</v>
      </c>
      <c r="N77" t="s">
        <v>283</v>
      </c>
      <c r="O77" t="s">
        <v>260</v>
      </c>
      <c r="P77" t="s">
        <v>4593</v>
      </c>
      <c r="Q77">
        <v>633</v>
      </c>
      <c r="R77">
        <v>100</v>
      </c>
      <c r="S77">
        <v>332</v>
      </c>
      <c r="T77">
        <v>690</v>
      </c>
    </row>
    <row r="78" spans="1:20" x14ac:dyDescent="0.3">
      <c r="A78" s="10" t="s">
        <v>200</v>
      </c>
      <c r="B78" s="9" t="str">
        <f>VLOOKUP(current_stock[[#This Row],[Item Code]],master_barang[],2,FALSE)</f>
        <v>Sarimi Instant Food Variant 1</v>
      </c>
      <c r="C78" s="9" t="str">
        <f>VLOOKUP(current_stock[[#This Row],[Item Code]],master_barang[],3,FALSE)</f>
        <v>Instant Food</v>
      </c>
      <c r="D78" s="11">
        <f>VLOOKUP(current_stock[[#This Row],[Item Code]],stok_awal[],2,FALSE)</f>
        <v>1060</v>
      </c>
      <c r="E78" s="11">
        <f>SUMIF(Barang_Masuk!D:D,A78,Barang_Masuk!F:F)</f>
        <v>460</v>
      </c>
      <c r="F78" s="11">
        <f>SUMIF(Barang_Keluar!D:D,A78,Barang_Keluar!F:F)</f>
        <v>311</v>
      </c>
      <c r="G78" s="11">
        <f>current_stock[[#This Row],[Stock Awal]]+current_stock[[#This Row],[Qty Received]]-current_stock[[#This Row],[Qty Dispatched]]</f>
        <v>1209</v>
      </c>
      <c r="H78" s="11">
        <f>VLOOKUP(current_stock[[#This Row],[Item Code]],master_barang[],9,FALSE)</f>
        <v>400</v>
      </c>
      <c r="I78" s="11">
        <f>VLOOKUP(current_stock[[#This Row],[Item Code]],master_barang[],11,FALSE)</f>
        <v>200</v>
      </c>
      <c r="J78" s="11">
        <f>VLOOKUP(current_stock[[#This Row],[Item Code]],master_barang[],10,FALSE)</f>
        <v>2000</v>
      </c>
      <c r="K78" s="11" t="str">
        <f>IF(current_stock[[#This Row],[Qty Available]]&lt;current_stock[[#This Row],[Re Order Point]],"Reorder Required",IF(current_stock[[#This Row],[Qty Available]]&gt;current_stock[[#This Row],[Maximum Stock]],"Overstock","Safe Stock Level"))</f>
        <v>Safe Stock Level</v>
      </c>
      <c r="M78" t="s">
        <v>232</v>
      </c>
      <c r="N78" t="s">
        <v>233</v>
      </c>
      <c r="O78" t="s">
        <v>202</v>
      </c>
      <c r="P78" t="s">
        <v>4593</v>
      </c>
      <c r="Q78">
        <v>637</v>
      </c>
      <c r="R78">
        <v>40</v>
      </c>
      <c r="S78">
        <v>250</v>
      </c>
      <c r="T78">
        <v>800</v>
      </c>
    </row>
    <row r="79" spans="1:20" x14ac:dyDescent="0.3">
      <c r="A79" s="10" t="s">
        <v>204</v>
      </c>
      <c r="B79" s="9" t="str">
        <f>VLOOKUP(current_stock[[#This Row],[Item Code]],master_barang[],2,FALSE)</f>
        <v>Supermi Instant Food Variant 2</v>
      </c>
      <c r="C79" s="9" t="str">
        <f>VLOOKUP(current_stock[[#This Row],[Item Code]],master_barang[],3,FALSE)</f>
        <v>Instant Food</v>
      </c>
      <c r="D79" s="11">
        <f>VLOOKUP(current_stock[[#This Row],[Item Code]],stok_awal[],2,FALSE)</f>
        <v>514</v>
      </c>
      <c r="E79" s="11">
        <f>SUMIF(Barang_Masuk!D:D,A79,Barang_Masuk!F:F)</f>
        <v>640</v>
      </c>
      <c r="F79" s="11">
        <f>SUMIF(Barang_Keluar!D:D,A79,Barang_Keluar!F:F)</f>
        <v>185</v>
      </c>
      <c r="G79" s="11">
        <f>current_stock[[#This Row],[Stock Awal]]+current_stock[[#This Row],[Qty Received]]-current_stock[[#This Row],[Qty Dispatched]]</f>
        <v>969</v>
      </c>
      <c r="H79" s="11">
        <f>VLOOKUP(current_stock[[#This Row],[Item Code]],master_barang[],9,FALSE)</f>
        <v>120</v>
      </c>
      <c r="I79" s="11">
        <f>VLOOKUP(current_stock[[#This Row],[Item Code]],master_barang[],11,FALSE)</f>
        <v>60</v>
      </c>
      <c r="J79" s="11">
        <f>VLOOKUP(current_stock[[#This Row],[Item Code]],master_barang[],10,FALSE)</f>
        <v>480</v>
      </c>
      <c r="K79" s="11" t="str">
        <f>IF(current_stock[[#This Row],[Qty Available]]&lt;current_stock[[#This Row],[Re Order Point]],"Reorder Required",IF(current_stock[[#This Row],[Qty Available]]&gt;current_stock[[#This Row],[Maximum Stock]],"Overstock","Safe Stock Level"))</f>
        <v>Overstock</v>
      </c>
      <c r="M79" t="s">
        <v>409</v>
      </c>
      <c r="N79" t="s">
        <v>410</v>
      </c>
      <c r="O79" t="s">
        <v>371</v>
      </c>
      <c r="P79" t="s">
        <v>4593</v>
      </c>
      <c r="Q79">
        <v>655</v>
      </c>
      <c r="R79">
        <v>80</v>
      </c>
      <c r="S79">
        <v>204</v>
      </c>
      <c r="T79">
        <v>530</v>
      </c>
    </row>
    <row r="80" spans="1:20" x14ac:dyDescent="0.3">
      <c r="A80" s="10" t="s">
        <v>207</v>
      </c>
      <c r="B80" s="9" t="str">
        <f>VLOOKUP(current_stock[[#This Row],[Item Code]],master_barang[],2,FALSE)</f>
        <v>Indomie Instant Food Variant 3</v>
      </c>
      <c r="C80" s="9" t="str">
        <f>VLOOKUP(current_stock[[#This Row],[Item Code]],master_barang[],3,FALSE)</f>
        <v>Instant Food</v>
      </c>
      <c r="D80" s="11">
        <f>VLOOKUP(current_stock[[#This Row],[Item Code]],stok_awal[],2,FALSE)</f>
        <v>462</v>
      </c>
      <c r="E80" s="11">
        <f>SUMIF(Barang_Masuk!D:D,A80,Barang_Masuk!F:F)</f>
        <v>360</v>
      </c>
      <c r="F80" s="11">
        <f>SUMIF(Barang_Keluar!D:D,A80,Barang_Keluar!F:F)</f>
        <v>744</v>
      </c>
      <c r="G80" s="11">
        <f>current_stock[[#This Row],[Stock Awal]]+current_stock[[#This Row],[Qty Received]]-current_stock[[#This Row],[Qty Dispatched]]</f>
        <v>78</v>
      </c>
      <c r="H80" s="11">
        <f>VLOOKUP(current_stock[[#This Row],[Item Code]],master_barang[],9,FALSE)</f>
        <v>120</v>
      </c>
      <c r="I80" s="11">
        <f>VLOOKUP(current_stock[[#This Row],[Item Code]],master_barang[],11,FALSE)</f>
        <v>60</v>
      </c>
      <c r="J80" s="11">
        <f>VLOOKUP(current_stock[[#This Row],[Item Code]],master_barang[],10,FALSE)</f>
        <v>480</v>
      </c>
      <c r="K80" s="11" t="str">
        <f>IF(current_stock[[#This Row],[Qty Available]]&lt;current_stock[[#This Row],[Re Order Point]],"Reorder Required",IF(current_stock[[#This Row],[Qty Available]]&gt;current_stock[[#This Row],[Maximum Stock]],"Overstock","Safe Stock Level"))</f>
        <v>Reorder Required</v>
      </c>
      <c r="M80" t="s">
        <v>223</v>
      </c>
      <c r="N80" t="s">
        <v>224</v>
      </c>
      <c r="O80" t="s">
        <v>202</v>
      </c>
      <c r="P80" t="s">
        <v>4593</v>
      </c>
      <c r="Q80">
        <v>657</v>
      </c>
      <c r="R80">
        <v>80</v>
      </c>
      <c r="S80">
        <v>374</v>
      </c>
      <c r="T80">
        <v>640</v>
      </c>
    </row>
    <row r="81" spans="1:20" x14ac:dyDescent="0.3">
      <c r="A81" s="10" t="s">
        <v>210</v>
      </c>
      <c r="B81" s="9" t="str">
        <f>VLOOKUP(current_stock[[#This Row],[Item Code]],master_barang[],2,FALSE)</f>
        <v>Sarimi Instant Food Variant 4</v>
      </c>
      <c r="C81" s="9" t="str">
        <f>VLOOKUP(current_stock[[#This Row],[Item Code]],master_barang[],3,FALSE)</f>
        <v>Instant Food</v>
      </c>
      <c r="D81" s="11">
        <f>VLOOKUP(current_stock[[#This Row],[Item Code]],stok_awal[],2,FALSE)</f>
        <v>341</v>
      </c>
      <c r="E81" s="11">
        <f>SUMIF(Barang_Masuk!D:D,A81,Barang_Masuk!F:F)</f>
        <v>800</v>
      </c>
      <c r="F81" s="11">
        <f>SUMIF(Barang_Keluar!D:D,A81,Barang_Keluar!F:F)</f>
        <v>225</v>
      </c>
      <c r="G81" s="11">
        <f>current_stock[[#This Row],[Stock Awal]]+current_stock[[#This Row],[Qty Received]]-current_stock[[#This Row],[Qty Dispatched]]</f>
        <v>916</v>
      </c>
      <c r="H81" s="11">
        <f>VLOOKUP(current_stock[[#This Row],[Item Code]],master_barang[],9,FALSE)</f>
        <v>120</v>
      </c>
      <c r="I81" s="11">
        <f>VLOOKUP(current_stock[[#This Row],[Item Code]],master_barang[],11,FALSE)</f>
        <v>60</v>
      </c>
      <c r="J81" s="11">
        <f>VLOOKUP(current_stock[[#This Row],[Item Code]],master_barang[],10,FALSE)</f>
        <v>480</v>
      </c>
      <c r="K81" s="11" t="str">
        <f>IF(current_stock[[#This Row],[Qty Available]]&lt;current_stock[[#This Row],[Re Order Point]],"Reorder Required",IF(current_stock[[#This Row],[Qty Available]]&gt;current_stock[[#This Row],[Maximum Stock]],"Overstock","Safe Stock Level"))</f>
        <v>Overstock</v>
      </c>
      <c r="M81" t="s">
        <v>252</v>
      </c>
      <c r="N81" t="s">
        <v>253</v>
      </c>
      <c r="O81" t="s">
        <v>202</v>
      </c>
      <c r="P81" t="s">
        <v>4593</v>
      </c>
      <c r="Q81">
        <v>666</v>
      </c>
      <c r="R81">
        <v>150</v>
      </c>
      <c r="S81">
        <v>335</v>
      </c>
      <c r="T81">
        <v>320</v>
      </c>
    </row>
    <row r="82" spans="1:20" x14ac:dyDescent="0.3">
      <c r="A82" s="10" t="s">
        <v>212</v>
      </c>
      <c r="B82" s="9" t="str">
        <f>VLOOKUP(current_stock[[#This Row],[Item Code]],master_barang[],2,FALSE)</f>
        <v>Sarimi Instant Food Variant 5</v>
      </c>
      <c r="C82" s="9" t="str">
        <f>VLOOKUP(current_stock[[#This Row],[Item Code]],master_barang[],3,FALSE)</f>
        <v>Instant Food</v>
      </c>
      <c r="D82" s="11">
        <f>VLOOKUP(current_stock[[#This Row],[Item Code]],stok_awal[],2,FALSE)</f>
        <v>750</v>
      </c>
      <c r="E82" s="11">
        <f>SUMIF(Barang_Masuk!D:D,A82,Barang_Masuk!F:F)</f>
        <v>1100</v>
      </c>
      <c r="F82" s="11">
        <f>SUMIF(Barang_Keluar!D:D,A82,Barang_Keluar!F:F)</f>
        <v>379</v>
      </c>
      <c r="G82" s="11">
        <f>current_stock[[#This Row],[Stock Awal]]+current_stock[[#This Row],[Qty Received]]-current_stock[[#This Row],[Qty Dispatched]]</f>
        <v>1471</v>
      </c>
      <c r="H82" s="11">
        <f>VLOOKUP(current_stock[[#This Row],[Item Code]],master_barang[],9,FALSE)</f>
        <v>250</v>
      </c>
      <c r="I82" s="11">
        <f>VLOOKUP(current_stock[[#This Row],[Item Code]],master_barang[],11,FALSE)</f>
        <v>125</v>
      </c>
      <c r="J82" s="11">
        <f>VLOOKUP(current_stock[[#This Row],[Item Code]],master_barang[],10,FALSE)</f>
        <v>1500</v>
      </c>
      <c r="K82" s="11" t="str">
        <f>IF(current_stock[[#This Row],[Qty Available]]&lt;current_stock[[#This Row],[Re Order Point]],"Reorder Required",IF(current_stock[[#This Row],[Qty Available]]&gt;current_stock[[#This Row],[Maximum Stock]],"Overstock","Safe Stock Level"))</f>
        <v>Safe Stock Level</v>
      </c>
      <c r="M82" t="s">
        <v>268</v>
      </c>
      <c r="N82" t="s">
        <v>269</v>
      </c>
      <c r="O82" t="s">
        <v>260</v>
      </c>
      <c r="P82" t="s">
        <v>4593</v>
      </c>
      <c r="Q82">
        <v>671</v>
      </c>
      <c r="R82">
        <v>60</v>
      </c>
      <c r="S82">
        <v>378</v>
      </c>
      <c r="T82">
        <v>780</v>
      </c>
    </row>
    <row r="83" spans="1:20" x14ac:dyDescent="0.3">
      <c r="A83" s="10" t="s">
        <v>214</v>
      </c>
      <c r="B83" s="9" t="str">
        <f>VLOOKUP(current_stock[[#This Row],[Item Code]],master_barang[],2,FALSE)</f>
        <v>Indomie Instant Food Variant 6</v>
      </c>
      <c r="C83" s="9" t="str">
        <f>VLOOKUP(current_stock[[#This Row],[Item Code]],master_barang[],3,FALSE)</f>
        <v>Instant Food</v>
      </c>
      <c r="D83" s="11">
        <f>VLOOKUP(current_stock[[#This Row],[Item Code]],stok_awal[],2,FALSE)</f>
        <v>1543</v>
      </c>
      <c r="E83" s="11">
        <f>SUMIF(Barang_Masuk!D:D,A83,Barang_Masuk!F:F)</f>
        <v>690</v>
      </c>
      <c r="F83" s="11">
        <f>SUMIF(Barang_Keluar!D:D,A83,Barang_Keluar!F:F)</f>
        <v>396</v>
      </c>
      <c r="G83" s="11">
        <f>current_stock[[#This Row],[Stock Awal]]+current_stock[[#This Row],[Qty Received]]-current_stock[[#This Row],[Qty Dispatched]]</f>
        <v>1837</v>
      </c>
      <c r="H83" s="11">
        <f>VLOOKUP(current_stock[[#This Row],[Item Code]],master_barang[],9,FALSE)</f>
        <v>500</v>
      </c>
      <c r="I83" s="11">
        <f>VLOOKUP(current_stock[[#This Row],[Item Code]],master_barang[],11,FALSE)</f>
        <v>250</v>
      </c>
      <c r="J83" s="11">
        <f>VLOOKUP(current_stock[[#This Row],[Item Code]],master_barang[],10,FALSE)</f>
        <v>3000</v>
      </c>
      <c r="K83" s="11" t="str">
        <f>IF(current_stock[[#This Row],[Qty Available]]&lt;current_stock[[#This Row],[Re Order Point]],"Reorder Required",IF(current_stock[[#This Row],[Qty Available]]&gt;current_stock[[#This Row],[Maximum Stock]],"Overstock","Safe Stock Level"))</f>
        <v>Safe Stock Level</v>
      </c>
      <c r="M83" t="s">
        <v>330</v>
      </c>
      <c r="N83" t="s">
        <v>331</v>
      </c>
      <c r="O83" t="s">
        <v>305</v>
      </c>
      <c r="P83" t="s">
        <v>4593</v>
      </c>
      <c r="Q83">
        <v>671</v>
      </c>
      <c r="R83">
        <v>100</v>
      </c>
      <c r="S83">
        <v>291</v>
      </c>
      <c r="T83">
        <v>610</v>
      </c>
    </row>
    <row r="84" spans="1:20" x14ac:dyDescent="0.3">
      <c r="A84" s="10" t="s">
        <v>216</v>
      </c>
      <c r="B84" s="9" t="str">
        <f>VLOOKUP(current_stock[[#This Row],[Item Code]],master_barang[],2,FALSE)</f>
        <v>Supermi Instant Food Variant 7</v>
      </c>
      <c r="C84" s="9" t="str">
        <f>VLOOKUP(current_stock[[#This Row],[Item Code]],master_barang[],3,FALSE)</f>
        <v>Instant Food</v>
      </c>
      <c r="D84" s="11">
        <f>VLOOKUP(current_stock[[#This Row],[Item Code]],stok_awal[],2,FALSE)</f>
        <v>485</v>
      </c>
      <c r="E84" s="11">
        <f>SUMIF(Barang_Masuk!D:D,A84,Barang_Masuk!F:F)</f>
        <v>340</v>
      </c>
      <c r="F84" s="11">
        <f>SUMIF(Barang_Keluar!D:D,A84,Barang_Keluar!F:F)</f>
        <v>217</v>
      </c>
      <c r="G84" s="11">
        <f>current_stock[[#This Row],[Stock Awal]]+current_stock[[#This Row],[Qty Received]]-current_stock[[#This Row],[Qty Dispatched]]</f>
        <v>608</v>
      </c>
      <c r="H84" s="11">
        <f>VLOOKUP(current_stock[[#This Row],[Item Code]],master_barang[],9,FALSE)</f>
        <v>200</v>
      </c>
      <c r="I84" s="11">
        <f>VLOOKUP(current_stock[[#This Row],[Item Code]],master_barang[],11,FALSE)</f>
        <v>100</v>
      </c>
      <c r="J84" s="11">
        <f>VLOOKUP(current_stock[[#This Row],[Item Code]],master_barang[],10,FALSE)</f>
        <v>1000</v>
      </c>
      <c r="K84" s="11" t="str">
        <f>IF(current_stock[[#This Row],[Qty Available]]&lt;current_stock[[#This Row],[Re Order Point]],"Reorder Required",IF(current_stock[[#This Row],[Qty Available]]&gt;current_stock[[#This Row],[Maximum Stock]],"Overstock","Safe Stock Level"))</f>
        <v>Safe Stock Level</v>
      </c>
      <c r="M84" t="s">
        <v>284</v>
      </c>
      <c r="N84" t="s">
        <v>285</v>
      </c>
      <c r="O84" t="s">
        <v>260</v>
      </c>
      <c r="P84" t="s">
        <v>4593</v>
      </c>
      <c r="Q84">
        <v>672</v>
      </c>
      <c r="R84">
        <v>120</v>
      </c>
      <c r="S84">
        <v>679</v>
      </c>
      <c r="T84">
        <v>800</v>
      </c>
    </row>
    <row r="85" spans="1:20" x14ac:dyDescent="0.3">
      <c r="A85" s="10" t="s">
        <v>218</v>
      </c>
      <c r="B85" s="9" t="str">
        <f>VLOOKUP(current_stock[[#This Row],[Item Code]],master_barang[],2,FALSE)</f>
        <v>Indomie Instant Food Variant 8</v>
      </c>
      <c r="C85" s="9" t="str">
        <f>VLOOKUP(current_stock[[#This Row],[Item Code]],master_barang[],3,FALSE)</f>
        <v>Instant Food</v>
      </c>
      <c r="D85" s="11">
        <f>VLOOKUP(current_stock[[#This Row],[Item Code]],stok_awal[],2,FALSE)</f>
        <v>443</v>
      </c>
      <c r="E85" s="11">
        <f>SUMIF(Barang_Masuk!D:D,A85,Barang_Masuk!F:F)</f>
        <v>1130</v>
      </c>
      <c r="F85" s="11">
        <f>SUMIF(Barang_Keluar!D:D,A85,Barang_Keluar!F:F)</f>
        <v>284</v>
      </c>
      <c r="G85" s="11">
        <f>current_stock[[#This Row],[Stock Awal]]+current_stock[[#This Row],[Qty Received]]-current_stock[[#This Row],[Qty Dispatched]]</f>
        <v>1289</v>
      </c>
      <c r="H85" s="11">
        <f>VLOOKUP(current_stock[[#This Row],[Item Code]],master_barang[],9,FALSE)</f>
        <v>120</v>
      </c>
      <c r="I85" s="11">
        <f>VLOOKUP(current_stock[[#This Row],[Item Code]],master_barang[],11,FALSE)</f>
        <v>60</v>
      </c>
      <c r="J85" s="11">
        <f>VLOOKUP(current_stock[[#This Row],[Item Code]],master_barang[],10,FALSE)</f>
        <v>480</v>
      </c>
      <c r="K85" s="11" t="str">
        <f>IF(current_stock[[#This Row],[Qty Available]]&lt;current_stock[[#This Row],[Re Order Point]],"Reorder Required",IF(current_stock[[#This Row],[Qty Available]]&gt;current_stock[[#This Row],[Maximum Stock]],"Overstock","Safe Stock Level"))</f>
        <v>Overstock</v>
      </c>
      <c r="M85" t="s">
        <v>272</v>
      </c>
      <c r="N85" t="s">
        <v>273</v>
      </c>
      <c r="O85" t="s">
        <v>260</v>
      </c>
      <c r="P85" t="s">
        <v>4593</v>
      </c>
      <c r="Q85">
        <v>689</v>
      </c>
      <c r="R85">
        <v>100</v>
      </c>
      <c r="S85">
        <v>450</v>
      </c>
      <c r="T85">
        <v>680</v>
      </c>
    </row>
    <row r="86" spans="1:20" x14ac:dyDescent="0.3">
      <c r="A86" s="10" t="s">
        <v>221</v>
      </c>
      <c r="B86" s="9" t="str">
        <f>VLOOKUP(current_stock[[#This Row],[Item Code]],master_barang[],2,FALSE)</f>
        <v>Sarimi Instant Food Variant 9</v>
      </c>
      <c r="C86" s="9" t="str">
        <f>VLOOKUP(current_stock[[#This Row],[Item Code]],master_barang[],3,FALSE)</f>
        <v>Instant Food</v>
      </c>
      <c r="D86" s="11">
        <f>VLOOKUP(current_stock[[#This Row],[Item Code]],stok_awal[],2,FALSE)</f>
        <v>140</v>
      </c>
      <c r="E86" s="11">
        <f>SUMIF(Barang_Masuk!D:D,A86,Barang_Masuk!F:F)</f>
        <v>600</v>
      </c>
      <c r="F86" s="11">
        <f>SUMIF(Barang_Keluar!D:D,A86,Barang_Keluar!F:F)</f>
        <v>173</v>
      </c>
      <c r="G86" s="11">
        <f>current_stock[[#This Row],[Stock Awal]]+current_stock[[#This Row],[Qty Received]]-current_stock[[#This Row],[Qty Dispatched]]</f>
        <v>567</v>
      </c>
      <c r="H86" s="11">
        <f>VLOOKUP(current_stock[[#This Row],[Item Code]],master_barang[],9,FALSE)</f>
        <v>40</v>
      </c>
      <c r="I86" s="11">
        <f>VLOOKUP(current_stock[[#This Row],[Item Code]],master_barang[],11,FALSE)</f>
        <v>20</v>
      </c>
      <c r="J86" s="11">
        <f>VLOOKUP(current_stock[[#This Row],[Item Code]],master_barang[],10,FALSE)</f>
        <v>200</v>
      </c>
      <c r="K86" s="11" t="str">
        <f>IF(current_stock[[#This Row],[Qty Available]]&lt;current_stock[[#This Row],[Re Order Point]],"Reorder Required",IF(current_stock[[#This Row],[Qty Available]]&gt;current_stock[[#This Row],[Maximum Stock]],"Overstock","Safe Stock Level"))</f>
        <v>Overstock</v>
      </c>
      <c r="M86" t="s">
        <v>145</v>
      </c>
      <c r="N86" t="s">
        <v>146</v>
      </c>
      <c r="O86" t="s">
        <v>119</v>
      </c>
      <c r="P86" t="s">
        <v>4593</v>
      </c>
      <c r="Q86">
        <v>690</v>
      </c>
      <c r="R86">
        <v>120</v>
      </c>
      <c r="S86">
        <v>253</v>
      </c>
      <c r="T86">
        <v>500</v>
      </c>
    </row>
    <row r="87" spans="1:20" x14ac:dyDescent="0.3">
      <c r="A87" s="10" t="s">
        <v>223</v>
      </c>
      <c r="B87" s="9" t="str">
        <f>VLOOKUP(current_stock[[#This Row],[Item Code]],master_barang[],2,FALSE)</f>
        <v>Sarimi Instant Food Variant 10</v>
      </c>
      <c r="C87" s="9" t="str">
        <f>VLOOKUP(current_stock[[#This Row],[Item Code]],master_barang[],3,FALSE)</f>
        <v>Instant Food</v>
      </c>
      <c r="D87" s="11">
        <f>VLOOKUP(current_stock[[#This Row],[Item Code]],stok_awal[],2,FALSE)</f>
        <v>391</v>
      </c>
      <c r="E87" s="11">
        <f>SUMIF(Barang_Masuk!D:D,A87,Barang_Masuk!F:F)</f>
        <v>640</v>
      </c>
      <c r="F87" s="11">
        <f>SUMIF(Barang_Keluar!D:D,A87,Barang_Keluar!F:F)</f>
        <v>374</v>
      </c>
      <c r="G87" s="11">
        <f>current_stock[[#This Row],[Stock Awal]]+current_stock[[#This Row],[Qty Received]]-current_stock[[#This Row],[Qty Dispatched]]</f>
        <v>657</v>
      </c>
      <c r="H87" s="11">
        <f>VLOOKUP(current_stock[[#This Row],[Item Code]],master_barang[],9,FALSE)</f>
        <v>80</v>
      </c>
      <c r="I87" s="11">
        <f>VLOOKUP(current_stock[[#This Row],[Item Code]],master_barang[],11,FALSE)</f>
        <v>40</v>
      </c>
      <c r="J87" s="11">
        <f>VLOOKUP(current_stock[[#This Row],[Item Code]],master_barang[],10,FALSE)</f>
        <v>400</v>
      </c>
      <c r="K87" s="11" t="str">
        <f>IF(current_stock[[#This Row],[Qty Available]]&lt;current_stock[[#This Row],[Re Order Point]],"Reorder Required",IF(current_stock[[#This Row],[Qty Available]]&gt;current_stock[[#This Row],[Maximum Stock]],"Overstock","Safe Stock Level"))</f>
        <v>Overstock</v>
      </c>
      <c r="M87" t="s">
        <v>405</v>
      </c>
      <c r="N87" t="s">
        <v>406</v>
      </c>
      <c r="O87" t="s">
        <v>371</v>
      </c>
      <c r="P87" t="s">
        <v>4593</v>
      </c>
      <c r="Q87">
        <v>690</v>
      </c>
      <c r="R87">
        <v>100</v>
      </c>
      <c r="S87">
        <v>130</v>
      </c>
      <c r="T87">
        <v>320</v>
      </c>
    </row>
    <row r="88" spans="1:20" x14ac:dyDescent="0.3">
      <c r="A88" s="10" t="s">
        <v>225</v>
      </c>
      <c r="B88" s="9" t="str">
        <f>VLOOKUP(current_stock[[#This Row],[Item Code]],master_barang[],2,FALSE)</f>
        <v>Indomie Instant Food Variant 11</v>
      </c>
      <c r="C88" s="9" t="str">
        <f>VLOOKUP(current_stock[[#This Row],[Item Code]],master_barang[],3,FALSE)</f>
        <v>Instant Food</v>
      </c>
      <c r="D88" s="11">
        <f>VLOOKUP(current_stock[[#This Row],[Item Code]],stok_awal[],2,FALSE)</f>
        <v>507</v>
      </c>
      <c r="E88" s="11">
        <f>SUMIF(Barang_Masuk!D:D,A88,Barang_Masuk!F:F)</f>
        <v>420</v>
      </c>
      <c r="F88" s="11">
        <f>SUMIF(Barang_Keluar!D:D,A88,Barang_Keluar!F:F)</f>
        <v>408</v>
      </c>
      <c r="G88" s="11">
        <f>current_stock[[#This Row],[Stock Awal]]+current_stock[[#This Row],[Qty Received]]-current_stock[[#This Row],[Qty Dispatched]]</f>
        <v>519</v>
      </c>
      <c r="H88" s="11">
        <f>VLOOKUP(current_stock[[#This Row],[Item Code]],master_barang[],9,FALSE)</f>
        <v>200</v>
      </c>
      <c r="I88" s="11">
        <f>VLOOKUP(current_stock[[#This Row],[Item Code]],master_barang[],11,FALSE)</f>
        <v>100</v>
      </c>
      <c r="J88" s="11">
        <f>VLOOKUP(current_stock[[#This Row],[Item Code]],master_barang[],10,FALSE)</f>
        <v>800</v>
      </c>
      <c r="K88" s="11" t="str">
        <f>IF(current_stock[[#This Row],[Qty Available]]&lt;current_stock[[#This Row],[Re Order Point]],"Reorder Required",IF(current_stock[[#This Row],[Qty Available]]&gt;current_stock[[#This Row],[Maximum Stock]],"Overstock","Safe Stock Level"))</f>
        <v>Safe Stock Level</v>
      </c>
      <c r="M88" t="s">
        <v>122</v>
      </c>
      <c r="N88" t="s">
        <v>123</v>
      </c>
      <c r="O88" t="s">
        <v>119</v>
      </c>
      <c r="P88" t="s">
        <v>4592</v>
      </c>
      <c r="Q88">
        <v>700</v>
      </c>
      <c r="R88">
        <v>200</v>
      </c>
      <c r="S88">
        <v>317</v>
      </c>
      <c r="T88">
        <v>410</v>
      </c>
    </row>
    <row r="89" spans="1:20" x14ac:dyDescent="0.3">
      <c r="A89" s="10" t="s">
        <v>228</v>
      </c>
      <c r="B89" s="9" t="str">
        <f>VLOOKUP(current_stock[[#This Row],[Item Code]],master_barang[],2,FALSE)</f>
        <v>Sarimi Instant Food Variant 12</v>
      </c>
      <c r="C89" s="9" t="str">
        <f>VLOOKUP(current_stock[[#This Row],[Item Code]],master_barang[],3,FALSE)</f>
        <v>Instant Food</v>
      </c>
      <c r="D89" s="11">
        <f>VLOOKUP(current_stock[[#This Row],[Item Code]],stok_awal[],2,FALSE)</f>
        <v>478</v>
      </c>
      <c r="E89" s="11">
        <f>SUMIF(Barang_Masuk!D:D,A89,Barang_Masuk!F:F)</f>
        <v>440</v>
      </c>
      <c r="F89" s="11">
        <f>SUMIF(Barang_Keluar!D:D,A89,Barang_Keluar!F:F)</f>
        <v>210</v>
      </c>
      <c r="G89" s="11">
        <f>current_stock[[#This Row],[Stock Awal]]+current_stock[[#This Row],[Qty Received]]-current_stock[[#This Row],[Qty Dispatched]]</f>
        <v>708</v>
      </c>
      <c r="H89" s="11">
        <f>VLOOKUP(current_stock[[#This Row],[Item Code]],master_barang[],9,FALSE)</f>
        <v>180</v>
      </c>
      <c r="I89" s="11">
        <f>VLOOKUP(current_stock[[#This Row],[Item Code]],master_barang[],11,FALSE)</f>
        <v>90</v>
      </c>
      <c r="J89" s="11">
        <f>VLOOKUP(current_stock[[#This Row],[Item Code]],master_barang[],10,FALSE)</f>
        <v>900</v>
      </c>
      <c r="K89" s="11" t="str">
        <f>IF(current_stock[[#This Row],[Qty Available]]&lt;current_stock[[#This Row],[Re Order Point]],"Reorder Required",IF(current_stock[[#This Row],[Qty Available]]&gt;current_stock[[#This Row],[Maximum Stock]],"Overstock","Safe Stock Level"))</f>
        <v>Safe Stock Level</v>
      </c>
      <c r="M89" t="s">
        <v>235</v>
      </c>
      <c r="N89" t="s">
        <v>236</v>
      </c>
      <c r="O89" t="s">
        <v>202</v>
      </c>
      <c r="P89" t="s">
        <v>4593</v>
      </c>
      <c r="Q89">
        <v>702</v>
      </c>
      <c r="R89">
        <v>60</v>
      </c>
      <c r="S89">
        <v>148</v>
      </c>
      <c r="T89">
        <v>610</v>
      </c>
    </row>
    <row r="90" spans="1:20" x14ac:dyDescent="0.3">
      <c r="A90" s="10" t="s">
        <v>230</v>
      </c>
      <c r="B90" s="9" t="str">
        <f>VLOOKUP(current_stock[[#This Row],[Item Code]],master_barang[],2,FALSE)</f>
        <v>Sarimi Instant Food Variant 13</v>
      </c>
      <c r="C90" s="9" t="str">
        <f>VLOOKUP(current_stock[[#This Row],[Item Code]],master_barang[],3,FALSE)</f>
        <v>Instant Food</v>
      </c>
      <c r="D90" s="11">
        <f>VLOOKUP(current_stock[[#This Row],[Item Code]],stok_awal[],2,FALSE)</f>
        <v>91</v>
      </c>
      <c r="E90" s="11">
        <f>SUMIF(Barang_Masuk!D:D,A90,Barang_Masuk!F:F)</f>
        <v>660</v>
      </c>
      <c r="F90" s="11">
        <f>SUMIF(Barang_Keluar!D:D,A90,Barang_Keluar!F:F)</f>
        <v>211</v>
      </c>
      <c r="G90" s="11">
        <f>current_stock[[#This Row],[Stock Awal]]+current_stock[[#This Row],[Qty Received]]-current_stock[[#This Row],[Qty Dispatched]]</f>
        <v>540</v>
      </c>
      <c r="H90" s="11">
        <f>VLOOKUP(current_stock[[#This Row],[Item Code]],master_barang[],9,FALSE)</f>
        <v>40</v>
      </c>
      <c r="I90" s="11">
        <f>VLOOKUP(current_stock[[#This Row],[Item Code]],master_barang[],11,FALSE)</f>
        <v>20</v>
      </c>
      <c r="J90" s="11">
        <f>VLOOKUP(current_stock[[#This Row],[Item Code]],master_barang[],10,FALSE)</f>
        <v>160</v>
      </c>
      <c r="K90" s="11" t="str">
        <f>IF(current_stock[[#This Row],[Qty Available]]&lt;current_stock[[#This Row],[Re Order Point]],"Reorder Required",IF(current_stock[[#This Row],[Qty Available]]&gt;current_stock[[#This Row],[Maximum Stock]],"Overstock","Safe Stock Level"))</f>
        <v>Overstock</v>
      </c>
      <c r="M90" t="s">
        <v>11</v>
      </c>
      <c r="N90" t="s">
        <v>12</v>
      </c>
      <c r="O90" t="s">
        <v>13</v>
      </c>
      <c r="P90" t="s">
        <v>4592</v>
      </c>
      <c r="Q90">
        <v>706</v>
      </c>
      <c r="R90">
        <v>150</v>
      </c>
      <c r="S90">
        <v>220</v>
      </c>
      <c r="T90">
        <v>450</v>
      </c>
    </row>
    <row r="91" spans="1:20" x14ac:dyDescent="0.3">
      <c r="A91" s="10" t="s">
        <v>232</v>
      </c>
      <c r="B91" s="9" t="str">
        <f>VLOOKUP(current_stock[[#This Row],[Item Code]],master_barang[],2,FALSE)</f>
        <v>Indomie Instant Food Variant 14</v>
      </c>
      <c r="C91" s="9" t="str">
        <f>VLOOKUP(current_stock[[#This Row],[Item Code]],master_barang[],3,FALSE)</f>
        <v>Instant Food</v>
      </c>
      <c r="D91" s="11">
        <f>VLOOKUP(current_stock[[#This Row],[Item Code]],stok_awal[],2,FALSE)</f>
        <v>87</v>
      </c>
      <c r="E91" s="11">
        <f>SUMIF(Barang_Masuk!D:D,A91,Barang_Masuk!F:F)</f>
        <v>800</v>
      </c>
      <c r="F91" s="11">
        <f>SUMIF(Barang_Keluar!D:D,A91,Barang_Keluar!F:F)</f>
        <v>250</v>
      </c>
      <c r="G91" s="11">
        <f>current_stock[[#This Row],[Stock Awal]]+current_stock[[#This Row],[Qty Received]]-current_stock[[#This Row],[Qty Dispatched]]</f>
        <v>637</v>
      </c>
      <c r="H91" s="11">
        <f>VLOOKUP(current_stock[[#This Row],[Item Code]],master_barang[],9,FALSE)</f>
        <v>40</v>
      </c>
      <c r="I91" s="11">
        <f>VLOOKUP(current_stock[[#This Row],[Item Code]],master_barang[],11,FALSE)</f>
        <v>20</v>
      </c>
      <c r="J91" s="11">
        <f>VLOOKUP(current_stock[[#This Row],[Item Code]],master_barang[],10,FALSE)</f>
        <v>200</v>
      </c>
      <c r="K91" s="11" t="str">
        <f>IF(current_stock[[#This Row],[Qty Available]]&lt;current_stock[[#This Row],[Re Order Point]],"Reorder Required",IF(current_stock[[#This Row],[Qty Available]]&gt;current_stock[[#This Row],[Maximum Stock]],"Overstock","Safe Stock Level"))</f>
        <v>Overstock</v>
      </c>
      <c r="M91" t="s">
        <v>228</v>
      </c>
      <c r="N91" t="s">
        <v>229</v>
      </c>
      <c r="O91" t="s">
        <v>202</v>
      </c>
      <c r="P91" t="s">
        <v>4592</v>
      </c>
      <c r="Q91">
        <v>708</v>
      </c>
      <c r="R91">
        <v>180</v>
      </c>
      <c r="S91">
        <v>210</v>
      </c>
      <c r="T91">
        <v>440</v>
      </c>
    </row>
    <row r="92" spans="1:20" x14ac:dyDescent="0.3">
      <c r="A92" s="10" t="s">
        <v>235</v>
      </c>
      <c r="B92" s="9" t="str">
        <f>VLOOKUP(current_stock[[#This Row],[Item Code]],master_barang[],2,FALSE)</f>
        <v>Supermi Instant Food Variant 15</v>
      </c>
      <c r="C92" s="9" t="str">
        <f>VLOOKUP(current_stock[[#This Row],[Item Code]],master_barang[],3,FALSE)</f>
        <v>Instant Food</v>
      </c>
      <c r="D92" s="11">
        <f>VLOOKUP(current_stock[[#This Row],[Item Code]],stok_awal[],2,FALSE)</f>
        <v>240</v>
      </c>
      <c r="E92" s="11">
        <f>SUMIF(Barang_Masuk!D:D,A92,Barang_Masuk!F:F)</f>
        <v>610</v>
      </c>
      <c r="F92" s="11">
        <f>SUMIF(Barang_Keluar!D:D,A92,Barang_Keluar!F:F)</f>
        <v>148</v>
      </c>
      <c r="G92" s="11">
        <f>current_stock[[#This Row],[Stock Awal]]+current_stock[[#This Row],[Qty Received]]-current_stock[[#This Row],[Qty Dispatched]]</f>
        <v>702</v>
      </c>
      <c r="H92" s="11">
        <f>VLOOKUP(current_stock[[#This Row],[Item Code]],master_barang[],9,FALSE)</f>
        <v>60</v>
      </c>
      <c r="I92" s="11">
        <f>VLOOKUP(current_stock[[#This Row],[Item Code]],master_barang[],11,FALSE)</f>
        <v>30</v>
      </c>
      <c r="J92" s="11">
        <f>VLOOKUP(current_stock[[#This Row],[Item Code]],master_barang[],10,FALSE)</f>
        <v>240</v>
      </c>
      <c r="K92" s="11" t="str">
        <f>IF(current_stock[[#This Row],[Qty Available]]&lt;current_stock[[#This Row],[Re Order Point]],"Reorder Required",IF(current_stock[[#This Row],[Qty Available]]&gt;current_stock[[#This Row],[Maximum Stock]],"Overstock","Safe Stock Level"))</f>
        <v>Overstock</v>
      </c>
      <c r="M92" t="s">
        <v>59</v>
      </c>
      <c r="N92" t="s">
        <v>60</v>
      </c>
      <c r="O92" t="s">
        <v>13</v>
      </c>
      <c r="P92" t="s">
        <v>4593</v>
      </c>
      <c r="Q92">
        <v>721</v>
      </c>
      <c r="R92">
        <v>120</v>
      </c>
      <c r="S92">
        <v>335</v>
      </c>
      <c r="T92">
        <v>770</v>
      </c>
    </row>
    <row r="93" spans="1:20" x14ac:dyDescent="0.3">
      <c r="A93" s="10" t="s">
        <v>237</v>
      </c>
      <c r="B93" s="9" t="str">
        <f>VLOOKUP(current_stock[[#This Row],[Item Code]],master_barang[],2,FALSE)</f>
        <v>Sarimi Instant Food Variant 16</v>
      </c>
      <c r="C93" s="9" t="str">
        <f>VLOOKUP(current_stock[[#This Row],[Item Code]],master_barang[],3,FALSE)</f>
        <v>Instant Food</v>
      </c>
      <c r="D93" s="11">
        <f>VLOOKUP(current_stock[[#This Row],[Item Code]],stok_awal[],2,FALSE)</f>
        <v>739</v>
      </c>
      <c r="E93" s="11">
        <f>SUMIF(Barang_Masuk!D:D,A93,Barang_Masuk!F:F)</f>
        <v>470</v>
      </c>
      <c r="F93" s="11">
        <f>SUMIF(Barang_Keluar!D:D,A93,Barang_Keluar!F:F)</f>
        <v>220</v>
      </c>
      <c r="G93" s="11">
        <f>current_stock[[#This Row],[Stock Awal]]+current_stock[[#This Row],[Qty Received]]-current_stock[[#This Row],[Qty Dispatched]]</f>
        <v>989</v>
      </c>
      <c r="H93" s="11">
        <f>VLOOKUP(current_stock[[#This Row],[Item Code]],master_barang[],9,FALSE)</f>
        <v>200</v>
      </c>
      <c r="I93" s="11">
        <f>VLOOKUP(current_stock[[#This Row],[Item Code]],master_barang[],11,FALSE)</f>
        <v>100</v>
      </c>
      <c r="J93" s="11">
        <f>VLOOKUP(current_stock[[#This Row],[Item Code]],master_barang[],10,FALSE)</f>
        <v>800</v>
      </c>
      <c r="K93" s="11" t="str">
        <f>IF(current_stock[[#This Row],[Qty Available]]&lt;current_stock[[#This Row],[Re Order Point]],"Reorder Required",IF(current_stock[[#This Row],[Qty Available]]&gt;current_stock[[#This Row],[Maximum Stock]],"Overstock","Safe Stock Level"))</f>
        <v>Overstock</v>
      </c>
      <c r="M93" t="s">
        <v>369</v>
      </c>
      <c r="N93" t="s">
        <v>370</v>
      </c>
      <c r="O93" t="s">
        <v>371</v>
      </c>
      <c r="P93" t="s">
        <v>4593</v>
      </c>
      <c r="Q93">
        <v>726</v>
      </c>
      <c r="R93">
        <v>100</v>
      </c>
      <c r="S93">
        <v>249</v>
      </c>
      <c r="T93">
        <v>670</v>
      </c>
    </row>
    <row r="94" spans="1:20" x14ac:dyDescent="0.3">
      <c r="A94" s="10" t="s">
        <v>239</v>
      </c>
      <c r="B94" s="9" t="str">
        <f>VLOOKUP(current_stock[[#This Row],[Item Code]],master_barang[],2,FALSE)</f>
        <v>Indomie Instant Food Variant 17</v>
      </c>
      <c r="C94" s="9" t="str">
        <f>VLOOKUP(current_stock[[#This Row],[Item Code]],master_barang[],3,FALSE)</f>
        <v>Instant Food</v>
      </c>
      <c r="D94" s="11">
        <f>VLOOKUP(current_stock[[#This Row],[Item Code]],stok_awal[],2,FALSE)</f>
        <v>397</v>
      </c>
      <c r="E94" s="11">
        <f>SUMIF(Barang_Masuk!D:D,A94,Barang_Masuk!F:F)</f>
        <v>720</v>
      </c>
      <c r="F94" s="11">
        <f>SUMIF(Barang_Keluar!D:D,A94,Barang_Keluar!F:F)</f>
        <v>347</v>
      </c>
      <c r="G94" s="11">
        <f>current_stock[[#This Row],[Stock Awal]]+current_stock[[#This Row],[Qty Received]]-current_stock[[#This Row],[Qty Dispatched]]</f>
        <v>770</v>
      </c>
      <c r="H94" s="11">
        <f>VLOOKUP(current_stock[[#This Row],[Item Code]],master_barang[],9,FALSE)</f>
        <v>100</v>
      </c>
      <c r="I94" s="11">
        <f>VLOOKUP(current_stock[[#This Row],[Item Code]],master_barang[],11,FALSE)</f>
        <v>50</v>
      </c>
      <c r="J94" s="11">
        <f>VLOOKUP(current_stock[[#This Row],[Item Code]],master_barang[],10,FALSE)</f>
        <v>600</v>
      </c>
      <c r="K94" s="11" t="str">
        <f>IF(current_stock[[#This Row],[Qty Available]]&lt;current_stock[[#This Row],[Re Order Point]],"Reorder Required",IF(current_stock[[#This Row],[Qty Available]]&gt;current_stock[[#This Row],[Maximum Stock]],"Overstock","Safe Stock Level"))</f>
        <v>Overstock</v>
      </c>
      <c r="M94" t="s">
        <v>421</v>
      </c>
      <c r="N94" t="s">
        <v>422</v>
      </c>
      <c r="O94" t="s">
        <v>371</v>
      </c>
      <c r="P94" t="s">
        <v>4593</v>
      </c>
      <c r="Q94">
        <v>730</v>
      </c>
      <c r="R94">
        <v>120</v>
      </c>
      <c r="S94">
        <v>199</v>
      </c>
      <c r="T94">
        <v>640</v>
      </c>
    </row>
    <row r="95" spans="1:20" x14ac:dyDescent="0.3">
      <c r="A95" s="10" t="s">
        <v>241</v>
      </c>
      <c r="B95" s="9" t="str">
        <f>VLOOKUP(current_stock[[#This Row],[Item Code]],master_barang[],2,FALSE)</f>
        <v>Indomie Instant Food Variant 18</v>
      </c>
      <c r="C95" s="9" t="str">
        <f>VLOOKUP(current_stock[[#This Row],[Item Code]],master_barang[],3,FALSE)</f>
        <v>Instant Food</v>
      </c>
      <c r="D95" s="11">
        <f>VLOOKUP(current_stock[[#This Row],[Item Code]],stok_awal[],2,FALSE)</f>
        <v>274</v>
      </c>
      <c r="E95" s="11">
        <f>SUMIF(Barang_Masuk!D:D,A95,Barang_Masuk!F:F)</f>
        <v>770</v>
      </c>
      <c r="F95" s="11">
        <f>SUMIF(Barang_Keluar!D:D,A95,Barang_Keluar!F:F)</f>
        <v>216</v>
      </c>
      <c r="G95" s="11">
        <f>current_stock[[#This Row],[Stock Awal]]+current_stock[[#This Row],[Qty Received]]-current_stock[[#This Row],[Qty Dispatched]]</f>
        <v>828</v>
      </c>
      <c r="H95" s="11">
        <f>VLOOKUP(current_stock[[#This Row],[Item Code]],master_barang[],9,FALSE)</f>
        <v>100</v>
      </c>
      <c r="I95" s="11">
        <f>VLOOKUP(current_stock[[#This Row],[Item Code]],master_barang[],11,FALSE)</f>
        <v>50</v>
      </c>
      <c r="J95" s="11">
        <f>VLOOKUP(current_stock[[#This Row],[Item Code]],master_barang[],10,FALSE)</f>
        <v>400</v>
      </c>
      <c r="K95" s="11" t="str">
        <f>IF(current_stock[[#This Row],[Qty Available]]&lt;current_stock[[#This Row],[Re Order Point]],"Reorder Required",IF(current_stock[[#This Row],[Qty Available]]&gt;current_stock[[#This Row],[Maximum Stock]],"Overstock","Safe Stock Level"))</f>
        <v>Overstock</v>
      </c>
      <c r="M95" t="s">
        <v>100</v>
      </c>
      <c r="N95" t="s">
        <v>101</v>
      </c>
      <c r="O95" t="s">
        <v>13</v>
      </c>
      <c r="P95" t="s">
        <v>4593</v>
      </c>
      <c r="Q95">
        <v>742</v>
      </c>
      <c r="R95">
        <v>150</v>
      </c>
      <c r="S95">
        <v>147</v>
      </c>
      <c r="T95">
        <v>570</v>
      </c>
    </row>
    <row r="96" spans="1:20" x14ac:dyDescent="0.3">
      <c r="A96" s="10" t="s">
        <v>243</v>
      </c>
      <c r="B96" s="9" t="str">
        <f>VLOOKUP(current_stock[[#This Row],[Item Code]],master_barang[],2,FALSE)</f>
        <v>Indomie Instant Food Variant 19</v>
      </c>
      <c r="C96" s="9" t="str">
        <f>VLOOKUP(current_stock[[#This Row],[Item Code]],master_barang[],3,FALSE)</f>
        <v>Instant Food</v>
      </c>
      <c r="D96" s="11">
        <f>VLOOKUP(current_stock[[#This Row],[Item Code]],stok_awal[],2,FALSE)</f>
        <v>47</v>
      </c>
      <c r="E96" s="11">
        <f>SUMIF(Barang_Masuk!D:D,A96,Barang_Masuk!F:F)</f>
        <v>820</v>
      </c>
      <c r="F96" s="11">
        <f>SUMIF(Barang_Keluar!D:D,A96,Barang_Keluar!F:F)</f>
        <v>342</v>
      </c>
      <c r="G96" s="11">
        <f>current_stock[[#This Row],[Stock Awal]]+current_stock[[#This Row],[Qty Received]]-current_stock[[#This Row],[Qty Dispatched]]</f>
        <v>525</v>
      </c>
      <c r="H96" s="11">
        <f>VLOOKUP(current_stock[[#This Row],[Item Code]],master_barang[],9,FALSE)</f>
        <v>20</v>
      </c>
      <c r="I96" s="11">
        <f>VLOOKUP(current_stock[[#This Row],[Item Code]],master_barang[],11,FALSE)</f>
        <v>10</v>
      </c>
      <c r="J96" s="11">
        <f>VLOOKUP(current_stock[[#This Row],[Item Code]],master_barang[],10,FALSE)</f>
        <v>80</v>
      </c>
      <c r="K96" s="11" t="str">
        <f>IF(current_stock[[#This Row],[Qty Available]]&lt;current_stock[[#This Row],[Re Order Point]],"Reorder Required",IF(current_stock[[#This Row],[Qty Available]]&gt;current_stock[[#This Row],[Maximum Stock]],"Overstock","Safe Stock Level"))</f>
        <v>Overstock</v>
      </c>
      <c r="M96" t="s">
        <v>263</v>
      </c>
      <c r="N96" t="s">
        <v>264</v>
      </c>
      <c r="O96" t="s">
        <v>260</v>
      </c>
      <c r="P96" t="s">
        <v>4593</v>
      </c>
      <c r="Q96">
        <v>745</v>
      </c>
      <c r="R96">
        <v>60</v>
      </c>
      <c r="S96">
        <v>353</v>
      </c>
      <c r="T96">
        <v>880</v>
      </c>
    </row>
    <row r="97" spans="1:20" x14ac:dyDescent="0.3">
      <c r="A97" s="10" t="s">
        <v>245</v>
      </c>
      <c r="B97" s="9" t="str">
        <f>VLOOKUP(current_stock[[#This Row],[Item Code]],master_barang[],2,FALSE)</f>
        <v>Indomie Instant Food Variant 20</v>
      </c>
      <c r="C97" s="9" t="str">
        <f>VLOOKUP(current_stock[[#This Row],[Item Code]],master_barang[],3,FALSE)</f>
        <v>Instant Food</v>
      </c>
      <c r="D97" s="11">
        <f>VLOOKUP(current_stock[[#This Row],[Item Code]],stok_awal[],2,FALSE)</f>
        <v>456</v>
      </c>
      <c r="E97" s="11">
        <f>SUMIF(Barang_Masuk!D:D,A97,Barang_Masuk!F:F)</f>
        <v>330</v>
      </c>
      <c r="F97" s="11">
        <f>SUMIF(Barang_Keluar!D:D,A97,Barang_Keluar!F:F)</f>
        <v>244</v>
      </c>
      <c r="G97" s="11">
        <f>current_stock[[#This Row],[Stock Awal]]+current_stock[[#This Row],[Qty Received]]-current_stock[[#This Row],[Qty Dispatched]]</f>
        <v>542</v>
      </c>
      <c r="H97" s="11">
        <f>VLOOKUP(current_stock[[#This Row],[Item Code]],master_barang[],9,FALSE)</f>
        <v>200</v>
      </c>
      <c r="I97" s="11">
        <f>VLOOKUP(current_stock[[#This Row],[Item Code]],master_barang[],11,FALSE)</f>
        <v>100</v>
      </c>
      <c r="J97" s="11">
        <f>VLOOKUP(current_stock[[#This Row],[Item Code]],master_barang[],10,FALSE)</f>
        <v>1000</v>
      </c>
      <c r="K97" s="11" t="str">
        <f>IF(current_stock[[#This Row],[Qty Available]]&lt;current_stock[[#This Row],[Re Order Point]],"Reorder Required",IF(current_stock[[#This Row],[Qty Available]]&gt;current_stock[[#This Row],[Maximum Stock]],"Overstock","Safe Stock Level"))</f>
        <v>Safe Stock Level</v>
      </c>
      <c r="M97" t="s">
        <v>295</v>
      </c>
      <c r="N97" t="s">
        <v>296</v>
      </c>
      <c r="O97" t="s">
        <v>260</v>
      </c>
      <c r="P97" t="s">
        <v>4592</v>
      </c>
      <c r="Q97">
        <v>750</v>
      </c>
      <c r="R97">
        <v>200</v>
      </c>
      <c r="S97">
        <v>310</v>
      </c>
      <c r="T97">
        <v>650</v>
      </c>
    </row>
    <row r="98" spans="1:20" x14ac:dyDescent="0.3">
      <c r="A98" s="10" t="s">
        <v>247</v>
      </c>
      <c r="B98" s="9" t="str">
        <f>VLOOKUP(current_stock[[#This Row],[Item Code]],master_barang[],2,FALSE)</f>
        <v>Sarimi Instant Food Variant 21</v>
      </c>
      <c r="C98" s="9" t="str">
        <f>VLOOKUP(current_stock[[#This Row],[Item Code]],master_barang[],3,FALSE)</f>
        <v>Instant Food</v>
      </c>
      <c r="D98" s="11">
        <f>VLOOKUP(current_stock[[#This Row],[Item Code]],stok_awal[],2,FALSE)</f>
        <v>1679</v>
      </c>
      <c r="E98" s="11">
        <f>SUMIF(Barang_Masuk!D:D,A98,Barang_Masuk!F:F)</f>
        <v>1180</v>
      </c>
      <c r="F98" s="11">
        <f>SUMIF(Barang_Keluar!D:D,A98,Barang_Keluar!F:F)</f>
        <v>253</v>
      </c>
      <c r="G98" s="11">
        <f>current_stock[[#This Row],[Stock Awal]]+current_stock[[#This Row],[Qty Received]]-current_stock[[#This Row],[Qty Dispatched]]</f>
        <v>2606</v>
      </c>
      <c r="H98" s="11">
        <f>VLOOKUP(current_stock[[#This Row],[Item Code]],master_barang[],9,FALSE)</f>
        <v>500</v>
      </c>
      <c r="I98" s="11">
        <f>VLOOKUP(current_stock[[#This Row],[Item Code]],master_barang[],11,FALSE)</f>
        <v>250</v>
      </c>
      <c r="J98" s="11">
        <f>VLOOKUP(current_stock[[#This Row],[Item Code]],master_barang[],10,FALSE)</f>
        <v>2500</v>
      </c>
      <c r="K98" s="11" t="str">
        <f>IF(current_stock[[#This Row],[Qty Available]]&lt;current_stock[[#This Row],[Re Order Point]],"Reorder Required",IF(current_stock[[#This Row],[Qty Available]]&gt;current_stock[[#This Row],[Maximum Stock]],"Overstock","Safe Stock Level"))</f>
        <v>Overstock</v>
      </c>
      <c r="M98" t="s">
        <v>407</v>
      </c>
      <c r="N98" t="s">
        <v>408</v>
      </c>
      <c r="O98" t="s">
        <v>371</v>
      </c>
      <c r="P98" t="s">
        <v>4592</v>
      </c>
      <c r="Q98">
        <v>757</v>
      </c>
      <c r="R98">
        <v>180</v>
      </c>
      <c r="S98">
        <v>252</v>
      </c>
      <c r="T98">
        <v>620</v>
      </c>
    </row>
    <row r="99" spans="1:20" x14ac:dyDescent="0.3">
      <c r="A99" s="10" t="s">
        <v>249</v>
      </c>
      <c r="B99" s="9" t="str">
        <f>VLOOKUP(current_stock[[#This Row],[Item Code]],master_barang[],2,FALSE)</f>
        <v>Supermi Instant Food Variant 22</v>
      </c>
      <c r="C99" s="9" t="str">
        <f>VLOOKUP(current_stock[[#This Row],[Item Code]],master_barang[],3,FALSE)</f>
        <v>Instant Food</v>
      </c>
      <c r="D99" s="11">
        <f>VLOOKUP(current_stock[[#This Row],[Item Code]],stok_awal[],2,FALSE)</f>
        <v>1394</v>
      </c>
      <c r="E99" s="11">
        <f>SUMIF(Barang_Masuk!D:D,A99,Barang_Masuk!F:F)</f>
        <v>510</v>
      </c>
      <c r="F99" s="11">
        <f>SUMIF(Barang_Keluar!D:D,A99,Barang_Keluar!F:F)</f>
        <v>303</v>
      </c>
      <c r="G99" s="11">
        <f>current_stock[[#This Row],[Stock Awal]]+current_stock[[#This Row],[Qty Received]]-current_stock[[#This Row],[Qty Dispatched]]</f>
        <v>1601</v>
      </c>
      <c r="H99" s="11">
        <f>VLOOKUP(current_stock[[#This Row],[Item Code]],master_barang[],9,FALSE)</f>
        <v>400</v>
      </c>
      <c r="I99" s="11">
        <f>VLOOKUP(current_stock[[#This Row],[Item Code]],master_barang[],11,FALSE)</f>
        <v>200</v>
      </c>
      <c r="J99" s="11">
        <f>VLOOKUP(current_stock[[#This Row],[Item Code]],master_barang[],10,FALSE)</f>
        <v>1600</v>
      </c>
      <c r="K99" s="11" t="str">
        <f>IF(current_stock[[#This Row],[Qty Available]]&lt;current_stock[[#This Row],[Re Order Point]],"Reorder Required",IF(current_stock[[#This Row],[Qty Available]]&gt;current_stock[[#This Row],[Maximum Stock]],"Overstock","Safe Stock Level"))</f>
        <v>Overstock</v>
      </c>
      <c r="M99" t="s">
        <v>57</v>
      </c>
      <c r="N99" t="s">
        <v>58</v>
      </c>
      <c r="O99" t="s">
        <v>13</v>
      </c>
      <c r="P99" t="s">
        <v>4592</v>
      </c>
      <c r="Q99">
        <v>766</v>
      </c>
      <c r="R99">
        <v>180</v>
      </c>
      <c r="S99">
        <v>409</v>
      </c>
      <c r="T99">
        <v>430</v>
      </c>
    </row>
    <row r="100" spans="1:20" x14ac:dyDescent="0.3">
      <c r="A100" s="10" t="s">
        <v>252</v>
      </c>
      <c r="B100" s="9" t="str">
        <f>VLOOKUP(current_stock[[#This Row],[Item Code]],master_barang[],2,FALSE)</f>
        <v>Indomie Instant Food Variant 23</v>
      </c>
      <c r="C100" s="9" t="str">
        <f>VLOOKUP(current_stock[[#This Row],[Item Code]],master_barang[],3,FALSE)</f>
        <v>Instant Food</v>
      </c>
      <c r="D100" s="11">
        <f>VLOOKUP(current_stock[[#This Row],[Item Code]],stok_awal[],2,FALSE)</f>
        <v>681</v>
      </c>
      <c r="E100" s="11">
        <f>SUMIF(Barang_Masuk!D:D,A100,Barang_Masuk!F:F)</f>
        <v>320</v>
      </c>
      <c r="F100" s="11">
        <f>SUMIF(Barang_Keluar!D:D,A100,Barang_Keluar!F:F)</f>
        <v>335</v>
      </c>
      <c r="G100" s="11">
        <f>current_stock[[#This Row],[Stock Awal]]+current_stock[[#This Row],[Qty Received]]-current_stock[[#This Row],[Qty Dispatched]]</f>
        <v>666</v>
      </c>
      <c r="H100" s="11">
        <f>VLOOKUP(current_stock[[#This Row],[Item Code]],master_barang[],9,FALSE)</f>
        <v>150</v>
      </c>
      <c r="I100" s="11">
        <f>VLOOKUP(current_stock[[#This Row],[Item Code]],master_barang[],11,FALSE)</f>
        <v>75</v>
      </c>
      <c r="J100" s="11">
        <f>VLOOKUP(current_stock[[#This Row],[Item Code]],master_barang[],10,FALSE)</f>
        <v>600</v>
      </c>
      <c r="K100" s="11" t="str">
        <f>IF(current_stock[[#This Row],[Qty Available]]&lt;current_stock[[#This Row],[Re Order Point]],"Reorder Required",IF(current_stock[[#This Row],[Qty Available]]&gt;current_stock[[#This Row],[Maximum Stock]],"Overstock","Safe Stock Level"))</f>
        <v>Overstock</v>
      </c>
      <c r="M100" t="s">
        <v>239</v>
      </c>
      <c r="N100" t="s">
        <v>240</v>
      </c>
      <c r="O100" t="s">
        <v>202</v>
      </c>
      <c r="P100" t="s">
        <v>4593</v>
      </c>
      <c r="Q100">
        <v>770</v>
      </c>
      <c r="R100">
        <v>100</v>
      </c>
      <c r="S100">
        <v>347</v>
      </c>
      <c r="T100">
        <v>720</v>
      </c>
    </row>
    <row r="101" spans="1:20" x14ac:dyDescent="0.3">
      <c r="A101" s="10" t="s">
        <v>254</v>
      </c>
      <c r="B101" s="9" t="str">
        <f>VLOOKUP(current_stock[[#This Row],[Item Code]],master_barang[],2,FALSE)</f>
        <v>Sarimi Instant Food Variant 24</v>
      </c>
      <c r="C101" s="9" t="str">
        <f>VLOOKUP(current_stock[[#This Row],[Item Code]],master_barang[],3,FALSE)</f>
        <v>Instant Food</v>
      </c>
      <c r="D101" s="11">
        <f>VLOOKUP(current_stock[[#This Row],[Item Code]],stok_awal[],2,FALSE)</f>
        <v>92</v>
      </c>
      <c r="E101" s="11">
        <f>SUMIF(Barang_Masuk!D:D,A101,Barang_Masuk!F:F)</f>
        <v>580</v>
      </c>
      <c r="F101" s="11">
        <f>SUMIF(Barang_Keluar!D:D,A101,Barang_Keluar!F:F)</f>
        <v>327</v>
      </c>
      <c r="G101" s="11">
        <f>current_stock[[#This Row],[Stock Awal]]+current_stock[[#This Row],[Qty Received]]-current_stock[[#This Row],[Qty Dispatched]]</f>
        <v>345</v>
      </c>
      <c r="H101" s="11">
        <f>VLOOKUP(current_stock[[#This Row],[Item Code]],master_barang[],9,FALSE)</f>
        <v>20</v>
      </c>
      <c r="I101" s="11">
        <f>VLOOKUP(current_stock[[#This Row],[Item Code]],master_barang[],11,FALSE)</f>
        <v>10</v>
      </c>
      <c r="J101" s="11">
        <f>VLOOKUP(current_stock[[#This Row],[Item Code]],master_barang[],10,FALSE)</f>
        <v>120</v>
      </c>
      <c r="K101" s="11" t="str">
        <f>IF(current_stock[[#This Row],[Qty Available]]&lt;current_stock[[#This Row],[Re Order Point]],"Reorder Required",IF(current_stock[[#This Row],[Qty Available]]&gt;current_stock[[#This Row],[Maximum Stock]],"Overstock","Safe Stock Level"))</f>
        <v>Overstock</v>
      </c>
      <c r="M101" t="s">
        <v>88</v>
      </c>
      <c r="N101" t="s">
        <v>89</v>
      </c>
      <c r="O101" t="s">
        <v>13</v>
      </c>
      <c r="P101" t="s">
        <v>4593</v>
      </c>
      <c r="Q101">
        <v>777</v>
      </c>
      <c r="R101">
        <v>40</v>
      </c>
      <c r="S101">
        <v>281</v>
      </c>
      <c r="T101">
        <v>920</v>
      </c>
    </row>
    <row r="102" spans="1:20" x14ac:dyDescent="0.3">
      <c r="A102" s="10" t="s">
        <v>256</v>
      </c>
      <c r="B102" s="9" t="str">
        <f>VLOOKUP(current_stock[[#This Row],[Item Code]],master_barang[],2,FALSE)</f>
        <v>Indomie Instant Food Variant 25</v>
      </c>
      <c r="C102" s="9" t="str">
        <f>VLOOKUP(current_stock[[#This Row],[Item Code]],master_barang[],3,FALSE)</f>
        <v>Instant Food</v>
      </c>
      <c r="D102" s="11">
        <f>VLOOKUP(current_stock[[#This Row],[Item Code]],stok_awal[],2,FALSE)</f>
        <v>167</v>
      </c>
      <c r="E102" s="11">
        <f>SUMIF(Barang_Masuk!D:D,A102,Barang_Masuk!F:F)</f>
        <v>320</v>
      </c>
      <c r="F102" s="11">
        <f>SUMIF(Barang_Keluar!D:D,A102,Barang_Keluar!F:F)</f>
        <v>210</v>
      </c>
      <c r="G102" s="11">
        <f>current_stock[[#This Row],[Stock Awal]]+current_stock[[#This Row],[Qty Received]]-current_stock[[#This Row],[Qty Dispatched]]</f>
        <v>277</v>
      </c>
      <c r="H102" s="11">
        <f>VLOOKUP(current_stock[[#This Row],[Item Code]],master_barang[],9,FALSE)</f>
        <v>60</v>
      </c>
      <c r="I102" s="11">
        <f>VLOOKUP(current_stock[[#This Row],[Item Code]],master_barang[],11,FALSE)</f>
        <v>30</v>
      </c>
      <c r="J102" s="11">
        <f>VLOOKUP(current_stock[[#This Row],[Item Code]],master_barang[],10,FALSE)</f>
        <v>300</v>
      </c>
      <c r="K102" s="11" t="str">
        <f>IF(current_stock[[#This Row],[Qty Available]]&lt;current_stock[[#This Row],[Re Order Point]],"Reorder Required",IF(current_stock[[#This Row],[Qty Available]]&gt;current_stock[[#This Row],[Maximum Stock]],"Overstock","Safe Stock Level"))</f>
        <v>Safe Stock Level</v>
      </c>
      <c r="M102" t="s">
        <v>175</v>
      </c>
      <c r="N102" t="s">
        <v>176</v>
      </c>
      <c r="O102" t="s">
        <v>119</v>
      </c>
      <c r="P102" t="s">
        <v>4593</v>
      </c>
      <c r="Q102">
        <v>796</v>
      </c>
      <c r="R102">
        <v>60</v>
      </c>
      <c r="S102">
        <v>158</v>
      </c>
      <c r="T102">
        <v>770</v>
      </c>
    </row>
    <row r="103" spans="1:20" x14ac:dyDescent="0.3">
      <c r="A103" s="10" t="s">
        <v>258</v>
      </c>
      <c r="B103" s="9" t="str">
        <f>VLOOKUP(current_stock[[#This Row],[Item Code]],master_barang[],2,FALSE)</f>
        <v>Ultra Milk Dairy Variant 1</v>
      </c>
      <c r="C103" s="9" t="str">
        <f>VLOOKUP(current_stock[[#This Row],[Item Code]],master_barang[],3,FALSE)</f>
        <v>Dairy</v>
      </c>
      <c r="D103" s="11">
        <f>VLOOKUP(current_stock[[#This Row],[Item Code]],stok_awal[],2,FALSE)</f>
        <v>988</v>
      </c>
      <c r="E103" s="11">
        <f>SUMIF(Barang_Masuk!D:D,A103,Barang_Masuk!F:F)</f>
        <v>520</v>
      </c>
      <c r="F103" s="11">
        <f>SUMIF(Barang_Keluar!D:D,A103,Barang_Keluar!F:F)</f>
        <v>412</v>
      </c>
      <c r="G103" s="11">
        <f>current_stock[[#This Row],[Stock Awal]]+current_stock[[#This Row],[Qty Received]]-current_stock[[#This Row],[Qty Dispatched]]</f>
        <v>1096</v>
      </c>
      <c r="H103" s="11">
        <f>VLOOKUP(current_stock[[#This Row],[Item Code]],master_barang[],9,FALSE)</f>
        <v>300</v>
      </c>
      <c r="I103" s="11">
        <f>VLOOKUP(current_stock[[#This Row],[Item Code]],master_barang[],11,FALSE)</f>
        <v>150</v>
      </c>
      <c r="J103" s="11">
        <f>VLOOKUP(current_stock[[#This Row],[Item Code]],master_barang[],10,FALSE)</f>
        <v>1800</v>
      </c>
      <c r="K103" s="11" t="str">
        <f>IF(current_stock[[#This Row],[Qty Available]]&lt;current_stock[[#This Row],[Re Order Point]],"Reorder Required",IF(current_stock[[#This Row],[Qty Available]]&gt;current_stock[[#This Row],[Maximum Stock]],"Overstock","Safe Stock Level"))</f>
        <v>Safe Stock Level</v>
      </c>
      <c r="M103" t="s">
        <v>373</v>
      </c>
      <c r="N103" t="s">
        <v>374</v>
      </c>
      <c r="O103" t="s">
        <v>371</v>
      </c>
      <c r="P103" t="s">
        <v>4592</v>
      </c>
      <c r="Q103">
        <v>807</v>
      </c>
      <c r="R103">
        <v>180</v>
      </c>
      <c r="S103">
        <v>339</v>
      </c>
      <c r="T103">
        <v>750</v>
      </c>
    </row>
    <row r="104" spans="1:20" x14ac:dyDescent="0.3">
      <c r="A104" s="10" t="s">
        <v>263</v>
      </c>
      <c r="B104" s="9" t="str">
        <f>VLOOKUP(current_stock[[#This Row],[Item Code]],master_barang[],2,FALSE)</f>
        <v>Indomilk Dairy Variant 2</v>
      </c>
      <c r="C104" s="9" t="str">
        <f>VLOOKUP(current_stock[[#This Row],[Item Code]],master_barang[],3,FALSE)</f>
        <v>Dairy</v>
      </c>
      <c r="D104" s="11">
        <f>VLOOKUP(current_stock[[#This Row],[Item Code]],stok_awal[],2,FALSE)</f>
        <v>218</v>
      </c>
      <c r="E104" s="11">
        <f>SUMIF(Barang_Masuk!D:D,A104,Barang_Masuk!F:F)</f>
        <v>880</v>
      </c>
      <c r="F104" s="11">
        <f>SUMIF(Barang_Keluar!D:D,A104,Barang_Keluar!F:F)</f>
        <v>353</v>
      </c>
      <c r="G104" s="11">
        <f>current_stock[[#This Row],[Stock Awal]]+current_stock[[#This Row],[Qty Received]]-current_stock[[#This Row],[Qty Dispatched]]</f>
        <v>745</v>
      </c>
      <c r="H104" s="11">
        <f>VLOOKUP(current_stock[[#This Row],[Item Code]],master_barang[],9,FALSE)</f>
        <v>60</v>
      </c>
      <c r="I104" s="11">
        <f>VLOOKUP(current_stock[[#This Row],[Item Code]],master_barang[],11,FALSE)</f>
        <v>30</v>
      </c>
      <c r="J104" s="11">
        <f>VLOOKUP(current_stock[[#This Row],[Item Code]],master_barang[],10,FALSE)</f>
        <v>300</v>
      </c>
      <c r="K104" s="11" t="str">
        <f>IF(current_stock[[#This Row],[Qty Available]]&lt;current_stock[[#This Row],[Re Order Point]],"Reorder Required",IF(current_stock[[#This Row],[Qty Available]]&gt;current_stock[[#This Row],[Maximum Stock]],"Overstock","Safe Stock Level"))</f>
        <v>Overstock</v>
      </c>
      <c r="M104" t="s">
        <v>54</v>
      </c>
      <c r="N104" t="s">
        <v>55</v>
      </c>
      <c r="O104" t="s">
        <v>13</v>
      </c>
      <c r="P104" t="s">
        <v>4592</v>
      </c>
      <c r="Q104">
        <v>808</v>
      </c>
      <c r="R104">
        <v>150</v>
      </c>
      <c r="S104">
        <v>445</v>
      </c>
      <c r="T104">
        <v>940</v>
      </c>
    </row>
    <row r="105" spans="1:20" x14ac:dyDescent="0.3">
      <c r="A105" s="10" t="s">
        <v>266</v>
      </c>
      <c r="B105" s="9" t="str">
        <f>VLOOKUP(current_stock[[#This Row],[Item Code]],master_barang[],2,FALSE)</f>
        <v>Ultra Milk Dairy Variant 3</v>
      </c>
      <c r="C105" s="9" t="str">
        <f>VLOOKUP(current_stock[[#This Row],[Item Code]],master_barang[],3,FALSE)</f>
        <v>Dairy</v>
      </c>
      <c r="D105" s="11">
        <f>VLOOKUP(current_stock[[#This Row],[Item Code]],stok_awal[],2,FALSE)</f>
        <v>332</v>
      </c>
      <c r="E105" s="11">
        <f>SUMIF(Barang_Masuk!D:D,A105,Barang_Masuk!F:F)</f>
        <v>970</v>
      </c>
      <c r="F105" s="11">
        <f>SUMIF(Barang_Keluar!D:D,A105,Barang_Keluar!F:F)</f>
        <v>183</v>
      </c>
      <c r="G105" s="11">
        <f>current_stock[[#This Row],[Stock Awal]]+current_stock[[#This Row],[Qty Received]]-current_stock[[#This Row],[Qty Dispatched]]</f>
        <v>1119</v>
      </c>
      <c r="H105" s="11">
        <f>VLOOKUP(current_stock[[#This Row],[Item Code]],master_barang[],9,FALSE)</f>
        <v>150</v>
      </c>
      <c r="I105" s="11">
        <f>VLOOKUP(current_stock[[#This Row],[Item Code]],master_barang[],11,FALSE)</f>
        <v>75</v>
      </c>
      <c r="J105" s="11">
        <f>VLOOKUP(current_stock[[#This Row],[Item Code]],master_barang[],10,FALSE)</f>
        <v>750</v>
      </c>
      <c r="K105" s="11" t="str">
        <f>IF(current_stock[[#This Row],[Qty Available]]&lt;current_stock[[#This Row],[Re Order Point]],"Reorder Required",IF(current_stock[[#This Row],[Qty Available]]&gt;current_stock[[#This Row],[Maximum Stock]],"Overstock","Safe Stock Level"))</f>
        <v>Overstock</v>
      </c>
      <c r="M105" t="s">
        <v>241</v>
      </c>
      <c r="N105" t="s">
        <v>242</v>
      </c>
      <c r="O105" t="s">
        <v>202</v>
      </c>
      <c r="P105" t="s">
        <v>4593</v>
      </c>
      <c r="Q105">
        <v>828</v>
      </c>
      <c r="R105">
        <v>100</v>
      </c>
      <c r="S105">
        <v>216</v>
      </c>
      <c r="T105">
        <v>770</v>
      </c>
    </row>
    <row r="106" spans="1:20" x14ac:dyDescent="0.3">
      <c r="A106" s="10" t="s">
        <v>268</v>
      </c>
      <c r="B106" s="9" t="str">
        <f>VLOOKUP(current_stock[[#This Row],[Item Code]],master_barang[],2,FALSE)</f>
        <v>Ultra Milk Dairy Variant 4</v>
      </c>
      <c r="C106" s="9" t="str">
        <f>VLOOKUP(current_stock[[#This Row],[Item Code]],master_barang[],3,FALSE)</f>
        <v>Dairy</v>
      </c>
      <c r="D106" s="11">
        <f>VLOOKUP(current_stock[[#This Row],[Item Code]],stok_awal[],2,FALSE)</f>
        <v>269</v>
      </c>
      <c r="E106" s="11">
        <f>SUMIF(Barang_Masuk!D:D,A106,Barang_Masuk!F:F)</f>
        <v>780</v>
      </c>
      <c r="F106" s="11">
        <f>SUMIF(Barang_Keluar!D:D,A106,Barang_Keluar!F:F)</f>
        <v>378</v>
      </c>
      <c r="G106" s="11">
        <f>current_stock[[#This Row],[Stock Awal]]+current_stock[[#This Row],[Qty Received]]-current_stock[[#This Row],[Qty Dispatched]]</f>
        <v>671</v>
      </c>
      <c r="H106" s="11">
        <f>VLOOKUP(current_stock[[#This Row],[Item Code]],master_barang[],9,FALSE)</f>
        <v>60</v>
      </c>
      <c r="I106" s="11">
        <f>VLOOKUP(current_stock[[#This Row],[Item Code]],master_barang[],11,FALSE)</f>
        <v>30</v>
      </c>
      <c r="J106" s="11">
        <f>VLOOKUP(current_stock[[#This Row],[Item Code]],master_barang[],10,FALSE)</f>
        <v>300</v>
      </c>
      <c r="K106" s="11" t="str">
        <f>IF(current_stock[[#This Row],[Qty Available]]&lt;current_stock[[#This Row],[Re Order Point]],"Reorder Required",IF(current_stock[[#This Row],[Qty Available]]&gt;current_stock[[#This Row],[Maximum Stock]],"Overstock","Safe Stock Level"))</f>
        <v>Overstock</v>
      </c>
      <c r="M106" t="s">
        <v>377</v>
      </c>
      <c r="N106" t="s">
        <v>378</v>
      </c>
      <c r="O106" t="s">
        <v>371</v>
      </c>
      <c r="P106" t="s">
        <v>4593</v>
      </c>
      <c r="Q106">
        <v>836</v>
      </c>
      <c r="R106">
        <v>150</v>
      </c>
      <c r="S106">
        <v>361</v>
      </c>
      <c r="T106">
        <v>550</v>
      </c>
    </row>
    <row r="107" spans="1:20" x14ac:dyDescent="0.3">
      <c r="A107" s="10" t="s">
        <v>270</v>
      </c>
      <c r="B107" s="9" t="str">
        <f>VLOOKUP(current_stock[[#This Row],[Item Code]],master_barang[],2,FALSE)</f>
        <v>Indomilk Dairy Variant 5</v>
      </c>
      <c r="C107" s="9" t="str">
        <f>VLOOKUP(current_stock[[#This Row],[Item Code]],master_barang[],3,FALSE)</f>
        <v>Dairy</v>
      </c>
      <c r="D107" s="11">
        <f>VLOOKUP(current_stock[[#This Row],[Item Code]],stok_awal[],2,FALSE)</f>
        <v>1549</v>
      </c>
      <c r="E107" s="11">
        <f>SUMIF(Barang_Masuk!D:D,A107,Barang_Masuk!F:F)</f>
        <v>680</v>
      </c>
      <c r="F107" s="11">
        <f>SUMIF(Barang_Keluar!D:D,A107,Barang_Keluar!F:F)</f>
        <v>123</v>
      </c>
      <c r="G107" s="11">
        <f>current_stock[[#This Row],[Stock Awal]]+current_stock[[#This Row],[Qty Received]]-current_stock[[#This Row],[Qty Dispatched]]</f>
        <v>2106</v>
      </c>
      <c r="H107" s="11">
        <f>VLOOKUP(current_stock[[#This Row],[Item Code]],master_barang[],9,FALSE)</f>
        <v>500</v>
      </c>
      <c r="I107" s="11">
        <f>VLOOKUP(current_stock[[#This Row],[Item Code]],master_barang[],11,FALSE)</f>
        <v>250</v>
      </c>
      <c r="J107" s="11">
        <f>VLOOKUP(current_stock[[#This Row],[Item Code]],master_barang[],10,FALSE)</f>
        <v>2500</v>
      </c>
      <c r="K107" s="11" t="str">
        <f>IF(current_stock[[#This Row],[Qty Available]]&lt;current_stock[[#This Row],[Re Order Point]],"Reorder Required",IF(current_stock[[#This Row],[Qty Available]]&gt;current_stock[[#This Row],[Maximum Stock]],"Overstock","Safe Stock Level"))</f>
        <v>Safe Stock Level</v>
      </c>
      <c r="M107" t="s">
        <v>44</v>
      </c>
      <c r="N107" t="s">
        <v>45</v>
      </c>
      <c r="O107" t="s">
        <v>13</v>
      </c>
      <c r="P107" t="s">
        <v>4592</v>
      </c>
      <c r="Q107">
        <v>842</v>
      </c>
      <c r="R107">
        <v>150</v>
      </c>
      <c r="S107">
        <v>224</v>
      </c>
      <c r="T107">
        <v>440</v>
      </c>
    </row>
    <row r="108" spans="1:20" x14ac:dyDescent="0.3">
      <c r="A108" s="10" t="s">
        <v>272</v>
      </c>
      <c r="B108" s="9" t="str">
        <f>VLOOKUP(current_stock[[#This Row],[Item Code]],master_barang[],2,FALSE)</f>
        <v>Ultra Milk Dairy Variant 6</v>
      </c>
      <c r="C108" s="9" t="str">
        <f>VLOOKUP(current_stock[[#This Row],[Item Code]],master_barang[],3,FALSE)</f>
        <v>Dairy</v>
      </c>
      <c r="D108" s="11">
        <f>VLOOKUP(current_stock[[#This Row],[Item Code]],stok_awal[],2,FALSE)</f>
        <v>459</v>
      </c>
      <c r="E108" s="11">
        <f>SUMIF(Barang_Masuk!D:D,A108,Barang_Masuk!F:F)</f>
        <v>680</v>
      </c>
      <c r="F108" s="11">
        <f>SUMIF(Barang_Keluar!D:D,A108,Barang_Keluar!F:F)</f>
        <v>450</v>
      </c>
      <c r="G108" s="11">
        <f>current_stock[[#This Row],[Stock Awal]]+current_stock[[#This Row],[Qty Received]]-current_stock[[#This Row],[Qty Dispatched]]</f>
        <v>689</v>
      </c>
      <c r="H108" s="11">
        <f>VLOOKUP(current_stock[[#This Row],[Item Code]],master_barang[],9,FALSE)</f>
        <v>100</v>
      </c>
      <c r="I108" s="11">
        <f>VLOOKUP(current_stock[[#This Row],[Item Code]],master_barang[],11,FALSE)</f>
        <v>50</v>
      </c>
      <c r="J108" s="11">
        <f>VLOOKUP(current_stock[[#This Row],[Item Code]],master_barang[],10,FALSE)</f>
        <v>400</v>
      </c>
      <c r="K108" s="11" t="str">
        <f>IF(current_stock[[#This Row],[Qty Available]]&lt;current_stock[[#This Row],[Re Order Point]],"Reorder Required",IF(current_stock[[#This Row],[Qty Available]]&gt;current_stock[[#This Row],[Maximum Stock]],"Overstock","Safe Stock Level"))</f>
        <v>Overstock</v>
      </c>
      <c r="M108" t="s">
        <v>166</v>
      </c>
      <c r="N108" t="s">
        <v>167</v>
      </c>
      <c r="O108" t="s">
        <v>119</v>
      </c>
      <c r="P108" t="s">
        <v>4593</v>
      </c>
      <c r="Q108">
        <v>876</v>
      </c>
      <c r="R108">
        <v>120</v>
      </c>
      <c r="S108">
        <v>336</v>
      </c>
      <c r="T108">
        <v>910</v>
      </c>
    </row>
    <row r="109" spans="1:20" x14ac:dyDescent="0.3">
      <c r="A109" s="10" t="s">
        <v>274</v>
      </c>
      <c r="B109" s="9" t="str">
        <f>VLOOKUP(current_stock[[#This Row],[Item Code]],master_barang[],2,FALSE)</f>
        <v>Indomilk Dairy Variant 7</v>
      </c>
      <c r="C109" s="9" t="str">
        <f>VLOOKUP(current_stock[[#This Row],[Item Code]],master_barang[],3,FALSE)</f>
        <v>Dairy</v>
      </c>
      <c r="D109" s="11">
        <f>VLOOKUP(current_stock[[#This Row],[Item Code]],stok_awal[],2,FALSE)</f>
        <v>1081</v>
      </c>
      <c r="E109" s="11">
        <f>SUMIF(Barang_Masuk!D:D,A109,Barang_Masuk!F:F)</f>
        <v>1050</v>
      </c>
      <c r="F109" s="11">
        <f>SUMIF(Barang_Keluar!D:D,A109,Barang_Keluar!F:F)</f>
        <v>275</v>
      </c>
      <c r="G109" s="11">
        <f>current_stock[[#This Row],[Stock Awal]]+current_stock[[#This Row],[Qty Received]]-current_stock[[#This Row],[Qty Dispatched]]</f>
        <v>1856</v>
      </c>
      <c r="H109" s="11">
        <f>VLOOKUP(current_stock[[#This Row],[Item Code]],master_barang[],9,FALSE)</f>
        <v>250</v>
      </c>
      <c r="I109" s="11">
        <f>VLOOKUP(current_stock[[#This Row],[Item Code]],master_barang[],11,FALSE)</f>
        <v>125</v>
      </c>
      <c r="J109" s="11">
        <f>VLOOKUP(current_stock[[#This Row],[Item Code]],master_barang[],10,FALSE)</f>
        <v>1000</v>
      </c>
      <c r="K109" s="11" t="str">
        <f>IF(current_stock[[#This Row],[Qty Available]]&lt;current_stock[[#This Row],[Re Order Point]],"Reorder Required",IF(current_stock[[#This Row],[Qty Available]]&gt;current_stock[[#This Row],[Maximum Stock]],"Overstock","Safe Stock Level"))</f>
        <v>Overstock</v>
      </c>
      <c r="M109" t="s">
        <v>286</v>
      </c>
      <c r="N109" t="s">
        <v>287</v>
      </c>
      <c r="O109" t="s">
        <v>260</v>
      </c>
      <c r="P109" t="s">
        <v>4593</v>
      </c>
      <c r="Q109">
        <v>880</v>
      </c>
      <c r="R109">
        <v>60</v>
      </c>
      <c r="S109">
        <v>454</v>
      </c>
      <c r="T109">
        <v>1190</v>
      </c>
    </row>
    <row r="110" spans="1:20" x14ac:dyDescent="0.3">
      <c r="A110" s="10" t="s">
        <v>276</v>
      </c>
      <c r="B110" s="9" t="str">
        <f>VLOOKUP(current_stock[[#This Row],[Item Code]],master_barang[],2,FALSE)</f>
        <v>Indomilk Dairy Variant 8</v>
      </c>
      <c r="C110" s="9" t="str">
        <f>VLOOKUP(current_stock[[#This Row],[Item Code]],master_barang[],3,FALSE)</f>
        <v>Dairy</v>
      </c>
      <c r="D110" s="11">
        <f>VLOOKUP(current_stock[[#This Row],[Item Code]],stok_awal[],2,FALSE)</f>
        <v>1141</v>
      </c>
      <c r="E110" s="11">
        <f>SUMIF(Barang_Masuk!D:D,A110,Barang_Masuk!F:F)</f>
        <v>1030</v>
      </c>
      <c r="F110" s="11">
        <f>SUMIF(Barang_Keluar!D:D,A110,Barang_Keluar!F:F)</f>
        <v>288</v>
      </c>
      <c r="G110" s="11">
        <f>current_stock[[#This Row],[Stock Awal]]+current_stock[[#This Row],[Qty Received]]-current_stock[[#This Row],[Qty Dispatched]]</f>
        <v>1883</v>
      </c>
      <c r="H110" s="11">
        <f>VLOOKUP(current_stock[[#This Row],[Item Code]],master_barang[],9,FALSE)</f>
        <v>300</v>
      </c>
      <c r="I110" s="11">
        <f>VLOOKUP(current_stock[[#This Row],[Item Code]],master_barang[],11,FALSE)</f>
        <v>150</v>
      </c>
      <c r="J110" s="11">
        <f>VLOOKUP(current_stock[[#This Row],[Item Code]],master_barang[],10,FALSE)</f>
        <v>1500</v>
      </c>
      <c r="K110" s="11" t="str">
        <f>IF(current_stock[[#This Row],[Qty Available]]&lt;current_stock[[#This Row],[Re Order Point]],"Reorder Required",IF(current_stock[[#This Row],[Qty Available]]&gt;current_stock[[#This Row],[Maximum Stock]],"Overstock","Safe Stock Level"))</f>
        <v>Overstock</v>
      </c>
      <c r="M110" t="s">
        <v>472</v>
      </c>
      <c r="N110" t="s">
        <v>473</v>
      </c>
      <c r="O110" t="s">
        <v>435</v>
      </c>
      <c r="P110" t="s">
        <v>4593</v>
      </c>
      <c r="Q110">
        <v>885</v>
      </c>
      <c r="R110">
        <v>40</v>
      </c>
      <c r="S110">
        <v>515</v>
      </c>
      <c r="T110">
        <v>1220</v>
      </c>
    </row>
    <row r="111" spans="1:20" x14ac:dyDescent="0.3">
      <c r="A111" s="10" t="s">
        <v>278</v>
      </c>
      <c r="B111" s="9" t="str">
        <f>VLOOKUP(current_stock[[#This Row],[Item Code]],master_barang[],2,FALSE)</f>
        <v>Indomilk Dairy Variant 9</v>
      </c>
      <c r="C111" s="9" t="str">
        <f>VLOOKUP(current_stock[[#This Row],[Item Code]],master_barang[],3,FALSE)</f>
        <v>Dairy</v>
      </c>
      <c r="D111" s="11">
        <f>VLOOKUP(current_stock[[#This Row],[Item Code]],stok_awal[],2,FALSE)</f>
        <v>411</v>
      </c>
      <c r="E111" s="11">
        <f>SUMIF(Barang_Masuk!D:D,A111,Barang_Masuk!F:F)</f>
        <v>980</v>
      </c>
      <c r="F111" s="11">
        <f>SUMIF(Barang_Keluar!D:D,A111,Barang_Keluar!F:F)</f>
        <v>275</v>
      </c>
      <c r="G111" s="11">
        <f>current_stock[[#This Row],[Stock Awal]]+current_stock[[#This Row],[Qty Received]]-current_stock[[#This Row],[Qty Dispatched]]</f>
        <v>1116</v>
      </c>
      <c r="H111" s="11">
        <f>VLOOKUP(current_stock[[#This Row],[Item Code]],master_barang[],9,FALSE)</f>
        <v>120</v>
      </c>
      <c r="I111" s="11">
        <f>VLOOKUP(current_stock[[#This Row],[Item Code]],master_barang[],11,FALSE)</f>
        <v>60</v>
      </c>
      <c r="J111" s="11">
        <f>VLOOKUP(current_stock[[#This Row],[Item Code]],master_barang[],10,FALSE)</f>
        <v>720</v>
      </c>
      <c r="K111" s="11" t="str">
        <f>IF(current_stock[[#This Row],[Qty Available]]&lt;current_stock[[#This Row],[Re Order Point]],"Reorder Required",IF(current_stock[[#This Row],[Qty Available]]&gt;current_stock[[#This Row],[Maximum Stock]],"Overstock","Safe Stock Level"))</f>
        <v>Overstock</v>
      </c>
      <c r="M111" t="s">
        <v>50</v>
      </c>
      <c r="N111" t="s">
        <v>51</v>
      </c>
      <c r="O111" t="s">
        <v>13</v>
      </c>
      <c r="P111" t="s">
        <v>4593</v>
      </c>
      <c r="Q111">
        <v>888</v>
      </c>
      <c r="R111">
        <v>200</v>
      </c>
      <c r="S111">
        <v>231</v>
      </c>
      <c r="T111">
        <v>590</v>
      </c>
    </row>
    <row r="112" spans="1:20" x14ac:dyDescent="0.3">
      <c r="A112" s="10" t="s">
        <v>280</v>
      </c>
      <c r="B112" s="9" t="str">
        <f>VLOOKUP(current_stock[[#This Row],[Item Code]],master_barang[],2,FALSE)</f>
        <v>Ultra Milk Dairy Variant 10</v>
      </c>
      <c r="C112" s="9" t="str">
        <f>VLOOKUP(current_stock[[#This Row],[Item Code]],master_barang[],3,FALSE)</f>
        <v>Dairy</v>
      </c>
      <c r="D112" s="11">
        <f>VLOOKUP(current_stock[[#This Row],[Item Code]],stok_awal[],2,FALSE)</f>
        <v>489</v>
      </c>
      <c r="E112" s="11">
        <f>SUMIF(Barang_Masuk!D:D,A112,Barang_Masuk!F:F)</f>
        <v>540</v>
      </c>
      <c r="F112" s="11">
        <f>SUMIF(Barang_Keluar!D:D,A112,Barang_Keluar!F:F)</f>
        <v>420</v>
      </c>
      <c r="G112" s="11">
        <f>current_stock[[#This Row],[Stock Awal]]+current_stock[[#This Row],[Qty Received]]-current_stock[[#This Row],[Qty Dispatched]]</f>
        <v>609</v>
      </c>
      <c r="H112" s="11">
        <f>VLOOKUP(current_stock[[#This Row],[Item Code]],master_barang[],9,FALSE)</f>
        <v>100</v>
      </c>
      <c r="I112" s="11">
        <f>VLOOKUP(current_stock[[#This Row],[Item Code]],master_barang[],11,FALSE)</f>
        <v>50</v>
      </c>
      <c r="J112" s="11">
        <f>VLOOKUP(current_stock[[#This Row],[Item Code]],master_barang[],10,FALSE)</f>
        <v>600</v>
      </c>
      <c r="K112" s="11" t="str">
        <f>IF(current_stock[[#This Row],[Qty Available]]&lt;current_stock[[#This Row],[Re Order Point]],"Reorder Required",IF(current_stock[[#This Row],[Qty Available]]&gt;current_stock[[#This Row],[Maximum Stock]],"Overstock","Safe Stock Level"))</f>
        <v>Overstock</v>
      </c>
      <c r="M112" t="s">
        <v>322</v>
      </c>
      <c r="N112" t="s">
        <v>323</v>
      </c>
      <c r="O112" t="s">
        <v>305</v>
      </c>
      <c r="P112" t="s">
        <v>4592</v>
      </c>
      <c r="Q112">
        <v>888</v>
      </c>
      <c r="R112">
        <v>150</v>
      </c>
      <c r="S112">
        <v>217</v>
      </c>
      <c r="T112">
        <v>370</v>
      </c>
    </row>
    <row r="113" spans="1:20" x14ac:dyDescent="0.3">
      <c r="A113" s="10" t="s">
        <v>282</v>
      </c>
      <c r="B113" s="9" t="str">
        <f>VLOOKUP(current_stock[[#This Row],[Item Code]],master_barang[],2,FALSE)</f>
        <v>Indomilk Dairy Variant 11</v>
      </c>
      <c r="C113" s="9" t="str">
        <f>VLOOKUP(current_stock[[#This Row],[Item Code]],master_barang[],3,FALSE)</f>
        <v>Dairy</v>
      </c>
      <c r="D113" s="11">
        <f>VLOOKUP(current_stock[[#This Row],[Item Code]],stok_awal[],2,FALSE)</f>
        <v>275</v>
      </c>
      <c r="E113" s="11">
        <f>SUMIF(Barang_Masuk!D:D,A113,Barang_Masuk!F:F)</f>
        <v>690</v>
      </c>
      <c r="F113" s="11">
        <f>SUMIF(Barang_Keluar!D:D,A113,Barang_Keluar!F:F)</f>
        <v>332</v>
      </c>
      <c r="G113" s="11">
        <f>current_stock[[#This Row],[Stock Awal]]+current_stock[[#This Row],[Qty Received]]-current_stock[[#This Row],[Qty Dispatched]]</f>
        <v>633</v>
      </c>
      <c r="H113" s="11">
        <f>VLOOKUP(current_stock[[#This Row],[Item Code]],master_barang[],9,FALSE)</f>
        <v>100</v>
      </c>
      <c r="I113" s="11">
        <f>VLOOKUP(current_stock[[#This Row],[Item Code]],master_barang[],11,FALSE)</f>
        <v>50</v>
      </c>
      <c r="J113" s="11">
        <f>VLOOKUP(current_stock[[#This Row],[Item Code]],master_barang[],10,FALSE)</f>
        <v>500</v>
      </c>
      <c r="K113" s="11" t="str">
        <f>IF(current_stock[[#This Row],[Qty Available]]&lt;current_stock[[#This Row],[Re Order Point]],"Reorder Required",IF(current_stock[[#This Row],[Qty Available]]&gt;current_stock[[#This Row],[Maximum Stock]],"Overstock","Safe Stock Level"))</f>
        <v>Overstock</v>
      </c>
      <c r="M113" t="s">
        <v>367</v>
      </c>
      <c r="N113" t="s">
        <v>368</v>
      </c>
      <c r="O113" t="s">
        <v>305</v>
      </c>
      <c r="P113" t="s">
        <v>4593</v>
      </c>
      <c r="Q113">
        <v>893</v>
      </c>
      <c r="R113">
        <v>120</v>
      </c>
      <c r="S113">
        <v>278</v>
      </c>
      <c r="T113">
        <v>700</v>
      </c>
    </row>
    <row r="114" spans="1:20" x14ac:dyDescent="0.3">
      <c r="A114" s="10" t="s">
        <v>284</v>
      </c>
      <c r="B114" s="9" t="str">
        <f>VLOOKUP(current_stock[[#This Row],[Item Code]],master_barang[],2,FALSE)</f>
        <v>Indomilk Dairy Variant 12</v>
      </c>
      <c r="C114" s="9" t="str">
        <f>VLOOKUP(current_stock[[#This Row],[Item Code]],master_barang[],3,FALSE)</f>
        <v>Dairy</v>
      </c>
      <c r="D114" s="11">
        <f>VLOOKUP(current_stock[[#This Row],[Item Code]],stok_awal[],2,FALSE)</f>
        <v>551</v>
      </c>
      <c r="E114" s="11">
        <f>SUMIF(Barang_Masuk!D:D,A114,Barang_Masuk!F:F)</f>
        <v>800</v>
      </c>
      <c r="F114" s="11">
        <f>SUMIF(Barang_Keluar!D:D,A114,Barang_Keluar!F:F)</f>
        <v>679</v>
      </c>
      <c r="G114" s="11">
        <f>current_stock[[#This Row],[Stock Awal]]+current_stock[[#This Row],[Qty Received]]-current_stock[[#This Row],[Qty Dispatched]]</f>
        <v>672</v>
      </c>
      <c r="H114" s="11">
        <f>VLOOKUP(current_stock[[#This Row],[Item Code]],master_barang[],9,FALSE)</f>
        <v>120</v>
      </c>
      <c r="I114" s="11">
        <f>VLOOKUP(current_stock[[#This Row],[Item Code]],master_barang[],11,FALSE)</f>
        <v>60</v>
      </c>
      <c r="J114" s="11">
        <f>VLOOKUP(current_stock[[#This Row],[Item Code]],master_barang[],10,FALSE)</f>
        <v>480</v>
      </c>
      <c r="K114" s="11" t="str">
        <f>IF(current_stock[[#This Row],[Qty Available]]&lt;current_stock[[#This Row],[Re Order Point]],"Reorder Required",IF(current_stock[[#This Row],[Qty Available]]&gt;current_stock[[#This Row],[Maximum Stock]],"Overstock","Safe Stock Level"))</f>
        <v>Overstock</v>
      </c>
      <c r="M114" t="s">
        <v>314</v>
      </c>
      <c r="N114" t="s">
        <v>315</v>
      </c>
      <c r="O114" t="s">
        <v>305</v>
      </c>
      <c r="P114" t="s">
        <v>4593</v>
      </c>
      <c r="Q114">
        <v>912</v>
      </c>
      <c r="R114">
        <v>120</v>
      </c>
      <c r="S114">
        <v>381</v>
      </c>
      <c r="T114">
        <v>760</v>
      </c>
    </row>
    <row r="115" spans="1:20" x14ac:dyDescent="0.3">
      <c r="A115" s="10" t="s">
        <v>286</v>
      </c>
      <c r="B115" s="9" t="str">
        <f>VLOOKUP(current_stock[[#This Row],[Item Code]],master_barang[],2,FALSE)</f>
        <v>Indomilk Dairy Variant 13</v>
      </c>
      <c r="C115" s="9" t="str">
        <f>VLOOKUP(current_stock[[#This Row],[Item Code]],master_barang[],3,FALSE)</f>
        <v>Dairy</v>
      </c>
      <c r="D115" s="11">
        <f>VLOOKUP(current_stock[[#This Row],[Item Code]],stok_awal[],2,FALSE)</f>
        <v>144</v>
      </c>
      <c r="E115" s="11">
        <f>SUMIF(Barang_Masuk!D:D,A115,Barang_Masuk!F:F)</f>
        <v>1190</v>
      </c>
      <c r="F115" s="11">
        <f>SUMIF(Barang_Keluar!D:D,A115,Barang_Keluar!F:F)</f>
        <v>454</v>
      </c>
      <c r="G115" s="11">
        <f>current_stock[[#This Row],[Stock Awal]]+current_stock[[#This Row],[Qty Received]]-current_stock[[#This Row],[Qty Dispatched]]</f>
        <v>880</v>
      </c>
      <c r="H115" s="11">
        <f>VLOOKUP(current_stock[[#This Row],[Item Code]],master_barang[],9,FALSE)</f>
        <v>60</v>
      </c>
      <c r="I115" s="11">
        <f>VLOOKUP(current_stock[[#This Row],[Item Code]],master_barang[],11,FALSE)</f>
        <v>30</v>
      </c>
      <c r="J115" s="11">
        <f>VLOOKUP(current_stock[[#This Row],[Item Code]],master_barang[],10,FALSE)</f>
        <v>360</v>
      </c>
      <c r="K115" s="11" t="str">
        <f>IF(current_stock[[#This Row],[Qty Available]]&lt;current_stock[[#This Row],[Re Order Point]],"Reorder Required",IF(current_stock[[#This Row],[Qty Available]]&gt;current_stock[[#This Row],[Maximum Stock]],"Overstock","Safe Stock Level"))</f>
        <v>Overstock</v>
      </c>
      <c r="M115" t="s">
        <v>210</v>
      </c>
      <c r="N115" t="s">
        <v>211</v>
      </c>
      <c r="O115" t="s">
        <v>202</v>
      </c>
      <c r="P115" t="s">
        <v>4593</v>
      </c>
      <c r="Q115">
        <v>916</v>
      </c>
      <c r="R115">
        <v>120</v>
      </c>
      <c r="S115">
        <v>225</v>
      </c>
      <c r="T115">
        <v>800</v>
      </c>
    </row>
    <row r="116" spans="1:20" x14ac:dyDescent="0.3">
      <c r="A116" s="10" t="s">
        <v>288</v>
      </c>
      <c r="B116" s="9" t="str">
        <f>VLOOKUP(current_stock[[#This Row],[Item Code]],master_barang[],2,FALSE)</f>
        <v>Indomilk Dairy Variant 14</v>
      </c>
      <c r="C116" s="9" t="str">
        <f>VLOOKUP(current_stock[[#This Row],[Item Code]],master_barang[],3,FALSE)</f>
        <v>Dairy</v>
      </c>
      <c r="D116" s="11">
        <f>VLOOKUP(current_stock[[#This Row],[Item Code]],stok_awal[],2,FALSE)</f>
        <v>1372</v>
      </c>
      <c r="E116" s="11">
        <f>SUMIF(Barang_Masuk!D:D,A116,Barang_Masuk!F:F)</f>
        <v>940</v>
      </c>
      <c r="F116" s="11">
        <f>SUMIF(Barang_Keluar!D:D,A116,Barang_Keluar!F:F)</f>
        <v>364</v>
      </c>
      <c r="G116" s="11">
        <f>current_stock[[#This Row],[Stock Awal]]+current_stock[[#This Row],[Qty Received]]-current_stock[[#This Row],[Qty Dispatched]]</f>
        <v>1948</v>
      </c>
      <c r="H116" s="11">
        <f>VLOOKUP(current_stock[[#This Row],[Item Code]],master_barang[],9,FALSE)</f>
        <v>300</v>
      </c>
      <c r="I116" s="11">
        <f>VLOOKUP(current_stock[[#This Row],[Item Code]],master_barang[],11,FALSE)</f>
        <v>150</v>
      </c>
      <c r="J116" s="11">
        <f>VLOOKUP(current_stock[[#This Row],[Item Code]],master_barang[],10,FALSE)</f>
        <v>1500</v>
      </c>
      <c r="K116" s="11" t="str">
        <f>IF(current_stock[[#This Row],[Qty Available]]&lt;current_stock[[#This Row],[Re Order Point]],"Reorder Required",IF(current_stock[[#This Row],[Qty Available]]&gt;current_stock[[#This Row],[Maximum Stock]],"Overstock","Safe Stock Level"))</f>
        <v>Overstock</v>
      </c>
      <c r="M116" t="s">
        <v>186</v>
      </c>
      <c r="N116" t="s">
        <v>187</v>
      </c>
      <c r="O116" t="s">
        <v>119</v>
      </c>
      <c r="P116" t="s">
        <v>4593</v>
      </c>
      <c r="Q116">
        <v>919</v>
      </c>
      <c r="R116">
        <v>150</v>
      </c>
      <c r="S116">
        <v>567</v>
      </c>
      <c r="T116">
        <v>860</v>
      </c>
    </row>
    <row r="117" spans="1:20" x14ac:dyDescent="0.3">
      <c r="A117" s="10" t="s">
        <v>291</v>
      </c>
      <c r="B117" s="9" t="str">
        <f>VLOOKUP(current_stock[[#This Row],[Item Code]],master_barang[],2,FALSE)</f>
        <v>Ultra Milk Dairy Variant 15</v>
      </c>
      <c r="C117" s="9" t="str">
        <f>VLOOKUP(current_stock[[#This Row],[Item Code]],master_barang[],3,FALSE)</f>
        <v>Dairy</v>
      </c>
      <c r="D117" s="11">
        <f>VLOOKUP(current_stock[[#This Row],[Item Code]],stok_awal[],2,FALSE)</f>
        <v>109</v>
      </c>
      <c r="E117" s="11">
        <f>SUMIF(Barang_Masuk!D:D,A117,Barang_Masuk!F:F)</f>
        <v>180</v>
      </c>
      <c r="F117" s="11">
        <f>SUMIF(Barang_Keluar!D:D,A117,Barang_Keluar!F:F)</f>
        <v>286</v>
      </c>
      <c r="G117" s="11">
        <f>current_stock[[#This Row],[Stock Awal]]+current_stock[[#This Row],[Qty Received]]-current_stock[[#This Row],[Qty Dispatched]]</f>
        <v>3</v>
      </c>
      <c r="H117" s="11">
        <f>VLOOKUP(current_stock[[#This Row],[Item Code]],master_barang[],9,FALSE)</f>
        <v>40</v>
      </c>
      <c r="I117" s="11">
        <f>VLOOKUP(current_stock[[#This Row],[Item Code]],master_barang[],11,FALSE)</f>
        <v>20</v>
      </c>
      <c r="J117" s="11">
        <f>VLOOKUP(current_stock[[#This Row],[Item Code]],master_barang[],10,FALSE)</f>
        <v>160</v>
      </c>
      <c r="K117" s="11" t="str">
        <f>IF(current_stock[[#This Row],[Qty Available]]&lt;current_stock[[#This Row],[Re Order Point]],"Reorder Required",IF(current_stock[[#This Row],[Qty Available]]&gt;current_stock[[#This Row],[Maximum Stock]],"Overstock","Safe Stock Level"))</f>
        <v>Reorder Required</v>
      </c>
      <c r="M117" t="s">
        <v>389</v>
      </c>
      <c r="N117" t="s">
        <v>390</v>
      </c>
      <c r="O117" t="s">
        <v>371</v>
      </c>
      <c r="P117" t="s">
        <v>4593</v>
      </c>
      <c r="Q117">
        <v>935</v>
      </c>
      <c r="R117">
        <v>150</v>
      </c>
      <c r="S117">
        <v>363</v>
      </c>
      <c r="T117">
        <v>750</v>
      </c>
    </row>
    <row r="118" spans="1:20" x14ac:dyDescent="0.3">
      <c r="A118" s="10" t="s">
        <v>293</v>
      </c>
      <c r="B118" s="9" t="str">
        <f>VLOOKUP(current_stock[[#This Row],[Item Code]],master_barang[],2,FALSE)</f>
        <v>Indomilk Dairy Variant 16</v>
      </c>
      <c r="C118" s="9" t="str">
        <f>VLOOKUP(current_stock[[#This Row],[Item Code]],master_barang[],3,FALSE)</f>
        <v>Dairy</v>
      </c>
      <c r="D118" s="11">
        <f>VLOOKUP(current_stock[[#This Row],[Item Code]],stok_awal[],2,FALSE)</f>
        <v>793</v>
      </c>
      <c r="E118" s="11">
        <f>SUMIF(Barang_Masuk!D:D,A118,Barang_Masuk!F:F)</f>
        <v>480</v>
      </c>
      <c r="F118" s="11">
        <f>SUMIF(Barang_Keluar!D:D,A118,Barang_Keluar!F:F)</f>
        <v>288</v>
      </c>
      <c r="G118" s="11">
        <f>current_stock[[#This Row],[Stock Awal]]+current_stock[[#This Row],[Qty Received]]-current_stock[[#This Row],[Qty Dispatched]]</f>
        <v>985</v>
      </c>
      <c r="H118" s="11">
        <f>VLOOKUP(current_stock[[#This Row],[Item Code]],master_barang[],9,FALSE)</f>
        <v>200</v>
      </c>
      <c r="I118" s="11">
        <f>VLOOKUP(current_stock[[#This Row],[Item Code]],master_barang[],11,FALSE)</f>
        <v>100</v>
      </c>
      <c r="J118" s="11">
        <f>VLOOKUP(current_stock[[#This Row],[Item Code]],master_barang[],10,FALSE)</f>
        <v>800</v>
      </c>
      <c r="K118" s="11" t="str">
        <f>IF(current_stock[[#This Row],[Qty Available]]&lt;current_stock[[#This Row],[Re Order Point]],"Reorder Required",IF(current_stock[[#This Row],[Qty Available]]&gt;current_stock[[#This Row],[Maximum Stock]],"Overstock","Safe Stock Level"))</f>
        <v>Overstock</v>
      </c>
      <c r="M118" t="s">
        <v>93</v>
      </c>
      <c r="N118" t="s">
        <v>94</v>
      </c>
      <c r="O118" t="s">
        <v>13</v>
      </c>
      <c r="P118" t="s">
        <v>4592</v>
      </c>
      <c r="Q118">
        <v>940</v>
      </c>
      <c r="R118">
        <v>200</v>
      </c>
      <c r="S118">
        <v>306</v>
      </c>
      <c r="T118">
        <v>340</v>
      </c>
    </row>
    <row r="119" spans="1:20" x14ac:dyDescent="0.3">
      <c r="A119" s="10" t="s">
        <v>295</v>
      </c>
      <c r="B119" s="9" t="str">
        <f>VLOOKUP(current_stock[[#This Row],[Item Code]],master_barang[],2,FALSE)</f>
        <v>Indomilk Dairy Variant 17</v>
      </c>
      <c r="C119" s="9" t="str">
        <f>VLOOKUP(current_stock[[#This Row],[Item Code]],master_barang[],3,FALSE)</f>
        <v>Dairy</v>
      </c>
      <c r="D119" s="11">
        <f>VLOOKUP(current_stock[[#This Row],[Item Code]],stok_awal[],2,FALSE)</f>
        <v>410</v>
      </c>
      <c r="E119" s="11">
        <f>SUMIF(Barang_Masuk!D:D,A119,Barang_Masuk!F:F)</f>
        <v>650</v>
      </c>
      <c r="F119" s="11">
        <f>SUMIF(Barang_Keluar!D:D,A119,Barang_Keluar!F:F)</f>
        <v>310</v>
      </c>
      <c r="G119" s="11">
        <f>current_stock[[#This Row],[Stock Awal]]+current_stock[[#This Row],[Qty Received]]-current_stock[[#This Row],[Qty Dispatched]]</f>
        <v>750</v>
      </c>
      <c r="H119" s="11">
        <f>VLOOKUP(current_stock[[#This Row],[Item Code]],master_barang[],9,FALSE)</f>
        <v>200</v>
      </c>
      <c r="I119" s="11">
        <f>VLOOKUP(current_stock[[#This Row],[Item Code]],master_barang[],11,FALSE)</f>
        <v>100</v>
      </c>
      <c r="J119" s="11">
        <f>VLOOKUP(current_stock[[#This Row],[Item Code]],master_barang[],10,FALSE)</f>
        <v>1000</v>
      </c>
      <c r="K119" s="11" t="str">
        <f>IF(current_stock[[#This Row],[Qty Available]]&lt;current_stock[[#This Row],[Re Order Point]],"Reorder Required",IF(current_stock[[#This Row],[Qty Available]]&gt;current_stock[[#This Row],[Maximum Stock]],"Overstock","Safe Stock Level"))</f>
        <v>Safe Stock Level</v>
      </c>
      <c r="M119" t="s">
        <v>196</v>
      </c>
      <c r="N119" t="s">
        <v>197</v>
      </c>
      <c r="O119" t="s">
        <v>119</v>
      </c>
      <c r="P119" t="s">
        <v>4593</v>
      </c>
      <c r="Q119">
        <v>943</v>
      </c>
      <c r="R119">
        <v>120</v>
      </c>
      <c r="S119">
        <v>193</v>
      </c>
      <c r="T119">
        <v>800</v>
      </c>
    </row>
    <row r="120" spans="1:20" x14ac:dyDescent="0.3">
      <c r="A120" s="10" t="s">
        <v>297</v>
      </c>
      <c r="B120" s="9" t="str">
        <f>VLOOKUP(current_stock[[#This Row],[Item Code]],master_barang[],2,FALSE)</f>
        <v>Ultra Milk Dairy Variant 18</v>
      </c>
      <c r="C120" s="9" t="str">
        <f>VLOOKUP(current_stock[[#This Row],[Item Code]],master_barang[],3,FALSE)</f>
        <v>Dairy</v>
      </c>
      <c r="D120" s="11">
        <f>VLOOKUP(current_stock[[#This Row],[Item Code]],stok_awal[],2,FALSE)</f>
        <v>441</v>
      </c>
      <c r="E120" s="11">
        <f>SUMIF(Barang_Masuk!D:D,A120,Barang_Masuk!F:F)</f>
        <v>310</v>
      </c>
      <c r="F120" s="11">
        <f>SUMIF(Barang_Keluar!D:D,A120,Barang_Keluar!F:F)</f>
        <v>230</v>
      </c>
      <c r="G120" s="11">
        <f>current_stock[[#This Row],[Stock Awal]]+current_stock[[#This Row],[Qty Received]]-current_stock[[#This Row],[Qty Dispatched]]</f>
        <v>521</v>
      </c>
      <c r="H120" s="11">
        <f>VLOOKUP(current_stock[[#This Row],[Item Code]],master_barang[],9,FALSE)</f>
        <v>200</v>
      </c>
      <c r="I120" s="11">
        <f>VLOOKUP(current_stock[[#This Row],[Item Code]],master_barang[],11,FALSE)</f>
        <v>100</v>
      </c>
      <c r="J120" s="11">
        <f>VLOOKUP(current_stock[[#This Row],[Item Code]],master_barang[],10,FALSE)</f>
        <v>800</v>
      </c>
      <c r="K120" s="11" t="str">
        <f>IF(current_stock[[#This Row],[Qty Available]]&lt;current_stock[[#This Row],[Re Order Point]],"Reorder Required",IF(current_stock[[#This Row],[Qty Available]]&gt;current_stock[[#This Row],[Maximum Stock]],"Overstock","Safe Stock Level"))</f>
        <v>Safe Stock Level</v>
      </c>
      <c r="M120" t="s">
        <v>28</v>
      </c>
      <c r="N120" t="s">
        <v>29</v>
      </c>
      <c r="O120" t="s">
        <v>13</v>
      </c>
      <c r="P120" t="s">
        <v>4593</v>
      </c>
      <c r="Q120">
        <v>946</v>
      </c>
      <c r="R120">
        <v>80</v>
      </c>
      <c r="S120">
        <v>308</v>
      </c>
      <c r="T120">
        <v>1080</v>
      </c>
    </row>
    <row r="121" spans="1:20" x14ac:dyDescent="0.3">
      <c r="A121" s="10" t="s">
        <v>299</v>
      </c>
      <c r="B121" s="9" t="str">
        <f>VLOOKUP(current_stock[[#This Row],[Item Code]],master_barang[],2,FALSE)</f>
        <v>Ultra Milk Dairy Variant 19</v>
      </c>
      <c r="C121" s="9" t="str">
        <f>VLOOKUP(current_stock[[#This Row],[Item Code]],master_barang[],3,FALSE)</f>
        <v>Dairy</v>
      </c>
      <c r="D121" s="11">
        <f>VLOOKUP(current_stock[[#This Row],[Item Code]],stok_awal[],2,FALSE)</f>
        <v>64</v>
      </c>
      <c r="E121" s="11">
        <f>SUMIF(Barang_Masuk!D:D,A121,Barang_Masuk!F:F)</f>
        <v>350</v>
      </c>
      <c r="F121" s="11">
        <f>SUMIF(Barang_Keluar!D:D,A121,Barang_Keluar!F:F)</f>
        <v>281</v>
      </c>
      <c r="G121" s="11">
        <f>current_stock[[#This Row],[Stock Awal]]+current_stock[[#This Row],[Qty Received]]-current_stock[[#This Row],[Qty Dispatched]]</f>
        <v>133</v>
      </c>
      <c r="H121" s="11">
        <f>VLOOKUP(current_stock[[#This Row],[Item Code]],master_barang[],9,FALSE)</f>
        <v>20</v>
      </c>
      <c r="I121" s="11">
        <f>VLOOKUP(current_stock[[#This Row],[Item Code]],master_barang[],11,FALSE)</f>
        <v>10</v>
      </c>
      <c r="J121" s="11">
        <f>VLOOKUP(current_stock[[#This Row],[Item Code]],master_barang[],10,FALSE)</f>
        <v>80</v>
      </c>
      <c r="K121" s="11" t="str">
        <f>IF(current_stock[[#This Row],[Qty Available]]&lt;current_stock[[#This Row],[Re Order Point]],"Reorder Required",IF(current_stock[[#This Row],[Qty Available]]&gt;current_stock[[#This Row],[Maximum Stock]],"Overstock","Safe Stock Level"))</f>
        <v>Overstock</v>
      </c>
      <c r="M121" t="s">
        <v>170</v>
      </c>
      <c r="N121" t="s">
        <v>171</v>
      </c>
      <c r="O121" t="s">
        <v>119</v>
      </c>
      <c r="P121" t="s">
        <v>4593</v>
      </c>
      <c r="Q121">
        <v>946</v>
      </c>
      <c r="R121">
        <v>150</v>
      </c>
      <c r="S121">
        <v>200</v>
      </c>
      <c r="T121">
        <v>510</v>
      </c>
    </row>
    <row r="122" spans="1:20" x14ac:dyDescent="0.3">
      <c r="A122" s="10" t="s">
        <v>301</v>
      </c>
      <c r="B122" s="9" t="str">
        <f>VLOOKUP(current_stock[[#This Row],[Item Code]],master_barang[],2,FALSE)</f>
        <v>Ultra Milk Dairy Variant 20</v>
      </c>
      <c r="C122" s="9" t="str">
        <f>VLOOKUP(current_stock[[#This Row],[Item Code]],master_barang[],3,FALSE)</f>
        <v>Dairy</v>
      </c>
      <c r="D122" s="11">
        <f>VLOOKUP(current_stock[[#This Row],[Item Code]],stok_awal[],2,FALSE)</f>
        <v>1101</v>
      </c>
      <c r="E122" s="11">
        <f>SUMIF(Barang_Masuk!D:D,A122,Barang_Masuk!F:F)</f>
        <v>1270</v>
      </c>
      <c r="F122" s="11">
        <f>SUMIF(Barang_Keluar!D:D,A122,Barang_Keluar!F:F)</f>
        <v>267</v>
      </c>
      <c r="G122" s="11">
        <f>current_stock[[#This Row],[Stock Awal]]+current_stock[[#This Row],[Qty Received]]-current_stock[[#This Row],[Qty Dispatched]]</f>
        <v>2104</v>
      </c>
      <c r="H122" s="11">
        <f>VLOOKUP(current_stock[[#This Row],[Item Code]],master_barang[],9,FALSE)</f>
        <v>400</v>
      </c>
      <c r="I122" s="11">
        <f>VLOOKUP(current_stock[[#This Row],[Item Code]],master_barang[],11,FALSE)</f>
        <v>200</v>
      </c>
      <c r="J122" s="11">
        <f>VLOOKUP(current_stock[[#This Row],[Item Code]],master_barang[],10,FALSE)</f>
        <v>2400</v>
      </c>
      <c r="K122" s="11" t="str">
        <f>IF(current_stock[[#This Row],[Qty Available]]&lt;current_stock[[#This Row],[Re Order Point]],"Reorder Required",IF(current_stock[[#This Row],[Qty Available]]&gt;current_stock[[#This Row],[Maximum Stock]],"Overstock","Safe Stock Level"))</f>
        <v>Safe Stock Level</v>
      </c>
      <c r="M122" t="s">
        <v>413</v>
      </c>
      <c r="N122" t="s">
        <v>414</v>
      </c>
      <c r="O122" t="s">
        <v>371</v>
      </c>
      <c r="P122" t="s">
        <v>4593</v>
      </c>
      <c r="Q122">
        <v>948</v>
      </c>
      <c r="R122">
        <v>180</v>
      </c>
      <c r="S122">
        <v>251</v>
      </c>
      <c r="T122">
        <v>400</v>
      </c>
    </row>
    <row r="123" spans="1:20" x14ac:dyDescent="0.3">
      <c r="A123" s="10" t="s">
        <v>303</v>
      </c>
      <c r="B123" s="9" t="str">
        <f>VLOOKUP(current_stock[[#This Row],[Item Code]],master_barang[],2,FALSE)</f>
        <v>Sunsilk Personal Care Variant 1</v>
      </c>
      <c r="C123" s="9" t="str">
        <f>VLOOKUP(current_stock[[#This Row],[Item Code]],master_barang[],3,FALSE)</f>
        <v>Personal Care</v>
      </c>
      <c r="D123" s="11">
        <f>VLOOKUP(current_stock[[#This Row],[Item Code]],stok_awal[],2,FALSE)</f>
        <v>343</v>
      </c>
      <c r="E123" s="11">
        <f>SUMIF(Barang_Masuk!D:D,A123,Barang_Masuk!F:F)</f>
        <v>430</v>
      </c>
      <c r="F123" s="11">
        <f>SUMIF(Barang_Keluar!D:D,A123,Barang_Keluar!F:F)</f>
        <v>227</v>
      </c>
      <c r="G123" s="11">
        <f>current_stock[[#This Row],[Stock Awal]]+current_stock[[#This Row],[Qty Received]]-current_stock[[#This Row],[Qty Dispatched]]</f>
        <v>546</v>
      </c>
      <c r="H123" s="11">
        <f>VLOOKUP(current_stock[[#This Row],[Item Code]],master_barang[],9,FALSE)</f>
        <v>80</v>
      </c>
      <c r="I123" s="11">
        <f>VLOOKUP(current_stock[[#This Row],[Item Code]],master_barang[],11,FALSE)</f>
        <v>40</v>
      </c>
      <c r="J123" s="11">
        <f>VLOOKUP(current_stock[[#This Row],[Item Code]],master_barang[],10,FALSE)</f>
        <v>480</v>
      </c>
      <c r="K123" s="11" t="str">
        <f>IF(current_stock[[#This Row],[Qty Available]]&lt;current_stock[[#This Row],[Re Order Point]],"Reorder Required",IF(current_stock[[#This Row],[Qty Available]]&gt;current_stock[[#This Row],[Maximum Stock]],"Overstock","Safe Stock Level"))</f>
        <v>Overstock</v>
      </c>
      <c r="M123" t="s">
        <v>444</v>
      </c>
      <c r="N123" t="s">
        <v>445</v>
      </c>
      <c r="O123" t="s">
        <v>435</v>
      </c>
      <c r="P123" t="s">
        <v>4592</v>
      </c>
      <c r="Q123">
        <v>950</v>
      </c>
      <c r="R123">
        <v>400</v>
      </c>
      <c r="S123">
        <v>382</v>
      </c>
      <c r="T123">
        <v>400</v>
      </c>
    </row>
    <row r="124" spans="1:20" x14ac:dyDescent="0.3">
      <c r="A124" s="10" t="s">
        <v>308</v>
      </c>
      <c r="B124" s="9" t="str">
        <f>VLOOKUP(current_stock[[#This Row],[Item Code]],master_barang[],2,FALSE)</f>
        <v>Lifebuoy Personal Care Variant 2</v>
      </c>
      <c r="C124" s="9" t="str">
        <f>VLOOKUP(current_stock[[#This Row],[Item Code]],master_barang[],3,FALSE)</f>
        <v>Personal Care</v>
      </c>
      <c r="D124" s="11">
        <f>VLOOKUP(current_stock[[#This Row],[Item Code]],stok_awal[],2,FALSE)</f>
        <v>73</v>
      </c>
      <c r="E124" s="11">
        <f>SUMIF(Barang_Masuk!D:D,A124,Barang_Masuk!F:F)</f>
        <v>470</v>
      </c>
      <c r="F124" s="11">
        <f>SUMIF(Barang_Keluar!D:D,A124,Barang_Keluar!F:F)</f>
        <v>239</v>
      </c>
      <c r="G124" s="11">
        <f>current_stock[[#This Row],[Stock Awal]]+current_stock[[#This Row],[Qty Received]]-current_stock[[#This Row],[Qty Dispatched]]</f>
        <v>304</v>
      </c>
      <c r="H124" s="11">
        <f>VLOOKUP(current_stock[[#This Row],[Item Code]],master_barang[],9,FALSE)</f>
        <v>20</v>
      </c>
      <c r="I124" s="11">
        <f>VLOOKUP(current_stock[[#This Row],[Item Code]],master_barang[],11,FALSE)</f>
        <v>10</v>
      </c>
      <c r="J124" s="11">
        <f>VLOOKUP(current_stock[[#This Row],[Item Code]],master_barang[],10,FALSE)</f>
        <v>120</v>
      </c>
      <c r="K124" s="11" t="str">
        <f>IF(current_stock[[#This Row],[Qty Available]]&lt;current_stock[[#This Row],[Re Order Point]],"Reorder Required",IF(current_stock[[#This Row],[Qty Available]]&gt;current_stock[[#This Row],[Maximum Stock]],"Overstock","Safe Stock Level"))</f>
        <v>Overstock</v>
      </c>
      <c r="M124" t="s">
        <v>134</v>
      </c>
      <c r="N124" t="s">
        <v>135</v>
      </c>
      <c r="O124" t="s">
        <v>119</v>
      </c>
      <c r="P124" t="s">
        <v>4593</v>
      </c>
      <c r="Q124">
        <v>957</v>
      </c>
      <c r="R124">
        <v>40</v>
      </c>
      <c r="S124">
        <v>100</v>
      </c>
      <c r="T124">
        <v>930</v>
      </c>
    </row>
    <row r="125" spans="1:20" x14ac:dyDescent="0.3">
      <c r="A125" s="10" t="s">
        <v>311</v>
      </c>
      <c r="B125" s="9" t="str">
        <f>VLOOKUP(current_stock[[#This Row],[Item Code]],master_barang[],2,FALSE)</f>
        <v>Pepsodent Personal Care Variant 3</v>
      </c>
      <c r="C125" s="9" t="str">
        <f>VLOOKUP(current_stock[[#This Row],[Item Code]],master_barang[],3,FALSE)</f>
        <v>Personal Care</v>
      </c>
      <c r="D125" s="11">
        <f>VLOOKUP(current_stock[[#This Row],[Item Code]],stok_awal[],2,FALSE)</f>
        <v>431</v>
      </c>
      <c r="E125" s="11">
        <f>SUMIF(Barang_Masuk!D:D,A125,Barang_Masuk!F:F)</f>
        <v>1070</v>
      </c>
      <c r="F125" s="11">
        <f>SUMIF(Barang_Keluar!D:D,A125,Barang_Keluar!F:F)</f>
        <v>303</v>
      </c>
      <c r="G125" s="11">
        <f>current_stock[[#This Row],[Stock Awal]]+current_stock[[#This Row],[Qty Received]]-current_stock[[#This Row],[Qty Dispatched]]</f>
        <v>1198</v>
      </c>
      <c r="H125" s="11">
        <f>VLOOKUP(current_stock[[#This Row],[Item Code]],master_barang[],9,FALSE)</f>
        <v>120</v>
      </c>
      <c r="I125" s="11">
        <f>VLOOKUP(current_stock[[#This Row],[Item Code]],master_barang[],11,FALSE)</f>
        <v>60</v>
      </c>
      <c r="J125" s="11">
        <f>VLOOKUP(current_stock[[#This Row],[Item Code]],master_barang[],10,FALSE)</f>
        <v>720</v>
      </c>
      <c r="K125" s="11" t="str">
        <f>IF(current_stock[[#This Row],[Qty Available]]&lt;current_stock[[#This Row],[Re Order Point]],"Reorder Required",IF(current_stock[[#This Row],[Qty Available]]&gt;current_stock[[#This Row],[Maximum Stock]],"Overstock","Safe Stock Level"))</f>
        <v>Overstock</v>
      </c>
      <c r="M125" t="s">
        <v>204</v>
      </c>
      <c r="N125" t="s">
        <v>205</v>
      </c>
      <c r="O125" t="s">
        <v>202</v>
      </c>
      <c r="P125" t="s">
        <v>4593</v>
      </c>
      <c r="Q125">
        <v>969</v>
      </c>
      <c r="R125">
        <v>120</v>
      </c>
      <c r="S125">
        <v>185</v>
      </c>
      <c r="T125">
        <v>640</v>
      </c>
    </row>
    <row r="126" spans="1:20" x14ac:dyDescent="0.3">
      <c r="A126" s="10" t="s">
        <v>314</v>
      </c>
      <c r="B126" s="9" t="str">
        <f>VLOOKUP(current_stock[[#This Row],[Item Code]],master_barang[],2,FALSE)</f>
        <v>Lifebuoy Personal Care Variant 4</v>
      </c>
      <c r="C126" s="9" t="str">
        <f>VLOOKUP(current_stock[[#This Row],[Item Code]],master_barang[],3,FALSE)</f>
        <v>Personal Care</v>
      </c>
      <c r="D126" s="11">
        <f>VLOOKUP(current_stock[[#This Row],[Item Code]],stok_awal[],2,FALSE)</f>
        <v>533</v>
      </c>
      <c r="E126" s="11">
        <f>SUMIF(Barang_Masuk!D:D,A126,Barang_Masuk!F:F)</f>
        <v>760</v>
      </c>
      <c r="F126" s="11">
        <f>SUMIF(Barang_Keluar!D:D,A126,Barang_Keluar!F:F)</f>
        <v>381</v>
      </c>
      <c r="G126" s="11">
        <f>current_stock[[#This Row],[Stock Awal]]+current_stock[[#This Row],[Qty Received]]-current_stock[[#This Row],[Qty Dispatched]]</f>
        <v>912</v>
      </c>
      <c r="H126" s="11">
        <f>VLOOKUP(current_stock[[#This Row],[Item Code]],master_barang[],9,FALSE)</f>
        <v>120</v>
      </c>
      <c r="I126" s="11">
        <f>VLOOKUP(current_stock[[#This Row],[Item Code]],master_barang[],11,FALSE)</f>
        <v>60</v>
      </c>
      <c r="J126" s="11">
        <f>VLOOKUP(current_stock[[#This Row],[Item Code]],master_barang[],10,FALSE)</f>
        <v>600</v>
      </c>
      <c r="K126" s="11" t="str">
        <f>IF(current_stock[[#This Row],[Qty Available]]&lt;current_stock[[#This Row],[Re Order Point]],"Reorder Required",IF(current_stock[[#This Row],[Qty Available]]&gt;current_stock[[#This Row],[Maximum Stock]],"Overstock","Safe Stock Level"))</f>
        <v>Overstock</v>
      </c>
      <c r="M126" t="s">
        <v>349</v>
      </c>
      <c r="N126" t="s">
        <v>350</v>
      </c>
      <c r="O126" t="s">
        <v>305</v>
      </c>
      <c r="P126" t="s">
        <v>4593</v>
      </c>
      <c r="Q126">
        <v>981</v>
      </c>
      <c r="R126">
        <v>180</v>
      </c>
      <c r="S126">
        <v>170</v>
      </c>
      <c r="T126">
        <v>520</v>
      </c>
    </row>
    <row r="127" spans="1:20" x14ac:dyDescent="0.3">
      <c r="A127" s="10" t="s">
        <v>316</v>
      </c>
      <c r="B127" s="9" t="str">
        <f>VLOOKUP(current_stock[[#This Row],[Item Code]],master_barang[],2,FALSE)</f>
        <v>Pepsodent Personal Care Variant 5</v>
      </c>
      <c r="C127" s="9" t="str">
        <f>VLOOKUP(current_stock[[#This Row],[Item Code]],master_barang[],3,FALSE)</f>
        <v>Personal Care</v>
      </c>
      <c r="D127" s="11">
        <f>VLOOKUP(current_stock[[#This Row],[Item Code]],stok_awal[],2,FALSE)</f>
        <v>330</v>
      </c>
      <c r="E127" s="11">
        <f>SUMIF(Barang_Masuk!D:D,A127,Barang_Masuk!F:F)</f>
        <v>430</v>
      </c>
      <c r="F127" s="11">
        <f>SUMIF(Barang_Keluar!D:D,A127,Barang_Keluar!F:F)</f>
        <v>355</v>
      </c>
      <c r="G127" s="11">
        <f>current_stock[[#This Row],[Stock Awal]]+current_stock[[#This Row],[Qty Received]]-current_stock[[#This Row],[Qty Dispatched]]</f>
        <v>405</v>
      </c>
      <c r="H127" s="11">
        <f>VLOOKUP(current_stock[[#This Row],[Item Code]],master_barang[],9,FALSE)</f>
        <v>80</v>
      </c>
      <c r="I127" s="11">
        <f>VLOOKUP(current_stock[[#This Row],[Item Code]],master_barang[],11,FALSE)</f>
        <v>40</v>
      </c>
      <c r="J127" s="11">
        <f>VLOOKUP(current_stock[[#This Row],[Item Code]],master_barang[],10,FALSE)</f>
        <v>400</v>
      </c>
      <c r="K127" s="11" t="str">
        <f>IF(current_stock[[#This Row],[Qty Available]]&lt;current_stock[[#This Row],[Re Order Point]],"Reorder Required",IF(current_stock[[#This Row],[Qty Available]]&gt;current_stock[[#This Row],[Maximum Stock]],"Overstock","Safe Stock Level"))</f>
        <v>Overstock</v>
      </c>
      <c r="M127" t="s">
        <v>293</v>
      </c>
      <c r="N127" t="s">
        <v>294</v>
      </c>
      <c r="O127" t="s">
        <v>260</v>
      </c>
      <c r="P127" t="s">
        <v>4593</v>
      </c>
      <c r="Q127">
        <v>985</v>
      </c>
      <c r="R127">
        <v>200</v>
      </c>
      <c r="S127">
        <v>288</v>
      </c>
      <c r="T127">
        <v>480</v>
      </c>
    </row>
    <row r="128" spans="1:20" x14ac:dyDescent="0.3">
      <c r="A128" s="10" t="s">
        <v>318</v>
      </c>
      <c r="B128" s="9" t="str">
        <f>VLOOKUP(current_stock[[#This Row],[Item Code]],master_barang[],2,FALSE)</f>
        <v>Lifebuoy Personal Care Variant 6</v>
      </c>
      <c r="C128" s="9" t="str">
        <f>VLOOKUP(current_stock[[#This Row],[Item Code]],master_barang[],3,FALSE)</f>
        <v>Personal Care</v>
      </c>
      <c r="D128" s="11">
        <f>VLOOKUP(current_stock[[#This Row],[Item Code]],stok_awal[],2,FALSE)</f>
        <v>2188</v>
      </c>
      <c r="E128" s="11">
        <f>SUMIF(Barang_Masuk!D:D,A128,Barang_Masuk!F:F)</f>
        <v>790</v>
      </c>
      <c r="F128" s="11">
        <f>SUMIF(Barang_Keluar!D:D,A128,Barang_Keluar!F:F)</f>
        <v>409</v>
      </c>
      <c r="G128" s="11">
        <f>current_stock[[#This Row],[Stock Awal]]+current_stock[[#This Row],[Qty Received]]-current_stock[[#This Row],[Qty Dispatched]]</f>
        <v>2569</v>
      </c>
      <c r="H128" s="11">
        <f>VLOOKUP(current_stock[[#This Row],[Item Code]],master_barang[],9,FALSE)</f>
        <v>500</v>
      </c>
      <c r="I128" s="11">
        <f>VLOOKUP(current_stock[[#This Row],[Item Code]],master_barang[],11,FALSE)</f>
        <v>250</v>
      </c>
      <c r="J128" s="11">
        <f>VLOOKUP(current_stock[[#This Row],[Item Code]],master_barang[],10,FALSE)</f>
        <v>2000</v>
      </c>
      <c r="K128" s="11" t="str">
        <f>IF(current_stock[[#This Row],[Qty Available]]&lt;current_stock[[#This Row],[Re Order Point]],"Reorder Required",IF(current_stock[[#This Row],[Qty Available]]&gt;current_stock[[#This Row],[Maximum Stock]],"Overstock","Safe Stock Level"))</f>
        <v>Overstock</v>
      </c>
      <c r="M128" t="s">
        <v>237</v>
      </c>
      <c r="N128" t="s">
        <v>238</v>
      </c>
      <c r="O128" t="s">
        <v>202</v>
      </c>
      <c r="P128" t="s">
        <v>4593</v>
      </c>
      <c r="Q128">
        <v>989</v>
      </c>
      <c r="R128">
        <v>200</v>
      </c>
      <c r="S128">
        <v>220</v>
      </c>
      <c r="T128">
        <v>470</v>
      </c>
    </row>
    <row r="129" spans="1:20" x14ac:dyDescent="0.3">
      <c r="A129" s="10" t="s">
        <v>320</v>
      </c>
      <c r="B129" s="9" t="str">
        <f>VLOOKUP(current_stock[[#This Row],[Item Code]],master_barang[],2,FALSE)</f>
        <v>Pepsodent Personal Care Variant 7</v>
      </c>
      <c r="C129" s="9" t="str">
        <f>VLOOKUP(current_stock[[#This Row],[Item Code]],master_barang[],3,FALSE)</f>
        <v>Personal Care</v>
      </c>
      <c r="D129" s="11">
        <f>VLOOKUP(current_stock[[#This Row],[Item Code]],stok_awal[],2,FALSE)</f>
        <v>53</v>
      </c>
      <c r="E129" s="11">
        <f>SUMIF(Barang_Masuk!D:D,A129,Barang_Masuk!F:F)</f>
        <v>820</v>
      </c>
      <c r="F129" s="11">
        <f>SUMIF(Barang_Keluar!D:D,A129,Barang_Keluar!F:F)</f>
        <v>514</v>
      </c>
      <c r="G129" s="11">
        <f>current_stock[[#This Row],[Stock Awal]]+current_stock[[#This Row],[Qty Received]]-current_stock[[#This Row],[Qty Dispatched]]</f>
        <v>359</v>
      </c>
      <c r="H129" s="11">
        <f>VLOOKUP(current_stock[[#This Row],[Item Code]],master_barang[],9,FALSE)</f>
        <v>20</v>
      </c>
      <c r="I129" s="11">
        <f>VLOOKUP(current_stock[[#This Row],[Item Code]],master_barang[],11,FALSE)</f>
        <v>10</v>
      </c>
      <c r="J129" s="11">
        <f>VLOOKUP(current_stock[[#This Row],[Item Code]],master_barang[],10,FALSE)</f>
        <v>120</v>
      </c>
      <c r="K129" s="11" t="str">
        <f>IF(current_stock[[#This Row],[Qty Available]]&lt;current_stock[[#This Row],[Re Order Point]],"Reorder Required",IF(current_stock[[#This Row],[Qty Available]]&gt;current_stock[[#This Row],[Maximum Stock]],"Overstock","Safe Stock Level"))</f>
        <v>Overstock</v>
      </c>
      <c r="M129" t="s">
        <v>130</v>
      </c>
      <c r="N129" t="s">
        <v>131</v>
      </c>
      <c r="O129" t="s">
        <v>119</v>
      </c>
      <c r="P129" t="s">
        <v>4592</v>
      </c>
      <c r="Q129">
        <v>1004</v>
      </c>
      <c r="R129">
        <v>180</v>
      </c>
      <c r="S129">
        <v>335</v>
      </c>
      <c r="T129">
        <v>650</v>
      </c>
    </row>
    <row r="130" spans="1:20" x14ac:dyDescent="0.3">
      <c r="A130" s="10" t="s">
        <v>322</v>
      </c>
      <c r="B130" s="9" t="str">
        <f>VLOOKUP(current_stock[[#This Row],[Item Code]],master_barang[],2,FALSE)</f>
        <v>Lifebuoy Personal Care Variant 8</v>
      </c>
      <c r="C130" s="9" t="str">
        <f>VLOOKUP(current_stock[[#This Row],[Item Code]],master_barang[],3,FALSE)</f>
        <v>Personal Care</v>
      </c>
      <c r="D130" s="11">
        <f>VLOOKUP(current_stock[[#This Row],[Item Code]],stok_awal[],2,FALSE)</f>
        <v>735</v>
      </c>
      <c r="E130" s="11">
        <f>SUMIF(Barang_Masuk!D:D,A130,Barang_Masuk!F:F)</f>
        <v>370</v>
      </c>
      <c r="F130" s="11">
        <f>SUMIF(Barang_Keluar!D:D,A130,Barang_Keluar!F:F)</f>
        <v>217</v>
      </c>
      <c r="G130" s="11">
        <f>current_stock[[#This Row],[Stock Awal]]+current_stock[[#This Row],[Qty Received]]-current_stock[[#This Row],[Qty Dispatched]]</f>
        <v>888</v>
      </c>
      <c r="H130" s="11">
        <f>VLOOKUP(current_stock[[#This Row],[Item Code]],master_barang[],9,FALSE)</f>
        <v>150</v>
      </c>
      <c r="I130" s="11">
        <f>VLOOKUP(current_stock[[#This Row],[Item Code]],master_barang[],11,FALSE)</f>
        <v>75</v>
      </c>
      <c r="J130" s="11">
        <f>VLOOKUP(current_stock[[#This Row],[Item Code]],master_barang[],10,FALSE)</f>
        <v>900</v>
      </c>
      <c r="K130" s="11" t="str">
        <f>IF(current_stock[[#This Row],[Qty Available]]&lt;current_stock[[#This Row],[Re Order Point]],"Reorder Required",IF(current_stock[[#This Row],[Qty Available]]&gt;current_stock[[#This Row],[Maximum Stock]],"Overstock","Safe Stock Level"))</f>
        <v>Safe Stock Level</v>
      </c>
      <c r="M130" t="s">
        <v>343</v>
      </c>
      <c r="N130" t="s">
        <v>344</v>
      </c>
      <c r="O130" t="s">
        <v>305</v>
      </c>
      <c r="P130" t="s">
        <v>4593</v>
      </c>
      <c r="Q130">
        <v>1022</v>
      </c>
      <c r="R130">
        <v>150</v>
      </c>
      <c r="S130">
        <v>160</v>
      </c>
      <c r="T130">
        <v>720</v>
      </c>
    </row>
    <row r="131" spans="1:20" x14ac:dyDescent="0.3">
      <c r="A131" s="10" t="s">
        <v>324</v>
      </c>
      <c r="B131" s="9" t="str">
        <f>VLOOKUP(current_stock[[#This Row],[Item Code]],master_barang[],2,FALSE)</f>
        <v>Lifebuoy Personal Care Variant 9</v>
      </c>
      <c r="C131" s="9" t="str">
        <f>VLOOKUP(current_stock[[#This Row],[Item Code]],master_barang[],3,FALSE)</f>
        <v>Personal Care</v>
      </c>
      <c r="D131" s="11">
        <f>VLOOKUP(current_stock[[#This Row],[Item Code]],stok_awal[],2,FALSE)</f>
        <v>740</v>
      </c>
      <c r="E131" s="11">
        <f>SUMIF(Barang_Masuk!D:D,A131,Barang_Masuk!F:F)</f>
        <v>280</v>
      </c>
      <c r="F131" s="11">
        <f>SUMIF(Barang_Keluar!D:D,A131,Barang_Keluar!F:F)</f>
        <v>510</v>
      </c>
      <c r="G131" s="11">
        <f>current_stock[[#This Row],[Stock Awal]]+current_stock[[#This Row],[Qty Received]]-current_stock[[#This Row],[Qty Dispatched]]</f>
        <v>510</v>
      </c>
      <c r="H131" s="11">
        <f>VLOOKUP(current_stock[[#This Row],[Item Code]],master_barang[],9,FALSE)</f>
        <v>200</v>
      </c>
      <c r="I131" s="11">
        <f>VLOOKUP(current_stock[[#This Row],[Item Code]],master_barang[],11,FALSE)</f>
        <v>100</v>
      </c>
      <c r="J131" s="11">
        <f>VLOOKUP(current_stock[[#This Row],[Item Code]],master_barang[],10,FALSE)</f>
        <v>1000</v>
      </c>
      <c r="K131" s="11" t="str">
        <f>IF(current_stock[[#This Row],[Qty Available]]&lt;current_stock[[#This Row],[Re Order Point]],"Reorder Required",IF(current_stock[[#This Row],[Qty Available]]&gt;current_stock[[#This Row],[Maximum Stock]],"Overstock","Safe Stock Level"))</f>
        <v>Safe Stock Level</v>
      </c>
      <c r="M131" t="s">
        <v>86</v>
      </c>
      <c r="N131" t="s">
        <v>87</v>
      </c>
      <c r="O131" t="s">
        <v>13</v>
      </c>
      <c r="P131" t="s">
        <v>4593</v>
      </c>
      <c r="Q131">
        <v>1024</v>
      </c>
      <c r="R131">
        <v>180</v>
      </c>
      <c r="S131">
        <v>570</v>
      </c>
      <c r="T131">
        <v>840</v>
      </c>
    </row>
    <row r="132" spans="1:20" x14ac:dyDescent="0.3">
      <c r="A132" s="10" t="s">
        <v>326</v>
      </c>
      <c r="B132" s="9" t="str">
        <f>VLOOKUP(current_stock[[#This Row],[Item Code]],master_barang[],2,FALSE)</f>
        <v>Lifebuoy Personal Care Variant 10</v>
      </c>
      <c r="C132" s="9" t="str">
        <f>VLOOKUP(current_stock[[#This Row],[Item Code]],master_barang[],3,FALSE)</f>
        <v>Personal Care</v>
      </c>
      <c r="D132" s="11">
        <f>VLOOKUP(current_stock[[#This Row],[Item Code]],stok_awal[],2,FALSE)</f>
        <v>398</v>
      </c>
      <c r="E132" s="11">
        <f>SUMIF(Barang_Masuk!D:D,A132,Barang_Masuk!F:F)</f>
        <v>520</v>
      </c>
      <c r="F132" s="11">
        <f>SUMIF(Barang_Keluar!D:D,A132,Barang_Keluar!F:F)</f>
        <v>362</v>
      </c>
      <c r="G132" s="11">
        <f>current_stock[[#This Row],[Stock Awal]]+current_stock[[#This Row],[Qty Received]]-current_stock[[#This Row],[Qty Dispatched]]</f>
        <v>556</v>
      </c>
      <c r="H132" s="11">
        <f>VLOOKUP(current_stock[[#This Row],[Item Code]],master_barang[],9,FALSE)</f>
        <v>180</v>
      </c>
      <c r="I132" s="11">
        <f>VLOOKUP(current_stock[[#This Row],[Item Code]],master_barang[],11,FALSE)</f>
        <v>90</v>
      </c>
      <c r="J132" s="11">
        <f>VLOOKUP(current_stock[[#This Row],[Item Code]],master_barang[],10,FALSE)</f>
        <v>720</v>
      </c>
      <c r="K132" s="11" t="str">
        <f>IF(current_stock[[#This Row],[Qty Available]]&lt;current_stock[[#This Row],[Re Order Point]],"Reorder Required",IF(current_stock[[#This Row],[Qty Available]]&gt;current_stock[[#This Row],[Maximum Stock]],"Overstock","Safe Stock Level"))</f>
        <v>Safe Stock Level</v>
      </c>
      <c r="M132" t="s">
        <v>125</v>
      </c>
      <c r="N132" t="s">
        <v>126</v>
      </c>
      <c r="O132" t="s">
        <v>119</v>
      </c>
      <c r="P132" t="s">
        <v>4593</v>
      </c>
      <c r="Q132">
        <v>1037</v>
      </c>
      <c r="R132">
        <v>80</v>
      </c>
      <c r="S132">
        <v>210</v>
      </c>
      <c r="T132">
        <v>860</v>
      </c>
    </row>
    <row r="133" spans="1:20" x14ac:dyDescent="0.3">
      <c r="A133" s="10" t="s">
        <v>328</v>
      </c>
      <c r="B133" s="9" t="str">
        <f>VLOOKUP(current_stock[[#This Row],[Item Code]],master_barang[],2,FALSE)</f>
        <v>Pepsodent Personal Care Variant 11</v>
      </c>
      <c r="C133" s="9" t="str">
        <f>VLOOKUP(current_stock[[#This Row],[Item Code]],master_barang[],3,FALSE)</f>
        <v>Personal Care</v>
      </c>
      <c r="D133" s="11">
        <f>VLOOKUP(current_stock[[#This Row],[Item Code]],stok_awal[],2,FALSE)</f>
        <v>642</v>
      </c>
      <c r="E133" s="11">
        <f>SUMIF(Barang_Masuk!D:D,A133,Barang_Masuk!F:F)</f>
        <v>930</v>
      </c>
      <c r="F133" s="11">
        <f>SUMIF(Barang_Keluar!D:D,A133,Barang_Keluar!F:F)</f>
        <v>254</v>
      </c>
      <c r="G133" s="11">
        <f>current_stock[[#This Row],[Stock Awal]]+current_stock[[#This Row],[Qty Received]]-current_stock[[#This Row],[Qty Dispatched]]</f>
        <v>1318</v>
      </c>
      <c r="H133" s="11">
        <f>VLOOKUP(current_stock[[#This Row],[Item Code]],master_barang[],9,FALSE)</f>
        <v>150</v>
      </c>
      <c r="I133" s="11">
        <f>VLOOKUP(current_stock[[#This Row],[Item Code]],master_barang[],11,FALSE)</f>
        <v>75</v>
      </c>
      <c r="J133" s="11">
        <f>VLOOKUP(current_stock[[#This Row],[Item Code]],master_barang[],10,FALSE)</f>
        <v>750</v>
      </c>
      <c r="K133" s="11" t="str">
        <f>IF(current_stock[[#This Row],[Qty Available]]&lt;current_stock[[#This Row],[Re Order Point]],"Reorder Required",IF(current_stock[[#This Row],[Qty Available]]&gt;current_stock[[#This Row],[Maximum Stock]],"Overstock","Safe Stock Level"))</f>
        <v>Overstock</v>
      </c>
      <c r="M133" t="s">
        <v>25</v>
      </c>
      <c r="N133" t="s">
        <v>26</v>
      </c>
      <c r="O133" t="s">
        <v>13</v>
      </c>
      <c r="P133" t="s">
        <v>4593</v>
      </c>
      <c r="Q133">
        <v>1061</v>
      </c>
      <c r="R133">
        <v>180</v>
      </c>
      <c r="S133">
        <v>293</v>
      </c>
      <c r="T133">
        <v>460</v>
      </c>
    </row>
    <row r="134" spans="1:20" x14ac:dyDescent="0.3">
      <c r="A134" s="10" t="s">
        <v>330</v>
      </c>
      <c r="B134" s="9" t="str">
        <f>VLOOKUP(current_stock[[#This Row],[Item Code]],master_barang[],2,FALSE)</f>
        <v>Sunsilk Personal Care Variant 12</v>
      </c>
      <c r="C134" s="9" t="str">
        <f>VLOOKUP(current_stock[[#This Row],[Item Code]],master_barang[],3,FALSE)</f>
        <v>Personal Care</v>
      </c>
      <c r="D134" s="11">
        <f>VLOOKUP(current_stock[[#This Row],[Item Code]],stok_awal[],2,FALSE)</f>
        <v>352</v>
      </c>
      <c r="E134" s="11">
        <f>SUMIF(Barang_Masuk!D:D,A134,Barang_Masuk!F:F)</f>
        <v>610</v>
      </c>
      <c r="F134" s="11">
        <f>SUMIF(Barang_Keluar!D:D,A134,Barang_Keluar!F:F)</f>
        <v>291</v>
      </c>
      <c r="G134" s="11">
        <f>current_stock[[#This Row],[Stock Awal]]+current_stock[[#This Row],[Qty Received]]-current_stock[[#This Row],[Qty Dispatched]]</f>
        <v>671</v>
      </c>
      <c r="H134" s="11">
        <f>VLOOKUP(current_stock[[#This Row],[Item Code]],master_barang[],9,FALSE)</f>
        <v>100</v>
      </c>
      <c r="I134" s="11">
        <f>VLOOKUP(current_stock[[#This Row],[Item Code]],master_barang[],11,FALSE)</f>
        <v>50</v>
      </c>
      <c r="J134" s="11">
        <f>VLOOKUP(current_stock[[#This Row],[Item Code]],master_barang[],10,FALSE)</f>
        <v>500</v>
      </c>
      <c r="K134" s="11" t="str">
        <f>IF(current_stock[[#This Row],[Qty Available]]&lt;current_stock[[#This Row],[Re Order Point]],"Reorder Required",IF(current_stock[[#This Row],[Qty Available]]&gt;current_stock[[#This Row],[Maximum Stock]],"Overstock","Safe Stock Level"))</f>
        <v>Overstock</v>
      </c>
      <c r="M134" t="s">
        <v>42</v>
      </c>
      <c r="N134" t="s">
        <v>43</v>
      </c>
      <c r="O134" t="s">
        <v>13</v>
      </c>
      <c r="P134" t="s">
        <v>4593</v>
      </c>
      <c r="Q134">
        <v>1082</v>
      </c>
      <c r="R134">
        <v>180</v>
      </c>
      <c r="S134">
        <v>315</v>
      </c>
      <c r="T134">
        <v>830</v>
      </c>
    </row>
    <row r="135" spans="1:20" x14ac:dyDescent="0.3">
      <c r="A135" s="10" t="s">
        <v>333</v>
      </c>
      <c r="B135" s="9" t="str">
        <f>VLOOKUP(current_stock[[#This Row],[Item Code]],master_barang[],2,FALSE)</f>
        <v>Pepsodent Personal Care Variant 13</v>
      </c>
      <c r="C135" s="9" t="str">
        <f>VLOOKUP(current_stock[[#This Row],[Item Code]],master_barang[],3,FALSE)</f>
        <v>Personal Care</v>
      </c>
      <c r="D135" s="11">
        <f>VLOOKUP(current_stock[[#This Row],[Item Code]],stok_awal[],2,FALSE)</f>
        <v>447</v>
      </c>
      <c r="E135" s="11">
        <f>SUMIF(Barang_Masuk!D:D,A135,Barang_Masuk!F:F)</f>
        <v>440</v>
      </c>
      <c r="F135" s="11">
        <f>SUMIF(Barang_Keluar!D:D,A135,Barang_Keluar!F:F)</f>
        <v>464</v>
      </c>
      <c r="G135" s="11">
        <f>current_stock[[#This Row],[Stock Awal]]+current_stock[[#This Row],[Qty Received]]-current_stock[[#This Row],[Qty Dispatched]]</f>
        <v>423</v>
      </c>
      <c r="H135" s="11">
        <f>VLOOKUP(current_stock[[#This Row],[Item Code]],master_barang[],9,FALSE)</f>
        <v>100</v>
      </c>
      <c r="I135" s="11">
        <f>VLOOKUP(current_stock[[#This Row],[Item Code]],master_barang[],11,FALSE)</f>
        <v>50</v>
      </c>
      <c r="J135" s="11">
        <f>VLOOKUP(current_stock[[#This Row],[Item Code]],master_barang[],10,FALSE)</f>
        <v>500</v>
      </c>
      <c r="K135" s="11" t="str">
        <f>IF(current_stock[[#This Row],[Qty Available]]&lt;current_stock[[#This Row],[Re Order Point]],"Reorder Required",IF(current_stock[[#This Row],[Qty Available]]&gt;current_stock[[#This Row],[Maximum Stock]],"Overstock","Safe Stock Level"))</f>
        <v>Safe Stock Level</v>
      </c>
      <c r="M135" t="s">
        <v>427</v>
      </c>
      <c r="N135" t="s">
        <v>428</v>
      </c>
      <c r="O135" t="s">
        <v>371</v>
      </c>
      <c r="P135" t="s">
        <v>4593</v>
      </c>
      <c r="Q135">
        <v>1089</v>
      </c>
      <c r="R135">
        <v>150</v>
      </c>
      <c r="S135">
        <v>223</v>
      </c>
      <c r="T135">
        <v>950</v>
      </c>
    </row>
    <row r="136" spans="1:20" x14ac:dyDescent="0.3">
      <c r="A136" s="10" t="s">
        <v>335</v>
      </c>
      <c r="B136" s="9" t="str">
        <f>VLOOKUP(current_stock[[#This Row],[Item Code]],master_barang[],2,FALSE)</f>
        <v>Sunsilk Personal Care Variant 14</v>
      </c>
      <c r="C136" s="9" t="str">
        <f>VLOOKUP(current_stock[[#This Row],[Item Code]],master_barang[],3,FALSE)</f>
        <v>Personal Care</v>
      </c>
      <c r="D136" s="11">
        <f>VLOOKUP(current_stock[[#This Row],[Item Code]],stok_awal[],2,FALSE)</f>
        <v>777</v>
      </c>
      <c r="E136" s="11">
        <f>SUMIF(Barang_Masuk!D:D,A136,Barang_Masuk!F:F)</f>
        <v>870</v>
      </c>
      <c r="F136" s="11">
        <f>SUMIF(Barang_Keluar!D:D,A136,Barang_Keluar!F:F)</f>
        <v>313</v>
      </c>
      <c r="G136" s="11">
        <f>current_stock[[#This Row],[Stock Awal]]+current_stock[[#This Row],[Qty Received]]-current_stock[[#This Row],[Qty Dispatched]]</f>
        <v>1334</v>
      </c>
      <c r="H136" s="11">
        <f>VLOOKUP(current_stock[[#This Row],[Item Code]],master_barang[],9,FALSE)</f>
        <v>250</v>
      </c>
      <c r="I136" s="11">
        <f>VLOOKUP(current_stock[[#This Row],[Item Code]],master_barang[],11,FALSE)</f>
        <v>125</v>
      </c>
      <c r="J136" s="11">
        <f>VLOOKUP(current_stock[[#This Row],[Item Code]],master_barang[],10,FALSE)</f>
        <v>1000</v>
      </c>
      <c r="K136" s="11" t="str">
        <f>IF(current_stock[[#This Row],[Qty Available]]&lt;current_stock[[#This Row],[Re Order Point]],"Reorder Required",IF(current_stock[[#This Row],[Qty Available]]&gt;current_stock[[#This Row],[Maximum Stock]],"Overstock","Safe Stock Level"))</f>
        <v>Overstock</v>
      </c>
      <c r="M136" t="s">
        <v>419</v>
      </c>
      <c r="N136" t="s">
        <v>420</v>
      </c>
      <c r="O136" t="s">
        <v>371</v>
      </c>
      <c r="P136" t="s">
        <v>4593</v>
      </c>
      <c r="Q136">
        <v>1095</v>
      </c>
      <c r="R136">
        <v>200</v>
      </c>
      <c r="S136">
        <v>246</v>
      </c>
      <c r="T136">
        <v>470</v>
      </c>
    </row>
    <row r="137" spans="1:20" x14ac:dyDescent="0.3">
      <c r="A137" s="10" t="s">
        <v>337</v>
      </c>
      <c r="B137" s="9" t="str">
        <f>VLOOKUP(current_stock[[#This Row],[Item Code]],master_barang[],2,FALSE)</f>
        <v>Sunsilk Personal Care Variant 15</v>
      </c>
      <c r="C137" s="9" t="str">
        <f>VLOOKUP(current_stock[[#This Row],[Item Code]],master_barang[],3,FALSE)</f>
        <v>Personal Care</v>
      </c>
      <c r="D137" s="11">
        <f>VLOOKUP(current_stock[[#This Row],[Item Code]],stok_awal[],2,FALSE)</f>
        <v>228</v>
      </c>
      <c r="E137" s="11">
        <f>SUMIF(Barang_Masuk!D:D,A137,Barang_Masuk!F:F)</f>
        <v>290</v>
      </c>
      <c r="F137" s="11">
        <f>SUMIF(Barang_Keluar!D:D,A137,Barang_Keluar!F:F)</f>
        <v>325</v>
      </c>
      <c r="G137" s="11">
        <f>current_stock[[#This Row],[Stock Awal]]+current_stock[[#This Row],[Qty Received]]-current_stock[[#This Row],[Qty Dispatched]]</f>
        <v>193</v>
      </c>
      <c r="H137" s="11">
        <f>VLOOKUP(current_stock[[#This Row],[Item Code]],master_barang[],9,FALSE)</f>
        <v>60</v>
      </c>
      <c r="I137" s="11">
        <f>VLOOKUP(current_stock[[#This Row],[Item Code]],master_barang[],11,FALSE)</f>
        <v>30</v>
      </c>
      <c r="J137" s="11">
        <f>VLOOKUP(current_stock[[#This Row],[Item Code]],master_barang[],10,FALSE)</f>
        <v>300</v>
      </c>
      <c r="K137" s="11" t="str">
        <f>IF(current_stock[[#This Row],[Qty Available]]&lt;current_stock[[#This Row],[Re Order Point]],"Reorder Required",IF(current_stock[[#This Row],[Qty Available]]&gt;current_stock[[#This Row],[Maximum Stock]],"Overstock","Safe Stock Level"))</f>
        <v>Safe Stock Level</v>
      </c>
      <c r="M137" t="s">
        <v>258</v>
      </c>
      <c r="N137" t="s">
        <v>259</v>
      </c>
      <c r="O137" t="s">
        <v>260</v>
      </c>
      <c r="P137" t="s">
        <v>4592</v>
      </c>
      <c r="Q137">
        <v>1096</v>
      </c>
      <c r="R137">
        <v>300</v>
      </c>
      <c r="S137">
        <v>412</v>
      </c>
      <c r="T137">
        <v>520</v>
      </c>
    </row>
    <row r="138" spans="1:20" x14ac:dyDescent="0.3">
      <c r="A138" s="10" t="s">
        <v>339</v>
      </c>
      <c r="B138" s="9" t="str">
        <f>VLOOKUP(current_stock[[#This Row],[Item Code]],master_barang[],2,FALSE)</f>
        <v>Lifebuoy Personal Care Variant 16</v>
      </c>
      <c r="C138" s="9" t="str">
        <f>VLOOKUP(current_stock[[#This Row],[Item Code]],master_barang[],3,FALSE)</f>
        <v>Personal Care</v>
      </c>
      <c r="D138" s="11">
        <f>VLOOKUP(current_stock[[#This Row],[Item Code]],stok_awal[],2,FALSE)</f>
        <v>2497</v>
      </c>
      <c r="E138" s="11">
        <f>SUMIF(Barang_Masuk!D:D,A138,Barang_Masuk!F:F)</f>
        <v>400</v>
      </c>
      <c r="F138" s="11">
        <f>SUMIF(Barang_Keluar!D:D,A138,Barang_Keluar!F:F)</f>
        <v>430</v>
      </c>
      <c r="G138" s="11">
        <f>current_stock[[#This Row],[Stock Awal]]+current_stock[[#This Row],[Qty Received]]-current_stock[[#This Row],[Qty Dispatched]]</f>
        <v>2467</v>
      </c>
      <c r="H138" s="11">
        <f>VLOOKUP(current_stock[[#This Row],[Item Code]],master_barang[],9,FALSE)</f>
        <v>500</v>
      </c>
      <c r="I138" s="11">
        <f>VLOOKUP(current_stock[[#This Row],[Item Code]],master_barang[],11,FALSE)</f>
        <v>250</v>
      </c>
      <c r="J138" s="11">
        <f>VLOOKUP(current_stock[[#This Row],[Item Code]],master_barang[],10,FALSE)</f>
        <v>2000</v>
      </c>
      <c r="K138" s="11" t="str">
        <f>IF(current_stock[[#This Row],[Qty Available]]&lt;current_stock[[#This Row],[Re Order Point]],"Reorder Required",IF(current_stock[[#This Row],[Qty Available]]&gt;current_stock[[#This Row],[Maximum Stock]],"Overstock","Safe Stock Level"))</f>
        <v>Overstock</v>
      </c>
      <c r="M138" t="s">
        <v>177</v>
      </c>
      <c r="N138" t="s">
        <v>178</v>
      </c>
      <c r="O138" t="s">
        <v>119</v>
      </c>
      <c r="P138" t="s">
        <v>4593</v>
      </c>
      <c r="Q138">
        <v>1097</v>
      </c>
      <c r="R138">
        <v>60</v>
      </c>
      <c r="S138">
        <v>142</v>
      </c>
      <c r="T138">
        <v>1000</v>
      </c>
    </row>
    <row r="139" spans="1:20" x14ac:dyDescent="0.3">
      <c r="A139" s="10" t="s">
        <v>341</v>
      </c>
      <c r="B139" s="9" t="str">
        <f>VLOOKUP(current_stock[[#This Row],[Item Code]],master_barang[],2,FALSE)</f>
        <v>Pepsodent Personal Care Variant 17</v>
      </c>
      <c r="C139" s="9" t="str">
        <f>VLOOKUP(current_stock[[#This Row],[Item Code]],master_barang[],3,FALSE)</f>
        <v>Personal Care</v>
      </c>
      <c r="D139" s="11">
        <f>VLOOKUP(current_stock[[#This Row],[Item Code]],stok_awal[],2,FALSE)</f>
        <v>701</v>
      </c>
      <c r="E139" s="11">
        <f>SUMIF(Barang_Masuk!D:D,A139,Barang_Masuk!F:F)</f>
        <v>1060</v>
      </c>
      <c r="F139" s="11">
        <f>SUMIF(Barang_Keluar!D:D,A139,Barang_Keluar!F:F)</f>
        <v>562</v>
      </c>
      <c r="G139" s="11">
        <f>current_stock[[#This Row],[Stock Awal]]+current_stock[[#This Row],[Qty Received]]-current_stock[[#This Row],[Qty Dispatched]]</f>
        <v>1199</v>
      </c>
      <c r="H139" s="11">
        <f>VLOOKUP(current_stock[[#This Row],[Item Code]],master_barang[],9,FALSE)</f>
        <v>150</v>
      </c>
      <c r="I139" s="11">
        <f>VLOOKUP(current_stock[[#This Row],[Item Code]],master_barang[],11,FALSE)</f>
        <v>75</v>
      </c>
      <c r="J139" s="11">
        <f>VLOOKUP(current_stock[[#This Row],[Item Code]],master_barang[],10,FALSE)</f>
        <v>750</v>
      </c>
      <c r="K139" s="11" t="str">
        <f>IF(current_stock[[#This Row],[Qty Available]]&lt;current_stock[[#This Row],[Re Order Point]],"Reorder Required",IF(current_stock[[#This Row],[Qty Available]]&gt;current_stock[[#This Row],[Maximum Stock]],"Overstock","Safe Stock Level"))</f>
        <v>Overstock</v>
      </c>
      <c r="M139" t="s">
        <v>361</v>
      </c>
      <c r="N139" t="s">
        <v>362</v>
      </c>
      <c r="O139" t="s">
        <v>305</v>
      </c>
      <c r="P139" t="s">
        <v>4593</v>
      </c>
      <c r="Q139">
        <v>1112</v>
      </c>
      <c r="R139">
        <v>40</v>
      </c>
      <c r="S139">
        <v>368</v>
      </c>
      <c r="T139">
        <v>1370</v>
      </c>
    </row>
    <row r="140" spans="1:20" x14ac:dyDescent="0.3">
      <c r="A140" s="10" t="s">
        <v>343</v>
      </c>
      <c r="B140" s="9" t="str">
        <f>VLOOKUP(current_stock[[#This Row],[Item Code]],master_barang[],2,FALSE)</f>
        <v>Lifebuoy Personal Care Variant 18</v>
      </c>
      <c r="C140" s="9" t="str">
        <f>VLOOKUP(current_stock[[#This Row],[Item Code]],master_barang[],3,FALSE)</f>
        <v>Personal Care</v>
      </c>
      <c r="D140" s="11">
        <f>VLOOKUP(current_stock[[#This Row],[Item Code]],stok_awal[],2,FALSE)</f>
        <v>462</v>
      </c>
      <c r="E140" s="11">
        <f>SUMIF(Barang_Masuk!D:D,A140,Barang_Masuk!F:F)</f>
        <v>720</v>
      </c>
      <c r="F140" s="11">
        <f>SUMIF(Barang_Keluar!D:D,A140,Barang_Keluar!F:F)</f>
        <v>160</v>
      </c>
      <c r="G140" s="11">
        <f>current_stock[[#This Row],[Stock Awal]]+current_stock[[#This Row],[Qty Received]]-current_stock[[#This Row],[Qty Dispatched]]</f>
        <v>1022</v>
      </c>
      <c r="H140" s="11">
        <f>VLOOKUP(current_stock[[#This Row],[Item Code]],master_barang[],9,FALSE)</f>
        <v>150</v>
      </c>
      <c r="I140" s="11">
        <f>VLOOKUP(current_stock[[#This Row],[Item Code]],master_barang[],11,FALSE)</f>
        <v>75</v>
      </c>
      <c r="J140" s="11">
        <f>VLOOKUP(current_stock[[#This Row],[Item Code]],master_barang[],10,FALSE)</f>
        <v>750</v>
      </c>
      <c r="K140" s="11" t="str">
        <f>IF(current_stock[[#This Row],[Qty Available]]&lt;current_stock[[#This Row],[Re Order Point]],"Reorder Required",IF(current_stock[[#This Row],[Qty Available]]&gt;current_stock[[#This Row],[Maximum Stock]],"Overstock","Safe Stock Level"))</f>
        <v>Overstock</v>
      </c>
      <c r="M140" t="s">
        <v>278</v>
      </c>
      <c r="N140" t="s">
        <v>279</v>
      </c>
      <c r="O140" t="s">
        <v>260</v>
      </c>
      <c r="P140" t="s">
        <v>4593</v>
      </c>
      <c r="Q140">
        <v>1116</v>
      </c>
      <c r="R140">
        <v>120</v>
      </c>
      <c r="S140">
        <v>275</v>
      </c>
      <c r="T140">
        <v>980</v>
      </c>
    </row>
    <row r="141" spans="1:20" x14ac:dyDescent="0.3">
      <c r="A141" s="10" t="s">
        <v>345</v>
      </c>
      <c r="B141" s="9" t="str">
        <f>VLOOKUP(current_stock[[#This Row],[Item Code]],master_barang[],2,FALSE)</f>
        <v>Sunsilk Personal Care Variant 19</v>
      </c>
      <c r="C141" s="9" t="str">
        <f>VLOOKUP(current_stock[[#This Row],[Item Code]],master_barang[],3,FALSE)</f>
        <v>Personal Care</v>
      </c>
      <c r="D141" s="11">
        <f>VLOOKUP(current_stock[[#This Row],[Item Code]],stok_awal[],2,FALSE)</f>
        <v>952</v>
      </c>
      <c r="E141" s="11">
        <f>SUMIF(Barang_Masuk!D:D,A141,Barang_Masuk!F:F)</f>
        <v>740</v>
      </c>
      <c r="F141" s="11">
        <f>SUMIF(Barang_Keluar!D:D,A141,Barang_Keluar!F:F)</f>
        <v>186</v>
      </c>
      <c r="G141" s="11">
        <f>current_stock[[#This Row],[Stock Awal]]+current_stock[[#This Row],[Qty Received]]-current_stock[[#This Row],[Qty Dispatched]]</f>
        <v>1506</v>
      </c>
      <c r="H141" s="11">
        <f>VLOOKUP(current_stock[[#This Row],[Item Code]],master_barang[],9,FALSE)</f>
        <v>200</v>
      </c>
      <c r="I141" s="11">
        <f>VLOOKUP(current_stock[[#This Row],[Item Code]],master_barang[],11,FALSE)</f>
        <v>100</v>
      </c>
      <c r="J141" s="11">
        <f>VLOOKUP(current_stock[[#This Row],[Item Code]],master_barang[],10,FALSE)</f>
        <v>1000</v>
      </c>
      <c r="K141" s="11" t="str">
        <f>IF(current_stock[[#This Row],[Qty Available]]&lt;current_stock[[#This Row],[Re Order Point]],"Reorder Required",IF(current_stock[[#This Row],[Qty Available]]&gt;current_stock[[#This Row],[Maximum Stock]],"Overstock","Safe Stock Level"))</f>
        <v>Overstock</v>
      </c>
      <c r="M141" t="s">
        <v>266</v>
      </c>
      <c r="N141" t="s">
        <v>267</v>
      </c>
      <c r="O141" t="s">
        <v>260</v>
      </c>
      <c r="P141" t="s">
        <v>4593</v>
      </c>
      <c r="Q141">
        <v>1119</v>
      </c>
      <c r="R141">
        <v>150</v>
      </c>
      <c r="S141">
        <v>183</v>
      </c>
      <c r="T141">
        <v>970</v>
      </c>
    </row>
    <row r="142" spans="1:20" x14ac:dyDescent="0.3">
      <c r="A142" s="10" t="s">
        <v>347</v>
      </c>
      <c r="B142" s="9" t="str">
        <f>VLOOKUP(current_stock[[#This Row],[Item Code]],master_barang[],2,FALSE)</f>
        <v>Sunsilk Personal Care Variant 20</v>
      </c>
      <c r="C142" s="9" t="str">
        <f>VLOOKUP(current_stock[[#This Row],[Item Code]],master_barang[],3,FALSE)</f>
        <v>Personal Care</v>
      </c>
      <c r="D142" s="11">
        <f>VLOOKUP(current_stock[[#This Row],[Item Code]],stok_awal[],2,FALSE)</f>
        <v>290</v>
      </c>
      <c r="E142" s="11">
        <f>SUMIF(Barang_Masuk!D:D,A142,Barang_Masuk!F:F)</f>
        <v>690</v>
      </c>
      <c r="F142" s="11">
        <f>SUMIF(Barang_Keluar!D:D,A142,Barang_Keluar!F:F)</f>
        <v>476</v>
      </c>
      <c r="G142" s="11">
        <f>current_stock[[#This Row],[Stock Awal]]+current_stock[[#This Row],[Qty Received]]-current_stock[[#This Row],[Qty Dispatched]]</f>
        <v>504</v>
      </c>
      <c r="H142" s="11">
        <f>VLOOKUP(current_stock[[#This Row],[Item Code]],master_barang[],9,FALSE)</f>
        <v>60</v>
      </c>
      <c r="I142" s="11">
        <f>VLOOKUP(current_stock[[#This Row],[Item Code]],master_barang[],11,FALSE)</f>
        <v>30</v>
      </c>
      <c r="J142" s="11">
        <f>VLOOKUP(current_stock[[#This Row],[Item Code]],master_barang[],10,FALSE)</f>
        <v>360</v>
      </c>
      <c r="K142" s="11" t="str">
        <f>IF(current_stock[[#This Row],[Qty Available]]&lt;current_stock[[#This Row],[Re Order Point]],"Reorder Required",IF(current_stock[[#This Row],[Qty Available]]&gt;current_stock[[#This Row],[Maximum Stock]],"Overstock","Safe Stock Level"))</f>
        <v>Overstock</v>
      </c>
      <c r="M142" t="s">
        <v>395</v>
      </c>
      <c r="N142" t="s">
        <v>396</v>
      </c>
      <c r="O142" t="s">
        <v>371</v>
      </c>
      <c r="P142" t="s">
        <v>4593</v>
      </c>
      <c r="Q142">
        <v>1143</v>
      </c>
      <c r="R142">
        <v>150</v>
      </c>
      <c r="S142">
        <v>251</v>
      </c>
      <c r="T142">
        <v>760</v>
      </c>
    </row>
    <row r="143" spans="1:20" x14ac:dyDescent="0.3">
      <c r="A143" s="10" t="s">
        <v>349</v>
      </c>
      <c r="B143" s="9" t="str">
        <f>VLOOKUP(current_stock[[#This Row],[Item Code]],master_barang[],2,FALSE)</f>
        <v>Sunsilk Personal Care Variant 21</v>
      </c>
      <c r="C143" s="9" t="str">
        <f>VLOOKUP(current_stock[[#This Row],[Item Code]],master_barang[],3,FALSE)</f>
        <v>Personal Care</v>
      </c>
      <c r="D143" s="11">
        <f>VLOOKUP(current_stock[[#This Row],[Item Code]],stok_awal[],2,FALSE)</f>
        <v>631</v>
      </c>
      <c r="E143" s="11">
        <f>SUMIF(Barang_Masuk!D:D,A143,Barang_Masuk!F:F)</f>
        <v>520</v>
      </c>
      <c r="F143" s="11">
        <f>SUMIF(Barang_Keluar!D:D,A143,Barang_Keluar!F:F)</f>
        <v>170</v>
      </c>
      <c r="G143" s="11">
        <f>current_stock[[#This Row],[Stock Awal]]+current_stock[[#This Row],[Qty Received]]-current_stock[[#This Row],[Qty Dispatched]]</f>
        <v>981</v>
      </c>
      <c r="H143" s="11">
        <f>VLOOKUP(current_stock[[#This Row],[Item Code]],master_barang[],9,FALSE)</f>
        <v>180</v>
      </c>
      <c r="I143" s="11">
        <f>VLOOKUP(current_stock[[#This Row],[Item Code]],master_barang[],11,FALSE)</f>
        <v>90</v>
      </c>
      <c r="J143" s="11">
        <f>VLOOKUP(current_stock[[#This Row],[Item Code]],master_barang[],10,FALSE)</f>
        <v>720</v>
      </c>
      <c r="K143" s="11" t="str">
        <f>IF(current_stock[[#This Row],[Qty Available]]&lt;current_stock[[#This Row],[Re Order Point]],"Reorder Required",IF(current_stock[[#This Row],[Qty Available]]&gt;current_stock[[#This Row],[Maximum Stock]],"Overstock","Safe Stock Level"))</f>
        <v>Overstock</v>
      </c>
      <c r="M143" t="s">
        <v>127</v>
      </c>
      <c r="N143" t="s">
        <v>128</v>
      </c>
      <c r="O143" t="s">
        <v>119</v>
      </c>
      <c r="P143" t="s">
        <v>4593</v>
      </c>
      <c r="Q143">
        <v>1165</v>
      </c>
      <c r="R143">
        <v>180</v>
      </c>
      <c r="S143">
        <v>131</v>
      </c>
      <c r="T143">
        <v>720</v>
      </c>
    </row>
    <row r="144" spans="1:20" x14ac:dyDescent="0.3">
      <c r="A144" s="10" t="s">
        <v>351</v>
      </c>
      <c r="B144" s="9" t="str">
        <f>VLOOKUP(current_stock[[#This Row],[Item Code]],master_barang[],2,FALSE)</f>
        <v>Pepsodent Personal Care Variant 22</v>
      </c>
      <c r="C144" s="9" t="str">
        <f>VLOOKUP(current_stock[[#This Row],[Item Code]],master_barang[],3,FALSE)</f>
        <v>Personal Care</v>
      </c>
      <c r="D144" s="11">
        <f>VLOOKUP(current_stock[[#This Row],[Item Code]],stok_awal[],2,FALSE)</f>
        <v>368</v>
      </c>
      <c r="E144" s="11">
        <f>SUMIF(Barang_Masuk!D:D,A144,Barang_Masuk!F:F)</f>
        <v>370</v>
      </c>
      <c r="F144" s="11">
        <f>SUMIF(Barang_Keluar!D:D,A144,Barang_Keluar!F:F)</f>
        <v>345</v>
      </c>
      <c r="G144" s="11">
        <f>current_stock[[#This Row],[Stock Awal]]+current_stock[[#This Row],[Qty Received]]-current_stock[[#This Row],[Qty Dispatched]]</f>
        <v>393</v>
      </c>
      <c r="H144" s="11">
        <f>VLOOKUP(current_stock[[#This Row],[Item Code]],master_barang[],9,FALSE)</f>
        <v>120</v>
      </c>
      <c r="I144" s="11">
        <f>VLOOKUP(current_stock[[#This Row],[Item Code]],master_barang[],11,FALSE)</f>
        <v>60</v>
      </c>
      <c r="J144" s="11">
        <f>VLOOKUP(current_stock[[#This Row],[Item Code]],master_barang[],10,FALSE)</f>
        <v>720</v>
      </c>
      <c r="K144" s="11" t="str">
        <f>IF(current_stock[[#This Row],[Qty Available]]&lt;current_stock[[#This Row],[Re Order Point]],"Reorder Required",IF(current_stock[[#This Row],[Qty Available]]&gt;current_stock[[#This Row],[Maximum Stock]],"Overstock","Safe Stock Level"))</f>
        <v>Safe Stock Level</v>
      </c>
      <c r="M144" t="s">
        <v>470</v>
      </c>
      <c r="N144" t="s">
        <v>471</v>
      </c>
      <c r="O144" t="s">
        <v>435</v>
      </c>
      <c r="P144" t="s">
        <v>4593</v>
      </c>
      <c r="Q144">
        <v>1172</v>
      </c>
      <c r="R144">
        <v>200</v>
      </c>
      <c r="S144">
        <v>394</v>
      </c>
      <c r="T144">
        <v>660</v>
      </c>
    </row>
    <row r="145" spans="1:20" x14ac:dyDescent="0.3">
      <c r="A145" s="10" t="s">
        <v>353</v>
      </c>
      <c r="B145" s="9" t="str">
        <f>VLOOKUP(current_stock[[#This Row],[Item Code]],master_barang[],2,FALSE)</f>
        <v>Lifebuoy Personal Care Variant 23</v>
      </c>
      <c r="C145" s="9" t="str">
        <f>VLOOKUP(current_stock[[#This Row],[Item Code]],master_barang[],3,FALSE)</f>
        <v>Personal Care</v>
      </c>
      <c r="D145" s="11">
        <f>VLOOKUP(current_stock[[#This Row],[Item Code]],stok_awal[],2,FALSE)</f>
        <v>586</v>
      </c>
      <c r="E145" s="11">
        <f>SUMIF(Barang_Masuk!D:D,A145,Barang_Masuk!F:F)</f>
        <v>330</v>
      </c>
      <c r="F145" s="11">
        <f>SUMIF(Barang_Keluar!D:D,A145,Barang_Keluar!F:F)</f>
        <v>298</v>
      </c>
      <c r="G145" s="11">
        <f>current_stock[[#This Row],[Stock Awal]]+current_stock[[#This Row],[Qty Received]]-current_stock[[#This Row],[Qty Dispatched]]</f>
        <v>618</v>
      </c>
      <c r="H145" s="11">
        <f>VLOOKUP(current_stock[[#This Row],[Item Code]],master_barang[],9,FALSE)</f>
        <v>120</v>
      </c>
      <c r="I145" s="11">
        <f>VLOOKUP(current_stock[[#This Row],[Item Code]],master_barang[],11,FALSE)</f>
        <v>60</v>
      </c>
      <c r="J145" s="11">
        <f>VLOOKUP(current_stock[[#This Row],[Item Code]],master_barang[],10,FALSE)</f>
        <v>480</v>
      </c>
      <c r="K145" s="11" t="str">
        <f>IF(current_stock[[#This Row],[Qty Available]]&lt;current_stock[[#This Row],[Re Order Point]],"Reorder Required",IF(current_stock[[#This Row],[Qty Available]]&gt;current_stock[[#This Row],[Maximum Stock]],"Overstock","Safe Stock Level"))</f>
        <v>Overstock</v>
      </c>
      <c r="M145" t="s">
        <v>311</v>
      </c>
      <c r="N145" t="s">
        <v>312</v>
      </c>
      <c r="O145" t="s">
        <v>305</v>
      </c>
      <c r="P145" t="s">
        <v>4593</v>
      </c>
      <c r="Q145">
        <v>1198</v>
      </c>
      <c r="R145">
        <v>120</v>
      </c>
      <c r="S145">
        <v>303</v>
      </c>
      <c r="T145">
        <v>1070</v>
      </c>
    </row>
    <row r="146" spans="1:20" x14ac:dyDescent="0.3">
      <c r="A146" s="10" t="s">
        <v>355</v>
      </c>
      <c r="B146" s="9" t="str">
        <f>VLOOKUP(current_stock[[#This Row],[Item Code]],master_barang[],2,FALSE)</f>
        <v>Pepsodent Personal Care Variant 24</v>
      </c>
      <c r="C146" s="9" t="str">
        <f>VLOOKUP(current_stock[[#This Row],[Item Code]],master_barang[],3,FALSE)</f>
        <v>Personal Care</v>
      </c>
      <c r="D146" s="11">
        <f>VLOOKUP(current_stock[[#This Row],[Item Code]],stok_awal[],2,FALSE)</f>
        <v>1623</v>
      </c>
      <c r="E146" s="11">
        <f>SUMIF(Barang_Masuk!D:D,A146,Barang_Masuk!F:F)</f>
        <v>210</v>
      </c>
      <c r="F146" s="11">
        <f>SUMIF(Barang_Keluar!D:D,A146,Barang_Keluar!F:F)</f>
        <v>373</v>
      </c>
      <c r="G146" s="11">
        <f>current_stock[[#This Row],[Stock Awal]]+current_stock[[#This Row],[Qty Received]]-current_stock[[#This Row],[Qty Dispatched]]</f>
        <v>1460</v>
      </c>
      <c r="H146" s="11">
        <f>VLOOKUP(current_stock[[#This Row],[Item Code]],master_barang[],9,FALSE)</f>
        <v>500</v>
      </c>
      <c r="I146" s="11">
        <f>VLOOKUP(current_stock[[#This Row],[Item Code]],master_barang[],11,FALSE)</f>
        <v>250</v>
      </c>
      <c r="J146" s="11">
        <f>VLOOKUP(current_stock[[#This Row],[Item Code]],master_barang[],10,FALSE)</f>
        <v>2000</v>
      </c>
      <c r="K146" s="11" t="str">
        <f>IF(current_stock[[#This Row],[Qty Available]]&lt;current_stock[[#This Row],[Re Order Point]],"Reorder Required",IF(current_stock[[#This Row],[Qty Available]]&gt;current_stock[[#This Row],[Maximum Stock]],"Overstock","Safe Stock Level"))</f>
        <v>Safe Stock Level</v>
      </c>
      <c r="M146" t="s">
        <v>341</v>
      </c>
      <c r="N146" t="s">
        <v>342</v>
      </c>
      <c r="O146" t="s">
        <v>305</v>
      </c>
      <c r="P146" t="s">
        <v>4593</v>
      </c>
      <c r="Q146">
        <v>1199</v>
      </c>
      <c r="R146">
        <v>150</v>
      </c>
      <c r="S146">
        <v>562</v>
      </c>
      <c r="T146">
        <v>1060</v>
      </c>
    </row>
    <row r="147" spans="1:20" x14ac:dyDescent="0.3">
      <c r="A147" s="10" t="s">
        <v>357</v>
      </c>
      <c r="B147" s="9" t="str">
        <f>VLOOKUP(current_stock[[#This Row],[Item Code]],master_barang[],2,FALSE)</f>
        <v>Pepsodent Personal Care Variant 25</v>
      </c>
      <c r="C147" s="9" t="str">
        <f>VLOOKUP(current_stock[[#This Row],[Item Code]],master_barang[],3,FALSE)</f>
        <v>Personal Care</v>
      </c>
      <c r="D147" s="11">
        <f>VLOOKUP(current_stock[[#This Row],[Item Code]],stok_awal[],2,FALSE)</f>
        <v>226</v>
      </c>
      <c r="E147" s="11">
        <f>SUMIF(Barang_Masuk!D:D,A147,Barang_Masuk!F:F)</f>
        <v>420</v>
      </c>
      <c r="F147" s="11">
        <f>SUMIF(Barang_Keluar!D:D,A147,Barang_Keluar!F:F)</f>
        <v>268</v>
      </c>
      <c r="G147" s="11">
        <f>current_stock[[#This Row],[Stock Awal]]+current_stock[[#This Row],[Qty Received]]-current_stock[[#This Row],[Qty Dispatched]]</f>
        <v>378</v>
      </c>
      <c r="H147" s="11">
        <f>VLOOKUP(current_stock[[#This Row],[Item Code]],master_barang[],9,FALSE)</f>
        <v>60</v>
      </c>
      <c r="I147" s="11">
        <f>VLOOKUP(current_stock[[#This Row],[Item Code]],master_barang[],11,FALSE)</f>
        <v>30</v>
      </c>
      <c r="J147" s="11">
        <f>VLOOKUP(current_stock[[#This Row],[Item Code]],master_barang[],10,FALSE)</f>
        <v>300</v>
      </c>
      <c r="K147" s="11" t="str">
        <f>IF(current_stock[[#This Row],[Qty Available]]&lt;current_stock[[#This Row],[Re Order Point]],"Reorder Required",IF(current_stock[[#This Row],[Qty Available]]&gt;current_stock[[#This Row],[Maximum Stock]],"Overstock","Safe Stock Level"))</f>
        <v>Overstock</v>
      </c>
      <c r="M147" t="s">
        <v>411</v>
      </c>
      <c r="N147" t="s">
        <v>412</v>
      </c>
      <c r="O147" t="s">
        <v>371</v>
      </c>
      <c r="P147" t="s">
        <v>4593</v>
      </c>
      <c r="Q147">
        <v>1203</v>
      </c>
      <c r="R147">
        <v>180</v>
      </c>
      <c r="S147">
        <v>287</v>
      </c>
      <c r="T147">
        <v>590</v>
      </c>
    </row>
    <row r="148" spans="1:20" x14ac:dyDescent="0.3">
      <c r="A148" s="10" t="s">
        <v>359</v>
      </c>
      <c r="B148" s="9" t="str">
        <f>VLOOKUP(current_stock[[#This Row],[Item Code]],master_barang[],2,FALSE)</f>
        <v>Sunsilk Personal Care Variant 26</v>
      </c>
      <c r="C148" s="9" t="str">
        <f>VLOOKUP(current_stock[[#This Row],[Item Code]],master_barang[],3,FALSE)</f>
        <v>Personal Care</v>
      </c>
      <c r="D148" s="11">
        <f>VLOOKUP(current_stock[[#This Row],[Item Code]],stok_awal[],2,FALSE)</f>
        <v>489</v>
      </c>
      <c r="E148" s="11">
        <f>SUMIF(Barang_Masuk!D:D,A148,Barang_Masuk!F:F)</f>
        <v>430</v>
      </c>
      <c r="F148" s="11">
        <f>SUMIF(Barang_Keluar!D:D,A148,Barang_Keluar!F:F)</f>
        <v>308</v>
      </c>
      <c r="G148" s="11">
        <f>current_stock[[#This Row],[Stock Awal]]+current_stock[[#This Row],[Qty Received]]-current_stock[[#This Row],[Qty Dispatched]]</f>
        <v>611</v>
      </c>
      <c r="H148" s="11">
        <f>VLOOKUP(current_stock[[#This Row],[Item Code]],master_barang[],9,FALSE)</f>
        <v>120</v>
      </c>
      <c r="I148" s="11">
        <f>VLOOKUP(current_stock[[#This Row],[Item Code]],master_barang[],11,FALSE)</f>
        <v>60</v>
      </c>
      <c r="J148" s="11">
        <f>VLOOKUP(current_stock[[#This Row],[Item Code]],master_barang[],10,FALSE)</f>
        <v>600</v>
      </c>
      <c r="K148" s="11" t="str">
        <f>IF(current_stock[[#This Row],[Qty Available]]&lt;current_stock[[#This Row],[Re Order Point]],"Reorder Required",IF(current_stock[[#This Row],[Qty Available]]&gt;current_stock[[#This Row],[Maximum Stock]],"Overstock","Safe Stock Level"))</f>
        <v>Overstock</v>
      </c>
      <c r="M148" t="s">
        <v>82</v>
      </c>
      <c r="N148" t="s">
        <v>83</v>
      </c>
      <c r="O148" t="s">
        <v>13</v>
      </c>
      <c r="P148" t="s">
        <v>4593</v>
      </c>
      <c r="Q148">
        <v>1205</v>
      </c>
      <c r="R148">
        <v>200</v>
      </c>
      <c r="S148">
        <v>335</v>
      </c>
      <c r="T148">
        <v>910</v>
      </c>
    </row>
    <row r="149" spans="1:20" x14ac:dyDescent="0.3">
      <c r="A149" s="10" t="s">
        <v>361</v>
      </c>
      <c r="B149" s="9" t="str">
        <f>VLOOKUP(current_stock[[#This Row],[Item Code]],master_barang[],2,FALSE)</f>
        <v>Sunsilk Personal Care Variant 27</v>
      </c>
      <c r="C149" s="9" t="str">
        <f>VLOOKUP(current_stock[[#This Row],[Item Code]],master_barang[],3,FALSE)</f>
        <v>Personal Care</v>
      </c>
      <c r="D149" s="11">
        <f>VLOOKUP(current_stock[[#This Row],[Item Code]],stok_awal[],2,FALSE)</f>
        <v>110</v>
      </c>
      <c r="E149" s="11">
        <f>SUMIF(Barang_Masuk!D:D,A149,Barang_Masuk!F:F)</f>
        <v>1370</v>
      </c>
      <c r="F149" s="11">
        <f>SUMIF(Barang_Keluar!D:D,A149,Barang_Keluar!F:F)</f>
        <v>368</v>
      </c>
      <c r="G149" s="11">
        <f>current_stock[[#This Row],[Stock Awal]]+current_stock[[#This Row],[Qty Received]]-current_stock[[#This Row],[Qty Dispatched]]</f>
        <v>1112</v>
      </c>
      <c r="H149" s="11">
        <f>VLOOKUP(current_stock[[#This Row],[Item Code]],master_barang[],9,FALSE)</f>
        <v>40</v>
      </c>
      <c r="I149" s="11">
        <f>VLOOKUP(current_stock[[#This Row],[Item Code]],master_barang[],11,FALSE)</f>
        <v>20</v>
      </c>
      <c r="J149" s="11">
        <f>VLOOKUP(current_stock[[#This Row],[Item Code]],master_barang[],10,FALSE)</f>
        <v>160</v>
      </c>
      <c r="K149" s="11" t="str">
        <f>IF(current_stock[[#This Row],[Qty Available]]&lt;current_stock[[#This Row],[Re Order Point]],"Reorder Required",IF(current_stock[[#This Row],[Qty Available]]&gt;current_stock[[#This Row],[Maximum Stock]],"Overstock","Safe Stock Level"))</f>
        <v>Overstock</v>
      </c>
      <c r="M149" t="s">
        <v>200</v>
      </c>
      <c r="N149" t="s">
        <v>201</v>
      </c>
      <c r="O149" t="s">
        <v>202</v>
      </c>
      <c r="P149" t="s">
        <v>4592</v>
      </c>
      <c r="Q149">
        <v>1209</v>
      </c>
      <c r="R149">
        <v>400</v>
      </c>
      <c r="S149">
        <v>311</v>
      </c>
      <c r="T149">
        <v>460</v>
      </c>
    </row>
    <row r="150" spans="1:20" x14ac:dyDescent="0.3">
      <c r="A150" s="10" t="s">
        <v>363</v>
      </c>
      <c r="B150" s="9" t="str">
        <f>VLOOKUP(current_stock[[#This Row],[Item Code]],master_barang[],2,FALSE)</f>
        <v>Sunsilk Personal Care Variant 28</v>
      </c>
      <c r="C150" s="9" t="str">
        <f>VLOOKUP(current_stock[[#This Row],[Item Code]],master_barang[],3,FALSE)</f>
        <v>Personal Care</v>
      </c>
      <c r="D150" s="11">
        <f>VLOOKUP(current_stock[[#This Row],[Item Code]],stok_awal[],2,FALSE)</f>
        <v>796</v>
      </c>
      <c r="E150" s="11">
        <f>SUMIF(Barang_Masuk!D:D,A150,Barang_Masuk!F:F)</f>
        <v>1170</v>
      </c>
      <c r="F150" s="11">
        <f>SUMIF(Barang_Keluar!D:D,A150,Barang_Keluar!F:F)</f>
        <v>256</v>
      </c>
      <c r="G150" s="11">
        <f>current_stock[[#This Row],[Stock Awal]]+current_stock[[#This Row],[Qty Received]]-current_stock[[#This Row],[Qty Dispatched]]</f>
        <v>1710</v>
      </c>
      <c r="H150" s="11">
        <f>VLOOKUP(current_stock[[#This Row],[Item Code]],master_barang[],9,FALSE)</f>
        <v>300</v>
      </c>
      <c r="I150" s="11">
        <f>VLOOKUP(current_stock[[#This Row],[Item Code]],master_barang[],11,FALSE)</f>
        <v>150</v>
      </c>
      <c r="J150" s="11">
        <f>VLOOKUP(current_stock[[#This Row],[Item Code]],master_barang[],10,FALSE)</f>
        <v>1800</v>
      </c>
      <c r="K150" s="11" t="str">
        <f>IF(current_stock[[#This Row],[Qty Available]]&lt;current_stock[[#This Row],[Re Order Point]],"Reorder Required",IF(current_stock[[#This Row],[Qty Available]]&gt;current_stock[[#This Row],[Maximum Stock]],"Overstock","Safe Stock Level"))</f>
        <v>Safe Stock Level</v>
      </c>
      <c r="M150" t="s">
        <v>399</v>
      </c>
      <c r="N150" t="s">
        <v>400</v>
      </c>
      <c r="O150" t="s">
        <v>371</v>
      </c>
      <c r="P150" t="s">
        <v>4592</v>
      </c>
      <c r="Q150">
        <v>1210</v>
      </c>
      <c r="R150">
        <v>250</v>
      </c>
      <c r="S150">
        <v>256</v>
      </c>
      <c r="T150">
        <v>840</v>
      </c>
    </row>
    <row r="151" spans="1:20" x14ac:dyDescent="0.3">
      <c r="A151" s="10" t="s">
        <v>365</v>
      </c>
      <c r="B151" s="9" t="str">
        <f>VLOOKUP(current_stock[[#This Row],[Item Code]],master_barang[],2,FALSE)</f>
        <v>Sunsilk Personal Care Variant 29</v>
      </c>
      <c r="C151" s="9" t="str">
        <f>VLOOKUP(current_stock[[#This Row],[Item Code]],master_barang[],3,FALSE)</f>
        <v>Personal Care</v>
      </c>
      <c r="D151" s="11">
        <f>VLOOKUP(current_stock[[#This Row],[Item Code]],stok_awal[],2,FALSE)</f>
        <v>190</v>
      </c>
      <c r="E151" s="11">
        <f>SUMIF(Barang_Masuk!D:D,A151,Barang_Masuk!F:F)</f>
        <v>540</v>
      </c>
      <c r="F151" s="11">
        <f>SUMIF(Barang_Keluar!D:D,A151,Barang_Keluar!F:F)</f>
        <v>327</v>
      </c>
      <c r="G151" s="11">
        <f>current_stock[[#This Row],[Stock Awal]]+current_stock[[#This Row],[Qty Received]]-current_stock[[#This Row],[Qty Dispatched]]</f>
        <v>403</v>
      </c>
      <c r="H151" s="11">
        <f>VLOOKUP(current_stock[[#This Row],[Item Code]],master_barang[],9,FALSE)</f>
        <v>40</v>
      </c>
      <c r="I151" s="11">
        <f>VLOOKUP(current_stock[[#This Row],[Item Code]],master_barang[],11,FALSE)</f>
        <v>20</v>
      </c>
      <c r="J151" s="11">
        <f>VLOOKUP(current_stock[[#This Row],[Item Code]],master_barang[],10,FALSE)</f>
        <v>200</v>
      </c>
      <c r="K151" s="11" t="str">
        <f>IF(current_stock[[#This Row],[Qty Available]]&lt;current_stock[[#This Row],[Re Order Point]],"Reorder Required",IF(current_stock[[#This Row],[Qty Available]]&gt;current_stock[[#This Row],[Maximum Stock]],"Overstock","Safe Stock Level"))</f>
        <v>Overstock</v>
      </c>
      <c r="M151" t="s">
        <v>442</v>
      </c>
      <c r="N151" t="s">
        <v>443</v>
      </c>
      <c r="O151" t="s">
        <v>435</v>
      </c>
      <c r="P151" t="s">
        <v>4593</v>
      </c>
      <c r="Q151">
        <v>1259</v>
      </c>
      <c r="R151">
        <v>180</v>
      </c>
      <c r="S151">
        <v>196</v>
      </c>
      <c r="T151">
        <v>780</v>
      </c>
    </row>
    <row r="152" spans="1:20" x14ac:dyDescent="0.3">
      <c r="A152" s="10" t="s">
        <v>367</v>
      </c>
      <c r="B152" s="9" t="str">
        <f>VLOOKUP(current_stock[[#This Row],[Item Code]],master_barang[],2,FALSE)</f>
        <v>Lifebuoy Personal Care Variant 30</v>
      </c>
      <c r="C152" s="9" t="str">
        <f>VLOOKUP(current_stock[[#This Row],[Item Code]],master_barang[],3,FALSE)</f>
        <v>Personal Care</v>
      </c>
      <c r="D152" s="11">
        <f>VLOOKUP(current_stock[[#This Row],[Item Code]],stok_awal[],2,FALSE)</f>
        <v>471</v>
      </c>
      <c r="E152" s="11">
        <f>SUMIF(Barang_Masuk!D:D,A152,Barang_Masuk!F:F)</f>
        <v>700</v>
      </c>
      <c r="F152" s="11">
        <f>SUMIF(Barang_Keluar!D:D,A152,Barang_Keluar!F:F)</f>
        <v>278</v>
      </c>
      <c r="G152" s="11">
        <f>current_stock[[#This Row],[Stock Awal]]+current_stock[[#This Row],[Qty Received]]-current_stock[[#This Row],[Qty Dispatched]]</f>
        <v>893</v>
      </c>
      <c r="H152" s="11">
        <f>VLOOKUP(current_stock[[#This Row],[Item Code]],master_barang[],9,FALSE)</f>
        <v>120</v>
      </c>
      <c r="I152" s="11">
        <f>VLOOKUP(current_stock[[#This Row],[Item Code]],master_barang[],11,FALSE)</f>
        <v>60</v>
      </c>
      <c r="J152" s="11">
        <f>VLOOKUP(current_stock[[#This Row],[Item Code]],master_barang[],10,FALSE)</f>
        <v>480</v>
      </c>
      <c r="K152" s="11" t="str">
        <f>IF(current_stock[[#This Row],[Qty Available]]&lt;current_stock[[#This Row],[Re Order Point]],"Reorder Required",IF(current_stock[[#This Row],[Qty Available]]&gt;current_stock[[#This Row],[Maximum Stock]],"Overstock","Safe Stock Level"))</f>
        <v>Overstock</v>
      </c>
      <c r="M152" t="s">
        <v>383</v>
      </c>
      <c r="N152" t="s">
        <v>384</v>
      </c>
      <c r="O152" t="s">
        <v>371</v>
      </c>
      <c r="P152" t="s">
        <v>4592</v>
      </c>
      <c r="Q152">
        <v>1266</v>
      </c>
      <c r="R152">
        <v>500</v>
      </c>
      <c r="S152">
        <v>596</v>
      </c>
      <c r="T152">
        <v>790</v>
      </c>
    </row>
    <row r="153" spans="1:20" x14ac:dyDescent="0.3">
      <c r="A153" s="10" t="s">
        <v>369</v>
      </c>
      <c r="B153" s="9" t="str">
        <f>VLOOKUP(current_stock[[#This Row],[Item Code]],master_barang[],2,FALSE)</f>
        <v>Sunlight Home Care Variant 1</v>
      </c>
      <c r="C153" s="9" t="str">
        <f>VLOOKUP(current_stock[[#This Row],[Item Code]],master_barang[],3,FALSE)</f>
        <v>Home Care</v>
      </c>
      <c r="D153" s="11">
        <f>VLOOKUP(current_stock[[#This Row],[Item Code]],stok_awal[],2,FALSE)</f>
        <v>305</v>
      </c>
      <c r="E153" s="11">
        <f>SUMIF(Barang_Masuk!D:D,A153,Barang_Masuk!F:F)</f>
        <v>670</v>
      </c>
      <c r="F153" s="11">
        <f>SUMIF(Barang_Keluar!D:D,A153,Barang_Keluar!F:F)</f>
        <v>249</v>
      </c>
      <c r="G153" s="11">
        <f>current_stock[[#This Row],[Stock Awal]]+current_stock[[#This Row],[Qty Received]]-current_stock[[#This Row],[Qty Dispatched]]</f>
        <v>726</v>
      </c>
      <c r="H153" s="11">
        <f>VLOOKUP(current_stock[[#This Row],[Item Code]],master_barang[],9,FALSE)</f>
        <v>100</v>
      </c>
      <c r="I153" s="11">
        <f>VLOOKUP(current_stock[[#This Row],[Item Code]],master_barang[],11,FALSE)</f>
        <v>50</v>
      </c>
      <c r="J153" s="11">
        <f>VLOOKUP(current_stock[[#This Row],[Item Code]],master_barang[],10,FALSE)</f>
        <v>500</v>
      </c>
      <c r="K153" s="11" t="str">
        <f>IF(current_stock[[#This Row],[Qty Available]]&lt;current_stock[[#This Row],[Re Order Point]],"Reorder Required",IF(current_stock[[#This Row],[Qty Available]]&gt;current_stock[[#This Row],[Maximum Stock]],"Overstock","Safe Stock Level"))</f>
        <v>Overstock</v>
      </c>
      <c r="M153" t="s">
        <v>393</v>
      </c>
      <c r="N153" t="s">
        <v>394</v>
      </c>
      <c r="O153" t="s">
        <v>371</v>
      </c>
      <c r="P153" t="s">
        <v>4593</v>
      </c>
      <c r="Q153">
        <v>1271</v>
      </c>
      <c r="R153">
        <v>180</v>
      </c>
      <c r="S153">
        <v>321</v>
      </c>
      <c r="T153">
        <v>700</v>
      </c>
    </row>
    <row r="154" spans="1:20" x14ac:dyDescent="0.3">
      <c r="A154" s="10" t="s">
        <v>373</v>
      </c>
      <c r="B154" s="9" t="str">
        <f>VLOOKUP(current_stock[[#This Row],[Item Code]],master_barang[],2,FALSE)</f>
        <v>Sunlight Home Care Variant 2</v>
      </c>
      <c r="C154" s="9" t="str">
        <f>VLOOKUP(current_stock[[#This Row],[Item Code]],master_barang[],3,FALSE)</f>
        <v>Home Care</v>
      </c>
      <c r="D154" s="11">
        <f>VLOOKUP(current_stock[[#This Row],[Item Code]],stok_awal[],2,FALSE)</f>
        <v>396</v>
      </c>
      <c r="E154" s="11">
        <f>SUMIF(Barang_Masuk!D:D,A154,Barang_Masuk!F:F)</f>
        <v>750</v>
      </c>
      <c r="F154" s="11">
        <f>SUMIF(Barang_Keluar!D:D,A154,Barang_Keluar!F:F)</f>
        <v>339</v>
      </c>
      <c r="G154" s="11">
        <f>current_stock[[#This Row],[Stock Awal]]+current_stock[[#This Row],[Qty Received]]-current_stock[[#This Row],[Qty Dispatched]]</f>
        <v>807</v>
      </c>
      <c r="H154" s="11">
        <f>VLOOKUP(current_stock[[#This Row],[Item Code]],master_barang[],9,FALSE)</f>
        <v>180</v>
      </c>
      <c r="I154" s="11">
        <f>VLOOKUP(current_stock[[#This Row],[Item Code]],master_barang[],11,FALSE)</f>
        <v>90</v>
      </c>
      <c r="J154" s="11">
        <f>VLOOKUP(current_stock[[#This Row],[Item Code]],master_barang[],10,FALSE)</f>
        <v>900</v>
      </c>
      <c r="K154" s="11" t="str">
        <f>IF(current_stock[[#This Row],[Qty Available]]&lt;current_stock[[#This Row],[Re Order Point]],"Reorder Required",IF(current_stock[[#This Row],[Qty Available]]&gt;current_stock[[#This Row],[Maximum Stock]],"Overstock","Safe Stock Level"))</f>
        <v>Safe Stock Level</v>
      </c>
      <c r="M154" t="s">
        <v>218</v>
      </c>
      <c r="N154" t="s">
        <v>219</v>
      </c>
      <c r="O154" t="s">
        <v>202</v>
      </c>
      <c r="P154" t="s">
        <v>4593</v>
      </c>
      <c r="Q154">
        <v>1289</v>
      </c>
      <c r="R154">
        <v>120</v>
      </c>
      <c r="S154">
        <v>284</v>
      </c>
      <c r="T154">
        <v>1130</v>
      </c>
    </row>
    <row r="155" spans="1:20" x14ac:dyDescent="0.3">
      <c r="A155" s="10" t="s">
        <v>375</v>
      </c>
      <c r="B155" s="9" t="str">
        <f>VLOOKUP(current_stock[[#This Row],[Item Code]],master_barang[],2,FALSE)</f>
        <v>Sunlight Home Care Variant 3</v>
      </c>
      <c r="C155" s="9" t="str">
        <f>VLOOKUP(current_stock[[#This Row],[Item Code]],master_barang[],3,FALSE)</f>
        <v>Home Care</v>
      </c>
      <c r="D155" s="11">
        <f>VLOOKUP(current_stock[[#This Row],[Item Code]],stok_awal[],2,FALSE)</f>
        <v>1293</v>
      </c>
      <c r="E155" s="11">
        <f>SUMIF(Barang_Masuk!D:D,A155,Barang_Masuk!F:F)</f>
        <v>410</v>
      </c>
      <c r="F155" s="11">
        <f>SUMIF(Barang_Keluar!D:D,A155,Barang_Keluar!F:F)</f>
        <v>399</v>
      </c>
      <c r="G155" s="11">
        <f>current_stock[[#This Row],[Stock Awal]]+current_stock[[#This Row],[Qty Received]]-current_stock[[#This Row],[Qty Dispatched]]</f>
        <v>1304</v>
      </c>
      <c r="H155" s="11">
        <f>VLOOKUP(current_stock[[#This Row],[Item Code]],master_barang[],9,FALSE)</f>
        <v>500</v>
      </c>
      <c r="I155" s="11">
        <f>VLOOKUP(current_stock[[#This Row],[Item Code]],master_barang[],11,FALSE)</f>
        <v>250</v>
      </c>
      <c r="J155" s="11">
        <f>VLOOKUP(current_stock[[#This Row],[Item Code]],master_barang[],10,FALSE)</f>
        <v>3000</v>
      </c>
      <c r="K155" s="11" t="str">
        <f>IF(current_stock[[#This Row],[Qty Available]]&lt;current_stock[[#This Row],[Re Order Point]],"Reorder Required",IF(current_stock[[#This Row],[Qty Available]]&gt;current_stock[[#This Row],[Maximum Stock]],"Overstock","Safe Stock Level"))</f>
        <v>Safe Stock Level</v>
      </c>
      <c r="M155" t="s">
        <v>375</v>
      </c>
      <c r="N155" t="s">
        <v>376</v>
      </c>
      <c r="O155" t="s">
        <v>371</v>
      </c>
      <c r="P155" t="s">
        <v>4592</v>
      </c>
      <c r="Q155">
        <v>1304</v>
      </c>
      <c r="R155">
        <v>500</v>
      </c>
      <c r="S155">
        <v>399</v>
      </c>
      <c r="T155">
        <v>410</v>
      </c>
    </row>
    <row r="156" spans="1:20" x14ac:dyDescent="0.3">
      <c r="A156" s="10" t="s">
        <v>377</v>
      </c>
      <c r="B156" s="9" t="str">
        <f>VLOOKUP(current_stock[[#This Row],[Item Code]],master_barang[],2,FALSE)</f>
        <v>Molto Home Care Variant 4</v>
      </c>
      <c r="C156" s="9" t="str">
        <f>VLOOKUP(current_stock[[#This Row],[Item Code]],master_barang[],3,FALSE)</f>
        <v>Home Care</v>
      </c>
      <c r="D156" s="11">
        <f>VLOOKUP(current_stock[[#This Row],[Item Code]],stok_awal[],2,FALSE)</f>
        <v>647</v>
      </c>
      <c r="E156" s="11">
        <f>SUMIF(Barang_Masuk!D:D,A156,Barang_Masuk!F:F)</f>
        <v>550</v>
      </c>
      <c r="F156" s="11">
        <f>SUMIF(Barang_Keluar!D:D,A156,Barang_Keluar!F:F)</f>
        <v>361</v>
      </c>
      <c r="G156" s="11">
        <f>current_stock[[#This Row],[Stock Awal]]+current_stock[[#This Row],[Qty Received]]-current_stock[[#This Row],[Qty Dispatched]]</f>
        <v>836</v>
      </c>
      <c r="H156" s="11">
        <f>VLOOKUP(current_stock[[#This Row],[Item Code]],master_barang[],9,FALSE)</f>
        <v>150</v>
      </c>
      <c r="I156" s="11">
        <f>VLOOKUP(current_stock[[#This Row],[Item Code]],master_barang[],11,FALSE)</f>
        <v>75</v>
      </c>
      <c r="J156" s="11">
        <f>VLOOKUP(current_stock[[#This Row],[Item Code]],master_barang[],10,FALSE)</f>
        <v>600</v>
      </c>
      <c r="K156" s="11" t="str">
        <f>IF(current_stock[[#This Row],[Qty Available]]&lt;current_stock[[#This Row],[Re Order Point]],"Reorder Required",IF(current_stock[[#This Row],[Qty Available]]&gt;current_stock[[#This Row],[Maximum Stock]],"Overstock","Safe Stock Level"))</f>
        <v>Overstock</v>
      </c>
      <c r="M156" t="s">
        <v>417</v>
      </c>
      <c r="N156" t="s">
        <v>418</v>
      </c>
      <c r="O156" t="s">
        <v>371</v>
      </c>
      <c r="P156" t="s">
        <v>4593</v>
      </c>
      <c r="Q156">
        <v>1307</v>
      </c>
      <c r="R156">
        <v>200</v>
      </c>
      <c r="S156">
        <v>264</v>
      </c>
      <c r="T156">
        <v>990</v>
      </c>
    </row>
    <row r="157" spans="1:20" x14ac:dyDescent="0.3">
      <c r="A157" s="10" t="s">
        <v>380</v>
      </c>
      <c r="B157" s="9" t="str">
        <f>VLOOKUP(current_stock[[#This Row],[Item Code]],master_barang[],2,FALSE)</f>
        <v>Rinso Home Care Variant 5</v>
      </c>
      <c r="C157" s="9" t="str">
        <f>VLOOKUP(current_stock[[#This Row],[Item Code]],master_barang[],3,FALSE)</f>
        <v>Home Care</v>
      </c>
      <c r="D157" s="11">
        <f>VLOOKUP(current_stock[[#This Row],[Item Code]],stok_awal[],2,FALSE)</f>
        <v>75</v>
      </c>
      <c r="E157" s="11">
        <f>SUMIF(Barang_Masuk!D:D,A157,Barang_Masuk!F:F)</f>
        <v>910</v>
      </c>
      <c r="F157" s="11">
        <f>SUMIF(Barang_Keluar!D:D,A157,Barang_Keluar!F:F)</f>
        <v>470</v>
      </c>
      <c r="G157" s="11">
        <f>current_stock[[#This Row],[Stock Awal]]+current_stock[[#This Row],[Qty Received]]-current_stock[[#This Row],[Qty Dispatched]]</f>
        <v>515</v>
      </c>
      <c r="H157" s="11">
        <f>VLOOKUP(current_stock[[#This Row],[Item Code]],master_barang[],9,FALSE)</f>
        <v>20</v>
      </c>
      <c r="I157" s="11">
        <f>VLOOKUP(current_stock[[#This Row],[Item Code]],master_barang[],11,FALSE)</f>
        <v>10</v>
      </c>
      <c r="J157" s="11">
        <f>VLOOKUP(current_stock[[#This Row],[Item Code]],master_barang[],10,FALSE)</f>
        <v>100</v>
      </c>
      <c r="K157" s="11" t="str">
        <f>IF(current_stock[[#This Row],[Qty Available]]&lt;current_stock[[#This Row],[Re Order Point]],"Reorder Required",IF(current_stock[[#This Row],[Qty Available]]&gt;current_stock[[#This Row],[Maximum Stock]],"Overstock","Safe Stock Level"))</f>
        <v>Overstock</v>
      </c>
      <c r="M157" t="s">
        <v>168</v>
      </c>
      <c r="N157" t="s">
        <v>169</v>
      </c>
      <c r="O157" t="s">
        <v>119</v>
      </c>
      <c r="P157" t="s">
        <v>4592</v>
      </c>
      <c r="Q157">
        <v>1313</v>
      </c>
      <c r="R157">
        <v>300</v>
      </c>
      <c r="S157">
        <v>236</v>
      </c>
      <c r="T157">
        <v>620</v>
      </c>
    </row>
    <row r="158" spans="1:20" x14ac:dyDescent="0.3">
      <c r="A158" s="10" t="s">
        <v>383</v>
      </c>
      <c r="B158" s="9" t="str">
        <f>VLOOKUP(current_stock[[#This Row],[Item Code]],master_barang[],2,FALSE)</f>
        <v>Sunlight Home Care Variant 6</v>
      </c>
      <c r="C158" s="9" t="str">
        <f>VLOOKUP(current_stock[[#This Row],[Item Code]],master_barang[],3,FALSE)</f>
        <v>Home Care</v>
      </c>
      <c r="D158" s="11">
        <f>VLOOKUP(current_stock[[#This Row],[Item Code]],stok_awal[],2,FALSE)</f>
        <v>1072</v>
      </c>
      <c r="E158" s="11">
        <f>SUMIF(Barang_Masuk!D:D,A158,Barang_Masuk!F:F)</f>
        <v>790</v>
      </c>
      <c r="F158" s="11">
        <f>SUMIF(Barang_Keluar!D:D,A158,Barang_Keluar!F:F)</f>
        <v>596</v>
      </c>
      <c r="G158" s="11">
        <f>current_stock[[#This Row],[Stock Awal]]+current_stock[[#This Row],[Qty Received]]-current_stock[[#This Row],[Qty Dispatched]]</f>
        <v>1266</v>
      </c>
      <c r="H158" s="11">
        <f>VLOOKUP(current_stock[[#This Row],[Item Code]],master_barang[],9,FALSE)</f>
        <v>500</v>
      </c>
      <c r="I158" s="11">
        <f>VLOOKUP(current_stock[[#This Row],[Item Code]],master_barang[],11,FALSE)</f>
        <v>250</v>
      </c>
      <c r="J158" s="11">
        <f>VLOOKUP(current_stock[[#This Row],[Item Code]],master_barang[],10,FALSE)</f>
        <v>2000</v>
      </c>
      <c r="K158" s="11" t="str">
        <f>IF(current_stock[[#This Row],[Qty Available]]&lt;current_stock[[#This Row],[Re Order Point]],"Reorder Required",IF(current_stock[[#This Row],[Qty Available]]&gt;current_stock[[#This Row],[Maximum Stock]],"Overstock","Safe Stock Level"))</f>
        <v>Safe Stock Level</v>
      </c>
      <c r="M158" t="s">
        <v>328</v>
      </c>
      <c r="N158" t="s">
        <v>329</v>
      </c>
      <c r="O158" t="s">
        <v>305</v>
      </c>
      <c r="P158" t="s">
        <v>4593</v>
      </c>
      <c r="Q158">
        <v>1318</v>
      </c>
      <c r="R158">
        <v>150</v>
      </c>
      <c r="S158">
        <v>254</v>
      </c>
      <c r="T158">
        <v>930</v>
      </c>
    </row>
    <row r="159" spans="1:20" x14ac:dyDescent="0.3">
      <c r="A159" s="10" t="s">
        <v>385</v>
      </c>
      <c r="B159" s="9" t="str">
        <f>VLOOKUP(current_stock[[#This Row],[Item Code]],master_barang[],2,FALSE)</f>
        <v>Sunlight Home Care Variant 7</v>
      </c>
      <c r="C159" s="9" t="str">
        <f>VLOOKUP(current_stock[[#This Row],[Item Code]],master_barang[],3,FALSE)</f>
        <v>Home Care</v>
      </c>
      <c r="D159" s="11">
        <f>VLOOKUP(current_stock[[#This Row],[Item Code]],stok_awal[],2,FALSE)</f>
        <v>92</v>
      </c>
      <c r="E159" s="11">
        <f>SUMIF(Barang_Masuk!D:D,A159,Barang_Masuk!F:F)</f>
        <v>520</v>
      </c>
      <c r="F159" s="11">
        <f>SUMIF(Barang_Keluar!D:D,A159,Barang_Keluar!F:F)</f>
        <v>96</v>
      </c>
      <c r="G159" s="11">
        <f>current_stock[[#This Row],[Stock Awal]]+current_stock[[#This Row],[Qty Received]]-current_stock[[#This Row],[Qty Dispatched]]</f>
        <v>516</v>
      </c>
      <c r="H159" s="11">
        <f>VLOOKUP(current_stock[[#This Row],[Item Code]],master_barang[],9,FALSE)</f>
        <v>40</v>
      </c>
      <c r="I159" s="11">
        <f>VLOOKUP(current_stock[[#This Row],[Item Code]],master_barang[],11,FALSE)</f>
        <v>20</v>
      </c>
      <c r="J159" s="11">
        <f>VLOOKUP(current_stock[[#This Row],[Item Code]],master_barang[],10,FALSE)</f>
        <v>240</v>
      </c>
      <c r="K159" s="11" t="str">
        <f>IF(current_stock[[#This Row],[Qty Available]]&lt;current_stock[[#This Row],[Re Order Point]],"Reorder Required",IF(current_stock[[#This Row],[Qty Available]]&gt;current_stock[[#This Row],[Maximum Stock]],"Overstock","Safe Stock Level"))</f>
        <v>Overstock</v>
      </c>
      <c r="M159" t="s">
        <v>335</v>
      </c>
      <c r="N159" t="s">
        <v>336</v>
      </c>
      <c r="O159" t="s">
        <v>305</v>
      </c>
      <c r="P159" t="s">
        <v>4593</v>
      </c>
      <c r="Q159">
        <v>1334</v>
      </c>
      <c r="R159">
        <v>250</v>
      </c>
      <c r="S159">
        <v>313</v>
      </c>
      <c r="T159">
        <v>870</v>
      </c>
    </row>
    <row r="160" spans="1:20" x14ac:dyDescent="0.3">
      <c r="A160" s="10" t="s">
        <v>387</v>
      </c>
      <c r="B160" s="9" t="str">
        <f>VLOOKUP(current_stock[[#This Row],[Item Code]],master_barang[],2,FALSE)</f>
        <v>Rinso Home Care Variant 8</v>
      </c>
      <c r="C160" s="9" t="str">
        <f>VLOOKUP(current_stock[[#This Row],[Item Code]],master_barang[],3,FALSE)</f>
        <v>Home Care</v>
      </c>
      <c r="D160" s="11">
        <f>VLOOKUP(current_stock[[#This Row],[Item Code]],stok_awal[],2,FALSE)</f>
        <v>1975</v>
      </c>
      <c r="E160" s="11">
        <f>SUMIF(Barang_Masuk!D:D,A160,Barang_Masuk!F:F)</f>
        <v>680</v>
      </c>
      <c r="F160" s="11">
        <f>SUMIF(Barang_Keluar!D:D,A160,Barang_Keluar!F:F)</f>
        <v>348</v>
      </c>
      <c r="G160" s="11">
        <f>current_stock[[#This Row],[Stock Awal]]+current_stock[[#This Row],[Qty Received]]-current_stock[[#This Row],[Qty Dispatched]]</f>
        <v>2307</v>
      </c>
      <c r="H160" s="11">
        <f>VLOOKUP(current_stock[[#This Row],[Item Code]],master_barang[],9,FALSE)</f>
        <v>400</v>
      </c>
      <c r="I160" s="11">
        <f>VLOOKUP(current_stock[[#This Row],[Item Code]],master_barang[],11,FALSE)</f>
        <v>200</v>
      </c>
      <c r="J160" s="11">
        <f>VLOOKUP(current_stock[[#This Row],[Item Code]],master_barang[],10,FALSE)</f>
        <v>1600</v>
      </c>
      <c r="K160" s="11" t="str">
        <f>IF(current_stock[[#This Row],[Qty Available]]&lt;current_stock[[#This Row],[Re Order Point]],"Reorder Required",IF(current_stock[[#This Row],[Qty Available]]&gt;current_stock[[#This Row],[Maximum Stock]],"Overstock","Safe Stock Level"))</f>
        <v>Overstock</v>
      </c>
      <c r="M160" t="s">
        <v>429</v>
      </c>
      <c r="N160" t="s">
        <v>430</v>
      </c>
      <c r="O160" t="s">
        <v>371</v>
      </c>
      <c r="P160" t="s">
        <v>4593</v>
      </c>
      <c r="Q160">
        <v>1336</v>
      </c>
      <c r="R160">
        <v>200</v>
      </c>
      <c r="S160">
        <v>290</v>
      </c>
      <c r="T160">
        <v>740</v>
      </c>
    </row>
    <row r="161" spans="1:20" x14ac:dyDescent="0.3">
      <c r="A161" s="10" t="s">
        <v>389</v>
      </c>
      <c r="B161" s="9" t="str">
        <f>VLOOKUP(current_stock[[#This Row],[Item Code]],master_barang[],2,FALSE)</f>
        <v>Molto Home Care Variant 9</v>
      </c>
      <c r="C161" s="9" t="str">
        <f>VLOOKUP(current_stock[[#This Row],[Item Code]],master_barang[],3,FALSE)</f>
        <v>Home Care</v>
      </c>
      <c r="D161" s="11">
        <f>VLOOKUP(current_stock[[#This Row],[Item Code]],stok_awal[],2,FALSE)</f>
        <v>548</v>
      </c>
      <c r="E161" s="11">
        <f>SUMIF(Barang_Masuk!D:D,A161,Barang_Masuk!F:F)</f>
        <v>750</v>
      </c>
      <c r="F161" s="11">
        <f>SUMIF(Barang_Keluar!D:D,A161,Barang_Keluar!F:F)</f>
        <v>363</v>
      </c>
      <c r="G161" s="11">
        <f>current_stock[[#This Row],[Stock Awal]]+current_stock[[#This Row],[Qty Received]]-current_stock[[#This Row],[Qty Dispatched]]</f>
        <v>935</v>
      </c>
      <c r="H161" s="11">
        <f>VLOOKUP(current_stock[[#This Row],[Item Code]],master_barang[],9,FALSE)</f>
        <v>150</v>
      </c>
      <c r="I161" s="11">
        <f>VLOOKUP(current_stock[[#This Row],[Item Code]],master_barang[],11,FALSE)</f>
        <v>75</v>
      </c>
      <c r="J161" s="11">
        <f>VLOOKUP(current_stock[[#This Row],[Item Code]],master_barang[],10,FALSE)</f>
        <v>900</v>
      </c>
      <c r="K161" s="11" t="str">
        <f>IF(current_stock[[#This Row],[Qty Available]]&lt;current_stock[[#This Row],[Re Order Point]],"Reorder Required",IF(current_stock[[#This Row],[Qty Available]]&gt;current_stock[[#This Row],[Maximum Stock]],"Overstock","Safe Stock Level"))</f>
        <v>Overstock</v>
      </c>
      <c r="M161" t="s">
        <v>182</v>
      </c>
      <c r="N161" t="s">
        <v>183</v>
      </c>
      <c r="O161" t="s">
        <v>119</v>
      </c>
      <c r="P161" t="s">
        <v>4592</v>
      </c>
      <c r="Q161">
        <v>1354</v>
      </c>
      <c r="R161">
        <v>250</v>
      </c>
      <c r="S161">
        <v>143</v>
      </c>
      <c r="T161">
        <v>610</v>
      </c>
    </row>
    <row r="162" spans="1:20" x14ac:dyDescent="0.3">
      <c r="A162" s="10" t="s">
        <v>391</v>
      </c>
      <c r="B162" s="9" t="str">
        <f>VLOOKUP(current_stock[[#This Row],[Item Code]],master_barang[],2,FALSE)</f>
        <v>Molto Home Care Variant 10</v>
      </c>
      <c r="C162" s="9" t="str">
        <f>VLOOKUP(current_stock[[#This Row],[Item Code]],master_barang[],3,FALSE)</f>
        <v>Home Care</v>
      </c>
      <c r="D162" s="11">
        <f>VLOOKUP(current_stock[[#This Row],[Item Code]],stok_awal[],2,FALSE)</f>
        <v>384</v>
      </c>
      <c r="E162" s="11">
        <f>SUMIF(Barang_Masuk!D:D,A162,Barang_Masuk!F:F)</f>
        <v>640</v>
      </c>
      <c r="F162" s="11">
        <f>SUMIF(Barang_Keluar!D:D,A162,Barang_Keluar!F:F)</f>
        <v>579</v>
      </c>
      <c r="G162" s="11">
        <f>current_stock[[#This Row],[Stock Awal]]+current_stock[[#This Row],[Qty Received]]-current_stock[[#This Row],[Qty Dispatched]]</f>
        <v>445</v>
      </c>
      <c r="H162" s="11">
        <f>VLOOKUP(current_stock[[#This Row],[Item Code]],master_barang[],9,FALSE)</f>
        <v>150</v>
      </c>
      <c r="I162" s="11">
        <f>VLOOKUP(current_stock[[#This Row],[Item Code]],master_barang[],11,FALSE)</f>
        <v>75</v>
      </c>
      <c r="J162" s="11">
        <f>VLOOKUP(current_stock[[#This Row],[Item Code]],master_barang[],10,FALSE)</f>
        <v>900</v>
      </c>
      <c r="K162" s="11" t="str">
        <f>IF(current_stock[[#This Row],[Qty Available]]&lt;current_stock[[#This Row],[Re Order Point]],"Reorder Required",IF(current_stock[[#This Row],[Qty Available]]&gt;current_stock[[#This Row],[Maximum Stock]],"Overstock","Safe Stock Level"))</f>
        <v>Safe Stock Level</v>
      </c>
      <c r="M162" t="s">
        <v>425</v>
      </c>
      <c r="N162" t="s">
        <v>426</v>
      </c>
      <c r="O162" t="s">
        <v>371</v>
      </c>
      <c r="P162" t="s">
        <v>4593</v>
      </c>
      <c r="Q162">
        <v>1355</v>
      </c>
      <c r="R162">
        <v>120</v>
      </c>
      <c r="S162">
        <v>394</v>
      </c>
      <c r="T162">
        <v>1190</v>
      </c>
    </row>
    <row r="163" spans="1:20" x14ac:dyDescent="0.3">
      <c r="A163" s="10" t="s">
        <v>393</v>
      </c>
      <c r="B163" s="9" t="str">
        <f>VLOOKUP(current_stock[[#This Row],[Item Code]],master_barang[],2,FALSE)</f>
        <v>Sunlight Home Care Variant 11</v>
      </c>
      <c r="C163" s="9" t="str">
        <f>VLOOKUP(current_stock[[#This Row],[Item Code]],master_barang[],3,FALSE)</f>
        <v>Home Care</v>
      </c>
      <c r="D163" s="11">
        <f>VLOOKUP(current_stock[[#This Row],[Item Code]],stok_awal[],2,FALSE)</f>
        <v>892</v>
      </c>
      <c r="E163" s="11">
        <f>SUMIF(Barang_Masuk!D:D,A163,Barang_Masuk!F:F)</f>
        <v>700</v>
      </c>
      <c r="F163" s="11">
        <f>SUMIF(Barang_Keluar!D:D,A163,Barang_Keluar!F:F)</f>
        <v>321</v>
      </c>
      <c r="G163" s="11">
        <f>current_stock[[#This Row],[Stock Awal]]+current_stock[[#This Row],[Qty Received]]-current_stock[[#This Row],[Qty Dispatched]]</f>
        <v>1271</v>
      </c>
      <c r="H163" s="11">
        <f>VLOOKUP(current_stock[[#This Row],[Item Code]],master_barang[],9,FALSE)</f>
        <v>180</v>
      </c>
      <c r="I163" s="11">
        <f>VLOOKUP(current_stock[[#This Row],[Item Code]],master_barang[],11,FALSE)</f>
        <v>90</v>
      </c>
      <c r="J163" s="11">
        <f>VLOOKUP(current_stock[[#This Row],[Item Code]],master_barang[],10,FALSE)</f>
        <v>1080</v>
      </c>
      <c r="K163" s="11" t="str">
        <f>IF(current_stock[[#This Row],[Qty Available]]&lt;current_stock[[#This Row],[Re Order Point]],"Reorder Required",IF(current_stock[[#This Row],[Qty Available]]&gt;current_stock[[#This Row],[Maximum Stock]],"Overstock","Safe Stock Level"))</f>
        <v>Overstock</v>
      </c>
      <c r="M163" t="s">
        <v>84</v>
      </c>
      <c r="N163" t="s">
        <v>85</v>
      </c>
      <c r="O163" t="s">
        <v>13</v>
      </c>
      <c r="P163" t="s">
        <v>4592</v>
      </c>
      <c r="Q163">
        <v>1364</v>
      </c>
      <c r="R163">
        <v>500</v>
      </c>
      <c r="S163">
        <v>176</v>
      </c>
      <c r="T163">
        <v>300</v>
      </c>
    </row>
    <row r="164" spans="1:20" x14ac:dyDescent="0.3">
      <c r="A164" s="10" t="s">
        <v>395</v>
      </c>
      <c r="B164" s="9" t="str">
        <f>VLOOKUP(current_stock[[#This Row],[Item Code]],master_barang[],2,FALSE)</f>
        <v>Molto Home Care Variant 12</v>
      </c>
      <c r="C164" s="9" t="str">
        <f>VLOOKUP(current_stock[[#This Row],[Item Code]],master_barang[],3,FALSE)</f>
        <v>Home Care</v>
      </c>
      <c r="D164" s="11">
        <f>VLOOKUP(current_stock[[#This Row],[Item Code]],stok_awal[],2,FALSE)</f>
        <v>634</v>
      </c>
      <c r="E164" s="11">
        <f>SUMIF(Barang_Masuk!D:D,A164,Barang_Masuk!F:F)</f>
        <v>760</v>
      </c>
      <c r="F164" s="11">
        <f>SUMIF(Barang_Keluar!D:D,A164,Barang_Keluar!F:F)</f>
        <v>251</v>
      </c>
      <c r="G164" s="11">
        <f>current_stock[[#This Row],[Stock Awal]]+current_stock[[#This Row],[Qty Received]]-current_stock[[#This Row],[Qty Dispatched]]</f>
        <v>1143</v>
      </c>
      <c r="H164" s="11">
        <f>VLOOKUP(current_stock[[#This Row],[Item Code]],master_barang[],9,FALSE)</f>
        <v>150</v>
      </c>
      <c r="I164" s="11">
        <f>VLOOKUP(current_stock[[#This Row],[Item Code]],master_barang[],11,FALSE)</f>
        <v>75</v>
      </c>
      <c r="J164" s="11">
        <f>VLOOKUP(current_stock[[#This Row],[Item Code]],master_barang[],10,FALSE)</f>
        <v>600</v>
      </c>
      <c r="K164" s="11" t="str">
        <f>IF(current_stock[[#This Row],[Qty Available]]&lt;current_stock[[#This Row],[Re Order Point]],"Reorder Required",IF(current_stock[[#This Row],[Qty Available]]&gt;current_stock[[#This Row],[Maximum Stock]],"Overstock","Safe Stock Level"))</f>
        <v>Overstock</v>
      </c>
      <c r="M164" t="s">
        <v>403</v>
      </c>
      <c r="N164" t="s">
        <v>404</v>
      </c>
      <c r="O164" t="s">
        <v>371</v>
      </c>
      <c r="P164" t="s">
        <v>4592</v>
      </c>
      <c r="Q164">
        <v>1399</v>
      </c>
      <c r="R164">
        <v>300</v>
      </c>
      <c r="S164">
        <v>315</v>
      </c>
      <c r="T164">
        <v>830</v>
      </c>
    </row>
    <row r="165" spans="1:20" x14ac:dyDescent="0.3">
      <c r="A165" s="10" t="s">
        <v>397</v>
      </c>
      <c r="B165" s="9" t="str">
        <f>VLOOKUP(current_stock[[#This Row],[Item Code]],master_barang[],2,FALSE)</f>
        <v>Rinso Home Care Variant 13</v>
      </c>
      <c r="C165" s="9" t="str">
        <f>VLOOKUP(current_stock[[#This Row],[Item Code]],master_barang[],3,FALSE)</f>
        <v>Home Care</v>
      </c>
      <c r="D165" s="11">
        <f>VLOOKUP(current_stock[[#This Row],[Item Code]],stok_awal[],2,FALSE)</f>
        <v>209</v>
      </c>
      <c r="E165" s="11">
        <f>SUMIF(Barang_Masuk!D:D,A165,Barang_Masuk!F:F)</f>
        <v>1630</v>
      </c>
      <c r="F165" s="11">
        <f>SUMIF(Barang_Keluar!D:D,A165,Barang_Keluar!F:F)</f>
        <v>399</v>
      </c>
      <c r="G165" s="11">
        <f>current_stock[[#This Row],[Stock Awal]]+current_stock[[#This Row],[Qty Received]]-current_stock[[#This Row],[Qty Dispatched]]</f>
        <v>1440</v>
      </c>
      <c r="H165" s="11">
        <f>VLOOKUP(current_stock[[#This Row],[Item Code]],master_barang[],9,FALSE)</f>
        <v>100</v>
      </c>
      <c r="I165" s="11">
        <f>VLOOKUP(current_stock[[#This Row],[Item Code]],master_barang[],11,FALSE)</f>
        <v>50</v>
      </c>
      <c r="J165" s="11">
        <f>VLOOKUP(current_stock[[#This Row],[Item Code]],master_barang[],10,FALSE)</f>
        <v>600</v>
      </c>
      <c r="K165" s="11" t="str">
        <f>IF(current_stock[[#This Row],[Qty Available]]&lt;current_stock[[#This Row],[Re Order Point]],"Reorder Required",IF(current_stock[[#This Row],[Qty Available]]&gt;current_stock[[#This Row],[Maximum Stock]],"Overstock","Safe Stock Level"))</f>
        <v>Overstock</v>
      </c>
      <c r="M165" t="s">
        <v>397</v>
      </c>
      <c r="N165" t="s">
        <v>398</v>
      </c>
      <c r="O165" t="s">
        <v>371</v>
      </c>
      <c r="P165" t="s">
        <v>4593</v>
      </c>
      <c r="Q165">
        <v>1440</v>
      </c>
      <c r="R165">
        <v>100</v>
      </c>
      <c r="S165">
        <v>399</v>
      </c>
      <c r="T165">
        <v>1630</v>
      </c>
    </row>
    <row r="166" spans="1:20" x14ac:dyDescent="0.3">
      <c r="A166" s="10" t="s">
        <v>399</v>
      </c>
      <c r="B166" s="9" t="str">
        <f>VLOOKUP(current_stock[[#This Row],[Item Code]],master_barang[],2,FALSE)</f>
        <v>Rinso Home Care Variant 14</v>
      </c>
      <c r="C166" s="9" t="str">
        <f>VLOOKUP(current_stock[[#This Row],[Item Code]],master_barang[],3,FALSE)</f>
        <v>Home Care</v>
      </c>
      <c r="D166" s="11">
        <f>VLOOKUP(current_stock[[#This Row],[Item Code]],stok_awal[],2,FALSE)</f>
        <v>626</v>
      </c>
      <c r="E166" s="11">
        <f>SUMIF(Barang_Masuk!D:D,A166,Barang_Masuk!F:F)</f>
        <v>840</v>
      </c>
      <c r="F166" s="11">
        <f>SUMIF(Barang_Keluar!D:D,A166,Barang_Keluar!F:F)</f>
        <v>256</v>
      </c>
      <c r="G166" s="11">
        <f>current_stock[[#This Row],[Stock Awal]]+current_stock[[#This Row],[Qty Received]]-current_stock[[#This Row],[Qty Dispatched]]</f>
        <v>1210</v>
      </c>
      <c r="H166" s="11">
        <f>VLOOKUP(current_stock[[#This Row],[Item Code]],master_barang[],9,FALSE)</f>
        <v>250</v>
      </c>
      <c r="I166" s="11">
        <f>VLOOKUP(current_stock[[#This Row],[Item Code]],master_barang[],11,FALSE)</f>
        <v>125</v>
      </c>
      <c r="J166" s="11">
        <f>VLOOKUP(current_stock[[#This Row],[Item Code]],master_barang[],10,FALSE)</f>
        <v>1500</v>
      </c>
      <c r="K166" s="11" t="str">
        <f>IF(current_stock[[#This Row],[Qty Available]]&lt;current_stock[[#This Row],[Re Order Point]],"Reorder Required",IF(current_stock[[#This Row],[Qty Available]]&gt;current_stock[[#This Row],[Maximum Stock]],"Overstock","Safe Stock Level"))</f>
        <v>Safe Stock Level</v>
      </c>
      <c r="M166" t="s">
        <v>446</v>
      </c>
      <c r="N166" t="s">
        <v>447</v>
      </c>
      <c r="O166" t="s">
        <v>435</v>
      </c>
      <c r="P166" t="s">
        <v>4592</v>
      </c>
      <c r="Q166">
        <v>1458</v>
      </c>
      <c r="R166">
        <v>250</v>
      </c>
      <c r="S166">
        <v>332</v>
      </c>
      <c r="T166">
        <v>790</v>
      </c>
    </row>
    <row r="167" spans="1:20" x14ac:dyDescent="0.3">
      <c r="A167" s="10" t="s">
        <v>401</v>
      </c>
      <c r="B167" s="9" t="str">
        <f>VLOOKUP(current_stock[[#This Row],[Item Code]],master_barang[],2,FALSE)</f>
        <v>Sunlight Home Care Variant 15</v>
      </c>
      <c r="C167" s="9" t="str">
        <f>VLOOKUP(current_stock[[#This Row],[Item Code]],master_barang[],3,FALSE)</f>
        <v>Home Care</v>
      </c>
      <c r="D167" s="11">
        <f>VLOOKUP(current_stock[[#This Row],[Item Code]],stok_awal[],2,FALSE)</f>
        <v>930</v>
      </c>
      <c r="E167" s="11">
        <f>SUMIF(Barang_Masuk!D:D,A167,Barang_Masuk!F:F)</f>
        <v>1200</v>
      </c>
      <c r="F167" s="11">
        <f>SUMIF(Barang_Keluar!D:D,A167,Barang_Keluar!F:F)</f>
        <v>278</v>
      </c>
      <c r="G167" s="11">
        <f>current_stock[[#This Row],[Stock Awal]]+current_stock[[#This Row],[Qty Received]]-current_stock[[#This Row],[Qty Dispatched]]</f>
        <v>1852</v>
      </c>
      <c r="H167" s="11">
        <f>VLOOKUP(current_stock[[#This Row],[Item Code]],master_barang[],9,FALSE)</f>
        <v>300</v>
      </c>
      <c r="I167" s="11">
        <f>VLOOKUP(current_stock[[#This Row],[Item Code]],master_barang[],11,FALSE)</f>
        <v>150</v>
      </c>
      <c r="J167" s="11">
        <f>VLOOKUP(current_stock[[#This Row],[Item Code]],master_barang[],10,FALSE)</f>
        <v>1800</v>
      </c>
      <c r="K167" s="11" t="str">
        <f>IF(current_stock[[#This Row],[Qty Available]]&lt;current_stock[[#This Row],[Re Order Point]],"Reorder Required",IF(current_stock[[#This Row],[Qty Available]]&gt;current_stock[[#This Row],[Maximum Stock]],"Overstock","Safe Stock Level"))</f>
        <v>Overstock</v>
      </c>
      <c r="M167" t="s">
        <v>355</v>
      </c>
      <c r="N167" t="s">
        <v>356</v>
      </c>
      <c r="O167" t="s">
        <v>305</v>
      </c>
      <c r="P167" t="s">
        <v>4592</v>
      </c>
      <c r="Q167">
        <v>1460</v>
      </c>
      <c r="R167">
        <v>500</v>
      </c>
      <c r="S167">
        <v>373</v>
      </c>
      <c r="T167">
        <v>210</v>
      </c>
    </row>
    <row r="168" spans="1:20" x14ac:dyDescent="0.3">
      <c r="A168" s="10" t="s">
        <v>403</v>
      </c>
      <c r="B168" s="9" t="str">
        <f>VLOOKUP(current_stock[[#This Row],[Item Code]],master_barang[],2,FALSE)</f>
        <v>Molto Home Care Variant 16</v>
      </c>
      <c r="C168" s="9" t="str">
        <f>VLOOKUP(current_stock[[#This Row],[Item Code]],master_barang[],3,FALSE)</f>
        <v>Home Care</v>
      </c>
      <c r="D168" s="11">
        <f>VLOOKUP(current_stock[[#This Row],[Item Code]],stok_awal[],2,FALSE)</f>
        <v>884</v>
      </c>
      <c r="E168" s="11">
        <f>SUMIF(Barang_Masuk!D:D,A168,Barang_Masuk!F:F)</f>
        <v>830</v>
      </c>
      <c r="F168" s="11">
        <f>SUMIF(Barang_Keluar!D:D,A168,Barang_Keluar!F:F)</f>
        <v>315</v>
      </c>
      <c r="G168" s="11">
        <f>current_stock[[#This Row],[Stock Awal]]+current_stock[[#This Row],[Qty Received]]-current_stock[[#This Row],[Qty Dispatched]]</f>
        <v>1399</v>
      </c>
      <c r="H168" s="11">
        <f>VLOOKUP(current_stock[[#This Row],[Item Code]],master_barang[],9,FALSE)</f>
        <v>300</v>
      </c>
      <c r="I168" s="11">
        <f>VLOOKUP(current_stock[[#This Row],[Item Code]],master_barang[],11,FALSE)</f>
        <v>150</v>
      </c>
      <c r="J168" s="11">
        <f>VLOOKUP(current_stock[[#This Row],[Item Code]],master_barang[],10,FALSE)</f>
        <v>1800</v>
      </c>
      <c r="K168" s="11" t="str">
        <f>IF(current_stock[[#This Row],[Qty Available]]&lt;current_stock[[#This Row],[Re Order Point]],"Reorder Required",IF(current_stock[[#This Row],[Qty Available]]&gt;current_stock[[#This Row],[Maximum Stock]],"Overstock","Safe Stock Level"))</f>
        <v>Safe Stock Level</v>
      </c>
      <c r="M168" t="s">
        <v>154</v>
      </c>
      <c r="N168" t="s">
        <v>155</v>
      </c>
      <c r="O168" t="s">
        <v>119</v>
      </c>
      <c r="P168" t="s">
        <v>4592</v>
      </c>
      <c r="Q168">
        <v>1464</v>
      </c>
      <c r="R168">
        <v>250</v>
      </c>
      <c r="S168">
        <v>381</v>
      </c>
      <c r="T168">
        <v>630</v>
      </c>
    </row>
    <row r="169" spans="1:20" x14ac:dyDescent="0.3">
      <c r="A169" s="10" t="s">
        <v>405</v>
      </c>
      <c r="B169" s="9" t="str">
        <f>VLOOKUP(current_stock[[#This Row],[Item Code]],master_barang[],2,FALSE)</f>
        <v>Rinso Home Care Variant 17</v>
      </c>
      <c r="C169" s="9" t="str">
        <f>VLOOKUP(current_stock[[#This Row],[Item Code]],master_barang[],3,FALSE)</f>
        <v>Home Care</v>
      </c>
      <c r="D169" s="11">
        <f>VLOOKUP(current_stock[[#This Row],[Item Code]],stok_awal[],2,FALSE)</f>
        <v>500</v>
      </c>
      <c r="E169" s="11">
        <f>SUMIF(Barang_Masuk!D:D,A169,Barang_Masuk!F:F)</f>
        <v>320</v>
      </c>
      <c r="F169" s="11">
        <f>SUMIF(Barang_Keluar!D:D,A169,Barang_Keluar!F:F)</f>
        <v>130</v>
      </c>
      <c r="G169" s="11">
        <f>current_stock[[#This Row],[Stock Awal]]+current_stock[[#This Row],[Qty Received]]-current_stock[[#This Row],[Qty Dispatched]]</f>
        <v>690</v>
      </c>
      <c r="H169" s="11">
        <f>VLOOKUP(current_stock[[#This Row],[Item Code]],master_barang[],9,FALSE)</f>
        <v>100</v>
      </c>
      <c r="I169" s="11">
        <f>VLOOKUP(current_stock[[#This Row],[Item Code]],master_barang[],11,FALSE)</f>
        <v>50</v>
      </c>
      <c r="J169" s="11">
        <f>VLOOKUP(current_stock[[#This Row],[Item Code]],master_barang[],10,FALSE)</f>
        <v>500</v>
      </c>
      <c r="K169" s="11" t="str">
        <f>IF(current_stock[[#This Row],[Qty Available]]&lt;current_stock[[#This Row],[Re Order Point]],"Reorder Required",IF(current_stock[[#This Row],[Qty Available]]&gt;current_stock[[#This Row],[Maximum Stock]],"Overstock","Safe Stock Level"))</f>
        <v>Overstock</v>
      </c>
      <c r="M169" t="s">
        <v>212</v>
      </c>
      <c r="N169" t="s">
        <v>213</v>
      </c>
      <c r="O169" t="s">
        <v>202</v>
      </c>
      <c r="P169" t="s">
        <v>4592</v>
      </c>
      <c r="Q169">
        <v>1471</v>
      </c>
      <c r="R169">
        <v>250</v>
      </c>
      <c r="S169">
        <v>379</v>
      </c>
      <c r="T169">
        <v>1100</v>
      </c>
    </row>
    <row r="170" spans="1:20" x14ac:dyDescent="0.3">
      <c r="A170" s="10" t="s">
        <v>407</v>
      </c>
      <c r="B170" s="9" t="str">
        <f>VLOOKUP(current_stock[[#This Row],[Item Code]],master_barang[],2,FALSE)</f>
        <v>Molto Home Care Variant 18</v>
      </c>
      <c r="C170" s="9" t="str">
        <f>VLOOKUP(current_stock[[#This Row],[Item Code]],master_barang[],3,FALSE)</f>
        <v>Home Care</v>
      </c>
      <c r="D170" s="11">
        <f>VLOOKUP(current_stock[[#This Row],[Item Code]],stok_awal[],2,FALSE)</f>
        <v>389</v>
      </c>
      <c r="E170" s="11">
        <f>SUMIF(Barang_Masuk!D:D,A170,Barang_Masuk!F:F)</f>
        <v>620</v>
      </c>
      <c r="F170" s="11">
        <f>SUMIF(Barang_Keluar!D:D,A170,Barang_Keluar!F:F)</f>
        <v>252</v>
      </c>
      <c r="G170" s="11">
        <f>current_stock[[#This Row],[Stock Awal]]+current_stock[[#This Row],[Qty Received]]-current_stock[[#This Row],[Qty Dispatched]]</f>
        <v>757</v>
      </c>
      <c r="H170" s="11">
        <f>VLOOKUP(current_stock[[#This Row],[Item Code]],master_barang[],9,FALSE)</f>
        <v>180</v>
      </c>
      <c r="I170" s="11">
        <f>VLOOKUP(current_stock[[#This Row],[Item Code]],master_barang[],11,FALSE)</f>
        <v>90</v>
      </c>
      <c r="J170" s="11">
        <f>VLOOKUP(current_stock[[#This Row],[Item Code]],master_barang[],10,FALSE)</f>
        <v>900</v>
      </c>
      <c r="K170" s="11" t="str">
        <f>IF(current_stock[[#This Row],[Qty Available]]&lt;current_stock[[#This Row],[Re Order Point]],"Reorder Required",IF(current_stock[[#This Row],[Qty Available]]&gt;current_stock[[#This Row],[Maximum Stock]],"Overstock","Safe Stock Level"))</f>
        <v>Safe Stock Level</v>
      </c>
      <c r="M170" t="s">
        <v>345</v>
      </c>
      <c r="N170" t="s">
        <v>346</v>
      </c>
      <c r="O170" t="s">
        <v>305</v>
      </c>
      <c r="P170" t="s">
        <v>4593</v>
      </c>
      <c r="Q170">
        <v>1506</v>
      </c>
      <c r="R170">
        <v>200</v>
      </c>
      <c r="S170">
        <v>186</v>
      </c>
      <c r="T170">
        <v>740</v>
      </c>
    </row>
    <row r="171" spans="1:20" x14ac:dyDescent="0.3">
      <c r="A171" s="10" t="s">
        <v>409</v>
      </c>
      <c r="B171" s="9" t="str">
        <f>VLOOKUP(current_stock[[#This Row],[Item Code]],master_barang[],2,FALSE)</f>
        <v>Rinso Home Care Variant 19</v>
      </c>
      <c r="C171" s="9" t="str">
        <f>VLOOKUP(current_stock[[#This Row],[Item Code]],master_barang[],3,FALSE)</f>
        <v>Home Care</v>
      </c>
      <c r="D171" s="11">
        <f>VLOOKUP(current_stock[[#This Row],[Item Code]],stok_awal[],2,FALSE)</f>
        <v>329</v>
      </c>
      <c r="E171" s="11">
        <f>SUMIF(Barang_Masuk!D:D,A171,Barang_Masuk!F:F)</f>
        <v>530</v>
      </c>
      <c r="F171" s="11">
        <f>SUMIF(Barang_Keluar!D:D,A171,Barang_Keluar!F:F)</f>
        <v>204</v>
      </c>
      <c r="G171" s="11">
        <f>current_stock[[#This Row],[Stock Awal]]+current_stock[[#This Row],[Qty Received]]-current_stock[[#This Row],[Qty Dispatched]]</f>
        <v>655</v>
      </c>
      <c r="H171" s="11">
        <f>VLOOKUP(current_stock[[#This Row],[Item Code]],master_barang[],9,FALSE)</f>
        <v>80</v>
      </c>
      <c r="I171" s="11">
        <f>VLOOKUP(current_stock[[#This Row],[Item Code]],master_barang[],11,FALSE)</f>
        <v>40</v>
      </c>
      <c r="J171" s="11">
        <f>VLOOKUP(current_stock[[#This Row],[Item Code]],master_barang[],10,FALSE)</f>
        <v>320</v>
      </c>
      <c r="K171" s="11" t="str">
        <f>IF(current_stock[[#This Row],[Qty Available]]&lt;current_stock[[#This Row],[Re Order Point]],"Reorder Required",IF(current_stock[[#This Row],[Qty Available]]&gt;current_stock[[#This Row],[Maximum Stock]],"Overstock","Safe Stock Level"))</f>
        <v>Overstock</v>
      </c>
      <c r="M171" t="s">
        <v>433</v>
      </c>
      <c r="N171" t="s">
        <v>434</v>
      </c>
      <c r="O171" t="s">
        <v>435</v>
      </c>
      <c r="P171" t="s">
        <v>4592</v>
      </c>
      <c r="Q171">
        <v>1517</v>
      </c>
      <c r="R171">
        <v>500</v>
      </c>
      <c r="S171">
        <v>442</v>
      </c>
      <c r="T171">
        <v>880</v>
      </c>
    </row>
    <row r="172" spans="1:20" x14ac:dyDescent="0.3">
      <c r="A172" s="10" t="s">
        <v>411</v>
      </c>
      <c r="B172" s="9" t="str">
        <f>VLOOKUP(current_stock[[#This Row],[Item Code]],master_barang[],2,FALSE)</f>
        <v>Sunlight Home Care Variant 20</v>
      </c>
      <c r="C172" s="9" t="str">
        <f>VLOOKUP(current_stock[[#This Row],[Item Code]],master_barang[],3,FALSE)</f>
        <v>Home Care</v>
      </c>
      <c r="D172" s="11">
        <f>VLOOKUP(current_stock[[#This Row],[Item Code]],stok_awal[],2,FALSE)</f>
        <v>900</v>
      </c>
      <c r="E172" s="11">
        <f>SUMIF(Barang_Masuk!D:D,A172,Barang_Masuk!F:F)</f>
        <v>590</v>
      </c>
      <c r="F172" s="11">
        <f>SUMIF(Barang_Keluar!D:D,A172,Barang_Keluar!F:F)</f>
        <v>287</v>
      </c>
      <c r="G172" s="11">
        <f>current_stock[[#This Row],[Stock Awal]]+current_stock[[#This Row],[Qty Received]]-current_stock[[#This Row],[Qty Dispatched]]</f>
        <v>1203</v>
      </c>
      <c r="H172" s="11">
        <f>VLOOKUP(current_stock[[#This Row],[Item Code]],master_barang[],9,FALSE)</f>
        <v>180</v>
      </c>
      <c r="I172" s="11">
        <f>VLOOKUP(current_stock[[#This Row],[Item Code]],master_barang[],11,FALSE)</f>
        <v>90</v>
      </c>
      <c r="J172" s="11">
        <f>VLOOKUP(current_stock[[#This Row],[Item Code]],master_barang[],10,FALSE)</f>
        <v>900</v>
      </c>
      <c r="K172" s="11" t="str">
        <f>IF(current_stock[[#This Row],[Qty Available]]&lt;current_stock[[#This Row],[Re Order Point]],"Reorder Required",IF(current_stock[[#This Row],[Qty Available]]&gt;current_stock[[#This Row],[Maximum Stock]],"Overstock","Safe Stock Level"))</f>
        <v>Overstock</v>
      </c>
      <c r="M172" t="s">
        <v>180</v>
      </c>
      <c r="N172" t="s">
        <v>181</v>
      </c>
      <c r="O172" t="s">
        <v>119</v>
      </c>
      <c r="P172" t="s">
        <v>4593</v>
      </c>
      <c r="Q172">
        <v>1583</v>
      </c>
      <c r="R172">
        <v>300</v>
      </c>
      <c r="S172">
        <v>296</v>
      </c>
      <c r="T172">
        <v>1070</v>
      </c>
    </row>
    <row r="173" spans="1:20" x14ac:dyDescent="0.3">
      <c r="A173" s="10" t="s">
        <v>413</v>
      </c>
      <c r="B173" s="9" t="str">
        <f>VLOOKUP(current_stock[[#This Row],[Item Code]],master_barang[],2,FALSE)</f>
        <v>Rinso Home Care Variant 21</v>
      </c>
      <c r="C173" s="9" t="str">
        <f>VLOOKUP(current_stock[[#This Row],[Item Code]],master_barang[],3,FALSE)</f>
        <v>Home Care</v>
      </c>
      <c r="D173" s="11">
        <f>VLOOKUP(current_stock[[#This Row],[Item Code]],stok_awal[],2,FALSE)</f>
        <v>799</v>
      </c>
      <c r="E173" s="11">
        <f>SUMIF(Barang_Masuk!D:D,A173,Barang_Masuk!F:F)</f>
        <v>400</v>
      </c>
      <c r="F173" s="11">
        <f>SUMIF(Barang_Keluar!D:D,A173,Barang_Keluar!F:F)</f>
        <v>251</v>
      </c>
      <c r="G173" s="11">
        <f>current_stock[[#This Row],[Stock Awal]]+current_stock[[#This Row],[Qty Received]]-current_stock[[#This Row],[Qty Dispatched]]</f>
        <v>948</v>
      </c>
      <c r="H173" s="11">
        <f>VLOOKUP(current_stock[[#This Row],[Item Code]],master_barang[],9,FALSE)</f>
        <v>180</v>
      </c>
      <c r="I173" s="11">
        <f>VLOOKUP(current_stock[[#This Row],[Item Code]],master_barang[],11,FALSE)</f>
        <v>90</v>
      </c>
      <c r="J173" s="11">
        <f>VLOOKUP(current_stock[[#This Row],[Item Code]],master_barang[],10,FALSE)</f>
        <v>900</v>
      </c>
      <c r="K173" s="11" t="str">
        <f>IF(current_stock[[#This Row],[Qty Available]]&lt;current_stock[[#This Row],[Re Order Point]],"Reorder Required",IF(current_stock[[#This Row],[Qty Available]]&gt;current_stock[[#This Row],[Maximum Stock]],"Overstock","Safe Stock Level"))</f>
        <v>Overstock</v>
      </c>
      <c r="M173" t="s">
        <v>98</v>
      </c>
      <c r="N173" t="s">
        <v>99</v>
      </c>
      <c r="O173" t="s">
        <v>13</v>
      </c>
      <c r="P173" t="s">
        <v>4593</v>
      </c>
      <c r="Q173">
        <v>1589</v>
      </c>
      <c r="R173">
        <v>250</v>
      </c>
      <c r="S173">
        <v>270</v>
      </c>
      <c r="T173">
        <v>830</v>
      </c>
    </row>
    <row r="174" spans="1:20" x14ac:dyDescent="0.3">
      <c r="A174" s="10" t="s">
        <v>415</v>
      </c>
      <c r="B174" s="9" t="str">
        <f>VLOOKUP(current_stock[[#This Row],[Item Code]],master_barang[],2,FALSE)</f>
        <v>Sunlight Home Care Variant 22</v>
      </c>
      <c r="C174" s="9" t="str">
        <f>VLOOKUP(current_stock[[#This Row],[Item Code]],master_barang[],3,FALSE)</f>
        <v>Home Care</v>
      </c>
      <c r="D174" s="11">
        <f>VLOOKUP(current_stock[[#This Row],[Item Code]],stok_awal[],2,FALSE)</f>
        <v>1994</v>
      </c>
      <c r="E174" s="11">
        <f>SUMIF(Barang_Masuk!D:D,A174,Barang_Masuk!F:F)</f>
        <v>420</v>
      </c>
      <c r="F174" s="11">
        <f>SUMIF(Barang_Keluar!D:D,A174,Barang_Keluar!F:F)</f>
        <v>484</v>
      </c>
      <c r="G174" s="11">
        <f>current_stock[[#This Row],[Stock Awal]]+current_stock[[#This Row],[Qty Received]]-current_stock[[#This Row],[Qty Dispatched]]</f>
        <v>1930</v>
      </c>
      <c r="H174" s="11">
        <f>VLOOKUP(current_stock[[#This Row],[Item Code]],master_barang[],9,FALSE)</f>
        <v>500</v>
      </c>
      <c r="I174" s="11">
        <f>VLOOKUP(current_stock[[#This Row],[Item Code]],master_barang[],11,FALSE)</f>
        <v>250</v>
      </c>
      <c r="J174" s="11">
        <f>VLOOKUP(current_stock[[#This Row],[Item Code]],master_barang[],10,FALSE)</f>
        <v>2000</v>
      </c>
      <c r="K174" s="11" t="str">
        <f>IF(current_stock[[#This Row],[Qty Available]]&lt;current_stock[[#This Row],[Re Order Point]],"Reorder Required",IF(current_stock[[#This Row],[Qty Available]]&gt;current_stock[[#This Row],[Maximum Stock]],"Overstock","Safe Stock Level"))</f>
        <v>Safe Stock Level</v>
      </c>
      <c r="M174" t="s">
        <v>249</v>
      </c>
      <c r="N174" t="s">
        <v>250</v>
      </c>
      <c r="O174" t="s">
        <v>202</v>
      </c>
      <c r="P174" t="s">
        <v>4593</v>
      </c>
      <c r="Q174">
        <v>1601</v>
      </c>
      <c r="R174">
        <v>400</v>
      </c>
      <c r="S174">
        <v>303</v>
      </c>
      <c r="T174">
        <v>510</v>
      </c>
    </row>
    <row r="175" spans="1:20" x14ac:dyDescent="0.3">
      <c r="A175" s="10" t="s">
        <v>417</v>
      </c>
      <c r="B175" s="9" t="str">
        <f>VLOOKUP(current_stock[[#This Row],[Item Code]],master_barang[],2,FALSE)</f>
        <v>Rinso Home Care Variant 23</v>
      </c>
      <c r="C175" s="9" t="str">
        <f>VLOOKUP(current_stock[[#This Row],[Item Code]],master_barang[],3,FALSE)</f>
        <v>Home Care</v>
      </c>
      <c r="D175" s="11">
        <f>VLOOKUP(current_stock[[#This Row],[Item Code]],stok_awal[],2,FALSE)</f>
        <v>581</v>
      </c>
      <c r="E175" s="11">
        <f>SUMIF(Barang_Masuk!D:D,A175,Barang_Masuk!F:F)</f>
        <v>990</v>
      </c>
      <c r="F175" s="11">
        <f>SUMIF(Barang_Keluar!D:D,A175,Barang_Keluar!F:F)</f>
        <v>264</v>
      </c>
      <c r="G175" s="11">
        <f>current_stock[[#This Row],[Stock Awal]]+current_stock[[#This Row],[Qty Received]]-current_stock[[#This Row],[Qty Dispatched]]</f>
        <v>1307</v>
      </c>
      <c r="H175" s="11">
        <f>VLOOKUP(current_stock[[#This Row],[Item Code]],master_barang[],9,FALSE)</f>
        <v>200</v>
      </c>
      <c r="I175" s="11">
        <f>VLOOKUP(current_stock[[#This Row],[Item Code]],master_barang[],11,FALSE)</f>
        <v>100</v>
      </c>
      <c r="J175" s="11">
        <f>VLOOKUP(current_stock[[#This Row],[Item Code]],master_barang[],10,FALSE)</f>
        <v>1000</v>
      </c>
      <c r="K175" s="11" t="str">
        <f>IF(current_stock[[#This Row],[Qty Available]]&lt;current_stock[[#This Row],[Re Order Point]],"Reorder Required",IF(current_stock[[#This Row],[Qty Available]]&gt;current_stock[[#This Row],[Maximum Stock]],"Overstock","Safe Stock Level"))</f>
        <v>Overstock</v>
      </c>
      <c r="M175" t="s">
        <v>464</v>
      </c>
      <c r="N175" t="s">
        <v>465</v>
      </c>
      <c r="O175" t="s">
        <v>435</v>
      </c>
      <c r="P175" t="s">
        <v>4593</v>
      </c>
      <c r="Q175">
        <v>1645</v>
      </c>
      <c r="R175">
        <v>250</v>
      </c>
      <c r="S175">
        <v>488</v>
      </c>
      <c r="T175">
        <v>930</v>
      </c>
    </row>
    <row r="176" spans="1:20" x14ac:dyDescent="0.3">
      <c r="A176" s="10" t="s">
        <v>419</v>
      </c>
      <c r="B176" s="9" t="str">
        <f>VLOOKUP(current_stock[[#This Row],[Item Code]],master_barang[],2,FALSE)</f>
        <v>Sunlight Home Care Variant 24</v>
      </c>
      <c r="C176" s="9" t="str">
        <f>VLOOKUP(current_stock[[#This Row],[Item Code]],master_barang[],3,FALSE)</f>
        <v>Home Care</v>
      </c>
      <c r="D176" s="11">
        <f>VLOOKUP(current_stock[[#This Row],[Item Code]],stok_awal[],2,FALSE)</f>
        <v>871</v>
      </c>
      <c r="E176" s="11">
        <f>SUMIF(Barang_Masuk!D:D,A176,Barang_Masuk!F:F)</f>
        <v>470</v>
      </c>
      <c r="F176" s="11">
        <f>SUMIF(Barang_Keluar!D:D,A176,Barang_Keluar!F:F)</f>
        <v>246</v>
      </c>
      <c r="G176" s="11">
        <f>current_stock[[#This Row],[Stock Awal]]+current_stock[[#This Row],[Qty Received]]-current_stock[[#This Row],[Qty Dispatched]]</f>
        <v>1095</v>
      </c>
      <c r="H176" s="11">
        <f>VLOOKUP(current_stock[[#This Row],[Item Code]],master_barang[],9,FALSE)</f>
        <v>200</v>
      </c>
      <c r="I176" s="11">
        <f>VLOOKUP(current_stock[[#This Row],[Item Code]],master_barang[],11,FALSE)</f>
        <v>100</v>
      </c>
      <c r="J176" s="11">
        <f>VLOOKUP(current_stock[[#This Row],[Item Code]],master_barang[],10,FALSE)</f>
        <v>800</v>
      </c>
      <c r="K176" s="11" t="str">
        <f>IF(current_stock[[#This Row],[Qty Available]]&lt;current_stock[[#This Row],[Re Order Point]],"Reorder Required",IF(current_stock[[#This Row],[Qty Available]]&gt;current_stock[[#This Row],[Maximum Stock]],"Overstock","Safe Stock Level"))</f>
        <v>Overstock</v>
      </c>
      <c r="M176" t="s">
        <v>363</v>
      </c>
      <c r="N176" t="s">
        <v>364</v>
      </c>
      <c r="O176" t="s">
        <v>305</v>
      </c>
      <c r="P176" t="s">
        <v>4592</v>
      </c>
      <c r="Q176">
        <v>1710</v>
      </c>
      <c r="R176">
        <v>300</v>
      </c>
      <c r="S176">
        <v>256</v>
      </c>
      <c r="T176">
        <v>1170</v>
      </c>
    </row>
    <row r="177" spans="1:20" x14ac:dyDescent="0.3">
      <c r="A177" s="10" t="s">
        <v>421</v>
      </c>
      <c r="B177" s="9" t="str">
        <f>VLOOKUP(current_stock[[#This Row],[Item Code]],master_barang[],2,FALSE)</f>
        <v>Rinso Home Care Variant 25</v>
      </c>
      <c r="C177" s="9" t="str">
        <f>VLOOKUP(current_stock[[#This Row],[Item Code]],master_barang[],3,FALSE)</f>
        <v>Home Care</v>
      </c>
      <c r="D177" s="11">
        <f>VLOOKUP(current_stock[[#This Row],[Item Code]],stok_awal[],2,FALSE)</f>
        <v>289</v>
      </c>
      <c r="E177" s="11">
        <f>SUMIF(Barang_Masuk!D:D,A177,Barang_Masuk!F:F)</f>
        <v>640</v>
      </c>
      <c r="F177" s="11">
        <f>SUMIF(Barang_Keluar!D:D,A177,Barang_Keluar!F:F)</f>
        <v>199</v>
      </c>
      <c r="G177" s="11">
        <f>current_stock[[#This Row],[Stock Awal]]+current_stock[[#This Row],[Qty Received]]-current_stock[[#This Row],[Qty Dispatched]]</f>
        <v>730</v>
      </c>
      <c r="H177" s="11">
        <f>VLOOKUP(current_stock[[#This Row],[Item Code]],master_barang[],9,FALSE)</f>
        <v>120</v>
      </c>
      <c r="I177" s="11">
        <f>VLOOKUP(current_stock[[#This Row],[Item Code]],master_barang[],11,FALSE)</f>
        <v>60</v>
      </c>
      <c r="J177" s="11">
        <f>VLOOKUP(current_stock[[#This Row],[Item Code]],master_barang[],10,FALSE)</f>
        <v>600</v>
      </c>
      <c r="K177" s="11" t="str">
        <f>IF(current_stock[[#This Row],[Qty Available]]&lt;current_stock[[#This Row],[Re Order Point]],"Reorder Required",IF(current_stock[[#This Row],[Qty Available]]&gt;current_stock[[#This Row],[Maximum Stock]],"Overstock","Safe Stock Level"))</f>
        <v>Overstock</v>
      </c>
      <c r="M177" t="s">
        <v>52</v>
      </c>
      <c r="N177" t="s">
        <v>53</v>
      </c>
      <c r="O177" t="s">
        <v>13</v>
      </c>
      <c r="P177" t="s">
        <v>4592</v>
      </c>
      <c r="Q177">
        <v>1746</v>
      </c>
      <c r="R177">
        <v>400</v>
      </c>
      <c r="S177">
        <v>317</v>
      </c>
      <c r="T177">
        <v>770</v>
      </c>
    </row>
    <row r="178" spans="1:20" x14ac:dyDescent="0.3">
      <c r="A178" s="10" t="s">
        <v>423</v>
      </c>
      <c r="B178" s="9" t="str">
        <f>VLOOKUP(current_stock[[#This Row],[Item Code]],master_barang[],2,FALSE)</f>
        <v>Sunlight Home Care Variant 26</v>
      </c>
      <c r="C178" s="9" t="str">
        <f>VLOOKUP(current_stock[[#This Row],[Item Code]],master_barang[],3,FALSE)</f>
        <v>Home Care</v>
      </c>
      <c r="D178" s="11">
        <f>VLOOKUP(current_stock[[#This Row],[Item Code]],stok_awal[],2,FALSE)</f>
        <v>305</v>
      </c>
      <c r="E178" s="11">
        <f>SUMIF(Barang_Masuk!D:D,A178,Barang_Masuk!F:F)</f>
        <v>460</v>
      </c>
      <c r="F178" s="11">
        <f>SUMIF(Barang_Keluar!D:D,A178,Barang_Keluar!F:F)</f>
        <v>228</v>
      </c>
      <c r="G178" s="11">
        <f>current_stock[[#This Row],[Stock Awal]]+current_stock[[#This Row],[Qty Received]]-current_stock[[#This Row],[Qty Dispatched]]</f>
        <v>537</v>
      </c>
      <c r="H178" s="11">
        <f>VLOOKUP(current_stock[[#This Row],[Item Code]],master_barang[],9,FALSE)</f>
        <v>80</v>
      </c>
      <c r="I178" s="11">
        <f>VLOOKUP(current_stock[[#This Row],[Item Code]],master_barang[],11,FALSE)</f>
        <v>40</v>
      </c>
      <c r="J178" s="11">
        <f>VLOOKUP(current_stock[[#This Row],[Item Code]],master_barang[],10,FALSE)</f>
        <v>320</v>
      </c>
      <c r="K178" s="11" t="str">
        <f>IF(current_stock[[#This Row],[Qty Available]]&lt;current_stock[[#This Row],[Re Order Point]],"Reorder Required",IF(current_stock[[#This Row],[Qty Available]]&gt;current_stock[[#This Row],[Maximum Stock]],"Overstock","Safe Stock Level"))</f>
        <v>Overstock</v>
      </c>
      <c r="M178" t="s">
        <v>164</v>
      </c>
      <c r="N178" t="s">
        <v>165</v>
      </c>
      <c r="O178" t="s">
        <v>119</v>
      </c>
      <c r="P178" t="s">
        <v>4593</v>
      </c>
      <c r="Q178">
        <v>1751</v>
      </c>
      <c r="R178">
        <v>180</v>
      </c>
      <c r="S178">
        <v>283</v>
      </c>
      <c r="T178">
        <v>1300</v>
      </c>
    </row>
    <row r="179" spans="1:20" x14ac:dyDescent="0.3">
      <c r="A179" s="10" t="s">
        <v>425</v>
      </c>
      <c r="B179" s="9" t="str">
        <f>VLOOKUP(current_stock[[#This Row],[Item Code]],master_barang[],2,FALSE)</f>
        <v>Molto Home Care Variant 27</v>
      </c>
      <c r="C179" s="9" t="str">
        <f>VLOOKUP(current_stock[[#This Row],[Item Code]],master_barang[],3,FALSE)</f>
        <v>Home Care</v>
      </c>
      <c r="D179" s="11">
        <f>VLOOKUP(current_stock[[#This Row],[Item Code]],stok_awal[],2,FALSE)</f>
        <v>559</v>
      </c>
      <c r="E179" s="11">
        <f>SUMIF(Barang_Masuk!D:D,A179,Barang_Masuk!F:F)</f>
        <v>1190</v>
      </c>
      <c r="F179" s="11">
        <f>SUMIF(Barang_Keluar!D:D,A179,Barang_Keluar!F:F)</f>
        <v>394</v>
      </c>
      <c r="G179" s="11">
        <f>current_stock[[#This Row],[Stock Awal]]+current_stock[[#This Row],[Qty Received]]-current_stock[[#This Row],[Qty Dispatched]]</f>
        <v>1355</v>
      </c>
      <c r="H179" s="11">
        <f>VLOOKUP(current_stock[[#This Row],[Item Code]],master_barang[],9,FALSE)</f>
        <v>120</v>
      </c>
      <c r="I179" s="11">
        <f>VLOOKUP(current_stock[[#This Row],[Item Code]],master_barang[],11,FALSE)</f>
        <v>60</v>
      </c>
      <c r="J179" s="11">
        <f>VLOOKUP(current_stock[[#This Row],[Item Code]],master_barang[],10,FALSE)</f>
        <v>480</v>
      </c>
      <c r="K179" s="11" t="str">
        <f>IF(current_stock[[#This Row],[Qty Available]]&lt;current_stock[[#This Row],[Re Order Point]],"Reorder Required",IF(current_stock[[#This Row],[Qty Available]]&gt;current_stock[[#This Row],[Maximum Stock]],"Overstock","Safe Stock Level"))</f>
        <v>Overstock</v>
      </c>
      <c r="M179" t="s">
        <v>474</v>
      </c>
      <c r="N179" t="s">
        <v>475</v>
      </c>
      <c r="O179" t="s">
        <v>435</v>
      </c>
      <c r="P179" t="s">
        <v>4593</v>
      </c>
      <c r="Q179">
        <v>1803</v>
      </c>
      <c r="R179">
        <v>400</v>
      </c>
      <c r="S179">
        <v>431</v>
      </c>
      <c r="T179">
        <v>620</v>
      </c>
    </row>
    <row r="180" spans="1:20" x14ac:dyDescent="0.3">
      <c r="A180" s="10" t="s">
        <v>427</v>
      </c>
      <c r="B180" s="9" t="str">
        <f>VLOOKUP(current_stock[[#This Row],[Item Code]],master_barang[],2,FALSE)</f>
        <v>Rinso Home Care Variant 28</v>
      </c>
      <c r="C180" s="9" t="str">
        <f>VLOOKUP(current_stock[[#This Row],[Item Code]],master_barang[],3,FALSE)</f>
        <v>Home Care</v>
      </c>
      <c r="D180" s="11">
        <f>VLOOKUP(current_stock[[#This Row],[Item Code]],stok_awal[],2,FALSE)</f>
        <v>362</v>
      </c>
      <c r="E180" s="11">
        <f>SUMIF(Barang_Masuk!D:D,A180,Barang_Masuk!F:F)</f>
        <v>950</v>
      </c>
      <c r="F180" s="11">
        <f>SUMIF(Barang_Keluar!D:D,A180,Barang_Keluar!F:F)</f>
        <v>223</v>
      </c>
      <c r="G180" s="11">
        <f>current_stock[[#This Row],[Stock Awal]]+current_stock[[#This Row],[Qty Received]]-current_stock[[#This Row],[Qty Dispatched]]</f>
        <v>1089</v>
      </c>
      <c r="H180" s="11">
        <f>VLOOKUP(current_stock[[#This Row],[Item Code]],master_barang[],9,FALSE)</f>
        <v>150</v>
      </c>
      <c r="I180" s="11">
        <f>VLOOKUP(current_stock[[#This Row],[Item Code]],master_barang[],11,FALSE)</f>
        <v>75</v>
      </c>
      <c r="J180" s="11">
        <f>VLOOKUP(current_stock[[#This Row],[Item Code]],master_barang[],10,FALSE)</f>
        <v>900</v>
      </c>
      <c r="K180" s="11" t="str">
        <f>IF(current_stock[[#This Row],[Qty Available]]&lt;current_stock[[#This Row],[Re Order Point]],"Reorder Required",IF(current_stock[[#This Row],[Qty Available]]&gt;current_stock[[#This Row],[Maximum Stock]],"Overstock","Safe Stock Level"))</f>
        <v>Overstock</v>
      </c>
      <c r="M180" t="s">
        <v>143</v>
      </c>
      <c r="N180" t="s">
        <v>144</v>
      </c>
      <c r="O180" t="s">
        <v>119</v>
      </c>
      <c r="P180" t="s">
        <v>4592</v>
      </c>
      <c r="Q180">
        <v>1811</v>
      </c>
      <c r="R180">
        <v>500</v>
      </c>
      <c r="S180">
        <v>390</v>
      </c>
      <c r="T180">
        <v>580</v>
      </c>
    </row>
    <row r="181" spans="1:20" x14ac:dyDescent="0.3">
      <c r="A181" s="10" t="s">
        <v>429</v>
      </c>
      <c r="B181" s="9" t="str">
        <f>VLOOKUP(current_stock[[#This Row],[Item Code]],master_barang[],2,FALSE)</f>
        <v>Molto Home Care Variant 29</v>
      </c>
      <c r="C181" s="9" t="str">
        <f>VLOOKUP(current_stock[[#This Row],[Item Code]],master_barang[],3,FALSE)</f>
        <v>Home Care</v>
      </c>
      <c r="D181" s="11">
        <f>VLOOKUP(current_stock[[#This Row],[Item Code]],stok_awal[],2,FALSE)</f>
        <v>886</v>
      </c>
      <c r="E181" s="11">
        <f>SUMIF(Barang_Masuk!D:D,A181,Barang_Masuk!F:F)</f>
        <v>740</v>
      </c>
      <c r="F181" s="11">
        <f>SUMIF(Barang_Keluar!D:D,A181,Barang_Keluar!F:F)</f>
        <v>290</v>
      </c>
      <c r="G181" s="11">
        <f>current_stock[[#This Row],[Stock Awal]]+current_stock[[#This Row],[Qty Received]]-current_stock[[#This Row],[Qty Dispatched]]</f>
        <v>1336</v>
      </c>
      <c r="H181" s="11">
        <f>VLOOKUP(current_stock[[#This Row],[Item Code]],master_barang[],9,FALSE)</f>
        <v>200</v>
      </c>
      <c r="I181" s="11">
        <f>VLOOKUP(current_stock[[#This Row],[Item Code]],master_barang[],11,FALSE)</f>
        <v>100</v>
      </c>
      <c r="J181" s="11">
        <f>VLOOKUP(current_stock[[#This Row],[Item Code]],master_barang[],10,FALSE)</f>
        <v>1200</v>
      </c>
      <c r="K181" s="11" t="str">
        <f>IF(current_stock[[#This Row],[Qty Available]]&lt;current_stock[[#This Row],[Re Order Point]],"Reorder Required",IF(current_stock[[#This Row],[Qty Available]]&gt;current_stock[[#This Row],[Maximum Stock]],"Overstock","Safe Stock Level"))</f>
        <v>Overstock</v>
      </c>
      <c r="M181" t="s">
        <v>214</v>
      </c>
      <c r="N181" t="s">
        <v>215</v>
      </c>
      <c r="O181" t="s">
        <v>202</v>
      </c>
      <c r="P181" t="s">
        <v>4592</v>
      </c>
      <c r="Q181">
        <v>1837</v>
      </c>
      <c r="R181">
        <v>500</v>
      </c>
      <c r="S181">
        <v>396</v>
      </c>
      <c r="T181">
        <v>690</v>
      </c>
    </row>
    <row r="182" spans="1:20" x14ac:dyDescent="0.3">
      <c r="A182" s="10" t="s">
        <v>431</v>
      </c>
      <c r="B182" s="9" t="str">
        <f>VLOOKUP(current_stock[[#This Row],[Item Code]],master_barang[],2,FALSE)</f>
        <v>Molto Home Care Variant 30</v>
      </c>
      <c r="C182" s="9" t="str">
        <f>VLOOKUP(current_stock[[#This Row],[Item Code]],master_barang[],3,FALSE)</f>
        <v>Home Care</v>
      </c>
      <c r="D182" s="11">
        <f>VLOOKUP(current_stock[[#This Row],[Item Code]],stok_awal[],2,FALSE)</f>
        <v>1755</v>
      </c>
      <c r="E182" s="11">
        <f>SUMIF(Barang_Masuk!D:D,A182,Barang_Masuk!F:F)</f>
        <v>440</v>
      </c>
      <c r="F182" s="11">
        <f>SUMIF(Barang_Keluar!D:D,A182,Barang_Keluar!F:F)</f>
        <v>277</v>
      </c>
      <c r="G182" s="11">
        <f>current_stock[[#This Row],[Stock Awal]]+current_stock[[#This Row],[Qty Received]]-current_stock[[#This Row],[Qty Dispatched]]</f>
        <v>1918</v>
      </c>
      <c r="H182" s="11">
        <f>VLOOKUP(current_stock[[#This Row],[Item Code]],master_barang[],9,FALSE)</f>
        <v>500</v>
      </c>
      <c r="I182" s="11">
        <f>VLOOKUP(current_stock[[#This Row],[Item Code]],master_barang[],11,FALSE)</f>
        <v>250</v>
      </c>
      <c r="J182" s="11">
        <f>VLOOKUP(current_stock[[#This Row],[Item Code]],master_barang[],10,FALSE)</f>
        <v>3000</v>
      </c>
      <c r="K182" s="11" t="str">
        <f>IF(current_stock[[#This Row],[Qty Available]]&lt;current_stock[[#This Row],[Re Order Point]],"Reorder Required",IF(current_stock[[#This Row],[Qty Available]]&gt;current_stock[[#This Row],[Maximum Stock]],"Overstock","Safe Stock Level"))</f>
        <v>Safe Stock Level</v>
      </c>
      <c r="M182" t="s">
        <v>401</v>
      </c>
      <c r="N182" t="s">
        <v>402</v>
      </c>
      <c r="O182" t="s">
        <v>371</v>
      </c>
      <c r="P182" t="s">
        <v>4593</v>
      </c>
      <c r="Q182">
        <v>1852</v>
      </c>
      <c r="R182">
        <v>300</v>
      </c>
      <c r="S182">
        <v>278</v>
      </c>
      <c r="T182">
        <v>1200</v>
      </c>
    </row>
    <row r="183" spans="1:20" x14ac:dyDescent="0.3">
      <c r="A183" s="10" t="s">
        <v>433</v>
      </c>
      <c r="B183" s="9" t="str">
        <f>VLOOKUP(current_stock[[#This Row],[Item Code]],master_barang[],2,FALSE)</f>
        <v>MamyPoko Baby Care Variant 1</v>
      </c>
      <c r="C183" s="9" t="str">
        <f>VLOOKUP(current_stock[[#This Row],[Item Code]],master_barang[],3,FALSE)</f>
        <v>Baby Care</v>
      </c>
      <c r="D183" s="11">
        <f>VLOOKUP(current_stock[[#This Row],[Item Code]],stok_awal[],2,FALSE)</f>
        <v>1079</v>
      </c>
      <c r="E183" s="11">
        <f>SUMIF(Barang_Masuk!D:D,A183,Barang_Masuk!F:F)</f>
        <v>880</v>
      </c>
      <c r="F183" s="11">
        <f>SUMIF(Barang_Keluar!D:D,A183,Barang_Keluar!F:F)</f>
        <v>442</v>
      </c>
      <c r="G183" s="11">
        <f>current_stock[[#This Row],[Stock Awal]]+current_stock[[#This Row],[Qty Received]]-current_stock[[#This Row],[Qty Dispatched]]</f>
        <v>1517</v>
      </c>
      <c r="H183" s="11">
        <f>VLOOKUP(current_stock[[#This Row],[Item Code]],master_barang[],9,FALSE)</f>
        <v>500</v>
      </c>
      <c r="I183" s="11">
        <f>VLOOKUP(current_stock[[#This Row],[Item Code]],master_barang[],11,FALSE)</f>
        <v>250</v>
      </c>
      <c r="J183" s="11">
        <f>VLOOKUP(current_stock[[#This Row],[Item Code]],master_barang[],10,FALSE)</f>
        <v>3000</v>
      </c>
      <c r="K183" s="11" t="str">
        <f>IF(current_stock[[#This Row],[Qty Available]]&lt;current_stock[[#This Row],[Re Order Point]],"Reorder Required",IF(current_stock[[#This Row],[Qty Available]]&gt;current_stock[[#This Row],[Maximum Stock]],"Overstock","Safe Stock Level"))</f>
        <v>Safe Stock Level</v>
      </c>
      <c r="M183" t="s">
        <v>274</v>
      </c>
      <c r="N183" t="s">
        <v>275</v>
      </c>
      <c r="O183" t="s">
        <v>260</v>
      </c>
      <c r="P183" t="s">
        <v>4593</v>
      </c>
      <c r="Q183">
        <v>1856</v>
      </c>
      <c r="R183">
        <v>250</v>
      </c>
      <c r="S183">
        <v>275</v>
      </c>
      <c r="T183">
        <v>1050</v>
      </c>
    </row>
    <row r="184" spans="1:20" x14ac:dyDescent="0.3">
      <c r="A184" s="10" t="s">
        <v>437</v>
      </c>
      <c r="B184" s="9" t="str">
        <f>VLOOKUP(current_stock[[#This Row],[Item Code]],master_barang[],2,FALSE)</f>
        <v>Zwitsal Baby Care Variant 2</v>
      </c>
      <c r="C184" s="9" t="str">
        <f>VLOOKUP(current_stock[[#This Row],[Item Code]],master_barang[],3,FALSE)</f>
        <v>Baby Care</v>
      </c>
      <c r="D184" s="11">
        <f>VLOOKUP(current_stock[[#This Row],[Item Code]],stok_awal[],2,FALSE)</f>
        <v>254</v>
      </c>
      <c r="E184" s="11">
        <f>SUMIF(Barang_Masuk!D:D,A184,Barang_Masuk!F:F)</f>
        <v>490</v>
      </c>
      <c r="F184" s="11">
        <f>SUMIF(Barang_Keluar!D:D,A184,Barang_Keluar!F:F)</f>
        <v>411</v>
      </c>
      <c r="G184" s="11">
        <f>current_stock[[#This Row],[Stock Awal]]+current_stock[[#This Row],[Qty Received]]-current_stock[[#This Row],[Qty Dispatched]]</f>
        <v>333</v>
      </c>
      <c r="H184" s="11">
        <f>VLOOKUP(current_stock[[#This Row],[Item Code]],master_barang[],9,FALSE)</f>
        <v>120</v>
      </c>
      <c r="I184" s="11">
        <f>VLOOKUP(current_stock[[#This Row],[Item Code]],master_barang[],11,FALSE)</f>
        <v>60</v>
      </c>
      <c r="J184" s="11">
        <f>VLOOKUP(current_stock[[#This Row],[Item Code]],master_barang[],10,FALSE)</f>
        <v>720</v>
      </c>
      <c r="K184" s="11" t="str">
        <f>IF(current_stock[[#This Row],[Qty Available]]&lt;current_stock[[#This Row],[Re Order Point]],"Reorder Required",IF(current_stock[[#This Row],[Qty Available]]&gt;current_stock[[#This Row],[Maximum Stock]],"Overstock","Safe Stock Level"))</f>
        <v>Safe Stock Level</v>
      </c>
      <c r="M184" t="s">
        <v>276</v>
      </c>
      <c r="N184" t="s">
        <v>277</v>
      </c>
      <c r="O184" t="s">
        <v>260</v>
      </c>
      <c r="P184" t="s">
        <v>4593</v>
      </c>
      <c r="Q184">
        <v>1883</v>
      </c>
      <c r="R184">
        <v>300</v>
      </c>
      <c r="S184">
        <v>288</v>
      </c>
      <c r="T184">
        <v>1030</v>
      </c>
    </row>
    <row r="185" spans="1:20" x14ac:dyDescent="0.3">
      <c r="A185" s="10" t="s">
        <v>440</v>
      </c>
      <c r="B185" s="9" t="str">
        <f>VLOOKUP(current_stock[[#This Row],[Item Code]],master_barang[],2,FALSE)</f>
        <v>Zwitsal Baby Care Variant 3</v>
      </c>
      <c r="C185" s="9" t="str">
        <f>VLOOKUP(current_stock[[#This Row],[Item Code]],master_barang[],3,FALSE)</f>
        <v>Baby Care</v>
      </c>
      <c r="D185" s="11">
        <f>VLOOKUP(current_stock[[#This Row],[Item Code]],stok_awal[],2,FALSE)</f>
        <v>600</v>
      </c>
      <c r="E185" s="11">
        <f>SUMIF(Barang_Masuk!D:D,A185,Barang_Masuk!F:F)</f>
        <v>270</v>
      </c>
      <c r="F185" s="11">
        <f>SUMIF(Barang_Keluar!D:D,A185,Barang_Keluar!F:F)</f>
        <v>500</v>
      </c>
      <c r="G185" s="11">
        <f>current_stock[[#This Row],[Stock Awal]]+current_stock[[#This Row],[Qty Received]]-current_stock[[#This Row],[Qty Dispatched]]</f>
        <v>370</v>
      </c>
      <c r="H185" s="11">
        <f>VLOOKUP(current_stock[[#This Row],[Item Code]],master_barang[],9,FALSE)</f>
        <v>250</v>
      </c>
      <c r="I185" s="11">
        <f>VLOOKUP(current_stock[[#This Row],[Item Code]],master_barang[],11,FALSE)</f>
        <v>125</v>
      </c>
      <c r="J185" s="11">
        <f>VLOOKUP(current_stock[[#This Row],[Item Code]],master_barang[],10,FALSE)</f>
        <v>1000</v>
      </c>
      <c r="K185" s="11" t="str">
        <f>IF(current_stock[[#This Row],[Qty Available]]&lt;current_stock[[#This Row],[Re Order Point]],"Reorder Required",IF(current_stock[[#This Row],[Qty Available]]&gt;current_stock[[#This Row],[Maximum Stock]],"Overstock","Safe Stock Level"))</f>
        <v>Safe Stock Level</v>
      </c>
      <c r="M185" t="s">
        <v>431</v>
      </c>
      <c r="N185" t="s">
        <v>432</v>
      </c>
      <c r="O185" t="s">
        <v>371</v>
      </c>
      <c r="P185" t="s">
        <v>4592</v>
      </c>
      <c r="Q185">
        <v>1918</v>
      </c>
      <c r="R185">
        <v>500</v>
      </c>
      <c r="S185">
        <v>277</v>
      </c>
      <c r="T185">
        <v>440</v>
      </c>
    </row>
    <row r="186" spans="1:20" x14ac:dyDescent="0.3">
      <c r="A186" s="10" t="s">
        <v>442</v>
      </c>
      <c r="B186" s="9" t="str">
        <f>VLOOKUP(current_stock[[#This Row],[Item Code]],master_barang[],2,FALSE)</f>
        <v>Zwitsal Baby Care Variant 4</v>
      </c>
      <c r="C186" s="9" t="str">
        <f>VLOOKUP(current_stock[[#This Row],[Item Code]],master_barang[],3,FALSE)</f>
        <v>Baby Care</v>
      </c>
      <c r="D186" s="11">
        <f>VLOOKUP(current_stock[[#This Row],[Item Code]],stok_awal[],2,FALSE)</f>
        <v>675</v>
      </c>
      <c r="E186" s="11">
        <f>SUMIF(Barang_Masuk!D:D,A186,Barang_Masuk!F:F)</f>
        <v>780</v>
      </c>
      <c r="F186" s="11">
        <f>SUMIF(Barang_Keluar!D:D,A186,Barang_Keluar!F:F)</f>
        <v>196</v>
      </c>
      <c r="G186" s="11">
        <f>current_stock[[#This Row],[Stock Awal]]+current_stock[[#This Row],[Qty Received]]-current_stock[[#This Row],[Qty Dispatched]]</f>
        <v>1259</v>
      </c>
      <c r="H186" s="11">
        <f>VLOOKUP(current_stock[[#This Row],[Item Code]],master_barang[],9,FALSE)</f>
        <v>180</v>
      </c>
      <c r="I186" s="11">
        <f>VLOOKUP(current_stock[[#This Row],[Item Code]],master_barang[],11,FALSE)</f>
        <v>90</v>
      </c>
      <c r="J186" s="11">
        <f>VLOOKUP(current_stock[[#This Row],[Item Code]],master_barang[],10,FALSE)</f>
        <v>1080</v>
      </c>
      <c r="K186" s="11" t="str">
        <f>IF(current_stock[[#This Row],[Qty Available]]&lt;current_stock[[#This Row],[Re Order Point]],"Reorder Required",IF(current_stock[[#This Row],[Qty Available]]&gt;current_stock[[#This Row],[Maximum Stock]],"Overstock","Safe Stock Level"))</f>
        <v>Overstock</v>
      </c>
      <c r="M186" t="s">
        <v>415</v>
      </c>
      <c r="N186" t="s">
        <v>416</v>
      </c>
      <c r="O186" t="s">
        <v>371</v>
      </c>
      <c r="P186" t="s">
        <v>4592</v>
      </c>
      <c r="Q186">
        <v>1930</v>
      </c>
      <c r="R186">
        <v>500</v>
      </c>
      <c r="S186">
        <v>484</v>
      </c>
      <c r="T186">
        <v>420</v>
      </c>
    </row>
    <row r="187" spans="1:20" x14ac:dyDescent="0.3">
      <c r="A187" s="10" t="s">
        <v>444</v>
      </c>
      <c r="B187" s="9" t="str">
        <f>VLOOKUP(current_stock[[#This Row],[Item Code]],master_barang[],2,FALSE)</f>
        <v>Zwitsal Baby Care Variant 5</v>
      </c>
      <c r="C187" s="9" t="str">
        <f>VLOOKUP(current_stock[[#This Row],[Item Code]],master_barang[],3,FALSE)</f>
        <v>Baby Care</v>
      </c>
      <c r="D187" s="11">
        <f>VLOOKUP(current_stock[[#This Row],[Item Code]],stok_awal[],2,FALSE)</f>
        <v>932</v>
      </c>
      <c r="E187" s="11">
        <f>SUMIF(Barang_Masuk!D:D,A187,Barang_Masuk!F:F)</f>
        <v>400</v>
      </c>
      <c r="F187" s="11">
        <f>SUMIF(Barang_Keluar!D:D,A187,Barang_Keluar!F:F)</f>
        <v>382</v>
      </c>
      <c r="G187" s="11">
        <f>current_stock[[#This Row],[Stock Awal]]+current_stock[[#This Row],[Qty Received]]-current_stock[[#This Row],[Qty Dispatched]]</f>
        <v>950</v>
      </c>
      <c r="H187" s="11">
        <f>VLOOKUP(current_stock[[#This Row],[Item Code]],master_barang[],9,FALSE)</f>
        <v>400</v>
      </c>
      <c r="I187" s="11">
        <f>VLOOKUP(current_stock[[#This Row],[Item Code]],master_barang[],11,FALSE)</f>
        <v>200</v>
      </c>
      <c r="J187" s="11">
        <f>VLOOKUP(current_stock[[#This Row],[Item Code]],master_barang[],10,FALSE)</f>
        <v>2400</v>
      </c>
      <c r="K187" s="11" t="str">
        <f>IF(current_stock[[#This Row],[Qty Available]]&lt;current_stock[[#This Row],[Re Order Point]],"Reorder Required",IF(current_stock[[#This Row],[Qty Available]]&gt;current_stock[[#This Row],[Maximum Stock]],"Overstock","Safe Stock Level"))</f>
        <v>Safe Stock Level</v>
      </c>
      <c r="M187" t="s">
        <v>288</v>
      </c>
      <c r="N187" t="s">
        <v>289</v>
      </c>
      <c r="O187" t="s">
        <v>260</v>
      </c>
      <c r="P187" t="s">
        <v>4593</v>
      </c>
      <c r="Q187">
        <v>1948</v>
      </c>
      <c r="R187">
        <v>300</v>
      </c>
      <c r="S187">
        <v>364</v>
      </c>
      <c r="T187">
        <v>940</v>
      </c>
    </row>
    <row r="188" spans="1:20" x14ac:dyDescent="0.3">
      <c r="A188" s="10" t="s">
        <v>446</v>
      </c>
      <c r="B188" s="9" t="str">
        <f>VLOOKUP(current_stock[[#This Row],[Item Code]],master_barang[],2,FALSE)</f>
        <v>Zwitsal Baby Care Variant 6</v>
      </c>
      <c r="C188" s="9" t="str">
        <f>VLOOKUP(current_stock[[#This Row],[Item Code]],master_barang[],3,FALSE)</f>
        <v>Baby Care</v>
      </c>
      <c r="D188" s="11">
        <f>VLOOKUP(current_stock[[#This Row],[Item Code]],stok_awal[],2,FALSE)</f>
        <v>1000</v>
      </c>
      <c r="E188" s="11">
        <f>SUMIF(Barang_Masuk!D:D,A188,Barang_Masuk!F:F)</f>
        <v>790</v>
      </c>
      <c r="F188" s="11">
        <f>SUMIF(Barang_Keluar!D:D,A188,Barang_Keluar!F:F)</f>
        <v>332</v>
      </c>
      <c r="G188" s="11">
        <f>current_stock[[#This Row],[Stock Awal]]+current_stock[[#This Row],[Qty Received]]-current_stock[[#This Row],[Qty Dispatched]]</f>
        <v>1458</v>
      </c>
      <c r="H188" s="11">
        <f>VLOOKUP(current_stock[[#This Row],[Item Code]],master_barang[],9,FALSE)</f>
        <v>250</v>
      </c>
      <c r="I188" s="11">
        <f>VLOOKUP(current_stock[[#This Row],[Item Code]],master_barang[],11,FALSE)</f>
        <v>125</v>
      </c>
      <c r="J188" s="11">
        <f>VLOOKUP(current_stock[[#This Row],[Item Code]],master_barang[],10,FALSE)</f>
        <v>1500</v>
      </c>
      <c r="K188" s="11" t="str">
        <f>IF(current_stock[[#This Row],[Qty Available]]&lt;current_stock[[#This Row],[Re Order Point]],"Reorder Required",IF(current_stock[[#This Row],[Qty Available]]&gt;current_stock[[#This Row],[Maximum Stock]],"Overstock","Safe Stock Level"))</f>
        <v>Safe Stock Level</v>
      </c>
      <c r="M188" t="s">
        <v>301</v>
      </c>
      <c r="N188" t="s">
        <v>302</v>
      </c>
      <c r="O188" t="s">
        <v>260</v>
      </c>
      <c r="P188" t="s">
        <v>4592</v>
      </c>
      <c r="Q188">
        <v>2104</v>
      </c>
      <c r="R188">
        <v>400</v>
      </c>
      <c r="S188">
        <v>267</v>
      </c>
      <c r="T188">
        <v>1270</v>
      </c>
    </row>
    <row r="189" spans="1:20" x14ac:dyDescent="0.3">
      <c r="A189" s="10" t="s">
        <v>448</v>
      </c>
      <c r="B189" s="9" t="str">
        <f>VLOOKUP(current_stock[[#This Row],[Item Code]],master_barang[],2,FALSE)</f>
        <v>Zwitsal Baby Care Variant 7</v>
      </c>
      <c r="C189" s="9" t="str">
        <f>VLOOKUP(current_stock[[#This Row],[Item Code]],master_barang[],3,FALSE)</f>
        <v>Baby Care</v>
      </c>
      <c r="D189" s="11">
        <f>VLOOKUP(current_stock[[#This Row],[Item Code]],stok_awal[],2,FALSE)</f>
        <v>53</v>
      </c>
      <c r="E189" s="11">
        <f>SUMIF(Barang_Masuk!D:D,A189,Barang_Masuk!F:F)</f>
        <v>580</v>
      </c>
      <c r="F189" s="11">
        <f>SUMIF(Barang_Keluar!D:D,A189,Barang_Keluar!F:F)</f>
        <v>133</v>
      </c>
      <c r="G189" s="11">
        <f>current_stock[[#This Row],[Stock Awal]]+current_stock[[#This Row],[Qty Received]]-current_stock[[#This Row],[Qty Dispatched]]</f>
        <v>500</v>
      </c>
      <c r="H189" s="11">
        <f>VLOOKUP(current_stock[[#This Row],[Item Code]],master_barang[],9,FALSE)</f>
        <v>20</v>
      </c>
      <c r="I189" s="11">
        <f>VLOOKUP(current_stock[[#This Row],[Item Code]],master_barang[],11,FALSE)</f>
        <v>10</v>
      </c>
      <c r="J189" s="11">
        <f>VLOOKUP(current_stock[[#This Row],[Item Code]],master_barang[],10,FALSE)</f>
        <v>80</v>
      </c>
      <c r="K189" s="11" t="str">
        <f>IF(current_stock[[#This Row],[Qty Available]]&lt;current_stock[[#This Row],[Re Order Point]],"Reorder Required",IF(current_stock[[#This Row],[Qty Available]]&gt;current_stock[[#This Row],[Maximum Stock]],"Overstock","Safe Stock Level"))</f>
        <v>Overstock</v>
      </c>
      <c r="M189" t="s">
        <v>270</v>
      </c>
      <c r="N189" t="s">
        <v>271</v>
      </c>
      <c r="O189" t="s">
        <v>260</v>
      </c>
      <c r="P189" t="s">
        <v>4592</v>
      </c>
      <c r="Q189">
        <v>2106</v>
      </c>
      <c r="R189">
        <v>500</v>
      </c>
      <c r="S189">
        <v>123</v>
      </c>
      <c r="T189">
        <v>680</v>
      </c>
    </row>
    <row r="190" spans="1:20" x14ac:dyDescent="0.3">
      <c r="A190" s="10" t="s">
        <v>450</v>
      </c>
      <c r="B190" s="9" t="str">
        <f>VLOOKUP(current_stock[[#This Row],[Item Code]],master_barang[],2,FALSE)</f>
        <v>Zwitsal Baby Care Variant 8</v>
      </c>
      <c r="C190" s="9" t="str">
        <f>VLOOKUP(current_stock[[#This Row],[Item Code]],master_barang[],3,FALSE)</f>
        <v>Baby Care</v>
      </c>
      <c r="D190" s="11">
        <f>VLOOKUP(current_stock[[#This Row],[Item Code]],stok_awal[],2,FALSE)</f>
        <v>545</v>
      </c>
      <c r="E190" s="11">
        <f>SUMIF(Barang_Masuk!D:D,A190,Barang_Masuk!F:F)</f>
        <v>80</v>
      </c>
      <c r="F190" s="11">
        <f>SUMIF(Barang_Keluar!D:D,A190,Barang_Keluar!F:F)</f>
        <v>403</v>
      </c>
      <c r="G190" s="11">
        <f>current_stock[[#This Row],[Stock Awal]]+current_stock[[#This Row],[Qty Received]]-current_stock[[#This Row],[Qty Dispatched]]</f>
        <v>222</v>
      </c>
      <c r="H190" s="11">
        <f>VLOOKUP(current_stock[[#This Row],[Item Code]],master_barang[],9,FALSE)</f>
        <v>200</v>
      </c>
      <c r="I190" s="11">
        <f>VLOOKUP(current_stock[[#This Row],[Item Code]],master_barang[],11,FALSE)</f>
        <v>100</v>
      </c>
      <c r="J190" s="11">
        <f>VLOOKUP(current_stock[[#This Row],[Item Code]],master_barang[],10,FALSE)</f>
        <v>800</v>
      </c>
      <c r="K190" s="11" t="str">
        <f>IF(current_stock[[#This Row],[Qty Available]]&lt;current_stock[[#This Row],[Re Order Point]],"Reorder Required",IF(current_stock[[#This Row],[Qty Available]]&gt;current_stock[[#This Row],[Maximum Stock]],"Overstock","Safe Stock Level"))</f>
        <v>Safe Stock Level</v>
      </c>
      <c r="M190" t="s">
        <v>34</v>
      </c>
      <c r="N190" t="s">
        <v>35</v>
      </c>
      <c r="O190" t="s">
        <v>13</v>
      </c>
      <c r="P190" t="s">
        <v>4593</v>
      </c>
      <c r="Q190">
        <v>2108</v>
      </c>
      <c r="R190">
        <v>500</v>
      </c>
      <c r="S190">
        <v>94</v>
      </c>
      <c r="T190">
        <v>400</v>
      </c>
    </row>
    <row r="191" spans="1:20" x14ac:dyDescent="0.3">
      <c r="A191" s="10" t="s">
        <v>452</v>
      </c>
      <c r="B191" s="9" t="str">
        <f>VLOOKUP(current_stock[[#This Row],[Item Code]],master_barang[],2,FALSE)</f>
        <v>MamyPoko Baby Care Variant 9</v>
      </c>
      <c r="C191" s="9" t="str">
        <f>VLOOKUP(current_stock[[#This Row],[Item Code]],master_barang[],3,FALSE)</f>
        <v>Baby Care</v>
      </c>
      <c r="D191" s="11">
        <f>VLOOKUP(current_stock[[#This Row],[Item Code]],stok_awal[],2,FALSE)</f>
        <v>350</v>
      </c>
      <c r="E191" s="11">
        <f>SUMIF(Barang_Masuk!D:D,A191,Barang_Masuk!F:F)</f>
        <v>220</v>
      </c>
      <c r="F191" s="11">
        <f>SUMIF(Barang_Keluar!D:D,A191,Barang_Keluar!F:F)</f>
        <v>232</v>
      </c>
      <c r="G191" s="11">
        <f>current_stock[[#This Row],[Stock Awal]]+current_stock[[#This Row],[Qty Received]]-current_stock[[#This Row],[Qty Dispatched]]</f>
        <v>338</v>
      </c>
      <c r="H191" s="11">
        <f>VLOOKUP(current_stock[[#This Row],[Item Code]],master_barang[],9,FALSE)</f>
        <v>120</v>
      </c>
      <c r="I191" s="11">
        <f>VLOOKUP(current_stock[[#This Row],[Item Code]],master_barang[],11,FALSE)</f>
        <v>60</v>
      </c>
      <c r="J191" s="11">
        <f>VLOOKUP(current_stock[[#This Row],[Item Code]],master_barang[],10,FALSE)</f>
        <v>720</v>
      </c>
      <c r="K191" s="11" t="str">
        <f>IF(current_stock[[#This Row],[Qty Available]]&lt;current_stock[[#This Row],[Re Order Point]],"Reorder Required",IF(current_stock[[#This Row],[Qty Available]]&gt;current_stock[[#This Row],[Maximum Stock]],"Overstock","Safe Stock Level"))</f>
        <v>Safe Stock Level</v>
      </c>
      <c r="M191" t="s">
        <v>117</v>
      </c>
      <c r="N191" t="s">
        <v>118</v>
      </c>
      <c r="O191" t="s">
        <v>119</v>
      </c>
      <c r="P191" t="s">
        <v>4593</v>
      </c>
      <c r="Q191">
        <v>2121</v>
      </c>
      <c r="R191">
        <v>400</v>
      </c>
      <c r="S191">
        <v>305</v>
      </c>
      <c r="T191">
        <v>600</v>
      </c>
    </row>
    <row r="192" spans="1:20" x14ac:dyDescent="0.3">
      <c r="A192" s="10" t="s">
        <v>454</v>
      </c>
      <c r="B192" s="9" t="str">
        <f>VLOOKUP(current_stock[[#This Row],[Item Code]],master_barang[],2,FALSE)</f>
        <v>Zwitsal Baby Care Variant 10</v>
      </c>
      <c r="C192" s="9" t="str">
        <f>VLOOKUP(current_stock[[#This Row],[Item Code]],master_barang[],3,FALSE)</f>
        <v>Baby Care</v>
      </c>
      <c r="D192" s="11">
        <f>VLOOKUP(current_stock[[#This Row],[Item Code]],stok_awal[],2,FALSE)</f>
        <v>300</v>
      </c>
      <c r="E192" s="11">
        <f>SUMIF(Barang_Masuk!D:D,A192,Barang_Masuk!F:F)</f>
        <v>630</v>
      </c>
      <c r="F192" s="11">
        <f>SUMIF(Barang_Keluar!D:D,A192,Barang_Keluar!F:F)</f>
        <v>355</v>
      </c>
      <c r="G192" s="11">
        <f>current_stock[[#This Row],[Stock Awal]]+current_stock[[#This Row],[Qty Received]]-current_stock[[#This Row],[Qty Dispatched]]</f>
        <v>575</v>
      </c>
      <c r="H192" s="11">
        <f>VLOOKUP(current_stock[[#This Row],[Item Code]],master_barang[],9,FALSE)</f>
        <v>60</v>
      </c>
      <c r="I192" s="11">
        <f>VLOOKUP(current_stock[[#This Row],[Item Code]],master_barang[],11,FALSE)</f>
        <v>30</v>
      </c>
      <c r="J192" s="11">
        <f>VLOOKUP(current_stock[[#This Row],[Item Code]],master_barang[],10,FALSE)</f>
        <v>300</v>
      </c>
      <c r="K192" s="11" t="str">
        <f>IF(current_stock[[#This Row],[Qty Available]]&lt;current_stock[[#This Row],[Re Order Point]],"Reorder Required",IF(current_stock[[#This Row],[Qty Available]]&gt;current_stock[[#This Row],[Maximum Stock]],"Overstock","Safe Stock Level"))</f>
        <v>Overstock</v>
      </c>
      <c r="M192" t="s">
        <v>17</v>
      </c>
      <c r="N192" t="s">
        <v>18</v>
      </c>
      <c r="O192" t="s">
        <v>13</v>
      </c>
      <c r="P192" t="s">
        <v>4593</v>
      </c>
      <c r="Q192">
        <v>2122</v>
      </c>
      <c r="R192">
        <v>400</v>
      </c>
      <c r="S192">
        <v>256</v>
      </c>
      <c r="T192">
        <v>580</v>
      </c>
    </row>
    <row r="193" spans="1:20" x14ac:dyDescent="0.3">
      <c r="A193" s="10" t="s">
        <v>456</v>
      </c>
      <c r="B193" s="9" t="str">
        <f>VLOOKUP(current_stock[[#This Row],[Item Code]],master_barang[],2,FALSE)</f>
        <v>MamyPoko Baby Care Variant 11</v>
      </c>
      <c r="C193" s="9" t="str">
        <f>VLOOKUP(current_stock[[#This Row],[Item Code]],master_barang[],3,FALSE)</f>
        <v>Baby Care</v>
      </c>
      <c r="D193" s="11">
        <f>VLOOKUP(current_stock[[#This Row],[Item Code]],stok_awal[],2,FALSE)</f>
        <v>1903</v>
      </c>
      <c r="E193" s="11">
        <f>SUMIF(Barang_Masuk!D:D,A193,Barang_Masuk!F:F)</f>
        <v>640</v>
      </c>
      <c r="F193" s="11">
        <f>SUMIF(Barang_Keluar!D:D,A193,Barang_Keluar!F:F)</f>
        <v>270</v>
      </c>
      <c r="G193" s="11">
        <f>current_stock[[#This Row],[Stock Awal]]+current_stock[[#This Row],[Qty Received]]-current_stock[[#This Row],[Qty Dispatched]]</f>
        <v>2273</v>
      </c>
      <c r="H193" s="11">
        <f>VLOOKUP(current_stock[[#This Row],[Item Code]],master_barang[],9,FALSE)</f>
        <v>500</v>
      </c>
      <c r="I193" s="11">
        <f>VLOOKUP(current_stock[[#This Row],[Item Code]],master_barang[],11,FALSE)</f>
        <v>250</v>
      </c>
      <c r="J193" s="11">
        <f>VLOOKUP(current_stock[[#This Row],[Item Code]],master_barang[],10,FALSE)</f>
        <v>2500</v>
      </c>
      <c r="K193" s="11" t="str">
        <f>IF(current_stock[[#This Row],[Qty Available]]&lt;current_stock[[#This Row],[Re Order Point]],"Reorder Required",IF(current_stock[[#This Row],[Qty Available]]&gt;current_stock[[#This Row],[Maximum Stock]],"Overstock","Safe Stock Level"))</f>
        <v>Safe Stock Level</v>
      </c>
      <c r="M193" t="s">
        <v>108</v>
      </c>
      <c r="N193" t="s">
        <v>109</v>
      </c>
      <c r="O193" t="s">
        <v>13</v>
      </c>
      <c r="P193" t="s">
        <v>4593</v>
      </c>
      <c r="Q193">
        <v>2167</v>
      </c>
      <c r="R193">
        <v>400</v>
      </c>
      <c r="S193">
        <v>364</v>
      </c>
      <c r="T193">
        <v>590</v>
      </c>
    </row>
    <row r="194" spans="1:20" x14ac:dyDescent="0.3">
      <c r="A194" s="10" t="s">
        <v>458</v>
      </c>
      <c r="B194" s="9" t="str">
        <f>VLOOKUP(current_stock[[#This Row],[Item Code]],master_barang[],2,FALSE)</f>
        <v>MamyPoko Baby Care Variant 12</v>
      </c>
      <c r="C194" s="9" t="str">
        <f>VLOOKUP(current_stock[[#This Row],[Item Code]],master_barang[],3,FALSE)</f>
        <v>Baby Care</v>
      </c>
      <c r="D194" s="11">
        <f>VLOOKUP(current_stock[[#This Row],[Item Code]],stok_awal[],2,FALSE)</f>
        <v>203</v>
      </c>
      <c r="E194" s="11">
        <f>SUMIF(Barang_Masuk!D:D,A194,Barang_Masuk!F:F)</f>
        <v>790</v>
      </c>
      <c r="F194" s="11">
        <f>SUMIF(Barang_Keluar!D:D,A194,Barang_Keluar!F:F)</f>
        <v>509</v>
      </c>
      <c r="G194" s="11">
        <f>current_stock[[#This Row],[Stock Awal]]+current_stock[[#This Row],[Qty Received]]-current_stock[[#This Row],[Qty Dispatched]]</f>
        <v>484</v>
      </c>
      <c r="H194" s="11">
        <f>VLOOKUP(current_stock[[#This Row],[Item Code]],master_barang[],9,FALSE)</f>
        <v>60</v>
      </c>
      <c r="I194" s="11">
        <f>VLOOKUP(current_stock[[#This Row],[Item Code]],master_barang[],11,FALSE)</f>
        <v>30</v>
      </c>
      <c r="J194" s="11">
        <f>VLOOKUP(current_stock[[#This Row],[Item Code]],master_barang[],10,FALSE)</f>
        <v>240</v>
      </c>
      <c r="K194" s="11" t="str">
        <f>IF(current_stock[[#This Row],[Qty Available]]&lt;current_stock[[#This Row],[Re Order Point]],"Reorder Required",IF(current_stock[[#This Row],[Qty Available]]&gt;current_stock[[#This Row],[Maximum Stock]],"Overstock","Safe Stock Level"))</f>
        <v>Overstock</v>
      </c>
      <c r="M194" t="s">
        <v>159</v>
      </c>
      <c r="N194" t="s">
        <v>160</v>
      </c>
      <c r="O194" t="s">
        <v>119</v>
      </c>
      <c r="P194" t="s">
        <v>4593</v>
      </c>
      <c r="Q194">
        <v>2239</v>
      </c>
      <c r="R194">
        <v>500</v>
      </c>
      <c r="S194">
        <v>267</v>
      </c>
      <c r="T194">
        <v>800</v>
      </c>
    </row>
    <row r="195" spans="1:20" x14ac:dyDescent="0.3">
      <c r="A195" s="10" t="s">
        <v>460</v>
      </c>
      <c r="B195" s="9" t="str">
        <f>VLOOKUP(current_stock[[#This Row],[Item Code]],master_barang[],2,FALSE)</f>
        <v>MamyPoko Baby Care Variant 13</v>
      </c>
      <c r="C195" s="9" t="str">
        <f>VLOOKUP(current_stock[[#This Row],[Item Code]],master_barang[],3,FALSE)</f>
        <v>Baby Care</v>
      </c>
      <c r="D195" s="11">
        <f>VLOOKUP(current_stock[[#This Row],[Item Code]],stok_awal[],2,FALSE)</f>
        <v>97</v>
      </c>
      <c r="E195" s="11">
        <f>SUMIF(Barang_Masuk!D:D,A195,Barang_Masuk!F:F)</f>
        <v>660</v>
      </c>
      <c r="F195" s="11">
        <f>SUMIF(Barang_Keluar!D:D,A195,Barang_Keluar!F:F)</f>
        <v>351</v>
      </c>
      <c r="G195" s="11">
        <f>current_stock[[#This Row],[Stock Awal]]+current_stock[[#This Row],[Qty Received]]-current_stock[[#This Row],[Qty Dispatched]]</f>
        <v>406</v>
      </c>
      <c r="H195" s="11">
        <f>VLOOKUP(current_stock[[#This Row],[Item Code]],master_barang[],9,FALSE)</f>
        <v>20</v>
      </c>
      <c r="I195" s="11">
        <f>VLOOKUP(current_stock[[#This Row],[Item Code]],master_barang[],11,FALSE)</f>
        <v>10</v>
      </c>
      <c r="J195" s="11">
        <f>VLOOKUP(current_stock[[#This Row],[Item Code]],master_barang[],10,FALSE)</f>
        <v>100</v>
      </c>
      <c r="K195" s="11" t="str">
        <f>IF(current_stock[[#This Row],[Qty Available]]&lt;current_stock[[#This Row],[Re Order Point]],"Reorder Required",IF(current_stock[[#This Row],[Qty Available]]&gt;current_stock[[#This Row],[Maximum Stock]],"Overstock","Safe Stock Level"))</f>
        <v>Overstock</v>
      </c>
      <c r="M195" t="s">
        <v>456</v>
      </c>
      <c r="N195" t="s">
        <v>457</v>
      </c>
      <c r="O195" t="s">
        <v>435</v>
      </c>
      <c r="P195" t="s">
        <v>4592</v>
      </c>
      <c r="Q195">
        <v>2273</v>
      </c>
      <c r="R195">
        <v>500</v>
      </c>
      <c r="S195">
        <v>270</v>
      </c>
      <c r="T195">
        <v>640</v>
      </c>
    </row>
    <row r="196" spans="1:20" x14ac:dyDescent="0.3">
      <c r="A196" s="10" t="s">
        <v>462</v>
      </c>
      <c r="B196" s="9" t="str">
        <f>VLOOKUP(current_stock[[#This Row],[Item Code]],master_barang[],2,FALSE)</f>
        <v>MamyPoko Baby Care Variant 14</v>
      </c>
      <c r="C196" s="9" t="str">
        <f>VLOOKUP(current_stock[[#This Row],[Item Code]],master_barang[],3,FALSE)</f>
        <v>Baby Care</v>
      </c>
      <c r="D196" s="11">
        <f>VLOOKUP(current_stock[[#This Row],[Item Code]],stok_awal[],2,FALSE)</f>
        <v>479</v>
      </c>
      <c r="E196" s="11">
        <f>SUMIF(Barang_Masuk!D:D,A196,Barang_Masuk!F:F)</f>
        <v>210</v>
      </c>
      <c r="F196" s="11">
        <f>SUMIF(Barang_Keluar!D:D,A196,Barang_Keluar!F:F)</f>
        <v>191</v>
      </c>
      <c r="G196" s="11">
        <f>current_stock[[#This Row],[Stock Awal]]+current_stock[[#This Row],[Qty Received]]-current_stock[[#This Row],[Qty Dispatched]]</f>
        <v>498</v>
      </c>
      <c r="H196" s="11">
        <f>VLOOKUP(current_stock[[#This Row],[Item Code]],master_barang[],9,FALSE)</f>
        <v>100</v>
      </c>
      <c r="I196" s="11">
        <f>VLOOKUP(current_stock[[#This Row],[Item Code]],master_barang[],11,FALSE)</f>
        <v>50</v>
      </c>
      <c r="J196" s="11">
        <f>VLOOKUP(current_stock[[#This Row],[Item Code]],master_barang[],10,FALSE)</f>
        <v>400</v>
      </c>
      <c r="K196" s="11" t="str">
        <f>IF(current_stock[[#This Row],[Qty Available]]&lt;current_stock[[#This Row],[Re Order Point]],"Reorder Required",IF(current_stock[[#This Row],[Qty Available]]&gt;current_stock[[#This Row],[Maximum Stock]],"Overstock","Safe Stock Level"))</f>
        <v>Overstock</v>
      </c>
      <c r="M196" t="s">
        <v>387</v>
      </c>
      <c r="N196" t="s">
        <v>388</v>
      </c>
      <c r="O196" t="s">
        <v>371</v>
      </c>
      <c r="P196" t="s">
        <v>4593</v>
      </c>
      <c r="Q196">
        <v>2307</v>
      </c>
      <c r="R196">
        <v>400</v>
      </c>
      <c r="S196">
        <v>348</v>
      </c>
      <c r="T196">
        <v>680</v>
      </c>
    </row>
    <row r="197" spans="1:20" x14ac:dyDescent="0.3">
      <c r="A197" s="10" t="s">
        <v>464</v>
      </c>
      <c r="B197" s="9" t="str">
        <f>VLOOKUP(current_stock[[#This Row],[Item Code]],master_barang[],2,FALSE)</f>
        <v>MamyPoko Baby Care Variant 15</v>
      </c>
      <c r="C197" s="9" t="str">
        <f>VLOOKUP(current_stock[[#This Row],[Item Code]],master_barang[],3,FALSE)</f>
        <v>Baby Care</v>
      </c>
      <c r="D197" s="11">
        <f>VLOOKUP(current_stock[[#This Row],[Item Code]],stok_awal[],2,FALSE)</f>
        <v>1203</v>
      </c>
      <c r="E197" s="11">
        <f>SUMIF(Barang_Masuk!D:D,A197,Barang_Masuk!F:F)</f>
        <v>930</v>
      </c>
      <c r="F197" s="11">
        <f>SUMIF(Barang_Keluar!D:D,A197,Barang_Keluar!F:F)</f>
        <v>488</v>
      </c>
      <c r="G197" s="11">
        <f>current_stock[[#This Row],[Stock Awal]]+current_stock[[#This Row],[Qty Received]]-current_stock[[#This Row],[Qty Dispatched]]</f>
        <v>1645</v>
      </c>
      <c r="H197" s="11">
        <f>VLOOKUP(current_stock[[#This Row],[Item Code]],master_barang[],9,FALSE)</f>
        <v>250</v>
      </c>
      <c r="I197" s="11">
        <f>VLOOKUP(current_stock[[#This Row],[Item Code]],master_barang[],11,FALSE)</f>
        <v>125</v>
      </c>
      <c r="J197" s="11">
        <f>VLOOKUP(current_stock[[#This Row],[Item Code]],master_barang[],10,FALSE)</f>
        <v>1000</v>
      </c>
      <c r="K197" s="11" t="str">
        <f>IF(current_stock[[#This Row],[Qty Available]]&lt;current_stock[[#This Row],[Re Order Point]],"Reorder Required",IF(current_stock[[#This Row],[Qty Available]]&gt;current_stock[[#This Row],[Maximum Stock]],"Overstock","Safe Stock Level"))</f>
        <v>Overstock</v>
      </c>
      <c r="M197" t="s">
        <v>67</v>
      </c>
      <c r="N197" t="s">
        <v>68</v>
      </c>
      <c r="O197" t="s">
        <v>13</v>
      </c>
      <c r="P197" t="s">
        <v>4593</v>
      </c>
      <c r="Q197">
        <v>2424</v>
      </c>
      <c r="R197">
        <v>300</v>
      </c>
      <c r="S197">
        <v>186</v>
      </c>
      <c r="T197">
        <v>1160</v>
      </c>
    </row>
    <row r="198" spans="1:20" x14ac:dyDescent="0.3">
      <c r="A198" s="10" t="s">
        <v>466</v>
      </c>
      <c r="B198" s="9" t="str">
        <f>VLOOKUP(current_stock[[#This Row],[Item Code]],master_barang[],2,FALSE)</f>
        <v>MamyPoko Baby Care Variant 16</v>
      </c>
      <c r="C198" s="9" t="str">
        <f>VLOOKUP(current_stock[[#This Row],[Item Code]],master_barang[],3,FALSE)</f>
        <v>Baby Care</v>
      </c>
      <c r="D198" s="11">
        <f>VLOOKUP(current_stock[[#This Row],[Item Code]],stok_awal[],2,FALSE)</f>
        <v>282</v>
      </c>
      <c r="E198" s="11">
        <f>SUMIF(Barang_Masuk!D:D,A198,Barang_Masuk!F:F)</f>
        <v>620</v>
      </c>
      <c r="F198" s="11">
        <f>SUMIF(Barang_Keluar!D:D,A198,Barang_Keluar!F:F)</f>
        <v>351</v>
      </c>
      <c r="G198" s="11">
        <f>current_stock[[#This Row],[Stock Awal]]+current_stock[[#This Row],[Qty Received]]-current_stock[[#This Row],[Qty Dispatched]]</f>
        <v>551</v>
      </c>
      <c r="H198" s="11">
        <f>VLOOKUP(current_stock[[#This Row],[Item Code]],master_barang[],9,FALSE)</f>
        <v>80</v>
      </c>
      <c r="I198" s="11">
        <f>VLOOKUP(current_stock[[#This Row],[Item Code]],master_barang[],11,FALSE)</f>
        <v>40</v>
      </c>
      <c r="J198" s="11">
        <f>VLOOKUP(current_stock[[#This Row],[Item Code]],master_barang[],10,FALSE)</f>
        <v>480</v>
      </c>
      <c r="K198" s="11" t="str">
        <f>IF(current_stock[[#This Row],[Qty Available]]&lt;current_stock[[#This Row],[Re Order Point]],"Reorder Required",IF(current_stock[[#This Row],[Qty Available]]&gt;current_stock[[#This Row],[Maximum Stock]],"Overstock","Safe Stock Level"))</f>
        <v>Overstock</v>
      </c>
      <c r="M198" t="s">
        <v>339</v>
      </c>
      <c r="N198" t="s">
        <v>340</v>
      </c>
      <c r="O198" t="s">
        <v>305</v>
      </c>
      <c r="P198" t="s">
        <v>4593</v>
      </c>
      <c r="Q198">
        <v>2467</v>
      </c>
      <c r="R198">
        <v>500</v>
      </c>
      <c r="S198">
        <v>430</v>
      </c>
      <c r="T198">
        <v>400</v>
      </c>
    </row>
    <row r="199" spans="1:20" x14ac:dyDescent="0.3">
      <c r="A199" s="10" t="s">
        <v>468</v>
      </c>
      <c r="B199" s="9" t="str">
        <f>VLOOKUP(current_stock[[#This Row],[Item Code]],master_barang[],2,FALSE)</f>
        <v>MamyPoko Baby Care Variant 17</v>
      </c>
      <c r="C199" s="9" t="str">
        <f>VLOOKUP(current_stock[[#This Row],[Item Code]],master_barang[],3,FALSE)</f>
        <v>Baby Care</v>
      </c>
      <c r="D199" s="11">
        <f>VLOOKUP(current_stock[[#This Row],[Item Code]],stok_awal[],2,FALSE)</f>
        <v>294</v>
      </c>
      <c r="E199" s="11">
        <f>SUMIF(Barang_Masuk!D:D,A199,Barang_Masuk!F:F)</f>
        <v>470</v>
      </c>
      <c r="F199" s="11">
        <f>SUMIF(Barang_Keluar!D:D,A199,Barang_Keluar!F:F)</f>
        <v>411</v>
      </c>
      <c r="G199" s="11">
        <f>current_stock[[#This Row],[Stock Awal]]+current_stock[[#This Row],[Qty Received]]-current_stock[[#This Row],[Qty Dispatched]]</f>
        <v>353</v>
      </c>
      <c r="H199" s="11">
        <f>VLOOKUP(current_stock[[#This Row],[Item Code]],master_barang[],9,FALSE)</f>
        <v>120</v>
      </c>
      <c r="I199" s="11">
        <f>VLOOKUP(current_stock[[#This Row],[Item Code]],master_barang[],11,FALSE)</f>
        <v>60</v>
      </c>
      <c r="J199" s="11">
        <f>VLOOKUP(current_stock[[#This Row],[Item Code]],master_barang[],10,FALSE)</f>
        <v>480</v>
      </c>
      <c r="K199" s="11" t="str">
        <f>IF(current_stock[[#This Row],[Qty Available]]&lt;current_stock[[#This Row],[Re Order Point]],"Reorder Required",IF(current_stock[[#This Row],[Qty Available]]&gt;current_stock[[#This Row],[Maximum Stock]],"Overstock","Safe Stock Level"))</f>
        <v>Safe Stock Level</v>
      </c>
      <c r="M199" t="s">
        <v>62</v>
      </c>
      <c r="N199" t="s">
        <v>63</v>
      </c>
      <c r="O199" t="s">
        <v>13</v>
      </c>
      <c r="P199" t="s">
        <v>4593</v>
      </c>
      <c r="Q199">
        <v>2513</v>
      </c>
      <c r="R199">
        <v>500</v>
      </c>
      <c r="S199">
        <v>339</v>
      </c>
      <c r="T199">
        <v>790</v>
      </c>
    </row>
    <row r="200" spans="1:20" x14ac:dyDescent="0.3">
      <c r="A200" s="10" t="s">
        <v>470</v>
      </c>
      <c r="B200" s="9" t="str">
        <f>VLOOKUP(current_stock[[#This Row],[Item Code]],master_barang[],2,FALSE)</f>
        <v>MamyPoko Baby Care Variant 18</v>
      </c>
      <c r="C200" s="9" t="str">
        <f>VLOOKUP(current_stock[[#This Row],[Item Code]],master_barang[],3,FALSE)</f>
        <v>Baby Care</v>
      </c>
      <c r="D200" s="11">
        <f>VLOOKUP(current_stock[[#This Row],[Item Code]],stok_awal[],2,FALSE)</f>
        <v>906</v>
      </c>
      <c r="E200" s="11">
        <f>SUMIF(Barang_Masuk!D:D,A200,Barang_Masuk!F:F)</f>
        <v>660</v>
      </c>
      <c r="F200" s="11">
        <f>SUMIF(Barang_Keluar!D:D,A200,Barang_Keluar!F:F)</f>
        <v>394</v>
      </c>
      <c r="G200" s="11">
        <f>current_stock[[#This Row],[Stock Awal]]+current_stock[[#This Row],[Qty Received]]-current_stock[[#This Row],[Qty Dispatched]]</f>
        <v>1172</v>
      </c>
      <c r="H200" s="11">
        <f>VLOOKUP(current_stock[[#This Row],[Item Code]],master_barang[],9,FALSE)</f>
        <v>200</v>
      </c>
      <c r="I200" s="11">
        <f>VLOOKUP(current_stock[[#This Row],[Item Code]],master_barang[],11,FALSE)</f>
        <v>100</v>
      </c>
      <c r="J200" s="11">
        <f>VLOOKUP(current_stock[[#This Row],[Item Code]],master_barang[],10,FALSE)</f>
        <v>1000</v>
      </c>
      <c r="K200" s="11" t="str">
        <f>IF(current_stock[[#This Row],[Qty Available]]&lt;current_stock[[#This Row],[Re Order Point]],"Reorder Required",IF(current_stock[[#This Row],[Qty Available]]&gt;current_stock[[#This Row],[Maximum Stock]],"Overstock","Safe Stock Level"))</f>
        <v>Overstock</v>
      </c>
      <c r="M200" t="s">
        <v>318</v>
      </c>
      <c r="N200" t="s">
        <v>319</v>
      </c>
      <c r="O200" t="s">
        <v>305</v>
      </c>
      <c r="P200" t="s">
        <v>4593</v>
      </c>
      <c r="Q200">
        <v>2569</v>
      </c>
      <c r="R200">
        <v>500</v>
      </c>
      <c r="S200">
        <v>409</v>
      </c>
      <c r="T200">
        <v>790</v>
      </c>
    </row>
    <row r="201" spans="1:20" x14ac:dyDescent="0.3">
      <c r="A201" s="10" t="s">
        <v>472</v>
      </c>
      <c r="B201" s="9" t="str">
        <f>VLOOKUP(current_stock[[#This Row],[Item Code]],master_barang[],2,FALSE)</f>
        <v>Zwitsal Baby Care Variant 19</v>
      </c>
      <c r="C201" s="9" t="str">
        <f>VLOOKUP(current_stock[[#This Row],[Item Code]],master_barang[],3,FALSE)</f>
        <v>Baby Care</v>
      </c>
      <c r="D201" s="11">
        <f>VLOOKUP(current_stock[[#This Row],[Item Code]],stok_awal[],2,FALSE)</f>
        <v>180</v>
      </c>
      <c r="E201" s="11">
        <f>SUMIF(Barang_Masuk!D:D,A201,Barang_Masuk!F:F)</f>
        <v>1220</v>
      </c>
      <c r="F201" s="11">
        <f>SUMIF(Barang_Keluar!D:D,A201,Barang_Keluar!F:F)</f>
        <v>515</v>
      </c>
      <c r="G201" s="11">
        <f>current_stock[[#This Row],[Stock Awal]]+current_stock[[#This Row],[Qty Received]]-current_stock[[#This Row],[Qty Dispatched]]</f>
        <v>885</v>
      </c>
      <c r="H201" s="11">
        <f>VLOOKUP(current_stock[[#This Row],[Item Code]],master_barang[],9,FALSE)</f>
        <v>40</v>
      </c>
      <c r="I201" s="11">
        <f>VLOOKUP(current_stock[[#This Row],[Item Code]],master_barang[],11,FALSE)</f>
        <v>20</v>
      </c>
      <c r="J201" s="11">
        <f>VLOOKUP(current_stock[[#This Row],[Item Code]],master_barang[],10,FALSE)</f>
        <v>160</v>
      </c>
      <c r="K201" s="11" t="str">
        <f>IF(current_stock[[#This Row],[Qty Available]]&lt;current_stock[[#This Row],[Re Order Point]],"Reorder Required",IF(current_stock[[#This Row],[Qty Available]]&gt;current_stock[[#This Row],[Maximum Stock]],"Overstock","Safe Stock Level"))</f>
        <v>Overstock</v>
      </c>
      <c r="M201" t="s">
        <v>247</v>
      </c>
      <c r="N201" t="s">
        <v>248</v>
      </c>
      <c r="O201" t="s">
        <v>202</v>
      </c>
      <c r="P201" t="s">
        <v>4593</v>
      </c>
      <c r="Q201">
        <v>2606</v>
      </c>
      <c r="R201">
        <v>500</v>
      </c>
      <c r="S201">
        <v>253</v>
      </c>
      <c r="T201">
        <v>1180</v>
      </c>
    </row>
    <row r="202" spans="1:20" x14ac:dyDescent="0.3">
      <c r="A202" s="10" t="s">
        <v>474</v>
      </c>
      <c r="B202" s="9" t="str">
        <f>VLOOKUP(current_stock[[#This Row],[Item Code]],master_barang[],2,FALSE)</f>
        <v>Zwitsal Baby Care Variant 20</v>
      </c>
      <c r="C202" s="9" t="str">
        <f>VLOOKUP(current_stock[[#This Row],[Item Code]],master_barang[],3,FALSE)</f>
        <v>Baby Care</v>
      </c>
      <c r="D202" s="11">
        <f>VLOOKUP(current_stock[[#This Row],[Item Code]],stok_awal[],2,FALSE)</f>
        <v>1614</v>
      </c>
      <c r="E202" s="11">
        <f>SUMIF(Barang_Masuk!D:D,A202,Barang_Masuk!F:F)</f>
        <v>620</v>
      </c>
      <c r="F202" s="11">
        <f>SUMIF(Barang_Keluar!D:D,A202,Barang_Keluar!F:F)</f>
        <v>431</v>
      </c>
      <c r="G202" s="11">
        <f>current_stock[[#This Row],[Stock Awal]]+current_stock[[#This Row],[Qty Received]]-current_stock[[#This Row],[Qty Dispatched]]</f>
        <v>1803</v>
      </c>
      <c r="H202" s="11">
        <f>VLOOKUP(current_stock[[#This Row],[Item Code]],master_barang[],9,FALSE)</f>
        <v>400</v>
      </c>
      <c r="I202" s="11">
        <f>VLOOKUP(current_stock[[#This Row],[Item Code]],master_barang[],11,FALSE)</f>
        <v>200</v>
      </c>
      <c r="J202" s="11">
        <f>VLOOKUP(current_stock[[#This Row],[Item Code]],master_barang[],10,FALSE)</f>
        <v>1600</v>
      </c>
      <c r="K202" s="11" t="str">
        <f>IF(current_stock[[#This Row],[Qty Available]]&lt;current_stock[[#This Row],[Re Order Point]],"Reorder Required",IF(current_stock[[#This Row],[Qty Available]]&gt;current_stock[[#This Row],[Maximum Stock]],"Overstock","Safe Stock Level"))</f>
        <v>Overstock</v>
      </c>
      <c r="M202" t="s">
        <v>190</v>
      </c>
      <c r="N202" t="s">
        <v>191</v>
      </c>
      <c r="O202" t="s">
        <v>119</v>
      </c>
      <c r="P202" t="s">
        <v>4593</v>
      </c>
      <c r="Q202">
        <v>2808</v>
      </c>
      <c r="R202">
        <v>500</v>
      </c>
      <c r="S202">
        <v>261</v>
      </c>
      <c r="T202">
        <v>860</v>
      </c>
    </row>
    <row r="203" spans="1:20" x14ac:dyDescent="0.3">
      <c r="H203" s="11"/>
      <c r="I203" s="11"/>
      <c r="J203" s="11"/>
      <c r="K203" s="11" t="s">
        <v>4588</v>
      </c>
      <c r="M203"/>
      <c r="N203"/>
      <c r="O203"/>
      <c r="P203"/>
      <c r="Q203"/>
      <c r="R203"/>
    </row>
    <row r="204" spans="1:20" x14ac:dyDescent="0.3">
      <c r="M204"/>
      <c r="N204"/>
      <c r="O204"/>
      <c r="P204"/>
      <c r="Q204"/>
      <c r="R204"/>
    </row>
    <row r="205" spans="1:20" x14ac:dyDescent="0.3">
      <c r="M205"/>
      <c r="N205"/>
      <c r="O205"/>
      <c r="P205"/>
      <c r="Q205"/>
      <c r="R205"/>
    </row>
    <row r="206" spans="1:20" x14ac:dyDescent="0.3">
      <c r="M206"/>
      <c r="N206"/>
      <c r="O206"/>
      <c r="P206"/>
      <c r="Q206"/>
      <c r="R206"/>
    </row>
    <row r="207" spans="1:20" x14ac:dyDescent="0.3">
      <c r="M207"/>
      <c r="N207"/>
      <c r="O207"/>
      <c r="P207"/>
      <c r="Q207"/>
      <c r="R207"/>
    </row>
    <row r="208" spans="1:20" x14ac:dyDescent="0.3">
      <c r="M208"/>
      <c r="N208"/>
      <c r="O208"/>
      <c r="P208"/>
      <c r="Q208"/>
      <c r="R208"/>
    </row>
    <row r="209" spans="13:18" x14ac:dyDescent="0.3">
      <c r="M209"/>
      <c r="N209"/>
      <c r="O209"/>
      <c r="P209"/>
      <c r="Q209"/>
      <c r="R209"/>
    </row>
    <row r="210" spans="13:18" x14ac:dyDescent="0.3">
      <c r="M210"/>
      <c r="N210"/>
      <c r="O210"/>
      <c r="P210"/>
      <c r="Q210"/>
      <c r="R210"/>
    </row>
    <row r="211" spans="13:18" x14ac:dyDescent="0.3">
      <c r="M211"/>
      <c r="N211"/>
      <c r="O211"/>
      <c r="P211"/>
      <c r="Q211"/>
      <c r="R211"/>
    </row>
    <row r="212" spans="13:18" x14ac:dyDescent="0.3">
      <c r="M212"/>
      <c r="N212"/>
      <c r="O212"/>
      <c r="P212"/>
      <c r="Q212"/>
      <c r="R212"/>
    </row>
    <row r="213" spans="13:18" x14ac:dyDescent="0.3">
      <c r="M213"/>
      <c r="N213"/>
      <c r="O213"/>
      <c r="P213"/>
      <c r="Q213"/>
      <c r="R213"/>
    </row>
    <row r="214" spans="13:18" x14ac:dyDescent="0.3">
      <c r="M214"/>
      <c r="N214"/>
      <c r="O214"/>
      <c r="P214"/>
      <c r="Q214"/>
      <c r="R214"/>
    </row>
    <row r="215" spans="13:18" x14ac:dyDescent="0.3">
      <c r="M215"/>
      <c r="N215"/>
      <c r="O215"/>
      <c r="P215"/>
      <c r="Q215"/>
      <c r="R215"/>
    </row>
    <row r="216" spans="13:18" x14ac:dyDescent="0.3">
      <c r="M216"/>
      <c r="N216"/>
      <c r="O216"/>
      <c r="P216"/>
      <c r="Q216"/>
      <c r="R216"/>
    </row>
    <row r="217" spans="13:18" x14ac:dyDescent="0.3">
      <c r="M217"/>
      <c r="N217"/>
      <c r="O217"/>
      <c r="P217"/>
      <c r="Q217"/>
      <c r="R217"/>
    </row>
    <row r="218" spans="13:18" x14ac:dyDescent="0.3">
      <c r="M218"/>
      <c r="N218"/>
      <c r="O218"/>
      <c r="P218"/>
      <c r="Q218"/>
      <c r="R218"/>
    </row>
    <row r="219" spans="13:18" x14ac:dyDescent="0.3">
      <c r="M219"/>
      <c r="N219"/>
      <c r="O219"/>
      <c r="P219"/>
      <c r="Q219"/>
      <c r="R219"/>
    </row>
    <row r="220" spans="13:18" x14ac:dyDescent="0.3">
      <c r="M220"/>
      <c r="N220"/>
      <c r="O220"/>
      <c r="P220"/>
      <c r="Q220"/>
      <c r="R220"/>
    </row>
    <row r="221" spans="13:18" x14ac:dyDescent="0.3">
      <c r="M221"/>
      <c r="N221"/>
      <c r="O221"/>
      <c r="P221"/>
      <c r="Q221"/>
      <c r="R221"/>
    </row>
    <row r="222" spans="13:18" x14ac:dyDescent="0.3">
      <c r="M222"/>
      <c r="N222"/>
      <c r="O222"/>
      <c r="P222"/>
      <c r="Q222"/>
      <c r="R222"/>
    </row>
    <row r="223" spans="13:18" x14ac:dyDescent="0.3">
      <c r="M223"/>
      <c r="N223"/>
      <c r="O223"/>
      <c r="P223"/>
      <c r="Q223"/>
      <c r="R223"/>
    </row>
    <row r="224" spans="13:18" x14ac:dyDescent="0.3">
      <c r="M224"/>
      <c r="N224"/>
      <c r="O224"/>
      <c r="P224"/>
      <c r="Q224"/>
      <c r="R224"/>
    </row>
    <row r="225" spans="13:18" x14ac:dyDescent="0.3">
      <c r="M225"/>
      <c r="N225"/>
      <c r="O225"/>
      <c r="P225"/>
      <c r="Q225"/>
      <c r="R225"/>
    </row>
    <row r="226" spans="13:18" x14ac:dyDescent="0.3">
      <c r="M226"/>
      <c r="N226"/>
      <c r="O226"/>
      <c r="P226"/>
      <c r="Q226"/>
      <c r="R226"/>
    </row>
    <row r="227" spans="13:18" x14ac:dyDescent="0.3">
      <c r="M227"/>
      <c r="N227"/>
      <c r="O227"/>
      <c r="P227"/>
      <c r="Q227"/>
      <c r="R227"/>
    </row>
    <row r="228" spans="13:18" x14ac:dyDescent="0.3">
      <c r="M228"/>
      <c r="N228"/>
      <c r="O228"/>
      <c r="P228"/>
      <c r="Q228"/>
      <c r="R228"/>
    </row>
    <row r="229" spans="13:18" x14ac:dyDescent="0.3">
      <c r="M229"/>
      <c r="N229"/>
      <c r="O229"/>
      <c r="P229"/>
      <c r="Q229"/>
      <c r="R229"/>
    </row>
    <row r="230" spans="13:18" x14ac:dyDescent="0.3">
      <c r="M230"/>
      <c r="N230"/>
      <c r="O230"/>
      <c r="P230"/>
      <c r="Q230"/>
      <c r="R230"/>
    </row>
    <row r="231" spans="13:18" x14ac:dyDescent="0.3">
      <c r="M231"/>
      <c r="N231"/>
      <c r="O231"/>
      <c r="P231"/>
      <c r="Q231"/>
      <c r="R231"/>
    </row>
    <row r="232" spans="13:18" x14ac:dyDescent="0.3">
      <c r="M232"/>
      <c r="N232"/>
      <c r="O232"/>
      <c r="P232"/>
      <c r="Q232"/>
      <c r="R232"/>
    </row>
    <row r="233" spans="13:18" x14ac:dyDescent="0.3">
      <c r="M233"/>
      <c r="N233"/>
      <c r="O233"/>
      <c r="P233"/>
      <c r="Q233"/>
      <c r="R233"/>
    </row>
    <row r="234" spans="13:18" x14ac:dyDescent="0.3">
      <c r="M234"/>
      <c r="N234"/>
      <c r="O234"/>
      <c r="P234"/>
      <c r="Q234"/>
      <c r="R234"/>
    </row>
    <row r="235" spans="13:18" x14ac:dyDescent="0.3">
      <c r="M235"/>
      <c r="N235"/>
      <c r="O235"/>
      <c r="P235"/>
      <c r="Q235"/>
      <c r="R235"/>
    </row>
    <row r="236" spans="13:18" x14ac:dyDescent="0.3">
      <c r="M236"/>
      <c r="N236"/>
      <c r="O236"/>
      <c r="P236"/>
      <c r="Q236"/>
      <c r="R236"/>
    </row>
    <row r="237" spans="13:18" x14ac:dyDescent="0.3">
      <c r="M237"/>
      <c r="N237"/>
      <c r="O237"/>
      <c r="P237"/>
      <c r="Q237"/>
      <c r="R237"/>
    </row>
    <row r="238" spans="13:18" x14ac:dyDescent="0.3">
      <c r="M238"/>
      <c r="N238"/>
      <c r="O238"/>
      <c r="P238"/>
      <c r="Q238"/>
      <c r="R238"/>
    </row>
    <row r="239" spans="13:18" x14ac:dyDescent="0.3">
      <c r="M239"/>
      <c r="N239"/>
      <c r="O239"/>
      <c r="P239"/>
      <c r="Q239"/>
      <c r="R239"/>
    </row>
    <row r="240" spans="13:18" x14ac:dyDescent="0.3">
      <c r="M240"/>
      <c r="N240"/>
      <c r="O240"/>
      <c r="P240"/>
      <c r="Q240"/>
      <c r="R240"/>
    </row>
    <row r="241" spans="13:18" x14ac:dyDescent="0.3">
      <c r="M241"/>
      <c r="N241"/>
      <c r="O241"/>
      <c r="P241"/>
      <c r="Q241"/>
      <c r="R241"/>
    </row>
    <row r="242" spans="13:18" x14ac:dyDescent="0.3">
      <c r="M242"/>
      <c r="N242"/>
      <c r="O242"/>
      <c r="P242"/>
      <c r="Q242"/>
      <c r="R242"/>
    </row>
    <row r="243" spans="13:18" x14ac:dyDescent="0.3">
      <c r="M243"/>
      <c r="N243"/>
      <c r="O243"/>
      <c r="P243"/>
      <c r="Q243"/>
      <c r="R243"/>
    </row>
    <row r="244" spans="13:18" x14ac:dyDescent="0.3">
      <c r="M244"/>
      <c r="N244"/>
      <c r="O244"/>
      <c r="P244"/>
      <c r="Q244"/>
      <c r="R244"/>
    </row>
    <row r="245" spans="13:18" x14ac:dyDescent="0.3">
      <c r="M245"/>
      <c r="N245"/>
      <c r="O245"/>
      <c r="P245"/>
      <c r="Q245"/>
      <c r="R245"/>
    </row>
    <row r="246" spans="13:18" x14ac:dyDescent="0.3">
      <c r="M246"/>
      <c r="N246"/>
      <c r="O246"/>
      <c r="P246"/>
      <c r="Q246"/>
      <c r="R246"/>
    </row>
    <row r="247" spans="13:18" x14ac:dyDescent="0.3">
      <c r="M247"/>
      <c r="N247"/>
      <c r="O247"/>
      <c r="P247"/>
      <c r="Q247"/>
      <c r="R247"/>
    </row>
    <row r="248" spans="13:18" x14ac:dyDescent="0.3">
      <c r="M248"/>
      <c r="N248"/>
      <c r="O248"/>
      <c r="P248"/>
      <c r="Q248"/>
      <c r="R248"/>
    </row>
    <row r="249" spans="13:18" x14ac:dyDescent="0.3">
      <c r="M249"/>
      <c r="N249"/>
      <c r="O249"/>
      <c r="P249"/>
      <c r="Q249"/>
      <c r="R249"/>
    </row>
    <row r="250" spans="13:18" x14ac:dyDescent="0.3">
      <c r="M250"/>
      <c r="N250"/>
      <c r="O250"/>
      <c r="P250"/>
      <c r="Q250"/>
      <c r="R250"/>
    </row>
    <row r="251" spans="13:18" x14ac:dyDescent="0.3">
      <c r="M251"/>
      <c r="N251"/>
      <c r="O251"/>
      <c r="P251"/>
      <c r="Q251"/>
      <c r="R251"/>
    </row>
    <row r="252" spans="13:18" x14ac:dyDescent="0.3">
      <c r="M252"/>
      <c r="N252"/>
      <c r="O252"/>
      <c r="P252"/>
      <c r="Q252"/>
      <c r="R252"/>
    </row>
    <row r="253" spans="13:18" x14ac:dyDescent="0.3">
      <c r="M253"/>
      <c r="N253"/>
      <c r="O253"/>
      <c r="P253"/>
      <c r="Q253"/>
      <c r="R253"/>
    </row>
    <row r="254" spans="13:18" x14ac:dyDescent="0.3">
      <c r="M254"/>
      <c r="N254"/>
      <c r="O254"/>
      <c r="P254"/>
      <c r="Q254"/>
      <c r="R254"/>
    </row>
    <row r="255" spans="13:18" x14ac:dyDescent="0.3">
      <c r="M255"/>
      <c r="N255"/>
      <c r="O255"/>
      <c r="P255"/>
      <c r="Q255"/>
      <c r="R255"/>
    </row>
    <row r="256" spans="13:18" x14ac:dyDescent="0.3">
      <c r="M256"/>
      <c r="N256"/>
      <c r="O256"/>
      <c r="P256"/>
      <c r="Q256"/>
      <c r="R256"/>
    </row>
    <row r="257" spans="13:18" x14ac:dyDescent="0.3">
      <c r="M257"/>
      <c r="N257"/>
      <c r="O257"/>
      <c r="P257"/>
      <c r="Q257"/>
      <c r="R257"/>
    </row>
    <row r="258" spans="13:18" x14ac:dyDescent="0.3">
      <c r="M258"/>
      <c r="N258"/>
      <c r="O258"/>
      <c r="P258"/>
      <c r="Q258"/>
      <c r="R258"/>
    </row>
    <row r="259" spans="13:18" x14ac:dyDescent="0.3">
      <c r="M259"/>
      <c r="N259"/>
      <c r="O259"/>
      <c r="P259"/>
      <c r="Q259"/>
      <c r="R259"/>
    </row>
    <row r="260" spans="13:18" x14ac:dyDescent="0.3">
      <c r="M260"/>
      <c r="N260"/>
      <c r="O260"/>
      <c r="P260"/>
      <c r="Q260"/>
      <c r="R260"/>
    </row>
    <row r="261" spans="13:18" x14ac:dyDescent="0.3">
      <c r="M261"/>
      <c r="N261"/>
      <c r="O261"/>
      <c r="P261"/>
      <c r="Q261"/>
      <c r="R261"/>
    </row>
    <row r="262" spans="13:18" x14ac:dyDescent="0.3">
      <c r="M262"/>
      <c r="N262"/>
      <c r="O262"/>
      <c r="P262"/>
      <c r="Q262"/>
      <c r="R262"/>
    </row>
    <row r="263" spans="13:18" x14ac:dyDescent="0.3">
      <c r="M263"/>
      <c r="N263"/>
      <c r="O263"/>
      <c r="P263"/>
      <c r="Q263"/>
      <c r="R263"/>
    </row>
    <row r="264" spans="13:18" x14ac:dyDescent="0.3">
      <c r="M264"/>
      <c r="N264"/>
      <c r="O264"/>
      <c r="P264"/>
      <c r="Q264"/>
      <c r="R264"/>
    </row>
    <row r="265" spans="13:18" x14ac:dyDescent="0.3">
      <c r="M265"/>
      <c r="N265"/>
      <c r="O265"/>
      <c r="P265"/>
      <c r="Q265"/>
      <c r="R265"/>
    </row>
    <row r="266" spans="13:18" x14ac:dyDescent="0.3">
      <c r="M266"/>
      <c r="N266"/>
      <c r="O266"/>
      <c r="P266"/>
      <c r="Q266"/>
      <c r="R266"/>
    </row>
    <row r="267" spans="13:18" x14ac:dyDescent="0.3">
      <c r="M267"/>
      <c r="N267"/>
      <c r="O267"/>
      <c r="P267"/>
      <c r="Q267"/>
      <c r="R267"/>
    </row>
    <row r="268" spans="13:18" x14ac:dyDescent="0.3">
      <c r="M268"/>
      <c r="N268"/>
      <c r="O268"/>
      <c r="P268"/>
      <c r="Q268"/>
      <c r="R268"/>
    </row>
    <row r="269" spans="13:18" x14ac:dyDescent="0.3">
      <c r="M269"/>
      <c r="N269"/>
      <c r="O269"/>
      <c r="P269"/>
      <c r="Q269"/>
      <c r="R269"/>
    </row>
    <row r="270" spans="13:18" x14ac:dyDescent="0.3">
      <c r="M270"/>
      <c r="N270"/>
      <c r="O270"/>
      <c r="P270"/>
      <c r="Q270"/>
      <c r="R270"/>
    </row>
    <row r="271" spans="13:18" x14ac:dyDescent="0.3">
      <c r="M271"/>
      <c r="N271"/>
      <c r="O271"/>
      <c r="P271"/>
      <c r="Q271"/>
      <c r="R271"/>
    </row>
    <row r="272" spans="13:18" x14ac:dyDescent="0.3">
      <c r="M272"/>
      <c r="N272"/>
      <c r="O272"/>
      <c r="P272"/>
      <c r="Q272"/>
      <c r="R272"/>
    </row>
    <row r="273" spans="13:18" x14ac:dyDescent="0.3">
      <c r="M273"/>
      <c r="N273"/>
      <c r="O273"/>
      <c r="P273"/>
      <c r="Q273"/>
      <c r="R273"/>
    </row>
    <row r="274" spans="13:18" x14ac:dyDescent="0.3">
      <c r="M274"/>
      <c r="N274"/>
      <c r="O274"/>
      <c r="P274"/>
      <c r="Q274"/>
      <c r="R274"/>
    </row>
    <row r="275" spans="13:18" x14ac:dyDescent="0.3">
      <c r="M275"/>
      <c r="N275"/>
      <c r="O275"/>
      <c r="P275"/>
      <c r="Q275"/>
      <c r="R275"/>
    </row>
    <row r="276" spans="13:18" x14ac:dyDescent="0.3">
      <c r="M276"/>
      <c r="N276"/>
      <c r="O276"/>
      <c r="P276"/>
      <c r="Q276"/>
      <c r="R276"/>
    </row>
    <row r="277" spans="13:18" x14ac:dyDescent="0.3">
      <c r="M277"/>
      <c r="N277"/>
      <c r="O277"/>
      <c r="P277"/>
      <c r="Q277"/>
      <c r="R277"/>
    </row>
    <row r="278" spans="13:18" x14ac:dyDescent="0.3">
      <c r="M278"/>
      <c r="N278"/>
      <c r="O278"/>
      <c r="P278"/>
      <c r="Q278"/>
      <c r="R278"/>
    </row>
    <row r="279" spans="13:18" x14ac:dyDescent="0.3">
      <c r="M279"/>
      <c r="N279"/>
      <c r="O279"/>
      <c r="P279"/>
      <c r="Q279"/>
      <c r="R279"/>
    </row>
    <row r="280" spans="13:18" x14ac:dyDescent="0.3">
      <c r="M280"/>
      <c r="N280"/>
      <c r="O280"/>
      <c r="P280"/>
      <c r="Q280"/>
      <c r="R280"/>
    </row>
    <row r="281" spans="13:18" x14ac:dyDescent="0.3">
      <c r="M281"/>
      <c r="N281"/>
      <c r="O281"/>
      <c r="P281"/>
      <c r="Q281"/>
      <c r="R281"/>
    </row>
    <row r="282" spans="13:18" x14ac:dyDescent="0.3">
      <c r="M282"/>
      <c r="N282"/>
      <c r="O282"/>
      <c r="P282"/>
      <c r="Q282"/>
      <c r="R282"/>
    </row>
    <row r="283" spans="13:18" x14ac:dyDescent="0.3">
      <c r="M283"/>
      <c r="N283"/>
      <c r="O283"/>
      <c r="P283"/>
      <c r="Q283"/>
      <c r="R283"/>
    </row>
    <row r="284" spans="13:18" x14ac:dyDescent="0.3">
      <c r="M284"/>
      <c r="N284"/>
      <c r="O284"/>
      <c r="P284"/>
      <c r="Q284"/>
      <c r="R284"/>
    </row>
    <row r="285" spans="13:18" x14ac:dyDescent="0.3">
      <c r="M285"/>
      <c r="N285"/>
      <c r="O285"/>
      <c r="P285"/>
      <c r="Q285"/>
      <c r="R285"/>
    </row>
    <row r="286" spans="13:18" x14ac:dyDescent="0.3">
      <c r="M286"/>
      <c r="N286"/>
      <c r="O286"/>
      <c r="P286"/>
      <c r="Q286"/>
      <c r="R286"/>
    </row>
    <row r="287" spans="13:18" x14ac:dyDescent="0.3">
      <c r="M287"/>
      <c r="N287"/>
      <c r="O287"/>
      <c r="P287"/>
      <c r="Q287"/>
      <c r="R287"/>
    </row>
    <row r="288" spans="13:18" x14ac:dyDescent="0.3">
      <c r="M288"/>
      <c r="N288"/>
      <c r="O288"/>
      <c r="P288"/>
      <c r="Q288"/>
      <c r="R288"/>
    </row>
    <row r="289" spans="13:18" x14ac:dyDescent="0.3">
      <c r="M289"/>
      <c r="N289"/>
      <c r="O289"/>
      <c r="P289"/>
      <c r="Q289"/>
      <c r="R289"/>
    </row>
    <row r="290" spans="13:18" x14ac:dyDescent="0.3">
      <c r="M290"/>
      <c r="N290"/>
      <c r="O290"/>
      <c r="P290"/>
      <c r="Q290"/>
      <c r="R290"/>
    </row>
    <row r="291" spans="13:18" x14ac:dyDescent="0.3">
      <c r="M291"/>
      <c r="N291"/>
      <c r="O291"/>
      <c r="P291"/>
      <c r="Q291"/>
      <c r="R291"/>
    </row>
    <row r="292" spans="13:18" x14ac:dyDescent="0.3">
      <c r="M292"/>
      <c r="N292"/>
      <c r="O292"/>
      <c r="P292"/>
      <c r="Q292"/>
      <c r="R292"/>
    </row>
    <row r="293" spans="13:18" x14ac:dyDescent="0.3">
      <c r="M293"/>
      <c r="N293"/>
      <c r="O293"/>
      <c r="P293"/>
      <c r="Q293"/>
      <c r="R293"/>
    </row>
    <row r="294" spans="13:18" x14ac:dyDescent="0.3">
      <c r="M294"/>
      <c r="N294"/>
      <c r="O294"/>
      <c r="P294"/>
      <c r="Q294"/>
      <c r="R294"/>
    </row>
    <row r="295" spans="13:18" x14ac:dyDescent="0.3">
      <c r="M295"/>
      <c r="N295"/>
      <c r="O295"/>
      <c r="P295"/>
      <c r="Q295"/>
      <c r="R295"/>
    </row>
    <row r="296" spans="13:18" x14ac:dyDescent="0.3">
      <c r="M296"/>
      <c r="N296"/>
      <c r="O296"/>
      <c r="P296"/>
      <c r="Q296"/>
      <c r="R296"/>
    </row>
    <row r="297" spans="13:18" x14ac:dyDescent="0.3">
      <c r="M297"/>
      <c r="N297"/>
      <c r="O297"/>
      <c r="P297"/>
      <c r="Q297"/>
      <c r="R297"/>
    </row>
    <row r="298" spans="13:18" x14ac:dyDescent="0.3">
      <c r="M298"/>
      <c r="N298"/>
      <c r="O298"/>
      <c r="P298"/>
      <c r="Q298"/>
      <c r="R298"/>
    </row>
    <row r="299" spans="13:18" x14ac:dyDescent="0.3">
      <c r="M299"/>
      <c r="N299"/>
      <c r="O299"/>
      <c r="P299"/>
      <c r="Q299"/>
      <c r="R299"/>
    </row>
    <row r="300" spans="13:18" x14ac:dyDescent="0.3">
      <c r="M300"/>
      <c r="N300"/>
      <c r="O300"/>
      <c r="P300"/>
      <c r="Q300"/>
      <c r="R300"/>
    </row>
    <row r="301" spans="13:18" x14ac:dyDescent="0.3">
      <c r="M301"/>
      <c r="N301"/>
      <c r="O301"/>
      <c r="P301"/>
      <c r="Q301"/>
      <c r="R301"/>
    </row>
    <row r="302" spans="13:18" x14ac:dyDescent="0.3">
      <c r="M302"/>
      <c r="N302"/>
      <c r="O302"/>
      <c r="P302"/>
      <c r="Q302"/>
      <c r="R302"/>
    </row>
    <row r="303" spans="13:18" x14ac:dyDescent="0.3">
      <c r="M303"/>
      <c r="N303"/>
      <c r="O303"/>
      <c r="P303"/>
      <c r="Q303"/>
      <c r="R303"/>
    </row>
    <row r="304" spans="13:18" x14ac:dyDescent="0.3">
      <c r="M304"/>
      <c r="N304"/>
      <c r="O304"/>
      <c r="P304"/>
      <c r="Q304"/>
      <c r="R304"/>
    </row>
    <row r="305" spans="13:18" x14ac:dyDescent="0.3">
      <c r="M305"/>
      <c r="N305"/>
      <c r="O305"/>
      <c r="P305"/>
      <c r="Q305"/>
      <c r="R305"/>
    </row>
    <row r="306" spans="13:18" x14ac:dyDescent="0.3">
      <c r="M306"/>
      <c r="N306"/>
      <c r="O306"/>
      <c r="P306"/>
      <c r="Q306"/>
      <c r="R306"/>
    </row>
    <row r="307" spans="13:18" x14ac:dyDescent="0.3">
      <c r="M307"/>
      <c r="N307"/>
      <c r="O307"/>
      <c r="P307"/>
      <c r="Q307"/>
      <c r="R307"/>
    </row>
    <row r="308" spans="13:18" x14ac:dyDescent="0.3">
      <c r="M308"/>
      <c r="N308"/>
      <c r="O308"/>
      <c r="P308"/>
      <c r="Q308"/>
      <c r="R308"/>
    </row>
    <row r="309" spans="13:18" x14ac:dyDescent="0.3">
      <c r="M309"/>
      <c r="N309"/>
      <c r="O309"/>
      <c r="P309"/>
      <c r="Q309"/>
      <c r="R309"/>
    </row>
    <row r="310" spans="13:18" x14ac:dyDescent="0.3">
      <c r="M310"/>
      <c r="N310"/>
      <c r="O310"/>
      <c r="P310"/>
      <c r="Q310"/>
      <c r="R310"/>
    </row>
    <row r="311" spans="13:18" x14ac:dyDescent="0.3">
      <c r="M311"/>
      <c r="N311"/>
      <c r="O311"/>
      <c r="P311"/>
      <c r="Q311"/>
      <c r="R311"/>
    </row>
    <row r="312" spans="13:18" x14ac:dyDescent="0.3">
      <c r="M312"/>
      <c r="N312"/>
      <c r="O312"/>
      <c r="P312"/>
      <c r="Q312"/>
      <c r="R312"/>
    </row>
    <row r="313" spans="13:18" x14ac:dyDescent="0.3">
      <c r="M313"/>
      <c r="N313"/>
      <c r="O313"/>
      <c r="P313"/>
      <c r="Q313"/>
      <c r="R313"/>
    </row>
    <row r="314" spans="13:18" x14ac:dyDescent="0.3">
      <c r="M314"/>
      <c r="N314"/>
      <c r="O314"/>
      <c r="P314"/>
      <c r="Q314"/>
      <c r="R314"/>
    </row>
    <row r="315" spans="13:18" x14ac:dyDescent="0.3">
      <c r="M315"/>
      <c r="N315"/>
      <c r="O315"/>
      <c r="P315"/>
      <c r="Q315"/>
      <c r="R315"/>
    </row>
    <row r="316" spans="13:18" x14ac:dyDescent="0.3">
      <c r="M316"/>
      <c r="N316"/>
      <c r="O316"/>
      <c r="P316"/>
      <c r="Q316"/>
      <c r="R316"/>
    </row>
    <row r="317" spans="13:18" x14ac:dyDescent="0.3">
      <c r="M317"/>
      <c r="N317"/>
      <c r="O317"/>
      <c r="P317"/>
      <c r="Q317"/>
      <c r="R317"/>
    </row>
    <row r="318" spans="13:18" x14ac:dyDescent="0.3">
      <c r="M318"/>
      <c r="N318"/>
      <c r="O318"/>
      <c r="P318"/>
      <c r="Q318"/>
      <c r="R318"/>
    </row>
    <row r="319" spans="13:18" x14ac:dyDescent="0.3">
      <c r="M319"/>
      <c r="N319"/>
      <c r="O319"/>
      <c r="P319"/>
      <c r="Q319"/>
      <c r="R319"/>
    </row>
    <row r="320" spans="13:18" x14ac:dyDescent="0.3">
      <c r="M320"/>
      <c r="N320"/>
      <c r="O320"/>
      <c r="P320"/>
      <c r="Q320"/>
      <c r="R320"/>
    </row>
    <row r="321" spans="13:18" x14ac:dyDescent="0.3">
      <c r="M321"/>
      <c r="N321"/>
      <c r="O321"/>
      <c r="P321"/>
      <c r="Q321"/>
      <c r="R321"/>
    </row>
    <row r="322" spans="13:18" x14ac:dyDescent="0.3">
      <c r="M322"/>
      <c r="N322"/>
      <c r="O322"/>
      <c r="P322"/>
      <c r="Q322"/>
      <c r="R322"/>
    </row>
    <row r="323" spans="13:18" x14ac:dyDescent="0.3">
      <c r="M323"/>
      <c r="N323"/>
      <c r="O323"/>
      <c r="P323"/>
      <c r="Q323"/>
      <c r="R323"/>
    </row>
    <row r="324" spans="13:18" x14ac:dyDescent="0.3">
      <c r="M324"/>
      <c r="N324"/>
      <c r="O324"/>
      <c r="P324"/>
      <c r="Q324"/>
      <c r="R324"/>
    </row>
    <row r="325" spans="13:18" x14ac:dyDescent="0.3">
      <c r="M325"/>
      <c r="N325"/>
      <c r="O325"/>
      <c r="P325"/>
      <c r="Q325"/>
      <c r="R325"/>
    </row>
    <row r="326" spans="13:18" x14ac:dyDescent="0.3">
      <c r="M326"/>
      <c r="N326"/>
      <c r="O326"/>
      <c r="P326"/>
      <c r="Q326"/>
      <c r="R326"/>
    </row>
    <row r="327" spans="13:18" x14ac:dyDescent="0.3">
      <c r="M327"/>
      <c r="N327"/>
      <c r="O327"/>
      <c r="P327"/>
      <c r="Q327"/>
      <c r="R327"/>
    </row>
    <row r="328" spans="13:18" x14ac:dyDescent="0.3">
      <c r="M328"/>
      <c r="N328"/>
      <c r="O328"/>
      <c r="P328"/>
      <c r="Q328"/>
      <c r="R328"/>
    </row>
    <row r="329" spans="13:18" x14ac:dyDescent="0.3">
      <c r="M329"/>
      <c r="N329"/>
      <c r="O329"/>
      <c r="P329"/>
      <c r="Q329"/>
      <c r="R329"/>
    </row>
    <row r="330" spans="13:18" x14ac:dyDescent="0.3">
      <c r="M330"/>
      <c r="N330"/>
      <c r="O330"/>
      <c r="P330"/>
      <c r="Q330"/>
      <c r="R330"/>
    </row>
    <row r="331" spans="13:18" x14ac:dyDescent="0.3">
      <c r="M331"/>
      <c r="N331"/>
      <c r="O331"/>
      <c r="P331"/>
      <c r="Q331"/>
      <c r="R331"/>
    </row>
    <row r="332" spans="13:18" x14ac:dyDescent="0.3">
      <c r="M332"/>
      <c r="N332"/>
      <c r="O332"/>
      <c r="P332"/>
      <c r="Q332"/>
      <c r="R332"/>
    </row>
    <row r="333" spans="13:18" x14ac:dyDescent="0.3">
      <c r="M333"/>
      <c r="N333"/>
      <c r="O333"/>
      <c r="P333"/>
      <c r="Q333"/>
      <c r="R333"/>
    </row>
    <row r="334" spans="13:18" x14ac:dyDescent="0.3">
      <c r="M334"/>
      <c r="N334"/>
      <c r="O334"/>
      <c r="P334"/>
      <c r="Q334"/>
      <c r="R334"/>
    </row>
    <row r="335" spans="13:18" x14ac:dyDescent="0.3">
      <c r="M335"/>
      <c r="N335"/>
      <c r="O335"/>
      <c r="P335"/>
      <c r="Q335"/>
      <c r="R335"/>
    </row>
    <row r="336" spans="13:18" x14ac:dyDescent="0.3">
      <c r="M336"/>
      <c r="N336"/>
      <c r="O336"/>
      <c r="P336"/>
      <c r="Q336"/>
      <c r="R336"/>
    </row>
    <row r="337" spans="13:18" x14ac:dyDescent="0.3">
      <c r="M337"/>
      <c r="N337"/>
      <c r="O337"/>
      <c r="P337"/>
      <c r="Q337"/>
      <c r="R337"/>
    </row>
    <row r="338" spans="13:18" x14ac:dyDescent="0.3">
      <c r="M338"/>
      <c r="N338"/>
      <c r="O338"/>
      <c r="P338"/>
      <c r="Q338"/>
      <c r="R338"/>
    </row>
    <row r="339" spans="13:18" x14ac:dyDescent="0.3">
      <c r="M339"/>
      <c r="N339"/>
      <c r="O339"/>
      <c r="P339"/>
      <c r="Q339"/>
      <c r="R339"/>
    </row>
    <row r="340" spans="13:18" x14ac:dyDescent="0.3">
      <c r="M340"/>
      <c r="N340"/>
      <c r="O340"/>
      <c r="P340"/>
      <c r="Q340"/>
      <c r="R340"/>
    </row>
    <row r="341" spans="13:18" x14ac:dyDescent="0.3">
      <c r="M341"/>
      <c r="N341"/>
      <c r="O341"/>
      <c r="P341"/>
      <c r="Q341"/>
      <c r="R341"/>
    </row>
    <row r="342" spans="13:18" x14ac:dyDescent="0.3">
      <c r="M342"/>
      <c r="N342"/>
      <c r="O342"/>
      <c r="P342"/>
      <c r="Q342"/>
      <c r="R342"/>
    </row>
    <row r="343" spans="13:18" x14ac:dyDescent="0.3">
      <c r="M343"/>
      <c r="N343"/>
      <c r="O343"/>
      <c r="P343"/>
      <c r="Q343"/>
      <c r="R343"/>
    </row>
    <row r="344" spans="13:18" x14ac:dyDescent="0.3">
      <c r="M344"/>
      <c r="N344"/>
      <c r="O344"/>
      <c r="P344"/>
      <c r="Q344"/>
      <c r="R344"/>
    </row>
    <row r="345" spans="13:18" x14ac:dyDescent="0.3">
      <c r="M345"/>
      <c r="N345"/>
      <c r="O345"/>
      <c r="P345"/>
      <c r="Q345"/>
      <c r="R345"/>
    </row>
    <row r="346" spans="13:18" x14ac:dyDescent="0.3">
      <c r="M346"/>
      <c r="N346"/>
      <c r="O346"/>
      <c r="P346"/>
      <c r="Q346"/>
      <c r="R346"/>
    </row>
    <row r="347" spans="13:18" x14ac:dyDescent="0.3">
      <c r="M347"/>
      <c r="N347"/>
      <c r="O347"/>
      <c r="P347"/>
      <c r="Q347"/>
      <c r="R347"/>
    </row>
    <row r="348" spans="13:18" x14ac:dyDescent="0.3">
      <c r="M348"/>
      <c r="N348"/>
      <c r="O348"/>
      <c r="P348"/>
      <c r="Q348"/>
      <c r="R348"/>
    </row>
    <row r="349" spans="13:18" x14ac:dyDescent="0.3">
      <c r="M349"/>
      <c r="N349"/>
      <c r="O349"/>
      <c r="P349"/>
      <c r="Q349"/>
      <c r="R349"/>
    </row>
    <row r="350" spans="13:18" x14ac:dyDescent="0.3">
      <c r="M350"/>
      <c r="N350"/>
      <c r="O350"/>
      <c r="P350"/>
      <c r="Q350"/>
      <c r="R350"/>
    </row>
    <row r="351" spans="13:18" x14ac:dyDescent="0.3">
      <c r="M351"/>
      <c r="N351"/>
      <c r="O351"/>
      <c r="P351"/>
      <c r="Q351"/>
      <c r="R351"/>
    </row>
    <row r="352" spans="13:18" x14ac:dyDescent="0.3">
      <c r="M352"/>
      <c r="N352"/>
      <c r="O352"/>
      <c r="P352"/>
      <c r="Q352"/>
      <c r="R352"/>
    </row>
    <row r="353" spans="13:18" x14ac:dyDescent="0.3">
      <c r="M353"/>
      <c r="N353"/>
      <c r="O353"/>
      <c r="P353"/>
      <c r="Q353"/>
      <c r="R353"/>
    </row>
    <row r="354" spans="13:18" x14ac:dyDescent="0.3">
      <c r="M354"/>
      <c r="N354"/>
      <c r="O354"/>
      <c r="P354"/>
      <c r="Q354"/>
      <c r="R354"/>
    </row>
    <row r="355" spans="13:18" x14ac:dyDescent="0.3">
      <c r="M355"/>
      <c r="N355"/>
      <c r="O355"/>
      <c r="P355"/>
      <c r="Q355"/>
      <c r="R355"/>
    </row>
    <row r="356" spans="13:18" x14ac:dyDescent="0.3">
      <c r="M356"/>
      <c r="N356"/>
      <c r="O356"/>
      <c r="P356"/>
      <c r="Q356"/>
      <c r="R356"/>
    </row>
    <row r="357" spans="13:18" x14ac:dyDescent="0.3">
      <c r="M357"/>
      <c r="N357"/>
      <c r="O357"/>
      <c r="P357"/>
      <c r="Q357"/>
      <c r="R357"/>
    </row>
    <row r="358" spans="13:18" x14ac:dyDescent="0.3">
      <c r="M358"/>
      <c r="N358"/>
      <c r="O358"/>
      <c r="P358"/>
      <c r="Q358"/>
      <c r="R358"/>
    </row>
    <row r="359" spans="13:18" x14ac:dyDescent="0.3">
      <c r="M359"/>
      <c r="N359"/>
      <c r="O359"/>
      <c r="P359"/>
      <c r="Q359"/>
      <c r="R359"/>
    </row>
    <row r="360" spans="13:18" x14ac:dyDescent="0.3">
      <c r="M360"/>
      <c r="N360"/>
      <c r="O360"/>
      <c r="P360"/>
      <c r="Q360"/>
      <c r="R360"/>
    </row>
    <row r="361" spans="13:18" x14ac:dyDescent="0.3">
      <c r="M361"/>
      <c r="N361"/>
      <c r="O361"/>
      <c r="P361"/>
      <c r="Q361"/>
      <c r="R361"/>
    </row>
    <row r="362" spans="13:18" x14ac:dyDescent="0.3">
      <c r="M362"/>
      <c r="N362"/>
      <c r="O362"/>
      <c r="P362"/>
      <c r="Q362"/>
      <c r="R362"/>
    </row>
    <row r="363" spans="13:18" x14ac:dyDescent="0.3">
      <c r="M363"/>
      <c r="N363"/>
      <c r="O363"/>
      <c r="P363"/>
      <c r="Q363"/>
      <c r="R363"/>
    </row>
    <row r="364" spans="13:18" x14ac:dyDescent="0.3">
      <c r="M364"/>
      <c r="N364"/>
      <c r="O364"/>
      <c r="P364"/>
      <c r="Q364"/>
      <c r="R364"/>
    </row>
    <row r="365" spans="13:18" x14ac:dyDescent="0.3">
      <c r="M365"/>
      <c r="N365"/>
      <c r="O365"/>
      <c r="P365"/>
      <c r="Q365"/>
      <c r="R365"/>
    </row>
    <row r="366" spans="13:18" x14ac:dyDescent="0.3">
      <c r="M366"/>
      <c r="N366"/>
      <c r="O366"/>
      <c r="P366"/>
      <c r="Q366"/>
      <c r="R366"/>
    </row>
    <row r="367" spans="13:18" x14ac:dyDescent="0.3">
      <c r="M367"/>
      <c r="N367"/>
      <c r="O367"/>
      <c r="P367"/>
      <c r="Q367"/>
      <c r="R367"/>
    </row>
    <row r="368" spans="13:18" x14ac:dyDescent="0.3">
      <c r="M368"/>
      <c r="N368"/>
      <c r="O368"/>
      <c r="P368"/>
      <c r="Q368"/>
      <c r="R368"/>
    </row>
    <row r="369" spans="13:18" x14ac:dyDescent="0.3">
      <c r="M369"/>
      <c r="N369"/>
      <c r="O369"/>
      <c r="P369"/>
      <c r="Q369"/>
      <c r="R369"/>
    </row>
    <row r="370" spans="13:18" x14ac:dyDescent="0.3">
      <c r="M370"/>
      <c r="N370"/>
      <c r="O370"/>
      <c r="P370"/>
      <c r="Q370"/>
      <c r="R370"/>
    </row>
    <row r="371" spans="13:18" x14ac:dyDescent="0.3">
      <c r="M371"/>
      <c r="N371"/>
      <c r="O371"/>
      <c r="P371"/>
      <c r="Q371"/>
      <c r="R371"/>
    </row>
    <row r="372" spans="13:18" x14ac:dyDescent="0.3">
      <c r="M372"/>
      <c r="N372"/>
      <c r="O372"/>
      <c r="P372"/>
      <c r="Q372"/>
      <c r="R372"/>
    </row>
    <row r="373" spans="13:18" x14ac:dyDescent="0.3">
      <c r="M373"/>
      <c r="N373"/>
      <c r="O373"/>
      <c r="P373"/>
      <c r="Q373"/>
      <c r="R373"/>
    </row>
    <row r="374" spans="13:18" x14ac:dyDescent="0.3">
      <c r="M374"/>
      <c r="N374"/>
      <c r="O374"/>
      <c r="P374"/>
      <c r="Q374"/>
      <c r="R374"/>
    </row>
    <row r="375" spans="13:18" x14ac:dyDescent="0.3">
      <c r="M375"/>
      <c r="N375"/>
      <c r="O375"/>
      <c r="P375"/>
      <c r="Q375"/>
      <c r="R375"/>
    </row>
    <row r="376" spans="13:18" x14ac:dyDescent="0.3">
      <c r="M376"/>
      <c r="N376"/>
      <c r="O376"/>
      <c r="P376"/>
      <c r="Q376"/>
      <c r="R376"/>
    </row>
    <row r="377" spans="13:18" x14ac:dyDescent="0.3">
      <c r="M377"/>
      <c r="N377"/>
      <c r="O377"/>
      <c r="P377"/>
      <c r="Q377"/>
      <c r="R377"/>
    </row>
    <row r="378" spans="13:18" x14ac:dyDescent="0.3">
      <c r="M378"/>
      <c r="N378"/>
      <c r="O378"/>
      <c r="P378"/>
      <c r="Q378"/>
      <c r="R378"/>
    </row>
    <row r="379" spans="13:18" x14ac:dyDescent="0.3">
      <c r="M379"/>
      <c r="N379"/>
      <c r="O379"/>
      <c r="P379"/>
      <c r="Q379"/>
      <c r="R379"/>
    </row>
    <row r="380" spans="13:18" x14ac:dyDescent="0.3">
      <c r="M380"/>
      <c r="N380"/>
      <c r="O380"/>
      <c r="P380"/>
      <c r="Q380"/>
      <c r="R380"/>
    </row>
    <row r="381" spans="13:18" x14ac:dyDescent="0.3">
      <c r="M381"/>
      <c r="N381"/>
      <c r="O381"/>
      <c r="P381"/>
      <c r="Q381"/>
      <c r="R381"/>
    </row>
    <row r="382" spans="13:18" x14ac:dyDescent="0.3">
      <c r="M382"/>
      <c r="N382"/>
      <c r="O382"/>
      <c r="P382"/>
      <c r="Q382"/>
      <c r="R382"/>
    </row>
    <row r="383" spans="13:18" x14ac:dyDescent="0.3">
      <c r="M383"/>
      <c r="N383"/>
      <c r="O383"/>
      <c r="P383"/>
      <c r="Q383"/>
      <c r="R383"/>
    </row>
    <row r="384" spans="13:18" x14ac:dyDescent="0.3">
      <c r="M384"/>
      <c r="N384"/>
      <c r="O384"/>
      <c r="P384"/>
      <c r="Q384"/>
      <c r="R384"/>
    </row>
    <row r="385" spans="13:18" x14ac:dyDescent="0.3">
      <c r="M385"/>
      <c r="N385"/>
      <c r="O385"/>
      <c r="P385"/>
      <c r="Q385"/>
      <c r="R385"/>
    </row>
    <row r="386" spans="13:18" x14ac:dyDescent="0.3">
      <c r="M386"/>
      <c r="N386"/>
      <c r="O386"/>
      <c r="P386"/>
      <c r="Q386"/>
      <c r="R386"/>
    </row>
    <row r="387" spans="13:18" x14ac:dyDescent="0.3">
      <c r="M387"/>
      <c r="N387"/>
      <c r="O387"/>
      <c r="P387"/>
      <c r="Q387"/>
      <c r="R387"/>
    </row>
    <row r="388" spans="13:18" x14ac:dyDescent="0.3">
      <c r="M388"/>
      <c r="N388"/>
      <c r="O388"/>
      <c r="P388"/>
      <c r="Q388"/>
      <c r="R388"/>
    </row>
    <row r="389" spans="13:18" x14ac:dyDescent="0.3">
      <c r="M389"/>
      <c r="N389"/>
      <c r="O389"/>
      <c r="P389"/>
      <c r="Q389"/>
      <c r="R389"/>
    </row>
    <row r="390" spans="13:18" x14ac:dyDescent="0.3">
      <c r="M390"/>
      <c r="N390"/>
      <c r="O390"/>
      <c r="P390"/>
      <c r="Q390"/>
      <c r="R390"/>
    </row>
    <row r="391" spans="13:18" x14ac:dyDescent="0.3">
      <c r="M391"/>
      <c r="N391"/>
      <c r="O391"/>
      <c r="P391"/>
      <c r="Q391"/>
      <c r="R391"/>
    </row>
    <row r="392" spans="13:18" x14ac:dyDescent="0.3">
      <c r="M392"/>
      <c r="N392"/>
      <c r="O392"/>
      <c r="P392"/>
      <c r="Q392"/>
      <c r="R392"/>
    </row>
    <row r="393" spans="13:18" x14ac:dyDescent="0.3">
      <c r="M393"/>
      <c r="N393"/>
      <c r="O393"/>
      <c r="P393"/>
      <c r="Q393"/>
      <c r="R393"/>
    </row>
    <row r="394" spans="13:18" x14ac:dyDescent="0.3">
      <c r="M394"/>
      <c r="N394"/>
      <c r="O394"/>
      <c r="P394"/>
      <c r="Q394"/>
      <c r="R394"/>
    </row>
    <row r="395" spans="13:18" x14ac:dyDescent="0.3">
      <c r="M395"/>
      <c r="N395"/>
      <c r="O395"/>
      <c r="P395"/>
      <c r="Q395"/>
      <c r="R395"/>
    </row>
    <row r="396" spans="13:18" x14ac:dyDescent="0.3">
      <c r="M396"/>
      <c r="N396"/>
      <c r="O396"/>
      <c r="P396"/>
      <c r="Q396"/>
      <c r="R396"/>
    </row>
    <row r="397" spans="13:18" x14ac:dyDescent="0.3">
      <c r="M397"/>
      <c r="N397"/>
      <c r="O397"/>
      <c r="P397"/>
      <c r="Q397"/>
      <c r="R397"/>
    </row>
    <row r="398" spans="13:18" x14ac:dyDescent="0.3">
      <c r="M398"/>
      <c r="N398"/>
      <c r="O398"/>
      <c r="P398"/>
      <c r="Q398"/>
      <c r="R398"/>
    </row>
    <row r="399" spans="13:18" x14ac:dyDescent="0.3">
      <c r="M399"/>
      <c r="N399"/>
      <c r="O399"/>
      <c r="P399"/>
      <c r="Q399"/>
      <c r="R399"/>
    </row>
    <row r="400" spans="13:18" x14ac:dyDescent="0.3">
      <c r="M400"/>
      <c r="N400"/>
      <c r="O400"/>
      <c r="P400"/>
      <c r="Q400"/>
      <c r="R400"/>
    </row>
    <row r="401" spans="13:18" x14ac:dyDescent="0.3">
      <c r="M401"/>
      <c r="N401"/>
      <c r="O401"/>
      <c r="P401"/>
      <c r="Q401"/>
      <c r="R401"/>
    </row>
    <row r="402" spans="13:18" x14ac:dyDescent="0.3">
      <c r="M402"/>
      <c r="N402"/>
      <c r="O402"/>
      <c r="P402"/>
      <c r="Q402"/>
      <c r="R402"/>
    </row>
    <row r="403" spans="13:18" x14ac:dyDescent="0.3">
      <c r="M403"/>
      <c r="N403"/>
      <c r="O403"/>
      <c r="P403"/>
      <c r="Q403"/>
      <c r="R403"/>
    </row>
    <row r="404" spans="13:18" x14ac:dyDescent="0.3">
      <c r="M404"/>
      <c r="N404"/>
      <c r="O404"/>
      <c r="P404"/>
      <c r="Q404"/>
      <c r="R404"/>
    </row>
    <row r="405" spans="13:18" x14ac:dyDescent="0.3">
      <c r="M405"/>
      <c r="N405"/>
      <c r="O405"/>
      <c r="P405"/>
      <c r="Q405"/>
      <c r="R405"/>
    </row>
    <row r="406" spans="13:18" x14ac:dyDescent="0.3">
      <c r="M406"/>
      <c r="N406"/>
      <c r="O406"/>
      <c r="P406"/>
      <c r="Q406"/>
      <c r="R406"/>
    </row>
    <row r="407" spans="13:18" x14ac:dyDescent="0.3">
      <c r="M407"/>
      <c r="N407"/>
      <c r="O407"/>
      <c r="P407"/>
      <c r="Q407"/>
      <c r="R407"/>
    </row>
    <row r="408" spans="13:18" x14ac:dyDescent="0.3">
      <c r="M408"/>
      <c r="N408"/>
      <c r="O408"/>
      <c r="P408"/>
      <c r="Q408"/>
      <c r="R408"/>
    </row>
    <row r="409" spans="13:18" x14ac:dyDescent="0.3">
      <c r="M409"/>
      <c r="N409"/>
      <c r="O409"/>
      <c r="P409"/>
      <c r="Q409"/>
      <c r="R409"/>
    </row>
    <row r="410" spans="13:18" x14ac:dyDescent="0.3">
      <c r="M410"/>
      <c r="N410"/>
      <c r="O410"/>
      <c r="P410"/>
      <c r="Q410"/>
      <c r="R410"/>
    </row>
    <row r="411" spans="13:18" x14ac:dyDescent="0.3">
      <c r="M411"/>
      <c r="N411"/>
      <c r="O411"/>
      <c r="P411"/>
      <c r="Q411"/>
      <c r="R411"/>
    </row>
    <row r="412" spans="13:18" x14ac:dyDescent="0.3">
      <c r="M412"/>
      <c r="N412"/>
      <c r="O412"/>
      <c r="P412"/>
      <c r="Q412"/>
      <c r="R412"/>
    </row>
    <row r="413" spans="13:18" x14ac:dyDescent="0.3">
      <c r="M413"/>
      <c r="N413"/>
      <c r="O413"/>
      <c r="P413"/>
      <c r="Q413"/>
      <c r="R413"/>
    </row>
    <row r="414" spans="13:18" x14ac:dyDescent="0.3">
      <c r="M414"/>
      <c r="N414"/>
      <c r="O414"/>
      <c r="P414"/>
      <c r="Q414"/>
      <c r="R414"/>
    </row>
    <row r="415" spans="13:18" x14ac:dyDescent="0.3">
      <c r="M415"/>
      <c r="N415"/>
      <c r="O415"/>
      <c r="P415"/>
      <c r="Q415"/>
      <c r="R415"/>
    </row>
    <row r="416" spans="13:18" x14ac:dyDescent="0.3">
      <c r="M416"/>
      <c r="N416"/>
      <c r="O416"/>
      <c r="P416"/>
      <c r="Q416"/>
      <c r="R416"/>
    </row>
    <row r="417" spans="13:18" x14ac:dyDescent="0.3">
      <c r="M417"/>
      <c r="N417"/>
      <c r="O417"/>
      <c r="P417"/>
      <c r="Q417"/>
      <c r="R417"/>
    </row>
    <row r="418" spans="13:18" x14ac:dyDescent="0.3">
      <c r="M418"/>
      <c r="N418"/>
      <c r="O418"/>
      <c r="P418"/>
      <c r="Q418"/>
      <c r="R418"/>
    </row>
    <row r="419" spans="13:18" x14ac:dyDescent="0.3">
      <c r="M419"/>
      <c r="N419"/>
      <c r="O419"/>
      <c r="P419"/>
      <c r="Q419"/>
      <c r="R419"/>
    </row>
    <row r="420" spans="13:18" x14ac:dyDescent="0.3">
      <c r="M420"/>
      <c r="N420"/>
      <c r="O420"/>
      <c r="P420"/>
      <c r="Q420"/>
      <c r="R420"/>
    </row>
    <row r="421" spans="13:18" x14ac:dyDescent="0.3">
      <c r="M421"/>
      <c r="N421"/>
      <c r="O421"/>
      <c r="P421"/>
      <c r="Q421"/>
      <c r="R421"/>
    </row>
    <row r="422" spans="13:18" x14ac:dyDescent="0.3">
      <c r="M422"/>
      <c r="N422"/>
      <c r="O422"/>
      <c r="P422"/>
      <c r="Q422"/>
      <c r="R422"/>
    </row>
    <row r="423" spans="13:18" x14ac:dyDescent="0.3">
      <c r="M423"/>
      <c r="N423"/>
      <c r="O423"/>
      <c r="P423"/>
      <c r="Q423"/>
      <c r="R423"/>
    </row>
    <row r="424" spans="13:18" x14ac:dyDescent="0.3">
      <c r="M424"/>
      <c r="N424"/>
      <c r="O424"/>
      <c r="P424"/>
      <c r="Q424"/>
      <c r="R424"/>
    </row>
    <row r="425" spans="13:18" x14ac:dyDescent="0.3">
      <c r="M425"/>
      <c r="N425"/>
      <c r="O425"/>
      <c r="P425"/>
      <c r="Q425"/>
      <c r="R425"/>
    </row>
    <row r="426" spans="13:18" x14ac:dyDescent="0.3">
      <c r="M426"/>
      <c r="N426"/>
      <c r="O426"/>
      <c r="P426"/>
      <c r="Q426"/>
      <c r="R426"/>
    </row>
    <row r="427" spans="13:18" x14ac:dyDescent="0.3">
      <c r="M427"/>
      <c r="N427"/>
      <c r="O427"/>
      <c r="P427"/>
      <c r="Q427"/>
      <c r="R427"/>
    </row>
    <row r="428" spans="13:18" x14ac:dyDescent="0.3">
      <c r="M428"/>
      <c r="N428"/>
      <c r="O428"/>
      <c r="P428"/>
      <c r="Q428"/>
      <c r="R428"/>
    </row>
    <row r="429" spans="13:18" x14ac:dyDescent="0.3">
      <c r="M429"/>
      <c r="N429"/>
      <c r="O429"/>
      <c r="P429"/>
      <c r="Q429"/>
      <c r="R429"/>
    </row>
    <row r="430" spans="13:18" x14ac:dyDescent="0.3">
      <c r="M430"/>
      <c r="N430"/>
      <c r="O430"/>
      <c r="P430"/>
      <c r="Q430"/>
      <c r="R430"/>
    </row>
    <row r="431" spans="13:18" x14ac:dyDescent="0.3">
      <c r="M431"/>
      <c r="N431"/>
      <c r="O431"/>
      <c r="P431"/>
      <c r="Q431"/>
      <c r="R431"/>
    </row>
    <row r="432" spans="13:18" x14ac:dyDescent="0.3">
      <c r="M432"/>
      <c r="N432"/>
      <c r="O432"/>
      <c r="P432"/>
      <c r="Q432"/>
      <c r="R432"/>
    </row>
    <row r="433" spans="13:18" x14ac:dyDescent="0.3">
      <c r="M433"/>
      <c r="N433"/>
      <c r="O433"/>
      <c r="P433"/>
      <c r="Q433"/>
      <c r="R433"/>
    </row>
    <row r="434" spans="13:18" x14ac:dyDescent="0.3">
      <c r="M434"/>
      <c r="N434"/>
      <c r="O434"/>
      <c r="P434"/>
      <c r="Q434"/>
      <c r="R434"/>
    </row>
    <row r="435" spans="13:18" x14ac:dyDescent="0.3">
      <c r="M435"/>
      <c r="N435"/>
      <c r="O435"/>
      <c r="P435"/>
      <c r="Q435"/>
      <c r="R435"/>
    </row>
    <row r="436" spans="13:18" x14ac:dyDescent="0.3">
      <c r="M436"/>
      <c r="N436"/>
      <c r="O436"/>
      <c r="P436"/>
      <c r="Q436"/>
      <c r="R436"/>
    </row>
    <row r="437" spans="13:18" x14ac:dyDescent="0.3">
      <c r="M437"/>
      <c r="N437"/>
      <c r="O437"/>
      <c r="P437"/>
      <c r="Q437"/>
      <c r="R437"/>
    </row>
    <row r="438" spans="13:18" x14ac:dyDescent="0.3">
      <c r="M438"/>
      <c r="N438"/>
      <c r="O438"/>
      <c r="P438"/>
      <c r="Q438"/>
      <c r="R438"/>
    </row>
    <row r="439" spans="13:18" x14ac:dyDescent="0.3">
      <c r="M439"/>
      <c r="N439"/>
      <c r="O439"/>
      <c r="P439"/>
      <c r="Q439"/>
      <c r="R439"/>
    </row>
    <row r="440" spans="13:18" x14ac:dyDescent="0.3">
      <c r="M440"/>
      <c r="N440"/>
      <c r="O440"/>
      <c r="P440"/>
      <c r="Q440"/>
      <c r="R440"/>
    </row>
    <row r="441" spans="13:18" x14ac:dyDescent="0.3">
      <c r="M441"/>
      <c r="N441"/>
      <c r="O441"/>
      <c r="P441"/>
      <c r="Q441"/>
      <c r="R441"/>
    </row>
    <row r="442" spans="13:18" x14ac:dyDescent="0.3">
      <c r="M442"/>
      <c r="N442"/>
      <c r="O442"/>
      <c r="P442"/>
      <c r="Q442"/>
      <c r="R442"/>
    </row>
    <row r="443" spans="13:18" x14ac:dyDescent="0.3">
      <c r="M443"/>
      <c r="N443"/>
      <c r="O443"/>
      <c r="P443"/>
      <c r="Q443"/>
      <c r="R443"/>
    </row>
    <row r="444" spans="13:18" x14ac:dyDescent="0.3">
      <c r="M444"/>
      <c r="N444"/>
      <c r="O444"/>
      <c r="P444"/>
      <c r="Q444"/>
      <c r="R444"/>
    </row>
    <row r="445" spans="13:18" x14ac:dyDescent="0.3">
      <c r="M445"/>
      <c r="N445"/>
      <c r="O445"/>
      <c r="P445"/>
      <c r="Q445"/>
      <c r="R445"/>
    </row>
    <row r="446" spans="13:18" x14ac:dyDescent="0.3">
      <c r="M446"/>
      <c r="N446"/>
      <c r="O446"/>
      <c r="P446"/>
      <c r="Q446"/>
      <c r="R446"/>
    </row>
    <row r="447" spans="13:18" x14ac:dyDescent="0.3">
      <c r="M447"/>
      <c r="N447"/>
      <c r="O447"/>
      <c r="P447"/>
      <c r="Q447"/>
      <c r="R447"/>
    </row>
    <row r="448" spans="13:18" x14ac:dyDescent="0.3">
      <c r="M448"/>
      <c r="N448"/>
      <c r="O448"/>
      <c r="P448"/>
      <c r="Q448"/>
      <c r="R448"/>
    </row>
    <row r="449" spans="13:18" x14ac:dyDescent="0.3">
      <c r="M449"/>
      <c r="N449"/>
      <c r="O449"/>
      <c r="P449"/>
      <c r="Q449"/>
      <c r="R449"/>
    </row>
    <row r="450" spans="13:18" x14ac:dyDescent="0.3">
      <c r="M450"/>
      <c r="N450"/>
      <c r="O450"/>
      <c r="P450"/>
      <c r="Q450"/>
      <c r="R450"/>
    </row>
    <row r="451" spans="13:18" x14ac:dyDescent="0.3">
      <c r="M451"/>
      <c r="N451"/>
      <c r="O451"/>
      <c r="P451"/>
      <c r="Q451"/>
      <c r="R451"/>
    </row>
    <row r="452" spans="13:18" x14ac:dyDescent="0.3">
      <c r="M452"/>
      <c r="N452"/>
      <c r="O452"/>
      <c r="P452"/>
      <c r="Q452"/>
      <c r="R452"/>
    </row>
    <row r="453" spans="13:18" x14ac:dyDescent="0.3">
      <c r="M453"/>
      <c r="N453"/>
      <c r="O453"/>
      <c r="P453"/>
      <c r="Q453"/>
      <c r="R453"/>
    </row>
    <row r="454" spans="13:18" x14ac:dyDescent="0.3">
      <c r="M454"/>
      <c r="N454"/>
      <c r="O454"/>
      <c r="P454"/>
      <c r="Q454"/>
      <c r="R454"/>
    </row>
    <row r="455" spans="13:18" x14ac:dyDescent="0.3">
      <c r="M455"/>
      <c r="N455"/>
      <c r="O455"/>
      <c r="P455"/>
      <c r="Q455"/>
      <c r="R455"/>
    </row>
    <row r="456" spans="13:18" x14ac:dyDescent="0.3">
      <c r="M456"/>
      <c r="N456"/>
      <c r="O456"/>
      <c r="P456"/>
      <c r="Q456"/>
      <c r="R456"/>
    </row>
    <row r="457" spans="13:18" x14ac:dyDescent="0.3">
      <c r="M457"/>
      <c r="N457"/>
      <c r="O457"/>
      <c r="P457"/>
      <c r="Q457"/>
      <c r="R457"/>
    </row>
    <row r="458" spans="13:18" x14ac:dyDescent="0.3">
      <c r="M458"/>
      <c r="N458"/>
      <c r="O458"/>
      <c r="P458"/>
      <c r="Q458"/>
      <c r="R458"/>
    </row>
    <row r="459" spans="13:18" x14ac:dyDescent="0.3">
      <c r="M459"/>
      <c r="N459"/>
      <c r="O459"/>
      <c r="P459"/>
      <c r="Q459"/>
      <c r="R459"/>
    </row>
    <row r="460" spans="13:18" x14ac:dyDescent="0.3">
      <c r="M460"/>
      <c r="N460"/>
      <c r="O460"/>
      <c r="P460"/>
      <c r="Q460"/>
      <c r="R460"/>
    </row>
    <row r="461" spans="13:18" x14ac:dyDescent="0.3">
      <c r="M461"/>
      <c r="N461"/>
      <c r="O461"/>
      <c r="P461"/>
      <c r="Q461"/>
      <c r="R461"/>
    </row>
    <row r="462" spans="13:18" x14ac:dyDescent="0.3">
      <c r="M462"/>
      <c r="N462"/>
      <c r="O462"/>
      <c r="P462"/>
      <c r="Q462"/>
      <c r="R462"/>
    </row>
    <row r="463" spans="13:18" x14ac:dyDescent="0.3">
      <c r="M463"/>
      <c r="N463"/>
      <c r="O463"/>
      <c r="P463"/>
      <c r="Q463"/>
      <c r="R463"/>
    </row>
    <row r="464" spans="13:18" x14ac:dyDescent="0.3">
      <c r="M464"/>
      <c r="N464"/>
      <c r="O464"/>
      <c r="P464"/>
      <c r="Q464"/>
      <c r="R464"/>
    </row>
    <row r="465" spans="13:18" x14ac:dyDescent="0.3">
      <c r="M465"/>
      <c r="N465"/>
      <c r="O465"/>
      <c r="P465"/>
      <c r="Q465"/>
      <c r="R465"/>
    </row>
    <row r="466" spans="13:18" x14ac:dyDescent="0.3">
      <c r="M466"/>
      <c r="N466"/>
      <c r="O466"/>
      <c r="P466"/>
      <c r="Q466"/>
      <c r="R466"/>
    </row>
    <row r="467" spans="13:18" x14ac:dyDescent="0.3">
      <c r="M467"/>
      <c r="N467"/>
      <c r="O467"/>
      <c r="P467"/>
      <c r="Q467"/>
      <c r="R467"/>
    </row>
    <row r="468" spans="13:18" x14ac:dyDescent="0.3">
      <c r="M468"/>
      <c r="N468"/>
      <c r="O468"/>
      <c r="P468"/>
      <c r="Q468"/>
      <c r="R468"/>
    </row>
    <row r="469" spans="13:18" x14ac:dyDescent="0.3">
      <c r="M469"/>
      <c r="N469"/>
      <c r="O469"/>
      <c r="P469"/>
      <c r="Q469"/>
      <c r="R469"/>
    </row>
    <row r="470" spans="13:18" x14ac:dyDescent="0.3">
      <c r="M470"/>
      <c r="N470"/>
      <c r="O470"/>
      <c r="P470"/>
      <c r="Q470"/>
      <c r="R470"/>
    </row>
    <row r="471" spans="13:18" x14ac:dyDescent="0.3">
      <c r="M471"/>
      <c r="N471"/>
      <c r="O471"/>
      <c r="P471"/>
      <c r="Q471"/>
      <c r="R471"/>
    </row>
    <row r="472" spans="13:18" x14ac:dyDescent="0.3">
      <c r="M472"/>
      <c r="N472"/>
      <c r="O472"/>
      <c r="P472"/>
      <c r="Q472"/>
      <c r="R472"/>
    </row>
    <row r="473" spans="13:18" x14ac:dyDescent="0.3">
      <c r="M473"/>
      <c r="N473"/>
      <c r="O473"/>
      <c r="P473"/>
      <c r="Q473"/>
      <c r="R473"/>
    </row>
    <row r="474" spans="13:18" x14ac:dyDescent="0.3">
      <c r="M474"/>
      <c r="N474"/>
      <c r="O474"/>
      <c r="P474"/>
      <c r="Q474"/>
      <c r="R474"/>
    </row>
    <row r="475" spans="13:18" x14ac:dyDescent="0.3">
      <c r="M475"/>
      <c r="N475"/>
      <c r="O475"/>
      <c r="P475"/>
      <c r="Q475"/>
      <c r="R475"/>
    </row>
    <row r="476" spans="13:18" x14ac:dyDescent="0.3">
      <c r="M476"/>
      <c r="N476"/>
      <c r="O476"/>
      <c r="P476"/>
      <c r="Q476"/>
      <c r="R476"/>
    </row>
    <row r="477" spans="13:18" x14ac:dyDescent="0.3">
      <c r="M477"/>
      <c r="N477"/>
      <c r="O477"/>
      <c r="P477"/>
      <c r="Q477"/>
      <c r="R477"/>
    </row>
    <row r="478" spans="13:18" x14ac:dyDescent="0.3">
      <c r="M478"/>
      <c r="N478"/>
      <c r="O478"/>
      <c r="P478"/>
      <c r="Q478"/>
      <c r="R478"/>
    </row>
    <row r="479" spans="13:18" x14ac:dyDescent="0.3">
      <c r="M479"/>
      <c r="N479"/>
      <c r="O479"/>
      <c r="P479"/>
      <c r="Q479"/>
      <c r="R479"/>
    </row>
    <row r="480" spans="13:18" x14ac:dyDescent="0.3">
      <c r="M480"/>
      <c r="N480"/>
      <c r="O480"/>
      <c r="P480"/>
      <c r="Q480"/>
      <c r="R480"/>
    </row>
    <row r="481" spans="13:18" x14ac:dyDescent="0.3">
      <c r="M481"/>
      <c r="N481"/>
      <c r="O481"/>
      <c r="P481"/>
      <c r="Q481"/>
      <c r="R481"/>
    </row>
    <row r="482" spans="13:18" x14ac:dyDescent="0.3">
      <c r="M482"/>
      <c r="N482"/>
      <c r="O482"/>
      <c r="P482"/>
      <c r="Q482"/>
      <c r="R482"/>
    </row>
    <row r="483" spans="13:18" x14ac:dyDescent="0.3">
      <c r="M483"/>
      <c r="N483"/>
      <c r="O483"/>
      <c r="P483"/>
      <c r="Q483"/>
      <c r="R483"/>
    </row>
    <row r="484" spans="13:18" x14ac:dyDescent="0.3">
      <c r="M484"/>
      <c r="N484"/>
      <c r="O484"/>
      <c r="P484"/>
      <c r="Q484"/>
      <c r="R484"/>
    </row>
    <row r="485" spans="13:18" x14ac:dyDescent="0.3">
      <c r="M485"/>
      <c r="N485"/>
      <c r="O485"/>
      <c r="P485"/>
      <c r="Q485"/>
      <c r="R485"/>
    </row>
    <row r="486" spans="13:18" x14ac:dyDescent="0.3">
      <c r="M486"/>
      <c r="N486"/>
      <c r="O486"/>
      <c r="P486"/>
      <c r="Q486"/>
      <c r="R486"/>
    </row>
    <row r="487" spans="13:18" x14ac:dyDescent="0.3">
      <c r="M487"/>
      <c r="N487"/>
      <c r="O487"/>
      <c r="P487"/>
      <c r="Q487"/>
      <c r="R487"/>
    </row>
    <row r="488" spans="13:18" x14ac:dyDescent="0.3">
      <c r="M488"/>
      <c r="N488"/>
      <c r="O488"/>
      <c r="P488"/>
      <c r="Q488"/>
      <c r="R488"/>
    </row>
    <row r="489" spans="13:18" x14ac:dyDescent="0.3">
      <c r="M489"/>
      <c r="N489"/>
      <c r="O489"/>
      <c r="P489"/>
      <c r="Q489"/>
      <c r="R489"/>
    </row>
    <row r="490" spans="13:18" x14ac:dyDescent="0.3">
      <c r="M490"/>
      <c r="N490"/>
      <c r="O490"/>
      <c r="P490"/>
      <c r="Q490"/>
      <c r="R490"/>
    </row>
    <row r="491" spans="13:18" x14ac:dyDescent="0.3">
      <c r="M491"/>
      <c r="N491"/>
      <c r="O491"/>
      <c r="P491"/>
      <c r="Q491"/>
      <c r="R491"/>
    </row>
    <row r="492" spans="13:18" x14ac:dyDescent="0.3">
      <c r="M492"/>
      <c r="N492"/>
      <c r="O492"/>
      <c r="P492"/>
      <c r="Q492"/>
      <c r="R492"/>
    </row>
    <row r="493" spans="13:18" x14ac:dyDescent="0.3">
      <c r="M493"/>
      <c r="N493"/>
      <c r="O493"/>
      <c r="P493"/>
      <c r="Q493"/>
      <c r="R493"/>
    </row>
    <row r="494" spans="13:18" x14ac:dyDescent="0.3">
      <c r="M494"/>
      <c r="N494"/>
      <c r="O494"/>
      <c r="P494"/>
      <c r="Q494"/>
      <c r="R494"/>
    </row>
    <row r="495" spans="13:18" x14ac:dyDescent="0.3">
      <c r="M495"/>
      <c r="N495"/>
      <c r="O495"/>
      <c r="P495"/>
      <c r="Q495"/>
      <c r="R495"/>
    </row>
    <row r="496" spans="13:18" x14ac:dyDescent="0.3">
      <c r="M496"/>
      <c r="N496"/>
      <c r="O496"/>
      <c r="P496"/>
      <c r="Q496"/>
      <c r="R496"/>
    </row>
    <row r="497" spans="13:18" x14ac:dyDescent="0.3">
      <c r="M497"/>
      <c r="N497"/>
      <c r="O497"/>
      <c r="P497"/>
      <c r="Q497"/>
      <c r="R497"/>
    </row>
    <row r="498" spans="13:18" x14ac:dyDescent="0.3">
      <c r="M498"/>
      <c r="N498"/>
      <c r="O498"/>
      <c r="P498"/>
      <c r="Q498"/>
      <c r="R498"/>
    </row>
    <row r="499" spans="13:18" x14ac:dyDescent="0.3">
      <c r="M499"/>
      <c r="N499"/>
      <c r="O499"/>
      <c r="P499"/>
      <c r="Q499"/>
      <c r="R499"/>
    </row>
    <row r="500" spans="13:18" x14ac:dyDescent="0.3">
      <c r="M500"/>
      <c r="N500"/>
      <c r="O500"/>
      <c r="P500"/>
      <c r="Q500"/>
      <c r="R500"/>
    </row>
    <row r="501" spans="13:18" x14ac:dyDescent="0.3">
      <c r="M501"/>
      <c r="N501"/>
      <c r="O501"/>
      <c r="P501"/>
      <c r="Q501"/>
      <c r="R501"/>
    </row>
    <row r="502" spans="13:18" x14ac:dyDescent="0.3">
      <c r="M502"/>
      <c r="N502"/>
      <c r="O502"/>
      <c r="P502"/>
      <c r="Q502"/>
      <c r="R502"/>
    </row>
    <row r="503" spans="13:18" x14ac:dyDescent="0.3">
      <c r="M503"/>
      <c r="N503"/>
      <c r="O503"/>
      <c r="P503"/>
      <c r="Q503"/>
      <c r="R503"/>
    </row>
    <row r="504" spans="13:18" x14ac:dyDescent="0.3">
      <c r="M504"/>
      <c r="N504"/>
      <c r="O504"/>
      <c r="P504"/>
      <c r="Q504"/>
      <c r="R504"/>
    </row>
    <row r="505" spans="13:18" x14ac:dyDescent="0.3">
      <c r="M505"/>
      <c r="N505"/>
      <c r="O505"/>
      <c r="P505"/>
      <c r="Q505"/>
      <c r="R505"/>
    </row>
    <row r="506" spans="13:18" x14ac:dyDescent="0.3">
      <c r="M506"/>
      <c r="N506"/>
      <c r="O506"/>
      <c r="P506"/>
      <c r="Q506"/>
      <c r="R506"/>
    </row>
    <row r="507" spans="13:18" x14ac:dyDescent="0.3">
      <c r="M507"/>
      <c r="N507"/>
      <c r="O507"/>
      <c r="P507"/>
      <c r="Q507"/>
      <c r="R507"/>
    </row>
    <row r="508" spans="13:18" x14ac:dyDescent="0.3">
      <c r="M508"/>
      <c r="N508"/>
      <c r="O508"/>
      <c r="P508"/>
      <c r="Q508"/>
      <c r="R508"/>
    </row>
    <row r="509" spans="13:18" x14ac:dyDescent="0.3">
      <c r="M509"/>
      <c r="N509"/>
      <c r="O509"/>
      <c r="P509"/>
      <c r="Q509"/>
      <c r="R509"/>
    </row>
    <row r="510" spans="13:18" x14ac:dyDescent="0.3">
      <c r="M510"/>
      <c r="N510"/>
      <c r="O510"/>
      <c r="P510"/>
      <c r="Q510"/>
      <c r="R510"/>
    </row>
    <row r="511" spans="13:18" x14ac:dyDescent="0.3">
      <c r="M511"/>
      <c r="N511"/>
      <c r="O511"/>
      <c r="P511"/>
      <c r="Q511"/>
      <c r="R511"/>
    </row>
    <row r="512" spans="13:18" x14ac:dyDescent="0.3">
      <c r="M512"/>
      <c r="N512"/>
      <c r="O512"/>
      <c r="P512"/>
      <c r="Q512"/>
      <c r="R512"/>
    </row>
    <row r="513" spans="13:18" x14ac:dyDescent="0.3">
      <c r="M513"/>
      <c r="N513"/>
      <c r="O513"/>
      <c r="P513"/>
      <c r="Q513"/>
      <c r="R513"/>
    </row>
    <row r="514" spans="13:18" x14ac:dyDescent="0.3">
      <c r="M514"/>
      <c r="N514"/>
      <c r="O514"/>
      <c r="P514"/>
      <c r="Q514"/>
      <c r="R514"/>
    </row>
    <row r="515" spans="13:18" x14ac:dyDescent="0.3">
      <c r="M515"/>
      <c r="N515"/>
      <c r="O515"/>
      <c r="P515"/>
      <c r="Q515"/>
      <c r="R515"/>
    </row>
    <row r="516" spans="13:18" x14ac:dyDescent="0.3">
      <c r="M516"/>
      <c r="N516"/>
      <c r="O516"/>
      <c r="P516"/>
      <c r="Q516"/>
      <c r="R516"/>
    </row>
    <row r="517" spans="13:18" x14ac:dyDescent="0.3">
      <c r="M517"/>
      <c r="N517"/>
      <c r="O517"/>
      <c r="P517"/>
      <c r="Q517"/>
      <c r="R517"/>
    </row>
    <row r="518" spans="13:18" x14ac:dyDescent="0.3">
      <c r="M518"/>
      <c r="N518"/>
      <c r="O518"/>
      <c r="P518"/>
      <c r="Q518"/>
      <c r="R518"/>
    </row>
    <row r="519" spans="13:18" x14ac:dyDescent="0.3">
      <c r="M519"/>
      <c r="N519"/>
      <c r="O519"/>
      <c r="P519"/>
      <c r="Q519"/>
      <c r="R519"/>
    </row>
    <row r="520" spans="13:18" x14ac:dyDescent="0.3">
      <c r="M520"/>
      <c r="N520"/>
      <c r="O520"/>
      <c r="P520"/>
      <c r="Q520"/>
      <c r="R520"/>
    </row>
    <row r="521" spans="13:18" x14ac:dyDescent="0.3">
      <c r="M521"/>
      <c r="N521"/>
      <c r="O521"/>
      <c r="P521"/>
      <c r="Q521"/>
      <c r="R521"/>
    </row>
    <row r="522" spans="13:18" x14ac:dyDescent="0.3">
      <c r="M522"/>
      <c r="N522"/>
      <c r="O522"/>
      <c r="P522"/>
      <c r="Q522"/>
      <c r="R522"/>
    </row>
    <row r="523" spans="13:18" x14ac:dyDescent="0.3">
      <c r="M523"/>
      <c r="N523"/>
      <c r="O523"/>
      <c r="P523"/>
      <c r="Q523"/>
      <c r="R523"/>
    </row>
    <row r="524" spans="13:18" x14ac:dyDescent="0.3">
      <c r="M524"/>
      <c r="N524"/>
      <c r="O524"/>
      <c r="P524"/>
      <c r="Q524"/>
      <c r="R524"/>
    </row>
    <row r="525" spans="13:18" x14ac:dyDescent="0.3">
      <c r="M525"/>
      <c r="N525"/>
      <c r="O525"/>
      <c r="P525"/>
      <c r="Q525"/>
      <c r="R525"/>
    </row>
    <row r="526" spans="13:18" x14ac:dyDescent="0.3">
      <c r="M526"/>
      <c r="N526"/>
      <c r="O526"/>
      <c r="P526"/>
      <c r="Q526"/>
      <c r="R526"/>
    </row>
    <row r="527" spans="13:18" x14ac:dyDescent="0.3">
      <c r="M527"/>
      <c r="N527"/>
      <c r="O527"/>
      <c r="P527"/>
      <c r="Q527"/>
      <c r="R527"/>
    </row>
    <row r="528" spans="13:18" x14ac:dyDescent="0.3">
      <c r="M528"/>
      <c r="N528"/>
      <c r="O528"/>
      <c r="P528"/>
      <c r="Q528"/>
      <c r="R528"/>
    </row>
    <row r="529" spans="13:18" x14ac:dyDescent="0.3">
      <c r="M529"/>
      <c r="N529"/>
      <c r="O529"/>
      <c r="P529"/>
      <c r="Q529"/>
      <c r="R529"/>
    </row>
    <row r="530" spans="13:18" x14ac:dyDescent="0.3">
      <c r="M530"/>
      <c r="N530"/>
      <c r="O530"/>
      <c r="P530"/>
      <c r="Q530"/>
      <c r="R530"/>
    </row>
    <row r="531" spans="13:18" x14ac:dyDescent="0.3">
      <c r="M531"/>
      <c r="N531"/>
      <c r="O531"/>
      <c r="P531"/>
      <c r="Q531"/>
      <c r="R531"/>
    </row>
    <row r="532" spans="13:18" x14ac:dyDescent="0.3">
      <c r="M532"/>
      <c r="N532"/>
      <c r="O532"/>
      <c r="P532"/>
      <c r="Q532"/>
      <c r="R532"/>
    </row>
    <row r="533" spans="13:18" x14ac:dyDescent="0.3">
      <c r="M533"/>
      <c r="N533"/>
      <c r="O533"/>
      <c r="P533"/>
      <c r="Q533"/>
      <c r="R533"/>
    </row>
    <row r="534" spans="13:18" x14ac:dyDescent="0.3">
      <c r="M534"/>
      <c r="N534"/>
      <c r="O534"/>
      <c r="P534"/>
      <c r="Q534"/>
      <c r="R534"/>
    </row>
    <row r="535" spans="13:18" x14ac:dyDescent="0.3">
      <c r="M535"/>
      <c r="N535"/>
      <c r="O535"/>
      <c r="P535"/>
      <c r="Q535"/>
      <c r="R535"/>
    </row>
    <row r="536" spans="13:18" x14ac:dyDescent="0.3">
      <c r="M536"/>
      <c r="N536"/>
      <c r="O536"/>
      <c r="P536"/>
      <c r="Q536"/>
      <c r="R536"/>
    </row>
    <row r="537" spans="13:18" x14ac:dyDescent="0.3">
      <c r="M537"/>
      <c r="N537"/>
      <c r="O537"/>
      <c r="P537"/>
      <c r="Q537"/>
      <c r="R537"/>
    </row>
    <row r="538" spans="13:18" x14ac:dyDescent="0.3">
      <c r="M538"/>
      <c r="N538"/>
      <c r="O538"/>
      <c r="P538"/>
      <c r="Q538"/>
      <c r="R538"/>
    </row>
    <row r="539" spans="13:18" x14ac:dyDescent="0.3">
      <c r="M539"/>
      <c r="N539"/>
      <c r="O539"/>
      <c r="P539"/>
      <c r="Q539"/>
      <c r="R539"/>
    </row>
    <row r="540" spans="13:18" x14ac:dyDescent="0.3">
      <c r="M540"/>
      <c r="N540"/>
      <c r="O540"/>
      <c r="P540"/>
      <c r="Q540"/>
      <c r="R540"/>
    </row>
    <row r="541" spans="13:18" x14ac:dyDescent="0.3">
      <c r="M541"/>
      <c r="N541"/>
      <c r="O541"/>
      <c r="P541"/>
      <c r="Q541"/>
      <c r="R541"/>
    </row>
    <row r="542" spans="13:18" x14ac:dyDescent="0.3">
      <c r="M542"/>
      <c r="N542"/>
      <c r="O542"/>
      <c r="P542"/>
      <c r="Q542"/>
      <c r="R542"/>
    </row>
    <row r="543" spans="13:18" x14ac:dyDescent="0.3">
      <c r="M543"/>
      <c r="N543"/>
      <c r="O543"/>
      <c r="P543"/>
      <c r="Q543"/>
      <c r="R543"/>
    </row>
    <row r="544" spans="13:18" x14ac:dyDescent="0.3">
      <c r="M544"/>
      <c r="N544"/>
      <c r="O544"/>
      <c r="P544"/>
      <c r="Q544"/>
      <c r="R544"/>
    </row>
    <row r="545" spans="13:18" x14ac:dyDescent="0.3">
      <c r="M545"/>
      <c r="N545"/>
      <c r="O545"/>
      <c r="P545"/>
      <c r="Q545"/>
      <c r="R545"/>
    </row>
    <row r="546" spans="13:18" x14ac:dyDescent="0.3">
      <c r="M546"/>
      <c r="N546"/>
      <c r="O546"/>
      <c r="P546"/>
      <c r="Q546"/>
      <c r="R546"/>
    </row>
    <row r="547" spans="13:18" x14ac:dyDescent="0.3">
      <c r="M547"/>
      <c r="N547"/>
      <c r="O547"/>
      <c r="P547"/>
      <c r="Q547"/>
      <c r="R547"/>
    </row>
    <row r="548" spans="13:18" x14ac:dyDescent="0.3">
      <c r="M548"/>
      <c r="N548"/>
      <c r="O548"/>
      <c r="P548"/>
      <c r="Q548"/>
      <c r="R548"/>
    </row>
    <row r="549" spans="13:18" x14ac:dyDescent="0.3">
      <c r="M549"/>
      <c r="N549"/>
      <c r="O549"/>
      <c r="P549"/>
      <c r="Q549"/>
      <c r="R549"/>
    </row>
    <row r="550" spans="13:18" x14ac:dyDescent="0.3">
      <c r="M550"/>
      <c r="N550"/>
      <c r="O550"/>
      <c r="P550"/>
      <c r="Q550"/>
      <c r="R550"/>
    </row>
    <row r="551" spans="13:18" x14ac:dyDescent="0.3">
      <c r="M551"/>
      <c r="N551"/>
      <c r="O551"/>
      <c r="P551"/>
      <c r="Q551"/>
      <c r="R551"/>
    </row>
    <row r="552" spans="13:18" x14ac:dyDescent="0.3">
      <c r="M552"/>
      <c r="N552"/>
      <c r="O552"/>
      <c r="P552"/>
      <c r="Q552"/>
      <c r="R552"/>
    </row>
    <row r="553" spans="13:18" x14ac:dyDescent="0.3">
      <c r="M553"/>
      <c r="N553"/>
      <c r="O553"/>
      <c r="P553"/>
      <c r="Q553"/>
      <c r="R553"/>
    </row>
    <row r="554" spans="13:18" x14ac:dyDescent="0.3">
      <c r="M554"/>
      <c r="N554"/>
      <c r="O554"/>
      <c r="P554"/>
      <c r="Q554"/>
      <c r="R554"/>
    </row>
    <row r="555" spans="13:18" x14ac:dyDescent="0.3">
      <c r="M555"/>
      <c r="N555"/>
      <c r="O555"/>
      <c r="P555"/>
      <c r="Q555"/>
      <c r="R555"/>
    </row>
    <row r="556" spans="13:18" x14ac:dyDescent="0.3">
      <c r="M556"/>
      <c r="N556"/>
      <c r="O556"/>
      <c r="P556"/>
      <c r="Q556"/>
      <c r="R556"/>
    </row>
    <row r="557" spans="13:18" x14ac:dyDescent="0.3">
      <c r="M557"/>
      <c r="N557"/>
      <c r="O557"/>
      <c r="P557"/>
      <c r="Q557"/>
      <c r="R557"/>
    </row>
    <row r="558" spans="13:18" x14ac:dyDescent="0.3">
      <c r="M558"/>
      <c r="N558"/>
      <c r="O558"/>
      <c r="P558"/>
      <c r="Q558"/>
      <c r="R558"/>
    </row>
    <row r="559" spans="13:18" x14ac:dyDescent="0.3">
      <c r="M559"/>
      <c r="N559"/>
      <c r="O559"/>
      <c r="P559"/>
      <c r="Q559"/>
      <c r="R559"/>
    </row>
    <row r="560" spans="13:18" x14ac:dyDescent="0.3">
      <c r="M560"/>
      <c r="N560"/>
      <c r="O560"/>
      <c r="P560"/>
      <c r="Q560"/>
      <c r="R560"/>
    </row>
    <row r="561" spans="13:18" x14ac:dyDescent="0.3">
      <c r="M561"/>
      <c r="N561"/>
      <c r="O561"/>
      <c r="P561"/>
      <c r="Q561"/>
      <c r="R561"/>
    </row>
    <row r="562" spans="13:18" x14ac:dyDescent="0.3">
      <c r="M562"/>
      <c r="N562"/>
      <c r="O562"/>
      <c r="P562"/>
      <c r="Q562"/>
      <c r="R562"/>
    </row>
    <row r="563" spans="13:18" x14ac:dyDescent="0.3">
      <c r="M563"/>
      <c r="N563"/>
      <c r="O563"/>
      <c r="P563"/>
      <c r="Q563"/>
      <c r="R563"/>
    </row>
    <row r="564" spans="13:18" x14ac:dyDescent="0.3">
      <c r="M564"/>
      <c r="N564"/>
      <c r="O564"/>
      <c r="P564"/>
      <c r="Q564"/>
      <c r="R564"/>
    </row>
    <row r="565" spans="13:18" x14ac:dyDescent="0.3">
      <c r="M565"/>
      <c r="N565"/>
      <c r="O565"/>
      <c r="P565"/>
      <c r="Q565"/>
      <c r="R565"/>
    </row>
    <row r="566" spans="13:18" x14ac:dyDescent="0.3">
      <c r="M566"/>
      <c r="N566"/>
      <c r="O566"/>
      <c r="P566"/>
      <c r="Q566"/>
      <c r="R566"/>
    </row>
    <row r="567" spans="13:18" x14ac:dyDescent="0.3">
      <c r="M567"/>
      <c r="N567"/>
      <c r="O567"/>
      <c r="P567"/>
      <c r="Q567"/>
      <c r="R567"/>
    </row>
    <row r="568" spans="13:18" x14ac:dyDescent="0.3">
      <c r="M568"/>
      <c r="N568"/>
      <c r="O568"/>
      <c r="P568"/>
      <c r="Q568"/>
      <c r="R568"/>
    </row>
    <row r="569" spans="13:18" x14ac:dyDescent="0.3">
      <c r="M569"/>
      <c r="N569"/>
      <c r="O569"/>
      <c r="P569"/>
      <c r="Q569"/>
      <c r="R569"/>
    </row>
    <row r="570" spans="13:18" x14ac:dyDescent="0.3">
      <c r="M570"/>
      <c r="N570"/>
      <c r="O570"/>
      <c r="P570"/>
      <c r="Q570"/>
      <c r="R570"/>
    </row>
    <row r="571" spans="13:18" x14ac:dyDescent="0.3">
      <c r="M571"/>
      <c r="N571"/>
      <c r="O571"/>
      <c r="P571"/>
      <c r="Q571"/>
      <c r="R571"/>
    </row>
    <row r="572" spans="13:18" x14ac:dyDescent="0.3">
      <c r="M572"/>
      <c r="N572"/>
      <c r="O572"/>
      <c r="P572"/>
      <c r="Q572"/>
      <c r="R572"/>
    </row>
    <row r="573" spans="13:18" x14ac:dyDescent="0.3">
      <c r="M573"/>
      <c r="N573"/>
      <c r="O573"/>
      <c r="P573"/>
      <c r="Q573"/>
      <c r="R573"/>
    </row>
    <row r="574" spans="13:18" x14ac:dyDescent="0.3">
      <c r="M574"/>
      <c r="N574"/>
      <c r="O574"/>
      <c r="P574"/>
      <c r="Q574"/>
      <c r="R574"/>
    </row>
    <row r="575" spans="13:18" x14ac:dyDescent="0.3">
      <c r="M575"/>
      <c r="N575"/>
      <c r="O575"/>
      <c r="P575"/>
      <c r="Q575"/>
      <c r="R575"/>
    </row>
    <row r="576" spans="13:18" x14ac:dyDescent="0.3">
      <c r="M576"/>
      <c r="N576"/>
      <c r="O576"/>
      <c r="P576"/>
      <c r="Q576"/>
      <c r="R576"/>
    </row>
    <row r="577" spans="13:18" x14ac:dyDescent="0.3">
      <c r="M577"/>
      <c r="N577"/>
      <c r="O577"/>
      <c r="P577"/>
      <c r="Q577"/>
      <c r="R577"/>
    </row>
    <row r="578" spans="13:18" x14ac:dyDescent="0.3">
      <c r="M578"/>
      <c r="N578"/>
      <c r="O578"/>
      <c r="P578"/>
      <c r="Q578"/>
      <c r="R578"/>
    </row>
    <row r="579" spans="13:18" x14ac:dyDescent="0.3">
      <c r="M579"/>
      <c r="N579"/>
      <c r="O579"/>
      <c r="P579"/>
      <c r="Q579"/>
      <c r="R579"/>
    </row>
    <row r="580" spans="13:18" x14ac:dyDescent="0.3">
      <c r="M580"/>
      <c r="N580"/>
      <c r="O580"/>
      <c r="P580"/>
      <c r="Q580"/>
      <c r="R580"/>
    </row>
    <row r="581" spans="13:18" x14ac:dyDescent="0.3">
      <c r="M581"/>
      <c r="N581"/>
      <c r="O581"/>
      <c r="P581"/>
      <c r="Q581"/>
      <c r="R581"/>
    </row>
    <row r="582" spans="13:18" x14ac:dyDescent="0.3">
      <c r="M582"/>
      <c r="N582"/>
      <c r="O582"/>
      <c r="P582"/>
      <c r="Q582"/>
      <c r="R582"/>
    </row>
    <row r="583" spans="13:18" x14ac:dyDescent="0.3">
      <c r="M583"/>
      <c r="N583"/>
      <c r="O583"/>
      <c r="P583"/>
      <c r="Q583"/>
      <c r="R583"/>
    </row>
    <row r="584" spans="13:18" x14ac:dyDescent="0.3">
      <c r="M584"/>
      <c r="N584"/>
      <c r="O584"/>
      <c r="P584"/>
      <c r="Q584"/>
      <c r="R584"/>
    </row>
    <row r="585" spans="13:18" x14ac:dyDescent="0.3">
      <c r="M585"/>
      <c r="N585"/>
      <c r="O585"/>
      <c r="P585"/>
      <c r="Q585"/>
      <c r="R585"/>
    </row>
    <row r="586" spans="13:18" x14ac:dyDescent="0.3">
      <c r="M586"/>
      <c r="N586"/>
      <c r="O586"/>
      <c r="P586"/>
      <c r="Q586"/>
      <c r="R586"/>
    </row>
    <row r="587" spans="13:18" x14ac:dyDescent="0.3">
      <c r="M587"/>
      <c r="N587"/>
      <c r="O587"/>
      <c r="P587"/>
      <c r="Q587"/>
      <c r="R587"/>
    </row>
    <row r="588" spans="13:18" x14ac:dyDescent="0.3">
      <c r="M588"/>
      <c r="N588"/>
      <c r="O588"/>
      <c r="P588"/>
      <c r="Q588"/>
      <c r="R588"/>
    </row>
    <row r="589" spans="13:18" x14ac:dyDescent="0.3">
      <c r="M589"/>
      <c r="N589"/>
      <c r="O589"/>
      <c r="P589"/>
      <c r="Q589"/>
      <c r="R589"/>
    </row>
    <row r="590" spans="13:18" x14ac:dyDescent="0.3">
      <c r="M590"/>
      <c r="N590"/>
      <c r="O590"/>
      <c r="P590"/>
      <c r="Q590"/>
      <c r="R590"/>
    </row>
    <row r="591" spans="13:18" x14ac:dyDescent="0.3">
      <c r="M591"/>
      <c r="N591"/>
      <c r="O591"/>
      <c r="P591"/>
      <c r="Q591"/>
      <c r="R591"/>
    </row>
    <row r="592" spans="13:18" x14ac:dyDescent="0.3">
      <c r="M592"/>
      <c r="N592"/>
      <c r="O592"/>
      <c r="P592"/>
      <c r="Q592"/>
      <c r="R592"/>
    </row>
    <row r="593" spans="13:18" x14ac:dyDescent="0.3">
      <c r="M593"/>
      <c r="N593"/>
      <c r="O593"/>
      <c r="P593"/>
      <c r="Q593"/>
      <c r="R593"/>
    </row>
    <row r="594" spans="13:18" x14ac:dyDescent="0.3">
      <c r="M594"/>
      <c r="N594"/>
      <c r="O594"/>
      <c r="P594"/>
      <c r="Q594"/>
      <c r="R594"/>
    </row>
    <row r="595" spans="13:18" x14ac:dyDescent="0.3">
      <c r="M595"/>
      <c r="N595"/>
      <c r="O595"/>
      <c r="P595"/>
      <c r="Q595"/>
      <c r="R595"/>
    </row>
    <row r="596" spans="13:18" x14ac:dyDescent="0.3">
      <c r="M596"/>
      <c r="N596"/>
      <c r="O596"/>
      <c r="P596"/>
      <c r="Q596"/>
      <c r="R596"/>
    </row>
    <row r="597" spans="13:18" x14ac:dyDescent="0.3">
      <c r="M597"/>
      <c r="N597"/>
      <c r="O597"/>
      <c r="P597"/>
      <c r="Q597"/>
      <c r="R597"/>
    </row>
    <row r="598" spans="13:18" x14ac:dyDescent="0.3">
      <c r="M598"/>
      <c r="N598"/>
      <c r="O598"/>
      <c r="P598"/>
      <c r="Q598"/>
      <c r="R598"/>
    </row>
    <row r="599" spans="13:18" x14ac:dyDescent="0.3">
      <c r="M599"/>
      <c r="N599"/>
      <c r="O599"/>
      <c r="P599"/>
      <c r="Q599"/>
      <c r="R599"/>
    </row>
    <row r="600" spans="13:18" x14ac:dyDescent="0.3">
      <c r="M600"/>
      <c r="N600"/>
      <c r="O600"/>
      <c r="P600"/>
      <c r="Q600"/>
      <c r="R600"/>
    </row>
    <row r="601" spans="13:18" x14ac:dyDescent="0.3">
      <c r="M601"/>
      <c r="N601"/>
      <c r="O601"/>
      <c r="P601"/>
      <c r="Q601"/>
      <c r="R601"/>
    </row>
    <row r="602" spans="13:18" x14ac:dyDescent="0.3">
      <c r="M602"/>
      <c r="N602"/>
      <c r="O602"/>
      <c r="P602"/>
      <c r="Q602"/>
      <c r="R602"/>
    </row>
    <row r="603" spans="13:18" x14ac:dyDescent="0.3">
      <c r="M603"/>
      <c r="N603"/>
      <c r="O603"/>
      <c r="P603"/>
      <c r="Q603"/>
      <c r="R603"/>
    </row>
    <row r="604" spans="13:18" x14ac:dyDescent="0.3">
      <c r="M604"/>
      <c r="N604"/>
      <c r="O604"/>
      <c r="P604"/>
      <c r="Q604"/>
      <c r="R604"/>
    </row>
    <row r="605" spans="13:18" x14ac:dyDescent="0.3">
      <c r="M605"/>
      <c r="N605"/>
      <c r="O605"/>
      <c r="P605"/>
      <c r="Q605"/>
      <c r="R605"/>
    </row>
    <row r="606" spans="13:18" x14ac:dyDescent="0.3">
      <c r="M606"/>
      <c r="N606"/>
      <c r="O606"/>
      <c r="P606"/>
      <c r="Q606"/>
      <c r="R606"/>
    </row>
    <row r="607" spans="13:18" x14ac:dyDescent="0.3">
      <c r="M607"/>
      <c r="N607"/>
      <c r="O607"/>
      <c r="P607"/>
      <c r="Q607"/>
      <c r="R607"/>
    </row>
    <row r="608" spans="13:18" x14ac:dyDescent="0.3">
      <c r="M608"/>
      <c r="N608"/>
      <c r="O608"/>
      <c r="P608"/>
      <c r="Q608"/>
      <c r="R608"/>
    </row>
    <row r="609" spans="13:18" x14ac:dyDescent="0.3">
      <c r="M609"/>
      <c r="N609"/>
      <c r="O609"/>
      <c r="P609"/>
      <c r="Q609"/>
      <c r="R609"/>
    </row>
    <row r="610" spans="13:18" x14ac:dyDescent="0.3">
      <c r="M610"/>
      <c r="N610"/>
      <c r="O610"/>
      <c r="P610"/>
      <c r="Q610"/>
      <c r="R610"/>
    </row>
    <row r="611" spans="13:18" x14ac:dyDescent="0.3">
      <c r="M611"/>
      <c r="N611"/>
      <c r="O611"/>
      <c r="P611"/>
      <c r="Q611"/>
      <c r="R611"/>
    </row>
    <row r="612" spans="13:18" x14ac:dyDescent="0.3">
      <c r="M612"/>
      <c r="N612"/>
      <c r="O612"/>
      <c r="P612"/>
      <c r="Q612"/>
      <c r="R612"/>
    </row>
    <row r="613" spans="13:18" x14ac:dyDescent="0.3">
      <c r="M613"/>
      <c r="N613"/>
      <c r="O613"/>
      <c r="P613"/>
      <c r="Q613"/>
      <c r="R613"/>
    </row>
    <row r="614" spans="13:18" x14ac:dyDescent="0.3">
      <c r="M614"/>
      <c r="N614"/>
      <c r="O614"/>
      <c r="P614"/>
      <c r="Q614"/>
      <c r="R614"/>
    </row>
    <row r="615" spans="13:18" x14ac:dyDescent="0.3">
      <c r="M615"/>
      <c r="N615"/>
      <c r="O615"/>
      <c r="P615"/>
      <c r="Q615"/>
      <c r="R615"/>
    </row>
    <row r="616" spans="13:18" x14ac:dyDescent="0.3">
      <c r="M616"/>
      <c r="N616"/>
      <c r="O616"/>
      <c r="P616"/>
      <c r="Q616"/>
      <c r="R616"/>
    </row>
    <row r="617" spans="13:18" x14ac:dyDescent="0.3">
      <c r="M617"/>
      <c r="N617"/>
      <c r="O617"/>
      <c r="P617"/>
      <c r="Q617"/>
      <c r="R617"/>
    </row>
    <row r="618" spans="13:18" x14ac:dyDescent="0.3">
      <c r="M618"/>
      <c r="N618"/>
      <c r="O618"/>
      <c r="P618"/>
      <c r="Q618"/>
      <c r="R618"/>
    </row>
    <row r="619" spans="13:18" x14ac:dyDescent="0.3">
      <c r="M619"/>
      <c r="N619"/>
      <c r="O619"/>
      <c r="P619"/>
      <c r="Q619"/>
      <c r="R619"/>
    </row>
    <row r="620" spans="13:18" x14ac:dyDescent="0.3">
      <c r="M620"/>
      <c r="N620"/>
      <c r="O620"/>
      <c r="P620"/>
      <c r="Q620"/>
      <c r="R620"/>
    </row>
    <row r="621" spans="13:18" x14ac:dyDescent="0.3">
      <c r="M621"/>
      <c r="N621"/>
      <c r="O621"/>
      <c r="P621"/>
      <c r="Q621"/>
      <c r="R621"/>
    </row>
    <row r="622" spans="13:18" x14ac:dyDescent="0.3">
      <c r="M622"/>
      <c r="N622"/>
      <c r="O622"/>
      <c r="P622"/>
      <c r="Q622"/>
      <c r="R622"/>
    </row>
    <row r="623" spans="13:18" x14ac:dyDescent="0.3">
      <c r="M623"/>
      <c r="N623"/>
      <c r="O623"/>
      <c r="P623"/>
      <c r="Q623"/>
      <c r="R623"/>
    </row>
    <row r="624" spans="13:18" x14ac:dyDescent="0.3">
      <c r="M624"/>
      <c r="N624"/>
      <c r="O624"/>
      <c r="P624"/>
      <c r="Q624"/>
      <c r="R624"/>
    </row>
    <row r="625" spans="13:18" x14ac:dyDescent="0.3">
      <c r="M625"/>
      <c r="N625"/>
      <c r="O625"/>
      <c r="P625"/>
      <c r="Q625"/>
      <c r="R625"/>
    </row>
    <row r="626" spans="13:18" x14ac:dyDescent="0.3">
      <c r="M626"/>
      <c r="N626"/>
      <c r="O626"/>
      <c r="P626"/>
      <c r="Q626"/>
      <c r="R626"/>
    </row>
    <row r="627" spans="13:18" x14ac:dyDescent="0.3">
      <c r="M627"/>
      <c r="N627"/>
      <c r="O627"/>
      <c r="P627"/>
      <c r="Q627"/>
      <c r="R627"/>
    </row>
    <row r="628" spans="13:18" x14ac:dyDescent="0.3">
      <c r="M628"/>
      <c r="N628"/>
      <c r="O628"/>
      <c r="P628"/>
      <c r="Q628"/>
      <c r="R628"/>
    </row>
    <row r="629" spans="13:18" x14ac:dyDescent="0.3">
      <c r="M629"/>
      <c r="N629"/>
      <c r="O629"/>
      <c r="P629"/>
      <c r="Q629"/>
      <c r="R629"/>
    </row>
    <row r="630" spans="13:18" x14ac:dyDescent="0.3">
      <c r="M630"/>
      <c r="N630"/>
      <c r="O630"/>
      <c r="P630"/>
      <c r="Q630"/>
      <c r="R630"/>
    </row>
    <row r="631" spans="13:18" x14ac:dyDescent="0.3">
      <c r="M631"/>
      <c r="N631"/>
      <c r="O631"/>
      <c r="P631"/>
      <c r="Q631"/>
      <c r="R631"/>
    </row>
    <row r="632" spans="13:18" x14ac:dyDescent="0.3">
      <c r="M632"/>
      <c r="N632"/>
      <c r="O632"/>
      <c r="P632"/>
      <c r="Q632"/>
      <c r="R632"/>
    </row>
    <row r="633" spans="13:18" x14ac:dyDescent="0.3">
      <c r="M633"/>
      <c r="N633"/>
      <c r="O633"/>
      <c r="P633"/>
      <c r="Q633"/>
      <c r="R633"/>
    </row>
    <row r="634" spans="13:18" x14ac:dyDescent="0.3">
      <c r="M634"/>
      <c r="N634"/>
      <c r="O634"/>
      <c r="P634"/>
      <c r="Q634"/>
      <c r="R634"/>
    </row>
    <row r="635" spans="13:18" x14ac:dyDescent="0.3">
      <c r="M635"/>
      <c r="N635"/>
      <c r="O635"/>
      <c r="P635"/>
      <c r="Q635"/>
      <c r="R635"/>
    </row>
    <row r="636" spans="13:18" x14ac:dyDescent="0.3">
      <c r="M636"/>
      <c r="N636"/>
      <c r="O636"/>
      <c r="P636"/>
      <c r="Q636"/>
      <c r="R636"/>
    </row>
    <row r="637" spans="13:18" x14ac:dyDescent="0.3">
      <c r="M637"/>
      <c r="N637"/>
      <c r="O637"/>
      <c r="P637"/>
      <c r="Q637"/>
      <c r="R637"/>
    </row>
    <row r="638" spans="13:18" x14ac:dyDescent="0.3">
      <c r="M638"/>
      <c r="N638"/>
      <c r="O638"/>
      <c r="P638"/>
      <c r="Q638"/>
      <c r="R638"/>
    </row>
    <row r="639" spans="13:18" x14ac:dyDescent="0.3">
      <c r="M639"/>
      <c r="N639"/>
      <c r="O639"/>
      <c r="P639"/>
      <c r="Q639"/>
      <c r="R639"/>
    </row>
    <row r="640" spans="13:18" x14ac:dyDescent="0.3">
      <c r="M640"/>
      <c r="N640"/>
      <c r="O640"/>
      <c r="P640"/>
      <c r="Q640"/>
      <c r="R640"/>
    </row>
    <row r="641" spans="13:18" x14ac:dyDescent="0.3">
      <c r="M641"/>
      <c r="N641"/>
      <c r="O641"/>
      <c r="P641"/>
      <c r="Q641"/>
      <c r="R641"/>
    </row>
    <row r="642" spans="13:18" x14ac:dyDescent="0.3">
      <c r="M642"/>
      <c r="N642"/>
      <c r="O642"/>
      <c r="P642"/>
      <c r="Q642"/>
      <c r="R642"/>
    </row>
    <row r="643" spans="13:18" x14ac:dyDescent="0.3">
      <c r="M643"/>
      <c r="N643"/>
      <c r="O643"/>
      <c r="P643"/>
      <c r="Q643"/>
      <c r="R643"/>
    </row>
    <row r="644" spans="13:18" x14ac:dyDescent="0.3">
      <c r="M644"/>
      <c r="N644"/>
      <c r="O644"/>
      <c r="P644"/>
      <c r="Q644"/>
      <c r="R644"/>
    </row>
    <row r="645" spans="13:18" x14ac:dyDescent="0.3">
      <c r="M645"/>
      <c r="N645"/>
      <c r="O645"/>
      <c r="P645"/>
      <c r="Q645"/>
      <c r="R645"/>
    </row>
    <row r="646" spans="13:18" x14ac:dyDescent="0.3">
      <c r="M646"/>
      <c r="N646"/>
      <c r="O646"/>
      <c r="P646"/>
      <c r="Q646"/>
      <c r="R646"/>
    </row>
    <row r="647" spans="13:18" x14ac:dyDescent="0.3">
      <c r="M647"/>
      <c r="N647"/>
      <c r="O647"/>
      <c r="P647"/>
      <c r="Q647"/>
      <c r="R647"/>
    </row>
    <row r="648" spans="13:18" x14ac:dyDescent="0.3">
      <c r="M648"/>
      <c r="N648"/>
      <c r="O648"/>
      <c r="P648"/>
      <c r="Q648"/>
      <c r="R648"/>
    </row>
    <row r="649" spans="13:18" x14ac:dyDescent="0.3">
      <c r="M649"/>
      <c r="N649"/>
      <c r="O649"/>
      <c r="P649"/>
      <c r="Q649"/>
      <c r="R649"/>
    </row>
    <row r="650" spans="13:18" x14ac:dyDescent="0.3">
      <c r="M650"/>
      <c r="N650"/>
      <c r="O650"/>
      <c r="P650"/>
      <c r="Q650"/>
      <c r="R650"/>
    </row>
    <row r="651" spans="13:18" x14ac:dyDescent="0.3">
      <c r="M651"/>
      <c r="N651"/>
      <c r="O651"/>
      <c r="P651"/>
      <c r="Q651"/>
      <c r="R651"/>
    </row>
    <row r="652" spans="13:18" x14ac:dyDescent="0.3">
      <c r="M652"/>
      <c r="N652"/>
      <c r="O652"/>
      <c r="P652"/>
      <c r="Q652"/>
      <c r="R652"/>
    </row>
    <row r="653" spans="13:18" x14ac:dyDescent="0.3">
      <c r="M653"/>
      <c r="N653"/>
      <c r="O653"/>
      <c r="P653"/>
      <c r="Q653"/>
      <c r="R653"/>
    </row>
    <row r="654" spans="13:18" x14ac:dyDescent="0.3">
      <c r="M654"/>
      <c r="N654"/>
      <c r="O654"/>
      <c r="P654"/>
      <c r="Q654"/>
      <c r="R654"/>
    </row>
    <row r="655" spans="13:18" x14ac:dyDescent="0.3">
      <c r="M655"/>
      <c r="N655"/>
      <c r="O655"/>
      <c r="P655"/>
      <c r="Q655"/>
      <c r="R655"/>
    </row>
    <row r="656" spans="13:18" x14ac:dyDescent="0.3">
      <c r="M656"/>
      <c r="N656"/>
      <c r="O656"/>
      <c r="P656"/>
      <c r="Q656"/>
      <c r="R656"/>
    </row>
    <row r="657" spans="13:18" x14ac:dyDescent="0.3">
      <c r="M657"/>
      <c r="N657"/>
      <c r="O657"/>
      <c r="P657"/>
      <c r="Q657"/>
      <c r="R657"/>
    </row>
    <row r="658" spans="13:18" x14ac:dyDescent="0.3">
      <c r="M658"/>
      <c r="N658"/>
      <c r="O658"/>
      <c r="P658"/>
      <c r="Q658"/>
      <c r="R658"/>
    </row>
    <row r="659" spans="13:18" x14ac:dyDescent="0.3">
      <c r="M659"/>
      <c r="N659"/>
      <c r="O659"/>
      <c r="P659"/>
      <c r="Q659"/>
      <c r="R659"/>
    </row>
    <row r="660" spans="13:18" x14ac:dyDescent="0.3">
      <c r="M660"/>
      <c r="N660"/>
      <c r="O660"/>
      <c r="P660"/>
      <c r="Q660"/>
      <c r="R660"/>
    </row>
    <row r="661" spans="13:18" x14ac:dyDescent="0.3">
      <c r="M661"/>
      <c r="N661"/>
      <c r="O661"/>
      <c r="P661"/>
      <c r="Q661"/>
      <c r="R661"/>
    </row>
    <row r="662" spans="13:18" x14ac:dyDescent="0.3">
      <c r="M662"/>
      <c r="N662"/>
      <c r="O662"/>
      <c r="P662"/>
      <c r="Q662"/>
      <c r="R662"/>
    </row>
    <row r="663" spans="13:18" x14ac:dyDescent="0.3">
      <c r="M663"/>
      <c r="N663"/>
      <c r="O663"/>
      <c r="P663"/>
      <c r="Q663"/>
      <c r="R663"/>
    </row>
    <row r="664" spans="13:18" x14ac:dyDescent="0.3">
      <c r="M664"/>
      <c r="N664"/>
      <c r="O664"/>
      <c r="P664"/>
      <c r="Q664"/>
      <c r="R664"/>
    </row>
    <row r="665" spans="13:18" x14ac:dyDescent="0.3">
      <c r="M665"/>
      <c r="N665"/>
      <c r="O665"/>
      <c r="P665"/>
      <c r="Q665"/>
      <c r="R665"/>
    </row>
    <row r="666" spans="13:18" x14ac:dyDescent="0.3">
      <c r="M666"/>
      <c r="N666"/>
      <c r="O666"/>
      <c r="P666"/>
      <c r="Q666"/>
      <c r="R666"/>
    </row>
    <row r="667" spans="13:18" x14ac:dyDescent="0.3">
      <c r="M667"/>
      <c r="N667"/>
      <c r="O667"/>
      <c r="P667"/>
      <c r="Q667"/>
      <c r="R667"/>
    </row>
    <row r="668" spans="13:18" x14ac:dyDescent="0.3">
      <c r="M668"/>
      <c r="N668"/>
      <c r="O668"/>
      <c r="P668"/>
      <c r="Q668"/>
      <c r="R668"/>
    </row>
    <row r="669" spans="13:18" x14ac:dyDescent="0.3">
      <c r="M669"/>
      <c r="N669"/>
      <c r="O669"/>
      <c r="P669"/>
      <c r="Q669"/>
      <c r="R669"/>
    </row>
    <row r="670" spans="13:18" x14ac:dyDescent="0.3">
      <c r="M670"/>
      <c r="N670"/>
      <c r="O670"/>
      <c r="P670"/>
      <c r="Q670"/>
      <c r="R670"/>
    </row>
    <row r="671" spans="13:18" x14ac:dyDescent="0.3">
      <c r="M671"/>
      <c r="N671"/>
      <c r="O671"/>
      <c r="P671"/>
      <c r="Q671"/>
      <c r="R671"/>
    </row>
    <row r="672" spans="13:18" x14ac:dyDescent="0.3">
      <c r="M672"/>
      <c r="N672"/>
      <c r="O672"/>
      <c r="P672"/>
      <c r="Q672"/>
      <c r="R672"/>
    </row>
    <row r="673" spans="13:18" x14ac:dyDescent="0.3">
      <c r="M673"/>
      <c r="N673"/>
      <c r="O673"/>
      <c r="P673"/>
      <c r="Q673"/>
      <c r="R673"/>
    </row>
    <row r="674" spans="13:18" x14ac:dyDescent="0.3">
      <c r="M674"/>
      <c r="N674"/>
      <c r="O674"/>
      <c r="P674"/>
      <c r="Q674"/>
      <c r="R674"/>
    </row>
    <row r="675" spans="13:18" x14ac:dyDescent="0.3">
      <c r="M675"/>
      <c r="N675"/>
      <c r="O675"/>
      <c r="P675"/>
      <c r="Q675"/>
      <c r="R675"/>
    </row>
    <row r="676" spans="13:18" x14ac:dyDescent="0.3">
      <c r="M676"/>
      <c r="N676"/>
      <c r="O676"/>
      <c r="P676"/>
      <c r="Q676"/>
      <c r="R676"/>
    </row>
    <row r="677" spans="13:18" x14ac:dyDescent="0.3">
      <c r="M677"/>
      <c r="N677"/>
      <c r="O677"/>
      <c r="P677"/>
      <c r="Q677"/>
      <c r="R677"/>
    </row>
    <row r="678" spans="13:18" x14ac:dyDescent="0.3">
      <c r="M678"/>
      <c r="N678"/>
      <c r="O678"/>
      <c r="P678"/>
      <c r="Q678"/>
      <c r="R678"/>
    </row>
    <row r="679" spans="13:18" x14ac:dyDescent="0.3">
      <c r="M679"/>
      <c r="N679"/>
      <c r="O679"/>
      <c r="P679"/>
      <c r="Q679"/>
      <c r="R679"/>
    </row>
    <row r="680" spans="13:18" x14ac:dyDescent="0.3">
      <c r="M680"/>
      <c r="N680"/>
      <c r="O680"/>
      <c r="P680"/>
      <c r="Q680"/>
      <c r="R680"/>
    </row>
    <row r="681" spans="13:18" x14ac:dyDescent="0.3">
      <c r="M681"/>
      <c r="N681"/>
      <c r="O681"/>
      <c r="P681"/>
      <c r="Q681"/>
      <c r="R681"/>
    </row>
    <row r="682" spans="13:18" x14ac:dyDescent="0.3">
      <c r="M682"/>
      <c r="N682"/>
      <c r="O682"/>
      <c r="P682"/>
      <c r="Q682"/>
      <c r="R682"/>
    </row>
    <row r="683" spans="13:18" x14ac:dyDescent="0.3">
      <c r="M683"/>
      <c r="N683"/>
      <c r="O683"/>
      <c r="P683"/>
      <c r="Q683"/>
      <c r="R683"/>
    </row>
    <row r="684" spans="13:18" x14ac:dyDescent="0.3">
      <c r="M684"/>
      <c r="N684"/>
      <c r="O684"/>
      <c r="P684"/>
      <c r="Q684"/>
      <c r="R684"/>
    </row>
    <row r="685" spans="13:18" x14ac:dyDescent="0.3">
      <c r="M685"/>
      <c r="N685"/>
      <c r="O685"/>
      <c r="P685"/>
      <c r="Q685"/>
      <c r="R685"/>
    </row>
    <row r="686" spans="13:18" x14ac:dyDescent="0.3">
      <c r="M686"/>
      <c r="N686"/>
      <c r="O686"/>
      <c r="P686"/>
      <c r="Q686"/>
      <c r="R686"/>
    </row>
    <row r="687" spans="13:18" x14ac:dyDescent="0.3">
      <c r="M687"/>
      <c r="N687"/>
      <c r="O687"/>
      <c r="P687"/>
      <c r="Q687"/>
      <c r="R687"/>
    </row>
    <row r="688" spans="13:18" x14ac:dyDescent="0.3">
      <c r="M688"/>
      <c r="N688"/>
      <c r="O688"/>
      <c r="P688"/>
      <c r="Q688"/>
      <c r="R688"/>
    </row>
    <row r="689" spans="13:18" x14ac:dyDescent="0.3">
      <c r="M689"/>
      <c r="N689"/>
      <c r="O689"/>
      <c r="P689"/>
      <c r="Q689"/>
      <c r="R689"/>
    </row>
    <row r="690" spans="13:18" x14ac:dyDescent="0.3">
      <c r="M690"/>
      <c r="N690"/>
      <c r="O690"/>
      <c r="P690"/>
      <c r="Q690"/>
      <c r="R690"/>
    </row>
    <row r="691" spans="13:18" x14ac:dyDescent="0.3">
      <c r="M691"/>
      <c r="N691"/>
      <c r="O691"/>
      <c r="P691"/>
      <c r="Q691"/>
      <c r="R691"/>
    </row>
    <row r="692" spans="13:18" x14ac:dyDescent="0.3">
      <c r="M692"/>
      <c r="N692"/>
      <c r="O692"/>
      <c r="P692"/>
      <c r="Q692"/>
      <c r="R692"/>
    </row>
    <row r="693" spans="13:18" x14ac:dyDescent="0.3">
      <c r="M693"/>
      <c r="N693"/>
      <c r="O693"/>
      <c r="P693"/>
      <c r="Q693"/>
      <c r="R693"/>
    </row>
    <row r="694" spans="13:18" x14ac:dyDescent="0.3">
      <c r="M694"/>
      <c r="N694"/>
      <c r="O694"/>
      <c r="P694"/>
      <c r="Q694"/>
      <c r="R694"/>
    </row>
    <row r="695" spans="13:18" x14ac:dyDescent="0.3">
      <c r="M695"/>
      <c r="N695"/>
      <c r="O695"/>
      <c r="P695"/>
      <c r="Q695"/>
      <c r="R695"/>
    </row>
    <row r="696" spans="13:18" x14ac:dyDescent="0.3">
      <c r="M696"/>
      <c r="N696"/>
      <c r="O696"/>
      <c r="P696"/>
      <c r="Q696"/>
      <c r="R696"/>
    </row>
    <row r="697" spans="13:18" x14ac:dyDescent="0.3">
      <c r="M697"/>
      <c r="N697"/>
      <c r="O697"/>
      <c r="P697"/>
      <c r="Q697"/>
      <c r="R697"/>
    </row>
    <row r="698" spans="13:18" x14ac:dyDescent="0.3">
      <c r="M698"/>
      <c r="N698"/>
      <c r="O698"/>
      <c r="P698"/>
      <c r="Q698"/>
      <c r="R698"/>
    </row>
    <row r="699" spans="13:18" x14ac:dyDescent="0.3">
      <c r="M699"/>
      <c r="N699"/>
      <c r="O699"/>
      <c r="P699"/>
      <c r="Q699"/>
      <c r="R699"/>
    </row>
    <row r="700" spans="13:18" x14ac:dyDescent="0.3">
      <c r="M700"/>
      <c r="N700"/>
      <c r="O700"/>
      <c r="P700"/>
      <c r="Q700"/>
      <c r="R700"/>
    </row>
    <row r="701" spans="13:18" x14ac:dyDescent="0.3">
      <c r="M701"/>
      <c r="N701"/>
      <c r="O701"/>
      <c r="P701"/>
      <c r="Q701"/>
      <c r="R701"/>
    </row>
    <row r="702" spans="13:18" x14ac:dyDescent="0.3">
      <c r="M702"/>
      <c r="N702"/>
      <c r="O702"/>
      <c r="P702"/>
      <c r="Q702"/>
      <c r="R702"/>
    </row>
    <row r="703" spans="13:18" x14ac:dyDescent="0.3">
      <c r="M703"/>
      <c r="N703"/>
      <c r="O703"/>
      <c r="P703"/>
      <c r="Q703"/>
      <c r="R703"/>
    </row>
    <row r="704" spans="13:18" x14ac:dyDescent="0.3">
      <c r="M704"/>
      <c r="N704"/>
      <c r="O704"/>
      <c r="P704"/>
      <c r="Q704"/>
      <c r="R704"/>
    </row>
    <row r="705" spans="13:18" x14ac:dyDescent="0.3">
      <c r="M705"/>
      <c r="N705"/>
      <c r="O705"/>
      <c r="P705"/>
      <c r="Q705"/>
      <c r="R705"/>
    </row>
    <row r="706" spans="13:18" x14ac:dyDescent="0.3">
      <c r="M706"/>
      <c r="N706"/>
      <c r="O706"/>
      <c r="P706"/>
      <c r="Q706"/>
      <c r="R706"/>
    </row>
    <row r="707" spans="13:18" x14ac:dyDescent="0.3">
      <c r="M707"/>
      <c r="N707"/>
      <c r="O707"/>
      <c r="P707"/>
      <c r="Q707"/>
      <c r="R707"/>
    </row>
    <row r="708" spans="13:18" x14ac:dyDescent="0.3">
      <c r="M708"/>
      <c r="N708"/>
      <c r="O708"/>
      <c r="P708"/>
      <c r="Q708"/>
      <c r="R708"/>
    </row>
    <row r="709" spans="13:18" x14ac:dyDescent="0.3">
      <c r="M709"/>
      <c r="N709"/>
      <c r="O709"/>
      <c r="P709"/>
      <c r="Q709"/>
      <c r="R709"/>
    </row>
    <row r="710" spans="13:18" x14ac:dyDescent="0.3">
      <c r="M710"/>
      <c r="N710"/>
      <c r="O710"/>
      <c r="P710"/>
      <c r="Q710"/>
      <c r="R710"/>
    </row>
    <row r="711" spans="13:18" x14ac:dyDescent="0.3">
      <c r="M711"/>
      <c r="N711"/>
      <c r="O711"/>
      <c r="P711"/>
      <c r="Q711"/>
      <c r="R711"/>
    </row>
    <row r="712" spans="13:18" x14ac:dyDescent="0.3">
      <c r="M712"/>
      <c r="N712"/>
      <c r="O712"/>
      <c r="P712"/>
      <c r="Q712"/>
      <c r="R712"/>
    </row>
    <row r="713" spans="13:18" x14ac:dyDescent="0.3">
      <c r="M713"/>
      <c r="N713"/>
      <c r="O713"/>
      <c r="P713"/>
      <c r="Q713"/>
      <c r="R713"/>
    </row>
    <row r="714" spans="13:18" x14ac:dyDescent="0.3">
      <c r="M714"/>
      <c r="N714"/>
      <c r="O714"/>
      <c r="P714"/>
      <c r="Q714"/>
      <c r="R714"/>
    </row>
    <row r="715" spans="13:18" x14ac:dyDescent="0.3">
      <c r="M715"/>
      <c r="N715"/>
      <c r="O715"/>
      <c r="P715"/>
      <c r="Q715"/>
      <c r="R715"/>
    </row>
    <row r="716" spans="13:18" x14ac:dyDescent="0.3">
      <c r="M716"/>
      <c r="N716"/>
      <c r="O716"/>
      <c r="P716"/>
      <c r="Q716"/>
      <c r="R716"/>
    </row>
    <row r="717" spans="13:18" x14ac:dyDescent="0.3">
      <c r="M717"/>
      <c r="N717"/>
      <c r="O717"/>
      <c r="P717"/>
      <c r="Q717"/>
      <c r="R717"/>
    </row>
    <row r="718" spans="13:18" x14ac:dyDescent="0.3">
      <c r="M718"/>
      <c r="N718"/>
      <c r="O718"/>
      <c r="P718"/>
      <c r="Q718"/>
      <c r="R718"/>
    </row>
    <row r="719" spans="13:18" x14ac:dyDescent="0.3">
      <c r="M719"/>
      <c r="N719"/>
      <c r="O719"/>
      <c r="P719"/>
      <c r="Q719"/>
      <c r="R719"/>
    </row>
    <row r="720" spans="13:18" x14ac:dyDescent="0.3">
      <c r="M720"/>
      <c r="N720"/>
      <c r="O720"/>
      <c r="P720"/>
      <c r="Q720"/>
      <c r="R720"/>
    </row>
    <row r="721" spans="13:18" x14ac:dyDescent="0.3">
      <c r="M721"/>
      <c r="N721"/>
      <c r="O721"/>
      <c r="P721"/>
      <c r="Q721"/>
      <c r="R721"/>
    </row>
    <row r="722" spans="13:18" x14ac:dyDescent="0.3">
      <c r="M722"/>
      <c r="N722"/>
      <c r="O722"/>
      <c r="P722"/>
      <c r="Q722"/>
      <c r="R722"/>
    </row>
    <row r="723" spans="13:18" x14ac:dyDescent="0.3">
      <c r="M723"/>
      <c r="N723"/>
      <c r="O723"/>
      <c r="P723"/>
      <c r="Q723"/>
      <c r="R723"/>
    </row>
    <row r="724" spans="13:18" x14ac:dyDescent="0.3">
      <c r="M724"/>
      <c r="N724"/>
      <c r="O724"/>
      <c r="P724"/>
      <c r="Q724"/>
      <c r="R724"/>
    </row>
    <row r="725" spans="13:18" x14ac:dyDescent="0.3">
      <c r="M725"/>
      <c r="N725"/>
      <c r="O725"/>
      <c r="P725"/>
      <c r="Q725"/>
      <c r="R725"/>
    </row>
    <row r="726" spans="13:18" x14ac:dyDescent="0.3">
      <c r="M726"/>
      <c r="N726"/>
      <c r="O726"/>
      <c r="P726"/>
      <c r="Q726"/>
      <c r="R726"/>
    </row>
    <row r="727" spans="13:18" x14ac:dyDescent="0.3">
      <c r="M727"/>
      <c r="N727"/>
      <c r="O727"/>
      <c r="P727"/>
      <c r="Q727"/>
      <c r="R727"/>
    </row>
    <row r="728" spans="13:18" x14ac:dyDescent="0.3">
      <c r="M728"/>
      <c r="N728"/>
      <c r="O728"/>
      <c r="P728"/>
      <c r="Q728"/>
      <c r="R728"/>
    </row>
    <row r="729" spans="13:18" x14ac:dyDescent="0.3">
      <c r="M729"/>
      <c r="N729"/>
      <c r="O729"/>
      <c r="P729"/>
      <c r="Q729"/>
      <c r="R729"/>
    </row>
    <row r="730" spans="13:18" x14ac:dyDescent="0.3">
      <c r="M730"/>
      <c r="N730"/>
      <c r="O730"/>
      <c r="P730"/>
      <c r="Q730"/>
      <c r="R730"/>
    </row>
    <row r="731" spans="13:18" x14ac:dyDescent="0.3">
      <c r="M731"/>
      <c r="N731"/>
      <c r="O731"/>
      <c r="P731"/>
      <c r="Q731"/>
      <c r="R731"/>
    </row>
    <row r="732" spans="13:18" x14ac:dyDescent="0.3">
      <c r="M732"/>
      <c r="N732"/>
      <c r="O732"/>
      <c r="P732"/>
      <c r="Q732"/>
      <c r="R732"/>
    </row>
    <row r="733" spans="13:18" x14ac:dyDescent="0.3">
      <c r="M733"/>
      <c r="N733"/>
      <c r="O733"/>
      <c r="P733"/>
      <c r="Q733"/>
      <c r="R733"/>
    </row>
    <row r="734" spans="13:18" x14ac:dyDescent="0.3">
      <c r="M734"/>
      <c r="N734"/>
      <c r="O734"/>
      <c r="P734"/>
      <c r="Q734"/>
      <c r="R734"/>
    </row>
    <row r="735" spans="13:18" x14ac:dyDescent="0.3">
      <c r="M735"/>
      <c r="N735"/>
      <c r="O735"/>
      <c r="P735"/>
      <c r="Q735"/>
      <c r="R735"/>
    </row>
    <row r="736" spans="13:18" x14ac:dyDescent="0.3">
      <c r="M736"/>
      <c r="N736"/>
      <c r="O736"/>
      <c r="P736"/>
      <c r="Q736"/>
      <c r="R736"/>
    </row>
    <row r="737" spans="13:18" x14ac:dyDescent="0.3">
      <c r="M737"/>
      <c r="N737"/>
      <c r="O737"/>
      <c r="P737"/>
      <c r="Q737"/>
      <c r="R737"/>
    </row>
    <row r="738" spans="13:18" x14ac:dyDescent="0.3">
      <c r="M738"/>
      <c r="N738"/>
      <c r="O738"/>
      <c r="P738"/>
      <c r="Q738"/>
      <c r="R738"/>
    </row>
    <row r="739" spans="13:18" x14ac:dyDescent="0.3">
      <c r="M739"/>
      <c r="N739"/>
      <c r="O739"/>
      <c r="P739"/>
      <c r="Q739"/>
      <c r="R739"/>
    </row>
    <row r="740" spans="13:18" x14ac:dyDescent="0.3">
      <c r="M740"/>
      <c r="N740"/>
      <c r="O740"/>
      <c r="P740"/>
      <c r="Q740"/>
      <c r="R740"/>
    </row>
    <row r="741" spans="13:18" x14ac:dyDescent="0.3">
      <c r="M741"/>
      <c r="N741"/>
      <c r="O741"/>
      <c r="P741"/>
      <c r="Q741"/>
      <c r="R741"/>
    </row>
    <row r="742" spans="13:18" x14ac:dyDescent="0.3">
      <c r="M742"/>
      <c r="N742"/>
      <c r="O742"/>
      <c r="P742"/>
      <c r="Q742"/>
      <c r="R742"/>
    </row>
    <row r="743" spans="13:18" x14ac:dyDescent="0.3">
      <c r="M743"/>
      <c r="N743"/>
      <c r="O743"/>
      <c r="P743"/>
      <c r="Q743"/>
      <c r="R743"/>
    </row>
    <row r="744" spans="13:18" x14ac:dyDescent="0.3">
      <c r="M744"/>
      <c r="N744"/>
      <c r="O744"/>
      <c r="P744"/>
      <c r="Q744"/>
      <c r="R744"/>
    </row>
    <row r="745" spans="13:18" x14ac:dyDescent="0.3">
      <c r="M745"/>
      <c r="N745"/>
      <c r="O745"/>
      <c r="P745"/>
      <c r="Q745"/>
      <c r="R745"/>
    </row>
    <row r="746" spans="13:18" x14ac:dyDescent="0.3">
      <c r="M746"/>
      <c r="N746"/>
      <c r="O746"/>
      <c r="P746"/>
      <c r="Q746"/>
      <c r="R746"/>
    </row>
    <row r="747" spans="13:18" x14ac:dyDescent="0.3">
      <c r="M747"/>
      <c r="N747"/>
      <c r="O747"/>
      <c r="P747"/>
      <c r="Q747"/>
      <c r="R747"/>
    </row>
    <row r="748" spans="13:18" x14ac:dyDescent="0.3">
      <c r="M748"/>
      <c r="N748"/>
      <c r="O748"/>
      <c r="P748"/>
      <c r="Q748"/>
      <c r="R748"/>
    </row>
    <row r="749" spans="13:18" x14ac:dyDescent="0.3">
      <c r="M749"/>
      <c r="N749"/>
      <c r="O749"/>
      <c r="P749"/>
      <c r="Q749"/>
      <c r="R749"/>
    </row>
    <row r="750" spans="13:18" x14ac:dyDescent="0.3">
      <c r="M750"/>
      <c r="N750"/>
      <c r="O750"/>
      <c r="P750"/>
      <c r="Q750"/>
      <c r="R750"/>
    </row>
    <row r="751" spans="13:18" x14ac:dyDescent="0.3">
      <c r="M751"/>
      <c r="N751"/>
      <c r="O751"/>
      <c r="P751"/>
      <c r="Q751"/>
      <c r="R751"/>
    </row>
    <row r="752" spans="13:18" x14ac:dyDescent="0.3">
      <c r="M752"/>
      <c r="N752"/>
      <c r="O752"/>
      <c r="P752"/>
      <c r="Q752"/>
      <c r="R752"/>
    </row>
    <row r="753" spans="13:18" x14ac:dyDescent="0.3">
      <c r="M753"/>
      <c r="N753"/>
      <c r="O753"/>
      <c r="P753"/>
      <c r="Q753"/>
      <c r="R753"/>
    </row>
    <row r="754" spans="13:18" x14ac:dyDescent="0.3">
      <c r="M754"/>
      <c r="N754"/>
      <c r="O754"/>
      <c r="P754"/>
      <c r="Q754"/>
      <c r="R754"/>
    </row>
    <row r="755" spans="13:18" x14ac:dyDescent="0.3">
      <c r="M755"/>
      <c r="N755"/>
      <c r="O755"/>
      <c r="P755"/>
      <c r="Q755"/>
      <c r="R755"/>
    </row>
    <row r="756" spans="13:18" x14ac:dyDescent="0.3">
      <c r="M756"/>
      <c r="N756"/>
      <c r="O756"/>
      <c r="P756"/>
      <c r="Q756"/>
      <c r="R756"/>
    </row>
    <row r="757" spans="13:18" x14ac:dyDescent="0.3">
      <c r="M757"/>
      <c r="N757"/>
      <c r="O757"/>
      <c r="P757"/>
      <c r="Q757"/>
      <c r="R757"/>
    </row>
    <row r="758" spans="13:18" x14ac:dyDescent="0.3">
      <c r="M758"/>
      <c r="N758"/>
      <c r="O758"/>
      <c r="P758"/>
      <c r="Q758"/>
      <c r="R758"/>
    </row>
    <row r="759" spans="13:18" x14ac:dyDescent="0.3">
      <c r="M759"/>
      <c r="N759"/>
      <c r="O759"/>
      <c r="P759"/>
      <c r="Q759"/>
      <c r="R759"/>
    </row>
    <row r="760" spans="13:18" x14ac:dyDescent="0.3">
      <c r="M760"/>
      <c r="N760"/>
      <c r="O760"/>
      <c r="P760"/>
      <c r="Q760"/>
      <c r="R760"/>
    </row>
    <row r="761" spans="13:18" x14ac:dyDescent="0.3">
      <c r="M761"/>
      <c r="N761"/>
      <c r="O761"/>
      <c r="P761"/>
      <c r="Q761"/>
      <c r="R761"/>
    </row>
    <row r="762" spans="13:18" x14ac:dyDescent="0.3">
      <c r="M762"/>
      <c r="N762"/>
      <c r="O762"/>
      <c r="P762"/>
      <c r="Q762"/>
      <c r="R762"/>
    </row>
    <row r="763" spans="13:18" x14ac:dyDescent="0.3">
      <c r="M763"/>
      <c r="N763"/>
      <c r="O763"/>
      <c r="P763"/>
      <c r="Q763"/>
      <c r="R763"/>
    </row>
    <row r="764" spans="13:18" x14ac:dyDescent="0.3">
      <c r="M764"/>
      <c r="N764"/>
      <c r="O764"/>
      <c r="P764"/>
      <c r="Q764"/>
      <c r="R764"/>
    </row>
    <row r="765" spans="13:18" x14ac:dyDescent="0.3">
      <c r="M765"/>
      <c r="N765"/>
      <c r="O765"/>
      <c r="P765"/>
      <c r="Q765"/>
      <c r="R765"/>
    </row>
    <row r="766" spans="13:18" x14ac:dyDescent="0.3">
      <c r="M766"/>
      <c r="N766"/>
      <c r="O766"/>
      <c r="P766"/>
      <c r="Q766"/>
      <c r="R766"/>
    </row>
    <row r="767" spans="13:18" x14ac:dyDescent="0.3">
      <c r="M767"/>
      <c r="N767"/>
      <c r="O767"/>
      <c r="P767"/>
      <c r="Q767"/>
      <c r="R767"/>
    </row>
    <row r="768" spans="13:18" x14ac:dyDescent="0.3">
      <c r="M768"/>
      <c r="N768"/>
      <c r="O768"/>
      <c r="P768"/>
      <c r="Q768"/>
      <c r="R768"/>
    </row>
    <row r="769" spans="13:18" x14ac:dyDescent="0.3">
      <c r="M769"/>
      <c r="N769"/>
      <c r="O769"/>
      <c r="P769"/>
      <c r="Q769"/>
      <c r="R769"/>
    </row>
    <row r="770" spans="13:18" x14ac:dyDescent="0.3">
      <c r="M770"/>
      <c r="N770"/>
      <c r="O770"/>
      <c r="P770"/>
      <c r="Q770"/>
      <c r="R770"/>
    </row>
    <row r="771" spans="13:18" x14ac:dyDescent="0.3">
      <c r="M771"/>
      <c r="N771"/>
      <c r="O771"/>
      <c r="P771"/>
      <c r="Q771"/>
      <c r="R771"/>
    </row>
    <row r="772" spans="13:18" x14ac:dyDescent="0.3">
      <c r="M772"/>
      <c r="N772"/>
      <c r="O772"/>
      <c r="P772"/>
      <c r="Q772"/>
      <c r="R772"/>
    </row>
    <row r="773" spans="13:18" x14ac:dyDescent="0.3">
      <c r="M773"/>
      <c r="N773"/>
      <c r="O773"/>
      <c r="P773"/>
      <c r="Q773"/>
      <c r="R773"/>
    </row>
    <row r="774" spans="13:18" x14ac:dyDescent="0.3">
      <c r="M774"/>
      <c r="N774"/>
      <c r="O774"/>
      <c r="P774"/>
      <c r="Q774"/>
      <c r="R774"/>
    </row>
    <row r="775" spans="13:18" x14ac:dyDescent="0.3">
      <c r="M775"/>
      <c r="N775"/>
      <c r="O775"/>
      <c r="P775"/>
      <c r="Q775"/>
      <c r="R775"/>
    </row>
    <row r="776" spans="13:18" x14ac:dyDescent="0.3">
      <c r="M776"/>
      <c r="N776"/>
      <c r="O776"/>
      <c r="P776"/>
      <c r="Q776"/>
      <c r="R776"/>
    </row>
    <row r="777" spans="13:18" x14ac:dyDescent="0.3">
      <c r="M777"/>
      <c r="N777"/>
      <c r="O777"/>
      <c r="P777"/>
      <c r="Q777"/>
      <c r="R777"/>
    </row>
    <row r="778" spans="13:18" x14ac:dyDescent="0.3">
      <c r="M778"/>
      <c r="N778"/>
      <c r="O778"/>
      <c r="P778"/>
      <c r="Q778"/>
      <c r="R778"/>
    </row>
    <row r="779" spans="13:18" x14ac:dyDescent="0.3">
      <c r="M779"/>
      <c r="N779"/>
      <c r="O779"/>
      <c r="P779"/>
      <c r="Q779"/>
      <c r="R779"/>
    </row>
    <row r="780" spans="13:18" x14ac:dyDescent="0.3">
      <c r="M780"/>
      <c r="N780"/>
      <c r="O780"/>
      <c r="P780"/>
      <c r="Q780"/>
      <c r="R780"/>
    </row>
    <row r="781" spans="13:18" x14ac:dyDescent="0.3">
      <c r="M781"/>
      <c r="N781"/>
      <c r="O781"/>
      <c r="P781"/>
      <c r="Q781"/>
      <c r="R781"/>
    </row>
    <row r="782" spans="13:18" x14ac:dyDescent="0.3">
      <c r="M782"/>
      <c r="N782"/>
      <c r="O782"/>
      <c r="P782"/>
      <c r="Q782"/>
      <c r="R782"/>
    </row>
    <row r="783" spans="13:18" x14ac:dyDescent="0.3">
      <c r="M783"/>
      <c r="N783"/>
      <c r="O783"/>
      <c r="P783"/>
      <c r="Q783"/>
      <c r="R783"/>
    </row>
    <row r="784" spans="13:18" x14ac:dyDescent="0.3">
      <c r="M784"/>
      <c r="N784"/>
      <c r="O784"/>
      <c r="P784"/>
      <c r="Q784"/>
      <c r="R784"/>
    </row>
    <row r="785" spans="13:18" x14ac:dyDescent="0.3">
      <c r="M785"/>
      <c r="N785"/>
      <c r="O785"/>
      <c r="P785"/>
      <c r="Q785"/>
      <c r="R785"/>
    </row>
    <row r="786" spans="13:18" x14ac:dyDescent="0.3">
      <c r="M786"/>
      <c r="N786"/>
      <c r="O786"/>
      <c r="P786"/>
      <c r="Q786"/>
      <c r="R786"/>
    </row>
    <row r="787" spans="13:18" x14ac:dyDescent="0.3">
      <c r="M787"/>
      <c r="N787"/>
      <c r="O787"/>
      <c r="P787"/>
      <c r="Q787"/>
      <c r="R787"/>
    </row>
    <row r="788" spans="13:18" x14ac:dyDescent="0.3">
      <c r="M788"/>
      <c r="N788"/>
      <c r="O788"/>
      <c r="P788"/>
      <c r="Q788"/>
      <c r="R788"/>
    </row>
    <row r="789" spans="13:18" x14ac:dyDescent="0.3">
      <c r="M789"/>
      <c r="N789"/>
      <c r="O789"/>
      <c r="P789"/>
      <c r="Q789"/>
      <c r="R789"/>
    </row>
    <row r="790" spans="13:18" x14ac:dyDescent="0.3">
      <c r="M790"/>
      <c r="N790"/>
      <c r="O790"/>
      <c r="P790"/>
      <c r="Q790"/>
      <c r="R790"/>
    </row>
    <row r="791" spans="13:18" x14ac:dyDescent="0.3">
      <c r="M791"/>
      <c r="N791"/>
      <c r="O791"/>
      <c r="P791"/>
      <c r="Q791"/>
      <c r="R791"/>
    </row>
    <row r="792" spans="13:18" x14ac:dyDescent="0.3">
      <c r="M792"/>
      <c r="N792"/>
      <c r="O792"/>
      <c r="P792"/>
      <c r="Q792"/>
      <c r="R792"/>
    </row>
    <row r="793" spans="13:18" x14ac:dyDescent="0.3">
      <c r="M793"/>
      <c r="N793"/>
      <c r="O793"/>
      <c r="P793"/>
      <c r="Q793"/>
      <c r="R793"/>
    </row>
    <row r="794" spans="13:18" x14ac:dyDescent="0.3">
      <c r="M794"/>
      <c r="N794"/>
      <c r="O794"/>
      <c r="P794"/>
      <c r="Q794"/>
      <c r="R794"/>
    </row>
    <row r="795" spans="13:18" x14ac:dyDescent="0.3">
      <c r="M795"/>
      <c r="N795"/>
      <c r="O795"/>
      <c r="P795"/>
      <c r="Q795"/>
      <c r="R795"/>
    </row>
    <row r="796" spans="13:18" x14ac:dyDescent="0.3">
      <c r="M796"/>
      <c r="N796"/>
      <c r="O796"/>
      <c r="P796"/>
      <c r="Q796"/>
      <c r="R796"/>
    </row>
    <row r="797" spans="13:18" x14ac:dyDescent="0.3">
      <c r="M797"/>
      <c r="N797"/>
      <c r="O797"/>
      <c r="P797"/>
      <c r="Q797"/>
      <c r="R797"/>
    </row>
    <row r="798" spans="13:18" x14ac:dyDescent="0.3">
      <c r="M798"/>
      <c r="N798"/>
      <c r="O798"/>
      <c r="P798"/>
      <c r="Q798"/>
      <c r="R798"/>
    </row>
    <row r="799" spans="13:18" x14ac:dyDescent="0.3">
      <c r="M799"/>
      <c r="N799"/>
      <c r="O799"/>
      <c r="P799"/>
      <c r="Q799"/>
      <c r="R799"/>
    </row>
    <row r="800" spans="13:18" x14ac:dyDescent="0.3">
      <c r="M800"/>
      <c r="N800"/>
      <c r="O800"/>
      <c r="P800"/>
      <c r="Q800"/>
      <c r="R800"/>
    </row>
    <row r="801" spans="13:18" x14ac:dyDescent="0.3">
      <c r="M801"/>
      <c r="N801"/>
      <c r="O801"/>
      <c r="P801"/>
      <c r="Q801"/>
      <c r="R801"/>
    </row>
    <row r="802" spans="13:18" x14ac:dyDescent="0.3">
      <c r="M802"/>
      <c r="N802"/>
      <c r="O802"/>
      <c r="P802"/>
      <c r="Q802"/>
      <c r="R802"/>
    </row>
    <row r="803" spans="13:18" x14ac:dyDescent="0.3">
      <c r="M803"/>
      <c r="N803"/>
      <c r="O803"/>
      <c r="P803"/>
      <c r="Q803"/>
      <c r="R803"/>
    </row>
  </sheetData>
  <phoneticPr fontId="2" type="noConversion"/>
  <conditionalFormatting sqref="K3">
    <cfRule type="iconSet" priority="1">
      <iconSet>
        <cfvo type="percent" val="0"/>
        <cfvo type="percent" val="33"/>
        <cfvo type="percent" val="67"/>
      </iconSet>
    </cfRule>
  </conditionalFormatting>
  <pageMargins left="0.7" right="0.7" top="0.75" bottom="0.75" header="0.3" footer="0.3"/>
  <pageSetup orientation="portrait" r:id="rId2"/>
  <drawing r:id="rId3"/>
  <tableParts count="3">
    <tablePart r:id="rId4"/>
    <tablePart r:id="rId5"/>
    <tablePart r:id="rId6"/>
  </tableParts>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EC3BB-0F4D-4A63-BDE0-2D7AA6F91D1E}">
  <dimension ref="A2:L4002"/>
  <sheetViews>
    <sheetView workbookViewId="0">
      <selection activeCell="I3" sqref="I3"/>
    </sheetView>
  </sheetViews>
  <sheetFormatPr defaultRowHeight="14" x14ac:dyDescent="0.3"/>
  <cols>
    <col min="1" max="1" width="19.26953125" bestFit="1" customWidth="1"/>
    <col min="2" max="2" width="10.453125" bestFit="1" customWidth="1"/>
    <col min="3" max="3" width="19.90625" customWidth="1"/>
    <col min="4" max="4" width="12.90625" customWidth="1"/>
    <col min="5" max="5" width="30.08984375" bestFit="1" customWidth="1"/>
    <col min="6" max="6" width="10.54296875" bestFit="1" customWidth="1"/>
    <col min="7" max="7" width="6.81640625" bestFit="1" customWidth="1"/>
    <col min="8" max="8" width="19.453125" customWidth="1"/>
    <col min="11" max="11" width="18.81640625" bestFit="1" customWidth="1"/>
    <col min="12" max="12" width="10.453125" style="6" bestFit="1" customWidth="1"/>
  </cols>
  <sheetData>
    <row r="2" spans="1:12" x14ac:dyDescent="0.3">
      <c r="A2" t="s">
        <v>4605</v>
      </c>
      <c r="B2" t="s">
        <v>478</v>
      </c>
      <c r="C2" t="s">
        <v>4604</v>
      </c>
      <c r="D2" t="s">
        <v>4601</v>
      </c>
      <c r="E2" t="s">
        <v>4602</v>
      </c>
      <c r="F2" t="s">
        <v>4610</v>
      </c>
      <c r="G2" t="s">
        <v>4</v>
      </c>
      <c r="H2" t="s">
        <v>4603</v>
      </c>
      <c r="I2" t="s">
        <v>4611</v>
      </c>
      <c r="L2"/>
    </row>
    <row r="3" spans="1:12" ht="14.5" x14ac:dyDescent="0.35">
      <c r="A3" s="2" t="s">
        <v>480</v>
      </c>
      <c r="B3" s="5">
        <f>IF(LEFT(tbl_transaction[[#This Row],[Reference Number]],2)="GR",VLOOKUP(tbl_transaction[[#This Row],[Reference Number]],barang_masuk[],2,FALSE),IF(LEFT(tbl_transaction[[#This Row],[Reference Number]],2)="DO",VLOOKUP(tbl_transaction[[#This Row],[Reference Number]],barang_keluar[],2,FALSE),""))</f>
        <v>46088</v>
      </c>
      <c r="C3" t="str">
        <f>IF(LEFT(A3,2)="GR","Inbound",IF(LEFT(A3,2)="DO","Outbound",""))</f>
        <v>Inbound</v>
      </c>
      <c r="D3" t="str">
        <f>IF(tbl_transaction[[#This Row],[Type]]="Inbound",VLOOKUP(tbl_transaction[[#This Row],[Reference Number]],barang_masuk[],4,FALSE),IF(tbl_transaction[[#This Row],[Type]]="Outbound",VLOOKUP(tbl_transaction[[#This Row],[Reference Number]],barang_keluar[],4,FALSE),""))</f>
        <v>BAB018</v>
      </c>
      <c r="E3" t="str">
        <f>IF(tbl_transaction[[#This Row],[Type]]="Inbound",VLOOKUP(tbl_transaction[[#This Row],[Reference Number]],barang_masuk[],5,FALSE),IF(tbl_transaction[[#This Row],[Type]]="Outbound",VLOOKUP(tbl_transaction[[#This Row],[Reference Number]],barang_keluar[],5,FALSE),""))</f>
        <v>MamyPoko Baby Care Variant 18</v>
      </c>
      <c r="F3">
        <f>IF(tbl_transaction[[#This Row],[Type]]="Inbound",VLOOKUP(tbl_transaction[[#This Row],[Reference Number]],barang_masuk[],6,FALSE),IF(tbl_transaction[[#This Row],[Type]]="Outbound",VLOOKUP(tbl_transaction[[#This Row],[Reference Number]],barang_keluar[],6,FALSE),""))</f>
        <v>20</v>
      </c>
      <c r="G3" t="str">
        <f>IF(tbl_transaction[[#This Row],[Type]]="Inbound",VLOOKUP(tbl_transaction[[#This Row],[Reference Number]],barang_masuk[],7,FALSE),IF(tbl_transaction[[#This Row],[Type]]="Outbound",VLOOKUP(tbl_transaction[[#This Row],[Reference Number]],barang_keluar[],7,FALSE),""))</f>
        <v>Pack</v>
      </c>
      <c r="H3" t="str">
        <f>IF(tbl_transaction[[#This Row],[Type]]="Inbound",VLOOKUP(tbl_transaction[[#This Row],[Reference Number]],barang_masuk[],3,FALSE),IF(tbl_transaction[[#This Row],[Type]]="Outbound",VLOOKUP(tbl_transaction[[#This Row],[Reference Number]],barang_keluar[],3,FALSE),""))</f>
        <v>PT Supplier 34</v>
      </c>
      <c r="I3">
        <f>IF(D3='Kartu Stok'!$B$2,COUNTIF($D$3:D3,'Kartu Stok'!$B$2),"")</f>
        <v>1</v>
      </c>
      <c r="L3"/>
    </row>
    <row r="4" spans="1:12" ht="14.5" x14ac:dyDescent="0.35">
      <c r="A4" s="2" t="s">
        <v>481</v>
      </c>
      <c r="B4" s="5">
        <f>IF(LEFT(tbl_transaction[[#This Row],[Reference Number]],2)="GR",VLOOKUP(tbl_transaction[[#This Row],[Reference Number]],barang_masuk[],2,FALSE),IF(LEFT(tbl_transaction[[#This Row],[Reference Number]],2)="DO",VLOOKUP(tbl_transaction[[#This Row],[Reference Number]],barang_keluar[],2,FALSE),""))</f>
        <v>46024</v>
      </c>
      <c r="C4" t="str">
        <f t="shared" ref="C4:C66" si="0">IF(LEFT(A4,2)="GR","Inbound",IF(LEFT(A4,2)="DO","Outbound",""))</f>
        <v>Inbound</v>
      </c>
      <c r="D4" t="str">
        <f>IF(tbl_transaction[[#This Row],[Type]]="Inbound",VLOOKUP(tbl_transaction[[#This Row],[Reference Number]],barang_masuk[],4,FALSE),IF(tbl_transaction[[#This Row],[Type]]="Outbound",VLOOKUP(tbl_transaction[[#This Row],[Reference Number]],barang_keluar[],4,FALSE),""))</f>
        <v>BAB005</v>
      </c>
      <c r="E4" t="str">
        <f>IF(tbl_transaction[[#This Row],[Type]]="Inbound",VLOOKUP(tbl_transaction[[#This Row],[Reference Number]],barang_masuk[],5,FALSE),IF(tbl_transaction[[#This Row],[Type]]="Outbound",VLOOKUP(tbl_transaction[[#This Row],[Reference Number]],barang_keluar[],5,FALSE),""))</f>
        <v>Zwitsal Baby Care Variant 5</v>
      </c>
      <c r="F4">
        <f>IF(tbl_transaction[[#This Row],[Type]]="Inbound",VLOOKUP(tbl_transaction[[#This Row],[Reference Number]],barang_masuk[],6,FALSE),IF(tbl_transaction[[#This Row],[Type]]="Outbound",VLOOKUP(tbl_transaction[[#This Row],[Reference Number]],barang_keluar[],6,FALSE),""))</f>
        <v>150</v>
      </c>
      <c r="G4" t="str">
        <f>IF(tbl_transaction[[#This Row],[Type]]="Inbound",VLOOKUP(tbl_transaction[[#This Row],[Reference Number]],barang_masuk[],7,FALSE),IF(tbl_transaction[[#This Row],[Type]]="Outbound",VLOOKUP(tbl_transaction[[#This Row],[Reference Number]],barang_keluar[],7,FALSE),""))</f>
        <v>Pack</v>
      </c>
      <c r="H4" t="str">
        <f>IF(tbl_transaction[[#This Row],[Type]]="Inbound",VLOOKUP(tbl_transaction[[#This Row],[Reference Number]],barang_masuk[],3,FALSE),IF(tbl_transaction[[#This Row],[Type]]="Outbound",VLOOKUP(tbl_transaction[[#This Row],[Reference Number]],barang_keluar[],3,FALSE),""))</f>
        <v>PT Supplier 18</v>
      </c>
      <c r="I4" t="str">
        <f>IF(D4='Kartu Stok'!$B$2,COUNTIF($D$3:D4,'Kartu Stok'!$B$2),"")</f>
        <v/>
      </c>
      <c r="L4"/>
    </row>
    <row r="5" spans="1:12" ht="14.5" x14ac:dyDescent="0.35">
      <c r="A5" s="2" t="s">
        <v>482</v>
      </c>
      <c r="B5" s="5">
        <f>IF(LEFT(tbl_transaction[[#This Row],[Reference Number]],2)="GR",VLOOKUP(tbl_transaction[[#This Row],[Reference Number]],barang_masuk[],2,FALSE),IF(LEFT(tbl_transaction[[#This Row],[Reference Number]],2)="DO",VLOOKUP(tbl_transaction[[#This Row],[Reference Number]],barang_keluar[],2,FALSE),""))</f>
        <v>46051</v>
      </c>
      <c r="C5" t="str">
        <f t="shared" si="0"/>
        <v>Inbound</v>
      </c>
      <c r="D5" t="str">
        <f>IF(tbl_transaction[[#This Row],[Type]]="Inbound",VLOOKUP(tbl_transaction[[#This Row],[Reference Number]],barang_masuk[],4,FALSE),IF(tbl_transaction[[#This Row],[Type]]="Outbound",VLOOKUP(tbl_transaction[[#This Row],[Reference Number]],barang_keluar[],4,FALSE),""))</f>
        <v>BAB012</v>
      </c>
      <c r="E5" t="str">
        <f>IF(tbl_transaction[[#This Row],[Type]]="Inbound",VLOOKUP(tbl_transaction[[#This Row],[Reference Number]],barang_masuk[],5,FALSE),IF(tbl_transaction[[#This Row],[Type]]="Outbound",VLOOKUP(tbl_transaction[[#This Row],[Reference Number]],barang_keluar[],5,FALSE),""))</f>
        <v>MamyPoko Baby Care Variant 12</v>
      </c>
      <c r="F5">
        <f>IF(tbl_transaction[[#This Row],[Type]]="Inbound",VLOOKUP(tbl_transaction[[#This Row],[Reference Number]],barang_masuk[],6,FALSE),IF(tbl_transaction[[#This Row],[Type]]="Outbound",VLOOKUP(tbl_transaction[[#This Row],[Reference Number]],barang_keluar[],6,FALSE),""))</f>
        <v>120</v>
      </c>
      <c r="G5" t="str">
        <f>IF(tbl_transaction[[#This Row],[Type]]="Inbound",VLOOKUP(tbl_transaction[[#This Row],[Reference Number]],barang_masuk[],7,FALSE),IF(tbl_transaction[[#This Row],[Type]]="Outbound",VLOOKUP(tbl_transaction[[#This Row],[Reference Number]],barang_keluar[],7,FALSE),""))</f>
        <v>Pack</v>
      </c>
      <c r="H5" t="str">
        <f>IF(tbl_transaction[[#This Row],[Type]]="Inbound",VLOOKUP(tbl_transaction[[#This Row],[Reference Number]],barang_masuk[],3,FALSE),IF(tbl_transaction[[#This Row],[Type]]="Outbound",VLOOKUP(tbl_transaction[[#This Row],[Reference Number]],barang_keluar[],3,FALSE),""))</f>
        <v>PT Supplier 08</v>
      </c>
      <c r="I5" t="str">
        <f>IF(D5='Kartu Stok'!$B$2,COUNTIF($D$3:D5,'Kartu Stok'!$B$2),"")</f>
        <v/>
      </c>
      <c r="L5"/>
    </row>
    <row r="6" spans="1:12" ht="14.5" x14ac:dyDescent="0.35">
      <c r="A6" s="2" t="s">
        <v>483</v>
      </c>
      <c r="B6" s="5">
        <f>IF(LEFT(tbl_transaction[[#This Row],[Reference Number]],2)="GR",VLOOKUP(tbl_transaction[[#This Row],[Reference Number]],barang_masuk[],2,FALSE),IF(LEFT(tbl_transaction[[#This Row],[Reference Number]],2)="DO",VLOOKUP(tbl_transaction[[#This Row],[Reference Number]],barang_keluar[],2,FALSE),""))</f>
        <v>46099</v>
      </c>
      <c r="C6" t="str">
        <f t="shared" si="0"/>
        <v>Inbound</v>
      </c>
      <c r="D6" t="str">
        <f>IF(tbl_transaction[[#This Row],[Type]]="Inbound",VLOOKUP(tbl_transaction[[#This Row],[Reference Number]],barang_masuk[],4,FALSE),IF(tbl_transaction[[#This Row],[Type]]="Outbound",VLOOKUP(tbl_transaction[[#This Row],[Reference Number]],barang_keluar[],4,FALSE),""))</f>
        <v>BEV034</v>
      </c>
      <c r="E6" t="str">
        <f>IF(tbl_transaction[[#This Row],[Type]]="Inbound",VLOOKUP(tbl_transaction[[#This Row],[Reference Number]],barang_masuk[],5,FALSE),IF(tbl_transaction[[#This Row],[Type]]="Outbound",VLOOKUP(tbl_transaction[[#This Row],[Reference Number]],barang_keluar[],5,FALSE),""))</f>
        <v>Coca Cola Beverage Variant 34</v>
      </c>
      <c r="F6">
        <f>IF(tbl_transaction[[#This Row],[Type]]="Inbound",VLOOKUP(tbl_transaction[[#This Row],[Reference Number]],barang_masuk[],6,FALSE),IF(tbl_transaction[[#This Row],[Type]]="Outbound",VLOOKUP(tbl_transaction[[#This Row],[Reference Number]],barang_keluar[],6,FALSE),""))</f>
        <v>20</v>
      </c>
      <c r="G6" t="str">
        <f>IF(tbl_transaction[[#This Row],[Type]]="Inbound",VLOOKUP(tbl_transaction[[#This Row],[Reference Number]],barang_masuk[],7,FALSE),IF(tbl_transaction[[#This Row],[Type]]="Outbound",VLOOKUP(tbl_transaction[[#This Row],[Reference Number]],barang_keluar[],7,FALSE),""))</f>
        <v>Bottle</v>
      </c>
      <c r="H6" t="str">
        <f>IF(tbl_transaction[[#This Row],[Type]]="Inbound",VLOOKUP(tbl_transaction[[#This Row],[Reference Number]],barang_masuk[],3,FALSE),IF(tbl_transaction[[#This Row],[Type]]="Outbound",VLOOKUP(tbl_transaction[[#This Row],[Reference Number]],barang_keluar[],3,FALSE),""))</f>
        <v>PT Supplier 03</v>
      </c>
      <c r="I6" t="str">
        <f>IF(D6='Kartu Stok'!$B$2,COUNTIF($D$3:D6,'Kartu Stok'!$B$2),"")</f>
        <v/>
      </c>
      <c r="L6"/>
    </row>
    <row r="7" spans="1:12" ht="14.5" x14ac:dyDescent="0.35">
      <c r="A7" s="2" t="s">
        <v>484</v>
      </c>
      <c r="B7" s="5">
        <f>IF(LEFT(tbl_transaction[[#This Row],[Reference Number]],2)="GR",VLOOKUP(tbl_transaction[[#This Row],[Reference Number]],barang_masuk[],2,FALSE),IF(LEFT(tbl_transaction[[#This Row],[Reference Number]],2)="DO",VLOOKUP(tbl_transaction[[#This Row],[Reference Number]],barang_keluar[],2,FALSE),""))</f>
        <v>46096</v>
      </c>
      <c r="C7" t="str">
        <f t="shared" si="0"/>
        <v>Inbound</v>
      </c>
      <c r="D7" t="str">
        <f>IF(tbl_transaction[[#This Row],[Type]]="Inbound",VLOOKUP(tbl_transaction[[#This Row],[Reference Number]],barang_masuk[],4,FALSE),IF(tbl_transaction[[#This Row],[Type]]="Outbound",VLOOKUP(tbl_transaction[[#This Row],[Reference Number]],barang_keluar[],4,FALSE),""))</f>
        <v>SNK034</v>
      </c>
      <c r="E7" t="str">
        <f>IF(tbl_transaction[[#This Row],[Type]]="Inbound",VLOOKUP(tbl_transaction[[#This Row],[Reference Number]],barang_masuk[],5,FALSE),IF(tbl_transaction[[#This Row],[Type]]="Outbound",VLOOKUP(tbl_transaction[[#This Row],[Reference Number]],barang_keluar[],5,FALSE),""))</f>
        <v>Taro Snack Variant 34</v>
      </c>
      <c r="F7">
        <f>IF(tbl_transaction[[#This Row],[Type]]="Inbound",VLOOKUP(tbl_transaction[[#This Row],[Reference Number]],barang_masuk[],6,FALSE),IF(tbl_transaction[[#This Row],[Type]]="Outbound",VLOOKUP(tbl_transaction[[#This Row],[Reference Number]],barang_keluar[],6,FALSE),""))</f>
        <v>20</v>
      </c>
      <c r="G7" t="str">
        <f>IF(tbl_transaction[[#This Row],[Type]]="Inbound",VLOOKUP(tbl_transaction[[#This Row],[Reference Number]],barang_masuk[],7,FALSE),IF(tbl_transaction[[#This Row],[Type]]="Outbound",VLOOKUP(tbl_transaction[[#This Row],[Reference Number]],barang_keluar[],7,FALSE),""))</f>
        <v>Pack</v>
      </c>
      <c r="H7" t="str">
        <f>IF(tbl_transaction[[#This Row],[Type]]="Inbound",VLOOKUP(tbl_transaction[[#This Row],[Reference Number]],barang_masuk[],3,FALSE),IF(tbl_transaction[[#This Row],[Type]]="Outbound",VLOOKUP(tbl_transaction[[#This Row],[Reference Number]],barang_keluar[],3,FALSE),""))</f>
        <v>PT Supplier 20</v>
      </c>
      <c r="I7" t="str">
        <f>IF(D7='Kartu Stok'!$B$2,COUNTIF($D$3:D7,'Kartu Stok'!$B$2),"")</f>
        <v/>
      </c>
      <c r="L7"/>
    </row>
    <row r="8" spans="1:12" ht="14.5" x14ac:dyDescent="0.35">
      <c r="A8" s="2" t="s">
        <v>485</v>
      </c>
      <c r="B8" s="5">
        <f>IF(LEFT(tbl_transaction[[#This Row],[Reference Number]],2)="GR",VLOOKUP(tbl_transaction[[#This Row],[Reference Number]],barang_masuk[],2,FALSE),IF(LEFT(tbl_transaction[[#This Row],[Reference Number]],2)="DO",VLOOKUP(tbl_transaction[[#This Row],[Reference Number]],barang_keluar[],2,FALSE),""))</f>
        <v>46023</v>
      </c>
      <c r="C8" t="str">
        <f t="shared" si="0"/>
        <v>Inbound</v>
      </c>
      <c r="D8" t="str">
        <f>IF(tbl_transaction[[#This Row],[Type]]="Inbound",VLOOKUP(tbl_transaction[[#This Row],[Reference Number]],barang_masuk[],4,FALSE),IF(tbl_transaction[[#This Row],[Type]]="Outbound",VLOOKUP(tbl_transaction[[#This Row],[Reference Number]],barang_keluar[],4,FALSE),""))</f>
        <v>PER007</v>
      </c>
      <c r="E8" t="str">
        <f>IF(tbl_transaction[[#This Row],[Type]]="Inbound",VLOOKUP(tbl_transaction[[#This Row],[Reference Number]],barang_masuk[],5,FALSE),IF(tbl_transaction[[#This Row],[Type]]="Outbound",VLOOKUP(tbl_transaction[[#This Row],[Reference Number]],barang_keluar[],5,FALSE),""))</f>
        <v>Pepsodent Personal Care Variant 7</v>
      </c>
      <c r="F8">
        <f>IF(tbl_transaction[[#This Row],[Type]]="Inbound",VLOOKUP(tbl_transaction[[#This Row],[Reference Number]],barang_masuk[],6,FALSE),IF(tbl_transaction[[#This Row],[Type]]="Outbound",VLOOKUP(tbl_transaction[[#This Row],[Reference Number]],barang_keluar[],6,FALSE),""))</f>
        <v>20</v>
      </c>
      <c r="G8" t="str">
        <f>IF(tbl_transaction[[#This Row],[Type]]="Inbound",VLOOKUP(tbl_transaction[[#This Row],[Reference Number]],barang_masuk[],7,FALSE),IF(tbl_transaction[[#This Row],[Type]]="Outbound",VLOOKUP(tbl_transaction[[#This Row],[Reference Number]],barang_keluar[],7,FALSE),""))</f>
        <v>Bottle</v>
      </c>
      <c r="H8" t="str">
        <f>IF(tbl_transaction[[#This Row],[Type]]="Inbound",VLOOKUP(tbl_transaction[[#This Row],[Reference Number]],barang_masuk[],3,FALSE),IF(tbl_transaction[[#This Row],[Type]]="Outbound",VLOOKUP(tbl_transaction[[#This Row],[Reference Number]],barang_keluar[],3,FALSE),""))</f>
        <v>PT Supplier 21</v>
      </c>
      <c r="I8" t="str">
        <f>IF(D8='Kartu Stok'!$B$2,COUNTIF($D$3:D8,'Kartu Stok'!$B$2),"")</f>
        <v/>
      </c>
      <c r="L8"/>
    </row>
    <row r="9" spans="1:12" ht="14.5" x14ac:dyDescent="0.35">
      <c r="A9" s="2" t="s">
        <v>486</v>
      </c>
      <c r="B9" s="5">
        <f>IF(LEFT(tbl_transaction[[#This Row],[Reference Number]],2)="GR",VLOOKUP(tbl_transaction[[#This Row],[Reference Number]],barang_masuk[],2,FALSE),IF(LEFT(tbl_transaction[[#This Row],[Reference Number]],2)="DO",VLOOKUP(tbl_transaction[[#This Row],[Reference Number]],barang_keluar[],2,FALSE),""))</f>
        <v>46078</v>
      </c>
      <c r="C9" t="str">
        <f t="shared" si="0"/>
        <v>Inbound</v>
      </c>
      <c r="D9" t="str">
        <f>IF(tbl_transaction[[#This Row],[Type]]="Inbound",VLOOKUP(tbl_transaction[[#This Row],[Reference Number]],barang_masuk[],4,FALSE),IF(tbl_transaction[[#This Row],[Type]]="Outbound",VLOOKUP(tbl_transaction[[#This Row],[Reference Number]],barang_keluar[],4,FALSE),""))</f>
        <v>SNK016</v>
      </c>
      <c r="E9" t="str">
        <f>IF(tbl_transaction[[#This Row],[Type]]="Inbound",VLOOKUP(tbl_transaction[[#This Row],[Reference Number]],barang_masuk[],5,FALSE),IF(tbl_transaction[[#This Row],[Type]]="Outbound",VLOOKUP(tbl_transaction[[#This Row],[Reference Number]],barang_keluar[],5,FALSE),""))</f>
        <v>Qtela Snack Variant 16</v>
      </c>
      <c r="F9">
        <f>IF(tbl_transaction[[#This Row],[Type]]="Inbound",VLOOKUP(tbl_transaction[[#This Row],[Reference Number]],barang_masuk[],6,FALSE),IF(tbl_transaction[[#This Row],[Type]]="Outbound",VLOOKUP(tbl_transaction[[#This Row],[Reference Number]],barang_keluar[],6,FALSE),""))</f>
        <v>200</v>
      </c>
      <c r="G9" t="str">
        <f>IF(tbl_transaction[[#This Row],[Type]]="Inbound",VLOOKUP(tbl_transaction[[#This Row],[Reference Number]],barang_masuk[],7,FALSE),IF(tbl_transaction[[#This Row],[Type]]="Outbound",VLOOKUP(tbl_transaction[[#This Row],[Reference Number]],barang_keluar[],7,FALSE),""))</f>
        <v>Pack</v>
      </c>
      <c r="H9" t="str">
        <f>IF(tbl_transaction[[#This Row],[Type]]="Inbound",VLOOKUP(tbl_transaction[[#This Row],[Reference Number]],barang_masuk[],3,FALSE),IF(tbl_transaction[[#This Row],[Type]]="Outbound",VLOOKUP(tbl_transaction[[#This Row],[Reference Number]],barang_keluar[],3,FALSE),""))</f>
        <v>PT Supplier 12</v>
      </c>
      <c r="I9" t="str">
        <f>IF(D9='Kartu Stok'!$B$2,COUNTIF($D$3:D9,'Kartu Stok'!$B$2),"")</f>
        <v/>
      </c>
      <c r="L9"/>
    </row>
    <row r="10" spans="1:12" ht="14.5" x14ac:dyDescent="0.35">
      <c r="A10" s="2" t="s">
        <v>487</v>
      </c>
      <c r="B10" s="5">
        <f>IF(LEFT(tbl_transaction[[#This Row],[Reference Number]],2)="GR",VLOOKUP(tbl_transaction[[#This Row],[Reference Number]],barang_masuk[],2,FALSE),IF(LEFT(tbl_transaction[[#This Row],[Reference Number]],2)="DO",VLOOKUP(tbl_transaction[[#This Row],[Reference Number]],barang_keluar[],2,FALSE),""))</f>
        <v>46143</v>
      </c>
      <c r="C10" t="str">
        <f t="shared" si="0"/>
        <v>Inbound</v>
      </c>
      <c r="D10" t="str">
        <f>IF(tbl_transaction[[#This Row],[Type]]="Inbound",VLOOKUP(tbl_transaction[[#This Row],[Reference Number]],barang_masuk[],4,FALSE),IF(tbl_transaction[[#This Row],[Type]]="Outbound",VLOOKUP(tbl_transaction[[#This Row],[Reference Number]],barang_keluar[],4,FALSE),""))</f>
        <v>SNK025</v>
      </c>
      <c r="E10" t="str">
        <f>IF(tbl_transaction[[#This Row],[Type]]="Inbound",VLOOKUP(tbl_transaction[[#This Row],[Reference Number]],barang_masuk[],5,FALSE),IF(tbl_transaction[[#This Row],[Type]]="Outbound",VLOOKUP(tbl_transaction[[#This Row],[Reference Number]],barang_keluar[],5,FALSE),""))</f>
        <v>Qtela Snack Variant 25</v>
      </c>
      <c r="F10">
        <f>IF(tbl_transaction[[#This Row],[Type]]="Inbound",VLOOKUP(tbl_transaction[[#This Row],[Reference Number]],barang_masuk[],6,FALSE),IF(tbl_transaction[[#This Row],[Type]]="Outbound",VLOOKUP(tbl_transaction[[#This Row],[Reference Number]],barang_keluar[],6,FALSE),""))</f>
        <v>200</v>
      </c>
      <c r="G10" t="str">
        <f>IF(tbl_transaction[[#This Row],[Type]]="Inbound",VLOOKUP(tbl_transaction[[#This Row],[Reference Number]],barang_masuk[],7,FALSE),IF(tbl_transaction[[#This Row],[Type]]="Outbound",VLOOKUP(tbl_transaction[[#This Row],[Reference Number]],barang_keluar[],7,FALSE),""))</f>
        <v>Pack</v>
      </c>
      <c r="H10" t="str">
        <f>IF(tbl_transaction[[#This Row],[Type]]="Inbound",VLOOKUP(tbl_transaction[[#This Row],[Reference Number]],barang_masuk[],3,FALSE),IF(tbl_transaction[[#This Row],[Type]]="Outbound",VLOOKUP(tbl_transaction[[#This Row],[Reference Number]],barang_keluar[],3,FALSE),""))</f>
        <v>PT Supplier 14</v>
      </c>
      <c r="I10" t="str">
        <f>IF(D10='Kartu Stok'!$B$2,COUNTIF($D$3:D10,'Kartu Stok'!$B$2),"")</f>
        <v/>
      </c>
      <c r="L10"/>
    </row>
    <row r="11" spans="1:12" ht="14.5" x14ac:dyDescent="0.35">
      <c r="A11" s="2" t="s">
        <v>488</v>
      </c>
      <c r="B11" s="5">
        <f>IF(LEFT(tbl_transaction[[#This Row],[Reference Number]],2)="GR",VLOOKUP(tbl_transaction[[#This Row],[Reference Number]],barang_masuk[],2,FALSE),IF(LEFT(tbl_transaction[[#This Row],[Reference Number]],2)="DO",VLOOKUP(tbl_transaction[[#This Row],[Reference Number]],barang_keluar[],2,FALSE),""))</f>
        <v>46186</v>
      </c>
      <c r="C11" t="str">
        <f t="shared" si="0"/>
        <v>Inbound</v>
      </c>
      <c r="D11" t="str">
        <f>IF(tbl_transaction[[#This Row],[Type]]="Inbound",VLOOKUP(tbl_transaction[[#This Row],[Reference Number]],barang_masuk[],4,FALSE),IF(tbl_transaction[[#This Row],[Type]]="Outbound",VLOOKUP(tbl_transaction[[#This Row],[Reference Number]],barang_keluar[],4,FALSE),""))</f>
        <v>SNK021</v>
      </c>
      <c r="E11" t="str">
        <f>IF(tbl_transaction[[#This Row],[Type]]="Inbound",VLOOKUP(tbl_transaction[[#This Row],[Reference Number]],barang_masuk[],5,FALSE),IF(tbl_transaction[[#This Row],[Type]]="Outbound",VLOOKUP(tbl_transaction[[#This Row],[Reference Number]],barang_keluar[],5,FALSE),""))</f>
        <v>Qtela Snack Variant 21</v>
      </c>
      <c r="F11">
        <f>IF(tbl_transaction[[#This Row],[Type]]="Inbound",VLOOKUP(tbl_transaction[[#This Row],[Reference Number]],barang_masuk[],6,FALSE),IF(tbl_transaction[[#This Row],[Type]]="Outbound",VLOOKUP(tbl_transaction[[#This Row],[Reference Number]],barang_keluar[],6,FALSE),""))</f>
        <v>60</v>
      </c>
      <c r="G11" t="str">
        <f>IF(tbl_transaction[[#This Row],[Type]]="Inbound",VLOOKUP(tbl_transaction[[#This Row],[Reference Number]],barang_masuk[],7,FALSE),IF(tbl_transaction[[#This Row],[Type]]="Outbound",VLOOKUP(tbl_transaction[[#This Row],[Reference Number]],barang_keluar[],7,FALSE),""))</f>
        <v>Pack</v>
      </c>
      <c r="H11" t="str">
        <f>IF(tbl_transaction[[#This Row],[Type]]="Inbound",VLOOKUP(tbl_transaction[[#This Row],[Reference Number]],barang_masuk[],3,FALSE),IF(tbl_transaction[[#This Row],[Type]]="Outbound",VLOOKUP(tbl_transaction[[#This Row],[Reference Number]],barang_keluar[],3,FALSE),""))</f>
        <v>PT Supplier 27</v>
      </c>
      <c r="I11" t="str">
        <f>IF(D11='Kartu Stok'!$B$2,COUNTIF($D$3:D11,'Kartu Stok'!$B$2),"")</f>
        <v/>
      </c>
      <c r="L11"/>
    </row>
    <row r="12" spans="1:12" ht="14.5" x14ac:dyDescent="0.35">
      <c r="A12" s="2" t="s">
        <v>489</v>
      </c>
      <c r="B12" s="5">
        <f>IF(LEFT(tbl_transaction[[#This Row],[Reference Number]],2)="GR",VLOOKUP(tbl_transaction[[#This Row],[Reference Number]],barang_masuk[],2,FALSE),IF(LEFT(tbl_transaction[[#This Row],[Reference Number]],2)="DO",VLOOKUP(tbl_transaction[[#This Row],[Reference Number]],barang_keluar[],2,FALSE),""))</f>
        <v>46175</v>
      </c>
      <c r="C12" t="str">
        <f t="shared" si="0"/>
        <v>Inbound</v>
      </c>
      <c r="D12" t="str">
        <f>IF(tbl_transaction[[#This Row],[Type]]="Inbound",VLOOKUP(tbl_transaction[[#This Row],[Reference Number]],barang_masuk[],4,FALSE),IF(tbl_transaction[[#This Row],[Type]]="Outbound",VLOOKUP(tbl_transaction[[#This Row],[Reference Number]],barang_keluar[],4,FALSE),""))</f>
        <v>PER006</v>
      </c>
      <c r="E12" t="str">
        <f>IF(tbl_transaction[[#This Row],[Type]]="Inbound",VLOOKUP(tbl_transaction[[#This Row],[Reference Number]],barang_masuk[],5,FALSE),IF(tbl_transaction[[#This Row],[Type]]="Outbound",VLOOKUP(tbl_transaction[[#This Row],[Reference Number]],barang_keluar[],5,FALSE),""))</f>
        <v>Lifebuoy Personal Care Variant 6</v>
      </c>
      <c r="F12">
        <f>IF(tbl_transaction[[#This Row],[Type]]="Inbound",VLOOKUP(tbl_transaction[[#This Row],[Reference Number]],barang_masuk[],6,FALSE),IF(tbl_transaction[[#This Row],[Type]]="Outbound",VLOOKUP(tbl_transaction[[#This Row],[Reference Number]],barang_keluar[],6,FALSE),""))</f>
        <v>150</v>
      </c>
      <c r="G12" t="str">
        <f>IF(tbl_transaction[[#This Row],[Type]]="Inbound",VLOOKUP(tbl_transaction[[#This Row],[Reference Number]],barang_masuk[],7,FALSE),IF(tbl_transaction[[#This Row],[Type]]="Outbound",VLOOKUP(tbl_transaction[[#This Row],[Reference Number]],barang_keluar[],7,FALSE),""))</f>
        <v>Bottle</v>
      </c>
      <c r="H12" t="str">
        <f>IF(tbl_transaction[[#This Row],[Type]]="Inbound",VLOOKUP(tbl_transaction[[#This Row],[Reference Number]],barang_masuk[],3,FALSE),IF(tbl_transaction[[#This Row],[Type]]="Outbound",VLOOKUP(tbl_transaction[[#This Row],[Reference Number]],barang_keluar[],3,FALSE),""))</f>
        <v>PT Supplier 10</v>
      </c>
      <c r="I12" t="str">
        <f>IF(D12='Kartu Stok'!$B$2,COUNTIF($D$3:D12,'Kartu Stok'!$B$2),"")</f>
        <v/>
      </c>
      <c r="L12"/>
    </row>
    <row r="13" spans="1:12" ht="14.5" x14ac:dyDescent="0.35">
      <c r="A13" s="2" t="s">
        <v>490</v>
      </c>
      <c r="B13" s="5">
        <f>IF(LEFT(tbl_transaction[[#This Row],[Reference Number]],2)="GR",VLOOKUP(tbl_transaction[[#This Row],[Reference Number]],barang_masuk[],2,FALSE),IF(LEFT(tbl_transaction[[#This Row],[Reference Number]],2)="DO",VLOOKUP(tbl_transaction[[#This Row],[Reference Number]],barang_keluar[],2,FALSE),""))</f>
        <v>46120</v>
      </c>
      <c r="C13" t="str">
        <f t="shared" si="0"/>
        <v>Inbound</v>
      </c>
      <c r="D13" t="str">
        <f>IF(tbl_transaction[[#This Row],[Type]]="Inbound",VLOOKUP(tbl_transaction[[#This Row],[Reference Number]],barang_masuk[],4,FALSE),IF(tbl_transaction[[#This Row],[Type]]="Outbound",VLOOKUP(tbl_transaction[[#This Row],[Reference Number]],barang_keluar[],4,FALSE),""))</f>
        <v>BAB020</v>
      </c>
      <c r="E13" t="str">
        <f>IF(tbl_transaction[[#This Row],[Type]]="Inbound",VLOOKUP(tbl_transaction[[#This Row],[Reference Number]],barang_masuk[],5,FALSE),IF(tbl_transaction[[#This Row],[Type]]="Outbound",VLOOKUP(tbl_transaction[[#This Row],[Reference Number]],barang_keluar[],5,FALSE),""))</f>
        <v>Zwitsal Baby Care Variant 20</v>
      </c>
      <c r="F13">
        <f>IF(tbl_transaction[[#This Row],[Type]]="Inbound",VLOOKUP(tbl_transaction[[#This Row],[Reference Number]],barang_masuk[],6,FALSE),IF(tbl_transaction[[#This Row],[Type]]="Outbound",VLOOKUP(tbl_transaction[[#This Row],[Reference Number]],barang_keluar[],6,FALSE),""))</f>
        <v>40</v>
      </c>
      <c r="G13" t="str">
        <f>IF(tbl_transaction[[#This Row],[Type]]="Inbound",VLOOKUP(tbl_transaction[[#This Row],[Reference Number]],barang_masuk[],7,FALSE),IF(tbl_transaction[[#This Row],[Type]]="Outbound",VLOOKUP(tbl_transaction[[#This Row],[Reference Number]],barang_keluar[],7,FALSE),""))</f>
        <v>Pack</v>
      </c>
      <c r="H13" t="str">
        <f>IF(tbl_transaction[[#This Row],[Type]]="Inbound",VLOOKUP(tbl_transaction[[#This Row],[Reference Number]],barang_masuk[],3,FALSE),IF(tbl_transaction[[#This Row],[Type]]="Outbound",VLOOKUP(tbl_transaction[[#This Row],[Reference Number]],barang_keluar[],3,FALSE),""))</f>
        <v>PT Supplier 11</v>
      </c>
      <c r="I13" t="str">
        <f>IF(D13='Kartu Stok'!$B$2,COUNTIF($D$3:D13,'Kartu Stok'!$B$2),"")</f>
        <v/>
      </c>
      <c r="L13"/>
    </row>
    <row r="14" spans="1:12" ht="14.5" x14ac:dyDescent="0.35">
      <c r="A14" s="2" t="s">
        <v>491</v>
      </c>
      <c r="B14" s="5">
        <f>IF(LEFT(tbl_transaction[[#This Row],[Reference Number]],2)="GR",VLOOKUP(tbl_transaction[[#This Row],[Reference Number]],barang_masuk[],2,FALSE),IF(LEFT(tbl_transaction[[#This Row],[Reference Number]],2)="DO",VLOOKUP(tbl_transaction[[#This Row],[Reference Number]],barang_keluar[],2,FALSE),""))</f>
        <v>46152</v>
      </c>
      <c r="C14" t="str">
        <f t="shared" si="0"/>
        <v>Inbound</v>
      </c>
      <c r="D14" t="str">
        <f>IF(tbl_transaction[[#This Row],[Type]]="Inbound",VLOOKUP(tbl_transaction[[#This Row],[Reference Number]],barang_masuk[],4,FALSE),IF(tbl_transaction[[#This Row],[Type]]="Outbound",VLOOKUP(tbl_transaction[[#This Row],[Reference Number]],barang_keluar[],4,FALSE),""))</f>
        <v>PER005</v>
      </c>
      <c r="E14" t="str">
        <f>IF(tbl_transaction[[#This Row],[Type]]="Inbound",VLOOKUP(tbl_transaction[[#This Row],[Reference Number]],barang_masuk[],5,FALSE),IF(tbl_transaction[[#This Row],[Type]]="Outbound",VLOOKUP(tbl_transaction[[#This Row],[Reference Number]],barang_keluar[],5,FALSE),""))</f>
        <v>Pepsodent Personal Care Variant 5</v>
      </c>
      <c r="F14">
        <f>IF(tbl_transaction[[#This Row],[Type]]="Inbound",VLOOKUP(tbl_transaction[[#This Row],[Reference Number]],barang_masuk[],6,FALSE),IF(tbl_transaction[[#This Row],[Type]]="Outbound",VLOOKUP(tbl_transaction[[#This Row],[Reference Number]],barang_keluar[],6,FALSE),""))</f>
        <v>40</v>
      </c>
      <c r="G14" t="str">
        <f>IF(tbl_transaction[[#This Row],[Type]]="Inbound",VLOOKUP(tbl_transaction[[#This Row],[Reference Number]],barang_masuk[],7,FALSE),IF(tbl_transaction[[#This Row],[Type]]="Outbound",VLOOKUP(tbl_transaction[[#This Row],[Reference Number]],barang_keluar[],7,FALSE),""))</f>
        <v>Bottle</v>
      </c>
      <c r="H14" t="str">
        <f>IF(tbl_transaction[[#This Row],[Type]]="Inbound",VLOOKUP(tbl_transaction[[#This Row],[Reference Number]],barang_masuk[],3,FALSE),IF(tbl_transaction[[#This Row],[Type]]="Outbound",VLOOKUP(tbl_transaction[[#This Row],[Reference Number]],barang_keluar[],3,FALSE),""))</f>
        <v>PT Supplier 25</v>
      </c>
      <c r="I14" t="str">
        <f>IF(D14='Kartu Stok'!$B$2,COUNTIF($D$3:D14,'Kartu Stok'!$B$2),"")</f>
        <v/>
      </c>
      <c r="L14"/>
    </row>
    <row r="15" spans="1:12" ht="14.5" x14ac:dyDescent="0.35">
      <c r="A15" s="2" t="s">
        <v>492</v>
      </c>
      <c r="B15" s="5">
        <f>IF(LEFT(tbl_transaction[[#This Row],[Reference Number]],2)="GR",VLOOKUP(tbl_transaction[[#This Row],[Reference Number]],barang_masuk[],2,FALSE),IF(LEFT(tbl_transaction[[#This Row],[Reference Number]],2)="DO",VLOOKUP(tbl_transaction[[#This Row],[Reference Number]],barang_keluar[],2,FALSE),""))</f>
        <v>46148</v>
      </c>
      <c r="C15" t="str">
        <f t="shared" si="0"/>
        <v>Inbound</v>
      </c>
      <c r="D15" t="str">
        <f>IF(tbl_transaction[[#This Row],[Type]]="Inbound",VLOOKUP(tbl_transaction[[#This Row],[Reference Number]],barang_masuk[],4,FALSE),IF(tbl_transaction[[#This Row],[Type]]="Outbound",VLOOKUP(tbl_transaction[[#This Row],[Reference Number]],barang_keluar[],4,FALSE),""))</f>
        <v>DAR018</v>
      </c>
      <c r="E15" t="str">
        <f>IF(tbl_transaction[[#This Row],[Type]]="Inbound",VLOOKUP(tbl_transaction[[#This Row],[Reference Number]],barang_masuk[],5,FALSE),IF(tbl_transaction[[#This Row],[Type]]="Outbound",VLOOKUP(tbl_transaction[[#This Row],[Reference Number]],barang_keluar[],5,FALSE),""))</f>
        <v>Ultra Milk Dairy Variant 18</v>
      </c>
      <c r="F15">
        <f>IF(tbl_transaction[[#This Row],[Type]]="Inbound",VLOOKUP(tbl_transaction[[#This Row],[Reference Number]],barang_masuk[],6,FALSE),IF(tbl_transaction[[#This Row],[Type]]="Outbound",VLOOKUP(tbl_transaction[[#This Row],[Reference Number]],barang_keluar[],6,FALSE),""))</f>
        <v>150</v>
      </c>
      <c r="G15" t="str">
        <f>IF(tbl_transaction[[#This Row],[Type]]="Inbound",VLOOKUP(tbl_transaction[[#This Row],[Reference Number]],barang_masuk[],7,FALSE),IF(tbl_transaction[[#This Row],[Type]]="Outbound",VLOOKUP(tbl_transaction[[#This Row],[Reference Number]],barang_keluar[],7,FALSE),""))</f>
        <v>Box</v>
      </c>
      <c r="H15" t="str">
        <f>IF(tbl_transaction[[#This Row],[Type]]="Inbound",VLOOKUP(tbl_transaction[[#This Row],[Reference Number]],barang_masuk[],3,FALSE),IF(tbl_transaction[[#This Row],[Type]]="Outbound",VLOOKUP(tbl_transaction[[#This Row],[Reference Number]],barang_keluar[],3,FALSE),""))</f>
        <v>PT Supplier 32</v>
      </c>
      <c r="I15" t="str">
        <f>IF(D15='Kartu Stok'!$B$2,COUNTIF($D$3:D15,'Kartu Stok'!$B$2),"")</f>
        <v/>
      </c>
      <c r="L15"/>
    </row>
    <row r="16" spans="1:12" ht="14.5" x14ac:dyDescent="0.35">
      <c r="A16" s="2" t="s">
        <v>493</v>
      </c>
      <c r="B16" s="5">
        <f>IF(LEFT(tbl_transaction[[#This Row],[Reference Number]],2)="GR",VLOOKUP(tbl_transaction[[#This Row],[Reference Number]],barang_masuk[],2,FALSE),IF(LEFT(tbl_transaction[[#This Row],[Reference Number]],2)="DO",VLOOKUP(tbl_transaction[[#This Row],[Reference Number]],barang_keluar[],2,FALSE),""))</f>
        <v>46100</v>
      </c>
      <c r="C16" t="str">
        <f t="shared" si="0"/>
        <v>Inbound</v>
      </c>
      <c r="D16" t="str">
        <f>IF(tbl_transaction[[#This Row],[Type]]="Inbound",VLOOKUP(tbl_transaction[[#This Row],[Reference Number]],barang_masuk[],4,FALSE),IF(tbl_transaction[[#This Row],[Type]]="Outbound",VLOOKUP(tbl_transaction[[#This Row],[Reference Number]],barang_keluar[],4,FALSE),""))</f>
        <v>HOM020</v>
      </c>
      <c r="E16" t="str">
        <f>IF(tbl_transaction[[#This Row],[Type]]="Inbound",VLOOKUP(tbl_transaction[[#This Row],[Reference Number]],barang_masuk[],5,FALSE),IF(tbl_transaction[[#This Row],[Type]]="Outbound",VLOOKUP(tbl_transaction[[#This Row],[Reference Number]],barang_keluar[],5,FALSE),""))</f>
        <v>Sunlight Home Care Variant 20</v>
      </c>
      <c r="F16">
        <f>IF(tbl_transaction[[#This Row],[Type]]="Inbound",VLOOKUP(tbl_transaction[[#This Row],[Reference Number]],barang_masuk[],6,FALSE),IF(tbl_transaction[[#This Row],[Type]]="Outbound",VLOOKUP(tbl_transaction[[#This Row],[Reference Number]],barang_keluar[],6,FALSE),""))</f>
        <v>200</v>
      </c>
      <c r="G16" t="str">
        <f>IF(tbl_transaction[[#This Row],[Type]]="Inbound",VLOOKUP(tbl_transaction[[#This Row],[Reference Number]],barang_masuk[],7,FALSE),IF(tbl_transaction[[#This Row],[Type]]="Outbound",VLOOKUP(tbl_transaction[[#This Row],[Reference Number]],barang_keluar[],7,FALSE),""))</f>
        <v>Pack</v>
      </c>
      <c r="H16" t="str">
        <f>IF(tbl_transaction[[#This Row],[Type]]="Inbound",VLOOKUP(tbl_transaction[[#This Row],[Reference Number]],barang_masuk[],3,FALSE),IF(tbl_transaction[[#This Row],[Type]]="Outbound",VLOOKUP(tbl_transaction[[#This Row],[Reference Number]],barang_keluar[],3,FALSE),""))</f>
        <v>PT Supplier 04</v>
      </c>
      <c r="I16" t="str">
        <f>IF(D16='Kartu Stok'!$B$2,COUNTIF($D$3:D16,'Kartu Stok'!$B$2),"")</f>
        <v/>
      </c>
      <c r="L16"/>
    </row>
    <row r="17" spans="1:12" ht="14.5" x14ac:dyDescent="0.35">
      <c r="A17" s="2" t="s">
        <v>494</v>
      </c>
      <c r="B17" s="5">
        <f>IF(LEFT(tbl_transaction[[#This Row],[Reference Number]],2)="GR",VLOOKUP(tbl_transaction[[#This Row],[Reference Number]],barang_masuk[],2,FALSE),IF(LEFT(tbl_transaction[[#This Row],[Reference Number]],2)="DO",VLOOKUP(tbl_transaction[[#This Row],[Reference Number]],barang_keluar[],2,FALSE),""))</f>
        <v>46150</v>
      </c>
      <c r="C17" t="str">
        <f t="shared" si="0"/>
        <v>Inbound</v>
      </c>
      <c r="D17" t="str">
        <f>IF(tbl_transaction[[#This Row],[Type]]="Inbound",VLOOKUP(tbl_transaction[[#This Row],[Reference Number]],barang_masuk[],4,FALSE),IF(tbl_transaction[[#This Row],[Type]]="Outbound",VLOOKUP(tbl_transaction[[#This Row],[Reference Number]],barang_keluar[],4,FALSE),""))</f>
        <v>BAB007</v>
      </c>
      <c r="E17" t="str">
        <f>IF(tbl_transaction[[#This Row],[Type]]="Inbound",VLOOKUP(tbl_transaction[[#This Row],[Reference Number]],barang_masuk[],5,FALSE),IF(tbl_transaction[[#This Row],[Type]]="Outbound",VLOOKUP(tbl_transaction[[#This Row],[Reference Number]],barang_keluar[],5,FALSE),""))</f>
        <v>Zwitsal Baby Care Variant 7</v>
      </c>
      <c r="F17">
        <f>IF(tbl_transaction[[#This Row],[Type]]="Inbound",VLOOKUP(tbl_transaction[[#This Row],[Reference Number]],barang_masuk[],6,FALSE),IF(tbl_transaction[[#This Row],[Type]]="Outbound",VLOOKUP(tbl_transaction[[#This Row],[Reference Number]],barang_keluar[],6,FALSE),""))</f>
        <v>100</v>
      </c>
      <c r="G17" t="str">
        <f>IF(tbl_transaction[[#This Row],[Type]]="Inbound",VLOOKUP(tbl_transaction[[#This Row],[Reference Number]],barang_masuk[],7,FALSE),IF(tbl_transaction[[#This Row],[Type]]="Outbound",VLOOKUP(tbl_transaction[[#This Row],[Reference Number]],barang_keluar[],7,FALSE),""))</f>
        <v>Pack</v>
      </c>
      <c r="H17" t="str">
        <f>IF(tbl_transaction[[#This Row],[Type]]="Inbound",VLOOKUP(tbl_transaction[[#This Row],[Reference Number]],barang_masuk[],3,FALSE),IF(tbl_transaction[[#This Row],[Type]]="Outbound",VLOOKUP(tbl_transaction[[#This Row],[Reference Number]],barang_keluar[],3,FALSE),""))</f>
        <v>PT Supplier 07</v>
      </c>
      <c r="I17" t="str">
        <f>IF(D17='Kartu Stok'!$B$2,COUNTIF($D$3:D17,'Kartu Stok'!$B$2),"")</f>
        <v/>
      </c>
      <c r="L17"/>
    </row>
    <row r="18" spans="1:12" ht="14.5" x14ac:dyDescent="0.35">
      <c r="A18" s="2" t="s">
        <v>495</v>
      </c>
      <c r="B18" s="5">
        <f>IF(LEFT(tbl_transaction[[#This Row],[Reference Number]],2)="GR",VLOOKUP(tbl_transaction[[#This Row],[Reference Number]],barang_masuk[],2,FALSE),IF(LEFT(tbl_transaction[[#This Row],[Reference Number]],2)="DO",VLOOKUP(tbl_transaction[[#This Row],[Reference Number]],barang_keluar[],2,FALSE),""))</f>
        <v>46138</v>
      </c>
      <c r="C18" t="str">
        <f t="shared" si="0"/>
        <v>Inbound</v>
      </c>
      <c r="D18" t="str">
        <f>IF(tbl_transaction[[#This Row],[Type]]="Inbound",VLOOKUP(tbl_transaction[[#This Row],[Reference Number]],barang_masuk[],4,FALSE),IF(tbl_transaction[[#This Row],[Type]]="Outbound",VLOOKUP(tbl_transaction[[#This Row],[Reference Number]],barang_keluar[],4,FALSE),""))</f>
        <v>HOM004</v>
      </c>
      <c r="E18" t="str">
        <f>IF(tbl_transaction[[#This Row],[Type]]="Inbound",VLOOKUP(tbl_transaction[[#This Row],[Reference Number]],barang_masuk[],5,FALSE),IF(tbl_transaction[[#This Row],[Type]]="Outbound",VLOOKUP(tbl_transaction[[#This Row],[Reference Number]],barang_keluar[],5,FALSE),""))</f>
        <v>Molto Home Care Variant 4</v>
      </c>
      <c r="F18">
        <f>IF(tbl_transaction[[#This Row],[Type]]="Inbound",VLOOKUP(tbl_transaction[[#This Row],[Reference Number]],barang_masuk[],6,FALSE),IF(tbl_transaction[[#This Row],[Type]]="Outbound",VLOOKUP(tbl_transaction[[#This Row],[Reference Number]],barang_keluar[],6,FALSE),""))</f>
        <v>150</v>
      </c>
      <c r="G18" t="str">
        <f>IF(tbl_transaction[[#This Row],[Type]]="Inbound",VLOOKUP(tbl_transaction[[#This Row],[Reference Number]],barang_masuk[],7,FALSE),IF(tbl_transaction[[#This Row],[Type]]="Outbound",VLOOKUP(tbl_transaction[[#This Row],[Reference Number]],barang_keluar[],7,FALSE),""))</f>
        <v>Pack</v>
      </c>
      <c r="H18" t="str">
        <f>IF(tbl_transaction[[#This Row],[Type]]="Inbound",VLOOKUP(tbl_transaction[[#This Row],[Reference Number]],barang_masuk[],3,FALSE),IF(tbl_transaction[[#This Row],[Type]]="Outbound",VLOOKUP(tbl_transaction[[#This Row],[Reference Number]],barang_keluar[],3,FALSE),""))</f>
        <v>PT Supplier 11</v>
      </c>
      <c r="I18" t="str">
        <f>IF(D18='Kartu Stok'!$B$2,COUNTIF($D$3:D18,'Kartu Stok'!$B$2),"")</f>
        <v/>
      </c>
      <c r="L18"/>
    </row>
    <row r="19" spans="1:12" ht="14.5" x14ac:dyDescent="0.35">
      <c r="A19" s="2" t="s">
        <v>496</v>
      </c>
      <c r="B19" s="5">
        <f>IF(LEFT(tbl_transaction[[#This Row],[Reference Number]],2)="GR",VLOOKUP(tbl_transaction[[#This Row],[Reference Number]],barang_masuk[],2,FALSE),IF(LEFT(tbl_transaction[[#This Row],[Reference Number]],2)="DO",VLOOKUP(tbl_transaction[[#This Row],[Reference Number]],barang_keluar[],2,FALSE),""))</f>
        <v>46203</v>
      </c>
      <c r="C19" t="str">
        <f t="shared" si="0"/>
        <v>Inbound</v>
      </c>
      <c r="D19" t="str">
        <f>IF(tbl_transaction[[#This Row],[Type]]="Inbound",VLOOKUP(tbl_transaction[[#This Row],[Reference Number]],barang_masuk[],4,FALSE),IF(tbl_transaction[[#This Row],[Type]]="Outbound",VLOOKUP(tbl_transaction[[#This Row],[Reference Number]],barang_keluar[],4,FALSE),""))</f>
        <v>INS013</v>
      </c>
      <c r="E19" t="str">
        <f>IF(tbl_transaction[[#This Row],[Type]]="Inbound",VLOOKUP(tbl_transaction[[#This Row],[Reference Number]],barang_masuk[],5,FALSE),IF(tbl_transaction[[#This Row],[Type]]="Outbound",VLOOKUP(tbl_transaction[[#This Row],[Reference Number]],barang_keluar[],5,FALSE),""))</f>
        <v>Sarimi Instant Food Variant 13</v>
      </c>
      <c r="F19">
        <f>IF(tbl_transaction[[#This Row],[Type]]="Inbound",VLOOKUP(tbl_transaction[[#This Row],[Reference Number]],barang_masuk[],6,FALSE),IF(tbl_transaction[[#This Row],[Type]]="Outbound",VLOOKUP(tbl_transaction[[#This Row],[Reference Number]],barang_keluar[],6,FALSE),""))</f>
        <v>200</v>
      </c>
      <c r="G19" t="str">
        <f>IF(tbl_transaction[[#This Row],[Type]]="Inbound",VLOOKUP(tbl_transaction[[#This Row],[Reference Number]],barang_masuk[],7,FALSE),IF(tbl_transaction[[#This Row],[Type]]="Outbound",VLOOKUP(tbl_transaction[[#This Row],[Reference Number]],barang_keluar[],7,FALSE),""))</f>
        <v>Pack</v>
      </c>
      <c r="H19" t="str">
        <f>IF(tbl_transaction[[#This Row],[Type]]="Inbound",VLOOKUP(tbl_transaction[[#This Row],[Reference Number]],barang_masuk[],3,FALSE),IF(tbl_transaction[[#This Row],[Type]]="Outbound",VLOOKUP(tbl_transaction[[#This Row],[Reference Number]],barang_keluar[],3,FALSE),""))</f>
        <v>PT Supplier 13</v>
      </c>
      <c r="I19" t="str">
        <f>IF(D19='Kartu Stok'!$B$2,COUNTIF($D$3:D19,'Kartu Stok'!$B$2),"")</f>
        <v/>
      </c>
      <c r="L19"/>
    </row>
    <row r="20" spans="1:12" ht="14.5" x14ac:dyDescent="0.35">
      <c r="A20" s="2" t="s">
        <v>497</v>
      </c>
      <c r="B20" s="5">
        <f>IF(LEFT(tbl_transaction[[#This Row],[Reference Number]],2)="GR",VLOOKUP(tbl_transaction[[#This Row],[Reference Number]],barang_masuk[],2,FALSE),IF(LEFT(tbl_transaction[[#This Row],[Reference Number]],2)="DO",VLOOKUP(tbl_transaction[[#This Row],[Reference Number]],barang_keluar[],2,FALSE),""))</f>
        <v>46151</v>
      </c>
      <c r="C20" t="str">
        <f t="shared" si="0"/>
        <v>Inbound</v>
      </c>
      <c r="D20" t="str">
        <f>IF(tbl_transaction[[#This Row],[Type]]="Inbound",VLOOKUP(tbl_transaction[[#This Row],[Reference Number]],barang_masuk[],4,FALSE),IF(tbl_transaction[[#This Row],[Type]]="Outbound",VLOOKUP(tbl_transaction[[#This Row],[Reference Number]],barang_keluar[],4,FALSE),""))</f>
        <v>SNK028</v>
      </c>
      <c r="E20" t="str">
        <f>IF(tbl_transaction[[#This Row],[Type]]="Inbound",VLOOKUP(tbl_transaction[[#This Row],[Reference Number]],barang_masuk[],5,FALSE),IF(tbl_transaction[[#This Row],[Type]]="Outbound",VLOOKUP(tbl_transaction[[#This Row],[Reference Number]],barang_keluar[],5,FALSE),""))</f>
        <v>Chitato Snack Variant 28</v>
      </c>
      <c r="F20">
        <f>IF(tbl_transaction[[#This Row],[Type]]="Inbound",VLOOKUP(tbl_transaction[[#This Row],[Reference Number]],barang_masuk[],6,FALSE),IF(tbl_transaction[[#This Row],[Type]]="Outbound",VLOOKUP(tbl_transaction[[#This Row],[Reference Number]],barang_keluar[],6,FALSE),""))</f>
        <v>30</v>
      </c>
      <c r="G20" t="str">
        <f>IF(tbl_transaction[[#This Row],[Type]]="Inbound",VLOOKUP(tbl_transaction[[#This Row],[Reference Number]],barang_masuk[],7,FALSE),IF(tbl_transaction[[#This Row],[Type]]="Outbound",VLOOKUP(tbl_transaction[[#This Row],[Reference Number]],barang_keluar[],7,FALSE),""))</f>
        <v>Pack</v>
      </c>
      <c r="H20" t="str">
        <f>IF(tbl_transaction[[#This Row],[Type]]="Inbound",VLOOKUP(tbl_transaction[[#This Row],[Reference Number]],barang_masuk[],3,FALSE),IF(tbl_transaction[[#This Row],[Type]]="Outbound",VLOOKUP(tbl_transaction[[#This Row],[Reference Number]],barang_keluar[],3,FALSE),""))</f>
        <v>PT Supplier 07</v>
      </c>
      <c r="I20" t="str">
        <f>IF(D20='Kartu Stok'!$B$2,COUNTIF($D$3:D20,'Kartu Stok'!$B$2),"")</f>
        <v/>
      </c>
      <c r="L20"/>
    </row>
    <row r="21" spans="1:12" ht="14.5" x14ac:dyDescent="0.35">
      <c r="A21" s="2" t="s">
        <v>498</v>
      </c>
      <c r="B21" s="5">
        <f>IF(LEFT(tbl_transaction[[#This Row],[Reference Number]],2)="GR",VLOOKUP(tbl_transaction[[#This Row],[Reference Number]],barang_masuk[],2,FALSE),IF(LEFT(tbl_transaction[[#This Row],[Reference Number]],2)="DO",VLOOKUP(tbl_transaction[[#This Row],[Reference Number]],barang_keluar[],2,FALSE),""))</f>
        <v>46071</v>
      </c>
      <c r="C21" t="str">
        <f t="shared" si="0"/>
        <v>Inbound</v>
      </c>
      <c r="D21" t="str">
        <f>IF(tbl_transaction[[#This Row],[Type]]="Inbound",VLOOKUP(tbl_transaction[[#This Row],[Reference Number]],barang_masuk[],4,FALSE),IF(tbl_transaction[[#This Row],[Type]]="Outbound",VLOOKUP(tbl_transaction[[#This Row],[Reference Number]],barang_keluar[],4,FALSE),""))</f>
        <v>BEV002</v>
      </c>
      <c r="E21" t="str">
        <f>IF(tbl_transaction[[#This Row],[Type]]="Inbound",VLOOKUP(tbl_transaction[[#This Row],[Reference Number]],barang_masuk[],5,FALSE),IF(tbl_transaction[[#This Row],[Type]]="Outbound",VLOOKUP(tbl_transaction[[#This Row],[Reference Number]],barang_keluar[],5,FALSE),""))</f>
        <v>Aqua Beverage Variant 2</v>
      </c>
      <c r="F21">
        <f>IF(tbl_transaction[[#This Row],[Type]]="Inbound",VLOOKUP(tbl_transaction[[#This Row],[Reference Number]],barang_masuk[],6,FALSE),IF(tbl_transaction[[#This Row],[Type]]="Outbound",VLOOKUP(tbl_transaction[[#This Row],[Reference Number]],barang_keluar[],6,FALSE),""))</f>
        <v>20</v>
      </c>
      <c r="G21" t="str">
        <f>IF(tbl_transaction[[#This Row],[Type]]="Inbound",VLOOKUP(tbl_transaction[[#This Row],[Reference Number]],barang_masuk[],7,FALSE),IF(tbl_transaction[[#This Row],[Type]]="Outbound",VLOOKUP(tbl_transaction[[#This Row],[Reference Number]],barang_keluar[],7,FALSE),""))</f>
        <v>Bottle</v>
      </c>
      <c r="H21" t="str">
        <f>IF(tbl_transaction[[#This Row],[Type]]="Inbound",VLOOKUP(tbl_transaction[[#This Row],[Reference Number]],barang_masuk[],3,FALSE),IF(tbl_transaction[[#This Row],[Type]]="Outbound",VLOOKUP(tbl_transaction[[#This Row],[Reference Number]],barang_keluar[],3,FALSE),""))</f>
        <v>PT Supplier 22</v>
      </c>
      <c r="I21" t="str">
        <f>IF(D21='Kartu Stok'!$B$2,COUNTIF($D$3:D21,'Kartu Stok'!$B$2),"")</f>
        <v/>
      </c>
      <c r="L21"/>
    </row>
    <row r="22" spans="1:12" ht="14.5" x14ac:dyDescent="0.35">
      <c r="A22" s="2" t="s">
        <v>499</v>
      </c>
      <c r="B22" s="5">
        <f>IF(LEFT(tbl_transaction[[#This Row],[Reference Number]],2)="GR",VLOOKUP(tbl_transaction[[#This Row],[Reference Number]],barang_masuk[],2,FALSE),IF(LEFT(tbl_transaction[[#This Row],[Reference Number]],2)="DO",VLOOKUP(tbl_transaction[[#This Row],[Reference Number]],barang_keluar[],2,FALSE),""))</f>
        <v>46167</v>
      </c>
      <c r="C22" t="str">
        <f t="shared" si="0"/>
        <v>Inbound</v>
      </c>
      <c r="D22" t="str">
        <f>IF(tbl_transaction[[#This Row],[Type]]="Inbound",VLOOKUP(tbl_transaction[[#This Row],[Reference Number]],barang_masuk[],4,FALSE),IF(tbl_transaction[[#This Row],[Type]]="Outbound",VLOOKUP(tbl_transaction[[#This Row],[Reference Number]],barang_keluar[],4,FALSE),""))</f>
        <v>HOM003</v>
      </c>
      <c r="E22" t="str">
        <f>IF(tbl_transaction[[#This Row],[Type]]="Inbound",VLOOKUP(tbl_transaction[[#This Row],[Reference Number]],barang_masuk[],5,FALSE),IF(tbl_transaction[[#This Row],[Type]]="Outbound",VLOOKUP(tbl_transaction[[#This Row],[Reference Number]],barang_keluar[],5,FALSE),""))</f>
        <v>Sunlight Home Care Variant 3</v>
      </c>
      <c r="F22">
        <f>IF(tbl_transaction[[#This Row],[Type]]="Inbound",VLOOKUP(tbl_transaction[[#This Row],[Reference Number]],barang_masuk[],6,FALSE),IF(tbl_transaction[[#This Row],[Type]]="Outbound",VLOOKUP(tbl_transaction[[#This Row],[Reference Number]],barang_keluar[],6,FALSE),""))</f>
        <v>30</v>
      </c>
      <c r="G22" t="str">
        <f>IF(tbl_transaction[[#This Row],[Type]]="Inbound",VLOOKUP(tbl_transaction[[#This Row],[Reference Number]],barang_masuk[],7,FALSE),IF(tbl_transaction[[#This Row],[Type]]="Outbound",VLOOKUP(tbl_transaction[[#This Row],[Reference Number]],barang_keluar[],7,FALSE),""))</f>
        <v>Pack</v>
      </c>
      <c r="H22" t="str">
        <f>IF(tbl_transaction[[#This Row],[Type]]="Inbound",VLOOKUP(tbl_transaction[[#This Row],[Reference Number]],barang_masuk[],3,FALSE),IF(tbl_transaction[[#This Row],[Type]]="Outbound",VLOOKUP(tbl_transaction[[#This Row],[Reference Number]],barang_keluar[],3,FALSE),""))</f>
        <v>PT Supplier 14</v>
      </c>
      <c r="I22" t="str">
        <f>IF(D22='Kartu Stok'!$B$2,COUNTIF($D$3:D22,'Kartu Stok'!$B$2),"")</f>
        <v/>
      </c>
      <c r="L22"/>
    </row>
    <row r="23" spans="1:12" ht="14.5" x14ac:dyDescent="0.35">
      <c r="A23" s="2" t="s">
        <v>500</v>
      </c>
      <c r="B23" s="5">
        <f>IF(LEFT(tbl_transaction[[#This Row],[Reference Number]],2)="GR",VLOOKUP(tbl_transaction[[#This Row],[Reference Number]],barang_masuk[],2,FALSE),IF(LEFT(tbl_transaction[[#This Row],[Reference Number]],2)="DO",VLOOKUP(tbl_transaction[[#This Row],[Reference Number]],barang_keluar[],2,FALSE),""))</f>
        <v>46080</v>
      </c>
      <c r="C23" t="str">
        <f t="shared" si="0"/>
        <v>Inbound</v>
      </c>
      <c r="D23" t="str">
        <f>IF(tbl_transaction[[#This Row],[Type]]="Inbound",VLOOKUP(tbl_transaction[[#This Row],[Reference Number]],barang_masuk[],4,FALSE),IF(tbl_transaction[[#This Row],[Type]]="Outbound",VLOOKUP(tbl_transaction[[#This Row],[Reference Number]],barang_keluar[],4,FALSE),""))</f>
        <v>INS012</v>
      </c>
      <c r="E23" t="str">
        <f>IF(tbl_transaction[[#This Row],[Type]]="Inbound",VLOOKUP(tbl_transaction[[#This Row],[Reference Number]],barang_masuk[],5,FALSE),IF(tbl_transaction[[#This Row],[Type]]="Outbound",VLOOKUP(tbl_transaction[[#This Row],[Reference Number]],barang_keluar[],5,FALSE),""))</f>
        <v>Sarimi Instant Food Variant 12</v>
      </c>
      <c r="F23">
        <f>IF(tbl_transaction[[#This Row],[Type]]="Inbound",VLOOKUP(tbl_transaction[[#This Row],[Reference Number]],barang_masuk[],6,FALSE),IF(tbl_transaction[[#This Row],[Type]]="Outbound",VLOOKUP(tbl_transaction[[#This Row],[Reference Number]],barang_keluar[],6,FALSE),""))</f>
        <v>40</v>
      </c>
      <c r="G23" t="str">
        <f>IF(tbl_transaction[[#This Row],[Type]]="Inbound",VLOOKUP(tbl_transaction[[#This Row],[Reference Number]],barang_masuk[],7,FALSE),IF(tbl_transaction[[#This Row],[Type]]="Outbound",VLOOKUP(tbl_transaction[[#This Row],[Reference Number]],barang_keluar[],7,FALSE),""))</f>
        <v>Pack</v>
      </c>
      <c r="H23" t="str">
        <f>IF(tbl_transaction[[#This Row],[Type]]="Inbound",VLOOKUP(tbl_transaction[[#This Row],[Reference Number]],barang_masuk[],3,FALSE),IF(tbl_transaction[[#This Row],[Type]]="Outbound",VLOOKUP(tbl_transaction[[#This Row],[Reference Number]],barang_keluar[],3,FALSE),""))</f>
        <v>PT Supplier 18</v>
      </c>
      <c r="I23" t="str">
        <f>IF(D23='Kartu Stok'!$B$2,COUNTIF($D$3:D23,'Kartu Stok'!$B$2),"")</f>
        <v/>
      </c>
      <c r="L23"/>
    </row>
    <row r="24" spans="1:12" ht="14.5" x14ac:dyDescent="0.35">
      <c r="A24" s="2" t="s">
        <v>501</v>
      </c>
      <c r="B24" s="5">
        <f>IF(LEFT(tbl_transaction[[#This Row],[Reference Number]],2)="GR",VLOOKUP(tbl_transaction[[#This Row],[Reference Number]],barang_masuk[],2,FALSE),IF(LEFT(tbl_transaction[[#This Row],[Reference Number]],2)="DO",VLOOKUP(tbl_transaction[[#This Row],[Reference Number]],barang_keluar[],2,FALSE),""))</f>
        <v>46038</v>
      </c>
      <c r="C24" t="str">
        <f t="shared" si="0"/>
        <v>Inbound</v>
      </c>
      <c r="D24" t="str">
        <f>IF(tbl_transaction[[#This Row],[Type]]="Inbound",VLOOKUP(tbl_transaction[[#This Row],[Reference Number]],barang_masuk[],4,FALSE),IF(tbl_transaction[[#This Row],[Type]]="Outbound",VLOOKUP(tbl_transaction[[#This Row],[Reference Number]],barang_keluar[],4,FALSE),""))</f>
        <v>PER003</v>
      </c>
      <c r="E24" t="str">
        <f>IF(tbl_transaction[[#This Row],[Type]]="Inbound",VLOOKUP(tbl_transaction[[#This Row],[Reference Number]],barang_masuk[],5,FALSE),IF(tbl_transaction[[#This Row],[Type]]="Outbound",VLOOKUP(tbl_transaction[[#This Row],[Reference Number]],barang_keluar[],5,FALSE),""))</f>
        <v>Pepsodent Personal Care Variant 3</v>
      </c>
      <c r="F24">
        <f>IF(tbl_transaction[[#This Row],[Type]]="Inbound",VLOOKUP(tbl_transaction[[#This Row],[Reference Number]],barang_masuk[],6,FALSE),IF(tbl_transaction[[#This Row],[Type]]="Outbound",VLOOKUP(tbl_transaction[[#This Row],[Reference Number]],barang_keluar[],6,FALSE),""))</f>
        <v>40</v>
      </c>
      <c r="G24" t="str">
        <f>IF(tbl_transaction[[#This Row],[Type]]="Inbound",VLOOKUP(tbl_transaction[[#This Row],[Reference Number]],barang_masuk[],7,FALSE),IF(tbl_transaction[[#This Row],[Type]]="Outbound",VLOOKUP(tbl_transaction[[#This Row],[Reference Number]],barang_keluar[],7,FALSE),""))</f>
        <v>Bottle</v>
      </c>
      <c r="H24" t="str">
        <f>IF(tbl_transaction[[#This Row],[Type]]="Inbound",VLOOKUP(tbl_transaction[[#This Row],[Reference Number]],barang_masuk[],3,FALSE),IF(tbl_transaction[[#This Row],[Type]]="Outbound",VLOOKUP(tbl_transaction[[#This Row],[Reference Number]],barang_keluar[],3,FALSE),""))</f>
        <v>PT Supplier 24</v>
      </c>
      <c r="I24" t="str">
        <f>IF(D24='Kartu Stok'!$B$2,COUNTIF($D$3:D24,'Kartu Stok'!$B$2),"")</f>
        <v/>
      </c>
      <c r="L24"/>
    </row>
    <row r="25" spans="1:12" ht="14.5" x14ac:dyDescent="0.35">
      <c r="A25" s="2" t="s">
        <v>502</v>
      </c>
      <c r="B25" s="5">
        <f>IF(LEFT(tbl_transaction[[#This Row],[Reference Number]],2)="GR",VLOOKUP(tbl_transaction[[#This Row],[Reference Number]],barang_masuk[],2,FALSE),IF(LEFT(tbl_transaction[[#This Row],[Reference Number]],2)="DO",VLOOKUP(tbl_transaction[[#This Row],[Reference Number]],barang_keluar[],2,FALSE),""))</f>
        <v>46048</v>
      </c>
      <c r="C25" t="str">
        <f t="shared" si="0"/>
        <v>Inbound</v>
      </c>
      <c r="D25" t="str">
        <f>IF(tbl_transaction[[#This Row],[Type]]="Inbound",VLOOKUP(tbl_transaction[[#This Row],[Reference Number]],barang_masuk[],4,FALSE),IF(tbl_transaction[[#This Row],[Type]]="Outbound",VLOOKUP(tbl_transaction[[#This Row],[Reference Number]],barang_keluar[],4,FALSE),""))</f>
        <v>PER002</v>
      </c>
      <c r="E25" t="str">
        <f>IF(tbl_transaction[[#This Row],[Type]]="Inbound",VLOOKUP(tbl_transaction[[#This Row],[Reference Number]],barang_masuk[],5,FALSE),IF(tbl_transaction[[#This Row],[Type]]="Outbound",VLOOKUP(tbl_transaction[[#This Row],[Reference Number]],barang_keluar[],5,FALSE),""))</f>
        <v>Lifebuoy Personal Care Variant 2</v>
      </c>
      <c r="F25">
        <f>IF(tbl_transaction[[#This Row],[Type]]="Inbound",VLOOKUP(tbl_transaction[[#This Row],[Reference Number]],barang_masuk[],6,FALSE),IF(tbl_transaction[[#This Row],[Type]]="Outbound",VLOOKUP(tbl_transaction[[#This Row],[Reference Number]],barang_keluar[],6,FALSE),""))</f>
        <v>80</v>
      </c>
      <c r="G25" t="str">
        <f>IF(tbl_transaction[[#This Row],[Type]]="Inbound",VLOOKUP(tbl_transaction[[#This Row],[Reference Number]],barang_masuk[],7,FALSE),IF(tbl_transaction[[#This Row],[Type]]="Outbound",VLOOKUP(tbl_transaction[[#This Row],[Reference Number]],barang_keluar[],7,FALSE),""))</f>
        <v>Bottle</v>
      </c>
      <c r="H25" t="str">
        <f>IF(tbl_transaction[[#This Row],[Type]]="Inbound",VLOOKUP(tbl_transaction[[#This Row],[Reference Number]],barang_masuk[],3,FALSE),IF(tbl_transaction[[#This Row],[Type]]="Outbound",VLOOKUP(tbl_transaction[[#This Row],[Reference Number]],barang_keluar[],3,FALSE),""))</f>
        <v>PT Supplier 31</v>
      </c>
      <c r="I25" t="str">
        <f>IF(D25='Kartu Stok'!$B$2,COUNTIF($D$3:D25,'Kartu Stok'!$B$2),"")</f>
        <v/>
      </c>
      <c r="L25"/>
    </row>
    <row r="26" spans="1:12" ht="14.5" x14ac:dyDescent="0.35">
      <c r="A26" s="2" t="s">
        <v>503</v>
      </c>
      <c r="B26" s="5">
        <f>IF(LEFT(tbl_transaction[[#This Row],[Reference Number]],2)="GR",VLOOKUP(tbl_transaction[[#This Row],[Reference Number]],barang_masuk[],2,FALSE),IF(LEFT(tbl_transaction[[#This Row],[Reference Number]],2)="DO",VLOOKUP(tbl_transaction[[#This Row],[Reference Number]],barang_keluar[],2,FALSE),""))</f>
        <v>46066</v>
      </c>
      <c r="C26" t="str">
        <f t="shared" si="0"/>
        <v>Inbound</v>
      </c>
      <c r="D26" t="str">
        <f>IF(tbl_transaction[[#This Row],[Type]]="Inbound",VLOOKUP(tbl_transaction[[#This Row],[Reference Number]],barang_masuk[],4,FALSE),IF(tbl_transaction[[#This Row],[Type]]="Outbound",VLOOKUP(tbl_transaction[[#This Row],[Reference Number]],barang_keluar[],4,FALSE),""))</f>
        <v>BAB019</v>
      </c>
      <c r="E26" t="str">
        <f>IF(tbl_transaction[[#This Row],[Type]]="Inbound",VLOOKUP(tbl_transaction[[#This Row],[Reference Number]],barang_masuk[],5,FALSE),IF(tbl_transaction[[#This Row],[Type]]="Outbound",VLOOKUP(tbl_transaction[[#This Row],[Reference Number]],barang_keluar[],5,FALSE),""))</f>
        <v>Zwitsal Baby Care Variant 19</v>
      </c>
      <c r="F26">
        <f>IF(tbl_transaction[[#This Row],[Type]]="Inbound",VLOOKUP(tbl_transaction[[#This Row],[Reference Number]],barang_masuk[],6,FALSE),IF(tbl_transaction[[#This Row],[Type]]="Outbound",VLOOKUP(tbl_transaction[[#This Row],[Reference Number]],barang_keluar[],6,FALSE),""))</f>
        <v>40</v>
      </c>
      <c r="G26" t="str">
        <f>IF(tbl_transaction[[#This Row],[Type]]="Inbound",VLOOKUP(tbl_transaction[[#This Row],[Reference Number]],barang_masuk[],7,FALSE),IF(tbl_transaction[[#This Row],[Type]]="Outbound",VLOOKUP(tbl_transaction[[#This Row],[Reference Number]],barang_keluar[],7,FALSE),""))</f>
        <v>Pack</v>
      </c>
      <c r="H26" t="str">
        <f>IF(tbl_transaction[[#This Row],[Type]]="Inbound",VLOOKUP(tbl_transaction[[#This Row],[Reference Number]],barang_masuk[],3,FALSE),IF(tbl_transaction[[#This Row],[Type]]="Outbound",VLOOKUP(tbl_transaction[[#This Row],[Reference Number]],barang_keluar[],3,FALSE),""))</f>
        <v>PT Supplier 02</v>
      </c>
      <c r="I26" t="str">
        <f>IF(D26='Kartu Stok'!$B$2,COUNTIF($D$3:D26,'Kartu Stok'!$B$2),"")</f>
        <v/>
      </c>
      <c r="L26"/>
    </row>
    <row r="27" spans="1:12" ht="14.5" x14ac:dyDescent="0.35">
      <c r="A27" s="2" t="s">
        <v>504</v>
      </c>
      <c r="B27" s="5">
        <f>IF(LEFT(tbl_transaction[[#This Row],[Reference Number]],2)="GR",VLOOKUP(tbl_transaction[[#This Row],[Reference Number]],barang_masuk[],2,FALSE),IF(LEFT(tbl_transaction[[#This Row],[Reference Number]],2)="DO",VLOOKUP(tbl_transaction[[#This Row],[Reference Number]],barang_keluar[],2,FALSE),""))</f>
        <v>46131</v>
      </c>
      <c r="C27" t="str">
        <f t="shared" si="0"/>
        <v>Inbound</v>
      </c>
      <c r="D27" t="str">
        <f>IF(tbl_transaction[[#This Row],[Type]]="Inbound",VLOOKUP(tbl_transaction[[#This Row],[Reference Number]],barang_masuk[],4,FALSE),IF(tbl_transaction[[#This Row],[Type]]="Outbound",VLOOKUP(tbl_transaction[[#This Row],[Reference Number]],barang_keluar[],4,FALSE),""))</f>
        <v>PER023</v>
      </c>
      <c r="E27" t="str">
        <f>IF(tbl_transaction[[#This Row],[Type]]="Inbound",VLOOKUP(tbl_transaction[[#This Row],[Reference Number]],barang_masuk[],5,FALSE),IF(tbl_transaction[[#This Row],[Type]]="Outbound",VLOOKUP(tbl_transaction[[#This Row],[Reference Number]],barang_keluar[],5,FALSE),""))</f>
        <v>Lifebuoy Personal Care Variant 23</v>
      </c>
      <c r="F27">
        <f>IF(tbl_transaction[[#This Row],[Type]]="Inbound",VLOOKUP(tbl_transaction[[#This Row],[Reference Number]],barang_masuk[],6,FALSE),IF(tbl_transaction[[#This Row],[Type]]="Outbound",VLOOKUP(tbl_transaction[[#This Row],[Reference Number]],barang_keluar[],6,FALSE),""))</f>
        <v>120</v>
      </c>
      <c r="G27" t="str">
        <f>IF(tbl_transaction[[#This Row],[Type]]="Inbound",VLOOKUP(tbl_transaction[[#This Row],[Reference Number]],barang_masuk[],7,FALSE),IF(tbl_transaction[[#This Row],[Type]]="Outbound",VLOOKUP(tbl_transaction[[#This Row],[Reference Number]],barang_keluar[],7,FALSE),""))</f>
        <v>Bottle</v>
      </c>
      <c r="H27" t="str">
        <f>IF(tbl_transaction[[#This Row],[Type]]="Inbound",VLOOKUP(tbl_transaction[[#This Row],[Reference Number]],barang_masuk[],3,FALSE),IF(tbl_transaction[[#This Row],[Type]]="Outbound",VLOOKUP(tbl_transaction[[#This Row],[Reference Number]],barang_keluar[],3,FALSE),""))</f>
        <v>PT Supplier 21</v>
      </c>
      <c r="I27" t="str">
        <f>IF(D27='Kartu Stok'!$B$2,COUNTIF($D$3:D27,'Kartu Stok'!$B$2),"")</f>
        <v/>
      </c>
      <c r="L27"/>
    </row>
    <row r="28" spans="1:12" ht="14.5" x14ac:dyDescent="0.35">
      <c r="A28" s="2" t="s">
        <v>505</v>
      </c>
      <c r="B28" s="5">
        <f>IF(LEFT(tbl_transaction[[#This Row],[Reference Number]],2)="GR",VLOOKUP(tbl_transaction[[#This Row],[Reference Number]],barang_masuk[],2,FALSE),IF(LEFT(tbl_transaction[[#This Row],[Reference Number]],2)="DO",VLOOKUP(tbl_transaction[[#This Row],[Reference Number]],barang_keluar[],2,FALSE),""))</f>
        <v>46036</v>
      </c>
      <c r="C28" t="str">
        <f t="shared" si="0"/>
        <v>Inbound</v>
      </c>
      <c r="D28" t="str">
        <f>IF(tbl_transaction[[#This Row],[Type]]="Inbound",VLOOKUP(tbl_transaction[[#This Row],[Reference Number]],barang_masuk[],4,FALSE),IF(tbl_transaction[[#This Row],[Type]]="Outbound",VLOOKUP(tbl_transaction[[#This Row],[Reference Number]],barang_keluar[],4,FALSE),""))</f>
        <v>PER017</v>
      </c>
      <c r="E28" t="str">
        <f>IF(tbl_transaction[[#This Row],[Type]]="Inbound",VLOOKUP(tbl_transaction[[#This Row],[Reference Number]],barang_masuk[],5,FALSE),IF(tbl_transaction[[#This Row],[Type]]="Outbound",VLOOKUP(tbl_transaction[[#This Row],[Reference Number]],barang_keluar[],5,FALSE),""))</f>
        <v>Pepsodent Personal Care Variant 17</v>
      </c>
      <c r="F28">
        <f>IF(tbl_transaction[[#This Row],[Type]]="Inbound",VLOOKUP(tbl_transaction[[#This Row],[Reference Number]],barang_masuk[],6,FALSE),IF(tbl_transaction[[#This Row],[Type]]="Outbound",VLOOKUP(tbl_transaction[[#This Row],[Reference Number]],barang_keluar[],6,FALSE),""))</f>
        <v>20</v>
      </c>
      <c r="G28" t="str">
        <f>IF(tbl_transaction[[#This Row],[Type]]="Inbound",VLOOKUP(tbl_transaction[[#This Row],[Reference Number]],barang_masuk[],7,FALSE),IF(tbl_transaction[[#This Row],[Type]]="Outbound",VLOOKUP(tbl_transaction[[#This Row],[Reference Number]],barang_keluar[],7,FALSE),""))</f>
        <v>Bottle</v>
      </c>
      <c r="H28" t="str">
        <f>IF(tbl_transaction[[#This Row],[Type]]="Inbound",VLOOKUP(tbl_transaction[[#This Row],[Reference Number]],barang_masuk[],3,FALSE),IF(tbl_transaction[[#This Row],[Type]]="Outbound",VLOOKUP(tbl_transaction[[#This Row],[Reference Number]],barang_keluar[],3,FALSE),""))</f>
        <v>PT Supplier 33</v>
      </c>
      <c r="I28" t="str">
        <f>IF(D28='Kartu Stok'!$B$2,COUNTIF($D$3:D28,'Kartu Stok'!$B$2),"")</f>
        <v/>
      </c>
      <c r="L28"/>
    </row>
    <row r="29" spans="1:12" ht="14.5" x14ac:dyDescent="0.35">
      <c r="A29" s="2" t="s">
        <v>506</v>
      </c>
      <c r="B29" s="5">
        <f>IF(LEFT(tbl_transaction[[#This Row],[Reference Number]],2)="GR",VLOOKUP(tbl_transaction[[#This Row],[Reference Number]],barang_masuk[],2,FALSE),IF(LEFT(tbl_transaction[[#This Row],[Reference Number]],2)="DO",VLOOKUP(tbl_transaction[[#This Row],[Reference Number]],barang_keluar[],2,FALSE),""))</f>
        <v>46064</v>
      </c>
      <c r="C29" t="str">
        <f t="shared" si="0"/>
        <v>Inbound</v>
      </c>
      <c r="D29" t="str">
        <f>IF(tbl_transaction[[#This Row],[Type]]="Inbound",VLOOKUP(tbl_transaction[[#This Row],[Reference Number]],barang_masuk[],4,FALSE),IF(tbl_transaction[[#This Row],[Type]]="Outbound",VLOOKUP(tbl_transaction[[#This Row],[Reference Number]],barang_keluar[],4,FALSE),""))</f>
        <v>DAR001</v>
      </c>
      <c r="E29" t="str">
        <f>IF(tbl_transaction[[#This Row],[Type]]="Inbound",VLOOKUP(tbl_transaction[[#This Row],[Reference Number]],barang_masuk[],5,FALSE),IF(tbl_transaction[[#This Row],[Type]]="Outbound",VLOOKUP(tbl_transaction[[#This Row],[Reference Number]],barang_keluar[],5,FALSE),""))</f>
        <v>Ultra Milk Dairy Variant 1</v>
      </c>
      <c r="F29">
        <f>IF(tbl_transaction[[#This Row],[Type]]="Inbound",VLOOKUP(tbl_transaction[[#This Row],[Reference Number]],barang_masuk[],6,FALSE),IF(tbl_transaction[[#This Row],[Type]]="Outbound",VLOOKUP(tbl_transaction[[#This Row],[Reference Number]],barang_keluar[],6,FALSE),""))</f>
        <v>20</v>
      </c>
      <c r="G29" t="str">
        <f>IF(tbl_transaction[[#This Row],[Type]]="Inbound",VLOOKUP(tbl_transaction[[#This Row],[Reference Number]],barang_masuk[],7,FALSE),IF(tbl_transaction[[#This Row],[Type]]="Outbound",VLOOKUP(tbl_transaction[[#This Row],[Reference Number]],barang_keluar[],7,FALSE),""))</f>
        <v>Box</v>
      </c>
      <c r="H29" t="str">
        <f>IF(tbl_transaction[[#This Row],[Type]]="Inbound",VLOOKUP(tbl_transaction[[#This Row],[Reference Number]],barang_masuk[],3,FALSE),IF(tbl_transaction[[#This Row],[Type]]="Outbound",VLOOKUP(tbl_transaction[[#This Row],[Reference Number]],barang_keluar[],3,FALSE),""))</f>
        <v>PT Supplier 24</v>
      </c>
      <c r="I29" t="str">
        <f>IF(D29='Kartu Stok'!$B$2,COUNTIF($D$3:D29,'Kartu Stok'!$B$2),"")</f>
        <v/>
      </c>
      <c r="L29"/>
    </row>
    <row r="30" spans="1:12" ht="14.5" x14ac:dyDescent="0.35">
      <c r="A30" s="2" t="s">
        <v>507</v>
      </c>
      <c r="B30" s="5">
        <f>IF(LEFT(tbl_transaction[[#This Row],[Reference Number]],2)="GR",VLOOKUP(tbl_transaction[[#This Row],[Reference Number]],barang_masuk[],2,FALSE),IF(LEFT(tbl_transaction[[#This Row],[Reference Number]],2)="DO",VLOOKUP(tbl_transaction[[#This Row],[Reference Number]],barang_keluar[],2,FALSE),""))</f>
        <v>46058</v>
      </c>
      <c r="C30" t="str">
        <f t="shared" si="0"/>
        <v>Inbound</v>
      </c>
      <c r="D30" t="str">
        <f>IF(tbl_transaction[[#This Row],[Type]]="Inbound",VLOOKUP(tbl_transaction[[#This Row],[Reference Number]],barang_masuk[],4,FALSE),IF(tbl_transaction[[#This Row],[Type]]="Outbound",VLOOKUP(tbl_transaction[[#This Row],[Reference Number]],barang_keluar[],4,FALSE),""))</f>
        <v>PER008</v>
      </c>
      <c r="E30" t="str">
        <f>IF(tbl_transaction[[#This Row],[Type]]="Inbound",VLOOKUP(tbl_transaction[[#This Row],[Reference Number]],barang_masuk[],5,FALSE),IF(tbl_transaction[[#This Row],[Type]]="Outbound",VLOOKUP(tbl_transaction[[#This Row],[Reference Number]],barang_keluar[],5,FALSE),""))</f>
        <v>Lifebuoy Personal Care Variant 8</v>
      </c>
      <c r="F30">
        <f>IF(tbl_transaction[[#This Row],[Type]]="Inbound",VLOOKUP(tbl_transaction[[#This Row],[Reference Number]],barang_masuk[],6,FALSE),IF(tbl_transaction[[#This Row],[Type]]="Outbound",VLOOKUP(tbl_transaction[[#This Row],[Reference Number]],barang_keluar[],6,FALSE),""))</f>
        <v>30</v>
      </c>
      <c r="G30" t="str">
        <f>IF(tbl_transaction[[#This Row],[Type]]="Inbound",VLOOKUP(tbl_transaction[[#This Row],[Reference Number]],barang_masuk[],7,FALSE),IF(tbl_transaction[[#This Row],[Type]]="Outbound",VLOOKUP(tbl_transaction[[#This Row],[Reference Number]],barang_keluar[],7,FALSE),""))</f>
        <v>Bottle</v>
      </c>
      <c r="H30" t="str">
        <f>IF(tbl_transaction[[#This Row],[Type]]="Inbound",VLOOKUP(tbl_transaction[[#This Row],[Reference Number]],barang_masuk[],3,FALSE),IF(tbl_transaction[[#This Row],[Type]]="Outbound",VLOOKUP(tbl_transaction[[#This Row],[Reference Number]],barang_keluar[],3,FALSE),""))</f>
        <v>PT Supplier 33</v>
      </c>
      <c r="I30" t="str">
        <f>IF(D30='Kartu Stok'!$B$2,COUNTIF($D$3:D30,'Kartu Stok'!$B$2),"")</f>
        <v/>
      </c>
      <c r="L30"/>
    </row>
    <row r="31" spans="1:12" ht="14.5" x14ac:dyDescent="0.35">
      <c r="A31" s="2" t="s">
        <v>508</v>
      </c>
      <c r="B31" s="5">
        <f>IF(LEFT(tbl_transaction[[#This Row],[Reference Number]],2)="GR",VLOOKUP(tbl_transaction[[#This Row],[Reference Number]],barang_masuk[],2,FALSE),IF(LEFT(tbl_transaction[[#This Row],[Reference Number]],2)="DO",VLOOKUP(tbl_transaction[[#This Row],[Reference Number]],barang_keluar[],2,FALSE),""))</f>
        <v>46065</v>
      </c>
      <c r="C31" t="str">
        <f t="shared" si="0"/>
        <v>Inbound</v>
      </c>
      <c r="D31" t="str">
        <f>IF(tbl_transaction[[#This Row],[Type]]="Inbound",VLOOKUP(tbl_transaction[[#This Row],[Reference Number]],barang_masuk[],4,FALSE),IF(tbl_transaction[[#This Row],[Type]]="Outbound",VLOOKUP(tbl_transaction[[#This Row],[Reference Number]],barang_keluar[],4,FALSE),""))</f>
        <v>BEV010</v>
      </c>
      <c r="E31" t="str">
        <f>IF(tbl_transaction[[#This Row],[Type]]="Inbound",VLOOKUP(tbl_transaction[[#This Row],[Reference Number]],barang_masuk[],5,FALSE),IF(tbl_transaction[[#This Row],[Type]]="Outbound",VLOOKUP(tbl_transaction[[#This Row],[Reference Number]],barang_keluar[],5,FALSE),""))</f>
        <v>Coca Cola Beverage Variant 10</v>
      </c>
      <c r="F31">
        <f>IF(tbl_transaction[[#This Row],[Type]]="Inbound",VLOOKUP(tbl_transaction[[#This Row],[Reference Number]],barang_masuk[],6,FALSE),IF(tbl_transaction[[#This Row],[Type]]="Outbound",VLOOKUP(tbl_transaction[[#This Row],[Reference Number]],barang_keluar[],6,FALSE),""))</f>
        <v>100</v>
      </c>
      <c r="G31" t="str">
        <f>IF(tbl_transaction[[#This Row],[Type]]="Inbound",VLOOKUP(tbl_transaction[[#This Row],[Reference Number]],barang_masuk[],7,FALSE),IF(tbl_transaction[[#This Row],[Type]]="Outbound",VLOOKUP(tbl_transaction[[#This Row],[Reference Number]],barang_keluar[],7,FALSE),""))</f>
        <v>Bottle</v>
      </c>
      <c r="H31" t="str">
        <f>IF(tbl_transaction[[#This Row],[Type]]="Inbound",VLOOKUP(tbl_transaction[[#This Row],[Reference Number]],barang_masuk[],3,FALSE),IF(tbl_transaction[[#This Row],[Type]]="Outbound",VLOOKUP(tbl_transaction[[#This Row],[Reference Number]],barang_keluar[],3,FALSE),""))</f>
        <v>PT Supplier 10</v>
      </c>
      <c r="I31" t="str">
        <f>IF(D31='Kartu Stok'!$B$2,COUNTIF($D$3:D31,'Kartu Stok'!$B$2),"")</f>
        <v/>
      </c>
      <c r="L31"/>
    </row>
    <row r="32" spans="1:12" ht="14.5" x14ac:dyDescent="0.35">
      <c r="A32" s="2" t="s">
        <v>509</v>
      </c>
      <c r="B32" s="5">
        <f>IF(LEFT(tbl_transaction[[#This Row],[Reference Number]],2)="GR",VLOOKUP(tbl_transaction[[#This Row],[Reference Number]],barang_masuk[],2,FALSE),IF(LEFT(tbl_transaction[[#This Row],[Reference Number]],2)="DO",VLOOKUP(tbl_transaction[[#This Row],[Reference Number]],barang_keluar[],2,FALSE),""))</f>
        <v>46097</v>
      </c>
      <c r="C32" t="str">
        <f t="shared" si="0"/>
        <v>Inbound</v>
      </c>
      <c r="D32" t="str">
        <f>IF(tbl_transaction[[#This Row],[Type]]="Inbound",VLOOKUP(tbl_transaction[[#This Row],[Reference Number]],barang_masuk[],4,FALSE),IF(tbl_transaction[[#This Row],[Type]]="Outbound",VLOOKUP(tbl_transaction[[#This Row],[Reference Number]],barang_keluar[],4,FALSE),""))</f>
        <v>BEV013</v>
      </c>
      <c r="E32" t="str">
        <f>IF(tbl_transaction[[#This Row],[Type]]="Inbound",VLOOKUP(tbl_transaction[[#This Row],[Reference Number]],barang_masuk[],5,FALSE),IF(tbl_transaction[[#This Row],[Type]]="Outbound",VLOOKUP(tbl_transaction[[#This Row],[Reference Number]],barang_keluar[],5,FALSE),""))</f>
        <v>Sosro Beverage Variant 13</v>
      </c>
      <c r="F32">
        <f>IF(tbl_transaction[[#This Row],[Type]]="Inbound",VLOOKUP(tbl_transaction[[#This Row],[Reference Number]],barang_masuk[],6,FALSE),IF(tbl_transaction[[#This Row],[Type]]="Outbound",VLOOKUP(tbl_transaction[[#This Row],[Reference Number]],barang_keluar[],6,FALSE),""))</f>
        <v>100</v>
      </c>
      <c r="G32" t="str">
        <f>IF(tbl_transaction[[#This Row],[Type]]="Inbound",VLOOKUP(tbl_transaction[[#This Row],[Reference Number]],barang_masuk[],7,FALSE),IF(tbl_transaction[[#This Row],[Type]]="Outbound",VLOOKUP(tbl_transaction[[#This Row],[Reference Number]],barang_keluar[],7,FALSE),""))</f>
        <v>Bottle</v>
      </c>
      <c r="H32" t="str">
        <f>IF(tbl_transaction[[#This Row],[Type]]="Inbound",VLOOKUP(tbl_transaction[[#This Row],[Reference Number]],barang_masuk[],3,FALSE),IF(tbl_transaction[[#This Row],[Type]]="Outbound",VLOOKUP(tbl_transaction[[#This Row],[Reference Number]],barang_keluar[],3,FALSE),""))</f>
        <v>PT Supplier 22</v>
      </c>
      <c r="I32" t="str">
        <f>IF(D32='Kartu Stok'!$B$2,COUNTIF($D$3:D32,'Kartu Stok'!$B$2),"")</f>
        <v/>
      </c>
      <c r="L32"/>
    </row>
    <row r="33" spans="1:12" ht="14.5" x14ac:dyDescent="0.35">
      <c r="A33" s="2" t="s">
        <v>510</v>
      </c>
      <c r="B33" s="5">
        <f>IF(LEFT(tbl_transaction[[#This Row],[Reference Number]],2)="GR",VLOOKUP(tbl_transaction[[#This Row],[Reference Number]],barang_masuk[],2,FALSE),IF(LEFT(tbl_transaction[[#This Row],[Reference Number]],2)="DO",VLOOKUP(tbl_transaction[[#This Row],[Reference Number]],barang_keluar[],2,FALSE),""))</f>
        <v>46115</v>
      </c>
      <c r="C33" t="str">
        <f t="shared" si="0"/>
        <v>Inbound</v>
      </c>
      <c r="D33" t="str">
        <f>IF(tbl_transaction[[#This Row],[Type]]="Inbound",VLOOKUP(tbl_transaction[[#This Row],[Reference Number]],barang_masuk[],4,FALSE),IF(tbl_transaction[[#This Row],[Type]]="Outbound",VLOOKUP(tbl_transaction[[#This Row],[Reference Number]],barang_keluar[],4,FALSE),""))</f>
        <v>BEV019</v>
      </c>
      <c r="E33" t="str">
        <f>IF(tbl_transaction[[#This Row],[Type]]="Inbound",VLOOKUP(tbl_transaction[[#This Row],[Reference Number]],barang_masuk[],5,FALSE),IF(tbl_transaction[[#This Row],[Type]]="Outbound",VLOOKUP(tbl_transaction[[#This Row],[Reference Number]],barang_keluar[],5,FALSE),""))</f>
        <v>Aqua Beverage Variant 19</v>
      </c>
      <c r="F33">
        <f>IF(tbl_transaction[[#This Row],[Type]]="Inbound",VLOOKUP(tbl_transaction[[#This Row],[Reference Number]],barang_masuk[],6,FALSE),IF(tbl_transaction[[#This Row],[Type]]="Outbound",VLOOKUP(tbl_transaction[[#This Row],[Reference Number]],barang_keluar[],6,FALSE),""))</f>
        <v>20</v>
      </c>
      <c r="G33" t="str">
        <f>IF(tbl_transaction[[#This Row],[Type]]="Inbound",VLOOKUP(tbl_transaction[[#This Row],[Reference Number]],barang_masuk[],7,FALSE),IF(tbl_transaction[[#This Row],[Type]]="Outbound",VLOOKUP(tbl_transaction[[#This Row],[Reference Number]],barang_keluar[],7,FALSE),""))</f>
        <v>Bottle</v>
      </c>
      <c r="H33" t="str">
        <f>IF(tbl_transaction[[#This Row],[Type]]="Inbound",VLOOKUP(tbl_transaction[[#This Row],[Reference Number]],barang_masuk[],3,FALSE),IF(tbl_transaction[[#This Row],[Type]]="Outbound",VLOOKUP(tbl_transaction[[#This Row],[Reference Number]],barang_keluar[],3,FALSE),""))</f>
        <v>PT Supplier 26</v>
      </c>
      <c r="I33" t="str">
        <f>IF(D33='Kartu Stok'!$B$2,COUNTIF($D$3:D33,'Kartu Stok'!$B$2),"")</f>
        <v/>
      </c>
      <c r="L33"/>
    </row>
    <row r="34" spans="1:12" ht="14.5" x14ac:dyDescent="0.35">
      <c r="A34" s="2" t="s">
        <v>511</v>
      </c>
      <c r="B34" s="5">
        <f>IF(LEFT(tbl_transaction[[#This Row],[Reference Number]],2)="GR",VLOOKUP(tbl_transaction[[#This Row],[Reference Number]],barang_masuk[],2,FALSE),IF(LEFT(tbl_transaction[[#This Row],[Reference Number]],2)="DO",VLOOKUP(tbl_transaction[[#This Row],[Reference Number]],barang_keluar[],2,FALSE),""))</f>
        <v>46061</v>
      </c>
      <c r="C34" t="str">
        <f t="shared" si="0"/>
        <v>Inbound</v>
      </c>
      <c r="D34" t="str">
        <f>IF(tbl_transaction[[#This Row],[Type]]="Inbound",VLOOKUP(tbl_transaction[[#This Row],[Reference Number]],barang_masuk[],4,FALSE),IF(tbl_transaction[[#This Row],[Type]]="Outbound",VLOOKUP(tbl_transaction[[#This Row],[Reference Number]],barang_keluar[],4,FALSE),""))</f>
        <v>DAR004</v>
      </c>
      <c r="E34" t="str">
        <f>IF(tbl_transaction[[#This Row],[Type]]="Inbound",VLOOKUP(tbl_transaction[[#This Row],[Reference Number]],barang_masuk[],5,FALSE),IF(tbl_transaction[[#This Row],[Type]]="Outbound",VLOOKUP(tbl_transaction[[#This Row],[Reference Number]],barang_keluar[],5,FALSE),""))</f>
        <v>Ultra Milk Dairy Variant 4</v>
      </c>
      <c r="F34">
        <f>IF(tbl_transaction[[#This Row],[Type]]="Inbound",VLOOKUP(tbl_transaction[[#This Row],[Reference Number]],barang_masuk[],6,FALSE),IF(tbl_transaction[[#This Row],[Type]]="Outbound",VLOOKUP(tbl_transaction[[#This Row],[Reference Number]],barang_keluar[],6,FALSE),""))</f>
        <v>200</v>
      </c>
      <c r="G34" t="str">
        <f>IF(tbl_transaction[[#This Row],[Type]]="Inbound",VLOOKUP(tbl_transaction[[#This Row],[Reference Number]],barang_masuk[],7,FALSE),IF(tbl_transaction[[#This Row],[Type]]="Outbound",VLOOKUP(tbl_transaction[[#This Row],[Reference Number]],barang_keluar[],7,FALSE),""))</f>
        <v>Box</v>
      </c>
      <c r="H34" t="str">
        <f>IF(tbl_transaction[[#This Row],[Type]]="Inbound",VLOOKUP(tbl_transaction[[#This Row],[Reference Number]],barang_masuk[],3,FALSE),IF(tbl_transaction[[#This Row],[Type]]="Outbound",VLOOKUP(tbl_transaction[[#This Row],[Reference Number]],barang_keluar[],3,FALSE),""))</f>
        <v>PT Supplier 32</v>
      </c>
      <c r="I34" t="str">
        <f>IF(D34='Kartu Stok'!$B$2,COUNTIF($D$3:D34,'Kartu Stok'!$B$2),"")</f>
        <v/>
      </c>
      <c r="L34"/>
    </row>
    <row r="35" spans="1:12" ht="14.5" x14ac:dyDescent="0.35">
      <c r="A35" s="2" t="s">
        <v>512</v>
      </c>
      <c r="B35" s="5">
        <f>IF(LEFT(tbl_transaction[[#This Row],[Reference Number]],2)="GR",VLOOKUP(tbl_transaction[[#This Row],[Reference Number]],barang_masuk[],2,FALSE),IF(LEFT(tbl_transaction[[#This Row],[Reference Number]],2)="DO",VLOOKUP(tbl_transaction[[#This Row],[Reference Number]],barang_keluar[],2,FALSE),""))</f>
        <v>46158</v>
      </c>
      <c r="C35" t="str">
        <f t="shared" si="0"/>
        <v>Inbound</v>
      </c>
      <c r="D35" t="str">
        <f>IF(tbl_transaction[[#This Row],[Type]]="Inbound",VLOOKUP(tbl_transaction[[#This Row],[Reference Number]],barang_masuk[],4,FALSE),IF(tbl_transaction[[#This Row],[Type]]="Outbound",VLOOKUP(tbl_transaction[[#This Row],[Reference Number]],barang_keluar[],4,FALSE),""))</f>
        <v>SNK020</v>
      </c>
      <c r="E35" t="str">
        <f>IF(tbl_transaction[[#This Row],[Type]]="Inbound",VLOOKUP(tbl_transaction[[#This Row],[Reference Number]],barang_masuk[],5,FALSE),IF(tbl_transaction[[#This Row],[Type]]="Outbound",VLOOKUP(tbl_transaction[[#This Row],[Reference Number]],barang_keluar[],5,FALSE),""))</f>
        <v>Qtela Snack Variant 20</v>
      </c>
      <c r="F35">
        <f>IF(tbl_transaction[[#This Row],[Type]]="Inbound",VLOOKUP(tbl_transaction[[#This Row],[Reference Number]],barang_masuk[],6,FALSE),IF(tbl_transaction[[#This Row],[Type]]="Outbound",VLOOKUP(tbl_transaction[[#This Row],[Reference Number]],barang_keluar[],6,FALSE),""))</f>
        <v>20</v>
      </c>
      <c r="G35" t="str">
        <f>IF(tbl_transaction[[#This Row],[Type]]="Inbound",VLOOKUP(tbl_transaction[[#This Row],[Reference Number]],barang_masuk[],7,FALSE),IF(tbl_transaction[[#This Row],[Type]]="Outbound",VLOOKUP(tbl_transaction[[#This Row],[Reference Number]],barang_keluar[],7,FALSE),""))</f>
        <v>Pack</v>
      </c>
      <c r="H35" t="str">
        <f>IF(tbl_transaction[[#This Row],[Type]]="Inbound",VLOOKUP(tbl_transaction[[#This Row],[Reference Number]],barang_masuk[],3,FALSE),IF(tbl_transaction[[#This Row],[Type]]="Outbound",VLOOKUP(tbl_transaction[[#This Row],[Reference Number]],barang_keluar[],3,FALSE),""))</f>
        <v>PT Supplier 20</v>
      </c>
      <c r="I35" t="str">
        <f>IF(D35='Kartu Stok'!$B$2,COUNTIF($D$3:D35,'Kartu Stok'!$B$2),"")</f>
        <v/>
      </c>
      <c r="L35"/>
    </row>
    <row r="36" spans="1:12" ht="14.5" x14ac:dyDescent="0.35">
      <c r="A36" s="2" t="s">
        <v>513</v>
      </c>
      <c r="B36" s="5">
        <f>IF(LEFT(tbl_transaction[[#This Row],[Reference Number]],2)="GR",VLOOKUP(tbl_transaction[[#This Row],[Reference Number]],barang_masuk[],2,FALSE),IF(LEFT(tbl_transaction[[#This Row],[Reference Number]],2)="DO",VLOOKUP(tbl_transaction[[#This Row],[Reference Number]],barang_keluar[],2,FALSE),""))</f>
        <v>46075</v>
      </c>
      <c r="C36" t="str">
        <f t="shared" si="0"/>
        <v>Inbound</v>
      </c>
      <c r="D36" t="str">
        <f>IF(tbl_transaction[[#This Row],[Type]]="Inbound",VLOOKUP(tbl_transaction[[#This Row],[Reference Number]],barang_masuk[],4,FALSE),IF(tbl_transaction[[#This Row],[Type]]="Outbound",VLOOKUP(tbl_transaction[[#This Row],[Reference Number]],barang_keluar[],4,FALSE),""))</f>
        <v>PER008</v>
      </c>
      <c r="E36" t="str">
        <f>IF(tbl_transaction[[#This Row],[Type]]="Inbound",VLOOKUP(tbl_transaction[[#This Row],[Reference Number]],barang_masuk[],5,FALSE),IF(tbl_transaction[[#This Row],[Type]]="Outbound",VLOOKUP(tbl_transaction[[#This Row],[Reference Number]],barang_keluar[],5,FALSE),""))</f>
        <v>Lifebuoy Personal Care Variant 8</v>
      </c>
      <c r="F36">
        <f>IF(tbl_transaction[[#This Row],[Type]]="Inbound",VLOOKUP(tbl_transaction[[#This Row],[Reference Number]],barang_masuk[],6,FALSE),IF(tbl_transaction[[#This Row],[Type]]="Outbound",VLOOKUP(tbl_transaction[[#This Row],[Reference Number]],barang_keluar[],6,FALSE),""))</f>
        <v>120</v>
      </c>
      <c r="G36" t="str">
        <f>IF(tbl_transaction[[#This Row],[Type]]="Inbound",VLOOKUP(tbl_transaction[[#This Row],[Reference Number]],barang_masuk[],7,FALSE),IF(tbl_transaction[[#This Row],[Type]]="Outbound",VLOOKUP(tbl_transaction[[#This Row],[Reference Number]],barang_keluar[],7,FALSE),""))</f>
        <v>Bottle</v>
      </c>
      <c r="H36" t="str">
        <f>IF(tbl_transaction[[#This Row],[Type]]="Inbound",VLOOKUP(tbl_transaction[[#This Row],[Reference Number]],barang_masuk[],3,FALSE),IF(tbl_transaction[[#This Row],[Type]]="Outbound",VLOOKUP(tbl_transaction[[#This Row],[Reference Number]],barang_keluar[],3,FALSE),""))</f>
        <v>PT Supplier 33</v>
      </c>
      <c r="I36" t="str">
        <f>IF(D36='Kartu Stok'!$B$2,COUNTIF($D$3:D36,'Kartu Stok'!$B$2),"")</f>
        <v/>
      </c>
      <c r="L36"/>
    </row>
    <row r="37" spans="1:12" ht="14.5" x14ac:dyDescent="0.35">
      <c r="A37" s="2" t="s">
        <v>514</v>
      </c>
      <c r="B37" s="5">
        <f>IF(LEFT(tbl_transaction[[#This Row],[Reference Number]],2)="GR",VLOOKUP(tbl_transaction[[#This Row],[Reference Number]],barang_masuk[],2,FALSE),IF(LEFT(tbl_transaction[[#This Row],[Reference Number]],2)="DO",VLOOKUP(tbl_transaction[[#This Row],[Reference Number]],barang_keluar[],2,FALSE),""))</f>
        <v>46123</v>
      </c>
      <c r="C37" t="str">
        <f t="shared" si="0"/>
        <v>Inbound</v>
      </c>
      <c r="D37" t="str">
        <f>IF(tbl_transaction[[#This Row],[Type]]="Inbound",VLOOKUP(tbl_transaction[[#This Row],[Reference Number]],barang_masuk[],4,FALSE),IF(tbl_transaction[[#This Row],[Type]]="Outbound",VLOOKUP(tbl_transaction[[#This Row],[Reference Number]],barang_keluar[],4,FALSE),""))</f>
        <v>PER028</v>
      </c>
      <c r="E37" t="str">
        <f>IF(tbl_transaction[[#This Row],[Type]]="Inbound",VLOOKUP(tbl_transaction[[#This Row],[Reference Number]],barang_masuk[],5,FALSE),IF(tbl_transaction[[#This Row],[Type]]="Outbound",VLOOKUP(tbl_transaction[[#This Row],[Reference Number]],barang_keluar[],5,FALSE),""))</f>
        <v>Sunsilk Personal Care Variant 28</v>
      </c>
      <c r="F37">
        <f>IF(tbl_transaction[[#This Row],[Type]]="Inbound",VLOOKUP(tbl_transaction[[#This Row],[Reference Number]],barang_masuk[],6,FALSE),IF(tbl_transaction[[#This Row],[Type]]="Outbound",VLOOKUP(tbl_transaction[[#This Row],[Reference Number]],barang_keluar[],6,FALSE),""))</f>
        <v>50</v>
      </c>
      <c r="G37" t="str">
        <f>IF(tbl_transaction[[#This Row],[Type]]="Inbound",VLOOKUP(tbl_transaction[[#This Row],[Reference Number]],barang_masuk[],7,FALSE),IF(tbl_transaction[[#This Row],[Type]]="Outbound",VLOOKUP(tbl_transaction[[#This Row],[Reference Number]],barang_keluar[],7,FALSE),""))</f>
        <v>Bottle</v>
      </c>
      <c r="H37" t="str">
        <f>IF(tbl_transaction[[#This Row],[Type]]="Inbound",VLOOKUP(tbl_transaction[[#This Row],[Reference Number]],barang_masuk[],3,FALSE),IF(tbl_transaction[[#This Row],[Type]]="Outbound",VLOOKUP(tbl_transaction[[#This Row],[Reference Number]],barang_keluar[],3,FALSE),""))</f>
        <v>PT Supplier 13</v>
      </c>
      <c r="I37" t="str">
        <f>IF(D37='Kartu Stok'!$B$2,COUNTIF($D$3:D37,'Kartu Stok'!$B$2),"")</f>
        <v/>
      </c>
      <c r="L37"/>
    </row>
    <row r="38" spans="1:12" ht="14.5" x14ac:dyDescent="0.35">
      <c r="A38" s="2" t="s">
        <v>515</v>
      </c>
      <c r="B38" s="5">
        <f>IF(LEFT(tbl_transaction[[#This Row],[Reference Number]],2)="GR",VLOOKUP(tbl_transaction[[#This Row],[Reference Number]],barang_masuk[],2,FALSE),IF(LEFT(tbl_transaction[[#This Row],[Reference Number]],2)="DO",VLOOKUP(tbl_transaction[[#This Row],[Reference Number]],barang_keluar[],2,FALSE),""))</f>
        <v>46105</v>
      </c>
      <c r="C38" t="str">
        <f t="shared" si="0"/>
        <v>Inbound</v>
      </c>
      <c r="D38" t="str">
        <f>IF(tbl_transaction[[#This Row],[Type]]="Inbound",VLOOKUP(tbl_transaction[[#This Row],[Reference Number]],barang_masuk[],4,FALSE),IF(tbl_transaction[[#This Row],[Type]]="Outbound",VLOOKUP(tbl_transaction[[#This Row],[Reference Number]],barang_keluar[],4,FALSE),""))</f>
        <v>DAR017</v>
      </c>
      <c r="E38" t="str">
        <f>IF(tbl_transaction[[#This Row],[Type]]="Inbound",VLOOKUP(tbl_transaction[[#This Row],[Reference Number]],barang_masuk[],5,FALSE),IF(tbl_transaction[[#This Row],[Type]]="Outbound",VLOOKUP(tbl_transaction[[#This Row],[Reference Number]],barang_keluar[],5,FALSE),""))</f>
        <v>Indomilk Dairy Variant 17</v>
      </c>
      <c r="F38">
        <f>IF(tbl_transaction[[#This Row],[Type]]="Inbound",VLOOKUP(tbl_transaction[[#This Row],[Reference Number]],barang_masuk[],6,FALSE),IF(tbl_transaction[[#This Row],[Type]]="Outbound",VLOOKUP(tbl_transaction[[#This Row],[Reference Number]],barang_keluar[],6,FALSE),""))</f>
        <v>50</v>
      </c>
      <c r="G38" t="str">
        <f>IF(tbl_transaction[[#This Row],[Type]]="Inbound",VLOOKUP(tbl_transaction[[#This Row],[Reference Number]],barang_masuk[],7,FALSE),IF(tbl_transaction[[#This Row],[Type]]="Outbound",VLOOKUP(tbl_transaction[[#This Row],[Reference Number]],barang_keluar[],7,FALSE),""))</f>
        <v>Box</v>
      </c>
      <c r="H38" t="str">
        <f>IF(tbl_transaction[[#This Row],[Type]]="Inbound",VLOOKUP(tbl_transaction[[#This Row],[Reference Number]],barang_masuk[],3,FALSE),IF(tbl_transaction[[#This Row],[Type]]="Outbound",VLOOKUP(tbl_transaction[[#This Row],[Reference Number]],barang_keluar[],3,FALSE),""))</f>
        <v>PT Supplier 24</v>
      </c>
      <c r="I38" t="str">
        <f>IF(D38='Kartu Stok'!$B$2,COUNTIF($D$3:D38,'Kartu Stok'!$B$2),"")</f>
        <v/>
      </c>
      <c r="L38"/>
    </row>
    <row r="39" spans="1:12" ht="14.5" x14ac:dyDescent="0.35">
      <c r="A39" s="2" t="s">
        <v>516</v>
      </c>
      <c r="B39" s="5">
        <f>IF(LEFT(tbl_transaction[[#This Row],[Reference Number]],2)="GR",VLOOKUP(tbl_transaction[[#This Row],[Reference Number]],barang_masuk[],2,FALSE),IF(LEFT(tbl_transaction[[#This Row],[Reference Number]],2)="DO",VLOOKUP(tbl_transaction[[#This Row],[Reference Number]],barang_keluar[],2,FALSE),""))</f>
        <v>46087</v>
      </c>
      <c r="C39" t="str">
        <f t="shared" si="0"/>
        <v>Inbound</v>
      </c>
      <c r="D39" t="str">
        <f>IF(tbl_transaction[[#This Row],[Type]]="Inbound",VLOOKUP(tbl_transaction[[#This Row],[Reference Number]],barang_masuk[],4,FALSE),IF(tbl_transaction[[#This Row],[Type]]="Outbound",VLOOKUP(tbl_transaction[[#This Row],[Reference Number]],barang_keluar[],4,FALSE),""))</f>
        <v>INS016</v>
      </c>
      <c r="E39" t="str">
        <f>IF(tbl_transaction[[#This Row],[Type]]="Inbound",VLOOKUP(tbl_transaction[[#This Row],[Reference Number]],barang_masuk[],5,FALSE),IF(tbl_transaction[[#This Row],[Type]]="Outbound",VLOOKUP(tbl_transaction[[#This Row],[Reference Number]],barang_keluar[],5,FALSE),""))</f>
        <v>Sarimi Instant Food Variant 16</v>
      </c>
      <c r="F39">
        <f>IF(tbl_transaction[[#This Row],[Type]]="Inbound",VLOOKUP(tbl_transaction[[#This Row],[Reference Number]],barang_masuk[],6,FALSE),IF(tbl_transaction[[#This Row],[Type]]="Outbound",VLOOKUP(tbl_transaction[[#This Row],[Reference Number]],barang_keluar[],6,FALSE),""))</f>
        <v>50</v>
      </c>
      <c r="G39" t="str">
        <f>IF(tbl_transaction[[#This Row],[Type]]="Inbound",VLOOKUP(tbl_transaction[[#This Row],[Reference Number]],barang_masuk[],7,FALSE),IF(tbl_transaction[[#This Row],[Type]]="Outbound",VLOOKUP(tbl_transaction[[#This Row],[Reference Number]],barang_keluar[],7,FALSE),""))</f>
        <v>Pack</v>
      </c>
      <c r="H39" t="str">
        <f>IF(tbl_transaction[[#This Row],[Type]]="Inbound",VLOOKUP(tbl_transaction[[#This Row],[Reference Number]],barang_masuk[],3,FALSE),IF(tbl_transaction[[#This Row],[Type]]="Outbound",VLOOKUP(tbl_transaction[[#This Row],[Reference Number]],barang_keluar[],3,FALSE),""))</f>
        <v>PT Supplier 08</v>
      </c>
      <c r="I39" t="str">
        <f>IF(D39='Kartu Stok'!$B$2,COUNTIF($D$3:D39,'Kartu Stok'!$B$2),"")</f>
        <v/>
      </c>
      <c r="L39"/>
    </row>
    <row r="40" spans="1:12" ht="14.5" x14ac:dyDescent="0.35">
      <c r="A40" s="2" t="s">
        <v>517</v>
      </c>
      <c r="B40" s="5">
        <f>IF(LEFT(tbl_transaction[[#This Row],[Reference Number]],2)="GR",VLOOKUP(tbl_transaction[[#This Row],[Reference Number]],barang_masuk[],2,FALSE),IF(LEFT(tbl_transaction[[#This Row],[Reference Number]],2)="DO",VLOOKUP(tbl_transaction[[#This Row],[Reference Number]],barang_keluar[],2,FALSE),""))</f>
        <v>46027</v>
      </c>
      <c r="C40" t="str">
        <f t="shared" si="0"/>
        <v>Inbound</v>
      </c>
      <c r="D40" t="str">
        <f>IF(tbl_transaction[[#This Row],[Type]]="Inbound",VLOOKUP(tbl_transaction[[#This Row],[Reference Number]],barang_masuk[],4,FALSE),IF(tbl_transaction[[#This Row],[Type]]="Outbound",VLOOKUP(tbl_transaction[[#This Row],[Reference Number]],barang_keluar[],4,FALSE),""))</f>
        <v>BEV018</v>
      </c>
      <c r="E40" t="str">
        <f>IF(tbl_transaction[[#This Row],[Type]]="Inbound",VLOOKUP(tbl_transaction[[#This Row],[Reference Number]],barang_masuk[],5,FALSE),IF(tbl_transaction[[#This Row],[Type]]="Outbound",VLOOKUP(tbl_transaction[[#This Row],[Reference Number]],barang_keluar[],5,FALSE),""))</f>
        <v>Sosro Beverage Variant 18</v>
      </c>
      <c r="F40">
        <f>IF(tbl_transaction[[#This Row],[Type]]="Inbound",VLOOKUP(tbl_transaction[[#This Row],[Reference Number]],barang_masuk[],6,FALSE),IF(tbl_transaction[[#This Row],[Type]]="Outbound",VLOOKUP(tbl_transaction[[#This Row],[Reference Number]],barang_keluar[],6,FALSE),""))</f>
        <v>120</v>
      </c>
      <c r="G40" t="str">
        <f>IF(tbl_transaction[[#This Row],[Type]]="Inbound",VLOOKUP(tbl_transaction[[#This Row],[Reference Number]],barang_masuk[],7,FALSE),IF(tbl_transaction[[#This Row],[Type]]="Outbound",VLOOKUP(tbl_transaction[[#This Row],[Reference Number]],barang_keluar[],7,FALSE),""))</f>
        <v>Bottle</v>
      </c>
      <c r="H40" t="str">
        <f>IF(tbl_transaction[[#This Row],[Type]]="Inbound",VLOOKUP(tbl_transaction[[#This Row],[Reference Number]],barang_masuk[],3,FALSE),IF(tbl_transaction[[#This Row],[Type]]="Outbound",VLOOKUP(tbl_transaction[[#This Row],[Reference Number]],barang_keluar[],3,FALSE),""))</f>
        <v>PT Supplier 11</v>
      </c>
      <c r="I40" t="str">
        <f>IF(D40='Kartu Stok'!$B$2,COUNTIF($D$3:D40,'Kartu Stok'!$B$2),"")</f>
        <v/>
      </c>
      <c r="L40"/>
    </row>
    <row r="41" spans="1:12" ht="14.5" x14ac:dyDescent="0.35">
      <c r="A41" s="2" t="s">
        <v>518</v>
      </c>
      <c r="B41" s="5">
        <f>IF(LEFT(tbl_transaction[[#This Row],[Reference Number]],2)="GR",VLOOKUP(tbl_transaction[[#This Row],[Reference Number]],barang_masuk[],2,FALSE),IF(LEFT(tbl_transaction[[#This Row],[Reference Number]],2)="DO",VLOOKUP(tbl_transaction[[#This Row],[Reference Number]],barang_keluar[],2,FALSE),""))</f>
        <v>46044</v>
      </c>
      <c r="C41" t="str">
        <f t="shared" si="0"/>
        <v>Inbound</v>
      </c>
      <c r="D41" t="str">
        <f>IF(tbl_transaction[[#This Row],[Type]]="Inbound",VLOOKUP(tbl_transaction[[#This Row],[Reference Number]],barang_masuk[],4,FALSE),IF(tbl_transaction[[#This Row],[Type]]="Outbound",VLOOKUP(tbl_transaction[[#This Row],[Reference Number]],barang_keluar[],4,FALSE),""))</f>
        <v>HOM019</v>
      </c>
      <c r="E41" t="str">
        <f>IF(tbl_transaction[[#This Row],[Type]]="Inbound",VLOOKUP(tbl_transaction[[#This Row],[Reference Number]],barang_masuk[],5,FALSE),IF(tbl_transaction[[#This Row],[Type]]="Outbound",VLOOKUP(tbl_transaction[[#This Row],[Reference Number]],barang_keluar[],5,FALSE),""))</f>
        <v>Rinso Home Care Variant 19</v>
      </c>
      <c r="F41">
        <f>IF(tbl_transaction[[#This Row],[Type]]="Inbound",VLOOKUP(tbl_transaction[[#This Row],[Reference Number]],barang_masuk[],6,FALSE),IF(tbl_transaction[[#This Row],[Type]]="Outbound",VLOOKUP(tbl_transaction[[#This Row],[Reference Number]],barang_keluar[],6,FALSE),""))</f>
        <v>60</v>
      </c>
      <c r="G41" t="str">
        <f>IF(tbl_transaction[[#This Row],[Type]]="Inbound",VLOOKUP(tbl_transaction[[#This Row],[Reference Number]],barang_masuk[],7,FALSE),IF(tbl_transaction[[#This Row],[Type]]="Outbound",VLOOKUP(tbl_transaction[[#This Row],[Reference Number]],barang_keluar[],7,FALSE),""))</f>
        <v>Pack</v>
      </c>
      <c r="H41" t="str">
        <f>IF(tbl_transaction[[#This Row],[Type]]="Inbound",VLOOKUP(tbl_transaction[[#This Row],[Reference Number]],barang_masuk[],3,FALSE),IF(tbl_transaction[[#This Row],[Type]]="Outbound",VLOOKUP(tbl_transaction[[#This Row],[Reference Number]],barang_keluar[],3,FALSE),""))</f>
        <v>PT Supplier 01</v>
      </c>
      <c r="I41" t="str">
        <f>IF(D41='Kartu Stok'!$B$2,COUNTIF($D$3:D41,'Kartu Stok'!$B$2),"")</f>
        <v/>
      </c>
      <c r="L41"/>
    </row>
    <row r="42" spans="1:12" ht="14.5" x14ac:dyDescent="0.35">
      <c r="A42" s="2" t="s">
        <v>519</v>
      </c>
      <c r="B42" s="5">
        <f>IF(LEFT(tbl_transaction[[#This Row],[Reference Number]],2)="GR",VLOOKUP(tbl_transaction[[#This Row],[Reference Number]],barang_masuk[],2,FALSE),IF(LEFT(tbl_transaction[[#This Row],[Reference Number]],2)="DO",VLOOKUP(tbl_transaction[[#This Row],[Reference Number]],barang_keluar[],2,FALSE),""))</f>
        <v>46198</v>
      </c>
      <c r="C42" t="str">
        <f t="shared" si="0"/>
        <v>Inbound</v>
      </c>
      <c r="D42" t="str">
        <f>IF(tbl_transaction[[#This Row],[Type]]="Inbound",VLOOKUP(tbl_transaction[[#This Row],[Reference Number]],barang_masuk[],4,FALSE),IF(tbl_transaction[[#This Row],[Type]]="Outbound",VLOOKUP(tbl_transaction[[#This Row],[Reference Number]],barang_keluar[],4,FALSE),""))</f>
        <v>DAR002</v>
      </c>
      <c r="E42" t="str">
        <f>IF(tbl_transaction[[#This Row],[Type]]="Inbound",VLOOKUP(tbl_transaction[[#This Row],[Reference Number]],barang_masuk[],5,FALSE),IF(tbl_transaction[[#This Row],[Type]]="Outbound",VLOOKUP(tbl_transaction[[#This Row],[Reference Number]],barang_keluar[],5,FALSE),""))</f>
        <v>Indomilk Dairy Variant 2</v>
      </c>
      <c r="F42">
        <f>IF(tbl_transaction[[#This Row],[Type]]="Inbound",VLOOKUP(tbl_transaction[[#This Row],[Reference Number]],barang_masuk[],6,FALSE),IF(tbl_transaction[[#This Row],[Type]]="Outbound",VLOOKUP(tbl_transaction[[#This Row],[Reference Number]],barang_keluar[],6,FALSE),""))</f>
        <v>80</v>
      </c>
      <c r="G42" t="str">
        <f>IF(tbl_transaction[[#This Row],[Type]]="Inbound",VLOOKUP(tbl_transaction[[#This Row],[Reference Number]],barang_masuk[],7,FALSE),IF(tbl_transaction[[#This Row],[Type]]="Outbound",VLOOKUP(tbl_transaction[[#This Row],[Reference Number]],barang_keluar[],7,FALSE),""))</f>
        <v>Box</v>
      </c>
      <c r="H42" t="str">
        <f>IF(tbl_transaction[[#This Row],[Type]]="Inbound",VLOOKUP(tbl_transaction[[#This Row],[Reference Number]],barang_masuk[],3,FALSE),IF(tbl_transaction[[#This Row],[Type]]="Outbound",VLOOKUP(tbl_transaction[[#This Row],[Reference Number]],barang_keluar[],3,FALSE),""))</f>
        <v>PT Supplier 28</v>
      </c>
      <c r="I42" t="str">
        <f>IF(D42='Kartu Stok'!$B$2,COUNTIF($D$3:D42,'Kartu Stok'!$B$2),"")</f>
        <v/>
      </c>
      <c r="L42"/>
    </row>
    <row r="43" spans="1:12" ht="14.5" x14ac:dyDescent="0.35">
      <c r="A43" s="2" t="s">
        <v>520</v>
      </c>
      <c r="B43" s="5">
        <f>IF(LEFT(tbl_transaction[[#This Row],[Reference Number]],2)="GR",VLOOKUP(tbl_transaction[[#This Row],[Reference Number]],barang_masuk[],2,FALSE),IF(LEFT(tbl_transaction[[#This Row],[Reference Number]],2)="DO",VLOOKUP(tbl_transaction[[#This Row],[Reference Number]],barang_keluar[],2,FALSE),""))</f>
        <v>46071</v>
      </c>
      <c r="C43" t="str">
        <f t="shared" si="0"/>
        <v>Inbound</v>
      </c>
      <c r="D43" t="str">
        <f>IF(tbl_transaction[[#This Row],[Type]]="Inbound",VLOOKUP(tbl_transaction[[#This Row],[Reference Number]],barang_masuk[],4,FALSE),IF(tbl_transaction[[#This Row],[Type]]="Outbound",VLOOKUP(tbl_transaction[[#This Row],[Reference Number]],barang_keluar[],4,FALSE),""))</f>
        <v>BEV031</v>
      </c>
      <c r="E43" t="str">
        <f>IF(tbl_transaction[[#This Row],[Type]]="Inbound",VLOOKUP(tbl_transaction[[#This Row],[Reference Number]],barang_masuk[],5,FALSE),IF(tbl_transaction[[#This Row],[Type]]="Outbound",VLOOKUP(tbl_transaction[[#This Row],[Reference Number]],barang_keluar[],5,FALSE),""))</f>
        <v>Sosro Beverage Variant 31</v>
      </c>
      <c r="F43">
        <f>IF(tbl_transaction[[#This Row],[Type]]="Inbound",VLOOKUP(tbl_transaction[[#This Row],[Reference Number]],barang_masuk[],6,FALSE),IF(tbl_transaction[[#This Row],[Type]]="Outbound",VLOOKUP(tbl_transaction[[#This Row],[Reference Number]],barang_keluar[],6,FALSE),""))</f>
        <v>100</v>
      </c>
      <c r="G43" t="str">
        <f>IF(tbl_transaction[[#This Row],[Type]]="Inbound",VLOOKUP(tbl_transaction[[#This Row],[Reference Number]],barang_masuk[],7,FALSE),IF(tbl_transaction[[#This Row],[Type]]="Outbound",VLOOKUP(tbl_transaction[[#This Row],[Reference Number]],barang_keluar[],7,FALSE),""))</f>
        <v>Bottle</v>
      </c>
      <c r="H43" t="str">
        <f>IF(tbl_transaction[[#This Row],[Type]]="Inbound",VLOOKUP(tbl_transaction[[#This Row],[Reference Number]],barang_masuk[],3,FALSE),IF(tbl_transaction[[#This Row],[Type]]="Outbound",VLOOKUP(tbl_transaction[[#This Row],[Reference Number]],barang_keluar[],3,FALSE),""))</f>
        <v>PT Supplier 24</v>
      </c>
      <c r="I43" t="str">
        <f>IF(D43='Kartu Stok'!$B$2,COUNTIF($D$3:D43,'Kartu Stok'!$B$2),"")</f>
        <v/>
      </c>
      <c r="L43"/>
    </row>
    <row r="44" spans="1:12" ht="14.5" x14ac:dyDescent="0.35">
      <c r="A44" s="2" t="s">
        <v>521</v>
      </c>
      <c r="B44" s="5">
        <f>IF(LEFT(tbl_transaction[[#This Row],[Reference Number]],2)="GR",VLOOKUP(tbl_transaction[[#This Row],[Reference Number]],barang_masuk[],2,FALSE),IF(LEFT(tbl_transaction[[#This Row],[Reference Number]],2)="DO",VLOOKUP(tbl_transaction[[#This Row],[Reference Number]],barang_keluar[],2,FALSE),""))</f>
        <v>46165</v>
      </c>
      <c r="C44" t="str">
        <f t="shared" si="0"/>
        <v>Inbound</v>
      </c>
      <c r="D44" t="str">
        <f>IF(tbl_transaction[[#This Row],[Type]]="Inbound",VLOOKUP(tbl_transaction[[#This Row],[Reference Number]],barang_masuk[],4,FALSE),IF(tbl_transaction[[#This Row],[Type]]="Outbound",VLOOKUP(tbl_transaction[[#This Row],[Reference Number]],barang_keluar[],4,FALSE),""))</f>
        <v>HOM001</v>
      </c>
      <c r="E44" t="str">
        <f>IF(tbl_transaction[[#This Row],[Type]]="Inbound",VLOOKUP(tbl_transaction[[#This Row],[Reference Number]],barang_masuk[],5,FALSE),IF(tbl_transaction[[#This Row],[Type]]="Outbound",VLOOKUP(tbl_transaction[[#This Row],[Reference Number]],barang_keluar[],5,FALSE),""))</f>
        <v>Sunlight Home Care Variant 1</v>
      </c>
      <c r="F44">
        <f>IF(tbl_transaction[[#This Row],[Type]]="Inbound",VLOOKUP(tbl_transaction[[#This Row],[Reference Number]],barang_masuk[],6,FALSE),IF(tbl_transaction[[#This Row],[Type]]="Outbound",VLOOKUP(tbl_transaction[[#This Row],[Reference Number]],barang_keluar[],6,FALSE),""))</f>
        <v>100</v>
      </c>
      <c r="G44" t="str">
        <f>IF(tbl_transaction[[#This Row],[Type]]="Inbound",VLOOKUP(tbl_transaction[[#This Row],[Reference Number]],barang_masuk[],7,FALSE),IF(tbl_transaction[[#This Row],[Type]]="Outbound",VLOOKUP(tbl_transaction[[#This Row],[Reference Number]],barang_keluar[],7,FALSE),""))</f>
        <v>Pack</v>
      </c>
      <c r="H44" t="str">
        <f>IF(tbl_transaction[[#This Row],[Type]]="Inbound",VLOOKUP(tbl_transaction[[#This Row],[Reference Number]],barang_masuk[],3,FALSE),IF(tbl_transaction[[#This Row],[Type]]="Outbound",VLOOKUP(tbl_transaction[[#This Row],[Reference Number]],barang_keluar[],3,FALSE),""))</f>
        <v>PT Supplier 03</v>
      </c>
      <c r="I44" t="str">
        <f>IF(D44='Kartu Stok'!$B$2,COUNTIF($D$3:D44,'Kartu Stok'!$B$2),"")</f>
        <v/>
      </c>
      <c r="L44"/>
    </row>
    <row r="45" spans="1:12" ht="14.5" x14ac:dyDescent="0.35">
      <c r="A45" s="2" t="s">
        <v>522</v>
      </c>
      <c r="B45" s="5">
        <f>IF(LEFT(tbl_transaction[[#This Row],[Reference Number]],2)="GR",VLOOKUP(tbl_transaction[[#This Row],[Reference Number]],barang_masuk[],2,FALSE),IF(LEFT(tbl_transaction[[#This Row],[Reference Number]],2)="DO",VLOOKUP(tbl_transaction[[#This Row],[Reference Number]],barang_keluar[],2,FALSE),""))</f>
        <v>46137</v>
      </c>
      <c r="C45" t="str">
        <f t="shared" si="0"/>
        <v>Inbound</v>
      </c>
      <c r="D45" t="str">
        <f>IF(tbl_transaction[[#This Row],[Type]]="Inbound",VLOOKUP(tbl_transaction[[#This Row],[Reference Number]],barang_masuk[],4,FALSE),IF(tbl_transaction[[#This Row],[Type]]="Outbound",VLOOKUP(tbl_transaction[[#This Row],[Reference Number]],barang_keluar[],4,FALSE),""))</f>
        <v>HOM030</v>
      </c>
      <c r="E45" t="str">
        <f>IF(tbl_transaction[[#This Row],[Type]]="Inbound",VLOOKUP(tbl_transaction[[#This Row],[Reference Number]],barang_masuk[],5,FALSE),IF(tbl_transaction[[#This Row],[Type]]="Outbound",VLOOKUP(tbl_transaction[[#This Row],[Reference Number]],barang_keluar[],5,FALSE),""))</f>
        <v>Molto Home Care Variant 30</v>
      </c>
      <c r="F45">
        <f>IF(tbl_transaction[[#This Row],[Type]]="Inbound",VLOOKUP(tbl_transaction[[#This Row],[Reference Number]],barang_masuk[],6,FALSE),IF(tbl_transaction[[#This Row],[Type]]="Outbound",VLOOKUP(tbl_transaction[[#This Row],[Reference Number]],barang_keluar[],6,FALSE),""))</f>
        <v>100</v>
      </c>
      <c r="G45" t="str">
        <f>IF(tbl_transaction[[#This Row],[Type]]="Inbound",VLOOKUP(tbl_transaction[[#This Row],[Reference Number]],barang_masuk[],7,FALSE),IF(tbl_transaction[[#This Row],[Type]]="Outbound",VLOOKUP(tbl_transaction[[#This Row],[Reference Number]],barang_keluar[],7,FALSE),""))</f>
        <v>Pack</v>
      </c>
      <c r="H45" t="str">
        <f>IF(tbl_transaction[[#This Row],[Type]]="Inbound",VLOOKUP(tbl_transaction[[#This Row],[Reference Number]],barang_masuk[],3,FALSE),IF(tbl_transaction[[#This Row],[Type]]="Outbound",VLOOKUP(tbl_transaction[[#This Row],[Reference Number]],barang_keluar[],3,FALSE),""))</f>
        <v>PT Supplier 29</v>
      </c>
      <c r="I45" t="str">
        <f>IF(D45='Kartu Stok'!$B$2,COUNTIF($D$3:D45,'Kartu Stok'!$B$2),"")</f>
        <v/>
      </c>
      <c r="L45"/>
    </row>
    <row r="46" spans="1:12" ht="14.5" x14ac:dyDescent="0.35">
      <c r="A46" s="2" t="s">
        <v>523</v>
      </c>
      <c r="B46" s="5">
        <f>IF(LEFT(tbl_transaction[[#This Row],[Reference Number]],2)="GR",VLOOKUP(tbl_transaction[[#This Row],[Reference Number]],barang_masuk[],2,FALSE),IF(LEFT(tbl_transaction[[#This Row],[Reference Number]],2)="DO",VLOOKUP(tbl_transaction[[#This Row],[Reference Number]],barang_keluar[],2,FALSE),""))</f>
        <v>46107</v>
      </c>
      <c r="C46" t="str">
        <f t="shared" si="0"/>
        <v>Inbound</v>
      </c>
      <c r="D46" t="str">
        <f>IF(tbl_transaction[[#This Row],[Type]]="Inbound",VLOOKUP(tbl_transaction[[#This Row],[Reference Number]],barang_masuk[],4,FALSE),IF(tbl_transaction[[#This Row],[Type]]="Outbound",VLOOKUP(tbl_transaction[[#This Row],[Reference Number]],barang_keluar[],4,FALSE),""))</f>
        <v>DAR017</v>
      </c>
      <c r="E46" t="str">
        <f>IF(tbl_transaction[[#This Row],[Type]]="Inbound",VLOOKUP(tbl_transaction[[#This Row],[Reference Number]],barang_masuk[],5,FALSE),IF(tbl_transaction[[#This Row],[Type]]="Outbound",VLOOKUP(tbl_transaction[[#This Row],[Reference Number]],barang_keluar[],5,FALSE),""))</f>
        <v>Indomilk Dairy Variant 17</v>
      </c>
      <c r="F46">
        <f>IF(tbl_transaction[[#This Row],[Type]]="Inbound",VLOOKUP(tbl_transaction[[#This Row],[Reference Number]],barang_masuk[],6,FALSE),IF(tbl_transaction[[#This Row],[Type]]="Outbound",VLOOKUP(tbl_transaction[[#This Row],[Reference Number]],barang_keluar[],6,FALSE),""))</f>
        <v>80</v>
      </c>
      <c r="G46" t="str">
        <f>IF(tbl_transaction[[#This Row],[Type]]="Inbound",VLOOKUP(tbl_transaction[[#This Row],[Reference Number]],barang_masuk[],7,FALSE),IF(tbl_transaction[[#This Row],[Type]]="Outbound",VLOOKUP(tbl_transaction[[#This Row],[Reference Number]],barang_keluar[],7,FALSE),""))</f>
        <v>Box</v>
      </c>
      <c r="H46" t="str">
        <f>IF(tbl_transaction[[#This Row],[Type]]="Inbound",VLOOKUP(tbl_transaction[[#This Row],[Reference Number]],barang_masuk[],3,FALSE),IF(tbl_transaction[[#This Row],[Type]]="Outbound",VLOOKUP(tbl_transaction[[#This Row],[Reference Number]],barang_keluar[],3,FALSE),""))</f>
        <v>PT Supplier 24</v>
      </c>
      <c r="I46" t="str">
        <f>IF(D46='Kartu Stok'!$B$2,COUNTIF($D$3:D46,'Kartu Stok'!$B$2),"")</f>
        <v/>
      </c>
      <c r="L46"/>
    </row>
    <row r="47" spans="1:12" ht="14.5" x14ac:dyDescent="0.35">
      <c r="A47" s="2" t="s">
        <v>524</v>
      </c>
      <c r="B47" s="5">
        <f>IF(LEFT(tbl_transaction[[#This Row],[Reference Number]],2)="GR",VLOOKUP(tbl_transaction[[#This Row],[Reference Number]],barang_masuk[],2,FALSE),IF(LEFT(tbl_transaction[[#This Row],[Reference Number]],2)="DO",VLOOKUP(tbl_transaction[[#This Row],[Reference Number]],barang_keluar[],2,FALSE),""))</f>
        <v>46131</v>
      </c>
      <c r="C47" t="str">
        <f t="shared" si="0"/>
        <v>Inbound</v>
      </c>
      <c r="D47" t="str">
        <f>IF(tbl_transaction[[#This Row],[Type]]="Inbound",VLOOKUP(tbl_transaction[[#This Row],[Reference Number]],barang_masuk[],4,FALSE),IF(tbl_transaction[[#This Row],[Type]]="Outbound",VLOOKUP(tbl_transaction[[#This Row],[Reference Number]],barang_keluar[],4,FALSE),""))</f>
        <v>PER015</v>
      </c>
      <c r="E47" t="str">
        <f>IF(tbl_transaction[[#This Row],[Type]]="Inbound",VLOOKUP(tbl_transaction[[#This Row],[Reference Number]],barang_masuk[],5,FALSE),IF(tbl_transaction[[#This Row],[Type]]="Outbound",VLOOKUP(tbl_transaction[[#This Row],[Reference Number]],barang_keluar[],5,FALSE),""))</f>
        <v>Sunsilk Personal Care Variant 15</v>
      </c>
      <c r="F47">
        <f>IF(tbl_transaction[[#This Row],[Type]]="Inbound",VLOOKUP(tbl_transaction[[#This Row],[Reference Number]],barang_masuk[],6,FALSE),IF(tbl_transaction[[#This Row],[Type]]="Outbound",VLOOKUP(tbl_transaction[[#This Row],[Reference Number]],barang_keluar[],6,FALSE),""))</f>
        <v>120</v>
      </c>
      <c r="G47" t="str">
        <f>IF(tbl_transaction[[#This Row],[Type]]="Inbound",VLOOKUP(tbl_transaction[[#This Row],[Reference Number]],barang_masuk[],7,FALSE),IF(tbl_transaction[[#This Row],[Type]]="Outbound",VLOOKUP(tbl_transaction[[#This Row],[Reference Number]],barang_keluar[],7,FALSE),""))</f>
        <v>Bottle</v>
      </c>
      <c r="H47" t="str">
        <f>IF(tbl_transaction[[#This Row],[Type]]="Inbound",VLOOKUP(tbl_transaction[[#This Row],[Reference Number]],barang_masuk[],3,FALSE),IF(tbl_transaction[[#This Row],[Type]]="Outbound",VLOOKUP(tbl_transaction[[#This Row],[Reference Number]],barang_keluar[],3,FALSE),""))</f>
        <v>PT Supplier 10</v>
      </c>
      <c r="I47" t="str">
        <f>IF(D47='Kartu Stok'!$B$2,COUNTIF($D$3:D47,'Kartu Stok'!$B$2),"")</f>
        <v/>
      </c>
      <c r="L47"/>
    </row>
    <row r="48" spans="1:12" ht="14.5" x14ac:dyDescent="0.35">
      <c r="A48" s="2" t="s">
        <v>525</v>
      </c>
      <c r="B48" s="5">
        <f>IF(LEFT(tbl_transaction[[#This Row],[Reference Number]],2)="GR",VLOOKUP(tbl_transaction[[#This Row],[Reference Number]],barang_masuk[],2,FALSE),IF(LEFT(tbl_transaction[[#This Row],[Reference Number]],2)="DO",VLOOKUP(tbl_transaction[[#This Row],[Reference Number]],barang_keluar[],2,FALSE),""))</f>
        <v>46134</v>
      </c>
      <c r="C48" t="str">
        <f t="shared" si="0"/>
        <v>Inbound</v>
      </c>
      <c r="D48" t="str">
        <f>IF(tbl_transaction[[#This Row],[Type]]="Inbound",VLOOKUP(tbl_transaction[[#This Row],[Reference Number]],barang_masuk[],4,FALSE),IF(tbl_transaction[[#This Row],[Type]]="Outbound",VLOOKUP(tbl_transaction[[#This Row],[Reference Number]],barang_keluar[],4,FALSE),""))</f>
        <v>INS008</v>
      </c>
      <c r="E48" t="str">
        <f>IF(tbl_transaction[[#This Row],[Type]]="Inbound",VLOOKUP(tbl_transaction[[#This Row],[Reference Number]],barang_masuk[],5,FALSE),IF(tbl_transaction[[#This Row],[Type]]="Outbound",VLOOKUP(tbl_transaction[[#This Row],[Reference Number]],barang_keluar[],5,FALSE),""))</f>
        <v>Indomie Instant Food Variant 8</v>
      </c>
      <c r="F48">
        <f>IF(tbl_transaction[[#This Row],[Type]]="Inbound",VLOOKUP(tbl_transaction[[#This Row],[Reference Number]],barang_masuk[],6,FALSE),IF(tbl_transaction[[#This Row],[Type]]="Outbound",VLOOKUP(tbl_transaction[[#This Row],[Reference Number]],barang_keluar[],6,FALSE),""))</f>
        <v>20</v>
      </c>
      <c r="G48" t="str">
        <f>IF(tbl_transaction[[#This Row],[Type]]="Inbound",VLOOKUP(tbl_transaction[[#This Row],[Reference Number]],barang_masuk[],7,FALSE),IF(tbl_transaction[[#This Row],[Type]]="Outbound",VLOOKUP(tbl_transaction[[#This Row],[Reference Number]],barang_keluar[],7,FALSE),""))</f>
        <v>Pack</v>
      </c>
      <c r="H48" t="str">
        <f>IF(tbl_transaction[[#This Row],[Type]]="Inbound",VLOOKUP(tbl_transaction[[#This Row],[Reference Number]],barang_masuk[],3,FALSE),IF(tbl_transaction[[#This Row],[Type]]="Outbound",VLOOKUP(tbl_transaction[[#This Row],[Reference Number]],barang_keluar[],3,FALSE),""))</f>
        <v>PT Supplier 30</v>
      </c>
      <c r="I48" t="str">
        <f>IF(D48='Kartu Stok'!$B$2,COUNTIF($D$3:D48,'Kartu Stok'!$B$2),"")</f>
        <v/>
      </c>
      <c r="L48"/>
    </row>
    <row r="49" spans="1:12" ht="14.5" x14ac:dyDescent="0.35">
      <c r="A49" s="2" t="s">
        <v>526</v>
      </c>
      <c r="B49" s="5">
        <f>IF(LEFT(tbl_transaction[[#This Row],[Reference Number]],2)="GR",VLOOKUP(tbl_transaction[[#This Row],[Reference Number]],barang_masuk[],2,FALSE),IF(LEFT(tbl_transaction[[#This Row],[Reference Number]],2)="DO",VLOOKUP(tbl_transaction[[#This Row],[Reference Number]],barang_keluar[],2,FALSE),""))</f>
        <v>46123</v>
      </c>
      <c r="C49" t="str">
        <f t="shared" si="0"/>
        <v>Inbound</v>
      </c>
      <c r="D49" t="str">
        <f>IF(tbl_transaction[[#This Row],[Type]]="Inbound",VLOOKUP(tbl_transaction[[#This Row],[Reference Number]],barang_masuk[],4,FALSE),IF(tbl_transaction[[#This Row],[Type]]="Outbound",VLOOKUP(tbl_transaction[[#This Row],[Reference Number]],barang_keluar[],4,FALSE),""))</f>
        <v>BEV015</v>
      </c>
      <c r="E49" t="str">
        <f>IF(tbl_transaction[[#This Row],[Type]]="Inbound",VLOOKUP(tbl_transaction[[#This Row],[Reference Number]],barang_masuk[],5,FALSE),IF(tbl_transaction[[#This Row],[Type]]="Outbound",VLOOKUP(tbl_transaction[[#This Row],[Reference Number]],barang_keluar[],5,FALSE),""))</f>
        <v>Aqua Beverage Variant 15</v>
      </c>
      <c r="F49">
        <f>IF(tbl_transaction[[#This Row],[Type]]="Inbound",VLOOKUP(tbl_transaction[[#This Row],[Reference Number]],barang_masuk[],6,FALSE),IF(tbl_transaction[[#This Row],[Type]]="Outbound",VLOOKUP(tbl_transaction[[#This Row],[Reference Number]],barang_keluar[],6,FALSE),""))</f>
        <v>200</v>
      </c>
      <c r="G49" t="str">
        <f>IF(tbl_transaction[[#This Row],[Type]]="Inbound",VLOOKUP(tbl_transaction[[#This Row],[Reference Number]],barang_masuk[],7,FALSE),IF(tbl_transaction[[#This Row],[Type]]="Outbound",VLOOKUP(tbl_transaction[[#This Row],[Reference Number]],barang_keluar[],7,FALSE),""))</f>
        <v>Bottle</v>
      </c>
      <c r="H49" t="str">
        <f>IF(tbl_transaction[[#This Row],[Type]]="Inbound",VLOOKUP(tbl_transaction[[#This Row],[Reference Number]],barang_masuk[],3,FALSE),IF(tbl_transaction[[#This Row],[Type]]="Outbound",VLOOKUP(tbl_transaction[[#This Row],[Reference Number]],barang_keluar[],3,FALSE),""))</f>
        <v>PT Supplier 13</v>
      </c>
      <c r="I49" t="str">
        <f>IF(D49='Kartu Stok'!$B$2,COUNTIF($D$3:D49,'Kartu Stok'!$B$2),"")</f>
        <v/>
      </c>
      <c r="L49"/>
    </row>
    <row r="50" spans="1:12" ht="14.5" x14ac:dyDescent="0.35">
      <c r="A50" s="2" t="s">
        <v>527</v>
      </c>
      <c r="B50" s="5">
        <f>IF(LEFT(tbl_transaction[[#This Row],[Reference Number]],2)="GR",VLOOKUP(tbl_transaction[[#This Row],[Reference Number]],barang_masuk[],2,FALSE),IF(LEFT(tbl_transaction[[#This Row],[Reference Number]],2)="DO",VLOOKUP(tbl_transaction[[#This Row],[Reference Number]],barang_keluar[],2,FALSE),""))</f>
        <v>46090</v>
      </c>
      <c r="C50" t="str">
        <f t="shared" si="0"/>
        <v>Inbound</v>
      </c>
      <c r="D50" t="str">
        <f>IF(tbl_transaction[[#This Row],[Type]]="Inbound",VLOOKUP(tbl_transaction[[#This Row],[Reference Number]],barang_masuk[],4,FALSE),IF(tbl_transaction[[#This Row],[Type]]="Outbound",VLOOKUP(tbl_transaction[[#This Row],[Reference Number]],barang_keluar[],4,FALSE),""))</f>
        <v>BEV009</v>
      </c>
      <c r="E50" t="str">
        <f>IF(tbl_transaction[[#This Row],[Type]]="Inbound",VLOOKUP(tbl_transaction[[#This Row],[Reference Number]],barang_masuk[],5,FALSE),IF(tbl_transaction[[#This Row],[Type]]="Outbound",VLOOKUP(tbl_transaction[[#This Row],[Reference Number]],barang_keluar[],5,FALSE),""))</f>
        <v>Aqua Beverage Variant 9</v>
      </c>
      <c r="F50">
        <f>IF(tbl_transaction[[#This Row],[Type]]="Inbound",VLOOKUP(tbl_transaction[[#This Row],[Reference Number]],barang_masuk[],6,FALSE),IF(tbl_transaction[[#This Row],[Type]]="Outbound",VLOOKUP(tbl_transaction[[#This Row],[Reference Number]],barang_keluar[],6,FALSE),""))</f>
        <v>30</v>
      </c>
      <c r="G50" t="str">
        <f>IF(tbl_transaction[[#This Row],[Type]]="Inbound",VLOOKUP(tbl_transaction[[#This Row],[Reference Number]],barang_masuk[],7,FALSE),IF(tbl_transaction[[#This Row],[Type]]="Outbound",VLOOKUP(tbl_transaction[[#This Row],[Reference Number]],barang_keluar[],7,FALSE),""))</f>
        <v>Bottle</v>
      </c>
      <c r="H50" t="str">
        <f>IF(tbl_transaction[[#This Row],[Type]]="Inbound",VLOOKUP(tbl_transaction[[#This Row],[Reference Number]],barang_masuk[],3,FALSE),IF(tbl_transaction[[#This Row],[Type]]="Outbound",VLOOKUP(tbl_transaction[[#This Row],[Reference Number]],barang_keluar[],3,FALSE),""))</f>
        <v>PT Supplier 10</v>
      </c>
      <c r="I50" t="str">
        <f>IF(D50='Kartu Stok'!$B$2,COUNTIF($D$3:D50,'Kartu Stok'!$B$2),"")</f>
        <v/>
      </c>
      <c r="L50"/>
    </row>
    <row r="51" spans="1:12" ht="14.5" x14ac:dyDescent="0.35">
      <c r="A51" s="2" t="s">
        <v>528</v>
      </c>
      <c r="B51" s="5">
        <f>IF(LEFT(tbl_transaction[[#This Row],[Reference Number]],2)="GR",VLOOKUP(tbl_transaction[[#This Row],[Reference Number]],barang_masuk[],2,FALSE),IF(LEFT(tbl_transaction[[#This Row],[Reference Number]],2)="DO",VLOOKUP(tbl_transaction[[#This Row],[Reference Number]],barang_keluar[],2,FALSE),""))</f>
        <v>46162</v>
      </c>
      <c r="C51" t="str">
        <f t="shared" si="0"/>
        <v>Inbound</v>
      </c>
      <c r="D51" t="str">
        <f>IF(tbl_transaction[[#This Row],[Type]]="Inbound",VLOOKUP(tbl_transaction[[#This Row],[Reference Number]],barang_masuk[],4,FALSE),IF(tbl_transaction[[#This Row],[Type]]="Outbound",VLOOKUP(tbl_transaction[[#This Row],[Reference Number]],barang_keluar[],4,FALSE),""))</f>
        <v>PER017</v>
      </c>
      <c r="E51" t="str">
        <f>IF(tbl_transaction[[#This Row],[Type]]="Inbound",VLOOKUP(tbl_transaction[[#This Row],[Reference Number]],barang_masuk[],5,FALSE),IF(tbl_transaction[[#This Row],[Type]]="Outbound",VLOOKUP(tbl_transaction[[#This Row],[Reference Number]],barang_keluar[],5,FALSE),""))</f>
        <v>Pepsodent Personal Care Variant 17</v>
      </c>
      <c r="F51">
        <f>IF(tbl_transaction[[#This Row],[Type]]="Inbound",VLOOKUP(tbl_transaction[[#This Row],[Reference Number]],barang_masuk[],6,FALSE),IF(tbl_transaction[[#This Row],[Type]]="Outbound",VLOOKUP(tbl_transaction[[#This Row],[Reference Number]],barang_keluar[],6,FALSE),""))</f>
        <v>150</v>
      </c>
      <c r="G51" t="str">
        <f>IF(tbl_transaction[[#This Row],[Type]]="Inbound",VLOOKUP(tbl_transaction[[#This Row],[Reference Number]],barang_masuk[],7,FALSE),IF(tbl_transaction[[#This Row],[Type]]="Outbound",VLOOKUP(tbl_transaction[[#This Row],[Reference Number]],barang_keluar[],7,FALSE),""))</f>
        <v>Bottle</v>
      </c>
      <c r="H51" t="str">
        <f>IF(tbl_transaction[[#This Row],[Type]]="Inbound",VLOOKUP(tbl_transaction[[#This Row],[Reference Number]],barang_masuk[],3,FALSE),IF(tbl_transaction[[#This Row],[Type]]="Outbound",VLOOKUP(tbl_transaction[[#This Row],[Reference Number]],barang_keluar[],3,FALSE),""))</f>
        <v>PT Supplier 33</v>
      </c>
      <c r="I51" t="str">
        <f>IF(D51='Kartu Stok'!$B$2,COUNTIF($D$3:D51,'Kartu Stok'!$B$2),"")</f>
        <v/>
      </c>
      <c r="L51"/>
    </row>
    <row r="52" spans="1:12" ht="14.5" x14ac:dyDescent="0.35">
      <c r="A52" s="2" t="s">
        <v>529</v>
      </c>
      <c r="B52" s="5">
        <f>IF(LEFT(tbl_transaction[[#This Row],[Reference Number]],2)="GR",VLOOKUP(tbl_transaction[[#This Row],[Reference Number]],barang_masuk[],2,FALSE),IF(LEFT(tbl_transaction[[#This Row],[Reference Number]],2)="DO",VLOOKUP(tbl_transaction[[#This Row],[Reference Number]],barang_keluar[],2,FALSE),""))</f>
        <v>46091</v>
      </c>
      <c r="C52" t="str">
        <f t="shared" si="0"/>
        <v>Inbound</v>
      </c>
      <c r="D52" t="str">
        <f>IF(tbl_transaction[[#This Row],[Type]]="Inbound",VLOOKUP(tbl_transaction[[#This Row],[Reference Number]],barang_masuk[],4,FALSE),IF(tbl_transaction[[#This Row],[Type]]="Outbound",VLOOKUP(tbl_transaction[[#This Row],[Reference Number]],barang_keluar[],4,FALSE),""))</f>
        <v>BEV024</v>
      </c>
      <c r="E52" t="str">
        <f>IF(tbl_transaction[[#This Row],[Type]]="Inbound",VLOOKUP(tbl_transaction[[#This Row],[Reference Number]],barang_masuk[],5,FALSE),IF(tbl_transaction[[#This Row],[Type]]="Outbound",VLOOKUP(tbl_transaction[[#This Row],[Reference Number]],barang_keluar[],5,FALSE),""))</f>
        <v>Aqua Beverage Variant 24</v>
      </c>
      <c r="F52">
        <f>IF(tbl_transaction[[#This Row],[Type]]="Inbound",VLOOKUP(tbl_transaction[[#This Row],[Reference Number]],barang_masuk[],6,FALSE),IF(tbl_transaction[[#This Row],[Type]]="Outbound",VLOOKUP(tbl_transaction[[#This Row],[Reference Number]],barang_keluar[],6,FALSE),""))</f>
        <v>60</v>
      </c>
      <c r="G52" t="str">
        <f>IF(tbl_transaction[[#This Row],[Type]]="Inbound",VLOOKUP(tbl_transaction[[#This Row],[Reference Number]],barang_masuk[],7,FALSE),IF(tbl_transaction[[#This Row],[Type]]="Outbound",VLOOKUP(tbl_transaction[[#This Row],[Reference Number]],barang_keluar[],7,FALSE),""))</f>
        <v>Bottle</v>
      </c>
      <c r="H52" t="str">
        <f>IF(tbl_transaction[[#This Row],[Type]]="Inbound",VLOOKUP(tbl_transaction[[#This Row],[Reference Number]],barang_masuk[],3,FALSE),IF(tbl_transaction[[#This Row],[Type]]="Outbound",VLOOKUP(tbl_transaction[[#This Row],[Reference Number]],barang_keluar[],3,FALSE),""))</f>
        <v>PT Supplier 13</v>
      </c>
      <c r="I52" t="str">
        <f>IF(D52='Kartu Stok'!$B$2,COUNTIF($D$3:D52,'Kartu Stok'!$B$2),"")</f>
        <v/>
      </c>
      <c r="L52"/>
    </row>
    <row r="53" spans="1:12" ht="14.5" x14ac:dyDescent="0.35">
      <c r="A53" s="2" t="s">
        <v>530</v>
      </c>
      <c r="B53" s="5">
        <f>IF(LEFT(tbl_transaction[[#This Row],[Reference Number]],2)="GR",VLOOKUP(tbl_transaction[[#This Row],[Reference Number]],barang_masuk[],2,FALSE),IF(LEFT(tbl_transaction[[#This Row],[Reference Number]],2)="DO",VLOOKUP(tbl_transaction[[#This Row],[Reference Number]],barang_keluar[],2,FALSE),""))</f>
        <v>46051</v>
      </c>
      <c r="C53" t="str">
        <f t="shared" si="0"/>
        <v>Inbound</v>
      </c>
      <c r="D53" t="str">
        <f>IF(tbl_transaction[[#This Row],[Type]]="Inbound",VLOOKUP(tbl_transaction[[#This Row],[Reference Number]],barang_masuk[],4,FALSE),IF(tbl_transaction[[#This Row],[Type]]="Outbound",VLOOKUP(tbl_transaction[[#This Row],[Reference Number]],barang_keluar[],4,FALSE),""))</f>
        <v>BAB015</v>
      </c>
      <c r="E53" t="str">
        <f>IF(tbl_transaction[[#This Row],[Type]]="Inbound",VLOOKUP(tbl_transaction[[#This Row],[Reference Number]],barang_masuk[],5,FALSE),IF(tbl_transaction[[#This Row],[Type]]="Outbound",VLOOKUP(tbl_transaction[[#This Row],[Reference Number]],barang_keluar[],5,FALSE),""))</f>
        <v>MamyPoko Baby Care Variant 15</v>
      </c>
      <c r="F53">
        <f>IF(tbl_transaction[[#This Row],[Type]]="Inbound",VLOOKUP(tbl_transaction[[#This Row],[Reference Number]],barang_masuk[],6,FALSE),IF(tbl_transaction[[#This Row],[Type]]="Outbound",VLOOKUP(tbl_transaction[[#This Row],[Reference Number]],barang_keluar[],6,FALSE),""))</f>
        <v>200</v>
      </c>
      <c r="G53" t="str">
        <f>IF(tbl_transaction[[#This Row],[Type]]="Inbound",VLOOKUP(tbl_transaction[[#This Row],[Reference Number]],barang_masuk[],7,FALSE),IF(tbl_transaction[[#This Row],[Type]]="Outbound",VLOOKUP(tbl_transaction[[#This Row],[Reference Number]],barang_keluar[],7,FALSE),""))</f>
        <v>Pack</v>
      </c>
      <c r="H53" t="str">
        <f>IF(tbl_transaction[[#This Row],[Type]]="Inbound",VLOOKUP(tbl_transaction[[#This Row],[Reference Number]],barang_masuk[],3,FALSE),IF(tbl_transaction[[#This Row],[Type]]="Outbound",VLOOKUP(tbl_transaction[[#This Row],[Reference Number]],barang_keluar[],3,FALSE),""))</f>
        <v>PT Supplier 22</v>
      </c>
      <c r="I53" t="str">
        <f>IF(D53='Kartu Stok'!$B$2,COUNTIF($D$3:D53,'Kartu Stok'!$B$2),"")</f>
        <v/>
      </c>
      <c r="L53"/>
    </row>
    <row r="54" spans="1:12" ht="14.5" x14ac:dyDescent="0.35">
      <c r="A54" s="2" t="s">
        <v>531</v>
      </c>
      <c r="B54" s="5">
        <f>IF(LEFT(tbl_transaction[[#This Row],[Reference Number]],2)="GR",VLOOKUP(tbl_transaction[[#This Row],[Reference Number]],barang_masuk[],2,FALSE),IF(LEFT(tbl_transaction[[#This Row],[Reference Number]],2)="DO",VLOOKUP(tbl_transaction[[#This Row],[Reference Number]],barang_keluar[],2,FALSE),""))</f>
        <v>46152</v>
      </c>
      <c r="C54" t="str">
        <f t="shared" si="0"/>
        <v>Inbound</v>
      </c>
      <c r="D54" t="str">
        <f>IF(tbl_transaction[[#This Row],[Type]]="Inbound",VLOOKUP(tbl_transaction[[#This Row],[Reference Number]],barang_masuk[],4,FALSE),IF(tbl_transaction[[#This Row],[Type]]="Outbound",VLOOKUP(tbl_transaction[[#This Row],[Reference Number]],barang_keluar[],4,FALSE),""))</f>
        <v>DAR001</v>
      </c>
      <c r="E54" t="str">
        <f>IF(tbl_transaction[[#This Row],[Type]]="Inbound",VLOOKUP(tbl_transaction[[#This Row],[Reference Number]],barang_masuk[],5,FALSE),IF(tbl_transaction[[#This Row],[Type]]="Outbound",VLOOKUP(tbl_transaction[[#This Row],[Reference Number]],barang_keluar[],5,FALSE),""))</f>
        <v>Ultra Milk Dairy Variant 1</v>
      </c>
      <c r="F54">
        <f>IF(tbl_transaction[[#This Row],[Type]]="Inbound",VLOOKUP(tbl_transaction[[#This Row],[Reference Number]],barang_masuk[],6,FALSE),IF(tbl_transaction[[#This Row],[Type]]="Outbound",VLOOKUP(tbl_transaction[[#This Row],[Reference Number]],barang_keluar[],6,FALSE),""))</f>
        <v>50</v>
      </c>
      <c r="G54" t="str">
        <f>IF(tbl_transaction[[#This Row],[Type]]="Inbound",VLOOKUP(tbl_transaction[[#This Row],[Reference Number]],barang_masuk[],7,FALSE),IF(tbl_transaction[[#This Row],[Type]]="Outbound",VLOOKUP(tbl_transaction[[#This Row],[Reference Number]],barang_keluar[],7,FALSE),""))</f>
        <v>Box</v>
      </c>
      <c r="H54" t="str">
        <f>IF(tbl_transaction[[#This Row],[Type]]="Inbound",VLOOKUP(tbl_transaction[[#This Row],[Reference Number]],barang_masuk[],3,FALSE),IF(tbl_transaction[[#This Row],[Type]]="Outbound",VLOOKUP(tbl_transaction[[#This Row],[Reference Number]],barang_keluar[],3,FALSE),""))</f>
        <v>PT Supplier 24</v>
      </c>
      <c r="I54" t="str">
        <f>IF(D54='Kartu Stok'!$B$2,COUNTIF($D$3:D54,'Kartu Stok'!$B$2),"")</f>
        <v/>
      </c>
      <c r="L54"/>
    </row>
    <row r="55" spans="1:12" ht="14.5" x14ac:dyDescent="0.35">
      <c r="A55" s="2" t="s">
        <v>532</v>
      </c>
      <c r="B55" s="5">
        <f>IF(LEFT(tbl_transaction[[#This Row],[Reference Number]],2)="GR",VLOOKUP(tbl_transaction[[#This Row],[Reference Number]],barang_masuk[],2,FALSE),IF(LEFT(tbl_transaction[[#This Row],[Reference Number]],2)="DO",VLOOKUP(tbl_transaction[[#This Row],[Reference Number]],barang_keluar[],2,FALSE),""))</f>
        <v>46132</v>
      </c>
      <c r="C55" t="str">
        <f t="shared" si="0"/>
        <v>Inbound</v>
      </c>
      <c r="D55" t="str">
        <f>IF(tbl_transaction[[#This Row],[Type]]="Inbound",VLOOKUP(tbl_transaction[[#This Row],[Reference Number]],barang_masuk[],4,FALSE),IF(tbl_transaction[[#This Row],[Type]]="Outbound",VLOOKUP(tbl_transaction[[#This Row],[Reference Number]],barang_keluar[],4,FALSE),""))</f>
        <v>PER025</v>
      </c>
      <c r="E55" t="str">
        <f>IF(tbl_transaction[[#This Row],[Type]]="Inbound",VLOOKUP(tbl_transaction[[#This Row],[Reference Number]],barang_masuk[],5,FALSE),IF(tbl_transaction[[#This Row],[Type]]="Outbound",VLOOKUP(tbl_transaction[[#This Row],[Reference Number]],barang_keluar[],5,FALSE),""))</f>
        <v>Pepsodent Personal Care Variant 25</v>
      </c>
      <c r="F55">
        <f>IF(tbl_transaction[[#This Row],[Type]]="Inbound",VLOOKUP(tbl_transaction[[#This Row],[Reference Number]],barang_masuk[],6,FALSE),IF(tbl_transaction[[#This Row],[Type]]="Outbound",VLOOKUP(tbl_transaction[[#This Row],[Reference Number]],barang_keluar[],6,FALSE),""))</f>
        <v>200</v>
      </c>
      <c r="G55" t="str">
        <f>IF(tbl_transaction[[#This Row],[Type]]="Inbound",VLOOKUP(tbl_transaction[[#This Row],[Reference Number]],barang_masuk[],7,FALSE),IF(tbl_transaction[[#This Row],[Type]]="Outbound",VLOOKUP(tbl_transaction[[#This Row],[Reference Number]],barang_keluar[],7,FALSE),""))</f>
        <v>Bottle</v>
      </c>
      <c r="H55" t="str">
        <f>IF(tbl_transaction[[#This Row],[Type]]="Inbound",VLOOKUP(tbl_transaction[[#This Row],[Reference Number]],barang_masuk[],3,FALSE),IF(tbl_transaction[[#This Row],[Type]]="Outbound",VLOOKUP(tbl_transaction[[#This Row],[Reference Number]],barang_keluar[],3,FALSE),""))</f>
        <v>PT Supplier 19</v>
      </c>
      <c r="I55" t="str">
        <f>IF(D55='Kartu Stok'!$B$2,COUNTIF($D$3:D55,'Kartu Stok'!$B$2),"")</f>
        <v/>
      </c>
      <c r="L55"/>
    </row>
    <row r="56" spans="1:12" ht="14.5" x14ac:dyDescent="0.35">
      <c r="A56" s="2" t="s">
        <v>533</v>
      </c>
      <c r="B56" s="5">
        <f>IF(LEFT(tbl_transaction[[#This Row],[Reference Number]],2)="GR",VLOOKUP(tbl_transaction[[#This Row],[Reference Number]],barang_masuk[],2,FALSE),IF(LEFT(tbl_transaction[[#This Row],[Reference Number]],2)="DO",VLOOKUP(tbl_transaction[[#This Row],[Reference Number]],barang_keluar[],2,FALSE),""))</f>
        <v>46082</v>
      </c>
      <c r="C56" t="str">
        <f t="shared" si="0"/>
        <v>Inbound</v>
      </c>
      <c r="D56" t="str">
        <f>IF(tbl_transaction[[#This Row],[Type]]="Inbound",VLOOKUP(tbl_transaction[[#This Row],[Reference Number]],barang_masuk[],4,FALSE),IF(tbl_transaction[[#This Row],[Type]]="Outbound",VLOOKUP(tbl_transaction[[#This Row],[Reference Number]],barang_keluar[],4,FALSE),""))</f>
        <v>BEV028</v>
      </c>
      <c r="E56" t="str">
        <f>IF(tbl_transaction[[#This Row],[Type]]="Inbound",VLOOKUP(tbl_transaction[[#This Row],[Reference Number]],barang_masuk[],5,FALSE),IF(tbl_transaction[[#This Row],[Type]]="Outbound",VLOOKUP(tbl_transaction[[#This Row],[Reference Number]],barang_keluar[],5,FALSE),""))</f>
        <v>Pocari Beverage Variant 28</v>
      </c>
      <c r="F56">
        <f>IF(tbl_transaction[[#This Row],[Type]]="Inbound",VLOOKUP(tbl_transaction[[#This Row],[Reference Number]],barang_masuk[],6,FALSE),IF(tbl_transaction[[#This Row],[Type]]="Outbound",VLOOKUP(tbl_transaction[[#This Row],[Reference Number]],barang_keluar[],6,FALSE),""))</f>
        <v>100</v>
      </c>
      <c r="G56" t="str">
        <f>IF(tbl_transaction[[#This Row],[Type]]="Inbound",VLOOKUP(tbl_transaction[[#This Row],[Reference Number]],barang_masuk[],7,FALSE),IF(tbl_transaction[[#This Row],[Type]]="Outbound",VLOOKUP(tbl_transaction[[#This Row],[Reference Number]],barang_keluar[],7,FALSE),""))</f>
        <v>Bottle</v>
      </c>
      <c r="H56" t="str">
        <f>IF(tbl_transaction[[#This Row],[Type]]="Inbound",VLOOKUP(tbl_transaction[[#This Row],[Reference Number]],barang_masuk[],3,FALSE),IF(tbl_transaction[[#This Row],[Type]]="Outbound",VLOOKUP(tbl_transaction[[#This Row],[Reference Number]],barang_keluar[],3,FALSE),""))</f>
        <v>PT Supplier 05</v>
      </c>
      <c r="I56" t="str">
        <f>IF(D56='Kartu Stok'!$B$2,COUNTIF($D$3:D56,'Kartu Stok'!$B$2),"")</f>
        <v/>
      </c>
      <c r="L56"/>
    </row>
    <row r="57" spans="1:12" ht="14.5" x14ac:dyDescent="0.35">
      <c r="A57" s="2" t="s">
        <v>534</v>
      </c>
      <c r="B57" s="5">
        <f>IF(LEFT(tbl_transaction[[#This Row],[Reference Number]],2)="GR",VLOOKUP(tbl_transaction[[#This Row],[Reference Number]],barang_masuk[],2,FALSE),IF(LEFT(tbl_transaction[[#This Row],[Reference Number]],2)="DO",VLOOKUP(tbl_transaction[[#This Row],[Reference Number]],barang_keluar[],2,FALSE),""))</f>
        <v>46088</v>
      </c>
      <c r="C57" t="str">
        <f t="shared" si="0"/>
        <v>Inbound</v>
      </c>
      <c r="D57" t="str">
        <f>IF(tbl_transaction[[#This Row],[Type]]="Inbound",VLOOKUP(tbl_transaction[[#This Row],[Reference Number]],barang_masuk[],4,FALSE),IF(tbl_transaction[[#This Row],[Type]]="Outbound",VLOOKUP(tbl_transaction[[#This Row],[Reference Number]],barang_keluar[],4,FALSE),""))</f>
        <v>BAB019</v>
      </c>
      <c r="E57" t="str">
        <f>IF(tbl_transaction[[#This Row],[Type]]="Inbound",VLOOKUP(tbl_transaction[[#This Row],[Reference Number]],barang_masuk[],5,FALSE),IF(tbl_transaction[[#This Row],[Type]]="Outbound",VLOOKUP(tbl_transaction[[#This Row],[Reference Number]],barang_keluar[],5,FALSE),""))</f>
        <v>Zwitsal Baby Care Variant 19</v>
      </c>
      <c r="F57">
        <f>IF(tbl_transaction[[#This Row],[Type]]="Inbound",VLOOKUP(tbl_transaction[[#This Row],[Reference Number]],barang_masuk[],6,FALSE),IF(tbl_transaction[[#This Row],[Type]]="Outbound",VLOOKUP(tbl_transaction[[#This Row],[Reference Number]],barang_keluar[],6,FALSE),""))</f>
        <v>60</v>
      </c>
      <c r="G57" t="str">
        <f>IF(tbl_transaction[[#This Row],[Type]]="Inbound",VLOOKUP(tbl_transaction[[#This Row],[Reference Number]],barang_masuk[],7,FALSE),IF(tbl_transaction[[#This Row],[Type]]="Outbound",VLOOKUP(tbl_transaction[[#This Row],[Reference Number]],barang_keluar[],7,FALSE),""))</f>
        <v>Pack</v>
      </c>
      <c r="H57" t="str">
        <f>IF(tbl_transaction[[#This Row],[Type]]="Inbound",VLOOKUP(tbl_transaction[[#This Row],[Reference Number]],barang_masuk[],3,FALSE),IF(tbl_transaction[[#This Row],[Type]]="Outbound",VLOOKUP(tbl_transaction[[#This Row],[Reference Number]],barang_keluar[],3,FALSE),""))</f>
        <v>PT Supplier 02</v>
      </c>
      <c r="I57" t="str">
        <f>IF(D57='Kartu Stok'!$B$2,COUNTIF($D$3:D57,'Kartu Stok'!$B$2),"")</f>
        <v/>
      </c>
      <c r="L57"/>
    </row>
    <row r="58" spans="1:12" ht="14.5" x14ac:dyDescent="0.35">
      <c r="A58" s="2" t="s">
        <v>535</v>
      </c>
      <c r="B58" s="5">
        <f>IF(LEFT(tbl_transaction[[#This Row],[Reference Number]],2)="GR",VLOOKUP(tbl_transaction[[#This Row],[Reference Number]],barang_masuk[],2,FALSE),IF(LEFT(tbl_transaction[[#This Row],[Reference Number]],2)="DO",VLOOKUP(tbl_transaction[[#This Row],[Reference Number]],barang_keluar[],2,FALSE),""))</f>
        <v>46064</v>
      </c>
      <c r="C58" t="str">
        <f t="shared" si="0"/>
        <v>Inbound</v>
      </c>
      <c r="D58" t="str">
        <f>IF(tbl_transaction[[#This Row],[Type]]="Inbound",VLOOKUP(tbl_transaction[[#This Row],[Reference Number]],barang_masuk[],4,FALSE),IF(tbl_transaction[[#This Row],[Type]]="Outbound",VLOOKUP(tbl_transaction[[#This Row],[Reference Number]],barang_keluar[],4,FALSE),""))</f>
        <v>PER013</v>
      </c>
      <c r="E58" t="str">
        <f>IF(tbl_transaction[[#This Row],[Type]]="Inbound",VLOOKUP(tbl_transaction[[#This Row],[Reference Number]],barang_masuk[],5,FALSE),IF(tbl_transaction[[#This Row],[Type]]="Outbound",VLOOKUP(tbl_transaction[[#This Row],[Reference Number]],barang_keluar[],5,FALSE),""))</f>
        <v>Pepsodent Personal Care Variant 13</v>
      </c>
      <c r="F58">
        <f>IF(tbl_transaction[[#This Row],[Type]]="Inbound",VLOOKUP(tbl_transaction[[#This Row],[Reference Number]],barang_masuk[],6,FALSE),IF(tbl_transaction[[#This Row],[Type]]="Outbound",VLOOKUP(tbl_transaction[[#This Row],[Reference Number]],barang_keluar[],6,FALSE),""))</f>
        <v>120</v>
      </c>
      <c r="G58" t="str">
        <f>IF(tbl_transaction[[#This Row],[Type]]="Inbound",VLOOKUP(tbl_transaction[[#This Row],[Reference Number]],barang_masuk[],7,FALSE),IF(tbl_transaction[[#This Row],[Type]]="Outbound",VLOOKUP(tbl_transaction[[#This Row],[Reference Number]],barang_keluar[],7,FALSE),""))</f>
        <v>Bottle</v>
      </c>
      <c r="H58" t="str">
        <f>IF(tbl_transaction[[#This Row],[Type]]="Inbound",VLOOKUP(tbl_transaction[[#This Row],[Reference Number]],barang_masuk[],3,FALSE),IF(tbl_transaction[[#This Row],[Type]]="Outbound",VLOOKUP(tbl_transaction[[#This Row],[Reference Number]],barang_keluar[],3,FALSE),""))</f>
        <v>PT Supplier 16</v>
      </c>
      <c r="I58" t="str">
        <f>IF(D58='Kartu Stok'!$B$2,COUNTIF($D$3:D58,'Kartu Stok'!$B$2),"")</f>
        <v/>
      </c>
      <c r="L58"/>
    </row>
    <row r="59" spans="1:12" ht="14.5" x14ac:dyDescent="0.35">
      <c r="A59" s="2" t="s">
        <v>536</v>
      </c>
      <c r="B59" s="5">
        <f>IF(LEFT(tbl_transaction[[#This Row],[Reference Number]],2)="GR",VLOOKUP(tbl_transaction[[#This Row],[Reference Number]],barang_masuk[],2,FALSE),IF(LEFT(tbl_transaction[[#This Row],[Reference Number]],2)="DO",VLOOKUP(tbl_transaction[[#This Row],[Reference Number]],barang_keluar[],2,FALSE),""))</f>
        <v>46102</v>
      </c>
      <c r="C59" t="str">
        <f t="shared" si="0"/>
        <v>Inbound</v>
      </c>
      <c r="D59" t="str">
        <f>IF(tbl_transaction[[#This Row],[Type]]="Inbound",VLOOKUP(tbl_transaction[[#This Row],[Reference Number]],barang_masuk[],4,FALSE),IF(tbl_transaction[[#This Row],[Type]]="Outbound",VLOOKUP(tbl_transaction[[#This Row],[Reference Number]],barang_keluar[],4,FALSE),""))</f>
        <v>DAR020</v>
      </c>
      <c r="E59" t="str">
        <f>IF(tbl_transaction[[#This Row],[Type]]="Inbound",VLOOKUP(tbl_transaction[[#This Row],[Reference Number]],barang_masuk[],5,FALSE),IF(tbl_transaction[[#This Row],[Type]]="Outbound",VLOOKUP(tbl_transaction[[#This Row],[Reference Number]],barang_keluar[],5,FALSE),""))</f>
        <v>Ultra Milk Dairy Variant 20</v>
      </c>
      <c r="F59">
        <f>IF(tbl_transaction[[#This Row],[Type]]="Inbound",VLOOKUP(tbl_transaction[[#This Row],[Reference Number]],barang_masuk[],6,FALSE),IF(tbl_transaction[[#This Row],[Type]]="Outbound",VLOOKUP(tbl_transaction[[#This Row],[Reference Number]],barang_keluar[],6,FALSE),""))</f>
        <v>100</v>
      </c>
      <c r="G59" t="str">
        <f>IF(tbl_transaction[[#This Row],[Type]]="Inbound",VLOOKUP(tbl_transaction[[#This Row],[Reference Number]],barang_masuk[],7,FALSE),IF(tbl_transaction[[#This Row],[Type]]="Outbound",VLOOKUP(tbl_transaction[[#This Row],[Reference Number]],barang_keluar[],7,FALSE),""))</f>
        <v>Box</v>
      </c>
      <c r="H59" t="str">
        <f>IF(tbl_transaction[[#This Row],[Type]]="Inbound",VLOOKUP(tbl_transaction[[#This Row],[Reference Number]],barang_masuk[],3,FALSE),IF(tbl_transaction[[#This Row],[Type]]="Outbound",VLOOKUP(tbl_transaction[[#This Row],[Reference Number]],barang_keluar[],3,FALSE),""))</f>
        <v>PT Supplier 14</v>
      </c>
      <c r="I59" t="str">
        <f>IF(D59='Kartu Stok'!$B$2,COUNTIF($D$3:D59,'Kartu Stok'!$B$2),"")</f>
        <v/>
      </c>
      <c r="L59"/>
    </row>
    <row r="60" spans="1:12" ht="14.5" x14ac:dyDescent="0.35">
      <c r="A60" s="2" t="s">
        <v>537</v>
      </c>
      <c r="B60" s="5">
        <f>IF(LEFT(tbl_transaction[[#This Row],[Reference Number]],2)="GR",VLOOKUP(tbl_transaction[[#This Row],[Reference Number]],barang_masuk[],2,FALSE),IF(LEFT(tbl_transaction[[#This Row],[Reference Number]],2)="DO",VLOOKUP(tbl_transaction[[#This Row],[Reference Number]],barang_keluar[],2,FALSE),""))</f>
        <v>46057</v>
      </c>
      <c r="C60" t="str">
        <f t="shared" si="0"/>
        <v>Inbound</v>
      </c>
      <c r="D60" t="str">
        <f>IF(tbl_transaction[[#This Row],[Type]]="Inbound",VLOOKUP(tbl_transaction[[#This Row],[Reference Number]],barang_masuk[],4,FALSE),IF(tbl_transaction[[#This Row],[Type]]="Outbound",VLOOKUP(tbl_transaction[[#This Row],[Reference Number]],barang_keluar[],4,FALSE),""))</f>
        <v>INS007</v>
      </c>
      <c r="E60" t="str">
        <f>IF(tbl_transaction[[#This Row],[Type]]="Inbound",VLOOKUP(tbl_transaction[[#This Row],[Reference Number]],barang_masuk[],5,FALSE),IF(tbl_transaction[[#This Row],[Type]]="Outbound",VLOOKUP(tbl_transaction[[#This Row],[Reference Number]],barang_keluar[],5,FALSE),""))</f>
        <v>Supermi Instant Food Variant 7</v>
      </c>
      <c r="F60">
        <f>IF(tbl_transaction[[#This Row],[Type]]="Inbound",VLOOKUP(tbl_transaction[[#This Row],[Reference Number]],barang_masuk[],6,FALSE),IF(tbl_transaction[[#This Row],[Type]]="Outbound",VLOOKUP(tbl_transaction[[#This Row],[Reference Number]],barang_keluar[],6,FALSE),""))</f>
        <v>40</v>
      </c>
      <c r="G60" t="str">
        <f>IF(tbl_transaction[[#This Row],[Type]]="Inbound",VLOOKUP(tbl_transaction[[#This Row],[Reference Number]],barang_masuk[],7,FALSE),IF(tbl_transaction[[#This Row],[Type]]="Outbound",VLOOKUP(tbl_transaction[[#This Row],[Reference Number]],barang_keluar[],7,FALSE),""))</f>
        <v>Pack</v>
      </c>
      <c r="H60" t="str">
        <f>IF(tbl_transaction[[#This Row],[Type]]="Inbound",VLOOKUP(tbl_transaction[[#This Row],[Reference Number]],barang_masuk[],3,FALSE),IF(tbl_transaction[[#This Row],[Type]]="Outbound",VLOOKUP(tbl_transaction[[#This Row],[Reference Number]],barang_keluar[],3,FALSE),""))</f>
        <v>PT Supplier 28</v>
      </c>
      <c r="I60" t="str">
        <f>IF(D60='Kartu Stok'!$B$2,COUNTIF($D$3:D60,'Kartu Stok'!$B$2),"")</f>
        <v/>
      </c>
      <c r="L60"/>
    </row>
    <row r="61" spans="1:12" ht="14.5" x14ac:dyDescent="0.35">
      <c r="A61" s="2" t="s">
        <v>538</v>
      </c>
      <c r="B61" s="5">
        <f>IF(LEFT(tbl_transaction[[#This Row],[Reference Number]],2)="GR",VLOOKUP(tbl_transaction[[#This Row],[Reference Number]],barang_masuk[],2,FALSE),IF(LEFT(tbl_transaction[[#This Row],[Reference Number]],2)="DO",VLOOKUP(tbl_transaction[[#This Row],[Reference Number]],barang_keluar[],2,FALSE),""))</f>
        <v>46045</v>
      </c>
      <c r="C61" t="str">
        <f t="shared" si="0"/>
        <v>Inbound</v>
      </c>
      <c r="D61" t="str">
        <f>IF(tbl_transaction[[#This Row],[Type]]="Inbound",VLOOKUP(tbl_transaction[[#This Row],[Reference Number]],barang_masuk[],4,FALSE),IF(tbl_transaction[[#This Row],[Type]]="Outbound",VLOOKUP(tbl_transaction[[#This Row],[Reference Number]],barang_keluar[],4,FALSE),""))</f>
        <v>BEV018</v>
      </c>
      <c r="E61" t="str">
        <f>IF(tbl_transaction[[#This Row],[Type]]="Inbound",VLOOKUP(tbl_transaction[[#This Row],[Reference Number]],barang_masuk[],5,FALSE),IF(tbl_transaction[[#This Row],[Type]]="Outbound",VLOOKUP(tbl_transaction[[#This Row],[Reference Number]],barang_keluar[],5,FALSE),""))</f>
        <v>Sosro Beverage Variant 18</v>
      </c>
      <c r="F61">
        <f>IF(tbl_transaction[[#This Row],[Type]]="Inbound",VLOOKUP(tbl_transaction[[#This Row],[Reference Number]],barang_masuk[],6,FALSE),IF(tbl_transaction[[#This Row],[Type]]="Outbound",VLOOKUP(tbl_transaction[[#This Row],[Reference Number]],barang_keluar[],6,FALSE),""))</f>
        <v>40</v>
      </c>
      <c r="G61" t="str">
        <f>IF(tbl_transaction[[#This Row],[Type]]="Inbound",VLOOKUP(tbl_transaction[[#This Row],[Reference Number]],barang_masuk[],7,FALSE),IF(tbl_transaction[[#This Row],[Type]]="Outbound",VLOOKUP(tbl_transaction[[#This Row],[Reference Number]],barang_keluar[],7,FALSE),""))</f>
        <v>Bottle</v>
      </c>
      <c r="H61" t="str">
        <f>IF(tbl_transaction[[#This Row],[Type]]="Inbound",VLOOKUP(tbl_transaction[[#This Row],[Reference Number]],barang_masuk[],3,FALSE),IF(tbl_transaction[[#This Row],[Type]]="Outbound",VLOOKUP(tbl_transaction[[#This Row],[Reference Number]],barang_keluar[],3,FALSE),""))</f>
        <v>PT Supplier 11</v>
      </c>
      <c r="I61" t="str">
        <f>IF(D61='Kartu Stok'!$B$2,COUNTIF($D$3:D61,'Kartu Stok'!$B$2),"")</f>
        <v/>
      </c>
      <c r="L61"/>
    </row>
    <row r="62" spans="1:12" ht="14.5" x14ac:dyDescent="0.35">
      <c r="A62" s="2" t="s">
        <v>539</v>
      </c>
      <c r="B62" s="5">
        <f>IF(LEFT(tbl_transaction[[#This Row],[Reference Number]],2)="GR",VLOOKUP(tbl_transaction[[#This Row],[Reference Number]],barang_masuk[],2,FALSE),IF(LEFT(tbl_transaction[[#This Row],[Reference Number]],2)="DO",VLOOKUP(tbl_transaction[[#This Row],[Reference Number]],barang_keluar[],2,FALSE),""))</f>
        <v>46052</v>
      </c>
      <c r="C62" t="str">
        <f t="shared" si="0"/>
        <v>Inbound</v>
      </c>
      <c r="D62" t="str">
        <f>IF(tbl_transaction[[#This Row],[Type]]="Inbound",VLOOKUP(tbl_transaction[[#This Row],[Reference Number]],barang_masuk[],4,FALSE),IF(tbl_transaction[[#This Row],[Type]]="Outbound",VLOOKUP(tbl_transaction[[#This Row],[Reference Number]],barang_keluar[],4,FALSE),""))</f>
        <v>HOM024</v>
      </c>
      <c r="E62" t="str">
        <f>IF(tbl_transaction[[#This Row],[Type]]="Inbound",VLOOKUP(tbl_transaction[[#This Row],[Reference Number]],barang_masuk[],5,FALSE),IF(tbl_transaction[[#This Row],[Type]]="Outbound",VLOOKUP(tbl_transaction[[#This Row],[Reference Number]],barang_keluar[],5,FALSE),""))</f>
        <v>Sunlight Home Care Variant 24</v>
      </c>
      <c r="F62">
        <f>IF(tbl_transaction[[#This Row],[Type]]="Inbound",VLOOKUP(tbl_transaction[[#This Row],[Reference Number]],barang_masuk[],6,FALSE),IF(tbl_transaction[[#This Row],[Type]]="Outbound",VLOOKUP(tbl_transaction[[#This Row],[Reference Number]],barang_keluar[],6,FALSE),""))</f>
        <v>150</v>
      </c>
      <c r="G62" t="str">
        <f>IF(tbl_transaction[[#This Row],[Type]]="Inbound",VLOOKUP(tbl_transaction[[#This Row],[Reference Number]],barang_masuk[],7,FALSE),IF(tbl_transaction[[#This Row],[Type]]="Outbound",VLOOKUP(tbl_transaction[[#This Row],[Reference Number]],barang_keluar[],7,FALSE),""))</f>
        <v>Pack</v>
      </c>
      <c r="H62" t="str">
        <f>IF(tbl_transaction[[#This Row],[Type]]="Inbound",VLOOKUP(tbl_transaction[[#This Row],[Reference Number]],barang_masuk[],3,FALSE),IF(tbl_transaction[[#This Row],[Type]]="Outbound",VLOOKUP(tbl_transaction[[#This Row],[Reference Number]],barang_keluar[],3,FALSE),""))</f>
        <v>PT Supplier 21</v>
      </c>
      <c r="I62" t="str">
        <f>IF(D62='Kartu Stok'!$B$2,COUNTIF($D$3:D62,'Kartu Stok'!$B$2),"")</f>
        <v/>
      </c>
      <c r="L62"/>
    </row>
    <row r="63" spans="1:12" ht="14.5" x14ac:dyDescent="0.35">
      <c r="A63" s="2" t="s">
        <v>540</v>
      </c>
      <c r="B63" s="5">
        <f>IF(LEFT(tbl_transaction[[#This Row],[Reference Number]],2)="GR",VLOOKUP(tbl_transaction[[#This Row],[Reference Number]],barang_masuk[],2,FALSE),IF(LEFT(tbl_transaction[[#This Row],[Reference Number]],2)="DO",VLOOKUP(tbl_transaction[[#This Row],[Reference Number]],barang_keluar[],2,FALSE),""))</f>
        <v>46050</v>
      </c>
      <c r="C63" t="str">
        <f t="shared" si="0"/>
        <v>Inbound</v>
      </c>
      <c r="D63" t="str">
        <f>IF(tbl_transaction[[#This Row],[Type]]="Inbound",VLOOKUP(tbl_transaction[[#This Row],[Reference Number]],barang_masuk[],4,FALSE),IF(tbl_transaction[[#This Row],[Type]]="Outbound",VLOOKUP(tbl_transaction[[#This Row],[Reference Number]],barang_keluar[],4,FALSE),""))</f>
        <v>PER014</v>
      </c>
      <c r="E63" t="str">
        <f>IF(tbl_transaction[[#This Row],[Type]]="Inbound",VLOOKUP(tbl_transaction[[#This Row],[Reference Number]],barang_masuk[],5,FALSE),IF(tbl_transaction[[#This Row],[Type]]="Outbound",VLOOKUP(tbl_transaction[[#This Row],[Reference Number]],barang_keluar[],5,FALSE),""))</f>
        <v>Sunsilk Personal Care Variant 14</v>
      </c>
      <c r="F63">
        <f>IF(tbl_transaction[[#This Row],[Type]]="Inbound",VLOOKUP(tbl_transaction[[#This Row],[Reference Number]],barang_masuk[],6,FALSE),IF(tbl_transaction[[#This Row],[Type]]="Outbound",VLOOKUP(tbl_transaction[[#This Row],[Reference Number]],barang_keluar[],6,FALSE),""))</f>
        <v>40</v>
      </c>
      <c r="G63" t="str">
        <f>IF(tbl_transaction[[#This Row],[Type]]="Inbound",VLOOKUP(tbl_transaction[[#This Row],[Reference Number]],barang_masuk[],7,FALSE),IF(tbl_transaction[[#This Row],[Type]]="Outbound",VLOOKUP(tbl_transaction[[#This Row],[Reference Number]],barang_keluar[],7,FALSE),""))</f>
        <v>Bottle</v>
      </c>
      <c r="H63" t="str">
        <f>IF(tbl_transaction[[#This Row],[Type]]="Inbound",VLOOKUP(tbl_transaction[[#This Row],[Reference Number]],barang_masuk[],3,FALSE),IF(tbl_transaction[[#This Row],[Type]]="Outbound",VLOOKUP(tbl_transaction[[#This Row],[Reference Number]],barang_keluar[],3,FALSE),""))</f>
        <v>PT Supplier 12</v>
      </c>
      <c r="I63" t="str">
        <f>IF(D63='Kartu Stok'!$B$2,COUNTIF($D$3:D63,'Kartu Stok'!$B$2),"")</f>
        <v/>
      </c>
      <c r="L63"/>
    </row>
    <row r="64" spans="1:12" ht="14.5" x14ac:dyDescent="0.35">
      <c r="A64" s="2" t="s">
        <v>541</v>
      </c>
      <c r="B64" s="5">
        <f>IF(LEFT(tbl_transaction[[#This Row],[Reference Number]],2)="GR",VLOOKUP(tbl_transaction[[#This Row],[Reference Number]],barang_masuk[],2,FALSE),IF(LEFT(tbl_transaction[[#This Row],[Reference Number]],2)="DO",VLOOKUP(tbl_transaction[[#This Row],[Reference Number]],barang_keluar[],2,FALSE),""))</f>
        <v>46101</v>
      </c>
      <c r="C64" t="str">
        <f t="shared" si="0"/>
        <v>Inbound</v>
      </c>
      <c r="D64" t="str">
        <f>IF(tbl_transaction[[#This Row],[Type]]="Inbound",VLOOKUP(tbl_transaction[[#This Row],[Reference Number]],barang_masuk[],4,FALSE),IF(tbl_transaction[[#This Row],[Type]]="Outbound",VLOOKUP(tbl_transaction[[#This Row],[Reference Number]],barang_keluar[],4,FALSE),""))</f>
        <v>INS006</v>
      </c>
      <c r="E64" t="str">
        <f>IF(tbl_transaction[[#This Row],[Type]]="Inbound",VLOOKUP(tbl_transaction[[#This Row],[Reference Number]],barang_masuk[],5,FALSE),IF(tbl_transaction[[#This Row],[Type]]="Outbound",VLOOKUP(tbl_transaction[[#This Row],[Reference Number]],barang_keluar[],5,FALSE),""))</f>
        <v>Indomie Instant Food Variant 6</v>
      </c>
      <c r="F64">
        <f>IF(tbl_transaction[[#This Row],[Type]]="Inbound",VLOOKUP(tbl_transaction[[#This Row],[Reference Number]],barang_masuk[],6,FALSE),IF(tbl_transaction[[#This Row],[Type]]="Outbound",VLOOKUP(tbl_transaction[[#This Row],[Reference Number]],barang_keluar[],6,FALSE),""))</f>
        <v>120</v>
      </c>
      <c r="G64" t="str">
        <f>IF(tbl_transaction[[#This Row],[Type]]="Inbound",VLOOKUP(tbl_transaction[[#This Row],[Reference Number]],barang_masuk[],7,FALSE),IF(tbl_transaction[[#This Row],[Type]]="Outbound",VLOOKUP(tbl_transaction[[#This Row],[Reference Number]],barang_keluar[],7,FALSE),""))</f>
        <v>Pack</v>
      </c>
      <c r="H64" t="str">
        <f>IF(tbl_transaction[[#This Row],[Type]]="Inbound",VLOOKUP(tbl_transaction[[#This Row],[Reference Number]],barang_masuk[],3,FALSE),IF(tbl_transaction[[#This Row],[Type]]="Outbound",VLOOKUP(tbl_transaction[[#This Row],[Reference Number]],barang_keluar[],3,FALSE),""))</f>
        <v>PT Supplier 11</v>
      </c>
      <c r="I64" t="str">
        <f>IF(D64='Kartu Stok'!$B$2,COUNTIF($D$3:D64,'Kartu Stok'!$B$2),"")</f>
        <v/>
      </c>
      <c r="L64"/>
    </row>
    <row r="65" spans="1:12" ht="14.5" x14ac:dyDescent="0.35">
      <c r="A65" s="2" t="s">
        <v>542</v>
      </c>
      <c r="B65" s="5">
        <f>IF(LEFT(tbl_transaction[[#This Row],[Reference Number]],2)="GR",VLOOKUP(tbl_transaction[[#This Row],[Reference Number]],barang_masuk[],2,FALSE),IF(LEFT(tbl_transaction[[#This Row],[Reference Number]],2)="DO",VLOOKUP(tbl_transaction[[#This Row],[Reference Number]],barang_keluar[],2,FALSE),""))</f>
        <v>46128</v>
      </c>
      <c r="C65" t="str">
        <f t="shared" si="0"/>
        <v>Inbound</v>
      </c>
      <c r="D65" t="str">
        <f>IF(tbl_transaction[[#This Row],[Type]]="Inbound",VLOOKUP(tbl_transaction[[#This Row],[Reference Number]],barang_masuk[],4,FALSE),IF(tbl_transaction[[#This Row],[Type]]="Outbound",VLOOKUP(tbl_transaction[[#This Row],[Reference Number]],barang_keluar[],4,FALSE),""))</f>
        <v>SNK005</v>
      </c>
      <c r="E65" t="str">
        <f>IF(tbl_transaction[[#This Row],[Type]]="Inbound",VLOOKUP(tbl_transaction[[#This Row],[Reference Number]],barang_masuk[],5,FALSE),IF(tbl_transaction[[#This Row],[Type]]="Outbound",VLOOKUP(tbl_transaction[[#This Row],[Reference Number]],barang_keluar[],5,FALSE),""))</f>
        <v>Taro Snack Variant 5</v>
      </c>
      <c r="F65">
        <f>IF(tbl_transaction[[#This Row],[Type]]="Inbound",VLOOKUP(tbl_transaction[[#This Row],[Reference Number]],barang_masuk[],6,FALSE),IF(tbl_transaction[[#This Row],[Type]]="Outbound",VLOOKUP(tbl_transaction[[#This Row],[Reference Number]],barang_keluar[],6,FALSE),""))</f>
        <v>80</v>
      </c>
      <c r="G65" t="str">
        <f>IF(tbl_transaction[[#This Row],[Type]]="Inbound",VLOOKUP(tbl_transaction[[#This Row],[Reference Number]],barang_masuk[],7,FALSE),IF(tbl_transaction[[#This Row],[Type]]="Outbound",VLOOKUP(tbl_transaction[[#This Row],[Reference Number]],barang_keluar[],7,FALSE),""))</f>
        <v>Pack</v>
      </c>
      <c r="H65" t="str">
        <f>IF(tbl_transaction[[#This Row],[Type]]="Inbound",VLOOKUP(tbl_transaction[[#This Row],[Reference Number]],barang_masuk[],3,FALSE),IF(tbl_transaction[[#This Row],[Type]]="Outbound",VLOOKUP(tbl_transaction[[#This Row],[Reference Number]],barang_keluar[],3,FALSE),""))</f>
        <v>PT Supplier 29</v>
      </c>
      <c r="I65" t="str">
        <f>IF(D65='Kartu Stok'!$B$2,COUNTIF($D$3:D65,'Kartu Stok'!$B$2),"")</f>
        <v/>
      </c>
      <c r="L65"/>
    </row>
    <row r="66" spans="1:12" ht="14.5" x14ac:dyDescent="0.35">
      <c r="A66" s="2" t="s">
        <v>543</v>
      </c>
      <c r="B66" s="5">
        <f>IF(LEFT(tbl_transaction[[#This Row],[Reference Number]],2)="GR",VLOOKUP(tbl_transaction[[#This Row],[Reference Number]],barang_masuk[],2,FALSE),IF(LEFT(tbl_transaction[[#This Row],[Reference Number]],2)="DO",VLOOKUP(tbl_transaction[[#This Row],[Reference Number]],barang_keluar[],2,FALSE),""))</f>
        <v>46084</v>
      </c>
      <c r="C66" t="str">
        <f t="shared" si="0"/>
        <v>Inbound</v>
      </c>
      <c r="D66" t="str">
        <f>IF(tbl_transaction[[#This Row],[Type]]="Inbound",VLOOKUP(tbl_transaction[[#This Row],[Reference Number]],barang_masuk[],4,FALSE),IF(tbl_transaction[[#This Row],[Type]]="Outbound",VLOOKUP(tbl_transaction[[#This Row],[Reference Number]],barang_keluar[],4,FALSE),""))</f>
        <v>BEV033</v>
      </c>
      <c r="E66" t="str">
        <f>IF(tbl_transaction[[#This Row],[Type]]="Inbound",VLOOKUP(tbl_transaction[[#This Row],[Reference Number]],barang_masuk[],5,FALSE),IF(tbl_transaction[[#This Row],[Type]]="Outbound",VLOOKUP(tbl_transaction[[#This Row],[Reference Number]],barang_keluar[],5,FALSE),""))</f>
        <v>Aqua Beverage Variant 33</v>
      </c>
      <c r="F66">
        <f>IF(tbl_transaction[[#This Row],[Type]]="Inbound",VLOOKUP(tbl_transaction[[#This Row],[Reference Number]],barang_masuk[],6,FALSE),IF(tbl_transaction[[#This Row],[Type]]="Outbound",VLOOKUP(tbl_transaction[[#This Row],[Reference Number]],barang_keluar[],6,FALSE),""))</f>
        <v>200</v>
      </c>
      <c r="G66" t="str">
        <f>IF(tbl_transaction[[#This Row],[Type]]="Inbound",VLOOKUP(tbl_transaction[[#This Row],[Reference Number]],barang_masuk[],7,FALSE),IF(tbl_transaction[[#This Row],[Type]]="Outbound",VLOOKUP(tbl_transaction[[#This Row],[Reference Number]],barang_keluar[],7,FALSE),""))</f>
        <v>Bottle</v>
      </c>
      <c r="H66" t="str">
        <f>IF(tbl_transaction[[#This Row],[Type]]="Inbound",VLOOKUP(tbl_transaction[[#This Row],[Reference Number]],barang_masuk[],3,FALSE),IF(tbl_transaction[[#This Row],[Type]]="Outbound",VLOOKUP(tbl_transaction[[#This Row],[Reference Number]],barang_keluar[],3,FALSE),""))</f>
        <v>PT Supplier 10</v>
      </c>
      <c r="I66" t="str">
        <f>IF(D66='Kartu Stok'!$B$2,COUNTIF($D$3:D66,'Kartu Stok'!$B$2),"")</f>
        <v/>
      </c>
      <c r="L66"/>
    </row>
    <row r="67" spans="1:12" ht="14.5" x14ac:dyDescent="0.35">
      <c r="A67" s="2" t="s">
        <v>544</v>
      </c>
      <c r="B67" s="5">
        <f>IF(LEFT(tbl_transaction[[#This Row],[Reference Number]],2)="GR",VLOOKUP(tbl_transaction[[#This Row],[Reference Number]],barang_masuk[],2,FALSE),IF(LEFT(tbl_transaction[[#This Row],[Reference Number]],2)="DO",VLOOKUP(tbl_transaction[[#This Row],[Reference Number]],barang_keluar[],2,FALSE),""))</f>
        <v>46142</v>
      </c>
      <c r="C67" t="str">
        <f t="shared" ref="C67:C130" si="1">IF(LEFT(A67,2)="GR","Inbound",IF(LEFT(A67,2)="DO","Outbound",""))</f>
        <v>Inbound</v>
      </c>
      <c r="D67" t="str">
        <f>IF(tbl_transaction[[#This Row],[Type]]="Inbound",VLOOKUP(tbl_transaction[[#This Row],[Reference Number]],barang_masuk[],4,FALSE),IF(tbl_transaction[[#This Row],[Type]]="Outbound",VLOOKUP(tbl_transaction[[#This Row],[Reference Number]],barang_keluar[],4,FALSE),""))</f>
        <v>HOM013</v>
      </c>
      <c r="E67" t="str">
        <f>IF(tbl_transaction[[#This Row],[Type]]="Inbound",VLOOKUP(tbl_transaction[[#This Row],[Reference Number]],barang_masuk[],5,FALSE),IF(tbl_transaction[[#This Row],[Type]]="Outbound",VLOOKUP(tbl_transaction[[#This Row],[Reference Number]],barang_keluar[],5,FALSE),""))</f>
        <v>Rinso Home Care Variant 13</v>
      </c>
      <c r="F67">
        <f>IF(tbl_transaction[[#This Row],[Type]]="Inbound",VLOOKUP(tbl_transaction[[#This Row],[Reference Number]],barang_masuk[],6,FALSE),IF(tbl_transaction[[#This Row],[Type]]="Outbound",VLOOKUP(tbl_transaction[[#This Row],[Reference Number]],barang_keluar[],6,FALSE),""))</f>
        <v>100</v>
      </c>
      <c r="G67" t="str">
        <f>IF(tbl_transaction[[#This Row],[Type]]="Inbound",VLOOKUP(tbl_transaction[[#This Row],[Reference Number]],barang_masuk[],7,FALSE),IF(tbl_transaction[[#This Row],[Type]]="Outbound",VLOOKUP(tbl_transaction[[#This Row],[Reference Number]],barang_keluar[],7,FALSE),""))</f>
        <v>Pack</v>
      </c>
      <c r="H67" t="str">
        <f>IF(tbl_transaction[[#This Row],[Type]]="Inbound",VLOOKUP(tbl_transaction[[#This Row],[Reference Number]],barang_masuk[],3,FALSE),IF(tbl_transaction[[#This Row],[Type]]="Outbound",VLOOKUP(tbl_transaction[[#This Row],[Reference Number]],barang_keluar[],3,FALSE),""))</f>
        <v>PT Supplier 17</v>
      </c>
      <c r="I67" t="str">
        <f>IF(D67='Kartu Stok'!$B$2,COUNTIF($D$3:D67,'Kartu Stok'!$B$2),"")</f>
        <v/>
      </c>
      <c r="L67"/>
    </row>
    <row r="68" spans="1:12" ht="14.5" x14ac:dyDescent="0.35">
      <c r="A68" s="2" t="s">
        <v>545</v>
      </c>
      <c r="B68" s="5">
        <f>IF(LEFT(tbl_transaction[[#This Row],[Reference Number]],2)="GR",VLOOKUP(tbl_transaction[[#This Row],[Reference Number]],barang_masuk[],2,FALSE),IF(LEFT(tbl_transaction[[#This Row],[Reference Number]],2)="DO",VLOOKUP(tbl_transaction[[#This Row],[Reference Number]],barang_keluar[],2,FALSE),""))</f>
        <v>46165</v>
      </c>
      <c r="C68" t="str">
        <f t="shared" si="1"/>
        <v>Inbound</v>
      </c>
      <c r="D68" t="str">
        <f>IF(tbl_transaction[[#This Row],[Type]]="Inbound",VLOOKUP(tbl_transaction[[#This Row],[Reference Number]],barang_masuk[],4,FALSE),IF(tbl_transaction[[#This Row],[Type]]="Outbound",VLOOKUP(tbl_transaction[[#This Row],[Reference Number]],barang_keluar[],4,FALSE),""))</f>
        <v>INS010</v>
      </c>
      <c r="E68" t="str">
        <f>IF(tbl_transaction[[#This Row],[Type]]="Inbound",VLOOKUP(tbl_transaction[[#This Row],[Reference Number]],barang_masuk[],5,FALSE),IF(tbl_transaction[[#This Row],[Type]]="Outbound",VLOOKUP(tbl_transaction[[#This Row],[Reference Number]],barang_keluar[],5,FALSE),""))</f>
        <v>Sarimi Instant Food Variant 10</v>
      </c>
      <c r="F68">
        <f>IF(tbl_transaction[[#This Row],[Type]]="Inbound",VLOOKUP(tbl_transaction[[#This Row],[Reference Number]],barang_masuk[],6,FALSE),IF(tbl_transaction[[#This Row],[Type]]="Outbound",VLOOKUP(tbl_transaction[[#This Row],[Reference Number]],barang_keluar[],6,FALSE),""))</f>
        <v>200</v>
      </c>
      <c r="G68" t="str">
        <f>IF(tbl_transaction[[#This Row],[Type]]="Inbound",VLOOKUP(tbl_transaction[[#This Row],[Reference Number]],barang_masuk[],7,FALSE),IF(tbl_transaction[[#This Row],[Type]]="Outbound",VLOOKUP(tbl_transaction[[#This Row],[Reference Number]],barang_keluar[],7,FALSE),""))</f>
        <v>Pack</v>
      </c>
      <c r="H68" t="str">
        <f>IF(tbl_transaction[[#This Row],[Type]]="Inbound",VLOOKUP(tbl_transaction[[#This Row],[Reference Number]],barang_masuk[],3,FALSE),IF(tbl_transaction[[#This Row],[Type]]="Outbound",VLOOKUP(tbl_transaction[[#This Row],[Reference Number]],barang_keluar[],3,FALSE),""))</f>
        <v>PT Supplier 17</v>
      </c>
      <c r="I68" t="str">
        <f>IF(D68='Kartu Stok'!$B$2,COUNTIF($D$3:D68,'Kartu Stok'!$B$2),"")</f>
        <v/>
      </c>
      <c r="L68"/>
    </row>
    <row r="69" spans="1:12" ht="14.5" x14ac:dyDescent="0.35">
      <c r="A69" s="2" t="s">
        <v>546</v>
      </c>
      <c r="B69" s="5">
        <f>IF(LEFT(tbl_transaction[[#This Row],[Reference Number]],2)="GR",VLOOKUP(tbl_transaction[[#This Row],[Reference Number]],barang_masuk[],2,FALSE),IF(LEFT(tbl_transaction[[#This Row],[Reference Number]],2)="DO",VLOOKUP(tbl_transaction[[#This Row],[Reference Number]],barang_keluar[],2,FALSE),""))</f>
        <v>46026</v>
      </c>
      <c r="C69" t="str">
        <f t="shared" si="1"/>
        <v>Inbound</v>
      </c>
      <c r="D69" t="str">
        <f>IF(tbl_transaction[[#This Row],[Type]]="Inbound",VLOOKUP(tbl_transaction[[#This Row],[Reference Number]],barang_masuk[],4,FALSE),IF(tbl_transaction[[#This Row],[Type]]="Outbound",VLOOKUP(tbl_transaction[[#This Row],[Reference Number]],barang_keluar[],4,FALSE),""))</f>
        <v>BEV019</v>
      </c>
      <c r="E69" t="str">
        <f>IF(tbl_transaction[[#This Row],[Type]]="Inbound",VLOOKUP(tbl_transaction[[#This Row],[Reference Number]],barang_masuk[],5,FALSE),IF(tbl_transaction[[#This Row],[Type]]="Outbound",VLOOKUP(tbl_transaction[[#This Row],[Reference Number]],barang_keluar[],5,FALSE),""))</f>
        <v>Aqua Beverage Variant 19</v>
      </c>
      <c r="F69">
        <f>IF(tbl_transaction[[#This Row],[Type]]="Inbound",VLOOKUP(tbl_transaction[[#This Row],[Reference Number]],barang_masuk[],6,FALSE),IF(tbl_transaction[[#This Row],[Type]]="Outbound",VLOOKUP(tbl_transaction[[#This Row],[Reference Number]],barang_keluar[],6,FALSE),""))</f>
        <v>150</v>
      </c>
      <c r="G69" t="str">
        <f>IF(tbl_transaction[[#This Row],[Type]]="Inbound",VLOOKUP(tbl_transaction[[#This Row],[Reference Number]],barang_masuk[],7,FALSE),IF(tbl_transaction[[#This Row],[Type]]="Outbound",VLOOKUP(tbl_transaction[[#This Row],[Reference Number]],barang_keluar[],7,FALSE),""))</f>
        <v>Bottle</v>
      </c>
      <c r="H69" t="str">
        <f>IF(tbl_transaction[[#This Row],[Type]]="Inbound",VLOOKUP(tbl_transaction[[#This Row],[Reference Number]],barang_masuk[],3,FALSE),IF(tbl_transaction[[#This Row],[Type]]="Outbound",VLOOKUP(tbl_transaction[[#This Row],[Reference Number]],barang_keluar[],3,FALSE),""))</f>
        <v>PT Supplier 26</v>
      </c>
      <c r="I69" t="str">
        <f>IF(D69='Kartu Stok'!$B$2,COUNTIF($D$3:D69,'Kartu Stok'!$B$2),"")</f>
        <v/>
      </c>
      <c r="L69"/>
    </row>
    <row r="70" spans="1:12" ht="14.5" x14ac:dyDescent="0.35">
      <c r="A70" s="2" t="s">
        <v>547</v>
      </c>
      <c r="B70" s="5">
        <f>IF(LEFT(tbl_transaction[[#This Row],[Reference Number]],2)="GR",VLOOKUP(tbl_transaction[[#This Row],[Reference Number]],barang_masuk[],2,FALSE),IF(LEFT(tbl_transaction[[#This Row],[Reference Number]],2)="DO",VLOOKUP(tbl_transaction[[#This Row],[Reference Number]],barang_keluar[],2,FALSE),""))</f>
        <v>46067</v>
      </c>
      <c r="C70" t="str">
        <f t="shared" si="1"/>
        <v>Inbound</v>
      </c>
      <c r="D70" t="str">
        <f>IF(tbl_transaction[[#This Row],[Type]]="Inbound",VLOOKUP(tbl_transaction[[#This Row],[Reference Number]],barang_masuk[],4,FALSE),IF(tbl_transaction[[#This Row],[Type]]="Outbound",VLOOKUP(tbl_transaction[[#This Row],[Reference Number]],barang_keluar[],4,FALSE),""))</f>
        <v>INS007</v>
      </c>
      <c r="E70" t="str">
        <f>IF(tbl_transaction[[#This Row],[Type]]="Inbound",VLOOKUP(tbl_transaction[[#This Row],[Reference Number]],barang_masuk[],5,FALSE),IF(tbl_transaction[[#This Row],[Type]]="Outbound",VLOOKUP(tbl_transaction[[#This Row],[Reference Number]],barang_keluar[],5,FALSE),""))</f>
        <v>Supermi Instant Food Variant 7</v>
      </c>
      <c r="F70">
        <f>IF(tbl_transaction[[#This Row],[Type]]="Inbound",VLOOKUP(tbl_transaction[[#This Row],[Reference Number]],barang_masuk[],6,FALSE),IF(tbl_transaction[[#This Row],[Type]]="Outbound",VLOOKUP(tbl_transaction[[#This Row],[Reference Number]],barang_keluar[],6,FALSE),""))</f>
        <v>50</v>
      </c>
      <c r="G70" t="str">
        <f>IF(tbl_transaction[[#This Row],[Type]]="Inbound",VLOOKUP(tbl_transaction[[#This Row],[Reference Number]],barang_masuk[],7,FALSE),IF(tbl_transaction[[#This Row],[Type]]="Outbound",VLOOKUP(tbl_transaction[[#This Row],[Reference Number]],barang_keluar[],7,FALSE),""))</f>
        <v>Pack</v>
      </c>
      <c r="H70" t="str">
        <f>IF(tbl_transaction[[#This Row],[Type]]="Inbound",VLOOKUP(tbl_transaction[[#This Row],[Reference Number]],barang_masuk[],3,FALSE),IF(tbl_transaction[[#This Row],[Type]]="Outbound",VLOOKUP(tbl_transaction[[#This Row],[Reference Number]],barang_keluar[],3,FALSE),""))</f>
        <v>PT Supplier 28</v>
      </c>
      <c r="I70" t="str">
        <f>IF(D70='Kartu Stok'!$B$2,COUNTIF($D$3:D70,'Kartu Stok'!$B$2),"")</f>
        <v/>
      </c>
      <c r="L70"/>
    </row>
    <row r="71" spans="1:12" ht="14.5" x14ac:dyDescent="0.35">
      <c r="A71" s="2" t="s">
        <v>548</v>
      </c>
      <c r="B71" s="5">
        <f>IF(LEFT(tbl_transaction[[#This Row],[Reference Number]],2)="GR",VLOOKUP(tbl_transaction[[#This Row],[Reference Number]],barang_masuk[],2,FALSE),IF(LEFT(tbl_transaction[[#This Row],[Reference Number]],2)="DO",VLOOKUP(tbl_transaction[[#This Row],[Reference Number]],barang_keluar[],2,FALSE),""))</f>
        <v>46082</v>
      </c>
      <c r="C71" t="str">
        <f t="shared" si="1"/>
        <v>Inbound</v>
      </c>
      <c r="D71" t="str">
        <f>IF(tbl_transaction[[#This Row],[Type]]="Inbound",VLOOKUP(tbl_transaction[[#This Row],[Reference Number]],barang_masuk[],4,FALSE),IF(tbl_transaction[[#This Row],[Type]]="Outbound",VLOOKUP(tbl_transaction[[#This Row],[Reference Number]],barang_keluar[],4,FALSE),""))</f>
        <v>SNK017</v>
      </c>
      <c r="E71" t="str">
        <f>IF(tbl_transaction[[#This Row],[Type]]="Inbound",VLOOKUP(tbl_transaction[[#This Row],[Reference Number]],barang_masuk[],5,FALSE),IF(tbl_transaction[[#This Row],[Type]]="Outbound",VLOOKUP(tbl_transaction[[#This Row],[Reference Number]],barang_keluar[],5,FALSE),""))</f>
        <v>Qtela Snack Variant 17</v>
      </c>
      <c r="F71">
        <f>IF(tbl_transaction[[#This Row],[Type]]="Inbound",VLOOKUP(tbl_transaction[[#This Row],[Reference Number]],barang_masuk[],6,FALSE),IF(tbl_transaction[[#This Row],[Type]]="Outbound",VLOOKUP(tbl_transaction[[#This Row],[Reference Number]],barang_keluar[],6,FALSE),""))</f>
        <v>150</v>
      </c>
      <c r="G71" t="str">
        <f>IF(tbl_transaction[[#This Row],[Type]]="Inbound",VLOOKUP(tbl_transaction[[#This Row],[Reference Number]],barang_masuk[],7,FALSE),IF(tbl_transaction[[#This Row],[Type]]="Outbound",VLOOKUP(tbl_transaction[[#This Row],[Reference Number]],barang_keluar[],7,FALSE),""))</f>
        <v>Pack</v>
      </c>
      <c r="H71" t="str">
        <f>IF(tbl_transaction[[#This Row],[Type]]="Inbound",VLOOKUP(tbl_transaction[[#This Row],[Reference Number]],barang_masuk[],3,FALSE),IF(tbl_transaction[[#This Row],[Type]]="Outbound",VLOOKUP(tbl_transaction[[#This Row],[Reference Number]],barang_keluar[],3,FALSE),""))</f>
        <v>PT Supplier 07</v>
      </c>
      <c r="I71" t="str">
        <f>IF(D71='Kartu Stok'!$B$2,COUNTIF($D$3:D71,'Kartu Stok'!$B$2),"")</f>
        <v/>
      </c>
      <c r="L71"/>
    </row>
    <row r="72" spans="1:12" ht="14.5" x14ac:dyDescent="0.35">
      <c r="A72" s="2" t="s">
        <v>549</v>
      </c>
      <c r="B72" s="5">
        <f>IF(LEFT(tbl_transaction[[#This Row],[Reference Number]],2)="GR",VLOOKUP(tbl_transaction[[#This Row],[Reference Number]],barang_masuk[],2,FALSE),IF(LEFT(tbl_transaction[[#This Row],[Reference Number]],2)="DO",VLOOKUP(tbl_transaction[[#This Row],[Reference Number]],barang_keluar[],2,FALSE),""))</f>
        <v>46051</v>
      </c>
      <c r="C72" t="str">
        <f t="shared" si="1"/>
        <v>Inbound</v>
      </c>
      <c r="D72" t="str">
        <f>IF(tbl_transaction[[#This Row],[Type]]="Inbound",VLOOKUP(tbl_transaction[[#This Row],[Reference Number]],barang_masuk[],4,FALSE),IF(tbl_transaction[[#This Row],[Type]]="Outbound",VLOOKUP(tbl_transaction[[#This Row],[Reference Number]],barang_keluar[],4,FALSE),""))</f>
        <v>SNK009</v>
      </c>
      <c r="E72" t="str">
        <f>IF(tbl_transaction[[#This Row],[Type]]="Inbound",VLOOKUP(tbl_transaction[[#This Row],[Reference Number]],barang_masuk[],5,FALSE),IF(tbl_transaction[[#This Row],[Type]]="Outbound",VLOOKUP(tbl_transaction[[#This Row],[Reference Number]],barang_keluar[],5,FALSE),""))</f>
        <v>Chitato Snack Variant 9</v>
      </c>
      <c r="F72">
        <f>IF(tbl_transaction[[#This Row],[Type]]="Inbound",VLOOKUP(tbl_transaction[[#This Row],[Reference Number]],barang_masuk[],6,FALSE),IF(tbl_transaction[[#This Row],[Type]]="Outbound",VLOOKUP(tbl_transaction[[#This Row],[Reference Number]],barang_keluar[],6,FALSE),""))</f>
        <v>20</v>
      </c>
      <c r="G72" t="str">
        <f>IF(tbl_transaction[[#This Row],[Type]]="Inbound",VLOOKUP(tbl_transaction[[#This Row],[Reference Number]],barang_masuk[],7,FALSE),IF(tbl_transaction[[#This Row],[Type]]="Outbound",VLOOKUP(tbl_transaction[[#This Row],[Reference Number]],barang_keluar[],7,FALSE),""))</f>
        <v>Pack</v>
      </c>
      <c r="H72" t="str">
        <f>IF(tbl_transaction[[#This Row],[Type]]="Inbound",VLOOKUP(tbl_transaction[[#This Row],[Reference Number]],barang_masuk[],3,FALSE),IF(tbl_transaction[[#This Row],[Type]]="Outbound",VLOOKUP(tbl_transaction[[#This Row],[Reference Number]],barang_keluar[],3,FALSE),""))</f>
        <v>PT Supplier 21</v>
      </c>
      <c r="I72" t="str">
        <f>IF(D72='Kartu Stok'!$B$2,COUNTIF($D$3:D72,'Kartu Stok'!$B$2),"")</f>
        <v/>
      </c>
      <c r="L72"/>
    </row>
    <row r="73" spans="1:12" ht="14.5" x14ac:dyDescent="0.35">
      <c r="A73" s="2" t="s">
        <v>550</v>
      </c>
      <c r="B73" s="5">
        <f>IF(LEFT(tbl_transaction[[#This Row],[Reference Number]],2)="GR",VLOOKUP(tbl_transaction[[#This Row],[Reference Number]],barang_masuk[],2,FALSE),IF(LEFT(tbl_transaction[[#This Row],[Reference Number]],2)="DO",VLOOKUP(tbl_transaction[[#This Row],[Reference Number]],barang_keluar[],2,FALSE),""))</f>
        <v>46106</v>
      </c>
      <c r="C73" t="str">
        <f t="shared" si="1"/>
        <v>Inbound</v>
      </c>
      <c r="D73" t="str">
        <f>IF(tbl_transaction[[#This Row],[Type]]="Inbound",VLOOKUP(tbl_transaction[[#This Row],[Reference Number]],barang_masuk[],4,FALSE),IF(tbl_transaction[[#This Row],[Type]]="Outbound",VLOOKUP(tbl_transaction[[#This Row],[Reference Number]],barang_keluar[],4,FALSE),""))</f>
        <v>SNK011</v>
      </c>
      <c r="E73" t="str">
        <f>IF(tbl_transaction[[#This Row],[Type]]="Inbound",VLOOKUP(tbl_transaction[[#This Row],[Reference Number]],barang_masuk[],5,FALSE),IF(tbl_transaction[[#This Row],[Type]]="Outbound",VLOOKUP(tbl_transaction[[#This Row],[Reference Number]],barang_keluar[],5,FALSE),""))</f>
        <v>Qtela Snack Variant 11</v>
      </c>
      <c r="F73">
        <f>IF(tbl_transaction[[#This Row],[Type]]="Inbound",VLOOKUP(tbl_transaction[[#This Row],[Reference Number]],barang_masuk[],6,FALSE),IF(tbl_transaction[[#This Row],[Type]]="Outbound",VLOOKUP(tbl_transaction[[#This Row],[Reference Number]],barang_keluar[],6,FALSE),""))</f>
        <v>60</v>
      </c>
      <c r="G73" t="str">
        <f>IF(tbl_transaction[[#This Row],[Type]]="Inbound",VLOOKUP(tbl_transaction[[#This Row],[Reference Number]],barang_masuk[],7,FALSE),IF(tbl_transaction[[#This Row],[Type]]="Outbound",VLOOKUP(tbl_transaction[[#This Row],[Reference Number]],barang_keluar[],7,FALSE),""))</f>
        <v>Pack</v>
      </c>
      <c r="H73" t="str">
        <f>IF(tbl_transaction[[#This Row],[Type]]="Inbound",VLOOKUP(tbl_transaction[[#This Row],[Reference Number]],barang_masuk[],3,FALSE),IF(tbl_transaction[[#This Row],[Type]]="Outbound",VLOOKUP(tbl_transaction[[#This Row],[Reference Number]],barang_keluar[],3,FALSE),""))</f>
        <v>PT Supplier 24</v>
      </c>
      <c r="I73" t="str">
        <f>IF(D73='Kartu Stok'!$B$2,COUNTIF($D$3:D73,'Kartu Stok'!$B$2),"")</f>
        <v/>
      </c>
      <c r="L73"/>
    </row>
    <row r="74" spans="1:12" ht="14.5" x14ac:dyDescent="0.35">
      <c r="A74" s="2" t="s">
        <v>551</v>
      </c>
      <c r="B74" s="5">
        <f>IF(LEFT(tbl_transaction[[#This Row],[Reference Number]],2)="GR",VLOOKUP(tbl_transaction[[#This Row],[Reference Number]],barang_masuk[],2,FALSE),IF(LEFT(tbl_transaction[[#This Row],[Reference Number]],2)="DO",VLOOKUP(tbl_transaction[[#This Row],[Reference Number]],barang_keluar[],2,FALSE),""))</f>
        <v>46150</v>
      </c>
      <c r="C74" t="str">
        <f t="shared" si="1"/>
        <v>Inbound</v>
      </c>
      <c r="D74" t="str">
        <f>IF(tbl_transaction[[#This Row],[Type]]="Inbound",VLOOKUP(tbl_transaction[[#This Row],[Reference Number]],barang_masuk[],4,FALSE),IF(tbl_transaction[[#This Row],[Type]]="Outbound",VLOOKUP(tbl_transaction[[#This Row],[Reference Number]],barang_keluar[],4,FALSE),""))</f>
        <v>INS005</v>
      </c>
      <c r="E74" t="str">
        <f>IF(tbl_transaction[[#This Row],[Type]]="Inbound",VLOOKUP(tbl_transaction[[#This Row],[Reference Number]],barang_masuk[],5,FALSE),IF(tbl_transaction[[#This Row],[Type]]="Outbound",VLOOKUP(tbl_transaction[[#This Row],[Reference Number]],barang_keluar[],5,FALSE),""))</f>
        <v>Sarimi Instant Food Variant 5</v>
      </c>
      <c r="F74">
        <f>IF(tbl_transaction[[#This Row],[Type]]="Inbound",VLOOKUP(tbl_transaction[[#This Row],[Reference Number]],barang_masuk[],6,FALSE),IF(tbl_transaction[[#This Row],[Type]]="Outbound",VLOOKUP(tbl_transaction[[#This Row],[Reference Number]],barang_keluar[],6,FALSE),""))</f>
        <v>50</v>
      </c>
      <c r="G74" t="str">
        <f>IF(tbl_transaction[[#This Row],[Type]]="Inbound",VLOOKUP(tbl_transaction[[#This Row],[Reference Number]],barang_masuk[],7,FALSE),IF(tbl_transaction[[#This Row],[Type]]="Outbound",VLOOKUP(tbl_transaction[[#This Row],[Reference Number]],barang_keluar[],7,FALSE),""))</f>
        <v>Pack</v>
      </c>
      <c r="H74" t="str">
        <f>IF(tbl_transaction[[#This Row],[Type]]="Inbound",VLOOKUP(tbl_transaction[[#This Row],[Reference Number]],barang_masuk[],3,FALSE),IF(tbl_transaction[[#This Row],[Type]]="Outbound",VLOOKUP(tbl_transaction[[#This Row],[Reference Number]],barang_keluar[],3,FALSE),""))</f>
        <v>PT Supplier 26</v>
      </c>
      <c r="I74" t="str">
        <f>IF(D74='Kartu Stok'!$B$2,COUNTIF($D$3:D74,'Kartu Stok'!$B$2),"")</f>
        <v/>
      </c>
      <c r="L74"/>
    </row>
    <row r="75" spans="1:12" ht="14.5" x14ac:dyDescent="0.35">
      <c r="A75" s="2" t="s">
        <v>552</v>
      </c>
      <c r="B75" s="5">
        <f>IF(LEFT(tbl_transaction[[#This Row],[Reference Number]],2)="GR",VLOOKUP(tbl_transaction[[#This Row],[Reference Number]],barang_masuk[],2,FALSE),IF(LEFT(tbl_transaction[[#This Row],[Reference Number]],2)="DO",VLOOKUP(tbl_transaction[[#This Row],[Reference Number]],barang_keluar[],2,FALSE),""))</f>
        <v>46128</v>
      </c>
      <c r="C75" t="str">
        <f t="shared" si="1"/>
        <v>Inbound</v>
      </c>
      <c r="D75" t="str">
        <f>IF(tbl_transaction[[#This Row],[Type]]="Inbound",VLOOKUP(tbl_transaction[[#This Row],[Reference Number]],barang_masuk[],4,FALSE),IF(tbl_transaction[[#This Row],[Type]]="Outbound",VLOOKUP(tbl_transaction[[#This Row],[Reference Number]],barang_keluar[],4,FALSE),""))</f>
        <v>INS004</v>
      </c>
      <c r="E75" t="str">
        <f>IF(tbl_transaction[[#This Row],[Type]]="Inbound",VLOOKUP(tbl_transaction[[#This Row],[Reference Number]],barang_masuk[],5,FALSE),IF(tbl_transaction[[#This Row],[Type]]="Outbound",VLOOKUP(tbl_transaction[[#This Row],[Reference Number]],barang_keluar[],5,FALSE),""))</f>
        <v>Sarimi Instant Food Variant 4</v>
      </c>
      <c r="F75">
        <f>IF(tbl_transaction[[#This Row],[Type]]="Inbound",VLOOKUP(tbl_transaction[[#This Row],[Reference Number]],barang_masuk[],6,FALSE),IF(tbl_transaction[[#This Row],[Type]]="Outbound",VLOOKUP(tbl_transaction[[#This Row],[Reference Number]],barang_keluar[],6,FALSE),""))</f>
        <v>100</v>
      </c>
      <c r="G75" t="str">
        <f>IF(tbl_transaction[[#This Row],[Type]]="Inbound",VLOOKUP(tbl_transaction[[#This Row],[Reference Number]],barang_masuk[],7,FALSE),IF(tbl_transaction[[#This Row],[Type]]="Outbound",VLOOKUP(tbl_transaction[[#This Row],[Reference Number]],barang_keluar[],7,FALSE),""))</f>
        <v>Pack</v>
      </c>
      <c r="H75" t="str">
        <f>IF(tbl_transaction[[#This Row],[Type]]="Inbound",VLOOKUP(tbl_transaction[[#This Row],[Reference Number]],barang_masuk[],3,FALSE),IF(tbl_transaction[[#This Row],[Type]]="Outbound",VLOOKUP(tbl_transaction[[#This Row],[Reference Number]],barang_keluar[],3,FALSE),""))</f>
        <v>PT Supplier 27</v>
      </c>
      <c r="I75" t="str">
        <f>IF(D75='Kartu Stok'!$B$2,COUNTIF($D$3:D75,'Kartu Stok'!$B$2),"")</f>
        <v/>
      </c>
      <c r="L75"/>
    </row>
    <row r="76" spans="1:12" ht="14.5" x14ac:dyDescent="0.35">
      <c r="A76" s="2" t="s">
        <v>553</v>
      </c>
      <c r="B76" s="5">
        <f>IF(LEFT(tbl_transaction[[#This Row],[Reference Number]],2)="GR",VLOOKUP(tbl_transaction[[#This Row],[Reference Number]],barang_masuk[],2,FALSE),IF(LEFT(tbl_transaction[[#This Row],[Reference Number]],2)="DO",VLOOKUP(tbl_transaction[[#This Row],[Reference Number]],barang_keluar[],2,FALSE),""))</f>
        <v>46185</v>
      </c>
      <c r="C76" t="str">
        <f t="shared" si="1"/>
        <v>Inbound</v>
      </c>
      <c r="D76" t="str">
        <f>IF(tbl_transaction[[#This Row],[Type]]="Inbound",VLOOKUP(tbl_transaction[[#This Row],[Reference Number]],barang_masuk[],4,FALSE),IF(tbl_transaction[[#This Row],[Type]]="Outbound",VLOOKUP(tbl_transaction[[#This Row],[Reference Number]],barang_keluar[],4,FALSE),""))</f>
        <v>SNK026</v>
      </c>
      <c r="E76" t="str">
        <f>IF(tbl_transaction[[#This Row],[Type]]="Inbound",VLOOKUP(tbl_transaction[[#This Row],[Reference Number]],barang_masuk[],5,FALSE),IF(tbl_transaction[[#This Row],[Type]]="Outbound",VLOOKUP(tbl_transaction[[#This Row],[Reference Number]],barang_keluar[],5,FALSE),""))</f>
        <v>Chitato Snack Variant 26</v>
      </c>
      <c r="F76">
        <f>IF(tbl_transaction[[#This Row],[Type]]="Inbound",VLOOKUP(tbl_transaction[[#This Row],[Reference Number]],barang_masuk[],6,FALSE),IF(tbl_transaction[[#This Row],[Type]]="Outbound",VLOOKUP(tbl_transaction[[#This Row],[Reference Number]],barang_keluar[],6,FALSE),""))</f>
        <v>60</v>
      </c>
      <c r="G76" t="str">
        <f>IF(tbl_transaction[[#This Row],[Type]]="Inbound",VLOOKUP(tbl_transaction[[#This Row],[Reference Number]],barang_masuk[],7,FALSE),IF(tbl_transaction[[#This Row],[Type]]="Outbound",VLOOKUP(tbl_transaction[[#This Row],[Reference Number]],barang_keluar[],7,FALSE),""))</f>
        <v>Pack</v>
      </c>
      <c r="H76" t="str">
        <f>IF(tbl_transaction[[#This Row],[Type]]="Inbound",VLOOKUP(tbl_transaction[[#This Row],[Reference Number]],barang_masuk[],3,FALSE),IF(tbl_transaction[[#This Row],[Type]]="Outbound",VLOOKUP(tbl_transaction[[#This Row],[Reference Number]],barang_keluar[],3,FALSE),""))</f>
        <v>PT Supplier 02</v>
      </c>
      <c r="I76" t="str">
        <f>IF(D76='Kartu Stok'!$B$2,COUNTIF($D$3:D76,'Kartu Stok'!$B$2),"")</f>
        <v/>
      </c>
      <c r="L76"/>
    </row>
    <row r="77" spans="1:12" ht="14.5" x14ac:dyDescent="0.35">
      <c r="A77" s="2" t="s">
        <v>554</v>
      </c>
      <c r="B77" s="5">
        <f>IF(LEFT(tbl_transaction[[#This Row],[Reference Number]],2)="GR",VLOOKUP(tbl_transaction[[#This Row],[Reference Number]],barang_masuk[],2,FALSE),IF(LEFT(tbl_transaction[[#This Row],[Reference Number]],2)="DO",VLOOKUP(tbl_transaction[[#This Row],[Reference Number]],barang_keluar[],2,FALSE),""))</f>
        <v>46168</v>
      </c>
      <c r="C77" t="str">
        <f t="shared" si="1"/>
        <v>Inbound</v>
      </c>
      <c r="D77" t="str">
        <f>IF(tbl_transaction[[#This Row],[Type]]="Inbound",VLOOKUP(tbl_transaction[[#This Row],[Reference Number]],barang_masuk[],4,FALSE),IF(tbl_transaction[[#This Row],[Type]]="Outbound",VLOOKUP(tbl_transaction[[#This Row],[Reference Number]],barang_keluar[],4,FALSE),""))</f>
        <v>BEV030</v>
      </c>
      <c r="E77" t="str">
        <f>IF(tbl_transaction[[#This Row],[Type]]="Inbound",VLOOKUP(tbl_transaction[[#This Row],[Reference Number]],barang_masuk[],5,FALSE),IF(tbl_transaction[[#This Row],[Type]]="Outbound",VLOOKUP(tbl_transaction[[#This Row],[Reference Number]],barang_keluar[],5,FALSE),""))</f>
        <v>Pocari Beverage Variant 30</v>
      </c>
      <c r="F77">
        <f>IF(tbl_transaction[[#This Row],[Type]]="Inbound",VLOOKUP(tbl_transaction[[#This Row],[Reference Number]],barang_masuk[],6,FALSE),IF(tbl_transaction[[#This Row],[Type]]="Outbound",VLOOKUP(tbl_transaction[[#This Row],[Reference Number]],barang_keluar[],6,FALSE),""))</f>
        <v>60</v>
      </c>
      <c r="G77" t="str">
        <f>IF(tbl_transaction[[#This Row],[Type]]="Inbound",VLOOKUP(tbl_transaction[[#This Row],[Reference Number]],barang_masuk[],7,FALSE),IF(tbl_transaction[[#This Row],[Type]]="Outbound",VLOOKUP(tbl_transaction[[#This Row],[Reference Number]],barang_keluar[],7,FALSE),""))</f>
        <v>Bottle</v>
      </c>
      <c r="H77" t="str">
        <f>IF(tbl_transaction[[#This Row],[Type]]="Inbound",VLOOKUP(tbl_transaction[[#This Row],[Reference Number]],barang_masuk[],3,FALSE),IF(tbl_transaction[[#This Row],[Type]]="Outbound",VLOOKUP(tbl_transaction[[#This Row],[Reference Number]],barang_keluar[],3,FALSE),""))</f>
        <v>PT Supplier 10</v>
      </c>
      <c r="I77" t="str">
        <f>IF(D77='Kartu Stok'!$B$2,COUNTIF($D$3:D77,'Kartu Stok'!$B$2),"")</f>
        <v/>
      </c>
      <c r="L77"/>
    </row>
    <row r="78" spans="1:12" ht="14.5" x14ac:dyDescent="0.35">
      <c r="A78" s="2" t="s">
        <v>555</v>
      </c>
      <c r="B78" s="5">
        <f>IF(LEFT(tbl_transaction[[#This Row],[Reference Number]],2)="GR",VLOOKUP(tbl_transaction[[#This Row],[Reference Number]],barang_masuk[],2,FALSE),IF(LEFT(tbl_transaction[[#This Row],[Reference Number]],2)="DO",VLOOKUP(tbl_transaction[[#This Row],[Reference Number]],barang_keluar[],2,FALSE),""))</f>
        <v>46092</v>
      </c>
      <c r="C78" t="str">
        <f t="shared" si="1"/>
        <v>Inbound</v>
      </c>
      <c r="D78" t="str">
        <f>IF(tbl_transaction[[#This Row],[Type]]="Inbound",VLOOKUP(tbl_transaction[[#This Row],[Reference Number]],barang_masuk[],4,FALSE),IF(tbl_transaction[[#This Row],[Type]]="Outbound",VLOOKUP(tbl_transaction[[#This Row],[Reference Number]],barang_keluar[],4,FALSE),""))</f>
        <v>PER023</v>
      </c>
      <c r="E78" t="str">
        <f>IF(tbl_transaction[[#This Row],[Type]]="Inbound",VLOOKUP(tbl_transaction[[#This Row],[Reference Number]],barang_masuk[],5,FALSE),IF(tbl_transaction[[#This Row],[Type]]="Outbound",VLOOKUP(tbl_transaction[[#This Row],[Reference Number]],barang_keluar[],5,FALSE),""))</f>
        <v>Lifebuoy Personal Care Variant 23</v>
      </c>
      <c r="F78">
        <f>IF(tbl_transaction[[#This Row],[Type]]="Inbound",VLOOKUP(tbl_transaction[[#This Row],[Reference Number]],barang_masuk[],6,FALSE),IF(tbl_transaction[[#This Row],[Type]]="Outbound",VLOOKUP(tbl_transaction[[#This Row],[Reference Number]],barang_keluar[],6,FALSE),""))</f>
        <v>20</v>
      </c>
      <c r="G78" t="str">
        <f>IF(tbl_transaction[[#This Row],[Type]]="Inbound",VLOOKUP(tbl_transaction[[#This Row],[Reference Number]],barang_masuk[],7,FALSE),IF(tbl_transaction[[#This Row],[Type]]="Outbound",VLOOKUP(tbl_transaction[[#This Row],[Reference Number]],barang_keluar[],7,FALSE),""))</f>
        <v>Bottle</v>
      </c>
      <c r="H78" t="str">
        <f>IF(tbl_transaction[[#This Row],[Type]]="Inbound",VLOOKUP(tbl_transaction[[#This Row],[Reference Number]],barang_masuk[],3,FALSE),IF(tbl_transaction[[#This Row],[Type]]="Outbound",VLOOKUP(tbl_transaction[[#This Row],[Reference Number]],barang_keluar[],3,FALSE),""))</f>
        <v>PT Supplier 21</v>
      </c>
      <c r="I78" t="str">
        <f>IF(D78='Kartu Stok'!$B$2,COUNTIF($D$3:D78,'Kartu Stok'!$B$2),"")</f>
        <v/>
      </c>
      <c r="L78"/>
    </row>
    <row r="79" spans="1:12" ht="14.5" x14ac:dyDescent="0.35">
      <c r="A79" s="2" t="s">
        <v>556</v>
      </c>
      <c r="B79" s="5">
        <f>IF(LEFT(tbl_transaction[[#This Row],[Reference Number]],2)="GR",VLOOKUP(tbl_transaction[[#This Row],[Reference Number]],barang_masuk[],2,FALSE),IF(LEFT(tbl_transaction[[#This Row],[Reference Number]],2)="DO",VLOOKUP(tbl_transaction[[#This Row],[Reference Number]],barang_keluar[],2,FALSE),""))</f>
        <v>46073</v>
      </c>
      <c r="C79" t="str">
        <f t="shared" si="1"/>
        <v>Inbound</v>
      </c>
      <c r="D79" t="str">
        <f>IF(tbl_transaction[[#This Row],[Type]]="Inbound",VLOOKUP(tbl_transaction[[#This Row],[Reference Number]],barang_masuk[],4,FALSE),IF(tbl_transaction[[#This Row],[Type]]="Outbound",VLOOKUP(tbl_transaction[[#This Row],[Reference Number]],barang_keluar[],4,FALSE),""))</f>
        <v>BEV011</v>
      </c>
      <c r="E79" t="str">
        <f>IF(tbl_transaction[[#This Row],[Type]]="Inbound",VLOOKUP(tbl_transaction[[#This Row],[Reference Number]],barang_masuk[],5,FALSE),IF(tbl_transaction[[#This Row],[Type]]="Outbound",VLOOKUP(tbl_transaction[[#This Row],[Reference Number]],barang_keluar[],5,FALSE),""))</f>
        <v>Pocari Beverage Variant 11</v>
      </c>
      <c r="F79">
        <f>IF(tbl_transaction[[#This Row],[Type]]="Inbound",VLOOKUP(tbl_transaction[[#This Row],[Reference Number]],barang_masuk[],6,FALSE),IF(tbl_transaction[[#This Row],[Type]]="Outbound",VLOOKUP(tbl_transaction[[#This Row],[Reference Number]],barang_keluar[],6,FALSE),""))</f>
        <v>40</v>
      </c>
      <c r="G79" t="str">
        <f>IF(tbl_transaction[[#This Row],[Type]]="Inbound",VLOOKUP(tbl_transaction[[#This Row],[Reference Number]],barang_masuk[],7,FALSE),IF(tbl_transaction[[#This Row],[Type]]="Outbound",VLOOKUP(tbl_transaction[[#This Row],[Reference Number]],barang_keluar[],7,FALSE),""))</f>
        <v>Bottle</v>
      </c>
      <c r="H79" t="str">
        <f>IF(tbl_transaction[[#This Row],[Type]]="Inbound",VLOOKUP(tbl_transaction[[#This Row],[Reference Number]],barang_masuk[],3,FALSE),IF(tbl_transaction[[#This Row],[Type]]="Outbound",VLOOKUP(tbl_transaction[[#This Row],[Reference Number]],barang_keluar[],3,FALSE),""))</f>
        <v>PT Supplier 05</v>
      </c>
      <c r="I79" t="str">
        <f>IF(D79='Kartu Stok'!$B$2,COUNTIF($D$3:D79,'Kartu Stok'!$B$2),"")</f>
        <v/>
      </c>
      <c r="L79"/>
    </row>
    <row r="80" spans="1:12" ht="14.5" x14ac:dyDescent="0.35">
      <c r="A80" s="2" t="s">
        <v>557</v>
      </c>
      <c r="B80" s="5">
        <f>IF(LEFT(tbl_transaction[[#This Row],[Reference Number]],2)="GR",VLOOKUP(tbl_transaction[[#This Row],[Reference Number]],barang_masuk[],2,FALSE),IF(LEFT(tbl_transaction[[#This Row],[Reference Number]],2)="DO",VLOOKUP(tbl_transaction[[#This Row],[Reference Number]],barang_keluar[],2,FALSE),""))</f>
        <v>46161</v>
      </c>
      <c r="C80" t="str">
        <f t="shared" si="1"/>
        <v>Inbound</v>
      </c>
      <c r="D80" t="str">
        <f>IF(tbl_transaction[[#This Row],[Type]]="Inbound",VLOOKUP(tbl_transaction[[#This Row],[Reference Number]],barang_masuk[],4,FALSE),IF(tbl_transaction[[#This Row],[Type]]="Outbound",VLOOKUP(tbl_transaction[[#This Row],[Reference Number]],barang_keluar[],4,FALSE),""))</f>
        <v>DAR008</v>
      </c>
      <c r="E80" t="str">
        <f>IF(tbl_transaction[[#This Row],[Type]]="Inbound",VLOOKUP(tbl_transaction[[#This Row],[Reference Number]],barang_masuk[],5,FALSE),IF(tbl_transaction[[#This Row],[Type]]="Outbound",VLOOKUP(tbl_transaction[[#This Row],[Reference Number]],barang_keluar[],5,FALSE),""))</f>
        <v>Indomilk Dairy Variant 8</v>
      </c>
      <c r="F80">
        <f>IF(tbl_transaction[[#This Row],[Type]]="Inbound",VLOOKUP(tbl_transaction[[#This Row],[Reference Number]],barang_masuk[],6,FALSE),IF(tbl_transaction[[#This Row],[Type]]="Outbound",VLOOKUP(tbl_transaction[[#This Row],[Reference Number]],barang_keluar[],6,FALSE),""))</f>
        <v>150</v>
      </c>
      <c r="G80" t="str">
        <f>IF(tbl_transaction[[#This Row],[Type]]="Inbound",VLOOKUP(tbl_transaction[[#This Row],[Reference Number]],barang_masuk[],7,FALSE),IF(tbl_transaction[[#This Row],[Type]]="Outbound",VLOOKUP(tbl_transaction[[#This Row],[Reference Number]],barang_keluar[],7,FALSE),""))</f>
        <v>Box</v>
      </c>
      <c r="H80" t="str">
        <f>IF(tbl_transaction[[#This Row],[Type]]="Inbound",VLOOKUP(tbl_transaction[[#This Row],[Reference Number]],barang_masuk[],3,FALSE),IF(tbl_transaction[[#This Row],[Type]]="Outbound",VLOOKUP(tbl_transaction[[#This Row],[Reference Number]],barang_keluar[],3,FALSE),""))</f>
        <v>PT Supplier 05</v>
      </c>
      <c r="I80" t="str">
        <f>IF(D80='Kartu Stok'!$B$2,COUNTIF($D$3:D80,'Kartu Stok'!$B$2),"")</f>
        <v/>
      </c>
      <c r="L80"/>
    </row>
    <row r="81" spans="1:12" ht="14.5" x14ac:dyDescent="0.35">
      <c r="A81" s="2" t="s">
        <v>558</v>
      </c>
      <c r="B81" s="5">
        <f>IF(LEFT(tbl_transaction[[#This Row],[Reference Number]],2)="GR",VLOOKUP(tbl_transaction[[#This Row],[Reference Number]],barang_masuk[],2,FALSE),IF(LEFT(tbl_transaction[[#This Row],[Reference Number]],2)="DO",VLOOKUP(tbl_transaction[[#This Row],[Reference Number]],barang_keluar[],2,FALSE),""))</f>
        <v>46186</v>
      </c>
      <c r="C81" t="str">
        <f t="shared" si="1"/>
        <v>Inbound</v>
      </c>
      <c r="D81" t="str">
        <f>IF(tbl_transaction[[#This Row],[Type]]="Inbound",VLOOKUP(tbl_transaction[[#This Row],[Reference Number]],barang_masuk[],4,FALSE),IF(tbl_transaction[[#This Row],[Type]]="Outbound",VLOOKUP(tbl_transaction[[#This Row],[Reference Number]],barang_keluar[],4,FALSE),""))</f>
        <v>BEV029</v>
      </c>
      <c r="E81" t="str">
        <f>IF(tbl_transaction[[#This Row],[Type]]="Inbound",VLOOKUP(tbl_transaction[[#This Row],[Reference Number]],barang_masuk[],5,FALSE),IF(tbl_transaction[[#This Row],[Type]]="Outbound",VLOOKUP(tbl_transaction[[#This Row],[Reference Number]],barang_keluar[],5,FALSE),""))</f>
        <v>Sosro Beverage Variant 29</v>
      </c>
      <c r="F81">
        <f>IF(tbl_transaction[[#This Row],[Type]]="Inbound",VLOOKUP(tbl_transaction[[#This Row],[Reference Number]],barang_masuk[],6,FALSE),IF(tbl_transaction[[#This Row],[Type]]="Outbound",VLOOKUP(tbl_transaction[[#This Row],[Reference Number]],barang_keluar[],6,FALSE),""))</f>
        <v>150</v>
      </c>
      <c r="G81" t="str">
        <f>IF(tbl_transaction[[#This Row],[Type]]="Inbound",VLOOKUP(tbl_transaction[[#This Row],[Reference Number]],barang_masuk[],7,FALSE),IF(tbl_transaction[[#This Row],[Type]]="Outbound",VLOOKUP(tbl_transaction[[#This Row],[Reference Number]],barang_keluar[],7,FALSE),""))</f>
        <v>Bottle</v>
      </c>
      <c r="H81" t="str">
        <f>IF(tbl_transaction[[#This Row],[Type]]="Inbound",VLOOKUP(tbl_transaction[[#This Row],[Reference Number]],barang_masuk[],3,FALSE),IF(tbl_transaction[[#This Row],[Type]]="Outbound",VLOOKUP(tbl_transaction[[#This Row],[Reference Number]],barang_keluar[],3,FALSE),""))</f>
        <v>PT Supplier 25</v>
      </c>
      <c r="I81" t="str">
        <f>IF(D81='Kartu Stok'!$B$2,COUNTIF($D$3:D81,'Kartu Stok'!$B$2),"")</f>
        <v/>
      </c>
      <c r="L81"/>
    </row>
    <row r="82" spans="1:12" ht="14.5" x14ac:dyDescent="0.35">
      <c r="A82" s="2" t="s">
        <v>559</v>
      </c>
      <c r="B82" s="5">
        <f>IF(LEFT(tbl_transaction[[#This Row],[Reference Number]],2)="GR",VLOOKUP(tbl_transaction[[#This Row],[Reference Number]],barang_masuk[],2,FALSE),IF(LEFT(tbl_transaction[[#This Row],[Reference Number]],2)="DO",VLOOKUP(tbl_transaction[[#This Row],[Reference Number]],barang_keluar[],2,FALSE),""))</f>
        <v>46067</v>
      </c>
      <c r="C82" t="str">
        <f t="shared" si="1"/>
        <v>Inbound</v>
      </c>
      <c r="D82" t="str">
        <f>IF(tbl_transaction[[#This Row],[Type]]="Inbound",VLOOKUP(tbl_transaction[[#This Row],[Reference Number]],barang_masuk[],4,FALSE),IF(tbl_transaction[[#This Row],[Type]]="Outbound",VLOOKUP(tbl_transaction[[#This Row],[Reference Number]],barang_keluar[],4,FALSE),""))</f>
        <v>HOM029</v>
      </c>
      <c r="E82" t="str">
        <f>IF(tbl_transaction[[#This Row],[Type]]="Inbound",VLOOKUP(tbl_transaction[[#This Row],[Reference Number]],barang_masuk[],5,FALSE),IF(tbl_transaction[[#This Row],[Type]]="Outbound",VLOOKUP(tbl_transaction[[#This Row],[Reference Number]],barang_keluar[],5,FALSE),""))</f>
        <v>Molto Home Care Variant 29</v>
      </c>
      <c r="F82">
        <f>IF(tbl_transaction[[#This Row],[Type]]="Inbound",VLOOKUP(tbl_transaction[[#This Row],[Reference Number]],barang_masuk[],6,FALSE),IF(tbl_transaction[[#This Row],[Type]]="Outbound",VLOOKUP(tbl_transaction[[#This Row],[Reference Number]],barang_keluar[],6,FALSE),""))</f>
        <v>40</v>
      </c>
      <c r="G82" t="str">
        <f>IF(tbl_transaction[[#This Row],[Type]]="Inbound",VLOOKUP(tbl_transaction[[#This Row],[Reference Number]],barang_masuk[],7,FALSE),IF(tbl_transaction[[#This Row],[Type]]="Outbound",VLOOKUP(tbl_transaction[[#This Row],[Reference Number]],barang_keluar[],7,FALSE),""))</f>
        <v>Pack</v>
      </c>
      <c r="H82" t="str">
        <f>IF(tbl_transaction[[#This Row],[Type]]="Inbound",VLOOKUP(tbl_transaction[[#This Row],[Reference Number]],barang_masuk[],3,FALSE),IF(tbl_transaction[[#This Row],[Type]]="Outbound",VLOOKUP(tbl_transaction[[#This Row],[Reference Number]],barang_keluar[],3,FALSE),""))</f>
        <v>PT Supplier 04</v>
      </c>
      <c r="I82" t="str">
        <f>IF(D82='Kartu Stok'!$B$2,COUNTIF($D$3:D82,'Kartu Stok'!$B$2),"")</f>
        <v/>
      </c>
      <c r="L82"/>
    </row>
    <row r="83" spans="1:12" ht="14.5" x14ac:dyDescent="0.35">
      <c r="A83" s="2" t="s">
        <v>560</v>
      </c>
      <c r="B83" s="5">
        <f>IF(LEFT(tbl_transaction[[#This Row],[Reference Number]],2)="GR",VLOOKUP(tbl_transaction[[#This Row],[Reference Number]],barang_masuk[],2,FALSE),IF(LEFT(tbl_transaction[[#This Row],[Reference Number]],2)="DO",VLOOKUP(tbl_transaction[[#This Row],[Reference Number]],barang_keluar[],2,FALSE),""))</f>
        <v>46148</v>
      </c>
      <c r="C83" t="str">
        <f t="shared" si="1"/>
        <v>Inbound</v>
      </c>
      <c r="D83" t="str">
        <f>IF(tbl_transaction[[#This Row],[Type]]="Inbound",VLOOKUP(tbl_transaction[[#This Row],[Reference Number]],barang_masuk[],4,FALSE),IF(tbl_transaction[[#This Row],[Type]]="Outbound",VLOOKUP(tbl_transaction[[#This Row],[Reference Number]],barang_keluar[],4,FALSE),""))</f>
        <v>SNK016</v>
      </c>
      <c r="E83" t="str">
        <f>IF(tbl_transaction[[#This Row],[Type]]="Inbound",VLOOKUP(tbl_transaction[[#This Row],[Reference Number]],barang_masuk[],5,FALSE),IF(tbl_transaction[[#This Row],[Type]]="Outbound",VLOOKUP(tbl_transaction[[#This Row],[Reference Number]],barang_keluar[],5,FALSE),""))</f>
        <v>Qtela Snack Variant 16</v>
      </c>
      <c r="F83">
        <f>IF(tbl_transaction[[#This Row],[Type]]="Inbound",VLOOKUP(tbl_transaction[[#This Row],[Reference Number]],barang_masuk[],6,FALSE),IF(tbl_transaction[[#This Row],[Type]]="Outbound",VLOOKUP(tbl_transaction[[#This Row],[Reference Number]],barang_keluar[],6,FALSE),""))</f>
        <v>40</v>
      </c>
      <c r="G83" t="str">
        <f>IF(tbl_transaction[[#This Row],[Type]]="Inbound",VLOOKUP(tbl_transaction[[#This Row],[Reference Number]],barang_masuk[],7,FALSE),IF(tbl_transaction[[#This Row],[Type]]="Outbound",VLOOKUP(tbl_transaction[[#This Row],[Reference Number]],barang_keluar[],7,FALSE),""))</f>
        <v>Pack</v>
      </c>
      <c r="H83" t="str">
        <f>IF(tbl_transaction[[#This Row],[Type]]="Inbound",VLOOKUP(tbl_transaction[[#This Row],[Reference Number]],barang_masuk[],3,FALSE),IF(tbl_transaction[[#This Row],[Type]]="Outbound",VLOOKUP(tbl_transaction[[#This Row],[Reference Number]],barang_keluar[],3,FALSE),""))</f>
        <v>PT Supplier 12</v>
      </c>
      <c r="I83" t="str">
        <f>IF(D83='Kartu Stok'!$B$2,COUNTIF($D$3:D83,'Kartu Stok'!$B$2),"")</f>
        <v/>
      </c>
      <c r="L83"/>
    </row>
    <row r="84" spans="1:12" ht="14.5" x14ac:dyDescent="0.35">
      <c r="A84" s="2" t="s">
        <v>561</v>
      </c>
      <c r="B84" s="5">
        <f>IF(LEFT(tbl_transaction[[#This Row],[Reference Number]],2)="GR",VLOOKUP(tbl_transaction[[#This Row],[Reference Number]],barang_masuk[],2,FALSE),IF(LEFT(tbl_transaction[[#This Row],[Reference Number]],2)="DO",VLOOKUP(tbl_transaction[[#This Row],[Reference Number]],barang_keluar[],2,FALSE),""))</f>
        <v>46027</v>
      </c>
      <c r="C84" t="str">
        <f t="shared" si="1"/>
        <v>Inbound</v>
      </c>
      <c r="D84" t="str">
        <f>IF(tbl_transaction[[#This Row],[Type]]="Inbound",VLOOKUP(tbl_transaction[[#This Row],[Reference Number]],barang_masuk[],4,FALSE),IF(tbl_transaction[[#This Row],[Type]]="Outbound",VLOOKUP(tbl_transaction[[#This Row],[Reference Number]],barang_keluar[],4,FALSE),""))</f>
        <v>INS016</v>
      </c>
      <c r="E84" t="str">
        <f>IF(tbl_transaction[[#This Row],[Type]]="Inbound",VLOOKUP(tbl_transaction[[#This Row],[Reference Number]],barang_masuk[],5,FALSE),IF(tbl_transaction[[#This Row],[Type]]="Outbound",VLOOKUP(tbl_transaction[[#This Row],[Reference Number]],barang_keluar[],5,FALSE),""))</f>
        <v>Sarimi Instant Food Variant 16</v>
      </c>
      <c r="F84">
        <f>IF(tbl_transaction[[#This Row],[Type]]="Inbound",VLOOKUP(tbl_transaction[[#This Row],[Reference Number]],barang_masuk[],6,FALSE),IF(tbl_transaction[[#This Row],[Type]]="Outbound",VLOOKUP(tbl_transaction[[#This Row],[Reference Number]],barang_keluar[],6,FALSE),""))</f>
        <v>40</v>
      </c>
      <c r="G84" t="str">
        <f>IF(tbl_transaction[[#This Row],[Type]]="Inbound",VLOOKUP(tbl_transaction[[#This Row],[Reference Number]],barang_masuk[],7,FALSE),IF(tbl_transaction[[#This Row],[Type]]="Outbound",VLOOKUP(tbl_transaction[[#This Row],[Reference Number]],barang_keluar[],7,FALSE),""))</f>
        <v>Pack</v>
      </c>
      <c r="H84" t="str">
        <f>IF(tbl_transaction[[#This Row],[Type]]="Inbound",VLOOKUP(tbl_transaction[[#This Row],[Reference Number]],barang_masuk[],3,FALSE),IF(tbl_transaction[[#This Row],[Type]]="Outbound",VLOOKUP(tbl_transaction[[#This Row],[Reference Number]],barang_keluar[],3,FALSE),""))</f>
        <v>PT Supplier 08</v>
      </c>
      <c r="I84" t="str">
        <f>IF(D84='Kartu Stok'!$B$2,COUNTIF($D$3:D84,'Kartu Stok'!$B$2),"")</f>
        <v/>
      </c>
      <c r="L84"/>
    </row>
    <row r="85" spans="1:12" ht="14.5" x14ac:dyDescent="0.35">
      <c r="A85" s="2" t="s">
        <v>562</v>
      </c>
      <c r="B85" s="5">
        <f>IF(LEFT(tbl_transaction[[#This Row],[Reference Number]],2)="GR",VLOOKUP(tbl_transaction[[#This Row],[Reference Number]],barang_masuk[],2,FALSE),IF(LEFT(tbl_transaction[[#This Row],[Reference Number]],2)="DO",VLOOKUP(tbl_transaction[[#This Row],[Reference Number]],barang_keluar[],2,FALSE),""))</f>
        <v>46122</v>
      </c>
      <c r="C85" t="str">
        <f t="shared" si="1"/>
        <v>Inbound</v>
      </c>
      <c r="D85" t="str">
        <f>IF(tbl_transaction[[#This Row],[Type]]="Inbound",VLOOKUP(tbl_transaction[[#This Row],[Reference Number]],barang_masuk[],4,FALSE),IF(tbl_transaction[[#This Row],[Type]]="Outbound",VLOOKUP(tbl_transaction[[#This Row],[Reference Number]],barang_keluar[],4,FALSE),""))</f>
        <v>BEV025</v>
      </c>
      <c r="E85" t="str">
        <f>IF(tbl_transaction[[#This Row],[Type]]="Inbound",VLOOKUP(tbl_transaction[[#This Row],[Reference Number]],barang_masuk[],5,FALSE),IF(tbl_transaction[[#This Row],[Type]]="Outbound",VLOOKUP(tbl_transaction[[#This Row],[Reference Number]],barang_keluar[],5,FALSE),""))</f>
        <v>Sosro Beverage Variant 25</v>
      </c>
      <c r="F85">
        <f>IF(tbl_transaction[[#This Row],[Type]]="Inbound",VLOOKUP(tbl_transaction[[#This Row],[Reference Number]],barang_masuk[],6,FALSE),IF(tbl_transaction[[#This Row],[Type]]="Outbound",VLOOKUP(tbl_transaction[[#This Row],[Reference Number]],barang_keluar[],6,FALSE),""))</f>
        <v>30</v>
      </c>
      <c r="G85" t="str">
        <f>IF(tbl_transaction[[#This Row],[Type]]="Inbound",VLOOKUP(tbl_transaction[[#This Row],[Reference Number]],barang_masuk[],7,FALSE),IF(tbl_transaction[[#This Row],[Type]]="Outbound",VLOOKUP(tbl_transaction[[#This Row],[Reference Number]],barang_keluar[],7,FALSE),""))</f>
        <v>Bottle</v>
      </c>
      <c r="H85" t="str">
        <f>IF(tbl_transaction[[#This Row],[Type]]="Inbound",VLOOKUP(tbl_transaction[[#This Row],[Reference Number]],barang_masuk[],3,FALSE),IF(tbl_transaction[[#This Row],[Type]]="Outbound",VLOOKUP(tbl_transaction[[#This Row],[Reference Number]],barang_keluar[],3,FALSE),""))</f>
        <v>PT Supplier 06</v>
      </c>
      <c r="I85" t="str">
        <f>IF(D85='Kartu Stok'!$B$2,COUNTIF($D$3:D85,'Kartu Stok'!$B$2),"")</f>
        <v/>
      </c>
      <c r="L85"/>
    </row>
    <row r="86" spans="1:12" ht="14.5" x14ac:dyDescent="0.35">
      <c r="A86" s="2" t="s">
        <v>563</v>
      </c>
      <c r="B86" s="5">
        <f>IF(LEFT(tbl_transaction[[#This Row],[Reference Number]],2)="GR",VLOOKUP(tbl_transaction[[#This Row],[Reference Number]],barang_masuk[],2,FALSE),IF(LEFT(tbl_transaction[[#This Row],[Reference Number]],2)="DO",VLOOKUP(tbl_transaction[[#This Row],[Reference Number]],barang_keluar[],2,FALSE),""))</f>
        <v>46188</v>
      </c>
      <c r="C86" t="str">
        <f t="shared" si="1"/>
        <v>Inbound</v>
      </c>
      <c r="D86" t="str">
        <f>IF(tbl_transaction[[#This Row],[Type]]="Inbound",VLOOKUP(tbl_transaction[[#This Row],[Reference Number]],barang_masuk[],4,FALSE),IF(tbl_transaction[[#This Row],[Type]]="Outbound",VLOOKUP(tbl_transaction[[#This Row],[Reference Number]],barang_keluar[],4,FALSE),""))</f>
        <v>INS012</v>
      </c>
      <c r="E86" t="str">
        <f>IF(tbl_transaction[[#This Row],[Type]]="Inbound",VLOOKUP(tbl_transaction[[#This Row],[Reference Number]],barang_masuk[],5,FALSE),IF(tbl_transaction[[#This Row],[Type]]="Outbound",VLOOKUP(tbl_transaction[[#This Row],[Reference Number]],barang_keluar[],5,FALSE),""))</f>
        <v>Sarimi Instant Food Variant 12</v>
      </c>
      <c r="F86">
        <f>IF(tbl_transaction[[#This Row],[Type]]="Inbound",VLOOKUP(tbl_transaction[[#This Row],[Reference Number]],barang_masuk[],6,FALSE),IF(tbl_transaction[[#This Row],[Type]]="Outbound",VLOOKUP(tbl_transaction[[#This Row],[Reference Number]],barang_keluar[],6,FALSE),""))</f>
        <v>200</v>
      </c>
      <c r="G86" t="str">
        <f>IF(tbl_transaction[[#This Row],[Type]]="Inbound",VLOOKUP(tbl_transaction[[#This Row],[Reference Number]],barang_masuk[],7,FALSE),IF(tbl_transaction[[#This Row],[Type]]="Outbound",VLOOKUP(tbl_transaction[[#This Row],[Reference Number]],barang_keluar[],7,FALSE),""))</f>
        <v>Pack</v>
      </c>
      <c r="H86" t="str">
        <f>IF(tbl_transaction[[#This Row],[Type]]="Inbound",VLOOKUP(tbl_transaction[[#This Row],[Reference Number]],barang_masuk[],3,FALSE),IF(tbl_transaction[[#This Row],[Type]]="Outbound",VLOOKUP(tbl_transaction[[#This Row],[Reference Number]],barang_keluar[],3,FALSE),""))</f>
        <v>PT Supplier 18</v>
      </c>
      <c r="I86" t="str">
        <f>IF(D86='Kartu Stok'!$B$2,COUNTIF($D$3:D86,'Kartu Stok'!$B$2),"")</f>
        <v/>
      </c>
      <c r="L86"/>
    </row>
    <row r="87" spans="1:12" ht="14.5" x14ac:dyDescent="0.35">
      <c r="A87" s="2" t="s">
        <v>564</v>
      </c>
      <c r="B87" s="5">
        <f>IF(LEFT(tbl_transaction[[#This Row],[Reference Number]],2)="GR",VLOOKUP(tbl_transaction[[#This Row],[Reference Number]],barang_masuk[],2,FALSE),IF(LEFT(tbl_transaction[[#This Row],[Reference Number]],2)="DO",VLOOKUP(tbl_transaction[[#This Row],[Reference Number]],barang_keluar[],2,FALSE),""))</f>
        <v>46157</v>
      </c>
      <c r="C87" t="str">
        <f t="shared" si="1"/>
        <v>Inbound</v>
      </c>
      <c r="D87" t="str">
        <f>IF(tbl_transaction[[#This Row],[Type]]="Inbound",VLOOKUP(tbl_transaction[[#This Row],[Reference Number]],barang_masuk[],4,FALSE),IF(tbl_transaction[[#This Row],[Type]]="Outbound",VLOOKUP(tbl_transaction[[#This Row],[Reference Number]],barang_keluar[],4,FALSE),""))</f>
        <v>BEV022</v>
      </c>
      <c r="E87" t="str">
        <f>IF(tbl_transaction[[#This Row],[Type]]="Inbound",VLOOKUP(tbl_transaction[[#This Row],[Reference Number]],barang_masuk[],5,FALSE),IF(tbl_transaction[[#This Row],[Type]]="Outbound",VLOOKUP(tbl_transaction[[#This Row],[Reference Number]],barang_keluar[],5,FALSE),""))</f>
        <v>Sosro Beverage Variant 22</v>
      </c>
      <c r="F87">
        <f>IF(tbl_transaction[[#This Row],[Type]]="Inbound",VLOOKUP(tbl_transaction[[#This Row],[Reference Number]],barang_masuk[],6,FALSE),IF(tbl_transaction[[#This Row],[Type]]="Outbound",VLOOKUP(tbl_transaction[[#This Row],[Reference Number]],barang_keluar[],6,FALSE),""))</f>
        <v>50</v>
      </c>
      <c r="G87" t="str">
        <f>IF(tbl_transaction[[#This Row],[Type]]="Inbound",VLOOKUP(tbl_transaction[[#This Row],[Reference Number]],barang_masuk[],7,FALSE),IF(tbl_transaction[[#This Row],[Type]]="Outbound",VLOOKUP(tbl_transaction[[#This Row],[Reference Number]],barang_keluar[],7,FALSE),""))</f>
        <v>Bottle</v>
      </c>
      <c r="H87" t="str">
        <f>IF(tbl_transaction[[#This Row],[Type]]="Inbound",VLOOKUP(tbl_transaction[[#This Row],[Reference Number]],barang_masuk[],3,FALSE),IF(tbl_transaction[[#This Row],[Type]]="Outbound",VLOOKUP(tbl_transaction[[#This Row],[Reference Number]],barang_keluar[],3,FALSE),""))</f>
        <v>PT Supplier 22</v>
      </c>
      <c r="I87" t="str">
        <f>IF(D87='Kartu Stok'!$B$2,COUNTIF($D$3:D87,'Kartu Stok'!$B$2),"")</f>
        <v/>
      </c>
      <c r="L87"/>
    </row>
    <row r="88" spans="1:12" ht="14.5" x14ac:dyDescent="0.35">
      <c r="A88" s="2" t="s">
        <v>565</v>
      </c>
      <c r="B88" s="5">
        <f>IF(LEFT(tbl_transaction[[#This Row],[Reference Number]],2)="GR",VLOOKUP(tbl_transaction[[#This Row],[Reference Number]],barang_masuk[],2,FALSE),IF(LEFT(tbl_transaction[[#This Row],[Reference Number]],2)="DO",VLOOKUP(tbl_transaction[[#This Row],[Reference Number]],barang_keluar[],2,FALSE),""))</f>
        <v>46154</v>
      </c>
      <c r="C88" t="str">
        <f t="shared" si="1"/>
        <v>Inbound</v>
      </c>
      <c r="D88" t="str">
        <f>IF(tbl_transaction[[#This Row],[Type]]="Inbound",VLOOKUP(tbl_transaction[[#This Row],[Reference Number]],barang_masuk[],4,FALSE),IF(tbl_transaction[[#This Row],[Type]]="Outbound",VLOOKUP(tbl_transaction[[#This Row],[Reference Number]],barang_keluar[],4,FALSE),""))</f>
        <v>BEV029</v>
      </c>
      <c r="E88" t="str">
        <f>IF(tbl_transaction[[#This Row],[Type]]="Inbound",VLOOKUP(tbl_transaction[[#This Row],[Reference Number]],barang_masuk[],5,FALSE),IF(tbl_transaction[[#This Row],[Type]]="Outbound",VLOOKUP(tbl_transaction[[#This Row],[Reference Number]],barang_keluar[],5,FALSE),""))</f>
        <v>Sosro Beverage Variant 29</v>
      </c>
      <c r="F88">
        <f>IF(tbl_transaction[[#This Row],[Type]]="Inbound",VLOOKUP(tbl_transaction[[#This Row],[Reference Number]],barang_masuk[],6,FALSE),IF(tbl_transaction[[#This Row],[Type]]="Outbound",VLOOKUP(tbl_transaction[[#This Row],[Reference Number]],barang_keluar[],6,FALSE),""))</f>
        <v>40</v>
      </c>
      <c r="G88" t="str">
        <f>IF(tbl_transaction[[#This Row],[Type]]="Inbound",VLOOKUP(tbl_transaction[[#This Row],[Reference Number]],barang_masuk[],7,FALSE),IF(tbl_transaction[[#This Row],[Type]]="Outbound",VLOOKUP(tbl_transaction[[#This Row],[Reference Number]],barang_keluar[],7,FALSE),""))</f>
        <v>Bottle</v>
      </c>
      <c r="H88" t="str">
        <f>IF(tbl_transaction[[#This Row],[Type]]="Inbound",VLOOKUP(tbl_transaction[[#This Row],[Reference Number]],barang_masuk[],3,FALSE),IF(tbl_transaction[[#This Row],[Type]]="Outbound",VLOOKUP(tbl_transaction[[#This Row],[Reference Number]],barang_keluar[],3,FALSE),""))</f>
        <v>PT Supplier 25</v>
      </c>
      <c r="I88" t="str">
        <f>IF(D88='Kartu Stok'!$B$2,COUNTIF($D$3:D88,'Kartu Stok'!$B$2),"")</f>
        <v/>
      </c>
      <c r="L88"/>
    </row>
    <row r="89" spans="1:12" ht="14.5" x14ac:dyDescent="0.35">
      <c r="A89" s="2" t="s">
        <v>566</v>
      </c>
      <c r="B89" s="5">
        <f>IF(LEFT(tbl_transaction[[#This Row],[Reference Number]],2)="GR",VLOOKUP(tbl_transaction[[#This Row],[Reference Number]],barang_masuk[],2,FALSE),IF(LEFT(tbl_transaction[[#This Row],[Reference Number]],2)="DO",VLOOKUP(tbl_transaction[[#This Row],[Reference Number]],barang_keluar[],2,FALSE),""))</f>
        <v>46136</v>
      </c>
      <c r="C89" t="str">
        <f t="shared" si="1"/>
        <v>Inbound</v>
      </c>
      <c r="D89" t="str">
        <f>IF(tbl_transaction[[#This Row],[Type]]="Inbound",VLOOKUP(tbl_transaction[[#This Row],[Reference Number]],barang_masuk[],4,FALSE),IF(tbl_transaction[[#This Row],[Type]]="Outbound",VLOOKUP(tbl_transaction[[#This Row],[Reference Number]],barang_keluar[],4,FALSE),""))</f>
        <v>SNK022</v>
      </c>
      <c r="E89" t="str">
        <f>IF(tbl_transaction[[#This Row],[Type]]="Inbound",VLOOKUP(tbl_transaction[[#This Row],[Reference Number]],barang_masuk[],5,FALSE),IF(tbl_transaction[[#This Row],[Type]]="Outbound",VLOOKUP(tbl_transaction[[#This Row],[Reference Number]],barang_keluar[],5,FALSE),""))</f>
        <v>Chitato Snack Variant 22</v>
      </c>
      <c r="F89">
        <f>IF(tbl_transaction[[#This Row],[Type]]="Inbound",VLOOKUP(tbl_transaction[[#This Row],[Reference Number]],barang_masuk[],6,FALSE),IF(tbl_transaction[[#This Row],[Type]]="Outbound",VLOOKUP(tbl_transaction[[#This Row],[Reference Number]],barang_keluar[],6,FALSE),""))</f>
        <v>20</v>
      </c>
      <c r="G89" t="str">
        <f>IF(tbl_transaction[[#This Row],[Type]]="Inbound",VLOOKUP(tbl_transaction[[#This Row],[Reference Number]],barang_masuk[],7,FALSE),IF(tbl_transaction[[#This Row],[Type]]="Outbound",VLOOKUP(tbl_transaction[[#This Row],[Reference Number]],barang_keluar[],7,FALSE),""))</f>
        <v>Pack</v>
      </c>
      <c r="H89" t="str">
        <f>IF(tbl_transaction[[#This Row],[Type]]="Inbound",VLOOKUP(tbl_transaction[[#This Row],[Reference Number]],barang_masuk[],3,FALSE),IF(tbl_transaction[[#This Row],[Type]]="Outbound",VLOOKUP(tbl_transaction[[#This Row],[Reference Number]],barang_keluar[],3,FALSE),""))</f>
        <v>PT Supplier 04</v>
      </c>
      <c r="I89" t="str">
        <f>IF(D89='Kartu Stok'!$B$2,COUNTIF($D$3:D89,'Kartu Stok'!$B$2),"")</f>
        <v/>
      </c>
      <c r="L89"/>
    </row>
    <row r="90" spans="1:12" ht="14.5" x14ac:dyDescent="0.35">
      <c r="A90" s="2" t="s">
        <v>567</v>
      </c>
      <c r="B90" s="5">
        <f>IF(LEFT(tbl_transaction[[#This Row],[Reference Number]],2)="GR",VLOOKUP(tbl_transaction[[#This Row],[Reference Number]],barang_masuk[],2,FALSE),IF(LEFT(tbl_transaction[[#This Row],[Reference Number]],2)="DO",VLOOKUP(tbl_transaction[[#This Row],[Reference Number]],barang_keluar[],2,FALSE),""))</f>
        <v>46185</v>
      </c>
      <c r="C90" t="str">
        <f t="shared" si="1"/>
        <v>Inbound</v>
      </c>
      <c r="D90" t="str">
        <f>IF(tbl_transaction[[#This Row],[Type]]="Inbound",VLOOKUP(tbl_transaction[[#This Row],[Reference Number]],barang_masuk[],4,FALSE),IF(tbl_transaction[[#This Row],[Type]]="Outbound",VLOOKUP(tbl_transaction[[#This Row],[Reference Number]],barang_keluar[],4,FALSE),""))</f>
        <v>INS014</v>
      </c>
      <c r="E90" t="str">
        <f>IF(tbl_transaction[[#This Row],[Type]]="Inbound",VLOOKUP(tbl_transaction[[#This Row],[Reference Number]],barang_masuk[],5,FALSE),IF(tbl_transaction[[#This Row],[Type]]="Outbound",VLOOKUP(tbl_transaction[[#This Row],[Reference Number]],barang_keluar[],5,FALSE),""))</f>
        <v>Indomie Instant Food Variant 14</v>
      </c>
      <c r="F90">
        <f>IF(tbl_transaction[[#This Row],[Type]]="Inbound",VLOOKUP(tbl_transaction[[#This Row],[Reference Number]],barang_masuk[],6,FALSE),IF(tbl_transaction[[#This Row],[Type]]="Outbound",VLOOKUP(tbl_transaction[[#This Row],[Reference Number]],barang_keluar[],6,FALSE),""))</f>
        <v>150</v>
      </c>
      <c r="G90" t="str">
        <f>IF(tbl_transaction[[#This Row],[Type]]="Inbound",VLOOKUP(tbl_transaction[[#This Row],[Reference Number]],barang_masuk[],7,FALSE),IF(tbl_transaction[[#This Row],[Type]]="Outbound",VLOOKUP(tbl_transaction[[#This Row],[Reference Number]],barang_keluar[],7,FALSE),""))</f>
        <v>Pack</v>
      </c>
      <c r="H90" t="str">
        <f>IF(tbl_transaction[[#This Row],[Type]]="Inbound",VLOOKUP(tbl_transaction[[#This Row],[Reference Number]],barang_masuk[],3,FALSE),IF(tbl_transaction[[#This Row],[Type]]="Outbound",VLOOKUP(tbl_transaction[[#This Row],[Reference Number]],barang_keluar[],3,FALSE),""))</f>
        <v>PT Supplier 08</v>
      </c>
      <c r="I90" t="str">
        <f>IF(D90='Kartu Stok'!$B$2,COUNTIF($D$3:D90,'Kartu Stok'!$B$2),"")</f>
        <v/>
      </c>
      <c r="L90"/>
    </row>
    <row r="91" spans="1:12" ht="14.5" x14ac:dyDescent="0.35">
      <c r="A91" s="2" t="s">
        <v>568</v>
      </c>
      <c r="B91" s="5">
        <f>IF(LEFT(tbl_transaction[[#This Row],[Reference Number]],2)="GR",VLOOKUP(tbl_transaction[[#This Row],[Reference Number]],barang_masuk[],2,FALSE),IF(LEFT(tbl_transaction[[#This Row],[Reference Number]],2)="DO",VLOOKUP(tbl_transaction[[#This Row],[Reference Number]],barang_keluar[],2,FALSE),""))</f>
        <v>46127</v>
      </c>
      <c r="C91" t="str">
        <f t="shared" si="1"/>
        <v>Inbound</v>
      </c>
      <c r="D91" t="str">
        <f>IF(tbl_transaction[[#This Row],[Type]]="Inbound",VLOOKUP(tbl_transaction[[#This Row],[Reference Number]],barang_masuk[],4,FALSE),IF(tbl_transaction[[#This Row],[Type]]="Outbound",VLOOKUP(tbl_transaction[[#This Row],[Reference Number]],barang_keluar[],4,FALSE),""))</f>
        <v>PER027</v>
      </c>
      <c r="E91" t="str">
        <f>IF(tbl_transaction[[#This Row],[Type]]="Inbound",VLOOKUP(tbl_transaction[[#This Row],[Reference Number]],barang_masuk[],5,FALSE),IF(tbl_transaction[[#This Row],[Type]]="Outbound",VLOOKUP(tbl_transaction[[#This Row],[Reference Number]],barang_keluar[],5,FALSE),""))</f>
        <v>Sunsilk Personal Care Variant 27</v>
      </c>
      <c r="F91">
        <f>IF(tbl_transaction[[#This Row],[Type]]="Inbound",VLOOKUP(tbl_transaction[[#This Row],[Reference Number]],barang_masuk[],6,FALSE),IF(tbl_transaction[[#This Row],[Type]]="Outbound",VLOOKUP(tbl_transaction[[#This Row],[Reference Number]],barang_keluar[],6,FALSE),""))</f>
        <v>200</v>
      </c>
      <c r="G91" t="str">
        <f>IF(tbl_transaction[[#This Row],[Type]]="Inbound",VLOOKUP(tbl_transaction[[#This Row],[Reference Number]],barang_masuk[],7,FALSE),IF(tbl_transaction[[#This Row],[Type]]="Outbound",VLOOKUP(tbl_transaction[[#This Row],[Reference Number]],barang_keluar[],7,FALSE),""))</f>
        <v>Bottle</v>
      </c>
      <c r="H91" t="str">
        <f>IF(tbl_transaction[[#This Row],[Type]]="Inbound",VLOOKUP(tbl_transaction[[#This Row],[Reference Number]],barang_masuk[],3,FALSE),IF(tbl_transaction[[#This Row],[Type]]="Outbound",VLOOKUP(tbl_transaction[[#This Row],[Reference Number]],barang_keluar[],3,FALSE),""))</f>
        <v>PT Supplier 06</v>
      </c>
      <c r="I91" t="str">
        <f>IF(D91='Kartu Stok'!$B$2,COUNTIF($D$3:D91,'Kartu Stok'!$B$2),"")</f>
        <v/>
      </c>
      <c r="L91"/>
    </row>
    <row r="92" spans="1:12" ht="14.5" x14ac:dyDescent="0.35">
      <c r="A92" s="2" t="s">
        <v>569</v>
      </c>
      <c r="B92" s="5">
        <f>IF(LEFT(tbl_transaction[[#This Row],[Reference Number]],2)="GR",VLOOKUP(tbl_transaction[[#This Row],[Reference Number]],barang_masuk[],2,FALSE),IF(LEFT(tbl_transaction[[#This Row],[Reference Number]],2)="DO",VLOOKUP(tbl_transaction[[#This Row],[Reference Number]],barang_keluar[],2,FALSE),""))</f>
        <v>46096</v>
      </c>
      <c r="C92" t="str">
        <f t="shared" si="1"/>
        <v>Inbound</v>
      </c>
      <c r="D92" t="str">
        <f>IF(tbl_transaction[[#This Row],[Type]]="Inbound",VLOOKUP(tbl_transaction[[#This Row],[Reference Number]],barang_masuk[],4,FALSE),IF(tbl_transaction[[#This Row],[Type]]="Outbound",VLOOKUP(tbl_transaction[[#This Row],[Reference Number]],barang_keluar[],4,FALSE),""))</f>
        <v>BEV033</v>
      </c>
      <c r="E92" t="str">
        <f>IF(tbl_transaction[[#This Row],[Type]]="Inbound",VLOOKUP(tbl_transaction[[#This Row],[Reference Number]],barang_masuk[],5,FALSE),IF(tbl_transaction[[#This Row],[Type]]="Outbound",VLOOKUP(tbl_transaction[[#This Row],[Reference Number]],barang_keluar[],5,FALSE),""))</f>
        <v>Aqua Beverage Variant 33</v>
      </c>
      <c r="F92">
        <f>IF(tbl_transaction[[#This Row],[Type]]="Inbound",VLOOKUP(tbl_transaction[[#This Row],[Reference Number]],barang_masuk[],6,FALSE),IF(tbl_transaction[[#This Row],[Type]]="Outbound",VLOOKUP(tbl_transaction[[#This Row],[Reference Number]],barang_keluar[],6,FALSE),""))</f>
        <v>40</v>
      </c>
      <c r="G92" t="str">
        <f>IF(tbl_transaction[[#This Row],[Type]]="Inbound",VLOOKUP(tbl_transaction[[#This Row],[Reference Number]],barang_masuk[],7,FALSE),IF(tbl_transaction[[#This Row],[Type]]="Outbound",VLOOKUP(tbl_transaction[[#This Row],[Reference Number]],barang_keluar[],7,FALSE),""))</f>
        <v>Bottle</v>
      </c>
      <c r="H92" t="str">
        <f>IF(tbl_transaction[[#This Row],[Type]]="Inbound",VLOOKUP(tbl_transaction[[#This Row],[Reference Number]],barang_masuk[],3,FALSE),IF(tbl_transaction[[#This Row],[Type]]="Outbound",VLOOKUP(tbl_transaction[[#This Row],[Reference Number]],barang_keluar[],3,FALSE),""))</f>
        <v>PT Supplier 10</v>
      </c>
      <c r="I92" t="str">
        <f>IF(D92='Kartu Stok'!$B$2,COUNTIF($D$3:D92,'Kartu Stok'!$B$2),"")</f>
        <v/>
      </c>
      <c r="L92"/>
    </row>
    <row r="93" spans="1:12" ht="14.5" x14ac:dyDescent="0.35">
      <c r="A93" s="2" t="s">
        <v>570</v>
      </c>
      <c r="B93" s="5">
        <f>IF(LEFT(tbl_transaction[[#This Row],[Reference Number]],2)="GR",VLOOKUP(tbl_transaction[[#This Row],[Reference Number]],barang_masuk[],2,FALSE),IF(LEFT(tbl_transaction[[#This Row],[Reference Number]],2)="DO",VLOOKUP(tbl_transaction[[#This Row],[Reference Number]],barang_keluar[],2,FALSE),""))</f>
        <v>46036</v>
      </c>
      <c r="C93" t="str">
        <f t="shared" si="1"/>
        <v>Inbound</v>
      </c>
      <c r="D93" t="str">
        <f>IF(tbl_transaction[[#This Row],[Type]]="Inbound",VLOOKUP(tbl_transaction[[#This Row],[Reference Number]],barang_masuk[],4,FALSE),IF(tbl_transaction[[#This Row],[Type]]="Outbound",VLOOKUP(tbl_transaction[[#This Row],[Reference Number]],barang_keluar[],4,FALSE),""))</f>
        <v>HOM025</v>
      </c>
      <c r="E93" t="str">
        <f>IF(tbl_transaction[[#This Row],[Type]]="Inbound",VLOOKUP(tbl_transaction[[#This Row],[Reference Number]],barang_masuk[],5,FALSE),IF(tbl_transaction[[#This Row],[Type]]="Outbound",VLOOKUP(tbl_transaction[[#This Row],[Reference Number]],barang_keluar[],5,FALSE),""))</f>
        <v>Rinso Home Care Variant 25</v>
      </c>
      <c r="F93">
        <f>IF(tbl_transaction[[#This Row],[Type]]="Inbound",VLOOKUP(tbl_transaction[[#This Row],[Reference Number]],barang_masuk[],6,FALSE),IF(tbl_transaction[[#This Row],[Type]]="Outbound",VLOOKUP(tbl_transaction[[#This Row],[Reference Number]],barang_keluar[],6,FALSE),""))</f>
        <v>60</v>
      </c>
      <c r="G93" t="str">
        <f>IF(tbl_transaction[[#This Row],[Type]]="Inbound",VLOOKUP(tbl_transaction[[#This Row],[Reference Number]],barang_masuk[],7,FALSE),IF(tbl_transaction[[#This Row],[Type]]="Outbound",VLOOKUP(tbl_transaction[[#This Row],[Reference Number]],barang_keluar[],7,FALSE),""))</f>
        <v>Pack</v>
      </c>
      <c r="H93" t="str">
        <f>IF(tbl_transaction[[#This Row],[Type]]="Inbound",VLOOKUP(tbl_transaction[[#This Row],[Reference Number]],barang_masuk[],3,FALSE),IF(tbl_transaction[[#This Row],[Type]]="Outbound",VLOOKUP(tbl_transaction[[#This Row],[Reference Number]],barang_keluar[],3,FALSE),""))</f>
        <v>PT Supplier 11</v>
      </c>
      <c r="I93" t="str">
        <f>IF(D93='Kartu Stok'!$B$2,COUNTIF($D$3:D93,'Kartu Stok'!$B$2),"")</f>
        <v/>
      </c>
      <c r="L93"/>
    </row>
    <row r="94" spans="1:12" ht="14.5" x14ac:dyDescent="0.35">
      <c r="A94" s="2" t="s">
        <v>571</v>
      </c>
      <c r="B94" s="5">
        <f>IF(LEFT(tbl_transaction[[#This Row],[Reference Number]],2)="GR",VLOOKUP(tbl_transaction[[#This Row],[Reference Number]],barang_masuk[],2,FALSE),IF(LEFT(tbl_transaction[[#This Row],[Reference Number]],2)="DO",VLOOKUP(tbl_transaction[[#This Row],[Reference Number]],barang_keluar[],2,FALSE),""))</f>
        <v>46131</v>
      </c>
      <c r="C94" t="str">
        <f t="shared" si="1"/>
        <v>Inbound</v>
      </c>
      <c r="D94" t="str">
        <f>IF(tbl_transaction[[#This Row],[Type]]="Inbound",VLOOKUP(tbl_transaction[[#This Row],[Reference Number]],barang_masuk[],4,FALSE),IF(tbl_transaction[[#This Row],[Type]]="Outbound",VLOOKUP(tbl_transaction[[#This Row],[Reference Number]],barang_keluar[],4,FALSE),""))</f>
        <v>SNK005</v>
      </c>
      <c r="E94" t="str">
        <f>IF(tbl_transaction[[#This Row],[Type]]="Inbound",VLOOKUP(tbl_transaction[[#This Row],[Reference Number]],barang_masuk[],5,FALSE),IF(tbl_transaction[[#This Row],[Type]]="Outbound",VLOOKUP(tbl_transaction[[#This Row],[Reference Number]],barang_keluar[],5,FALSE),""))</f>
        <v>Taro Snack Variant 5</v>
      </c>
      <c r="F94">
        <f>IF(tbl_transaction[[#This Row],[Type]]="Inbound",VLOOKUP(tbl_transaction[[#This Row],[Reference Number]],barang_masuk[],6,FALSE),IF(tbl_transaction[[#This Row],[Type]]="Outbound",VLOOKUP(tbl_transaction[[#This Row],[Reference Number]],barang_keluar[],6,FALSE),""))</f>
        <v>150</v>
      </c>
      <c r="G94" t="str">
        <f>IF(tbl_transaction[[#This Row],[Type]]="Inbound",VLOOKUP(tbl_transaction[[#This Row],[Reference Number]],barang_masuk[],7,FALSE),IF(tbl_transaction[[#This Row],[Type]]="Outbound",VLOOKUP(tbl_transaction[[#This Row],[Reference Number]],barang_keluar[],7,FALSE),""))</f>
        <v>Pack</v>
      </c>
      <c r="H94" t="str">
        <f>IF(tbl_transaction[[#This Row],[Type]]="Inbound",VLOOKUP(tbl_transaction[[#This Row],[Reference Number]],barang_masuk[],3,FALSE),IF(tbl_transaction[[#This Row],[Type]]="Outbound",VLOOKUP(tbl_transaction[[#This Row],[Reference Number]],barang_keluar[],3,FALSE),""))</f>
        <v>PT Supplier 29</v>
      </c>
      <c r="I94" t="str">
        <f>IF(D94='Kartu Stok'!$B$2,COUNTIF($D$3:D94,'Kartu Stok'!$B$2),"")</f>
        <v/>
      </c>
      <c r="L94"/>
    </row>
    <row r="95" spans="1:12" ht="14.5" x14ac:dyDescent="0.35">
      <c r="A95" s="2" t="s">
        <v>572</v>
      </c>
      <c r="B95" s="5">
        <f>IF(LEFT(tbl_transaction[[#This Row],[Reference Number]],2)="GR",VLOOKUP(tbl_transaction[[#This Row],[Reference Number]],barang_masuk[],2,FALSE),IF(LEFT(tbl_transaction[[#This Row],[Reference Number]],2)="DO",VLOOKUP(tbl_transaction[[#This Row],[Reference Number]],barang_keluar[],2,FALSE),""))</f>
        <v>46094</v>
      </c>
      <c r="C95" t="str">
        <f t="shared" si="1"/>
        <v>Inbound</v>
      </c>
      <c r="D95" t="str">
        <f>IF(tbl_transaction[[#This Row],[Type]]="Inbound",VLOOKUP(tbl_transaction[[#This Row],[Reference Number]],barang_masuk[],4,FALSE),IF(tbl_transaction[[#This Row],[Type]]="Outbound",VLOOKUP(tbl_transaction[[#This Row],[Reference Number]],barang_keluar[],4,FALSE),""))</f>
        <v>PER019</v>
      </c>
      <c r="E95" t="str">
        <f>IF(tbl_transaction[[#This Row],[Type]]="Inbound",VLOOKUP(tbl_transaction[[#This Row],[Reference Number]],barang_masuk[],5,FALSE),IF(tbl_transaction[[#This Row],[Type]]="Outbound",VLOOKUP(tbl_transaction[[#This Row],[Reference Number]],barang_keluar[],5,FALSE),""))</f>
        <v>Sunsilk Personal Care Variant 19</v>
      </c>
      <c r="F95">
        <f>IF(tbl_transaction[[#This Row],[Type]]="Inbound",VLOOKUP(tbl_transaction[[#This Row],[Reference Number]],barang_masuk[],6,FALSE),IF(tbl_transaction[[#This Row],[Type]]="Outbound",VLOOKUP(tbl_transaction[[#This Row],[Reference Number]],barang_keluar[],6,FALSE),""))</f>
        <v>150</v>
      </c>
      <c r="G95" t="str">
        <f>IF(tbl_transaction[[#This Row],[Type]]="Inbound",VLOOKUP(tbl_transaction[[#This Row],[Reference Number]],barang_masuk[],7,FALSE),IF(tbl_transaction[[#This Row],[Type]]="Outbound",VLOOKUP(tbl_transaction[[#This Row],[Reference Number]],barang_keluar[],7,FALSE),""))</f>
        <v>Bottle</v>
      </c>
      <c r="H95" t="str">
        <f>IF(tbl_transaction[[#This Row],[Type]]="Inbound",VLOOKUP(tbl_transaction[[#This Row],[Reference Number]],barang_masuk[],3,FALSE),IF(tbl_transaction[[#This Row],[Type]]="Outbound",VLOOKUP(tbl_transaction[[#This Row],[Reference Number]],barang_keluar[],3,FALSE),""))</f>
        <v>PT Supplier 26</v>
      </c>
      <c r="I95" t="str">
        <f>IF(D95='Kartu Stok'!$B$2,COUNTIF($D$3:D95,'Kartu Stok'!$B$2),"")</f>
        <v/>
      </c>
      <c r="L95"/>
    </row>
    <row r="96" spans="1:12" ht="14.5" x14ac:dyDescent="0.35">
      <c r="A96" s="2" t="s">
        <v>573</v>
      </c>
      <c r="B96" s="5">
        <f>IF(LEFT(tbl_transaction[[#This Row],[Reference Number]],2)="GR",VLOOKUP(tbl_transaction[[#This Row],[Reference Number]],barang_masuk[],2,FALSE),IF(LEFT(tbl_transaction[[#This Row],[Reference Number]],2)="DO",VLOOKUP(tbl_transaction[[#This Row],[Reference Number]],barang_keluar[],2,FALSE),""))</f>
        <v>46141</v>
      </c>
      <c r="C96" t="str">
        <f t="shared" si="1"/>
        <v>Inbound</v>
      </c>
      <c r="D96" t="str">
        <f>IF(tbl_transaction[[#This Row],[Type]]="Inbound",VLOOKUP(tbl_transaction[[#This Row],[Reference Number]],barang_masuk[],4,FALSE),IF(tbl_transaction[[#This Row],[Type]]="Outbound",VLOOKUP(tbl_transaction[[#This Row],[Reference Number]],barang_keluar[],4,FALSE),""))</f>
        <v>PER027</v>
      </c>
      <c r="E96" t="str">
        <f>IF(tbl_transaction[[#This Row],[Type]]="Inbound",VLOOKUP(tbl_transaction[[#This Row],[Reference Number]],barang_masuk[],5,FALSE),IF(tbl_transaction[[#This Row],[Type]]="Outbound",VLOOKUP(tbl_transaction[[#This Row],[Reference Number]],barang_keluar[],5,FALSE),""))</f>
        <v>Sunsilk Personal Care Variant 27</v>
      </c>
      <c r="F96">
        <f>IF(tbl_transaction[[#This Row],[Type]]="Inbound",VLOOKUP(tbl_transaction[[#This Row],[Reference Number]],barang_masuk[],6,FALSE),IF(tbl_transaction[[#This Row],[Type]]="Outbound",VLOOKUP(tbl_transaction[[#This Row],[Reference Number]],barang_keluar[],6,FALSE),""))</f>
        <v>150</v>
      </c>
      <c r="G96" t="str">
        <f>IF(tbl_transaction[[#This Row],[Type]]="Inbound",VLOOKUP(tbl_transaction[[#This Row],[Reference Number]],barang_masuk[],7,FALSE),IF(tbl_transaction[[#This Row],[Type]]="Outbound",VLOOKUP(tbl_transaction[[#This Row],[Reference Number]],barang_keluar[],7,FALSE),""))</f>
        <v>Bottle</v>
      </c>
      <c r="H96" t="str">
        <f>IF(tbl_transaction[[#This Row],[Type]]="Inbound",VLOOKUP(tbl_transaction[[#This Row],[Reference Number]],barang_masuk[],3,FALSE),IF(tbl_transaction[[#This Row],[Type]]="Outbound",VLOOKUP(tbl_transaction[[#This Row],[Reference Number]],barang_keluar[],3,FALSE),""))</f>
        <v>PT Supplier 06</v>
      </c>
      <c r="I96" t="str">
        <f>IF(D96='Kartu Stok'!$B$2,COUNTIF($D$3:D96,'Kartu Stok'!$B$2),"")</f>
        <v/>
      </c>
      <c r="L96"/>
    </row>
    <row r="97" spans="1:12" ht="14.5" x14ac:dyDescent="0.35">
      <c r="A97" s="2" t="s">
        <v>574</v>
      </c>
      <c r="B97" s="5">
        <f>IF(LEFT(tbl_transaction[[#This Row],[Reference Number]],2)="GR",VLOOKUP(tbl_transaction[[#This Row],[Reference Number]],barang_masuk[],2,FALSE),IF(LEFT(tbl_transaction[[#This Row],[Reference Number]],2)="DO",VLOOKUP(tbl_transaction[[#This Row],[Reference Number]],barang_keluar[],2,FALSE),""))</f>
        <v>46173</v>
      </c>
      <c r="C97" t="str">
        <f t="shared" si="1"/>
        <v>Inbound</v>
      </c>
      <c r="D97" t="str">
        <f>IF(tbl_transaction[[#This Row],[Type]]="Inbound",VLOOKUP(tbl_transaction[[#This Row],[Reference Number]],barang_masuk[],4,FALSE),IF(tbl_transaction[[#This Row],[Type]]="Outbound",VLOOKUP(tbl_transaction[[#This Row],[Reference Number]],barang_keluar[],4,FALSE),""))</f>
        <v>SNK028</v>
      </c>
      <c r="E97" t="str">
        <f>IF(tbl_transaction[[#This Row],[Type]]="Inbound",VLOOKUP(tbl_transaction[[#This Row],[Reference Number]],barang_masuk[],5,FALSE),IF(tbl_transaction[[#This Row],[Type]]="Outbound",VLOOKUP(tbl_transaction[[#This Row],[Reference Number]],barang_keluar[],5,FALSE),""))</f>
        <v>Chitato Snack Variant 28</v>
      </c>
      <c r="F97">
        <f>IF(tbl_transaction[[#This Row],[Type]]="Inbound",VLOOKUP(tbl_transaction[[#This Row],[Reference Number]],barang_masuk[],6,FALSE),IF(tbl_transaction[[#This Row],[Type]]="Outbound",VLOOKUP(tbl_transaction[[#This Row],[Reference Number]],barang_keluar[],6,FALSE),""))</f>
        <v>80</v>
      </c>
      <c r="G97" t="str">
        <f>IF(tbl_transaction[[#This Row],[Type]]="Inbound",VLOOKUP(tbl_transaction[[#This Row],[Reference Number]],barang_masuk[],7,FALSE),IF(tbl_transaction[[#This Row],[Type]]="Outbound",VLOOKUP(tbl_transaction[[#This Row],[Reference Number]],barang_keluar[],7,FALSE),""))</f>
        <v>Pack</v>
      </c>
      <c r="H97" t="str">
        <f>IF(tbl_transaction[[#This Row],[Type]]="Inbound",VLOOKUP(tbl_transaction[[#This Row],[Reference Number]],barang_masuk[],3,FALSE),IF(tbl_transaction[[#This Row],[Type]]="Outbound",VLOOKUP(tbl_transaction[[#This Row],[Reference Number]],barang_keluar[],3,FALSE),""))</f>
        <v>PT Supplier 07</v>
      </c>
      <c r="I97" t="str">
        <f>IF(D97='Kartu Stok'!$B$2,COUNTIF($D$3:D97,'Kartu Stok'!$B$2),"")</f>
        <v/>
      </c>
      <c r="L97"/>
    </row>
    <row r="98" spans="1:12" ht="14.5" x14ac:dyDescent="0.35">
      <c r="A98" s="2" t="s">
        <v>575</v>
      </c>
      <c r="B98" s="5">
        <f>IF(LEFT(tbl_transaction[[#This Row],[Reference Number]],2)="GR",VLOOKUP(tbl_transaction[[#This Row],[Reference Number]],barang_masuk[],2,FALSE),IF(LEFT(tbl_transaction[[#This Row],[Reference Number]],2)="DO",VLOOKUP(tbl_transaction[[#This Row],[Reference Number]],barang_keluar[],2,FALSE),""))</f>
        <v>46121</v>
      </c>
      <c r="C98" t="str">
        <f t="shared" si="1"/>
        <v>Inbound</v>
      </c>
      <c r="D98" t="str">
        <f>IF(tbl_transaction[[#This Row],[Type]]="Inbound",VLOOKUP(tbl_transaction[[#This Row],[Reference Number]],barang_masuk[],4,FALSE),IF(tbl_transaction[[#This Row],[Type]]="Outbound",VLOOKUP(tbl_transaction[[#This Row],[Reference Number]],barang_keluar[],4,FALSE),""))</f>
        <v>HOM005</v>
      </c>
      <c r="E98" t="str">
        <f>IF(tbl_transaction[[#This Row],[Type]]="Inbound",VLOOKUP(tbl_transaction[[#This Row],[Reference Number]],barang_masuk[],5,FALSE),IF(tbl_transaction[[#This Row],[Type]]="Outbound",VLOOKUP(tbl_transaction[[#This Row],[Reference Number]],barang_keluar[],5,FALSE),""))</f>
        <v>Rinso Home Care Variant 5</v>
      </c>
      <c r="F98">
        <f>IF(tbl_transaction[[#This Row],[Type]]="Inbound",VLOOKUP(tbl_transaction[[#This Row],[Reference Number]],barang_masuk[],6,FALSE),IF(tbl_transaction[[#This Row],[Type]]="Outbound",VLOOKUP(tbl_transaction[[#This Row],[Reference Number]],barang_keluar[],6,FALSE),""))</f>
        <v>200</v>
      </c>
      <c r="G98" t="str">
        <f>IF(tbl_transaction[[#This Row],[Type]]="Inbound",VLOOKUP(tbl_transaction[[#This Row],[Reference Number]],barang_masuk[],7,FALSE),IF(tbl_transaction[[#This Row],[Type]]="Outbound",VLOOKUP(tbl_transaction[[#This Row],[Reference Number]],barang_keluar[],7,FALSE),""))</f>
        <v>Pack</v>
      </c>
      <c r="H98" t="str">
        <f>IF(tbl_transaction[[#This Row],[Type]]="Inbound",VLOOKUP(tbl_transaction[[#This Row],[Reference Number]],barang_masuk[],3,FALSE),IF(tbl_transaction[[#This Row],[Type]]="Outbound",VLOOKUP(tbl_transaction[[#This Row],[Reference Number]],barang_keluar[],3,FALSE),""))</f>
        <v>PT Supplier 08</v>
      </c>
      <c r="I98" t="str">
        <f>IF(D98='Kartu Stok'!$B$2,COUNTIF($D$3:D98,'Kartu Stok'!$B$2),"")</f>
        <v/>
      </c>
      <c r="L98"/>
    </row>
    <row r="99" spans="1:12" ht="14.5" x14ac:dyDescent="0.35">
      <c r="A99" s="2" t="s">
        <v>576</v>
      </c>
      <c r="B99" s="5">
        <f>IF(LEFT(tbl_transaction[[#This Row],[Reference Number]],2)="GR",VLOOKUP(tbl_transaction[[#This Row],[Reference Number]],barang_masuk[],2,FALSE),IF(LEFT(tbl_transaction[[#This Row],[Reference Number]],2)="DO",VLOOKUP(tbl_transaction[[#This Row],[Reference Number]],barang_keluar[],2,FALSE),""))</f>
        <v>46143</v>
      </c>
      <c r="C99" t="str">
        <f t="shared" si="1"/>
        <v>Inbound</v>
      </c>
      <c r="D99" t="str">
        <f>IF(tbl_transaction[[#This Row],[Type]]="Inbound",VLOOKUP(tbl_transaction[[#This Row],[Reference Number]],barang_masuk[],4,FALSE),IF(tbl_transaction[[#This Row],[Type]]="Outbound",VLOOKUP(tbl_transaction[[#This Row],[Reference Number]],barang_keluar[],4,FALSE),""))</f>
        <v>HOM028</v>
      </c>
      <c r="E99" t="str">
        <f>IF(tbl_transaction[[#This Row],[Type]]="Inbound",VLOOKUP(tbl_transaction[[#This Row],[Reference Number]],barang_masuk[],5,FALSE),IF(tbl_transaction[[#This Row],[Type]]="Outbound",VLOOKUP(tbl_transaction[[#This Row],[Reference Number]],barang_keluar[],5,FALSE),""))</f>
        <v>Rinso Home Care Variant 28</v>
      </c>
      <c r="F99">
        <f>IF(tbl_transaction[[#This Row],[Type]]="Inbound",VLOOKUP(tbl_transaction[[#This Row],[Reference Number]],barang_masuk[],6,FALSE),IF(tbl_transaction[[#This Row],[Type]]="Outbound",VLOOKUP(tbl_transaction[[#This Row],[Reference Number]],barang_keluar[],6,FALSE),""))</f>
        <v>40</v>
      </c>
      <c r="G99" t="str">
        <f>IF(tbl_transaction[[#This Row],[Type]]="Inbound",VLOOKUP(tbl_transaction[[#This Row],[Reference Number]],barang_masuk[],7,FALSE),IF(tbl_transaction[[#This Row],[Type]]="Outbound",VLOOKUP(tbl_transaction[[#This Row],[Reference Number]],barang_keluar[],7,FALSE),""))</f>
        <v>Pack</v>
      </c>
      <c r="H99" t="str">
        <f>IF(tbl_transaction[[#This Row],[Type]]="Inbound",VLOOKUP(tbl_transaction[[#This Row],[Reference Number]],barang_masuk[],3,FALSE),IF(tbl_transaction[[#This Row],[Type]]="Outbound",VLOOKUP(tbl_transaction[[#This Row],[Reference Number]],barang_keluar[],3,FALSE),""))</f>
        <v>PT Supplier 20</v>
      </c>
      <c r="I99" t="str">
        <f>IF(D99='Kartu Stok'!$B$2,COUNTIF($D$3:D99,'Kartu Stok'!$B$2),"")</f>
        <v/>
      </c>
      <c r="L99"/>
    </row>
    <row r="100" spans="1:12" ht="14.5" x14ac:dyDescent="0.35">
      <c r="A100" s="2" t="s">
        <v>577</v>
      </c>
      <c r="B100" s="5">
        <f>IF(LEFT(tbl_transaction[[#This Row],[Reference Number]],2)="GR",VLOOKUP(tbl_transaction[[#This Row],[Reference Number]],barang_masuk[],2,FALSE),IF(LEFT(tbl_transaction[[#This Row],[Reference Number]],2)="DO",VLOOKUP(tbl_transaction[[#This Row],[Reference Number]],barang_keluar[],2,FALSE),""))</f>
        <v>46107</v>
      </c>
      <c r="C100" t="str">
        <f t="shared" si="1"/>
        <v>Inbound</v>
      </c>
      <c r="D100" t="str">
        <f>IF(tbl_transaction[[#This Row],[Type]]="Inbound",VLOOKUP(tbl_transaction[[#This Row],[Reference Number]],barang_masuk[],4,FALSE),IF(tbl_transaction[[#This Row],[Type]]="Outbound",VLOOKUP(tbl_transaction[[#This Row],[Reference Number]],barang_keluar[],4,FALSE),""))</f>
        <v>PER018</v>
      </c>
      <c r="E100" t="str">
        <f>IF(tbl_transaction[[#This Row],[Type]]="Inbound",VLOOKUP(tbl_transaction[[#This Row],[Reference Number]],barang_masuk[],5,FALSE),IF(tbl_transaction[[#This Row],[Type]]="Outbound",VLOOKUP(tbl_transaction[[#This Row],[Reference Number]],barang_keluar[],5,FALSE),""))</f>
        <v>Lifebuoy Personal Care Variant 18</v>
      </c>
      <c r="F100">
        <f>IF(tbl_transaction[[#This Row],[Type]]="Inbound",VLOOKUP(tbl_transaction[[#This Row],[Reference Number]],barang_masuk[],6,FALSE),IF(tbl_transaction[[#This Row],[Type]]="Outbound",VLOOKUP(tbl_transaction[[#This Row],[Reference Number]],barang_keluar[],6,FALSE),""))</f>
        <v>50</v>
      </c>
      <c r="G100" t="str">
        <f>IF(tbl_transaction[[#This Row],[Type]]="Inbound",VLOOKUP(tbl_transaction[[#This Row],[Reference Number]],barang_masuk[],7,FALSE),IF(tbl_transaction[[#This Row],[Type]]="Outbound",VLOOKUP(tbl_transaction[[#This Row],[Reference Number]],barang_keluar[],7,FALSE),""))</f>
        <v>Bottle</v>
      </c>
      <c r="H100" t="str">
        <f>IF(tbl_transaction[[#This Row],[Type]]="Inbound",VLOOKUP(tbl_transaction[[#This Row],[Reference Number]],barang_masuk[],3,FALSE),IF(tbl_transaction[[#This Row],[Type]]="Outbound",VLOOKUP(tbl_transaction[[#This Row],[Reference Number]],barang_keluar[],3,FALSE),""))</f>
        <v>PT Supplier 02</v>
      </c>
      <c r="I100" t="str">
        <f>IF(D100='Kartu Stok'!$B$2,COUNTIF($D$3:D100,'Kartu Stok'!$B$2),"")</f>
        <v/>
      </c>
      <c r="L100"/>
    </row>
    <row r="101" spans="1:12" ht="14.5" x14ac:dyDescent="0.35">
      <c r="A101" s="2" t="s">
        <v>578</v>
      </c>
      <c r="B101" s="5">
        <f>IF(LEFT(tbl_transaction[[#This Row],[Reference Number]],2)="GR",VLOOKUP(tbl_transaction[[#This Row],[Reference Number]],barang_masuk[],2,FALSE),IF(LEFT(tbl_transaction[[#This Row],[Reference Number]],2)="DO",VLOOKUP(tbl_transaction[[#This Row],[Reference Number]],barang_keluar[],2,FALSE),""))</f>
        <v>46142</v>
      </c>
      <c r="C101" t="str">
        <f t="shared" si="1"/>
        <v>Inbound</v>
      </c>
      <c r="D101" t="str">
        <f>IF(tbl_transaction[[#This Row],[Type]]="Inbound",VLOOKUP(tbl_transaction[[#This Row],[Reference Number]],barang_masuk[],4,FALSE),IF(tbl_transaction[[#This Row],[Type]]="Outbound",VLOOKUP(tbl_transaction[[#This Row],[Reference Number]],barang_keluar[],4,FALSE),""))</f>
        <v>BEV028</v>
      </c>
      <c r="E101" t="str">
        <f>IF(tbl_transaction[[#This Row],[Type]]="Inbound",VLOOKUP(tbl_transaction[[#This Row],[Reference Number]],barang_masuk[],5,FALSE),IF(tbl_transaction[[#This Row],[Type]]="Outbound",VLOOKUP(tbl_transaction[[#This Row],[Reference Number]],barang_keluar[],5,FALSE),""))</f>
        <v>Pocari Beverage Variant 28</v>
      </c>
      <c r="F101">
        <f>IF(tbl_transaction[[#This Row],[Type]]="Inbound",VLOOKUP(tbl_transaction[[#This Row],[Reference Number]],barang_masuk[],6,FALSE),IF(tbl_transaction[[#This Row],[Type]]="Outbound",VLOOKUP(tbl_transaction[[#This Row],[Reference Number]],barang_keluar[],6,FALSE),""))</f>
        <v>30</v>
      </c>
      <c r="G101" t="str">
        <f>IF(tbl_transaction[[#This Row],[Type]]="Inbound",VLOOKUP(tbl_transaction[[#This Row],[Reference Number]],barang_masuk[],7,FALSE),IF(tbl_transaction[[#This Row],[Type]]="Outbound",VLOOKUP(tbl_transaction[[#This Row],[Reference Number]],barang_keluar[],7,FALSE),""))</f>
        <v>Bottle</v>
      </c>
      <c r="H101" t="str">
        <f>IF(tbl_transaction[[#This Row],[Type]]="Inbound",VLOOKUP(tbl_transaction[[#This Row],[Reference Number]],barang_masuk[],3,FALSE),IF(tbl_transaction[[#This Row],[Type]]="Outbound",VLOOKUP(tbl_transaction[[#This Row],[Reference Number]],barang_keluar[],3,FALSE),""))</f>
        <v>PT Supplier 05</v>
      </c>
      <c r="I101" t="str">
        <f>IF(D101='Kartu Stok'!$B$2,COUNTIF($D$3:D101,'Kartu Stok'!$B$2),"")</f>
        <v/>
      </c>
      <c r="L101"/>
    </row>
    <row r="102" spans="1:12" ht="14.5" x14ac:dyDescent="0.35">
      <c r="A102" s="2" t="s">
        <v>579</v>
      </c>
      <c r="B102" s="5">
        <f>IF(LEFT(tbl_transaction[[#This Row],[Reference Number]],2)="GR",VLOOKUP(tbl_transaction[[#This Row],[Reference Number]],barang_masuk[],2,FALSE),IF(LEFT(tbl_transaction[[#This Row],[Reference Number]],2)="DO",VLOOKUP(tbl_transaction[[#This Row],[Reference Number]],barang_keluar[],2,FALSE),""))</f>
        <v>46160</v>
      </c>
      <c r="C102" t="str">
        <f t="shared" si="1"/>
        <v>Inbound</v>
      </c>
      <c r="D102" t="str">
        <f>IF(tbl_transaction[[#This Row],[Type]]="Inbound",VLOOKUP(tbl_transaction[[#This Row],[Reference Number]],barang_masuk[],4,FALSE),IF(tbl_transaction[[#This Row],[Type]]="Outbound",VLOOKUP(tbl_transaction[[#This Row],[Reference Number]],barang_keluar[],4,FALSE),""))</f>
        <v>HOM027</v>
      </c>
      <c r="E102" t="str">
        <f>IF(tbl_transaction[[#This Row],[Type]]="Inbound",VLOOKUP(tbl_transaction[[#This Row],[Reference Number]],barang_masuk[],5,FALSE),IF(tbl_transaction[[#This Row],[Type]]="Outbound",VLOOKUP(tbl_transaction[[#This Row],[Reference Number]],barang_keluar[],5,FALSE),""))</f>
        <v>Molto Home Care Variant 27</v>
      </c>
      <c r="F102">
        <f>IF(tbl_transaction[[#This Row],[Type]]="Inbound",VLOOKUP(tbl_transaction[[#This Row],[Reference Number]],barang_masuk[],6,FALSE),IF(tbl_transaction[[#This Row],[Type]]="Outbound",VLOOKUP(tbl_transaction[[#This Row],[Reference Number]],barang_keluar[],6,FALSE),""))</f>
        <v>50</v>
      </c>
      <c r="G102" t="str">
        <f>IF(tbl_transaction[[#This Row],[Type]]="Inbound",VLOOKUP(tbl_transaction[[#This Row],[Reference Number]],barang_masuk[],7,FALSE),IF(tbl_transaction[[#This Row],[Type]]="Outbound",VLOOKUP(tbl_transaction[[#This Row],[Reference Number]],barang_keluar[],7,FALSE),""))</f>
        <v>Pack</v>
      </c>
      <c r="H102" t="str">
        <f>IF(tbl_transaction[[#This Row],[Type]]="Inbound",VLOOKUP(tbl_transaction[[#This Row],[Reference Number]],barang_masuk[],3,FALSE),IF(tbl_transaction[[#This Row],[Type]]="Outbound",VLOOKUP(tbl_transaction[[#This Row],[Reference Number]],barang_keluar[],3,FALSE),""))</f>
        <v>PT Supplier 02</v>
      </c>
      <c r="I102" t="str">
        <f>IF(D102='Kartu Stok'!$B$2,COUNTIF($D$3:D102,'Kartu Stok'!$B$2),"")</f>
        <v/>
      </c>
      <c r="L102"/>
    </row>
    <row r="103" spans="1:12" ht="14.5" x14ac:dyDescent="0.35">
      <c r="A103" s="2" t="s">
        <v>580</v>
      </c>
      <c r="B103" s="5">
        <f>IF(LEFT(tbl_transaction[[#This Row],[Reference Number]],2)="GR",VLOOKUP(tbl_transaction[[#This Row],[Reference Number]],barang_masuk[],2,FALSE),IF(LEFT(tbl_transaction[[#This Row],[Reference Number]],2)="DO",VLOOKUP(tbl_transaction[[#This Row],[Reference Number]],barang_keluar[],2,FALSE),""))</f>
        <v>46157</v>
      </c>
      <c r="C103" t="str">
        <f t="shared" si="1"/>
        <v>Inbound</v>
      </c>
      <c r="D103" t="str">
        <f>IF(tbl_transaction[[#This Row],[Type]]="Inbound",VLOOKUP(tbl_transaction[[#This Row],[Reference Number]],barang_masuk[],4,FALSE),IF(tbl_transaction[[#This Row],[Type]]="Outbound",VLOOKUP(tbl_transaction[[#This Row],[Reference Number]],barang_keluar[],4,FALSE),""))</f>
        <v>DAR014</v>
      </c>
      <c r="E103" t="str">
        <f>IF(tbl_transaction[[#This Row],[Type]]="Inbound",VLOOKUP(tbl_transaction[[#This Row],[Reference Number]],barang_masuk[],5,FALSE),IF(tbl_transaction[[#This Row],[Type]]="Outbound",VLOOKUP(tbl_transaction[[#This Row],[Reference Number]],barang_keluar[],5,FALSE),""))</f>
        <v>Indomilk Dairy Variant 14</v>
      </c>
      <c r="F103">
        <f>IF(tbl_transaction[[#This Row],[Type]]="Inbound",VLOOKUP(tbl_transaction[[#This Row],[Reference Number]],barang_masuk[],6,FALSE),IF(tbl_transaction[[#This Row],[Type]]="Outbound",VLOOKUP(tbl_transaction[[#This Row],[Reference Number]],barang_keluar[],6,FALSE),""))</f>
        <v>200</v>
      </c>
      <c r="G103" t="str">
        <f>IF(tbl_transaction[[#This Row],[Type]]="Inbound",VLOOKUP(tbl_transaction[[#This Row],[Reference Number]],barang_masuk[],7,FALSE),IF(tbl_transaction[[#This Row],[Type]]="Outbound",VLOOKUP(tbl_transaction[[#This Row],[Reference Number]],barang_keluar[],7,FALSE),""))</f>
        <v>Box</v>
      </c>
      <c r="H103" t="str">
        <f>IF(tbl_transaction[[#This Row],[Type]]="Inbound",VLOOKUP(tbl_transaction[[#This Row],[Reference Number]],barang_masuk[],3,FALSE),IF(tbl_transaction[[#This Row],[Type]]="Outbound",VLOOKUP(tbl_transaction[[#This Row],[Reference Number]],barang_keluar[],3,FALSE),""))</f>
        <v>PT Supplier 16</v>
      </c>
      <c r="I103" t="str">
        <f>IF(D103='Kartu Stok'!$B$2,COUNTIF($D$3:D103,'Kartu Stok'!$B$2),"")</f>
        <v/>
      </c>
      <c r="L103"/>
    </row>
    <row r="104" spans="1:12" ht="14.5" x14ac:dyDescent="0.35">
      <c r="A104" s="2" t="s">
        <v>581</v>
      </c>
      <c r="B104" s="5">
        <f>IF(LEFT(tbl_transaction[[#This Row],[Reference Number]],2)="GR",VLOOKUP(tbl_transaction[[#This Row],[Reference Number]],barang_masuk[],2,FALSE),IF(LEFT(tbl_transaction[[#This Row],[Reference Number]],2)="DO",VLOOKUP(tbl_transaction[[#This Row],[Reference Number]],barang_keluar[],2,FALSE),""))</f>
        <v>46166</v>
      </c>
      <c r="C104" t="str">
        <f t="shared" si="1"/>
        <v>Inbound</v>
      </c>
      <c r="D104" t="str">
        <f>IF(tbl_transaction[[#This Row],[Type]]="Inbound",VLOOKUP(tbl_transaction[[#This Row],[Reference Number]],barang_masuk[],4,FALSE),IF(tbl_transaction[[#This Row],[Type]]="Outbound",VLOOKUP(tbl_transaction[[#This Row],[Reference Number]],barang_keluar[],4,FALSE),""))</f>
        <v>SNK034</v>
      </c>
      <c r="E104" t="str">
        <f>IF(tbl_transaction[[#This Row],[Type]]="Inbound",VLOOKUP(tbl_transaction[[#This Row],[Reference Number]],barang_masuk[],5,FALSE),IF(tbl_transaction[[#This Row],[Type]]="Outbound",VLOOKUP(tbl_transaction[[#This Row],[Reference Number]],barang_keluar[],5,FALSE),""))</f>
        <v>Taro Snack Variant 34</v>
      </c>
      <c r="F104">
        <f>IF(tbl_transaction[[#This Row],[Type]]="Inbound",VLOOKUP(tbl_transaction[[#This Row],[Reference Number]],barang_masuk[],6,FALSE),IF(tbl_transaction[[#This Row],[Type]]="Outbound",VLOOKUP(tbl_transaction[[#This Row],[Reference Number]],barang_keluar[],6,FALSE),""))</f>
        <v>100</v>
      </c>
      <c r="G104" t="str">
        <f>IF(tbl_transaction[[#This Row],[Type]]="Inbound",VLOOKUP(tbl_transaction[[#This Row],[Reference Number]],barang_masuk[],7,FALSE),IF(tbl_transaction[[#This Row],[Type]]="Outbound",VLOOKUP(tbl_transaction[[#This Row],[Reference Number]],barang_keluar[],7,FALSE),""))</f>
        <v>Pack</v>
      </c>
      <c r="H104" t="str">
        <f>IF(tbl_transaction[[#This Row],[Type]]="Inbound",VLOOKUP(tbl_transaction[[#This Row],[Reference Number]],barang_masuk[],3,FALSE),IF(tbl_transaction[[#This Row],[Type]]="Outbound",VLOOKUP(tbl_transaction[[#This Row],[Reference Number]],barang_keluar[],3,FALSE),""))</f>
        <v>PT Supplier 20</v>
      </c>
      <c r="I104" t="str">
        <f>IF(D104='Kartu Stok'!$B$2,COUNTIF($D$3:D104,'Kartu Stok'!$B$2),"")</f>
        <v/>
      </c>
      <c r="L104"/>
    </row>
    <row r="105" spans="1:12" ht="14.5" x14ac:dyDescent="0.35">
      <c r="A105" s="2" t="s">
        <v>582</v>
      </c>
      <c r="B105" s="5">
        <f>IF(LEFT(tbl_transaction[[#This Row],[Reference Number]],2)="GR",VLOOKUP(tbl_transaction[[#This Row],[Reference Number]],barang_masuk[],2,FALSE),IF(LEFT(tbl_transaction[[#This Row],[Reference Number]],2)="DO",VLOOKUP(tbl_transaction[[#This Row],[Reference Number]],barang_keluar[],2,FALSE),""))</f>
        <v>46066</v>
      </c>
      <c r="C105" t="str">
        <f t="shared" si="1"/>
        <v>Inbound</v>
      </c>
      <c r="D105" t="str">
        <f>IF(tbl_transaction[[#This Row],[Type]]="Inbound",VLOOKUP(tbl_transaction[[#This Row],[Reference Number]],barang_masuk[],4,FALSE),IF(tbl_transaction[[#This Row],[Type]]="Outbound",VLOOKUP(tbl_transaction[[#This Row],[Reference Number]],barang_keluar[],4,FALSE),""))</f>
        <v>INS014</v>
      </c>
      <c r="E105" t="str">
        <f>IF(tbl_transaction[[#This Row],[Type]]="Inbound",VLOOKUP(tbl_transaction[[#This Row],[Reference Number]],barang_masuk[],5,FALSE),IF(tbl_transaction[[#This Row],[Type]]="Outbound",VLOOKUP(tbl_transaction[[#This Row],[Reference Number]],barang_keluar[],5,FALSE),""))</f>
        <v>Indomie Instant Food Variant 14</v>
      </c>
      <c r="F105">
        <f>IF(tbl_transaction[[#This Row],[Type]]="Inbound",VLOOKUP(tbl_transaction[[#This Row],[Reference Number]],barang_masuk[],6,FALSE),IF(tbl_transaction[[#This Row],[Type]]="Outbound",VLOOKUP(tbl_transaction[[#This Row],[Reference Number]],barang_keluar[],6,FALSE),""))</f>
        <v>150</v>
      </c>
      <c r="G105" t="str">
        <f>IF(tbl_transaction[[#This Row],[Type]]="Inbound",VLOOKUP(tbl_transaction[[#This Row],[Reference Number]],barang_masuk[],7,FALSE),IF(tbl_transaction[[#This Row],[Type]]="Outbound",VLOOKUP(tbl_transaction[[#This Row],[Reference Number]],barang_keluar[],7,FALSE),""))</f>
        <v>Pack</v>
      </c>
      <c r="H105" t="str">
        <f>IF(tbl_transaction[[#This Row],[Type]]="Inbound",VLOOKUP(tbl_transaction[[#This Row],[Reference Number]],barang_masuk[],3,FALSE),IF(tbl_transaction[[#This Row],[Type]]="Outbound",VLOOKUP(tbl_transaction[[#This Row],[Reference Number]],barang_keluar[],3,FALSE),""))</f>
        <v>PT Supplier 08</v>
      </c>
      <c r="I105" t="str">
        <f>IF(D105='Kartu Stok'!$B$2,COUNTIF($D$3:D105,'Kartu Stok'!$B$2),"")</f>
        <v/>
      </c>
      <c r="L105"/>
    </row>
    <row r="106" spans="1:12" ht="14.5" x14ac:dyDescent="0.35">
      <c r="A106" s="2" t="s">
        <v>583</v>
      </c>
      <c r="B106" s="5">
        <f>IF(LEFT(tbl_transaction[[#This Row],[Reference Number]],2)="GR",VLOOKUP(tbl_transaction[[#This Row],[Reference Number]],barang_masuk[],2,FALSE),IF(LEFT(tbl_transaction[[#This Row],[Reference Number]],2)="DO",VLOOKUP(tbl_transaction[[#This Row],[Reference Number]],barang_keluar[],2,FALSE),""))</f>
        <v>46077</v>
      </c>
      <c r="C106" t="str">
        <f t="shared" si="1"/>
        <v>Inbound</v>
      </c>
      <c r="D106" t="str">
        <f>IF(tbl_transaction[[#This Row],[Type]]="Inbound",VLOOKUP(tbl_transaction[[#This Row],[Reference Number]],barang_masuk[],4,FALSE),IF(tbl_transaction[[#This Row],[Type]]="Outbound",VLOOKUP(tbl_transaction[[#This Row],[Reference Number]],barang_keluar[],4,FALSE),""))</f>
        <v>PER030</v>
      </c>
      <c r="E106" t="str">
        <f>IF(tbl_transaction[[#This Row],[Type]]="Inbound",VLOOKUP(tbl_transaction[[#This Row],[Reference Number]],barang_masuk[],5,FALSE),IF(tbl_transaction[[#This Row],[Type]]="Outbound",VLOOKUP(tbl_transaction[[#This Row],[Reference Number]],barang_keluar[],5,FALSE),""))</f>
        <v>Lifebuoy Personal Care Variant 30</v>
      </c>
      <c r="F106">
        <f>IF(tbl_transaction[[#This Row],[Type]]="Inbound",VLOOKUP(tbl_transaction[[#This Row],[Reference Number]],barang_masuk[],6,FALSE),IF(tbl_transaction[[#This Row],[Type]]="Outbound",VLOOKUP(tbl_transaction[[#This Row],[Reference Number]],barang_keluar[],6,FALSE),""))</f>
        <v>20</v>
      </c>
      <c r="G106" t="str">
        <f>IF(tbl_transaction[[#This Row],[Type]]="Inbound",VLOOKUP(tbl_transaction[[#This Row],[Reference Number]],barang_masuk[],7,FALSE),IF(tbl_transaction[[#This Row],[Type]]="Outbound",VLOOKUP(tbl_transaction[[#This Row],[Reference Number]],barang_keluar[],7,FALSE),""))</f>
        <v>Bottle</v>
      </c>
      <c r="H106" t="str">
        <f>IF(tbl_transaction[[#This Row],[Type]]="Inbound",VLOOKUP(tbl_transaction[[#This Row],[Reference Number]],barang_masuk[],3,FALSE),IF(tbl_transaction[[#This Row],[Type]]="Outbound",VLOOKUP(tbl_transaction[[#This Row],[Reference Number]],barang_keluar[],3,FALSE),""))</f>
        <v>PT Supplier 16</v>
      </c>
      <c r="I106" t="str">
        <f>IF(D106='Kartu Stok'!$B$2,COUNTIF($D$3:D106,'Kartu Stok'!$B$2),"")</f>
        <v/>
      </c>
      <c r="L106"/>
    </row>
    <row r="107" spans="1:12" ht="14.5" x14ac:dyDescent="0.35">
      <c r="A107" s="2" t="s">
        <v>584</v>
      </c>
      <c r="B107" s="5">
        <f>IF(LEFT(tbl_transaction[[#This Row],[Reference Number]],2)="GR",VLOOKUP(tbl_transaction[[#This Row],[Reference Number]],barang_masuk[],2,FALSE),IF(LEFT(tbl_transaction[[#This Row],[Reference Number]],2)="DO",VLOOKUP(tbl_transaction[[#This Row],[Reference Number]],barang_keluar[],2,FALSE),""))</f>
        <v>46030</v>
      </c>
      <c r="C107" t="str">
        <f t="shared" si="1"/>
        <v>Inbound</v>
      </c>
      <c r="D107" t="str">
        <f>IF(tbl_transaction[[#This Row],[Type]]="Inbound",VLOOKUP(tbl_transaction[[#This Row],[Reference Number]],barang_masuk[],4,FALSE),IF(tbl_transaction[[#This Row],[Type]]="Outbound",VLOOKUP(tbl_transaction[[#This Row],[Reference Number]],barang_keluar[],4,FALSE),""))</f>
        <v>BEV007</v>
      </c>
      <c r="E107" t="str">
        <f>IF(tbl_transaction[[#This Row],[Type]]="Inbound",VLOOKUP(tbl_transaction[[#This Row],[Reference Number]],barang_masuk[],5,FALSE),IF(tbl_transaction[[#This Row],[Type]]="Outbound",VLOOKUP(tbl_transaction[[#This Row],[Reference Number]],barang_keluar[],5,FALSE),""))</f>
        <v>Sosro Beverage Variant 7</v>
      </c>
      <c r="F107">
        <f>IF(tbl_transaction[[#This Row],[Type]]="Inbound",VLOOKUP(tbl_transaction[[#This Row],[Reference Number]],barang_masuk[],6,FALSE),IF(tbl_transaction[[#This Row],[Type]]="Outbound",VLOOKUP(tbl_transaction[[#This Row],[Reference Number]],barang_keluar[],6,FALSE),""))</f>
        <v>50</v>
      </c>
      <c r="G107" t="str">
        <f>IF(tbl_transaction[[#This Row],[Type]]="Inbound",VLOOKUP(tbl_transaction[[#This Row],[Reference Number]],barang_masuk[],7,FALSE),IF(tbl_transaction[[#This Row],[Type]]="Outbound",VLOOKUP(tbl_transaction[[#This Row],[Reference Number]],barang_keluar[],7,FALSE),""))</f>
        <v>Bottle</v>
      </c>
      <c r="H107" t="str">
        <f>IF(tbl_transaction[[#This Row],[Type]]="Inbound",VLOOKUP(tbl_transaction[[#This Row],[Reference Number]],barang_masuk[],3,FALSE),IF(tbl_transaction[[#This Row],[Type]]="Outbound",VLOOKUP(tbl_transaction[[#This Row],[Reference Number]],barang_keluar[],3,FALSE),""))</f>
        <v>PT Supplier 26</v>
      </c>
      <c r="I107" t="str">
        <f>IF(D107='Kartu Stok'!$B$2,COUNTIF($D$3:D107,'Kartu Stok'!$B$2),"")</f>
        <v/>
      </c>
      <c r="L107"/>
    </row>
    <row r="108" spans="1:12" ht="14.5" x14ac:dyDescent="0.35">
      <c r="A108" s="2" t="s">
        <v>585</v>
      </c>
      <c r="B108" s="5">
        <f>IF(LEFT(tbl_transaction[[#This Row],[Reference Number]],2)="GR",VLOOKUP(tbl_transaction[[#This Row],[Reference Number]],barang_masuk[],2,FALSE),IF(LEFT(tbl_transaction[[#This Row],[Reference Number]],2)="DO",VLOOKUP(tbl_transaction[[#This Row],[Reference Number]],barang_keluar[],2,FALSE),""))</f>
        <v>46138</v>
      </c>
      <c r="C108" t="str">
        <f t="shared" si="1"/>
        <v>Inbound</v>
      </c>
      <c r="D108" t="str">
        <f>IF(tbl_transaction[[#This Row],[Type]]="Inbound",VLOOKUP(tbl_transaction[[#This Row],[Reference Number]],barang_masuk[],4,FALSE),IF(tbl_transaction[[#This Row],[Type]]="Outbound",VLOOKUP(tbl_transaction[[#This Row],[Reference Number]],barang_keluar[],4,FALSE),""))</f>
        <v>BEV036</v>
      </c>
      <c r="E108" t="str">
        <f>IF(tbl_transaction[[#This Row],[Type]]="Inbound",VLOOKUP(tbl_transaction[[#This Row],[Reference Number]],barang_masuk[],5,FALSE),IF(tbl_transaction[[#This Row],[Type]]="Outbound",VLOOKUP(tbl_transaction[[#This Row],[Reference Number]],barang_keluar[],5,FALSE),""))</f>
        <v>Sosro Beverage Variant 36</v>
      </c>
      <c r="F108">
        <f>IF(tbl_transaction[[#This Row],[Type]]="Inbound",VLOOKUP(tbl_transaction[[#This Row],[Reference Number]],barang_masuk[],6,FALSE),IF(tbl_transaction[[#This Row],[Type]]="Outbound",VLOOKUP(tbl_transaction[[#This Row],[Reference Number]],barang_keluar[],6,FALSE),""))</f>
        <v>200</v>
      </c>
      <c r="G108" t="str">
        <f>IF(tbl_transaction[[#This Row],[Type]]="Inbound",VLOOKUP(tbl_transaction[[#This Row],[Reference Number]],barang_masuk[],7,FALSE),IF(tbl_transaction[[#This Row],[Type]]="Outbound",VLOOKUP(tbl_transaction[[#This Row],[Reference Number]],barang_keluar[],7,FALSE),""))</f>
        <v>Bottle</v>
      </c>
      <c r="H108" t="str">
        <f>IF(tbl_transaction[[#This Row],[Type]]="Inbound",VLOOKUP(tbl_transaction[[#This Row],[Reference Number]],barang_masuk[],3,FALSE),IF(tbl_transaction[[#This Row],[Type]]="Outbound",VLOOKUP(tbl_transaction[[#This Row],[Reference Number]],barang_keluar[],3,FALSE),""))</f>
        <v>PT Supplier 19</v>
      </c>
      <c r="I108" t="str">
        <f>IF(D108='Kartu Stok'!$B$2,COUNTIF($D$3:D108,'Kartu Stok'!$B$2),"")</f>
        <v/>
      </c>
      <c r="L108"/>
    </row>
    <row r="109" spans="1:12" ht="14.5" x14ac:dyDescent="0.35">
      <c r="A109" s="2" t="s">
        <v>586</v>
      </c>
      <c r="B109" s="5">
        <f>IF(LEFT(tbl_transaction[[#This Row],[Reference Number]],2)="GR",VLOOKUP(tbl_transaction[[#This Row],[Reference Number]],barang_masuk[],2,FALSE),IF(LEFT(tbl_transaction[[#This Row],[Reference Number]],2)="DO",VLOOKUP(tbl_transaction[[#This Row],[Reference Number]],barang_keluar[],2,FALSE),""))</f>
        <v>46079</v>
      </c>
      <c r="C109" t="str">
        <f t="shared" si="1"/>
        <v>Inbound</v>
      </c>
      <c r="D109" t="str">
        <f>IF(tbl_transaction[[#This Row],[Type]]="Inbound",VLOOKUP(tbl_transaction[[#This Row],[Reference Number]],barang_masuk[],4,FALSE),IF(tbl_transaction[[#This Row],[Type]]="Outbound",VLOOKUP(tbl_transaction[[#This Row],[Reference Number]],barang_keluar[],4,FALSE),""))</f>
        <v>BEV018</v>
      </c>
      <c r="E109" t="str">
        <f>IF(tbl_transaction[[#This Row],[Type]]="Inbound",VLOOKUP(tbl_transaction[[#This Row],[Reference Number]],barang_masuk[],5,FALSE),IF(tbl_transaction[[#This Row],[Type]]="Outbound",VLOOKUP(tbl_transaction[[#This Row],[Reference Number]],barang_keluar[],5,FALSE),""))</f>
        <v>Sosro Beverage Variant 18</v>
      </c>
      <c r="F109">
        <f>IF(tbl_transaction[[#This Row],[Type]]="Inbound",VLOOKUP(tbl_transaction[[#This Row],[Reference Number]],barang_masuk[],6,FALSE),IF(tbl_transaction[[#This Row],[Type]]="Outbound",VLOOKUP(tbl_transaction[[#This Row],[Reference Number]],barang_keluar[],6,FALSE),""))</f>
        <v>60</v>
      </c>
      <c r="G109" t="str">
        <f>IF(tbl_transaction[[#This Row],[Type]]="Inbound",VLOOKUP(tbl_transaction[[#This Row],[Reference Number]],barang_masuk[],7,FALSE),IF(tbl_transaction[[#This Row],[Type]]="Outbound",VLOOKUP(tbl_transaction[[#This Row],[Reference Number]],barang_keluar[],7,FALSE),""))</f>
        <v>Bottle</v>
      </c>
      <c r="H109" t="str">
        <f>IF(tbl_transaction[[#This Row],[Type]]="Inbound",VLOOKUP(tbl_transaction[[#This Row],[Reference Number]],barang_masuk[],3,FALSE),IF(tbl_transaction[[#This Row],[Type]]="Outbound",VLOOKUP(tbl_transaction[[#This Row],[Reference Number]],barang_keluar[],3,FALSE),""))</f>
        <v>PT Supplier 11</v>
      </c>
      <c r="I109" t="str">
        <f>IF(D109='Kartu Stok'!$B$2,COUNTIF($D$3:D109,'Kartu Stok'!$B$2),"")</f>
        <v/>
      </c>
      <c r="L109"/>
    </row>
    <row r="110" spans="1:12" ht="14.5" x14ac:dyDescent="0.35">
      <c r="A110" s="2" t="s">
        <v>587</v>
      </c>
      <c r="B110" s="5">
        <f>IF(LEFT(tbl_transaction[[#This Row],[Reference Number]],2)="GR",VLOOKUP(tbl_transaction[[#This Row],[Reference Number]],barang_masuk[],2,FALSE),IF(LEFT(tbl_transaction[[#This Row],[Reference Number]],2)="DO",VLOOKUP(tbl_transaction[[#This Row],[Reference Number]],barang_keluar[],2,FALSE),""))</f>
        <v>46049</v>
      </c>
      <c r="C110" t="str">
        <f t="shared" si="1"/>
        <v>Inbound</v>
      </c>
      <c r="D110" t="str">
        <f>IF(tbl_transaction[[#This Row],[Type]]="Inbound",VLOOKUP(tbl_transaction[[#This Row],[Reference Number]],barang_masuk[],4,FALSE),IF(tbl_transaction[[#This Row],[Type]]="Outbound",VLOOKUP(tbl_transaction[[#This Row],[Reference Number]],barang_keluar[],4,FALSE),""))</f>
        <v>BEV031</v>
      </c>
      <c r="E110" t="str">
        <f>IF(tbl_transaction[[#This Row],[Type]]="Inbound",VLOOKUP(tbl_transaction[[#This Row],[Reference Number]],barang_masuk[],5,FALSE),IF(tbl_transaction[[#This Row],[Type]]="Outbound",VLOOKUP(tbl_transaction[[#This Row],[Reference Number]],barang_keluar[],5,FALSE),""))</f>
        <v>Sosro Beverage Variant 31</v>
      </c>
      <c r="F110">
        <f>IF(tbl_transaction[[#This Row],[Type]]="Inbound",VLOOKUP(tbl_transaction[[#This Row],[Reference Number]],barang_masuk[],6,FALSE),IF(tbl_transaction[[#This Row],[Type]]="Outbound",VLOOKUP(tbl_transaction[[#This Row],[Reference Number]],barang_keluar[],6,FALSE),""))</f>
        <v>100</v>
      </c>
      <c r="G110" t="str">
        <f>IF(tbl_transaction[[#This Row],[Type]]="Inbound",VLOOKUP(tbl_transaction[[#This Row],[Reference Number]],barang_masuk[],7,FALSE),IF(tbl_transaction[[#This Row],[Type]]="Outbound",VLOOKUP(tbl_transaction[[#This Row],[Reference Number]],barang_keluar[],7,FALSE),""))</f>
        <v>Bottle</v>
      </c>
      <c r="H110" t="str">
        <f>IF(tbl_transaction[[#This Row],[Type]]="Inbound",VLOOKUP(tbl_transaction[[#This Row],[Reference Number]],barang_masuk[],3,FALSE),IF(tbl_transaction[[#This Row],[Type]]="Outbound",VLOOKUP(tbl_transaction[[#This Row],[Reference Number]],barang_keluar[],3,FALSE),""))</f>
        <v>PT Supplier 24</v>
      </c>
      <c r="I110" t="str">
        <f>IF(D110='Kartu Stok'!$B$2,COUNTIF($D$3:D110,'Kartu Stok'!$B$2),"")</f>
        <v/>
      </c>
      <c r="L110"/>
    </row>
    <row r="111" spans="1:12" ht="14.5" x14ac:dyDescent="0.35">
      <c r="A111" s="2" t="s">
        <v>588</v>
      </c>
      <c r="B111" s="5">
        <f>IF(LEFT(tbl_transaction[[#This Row],[Reference Number]],2)="GR",VLOOKUP(tbl_transaction[[#This Row],[Reference Number]],barang_masuk[],2,FALSE),IF(LEFT(tbl_transaction[[#This Row],[Reference Number]],2)="DO",VLOOKUP(tbl_transaction[[#This Row],[Reference Number]],barang_keluar[],2,FALSE),""))</f>
        <v>46076</v>
      </c>
      <c r="C111" t="str">
        <f t="shared" si="1"/>
        <v>Inbound</v>
      </c>
      <c r="D111" t="str">
        <f>IF(tbl_transaction[[#This Row],[Type]]="Inbound",VLOOKUP(tbl_transaction[[#This Row],[Reference Number]],barang_masuk[],4,FALSE),IF(tbl_transaction[[#This Row],[Type]]="Outbound",VLOOKUP(tbl_transaction[[#This Row],[Reference Number]],barang_keluar[],4,FALSE),""))</f>
        <v>BEV029</v>
      </c>
      <c r="E111" t="str">
        <f>IF(tbl_transaction[[#This Row],[Type]]="Inbound",VLOOKUP(tbl_transaction[[#This Row],[Reference Number]],barang_masuk[],5,FALSE),IF(tbl_transaction[[#This Row],[Type]]="Outbound",VLOOKUP(tbl_transaction[[#This Row],[Reference Number]],barang_keluar[],5,FALSE),""))</f>
        <v>Sosro Beverage Variant 29</v>
      </c>
      <c r="F111">
        <f>IF(tbl_transaction[[#This Row],[Type]]="Inbound",VLOOKUP(tbl_transaction[[#This Row],[Reference Number]],barang_masuk[],6,FALSE),IF(tbl_transaction[[#This Row],[Type]]="Outbound",VLOOKUP(tbl_transaction[[#This Row],[Reference Number]],barang_keluar[],6,FALSE),""))</f>
        <v>200</v>
      </c>
      <c r="G111" t="str">
        <f>IF(tbl_transaction[[#This Row],[Type]]="Inbound",VLOOKUP(tbl_transaction[[#This Row],[Reference Number]],barang_masuk[],7,FALSE),IF(tbl_transaction[[#This Row],[Type]]="Outbound",VLOOKUP(tbl_transaction[[#This Row],[Reference Number]],barang_keluar[],7,FALSE),""))</f>
        <v>Bottle</v>
      </c>
      <c r="H111" t="str">
        <f>IF(tbl_transaction[[#This Row],[Type]]="Inbound",VLOOKUP(tbl_transaction[[#This Row],[Reference Number]],barang_masuk[],3,FALSE),IF(tbl_transaction[[#This Row],[Type]]="Outbound",VLOOKUP(tbl_transaction[[#This Row],[Reference Number]],barang_keluar[],3,FALSE),""))</f>
        <v>PT Supplier 25</v>
      </c>
      <c r="I111" t="str">
        <f>IF(D111='Kartu Stok'!$B$2,COUNTIF($D$3:D111,'Kartu Stok'!$B$2),"")</f>
        <v/>
      </c>
      <c r="L111"/>
    </row>
    <row r="112" spans="1:12" ht="14.5" x14ac:dyDescent="0.35">
      <c r="A112" s="2" t="s">
        <v>589</v>
      </c>
      <c r="B112" s="5">
        <f>IF(LEFT(tbl_transaction[[#This Row],[Reference Number]],2)="GR",VLOOKUP(tbl_transaction[[#This Row],[Reference Number]],barang_masuk[],2,FALSE),IF(LEFT(tbl_transaction[[#This Row],[Reference Number]],2)="DO",VLOOKUP(tbl_transaction[[#This Row],[Reference Number]],barang_keluar[],2,FALSE),""))</f>
        <v>46119</v>
      </c>
      <c r="C112" t="str">
        <f t="shared" si="1"/>
        <v>Inbound</v>
      </c>
      <c r="D112" t="str">
        <f>IF(tbl_transaction[[#This Row],[Type]]="Inbound",VLOOKUP(tbl_transaction[[#This Row],[Reference Number]],barang_masuk[],4,FALSE),IF(tbl_transaction[[#This Row],[Type]]="Outbound",VLOOKUP(tbl_transaction[[#This Row],[Reference Number]],barang_keluar[],4,FALSE),""))</f>
        <v>PER028</v>
      </c>
      <c r="E112" t="str">
        <f>IF(tbl_transaction[[#This Row],[Type]]="Inbound",VLOOKUP(tbl_transaction[[#This Row],[Reference Number]],barang_masuk[],5,FALSE),IF(tbl_transaction[[#This Row],[Type]]="Outbound",VLOOKUP(tbl_transaction[[#This Row],[Reference Number]],barang_keluar[],5,FALSE),""))</f>
        <v>Sunsilk Personal Care Variant 28</v>
      </c>
      <c r="F112">
        <f>IF(tbl_transaction[[#This Row],[Type]]="Inbound",VLOOKUP(tbl_transaction[[#This Row],[Reference Number]],barang_masuk[],6,FALSE),IF(tbl_transaction[[#This Row],[Type]]="Outbound",VLOOKUP(tbl_transaction[[#This Row],[Reference Number]],barang_keluar[],6,FALSE),""))</f>
        <v>200</v>
      </c>
      <c r="G112" t="str">
        <f>IF(tbl_transaction[[#This Row],[Type]]="Inbound",VLOOKUP(tbl_transaction[[#This Row],[Reference Number]],barang_masuk[],7,FALSE),IF(tbl_transaction[[#This Row],[Type]]="Outbound",VLOOKUP(tbl_transaction[[#This Row],[Reference Number]],barang_keluar[],7,FALSE),""))</f>
        <v>Bottle</v>
      </c>
      <c r="H112" t="str">
        <f>IF(tbl_transaction[[#This Row],[Type]]="Inbound",VLOOKUP(tbl_transaction[[#This Row],[Reference Number]],barang_masuk[],3,FALSE),IF(tbl_transaction[[#This Row],[Type]]="Outbound",VLOOKUP(tbl_transaction[[#This Row],[Reference Number]],barang_keluar[],3,FALSE),""))</f>
        <v>PT Supplier 13</v>
      </c>
      <c r="I112" t="str">
        <f>IF(D112='Kartu Stok'!$B$2,COUNTIF($D$3:D112,'Kartu Stok'!$B$2),"")</f>
        <v/>
      </c>
      <c r="L112"/>
    </row>
    <row r="113" spans="1:12" ht="14.5" x14ac:dyDescent="0.35">
      <c r="A113" s="2" t="s">
        <v>590</v>
      </c>
      <c r="B113" s="5">
        <f>IF(LEFT(tbl_transaction[[#This Row],[Reference Number]],2)="GR",VLOOKUP(tbl_transaction[[#This Row],[Reference Number]],barang_masuk[],2,FALSE),IF(LEFT(tbl_transaction[[#This Row],[Reference Number]],2)="DO",VLOOKUP(tbl_transaction[[#This Row],[Reference Number]],barang_keluar[],2,FALSE),""))</f>
        <v>46027</v>
      </c>
      <c r="C113" t="str">
        <f t="shared" si="1"/>
        <v>Inbound</v>
      </c>
      <c r="D113" t="str">
        <f>IF(tbl_transaction[[#This Row],[Type]]="Inbound",VLOOKUP(tbl_transaction[[#This Row],[Reference Number]],barang_masuk[],4,FALSE),IF(tbl_transaction[[#This Row],[Type]]="Outbound",VLOOKUP(tbl_transaction[[#This Row],[Reference Number]],barang_keluar[],4,FALSE),""))</f>
        <v>SNK028</v>
      </c>
      <c r="E113" t="str">
        <f>IF(tbl_transaction[[#This Row],[Type]]="Inbound",VLOOKUP(tbl_transaction[[#This Row],[Reference Number]],barang_masuk[],5,FALSE),IF(tbl_transaction[[#This Row],[Type]]="Outbound",VLOOKUP(tbl_transaction[[#This Row],[Reference Number]],barang_keluar[],5,FALSE),""))</f>
        <v>Chitato Snack Variant 28</v>
      </c>
      <c r="F113">
        <f>IF(tbl_transaction[[#This Row],[Type]]="Inbound",VLOOKUP(tbl_transaction[[#This Row],[Reference Number]],barang_masuk[],6,FALSE),IF(tbl_transaction[[#This Row],[Type]]="Outbound",VLOOKUP(tbl_transaction[[#This Row],[Reference Number]],barang_keluar[],6,FALSE),""))</f>
        <v>30</v>
      </c>
      <c r="G113" t="str">
        <f>IF(tbl_transaction[[#This Row],[Type]]="Inbound",VLOOKUP(tbl_transaction[[#This Row],[Reference Number]],barang_masuk[],7,FALSE),IF(tbl_transaction[[#This Row],[Type]]="Outbound",VLOOKUP(tbl_transaction[[#This Row],[Reference Number]],barang_keluar[],7,FALSE),""))</f>
        <v>Pack</v>
      </c>
      <c r="H113" t="str">
        <f>IF(tbl_transaction[[#This Row],[Type]]="Inbound",VLOOKUP(tbl_transaction[[#This Row],[Reference Number]],barang_masuk[],3,FALSE),IF(tbl_transaction[[#This Row],[Type]]="Outbound",VLOOKUP(tbl_transaction[[#This Row],[Reference Number]],barang_keluar[],3,FALSE),""))</f>
        <v>PT Supplier 07</v>
      </c>
      <c r="I113" t="str">
        <f>IF(D113='Kartu Stok'!$B$2,COUNTIF($D$3:D113,'Kartu Stok'!$B$2),"")</f>
        <v/>
      </c>
      <c r="L113"/>
    </row>
    <row r="114" spans="1:12" ht="14.5" x14ac:dyDescent="0.35">
      <c r="A114" s="2" t="s">
        <v>591</v>
      </c>
      <c r="B114" s="5">
        <f>IF(LEFT(tbl_transaction[[#This Row],[Reference Number]],2)="GR",VLOOKUP(tbl_transaction[[#This Row],[Reference Number]],barang_masuk[],2,FALSE),IF(LEFT(tbl_transaction[[#This Row],[Reference Number]],2)="DO",VLOOKUP(tbl_transaction[[#This Row],[Reference Number]],barang_keluar[],2,FALSE),""))</f>
        <v>46077</v>
      </c>
      <c r="C114" t="str">
        <f t="shared" si="1"/>
        <v>Inbound</v>
      </c>
      <c r="D114" t="str">
        <f>IF(tbl_transaction[[#This Row],[Type]]="Inbound",VLOOKUP(tbl_transaction[[#This Row],[Reference Number]],barang_masuk[],4,FALSE),IF(tbl_transaction[[#This Row],[Type]]="Outbound",VLOOKUP(tbl_transaction[[#This Row],[Reference Number]],barang_keluar[],4,FALSE),""))</f>
        <v>SNK027</v>
      </c>
      <c r="E114" t="str">
        <f>IF(tbl_transaction[[#This Row],[Type]]="Inbound",VLOOKUP(tbl_transaction[[#This Row],[Reference Number]],barang_masuk[],5,FALSE),IF(tbl_transaction[[#This Row],[Type]]="Outbound",VLOOKUP(tbl_transaction[[#This Row],[Reference Number]],barang_keluar[],5,FALSE),""))</f>
        <v>Qtela Snack Variant 27</v>
      </c>
      <c r="F114">
        <f>IF(tbl_transaction[[#This Row],[Type]]="Inbound",VLOOKUP(tbl_transaction[[#This Row],[Reference Number]],barang_masuk[],6,FALSE),IF(tbl_transaction[[#This Row],[Type]]="Outbound",VLOOKUP(tbl_transaction[[#This Row],[Reference Number]],barang_keluar[],6,FALSE),""))</f>
        <v>150</v>
      </c>
      <c r="G114" t="str">
        <f>IF(tbl_transaction[[#This Row],[Type]]="Inbound",VLOOKUP(tbl_transaction[[#This Row],[Reference Number]],barang_masuk[],7,FALSE),IF(tbl_transaction[[#This Row],[Type]]="Outbound",VLOOKUP(tbl_transaction[[#This Row],[Reference Number]],barang_keluar[],7,FALSE),""))</f>
        <v>Pack</v>
      </c>
      <c r="H114" t="str">
        <f>IF(tbl_transaction[[#This Row],[Type]]="Inbound",VLOOKUP(tbl_transaction[[#This Row],[Reference Number]],barang_masuk[],3,FALSE),IF(tbl_transaction[[#This Row],[Type]]="Outbound",VLOOKUP(tbl_transaction[[#This Row],[Reference Number]],barang_keluar[],3,FALSE),""))</f>
        <v>PT Supplier 15</v>
      </c>
      <c r="I114" t="str">
        <f>IF(D114='Kartu Stok'!$B$2,COUNTIF($D$3:D114,'Kartu Stok'!$B$2),"")</f>
        <v/>
      </c>
      <c r="L114"/>
    </row>
    <row r="115" spans="1:12" ht="14.5" x14ac:dyDescent="0.35">
      <c r="A115" s="2" t="s">
        <v>592</v>
      </c>
      <c r="B115" s="5">
        <f>IF(LEFT(tbl_transaction[[#This Row],[Reference Number]],2)="GR",VLOOKUP(tbl_transaction[[#This Row],[Reference Number]],barang_masuk[],2,FALSE),IF(LEFT(tbl_transaction[[#This Row],[Reference Number]],2)="DO",VLOOKUP(tbl_transaction[[#This Row],[Reference Number]],barang_keluar[],2,FALSE),""))</f>
        <v>46091</v>
      </c>
      <c r="C115" t="str">
        <f t="shared" si="1"/>
        <v>Inbound</v>
      </c>
      <c r="D115" t="str">
        <f>IF(tbl_transaction[[#This Row],[Type]]="Inbound",VLOOKUP(tbl_transaction[[#This Row],[Reference Number]],barang_masuk[],4,FALSE),IF(tbl_transaction[[#This Row],[Type]]="Outbound",VLOOKUP(tbl_transaction[[#This Row],[Reference Number]],barang_keluar[],4,FALSE),""))</f>
        <v>DAR013</v>
      </c>
      <c r="E115" t="str">
        <f>IF(tbl_transaction[[#This Row],[Type]]="Inbound",VLOOKUP(tbl_transaction[[#This Row],[Reference Number]],barang_masuk[],5,FALSE),IF(tbl_transaction[[#This Row],[Type]]="Outbound",VLOOKUP(tbl_transaction[[#This Row],[Reference Number]],barang_keluar[],5,FALSE),""))</f>
        <v>Indomilk Dairy Variant 13</v>
      </c>
      <c r="F115">
        <f>IF(tbl_transaction[[#This Row],[Type]]="Inbound",VLOOKUP(tbl_transaction[[#This Row],[Reference Number]],barang_masuk[],6,FALSE),IF(tbl_transaction[[#This Row],[Type]]="Outbound",VLOOKUP(tbl_transaction[[#This Row],[Reference Number]],barang_keluar[],6,FALSE),""))</f>
        <v>150</v>
      </c>
      <c r="G115" t="str">
        <f>IF(tbl_transaction[[#This Row],[Type]]="Inbound",VLOOKUP(tbl_transaction[[#This Row],[Reference Number]],barang_masuk[],7,FALSE),IF(tbl_transaction[[#This Row],[Type]]="Outbound",VLOOKUP(tbl_transaction[[#This Row],[Reference Number]],barang_keluar[],7,FALSE),""))</f>
        <v>Box</v>
      </c>
      <c r="H115" t="str">
        <f>IF(tbl_transaction[[#This Row],[Type]]="Inbound",VLOOKUP(tbl_transaction[[#This Row],[Reference Number]],barang_masuk[],3,FALSE),IF(tbl_transaction[[#This Row],[Type]]="Outbound",VLOOKUP(tbl_transaction[[#This Row],[Reference Number]],barang_keluar[],3,FALSE),""))</f>
        <v>PT Supplier 15</v>
      </c>
      <c r="I115" t="str">
        <f>IF(D115='Kartu Stok'!$B$2,COUNTIF($D$3:D115,'Kartu Stok'!$B$2),"")</f>
        <v/>
      </c>
      <c r="L115"/>
    </row>
    <row r="116" spans="1:12" ht="14.5" x14ac:dyDescent="0.35">
      <c r="A116" s="2" t="s">
        <v>593</v>
      </c>
      <c r="B116" s="5">
        <f>IF(LEFT(tbl_transaction[[#This Row],[Reference Number]],2)="GR",VLOOKUP(tbl_transaction[[#This Row],[Reference Number]],barang_masuk[],2,FALSE),IF(LEFT(tbl_transaction[[#This Row],[Reference Number]],2)="DO",VLOOKUP(tbl_transaction[[#This Row],[Reference Number]],barang_keluar[],2,FALSE),""))</f>
        <v>46170</v>
      </c>
      <c r="C116" t="str">
        <f t="shared" si="1"/>
        <v>Inbound</v>
      </c>
      <c r="D116" t="str">
        <f>IF(tbl_transaction[[#This Row],[Type]]="Inbound",VLOOKUP(tbl_transaction[[#This Row],[Reference Number]],barang_masuk[],4,FALSE),IF(tbl_transaction[[#This Row],[Type]]="Outbound",VLOOKUP(tbl_transaction[[#This Row],[Reference Number]],barang_keluar[],4,FALSE),""))</f>
        <v>PER003</v>
      </c>
      <c r="E116" t="str">
        <f>IF(tbl_transaction[[#This Row],[Type]]="Inbound",VLOOKUP(tbl_transaction[[#This Row],[Reference Number]],barang_masuk[],5,FALSE),IF(tbl_transaction[[#This Row],[Type]]="Outbound",VLOOKUP(tbl_transaction[[#This Row],[Reference Number]],barang_keluar[],5,FALSE),""))</f>
        <v>Pepsodent Personal Care Variant 3</v>
      </c>
      <c r="F116">
        <f>IF(tbl_transaction[[#This Row],[Type]]="Inbound",VLOOKUP(tbl_transaction[[#This Row],[Reference Number]],barang_masuk[],6,FALSE),IF(tbl_transaction[[#This Row],[Type]]="Outbound",VLOOKUP(tbl_transaction[[#This Row],[Reference Number]],barang_keluar[],6,FALSE),""))</f>
        <v>60</v>
      </c>
      <c r="G116" t="str">
        <f>IF(tbl_transaction[[#This Row],[Type]]="Inbound",VLOOKUP(tbl_transaction[[#This Row],[Reference Number]],barang_masuk[],7,FALSE),IF(tbl_transaction[[#This Row],[Type]]="Outbound",VLOOKUP(tbl_transaction[[#This Row],[Reference Number]],barang_keluar[],7,FALSE),""))</f>
        <v>Bottle</v>
      </c>
      <c r="H116" t="str">
        <f>IF(tbl_transaction[[#This Row],[Type]]="Inbound",VLOOKUP(tbl_transaction[[#This Row],[Reference Number]],barang_masuk[],3,FALSE),IF(tbl_transaction[[#This Row],[Type]]="Outbound",VLOOKUP(tbl_transaction[[#This Row],[Reference Number]],barang_keluar[],3,FALSE),""))</f>
        <v>PT Supplier 24</v>
      </c>
      <c r="I116" t="str">
        <f>IF(D116='Kartu Stok'!$B$2,COUNTIF($D$3:D116,'Kartu Stok'!$B$2),"")</f>
        <v/>
      </c>
      <c r="L116"/>
    </row>
    <row r="117" spans="1:12" ht="14.5" x14ac:dyDescent="0.35">
      <c r="A117" s="2" t="s">
        <v>594</v>
      </c>
      <c r="B117" s="5">
        <f>IF(LEFT(tbl_transaction[[#This Row],[Reference Number]],2)="GR",VLOOKUP(tbl_transaction[[#This Row],[Reference Number]],barang_masuk[],2,FALSE),IF(LEFT(tbl_transaction[[#This Row],[Reference Number]],2)="DO",VLOOKUP(tbl_transaction[[#This Row],[Reference Number]],barang_keluar[],2,FALSE),""))</f>
        <v>46072</v>
      </c>
      <c r="C117" t="str">
        <f t="shared" si="1"/>
        <v>Inbound</v>
      </c>
      <c r="D117" t="str">
        <f>IF(tbl_transaction[[#This Row],[Type]]="Inbound",VLOOKUP(tbl_transaction[[#This Row],[Reference Number]],barang_masuk[],4,FALSE),IF(tbl_transaction[[#This Row],[Type]]="Outbound",VLOOKUP(tbl_transaction[[#This Row],[Reference Number]],barang_keluar[],4,FALSE),""))</f>
        <v>BEV021</v>
      </c>
      <c r="E117" t="str">
        <f>IF(tbl_transaction[[#This Row],[Type]]="Inbound",VLOOKUP(tbl_transaction[[#This Row],[Reference Number]],barang_masuk[],5,FALSE),IF(tbl_transaction[[#This Row],[Type]]="Outbound",VLOOKUP(tbl_transaction[[#This Row],[Reference Number]],barang_keluar[],5,FALSE),""))</f>
        <v>Sosro Beverage Variant 21</v>
      </c>
      <c r="F117">
        <f>IF(tbl_transaction[[#This Row],[Type]]="Inbound",VLOOKUP(tbl_transaction[[#This Row],[Reference Number]],barang_masuk[],6,FALSE),IF(tbl_transaction[[#This Row],[Type]]="Outbound",VLOOKUP(tbl_transaction[[#This Row],[Reference Number]],barang_keluar[],6,FALSE),""))</f>
        <v>200</v>
      </c>
      <c r="G117" t="str">
        <f>IF(tbl_transaction[[#This Row],[Type]]="Inbound",VLOOKUP(tbl_transaction[[#This Row],[Reference Number]],barang_masuk[],7,FALSE),IF(tbl_transaction[[#This Row],[Type]]="Outbound",VLOOKUP(tbl_transaction[[#This Row],[Reference Number]],barang_keluar[],7,FALSE),""))</f>
        <v>Bottle</v>
      </c>
      <c r="H117" t="str">
        <f>IF(tbl_transaction[[#This Row],[Type]]="Inbound",VLOOKUP(tbl_transaction[[#This Row],[Reference Number]],barang_masuk[],3,FALSE),IF(tbl_transaction[[#This Row],[Type]]="Outbound",VLOOKUP(tbl_transaction[[#This Row],[Reference Number]],barang_keluar[],3,FALSE),""))</f>
        <v>PT Supplier 27</v>
      </c>
      <c r="I117" t="str">
        <f>IF(D117='Kartu Stok'!$B$2,COUNTIF($D$3:D117,'Kartu Stok'!$B$2),"")</f>
        <v/>
      </c>
      <c r="L117"/>
    </row>
    <row r="118" spans="1:12" ht="14.5" x14ac:dyDescent="0.35">
      <c r="A118" s="2" t="s">
        <v>595</v>
      </c>
      <c r="B118" s="5">
        <f>IF(LEFT(tbl_transaction[[#This Row],[Reference Number]],2)="GR",VLOOKUP(tbl_transaction[[#This Row],[Reference Number]],barang_masuk[],2,FALSE),IF(LEFT(tbl_transaction[[#This Row],[Reference Number]],2)="DO",VLOOKUP(tbl_transaction[[#This Row],[Reference Number]],barang_keluar[],2,FALSE),""))</f>
        <v>46145</v>
      </c>
      <c r="C118" t="str">
        <f t="shared" si="1"/>
        <v>Inbound</v>
      </c>
      <c r="D118" t="str">
        <f>IF(tbl_transaction[[#This Row],[Type]]="Inbound",VLOOKUP(tbl_transaction[[#This Row],[Reference Number]],barang_masuk[],4,FALSE),IF(tbl_transaction[[#This Row],[Type]]="Outbound",VLOOKUP(tbl_transaction[[#This Row],[Reference Number]],barang_keluar[],4,FALSE),""))</f>
        <v>BAB009</v>
      </c>
      <c r="E118" t="str">
        <f>IF(tbl_transaction[[#This Row],[Type]]="Inbound",VLOOKUP(tbl_transaction[[#This Row],[Reference Number]],barang_masuk[],5,FALSE),IF(tbl_transaction[[#This Row],[Type]]="Outbound",VLOOKUP(tbl_transaction[[#This Row],[Reference Number]],barang_keluar[],5,FALSE),""))</f>
        <v>MamyPoko Baby Care Variant 9</v>
      </c>
      <c r="F118">
        <f>IF(tbl_transaction[[#This Row],[Type]]="Inbound",VLOOKUP(tbl_transaction[[#This Row],[Reference Number]],barang_masuk[],6,FALSE),IF(tbl_transaction[[#This Row],[Type]]="Outbound",VLOOKUP(tbl_transaction[[#This Row],[Reference Number]],barang_keluar[],6,FALSE),""))</f>
        <v>40</v>
      </c>
      <c r="G118" t="str">
        <f>IF(tbl_transaction[[#This Row],[Type]]="Inbound",VLOOKUP(tbl_transaction[[#This Row],[Reference Number]],barang_masuk[],7,FALSE),IF(tbl_transaction[[#This Row],[Type]]="Outbound",VLOOKUP(tbl_transaction[[#This Row],[Reference Number]],barang_keluar[],7,FALSE),""))</f>
        <v>Pack</v>
      </c>
      <c r="H118" t="str">
        <f>IF(tbl_transaction[[#This Row],[Type]]="Inbound",VLOOKUP(tbl_transaction[[#This Row],[Reference Number]],barang_masuk[],3,FALSE),IF(tbl_transaction[[#This Row],[Type]]="Outbound",VLOOKUP(tbl_transaction[[#This Row],[Reference Number]],barang_keluar[],3,FALSE),""))</f>
        <v>PT Supplier 14</v>
      </c>
      <c r="I118" t="str">
        <f>IF(D118='Kartu Stok'!$B$2,COUNTIF($D$3:D118,'Kartu Stok'!$B$2),"")</f>
        <v/>
      </c>
      <c r="L118"/>
    </row>
    <row r="119" spans="1:12" ht="14.5" x14ac:dyDescent="0.35">
      <c r="A119" s="2" t="s">
        <v>596</v>
      </c>
      <c r="B119" s="5">
        <f>IF(LEFT(tbl_transaction[[#This Row],[Reference Number]],2)="GR",VLOOKUP(tbl_transaction[[#This Row],[Reference Number]],barang_masuk[],2,FALSE),IF(LEFT(tbl_transaction[[#This Row],[Reference Number]],2)="DO",VLOOKUP(tbl_transaction[[#This Row],[Reference Number]],barang_keluar[],2,FALSE),""))</f>
        <v>46135</v>
      </c>
      <c r="C119" t="str">
        <f t="shared" si="1"/>
        <v>Inbound</v>
      </c>
      <c r="D119" t="str">
        <f>IF(tbl_transaction[[#This Row],[Type]]="Inbound",VLOOKUP(tbl_transaction[[#This Row],[Reference Number]],barang_masuk[],4,FALSE),IF(tbl_transaction[[#This Row],[Type]]="Outbound",VLOOKUP(tbl_transaction[[#This Row],[Reference Number]],barang_keluar[],4,FALSE),""))</f>
        <v>SNK015</v>
      </c>
      <c r="E119" t="str">
        <f>IF(tbl_transaction[[#This Row],[Type]]="Inbound",VLOOKUP(tbl_transaction[[#This Row],[Reference Number]],barang_masuk[],5,FALSE),IF(tbl_transaction[[#This Row],[Type]]="Outbound",VLOOKUP(tbl_transaction[[#This Row],[Reference Number]],barang_keluar[],5,FALSE),""))</f>
        <v>Taro Snack Variant 15</v>
      </c>
      <c r="F119">
        <f>IF(tbl_transaction[[#This Row],[Type]]="Inbound",VLOOKUP(tbl_transaction[[#This Row],[Reference Number]],barang_masuk[],6,FALSE),IF(tbl_transaction[[#This Row],[Type]]="Outbound",VLOOKUP(tbl_transaction[[#This Row],[Reference Number]],barang_keluar[],6,FALSE),""))</f>
        <v>30</v>
      </c>
      <c r="G119" t="str">
        <f>IF(tbl_transaction[[#This Row],[Type]]="Inbound",VLOOKUP(tbl_transaction[[#This Row],[Reference Number]],barang_masuk[],7,FALSE),IF(tbl_transaction[[#This Row],[Type]]="Outbound",VLOOKUP(tbl_transaction[[#This Row],[Reference Number]],barang_keluar[],7,FALSE),""))</f>
        <v>Pack</v>
      </c>
      <c r="H119" t="str">
        <f>IF(tbl_transaction[[#This Row],[Type]]="Inbound",VLOOKUP(tbl_transaction[[#This Row],[Reference Number]],barang_masuk[],3,FALSE),IF(tbl_transaction[[#This Row],[Type]]="Outbound",VLOOKUP(tbl_transaction[[#This Row],[Reference Number]],barang_keluar[],3,FALSE),""))</f>
        <v>PT Supplier 28</v>
      </c>
      <c r="I119" t="str">
        <f>IF(D119='Kartu Stok'!$B$2,COUNTIF($D$3:D119,'Kartu Stok'!$B$2),"")</f>
        <v/>
      </c>
      <c r="L119"/>
    </row>
    <row r="120" spans="1:12" ht="14.5" x14ac:dyDescent="0.35">
      <c r="A120" s="2" t="s">
        <v>597</v>
      </c>
      <c r="B120" s="5">
        <f>IF(LEFT(tbl_transaction[[#This Row],[Reference Number]],2)="GR",VLOOKUP(tbl_transaction[[#This Row],[Reference Number]],barang_masuk[],2,FALSE),IF(LEFT(tbl_transaction[[#This Row],[Reference Number]],2)="DO",VLOOKUP(tbl_transaction[[#This Row],[Reference Number]],barang_keluar[],2,FALSE),""))</f>
        <v>46181</v>
      </c>
      <c r="C120" t="str">
        <f t="shared" si="1"/>
        <v>Inbound</v>
      </c>
      <c r="D120" t="str">
        <f>IF(tbl_transaction[[#This Row],[Type]]="Inbound",VLOOKUP(tbl_transaction[[#This Row],[Reference Number]],barang_masuk[],4,FALSE),IF(tbl_transaction[[#This Row],[Type]]="Outbound",VLOOKUP(tbl_transaction[[#This Row],[Reference Number]],barang_keluar[],4,FALSE),""))</f>
        <v>DAR009</v>
      </c>
      <c r="E120" t="str">
        <f>IF(tbl_transaction[[#This Row],[Type]]="Inbound",VLOOKUP(tbl_transaction[[#This Row],[Reference Number]],barang_masuk[],5,FALSE),IF(tbl_transaction[[#This Row],[Type]]="Outbound",VLOOKUP(tbl_transaction[[#This Row],[Reference Number]],barang_keluar[],5,FALSE),""))</f>
        <v>Indomilk Dairy Variant 9</v>
      </c>
      <c r="F120">
        <f>IF(tbl_transaction[[#This Row],[Type]]="Inbound",VLOOKUP(tbl_transaction[[#This Row],[Reference Number]],barang_masuk[],6,FALSE),IF(tbl_transaction[[#This Row],[Type]]="Outbound",VLOOKUP(tbl_transaction[[#This Row],[Reference Number]],barang_keluar[],6,FALSE),""))</f>
        <v>100</v>
      </c>
      <c r="G120" t="str">
        <f>IF(tbl_transaction[[#This Row],[Type]]="Inbound",VLOOKUP(tbl_transaction[[#This Row],[Reference Number]],barang_masuk[],7,FALSE),IF(tbl_transaction[[#This Row],[Type]]="Outbound",VLOOKUP(tbl_transaction[[#This Row],[Reference Number]],barang_keluar[],7,FALSE),""))</f>
        <v>Box</v>
      </c>
      <c r="H120" t="str">
        <f>IF(tbl_transaction[[#This Row],[Type]]="Inbound",VLOOKUP(tbl_transaction[[#This Row],[Reference Number]],barang_masuk[],3,FALSE),IF(tbl_transaction[[#This Row],[Type]]="Outbound",VLOOKUP(tbl_transaction[[#This Row],[Reference Number]],barang_keluar[],3,FALSE),""))</f>
        <v>PT Supplier 33</v>
      </c>
      <c r="I120" t="str">
        <f>IF(D120='Kartu Stok'!$B$2,COUNTIF($D$3:D120,'Kartu Stok'!$B$2),"")</f>
        <v/>
      </c>
      <c r="L120"/>
    </row>
    <row r="121" spans="1:12" ht="14.5" x14ac:dyDescent="0.35">
      <c r="A121" s="2" t="s">
        <v>598</v>
      </c>
      <c r="B121" s="5">
        <f>IF(LEFT(tbl_transaction[[#This Row],[Reference Number]],2)="GR",VLOOKUP(tbl_transaction[[#This Row],[Reference Number]],barang_masuk[],2,FALSE),IF(LEFT(tbl_transaction[[#This Row],[Reference Number]],2)="DO",VLOOKUP(tbl_transaction[[#This Row],[Reference Number]],barang_keluar[],2,FALSE),""))</f>
        <v>46087</v>
      </c>
      <c r="C121" t="str">
        <f t="shared" si="1"/>
        <v>Inbound</v>
      </c>
      <c r="D121" t="str">
        <f>IF(tbl_transaction[[#This Row],[Type]]="Inbound",VLOOKUP(tbl_transaction[[#This Row],[Reference Number]],barang_masuk[],4,FALSE),IF(tbl_transaction[[#This Row],[Type]]="Outbound",VLOOKUP(tbl_transaction[[#This Row],[Reference Number]],barang_keluar[],4,FALSE),""))</f>
        <v>SNK027</v>
      </c>
      <c r="E121" t="str">
        <f>IF(tbl_transaction[[#This Row],[Type]]="Inbound",VLOOKUP(tbl_transaction[[#This Row],[Reference Number]],barang_masuk[],5,FALSE),IF(tbl_transaction[[#This Row],[Type]]="Outbound",VLOOKUP(tbl_transaction[[#This Row],[Reference Number]],barang_keluar[],5,FALSE),""))</f>
        <v>Qtela Snack Variant 27</v>
      </c>
      <c r="F121">
        <f>IF(tbl_transaction[[#This Row],[Type]]="Inbound",VLOOKUP(tbl_transaction[[#This Row],[Reference Number]],barang_masuk[],6,FALSE),IF(tbl_transaction[[#This Row],[Type]]="Outbound",VLOOKUP(tbl_transaction[[#This Row],[Reference Number]],barang_keluar[],6,FALSE),""))</f>
        <v>100</v>
      </c>
      <c r="G121" t="str">
        <f>IF(tbl_transaction[[#This Row],[Type]]="Inbound",VLOOKUP(tbl_transaction[[#This Row],[Reference Number]],barang_masuk[],7,FALSE),IF(tbl_transaction[[#This Row],[Type]]="Outbound",VLOOKUP(tbl_transaction[[#This Row],[Reference Number]],barang_keluar[],7,FALSE),""))</f>
        <v>Pack</v>
      </c>
      <c r="H121" t="str">
        <f>IF(tbl_transaction[[#This Row],[Type]]="Inbound",VLOOKUP(tbl_transaction[[#This Row],[Reference Number]],barang_masuk[],3,FALSE),IF(tbl_transaction[[#This Row],[Type]]="Outbound",VLOOKUP(tbl_transaction[[#This Row],[Reference Number]],barang_keluar[],3,FALSE),""))</f>
        <v>PT Supplier 15</v>
      </c>
      <c r="I121" t="str">
        <f>IF(D121='Kartu Stok'!$B$2,COUNTIF($D$3:D121,'Kartu Stok'!$B$2),"")</f>
        <v/>
      </c>
      <c r="L121"/>
    </row>
    <row r="122" spans="1:12" ht="14.5" x14ac:dyDescent="0.35">
      <c r="A122" s="2" t="s">
        <v>599</v>
      </c>
      <c r="B122" s="5">
        <f>IF(LEFT(tbl_transaction[[#This Row],[Reference Number]],2)="GR",VLOOKUP(tbl_transaction[[#This Row],[Reference Number]],barang_masuk[],2,FALSE),IF(LEFT(tbl_transaction[[#This Row],[Reference Number]],2)="DO",VLOOKUP(tbl_transaction[[#This Row],[Reference Number]],barang_keluar[],2,FALSE),""))</f>
        <v>46199</v>
      </c>
      <c r="C122" t="str">
        <f t="shared" si="1"/>
        <v>Inbound</v>
      </c>
      <c r="D122" t="str">
        <f>IF(tbl_transaction[[#This Row],[Type]]="Inbound",VLOOKUP(tbl_transaction[[#This Row],[Reference Number]],barang_masuk[],4,FALSE),IF(tbl_transaction[[#This Row],[Type]]="Outbound",VLOOKUP(tbl_transaction[[#This Row],[Reference Number]],barang_keluar[],4,FALSE),""))</f>
        <v>SNK019</v>
      </c>
      <c r="E122" t="str">
        <f>IF(tbl_transaction[[#This Row],[Type]]="Inbound",VLOOKUP(tbl_transaction[[#This Row],[Reference Number]],barang_masuk[],5,FALSE),IF(tbl_transaction[[#This Row],[Type]]="Outbound",VLOOKUP(tbl_transaction[[#This Row],[Reference Number]],barang_keluar[],5,FALSE),""))</f>
        <v>Qtela Snack Variant 19</v>
      </c>
      <c r="F122">
        <f>IF(tbl_transaction[[#This Row],[Type]]="Inbound",VLOOKUP(tbl_transaction[[#This Row],[Reference Number]],barang_masuk[],6,FALSE),IF(tbl_transaction[[#This Row],[Type]]="Outbound",VLOOKUP(tbl_transaction[[#This Row],[Reference Number]],barang_keluar[],6,FALSE),""))</f>
        <v>20</v>
      </c>
      <c r="G122" t="str">
        <f>IF(tbl_transaction[[#This Row],[Type]]="Inbound",VLOOKUP(tbl_transaction[[#This Row],[Reference Number]],barang_masuk[],7,FALSE),IF(tbl_transaction[[#This Row],[Type]]="Outbound",VLOOKUP(tbl_transaction[[#This Row],[Reference Number]],barang_keluar[],7,FALSE),""))</f>
        <v>Pack</v>
      </c>
      <c r="H122" t="str">
        <f>IF(tbl_transaction[[#This Row],[Type]]="Inbound",VLOOKUP(tbl_transaction[[#This Row],[Reference Number]],barang_masuk[],3,FALSE),IF(tbl_transaction[[#This Row],[Type]]="Outbound",VLOOKUP(tbl_transaction[[#This Row],[Reference Number]],barang_keluar[],3,FALSE),""))</f>
        <v>PT Supplier 29</v>
      </c>
      <c r="I122" t="str">
        <f>IF(D122='Kartu Stok'!$B$2,COUNTIF($D$3:D122,'Kartu Stok'!$B$2),"")</f>
        <v/>
      </c>
      <c r="L122"/>
    </row>
    <row r="123" spans="1:12" ht="14.5" x14ac:dyDescent="0.35">
      <c r="A123" s="2" t="s">
        <v>600</v>
      </c>
      <c r="B123" s="5">
        <f>IF(LEFT(tbl_transaction[[#This Row],[Reference Number]],2)="GR",VLOOKUP(tbl_transaction[[#This Row],[Reference Number]],barang_masuk[],2,FALSE),IF(LEFT(tbl_transaction[[#This Row],[Reference Number]],2)="DO",VLOOKUP(tbl_transaction[[#This Row],[Reference Number]],barang_keluar[],2,FALSE),""))</f>
        <v>46025</v>
      </c>
      <c r="C123" t="str">
        <f t="shared" si="1"/>
        <v>Inbound</v>
      </c>
      <c r="D123" t="str">
        <f>IF(tbl_transaction[[#This Row],[Type]]="Inbound",VLOOKUP(tbl_transaction[[#This Row],[Reference Number]],barang_masuk[],4,FALSE),IF(tbl_transaction[[#This Row],[Type]]="Outbound",VLOOKUP(tbl_transaction[[#This Row],[Reference Number]],barang_keluar[],4,FALSE),""))</f>
        <v>HOM011</v>
      </c>
      <c r="E123" t="str">
        <f>IF(tbl_transaction[[#This Row],[Type]]="Inbound",VLOOKUP(tbl_transaction[[#This Row],[Reference Number]],barang_masuk[],5,FALSE),IF(tbl_transaction[[#This Row],[Type]]="Outbound",VLOOKUP(tbl_transaction[[#This Row],[Reference Number]],barang_keluar[],5,FALSE),""))</f>
        <v>Sunlight Home Care Variant 11</v>
      </c>
      <c r="F123">
        <f>IF(tbl_transaction[[#This Row],[Type]]="Inbound",VLOOKUP(tbl_transaction[[#This Row],[Reference Number]],barang_masuk[],6,FALSE),IF(tbl_transaction[[#This Row],[Type]]="Outbound",VLOOKUP(tbl_transaction[[#This Row],[Reference Number]],barang_keluar[],6,FALSE),""))</f>
        <v>60</v>
      </c>
      <c r="G123" t="str">
        <f>IF(tbl_transaction[[#This Row],[Type]]="Inbound",VLOOKUP(tbl_transaction[[#This Row],[Reference Number]],barang_masuk[],7,FALSE),IF(tbl_transaction[[#This Row],[Type]]="Outbound",VLOOKUP(tbl_transaction[[#This Row],[Reference Number]],barang_keluar[],7,FALSE),""))</f>
        <v>Pack</v>
      </c>
      <c r="H123" t="str">
        <f>IF(tbl_transaction[[#This Row],[Type]]="Inbound",VLOOKUP(tbl_transaction[[#This Row],[Reference Number]],barang_masuk[],3,FALSE),IF(tbl_transaction[[#This Row],[Type]]="Outbound",VLOOKUP(tbl_transaction[[#This Row],[Reference Number]],barang_keluar[],3,FALSE),""))</f>
        <v>PT Supplier 28</v>
      </c>
      <c r="I123" t="str">
        <f>IF(D123='Kartu Stok'!$B$2,COUNTIF($D$3:D123,'Kartu Stok'!$B$2),"")</f>
        <v/>
      </c>
      <c r="L123"/>
    </row>
    <row r="124" spans="1:12" ht="14.5" x14ac:dyDescent="0.35">
      <c r="A124" s="2" t="s">
        <v>601</v>
      </c>
      <c r="B124" s="5">
        <f>IF(LEFT(tbl_transaction[[#This Row],[Reference Number]],2)="GR",VLOOKUP(tbl_transaction[[#This Row],[Reference Number]],barang_masuk[],2,FALSE),IF(LEFT(tbl_transaction[[#This Row],[Reference Number]],2)="DO",VLOOKUP(tbl_transaction[[#This Row],[Reference Number]],barang_keluar[],2,FALSE),""))</f>
        <v>46067</v>
      </c>
      <c r="C124" t="str">
        <f t="shared" si="1"/>
        <v>Inbound</v>
      </c>
      <c r="D124" t="str">
        <f>IF(tbl_transaction[[#This Row],[Type]]="Inbound",VLOOKUP(tbl_transaction[[#This Row],[Reference Number]],barang_masuk[],4,FALSE),IF(tbl_transaction[[#This Row],[Type]]="Outbound",VLOOKUP(tbl_transaction[[#This Row],[Reference Number]],barang_keluar[],4,FALSE),""))</f>
        <v>HOM006</v>
      </c>
      <c r="E124" t="str">
        <f>IF(tbl_transaction[[#This Row],[Type]]="Inbound",VLOOKUP(tbl_transaction[[#This Row],[Reference Number]],barang_masuk[],5,FALSE),IF(tbl_transaction[[#This Row],[Type]]="Outbound",VLOOKUP(tbl_transaction[[#This Row],[Reference Number]],barang_keluar[],5,FALSE),""))</f>
        <v>Sunlight Home Care Variant 6</v>
      </c>
      <c r="F124">
        <f>IF(tbl_transaction[[#This Row],[Type]]="Inbound",VLOOKUP(tbl_transaction[[#This Row],[Reference Number]],barang_masuk[],6,FALSE),IF(tbl_transaction[[#This Row],[Type]]="Outbound",VLOOKUP(tbl_transaction[[#This Row],[Reference Number]],barang_keluar[],6,FALSE),""))</f>
        <v>40</v>
      </c>
      <c r="G124" t="str">
        <f>IF(tbl_transaction[[#This Row],[Type]]="Inbound",VLOOKUP(tbl_transaction[[#This Row],[Reference Number]],barang_masuk[],7,FALSE),IF(tbl_transaction[[#This Row],[Type]]="Outbound",VLOOKUP(tbl_transaction[[#This Row],[Reference Number]],barang_keluar[],7,FALSE),""))</f>
        <v>Pack</v>
      </c>
      <c r="H124" t="str">
        <f>IF(tbl_transaction[[#This Row],[Type]]="Inbound",VLOOKUP(tbl_transaction[[#This Row],[Reference Number]],barang_masuk[],3,FALSE),IF(tbl_transaction[[#This Row],[Type]]="Outbound",VLOOKUP(tbl_transaction[[#This Row],[Reference Number]],barang_keluar[],3,FALSE),""))</f>
        <v>PT Supplier 23</v>
      </c>
      <c r="I124" t="str">
        <f>IF(D124='Kartu Stok'!$B$2,COUNTIF($D$3:D124,'Kartu Stok'!$B$2),"")</f>
        <v/>
      </c>
      <c r="L124"/>
    </row>
    <row r="125" spans="1:12" ht="14.5" x14ac:dyDescent="0.35">
      <c r="A125" s="2" t="s">
        <v>602</v>
      </c>
      <c r="B125" s="5">
        <f>IF(LEFT(tbl_transaction[[#This Row],[Reference Number]],2)="GR",VLOOKUP(tbl_transaction[[#This Row],[Reference Number]],barang_masuk[],2,FALSE),IF(LEFT(tbl_transaction[[#This Row],[Reference Number]],2)="DO",VLOOKUP(tbl_transaction[[#This Row],[Reference Number]],barang_keluar[],2,FALSE),""))</f>
        <v>46156</v>
      </c>
      <c r="C125" t="str">
        <f t="shared" si="1"/>
        <v>Inbound</v>
      </c>
      <c r="D125" t="str">
        <f>IF(tbl_transaction[[#This Row],[Type]]="Inbound",VLOOKUP(tbl_transaction[[#This Row],[Reference Number]],barang_masuk[],4,FALSE),IF(tbl_transaction[[#This Row],[Type]]="Outbound",VLOOKUP(tbl_transaction[[#This Row],[Reference Number]],barang_keluar[],4,FALSE),""))</f>
        <v>BEV038</v>
      </c>
      <c r="E125" t="str">
        <f>IF(tbl_transaction[[#This Row],[Type]]="Inbound",VLOOKUP(tbl_transaction[[#This Row],[Reference Number]],barang_masuk[],5,FALSE),IF(tbl_transaction[[#This Row],[Type]]="Outbound",VLOOKUP(tbl_transaction[[#This Row],[Reference Number]],barang_keluar[],5,FALSE),""))</f>
        <v>Aqua Beverage Variant 38</v>
      </c>
      <c r="F125">
        <f>IF(tbl_transaction[[#This Row],[Type]]="Inbound",VLOOKUP(tbl_transaction[[#This Row],[Reference Number]],barang_masuk[],6,FALSE),IF(tbl_transaction[[#This Row],[Type]]="Outbound",VLOOKUP(tbl_transaction[[#This Row],[Reference Number]],barang_keluar[],6,FALSE),""))</f>
        <v>30</v>
      </c>
      <c r="G125" t="str">
        <f>IF(tbl_transaction[[#This Row],[Type]]="Inbound",VLOOKUP(tbl_transaction[[#This Row],[Reference Number]],barang_masuk[],7,FALSE),IF(tbl_transaction[[#This Row],[Type]]="Outbound",VLOOKUP(tbl_transaction[[#This Row],[Reference Number]],barang_keluar[],7,FALSE),""))</f>
        <v>Bottle</v>
      </c>
      <c r="H125" t="str">
        <f>IF(tbl_transaction[[#This Row],[Type]]="Inbound",VLOOKUP(tbl_transaction[[#This Row],[Reference Number]],barang_masuk[],3,FALSE),IF(tbl_transaction[[#This Row],[Type]]="Outbound",VLOOKUP(tbl_transaction[[#This Row],[Reference Number]],barang_keluar[],3,FALSE),""))</f>
        <v>PT Supplier 29</v>
      </c>
      <c r="I125" t="str">
        <f>IF(D125='Kartu Stok'!$B$2,COUNTIF($D$3:D125,'Kartu Stok'!$B$2),"")</f>
        <v/>
      </c>
      <c r="L125"/>
    </row>
    <row r="126" spans="1:12" ht="14.5" x14ac:dyDescent="0.35">
      <c r="A126" s="2" t="s">
        <v>603</v>
      </c>
      <c r="B126" s="5">
        <f>IF(LEFT(tbl_transaction[[#This Row],[Reference Number]],2)="GR",VLOOKUP(tbl_transaction[[#This Row],[Reference Number]],barang_masuk[],2,FALSE),IF(LEFT(tbl_transaction[[#This Row],[Reference Number]],2)="DO",VLOOKUP(tbl_transaction[[#This Row],[Reference Number]],barang_keluar[],2,FALSE),""))</f>
        <v>46040</v>
      </c>
      <c r="C126" t="str">
        <f t="shared" si="1"/>
        <v>Inbound</v>
      </c>
      <c r="D126" t="str">
        <f>IF(tbl_transaction[[#This Row],[Type]]="Inbound",VLOOKUP(tbl_transaction[[#This Row],[Reference Number]],barang_masuk[],4,FALSE),IF(tbl_transaction[[#This Row],[Type]]="Outbound",VLOOKUP(tbl_transaction[[#This Row],[Reference Number]],barang_keluar[],4,FALSE),""))</f>
        <v>PER007</v>
      </c>
      <c r="E126" t="str">
        <f>IF(tbl_transaction[[#This Row],[Type]]="Inbound",VLOOKUP(tbl_transaction[[#This Row],[Reference Number]],barang_masuk[],5,FALSE),IF(tbl_transaction[[#This Row],[Type]]="Outbound",VLOOKUP(tbl_transaction[[#This Row],[Reference Number]],barang_keluar[],5,FALSE),""))</f>
        <v>Pepsodent Personal Care Variant 7</v>
      </c>
      <c r="F126">
        <f>IF(tbl_transaction[[#This Row],[Type]]="Inbound",VLOOKUP(tbl_transaction[[#This Row],[Reference Number]],barang_masuk[],6,FALSE),IF(tbl_transaction[[#This Row],[Type]]="Outbound",VLOOKUP(tbl_transaction[[#This Row],[Reference Number]],barang_keluar[],6,FALSE),""))</f>
        <v>20</v>
      </c>
      <c r="G126" t="str">
        <f>IF(tbl_transaction[[#This Row],[Type]]="Inbound",VLOOKUP(tbl_transaction[[#This Row],[Reference Number]],barang_masuk[],7,FALSE),IF(tbl_transaction[[#This Row],[Type]]="Outbound",VLOOKUP(tbl_transaction[[#This Row],[Reference Number]],barang_keluar[],7,FALSE),""))</f>
        <v>Bottle</v>
      </c>
      <c r="H126" t="str">
        <f>IF(tbl_transaction[[#This Row],[Type]]="Inbound",VLOOKUP(tbl_transaction[[#This Row],[Reference Number]],barang_masuk[],3,FALSE),IF(tbl_transaction[[#This Row],[Type]]="Outbound",VLOOKUP(tbl_transaction[[#This Row],[Reference Number]],barang_keluar[],3,FALSE),""))</f>
        <v>PT Supplier 21</v>
      </c>
      <c r="I126" t="str">
        <f>IF(D126='Kartu Stok'!$B$2,COUNTIF($D$3:D126,'Kartu Stok'!$B$2),"")</f>
        <v/>
      </c>
      <c r="L126"/>
    </row>
    <row r="127" spans="1:12" ht="14.5" x14ac:dyDescent="0.35">
      <c r="A127" s="2" t="s">
        <v>604</v>
      </c>
      <c r="B127" s="5">
        <f>IF(LEFT(tbl_transaction[[#This Row],[Reference Number]],2)="GR",VLOOKUP(tbl_transaction[[#This Row],[Reference Number]],barang_masuk[],2,FALSE),IF(LEFT(tbl_transaction[[#This Row],[Reference Number]],2)="DO",VLOOKUP(tbl_transaction[[#This Row],[Reference Number]],barang_keluar[],2,FALSE),""))</f>
        <v>46140</v>
      </c>
      <c r="C127" t="str">
        <f t="shared" si="1"/>
        <v>Inbound</v>
      </c>
      <c r="D127" t="str">
        <f>IF(tbl_transaction[[#This Row],[Type]]="Inbound",VLOOKUP(tbl_transaction[[#This Row],[Reference Number]],barang_masuk[],4,FALSE),IF(tbl_transaction[[#This Row],[Type]]="Outbound",VLOOKUP(tbl_transaction[[#This Row],[Reference Number]],barang_keluar[],4,FALSE),""))</f>
        <v>BEV010</v>
      </c>
      <c r="E127" t="str">
        <f>IF(tbl_transaction[[#This Row],[Type]]="Inbound",VLOOKUP(tbl_transaction[[#This Row],[Reference Number]],barang_masuk[],5,FALSE),IF(tbl_transaction[[#This Row],[Type]]="Outbound",VLOOKUP(tbl_transaction[[#This Row],[Reference Number]],barang_keluar[],5,FALSE),""))</f>
        <v>Coca Cola Beverage Variant 10</v>
      </c>
      <c r="F127">
        <f>IF(tbl_transaction[[#This Row],[Type]]="Inbound",VLOOKUP(tbl_transaction[[#This Row],[Reference Number]],barang_masuk[],6,FALSE),IF(tbl_transaction[[#This Row],[Type]]="Outbound",VLOOKUP(tbl_transaction[[#This Row],[Reference Number]],barang_keluar[],6,FALSE),""))</f>
        <v>100</v>
      </c>
      <c r="G127" t="str">
        <f>IF(tbl_transaction[[#This Row],[Type]]="Inbound",VLOOKUP(tbl_transaction[[#This Row],[Reference Number]],barang_masuk[],7,FALSE),IF(tbl_transaction[[#This Row],[Type]]="Outbound",VLOOKUP(tbl_transaction[[#This Row],[Reference Number]],barang_keluar[],7,FALSE),""))</f>
        <v>Bottle</v>
      </c>
      <c r="H127" t="str">
        <f>IF(tbl_transaction[[#This Row],[Type]]="Inbound",VLOOKUP(tbl_transaction[[#This Row],[Reference Number]],barang_masuk[],3,FALSE),IF(tbl_transaction[[#This Row],[Type]]="Outbound",VLOOKUP(tbl_transaction[[#This Row],[Reference Number]],barang_keluar[],3,FALSE),""))</f>
        <v>PT Supplier 10</v>
      </c>
      <c r="I127" t="str">
        <f>IF(D127='Kartu Stok'!$B$2,COUNTIF($D$3:D127,'Kartu Stok'!$B$2),"")</f>
        <v/>
      </c>
      <c r="L127"/>
    </row>
    <row r="128" spans="1:12" ht="14.5" x14ac:dyDescent="0.35">
      <c r="A128" s="2" t="s">
        <v>605</v>
      </c>
      <c r="B128" s="5">
        <f>IF(LEFT(tbl_transaction[[#This Row],[Reference Number]],2)="GR",VLOOKUP(tbl_transaction[[#This Row],[Reference Number]],barang_masuk[],2,FALSE),IF(LEFT(tbl_transaction[[#This Row],[Reference Number]],2)="DO",VLOOKUP(tbl_transaction[[#This Row],[Reference Number]],barang_keluar[],2,FALSE),""))</f>
        <v>46049</v>
      </c>
      <c r="C128" t="str">
        <f t="shared" si="1"/>
        <v>Inbound</v>
      </c>
      <c r="D128" t="str">
        <f>IF(tbl_transaction[[#This Row],[Type]]="Inbound",VLOOKUP(tbl_transaction[[#This Row],[Reference Number]],barang_masuk[],4,FALSE),IF(tbl_transaction[[#This Row],[Type]]="Outbound",VLOOKUP(tbl_transaction[[#This Row],[Reference Number]],barang_keluar[],4,FALSE),""))</f>
        <v>INS018</v>
      </c>
      <c r="E128" t="str">
        <f>IF(tbl_transaction[[#This Row],[Type]]="Inbound",VLOOKUP(tbl_transaction[[#This Row],[Reference Number]],barang_masuk[],5,FALSE),IF(tbl_transaction[[#This Row],[Type]]="Outbound",VLOOKUP(tbl_transaction[[#This Row],[Reference Number]],barang_keluar[],5,FALSE),""))</f>
        <v>Indomie Instant Food Variant 18</v>
      </c>
      <c r="F128">
        <f>IF(tbl_transaction[[#This Row],[Type]]="Inbound",VLOOKUP(tbl_transaction[[#This Row],[Reference Number]],barang_masuk[],6,FALSE),IF(tbl_transaction[[#This Row],[Type]]="Outbound",VLOOKUP(tbl_transaction[[#This Row],[Reference Number]],barang_keluar[],6,FALSE),""))</f>
        <v>50</v>
      </c>
      <c r="G128" t="str">
        <f>IF(tbl_transaction[[#This Row],[Type]]="Inbound",VLOOKUP(tbl_transaction[[#This Row],[Reference Number]],barang_masuk[],7,FALSE),IF(tbl_transaction[[#This Row],[Type]]="Outbound",VLOOKUP(tbl_transaction[[#This Row],[Reference Number]],barang_keluar[],7,FALSE),""))</f>
        <v>Pack</v>
      </c>
      <c r="H128" t="str">
        <f>IF(tbl_transaction[[#This Row],[Type]]="Inbound",VLOOKUP(tbl_transaction[[#This Row],[Reference Number]],barang_masuk[],3,FALSE),IF(tbl_transaction[[#This Row],[Type]]="Outbound",VLOOKUP(tbl_transaction[[#This Row],[Reference Number]],barang_keluar[],3,FALSE),""))</f>
        <v>PT Supplier 03</v>
      </c>
      <c r="I128" t="str">
        <f>IF(D128='Kartu Stok'!$B$2,COUNTIF($D$3:D128,'Kartu Stok'!$B$2),"")</f>
        <v/>
      </c>
      <c r="L128"/>
    </row>
    <row r="129" spans="1:12" ht="14.5" x14ac:dyDescent="0.35">
      <c r="A129" s="2" t="s">
        <v>606</v>
      </c>
      <c r="B129" s="5">
        <f>IF(LEFT(tbl_transaction[[#This Row],[Reference Number]],2)="GR",VLOOKUP(tbl_transaction[[#This Row],[Reference Number]],barang_masuk[],2,FALSE),IF(LEFT(tbl_transaction[[#This Row],[Reference Number]],2)="DO",VLOOKUP(tbl_transaction[[#This Row],[Reference Number]],barang_keluar[],2,FALSE),""))</f>
        <v>46187</v>
      </c>
      <c r="C129" t="str">
        <f t="shared" si="1"/>
        <v>Inbound</v>
      </c>
      <c r="D129" t="str">
        <f>IF(tbl_transaction[[#This Row],[Type]]="Inbound",VLOOKUP(tbl_transaction[[#This Row],[Reference Number]],barang_masuk[],4,FALSE),IF(tbl_transaction[[#This Row],[Type]]="Outbound",VLOOKUP(tbl_transaction[[#This Row],[Reference Number]],barang_keluar[],4,FALSE),""))</f>
        <v>SNK019</v>
      </c>
      <c r="E129" t="str">
        <f>IF(tbl_transaction[[#This Row],[Type]]="Inbound",VLOOKUP(tbl_transaction[[#This Row],[Reference Number]],barang_masuk[],5,FALSE),IF(tbl_transaction[[#This Row],[Type]]="Outbound",VLOOKUP(tbl_transaction[[#This Row],[Reference Number]],barang_keluar[],5,FALSE),""))</f>
        <v>Qtela Snack Variant 19</v>
      </c>
      <c r="F129">
        <f>IF(tbl_transaction[[#This Row],[Type]]="Inbound",VLOOKUP(tbl_transaction[[#This Row],[Reference Number]],barang_masuk[],6,FALSE),IF(tbl_transaction[[#This Row],[Type]]="Outbound",VLOOKUP(tbl_transaction[[#This Row],[Reference Number]],barang_keluar[],6,FALSE),""))</f>
        <v>100</v>
      </c>
      <c r="G129" t="str">
        <f>IF(tbl_transaction[[#This Row],[Type]]="Inbound",VLOOKUP(tbl_transaction[[#This Row],[Reference Number]],barang_masuk[],7,FALSE),IF(tbl_transaction[[#This Row],[Type]]="Outbound",VLOOKUP(tbl_transaction[[#This Row],[Reference Number]],barang_keluar[],7,FALSE),""))</f>
        <v>Pack</v>
      </c>
      <c r="H129" t="str">
        <f>IF(tbl_transaction[[#This Row],[Type]]="Inbound",VLOOKUP(tbl_transaction[[#This Row],[Reference Number]],barang_masuk[],3,FALSE),IF(tbl_transaction[[#This Row],[Type]]="Outbound",VLOOKUP(tbl_transaction[[#This Row],[Reference Number]],barang_keluar[],3,FALSE),""))</f>
        <v>PT Supplier 29</v>
      </c>
      <c r="I129" t="str">
        <f>IF(D129='Kartu Stok'!$B$2,COUNTIF($D$3:D129,'Kartu Stok'!$B$2),"")</f>
        <v/>
      </c>
      <c r="L129"/>
    </row>
    <row r="130" spans="1:12" ht="14.5" x14ac:dyDescent="0.35">
      <c r="A130" s="2" t="s">
        <v>607</v>
      </c>
      <c r="B130" s="5">
        <f>IF(LEFT(tbl_transaction[[#This Row],[Reference Number]],2)="GR",VLOOKUP(tbl_transaction[[#This Row],[Reference Number]],barang_masuk[],2,FALSE),IF(LEFT(tbl_transaction[[#This Row],[Reference Number]],2)="DO",VLOOKUP(tbl_transaction[[#This Row],[Reference Number]],barang_keluar[],2,FALSE),""))</f>
        <v>46036</v>
      </c>
      <c r="C130" t="str">
        <f t="shared" si="1"/>
        <v>Inbound</v>
      </c>
      <c r="D130" t="str">
        <f>IF(tbl_transaction[[#This Row],[Type]]="Inbound",VLOOKUP(tbl_transaction[[#This Row],[Reference Number]],barang_masuk[],4,FALSE),IF(tbl_transaction[[#This Row],[Type]]="Outbound",VLOOKUP(tbl_transaction[[#This Row],[Reference Number]],barang_keluar[],4,FALSE),""))</f>
        <v>HOM002</v>
      </c>
      <c r="E130" t="str">
        <f>IF(tbl_transaction[[#This Row],[Type]]="Inbound",VLOOKUP(tbl_transaction[[#This Row],[Reference Number]],barang_masuk[],5,FALSE),IF(tbl_transaction[[#This Row],[Type]]="Outbound",VLOOKUP(tbl_transaction[[#This Row],[Reference Number]],barang_keluar[],5,FALSE),""))</f>
        <v>Sunlight Home Care Variant 2</v>
      </c>
      <c r="F130">
        <f>IF(tbl_transaction[[#This Row],[Type]]="Inbound",VLOOKUP(tbl_transaction[[#This Row],[Reference Number]],barang_masuk[],6,FALSE),IF(tbl_transaction[[#This Row],[Type]]="Outbound",VLOOKUP(tbl_transaction[[#This Row],[Reference Number]],barang_keluar[],6,FALSE),""))</f>
        <v>200</v>
      </c>
      <c r="G130" t="str">
        <f>IF(tbl_transaction[[#This Row],[Type]]="Inbound",VLOOKUP(tbl_transaction[[#This Row],[Reference Number]],barang_masuk[],7,FALSE),IF(tbl_transaction[[#This Row],[Type]]="Outbound",VLOOKUP(tbl_transaction[[#This Row],[Reference Number]],barang_keluar[],7,FALSE),""))</f>
        <v>Pack</v>
      </c>
      <c r="H130" t="str">
        <f>IF(tbl_transaction[[#This Row],[Type]]="Inbound",VLOOKUP(tbl_transaction[[#This Row],[Reference Number]],barang_masuk[],3,FALSE),IF(tbl_transaction[[#This Row],[Type]]="Outbound",VLOOKUP(tbl_transaction[[#This Row],[Reference Number]],barang_keluar[],3,FALSE),""))</f>
        <v>PT Supplier 35</v>
      </c>
      <c r="I130" t="str">
        <f>IF(D130='Kartu Stok'!$B$2,COUNTIF($D$3:D130,'Kartu Stok'!$B$2),"")</f>
        <v/>
      </c>
      <c r="L130"/>
    </row>
    <row r="131" spans="1:12" ht="14.5" x14ac:dyDescent="0.35">
      <c r="A131" s="2" t="s">
        <v>608</v>
      </c>
      <c r="B131" s="5">
        <f>IF(LEFT(tbl_transaction[[#This Row],[Reference Number]],2)="GR",VLOOKUP(tbl_transaction[[#This Row],[Reference Number]],barang_masuk[],2,FALSE),IF(LEFT(tbl_transaction[[#This Row],[Reference Number]],2)="DO",VLOOKUP(tbl_transaction[[#This Row],[Reference Number]],barang_keluar[],2,FALSE),""))</f>
        <v>46091</v>
      </c>
      <c r="C131" t="str">
        <f t="shared" ref="C131:C194" si="2">IF(LEFT(A131,2)="GR","Inbound",IF(LEFT(A131,2)="DO","Outbound",""))</f>
        <v>Inbound</v>
      </c>
      <c r="D131" t="str">
        <f>IF(tbl_transaction[[#This Row],[Type]]="Inbound",VLOOKUP(tbl_transaction[[#This Row],[Reference Number]],barang_masuk[],4,FALSE),IF(tbl_transaction[[#This Row],[Type]]="Outbound",VLOOKUP(tbl_transaction[[#This Row],[Reference Number]],barang_keluar[],4,FALSE),""))</f>
        <v>SNK024</v>
      </c>
      <c r="E131" t="str">
        <f>IF(tbl_transaction[[#This Row],[Type]]="Inbound",VLOOKUP(tbl_transaction[[#This Row],[Reference Number]],barang_masuk[],5,FALSE),IF(tbl_transaction[[#This Row],[Type]]="Outbound",VLOOKUP(tbl_transaction[[#This Row],[Reference Number]],barang_keluar[],5,FALSE),""))</f>
        <v>Chitato Snack Variant 24</v>
      </c>
      <c r="F131">
        <f>IF(tbl_transaction[[#This Row],[Type]]="Inbound",VLOOKUP(tbl_transaction[[#This Row],[Reference Number]],barang_masuk[],6,FALSE),IF(tbl_transaction[[#This Row],[Type]]="Outbound",VLOOKUP(tbl_transaction[[#This Row],[Reference Number]],barang_keluar[],6,FALSE),""))</f>
        <v>150</v>
      </c>
      <c r="G131" t="str">
        <f>IF(tbl_transaction[[#This Row],[Type]]="Inbound",VLOOKUP(tbl_transaction[[#This Row],[Reference Number]],barang_masuk[],7,FALSE),IF(tbl_transaction[[#This Row],[Type]]="Outbound",VLOOKUP(tbl_transaction[[#This Row],[Reference Number]],barang_keluar[],7,FALSE),""))</f>
        <v>Pack</v>
      </c>
      <c r="H131" t="str">
        <f>IF(tbl_transaction[[#This Row],[Type]]="Inbound",VLOOKUP(tbl_transaction[[#This Row],[Reference Number]],barang_masuk[],3,FALSE),IF(tbl_transaction[[#This Row],[Type]]="Outbound",VLOOKUP(tbl_transaction[[#This Row],[Reference Number]],barang_keluar[],3,FALSE),""))</f>
        <v>PT Supplier 24</v>
      </c>
      <c r="I131" t="str">
        <f>IF(D131='Kartu Stok'!$B$2,COUNTIF($D$3:D131,'Kartu Stok'!$B$2),"")</f>
        <v/>
      </c>
      <c r="L131"/>
    </row>
    <row r="132" spans="1:12" ht="14.5" x14ac:dyDescent="0.35">
      <c r="A132" s="2" t="s">
        <v>609</v>
      </c>
      <c r="B132" s="5">
        <f>IF(LEFT(tbl_transaction[[#This Row],[Reference Number]],2)="GR",VLOOKUP(tbl_transaction[[#This Row],[Reference Number]],barang_masuk[],2,FALSE),IF(LEFT(tbl_transaction[[#This Row],[Reference Number]],2)="DO",VLOOKUP(tbl_transaction[[#This Row],[Reference Number]],barang_keluar[],2,FALSE),""))</f>
        <v>46162</v>
      </c>
      <c r="C132" t="str">
        <f t="shared" si="2"/>
        <v>Inbound</v>
      </c>
      <c r="D132" t="str">
        <f>IF(tbl_transaction[[#This Row],[Type]]="Inbound",VLOOKUP(tbl_transaction[[#This Row],[Reference Number]],barang_masuk[],4,FALSE),IF(tbl_transaction[[#This Row],[Type]]="Outbound",VLOOKUP(tbl_transaction[[#This Row],[Reference Number]],barang_keluar[],4,FALSE),""))</f>
        <v>BAB007</v>
      </c>
      <c r="E132" t="str">
        <f>IF(tbl_transaction[[#This Row],[Type]]="Inbound",VLOOKUP(tbl_transaction[[#This Row],[Reference Number]],barang_masuk[],5,FALSE),IF(tbl_transaction[[#This Row],[Type]]="Outbound",VLOOKUP(tbl_transaction[[#This Row],[Reference Number]],barang_keluar[],5,FALSE),""))</f>
        <v>Zwitsal Baby Care Variant 7</v>
      </c>
      <c r="F132">
        <f>IF(tbl_transaction[[#This Row],[Type]]="Inbound",VLOOKUP(tbl_transaction[[#This Row],[Reference Number]],barang_masuk[],6,FALSE),IF(tbl_transaction[[#This Row],[Type]]="Outbound",VLOOKUP(tbl_transaction[[#This Row],[Reference Number]],barang_keluar[],6,FALSE),""))</f>
        <v>60</v>
      </c>
      <c r="G132" t="str">
        <f>IF(tbl_transaction[[#This Row],[Type]]="Inbound",VLOOKUP(tbl_transaction[[#This Row],[Reference Number]],barang_masuk[],7,FALSE),IF(tbl_transaction[[#This Row],[Type]]="Outbound",VLOOKUP(tbl_transaction[[#This Row],[Reference Number]],barang_keluar[],7,FALSE),""))</f>
        <v>Pack</v>
      </c>
      <c r="H132" t="str">
        <f>IF(tbl_transaction[[#This Row],[Type]]="Inbound",VLOOKUP(tbl_transaction[[#This Row],[Reference Number]],barang_masuk[],3,FALSE),IF(tbl_transaction[[#This Row],[Type]]="Outbound",VLOOKUP(tbl_transaction[[#This Row],[Reference Number]],barang_keluar[],3,FALSE),""))</f>
        <v>PT Supplier 07</v>
      </c>
      <c r="I132" t="str">
        <f>IF(D132='Kartu Stok'!$B$2,COUNTIF($D$3:D132,'Kartu Stok'!$B$2),"")</f>
        <v/>
      </c>
      <c r="L132"/>
    </row>
    <row r="133" spans="1:12" ht="14.5" x14ac:dyDescent="0.35">
      <c r="A133" s="2" t="s">
        <v>610</v>
      </c>
      <c r="B133" s="5">
        <f>IF(LEFT(tbl_transaction[[#This Row],[Reference Number]],2)="GR",VLOOKUP(tbl_transaction[[#This Row],[Reference Number]],barang_masuk[],2,FALSE),IF(LEFT(tbl_transaction[[#This Row],[Reference Number]],2)="DO",VLOOKUP(tbl_transaction[[#This Row],[Reference Number]],barang_keluar[],2,FALSE),""))</f>
        <v>46150</v>
      </c>
      <c r="C133" t="str">
        <f t="shared" si="2"/>
        <v>Inbound</v>
      </c>
      <c r="D133" t="str">
        <f>IF(tbl_transaction[[#This Row],[Type]]="Inbound",VLOOKUP(tbl_transaction[[#This Row],[Reference Number]],barang_masuk[],4,FALSE),IF(tbl_transaction[[#This Row],[Type]]="Outbound",VLOOKUP(tbl_transaction[[#This Row],[Reference Number]],barang_keluar[],4,FALSE),""))</f>
        <v>HOM016</v>
      </c>
      <c r="E133" t="str">
        <f>IF(tbl_transaction[[#This Row],[Type]]="Inbound",VLOOKUP(tbl_transaction[[#This Row],[Reference Number]],barang_masuk[],5,FALSE),IF(tbl_transaction[[#This Row],[Type]]="Outbound",VLOOKUP(tbl_transaction[[#This Row],[Reference Number]],barang_keluar[],5,FALSE),""))</f>
        <v>Molto Home Care Variant 16</v>
      </c>
      <c r="F133">
        <f>IF(tbl_transaction[[#This Row],[Type]]="Inbound",VLOOKUP(tbl_transaction[[#This Row],[Reference Number]],barang_masuk[],6,FALSE),IF(tbl_transaction[[#This Row],[Type]]="Outbound",VLOOKUP(tbl_transaction[[#This Row],[Reference Number]],barang_keluar[],6,FALSE),""))</f>
        <v>30</v>
      </c>
      <c r="G133" t="str">
        <f>IF(tbl_transaction[[#This Row],[Type]]="Inbound",VLOOKUP(tbl_transaction[[#This Row],[Reference Number]],barang_masuk[],7,FALSE),IF(tbl_transaction[[#This Row],[Type]]="Outbound",VLOOKUP(tbl_transaction[[#This Row],[Reference Number]],barang_keluar[],7,FALSE),""))</f>
        <v>Pack</v>
      </c>
      <c r="H133" t="str">
        <f>IF(tbl_transaction[[#This Row],[Type]]="Inbound",VLOOKUP(tbl_transaction[[#This Row],[Reference Number]],barang_masuk[],3,FALSE),IF(tbl_transaction[[#This Row],[Type]]="Outbound",VLOOKUP(tbl_transaction[[#This Row],[Reference Number]],barang_keluar[],3,FALSE),""))</f>
        <v>PT Supplier 05</v>
      </c>
      <c r="I133" t="str">
        <f>IF(D133='Kartu Stok'!$B$2,COUNTIF($D$3:D133,'Kartu Stok'!$B$2),"")</f>
        <v/>
      </c>
      <c r="L133"/>
    </row>
    <row r="134" spans="1:12" ht="14.5" x14ac:dyDescent="0.35">
      <c r="A134" s="2" t="s">
        <v>611</v>
      </c>
      <c r="B134" s="5">
        <f>IF(LEFT(tbl_transaction[[#This Row],[Reference Number]],2)="GR",VLOOKUP(tbl_transaction[[#This Row],[Reference Number]],barang_masuk[],2,FALSE),IF(LEFT(tbl_transaction[[#This Row],[Reference Number]],2)="DO",VLOOKUP(tbl_transaction[[#This Row],[Reference Number]],barang_keluar[],2,FALSE),""))</f>
        <v>46180</v>
      </c>
      <c r="C134" t="str">
        <f t="shared" si="2"/>
        <v>Inbound</v>
      </c>
      <c r="D134" t="str">
        <f>IF(tbl_transaction[[#This Row],[Type]]="Inbound",VLOOKUP(tbl_transaction[[#This Row],[Reference Number]],barang_masuk[],4,FALSE),IF(tbl_transaction[[#This Row],[Type]]="Outbound",VLOOKUP(tbl_transaction[[#This Row],[Reference Number]],barang_keluar[],4,FALSE),""))</f>
        <v>DAR010</v>
      </c>
      <c r="E134" t="str">
        <f>IF(tbl_transaction[[#This Row],[Type]]="Inbound",VLOOKUP(tbl_transaction[[#This Row],[Reference Number]],barang_masuk[],5,FALSE),IF(tbl_transaction[[#This Row],[Type]]="Outbound",VLOOKUP(tbl_transaction[[#This Row],[Reference Number]],barang_keluar[],5,FALSE),""))</f>
        <v>Ultra Milk Dairy Variant 10</v>
      </c>
      <c r="F134">
        <f>IF(tbl_transaction[[#This Row],[Type]]="Inbound",VLOOKUP(tbl_transaction[[#This Row],[Reference Number]],barang_masuk[],6,FALSE),IF(tbl_transaction[[#This Row],[Type]]="Outbound",VLOOKUP(tbl_transaction[[#This Row],[Reference Number]],barang_keluar[],6,FALSE),""))</f>
        <v>30</v>
      </c>
      <c r="G134" t="str">
        <f>IF(tbl_transaction[[#This Row],[Type]]="Inbound",VLOOKUP(tbl_transaction[[#This Row],[Reference Number]],barang_masuk[],7,FALSE),IF(tbl_transaction[[#This Row],[Type]]="Outbound",VLOOKUP(tbl_transaction[[#This Row],[Reference Number]],barang_keluar[],7,FALSE),""))</f>
        <v>Box</v>
      </c>
      <c r="H134" t="str">
        <f>IF(tbl_transaction[[#This Row],[Type]]="Inbound",VLOOKUP(tbl_transaction[[#This Row],[Reference Number]],barang_masuk[],3,FALSE),IF(tbl_transaction[[#This Row],[Type]]="Outbound",VLOOKUP(tbl_transaction[[#This Row],[Reference Number]],barang_keluar[],3,FALSE),""))</f>
        <v>PT Supplier 28</v>
      </c>
      <c r="I134" t="str">
        <f>IF(D134='Kartu Stok'!$B$2,COUNTIF($D$3:D134,'Kartu Stok'!$B$2),"")</f>
        <v/>
      </c>
      <c r="L134"/>
    </row>
    <row r="135" spans="1:12" ht="14.5" x14ac:dyDescent="0.35">
      <c r="A135" s="2" t="s">
        <v>612</v>
      </c>
      <c r="B135" s="5">
        <f>IF(LEFT(tbl_transaction[[#This Row],[Reference Number]],2)="GR",VLOOKUP(tbl_transaction[[#This Row],[Reference Number]],barang_masuk[],2,FALSE),IF(LEFT(tbl_transaction[[#This Row],[Reference Number]],2)="DO",VLOOKUP(tbl_transaction[[#This Row],[Reference Number]],barang_keluar[],2,FALSE),""))</f>
        <v>46024</v>
      </c>
      <c r="C135" t="str">
        <f t="shared" si="2"/>
        <v>Inbound</v>
      </c>
      <c r="D135" t="str">
        <f>IF(tbl_transaction[[#This Row],[Type]]="Inbound",VLOOKUP(tbl_transaction[[#This Row],[Reference Number]],barang_masuk[],4,FALSE),IF(tbl_transaction[[#This Row],[Type]]="Outbound",VLOOKUP(tbl_transaction[[#This Row],[Reference Number]],barang_keluar[],4,FALSE),""))</f>
        <v>HOM014</v>
      </c>
      <c r="E135" t="str">
        <f>IF(tbl_transaction[[#This Row],[Type]]="Inbound",VLOOKUP(tbl_transaction[[#This Row],[Reference Number]],barang_masuk[],5,FALSE),IF(tbl_transaction[[#This Row],[Type]]="Outbound",VLOOKUP(tbl_transaction[[#This Row],[Reference Number]],barang_keluar[],5,FALSE),""))</f>
        <v>Rinso Home Care Variant 14</v>
      </c>
      <c r="F135">
        <f>IF(tbl_transaction[[#This Row],[Type]]="Inbound",VLOOKUP(tbl_transaction[[#This Row],[Reference Number]],barang_masuk[],6,FALSE),IF(tbl_transaction[[#This Row],[Type]]="Outbound",VLOOKUP(tbl_transaction[[#This Row],[Reference Number]],barang_keluar[],6,FALSE),""))</f>
        <v>50</v>
      </c>
      <c r="G135" t="str">
        <f>IF(tbl_transaction[[#This Row],[Type]]="Inbound",VLOOKUP(tbl_transaction[[#This Row],[Reference Number]],barang_masuk[],7,FALSE),IF(tbl_transaction[[#This Row],[Type]]="Outbound",VLOOKUP(tbl_transaction[[#This Row],[Reference Number]],barang_keluar[],7,FALSE),""))</f>
        <v>Pack</v>
      </c>
      <c r="H135" t="str">
        <f>IF(tbl_transaction[[#This Row],[Type]]="Inbound",VLOOKUP(tbl_transaction[[#This Row],[Reference Number]],barang_masuk[],3,FALSE),IF(tbl_transaction[[#This Row],[Type]]="Outbound",VLOOKUP(tbl_transaction[[#This Row],[Reference Number]],barang_keluar[],3,FALSE),""))</f>
        <v>PT Supplier 30</v>
      </c>
      <c r="I135" t="str">
        <f>IF(D135='Kartu Stok'!$B$2,COUNTIF($D$3:D135,'Kartu Stok'!$B$2),"")</f>
        <v/>
      </c>
      <c r="L135"/>
    </row>
    <row r="136" spans="1:12" ht="14.5" x14ac:dyDescent="0.35">
      <c r="A136" s="2" t="s">
        <v>613</v>
      </c>
      <c r="B136" s="5">
        <f>IF(LEFT(tbl_transaction[[#This Row],[Reference Number]],2)="GR",VLOOKUP(tbl_transaction[[#This Row],[Reference Number]],barang_masuk[],2,FALSE),IF(LEFT(tbl_transaction[[#This Row],[Reference Number]],2)="DO",VLOOKUP(tbl_transaction[[#This Row],[Reference Number]],barang_keluar[],2,FALSE),""))</f>
        <v>46134</v>
      </c>
      <c r="C136" t="str">
        <f t="shared" si="2"/>
        <v>Inbound</v>
      </c>
      <c r="D136" t="str">
        <f>IF(tbl_transaction[[#This Row],[Type]]="Inbound",VLOOKUP(tbl_transaction[[#This Row],[Reference Number]],barang_masuk[],4,FALSE),IF(tbl_transaction[[#This Row],[Type]]="Outbound",VLOOKUP(tbl_transaction[[#This Row],[Reference Number]],barang_keluar[],4,FALSE),""))</f>
        <v>INS018</v>
      </c>
      <c r="E136" t="str">
        <f>IF(tbl_transaction[[#This Row],[Type]]="Inbound",VLOOKUP(tbl_transaction[[#This Row],[Reference Number]],barang_masuk[],5,FALSE),IF(tbl_transaction[[#This Row],[Type]]="Outbound",VLOOKUP(tbl_transaction[[#This Row],[Reference Number]],barang_keluar[],5,FALSE),""))</f>
        <v>Indomie Instant Food Variant 18</v>
      </c>
      <c r="F136">
        <f>IF(tbl_transaction[[#This Row],[Type]]="Inbound",VLOOKUP(tbl_transaction[[#This Row],[Reference Number]],barang_masuk[],6,FALSE),IF(tbl_transaction[[#This Row],[Type]]="Outbound",VLOOKUP(tbl_transaction[[#This Row],[Reference Number]],barang_keluar[],6,FALSE),""))</f>
        <v>40</v>
      </c>
      <c r="G136" t="str">
        <f>IF(tbl_transaction[[#This Row],[Type]]="Inbound",VLOOKUP(tbl_transaction[[#This Row],[Reference Number]],barang_masuk[],7,FALSE),IF(tbl_transaction[[#This Row],[Type]]="Outbound",VLOOKUP(tbl_transaction[[#This Row],[Reference Number]],barang_keluar[],7,FALSE),""))</f>
        <v>Pack</v>
      </c>
      <c r="H136" t="str">
        <f>IF(tbl_transaction[[#This Row],[Type]]="Inbound",VLOOKUP(tbl_transaction[[#This Row],[Reference Number]],barang_masuk[],3,FALSE),IF(tbl_transaction[[#This Row],[Type]]="Outbound",VLOOKUP(tbl_transaction[[#This Row],[Reference Number]],barang_keluar[],3,FALSE),""))</f>
        <v>PT Supplier 03</v>
      </c>
      <c r="I136" t="str">
        <f>IF(D136='Kartu Stok'!$B$2,COUNTIF($D$3:D136,'Kartu Stok'!$B$2),"")</f>
        <v/>
      </c>
      <c r="L136"/>
    </row>
    <row r="137" spans="1:12" ht="14.5" x14ac:dyDescent="0.35">
      <c r="A137" s="2" t="s">
        <v>614</v>
      </c>
      <c r="B137" s="5">
        <f>IF(LEFT(tbl_transaction[[#This Row],[Reference Number]],2)="GR",VLOOKUP(tbl_transaction[[#This Row],[Reference Number]],barang_masuk[],2,FALSE),IF(LEFT(tbl_transaction[[#This Row],[Reference Number]],2)="DO",VLOOKUP(tbl_transaction[[#This Row],[Reference Number]],barang_keluar[],2,FALSE),""))</f>
        <v>46071</v>
      </c>
      <c r="C137" t="str">
        <f t="shared" si="2"/>
        <v>Inbound</v>
      </c>
      <c r="D137" t="str">
        <f>IF(tbl_transaction[[#This Row],[Type]]="Inbound",VLOOKUP(tbl_transaction[[#This Row],[Reference Number]],barang_masuk[],4,FALSE),IF(tbl_transaction[[#This Row],[Type]]="Outbound",VLOOKUP(tbl_transaction[[#This Row],[Reference Number]],barang_keluar[],4,FALSE),""))</f>
        <v>SNK034</v>
      </c>
      <c r="E137" t="str">
        <f>IF(tbl_transaction[[#This Row],[Type]]="Inbound",VLOOKUP(tbl_transaction[[#This Row],[Reference Number]],barang_masuk[],5,FALSE),IF(tbl_transaction[[#This Row],[Type]]="Outbound",VLOOKUP(tbl_transaction[[#This Row],[Reference Number]],barang_keluar[],5,FALSE),""))</f>
        <v>Taro Snack Variant 34</v>
      </c>
      <c r="F137">
        <f>IF(tbl_transaction[[#This Row],[Type]]="Inbound",VLOOKUP(tbl_transaction[[#This Row],[Reference Number]],barang_masuk[],6,FALSE),IF(tbl_transaction[[#This Row],[Type]]="Outbound",VLOOKUP(tbl_transaction[[#This Row],[Reference Number]],barang_keluar[],6,FALSE),""))</f>
        <v>150</v>
      </c>
      <c r="G137" t="str">
        <f>IF(tbl_transaction[[#This Row],[Type]]="Inbound",VLOOKUP(tbl_transaction[[#This Row],[Reference Number]],barang_masuk[],7,FALSE),IF(tbl_transaction[[#This Row],[Type]]="Outbound",VLOOKUP(tbl_transaction[[#This Row],[Reference Number]],barang_keluar[],7,FALSE),""))</f>
        <v>Pack</v>
      </c>
      <c r="H137" t="str">
        <f>IF(tbl_transaction[[#This Row],[Type]]="Inbound",VLOOKUP(tbl_transaction[[#This Row],[Reference Number]],barang_masuk[],3,FALSE),IF(tbl_transaction[[#This Row],[Type]]="Outbound",VLOOKUP(tbl_transaction[[#This Row],[Reference Number]],barang_keluar[],3,FALSE),""))</f>
        <v>PT Supplier 20</v>
      </c>
      <c r="I137" t="str">
        <f>IF(D137='Kartu Stok'!$B$2,COUNTIF($D$3:D137,'Kartu Stok'!$B$2),"")</f>
        <v/>
      </c>
      <c r="L137"/>
    </row>
    <row r="138" spans="1:12" ht="14.5" x14ac:dyDescent="0.35">
      <c r="A138" s="2" t="s">
        <v>615</v>
      </c>
      <c r="B138" s="5">
        <f>IF(LEFT(tbl_transaction[[#This Row],[Reference Number]],2)="GR",VLOOKUP(tbl_transaction[[#This Row],[Reference Number]],barang_masuk[],2,FALSE),IF(LEFT(tbl_transaction[[#This Row],[Reference Number]],2)="DO",VLOOKUP(tbl_transaction[[#This Row],[Reference Number]],barang_keluar[],2,FALSE),""))</f>
        <v>46170</v>
      </c>
      <c r="C138" t="str">
        <f t="shared" si="2"/>
        <v>Inbound</v>
      </c>
      <c r="D138" t="str">
        <f>IF(tbl_transaction[[#This Row],[Type]]="Inbound",VLOOKUP(tbl_transaction[[#This Row],[Reference Number]],barang_masuk[],4,FALSE),IF(tbl_transaction[[#This Row],[Type]]="Outbound",VLOOKUP(tbl_transaction[[#This Row],[Reference Number]],barang_keluar[],4,FALSE),""))</f>
        <v>BEV035</v>
      </c>
      <c r="E138" t="str">
        <f>IF(tbl_transaction[[#This Row],[Type]]="Inbound",VLOOKUP(tbl_transaction[[#This Row],[Reference Number]],barang_masuk[],5,FALSE),IF(tbl_transaction[[#This Row],[Type]]="Outbound",VLOOKUP(tbl_transaction[[#This Row],[Reference Number]],barang_keluar[],5,FALSE),""))</f>
        <v>Sosro Beverage Variant 35</v>
      </c>
      <c r="F138">
        <f>IF(tbl_transaction[[#This Row],[Type]]="Inbound",VLOOKUP(tbl_transaction[[#This Row],[Reference Number]],barang_masuk[],6,FALSE),IF(tbl_transaction[[#This Row],[Type]]="Outbound",VLOOKUP(tbl_transaction[[#This Row],[Reference Number]],barang_keluar[],6,FALSE),""))</f>
        <v>40</v>
      </c>
      <c r="G138" t="str">
        <f>IF(tbl_transaction[[#This Row],[Type]]="Inbound",VLOOKUP(tbl_transaction[[#This Row],[Reference Number]],barang_masuk[],7,FALSE),IF(tbl_transaction[[#This Row],[Type]]="Outbound",VLOOKUP(tbl_transaction[[#This Row],[Reference Number]],barang_keluar[],7,FALSE),""))</f>
        <v>Bottle</v>
      </c>
      <c r="H138" t="str">
        <f>IF(tbl_transaction[[#This Row],[Type]]="Inbound",VLOOKUP(tbl_transaction[[#This Row],[Reference Number]],barang_masuk[],3,FALSE),IF(tbl_transaction[[#This Row],[Type]]="Outbound",VLOOKUP(tbl_transaction[[#This Row],[Reference Number]],barang_keluar[],3,FALSE),""))</f>
        <v>PT Supplier 12</v>
      </c>
      <c r="I138" t="str">
        <f>IF(D138='Kartu Stok'!$B$2,COUNTIF($D$3:D138,'Kartu Stok'!$B$2),"")</f>
        <v/>
      </c>
      <c r="L138"/>
    </row>
    <row r="139" spans="1:12" ht="14.5" x14ac:dyDescent="0.35">
      <c r="A139" s="2" t="s">
        <v>616</v>
      </c>
      <c r="B139" s="5">
        <f>IF(LEFT(tbl_transaction[[#This Row],[Reference Number]],2)="GR",VLOOKUP(tbl_transaction[[#This Row],[Reference Number]],barang_masuk[],2,FALSE),IF(LEFT(tbl_transaction[[#This Row],[Reference Number]],2)="DO",VLOOKUP(tbl_transaction[[#This Row],[Reference Number]],barang_keluar[],2,FALSE),""))</f>
        <v>46184</v>
      </c>
      <c r="C139" t="str">
        <f t="shared" si="2"/>
        <v>Inbound</v>
      </c>
      <c r="D139" t="str">
        <f>IF(tbl_transaction[[#This Row],[Type]]="Inbound",VLOOKUP(tbl_transaction[[#This Row],[Reference Number]],barang_masuk[],4,FALSE),IF(tbl_transaction[[#This Row],[Type]]="Outbound",VLOOKUP(tbl_transaction[[#This Row],[Reference Number]],barang_keluar[],4,FALSE),""))</f>
        <v>HOM002</v>
      </c>
      <c r="E139" t="str">
        <f>IF(tbl_transaction[[#This Row],[Type]]="Inbound",VLOOKUP(tbl_transaction[[#This Row],[Reference Number]],barang_masuk[],5,FALSE),IF(tbl_transaction[[#This Row],[Type]]="Outbound",VLOOKUP(tbl_transaction[[#This Row],[Reference Number]],barang_keluar[],5,FALSE),""))</f>
        <v>Sunlight Home Care Variant 2</v>
      </c>
      <c r="F139">
        <f>IF(tbl_transaction[[#This Row],[Type]]="Inbound",VLOOKUP(tbl_transaction[[#This Row],[Reference Number]],barang_masuk[],6,FALSE),IF(tbl_transaction[[#This Row],[Type]]="Outbound",VLOOKUP(tbl_transaction[[#This Row],[Reference Number]],barang_keluar[],6,FALSE),""))</f>
        <v>200</v>
      </c>
      <c r="G139" t="str">
        <f>IF(tbl_transaction[[#This Row],[Type]]="Inbound",VLOOKUP(tbl_transaction[[#This Row],[Reference Number]],barang_masuk[],7,FALSE),IF(tbl_transaction[[#This Row],[Type]]="Outbound",VLOOKUP(tbl_transaction[[#This Row],[Reference Number]],barang_keluar[],7,FALSE),""))</f>
        <v>Pack</v>
      </c>
      <c r="H139" t="str">
        <f>IF(tbl_transaction[[#This Row],[Type]]="Inbound",VLOOKUP(tbl_transaction[[#This Row],[Reference Number]],barang_masuk[],3,FALSE),IF(tbl_transaction[[#This Row],[Type]]="Outbound",VLOOKUP(tbl_transaction[[#This Row],[Reference Number]],barang_keluar[],3,FALSE),""))</f>
        <v>PT Supplier 35</v>
      </c>
      <c r="I139" t="str">
        <f>IF(D139='Kartu Stok'!$B$2,COUNTIF($D$3:D139,'Kartu Stok'!$B$2),"")</f>
        <v/>
      </c>
      <c r="L139"/>
    </row>
    <row r="140" spans="1:12" ht="14.5" x14ac:dyDescent="0.35">
      <c r="A140" s="2" t="s">
        <v>617</v>
      </c>
      <c r="B140" s="5">
        <f>IF(LEFT(tbl_transaction[[#This Row],[Reference Number]],2)="GR",VLOOKUP(tbl_transaction[[#This Row],[Reference Number]],barang_masuk[],2,FALSE),IF(LEFT(tbl_transaction[[#This Row],[Reference Number]],2)="DO",VLOOKUP(tbl_transaction[[#This Row],[Reference Number]],barang_keluar[],2,FALSE),""))</f>
        <v>46139</v>
      </c>
      <c r="C140" t="str">
        <f t="shared" si="2"/>
        <v>Inbound</v>
      </c>
      <c r="D140" t="str">
        <f>IF(tbl_transaction[[#This Row],[Type]]="Inbound",VLOOKUP(tbl_transaction[[#This Row],[Reference Number]],barang_masuk[],4,FALSE),IF(tbl_transaction[[#This Row],[Type]]="Outbound",VLOOKUP(tbl_transaction[[#This Row],[Reference Number]],barang_keluar[],4,FALSE),""))</f>
        <v>PER014</v>
      </c>
      <c r="E140" t="str">
        <f>IF(tbl_transaction[[#This Row],[Type]]="Inbound",VLOOKUP(tbl_transaction[[#This Row],[Reference Number]],barang_masuk[],5,FALSE),IF(tbl_transaction[[#This Row],[Type]]="Outbound",VLOOKUP(tbl_transaction[[#This Row],[Reference Number]],barang_keluar[],5,FALSE),""))</f>
        <v>Sunsilk Personal Care Variant 14</v>
      </c>
      <c r="F140">
        <f>IF(tbl_transaction[[#This Row],[Type]]="Inbound",VLOOKUP(tbl_transaction[[#This Row],[Reference Number]],barang_masuk[],6,FALSE),IF(tbl_transaction[[#This Row],[Type]]="Outbound",VLOOKUP(tbl_transaction[[#This Row],[Reference Number]],barang_keluar[],6,FALSE),""))</f>
        <v>100</v>
      </c>
      <c r="G140" t="str">
        <f>IF(tbl_transaction[[#This Row],[Type]]="Inbound",VLOOKUP(tbl_transaction[[#This Row],[Reference Number]],barang_masuk[],7,FALSE),IF(tbl_transaction[[#This Row],[Type]]="Outbound",VLOOKUP(tbl_transaction[[#This Row],[Reference Number]],barang_keluar[],7,FALSE),""))</f>
        <v>Bottle</v>
      </c>
      <c r="H140" t="str">
        <f>IF(tbl_transaction[[#This Row],[Type]]="Inbound",VLOOKUP(tbl_transaction[[#This Row],[Reference Number]],barang_masuk[],3,FALSE),IF(tbl_transaction[[#This Row],[Type]]="Outbound",VLOOKUP(tbl_transaction[[#This Row],[Reference Number]],barang_keluar[],3,FALSE),""))</f>
        <v>PT Supplier 12</v>
      </c>
      <c r="I140" t="str">
        <f>IF(D140='Kartu Stok'!$B$2,COUNTIF($D$3:D140,'Kartu Stok'!$B$2),"")</f>
        <v/>
      </c>
      <c r="L140"/>
    </row>
    <row r="141" spans="1:12" ht="14.5" x14ac:dyDescent="0.35">
      <c r="A141" s="2" t="s">
        <v>618</v>
      </c>
      <c r="B141" s="5">
        <f>IF(LEFT(tbl_transaction[[#This Row],[Reference Number]],2)="GR",VLOOKUP(tbl_transaction[[#This Row],[Reference Number]],barang_masuk[],2,FALSE),IF(LEFT(tbl_transaction[[#This Row],[Reference Number]],2)="DO",VLOOKUP(tbl_transaction[[#This Row],[Reference Number]],barang_keluar[],2,FALSE),""))</f>
        <v>46108</v>
      </c>
      <c r="C141" t="str">
        <f t="shared" si="2"/>
        <v>Inbound</v>
      </c>
      <c r="D141" t="str">
        <f>IF(tbl_transaction[[#This Row],[Type]]="Inbound",VLOOKUP(tbl_transaction[[#This Row],[Reference Number]],barang_masuk[],4,FALSE),IF(tbl_transaction[[#This Row],[Type]]="Outbound",VLOOKUP(tbl_transaction[[#This Row],[Reference Number]],barang_keluar[],4,FALSE),""))</f>
        <v>BAB002</v>
      </c>
      <c r="E141" t="str">
        <f>IF(tbl_transaction[[#This Row],[Type]]="Inbound",VLOOKUP(tbl_transaction[[#This Row],[Reference Number]],barang_masuk[],5,FALSE),IF(tbl_transaction[[#This Row],[Type]]="Outbound",VLOOKUP(tbl_transaction[[#This Row],[Reference Number]],barang_keluar[],5,FALSE),""))</f>
        <v>Zwitsal Baby Care Variant 2</v>
      </c>
      <c r="F141">
        <f>IF(tbl_transaction[[#This Row],[Type]]="Inbound",VLOOKUP(tbl_transaction[[#This Row],[Reference Number]],barang_masuk[],6,FALSE),IF(tbl_transaction[[#This Row],[Type]]="Outbound",VLOOKUP(tbl_transaction[[#This Row],[Reference Number]],barang_keluar[],6,FALSE),""))</f>
        <v>80</v>
      </c>
      <c r="G141" t="str">
        <f>IF(tbl_transaction[[#This Row],[Type]]="Inbound",VLOOKUP(tbl_transaction[[#This Row],[Reference Number]],barang_masuk[],7,FALSE),IF(tbl_transaction[[#This Row],[Type]]="Outbound",VLOOKUP(tbl_transaction[[#This Row],[Reference Number]],barang_keluar[],7,FALSE),""))</f>
        <v>Pack</v>
      </c>
      <c r="H141" t="str">
        <f>IF(tbl_transaction[[#This Row],[Type]]="Inbound",VLOOKUP(tbl_transaction[[#This Row],[Reference Number]],barang_masuk[],3,FALSE),IF(tbl_transaction[[#This Row],[Type]]="Outbound",VLOOKUP(tbl_transaction[[#This Row],[Reference Number]],barang_keluar[],3,FALSE),""))</f>
        <v>PT Supplier 13</v>
      </c>
      <c r="I141" t="str">
        <f>IF(D141='Kartu Stok'!$B$2,COUNTIF($D$3:D141,'Kartu Stok'!$B$2),"")</f>
        <v/>
      </c>
      <c r="L141"/>
    </row>
    <row r="142" spans="1:12" ht="14.5" x14ac:dyDescent="0.35">
      <c r="A142" s="2" t="s">
        <v>619</v>
      </c>
      <c r="B142" s="5">
        <f>IF(LEFT(tbl_transaction[[#This Row],[Reference Number]],2)="GR",VLOOKUP(tbl_transaction[[#This Row],[Reference Number]],barang_masuk[],2,FALSE),IF(LEFT(tbl_transaction[[#This Row],[Reference Number]],2)="DO",VLOOKUP(tbl_transaction[[#This Row],[Reference Number]],barang_keluar[],2,FALSE),""))</f>
        <v>46087</v>
      </c>
      <c r="C142" t="str">
        <f t="shared" si="2"/>
        <v>Inbound</v>
      </c>
      <c r="D142" t="str">
        <f>IF(tbl_transaction[[#This Row],[Type]]="Inbound",VLOOKUP(tbl_transaction[[#This Row],[Reference Number]],barang_masuk[],4,FALSE),IF(tbl_transaction[[#This Row],[Type]]="Outbound",VLOOKUP(tbl_transaction[[#This Row],[Reference Number]],barang_keluar[],4,FALSE),""))</f>
        <v>SNK008</v>
      </c>
      <c r="E142" t="str">
        <f>IF(tbl_transaction[[#This Row],[Type]]="Inbound",VLOOKUP(tbl_transaction[[#This Row],[Reference Number]],barang_masuk[],5,FALSE),IF(tbl_transaction[[#This Row],[Type]]="Outbound",VLOOKUP(tbl_transaction[[#This Row],[Reference Number]],barang_keluar[],5,FALSE),""))</f>
        <v>Chitato Snack Variant 8</v>
      </c>
      <c r="F142">
        <f>IF(tbl_transaction[[#This Row],[Type]]="Inbound",VLOOKUP(tbl_transaction[[#This Row],[Reference Number]],barang_masuk[],6,FALSE),IF(tbl_transaction[[#This Row],[Type]]="Outbound",VLOOKUP(tbl_transaction[[#This Row],[Reference Number]],barang_keluar[],6,FALSE),""))</f>
        <v>100</v>
      </c>
      <c r="G142" t="str">
        <f>IF(tbl_transaction[[#This Row],[Type]]="Inbound",VLOOKUP(tbl_transaction[[#This Row],[Reference Number]],barang_masuk[],7,FALSE),IF(tbl_transaction[[#This Row],[Type]]="Outbound",VLOOKUP(tbl_transaction[[#This Row],[Reference Number]],barang_keluar[],7,FALSE),""))</f>
        <v>Pack</v>
      </c>
      <c r="H142" t="str">
        <f>IF(tbl_transaction[[#This Row],[Type]]="Inbound",VLOOKUP(tbl_transaction[[#This Row],[Reference Number]],barang_masuk[],3,FALSE),IF(tbl_transaction[[#This Row],[Type]]="Outbound",VLOOKUP(tbl_transaction[[#This Row],[Reference Number]],barang_keluar[],3,FALSE),""))</f>
        <v>PT Supplier 07</v>
      </c>
      <c r="I142" t="str">
        <f>IF(D142='Kartu Stok'!$B$2,COUNTIF($D$3:D142,'Kartu Stok'!$B$2),"")</f>
        <v/>
      </c>
      <c r="L142"/>
    </row>
    <row r="143" spans="1:12" ht="14.5" x14ac:dyDescent="0.35">
      <c r="A143" s="2" t="s">
        <v>620</v>
      </c>
      <c r="B143" s="5">
        <f>IF(LEFT(tbl_transaction[[#This Row],[Reference Number]],2)="GR",VLOOKUP(tbl_transaction[[#This Row],[Reference Number]],barang_masuk[],2,FALSE),IF(LEFT(tbl_transaction[[#This Row],[Reference Number]],2)="DO",VLOOKUP(tbl_transaction[[#This Row],[Reference Number]],barang_keluar[],2,FALSE),""))</f>
        <v>46070</v>
      </c>
      <c r="C143" t="str">
        <f t="shared" si="2"/>
        <v>Inbound</v>
      </c>
      <c r="D143" t="str">
        <f>IF(tbl_transaction[[#This Row],[Type]]="Inbound",VLOOKUP(tbl_transaction[[#This Row],[Reference Number]],barang_masuk[],4,FALSE),IF(tbl_transaction[[#This Row],[Type]]="Outbound",VLOOKUP(tbl_transaction[[#This Row],[Reference Number]],barang_keluar[],4,FALSE),""))</f>
        <v>BEV008</v>
      </c>
      <c r="E143" t="str">
        <f>IF(tbl_transaction[[#This Row],[Type]]="Inbound",VLOOKUP(tbl_transaction[[#This Row],[Reference Number]],barang_masuk[],5,FALSE),IF(tbl_transaction[[#This Row],[Type]]="Outbound",VLOOKUP(tbl_transaction[[#This Row],[Reference Number]],barang_keluar[],5,FALSE),""))</f>
        <v>Aqua Beverage Variant 8</v>
      </c>
      <c r="F143">
        <f>IF(tbl_transaction[[#This Row],[Type]]="Inbound",VLOOKUP(tbl_transaction[[#This Row],[Reference Number]],barang_masuk[],6,FALSE),IF(tbl_transaction[[#This Row],[Type]]="Outbound",VLOOKUP(tbl_transaction[[#This Row],[Reference Number]],barang_keluar[],6,FALSE),""))</f>
        <v>20</v>
      </c>
      <c r="G143" t="str">
        <f>IF(tbl_transaction[[#This Row],[Type]]="Inbound",VLOOKUP(tbl_transaction[[#This Row],[Reference Number]],barang_masuk[],7,FALSE),IF(tbl_transaction[[#This Row],[Type]]="Outbound",VLOOKUP(tbl_transaction[[#This Row],[Reference Number]],barang_keluar[],7,FALSE),""))</f>
        <v>Bottle</v>
      </c>
      <c r="H143" t="str">
        <f>IF(tbl_transaction[[#This Row],[Type]]="Inbound",VLOOKUP(tbl_transaction[[#This Row],[Reference Number]],barang_masuk[],3,FALSE),IF(tbl_transaction[[#This Row],[Type]]="Outbound",VLOOKUP(tbl_transaction[[#This Row],[Reference Number]],barang_keluar[],3,FALSE),""))</f>
        <v>PT Supplier 24</v>
      </c>
      <c r="I143" t="str">
        <f>IF(D143='Kartu Stok'!$B$2,COUNTIF($D$3:D143,'Kartu Stok'!$B$2),"")</f>
        <v/>
      </c>
      <c r="L143"/>
    </row>
    <row r="144" spans="1:12" ht="14.5" x14ac:dyDescent="0.35">
      <c r="A144" s="2" t="s">
        <v>621</v>
      </c>
      <c r="B144" s="5">
        <f>IF(LEFT(tbl_transaction[[#This Row],[Reference Number]],2)="GR",VLOOKUP(tbl_transaction[[#This Row],[Reference Number]],barang_masuk[],2,FALSE),IF(LEFT(tbl_transaction[[#This Row],[Reference Number]],2)="DO",VLOOKUP(tbl_transaction[[#This Row],[Reference Number]],barang_keluar[],2,FALSE),""))</f>
        <v>46151</v>
      </c>
      <c r="C144" t="str">
        <f t="shared" si="2"/>
        <v>Inbound</v>
      </c>
      <c r="D144" t="str">
        <f>IF(tbl_transaction[[#This Row],[Type]]="Inbound",VLOOKUP(tbl_transaction[[#This Row],[Reference Number]],barang_masuk[],4,FALSE),IF(tbl_transaction[[#This Row],[Type]]="Outbound",VLOOKUP(tbl_transaction[[#This Row],[Reference Number]],barang_keluar[],4,FALSE),""))</f>
        <v>BEV005</v>
      </c>
      <c r="E144" t="str">
        <f>IF(tbl_transaction[[#This Row],[Type]]="Inbound",VLOOKUP(tbl_transaction[[#This Row],[Reference Number]],barang_masuk[],5,FALSE),IF(tbl_transaction[[#This Row],[Type]]="Outbound",VLOOKUP(tbl_transaction[[#This Row],[Reference Number]],barang_keluar[],5,FALSE),""))</f>
        <v>Aqua Beverage Variant 5</v>
      </c>
      <c r="F144">
        <f>IF(tbl_transaction[[#This Row],[Type]]="Inbound",VLOOKUP(tbl_transaction[[#This Row],[Reference Number]],barang_masuk[],6,FALSE),IF(tbl_transaction[[#This Row],[Type]]="Outbound",VLOOKUP(tbl_transaction[[#This Row],[Reference Number]],barang_keluar[],6,FALSE),""))</f>
        <v>100</v>
      </c>
      <c r="G144" t="str">
        <f>IF(tbl_transaction[[#This Row],[Type]]="Inbound",VLOOKUP(tbl_transaction[[#This Row],[Reference Number]],barang_masuk[],7,FALSE),IF(tbl_transaction[[#This Row],[Type]]="Outbound",VLOOKUP(tbl_transaction[[#This Row],[Reference Number]],barang_keluar[],7,FALSE),""))</f>
        <v>Bottle</v>
      </c>
      <c r="H144" t="str">
        <f>IF(tbl_transaction[[#This Row],[Type]]="Inbound",VLOOKUP(tbl_transaction[[#This Row],[Reference Number]],barang_masuk[],3,FALSE),IF(tbl_transaction[[#This Row],[Type]]="Outbound",VLOOKUP(tbl_transaction[[#This Row],[Reference Number]],barang_keluar[],3,FALSE),""))</f>
        <v>PT Supplier 33</v>
      </c>
      <c r="I144" t="str">
        <f>IF(D144='Kartu Stok'!$B$2,COUNTIF($D$3:D144,'Kartu Stok'!$B$2),"")</f>
        <v/>
      </c>
      <c r="L144"/>
    </row>
    <row r="145" spans="1:12" ht="14.5" x14ac:dyDescent="0.35">
      <c r="A145" s="2" t="s">
        <v>622</v>
      </c>
      <c r="B145" s="5">
        <f>IF(LEFT(tbl_transaction[[#This Row],[Reference Number]],2)="GR",VLOOKUP(tbl_transaction[[#This Row],[Reference Number]],barang_masuk[],2,FALSE),IF(LEFT(tbl_transaction[[#This Row],[Reference Number]],2)="DO",VLOOKUP(tbl_transaction[[#This Row],[Reference Number]],barang_keluar[],2,FALSE),""))</f>
        <v>46085</v>
      </c>
      <c r="C145" t="str">
        <f t="shared" si="2"/>
        <v>Inbound</v>
      </c>
      <c r="D145" t="str">
        <f>IF(tbl_transaction[[#This Row],[Type]]="Inbound",VLOOKUP(tbl_transaction[[#This Row],[Reference Number]],barang_masuk[],4,FALSE),IF(tbl_transaction[[#This Row],[Type]]="Outbound",VLOOKUP(tbl_transaction[[#This Row],[Reference Number]],barang_keluar[],4,FALSE),""))</f>
        <v>BEV026</v>
      </c>
      <c r="E145" t="str">
        <f>IF(tbl_transaction[[#This Row],[Type]]="Inbound",VLOOKUP(tbl_transaction[[#This Row],[Reference Number]],barang_masuk[],5,FALSE),IF(tbl_transaction[[#This Row],[Type]]="Outbound",VLOOKUP(tbl_transaction[[#This Row],[Reference Number]],barang_keluar[],5,FALSE),""))</f>
        <v>Pocari Beverage Variant 26</v>
      </c>
      <c r="F145">
        <f>IF(tbl_transaction[[#This Row],[Type]]="Inbound",VLOOKUP(tbl_transaction[[#This Row],[Reference Number]],barang_masuk[],6,FALSE),IF(tbl_transaction[[#This Row],[Type]]="Outbound",VLOOKUP(tbl_transaction[[#This Row],[Reference Number]],barang_keluar[],6,FALSE),""))</f>
        <v>150</v>
      </c>
      <c r="G145" t="str">
        <f>IF(tbl_transaction[[#This Row],[Type]]="Inbound",VLOOKUP(tbl_transaction[[#This Row],[Reference Number]],barang_masuk[],7,FALSE),IF(tbl_transaction[[#This Row],[Type]]="Outbound",VLOOKUP(tbl_transaction[[#This Row],[Reference Number]],barang_keluar[],7,FALSE),""))</f>
        <v>Bottle</v>
      </c>
      <c r="H145" t="str">
        <f>IF(tbl_transaction[[#This Row],[Type]]="Inbound",VLOOKUP(tbl_transaction[[#This Row],[Reference Number]],barang_masuk[],3,FALSE),IF(tbl_transaction[[#This Row],[Type]]="Outbound",VLOOKUP(tbl_transaction[[#This Row],[Reference Number]],barang_keluar[],3,FALSE),""))</f>
        <v>PT Supplier 05</v>
      </c>
      <c r="I145" t="str">
        <f>IF(D145='Kartu Stok'!$B$2,COUNTIF($D$3:D145,'Kartu Stok'!$B$2),"")</f>
        <v/>
      </c>
      <c r="L145"/>
    </row>
    <row r="146" spans="1:12" ht="14.5" x14ac:dyDescent="0.35">
      <c r="A146" s="2" t="s">
        <v>623</v>
      </c>
      <c r="B146" s="5">
        <f>IF(LEFT(tbl_transaction[[#This Row],[Reference Number]],2)="GR",VLOOKUP(tbl_transaction[[#This Row],[Reference Number]],barang_masuk[],2,FALSE),IF(LEFT(tbl_transaction[[#This Row],[Reference Number]],2)="DO",VLOOKUP(tbl_transaction[[#This Row],[Reference Number]],barang_keluar[],2,FALSE),""))</f>
        <v>46151</v>
      </c>
      <c r="C146" t="str">
        <f t="shared" si="2"/>
        <v>Inbound</v>
      </c>
      <c r="D146" t="str">
        <f>IF(tbl_transaction[[#This Row],[Type]]="Inbound",VLOOKUP(tbl_transaction[[#This Row],[Reference Number]],barang_masuk[],4,FALSE),IF(tbl_transaction[[#This Row],[Type]]="Outbound",VLOOKUP(tbl_transaction[[#This Row],[Reference Number]],barang_keluar[],4,FALSE),""))</f>
        <v>BEV020</v>
      </c>
      <c r="E146" t="str">
        <f>IF(tbl_transaction[[#This Row],[Type]]="Inbound",VLOOKUP(tbl_transaction[[#This Row],[Reference Number]],barang_masuk[],5,FALSE),IF(tbl_transaction[[#This Row],[Type]]="Outbound",VLOOKUP(tbl_transaction[[#This Row],[Reference Number]],barang_keluar[],5,FALSE),""))</f>
        <v>Coca Cola Beverage Variant 20</v>
      </c>
      <c r="F146">
        <f>IF(tbl_transaction[[#This Row],[Type]]="Inbound",VLOOKUP(tbl_transaction[[#This Row],[Reference Number]],barang_masuk[],6,FALSE),IF(tbl_transaction[[#This Row],[Type]]="Outbound",VLOOKUP(tbl_transaction[[#This Row],[Reference Number]],barang_keluar[],6,FALSE),""))</f>
        <v>150</v>
      </c>
      <c r="G146" t="str">
        <f>IF(tbl_transaction[[#This Row],[Type]]="Inbound",VLOOKUP(tbl_transaction[[#This Row],[Reference Number]],barang_masuk[],7,FALSE),IF(tbl_transaction[[#This Row],[Type]]="Outbound",VLOOKUP(tbl_transaction[[#This Row],[Reference Number]],barang_keluar[],7,FALSE),""))</f>
        <v>Bottle</v>
      </c>
      <c r="H146" t="str">
        <f>IF(tbl_transaction[[#This Row],[Type]]="Inbound",VLOOKUP(tbl_transaction[[#This Row],[Reference Number]],barang_masuk[],3,FALSE),IF(tbl_transaction[[#This Row],[Type]]="Outbound",VLOOKUP(tbl_transaction[[#This Row],[Reference Number]],barang_keluar[],3,FALSE),""))</f>
        <v>PT Supplier 13</v>
      </c>
      <c r="I146" t="str">
        <f>IF(D146='Kartu Stok'!$B$2,COUNTIF($D$3:D146,'Kartu Stok'!$B$2),"")</f>
        <v/>
      </c>
      <c r="L146"/>
    </row>
    <row r="147" spans="1:12" ht="14.5" x14ac:dyDescent="0.35">
      <c r="A147" s="2" t="s">
        <v>624</v>
      </c>
      <c r="B147" s="5">
        <f>IF(LEFT(tbl_transaction[[#This Row],[Reference Number]],2)="GR",VLOOKUP(tbl_transaction[[#This Row],[Reference Number]],barang_masuk[],2,FALSE),IF(LEFT(tbl_transaction[[#This Row],[Reference Number]],2)="DO",VLOOKUP(tbl_transaction[[#This Row],[Reference Number]],barang_keluar[],2,FALSE),""))</f>
        <v>46113</v>
      </c>
      <c r="C147" t="str">
        <f t="shared" si="2"/>
        <v>Inbound</v>
      </c>
      <c r="D147" t="str">
        <f>IF(tbl_transaction[[#This Row],[Type]]="Inbound",VLOOKUP(tbl_transaction[[#This Row],[Reference Number]],barang_masuk[],4,FALSE),IF(tbl_transaction[[#This Row],[Type]]="Outbound",VLOOKUP(tbl_transaction[[#This Row],[Reference Number]],barang_keluar[],4,FALSE),""))</f>
        <v>DAR016</v>
      </c>
      <c r="E147" t="str">
        <f>IF(tbl_transaction[[#This Row],[Type]]="Inbound",VLOOKUP(tbl_transaction[[#This Row],[Reference Number]],barang_masuk[],5,FALSE),IF(tbl_transaction[[#This Row],[Type]]="Outbound",VLOOKUP(tbl_transaction[[#This Row],[Reference Number]],barang_keluar[],5,FALSE),""))</f>
        <v>Indomilk Dairy Variant 16</v>
      </c>
      <c r="F147">
        <f>IF(tbl_transaction[[#This Row],[Type]]="Inbound",VLOOKUP(tbl_transaction[[#This Row],[Reference Number]],barang_masuk[],6,FALSE),IF(tbl_transaction[[#This Row],[Type]]="Outbound",VLOOKUP(tbl_transaction[[#This Row],[Reference Number]],barang_keluar[],6,FALSE),""))</f>
        <v>30</v>
      </c>
      <c r="G147" t="str">
        <f>IF(tbl_transaction[[#This Row],[Type]]="Inbound",VLOOKUP(tbl_transaction[[#This Row],[Reference Number]],barang_masuk[],7,FALSE),IF(tbl_transaction[[#This Row],[Type]]="Outbound",VLOOKUP(tbl_transaction[[#This Row],[Reference Number]],barang_keluar[],7,FALSE),""))</f>
        <v>Box</v>
      </c>
      <c r="H147" t="str">
        <f>IF(tbl_transaction[[#This Row],[Type]]="Inbound",VLOOKUP(tbl_transaction[[#This Row],[Reference Number]],barang_masuk[],3,FALSE),IF(tbl_transaction[[#This Row],[Type]]="Outbound",VLOOKUP(tbl_transaction[[#This Row],[Reference Number]],barang_keluar[],3,FALSE),""))</f>
        <v>PT Supplier 18</v>
      </c>
      <c r="I147" t="str">
        <f>IF(D147='Kartu Stok'!$B$2,COUNTIF($D$3:D147,'Kartu Stok'!$B$2),"")</f>
        <v/>
      </c>
      <c r="L147"/>
    </row>
    <row r="148" spans="1:12" ht="14.5" x14ac:dyDescent="0.35">
      <c r="A148" s="2" t="s">
        <v>625</v>
      </c>
      <c r="B148" s="5">
        <f>IF(LEFT(tbl_transaction[[#This Row],[Reference Number]],2)="GR",VLOOKUP(tbl_transaction[[#This Row],[Reference Number]],barang_masuk[],2,FALSE),IF(LEFT(tbl_transaction[[#This Row],[Reference Number]],2)="DO",VLOOKUP(tbl_transaction[[#This Row],[Reference Number]],barang_keluar[],2,FALSE),""))</f>
        <v>46027</v>
      </c>
      <c r="C148" t="str">
        <f t="shared" si="2"/>
        <v>Inbound</v>
      </c>
      <c r="D148" t="str">
        <f>IF(tbl_transaction[[#This Row],[Type]]="Inbound",VLOOKUP(tbl_transaction[[#This Row],[Reference Number]],barang_masuk[],4,FALSE),IF(tbl_transaction[[#This Row],[Type]]="Outbound",VLOOKUP(tbl_transaction[[#This Row],[Reference Number]],barang_keluar[],4,FALSE),""))</f>
        <v>INS020</v>
      </c>
      <c r="E148" t="str">
        <f>IF(tbl_transaction[[#This Row],[Type]]="Inbound",VLOOKUP(tbl_transaction[[#This Row],[Reference Number]],barang_masuk[],5,FALSE),IF(tbl_transaction[[#This Row],[Type]]="Outbound",VLOOKUP(tbl_transaction[[#This Row],[Reference Number]],barang_keluar[],5,FALSE),""))</f>
        <v>Indomie Instant Food Variant 20</v>
      </c>
      <c r="F148">
        <f>IF(tbl_transaction[[#This Row],[Type]]="Inbound",VLOOKUP(tbl_transaction[[#This Row],[Reference Number]],barang_masuk[],6,FALSE),IF(tbl_transaction[[#This Row],[Type]]="Outbound",VLOOKUP(tbl_transaction[[#This Row],[Reference Number]],barang_keluar[],6,FALSE),""))</f>
        <v>50</v>
      </c>
      <c r="G148" t="str">
        <f>IF(tbl_transaction[[#This Row],[Type]]="Inbound",VLOOKUP(tbl_transaction[[#This Row],[Reference Number]],barang_masuk[],7,FALSE),IF(tbl_transaction[[#This Row],[Type]]="Outbound",VLOOKUP(tbl_transaction[[#This Row],[Reference Number]],barang_keluar[],7,FALSE),""))</f>
        <v>Pack</v>
      </c>
      <c r="H148" t="str">
        <f>IF(tbl_transaction[[#This Row],[Type]]="Inbound",VLOOKUP(tbl_transaction[[#This Row],[Reference Number]],barang_masuk[],3,FALSE),IF(tbl_transaction[[#This Row],[Type]]="Outbound",VLOOKUP(tbl_transaction[[#This Row],[Reference Number]],barang_keluar[],3,FALSE),""))</f>
        <v>PT Supplier 31</v>
      </c>
      <c r="I148" t="str">
        <f>IF(D148='Kartu Stok'!$B$2,COUNTIF($D$3:D148,'Kartu Stok'!$B$2),"")</f>
        <v/>
      </c>
      <c r="L148"/>
    </row>
    <row r="149" spans="1:12" ht="14.5" x14ac:dyDescent="0.35">
      <c r="A149" s="2" t="s">
        <v>626</v>
      </c>
      <c r="B149" s="5">
        <f>IF(LEFT(tbl_transaction[[#This Row],[Reference Number]],2)="GR",VLOOKUP(tbl_transaction[[#This Row],[Reference Number]],barang_masuk[],2,FALSE),IF(LEFT(tbl_transaction[[#This Row],[Reference Number]],2)="DO",VLOOKUP(tbl_transaction[[#This Row],[Reference Number]],barang_keluar[],2,FALSE),""))</f>
        <v>46203</v>
      </c>
      <c r="C149" t="str">
        <f t="shared" si="2"/>
        <v>Inbound</v>
      </c>
      <c r="D149" t="str">
        <f>IF(tbl_transaction[[#This Row],[Type]]="Inbound",VLOOKUP(tbl_transaction[[#This Row],[Reference Number]],barang_masuk[],4,FALSE),IF(tbl_transaction[[#This Row],[Type]]="Outbound",VLOOKUP(tbl_transaction[[#This Row],[Reference Number]],barang_keluar[],4,FALSE),""))</f>
        <v>INS017</v>
      </c>
      <c r="E149" t="str">
        <f>IF(tbl_transaction[[#This Row],[Type]]="Inbound",VLOOKUP(tbl_transaction[[#This Row],[Reference Number]],barang_masuk[],5,FALSE),IF(tbl_transaction[[#This Row],[Type]]="Outbound",VLOOKUP(tbl_transaction[[#This Row],[Reference Number]],barang_keluar[],5,FALSE),""))</f>
        <v>Indomie Instant Food Variant 17</v>
      </c>
      <c r="F149">
        <f>IF(tbl_transaction[[#This Row],[Type]]="Inbound",VLOOKUP(tbl_transaction[[#This Row],[Reference Number]],barang_masuk[],6,FALSE),IF(tbl_transaction[[#This Row],[Type]]="Outbound",VLOOKUP(tbl_transaction[[#This Row],[Reference Number]],barang_keluar[],6,FALSE),""))</f>
        <v>30</v>
      </c>
      <c r="G149" t="str">
        <f>IF(tbl_transaction[[#This Row],[Type]]="Inbound",VLOOKUP(tbl_transaction[[#This Row],[Reference Number]],barang_masuk[],7,FALSE),IF(tbl_transaction[[#This Row],[Type]]="Outbound",VLOOKUP(tbl_transaction[[#This Row],[Reference Number]],barang_keluar[],7,FALSE),""))</f>
        <v>Pack</v>
      </c>
      <c r="H149" t="str">
        <f>IF(tbl_transaction[[#This Row],[Type]]="Inbound",VLOOKUP(tbl_transaction[[#This Row],[Reference Number]],barang_masuk[],3,FALSE),IF(tbl_transaction[[#This Row],[Type]]="Outbound",VLOOKUP(tbl_transaction[[#This Row],[Reference Number]],barang_keluar[],3,FALSE),""))</f>
        <v>PT Supplier 32</v>
      </c>
      <c r="I149" t="str">
        <f>IF(D149='Kartu Stok'!$B$2,COUNTIF($D$3:D149,'Kartu Stok'!$B$2),"")</f>
        <v/>
      </c>
      <c r="L149"/>
    </row>
    <row r="150" spans="1:12" ht="14.5" x14ac:dyDescent="0.35">
      <c r="A150" s="2" t="s">
        <v>627</v>
      </c>
      <c r="B150" s="5">
        <f>IF(LEFT(tbl_transaction[[#This Row],[Reference Number]],2)="GR",VLOOKUP(tbl_transaction[[#This Row],[Reference Number]],barang_masuk[],2,FALSE),IF(LEFT(tbl_transaction[[#This Row],[Reference Number]],2)="DO",VLOOKUP(tbl_transaction[[#This Row],[Reference Number]],barang_keluar[],2,FALSE),""))</f>
        <v>46119</v>
      </c>
      <c r="C150" t="str">
        <f t="shared" si="2"/>
        <v>Inbound</v>
      </c>
      <c r="D150" t="str">
        <f>IF(tbl_transaction[[#This Row],[Type]]="Inbound",VLOOKUP(tbl_transaction[[#This Row],[Reference Number]],barang_masuk[],4,FALSE),IF(tbl_transaction[[#This Row],[Type]]="Outbound",VLOOKUP(tbl_transaction[[#This Row],[Reference Number]],barang_keluar[],4,FALSE),""))</f>
        <v>SNK018</v>
      </c>
      <c r="E150" t="str">
        <f>IF(tbl_transaction[[#This Row],[Type]]="Inbound",VLOOKUP(tbl_transaction[[#This Row],[Reference Number]],barang_masuk[],5,FALSE),IF(tbl_transaction[[#This Row],[Type]]="Outbound",VLOOKUP(tbl_transaction[[#This Row],[Reference Number]],barang_keluar[],5,FALSE),""))</f>
        <v>Taro Snack Variant 18</v>
      </c>
      <c r="F150">
        <f>IF(tbl_transaction[[#This Row],[Type]]="Inbound",VLOOKUP(tbl_transaction[[#This Row],[Reference Number]],barang_masuk[],6,FALSE),IF(tbl_transaction[[#This Row],[Type]]="Outbound",VLOOKUP(tbl_transaction[[#This Row],[Reference Number]],barang_keluar[],6,FALSE),""))</f>
        <v>60</v>
      </c>
      <c r="G150" t="str">
        <f>IF(tbl_transaction[[#This Row],[Type]]="Inbound",VLOOKUP(tbl_transaction[[#This Row],[Reference Number]],barang_masuk[],7,FALSE),IF(tbl_transaction[[#This Row],[Type]]="Outbound",VLOOKUP(tbl_transaction[[#This Row],[Reference Number]],barang_keluar[],7,FALSE),""))</f>
        <v>Pack</v>
      </c>
      <c r="H150" t="str">
        <f>IF(tbl_transaction[[#This Row],[Type]]="Inbound",VLOOKUP(tbl_transaction[[#This Row],[Reference Number]],barang_masuk[],3,FALSE),IF(tbl_transaction[[#This Row],[Type]]="Outbound",VLOOKUP(tbl_transaction[[#This Row],[Reference Number]],barang_keluar[],3,FALSE),""))</f>
        <v>PT Supplier 20</v>
      </c>
      <c r="I150" t="str">
        <f>IF(D150='Kartu Stok'!$B$2,COUNTIF($D$3:D150,'Kartu Stok'!$B$2),"")</f>
        <v/>
      </c>
      <c r="L150"/>
    </row>
    <row r="151" spans="1:12" ht="14.5" x14ac:dyDescent="0.35">
      <c r="A151" s="2" t="s">
        <v>628</v>
      </c>
      <c r="B151" s="5">
        <f>IF(LEFT(tbl_transaction[[#This Row],[Reference Number]],2)="GR",VLOOKUP(tbl_transaction[[#This Row],[Reference Number]],barang_masuk[],2,FALSE),IF(LEFT(tbl_transaction[[#This Row],[Reference Number]],2)="DO",VLOOKUP(tbl_transaction[[#This Row],[Reference Number]],barang_keluar[],2,FALSE),""))</f>
        <v>46202</v>
      </c>
      <c r="C151" t="str">
        <f t="shared" si="2"/>
        <v>Inbound</v>
      </c>
      <c r="D151" t="str">
        <f>IF(tbl_transaction[[#This Row],[Type]]="Inbound",VLOOKUP(tbl_transaction[[#This Row],[Reference Number]],barang_masuk[],4,FALSE),IF(tbl_transaction[[#This Row],[Type]]="Outbound",VLOOKUP(tbl_transaction[[#This Row],[Reference Number]],barang_keluar[],4,FALSE),""))</f>
        <v>BAB016</v>
      </c>
      <c r="E151" t="str">
        <f>IF(tbl_transaction[[#This Row],[Type]]="Inbound",VLOOKUP(tbl_transaction[[#This Row],[Reference Number]],barang_masuk[],5,FALSE),IF(tbl_transaction[[#This Row],[Type]]="Outbound",VLOOKUP(tbl_transaction[[#This Row],[Reference Number]],barang_keluar[],5,FALSE),""))</f>
        <v>MamyPoko Baby Care Variant 16</v>
      </c>
      <c r="F151">
        <f>IF(tbl_transaction[[#This Row],[Type]]="Inbound",VLOOKUP(tbl_transaction[[#This Row],[Reference Number]],barang_masuk[],6,FALSE),IF(tbl_transaction[[#This Row],[Type]]="Outbound",VLOOKUP(tbl_transaction[[#This Row],[Reference Number]],barang_keluar[],6,FALSE),""))</f>
        <v>50</v>
      </c>
      <c r="G151" t="str">
        <f>IF(tbl_transaction[[#This Row],[Type]]="Inbound",VLOOKUP(tbl_transaction[[#This Row],[Reference Number]],barang_masuk[],7,FALSE),IF(tbl_transaction[[#This Row],[Type]]="Outbound",VLOOKUP(tbl_transaction[[#This Row],[Reference Number]],barang_keluar[],7,FALSE),""))</f>
        <v>Pack</v>
      </c>
      <c r="H151" t="str">
        <f>IF(tbl_transaction[[#This Row],[Type]]="Inbound",VLOOKUP(tbl_transaction[[#This Row],[Reference Number]],barang_masuk[],3,FALSE),IF(tbl_transaction[[#This Row],[Type]]="Outbound",VLOOKUP(tbl_transaction[[#This Row],[Reference Number]],barang_keluar[],3,FALSE),""))</f>
        <v>PT Supplier 26</v>
      </c>
      <c r="I151" t="str">
        <f>IF(D151='Kartu Stok'!$B$2,COUNTIF($D$3:D151,'Kartu Stok'!$B$2),"")</f>
        <v/>
      </c>
      <c r="L151"/>
    </row>
    <row r="152" spans="1:12" ht="14.5" x14ac:dyDescent="0.35">
      <c r="A152" s="2" t="s">
        <v>629</v>
      </c>
      <c r="B152" s="5">
        <f>IF(LEFT(tbl_transaction[[#This Row],[Reference Number]],2)="GR",VLOOKUP(tbl_transaction[[#This Row],[Reference Number]],barang_masuk[],2,FALSE),IF(LEFT(tbl_transaction[[#This Row],[Reference Number]],2)="DO",VLOOKUP(tbl_transaction[[#This Row],[Reference Number]],barang_keluar[],2,FALSE),""))</f>
        <v>46054</v>
      </c>
      <c r="C152" t="str">
        <f t="shared" si="2"/>
        <v>Inbound</v>
      </c>
      <c r="D152" t="str">
        <f>IF(tbl_transaction[[#This Row],[Type]]="Inbound",VLOOKUP(tbl_transaction[[#This Row],[Reference Number]],barang_masuk[],4,FALSE),IF(tbl_transaction[[#This Row],[Type]]="Outbound",VLOOKUP(tbl_transaction[[#This Row],[Reference Number]],barang_keluar[],4,FALSE),""))</f>
        <v>HOM001</v>
      </c>
      <c r="E152" t="str">
        <f>IF(tbl_transaction[[#This Row],[Type]]="Inbound",VLOOKUP(tbl_transaction[[#This Row],[Reference Number]],barang_masuk[],5,FALSE),IF(tbl_transaction[[#This Row],[Type]]="Outbound",VLOOKUP(tbl_transaction[[#This Row],[Reference Number]],barang_keluar[],5,FALSE),""))</f>
        <v>Sunlight Home Care Variant 1</v>
      </c>
      <c r="F152">
        <f>IF(tbl_transaction[[#This Row],[Type]]="Inbound",VLOOKUP(tbl_transaction[[#This Row],[Reference Number]],barang_masuk[],6,FALSE),IF(tbl_transaction[[#This Row],[Type]]="Outbound",VLOOKUP(tbl_transaction[[#This Row],[Reference Number]],barang_keluar[],6,FALSE),""))</f>
        <v>20</v>
      </c>
      <c r="G152" t="str">
        <f>IF(tbl_transaction[[#This Row],[Type]]="Inbound",VLOOKUP(tbl_transaction[[#This Row],[Reference Number]],barang_masuk[],7,FALSE),IF(tbl_transaction[[#This Row],[Type]]="Outbound",VLOOKUP(tbl_transaction[[#This Row],[Reference Number]],barang_keluar[],7,FALSE),""))</f>
        <v>Pack</v>
      </c>
      <c r="H152" t="str">
        <f>IF(tbl_transaction[[#This Row],[Type]]="Inbound",VLOOKUP(tbl_transaction[[#This Row],[Reference Number]],barang_masuk[],3,FALSE),IF(tbl_transaction[[#This Row],[Type]]="Outbound",VLOOKUP(tbl_transaction[[#This Row],[Reference Number]],barang_keluar[],3,FALSE),""))</f>
        <v>PT Supplier 03</v>
      </c>
      <c r="I152" t="str">
        <f>IF(D152='Kartu Stok'!$B$2,COUNTIF($D$3:D152,'Kartu Stok'!$B$2),"")</f>
        <v/>
      </c>
      <c r="L152"/>
    </row>
    <row r="153" spans="1:12" ht="14.5" x14ac:dyDescent="0.35">
      <c r="A153" s="2" t="s">
        <v>630</v>
      </c>
      <c r="B153" s="5">
        <f>IF(LEFT(tbl_transaction[[#This Row],[Reference Number]],2)="GR",VLOOKUP(tbl_transaction[[#This Row],[Reference Number]],barang_masuk[],2,FALSE),IF(LEFT(tbl_transaction[[#This Row],[Reference Number]],2)="DO",VLOOKUP(tbl_transaction[[#This Row],[Reference Number]],barang_keluar[],2,FALSE),""))</f>
        <v>46098</v>
      </c>
      <c r="C153" t="str">
        <f t="shared" si="2"/>
        <v>Inbound</v>
      </c>
      <c r="D153" t="str">
        <f>IF(tbl_transaction[[#This Row],[Type]]="Inbound",VLOOKUP(tbl_transaction[[#This Row],[Reference Number]],barang_masuk[],4,FALSE),IF(tbl_transaction[[#This Row],[Type]]="Outbound",VLOOKUP(tbl_transaction[[#This Row],[Reference Number]],barang_keluar[],4,FALSE),""))</f>
        <v>BAB019</v>
      </c>
      <c r="E153" t="str">
        <f>IF(tbl_transaction[[#This Row],[Type]]="Inbound",VLOOKUP(tbl_transaction[[#This Row],[Reference Number]],barang_masuk[],5,FALSE),IF(tbl_transaction[[#This Row],[Type]]="Outbound",VLOOKUP(tbl_transaction[[#This Row],[Reference Number]],barang_keluar[],5,FALSE),""))</f>
        <v>Zwitsal Baby Care Variant 19</v>
      </c>
      <c r="F153">
        <f>IF(tbl_transaction[[#This Row],[Type]]="Inbound",VLOOKUP(tbl_transaction[[#This Row],[Reference Number]],barang_masuk[],6,FALSE),IF(tbl_transaction[[#This Row],[Type]]="Outbound",VLOOKUP(tbl_transaction[[#This Row],[Reference Number]],barang_keluar[],6,FALSE),""))</f>
        <v>150</v>
      </c>
      <c r="G153" t="str">
        <f>IF(tbl_transaction[[#This Row],[Type]]="Inbound",VLOOKUP(tbl_transaction[[#This Row],[Reference Number]],barang_masuk[],7,FALSE),IF(tbl_transaction[[#This Row],[Type]]="Outbound",VLOOKUP(tbl_transaction[[#This Row],[Reference Number]],barang_keluar[],7,FALSE),""))</f>
        <v>Pack</v>
      </c>
      <c r="H153" t="str">
        <f>IF(tbl_transaction[[#This Row],[Type]]="Inbound",VLOOKUP(tbl_transaction[[#This Row],[Reference Number]],barang_masuk[],3,FALSE),IF(tbl_transaction[[#This Row],[Type]]="Outbound",VLOOKUP(tbl_transaction[[#This Row],[Reference Number]],barang_keluar[],3,FALSE),""))</f>
        <v>PT Supplier 02</v>
      </c>
      <c r="I153" t="str">
        <f>IF(D153='Kartu Stok'!$B$2,COUNTIF($D$3:D153,'Kartu Stok'!$B$2),"")</f>
        <v/>
      </c>
      <c r="L153"/>
    </row>
    <row r="154" spans="1:12" ht="14.5" x14ac:dyDescent="0.35">
      <c r="A154" s="2" t="s">
        <v>631</v>
      </c>
      <c r="B154" s="5">
        <f>IF(LEFT(tbl_transaction[[#This Row],[Reference Number]],2)="GR",VLOOKUP(tbl_transaction[[#This Row],[Reference Number]],barang_masuk[],2,FALSE),IF(LEFT(tbl_transaction[[#This Row],[Reference Number]],2)="DO",VLOOKUP(tbl_transaction[[#This Row],[Reference Number]],barang_keluar[],2,FALSE),""))</f>
        <v>46048</v>
      </c>
      <c r="C154" t="str">
        <f t="shared" si="2"/>
        <v>Inbound</v>
      </c>
      <c r="D154" t="str">
        <f>IF(tbl_transaction[[#This Row],[Type]]="Inbound",VLOOKUP(tbl_transaction[[#This Row],[Reference Number]],barang_masuk[],4,FALSE),IF(tbl_transaction[[#This Row],[Type]]="Outbound",VLOOKUP(tbl_transaction[[#This Row],[Reference Number]],barang_keluar[],4,FALSE),""))</f>
        <v>SNK020</v>
      </c>
      <c r="E154" t="str">
        <f>IF(tbl_transaction[[#This Row],[Type]]="Inbound",VLOOKUP(tbl_transaction[[#This Row],[Reference Number]],barang_masuk[],5,FALSE),IF(tbl_transaction[[#This Row],[Type]]="Outbound",VLOOKUP(tbl_transaction[[#This Row],[Reference Number]],barang_keluar[],5,FALSE),""))</f>
        <v>Qtela Snack Variant 20</v>
      </c>
      <c r="F154">
        <f>IF(tbl_transaction[[#This Row],[Type]]="Inbound",VLOOKUP(tbl_transaction[[#This Row],[Reference Number]],barang_masuk[],6,FALSE),IF(tbl_transaction[[#This Row],[Type]]="Outbound",VLOOKUP(tbl_transaction[[#This Row],[Reference Number]],barang_keluar[],6,FALSE),""))</f>
        <v>120</v>
      </c>
      <c r="G154" t="str">
        <f>IF(tbl_transaction[[#This Row],[Type]]="Inbound",VLOOKUP(tbl_transaction[[#This Row],[Reference Number]],barang_masuk[],7,FALSE),IF(tbl_transaction[[#This Row],[Type]]="Outbound",VLOOKUP(tbl_transaction[[#This Row],[Reference Number]],barang_keluar[],7,FALSE),""))</f>
        <v>Pack</v>
      </c>
      <c r="H154" t="str">
        <f>IF(tbl_transaction[[#This Row],[Type]]="Inbound",VLOOKUP(tbl_transaction[[#This Row],[Reference Number]],barang_masuk[],3,FALSE),IF(tbl_transaction[[#This Row],[Type]]="Outbound",VLOOKUP(tbl_transaction[[#This Row],[Reference Number]],barang_keluar[],3,FALSE),""))</f>
        <v>PT Supplier 20</v>
      </c>
      <c r="I154" t="str">
        <f>IF(D154='Kartu Stok'!$B$2,COUNTIF($D$3:D154,'Kartu Stok'!$B$2),"")</f>
        <v/>
      </c>
      <c r="L154"/>
    </row>
    <row r="155" spans="1:12" ht="14.5" x14ac:dyDescent="0.35">
      <c r="A155" s="2" t="s">
        <v>632</v>
      </c>
      <c r="B155" s="5">
        <f>IF(LEFT(tbl_transaction[[#This Row],[Reference Number]],2)="GR",VLOOKUP(tbl_transaction[[#This Row],[Reference Number]],barang_masuk[],2,FALSE),IF(LEFT(tbl_transaction[[#This Row],[Reference Number]],2)="DO",VLOOKUP(tbl_transaction[[#This Row],[Reference Number]],barang_keluar[],2,FALSE),""))</f>
        <v>46121</v>
      </c>
      <c r="C155" t="str">
        <f t="shared" si="2"/>
        <v>Inbound</v>
      </c>
      <c r="D155" t="str">
        <f>IF(tbl_transaction[[#This Row],[Type]]="Inbound",VLOOKUP(tbl_transaction[[#This Row],[Reference Number]],barang_masuk[],4,FALSE),IF(tbl_transaction[[#This Row],[Type]]="Outbound",VLOOKUP(tbl_transaction[[#This Row],[Reference Number]],barang_keluar[],4,FALSE),""))</f>
        <v>BEV033</v>
      </c>
      <c r="E155" t="str">
        <f>IF(tbl_transaction[[#This Row],[Type]]="Inbound",VLOOKUP(tbl_transaction[[#This Row],[Reference Number]],barang_masuk[],5,FALSE),IF(tbl_transaction[[#This Row],[Type]]="Outbound",VLOOKUP(tbl_transaction[[#This Row],[Reference Number]],barang_keluar[],5,FALSE),""))</f>
        <v>Aqua Beverage Variant 33</v>
      </c>
      <c r="F155">
        <f>IF(tbl_transaction[[#This Row],[Type]]="Inbound",VLOOKUP(tbl_transaction[[#This Row],[Reference Number]],barang_masuk[],6,FALSE),IF(tbl_transaction[[#This Row],[Type]]="Outbound",VLOOKUP(tbl_transaction[[#This Row],[Reference Number]],barang_keluar[],6,FALSE),""))</f>
        <v>40</v>
      </c>
      <c r="G155" t="str">
        <f>IF(tbl_transaction[[#This Row],[Type]]="Inbound",VLOOKUP(tbl_transaction[[#This Row],[Reference Number]],barang_masuk[],7,FALSE),IF(tbl_transaction[[#This Row],[Type]]="Outbound",VLOOKUP(tbl_transaction[[#This Row],[Reference Number]],barang_keluar[],7,FALSE),""))</f>
        <v>Bottle</v>
      </c>
      <c r="H155" t="str">
        <f>IF(tbl_transaction[[#This Row],[Type]]="Inbound",VLOOKUP(tbl_transaction[[#This Row],[Reference Number]],barang_masuk[],3,FALSE),IF(tbl_transaction[[#This Row],[Type]]="Outbound",VLOOKUP(tbl_transaction[[#This Row],[Reference Number]],barang_keluar[],3,FALSE),""))</f>
        <v>PT Supplier 10</v>
      </c>
      <c r="I155" t="str">
        <f>IF(D155='Kartu Stok'!$B$2,COUNTIF($D$3:D155,'Kartu Stok'!$B$2),"")</f>
        <v/>
      </c>
      <c r="L155"/>
    </row>
    <row r="156" spans="1:12" ht="14.5" x14ac:dyDescent="0.35">
      <c r="A156" s="2" t="s">
        <v>633</v>
      </c>
      <c r="B156" s="5">
        <f>IF(LEFT(tbl_transaction[[#This Row],[Reference Number]],2)="GR",VLOOKUP(tbl_transaction[[#This Row],[Reference Number]],barang_masuk[],2,FALSE),IF(LEFT(tbl_transaction[[#This Row],[Reference Number]],2)="DO",VLOOKUP(tbl_transaction[[#This Row],[Reference Number]],barang_keluar[],2,FALSE),""))</f>
        <v>46146</v>
      </c>
      <c r="C156" t="str">
        <f t="shared" si="2"/>
        <v>Inbound</v>
      </c>
      <c r="D156" t="str">
        <f>IF(tbl_transaction[[#This Row],[Type]]="Inbound",VLOOKUP(tbl_transaction[[#This Row],[Reference Number]],barang_masuk[],4,FALSE),IF(tbl_transaction[[#This Row],[Type]]="Outbound",VLOOKUP(tbl_transaction[[#This Row],[Reference Number]],barang_keluar[],4,FALSE),""))</f>
        <v>PER030</v>
      </c>
      <c r="E156" t="str">
        <f>IF(tbl_transaction[[#This Row],[Type]]="Inbound",VLOOKUP(tbl_transaction[[#This Row],[Reference Number]],barang_masuk[],5,FALSE),IF(tbl_transaction[[#This Row],[Type]]="Outbound",VLOOKUP(tbl_transaction[[#This Row],[Reference Number]],barang_keluar[],5,FALSE),""))</f>
        <v>Lifebuoy Personal Care Variant 30</v>
      </c>
      <c r="F156">
        <f>IF(tbl_transaction[[#This Row],[Type]]="Inbound",VLOOKUP(tbl_transaction[[#This Row],[Reference Number]],barang_masuk[],6,FALSE),IF(tbl_transaction[[#This Row],[Type]]="Outbound",VLOOKUP(tbl_transaction[[#This Row],[Reference Number]],barang_keluar[],6,FALSE),""))</f>
        <v>50</v>
      </c>
      <c r="G156" t="str">
        <f>IF(tbl_transaction[[#This Row],[Type]]="Inbound",VLOOKUP(tbl_transaction[[#This Row],[Reference Number]],barang_masuk[],7,FALSE),IF(tbl_transaction[[#This Row],[Type]]="Outbound",VLOOKUP(tbl_transaction[[#This Row],[Reference Number]],barang_keluar[],7,FALSE),""))</f>
        <v>Bottle</v>
      </c>
      <c r="H156" t="str">
        <f>IF(tbl_transaction[[#This Row],[Type]]="Inbound",VLOOKUP(tbl_transaction[[#This Row],[Reference Number]],barang_masuk[],3,FALSE),IF(tbl_transaction[[#This Row],[Type]]="Outbound",VLOOKUP(tbl_transaction[[#This Row],[Reference Number]],barang_keluar[],3,FALSE),""))</f>
        <v>PT Supplier 16</v>
      </c>
      <c r="I156" t="str">
        <f>IF(D156='Kartu Stok'!$B$2,COUNTIF($D$3:D156,'Kartu Stok'!$B$2),"")</f>
        <v/>
      </c>
      <c r="L156"/>
    </row>
    <row r="157" spans="1:12" ht="14.5" x14ac:dyDescent="0.35">
      <c r="A157" s="2" t="s">
        <v>634</v>
      </c>
      <c r="B157" s="5">
        <f>IF(LEFT(tbl_transaction[[#This Row],[Reference Number]],2)="GR",VLOOKUP(tbl_transaction[[#This Row],[Reference Number]],barang_masuk[],2,FALSE),IF(LEFT(tbl_transaction[[#This Row],[Reference Number]],2)="DO",VLOOKUP(tbl_transaction[[#This Row],[Reference Number]],barang_keluar[],2,FALSE),""))</f>
        <v>46023</v>
      </c>
      <c r="C157" t="str">
        <f t="shared" si="2"/>
        <v>Inbound</v>
      </c>
      <c r="D157" t="str">
        <f>IF(tbl_transaction[[#This Row],[Type]]="Inbound",VLOOKUP(tbl_transaction[[#This Row],[Reference Number]],barang_masuk[],4,FALSE),IF(tbl_transaction[[#This Row],[Type]]="Outbound",VLOOKUP(tbl_transaction[[#This Row],[Reference Number]],barang_keluar[],4,FALSE),""))</f>
        <v>BAB008</v>
      </c>
      <c r="E157" t="str">
        <f>IF(tbl_transaction[[#This Row],[Type]]="Inbound",VLOOKUP(tbl_transaction[[#This Row],[Reference Number]],barang_masuk[],5,FALSE),IF(tbl_transaction[[#This Row],[Type]]="Outbound",VLOOKUP(tbl_transaction[[#This Row],[Reference Number]],barang_keluar[],5,FALSE),""))</f>
        <v>Zwitsal Baby Care Variant 8</v>
      </c>
      <c r="F157">
        <f>IF(tbl_transaction[[#This Row],[Type]]="Inbound",VLOOKUP(tbl_transaction[[#This Row],[Reference Number]],barang_masuk[],6,FALSE),IF(tbl_transaction[[#This Row],[Type]]="Outbound",VLOOKUP(tbl_transaction[[#This Row],[Reference Number]],barang_keluar[],6,FALSE),""))</f>
        <v>30</v>
      </c>
      <c r="G157" t="str">
        <f>IF(tbl_transaction[[#This Row],[Type]]="Inbound",VLOOKUP(tbl_transaction[[#This Row],[Reference Number]],barang_masuk[],7,FALSE),IF(tbl_transaction[[#This Row],[Type]]="Outbound",VLOOKUP(tbl_transaction[[#This Row],[Reference Number]],barang_keluar[],7,FALSE),""))</f>
        <v>Pack</v>
      </c>
      <c r="H157" t="str">
        <f>IF(tbl_transaction[[#This Row],[Type]]="Inbound",VLOOKUP(tbl_transaction[[#This Row],[Reference Number]],barang_masuk[],3,FALSE),IF(tbl_transaction[[#This Row],[Type]]="Outbound",VLOOKUP(tbl_transaction[[#This Row],[Reference Number]],barang_keluar[],3,FALSE),""))</f>
        <v>PT Supplier 32</v>
      </c>
      <c r="I157" t="str">
        <f>IF(D157='Kartu Stok'!$B$2,COUNTIF($D$3:D157,'Kartu Stok'!$B$2),"")</f>
        <v/>
      </c>
      <c r="L157"/>
    </row>
    <row r="158" spans="1:12" ht="14.5" x14ac:dyDescent="0.35">
      <c r="A158" s="2" t="s">
        <v>635</v>
      </c>
      <c r="B158" s="5">
        <f>IF(LEFT(tbl_transaction[[#This Row],[Reference Number]],2)="GR",VLOOKUP(tbl_transaction[[#This Row],[Reference Number]],barang_masuk[],2,FALSE),IF(LEFT(tbl_transaction[[#This Row],[Reference Number]],2)="DO",VLOOKUP(tbl_transaction[[#This Row],[Reference Number]],barang_keluar[],2,FALSE),""))</f>
        <v>46156</v>
      </c>
      <c r="C158" t="str">
        <f t="shared" si="2"/>
        <v>Inbound</v>
      </c>
      <c r="D158" t="str">
        <f>IF(tbl_transaction[[#This Row],[Type]]="Inbound",VLOOKUP(tbl_transaction[[#This Row],[Reference Number]],barang_masuk[],4,FALSE),IF(tbl_transaction[[#This Row],[Type]]="Outbound",VLOOKUP(tbl_transaction[[#This Row],[Reference Number]],barang_keluar[],4,FALSE),""))</f>
        <v>DAR007</v>
      </c>
      <c r="E158" t="str">
        <f>IF(tbl_transaction[[#This Row],[Type]]="Inbound",VLOOKUP(tbl_transaction[[#This Row],[Reference Number]],barang_masuk[],5,FALSE),IF(tbl_transaction[[#This Row],[Type]]="Outbound",VLOOKUP(tbl_transaction[[#This Row],[Reference Number]],barang_keluar[],5,FALSE),""))</f>
        <v>Indomilk Dairy Variant 7</v>
      </c>
      <c r="F158">
        <f>IF(tbl_transaction[[#This Row],[Type]]="Inbound",VLOOKUP(tbl_transaction[[#This Row],[Reference Number]],barang_masuk[],6,FALSE),IF(tbl_transaction[[#This Row],[Type]]="Outbound",VLOOKUP(tbl_transaction[[#This Row],[Reference Number]],barang_keluar[],6,FALSE),""))</f>
        <v>120</v>
      </c>
      <c r="G158" t="str">
        <f>IF(tbl_transaction[[#This Row],[Type]]="Inbound",VLOOKUP(tbl_transaction[[#This Row],[Reference Number]],barang_masuk[],7,FALSE),IF(tbl_transaction[[#This Row],[Type]]="Outbound",VLOOKUP(tbl_transaction[[#This Row],[Reference Number]],barang_keluar[],7,FALSE),""))</f>
        <v>Box</v>
      </c>
      <c r="H158" t="str">
        <f>IF(tbl_transaction[[#This Row],[Type]]="Inbound",VLOOKUP(tbl_transaction[[#This Row],[Reference Number]],barang_masuk[],3,FALSE),IF(tbl_transaction[[#This Row],[Type]]="Outbound",VLOOKUP(tbl_transaction[[#This Row],[Reference Number]],barang_keluar[],3,FALSE),""))</f>
        <v>PT Supplier 26</v>
      </c>
      <c r="I158" t="str">
        <f>IF(D158='Kartu Stok'!$B$2,COUNTIF($D$3:D158,'Kartu Stok'!$B$2),"")</f>
        <v/>
      </c>
      <c r="L158"/>
    </row>
    <row r="159" spans="1:12" ht="14.5" x14ac:dyDescent="0.35">
      <c r="A159" s="2" t="s">
        <v>636</v>
      </c>
      <c r="B159" s="5">
        <f>IF(LEFT(tbl_transaction[[#This Row],[Reference Number]],2)="GR",VLOOKUP(tbl_transaction[[#This Row],[Reference Number]],barang_masuk[],2,FALSE),IF(LEFT(tbl_transaction[[#This Row],[Reference Number]],2)="DO",VLOOKUP(tbl_transaction[[#This Row],[Reference Number]],barang_keluar[],2,FALSE),""))</f>
        <v>46181</v>
      </c>
      <c r="C159" t="str">
        <f t="shared" si="2"/>
        <v>Inbound</v>
      </c>
      <c r="D159" t="str">
        <f>IF(tbl_transaction[[#This Row],[Type]]="Inbound",VLOOKUP(tbl_transaction[[#This Row],[Reference Number]],barang_masuk[],4,FALSE),IF(tbl_transaction[[#This Row],[Type]]="Outbound",VLOOKUP(tbl_transaction[[#This Row],[Reference Number]],barang_keluar[],4,FALSE),""))</f>
        <v>SNK030</v>
      </c>
      <c r="E159" t="str">
        <f>IF(tbl_transaction[[#This Row],[Type]]="Inbound",VLOOKUP(tbl_transaction[[#This Row],[Reference Number]],barang_masuk[],5,FALSE),IF(tbl_transaction[[#This Row],[Type]]="Outbound",VLOOKUP(tbl_transaction[[#This Row],[Reference Number]],barang_keluar[],5,FALSE),""))</f>
        <v>Qtela Snack Variant 30</v>
      </c>
      <c r="F159">
        <f>IF(tbl_transaction[[#This Row],[Type]]="Inbound",VLOOKUP(tbl_transaction[[#This Row],[Reference Number]],barang_masuk[],6,FALSE),IF(tbl_transaction[[#This Row],[Type]]="Outbound",VLOOKUP(tbl_transaction[[#This Row],[Reference Number]],barang_keluar[],6,FALSE),""))</f>
        <v>30</v>
      </c>
      <c r="G159" t="str">
        <f>IF(tbl_transaction[[#This Row],[Type]]="Inbound",VLOOKUP(tbl_transaction[[#This Row],[Reference Number]],barang_masuk[],7,FALSE),IF(tbl_transaction[[#This Row],[Type]]="Outbound",VLOOKUP(tbl_transaction[[#This Row],[Reference Number]],barang_keluar[],7,FALSE),""))</f>
        <v>Pack</v>
      </c>
      <c r="H159" t="str">
        <f>IF(tbl_transaction[[#This Row],[Type]]="Inbound",VLOOKUP(tbl_transaction[[#This Row],[Reference Number]],barang_masuk[],3,FALSE),IF(tbl_transaction[[#This Row],[Type]]="Outbound",VLOOKUP(tbl_transaction[[#This Row],[Reference Number]],barang_keluar[],3,FALSE),""))</f>
        <v>PT Supplier 25</v>
      </c>
      <c r="I159" t="str">
        <f>IF(D159='Kartu Stok'!$B$2,COUNTIF($D$3:D159,'Kartu Stok'!$B$2),"")</f>
        <v/>
      </c>
      <c r="L159"/>
    </row>
    <row r="160" spans="1:12" ht="14.5" x14ac:dyDescent="0.35">
      <c r="A160" s="2" t="s">
        <v>637</v>
      </c>
      <c r="B160" s="5">
        <f>IF(LEFT(tbl_transaction[[#This Row],[Reference Number]],2)="GR",VLOOKUP(tbl_transaction[[#This Row],[Reference Number]],barang_masuk[],2,FALSE),IF(LEFT(tbl_transaction[[#This Row],[Reference Number]],2)="DO",VLOOKUP(tbl_transaction[[#This Row],[Reference Number]],barang_keluar[],2,FALSE),""))</f>
        <v>46191</v>
      </c>
      <c r="C160" t="str">
        <f t="shared" si="2"/>
        <v>Inbound</v>
      </c>
      <c r="D160" t="str">
        <f>IF(tbl_transaction[[#This Row],[Type]]="Inbound",VLOOKUP(tbl_transaction[[#This Row],[Reference Number]],barang_masuk[],4,FALSE),IF(tbl_transaction[[#This Row],[Type]]="Outbound",VLOOKUP(tbl_transaction[[#This Row],[Reference Number]],barang_keluar[],4,FALSE),""))</f>
        <v>SNK012</v>
      </c>
      <c r="E160" t="str">
        <f>IF(tbl_transaction[[#This Row],[Type]]="Inbound",VLOOKUP(tbl_transaction[[#This Row],[Reference Number]],barang_masuk[],5,FALSE),IF(tbl_transaction[[#This Row],[Type]]="Outbound",VLOOKUP(tbl_transaction[[#This Row],[Reference Number]],barang_keluar[],5,FALSE),""))</f>
        <v>Taro Snack Variant 12</v>
      </c>
      <c r="F160">
        <f>IF(tbl_transaction[[#This Row],[Type]]="Inbound",VLOOKUP(tbl_transaction[[#This Row],[Reference Number]],barang_masuk[],6,FALSE),IF(tbl_transaction[[#This Row],[Type]]="Outbound",VLOOKUP(tbl_transaction[[#This Row],[Reference Number]],barang_keluar[],6,FALSE),""))</f>
        <v>120</v>
      </c>
      <c r="G160" t="str">
        <f>IF(tbl_transaction[[#This Row],[Type]]="Inbound",VLOOKUP(tbl_transaction[[#This Row],[Reference Number]],barang_masuk[],7,FALSE),IF(tbl_transaction[[#This Row],[Type]]="Outbound",VLOOKUP(tbl_transaction[[#This Row],[Reference Number]],barang_keluar[],7,FALSE),""))</f>
        <v>Pack</v>
      </c>
      <c r="H160" t="str">
        <f>IF(tbl_transaction[[#This Row],[Type]]="Inbound",VLOOKUP(tbl_transaction[[#This Row],[Reference Number]],barang_masuk[],3,FALSE),IF(tbl_transaction[[#This Row],[Type]]="Outbound",VLOOKUP(tbl_transaction[[#This Row],[Reference Number]],barang_keluar[],3,FALSE),""))</f>
        <v>PT Supplier 31</v>
      </c>
      <c r="I160" t="str">
        <f>IF(D160='Kartu Stok'!$B$2,COUNTIF($D$3:D160,'Kartu Stok'!$B$2),"")</f>
        <v/>
      </c>
      <c r="L160"/>
    </row>
    <row r="161" spans="1:12" ht="14.5" x14ac:dyDescent="0.35">
      <c r="A161" s="2" t="s">
        <v>638</v>
      </c>
      <c r="B161" s="5">
        <f>IF(LEFT(tbl_transaction[[#This Row],[Reference Number]],2)="GR",VLOOKUP(tbl_transaction[[#This Row],[Reference Number]],barang_masuk[],2,FALSE),IF(LEFT(tbl_transaction[[#This Row],[Reference Number]],2)="DO",VLOOKUP(tbl_transaction[[#This Row],[Reference Number]],barang_keluar[],2,FALSE),""))</f>
        <v>46176</v>
      </c>
      <c r="C161" t="str">
        <f t="shared" si="2"/>
        <v>Inbound</v>
      </c>
      <c r="D161" t="str">
        <f>IF(tbl_transaction[[#This Row],[Type]]="Inbound",VLOOKUP(tbl_transaction[[#This Row],[Reference Number]],barang_masuk[],4,FALSE),IF(tbl_transaction[[#This Row],[Type]]="Outbound",VLOOKUP(tbl_transaction[[#This Row],[Reference Number]],barang_keluar[],4,FALSE),""))</f>
        <v>SNK026</v>
      </c>
      <c r="E161" t="str">
        <f>IF(tbl_transaction[[#This Row],[Type]]="Inbound",VLOOKUP(tbl_transaction[[#This Row],[Reference Number]],barang_masuk[],5,FALSE),IF(tbl_transaction[[#This Row],[Type]]="Outbound",VLOOKUP(tbl_transaction[[#This Row],[Reference Number]],barang_keluar[],5,FALSE),""))</f>
        <v>Chitato Snack Variant 26</v>
      </c>
      <c r="F161">
        <f>IF(tbl_transaction[[#This Row],[Type]]="Inbound",VLOOKUP(tbl_transaction[[#This Row],[Reference Number]],barang_masuk[],6,FALSE),IF(tbl_transaction[[#This Row],[Type]]="Outbound",VLOOKUP(tbl_transaction[[#This Row],[Reference Number]],barang_keluar[],6,FALSE),""))</f>
        <v>30</v>
      </c>
      <c r="G161" t="str">
        <f>IF(tbl_transaction[[#This Row],[Type]]="Inbound",VLOOKUP(tbl_transaction[[#This Row],[Reference Number]],barang_masuk[],7,FALSE),IF(tbl_transaction[[#This Row],[Type]]="Outbound",VLOOKUP(tbl_transaction[[#This Row],[Reference Number]],barang_keluar[],7,FALSE),""))</f>
        <v>Pack</v>
      </c>
      <c r="H161" t="str">
        <f>IF(tbl_transaction[[#This Row],[Type]]="Inbound",VLOOKUP(tbl_transaction[[#This Row],[Reference Number]],barang_masuk[],3,FALSE),IF(tbl_transaction[[#This Row],[Type]]="Outbound",VLOOKUP(tbl_transaction[[#This Row],[Reference Number]],barang_keluar[],3,FALSE),""))</f>
        <v>PT Supplier 02</v>
      </c>
      <c r="I161" t="str">
        <f>IF(D161='Kartu Stok'!$B$2,COUNTIF($D$3:D161,'Kartu Stok'!$B$2),"")</f>
        <v/>
      </c>
      <c r="L161"/>
    </row>
    <row r="162" spans="1:12" ht="14.5" x14ac:dyDescent="0.35">
      <c r="A162" s="2" t="s">
        <v>639</v>
      </c>
      <c r="B162" s="5">
        <f>IF(LEFT(tbl_transaction[[#This Row],[Reference Number]],2)="GR",VLOOKUP(tbl_transaction[[#This Row],[Reference Number]],barang_masuk[],2,FALSE),IF(LEFT(tbl_transaction[[#This Row],[Reference Number]],2)="DO",VLOOKUP(tbl_transaction[[#This Row],[Reference Number]],barang_keluar[],2,FALSE),""))</f>
        <v>46160</v>
      </c>
      <c r="C162" t="str">
        <f t="shared" si="2"/>
        <v>Inbound</v>
      </c>
      <c r="D162" t="str">
        <f>IF(tbl_transaction[[#This Row],[Type]]="Inbound",VLOOKUP(tbl_transaction[[#This Row],[Reference Number]],barang_masuk[],4,FALSE),IF(tbl_transaction[[#This Row],[Type]]="Outbound",VLOOKUP(tbl_transaction[[#This Row],[Reference Number]],barang_keluar[],4,FALSE),""))</f>
        <v>DAR005</v>
      </c>
      <c r="E162" t="str">
        <f>IF(tbl_transaction[[#This Row],[Type]]="Inbound",VLOOKUP(tbl_transaction[[#This Row],[Reference Number]],barang_masuk[],5,FALSE),IF(tbl_transaction[[#This Row],[Type]]="Outbound",VLOOKUP(tbl_transaction[[#This Row],[Reference Number]],barang_keluar[],5,FALSE),""))</f>
        <v>Indomilk Dairy Variant 5</v>
      </c>
      <c r="F162">
        <f>IF(tbl_transaction[[#This Row],[Type]]="Inbound",VLOOKUP(tbl_transaction[[#This Row],[Reference Number]],barang_masuk[],6,FALSE),IF(tbl_transaction[[#This Row],[Type]]="Outbound",VLOOKUP(tbl_transaction[[#This Row],[Reference Number]],barang_keluar[],6,FALSE),""))</f>
        <v>80</v>
      </c>
      <c r="G162" t="str">
        <f>IF(tbl_transaction[[#This Row],[Type]]="Inbound",VLOOKUP(tbl_transaction[[#This Row],[Reference Number]],barang_masuk[],7,FALSE),IF(tbl_transaction[[#This Row],[Type]]="Outbound",VLOOKUP(tbl_transaction[[#This Row],[Reference Number]],barang_keluar[],7,FALSE),""))</f>
        <v>Box</v>
      </c>
      <c r="H162" t="str">
        <f>IF(tbl_transaction[[#This Row],[Type]]="Inbound",VLOOKUP(tbl_transaction[[#This Row],[Reference Number]],barang_masuk[],3,FALSE),IF(tbl_transaction[[#This Row],[Type]]="Outbound",VLOOKUP(tbl_transaction[[#This Row],[Reference Number]],barang_keluar[],3,FALSE),""))</f>
        <v>PT Supplier 10</v>
      </c>
      <c r="I162" t="str">
        <f>IF(D162='Kartu Stok'!$B$2,COUNTIF($D$3:D162,'Kartu Stok'!$B$2),"")</f>
        <v/>
      </c>
      <c r="L162"/>
    </row>
    <row r="163" spans="1:12" ht="14.5" x14ac:dyDescent="0.35">
      <c r="A163" s="2" t="s">
        <v>640</v>
      </c>
      <c r="B163" s="5">
        <f>IF(LEFT(tbl_transaction[[#This Row],[Reference Number]],2)="GR",VLOOKUP(tbl_transaction[[#This Row],[Reference Number]],barang_masuk[],2,FALSE),IF(LEFT(tbl_transaction[[#This Row],[Reference Number]],2)="DO",VLOOKUP(tbl_transaction[[#This Row],[Reference Number]],barang_keluar[],2,FALSE),""))</f>
        <v>46173</v>
      </c>
      <c r="C163" t="str">
        <f t="shared" si="2"/>
        <v>Inbound</v>
      </c>
      <c r="D163" t="str">
        <f>IF(tbl_transaction[[#This Row],[Type]]="Inbound",VLOOKUP(tbl_transaction[[#This Row],[Reference Number]],barang_masuk[],4,FALSE),IF(tbl_transaction[[#This Row],[Type]]="Outbound",VLOOKUP(tbl_transaction[[#This Row],[Reference Number]],barang_keluar[],4,FALSE),""))</f>
        <v>PER012</v>
      </c>
      <c r="E163" t="str">
        <f>IF(tbl_transaction[[#This Row],[Type]]="Inbound",VLOOKUP(tbl_transaction[[#This Row],[Reference Number]],barang_masuk[],5,FALSE),IF(tbl_transaction[[#This Row],[Type]]="Outbound",VLOOKUP(tbl_transaction[[#This Row],[Reference Number]],barang_keluar[],5,FALSE),""))</f>
        <v>Sunsilk Personal Care Variant 12</v>
      </c>
      <c r="F163">
        <f>IF(tbl_transaction[[#This Row],[Type]]="Inbound",VLOOKUP(tbl_transaction[[#This Row],[Reference Number]],barang_masuk[],6,FALSE),IF(tbl_transaction[[#This Row],[Type]]="Outbound",VLOOKUP(tbl_transaction[[#This Row],[Reference Number]],barang_keluar[],6,FALSE),""))</f>
        <v>40</v>
      </c>
      <c r="G163" t="str">
        <f>IF(tbl_transaction[[#This Row],[Type]]="Inbound",VLOOKUP(tbl_transaction[[#This Row],[Reference Number]],barang_masuk[],7,FALSE),IF(tbl_transaction[[#This Row],[Type]]="Outbound",VLOOKUP(tbl_transaction[[#This Row],[Reference Number]],barang_keluar[],7,FALSE),""))</f>
        <v>Bottle</v>
      </c>
      <c r="H163" t="str">
        <f>IF(tbl_transaction[[#This Row],[Type]]="Inbound",VLOOKUP(tbl_transaction[[#This Row],[Reference Number]],barang_masuk[],3,FALSE),IF(tbl_transaction[[#This Row],[Type]]="Outbound",VLOOKUP(tbl_transaction[[#This Row],[Reference Number]],barang_keluar[],3,FALSE),""))</f>
        <v>PT Supplier 09</v>
      </c>
      <c r="I163" t="str">
        <f>IF(D163='Kartu Stok'!$B$2,COUNTIF($D$3:D163,'Kartu Stok'!$B$2),"")</f>
        <v/>
      </c>
      <c r="L163"/>
    </row>
    <row r="164" spans="1:12" ht="14.5" x14ac:dyDescent="0.35">
      <c r="A164" s="2" t="s">
        <v>641</v>
      </c>
      <c r="B164" s="5">
        <f>IF(LEFT(tbl_transaction[[#This Row],[Reference Number]],2)="GR",VLOOKUP(tbl_transaction[[#This Row],[Reference Number]],barang_masuk[],2,FALSE),IF(LEFT(tbl_transaction[[#This Row],[Reference Number]],2)="DO",VLOOKUP(tbl_transaction[[#This Row],[Reference Number]],barang_keluar[],2,FALSE),""))</f>
        <v>46128</v>
      </c>
      <c r="C164" t="str">
        <f t="shared" si="2"/>
        <v>Inbound</v>
      </c>
      <c r="D164" t="str">
        <f>IF(tbl_transaction[[#This Row],[Type]]="Inbound",VLOOKUP(tbl_transaction[[#This Row],[Reference Number]],barang_masuk[],4,FALSE),IF(tbl_transaction[[#This Row],[Type]]="Outbound",VLOOKUP(tbl_transaction[[#This Row],[Reference Number]],barang_keluar[],4,FALSE),""))</f>
        <v>INS025</v>
      </c>
      <c r="E164" t="str">
        <f>IF(tbl_transaction[[#This Row],[Type]]="Inbound",VLOOKUP(tbl_transaction[[#This Row],[Reference Number]],barang_masuk[],5,FALSE),IF(tbl_transaction[[#This Row],[Type]]="Outbound",VLOOKUP(tbl_transaction[[#This Row],[Reference Number]],barang_keluar[],5,FALSE),""))</f>
        <v>Indomie Instant Food Variant 25</v>
      </c>
      <c r="F164">
        <f>IF(tbl_transaction[[#This Row],[Type]]="Inbound",VLOOKUP(tbl_transaction[[#This Row],[Reference Number]],barang_masuk[],6,FALSE),IF(tbl_transaction[[#This Row],[Type]]="Outbound",VLOOKUP(tbl_transaction[[#This Row],[Reference Number]],barang_keluar[],6,FALSE),""))</f>
        <v>80</v>
      </c>
      <c r="G164" t="str">
        <f>IF(tbl_transaction[[#This Row],[Type]]="Inbound",VLOOKUP(tbl_transaction[[#This Row],[Reference Number]],barang_masuk[],7,FALSE),IF(tbl_transaction[[#This Row],[Type]]="Outbound",VLOOKUP(tbl_transaction[[#This Row],[Reference Number]],barang_keluar[],7,FALSE),""))</f>
        <v>Pack</v>
      </c>
      <c r="H164" t="str">
        <f>IF(tbl_transaction[[#This Row],[Type]]="Inbound",VLOOKUP(tbl_transaction[[#This Row],[Reference Number]],barang_masuk[],3,FALSE),IF(tbl_transaction[[#This Row],[Type]]="Outbound",VLOOKUP(tbl_transaction[[#This Row],[Reference Number]],barang_keluar[],3,FALSE),""))</f>
        <v>PT Supplier 28</v>
      </c>
      <c r="I164" t="str">
        <f>IF(D164='Kartu Stok'!$B$2,COUNTIF($D$3:D164,'Kartu Stok'!$B$2),"")</f>
        <v/>
      </c>
      <c r="L164"/>
    </row>
    <row r="165" spans="1:12" ht="14.5" x14ac:dyDescent="0.35">
      <c r="A165" s="2" t="s">
        <v>642</v>
      </c>
      <c r="B165" s="5">
        <f>IF(LEFT(tbl_transaction[[#This Row],[Reference Number]],2)="GR",VLOOKUP(tbl_transaction[[#This Row],[Reference Number]],barang_masuk[],2,FALSE),IF(LEFT(tbl_transaction[[#This Row],[Reference Number]],2)="DO",VLOOKUP(tbl_transaction[[#This Row],[Reference Number]],barang_keluar[],2,FALSE),""))</f>
        <v>46064</v>
      </c>
      <c r="C165" t="str">
        <f t="shared" si="2"/>
        <v>Inbound</v>
      </c>
      <c r="D165" t="str">
        <f>IF(tbl_transaction[[#This Row],[Type]]="Inbound",VLOOKUP(tbl_transaction[[#This Row],[Reference Number]],barang_masuk[],4,FALSE),IF(tbl_transaction[[#This Row],[Type]]="Outbound",VLOOKUP(tbl_transaction[[#This Row],[Reference Number]],barang_keluar[],4,FALSE),""))</f>
        <v>INS004</v>
      </c>
      <c r="E165" t="str">
        <f>IF(tbl_transaction[[#This Row],[Type]]="Inbound",VLOOKUP(tbl_transaction[[#This Row],[Reference Number]],barang_masuk[],5,FALSE),IF(tbl_transaction[[#This Row],[Type]]="Outbound",VLOOKUP(tbl_transaction[[#This Row],[Reference Number]],barang_keluar[],5,FALSE),""))</f>
        <v>Sarimi Instant Food Variant 4</v>
      </c>
      <c r="F165">
        <f>IF(tbl_transaction[[#This Row],[Type]]="Inbound",VLOOKUP(tbl_transaction[[#This Row],[Reference Number]],barang_masuk[],6,FALSE),IF(tbl_transaction[[#This Row],[Type]]="Outbound",VLOOKUP(tbl_transaction[[#This Row],[Reference Number]],barang_keluar[],6,FALSE),""))</f>
        <v>200</v>
      </c>
      <c r="G165" t="str">
        <f>IF(tbl_transaction[[#This Row],[Type]]="Inbound",VLOOKUP(tbl_transaction[[#This Row],[Reference Number]],barang_masuk[],7,FALSE),IF(tbl_transaction[[#This Row],[Type]]="Outbound",VLOOKUP(tbl_transaction[[#This Row],[Reference Number]],barang_keluar[],7,FALSE),""))</f>
        <v>Pack</v>
      </c>
      <c r="H165" t="str">
        <f>IF(tbl_transaction[[#This Row],[Type]]="Inbound",VLOOKUP(tbl_transaction[[#This Row],[Reference Number]],barang_masuk[],3,FALSE),IF(tbl_transaction[[#This Row],[Type]]="Outbound",VLOOKUP(tbl_transaction[[#This Row],[Reference Number]],barang_keluar[],3,FALSE),""))</f>
        <v>PT Supplier 27</v>
      </c>
      <c r="I165" t="str">
        <f>IF(D165='Kartu Stok'!$B$2,COUNTIF($D$3:D165,'Kartu Stok'!$B$2),"")</f>
        <v/>
      </c>
      <c r="L165"/>
    </row>
    <row r="166" spans="1:12" ht="14.5" x14ac:dyDescent="0.35">
      <c r="A166" s="2" t="s">
        <v>643</v>
      </c>
      <c r="B166" s="5">
        <f>IF(LEFT(tbl_transaction[[#This Row],[Reference Number]],2)="GR",VLOOKUP(tbl_transaction[[#This Row],[Reference Number]],barang_masuk[],2,FALSE),IF(LEFT(tbl_transaction[[#This Row],[Reference Number]],2)="DO",VLOOKUP(tbl_transaction[[#This Row],[Reference Number]],barang_keluar[],2,FALSE),""))</f>
        <v>46176</v>
      </c>
      <c r="C166" t="str">
        <f t="shared" si="2"/>
        <v>Inbound</v>
      </c>
      <c r="D166" t="str">
        <f>IF(tbl_transaction[[#This Row],[Type]]="Inbound",VLOOKUP(tbl_transaction[[#This Row],[Reference Number]],barang_masuk[],4,FALSE),IF(tbl_transaction[[#This Row],[Type]]="Outbound",VLOOKUP(tbl_transaction[[#This Row],[Reference Number]],barang_keluar[],4,FALSE),""))</f>
        <v>BEV004</v>
      </c>
      <c r="E166" t="str">
        <f>IF(tbl_transaction[[#This Row],[Type]]="Inbound",VLOOKUP(tbl_transaction[[#This Row],[Reference Number]],barang_masuk[],5,FALSE),IF(tbl_transaction[[#This Row],[Type]]="Outbound",VLOOKUP(tbl_transaction[[#This Row],[Reference Number]],barang_keluar[],5,FALSE),""))</f>
        <v>Aqua Beverage Variant 4</v>
      </c>
      <c r="F166">
        <f>IF(tbl_transaction[[#This Row],[Type]]="Inbound",VLOOKUP(tbl_transaction[[#This Row],[Reference Number]],barang_masuk[],6,FALSE),IF(tbl_transaction[[#This Row],[Type]]="Outbound",VLOOKUP(tbl_transaction[[#This Row],[Reference Number]],barang_keluar[],6,FALSE),""))</f>
        <v>50</v>
      </c>
      <c r="G166" t="str">
        <f>IF(tbl_transaction[[#This Row],[Type]]="Inbound",VLOOKUP(tbl_transaction[[#This Row],[Reference Number]],barang_masuk[],7,FALSE),IF(tbl_transaction[[#This Row],[Type]]="Outbound",VLOOKUP(tbl_transaction[[#This Row],[Reference Number]],barang_keluar[],7,FALSE),""))</f>
        <v>Bottle</v>
      </c>
      <c r="H166" t="str">
        <f>IF(tbl_transaction[[#This Row],[Type]]="Inbound",VLOOKUP(tbl_transaction[[#This Row],[Reference Number]],barang_masuk[],3,FALSE),IF(tbl_transaction[[#This Row],[Type]]="Outbound",VLOOKUP(tbl_transaction[[#This Row],[Reference Number]],barang_keluar[],3,FALSE),""))</f>
        <v>PT Supplier 21</v>
      </c>
      <c r="I166" t="str">
        <f>IF(D166='Kartu Stok'!$B$2,COUNTIF($D$3:D166,'Kartu Stok'!$B$2),"")</f>
        <v/>
      </c>
      <c r="L166"/>
    </row>
    <row r="167" spans="1:12" ht="14.5" x14ac:dyDescent="0.35">
      <c r="A167" s="2" t="s">
        <v>644</v>
      </c>
      <c r="B167" s="5">
        <f>IF(LEFT(tbl_transaction[[#This Row],[Reference Number]],2)="GR",VLOOKUP(tbl_transaction[[#This Row],[Reference Number]],barang_masuk[],2,FALSE),IF(LEFT(tbl_transaction[[#This Row],[Reference Number]],2)="DO",VLOOKUP(tbl_transaction[[#This Row],[Reference Number]],barang_keluar[],2,FALSE),""))</f>
        <v>46039</v>
      </c>
      <c r="C167" t="str">
        <f t="shared" si="2"/>
        <v>Inbound</v>
      </c>
      <c r="D167" t="str">
        <f>IF(tbl_transaction[[#This Row],[Type]]="Inbound",VLOOKUP(tbl_transaction[[#This Row],[Reference Number]],barang_masuk[],4,FALSE),IF(tbl_transaction[[#This Row],[Type]]="Outbound",VLOOKUP(tbl_transaction[[#This Row],[Reference Number]],barang_keluar[],4,FALSE),""))</f>
        <v>SNK018</v>
      </c>
      <c r="E167" t="str">
        <f>IF(tbl_transaction[[#This Row],[Type]]="Inbound",VLOOKUP(tbl_transaction[[#This Row],[Reference Number]],barang_masuk[],5,FALSE),IF(tbl_transaction[[#This Row],[Type]]="Outbound",VLOOKUP(tbl_transaction[[#This Row],[Reference Number]],barang_keluar[],5,FALSE),""))</f>
        <v>Taro Snack Variant 18</v>
      </c>
      <c r="F167">
        <f>IF(tbl_transaction[[#This Row],[Type]]="Inbound",VLOOKUP(tbl_transaction[[#This Row],[Reference Number]],barang_masuk[],6,FALSE),IF(tbl_transaction[[#This Row],[Type]]="Outbound",VLOOKUP(tbl_transaction[[#This Row],[Reference Number]],barang_keluar[],6,FALSE),""))</f>
        <v>50</v>
      </c>
      <c r="G167" t="str">
        <f>IF(tbl_transaction[[#This Row],[Type]]="Inbound",VLOOKUP(tbl_transaction[[#This Row],[Reference Number]],barang_masuk[],7,FALSE),IF(tbl_transaction[[#This Row],[Type]]="Outbound",VLOOKUP(tbl_transaction[[#This Row],[Reference Number]],barang_keluar[],7,FALSE),""))</f>
        <v>Pack</v>
      </c>
      <c r="H167" t="str">
        <f>IF(tbl_transaction[[#This Row],[Type]]="Inbound",VLOOKUP(tbl_transaction[[#This Row],[Reference Number]],barang_masuk[],3,FALSE),IF(tbl_transaction[[#This Row],[Type]]="Outbound",VLOOKUP(tbl_transaction[[#This Row],[Reference Number]],barang_keluar[],3,FALSE),""))</f>
        <v>PT Supplier 20</v>
      </c>
      <c r="I167" t="str">
        <f>IF(D167='Kartu Stok'!$B$2,COUNTIF($D$3:D167,'Kartu Stok'!$B$2),"")</f>
        <v/>
      </c>
      <c r="L167"/>
    </row>
    <row r="168" spans="1:12" ht="14.5" x14ac:dyDescent="0.35">
      <c r="A168" s="2" t="s">
        <v>645</v>
      </c>
      <c r="B168" s="5">
        <f>IF(LEFT(tbl_transaction[[#This Row],[Reference Number]],2)="GR",VLOOKUP(tbl_transaction[[#This Row],[Reference Number]],barang_masuk[],2,FALSE),IF(LEFT(tbl_transaction[[#This Row],[Reference Number]],2)="DO",VLOOKUP(tbl_transaction[[#This Row],[Reference Number]],barang_keluar[],2,FALSE),""))</f>
        <v>46125</v>
      </c>
      <c r="C168" t="str">
        <f t="shared" si="2"/>
        <v>Inbound</v>
      </c>
      <c r="D168" t="str">
        <f>IF(tbl_transaction[[#This Row],[Type]]="Inbound",VLOOKUP(tbl_transaction[[#This Row],[Reference Number]],barang_masuk[],4,FALSE),IF(tbl_transaction[[#This Row],[Type]]="Outbound",VLOOKUP(tbl_transaction[[#This Row],[Reference Number]],barang_keluar[],4,FALSE),""))</f>
        <v>INS018</v>
      </c>
      <c r="E168" t="str">
        <f>IF(tbl_transaction[[#This Row],[Type]]="Inbound",VLOOKUP(tbl_transaction[[#This Row],[Reference Number]],barang_masuk[],5,FALSE),IF(tbl_transaction[[#This Row],[Type]]="Outbound",VLOOKUP(tbl_transaction[[#This Row],[Reference Number]],barang_keluar[],5,FALSE),""))</f>
        <v>Indomie Instant Food Variant 18</v>
      </c>
      <c r="F168">
        <f>IF(tbl_transaction[[#This Row],[Type]]="Inbound",VLOOKUP(tbl_transaction[[#This Row],[Reference Number]],barang_masuk[],6,FALSE),IF(tbl_transaction[[#This Row],[Type]]="Outbound",VLOOKUP(tbl_transaction[[#This Row],[Reference Number]],barang_keluar[],6,FALSE),""))</f>
        <v>50</v>
      </c>
      <c r="G168" t="str">
        <f>IF(tbl_transaction[[#This Row],[Type]]="Inbound",VLOOKUP(tbl_transaction[[#This Row],[Reference Number]],barang_masuk[],7,FALSE),IF(tbl_transaction[[#This Row],[Type]]="Outbound",VLOOKUP(tbl_transaction[[#This Row],[Reference Number]],barang_keluar[],7,FALSE),""))</f>
        <v>Pack</v>
      </c>
      <c r="H168" t="str">
        <f>IF(tbl_transaction[[#This Row],[Type]]="Inbound",VLOOKUP(tbl_transaction[[#This Row],[Reference Number]],barang_masuk[],3,FALSE),IF(tbl_transaction[[#This Row],[Type]]="Outbound",VLOOKUP(tbl_transaction[[#This Row],[Reference Number]],barang_keluar[],3,FALSE),""))</f>
        <v>PT Supplier 03</v>
      </c>
      <c r="I168" t="str">
        <f>IF(D168='Kartu Stok'!$B$2,COUNTIF($D$3:D168,'Kartu Stok'!$B$2),"")</f>
        <v/>
      </c>
      <c r="L168"/>
    </row>
    <row r="169" spans="1:12" ht="14.5" x14ac:dyDescent="0.35">
      <c r="A169" s="2" t="s">
        <v>646</v>
      </c>
      <c r="B169" s="5">
        <f>IF(LEFT(tbl_transaction[[#This Row],[Reference Number]],2)="GR",VLOOKUP(tbl_transaction[[#This Row],[Reference Number]],barang_masuk[],2,FALSE),IF(LEFT(tbl_transaction[[#This Row],[Reference Number]],2)="DO",VLOOKUP(tbl_transaction[[#This Row],[Reference Number]],barang_keluar[],2,FALSE),""))</f>
        <v>46159</v>
      </c>
      <c r="C169" t="str">
        <f t="shared" si="2"/>
        <v>Inbound</v>
      </c>
      <c r="D169" t="str">
        <f>IF(tbl_transaction[[#This Row],[Type]]="Inbound",VLOOKUP(tbl_transaction[[#This Row],[Reference Number]],barang_masuk[],4,FALSE),IF(tbl_transaction[[#This Row],[Type]]="Outbound",VLOOKUP(tbl_transaction[[#This Row],[Reference Number]],barang_keluar[],4,FALSE),""))</f>
        <v>PER027</v>
      </c>
      <c r="E169" t="str">
        <f>IF(tbl_transaction[[#This Row],[Type]]="Inbound",VLOOKUP(tbl_transaction[[#This Row],[Reference Number]],barang_masuk[],5,FALSE),IF(tbl_transaction[[#This Row],[Type]]="Outbound",VLOOKUP(tbl_transaction[[#This Row],[Reference Number]],barang_keluar[],5,FALSE),""))</f>
        <v>Sunsilk Personal Care Variant 27</v>
      </c>
      <c r="F169">
        <f>IF(tbl_transaction[[#This Row],[Type]]="Inbound",VLOOKUP(tbl_transaction[[#This Row],[Reference Number]],barang_masuk[],6,FALSE),IF(tbl_transaction[[#This Row],[Type]]="Outbound",VLOOKUP(tbl_transaction[[#This Row],[Reference Number]],barang_keluar[],6,FALSE),""))</f>
        <v>200</v>
      </c>
      <c r="G169" t="str">
        <f>IF(tbl_transaction[[#This Row],[Type]]="Inbound",VLOOKUP(tbl_transaction[[#This Row],[Reference Number]],barang_masuk[],7,FALSE),IF(tbl_transaction[[#This Row],[Type]]="Outbound",VLOOKUP(tbl_transaction[[#This Row],[Reference Number]],barang_keluar[],7,FALSE),""))</f>
        <v>Bottle</v>
      </c>
      <c r="H169" t="str">
        <f>IF(tbl_transaction[[#This Row],[Type]]="Inbound",VLOOKUP(tbl_transaction[[#This Row],[Reference Number]],barang_masuk[],3,FALSE),IF(tbl_transaction[[#This Row],[Type]]="Outbound",VLOOKUP(tbl_transaction[[#This Row],[Reference Number]],barang_keluar[],3,FALSE),""))</f>
        <v>PT Supplier 06</v>
      </c>
      <c r="I169" t="str">
        <f>IF(D169='Kartu Stok'!$B$2,COUNTIF($D$3:D169,'Kartu Stok'!$B$2),"")</f>
        <v/>
      </c>
      <c r="L169"/>
    </row>
    <row r="170" spans="1:12" ht="14.5" x14ac:dyDescent="0.35">
      <c r="A170" s="2" t="s">
        <v>647</v>
      </c>
      <c r="B170" s="5">
        <f>IF(LEFT(tbl_transaction[[#This Row],[Reference Number]],2)="GR",VLOOKUP(tbl_transaction[[#This Row],[Reference Number]],barang_masuk[],2,FALSE),IF(LEFT(tbl_transaction[[#This Row],[Reference Number]],2)="DO",VLOOKUP(tbl_transaction[[#This Row],[Reference Number]],barang_keluar[],2,FALSE),""))</f>
        <v>46116</v>
      </c>
      <c r="C170" t="str">
        <f t="shared" si="2"/>
        <v>Inbound</v>
      </c>
      <c r="D170" t="str">
        <f>IF(tbl_transaction[[#This Row],[Type]]="Inbound",VLOOKUP(tbl_transaction[[#This Row],[Reference Number]],barang_masuk[],4,FALSE),IF(tbl_transaction[[#This Row],[Type]]="Outbound",VLOOKUP(tbl_transaction[[#This Row],[Reference Number]],barang_keluar[],4,FALSE),""))</f>
        <v>BAB016</v>
      </c>
      <c r="E170" t="str">
        <f>IF(tbl_transaction[[#This Row],[Type]]="Inbound",VLOOKUP(tbl_transaction[[#This Row],[Reference Number]],barang_masuk[],5,FALSE),IF(tbl_transaction[[#This Row],[Type]]="Outbound",VLOOKUP(tbl_transaction[[#This Row],[Reference Number]],barang_keluar[],5,FALSE),""))</f>
        <v>MamyPoko Baby Care Variant 16</v>
      </c>
      <c r="F170">
        <f>IF(tbl_transaction[[#This Row],[Type]]="Inbound",VLOOKUP(tbl_transaction[[#This Row],[Reference Number]],barang_masuk[],6,FALSE),IF(tbl_transaction[[#This Row],[Type]]="Outbound",VLOOKUP(tbl_transaction[[#This Row],[Reference Number]],barang_keluar[],6,FALSE),""))</f>
        <v>120</v>
      </c>
      <c r="G170" t="str">
        <f>IF(tbl_transaction[[#This Row],[Type]]="Inbound",VLOOKUP(tbl_transaction[[#This Row],[Reference Number]],barang_masuk[],7,FALSE),IF(tbl_transaction[[#This Row],[Type]]="Outbound",VLOOKUP(tbl_transaction[[#This Row],[Reference Number]],barang_keluar[],7,FALSE),""))</f>
        <v>Pack</v>
      </c>
      <c r="H170" t="str">
        <f>IF(tbl_transaction[[#This Row],[Type]]="Inbound",VLOOKUP(tbl_transaction[[#This Row],[Reference Number]],barang_masuk[],3,FALSE),IF(tbl_transaction[[#This Row],[Type]]="Outbound",VLOOKUP(tbl_transaction[[#This Row],[Reference Number]],barang_keluar[],3,FALSE),""))</f>
        <v>PT Supplier 26</v>
      </c>
      <c r="I170" t="str">
        <f>IF(D170='Kartu Stok'!$B$2,COUNTIF($D$3:D170,'Kartu Stok'!$B$2),"")</f>
        <v/>
      </c>
      <c r="L170"/>
    </row>
    <row r="171" spans="1:12" ht="14.5" x14ac:dyDescent="0.35">
      <c r="A171" s="2" t="s">
        <v>648</v>
      </c>
      <c r="B171" s="5">
        <f>IF(LEFT(tbl_transaction[[#This Row],[Reference Number]],2)="GR",VLOOKUP(tbl_transaction[[#This Row],[Reference Number]],barang_masuk[],2,FALSE),IF(LEFT(tbl_transaction[[#This Row],[Reference Number]],2)="DO",VLOOKUP(tbl_transaction[[#This Row],[Reference Number]],barang_keluar[],2,FALSE),""))</f>
        <v>46050</v>
      </c>
      <c r="C171" t="str">
        <f t="shared" si="2"/>
        <v>Inbound</v>
      </c>
      <c r="D171" t="str">
        <f>IF(tbl_transaction[[#This Row],[Type]]="Inbound",VLOOKUP(tbl_transaction[[#This Row],[Reference Number]],barang_masuk[],4,FALSE),IF(tbl_transaction[[#This Row],[Type]]="Outbound",VLOOKUP(tbl_transaction[[#This Row],[Reference Number]],barang_keluar[],4,FALSE),""))</f>
        <v>INS021</v>
      </c>
      <c r="E171" t="str">
        <f>IF(tbl_transaction[[#This Row],[Type]]="Inbound",VLOOKUP(tbl_transaction[[#This Row],[Reference Number]],barang_masuk[],5,FALSE),IF(tbl_transaction[[#This Row],[Type]]="Outbound",VLOOKUP(tbl_transaction[[#This Row],[Reference Number]],barang_keluar[],5,FALSE),""))</f>
        <v>Sarimi Instant Food Variant 21</v>
      </c>
      <c r="F171">
        <f>IF(tbl_transaction[[#This Row],[Type]]="Inbound",VLOOKUP(tbl_transaction[[#This Row],[Reference Number]],barang_masuk[],6,FALSE),IF(tbl_transaction[[#This Row],[Type]]="Outbound",VLOOKUP(tbl_transaction[[#This Row],[Reference Number]],barang_keluar[],6,FALSE),""))</f>
        <v>100</v>
      </c>
      <c r="G171" t="str">
        <f>IF(tbl_transaction[[#This Row],[Type]]="Inbound",VLOOKUP(tbl_transaction[[#This Row],[Reference Number]],barang_masuk[],7,FALSE),IF(tbl_transaction[[#This Row],[Type]]="Outbound",VLOOKUP(tbl_transaction[[#This Row],[Reference Number]],barang_keluar[],7,FALSE),""))</f>
        <v>Pack</v>
      </c>
      <c r="H171" t="str">
        <f>IF(tbl_transaction[[#This Row],[Type]]="Inbound",VLOOKUP(tbl_transaction[[#This Row],[Reference Number]],barang_masuk[],3,FALSE),IF(tbl_transaction[[#This Row],[Type]]="Outbound",VLOOKUP(tbl_transaction[[#This Row],[Reference Number]],barang_keluar[],3,FALSE),""))</f>
        <v>PT Supplier 31</v>
      </c>
      <c r="I171" t="str">
        <f>IF(D171='Kartu Stok'!$B$2,COUNTIF($D$3:D171,'Kartu Stok'!$B$2),"")</f>
        <v/>
      </c>
      <c r="L171"/>
    </row>
    <row r="172" spans="1:12" ht="14.5" x14ac:dyDescent="0.35">
      <c r="A172" s="2" t="s">
        <v>649</v>
      </c>
      <c r="B172" s="5">
        <f>IF(LEFT(tbl_transaction[[#This Row],[Reference Number]],2)="GR",VLOOKUP(tbl_transaction[[#This Row],[Reference Number]],barang_masuk[],2,FALSE),IF(LEFT(tbl_transaction[[#This Row],[Reference Number]],2)="DO",VLOOKUP(tbl_transaction[[#This Row],[Reference Number]],barang_keluar[],2,FALSE),""))</f>
        <v>46091</v>
      </c>
      <c r="C172" t="str">
        <f t="shared" si="2"/>
        <v>Inbound</v>
      </c>
      <c r="D172" t="str">
        <f>IF(tbl_transaction[[#This Row],[Type]]="Inbound",VLOOKUP(tbl_transaction[[#This Row],[Reference Number]],barang_masuk[],4,FALSE),IF(tbl_transaction[[#This Row],[Type]]="Outbound",VLOOKUP(tbl_transaction[[#This Row],[Reference Number]],barang_keluar[],4,FALSE),""))</f>
        <v>BEV014</v>
      </c>
      <c r="E172" t="str">
        <f>IF(tbl_transaction[[#This Row],[Type]]="Inbound",VLOOKUP(tbl_transaction[[#This Row],[Reference Number]],barang_masuk[],5,FALSE),IF(tbl_transaction[[#This Row],[Type]]="Outbound",VLOOKUP(tbl_transaction[[#This Row],[Reference Number]],barang_keluar[],5,FALSE),""))</f>
        <v>Coca Cola Beverage Variant 14</v>
      </c>
      <c r="F172">
        <f>IF(tbl_transaction[[#This Row],[Type]]="Inbound",VLOOKUP(tbl_transaction[[#This Row],[Reference Number]],barang_masuk[],6,FALSE),IF(tbl_transaction[[#This Row],[Type]]="Outbound",VLOOKUP(tbl_transaction[[#This Row],[Reference Number]],barang_keluar[],6,FALSE),""))</f>
        <v>100</v>
      </c>
      <c r="G172" t="str">
        <f>IF(tbl_transaction[[#This Row],[Type]]="Inbound",VLOOKUP(tbl_transaction[[#This Row],[Reference Number]],barang_masuk[],7,FALSE),IF(tbl_transaction[[#This Row],[Type]]="Outbound",VLOOKUP(tbl_transaction[[#This Row],[Reference Number]],barang_keluar[],7,FALSE),""))</f>
        <v>Bottle</v>
      </c>
      <c r="H172" t="str">
        <f>IF(tbl_transaction[[#This Row],[Type]]="Inbound",VLOOKUP(tbl_transaction[[#This Row],[Reference Number]],barang_masuk[],3,FALSE),IF(tbl_transaction[[#This Row],[Type]]="Outbound",VLOOKUP(tbl_transaction[[#This Row],[Reference Number]],barang_keluar[],3,FALSE),""))</f>
        <v>PT Supplier 05</v>
      </c>
      <c r="I172" t="str">
        <f>IF(D172='Kartu Stok'!$B$2,COUNTIF($D$3:D172,'Kartu Stok'!$B$2),"")</f>
        <v/>
      </c>
      <c r="L172"/>
    </row>
    <row r="173" spans="1:12" ht="14.5" x14ac:dyDescent="0.35">
      <c r="A173" s="2" t="s">
        <v>650</v>
      </c>
      <c r="B173" s="5">
        <f>IF(LEFT(tbl_transaction[[#This Row],[Reference Number]],2)="GR",VLOOKUP(tbl_transaction[[#This Row],[Reference Number]],barang_masuk[],2,FALSE),IF(LEFT(tbl_transaction[[#This Row],[Reference Number]],2)="DO",VLOOKUP(tbl_transaction[[#This Row],[Reference Number]],barang_keluar[],2,FALSE),""))</f>
        <v>46078</v>
      </c>
      <c r="C173" t="str">
        <f t="shared" si="2"/>
        <v>Inbound</v>
      </c>
      <c r="D173" t="str">
        <f>IF(tbl_transaction[[#This Row],[Type]]="Inbound",VLOOKUP(tbl_transaction[[#This Row],[Reference Number]],barang_masuk[],4,FALSE),IF(tbl_transaction[[#This Row],[Type]]="Outbound",VLOOKUP(tbl_transaction[[#This Row],[Reference Number]],barang_keluar[],4,FALSE),""))</f>
        <v>SNK020</v>
      </c>
      <c r="E173" t="str">
        <f>IF(tbl_transaction[[#This Row],[Type]]="Inbound",VLOOKUP(tbl_transaction[[#This Row],[Reference Number]],barang_masuk[],5,FALSE),IF(tbl_transaction[[#This Row],[Type]]="Outbound",VLOOKUP(tbl_transaction[[#This Row],[Reference Number]],barang_keluar[],5,FALSE),""))</f>
        <v>Qtela Snack Variant 20</v>
      </c>
      <c r="F173">
        <f>IF(tbl_transaction[[#This Row],[Type]]="Inbound",VLOOKUP(tbl_transaction[[#This Row],[Reference Number]],barang_masuk[],6,FALSE),IF(tbl_transaction[[#This Row],[Type]]="Outbound",VLOOKUP(tbl_transaction[[#This Row],[Reference Number]],barang_keluar[],6,FALSE),""))</f>
        <v>60</v>
      </c>
      <c r="G173" t="str">
        <f>IF(tbl_transaction[[#This Row],[Type]]="Inbound",VLOOKUP(tbl_transaction[[#This Row],[Reference Number]],barang_masuk[],7,FALSE),IF(tbl_transaction[[#This Row],[Type]]="Outbound",VLOOKUP(tbl_transaction[[#This Row],[Reference Number]],barang_keluar[],7,FALSE),""))</f>
        <v>Pack</v>
      </c>
      <c r="H173" t="str">
        <f>IF(tbl_transaction[[#This Row],[Type]]="Inbound",VLOOKUP(tbl_transaction[[#This Row],[Reference Number]],barang_masuk[],3,FALSE),IF(tbl_transaction[[#This Row],[Type]]="Outbound",VLOOKUP(tbl_transaction[[#This Row],[Reference Number]],barang_keluar[],3,FALSE),""))</f>
        <v>PT Supplier 20</v>
      </c>
      <c r="I173" t="str">
        <f>IF(D173='Kartu Stok'!$B$2,COUNTIF($D$3:D173,'Kartu Stok'!$B$2),"")</f>
        <v/>
      </c>
      <c r="L173"/>
    </row>
    <row r="174" spans="1:12" ht="14.5" x14ac:dyDescent="0.35">
      <c r="A174" s="2" t="s">
        <v>651</v>
      </c>
      <c r="B174" s="5">
        <f>IF(LEFT(tbl_transaction[[#This Row],[Reference Number]],2)="GR",VLOOKUP(tbl_transaction[[#This Row],[Reference Number]],barang_masuk[],2,FALSE),IF(LEFT(tbl_transaction[[#This Row],[Reference Number]],2)="DO",VLOOKUP(tbl_transaction[[#This Row],[Reference Number]],barang_keluar[],2,FALSE),""))</f>
        <v>46203</v>
      </c>
      <c r="C174" t="str">
        <f t="shared" si="2"/>
        <v>Inbound</v>
      </c>
      <c r="D174" t="str">
        <f>IF(tbl_transaction[[#This Row],[Type]]="Inbound",VLOOKUP(tbl_transaction[[#This Row],[Reference Number]],barang_masuk[],4,FALSE),IF(tbl_transaction[[#This Row],[Type]]="Outbound",VLOOKUP(tbl_transaction[[#This Row],[Reference Number]],barang_keluar[],4,FALSE),""))</f>
        <v>HOM001</v>
      </c>
      <c r="E174" t="str">
        <f>IF(tbl_transaction[[#This Row],[Type]]="Inbound",VLOOKUP(tbl_transaction[[#This Row],[Reference Number]],barang_masuk[],5,FALSE),IF(tbl_transaction[[#This Row],[Type]]="Outbound",VLOOKUP(tbl_transaction[[#This Row],[Reference Number]],barang_keluar[],5,FALSE),""))</f>
        <v>Sunlight Home Care Variant 1</v>
      </c>
      <c r="F174">
        <f>IF(tbl_transaction[[#This Row],[Type]]="Inbound",VLOOKUP(tbl_transaction[[#This Row],[Reference Number]],barang_masuk[],6,FALSE),IF(tbl_transaction[[#This Row],[Type]]="Outbound",VLOOKUP(tbl_transaction[[#This Row],[Reference Number]],barang_keluar[],6,FALSE),""))</f>
        <v>20</v>
      </c>
      <c r="G174" t="str">
        <f>IF(tbl_transaction[[#This Row],[Type]]="Inbound",VLOOKUP(tbl_transaction[[#This Row],[Reference Number]],barang_masuk[],7,FALSE),IF(tbl_transaction[[#This Row],[Type]]="Outbound",VLOOKUP(tbl_transaction[[#This Row],[Reference Number]],barang_keluar[],7,FALSE),""))</f>
        <v>Pack</v>
      </c>
      <c r="H174" t="str">
        <f>IF(tbl_transaction[[#This Row],[Type]]="Inbound",VLOOKUP(tbl_transaction[[#This Row],[Reference Number]],barang_masuk[],3,FALSE),IF(tbl_transaction[[#This Row],[Type]]="Outbound",VLOOKUP(tbl_transaction[[#This Row],[Reference Number]],barang_keluar[],3,FALSE),""))</f>
        <v>PT Supplier 03</v>
      </c>
      <c r="I174" t="str">
        <f>IF(D174='Kartu Stok'!$B$2,COUNTIF($D$3:D174,'Kartu Stok'!$B$2),"")</f>
        <v/>
      </c>
      <c r="L174"/>
    </row>
    <row r="175" spans="1:12" ht="14.5" x14ac:dyDescent="0.35">
      <c r="A175" s="2" t="s">
        <v>652</v>
      </c>
      <c r="B175" s="5">
        <f>IF(LEFT(tbl_transaction[[#This Row],[Reference Number]],2)="GR",VLOOKUP(tbl_transaction[[#This Row],[Reference Number]],barang_masuk[],2,FALSE),IF(LEFT(tbl_transaction[[#This Row],[Reference Number]],2)="DO",VLOOKUP(tbl_transaction[[#This Row],[Reference Number]],barang_keluar[],2,FALSE),""))</f>
        <v>46171</v>
      </c>
      <c r="C175" t="str">
        <f t="shared" si="2"/>
        <v>Inbound</v>
      </c>
      <c r="D175" t="str">
        <f>IF(tbl_transaction[[#This Row],[Type]]="Inbound",VLOOKUP(tbl_transaction[[#This Row],[Reference Number]],barang_masuk[],4,FALSE),IF(tbl_transaction[[#This Row],[Type]]="Outbound",VLOOKUP(tbl_transaction[[#This Row],[Reference Number]],barang_keluar[],4,FALSE),""))</f>
        <v>INS005</v>
      </c>
      <c r="E175" t="str">
        <f>IF(tbl_transaction[[#This Row],[Type]]="Inbound",VLOOKUP(tbl_transaction[[#This Row],[Reference Number]],barang_masuk[],5,FALSE),IF(tbl_transaction[[#This Row],[Type]]="Outbound",VLOOKUP(tbl_transaction[[#This Row],[Reference Number]],barang_keluar[],5,FALSE),""))</f>
        <v>Sarimi Instant Food Variant 5</v>
      </c>
      <c r="F175">
        <f>IF(tbl_transaction[[#This Row],[Type]]="Inbound",VLOOKUP(tbl_transaction[[#This Row],[Reference Number]],barang_masuk[],6,FALSE),IF(tbl_transaction[[#This Row],[Type]]="Outbound",VLOOKUP(tbl_transaction[[#This Row],[Reference Number]],barang_keluar[],6,FALSE),""))</f>
        <v>150</v>
      </c>
      <c r="G175" t="str">
        <f>IF(tbl_transaction[[#This Row],[Type]]="Inbound",VLOOKUP(tbl_transaction[[#This Row],[Reference Number]],barang_masuk[],7,FALSE),IF(tbl_transaction[[#This Row],[Type]]="Outbound",VLOOKUP(tbl_transaction[[#This Row],[Reference Number]],barang_keluar[],7,FALSE),""))</f>
        <v>Pack</v>
      </c>
      <c r="H175" t="str">
        <f>IF(tbl_transaction[[#This Row],[Type]]="Inbound",VLOOKUP(tbl_transaction[[#This Row],[Reference Number]],barang_masuk[],3,FALSE),IF(tbl_transaction[[#This Row],[Type]]="Outbound",VLOOKUP(tbl_transaction[[#This Row],[Reference Number]],barang_keluar[],3,FALSE),""))</f>
        <v>PT Supplier 26</v>
      </c>
      <c r="I175" t="str">
        <f>IF(D175='Kartu Stok'!$B$2,COUNTIF($D$3:D175,'Kartu Stok'!$B$2),"")</f>
        <v/>
      </c>
      <c r="L175"/>
    </row>
    <row r="176" spans="1:12" ht="14.5" x14ac:dyDescent="0.35">
      <c r="A176" s="2" t="s">
        <v>653</v>
      </c>
      <c r="B176" s="5">
        <f>IF(LEFT(tbl_transaction[[#This Row],[Reference Number]],2)="GR",VLOOKUP(tbl_transaction[[#This Row],[Reference Number]],barang_masuk[],2,FALSE),IF(LEFT(tbl_transaction[[#This Row],[Reference Number]],2)="DO",VLOOKUP(tbl_transaction[[#This Row],[Reference Number]],barang_keluar[],2,FALSE),""))</f>
        <v>46185</v>
      </c>
      <c r="C176" t="str">
        <f t="shared" si="2"/>
        <v>Inbound</v>
      </c>
      <c r="D176" t="str">
        <f>IF(tbl_transaction[[#This Row],[Type]]="Inbound",VLOOKUP(tbl_transaction[[#This Row],[Reference Number]],barang_masuk[],4,FALSE),IF(tbl_transaction[[#This Row],[Type]]="Outbound",VLOOKUP(tbl_transaction[[#This Row],[Reference Number]],barang_keluar[],4,FALSE),""))</f>
        <v>SNK025</v>
      </c>
      <c r="E176" t="str">
        <f>IF(tbl_transaction[[#This Row],[Type]]="Inbound",VLOOKUP(tbl_transaction[[#This Row],[Reference Number]],barang_masuk[],5,FALSE),IF(tbl_transaction[[#This Row],[Type]]="Outbound",VLOOKUP(tbl_transaction[[#This Row],[Reference Number]],barang_keluar[],5,FALSE),""))</f>
        <v>Qtela Snack Variant 25</v>
      </c>
      <c r="F176">
        <f>IF(tbl_transaction[[#This Row],[Type]]="Inbound",VLOOKUP(tbl_transaction[[#This Row],[Reference Number]],barang_masuk[],6,FALSE),IF(tbl_transaction[[#This Row],[Type]]="Outbound",VLOOKUP(tbl_transaction[[#This Row],[Reference Number]],barang_keluar[],6,FALSE),""))</f>
        <v>150</v>
      </c>
      <c r="G176" t="str">
        <f>IF(tbl_transaction[[#This Row],[Type]]="Inbound",VLOOKUP(tbl_transaction[[#This Row],[Reference Number]],barang_masuk[],7,FALSE),IF(tbl_transaction[[#This Row],[Type]]="Outbound",VLOOKUP(tbl_transaction[[#This Row],[Reference Number]],barang_keluar[],7,FALSE),""))</f>
        <v>Pack</v>
      </c>
      <c r="H176" t="str">
        <f>IF(tbl_transaction[[#This Row],[Type]]="Inbound",VLOOKUP(tbl_transaction[[#This Row],[Reference Number]],barang_masuk[],3,FALSE),IF(tbl_transaction[[#This Row],[Type]]="Outbound",VLOOKUP(tbl_transaction[[#This Row],[Reference Number]],barang_keluar[],3,FALSE),""))</f>
        <v>PT Supplier 14</v>
      </c>
      <c r="I176" t="str">
        <f>IF(D176='Kartu Stok'!$B$2,COUNTIF($D$3:D176,'Kartu Stok'!$B$2),"")</f>
        <v/>
      </c>
      <c r="L176"/>
    </row>
    <row r="177" spans="1:12" ht="14.5" x14ac:dyDescent="0.35">
      <c r="A177" s="2" t="s">
        <v>654</v>
      </c>
      <c r="B177" s="5">
        <f>IF(LEFT(tbl_transaction[[#This Row],[Reference Number]],2)="GR",VLOOKUP(tbl_transaction[[#This Row],[Reference Number]],barang_masuk[],2,FALSE),IF(LEFT(tbl_transaction[[#This Row],[Reference Number]],2)="DO",VLOOKUP(tbl_transaction[[#This Row],[Reference Number]],barang_keluar[],2,FALSE),""))</f>
        <v>46045</v>
      </c>
      <c r="C177" t="str">
        <f t="shared" si="2"/>
        <v>Inbound</v>
      </c>
      <c r="D177" t="str">
        <f>IF(tbl_transaction[[#This Row],[Type]]="Inbound",VLOOKUP(tbl_transaction[[#This Row],[Reference Number]],barang_masuk[],4,FALSE),IF(tbl_transaction[[#This Row],[Type]]="Outbound",VLOOKUP(tbl_transaction[[#This Row],[Reference Number]],barang_keluar[],4,FALSE),""))</f>
        <v>BAB019</v>
      </c>
      <c r="E177" t="str">
        <f>IF(tbl_transaction[[#This Row],[Type]]="Inbound",VLOOKUP(tbl_transaction[[#This Row],[Reference Number]],barang_masuk[],5,FALSE),IF(tbl_transaction[[#This Row],[Type]]="Outbound",VLOOKUP(tbl_transaction[[#This Row],[Reference Number]],barang_keluar[],5,FALSE),""))</f>
        <v>Zwitsal Baby Care Variant 19</v>
      </c>
      <c r="F177">
        <f>IF(tbl_transaction[[#This Row],[Type]]="Inbound",VLOOKUP(tbl_transaction[[#This Row],[Reference Number]],barang_masuk[],6,FALSE),IF(tbl_transaction[[#This Row],[Type]]="Outbound",VLOOKUP(tbl_transaction[[#This Row],[Reference Number]],barang_keluar[],6,FALSE),""))</f>
        <v>50</v>
      </c>
      <c r="G177" t="str">
        <f>IF(tbl_transaction[[#This Row],[Type]]="Inbound",VLOOKUP(tbl_transaction[[#This Row],[Reference Number]],barang_masuk[],7,FALSE),IF(tbl_transaction[[#This Row],[Type]]="Outbound",VLOOKUP(tbl_transaction[[#This Row],[Reference Number]],barang_keluar[],7,FALSE),""))</f>
        <v>Pack</v>
      </c>
      <c r="H177" t="str">
        <f>IF(tbl_transaction[[#This Row],[Type]]="Inbound",VLOOKUP(tbl_transaction[[#This Row],[Reference Number]],barang_masuk[],3,FALSE),IF(tbl_transaction[[#This Row],[Type]]="Outbound",VLOOKUP(tbl_transaction[[#This Row],[Reference Number]],barang_keluar[],3,FALSE),""))</f>
        <v>PT Supplier 02</v>
      </c>
      <c r="I177" t="str">
        <f>IF(D177='Kartu Stok'!$B$2,COUNTIF($D$3:D177,'Kartu Stok'!$B$2),"")</f>
        <v/>
      </c>
      <c r="L177"/>
    </row>
    <row r="178" spans="1:12" ht="14.5" x14ac:dyDescent="0.35">
      <c r="A178" s="2" t="s">
        <v>655</v>
      </c>
      <c r="B178" s="5">
        <f>IF(LEFT(tbl_transaction[[#This Row],[Reference Number]],2)="GR",VLOOKUP(tbl_transaction[[#This Row],[Reference Number]],barang_masuk[],2,FALSE),IF(LEFT(tbl_transaction[[#This Row],[Reference Number]],2)="DO",VLOOKUP(tbl_transaction[[#This Row],[Reference Number]],barang_keluar[],2,FALSE),""))</f>
        <v>46181</v>
      </c>
      <c r="C178" t="str">
        <f t="shared" si="2"/>
        <v>Inbound</v>
      </c>
      <c r="D178" t="str">
        <f>IF(tbl_transaction[[#This Row],[Type]]="Inbound",VLOOKUP(tbl_transaction[[#This Row],[Reference Number]],barang_masuk[],4,FALSE),IF(tbl_transaction[[#This Row],[Type]]="Outbound",VLOOKUP(tbl_transaction[[#This Row],[Reference Number]],barang_keluar[],4,FALSE),""))</f>
        <v>DAR008</v>
      </c>
      <c r="E178" t="str">
        <f>IF(tbl_transaction[[#This Row],[Type]]="Inbound",VLOOKUP(tbl_transaction[[#This Row],[Reference Number]],barang_masuk[],5,FALSE),IF(tbl_transaction[[#This Row],[Type]]="Outbound",VLOOKUP(tbl_transaction[[#This Row],[Reference Number]],barang_keluar[],5,FALSE),""))</f>
        <v>Indomilk Dairy Variant 8</v>
      </c>
      <c r="F178">
        <f>IF(tbl_transaction[[#This Row],[Type]]="Inbound",VLOOKUP(tbl_transaction[[#This Row],[Reference Number]],barang_masuk[],6,FALSE),IF(tbl_transaction[[#This Row],[Type]]="Outbound",VLOOKUP(tbl_transaction[[#This Row],[Reference Number]],barang_keluar[],6,FALSE),""))</f>
        <v>80</v>
      </c>
      <c r="G178" t="str">
        <f>IF(tbl_transaction[[#This Row],[Type]]="Inbound",VLOOKUP(tbl_transaction[[#This Row],[Reference Number]],barang_masuk[],7,FALSE),IF(tbl_transaction[[#This Row],[Type]]="Outbound",VLOOKUP(tbl_transaction[[#This Row],[Reference Number]],barang_keluar[],7,FALSE),""))</f>
        <v>Box</v>
      </c>
      <c r="H178" t="str">
        <f>IF(tbl_transaction[[#This Row],[Type]]="Inbound",VLOOKUP(tbl_transaction[[#This Row],[Reference Number]],barang_masuk[],3,FALSE),IF(tbl_transaction[[#This Row],[Type]]="Outbound",VLOOKUP(tbl_transaction[[#This Row],[Reference Number]],barang_keluar[],3,FALSE),""))</f>
        <v>PT Supplier 05</v>
      </c>
      <c r="I178" t="str">
        <f>IF(D178='Kartu Stok'!$B$2,COUNTIF($D$3:D178,'Kartu Stok'!$B$2),"")</f>
        <v/>
      </c>
      <c r="L178"/>
    </row>
    <row r="179" spans="1:12" ht="14.5" x14ac:dyDescent="0.35">
      <c r="A179" s="2" t="s">
        <v>656</v>
      </c>
      <c r="B179" s="5">
        <f>IF(LEFT(tbl_transaction[[#This Row],[Reference Number]],2)="GR",VLOOKUP(tbl_transaction[[#This Row],[Reference Number]],barang_masuk[],2,FALSE),IF(LEFT(tbl_transaction[[#This Row],[Reference Number]],2)="DO",VLOOKUP(tbl_transaction[[#This Row],[Reference Number]],barang_keluar[],2,FALSE),""))</f>
        <v>46065</v>
      </c>
      <c r="C179" t="str">
        <f t="shared" si="2"/>
        <v>Inbound</v>
      </c>
      <c r="D179" t="str">
        <f>IF(tbl_transaction[[#This Row],[Type]]="Inbound",VLOOKUP(tbl_transaction[[#This Row],[Reference Number]],barang_masuk[],4,FALSE),IF(tbl_transaction[[#This Row],[Type]]="Outbound",VLOOKUP(tbl_transaction[[#This Row],[Reference Number]],barang_keluar[],4,FALSE),""))</f>
        <v>HOM013</v>
      </c>
      <c r="E179" t="str">
        <f>IF(tbl_transaction[[#This Row],[Type]]="Inbound",VLOOKUP(tbl_transaction[[#This Row],[Reference Number]],barang_masuk[],5,FALSE),IF(tbl_transaction[[#This Row],[Type]]="Outbound",VLOOKUP(tbl_transaction[[#This Row],[Reference Number]],barang_keluar[],5,FALSE),""))</f>
        <v>Rinso Home Care Variant 13</v>
      </c>
      <c r="F179">
        <f>IF(tbl_transaction[[#This Row],[Type]]="Inbound",VLOOKUP(tbl_transaction[[#This Row],[Reference Number]],barang_masuk[],6,FALSE),IF(tbl_transaction[[#This Row],[Type]]="Outbound",VLOOKUP(tbl_transaction[[#This Row],[Reference Number]],barang_keluar[],6,FALSE),""))</f>
        <v>20</v>
      </c>
      <c r="G179" t="str">
        <f>IF(tbl_transaction[[#This Row],[Type]]="Inbound",VLOOKUP(tbl_transaction[[#This Row],[Reference Number]],barang_masuk[],7,FALSE),IF(tbl_transaction[[#This Row],[Type]]="Outbound",VLOOKUP(tbl_transaction[[#This Row],[Reference Number]],barang_keluar[],7,FALSE),""))</f>
        <v>Pack</v>
      </c>
      <c r="H179" t="str">
        <f>IF(tbl_transaction[[#This Row],[Type]]="Inbound",VLOOKUP(tbl_transaction[[#This Row],[Reference Number]],barang_masuk[],3,FALSE),IF(tbl_transaction[[#This Row],[Type]]="Outbound",VLOOKUP(tbl_transaction[[#This Row],[Reference Number]],barang_keluar[],3,FALSE),""))</f>
        <v>PT Supplier 17</v>
      </c>
      <c r="I179" t="str">
        <f>IF(D179='Kartu Stok'!$B$2,COUNTIF($D$3:D179,'Kartu Stok'!$B$2),"")</f>
        <v/>
      </c>
      <c r="L179"/>
    </row>
    <row r="180" spans="1:12" ht="14.5" x14ac:dyDescent="0.35">
      <c r="A180" s="2" t="s">
        <v>657</v>
      </c>
      <c r="B180" s="5">
        <f>IF(LEFT(tbl_transaction[[#This Row],[Reference Number]],2)="GR",VLOOKUP(tbl_transaction[[#This Row],[Reference Number]],barang_masuk[],2,FALSE),IF(LEFT(tbl_transaction[[#This Row],[Reference Number]],2)="DO",VLOOKUP(tbl_transaction[[#This Row],[Reference Number]],barang_keluar[],2,FALSE),""))</f>
        <v>46071</v>
      </c>
      <c r="C180" t="str">
        <f t="shared" si="2"/>
        <v>Inbound</v>
      </c>
      <c r="D180" t="str">
        <f>IF(tbl_transaction[[#This Row],[Type]]="Inbound",VLOOKUP(tbl_transaction[[#This Row],[Reference Number]],barang_masuk[],4,FALSE),IF(tbl_transaction[[#This Row],[Type]]="Outbound",VLOOKUP(tbl_transaction[[#This Row],[Reference Number]],barang_keluar[],4,FALSE),""))</f>
        <v>SNK026</v>
      </c>
      <c r="E180" t="str">
        <f>IF(tbl_transaction[[#This Row],[Type]]="Inbound",VLOOKUP(tbl_transaction[[#This Row],[Reference Number]],barang_masuk[],5,FALSE),IF(tbl_transaction[[#This Row],[Type]]="Outbound",VLOOKUP(tbl_transaction[[#This Row],[Reference Number]],barang_keluar[],5,FALSE),""))</f>
        <v>Chitato Snack Variant 26</v>
      </c>
      <c r="F180">
        <f>IF(tbl_transaction[[#This Row],[Type]]="Inbound",VLOOKUP(tbl_transaction[[#This Row],[Reference Number]],barang_masuk[],6,FALSE),IF(tbl_transaction[[#This Row],[Type]]="Outbound",VLOOKUP(tbl_transaction[[#This Row],[Reference Number]],barang_keluar[],6,FALSE),""))</f>
        <v>50</v>
      </c>
      <c r="G180" t="str">
        <f>IF(tbl_transaction[[#This Row],[Type]]="Inbound",VLOOKUP(tbl_transaction[[#This Row],[Reference Number]],barang_masuk[],7,FALSE),IF(tbl_transaction[[#This Row],[Type]]="Outbound",VLOOKUP(tbl_transaction[[#This Row],[Reference Number]],barang_keluar[],7,FALSE),""))</f>
        <v>Pack</v>
      </c>
      <c r="H180" t="str">
        <f>IF(tbl_transaction[[#This Row],[Type]]="Inbound",VLOOKUP(tbl_transaction[[#This Row],[Reference Number]],barang_masuk[],3,FALSE),IF(tbl_transaction[[#This Row],[Type]]="Outbound",VLOOKUP(tbl_transaction[[#This Row],[Reference Number]],barang_keluar[],3,FALSE),""))</f>
        <v>PT Supplier 02</v>
      </c>
      <c r="I180" t="str">
        <f>IF(D180='Kartu Stok'!$B$2,COUNTIF($D$3:D180,'Kartu Stok'!$B$2),"")</f>
        <v/>
      </c>
      <c r="L180"/>
    </row>
    <row r="181" spans="1:12" ht="14.5" x14ac:dyDescent="0.35">
      <c r="A181" s="2" t="s">
        <v>658</v>
      </c>
      <c r="B181" s="5">
        <f>IF(LEFT(tbl_transaction[[#This Row],[Reference Number]],2)="GR",VLOOKUP(tbl_transaction[[#This Row],[Reference Number]],barang_masuk[],2,FALSE),IF(LEFT(tbl_transaction[[#This Row],[Reference Number]],2)="DO",VLOOKUP(tbl_transaction[[#This Row],[Reference Number]],barang_keluar[],2,FALSE),""))</f>
        <v>46185</v>
      </c>
      <c r="C181" t="str">
        <f t="shared" si="2"/>
        <v>Inbound</v>
      </c>
      <c r="D181" t="str">
        <f>IF(tbl_transaction[[#This Row],[Type]]="Inbound",VLOOKUP(tbl_transaction[[#This Row],[Reference Number]],barang_masuk[],4,FALSE),IF(tbl_transaction[[#This Row],[Type]]="Outbound",VLOOKUP(tbl_transaction[[#This Row],[Reference Number]],barang_keluar[],4,FALSE),""))</f>
        <v>BAB016</v>
      </c>
      <c r="E181" t="str">
        <f>IF(tbl_transaction[[#This Row],[Type]]="Inbound",VLOOKUP(tbl_transaction[[#This Row],[Reference Number]],barang_masuk[],5,FALSE),IF(tbl_transaction[[#This Row],[Type]]="Outbound",VLOOKUP(tbl_transaction[[#This Row],[Reference Number]],barang_keluar[],5,FALSE),""))</f>
        <v>MamyPoko Baby Care Variant 16</v>
      </c>
      <c r="F181">
        <f>IF(tbl_transaction[[#This Row],[Type]]="Inbound",VLOOKUP(tbl_transaction[[#This Row],[Reference Number]],barang_masuk[],6,FALSE),IF(tbl_transaction[[#This Row],[Type]]="Outbound",VLOOKUP(tbl_transaction[[#This Row],[Reference Number]],barang_keluar[],6,FALSE),""))</f>
        <v>30</v>
      </c>
      <c r="G181" t="str">
        <f>IF(tbl_transaction[[#This Row],[Type]]="Inbound",VLOOKUP(tbl_transaction[[#This Row],[Reference Number]],barang_masuk[],7,FALSE),IF(tbl_transaction[[#This Row],[Type]]="Outbound",VLOOKUP(tbl_transaction[[#This Row],[Reference Number]],barang_keluar[],7,FALSE),""))</f>
        <v>Pack</v>
      </c>
      <c r="H181" t="str">
        <f>IF(tbl_transaction[[#This Row],[Type]]="Inbound",VLOOKUP(tbl_transaction[[#This Row],[Reference Number]],barang_masuk[],3,FALSE),IF(tbl_transaction[[#This Row],[Type]]="Outbound",VLOOKUP(tbl_transaction[[#This Row],[Reference Number]],barang_keluar[],3,FALSE),""))</f>
        <v>PT Supplier 26</v>
      </c>
      <c r="I181" t="str">
        <f>IF(D181='Kartu Stok'!$B$2,COUNTIF($D$3:D181,'Kartu Stok'!$B$2),"")</f>
        <v/>
      </c>
      <c r="L181"/>
    </row>
    <row r="182" spans="1:12" ht="14.5" x14ac:dyDescent="0.35">
      <c r="A182" s="2" t="s">
        <v>659</v>
      </c>
      <c r="B182" s="5">
        <f>IF(LEFT(tbl_transaction[[#This Row],[Reference Number]],2)="GR",VLOOKUP(tbl_transaction[[#This Row],[Reference Number]],barang_masuk[],2,FALSE),IF(LEFT(tbl_transaction[[#This Row],[Reference Number]],2)="DO",VLOOKUP(tbl_transaction[[#This Row],[Reference Number]],barang_keluar[],2,FALSE),""))</f>
        <v>46052</v>
      </c>
      <c r="C182" t="str">
        <f t="shared" si="2"/>
        <v>Inbound</v>
      </c>
      <c r="D182" t="str">
        <f>IF(tbl_transaction[[#This Row],[Type]]="Inbound",VLOOKUP(tbl_transaction[[#This Row],[Reference Number]],barang_masuk[],4,FALSE),IF(tbl_transaction[[#This Row],[Type]]="Outbound",VLOOKUP(tbl_transaction[[#This Row],[Reference Number]],barang_keluar[],4,FALSE),""))</f>
        <v>DAR006</v>
      </c>
      <c r="E182" t="str">
        <f>IF(tbl_transaction[[#This Row],[Type]]="Inbound",VLOOKUP(tbl_transaction[[#This Row],[Reference Number]],barang_masuk[],5,FALSE),IF(tbl_transaction[[#This Row],[Type]]="Outbound",VLOOKUP(tbl_transaction[[#This Row],[Reference Number]],barang_keluar[],5,FALSE),""))</f>
        <v>Ultra Milk Dairy Variant 6</v>
      </c>
      <c r="F182">
        <f>IF(tbl_transaction[[#This Row],[Type]]="Inbound",VLOOKUP(tbl_transaction[[#This Row],[Reference Number]],barang_masuk[],6,FALSE),IF(tbl_transaction[[#This Row],[Type]]="Outbound",VLOOKUP(tbl_transaction[[#This Row],[Reference Number]],barang_keluar[],6,FALSE),""))</f>
        <v>80</v>
      </c>
      <c r="G182" t="str">
        <f>IF(tbl_transaction[[#This Row],[Type]]="Inbound",VLOOKUP(tbl_transaction[[#This Row],[Reference Number]],barang_masuk[],7,FALSE),IF(tbl_transaction[[#This Row],[Type]]="Outbound",VLOOKUP(tbl_transaction[[#This Row],[Reference Number]],barang_keluar[],7,FALSE),""))</f>
        <v>Box</v>
      </c>
      <c r="H182" t="str">
        <f>IF(tbl_transaction[[#This Row],[Type]]="Inbound",VLOOKUP(tbl_transaction[[#This Row],[Reference Number]],barang_masuk[],3,FALSE),IF(tbl_transaction[[#This Row],[Type]]="Outbound",VLOOKUP(tbl_transaction[[#This Row],[Reference Number]],barang_keluar[],3,FALSE),""))</f>
        <v>PT Supplier 14</v>
      </c>
      <c r="I182" t="str">
        <f>IF(D182='Kartu Stok'!$B$2,COUNTIF($D$3:D182,'Kartu Stok'!$B$2),"")</f>
        <v/>
      </c>
      <c r="L182"/>
    </row>
    <row r="183" spans="1:12" ht="14.5" x14ac:dyDescent="0.35">
      <c r="A183" s="2" t="s">
        <v>660</v>
      </c>
      <c r="B183" s="5">
        <f>IF(LEFT(tbl_transaction[[#This Row],[Reference Number]],2)="GR",VLOOKUP(tbl_transaction[[#This Row],[Reference Number]],barang_masuk[],2,FALSE),IF(LEFT(tbl_transaction[[#This Row],[Reference Number]],2)="DO",VLOOKUP(tbl_transaction[[#This Row],[Reference Number]],barang_keluar[],2,FALSE),""))</f>
        <v>46125</v>
      </c>
      <c r="C183" t="str">
        <f t="shared" si="2"/>
        <v>Inbound</v>
      </c>
      <c r="D183" t="str">
        <f>IF(tbl_transaction[[#This Row],[Type]]="Inbound",VLOOKUP(tbl_transaction[[#This Row],[Reference Number]],barang_masuk[],4,FALSE),IF(tbl_transaction[[#This Row],[Type]]="Outbound",VLOOKUP(tbl_transaction[[#This Row],[Reference Number]],barang_keluar[],4,FALSE),""))</f>
        <v>HOM008</v>
      </c>
      <c r="E183" t="str">
        <f>IF(tbl_transaction[[#This Row],[Type]]="Inbound",VLOOKUP(tbl_transaction[[#This Row],[Reference Number]],barang_masuk[],5,FALSE),IF(tbl_transaction[[#This Row],[Type]]="Outbound",VLOOKUP(tbl_transaction[[#This Row],[Reference Number]],barang_keluar[],5,FALSE),""))</f>
        <v>Rinso Home Care Variant 8</v>
      </c>
      <c r="F183">
        <f>IF(tbl_transaction[[#This Row],[Type]]="Inbound",VLOOKUP(tbl_transaction[[#This Row],[Reference Number]],barang_masuk[],6,FALSE),IF(tbl_transaction[[#This Row],[Type]]="Outbound",VLOOKUP(tbl_transaction[[#This Row],[Reference Number]],barang_keluar[],6,FALSE),""))</f>
        <v>20</v>
      </c>
      <c r="G183" t="str">
        <f>IF(tbl_transaction[[#This Row],[Type]]="Inbound",VLOOKUP(tbl_transaction[[#This Row],[Reference Number]],barang_masuk[],7,FALSE),IF(tbl_transaction[[#This Row],[Type]]="Outbound",VLOOKUP(tbl_transaction[[#This Row],[Reference Number]],barang_keluar[],7,FALSE),""))</f>
        <v>Pack</v>
      </c>
      <c r="H183" t="str">
        <f>IF(tbl_transaction[[#This Row],[Type]]="Inbound",VLOOKUP(tbl_transaction[[#This Row],[Reference Number]],barang_masuk[],3,FALSE),IF(tbl_transaction[[#This Row],[Type]]="Outbound",VLOOKUP(tbl_transaction[[#This Row],[Reference Number]],barang_keluar[],3,FALSE),""))</f>
        <v>PT Supplier 19</v>
      </c>
      <c r="I183" t="str">
        <f>IF(D183='Kartu Stok'!$B$2,COUNTIF($D$3:D183,'Kartu Stok'!$B$2),"")</f>
        <v/>
      </c>
      <c r="L183"/>
    </row>
    <row r="184" spans="1:12" ht="14.5" x14ac:dyDescent="0.35">
      <c r="A184" s="2" t="s">
        <v>661</v>
      </c>
      <c r="B184" s="5">
        <f>IF(LEFT(tbl_transaction[[#This Row],[Reference Number]],2)="GR",VLOOKUP(tbl_transaction[[#This Row],[Reference Number]],barang_masuk[],2,FALSE),IF(LEFT(tbl_transaction[[#This Row],[Reference Number]],2)="DO",VLOOKUP(tbl_transaction[[#This Row],[Reference Number]],barang_keluar[],2,FALSE),""))</f>
        <v>46060</v>
      </c>
      <c r="C184" t="str">
        <f t="shared" si="2"/>
        <v>Inbound</v>
      </c>
      <c r="D184" t="str">
        <f>IF(tbl_transaction[[#This Row],[Type]]="Inbound",VLOOKUP(tbl_transaction[[#This Row],[Reference Number]],barang_masuk[],4,FALSE),IF(tbl_transaction[[#This Row],[Type]]="Outbound",VLOOKUP(tbl_transaction[[#This Row],[Reference Number]],barang_keluar[],4,FALSE),""))</f>
        <v>DAR006</v>
      </c>
      <c r="E184" t="str">
        <f>IF(tbl_transaction[[#This Row],[Type]]="Inbound",VLOOKUP(tbl_transaction[[#This Row],[Reference Number]],barang_masuk[],5,FALSE),IF(tbl_transaction[[#This Row],[Type]]="Outbound",VLOOKUP(tbl_transaction[[#This Row],[Reference Number]],barang_keluar[],5,FALSE),""))</f>
        <v>Ultra Milk Dairy Variant 6</v>
      </c>
      <c r="F184">
        <f>IF(tbl_transaction[[#This Row],[Type]]="Inbound",VLOOKUP(tbl_transaction[[#This Row],[Reference Number]],barang_masuk[],6,FALSE),IF(tbl_transaction[[#This Row],[Type]]="Outbound",VLOOKUP(tbl_transaction[[#This Row],[Reference Number]],barang_keluar[],6,FALSE),""))</f>
        <v>20</v>
      </c>
      <c r="G184" t="str">
        <f>IF(tbl_transaction[[#This Row],[Type]]="Inbound",VLOOKUP(tbl_transaction[[#This Row],[Reference Number]],barang_masuk[],7,FALSE),IF(tbl_transaction[[#This Row],[Type]]="Outbound",VLOOKUP(tbl_transaction[[#This Row],[Reference Number]],barang_keluar[],7,FALSE),""))</f>
        <v>Box</v>
      </c>
      <c r="H184" t="str">
        <f>IF(tbl_transaction[[#This Row],[Type]]="Inbound",VLOOKUP(tbl_transaction[[#This Row],[Reference Number]],barang_masuk[],3,FALSE),IF(tbl_transaction[[#This Row],[Type]]="Outbound",VLOOKUP(tbl_transaction[[#This Row],[Reference Number]],barang_keluar[],3,FALSE),""))</f>
        <v>PT Supplier 14</v>
      </c>
      <c r="I184" t="str">
        <f>IF(D184='Kartu Stok'!$B$2,COUNTIF($D$3:D184,'Kartu Stok'!$B$2),"")</f>
        <v/>
      </c>
      <c r="L184"/>
    </row>
    <row r="185" spans="1:12" ht="14.5" x14ac:dyDescent="0.35">
      <c r="A185" s="2" t="s">
        <v>662</v>
      </c>
      <c r="B185" s="5">
        <f>IF(LEFT(tbl_transaction[[#This Row],[Reference Number]],2)="GR",VLOOKUP(tbl_transaction[[#This Row],[Reference Number]],barang_masuk[],2,FALSE),IF(LEFT(tbl_transaction[[#This Row],[Reference Number]],2)="DO",VLOOKUP(tbl_transaction[[#This Row],[Reference Number]],barang_keluar[],2,FALSE),""))</f>
        <v>46121</v>
      </c>
      <c r="C185" t="str">
        <f t="shared" si="2"/>
        <v>Inbound</v>
      </c>
      <c r="D185" t="str">
        <f>IF(tbl_transaction[[#This Row],[Type]]="Inbound",VLOOKUP(tbl_transaction[[#This Row],[Reference Number]],barang_masuk[],4,FALSE),IF(tbl_transaction[[#This Row],[Type]]="Outbound",VLOOKUP(tbl_transaction[[#This Row],[Reference Number]],barang_keluar[],4,FALSE),""))</f>
        <v>BEV014</v>
      </c>
      <c r="E185" t="str">
        <f>IF(tbl_transaction[[#This Row],[Type]]="Inbound",VLOOKUP(tbl_transaction[[#This Row],[Reference Number]],barang_masuk[],5,FALSE),IF(tbl_transaction[[#This Row],[Type]]="Outbound",VLOOKUP(tbl_transaction[[#This Row],[Reference Number]],barang_keluar[],5,FALSE),""))</f>
        <v>Coca Cola Beverage Variant 14</v>
      </c>
      <c r="F185">
        <f>IF(tbl_transaction[[#This Row],[Type]]="Inbound",VLOOKUP(tbl_transaction[[#This Row],[Reference Number]],barang_masuk[],6,FALSE),IF(tbl_transaction[[#This Row],[Type]]="Outbound",VLOOKUP(tbl_transaction[[#This Row],[Reference Number]],barang_keluar[],6,FALSE),""))</f>
        <v>150</v>
      </c>
      <c r="G185" t="str">
        <f>IF(tbl_transaction[[#This Row],[Type]]="Inbound",VLOOKUP(tbl_transaction[[#This Row],[Reference Number]],barang_masuk[],7,FALSE),IF(tbl_transaction[[#This Row],[Type]]="Outbound",VLOOKUP(tbl_transaction[[#This Row],[Reference Number]],barang_keluar[],7,FALSE),""))</f>
        <v>Bottle</v>
      </c>
      <c r="H185" t="str">
        <f>IF(tbl_transaction[[#This Row],[Type]]="Inbound",VLOOKUP(tbl_transaction[[#This Row],[Reference Number]],barang_masuk[],3,FALSE),IF(tbl_transaction[[#This Row],[Type]]="Outbound",VLOOKUP(tbl_transaction[[#This Row],[Reference Number]],barang_keluar[],3,FALSE),""))</f>
        <v>PT Supplier 05</v>
      </c>
      <c r="I185" t="str">
        <f>IF(D185='Kartu Stok'!$B$2,COUNTIF($D$3:D185,'Kartu Stok'!$B$2),"")</f>
        <v/>
      </c>
      <c r="L185"/>
    </row>
    <row r="186" spans="1:12" ht="14.5" x14ac:dyDescent="0.35">
      <c r="A186" s="2" t="s">
        <v>663</v>
      </c>
      <c r="B186" s="5">
        <f>IF(LEFT(tbl_transaction[[#This Row],[Reference Number]],2)="GR",VLOOKUP(tbl_transaction[[#This Row],[Reference Number]],barang_masuk[],2,FALSE),IF(LEFT(tbl_transaction[[#This Row],[Reference Number]],2)="DO",VLOOKUP(tbl_transaction[[#This Row],[Reference Number]],barang_keluar[],2,FALSE),""))</f>
        <v>46071</v>
      </c>
      <c r="C186" t="str">
        <f t="shared" si="2"/>
        <v>Inbound</v>
      </c>
      <c r="D186" t="str">
        <f>IF(tbl_transaction[[#This Row],[Type]]="Inbound",VLOOKUP(tbl_transaction[[#This Row],[Reference Number]],barang_masuk[],4,FALSE),IF(tbl_transaction[[#This Row],[Type]]="Outbound",VLOOKUP(tbl_transaction[[#This Row],[Reference Number]],barang_keluar[],4,FALSE),""))</f>
        <v>BEV028</v>
      </c>
      <c r="E186" t="str">
        <f>IF(tbl_transaction[[#This Row],[Type]]="Inbound",VLOOKUP(tbl_transaction[[#This Row],[Reference Number]],barang_masuk[],5,FALSE),IF(tbl_transaction[[#This Row],[Type]]="Outbound",VLOOKUP(tbl_transaction[[#This Row],[Reference Number]],barang_keluar[],5,FALSE),""))</f>
        <v>Pocari Beverage Variant 28</v>
      </c>
      <c r="F186">
        <f>IF(tbl_transaction[[#This Row],[Type]]="Inbound",VLOOKUP(tbl_transaction[[#This Row],[Reference Number]],barang_masuk[],6,FALSE),IF(tbl_transaction[[#This Row],[Type]]="Outbound",VLOOKUP(tbl_transaction[[#This Row],[Reference Number]],barang_keluar[],6,FALSE),""))</f>
        <v>40</v>
      </c>
      <c r="G186" t="str">
        <f>IF(tbl_transaction[[#This Row],[Type]]="Inbound",VLOOKUP(tbl_transaction[[#This Row],[Reference Number]],barang_masuk[],7,FALSE),IF(tbl_transaction[[#This Row],[Type]]="Outbound",VLOOKUP(tbl_transaction[[#This Row],[Reference Number]],barang_keluar[],7,FALSE),""))</f>
        <v>Bottle</v>
      </c>
      <c r="H186" t="str">
        <f>IF(tbl_transaction[[#This Row],[Type]]="Inbound",VLOOKUP(tbl_transaction[[#This Row],[Reference Number]],barang_masuk[],3,FALSE),IF(tbl_transaction[[#This Row],[Type]]="Outbound",VLOOKUP(tbl_transaction[[#This Row],[Reference Number]],barang_keluar[],3,FALSE),""))</f>
        <v>PT Supplier 05</v>
      </c>
      <c r="I186" t="str">
        <f>IF(D186='Kartu Stok'!$B$2,COUNTIF($D$3:D186,'Kartu Stok'!$B$2),"")</f>
        <v/>
      </c>
      <c r="L186"/>
    </row>
    <row r="187" spans="1:12" ht="14.5" x14ac:dyDescent="0.35">
      <c r="A187" s="2" t="s">
        <v>664</v>
      </c>
      <c r="B187" s="5">
        <f>IF(LEFT(tbl_transaction[[#This Row],[Reference Number]],2)="GR",VLOOKUP(tbl_transaction[[#This Row],[Reference Number]],barang_masuk[],2,FALSE),IF(LEFT(tbl_transaction[[#This Row],[Reference Number]],2)="DO",VLOOKUP(tbl_transaction[[#This Row],[Reference Number]],barang_keluar[],2,FALSE),""))</f>
        <v>46086</v>
      </c>
      <c r="C187" t="str">
        <f t="shared" si="2"/>
        <v>Inbound</v>
      </c>
      <c r="D187" t="str">
        <f>IF(tbl_transaction[[#This Row],[Type]]="Inbound",VLOOKUP(tbl_transaction[[#This Row],[Reference Number]],barang_masuk[],4,FALSE),IF(tbl_transaction[[#This Row],[Type]]="Outbound",VLOOKUP(tbl_transaction[[#This Row],[Reference Number]],barang_keluar[],4,FALSE),""))</f>
        <v>HOM001</v>
      </c>
      <c r="E187" t="str">
        <f>IF(tbl_transaction[[#This Row],[Type]]="Inbound",VLOOKUP(tbl_transaction[[#This Row],[Reference Number]],barang_masuk[],5,FALSE),IF(tbl_transaction[[#This Row],[Type]]="Outbound",VLOOKUP(tbl_transaction[[#This Row],[Reference Number]],barang_keluar[],5,FALSE),""))</f>
        <v>Sunlight Home Care Variant 1</v>
      </c>
      <c r="F187">
        <f>IF(tbl_transaction[[#This Row],[Type]]="Inbound",VLOOKUP(tbl_transaction[[#This Row],[Reference Number]],barang_masuk[],6,FALSE),IF(tbl_transaction[[#This Row],[Type]]="Outbound",VLOOKUP(tbl_transaction[[#This Row],[Reference Number]],barang_keluar[],6,FALSE),""))</f>
        <v>120</v>
      </c>
      <c r="G187" t="str">
        <f>IF(tbl_transaction[[#This Row],[Type]]="Inbound",VLOOKUP(tbl_transaction[[#This Row],[Reference Number]],barang_masuk[],7,FALSE),IF(tbl_transaction[[#This Row],[Type]]="Outbound",VLOOKUP(tbl_transaction[[#This Row],[Reference Number]],barang_keluar[],7,FALSE),""))</f>
        <v>Pack</v>
      </c>
      <c r="H187" t="str">
        <f>IF(tbl_transaction[[#This Row],[Type]]="Inbound",VLOOKUP(tbl_transaction[[#This Row],[Reference Number]],barang_masuk[],3,FALSE),IF(tbl_transaction[[#This Row],[Type]]="Outbound",VLOOKUP(tbl_transaction[[#This Row],[Reference Number]],barang_keluar[],3,FALSE),""))</f>
        <v>PT Supplier 03</v>
      </c>
      <c r="I187" t="str">
        <f>IF(D187='Kartu Stok'!$B$2,COUNTIF($D$3:D187,'Kartu Stok'!$B$2),"")</f>
        <v/>
      </c>
      <c r="L187"/>
    </row>
    <row r="188" spans="1:12" ht="14.5" x14ac:dyDescent="0.35">
      <c r="A188" s="2" t="s">
        <v>665</v>
      </c>
      <c r="B188" s="5">
        <f>IF(LEFT(tbl_transaction[[#This Row],[Reference Number]],2)="GR",VLOOKUP(tbl_transaction[[#This Row],[Reference Number]],barang_masuk[],2,FALSE),IF(LEFT(tbl_transaction[[#This Row],[Reference Number]],2)="DO",VLOOKUP(tbl_transaction[[#This Row],[Reference Number]],barang_keluar[],2,FALSE),""))</f>
        <v>46064</v>
      </c>
      <c r="C188" t="str">
        <f t="shared" si="2"/>
        <v>Inbound</v>
      </c>
      <c r="D188" t="str">
        <f>IF(tbl_transaction[[#This Row],[Type]]="Inbound",VLOOKUP(tbl_transaction[[#This Row],[Reference Number]],barang_masuk[],4,FALSE),IF(tbl_transaction[[#This Row],[Type]]="Outbound",VLOOKUP(tbl_transaction[[#This Row],[Reference Number]],barang_keluar[],4,FALSE),""))</f>
        <v>DAR011</v>
      </c>
      <c r="E188" t="str">
        <f>IF(tbl_transaction[[#This Row],[Type]]="Inbound",VLOOKUP(tbl_transaction[[#This Row],[Reference Number]],barang_masuk[],5,FALSE),IF(tbl_transaction[[#This Row],[Type]]="Outbound",VLOOKUP(tbl_transaction[[#This Row],[Reference Number]],barang_keluar[],5,FALSE),""))</f>
        <v>Indomilk Dairy Variant 11</v>
      </c>
      <c r="F188">
        <f>IF(tbl_transaction[[#This Row],[Type]]="Inbound",VLOOKUP(tbl_transaction[[#This Row],[Reference Number]],barang_masuk[],6,FALSE),IF(tbl_transaction[[#This Row],[Type]]="Outbound",VLOOKUP(tbl_transaction[[#This Row],[Reference Number]],barang_keluar[],6,FALSE),""))</f>
        <v>40</v>
      </c>
      <c r="G188" t="str">
        <f>IF(tbl_transaction[[#This Row],[Type]]="Inbound",VLOOKUP(tbl_transaction[[#This Row],[Reference Number]],barang_masuk[],7,FALSE),IF(tbl_transaction[[#This Row],[Type]]="Outbound",VLOOKUP(tbl_transaction[[#This Row],[Reference Number]],barang_keluar[],7,FALSE),""))</f>
        <v>Box</v>
      </c>
      <c r="H188" t="str">
        <f>IF(tbl_transaction[[#This Row],[Type]]="Inbound",VLOOKUP(tbl_transaction[[#This Row],[Reference Number]],barang_masuk[],3,FALSE),IF(tbl_transaction[[#This Row],[Type]]="Outbound",VLOOKUP(tbl_transaction[[#This Row],[Reference Number]],barang_keluar[],3,FALSE),""))</f>
        <v>PT Supplier 19</v>
      </c>
      <c r="I188" t="str">
        <f>IF(D188='Kartu Stok'!$B$2,COUNTIF($D$3:D188,'Kartu Stok'!$B$2),"")</f>
        <v/>
      </c>
      <c r="L188"/>
    </row>
    <row r="189" spans="1:12" ht="14.5" x14ac:dyDescent="0.35">
      <c r="A189" s="2" t="s">
        <v>666</v>
      </c>
      <c r="B189" s="5">
        <f>IF(LEFT(tbl_transaction[[#This Row],[Reference Number]],2)="GR",VLOOKUP(tbl_transaction[[#This Row],[Reference Number]],barang_masuk[],2,FALSE),IF(LEFT(tbl_transaction[[#This Row],[Reference Number]],2)="DO",VLOOKUP(tbl_transaction[[#This Row],[Reference Number]],barang_keluar[],2,FALSE),""))</f>
        <v>46026</v>
      </c>
      <c r="C189" t="str">
        <f t="shared" si="2"/>
        <v>Inbound</v>
      </c>
      <c r="D189" t="str">
        <f>IF(tbl_transaction[[#This Row],[Type]]="Inbound",VLOOKUP(tbl_transaction[[#This Row],[Reference Number]],barang_masuk[],4,FALSE),IF(tbl_transaction[[#This Row],[Type]]="Outbound",VLOOKUP(tbl_transaction[[#This Row],[Reference Number]],barang_keluar[],4,FALSE),""))</f>
        <v>PER005</v>
      </c>
      <c r="E189" t="str">
        <f>IF(tbl_transaction[[#This Row],[Type]]="Inbound",VLOOKUP(tbl_transaction[[#This Row],[Reference Number]],barang_masuk[],5,FALSE),IF(tbl_transaction[[#This Row],[Type]]="Outbound",VLOOKUP(tbl_transaction[[#This Row],[Reference Number]],barang_keluar[],5,FALSE),""))</f>
        <v>Pepsodent Personal Care Variant 5</v>
      </c>
      <c r="F189">
        <f>IF(tbl_transaction[[#This Row],[Type]]="Inbound",VLOOKUP(tbl_transaction[[#This Row],[Reference Number]],barang_masuk[],6,FALSE),IF(tbl_transaction[[#This Row],[Type]]="Outbound",VLOOKUP(tbl_transaction[[#This Row],[Reference Number]],barang_keluar[],6,FALSE),""))</f>
        <v>30</v>
      </c>
      <c r="G189" t="str">
        <f>IF(tbl_transaction[[#This Row],[Type]]="Inbound",VLOOKUP(tbl_transaction[[#This Row],[Reference Number]],barang_masuk[],7,FALSE),IF(tbl_transaction[[#This Row],[Type]]="Outbound",VLOOKUP(tbl_transaction[[#This Row],[Reference Number]],barang_keluar[],7,FALSE),""))</f>
        <v>Bottle</v>
      </c>
      <c r="H189" t="str">
        <f>IF(tbl_transaction[[#This Row],[Type]]="Inbound",VLOOKUP(tbl_transaction[[#This Row],[Reference Number]],barang_masuk[],3,FALSE),IF(tbl_transaction[[#This Row],[Type]]="Outbound",VLOOKUP(tbl_transaction[[#This Row],[Reference Number]],barang_keluar[],3,FALSE),""))</f>
        <v>PT Supplier 25</v>
      </c>
      <c r="I189" t="str">
        <f>IF(D189='Kartu Stok'!$B$2,COUNTIF($D$3:D189,'Kartu Stok'!$B$2),"")</f>
        <v/>
      </c>
      <c r="L189"/>
    </row>
    <row r="190" spans="1:12" ht="14.5" x14ac:dyDescent="0.35">
      <c r="A190" s="2" t="s">
        <v>667</v>
      </c>
      <c r="B190" s="5">
        <f>IF(LEFT(tbl_transaction[[#This Row],[Reference Number]],2)="GR",VLOOKUP(tbl_transaction[[#This Row],[Reference Number]],barang_masuk[],2,FALSE),IF(LEFT(tbl_transaction[[#This Row],[Reference Number]],2)="DO",VLOOKUP(tbl_transaction[[#This Row],[Reference Number]],barang_keluar[],2,FALSE),""))</f>
        <v>46119</v>
      </c>
      <c r="C190" t="str">
        <f t="shared" si="2"/>
        <v>Inbound</v>
      </c>
      <c r="D190" t="str">
        <f>IF(tbl_transaction[[#This Row],[Type]]="Inbound",VLOOKUP(tbl_transaction[[#This Row],[Reference Number]],barang_masuk[],4,FALSE),IF(tbl_transaction[[#This Row],[Type]]="Outbound",VLOOKUP(tbl_transaction[[#This Row],[Reference Number]],barang_keluar[],4,FALSE),""))</f>
        <v>INS003</v>
      </c>
      <c r="E190" t="str">
        <f>IF(tbl_transaction[[#This Row],[Type]]="Inbound",VLOOKUP(tbl_transaction[[#This Row],[Reference Number]],barang_masuk[],5,FALSE),IF(tbl_transaction[[#This Row],[Type]]="Outbound",VLOOKUP(tbl_transaction[[#This Row],[Reference Number]],barang_keluar[],5,FALSE),""))</f>
        <v>Indomie Instant Food Variant 3</v>
      </c>
      <c r="F190">
        <f>IF(tbl_transaction[[#This Row],[Type]]="Inbound",VLOOKUP(tbl_transaction[[#This Row],[Reference Number]],barang_masuk[],6,FALSE),IF(tbl_transaction[[#This Row],[Type]]="Outbound",VLOOKUP(tbl_transaction[[#This Row],[Reference Number]],barang_keluar[],6,FALSE),""))</f>
        <v>30</v>
      </c>
      <c r="G190" t="str">
        <f>IF(tbl_transaction[[#This Row],[Type]]="Inbound",VLOOKUP(tbl_transaction[[#This Row],[Reference Number]],barang_masuk[],7,FALSE),IF(tbl_transaction[[#This Row],[Type]]="Outbound",VLOOKUP(tbl_transaction[[#This Row],[Reference Number]],barang_keluar[],7,FALSE),""))</f>
        <v>Pack</v>
      </c>
      <c r="H190" t="str">
        <f>IF(tbl_transaction[[#This Row],[Type]]="Inbound",VLOOKUP(tbl_transaction[[#This Row],[Reference Number]],barang_masuk[],3,FALSE),IF(tbl_transaction[[#This Row],[Type]]="Outbound",VLOOKUP(tbl_transaction[[#This Row],[Reference Number]],barang_keluar[],3,FALSE),""))</f>
        <v>PT Supplier 11</v>
      </c>
      <c r="I190" t="str">
        <f>IF(D190='Kartu Stok'!$B$2,COUNTIF($D$3:D190,'Kartu Stok'!$B$2),"")</f>
        <v/>
      </c>
      <c r="L190"/>
    </row>
    <row r="191" spans="1:12" ht="14.5" x14ac:dyDescent="0.35">
      <c r="A191" s="2" t="s">
        <v>668</v>
      </c>
      <c r="B191" s="5">
        <f>IF(LEFT(tbl_transaction[[#This Row],[Reference Number]],2)="GR",VLOOKUP(tbl_transaction[[#This Row],[Reference Number]],barang_masuk[],2,FALSE),IF(LEFT(tbl_transaction[[#This Row],[Reference Number]],2)="DO",VLOOKUP(tbl_transaction[[#This Row],[Reference Number]],barang_keluar[],2,FALSE),""))</f>
        <v>46202</v>
      </c>
      <c r="C191" t="str">
        <f t="shared" si="2"/>
        <v>Inbound</v>
      </c>
      <c r="D191" t="str">
        <f>IF(tbl_transaction[[#This Row],[Type]]="Inbound",VLOOKUP(tbl_transaction[[#This Row],[Reference Number]],barang_masuk[],4,FALSE),IF(tbl_transaction[[#This Row],[Type]]="Outbound",VLOOKUP(tbl_transaction[[#This Row],[Reference Number]],barang_keluar[],4,FALSE),""))</f>
        <v>BAB011</v>
      </c>
      <c r="E191" t="str">
        <f>IF(tbl_transaction[[#This Row],[Type]]="Inbound",VLOOKUP(tbl_transaction[[#This Row],[Reference Number]],barang_masuk[],5,FALSE),IF(tbl_transaction[[#This Row],[Type]]="Outbound",VLOOKUP(tbl_transaction[[#This Row],[Reference Number]],barang_keluar[],5,FALSE),""))</f>
        <v>MamyPoko Baby Care Variant 11</v>
      </c>
      <c r="F191">
        <f>IF(tbl_transaction[[#This Row],[Type]]="Inbound",VLOOKUP(tbl_transaction[[#This Row],[Reference Number]],barang_masuk[],6,FALSE),IF(tbl_transaction[[#This Row],[Type]]="Outbound",VLOOKUP(tbl_transaction[[#This Row],[Reference Number]],barang_keluar[],6,FALSE),""))</f>
        <v>20</v>
      </c>
      <c r="G191" t="str">
        <f>IF(tbl_transaction[[#This Row],[Type]]="Inbound",VLOOKUP(tbl_transaction[[#This Row],[Reference Number]],barang_masuk[],7,FALSE),IF(tbl_transaction[[#This Row],[Type]]="Outbound",VLOOKUP(tbl_transaction[[#This Row],[Reference Number]],barang_keluar[],7,FALSE),""))</f>
        <v>Pack</v>
      </c>
      <c r="H191" t="str">
        <f>IF(tbl_transaction[[#This Row],[Type]]="Inbound",VLOOKUP(tbl_transaction[[#This Row],[Reference Number]],barang_masuk[],3,FALSE),IF(tbl_transaction[[#This Row],[Type]]="Outbound",VLOOKUP(tbl_transaction[[#This Row],[Reference Number]],barang_keluar[],3,FALSE),""))</f>
        <v>PT Supplier 33</v>
      </c>
      <c r="I191" t="str">
        <f>IF(D191='Kartu Stok'!$B$2,COUNTIF($D$3:D191,'Kartu Stok'!$B$2),"")</f>
        <v/>
      </c>
      <c r="L191"/>
    </row>
    <row r="192" spans="1:12" ht="14.5" x14ac:dyDescent="0.35">
      <c r="A192" s="2" t="s">
        <v>669</v>
      </c>
      <c r="B192" s="5">
        <f>IF(LEFT(tbl_transaction[[#This Row],[Reference Number]],2)="GR",VLOOKUP(tbl_transaction[[#This Row],[Reference Number]],barang_masuk[],2,FALSE),IF(LEFT(tbl_transaction[[#This Row],[Reference Number]],2)="DO",VLOOKUP(tbl_transaction[[#This Row],[Reference Number]],barang_keluar[],2,FALSE),""))</f>
        <v>46172</v>
      </c>
      <c r="C192" t="str">
        <f t="shared" si="2"/>
        <v>Inbound</v>
      </c>
      <c r="D192" t="str">
        <f>IF(tbl_transaction[[#This Row],[Type]]="Inbound",VLOOKUP(tbl_transaction[[#This Row],[Reference Number]],barang_masuk[],4,FALSE),IF(tbl_transaction[[#This Row],[Type]]="Outbound",VLOOKUP(tbl_transaction[[#This Row],[Reference Number]],barang_keluar[],4,FALSE),""))</f>
        <v>BEV008</v>
      </c>
      <c r="E192" t="str">
        <f>IF(tbl_transaction[[#This Row],[Type]]="Inbound",VLOOKUP(tbl_transaction[[#This Row],[Reference Number]],barang_masuk[],5,FALSE),IF(tbl_transaction[[#This Row],[Type]]="Outbound",VLOOKUP(tbl_transaction[[#This Row],[Reference Number]],barang_keluar[],5,FALSE),""))</f>
        <v>Aqua Beverage Variant 8</v>
      </c>
      <c r="F192">
        <f>IF(tbl_transaction[[#This Row],[Type]]="Inbound",VLOOKUP(tbl_transaction[[#This Row],[Reference Number]],barang_masuk[],6,FALSE),IF(tbl_transaction[[#This Row],[Type]]="Outbound",VLOOKUP(tbl_transaction[[#This Row],[Reference Number]],barang_keluar[],6,FALSE),""))</f>
        <v>30</v>
      </c>
      <c r="G192" t="str">
        <f>IF(tbl_transaction[[#This Row],[Type]]="Inbound",VLOOKUP(tbl_transaction[[#This Row],[Reference Number]],barang_masuk[],7,FALSE),IF(tbl_transaction[[#This Row],[Type]]="Outbound",VLOOKUP(tbl_transaction[[#This Row],[Reference Number]],barang_keluar[],7,FALSE),""))</f>
        <v>Bottle</v>
      </c>
      <c r="H192" t="str">
        <f>IF(tbl_transaction[[#This Row],[Type]]="Inbound",VLOOKUP(tbl_transaction[[#This Row],[Reference Number]],barang_masuk[],3,FALSE),IF(tbl_transaction[[#This Row],[Type]]="Outbound",VLOOKUP(tbl_transaction[[#This Row],[Reference Number]],barang_keluar[],3,FALSE),""))</f>
        <v>PT Supplier 24</v>
      </c>
      <c r="I192" t="str">
        <f>IF(D192='Kartu Stok'!$B$2,COUNTIF($D$3:D192,'Kartu Stok'!$B$2),"")</f>
        <v/>
      </c>
      <c r="L192"/>
    </row>
    <row r="193" spans="1:12" ht="14.5" x14ac:dyDescent="0.35">
      <c r="A193" s="2" t="s">
        <v>670</v>
      </c>
      <c r="B193" s="5">
        <f>IF(LEFT(tbl_transaction[[#This Row],[Reference Number]],2)="GR",VLOOKUP(tbl_transaction[[#This Row],[Reference Number]],barang_masuk[],2,FALSE),IF(LEFT(tbl_transaction[[#This Row],[Reference Number]],2)="DO",VLOOKUP(tbl_transaction[[#This Row],[Reference Number]],barang_keluar[],2,FALSE),""))</f>
        <v>46156</v>
      </c>
      <c r="C193" t="str">
        <f t="shared" si="2"/>
        <v>Inbound</v>
      </c>
      <c r="D193" t="str">
        <f>IF(tbl_transaction[[#This Row],[Type]]="Inbound",VLOOKUP(tbl_transaction[[#This Row],[Reference Number]],barang_masuk[],4,FALSE),IF(tbl_transaction[[#This Row],[Type]]="Outbound",VLOOKUP(tbl_transaction[[#This Row],[Reference Number]],barang_keluar[],4,FALSE),""))</f>
        <v>PER003</v>
      </c>
      <c r="E193" t="str">
        <f>IF(tbl_transaction[[#This Row],[Type]]="Inbound",VLOOKUP(tbl_transaction[[#This Row],[Reference Number]],barang_masuk[],5,FALSE),IF(tbl_transaction[[#This Row],[Type]]="Outbound",VLOOKUP(tbl_transaction[[#This Row],[Reference Number]],barang_keluar[],5,FALSE),""))</f>
        <v>Pepsodent Personal Care Variant 3</v>
      </c>
      <c r="F193">
        <f>IF(tbl_transaction[[#This Row],[Type]]="Inbound",VLOOKUP(tbl_transaction[[#This Row],[Reference Number]],barang_masuk[],6,FALSE),IF(tbl_transaction[[#This Row],[Type]]="Outbound",VLOOKUP(tbl_transaction[[#This Row],[Reference Number]],barang_keluar[],6,FALSE),""))</f>
        <v>200</v>
      </c>
      <c r="G193" t="str">
        <f>IF(tbl_transaction[[#This Row],[Type]]="Inbound",VLOOKUP(tbl_transaction[[#This Row],[Reference Number]],barang_masuk[],7,FALSE),IF(tbl_transaction[[#This Row],[Type]]="Outbound",VLOOKUP(tbl_transaction[[#This Row],[Reference Number]],barang_keluar[],7,FALSE),""))</f>
        <v>Bottle</v>
      </c>
      <c r="H193" t="str">
        <f>IF(tbl_transaction[[#This Row],[Type]]="Inbound",VLOOKUP(tbl_transaction[[#This Row],[Reference Number]],barang_masuk[],3,FALSE),IF(tbl_transaction[[#This Row],[Type]]="Outbound",VLOOKUP(tbl_transaction[[#This Row],[Reference Number]],barang_keluar[],3,FALSE),""))</f>
        <v>PT Supplier 24</v>
      </c>
      <c r="I193" t="str">
        <f>IF(D193='Kartu Stok'!$B$2,COUNTIF($D$3:D193,'Kartu Stok'!$B$2),"")</f>
        <v/>
      </c>
      <c r="L193"/>
    </row>
    <row r="194" spans="1:12" ht="14.5" x14ac:dyDescent="0.35">
      <c r="A194" s="2" t="s">
        <v>671</v>
      </c>
      <c r="B194" s="5">
        <f>IF(LEFT(tbl_transaction[[#This Row],[Reference Number]],2)="GR",VLOOKUP(tbl_transaction[[#This Row],[Reference Number]],barang_masuk[],2,FALSE),IF(LEFT(tbl_transaction[[#This Row],[Reference Number]],2)="DO",VLOOKUP(tbl_transaction[[#This Row],[Reference Number]],barang_keluar[],2,FALSE),""))</f>
        <v>46063</v>
      </c>
      <c r="C194" t="str">
        <f t="shared" si="2"/>
        <v>Inbound</v>
      </c>
      <c r="D194" t="str">
        <f>IF(tbl_transaction[[#This Row],[Type]]="Inbound",VLOOKUP(tbl_transaction[[#This Row],[Reference Number]],barang_masuk[],4,FALSE),IF(tbl_transaction[[#This Row],[Type]]="Outbound",VLOOKUP(tbl_transaction[[#This Row],[Reference Number]],barang_keluar[],4,FALSE),""))</f>
        <v>DAR016</v>
      </c>
      <c r="E194" t="str">
        <f>IF(tbl_transaction[[#This Row],[Type]]="Inbound",VLOOKUP(tbl_transaction[[#This Row],[Reference Number]],barang_masuk[],5,FALSE),IF(tbl_transaction[[#This Row],[Type]]="Outbound",VLOOKUP(tbl_transaction[[#This Row],[Reference Number]],barang_keluar[],5,FALSE),""))</f>
        <v>Indomilk Dairy Variant 16</v>
      </c>
      <c r="F194">
        <f>IF(tbl_transaction[[#This Row],[Type]]="Inbound",VLOOKUP(tbl_transaction[[#This Row],[Reference Number]],barang_masuk[],6,FALSE),IF(tbl_transaction[[#This Row],[Type]]="Outbound",VLOOKUP(tbl_transaction[[#This Row],[Reference Number]],barang_keluar[],6,FALSE),""))</f>
        <v>100</v>
      </c>
      <c r="G194" t="str">
        <f>IF(tbl_transaction[[#This Row],[Type]]="Inbound",VLOOKUP(tbl_transaction[[#This Row],[Reference Number]],barang_masuk[],7,FALSE),IF(tbl_transaction[[#This Row],[Type]]="Outbound",VLOOKUP(tbl_transaction[[#This Row],[Reference Number]],barang_keluar[],7,FALSE),""))</f>
        <v>Box</v>
      </c>
      <c r="H194" t="str">
        <f>IF(tbl_transaction[[#This Row],[Type]]="Inbound",VLOOKUP(tbl_transaction[[#This Row],[Reference Number]],barang_masuk[],3,FALSE),IF(tbl_transaction[[#This Row],[Type]]="Outbound",VLOOKUP(tbl_transaction[[#This Row],[Reference Number]],barang_keluar[],3,FALSE),""))</f>
        <v>PT Supplier 18</v>
      </c>
      <c r="I194" t="str">
        <f>IF(D194='Kartu Stok'!$B$2,COUNTIF($D$3:D194,'Kartu Stok'!$B$2),"")</f>
        <v/>
      </c>
      <c r="L194"/>
    </row>
    <row r="195" spans="1:12" ht="14.5" x14ac:dyDescent="0.35">
      <c r="A195" s="2" t="s">
        <v>672</v>
      </c>
      <c r="B195" s="5">
        <f>IF(LEFT(tbl_transaction[[#This Row],[Reference Number]],2)="GR",VLOOKUP(tbl_transaction[[#This Row],[Reference Number]],barang_masuk[],2,FALSE),IF(LEFT(tbl_transaction[[#This Row],[Reference Number]],2)="DO",VLOOKUP(tbl_transaction[[#This Row],[Reference Number]],barang_keluar[],2,FALSE),""))</f>
        <v>46055</v>
      </c>
      <c r="C195" t="str">
        <f t="shared" ref="C195:C258" si="3">IF(LEFT(A195,2)="GR","Inbound",IF(LEFT(A195,2)="DO","Outbound",""))</f>
        <v>Inbound</v>
      </c>
      <c r="D195" t="str">
        <f>IF(tbl_transaction[[#This Row],[Type]]="Inbound",VLOOKUP(tbl_transaction[[#This Row],[Reference Number]],barang_masuk[],4,FALSE),IF(tbl_transaction[[#This Row],[Type]]="Outbound",VLOOKUP(tbl_transaction[[#This Row],[Reference Number]],barang_keluar[],4,FALSE),""))</f>
        <v>PER004</v>
      </c>
      <c r="E195" t="str">
        <f>IF(tbl_transaction[[#This Row],[Type]]="Inbound",VLOOKUP(tbl_transaction[[#This Row],[Reference Number]],barang_masuk[],5,FALSE),IF(tbl_transaction[[#This Row],[Type]]="Outbound",VLOOKUP(tbl_transaction[[#This Row],[Reference Number]],barang_keluar[],5,FALSE),""))</f>
        <v>Lifebuoy Personal Care Variant 4</v>
      </c>
      <c r="F195">
        <f>IF(tbl_transaction[[#This Row],[Type]]="Inbound",VLOOKUP(tbl_transaction[[#This Row],[Reference Number]],barang_masuk[],6,FALSE),IF(tbl_transaction[[#This Row],[Type]]="Outbound",VLOOKUP(tbl_transaction[[#This Row],[Reference Number]],barang_keluar[],6,FALSE),""))</f>
        <v>20</v>
      </c>
      <c r="G195" t="str">
        <f>IF(tbl_transaction[[#This Row],[Type]]="Inbound",VLOOKUP(tbl_transaction[[#This Row],[Reference Number]],barang_masuk[],7,FALSE),IF(tbl_transaction[[#This Row],[Type]]="Outbound",VLOOKUP(tbl_transaction[[#This Row],[Reference Number]],barang_keluar[],7,FALSE),""))</f>
        <v>Bottle</v>
      </c>
      <c r="H195" t="str">
        <f>IF(tbl_transaction[[#This Row],[Type]]="Inbound",VLOOKUP(tbl_transaction[[#This Row],[Reference Number]],barang_masuk[],3,FALSE),IF(tbl_transaction[[#This Row],[Type]]="Outbound",VLOOKUP(tbl_transaction[[#This Row],[Reference Number]],barang_keluar[],3,FALSE),""))</f>
        <v>PT Supplier 07</v>
      </c>
      <c r="I195" t="str">
        <f>IF(D195='Kartu Stok'!$B$2,COUNTIF($D$3:D195,'Kartu Stok'!$B$2),"")</f>
        <v/>
      </c>
      <c r="L195"/>
    </row>
    <row r="196" spans="1:12" ht="14.5" x14ac:dyDescent="0.35">
      <c r="A196" s="2" t="s">
        <v>673</v>
      </c>
      <c r="B196" s="5">
        <f>IF(LEFT(tbl_transaction[[#This Row],[Reference Number]],2)="GR",VLOOKUP(tbl_transaction[[#This Row],[Reference Number]],barang_masuk[],2,FALSE),IF(LEFT(tbl_transaction[[#This Row],[Reference Number]],2)="DO",VLOOKUP(tbl_transaction[[#This Row],[Reference Number]],barang_keluar[],2,FALSE),""))</f>
        <v>46113</v>
      </c>
      <c r="C196" t="str">
        <f t="shared" si="3"/>
        <v>Inbound</v>
      </c>
      <c r="D196" t="str">
        <f>IF(tbl_transaction[[#This Row],[Type]]="Inbound",VLOOKUP(tbl_transaction[[#This Row],[Reference Number]],barang_masuk[],4,FALSE),IF(tbl_transaction[[#This Row],[Type]]="Outbound",VLOOKUP(tbl_transaction[[#This Row],[Reference Number]],barang_keluar[],4,FALSE),""))</f>
        <v>HOM007</v>
      </c>
      <c r="E196" t="str">
        <f>IF(tbl_transaction[[#This Row],[Type]]="Inbound",VLOOKUP(tbl_transaction[[#This Row],[Reference Number]],barang_masuk[],5,FALSE),IF(tbl_transaction[[#This Row],[Type]]="Outbound",VLOOKUP(tbl_transaction[[#This Row],[Reference Number]],barang_keluar[],5,FALSE),""))</f>
        <v>Sunlight Home Care Variant 7</v>
      </c>
      <c r="F196">
        <f>IF(tbl_transaction[[#This Row],[Type]]="Inbound",VLOOKUP(tbl_transaction[[#This Row],[Reference Number]],barang_masuk[],6,FALSE),IF(tbl_transaction[[#This Row],[Type]]="Outbound",VLOOKUP(tbl_transaction[[#This Row],[Reference Number]],barang_keluar[],6,FALSE),""))</f>
        <v>50</v>
      </c>
      <c r="G196" t="str">
        <f>IF(tbl_transaction[[#This Row],[Type]]="Inbound",VLOOKUP(tbl_transaction[[#This Row],[Reference Number]],barang_masuk[],7,FALSE),IF(tbl_transaction[[#This Row],[Type]]="Outbound",VLOOKUP(tbl_transaction[[#This Row],[Reference Number]],barang_keluar[],7,FALSE),""))</f>
        <v>Pack</v>
      </c>
      <c r="H196" t="str">
        <f>IF(tbl_transaction[[#This Row],[Type]]="Inbound",VLOOKUP(tbl_transaction[[#This Row],[Reference Number]],barang_masuk[],3,FALSE),IF(tbl_transaction[[#This Row],[Type]]="Outbound",VLOOKUP(tbl_transaction[[#This Row],[Reference Number]],barang_keluar[],3,FALSE),""))</f>
        <v>PT Supplier 27</v>
      </c>
      <c r="I196" t="str">
        <f>IF(D196='Kartu Stok'!$B$2,COUNTIF($D$3:D196,'Kartu Stok'!$B$2),"")</f>
        <v/>
      </c>
      <c r="L196"/>
    </row>
    <row r="197" spans="1:12" ht="14.5" x14ac:dyDescent="0.35">
      <c r="A197" s="2" t="s">
        <v>674</v>
      </c>
      <c r="B197" s="5">
        <f>IF(LEFT(tbl_transaction[[#This Row],[Reference Number]],2)="GR",VLOOKUP(tbl_transaction[[#This Row],[Reference Number]],barang_masuk[],2,FALSE),IF(LEFT(tbl_transaction[[#This Row],[Reference Number]],2)="DO",VLOOKUP(tbl_transaction[[#This Row],[Reference Number]],barang_keluar[],2,FALSE),""))</f>
        <v>46139</v>
      </c>
      <c r="C197" t="str">
        <f t="shared" si="3"/>
        <v>Inbound</v>
      </c>
      <c r="D197" t="str">
        <f>IF(tbl_transaction[[#This Row],[Type]]="Inbound",VLOOKUP(tbl_transaction[[#This Row],[Reference Number]],barang_masuk[],4,FALSE),IF(tbl_transaction[[#This Row],[Type]]="Outbound",VLOOKUP(tbl_transaction[[#This Row],[Reference Number]],barang_keluar[],4,FALSE),""))</f>
        <v>BAB017</v>
      </c>
      <c r="E197" t="str">
        <f>IF(tbl_transaction[[#This Row],[Type]]="Inbound",VLOOKUP(tbl_transaction[[#This Row],[Reference Number]],barang_masuk[],5,FALSE),IF(tbl_transaction[[#This Row],[Type]]="Outbound",VLOOKUP(tbl_transaction[[#This Row],[Reference Number]],barang_keluar[],5,FALSE),""))</f>
        <v>MamyPoko Baby Care Variant 17</v>
      </c>
      <c r="F197">
        <f>IF(tbl_transaction[[#This Row],[Type]]="Inbound",VLOOKUP(tbl_transaction[[#This Row],[Reference Number]],barang_masuk[],6,FALSE),IF(tbl_transaction[[#This Row],[Type]]="Outbound",VLOOKUP(tbl_transaction[[#This Row],[Reference Number]],barang_keluar[],6,FALSE),""))</f>
        <v>80</v>
      </c>
      <c r="G197" t="str">
        <f>IF(tbl_transaction[[#This Row],[Type]]="Inbound",VLOOKUP(tbl_transaction[[#This Row],[Reference Number]],barang_masuk[],7,FALSE),IF(tbl_transaction[[#This Row],[Type]]="Outbound",VLOOKUP(tbl_transaction[[#This Row],[Reference Number]],barang_keluar[],7,FALSE),""))</f>
        <v>Pack</v>
      </c>
      <c r="H197" t="str">
        <f>IF(tbl_transaction[[#This Row],[Type]]="Inbound",VLOOKUP(tbl_transaction[[#This Row],[Reference Number]],barang_masuk[],3,FALSE),IF(tbl_transaction[[#This Row],[Type]]="Outbound",VLOOKUP(tbl_transaction[[#This Row],[Reference Number]],barang_keluar[],3,FALSE),""))</f>
        <v>PT Supplier 16</v>
      </c>
      <c r="I197" t="str">
        <f>IF(D197='Kartu Stok'!$B$2,COUNTIF($D$3:D197,'Kartu Stok'!$B$2),"")</f>
        <v/>
      </c>
      <c r="L197"/>
    </row>
    <row r="198" spans="1:12" ht="14.5" x14ac:dyDescent="0.35">
      <c r="A198" s="2" t="s">
        <v>675</v>
      </c>
      <c r="B198" s="5">
        <f>IF(LEFT(tbl_transaction[[#This Row],[Reference Number]],2)="GR",VLOOKUP(tbl_transaction[[#This Row],[Reference Number]],barang_masuk[],2,FALSE),IF(LEFT(tbl_transaction[[#This Row],[Reference Number]],2)="DO",VLOOKUP(tbl_transaction[[#This Row],[Reference Number]],barang_keluar[],2,FALSE),""))</f>
        <v>46026</v>
      </c>
      <c r="C198" t="str">
        <f t="shared" si="3"/>
        <v>Inbound</v>
      </c>
      <c r="D198" t="str">
        <f>IF(tbl_transaction[[#This Row],[Type]]="Inbound",VLOOKUP(tbl_transaction[[#This Row],[Reference Number]],barang_masuk[],4,FALSE),IF(tbl_transaction[[#This Row],[Type]]="Outbound",VLOOKUP(tbl_transaction[[#This Row],[Reference Number]],barang_keluar[],4,FALSE),""))</f>
        <v>HOM027</v>
      </c>
      <c r="E198" t="str">
        <f>IF(tbl_transaction[[#This Row],[Type]]="Inbound",VLOOKUP(tbl_transaction[[#This Row],[Reference Number]],barang_masuk[],5,FALSE),IF(tbl_transaction[[#This Row],[Type]]="Outbound",VLOOKUP(tbl_transaction[[#This Row],[Reference Number]],barang_keluar[],5,FALSE),""))</f>
        <v>Molto Home Care Variant 27</v>
      </c>
      <c r="F198">
        <f>IF(tbl_transaction[[#This Row],[Type]]="Inbound",VLOOKUP(tbl_transaction[[#This Row],[Reference Number]],barang_masuk[],6,FALSE),IF(tbl_transaction[[#This Row],[Type]]="Outbound",VLOOKUP(tbl_transaction[[#This Row],[Reference Number]],barang_keluar[],6,FALSE),""))</f>
        <v>200</v>
      </c>
      <c r="G198" t="str">
        <f>IF(tbl_transaction[[#This Row],[Type]]="Inbound",VLOOKUP(tbl_transaction[[#This Row],[Reference Number]],barang_masuk[],7,FALSE),IF(tbl_transaction[[#This Row],[Type]]="Outbound",VLOOKUP(tbl_transaction[[#This Row],[Reference Number]],barang_keluar[],7,FALSE),""))</f>
        <v>Pack</v>
      </c>
      <c r="H198" t="str">
        <f>IF(tbl_transaction[[#This Row],[Type]]="Inbound",VLOOKUP(tbl_transaction[[#This Row],[Reference Number]],barang_masuk[],3,FALSE),IF(tbl_transaction[[#This Row],[Type]]="Outbound",VLOOKUP(tbl_transaction[[#This Row],[Reference Number]],barang_keluar[],3,FALSE),""))</f>
        <v>PT Supplier 02</v>
      </c>
      <c r="I198" t="str">
        <f>IF(D198='Kartu Stok'!$B$2,COUNTIF($D$3:D198,'Kartu Stok'!$B$2),"")</f>
        <v/>
      </c>
      <c r="L198"/>
    </row>
    <row r="199" spans="1:12" ht="14.5" x14ac:dyDescent="0.35">
      <c r="A199" s="2" t="s">
        <v>676</v>
      </c>
      <c r="B199" s="5">
        <f>IF(LEFT(tbl_transaction[[#This Row],[Reference Number]],2)="GR",VLOOKUP(tbl_transaction[[#This Row],[Reference Number]],barang_masuk[],2,FALSE),IF(LEFT(tbl_transaction[[#This Row],[Reference Number]],2)="DO",VLOOKUP(tbl_transaction[[#This Row],[Reference Number]],barang_keluar[],2,FALSE),""))</f>
        <v>46076</v>
      </c>
      <c r="C199" t="str">
        <f t="shared" si="3"/>
        <v>Inbound</v>
      </c>
      <c r="D199" t="str">
        <f>IF(tbl_transaction[[#This Row],[Type]]="Inbound",VLOOKUP(tbl_transaction[[#This Row],[Reference Number]],barang_masuk[],4,FALSE),IF(tbl_transaction[[#This Row],[Type]]="Outbound",VLOOKUP(tbl_transaction[[#This Row],[Reference Number]],barang_keluar[],4,FALSE),""))</f>
        <v>DAR017</v>
      </c>
      <c r="E199" t="str">
        <f>IF(tbl_transaction[[#This Row],[Type]]="Inbound",VLOOKUP(tbl_transaction[[#This Row],[Reference Number]],barang_masuk[],5,FALSE),IF(tbl_transaction[[#This Row],[Type]]="Outbound",VLOOKUP(tbl_transaction[[#This Row],[Reference Number]],barang_keluar[],5,FALSE),""))</f>
        <v>Indomilk Dairy Variant 17</v>
      </c>
      <c r="F199">
        <f>IF(tbl_transaction[[#This Row],[Type]]="Inbound",VLOOKUP(tbl_transaction[[#This Row],[Reference Number]],barang_masuk[],6,FALSE),IF(tbl_transaction[[#This Row],[Type]]="Outbound",VLOOKUP(tbl_transaction[[#This Row],[Reference Number]],barang_keluar[],6,FALSE),""))</f>
        <v>20</v>
      </c>
      <c r="G199" t="str">
        <f>IF(tbl_transaction[[#This Row],[Type]]="Inbound",VLOOKUP(tbl_transaction[[#This Row],[Reference Number]],barang_masuk[],7,FALSE),IF(tbl_transaction[[#This Row],[Type]]="Outbound",VLOOKUP(tbl_transaction[[#This Row],[Reference Number]],barang_keluar[],7,FALSE),""))</f>
        <v>Box</v>
      </c>
      <c r="H199" t="str">
        <f>IF(tbl_transaction[[#This Row],[Type]]="Inbound",VLOOKUP(tbl_transaction[[#This Row],[Reference Number]],barang_masuk[],3,FALSE),IF(tbl_transaction[[#This Row],[Type]]="Outbound",VLOOKUP(tbl_transaction[[#This Row],[Reference Number]],barang_keluar[],3,FALSE),""))</f>
        <v>PT Supplier 24</v>
      </c>
      <c r="I199" t="str">
        <f>IF(D199='Kartu Stok'!$B$2,COUNTIF($D$3:D199,'Kartu Stok'!$B$2),"")</f>
        <v/>
      </c>
      <c r="L199"/>
    </row>
    <row r="200" spans="1:12" ht="14.5" x14ac:dyDescent="0.35">
      <c r="A200" s="2" t="s">
        <v>677</v>
      </c>
      <c r="B200" s="5">
        <f>IF(LEFT(tbl_transaction[[#This Row],[Reference Number]],2)="GR",VLOOKUP(tbl_transaction[[#This Row],[Reference Number]],barang_masuk[],2,FALSE),IF(LEFT(tbl_transaction[[#This Row],[Reference Number]],2)="DO",VLOOKUP(tbl_transaction[[#This Row],[Reference Number]],barang_keluar[],2,FALSE),""))</f>
        <v>46029</v>
      </c>
      <c r="C200" t="str">
        <f t="shared" si="3"/>
        <v>Inbound</v>
      </c>
      <c r="D200" t="str">
        <f>IF(tbl_transaction[[#This Row],[Type]]="Inbound",VLOOKUP(tbl_transaction[[#This Row],[Reference Number]],barang_masuk[],4,FALSE),IF(tbl_transaction[[#This Row],[Type]]="Outbound",VLOOKUP(tbl_transaction[[#This Row],[Reference Number]],barang_keluar[],4,FALSE),""))</f>
        <v>HOM022</v>
      </c>
      <c r="E200" t="str">
        <f>IF(tbl_transaction[[#This Row],[Type]]="Inbound",VLOOKUP(tbl_transaction[[#This Row],[Reference Number]],barang_masuk[],5,FALSE),IF(tbl_transaction[[#This Row],[Type]]="Outbound",VLOOKUP(tbl_transaction[[#This Row],[Reference Number]],barang_keluar[],5,FALSE),""))</f>
        <v>Sunlight Home Care Variant 22</v>
      </c>
      <c r="F200">
        <f>IF(tbl_transaction[[#This Row],[Type]]="Inbound",VLOOKUP(tbl_transaction[[#This Row],[Reference Number]],barang_masuk[],6,FALSE),IF(tbl_transaction[[#This Row],[Type]]="Outbound",VLOOKUP(tbl_transaction[[#This Row],[Reference Number]],barang_keluar[],6,FALSE),""))</f>
        <v>80</v>
      </c>
      <c r="G200" t="str">
        <f>IF(tbl_transaction[[#This Row],[Type]]="Inbound",VLOOKUP(tbl_transaction[[#This Row],[Reference Number]],barang_masuk[],7,FALSE),IF(tbl_transaction[[#This Row],[Type]]="Outbound",VLOOKUP(tbl_transaction[[#This Row],[Reference Number]],barang_keluar[],7,FALSE),""))</f>
        <v>Pack</v>
      </c>
      <c r="H200" t="str">
        <f>IF(tbl_transaction[[#This Row],[Type]]="Inbound",VLOOKUP(tbl_transaction[[#This Row],[Reference Number]],barang_masuk[],3,FALSE),IF(tbl_transaction[[#This Row],[Type]]="Outbound",VLOOKUP(tbl_transaction[[#This Row],[Reference Number]],barang_keluar[],3,FALSE),""))</f>
        <v>PT Supplier 34</v>
      </c>
      <c r="I200" t="str">
        <f>IF(D200='Kartu Stok'!$B$2,COUNTIF($D$3:D200,'Kartu Stok'!$B$2),"")</f>
        <v/>
      </c>
      <c r="L200"/>
    </row>
    <row r="201" spans="1:12" ht="14.5" x14ac:dyDescent="0.35">
      <c r="A201" s="2" t="s">
        <v>678</v>
      </c>
      <c r="B201" s="5">
        <f>IF(LEFT(tbl_transaction[[#This Row],[Reference Number]],2)="GR",VLOOKUP(tbl_transaction[[#This Row],[Reference Number]],barang_masuk[],2,FALSE),IF(LEFT(tbl_transaction[[#This Row],[Reference Number]],2)="DO",VLOOKUP(tbl_transaction[[#This Row],[Reference Number]],barang_keluar[],2,FALSE),""))</f>
        <v>46036</v>
      </c>
      <c r="C201" t="str">
        <f t="shared" si="3"/>
        <v>Inbound</v>
      </c>
      <c r="D201" t="str">
        <f>IF(tbl_transaction[[#This Row],[Type]]="Inbound",VLOOKUP(tbl_transaction[[#This Row],[Reference Number]],barang_masuk[],4,FALSE),IF(tbl_transaction[[#This Row],[Type]]="Outbound",VLOOKUP(tbl_transaction[[#This Row],[Reference Number]],barang_keluar[],4,FALSE),""))</f>
        <v>BAB016</v>
      </c>
      <c r="E201" t="str">
        <f>IF(tbl_transaction[[#This Row],[Type]]="Inbound",VLOOKUP(tbl_transaction[[#This Row],[Reference Number]],barang_masuk[],5,FALSE),IF(tbl_transaction[[#This Row],[Type]]="Outbound",VLOOKUP(tbl_transaction[[#This Row],[Reference Number]],barang_keluar[],5,FALSE),""))</f>
        <v>MamyPoko Baby Care Variant 16</v>
      </c>
      <c r="F201">
        <f>IF(tbl_transaction[[#This Row],[Type]]="Inbound",VLOOKUP(tbl_transaction[[#This Row],[Reference Number]],barang_masuk[],6,FALSE),IF(tbl_transaction[[#This Row],[Type]]="Outbound",VLOOKUP(tbl_transaction[[#This Row],[Reference Number]],barang_keluar[],6,FALSE),""))</f>
        <v>150</v>
      </c>
      <c r="G201" t="str">
        <f>IF(tbl_transaction[[#This Row],[Type]]="Inbound",VLOOKUP(tbl_transaction[[#This Row],[Reference Number]],barang_masuk[],7,FALSE),IF(tbl_transaction[[#This Row],[Type]]="Outbound",VLOOKUP(tbl_transaction[[#This Row],[Reference Number]],barang_keluar[],7,FALSE),""))</f>
        <v>Pack</v>
      </c>
      <c r="H201" t="str">
        <f>IF(tbl_transaction[[#This Row],[Type]]="Inbound",VLOOKUP(tbl_transaction[[#This Row],[Reference Number]],barang_masuk[],3,FALSE),IF(tbl_transaction[[#This Row],[Type]]="Outbound",VLOOKUP(tbl_transaction[[#This Row],[Reference Number]],barang_keluar[],3,FALSE),""))</f>
        <v>PT Supplier 26</v>
      </c>
      <c r="I201" t="str">
        <f>IF(D201='Kartu Stok'!$B$2,COUNTIF($D$3:D201,'Kartu Stok'!$B$2),"")</f>
        <v/>
      </c>
      <c r="L201"/>
    </row>
    <row r="202" spans="1:12" ht="14.5" x14ac:dyDescent="0.35">
      <c r="A202" s="2" t="s">
        <v>679</v>
      </c>
      <c r="B202" s="5">
        <f>IF(LEFT(tbl_transaction[[#This Row],[Reference Number]],2)="GR",VLOOKUP(tbl_transaction[[#This Row],[Reference Number]],barang_masuk[],2,FALSE),IF(LEFT(tbl_transaction[[#This Row],[Reference Number]],2)="DO",VLOOKUP(tbl_transaction[[#This Row],[Reference Number]],barang_keluar[],2,FALSE),""))</f>
        <v>46110</v>
      </c>
      <c r="C202" t="str">
        <f t="shared" si="3"/>
        <v>Inbound</v>
      </c>
      <c r="D202" t="str">
        <f>IF(tbl_transaction[[#This Row],[Type]]="Inbound",VLOOKUP(tbl_transaction[[#This Row],[Reference Number]],barang_masuk[],4,FALSE),IF(tbl_transaction[[#This Row],[Type]]="Outbound",VLOOKUP(tbl_transaction[[#This Row],[Reference Number]],barang_keluar[],4,FALSE),""))</f>
        <v>PER020</v>
      </c>
      <c r="E202" t="str">
        <f>IF(tbl_transaction[[#This Row],[Type]]="Inbound",VLOOKUP(tbl_transaction[[#This Row],[Reference Number]],barang_masuk[],5,FALSE),IF(tbl_transaction[[#This Row],[Type]]="Outbound",VLOOKUP(tbl_transaction[[#This Row],[Reference Number]],barang_keluar[],5,FALSE),""))</f>
        <v>Sunsilk Personal Care Variant 20</v>
      </c>
      <c r="F202">
        <f>IF(tbl_transaction[[#This Row],[Type]]="Inbound",VLOOKUP(tbl_transaction[[#This Row],[Reference Number]],barang_masuk[],6,FALSE),IF(tbl_transaction[[#This Row],[Type]]="Outbound",VLOOKUP(tbl_transaction[[#This Row],[Reference Number]],barang_keluar[],6,FALSE),""))</f>
        <v>200</v>
      </c>
      <c r="G202" t="str">
        <f>IF(tbl_transaction[[#This Row],[Type]]="Inbound",VLOOKUP(tbl_transaction[[#This Row],[Reference Number]],barang_masuk[],7,FALSE),IF(tbl_transaction[[#This Row],[Type]]="Outbound",VLOOKUP(tbl_transaction[[#This Row],[Reference Number]],barang_keluar[],7,FALSE),""))</f>
        <v>Bottle</v>
      </c>
      <c r="H202" t="str">
        <f>IF(tbl_transaction[[#This Row],[Type]]="Inbound",VLOOKUP(tbl_transaction[[#This Row],[Reference Number]],barang_masuk[],3,FALSE),IF(tbl_transaction[[#This Row],[Type]]="Outbound",VLOOKUP(tbl_transaction[[#This Row],[Reference Number]],barang_keluar[],3,FALSE),""))</f>
        <v>PT Supplier 31</v>
      </c>
      <c r="I202" t="str">
        <f>IF(D202='Kartu Stok'!$B$2,COUNTIF($D$3:D202,'Kartu Stok'!$B$2),"")</f>
        <v/>
      </c>
      <c r="L202"/>
    </row>
    <row r="203" spans="1:12" ht="14.5" x14ac:dyDescent="0.35">
      <c r="A203" s="2" t="s">
        <v>680</v>
      </c>
      <c r="B203" s="5">
        <f>IF(LEFT(tbl_transaction[[#This Row],[Reference Number]],2)="GR",VLOOKUP(tbl_transaction[[#This Row],[Reference Number]],barang_masuk[],2,FALSE),IF(LEFT(tbl_transaction[[#This Row],[Reference Number]],2)="DO",VLOOKUP(tbl_transaction[[#This Row],[Reference Number]],barang_keluar[],2,FALSE),""))</f>
        <v>46121</v>
      </c>
      <c r="C203" t="str">
        <f t="shared" si="3"/>
        <v>Inbound</v>
      </c>
      <c r="D203" t="str">
        <f>IF(tbl_transaction[[#This Row],[Type]]="Inbound",VLOOKUP(tbl_transaction[[#This Row],[Reference Number]],barang_masuk[],4,FALSE),IF(tbl_transaction[[#This Row],[Type]]="Outbound",VLOOKUP(tbl_transaction[[#This Row],[Reference Number]],barang_keluar[],4,FALSE),""))</f>
        <v>BEV040</v>
      </c>
      <c r="E203" t="str">
        <f>IF(tbl_transaction[[#This Row],[Type]]="Inbound",VLOOKUP(tbl_transaction[[#This Row],[Reference Number]],barang_masuk[],5,FALSE),IF(tbl_transaction[[#This Row],[Type]]="Outbound",VLOOKUP(tbl_transaction[[#This Row],[Reference Number]],barang_keluar[],5,FALSE),""))</f>
        <v>Aqua Beverage Variant 40</v>
      </c>
      <c r="F203">
        <f>IF(tbl_transaction[[#This Row],[Type]]="Inbound",VLOOKUP(tbl_transaction[[#This Row],[Reference Number]],barang_masuk[],6,FALSE),IF(tbl_transaction[[#This Row],[Type]]="Outbound",VLOOKUP(tbl_transaction[[#This Row],[Reference Number]],barang_keluar[],6,FALSE),""))</f>
        <v>20</v>
      </c>
      <c r="G203" t="str">
        <f>IF(tbl_transaction[[#This Row],[Type]]="Inbound",VLOOKUP(tbl_transaction[[#This Row],[Reference Number]],barang_masuk[],7,FALSE),IF(tbl_transaction[[#This Row],[Type]]="Outbound",VLOOKUP(tbl_transaction[[#This Row],[Reference Number]],barang_keluar[],7,FALSE),""))</f>
        <v>Bottle</v>
      </c>
      <c r="H203" t="str">
        <f>IF(tbl_transaction[[#This Row],[Type]]="Inbound",VLOOKUP(tbl_transaction[[#This Row],[Reference Number]],barang_masuk[],3,FALSE),IF(tbl_transaction[[#This Row],[Type]]="Outbound",VLOOKUP(tbl_transaction[[#This Row],[Reference Number]],barang_keluar[],3,FALSE),""))</f>
        <v>PT Supplier 19</v>
      </c>
      <c r="I203" t="str">
        <f>IF(D203='Kartu Stok'!$B$2,COUNTIF($D$3:D203,'Kartu Stok'!$B$2),"")</f>
        <v/>
      </c>
      <c r="L203"/>
    </row>
    <row r="204" spans="1:12" ht="14.5" x14ac:dyDescent="0.35">
      <c r="A204" s="2" t="s">
        <v>681</v>
      </c>
      <c r="B204" s="5">
        <f>IF(LEFT(tbl_transaction[[#This Row],[Reference Number]],2)="GR",VLOOKUP(tbl_transaction[[#This Row],[Reference Number]],barang_masuk[],2,FALSE),IF(LEFT(tbl_transaction[[#This Row],[Reference Number]],2)="DO",VLOOKUP(tbl_transaction[[#This Row],[Reference Number]],barang_keluar[],2,FALSE),""))</f>
        <v>46078</v>
      </c>
      <c r="C204" t="str">
        <f t="shared" si="3"/>
        <v>Inbound</v>
      </c>
      <c r="D204" t="str">
        <f>IF(tbl_transaction[[#This Row],[Type]]="Inbound",VLOOKUP(tbl_transaction[[#This Row],[Reference Number]],barang_masuk[],4,FALSE),IF(tbl_transaction[[#This Row],[Type]]="Outbound",VLOOKUP(tbl_transaction[[#This Row],[Reference Number]],barang_keluar[],4,FALSE),""))</f>
        <v>PER011</v>
      </c>
      <c r="E204" t="str">
        <f>IF(tbl_transaction[[#This Row],[Type]]="Inbound",VLOOKUP(tbl_transaction[[#This Row],[Reference Number]],barang_masuk[],5,FALSE),IF(tbl_transaction[[#This Row],[Type]]="Outbound",VLOOKUP(tbl_transaction[[#This Row],[Reference Number]],barang_keluar[],5,FALSE),""))</f>
        <v>Pepsodent Personal Care Variant 11</v>
      </c>
      <c r="F204">
        <f>IF(tbl_transaction[[#This Row],[Type]]="Inbound",VLOOKUP(tbl_transaction[[#This Row],[Reference Number]],barang_masuk[],6,FALSE),IF(tbl_transaction[[#This Row],[Type]]="Outbound",VLOOKUP(tbl_transaction[[#This Row],[Reference Number]],barang_keluar[],6,FALSE),""))</f>
        <v>120</v>
      </c>
      <c r="G204" t="str">
        <f>IF(tbl_transaction[[#This Row],[Type]]="Inbound",VLOOKUP(tbl_transaction[[#This Row],[Reference Number]],barang_masuk[],7,FALSE),IF(tbl_transaction[[#This Row],[Type]]="Outbound",VLOOKUP(tbl_transaction[[#This Row],[Reference Number]],barang_keluar[],7,FALSE),""))</f>
        <v>Bottle</v>
      </c>
      <c r="H204" t="str">
        <f>IF(tbl_transaction[[#This Row],[Type]]="Inbound",VLOOKUP(tbl_transaction[[#This Row],[Reference Number]],barang_masuk[],3,FALSE),IF(tbl_transaction[[#This Row],[Type]]="Outbound",VLOOKUP(tbl_transaction[[#This Row],[Reference Number]],barang_keluar[],3,FALSE),""))</f>
        <v>PT Supplier 15</v>
      </c>
      <c r="I204" t="str">
        <f>IF(D204='Kartu Stok'!$B$2,COUNTIF($D$3:D204,'Kartu Stok'!$B$2),"")</f>
        <v/>
      </c>
      <c r="L204"/>
    </row>
    <row r="205" spans="1:12" ht="14.5" x14ac:dyDescent="0.35">
      <c r="A205" s="2" t="s">
        <v>682</v>
      </c>
      <c r="B205" s="5">
        <f>IF(LEFT(tbl_transaction[[#This Row],[Reference Number]],2)="GR",VLOOKUP(tbl_transaction[[#This Row],[Reference Number]],barang_masuk[],2,FALSE),IF(LEFT(tbl_transaction[[#This Row],[Reference Number]],2)="DO",VLOOKUP(tbl_transaction[[#This Row],[Reference Number]],barang_keluar[],2,FALSE),""))</f>
        <v>46179</v>
      </c>
      <c r="C205" t="str">
        <f t="shared" si="3"/>
        <v>Inbound</v>
      </c>
      <c r="D205" t="str">
        <f>IF(tbl_transaction[[#This Row],[Type]]="Inbound",VLOOKUP(tbl_transaction[[#This Row],[Reference Number]],barang_masuk[],4,FALSE),IF(tbl_transaction[[#This Row],[Type]]="Outbound",VLOOKUP(tbl_transaction[[#This Row],[Reference Number]],barang_keluar[],4,FALSE),""))</f>
        <v>PER002</v>
      </c>
      <c r="E205" t="str">
        <f>IF(tbl_transaction[[#This Row],[Type]]="Inbound",VLOOKUP(tbl_transaction[[#This Row],[Reference Number]],barang_masuk[],5,FALSE),IF(tbl_transaction[[#This Row],[Type]]="Outbound",VLOOKUP(tbl_transaction[[#This Row],[Reference Number]],barang_keluar[],5,FALSE),""))</f>
        <v>Lifebuoy Personal Care Variant 2</v>
      </c>
      <c r="F205">
        <f>IF(tbl_transaction[[#This Row],[Type]]="Inbound",VLOOKUP(tbl_transaction[[#This Row],[Reference Number]],barang_masuk[],6,FALSE),IF(tbl_transaction[[#This Row],[Type]]="Outbound",VLOOKUP(tbl_transaction[[#This Row],[Reference Number]],barang_keluar[],6,FALSE),""))</f>
        <v>20</v>
      </c>
      <c r="G205" t="str">
        <f>IF(tbl_transaction[[#This Row],[Type]]="Inbound",VLOOKUP(tbl_transaction[[#This Row],[Reference Number]],barang_masuk[],7,FALSE),IF(tbl_transaction[[#This Row],[Type]]="Outbound",VLOOKUP(tbl_transaction[[#This Row],[Reference Number]],barang_keluar[],7,FALSE),""))</f>
        <v>Bottle</v>
      </c>
      <c r="H205" t="str">
        <f>IF(tbl_transaction[[#This Row],[Type]]="Inbound",VLOOKUP(tbl_transaction[[#This Row],[Reference Number]],barang_masuk[],3,FALSE),IF(tbl_transaction[[#This Row],[Type]]="Outbound",VLOOKUP(tbl_transaction[[#This Row],[Reference Number]],barang_keluar[],3,FALSE),""))</f>
        <v>PT Supplier 31</v>
      </c>
      <c r="I205" t="str">
        <f>IF(D205='Kartu Stok'!$B$2,COUNTIF($D$3:D205,'Kartu Stok'!$B$2),"")</f>
        <v/>
      </c>
      <c r="L205"/>
    </row>
    <row r="206" spans="1:12" ht="14.5" x14ac:dyDescent="0.35">
      <c r="A206" s="2" t="s">
        <v>683</v>
      </c>
      <c r="B206" s="5">
        <f>IF(LEFT(tbl_transaction[[#This Row],[Reference Number]],2)="GR",VLOOKUP(tbl_transaction[[#This Row],[Reference Number]],barang_masuk[],2,FALSE),IF(LEFT(tbl_transaction[[#This Row],[Reference Number]],2)="DO",VLOOKUP(tbl_transaction[[#This Row],[Reference Number]],barang_keluar[],2,FALSE),""))</f>
        <v>46122</v>
      </c>
      <c r="C206" t="str">
        <f t="shared" si="3"/>
        <v>Inbound</v>
      </c>
      <c r="D206" t="str">
        <f>IF(tbl_transaction[[#This Row],[Type]]="Inbound",VLOOKUP(tbl_transaction[[#This Row],[Reference Number]],barang_masuk[],4,FALSE),IF(tbl_transaction[[#This Row],[Type]]="Outbound",VLOOKUP(tbl_transaction[[#This Row],[Reference Number]],barang_keluar[],4,FALSE),""))</f>
        <v>BEV020</v>
      </c>
      <c r="E206" t="str">
        <f>IF(tbl_transaction[[#This Row],[Type]]="Inbound",VLOOKUP(tbl_transaction[[#This Row],[Reference Number]],barang_masuk[],5,FALSE),IF(tbl_transaction[[#This Row],[Type]]="Outbound",VLOOKUP(tbl_transaction[[#This Row],[Reference Number]],barang_keluar[],5,FALSE),""))</f>
        <v>Coca Cola Beverage Variant 20</v>
      </c>
      <c r="F206">
        <f>IF(tbl_transaction[[#This Row],[Type]]="Inbound",VLOOKUP(tbl_transaction[[#This Row],[Reference Number]],barang_masuk[],6,FALSE),IF(tbl_transaction[[#This Row],[Type]]="Outbound",VLOOKUP(tbl_transaction[[#This Row],[Reference Number]],barang_keluar[],6,FALSE),""))</f>
        <v>30</v>
      </c>
      <c r="G206" t="str">
        <f>IF(tbl_transaction[[#This Row],[Type]]="Inbound",VLOOKUP(tbl_transaction[[#This Row],[Reference Number]],barang_masuk[],7,FALSE),IF(tbl_transaction[[#This Row],[Type]]="Outbound",VLOOKUP(tbl_transaction[[#This Row],[Reference Number]],barang_keluar[],7,FALSE),""))</f>
        <v>Bottle</v>
      </c>
      <c r="H206" t="str">
        <f>IF(tbl_transaction[[#This Row],[Type]]="Inbound",VLOOKUP(tbl_transaction[[#This Row],[Reference Number]],barang_masuk[],3,FALSE),IF(tbl_transaction[[#This Row],[Type]]="Outbound",VLOOKUP(tbl_transaction[[#This Row],[Reference Number]],barang_keluar[],3,FALSE),""))</f>
        <v>PT Supplier 13</v>
      </c>
      <c r="I206" t="str">
        <f>IF(D206='Kartu Stok'!$B$2,COUNTIF($D$3:D206,'Kartu Stok'!$B$2),"")</f>
        <v/>
      </c>
      <c r="L206"/>
    </row>
    <row r="207" spans="1:12" ht="14.5" x14ac:dyDescent="0.35">
      <c r="A207" s="2" t="s">
        <v>684</v>
      </c>
      <c r="B207" s="5">
        <f>IF(LEFT(tbl_transaction[[#This Row],[Reference Number]],2)="GR",VLOOKUP(tbl_transaction[[#This Row],[Reference Number]],barang_masuk[],2,FALSE),IF(LEFT(tbl_transaction[[#This Row],[Reference Number]],2)="DO",VLOOKUP(tbl_transaction[[#This Row],[Reference Number]],barang_keluar[],2,FALSE),""))</f>
        <v>46079</v>
      </c>
      <c r="C207" t="str">
        <f t="shared" si="3"/>
        <v>Inbound</v>
      </c>
      <c r="D207" t="str">
        <f>IF(tbl_transaction[[#This Row],[Type]]="Inbound",VLOOKUP(tbl_transaction[[#This Row],[Reference Number]],barang_masuk[],4,FALSE),IF(tbl_transaction[[#This Row],[Type]]="Outbound",VLOOKUP(tbl_transaction[[#This Row],[Reference Number]],barang_keluar[],4,FALSE),""))</f>
        <v>BEV003</v>
      </c>
      <c r="E207" t="str">
        <f>IF(tbl_transaction[[#This Row],[Type]]="Inbound",VLOOKUP(tbl_transaction[[#This Row],[Reference Number]],barang_masuk[],5,FALSE),IF(tbl_transaction[[#This Row],[Type]]="Outbound",VLOOKUP(tbl_transaction[[#This Row],[Reference Number]],barang_keluar[],5,FALSE),""))</f>
        <v>Sosro Beverage Variant 3</v>
      </c>
      <c r="F207">
        <f>IF(tbl_transaction[[#This Row],[Type]]="Inbound",VLOOKUP(tbl_transaction[[#This Row],[Reference Number]],barang_masuk[],6,FALSE),IF(tbl_transaction[[#This Row],[Type]]="Outbound",VLOOKUP(tbl_transaction[[#This Row],[Reference Number]],barang_keluar[],6,FALSE),""))</f>
        <v>80</v>
      </c>
      <c r="G207" t="str">
        <f>IF(tbl_transaction[[#This Row],[Type]]="Inbound",VLOOKUP(tbl_transaction[[#This Row],[Reference Number]],barang_masuk[],7,FALSE),IF(tbl_transaction[[#This Row],[Type]]="Outbound",VLOOKUP(tbl_transaction[[#This Row],[Reference Number]],barang_keluar[],7,FALSE),""))</f>
        <v>Bottle</v>
      </c>
      <c r="H207" t="str">
        <f>IF(tbl_transaction[[#This Row],[Type]]="Inbound",VLOOKUP(tbl_transaction[[#This Row],[Reference Number]],barang_masuk[],3,FALSE),IF(tbl_transaction[[#This Row],[Type]]="Outbound",VLOOKUP(tbl_transaction[[#This Row],[Reference Number]],barang_keluar[],3,FALSE),""))</f>
        <v>PT Supplier 02</v>
      </c>
      <c r="I207" t="str">
        <f>IF(D207='Kartu Stok'!$B$2,COUNTIF($D$3:D207,'Kartu Stok'!$B$2),"")</f>
        <v/>
      </c>
      <c r="L207"/>
    </row>
    <row r="208" spans="1:12" ht="14.5" x14ac:dyDescent="0.35">
      <c r="A208" s="2" t="s">
        <v>685</v>
      </c>
      <c r="B208" s="5">
        <f>IF(LEFT(tbl_transaction[[#This Row],[Reference Number]],2)="GR",VLOOKUP(tbl_transaction[[#This Row],[Reference Number]],barang_masuk[],2,FALSE),IF(LEFT(tbl_transaction[[#This Row],[Reference Number]],2)="DO",VLOOKUP(tbl_transaction[[#This Row],[Reference Number]],barang_keluar[],2,FALSE),""))</f>
        <v>46048</v>
      </c>
      <c r="C208" t="str">
        <f t="shared" si="3"/>
        <v>Inbound</v>
      </c>
      <c r="D208" t="str">
        <f>IF(tbl_transaction[[#This Row],[Type]]="Inbound",VLOOKUP(tbl_transaction[[#This Row],[Reference Number]],barang_masuk[],4,FALSE),IF(tbl_transaction[[#This Row],[Type]]="Outbound",VLOOKUP(tbl_transaction[[#This Row],[Reference Number]],barang_keluar[],4,FALSE),""))</f>
        <v>DAR017</v>
      </c>
      <c r="E208" t="str">
        <f>IF(tbl_transaction[[#This Row],[Type]]="Inbound",VLOOKUP(tbl_transaction[[#This Row],[Reference Number]],barang_masuk[],5,FALSE),IF(tbl_transaction[[#This Row],[Type]]="Outbound",VLOOKUP(tbl_transaction[[#This Row],[Reference Number]],barang_keluar[],5,FALSE),""))</f>
        <v>Indomilk Dairy Variant 17</v>
      </c>
      <c r="F208">
        <f>IF(tbl_transaction[[#This Row],[Type]]="Inbound",VLOOKUP(tbl_transaction[[#This Row],[Reference Number]],barang_masuk[],6,FALSE),IF(tbl_transaction[[#This Row],[Type]]="Outbound",VLOOKUP(tbl_transaction[[#This Row],[Reference Number]],barang_keluar[],6,FALSE),""))</f>
        <v>20</v>
      </c>
      <c r="G208" t="str">
        <f>IF(tbl_transaction[[#This Row],[Type]]="Inbound",VLOOKUP(tbl_transaction[[#This Row],[Reference Number]],barang_masuk[],7,FALSE),IF(tbl_transaction[[#This Row],[Type]]="Outbound",VLOOKUP(tbl_transaction[[#This Row],[Reference Number]],barang_keluar[],7,FALSE),""))</f>
        <v>Box</v>
      </c>
      <c r="H208" t="str">
        <f>IF(tbl_transaction[[#This Row],[Type]]="Inbound",VLOOKUP(tbl_transaction[[#This Row],[Reference Number]],barang_masuk[],3,FALSE),IF(tbl_transaction[[#This Row],[Type]]="Outbound",VLOOKUP(tbl_transaction[[#This Row],[Reference Number]],barang_keluar[],3,FALSE),""))</f>
        <v>PT Supplier 24</v>
      </c>
      <c r="I208" t="str">
        <f>IF(D208='Kartu Stok'!$B$2,COUNTIF($D$3:D208,'Kartu Stok'!$B$2),"")</f>
        <v/>
      </c>
      <c r="L208"/>
    </row>
    <row r="209" spans="1:12" ht="14.5" x14ac:dyDescent="0.35">
      <c r="A209" s="2" t="s">
        <v>686</v>
      </c>
      <c r="B209" s="5">
        <f>IF(LEFT(tbl_transaction[[#This Row],[Reference Number]],2)="GR",VLOOKUP(tbl_transaction[[#This Row],[Reference Number]],barang_masuk[],2,FALSE),IF(LEFT(tbl_transaction[[#This Row],[Reference Number]],2)="DO",VLOOKUP(tbl_transaction[[#This Row],[Reference Number]],barang_keluar[],2,FALSE),""))</f>
        <v>46201</v>
      </c>
      <c r="C209" t="str">
        <f t="shared" si="3"/>
        <v>Inbound</v>
      </c>
      <c r="D209" t="str">
        <f>IF(tbl_transaction[[#This Row],[Type]]="Inbound",VLOOKUP(tbl_transaction[[#This Row],[Reference Number]],barang_masuk[],4,FALSE),IF(tbl_transaction[[#This Row],[Type]]="Outbound",VLOOKUP(tbl_transaction[[#This Row],[Reference Number]],barang_keluar[],4,FALSE),""))</f>
        <v>DAR009</v>
      </c>
      <c r="E209" t="str">
        <f>IF(tbl_transaction[[#This Row],[Type]]="Inbound",VLOOKUP(tbl_transaction[[#This Row],[Reference Number]],barang_masuk[],5,FALSE),IF(tbl_transaction[[#This Row],[Type]]="Outbound",VLOOKUP(tbl_transaction[[#This Row],[Reference Number]],barang_keluar[],5,FALSE),""))</f>
        <v>Indomilk Dairy Variant 9</v>
      </c>
      <c r="F209">
        <f>IF(tbl_transaction[[#This Row],[Type]]="Inbound",VLOOKUP(tbl_transaction[[#This Row],[Reference Number]],barang_masuk[],6,FALSE),IF(tbl_transaction[[#This Row],[Type]]="Outbound",VLOOKUP(tbl_transaction[[#This Row],[Reference Number]],barang_keluar[],6,FALSE),""))</f>
        <v>150</v>
      </c>
      <c r="G209" t="str">
        <f>IF(tbl_transaction[[#This Row],[Type]]="Inbound",VLOOKUP(tbl_transaction[[#This Row],[Reference Number]],barang_masuk[],7,FALSE),IF(tbl_transaction[[#This Row],[Type]]="Outbound",VLOOKUP(tbl_transaction[[#This Row],[Reference Number]],barang_keluar[],7,FALSE),""))</f>
        <v>Box</v>
      </c>
      <c r="H209" t="str">
        <f>IF(tbl_transaction[[#This Row],[Type]]="Inbound",VLOOKUP(tbl_transaction[[#This Row],[Reference Number]],barang_masuk[],3,FALSE),IF(tbl_transaction[[#This Row],[Type]]="Outbound",VLOOKUP(tbl_transaction[[#This Row],[Reference Number]],barang_keluar[],3,FALSE),""))</f>
        <v>PT Supplier 33</v>
      </c>
      <c r="I209" t="str">
        <f>IF(D209='Kartu Stok'!$B$2,COUNTIF($D$3:D209,'Kartu Stok'!$B$2),"")</f>
        <v/>
      </c>
      <c r="L209"/>
    </row>
    <row r="210" spans="1:12" ht="14.5" x14ac:dyDescent="0.35">
      <c r="A210" s="2" t="s">
        <v>687</v>
      </c>
      <c r="B210" s="5">
        <f>IF(LEFT(tbl_transaction[[#This Row],[Reference Number]],2)="GR",VLOOKUP(tbl_transaction[[#This Row],[Reference Number]],barang_masuk[],2,FALSE),IF(LEFT(tbl_transaction[[#This Row],[Reference Number]],2)="DO",VLOOKUP(tbl_transaction[[#This Row],[Reference Number]],barang_keluar[],2,FALSE),""))</f>
        <v>46052</v>
      </c>
      <c r="C210" t="str">
        <f t="shared" si="3"/>
        <v>Inbound</v>
      </c>
      <c r="D210" t="str">
        <f>IF(tbl_transaction[[#This Row],[Type]]="Inbound",VLOOKUP(tbl_transaction[[#This Row],[Reference Number]],barang_masuk[],4,FALSE),IF(tbl_transaction[[#This Row],[Type]]="Outbound",VLOOKUP(tbl_transaction[[#This Row],[Reference Number]],barang_keluar[],4,FALSE),""))</f>
        <v>BEV022</v>
      </c>
      <c r="E210" t="str">
        <f>IF(tbl_transaction[[#This Row],[Type]]="Inbound",VLOOKUP(tbl_transaction[[#This Row],[Reference Number]],barang_masuk[],5,FALSE),IF(tbl_transaction[[#This Row],[Type]]="Outbound",VLOOKUP(tbl_transaction[[#This Row],[Reference Number]],barang_keluar[],5,FALSE),""))</f>
        <v>Sosro Beverage Variant 22</v>
      </c>
      <c r="F210">
        <f>IF(tbl_transaction[[#This Row],[Type]]="Inbound",VLOOKUP(tbl_transaction[[#This Row],[Reference Number]],barang_masuk[],6,FALSE),IF(tbl_transaction[[#This Row],[Type]]="Outbound",VLOOKUP(tbl_transaction[[#This Row],[Reference Number]],barang_keluar[],6,FALSE),""))</f>
        <v>200</v>
      </c>
      <c r="G210" t="str">
        <f>IF(tbl_transaction[[#This Row],[Type]]="Inbound",VLOOKUP(tbl_transaction[[#This Row],[Reference Number]],barang_masuk[],7,FALSE),IF(tbl_transaction[[#This Row],[Type]]="Outbound",VLOOKUP(tbl_transaction[[#This Row],[Reference Number]],barang_keluar[],7,FALSE),""))</f>
        <v>Bottle</v>
      </c>
      <c r="H210" t="str">
        <f>IF(tbl_transaction[[#This Row],[Type]]="Inbound",VLOOKUP(tbl_transaction[[#This Row],[Reference Number]],barang_masuk[],3,FALSE),IF(tbl_transaction[[#This Row],[Type]]="Outbound",VLOOKUP(tbl_transaction[[#This Row],[Reference Number]],barang_keluar[],3,FALSE),""))</f>
        <v>PT Supplier 22</v>
      </c>
      <c r="I210" t="str">
        <f>IF(D210='Kartu Stok'!$B$2,COUNTIF($D$3:D210,'Kartu Stok'!$B$2),"")</f>
        <v/>
      </c>
      <c r="L210"/>
    </row>
    <row r="211" spans="1:12" ht="14.5" x14ac:dyDescent="0.35">
      <c r="A211" s="2" t="s">
        <v>688</v>
      </c>
      <c r="B211" s="5">
        <f>IF(LEFT(tbl_transaction[[#This Row],[Reference Number]],2)="GR",VLOOKUP(tbl_transaction[[#This Row],[Reference Number]],barang_masuk[],2,FALSE),IF(LEFT(tbl_transaction[[#This Row],[Reference Number]],2)="DO",VLOOKUP(tbl_transaction[[#This Row],[Reference Number]],barang_keluar[],2,FALSE),""))</f>
        <v>46085</v>
      </c>
      <c r="C211" t="str">
        <f t="shared" si="3"/>
        <v>Inbound</v>
      </c>
      <c r="D211" t="str">
        <f>IF(tbl_transaction[[#This Row],[Type]]="Inbound",VLOOKUP(tbl_transaction[[#This Row],[Reference Number]],barang_masuk[],4,FALSE),IF(tbl_transaction[[#This Row],[Type]]="Outbound",VLOOKUP(tbl_transaction[[#This Row],[Reference Number]],barang_keluar[],4,FALSE),""))</f>
        <v>HOM009</v>
      </c>
      <c r="E211" t="str">
        <f>IF(tbl_transaction[[#This Row],[Type]]="Inbound",VLOOKUP(tbl_transaction[[#This Row],[Reference Number]],barang_masuk[],5,FALSE),IF(tbl_transaction[[#This Row],[Type]]="Outbound",VLOOKUP(tbl_transaction[[#This Row],[Reference Number]],barang_keluar[],5,FALSE),""))</f>
        <v>Molto Home Care Variant 9</v>
      </c>
      <c r="F211">
        <f>IF(tbl_transaction[[#This Row],[Type]]="Inbound",VLOOKUP(tbl_transaction[[#This Row],[Reference Number]],barang_masuk[],6,FALSE),IF(tbl_transaction[[#This Row],[Type]]="Outbound",VLOOKUP(tbl_transaction[[#This Row],[Reference Number]],barang_keluar[],6,FALSE),""))</f>
        <v>80</v>
      </c>
      <c r="G211" t="str">
        <f>IF(tbl_transaction[[#This Row],[Type]]="Inbound",VLOOKUP(tbl_transaction[[#This Row],[Reference Number]],barang_masuk[],7,FALSE),IF(tbl_transaction[[#This Row],[Type]]="Outbound",VLOOKUP(tbl_transaction[[#This Row],[Reference Number]],barang_keluar[],7,FALSE),""))</f>
        <v>Pack</v>
      </c>
      <c r="H211" t="str">
        <f>IF(tbl_transaction[[#This Row],[Type]]="Inbound",VLOOKUP(tbl_transaction[[#This Row],[Reference Number]],barang_masuk[],3,FALSE),IF(tbl_transaction[[#This Row],[Type]]="Outbound",VLOOKUP(tbl_transaction[[#This Row],[Reference Number]],barang_keluar[],3,FALSE),""))</f>
        <v>PT Supplier 06</v>
      </c>
      <c r="I211" t="str">
        <f>IF(D211='Kartu Stok'!$B$2,COUNTIF($D$3:D211,'Kartu Stok'!$B$2),"")</f>
        <v/>
      </c>
      <c r="L211"/>
    </row>
    <row r="212" spans="1:12" ht="14.5" x14ac:dyDescent="0.35">
      <c r="A212" s="2" t="s">
        <v>689</v>
      </c>
      <c r="B212" s="5">
        <f>IF(LEFT(tbl_transaction[[#This Row],[Reference Number]],2)="GR",VLOOKUP(tbl_transaction[[#This Row],[Reference Number]],barang_masuk[],2,FALSE),IF(LEFT(tbl_transaction[[#This Row],[Reference Number]],2)="DO",VLOOKUP(tbl_transaction[[#This Row],[Reference Number]],barang_keluar[],2,FALSE),""))</f>
        <v>46124</v>
      </c>
      <c r="C212" t="str">
        <f t="shared" si="3"/>
        <v>Inbound</v>
      </c>
      <c r="D212" t="str">
        <f>IF(tbl_transaction[[#This Row],[Type]]="Inbound",VLOOKUP(tbl_transaction[[#This Row],[Reference Number]],barang_masuk[],4,FALSE),IF(tbl_transaction[[#This Row],[Type]]="Outbound",VLOOKUP(tbl_transaction[[#This Row],[Reference Number]],barang_keluar[],4,FALSE),""))</f>
        <v>PER006</v>
      </c>
      <c r="E212" t="str">
        <f>IF(tbl_transaction[[#This Row],[Type]]="Inbound",VLOOKUP(tbl_transaction[[#This Row],[Reference Number]],barang_masuk[],5,FALSE),IF(tbl_transaction[[#This Row],[Type]]="Outbound",VLOOKUP(tbl_transaction[[#This Row],[Reference Number]],barang_keluar[],5,FALSE),""))</f>
        <v>Lifebuoy Personal Care Variant 6</v>
      </c>
      <c r="F212">
        <f>IF(tbl_transaction[[#This Row],[Type]]="Inbound",VLOOKUP(tbl_transaction[[#This Row],[Reference Number]],barang_masuk[],6,FALSE),IF(tbl_transaction[[#This Row],[Type]]="Outbound",VLOOKUP(tbl_transaction[[#This Row],[Reference Number]],barang_keluar[],6,FALSE),""))</f>
        <v>120</v>
      </c>
      <c r="G212" t="str">
        <f>IF(tbl_transaction[[#This Row],[Type]]="Inbound",VLOOKUP(tbl_transaction[[#This Row],[Reference Number]],barang_masuk[],7,FALSE),IF(tbl_transaction[[#This Row],[Type]]="Outbound",VLOOKUP(tbl_transaction[[#This Row],[Reference Number]],barang_keluar[],7,FALSE),""))</f>
        <v>Bottle</v>
      </c>
      <c r="H212" t="str">
        <f>IF(tbl_transaction[[#This Row],[Type]]="Inbound",VLOOKUP(tbl_transaction[[#This Row],[Reference Number]],barang_masuk[],3,FALSE),IF(tbl_transaction[[#This Row],[Type]]="Outbound",VLOOKUP(tbl_transaction[[#This Row],[Reference Number]],barang_keluar[],3,FALSE),""))</f>
        <v>PT Supplier 10</v>
      </c>
      <c r="I212" t="str">
        <f>IF(D212='Kartu Stok'!$B$2,COUNTIF($D$3:D212,'Kartu Stok'!$B$2),"")</f>
        <v/>
      </c>
      <c r="L212"/>
    </row>
    <row r="213" spans="1:12" ht="14.5" x14ac:dyDescent="0.35">
      <c r="A213" s="2" t="s">
        <v>690</v>
      </c>
      <c r="B213" s="5">
        <f>IF(LEFT(tbl_transaction[[#This Row],[Reference Number]],2)="GR",VLOOKUP(tbl_transaction[[#This Row],[Reference Number]],barang_masuk[],2,FALSE),IF(LEFT(tbl_transaction[[#This Row],[Reference Number]],2)="DO",VLOOKUP(tbl_transaction[[#This Row],[Reference Number]],barang_keluar[],2,FALSE),""))</f>
        <v>46054</v>
      </c>
      <c r="C213" t="str">
        <f t="shared" si="3"/>
        <v>Inbound</v>
      </c>
      <c r="D213" t="str">
        <f>IF(tbl_transaction[[#This Row],[Type]]="Inbound",VLOOKUP(tbl_transaction[[#This Row],[Reference Number]],barang_masuk[],4,FALSE),IF(tbl_transaction[[#This Row],[Type]]="Outbound",VLOOKUP(tbl_transaction[[#This Row],[Reference Number]],barang_keluar[],4,FALSE),""))</f>
        <v>BAB018</v>
      </c>
      <c r="E213" t="str">
        <f>IF(tbl_transaction[[#This Row],[Type]]="Inbound",VLOOKUP(tbl_transaction[[#This Row],[Reference Number]],barang_masuk[],5,FALSE),IF(tbl_transaction[[#This Row],[Type]]="Outbound",VLOOKUP(tbl_transaction[[#This Row],[Reference Number]],barang_keluar[],5,FALSE),""))</f>
        <v>MamyPoko Baby Care Variant 18</v>
      </c>
      <c r="F213">
        <f>IF(tbl_transaction[[#This Row],[Type]]="Inbound",VLOOKUP(tbl_transaction[[#This Row],[Reference Number]],barang_masuk[],6,FALSE),IF(tbl_transaction[[#This Row],[Type]]="Outbound",VLOOKUP(tbl_transaction[[#This Row],[Reference Number]],barang_keluar[],6,FALSE),""))</f>
        <v>40</v>
      </c>
      <c r="G213" t="str">
        <f>IF(tbl_transaction[[#This Row],[Type]]="Inbound",VLOOKUP(tbl_transaction[[#This Row],[Reference Number]],barang_masuk[],7,FALSE),IF(tbl_transaction[[#This Row],[Type]]="Outbound",VLOOKUP(tbl_transaction[[#This Row],[Reference Number]],barang_keluar[],7,FALSE),""))</f>
        <v>Pack</v>
      </c>
      <c r="H213" t="str">
        <f>IF(tbl_transaction[[#This Row],[Type]]="Inbound",VLOOKUP(tbl_transaction[[#This Row],[Reference Number]],barang_masuk[],3,FALSE),IF(tbl_transaction[[#This Row],[Type]]="Outbound",VLOOKUP(tbl_transaction[[#This Row],[Reference Number]],barang_keluar[],3,FALSE),""))</f>
        <v>PT Supplier 34</v>
      </c>
      <c r="I213">
        <f>IF(D213='Kartu Stok'!$B$2,COUNTIF($D$3:D213,'Kartu Stok'!$B$2),"")</f>
        <v>2</v>
      </c>
      <c r="L213"/>
    </row>
    <row r="214" spans="1:12" ht="14.5" x14ac:dyDescent="0.35">
      <c r="A214" s="2" t="s">
        <v>691</v>
      </c>
      <c r="B214" s="5">
        <f>IF(LEFT(tbl_transaction[[#This Row],[Reference Number]],2)="GR",VLOOKUP(tbl_transaction[[#This Row],[Reference Number]],barang_masuk[],2,FALSE),IF(LEFT(tbl_transaction[[#This Row],[Reference Number]],2)="DO",VLOOKUP(tbl_transaction[[#This Row],[Reference Number]],barang_keluar[],2,FALSE),""))</f>
        <v>46042</v>
      </c>
      <c r="C214" t="str">
        <f t="shared" si="3"/>
        <v>Inbound</v>
      </c>
      <c r="D214" t="str">
        <f>IF(tbl_transaction[[#This Row],[Type]]="Inbound",VLOOKUP(tbl_transaction[[#This Row],[Reference Number]],barang_masuk[],4,FALSE),IF(tbl_transaction[[#This Row],[Type]]="Outbound",VLOOKUP(tbl_transaction[[#This Row],[Reference Number]],barang_keluar[],4,FALSE),""))</f>
        <v>BEV014</v>
      </c>
      <c r="E214" t="str">
        <f>IF(tbl_transaction[[#This Row],[Type]]="Inbound",VLOOKUP(tbl_transaction[[#This Row],[Reference Number]],barang_masuk[],5,FALSE),IF(tbl_transaction[[#This Row],[Type]]="Outbound",VLOOKUP(tbl_transaction[[#This Row],[Reference Number]],barang_keluar[],5,FALSE),""))</f>
        <v>Coca Cola Beverage Variant 14</v>
      </c>
      <c r="F214">
        <f>IF(tbl_transaction[[#This Row],[Type]]="Inbound",VLOOKUP(tbl_transaction[[#This Row],[Reference Number]],barang_masuk[],6,FALSE),IF(tbl_transaction[[#This Row],[Type]]="Outbound",VLOOKUP(tbl_transaction[[#This Row],[Reference Number]],barang_keluar[],6,FALSE),""))</f>
        <v>120</v>
      </c>
      <c r="G214" t="str">
        <f>IF(tbl_transaction[[#This Row],[Type]]="Inbound",VLOOKUP(tbl_transaction[[#This Row],[Reference Number]],barang_masuk[],7,FALSE),IF(tbl_transaction[[#This Row],[Type]]="Outbound",VLOOKUP(tbl_transaction[[#This Row],[Reference Number]],barang_keluar[],7,FALSE),""))</f>
        <v>Bottle</v>
      </c>
      <c r="H214" t="str">
        <f>IF(tbl_transaction[[#This Row],[Type]]="Inbound",VLOOKUP(tbl_transaction[[#This Row],[Reference Number]],barang_masuk[],3,FALSE),IF(tbl_transaction[[#This Row],[Type]]="Outbound",VLOOKUP(tbl_transaction[[#This Row],[Reference Number]],barang_keluar[],3,FALSE),""))</f>
        <v>PT Supplier 05</v>
      </c>
      <c r="I214" t="str">
        <f>IF(D214='Kartu Stok'!$B$2,COUNTIF($D$3:D214,'Kartu Stok'!$B$2),"")</f>
        <v/>
      </c>
      <c r="L214"/>
    </row>
    <row r="215" spans="1:12" ht="14.5" x14ac:dyDescent="0.35">
      <c r="A215" s="2" t="s">
        <v>692</v>
      </c>
      <c r="B215" s="5">
        <f>IF(LEFT(tbl_transaction[[#This Row],[Reference Number]],2)="GR",VLOOKUP(tbl_transaction[[#This Row],[Reference Number]],barang_masuk[],2,FALSE),IF(LEFT(tbl_transaction[[#This Row],[Reference Number]],2)="DO",VLOOKUP(tbl_transaction[[#This Row],[Reference Number]],barang_keluar[],2,FALSE),""))</f>
        <v>46047</v>
      </c>
      <c r="C215" t="str">
        <f t="shared" si="3"/>
        <v>Inbound</v>
      </c>
      <c r="D215" t="str">
        <f>IF(tbl_transaction[[#This Row],[Type]]="Inbound",VLOOKUP(tbl_transaction[[#This Row],[Reference Number]],barang_masuk[],4,FALSE),IF(tbl_transaction[[#This Row],[Type]]="Outbound",VLOOKUP(tbl_transaction[[#This Row],[Reference Number]],barang_keluar[],4,FALSE),""))</f>
        <v>HOM005</v>
      </c>
      <c r="E215" t="str">
        <f>IF(tbl_transaction[[#This Row],[Type]]="Inbound",VLOOKUP(tbl_transaction[[#This Row],[Reference Number]],barang_masuk[],5,FALSE),IF(tbl_transaction[[#This Row],[Type]]="Outbound",VLOOKUP(tbl_transaction[[#This Row],[Reference Number]],barang_keluar[],5,FALSE),""))</f>
        <v>Rinso Home Care Variant 5</v>
      </c>
      <c r="F215">
        <f>IF(tbl_transaction[[#This Row],[Type]]="Inbound",VLOOKUP(tbl_transaction[[#This Row],[Reference Number]],barang_masuk[],6,FALSE),IF(tbl_transaction[[#This Row],[Type]]="Outbound",VLOOKUP(tbl_transaction[[#This Row],[Reference Number]],barang_keluar[],6,FALSE),""))</f>
        <v>80</v>
      </c>
      <c r="G215" t="str">
        <f>IF(tbl_transaction[[#This Row],[Type]]="Inbound",VLOOKUP(tbl_transaction[[#This Row],[Reference Number]],barang_masuk[],7,FALSE),IF(tbl_transaction[[#This Row],[Type]]="Outbound",VLOOKUP(tbl_transaction[[#This Row],[Reference Number]],barang_keluar[],7,FALSE),""))</f>
        <v>Pack</v>
      </c>
      <c r="H215" t="str">
        <f>IF(tbl_transaction[[#This Row],[Type]]="Inbound",VLOOKUP(tbl_transaction[[#This Row],[Reference Number]],barang_masuk[],3,FALSE),IF(tbl_transaction[[#This Row],[Type]]="Outbound",VLOOKUP(tbl_transaction[[#This Row],[Reference Number]],barang_keluar[],3,FALSE),""))</f>
        <v>PT Supplier 08</v>
      </c>
      <c r="I215" t="str">
        <f>IF(D215='Kartu Stok'!$B$2,COUNTIF($D$3:D215,'Kartu Stok'!$B$2),"")</f>
        <v/>
      </c>
      <c r="L215"/>
    </row>
    <row r="216" spans="1:12" ht="14.5" x14ac:dyDescent="0.35">
      <c r="A216" s="2" t="s">
        <v>693</v>
      </c>
      <c r="B216" s="5">
        <f>IF(LEFT(tbl_transaction[[#This Row],[Reference Number]],2)="GR",VLOOKUP(tbl_transaction[[#This Row],[Reference Number]],barang_masuk[],2,FALSE),IF(LEFT(tbl_transaction[[#This Row],[Reference Number]],2)="DO",VLOOKUP(tbl_transaction[[#This Row],[Reference Number]],barang_keluar[],2,FALSE),""))</f>
        <v>46157</v>
      </c>
      <c r="C216" t="str">
        <f t="shared" si="3"/>
        <v>Inbound</v>
      </c>
      <c r="D216" t="str">
        <f>IF(tbl_transaction[[#This Row],[Type]]="Inbound",VLOOKUP(tbl_transaction[[#This Row],[Reference Number]],barang_masuk[],4,FALSE),IF(tbl_transaction[[#This Row],[Type]]="Outbound",VLOOKUP(tbl_transaction[[#This Row],[Reference Number]],barang_keluar[],4,FALSE),""))</f>
        <v>BAB018</v>
      </c>
      <c r="E216" t="str">
        <f>IF(tbl_transaction[[#This Row],[Type]]="Inbound",VLOOKUP(tbl_transaction[[#This Row],[Reference Number]],barang_masuk[],5,FALSE),IF(tbl_transaction[[#This Row],[Type]]="Outbound",VLOOKUP(tbl_transaction[[#This Row],[Reference Number]],barang_keluar[],5,FALSE),""))</f>
        <v>MamyPoko Baby Care Variant 18</v>
      </c>
      <c r="F216">
        <f>IF(tbl_transaction[[#This Row],[Type]]="Inbound",VLOOKUP(tbl_transaction[[#This Row],[Reference Number]],barang_masuk[],6,FALSE),IF(tbl_transaction[[#This Row],[Type]]="Outbound",VLOOKUP(tbl_transaction[[#This Row],[Reference Number]],barang_keluar[],6,FALSE),""))</f>
        <v>50</v>
      </c>
      <c r="G216" t="str">
        <f>IF(tbl_transaction[[#This Row],[Type]]="Inbound",VLOOKUP(tbl_transaction[[#This Row],[Reference Number]],barang_masuk[],7,FALSE),IF(tbl_transaction[[#This Row],[Type]]="Outbound",VLOOKUP(tbl_transaction[[#This Row],[Reference Number]],barang_keluar[],7,FALSE),""))</f>
        <v>Pack</v>
      </c>
      <c r="H216" t="str">
        <f>IF(tbl_transaction[[#This Row],[Type]]="Inbound",VLOOKUP(tbl_transaction[[#This Row],[Reference Number]],barang_masuk[],3,FALSE),IF(tbl_transaction[[#This Row],[Type]]="Outbound",VLOOKUP(tbl_transaction[[#This Row],[Reference Number]],barang_keluar[],3,FALSE),""))</f>
        <v>PT Supplier 34</v>
      </c>
      <c r="I216">
        <f>IF(D216='Kartu Stok'!$B$2,COUNTIF($D$3:D216,'Kartu Stok'!$B$2),"")</f>
        <v>3</v>
      </c>
      <c r="L216"/>
    </row>
    <row r="217" spans="1:12" ht="14.5" x14ac:dyDescent="0.35">
      <c r="A217" s="2" t="s">
        <v>694</v>
      </c>
      <c r="B217" s="5">
        <f>IF(LEFT(tbl_transaction[[#This Row],[Reference Number]],2)="GR",VLOOKUP(tbl_transaction[[#This Row],[Reference Number]],barang_masuk[],2,FALSE),IF(LEFT(tbl_transaction[[#This Row],[Reference Number]],2)="DO",VLOOKUP(tbl_transaction[[#This Row],[Reference Number]],barang_keluar[],2,FALSE),""))</f>
        <v>46168</v>
      </c>
      <c r="C217" t="str">
        <f t="shared" si="3"/>
        <v>Inbound</v>
      </c>
      <c r="D217" t="str">
        <f>IF(tbl_transaction[[#This Row],[Type]]="Inbound",VLOOKUP(tbl_transaction[[#This Row],[Reference Number]],barang_masuk[],4,FALSE),IF(tbl_transaction[[#This Row],[Type]]="Outbound",VLOOKUP(tbl_transaction[[#This Row],[Reference Number]],barang_keluar[],4,FALSE),""))</f>
        <v>HOM029</v>
      </c>
      <c r="E217" t="str">
        <f>IF(tbl_transaction[[#This Row],[Type]]="Inbound",VLOOKUP(tbl_transaction[[#This Row],[Reference Number]],barang_masuk[],5,FALSE),IF(tbl_transaction[[#This Row],[Type]]="Outbound",VLOOKUP(tbl_transaction[[#This Row],[Reference Number]],barang_keluar[],5,FALSE),""))</f>
        <v>Molto Home Care Variant 29</v>
      </c>
      <c r="F217">
        <f>IF(tbl_transaction[[#This Row],[Type]]="Inbound",VLOOKUP(tbl_transaction[[#This Row],[Reference Number]],barang_masuk[],6,FALSE),IF(tbl_transaction[[#This Row],[Type]]="Outbound",VLOOKUP(tbl_transaction[[#This Row],[Reference Number]],barang_keluar[],6,FALSE),""))</f>
        <v>50</v>
      </c>
      <c r="G217" t="str">
        <f>IF(tbl_transaction[[#This Row],[Type]]="Inbound",VLOOKUP(tbl_transaction[[#This Row],[Reference Number]],barang_masuk[],7,FALSE),IF(tbl_transaction[[#This Row],[Type]]="Outbound",VLOOKUP(tbl_transaction[[#This Row],[Reference Number]],barang_keluar[],7,FALSE),""))</f>
        <v>Pack</v>
      </c>
      <c r="H217" t="str">
        <f>IF(tbl_transaction[[#This Row],[Type]]="Inbound",VLOOKUP(tbl_transaction[[#This Row],[Reference Number]],barang_masuk[],3,FALSE),IF(tbl_transaction[[#This Row],[Type]]="Outbound",VLOOKUP(tbl_transaction[[#This Row],[Reference Number]],barang_keluar[],3,FALSE),""))</f>
        <v>PT Supplier 04</v>
      </c>
      <c r="I217" t="str">
        <f>IF(D217='Kartu Stok'!$B$2,COUNTIF($D$3:D217,'Kartu Stok'!$B$2),"")</f>
        <v/>
      </c>
      <c r="L217"/>
    </row>
    <row r="218" spans="1:12" ht="14.5" x14ac:dyDescent="0.35">
      <c r="A218" s="2" t="s">
        <v>695</v>
      </c>
      <c r="B218" s="5">
        <f>IF(LEFT(tbl_transaction[[#This Row],[Reference Number]],2)="GR",VLOOKUP(tbl_transaction[[#This Row],[Reference Number]],barang_masuk[],2,FALSE),IF(LEFT(tbl_transaction[[#This Row],[Reference Number]],2)="DO",VLOOKUP(tbl_transaction[[#This Row],[Reference Number]],barang_keluar[],2,FALSE),""))</f>
        <v>46149</v>
      </c>
      <c r="C218" t="str">
        <f t="shared" si="3"/>
        <v>Inbound</v>
      </c>
      <c r="D218" t="str">
        <f>IF(tbl_transaction[[#This Row],[Type]]="Inbound",VLOOKUP(tbl_transaction[[#This Row],[Reference Number]],barang_masuk[],4,FALSE),IF(tbl_transaction[[#This Row],[Type]]="Outbound",VLOOKUP(tbl_transaction[[#This Row],[Reference Number]],barang_keluar[],4,FALSE),""))</f>
        <v>BEV004</v>
      </c>
      <c r="E218" t="str">
        <f>IF(tbl_transaction[[#This Row],[Type]]="Inbound",VLOOKUP(tbl_transaction[[#This Row],[Reference Number]],barang_masuk[],5,FALSE),IF(tbl_transaction[[#This Row],[Type]]="Outbound",VLOOKUP(tbl_transaction[[#This Row],[Reference Number]],barang_keluar[],5,FALSE),""))</f>
        <v>Aqua Beverage Variant 4</v>
      </c>
      <c r="F218">
        <f>IF(tbl_transaction[[#This Row],[Type]]="Inbound",VLOOKUP(tbl_transaction[[#This Row],[Reference Number]],barang_masuk[],6,FALSE),IF(tbl_transaction[[#This Row],[Type]]="Outbound",VLOOKUP(tbl_transaction[[#This Row],[Reference Number]],barang_keluar[],6,FALSE),""))</f>
        <v>80</v>
      </c>
      <c r="G218" t="str">
        <f>IF(tbl_transaction[[#This Row],[Type]]="Inbound",VLOOKUP(tbl_transaction[[#This Row],[Reference Number]],barang_masuk[],7,FALSE),IF(tbl_transaction[[#This Row],[Type]]="Outbound",VLOOKUP(tbl_transaction[[#This Row],[Reference Number]],barang_keluar[],7,FALSE),""))</f>
        <v>Bottle</v>
      </c>
      <c r="H218" t="str">
        <f>IF(tbl_transaction[[#This Row],[Type]]="Inbound",VLOOKUP(tbl_transaction[[#This Row],[Reference Number]],barang_masuk[],3,FALSE),IF(tbl_transaction[[#This Row],[Type]]="Outbound",VLOOKUP(tbl_transaction[[#This Row],[Reference Number]],barang_keluar[],3,FALSE),""))</f>
        <v>PT Supplier 21</v>
      </c>
      <c r="I218" t="str">
        <f>IF(D218='Kartu Stok'!$B$2,COUNTIF($D$3:D218,'Kartu Stok'!$B$2),"")</f>
        <v/>
      </c>
      <c r="L218"/>
    </row>
    <row r="219" spans="1:12" ht="14.5" x14ac:dyDescent="0.35">
      <c r="A219" s="2" t="s">
        <v>696</v>
      </c>
      <c r="B219" s="5">
        <f>IF(LEFT(tbl_transaction[[#This Row],[Reference Number]],2)="GR",VLOOKUP(tbl_transaction[[#This Row],[Reference Number]],barang_masuk[],2,FALSE),IF(LEFT(tbl_transaction[[#This Row],[Reference Number]],2)="DO",VLOOKUP(tbl_transaction[[#This Row],[Reference Number]],barang_keluar[],2,FALSE),""))</f>
        <v>46192</v>
      </c>
      <c r="C219" t="str">
        <f t="shared" si="3"/>
        <v>Inbound</v>
      </c>
      <c r="D219" t="str">
        <f>IF(tbl_transaction[[#This Row],[Type]]="Inbound",VLOOKUP(tbl_transaction[[#This Row],[Reference Number]],barang_masuk[],4,FALSE),IF(tbl_transaction[[#This Row],[Type]]="Outbound",VLOOKUP(tbl_transaction[[#This Row],[Reference Number]],barang_keluar[],4,FALSE),""))</f>
        <v>SNK019</v>
      </c>
      <c r="E219" t="str">
        <f>IF(tbl_transaction[[#This Row],[Type]]="Inbound",VLOOKUP(tbl_transaction[[#This Row],[Reference Number]],barang_masuk[],5,FALSE),IF(tbl_transaction[[#This Row],[Type]]="Outbound",VLOOKUP(tbl_transaction[[#This Row],[Reference Number]],barang_keluar[],5,FALSE),""))</f>
        <v>Qtela Snack Variant 19</v>
      </c>
      <c r="F219">
        <f>IF(tbl_transaction[[#This Row],[Type]]="Inbound",VLOOKUP(tbl_transaction[[#This Row],[Reference Number]],barang_masuk[],6,FALSE),IF(tbl_transaction[[#This Row],[Type]]="Outbound",VLOOKUP(tbl_transaction[[#This Row],[Reference Number]],barang_keluar[],6,FALSE),""))</f>
        <v>80</v>
      </c>
      <c r="G219" t="str">
        <f>IF(tbl_transaction[[#This Row],[Type]]="Inbound",VLOOKUP(tbl_transaction[[#This Row],[Reference Number]],barang_masuk[],7,FALSE),IF(tbl_transaction[[#This Row],[Type]]="Outbound",VLOOKUP(tbl_transaction[[#This Row],[Reference Number]],barang_keluar[],7,FALSE),""))</f>
        <v>Pack</v>
      </c>
      <c r="H219" t="str">
        <f>IF(tbl_transaction[[#This Row],[Type]]="Inbound",VLOOKUP(tbl_transaction[[#This Row],[Reference Number]],barang_masuk[],3,FALSE),IF(tbl_transaction[[#This Row],[Type]]="Outbound",VLOOKUP(tbl_transaction[[#This Row],[Reference Number]],barang_keluar[],3,FALSE),""))</f>
        <v>PT Supplier 29</v>
      </c>
      <c r="I219" t="str">
        <f>IF(D219='Kartu Stok'!$B$2,COUNTIF($D$3:D219,'Kartu Stok'!$B$2),"")</f>
        <v/>
      </c>
      <c r="L219"/>
    </row>
    <row r="220" spans="1:12" ht="14.5" x14ac:dyDescent="0.35">
      <c r="A220" s="2" t="s">
        <v>697</v>
      </c>
      <c r="B220" s="5">
        <f>IF(LEFT(tbl_transaction[[#This Row],[Reference Number]],2)="GR",VLOOKUP(tbl_transaction[[#This Row],[Reference Number]],barang_masuk[],2,FALSE),IF(LEFT(tbl_transaction[[#This Row],[Reference Number]],2)="DO",VLOOKUP(tbl_transaction[[#This Row],[Reference Number]],barang_keluar[],2,FALSE),""))</f>
        <v>46143</v>
      </c>
      <c r="C220" t="str">
        <f t="shared" si="3"/>
        <v>Inbound</v>
      </c>
      <c r="D220" t="str">
        <f>IF(tbl_transaction[[#This Row],[Type]]="Inbound",VLOOKUP(tbl_transaction[[#This Row],[Reference Number]],barang_masuk[],4,FALSE),IF(tbl_transaction[[#This Row],[Type]]="Outbound",VLOOKUP(tbl_transaction[[#This Row],[Reference Number]],barang_keluar[],4,FALSE),""))</f>
        <v>DAR001</v>
      </c>
      <c r="E220" t="str">
        <f>IF(tbl_transaction[[#This Row],[Type]]="Inbound",VLOOKUP(tbl_transaction[[#This Row],[Reference Number]],barang_masuk[],5,FALSE),IF(tbl_transaction[[#This Row],[Type]]="Outbound",VLOOKUP(tbl_transaction[[#This Row],[Reference Number]],barang_keluar[],5,FALSE),""))</f>
        <v>Ultra Milk Dairy Variant 1</v>
      </c>
      <c r="F220">
        <f>IF(tbl_transaction[[#This Row],[Type]]="Inbound",VLOOKUP(tbl_transaction[[#This Row],[Reference Number]],barang_masuk[],6,FALSE),IF(tbl_transaction[[#This Row],[Type]]="Outbound",VLOOKUP(tbl_transaction[[#This Row],[Reference Number]],barang_keluar[],6,FALSE),""))</f>
        <v>40</v>
      </c>
      <c r="G220" t="str">
        <f>IF(tbl_transaction[[#This Row],[Type]]="Inbound",VLOOKUP(tbl_transaction[[#This Row],[Reference Number]],barang_masuk[],7,FALSE),IF(tbl_transaction[[#This Row],[Type]]="Outbound",VLOOKUP(tbl_transaction[[#This Row],[Reference Number]],barang_keluar[],7,FALSE),""))</f>
        <v>Box</v>
      </c>
      <c r="H220" t="str">
        <f>IF(tbl_transaction[[#This Row],[Type]]="Inbound",VLOOKUP(tbl_transaction[[#This Row],[Reference Number]],barang_masuk[],3,FALSE),IF(tbl_transaction[[#This Row],[Type]]="Outbound",VLOOKUP(tbl_transaction[[#This Row],[Reference Number]],barang_keluar[],3,FALSE),""))</f>
        <v>PT Supplier 24</v>
      </c>
      <c r="I220" t="str">
        <f>IF(D220='Kartu Stok'!$B$2,COUNTIF($D$3:D220,'Kartu Stok'!$B$2),"")</f>
        <v/>
      </c>
      <c r="L220"/>
    </row>
    <row r="221" spans="1:12" ht="14.5" x14ac:dyDescent="0.35">
      <c r="A221" s="2" t="s">
        <v>698</v>
      </c>
      <c r="B221" s="5">
        <f>IF(LEFT(tbl_transaction[[#This Row],[Reference Number]],2)="GR",VLOOKUP(tbl_transaction[[#This Row],[Reference Number]],barang_masuk[],2,FALSE),IF(LEFT(tbl_transaction[[#This Row],[Reference Number]],2)="DO",VLOOKUP(tbl_transaction[[#This Row],[Reference Number]],barang_keluar[],2,FALSE),""))</f>
        <v>46168</v>
      </c>
      <c r="C221" t="str">
        <f t="shared" si="3"/>
        <v>Inbound</v>
      </c>
      <c r="D221" t="str">
        <f>IF(tbl_transaction[[#This Row],[Type]]="Inbound",VLOOKUP(tbl_transaction[[#This Row],[Reference Number]],barang_masuk[],4,FALSE),IF(tbl_transaction[[#This Row],[Type]]="Outbound",VLOOKUP(tbl_transaction[[#This Row],[Reference Number]],barang_keluar[],4,FALSE),""))</f>
        <v>SNK034</v>
      </c>
      <c r="E221" t="str">
        <f>IF(tbl_transaction[[#This Row],[Type]]="Inbound",VLOOKUP(tbl_transaction[[#This Row],[Reference Number]],barang_masuk[],5,FALSE),IF(tbl_transaction[[#This Row],[Type]]="Outbound",VLOOKUP(tbl_transaction[[#This Row],[Reference Number]],barang_keluar[],5,FALSE),""))</f>
        <v>Taro Snack Variant 34</v>
      </c>
      <c r="F221">
        <f>IF(tbl_transaction[[#This Row],[Type]]="Inbound",VLOOKUP(tbl_transaction[[#This Row],[Reference Number]],barang_masuk[],6,FALSE),IF(tbl_transaction[[#This Row],[Type]]="Outbound",VLOOKUP(tbl_transaction[[#This Row],[Reference Number]],barang_keluar[],6,FALSE),""))</f>
        <v>40</v>
      </c>
      <c r="G221" t="str">
        <f>IF(tbl_transaction[[#This Row],[Type]]="Inbound",VLOOKUP(tbl_transaction[[#This Row],[Reference Number]],barang_masuk[],7,FALSE),IF(tbl_transaction[[#This Row],[Type]]="Outbound",VLOOKUP(tbl_transaction[[#This Row],[Reference Number]],barang_keluar[],7,FALSE),""))</f>
        <v>Pack</v>
      </c>
      <c r="H221" t="str">
        <f>IF(tbl_transaction[[#This Row],[Type]]="Inbound",VLOOKUP(tbl_transaction[[#This Row],[Reference Number]],barang_masuk[],3,FALSE),IF(tbl_transaction[[#This Row],[Type]]="Outbound",VLOOKUP(tbl_transaction[[#This Row],[Reference Number]],barang_keluar[],3,FALSE),""))</f>
        <v>PT Supplier 20</v>
      </c>
      <c r="I221" t="str">
        <f>IF(D221='Kartu Stok'!$B$2,COUNTIF($D$3:D221,'Kartu Stok'!$B$2),"")</f>
        <v/>
      </c>
      <c r="L221"/>
    </row>
    <row r="222" spans="1:12" ht="14.5" x14ac:dyDescent="0.35">
      <c r="A222" s="2" t="s">
        <v>699</v>
      </c>
      <c r="B222" s="5">
        <f>IF(LEFT(tbl_transaction[[#This Row],[Reference Number]],2)="GR",VLOOKUP(tbl_transaction[[#This Row],[Reference Number]],barang_masuk[],2,FALSE),IF(LEFT(tbl_transaction[[#This Row],[Reference Number]],2)="DO",VLOOKUP(tbl_transaction[[#This Row],[Reference Number]],barang_keluar[],2,FALSE),""))</f>
        <v>46174</v>
      </c>
      <c r="C222" t="str">
        <f t="shared" si="3"/>
        <v>Inbound</v>
      </c>
      <c r="D222" t="str">
        <f>IF(tbl_transaction[[#This Row],[Type]]="Inbound",VLOOKUP(tbl_transaction[[#This Row],[Reference Number]],barang_masuk[],4,FALSE),IF(tbl_transaction[[#This Row],[Type]]="Outbound",VLOOKUP(tbl_transaction[[#This Row],[Reference Number]],barang_keluar[],4,FALSE),""))</f>
        <v>HOM008</v>
      </c>
      <c r="E222" t="str">
        <f>IF(tbl_transaction[[#This Row],[Type]]="Inbound",VLOOKUP(tbl_transaction[[#This Row],[Reference Number]],barang_masuk[],5,FALSE),IF(tbl_transaction[[#This Row],[Type]]="Outbound",VLOOKUP(tbl_transaction[[#This Row],[Reference Number]],barang_keluar[],5,FALSE),""))</f>
        <v>Rinso Home Care Variant 8</v>
      </c>
      <c r="F222">
        <f>IF(tbl_transaction[[#This Row],[Type]]="Inbound",VLOOKUP(tbl_transaction[[#This Row],[Reference Number]],barang_masuk[],6,FALSE),IF(tbl_transaction[[#This Row],[Type]]="Outbound",VLOOKUP(tbl_transaction[[#This Row],[Reference Number]],barang_keluar[],6,FALSE),""))</f>
        <v>120</v>
      </c>
      <c r="G222" t="str">
        <f>IF(tbl_transaction[[#This Row],[Type]]="Inbound",VLOOKUP(tbl_transaction[[#This Row],[Reference Number]],barang_masuk[],7,FALSE),IF(tbl_transaction[[#This Row],[Type]]="Outbound",VLOOKUP(tbl_transaction[[#This Row],[Reference Number]],barang_keluar[],7,FALSE),""))</f>
        <v>Pack</v>
      </c>
      <c r="H222" t="str">
        <f>IF(tbl_transaction[[#This Row],[Type]]="Inbound",VLOOKUP(tbl_transaction[[#This Row],[Reference Number]],barang_masuk[],3,FALSE),IF(tbl_transaction[[#This Row],[Type]]="Outbound",VLOOKUP(tbl_transaction[[#This Row],[Reference Number]],barang_keluar[],3,FALSE),""))</f>
        <v>PT Supplier 19</v>
      </c>
      <c r="I222" t="str">
        <f>IF(D222='Kartu Stok'!$B$2,COUNTIF($D$3:D222,'Kartu Stok'!$B$2),"")</f>
        <v/>
      </c>
      <c r="L222"/>
    </row>
    <row r="223" spans="1:12" ht="14.5" x14ac:dyDescent="0.35">
      <c r="A223" s="2" t="s">
        <v>700</v>
      </c>
      <c r="B223" s="5">
        <f>IF(LEFT(tbl_transaction[[#This Row],[Reference Number]],2)="GR",VLOOKUP(tbl_transaction[[#This Row],[Reference Number]],barang_masuk[],2,FALSE),IF(LEFT(tbl_transaction[[#This Row],[Reference Number]],2)="DO",VLOOKUP(tbl_transaction[[#This Row],[Reference Number]],barang_keluar[],2,FALSE),""))</f>
        <v>46100</v>
      </c>
      <c r="C223" t="str">
        <f t="shared" si="3"/>
        <v>Inbound</v>
      </c>
      <c r="D223" t="str">
        <f>IF(tbl_transaction[[#This Row],[Type]]="Inbound",VLOOKUP(tbl_transaction[[#This Row],[Reference Number]],barang_masuk[],4,FALSE),IF(tbl_transaction[[#This Row],[Type]]="Outbound",VLOOKUP(tbl_transaction[[#This Row],[Reference Number]],barang_keluar[],4,FALSE),""))</f>
        <v>HOM019</v>
      </c>
      <c r="E223" t="str">
        <f>IF(tbl_transaction[[#This Row],[Type]]="Inbound",VLOOKUP(tbl_transaction[[#This Row],[Reference Number]],barang_masuk[],5,FALSE),IF(tbl_transaction[[#This Row],[Type]]="Outbound",VLOOKUP(tbl_transaction[[#This Row],[Reference Number]],barang_keluar[],5,FALSE),""))</f>
        <v>Rinso Home Care Variant 19</v>
      </c>
      <c r="F223">
        <f>IF(tbl_transaction[[#This Row],[Type]]="Inbound",VLOOKUP(tbl_transaction[[#This Row],[Reference Number]],barang_masuk[],6,FALSE),IF(tbl_transaction[[#This Row],[Type]]="Outbound",VLOOKUP(tbl_transaction[[#This Row],[Reference Number]],barang_keluar[],6,FALSE),""))</f>
        <v>30</v>
      </c>
      <c r="G223" t="str">
        <f>IF(tbl_transaction[[#This Row],[Type]]="Inbound",VLOOKUP(tbl_transaction[[#This Row],[Reference Number]],barang_masuk[],7,FALSE),IF(tbl_transaction[[#This Row],[Type]]="Outbound",VLOOKUP(tbl_transaction[[#This Row],[Reference Number]],barang_keluar[],7,FALSE),""))</f>
        <v>Pack</v>
      </c>
      <c r="H223" t="str">
        <f>IF(tbl_transaction[[#This Row],[Type]]="Inbound",VLOOKUP(tbl_transaction[[#This Row],[Reference Number]],barang_masuk[],3,FALSE),IF(tbl_transaction[[#This Row],[Type]]="Outbound",VLOOKUP(tbl_transaction[[#This Row],[Reference Number]],barang_keluar[],3,FALSE),""))</f>
        <v>PT Supplier 01</v>
      </c>
      <c r="I223" t="str">
        <f>IF(D223='Kartu Stok'!$B$2,COUNTIF($D$3:D223,'Kartu Stok'!$B$2),"")</f>
        <v/>
      </c>
      <c r="L223"/>
    </row>
    <row r="224" spans="1:12" ht="14.5" x14ac:dyDescent="0.35">
      <c r="A224" s="2" t="s">
        <v>701</v>
      </c>
      <c r="B224" s="5">
        <f>IF(LEFT(tbl_transaction[[#This Row],[Reference Number]],2)="GR",VLOOKUP(tbl_transaction[[#This Row],[Reference Number]],barang_masuk[],2,FALSE),IF(LEFT(tbl_transaction[[#This Row],[Reference Number]],2)="DO",VLOOKUP(tbl_transaction[[#This Row],[Reference Number]],barang_keluar[],2,FALSE),""))</f>
        <v>46140</v>
      </c>
      <c r="C224" t="str">
        <f t="shared" si="3"/>
        <v>Inbound</v>
      </c>
      <c r="D224" t="str">
        <f>IF(tbl_transaction[[#This Row],[Type]]="Inbound",VLOOKUP(tbl_transaction[[#This Row],[Reference Number]],barang_masuk[],4,FALSE),IF(tbl_transaction[[#This Row],[Type]]="Outbound",VLOOKUP(tbl_transaction[[#This Row],[Reference Number]],barang_keluar[],4,FALSE),""))</f>
        <v>HOM022</v>
      </c>
      <c r="E224" t="str">
        <f>IF(tbl_transaction[[#This Row],[Type]]="Inbound",VLOOKUP(tbl_transaction[[#This Row],[Reference Number]],barang_masuk[],5,FALSE),IF(tbl_transaction[[#This Row],[Type]]="Outbound",VLOOKUP(tbl_transaction[[#This Row],[Reference Number]],barang_keluar[],5,FALSE),""))</f>
        <v>Sunlight Home Care Variant 22</v>
      </c>
      <c r="F224">
        <f>IF(tbl_transaction[[#This Row],[Type]]="Inbound",VLOOKUP(tbl_transaction[[#This Row],[Reference Number]],barang_masuk[],6,FALSE),IF(tbl_transaction[[#This Row],[Type]]="Outbound",VLOOKUP(tbl_transaction[[#This Row],[Reference Number]],barang_keluar[],6,FALSE),""))</f>
        <v>40</v>
      </c>
      <c r="G224" t="str">
        <f>IF(tbl_transaction[[#This Row],[Type]]="Inbound",VLOOKUP(tbl_transaction[[#This Row],[Reference Number]],barang_masuk[],7,FALSE),IF(tbl_transaction[[#This Row],[Type]]="Outbound",VLOOKUP(tbl_transaction[[#This Row],[Reference Number]],barang_keluar[],7,FALSE),""))</f>
        <v>Pack</v>
      </c>
      <c r="H224" t="str">
        <f>IF(tbl_transaction[[#This Row],[Type]]="Inbound",VLOOKUP(tbl_transaction[[#This Row],[Reference Number]],barang_masuk[],3,FALSE),IF(tbl_transaction[[#This Row],[Type]]="Outbound",VLOOKUP(tbl_transaction[[#This Row],[Reference Number]],barang_keluar[],3,FALSE),""))</f>
        <v>PT Supplier 34</v>
      </c>
      <c r="I224" t="str">
        <f>IF(D224='Kartu Stok'!$B$2,COUNTIF($D$3:D224,'Kartu Stok'!$B$2),"")</f>
        <v/>
      </c>
      <c r="L224"/>
    </row>
    <row r="225" spans="1:12" ht="14.5" x14ac:dyDescent="0.35">
      <c r="A225" s="2" t="s">
        <v>702</v>
      </c>
      <c r="B225" s="5">
        <f>IF(LEFT(tbl_transaction[[#This Row],[Reference Number]],2)="GR",VLOOKUP(tbl_transaction[[#This Row],[Reference Number]],barang_masuk[],2,FALSE),IF(LEFT(tbl_transaction[[#This Row],[Reference Number]],2)="DO",VLOOKUP(tbl_transaction[[#This Row],[Reference Number]],barang_keluar[],2,FALSE),""))</f>
        <v>46093</v>
      </c>
      <c r="C225" t="str">
        <f t="shared" si="3"/>
        <v>Inbound</v>
      </c>
      <c r="D225" t="str">
        <f>IF(tbl_transaction[[#This Row],[Type]]="Inbound",VLOOKUP(tbl_transaction[[#This Row],[Reference Number]],barang_masuk[],4,FALSE),IF(tbl_transaction[[#This Row],[Type]]="Outbound",VLOOKUP(tbl_transaction[[#This Row],[Reference Number]],barang_keluar[],4,FALSE),""))</f>
        <v>INS014</v>
      </c>
      <c r="E225" t="str">
        <f>IF(tbl_transaction[[#This Row],[Type]]="Inbound",VLOOKUP(tbl_transaction[[#This Row],[Reference Number]],barang_masuk[],5,FALSE),IF(tbl_transaction[[#This Row],[Type]]="Outbound",VLOOKUP(tbl_transaction[[#This Row],[Reference Number]],barang_keluar[],5,FALSE),""))</f>
        <v>Indomie Instant Food Variant 14</v>
      </c>
      <c r="F225">
        <f>IF(tbl_transaction[[#This Row],[Type]]="Inbound",VLOOKUP(tbl_transaction[[#This Row],[Reference Number]],barang_masuk[],6,FALSE),IF(tbl_transaction[[#This Row],[Type]]="Outbound",VLOOKUP(tbl_transaction[[#This Row],[Reference Number]],barang_keluar[],6,FALSE),""))</f>
        <v>200</v>
      </c>
      <c r="G225" t="str">
        <f>IF(tbl_transaction[[#This Row],[Type]]="Inbound",VLOOKUP(tbl_transaction[[#This Row],[Reference Number]],barang_masuk[],7,FALSE),IF(tbl_transaction[[#This Row],[Type]]="Outbound",VLOOKUP(tbl_transaction[[#This Row],[Reference Number]],barang_keluar[],7,FALSE),""))</f>
        <v>Pack</v>
      </c>
      <c r="H225" t="str">
        <f>IF(tbl_transaction[[#This Row],[Type]]="Inbound",VLOOKUP(tbl_transaction[[#This Row],[Reference Number]],barang_masuk[],3,FALSE),IF(tbl_transaction[[#This Row],[Type]]="Outbound",VLOOKUP(tbl_transaction[[#This Row],[Reference Number]],barang_keluar[],3,FALSE),""))</f>
        <v>PT Supplier 08</v>
      </c>
      <c r="I225" t="str">
        <f>IF(D225='Kartu Stok'!$B$2,COUNTIF($D$3:D225,'Kartu Stok'!$B$2),"")</f>
        <v/>
      </c>
      <c r="L225"/>
    </row>
    <row r="226" spans="1:12" ht="14.5" x14ac:dyDescent="0.35">
      <c r="A226" s="2" t="s">
        <v>703</v>
      </c>
      <c r="B226" s="5">
        <f>IF(LEFT(tbl_transaction[[#This Row],[Reference Number]],2)="GR",VLOOKUP(tbl_transaction[[#This Row],[Reference Number]],barang_masuk[],2,FALSE),IF(LEFT(tbl_transaction[[#This Row],[Reference Number]],2)="DO",VLOOKUP(tbl_transaction[[#This Row],[Reference Number]],barang_keluar[],2,FALSE),""))</f>
        <v>46108</v>
      </c>
      <c r="C226" t="str">
        <f t="shared" si="3"/>
        <v>Inbound</v>
      </c>
      <c r="D226" t="str">
        <f>IF(tbl_transaction[[#This Row],[Type]]="Inbound",VLOOKUP(tbl_transaction[[#This Row],[Reference Number]],barang_masuk[],4,FALSE),IF(tbl_transaction[[#This Row],[Type]]="Outbound",VLOOKUP(tbl_transaction[[#This Row],[Reference Number]],barang_keluar[],4,FALSE),""))</f>
        <v>DAR020</v>
      </c>
      <c r="E226" t="str">
        <f>IF(tbl_transaction[[#This Row],[Type]]="Inbound",VLOOKUP(tbl_transaction[[#This Row],[Reference Number]],barang_masuk[],5,FALSE),IF(tbl_transaction[[#This Row],[Type]]="Outbound",VLOOKUP(tbl_transaction[[#This Row],[Reference Number]],barang_keluar[],5,FALSE),""))</f>
        <v>Ultra Milk Dairy Variant 20</v>
      </c>
      <c r="F226">
        <f>IF(tbl_transaction[[#This Row],[Type]]="Inbound",VLOOKUP(tbl_transaction[[#This Row],[Reference Number]],barang_masuk[],6,FALSE),IF(tbl_transaction[[#This Row],[Type]]="Outbound",VLOOKUP(tbl_transaction[[#This Row],[Reference Number]],barang_keluar[],6,FALSE),""))</f>
        <v>120</v>
      </c>
      <c r="G226" t="str">
        <f>IF(tbl_transaction[[#This Row],[Type]]="Inbound",VLOOKUP(tbl_transaction[[#This Row],[Reference Number]],barang_masuk[],7,FALSE),IF(tbl_transaction[[#This Row],[Type]]="Outbound",VLOOKUP(tbl_transaction[[#This Row],[Reference Number]],barang_keluar[],7,FALSE),""))</f>
        <v>Box</v>
      </c>
      <c r="H226" t="str">
        <f>IF(tbl_transaction[[#This Row],[Type]]="Inbound",VLOOKUP(tbl_transaction[[#This Row],[Reference Number]],barang_masuk[],3,FALSE),IF(tbl_transaction[[#This Row],[Type]]="Outbound",VLOOKUP(tbl_transaction[[#This Row],[Reference Number]],barang_keluar[],3,FALSE),""))</f>
        <v>PT Supplier 14</v>
      </c>
      <c r="I226" t="str">
        <f>IF(D226='Kartu Stok'!$B$2,COUNTIF($D$3:D226,'Kartu Stok'!$B$2),"")</f>
        <v/>
      </c>
      <c r="L226"/>
    </row>
    <row r="227" spans="1:12" ht="14.5" x14ac:dyDescent="0.35">
      <c r="A227" s="2" t="s">
        <v>704</v>
      </c>
      <c r="B227" s="5">
        <f>IF(LEFT(tbl_transaction[[#This Row],[Reference Number]],2)="GR",VLOOKUP(tbl_transaction[[#This Row],[Reference Number]],barang_masuk[],2,FALSE),IF(LEFT(tbl_transaction[[#This Row],[Reference Number]],2)="DO",VLOOKUP(tbl_transaction[[#This Row],[Reference Number]],barang_keluar[],2,FALSE),""))</f>
        <v>46184</v>
      </c>
      <c r="C227" t="str">
        <f t="shared" si="3"/>
        <v>Inbound</v>
      </c>
      <c r="D227" t="str">
        <f>IF(tbl_transaction[[#This Row],[Type]]="Inbound",VLOOKUP(tbl_transaction[[#This Row],[Reference Number]],barang_masuk[],4,FALSE),IF(tbl_transaction[[#This Row],[Type]]="Outbound",VLOOKUP(tbl_transaction[[#This Row],[Reference Number]],barang_keluar[],4,FALSE),""))</f>
        <v>DAR002</v>
      </c>
      <c r="E227" t="str">
        <f>IF(tbl_transaction[[#This Row],[Type]]="Inbound",VLOOKUP(tbl_transaction[[#This Row],[Reference Number]],barang_masuk[],5,FALSE),IF(tbl_transaction[[#This Row],[Type]]="Outbound",VLOOKUP(tbl_transaction[[#This Row],[Reference Number]],barang_keluar[],5,FALSE),""))</f>
        <v>Indomilk Dairy Variant 2</v>
      </c>
      <c r="F227">
        <f>IF(tbl_transaction[[#This Row],[Type]]="Inbound",VLOOKUP(tbl_transaction[[#This Row],[Reference Number]],barang_masuk[],6,FALSE),IF(tbl_transaction[[#This Row],[Type]]="Outbound",VLOOKUP(tbl_transaction[[#This Row],[Reference Number]],barang_keluar[],6,FALSE),""))</f>
        <v>80</v>
      </c>
      <c r="G227" t="str">
        <f>IF(tbl_transaction[[#This Row],[Type]]="Inbound",VLOOKUP(tbl_transaction[[#This Row],[Reference Number]],barang_masuk[],7,FALSE),IF(tbl_transaction[[#This Row],[Type]]="Outbound",VLOOKUP(tbl_transaction[[#This Row],[Reference Number]],barang_keluar[],7,FALSE),""))</f>
        <v>Box</v>
      </c>
      <c r="H227" t="str">
        <f>IF(tbl_transaction[[#This Row],[Type]]="Inbound",VLOOKUP(tbl_transaction[[#This Row],[Reference Number]],barang_masuk[],3,FALSE),IF(tbl_transaction[[#This Row],[Type]]="Outbound",VLOOKUP(tbl_transaction[[#This Row],[Reference Number]],barang_keluar[],3,FALSE),""))</f>
        <v>PT Supplier 28</v>
      </c>
      <c r="I227" t="str">
        <f>IF(D227='Kartu Stok'!$B$2,COUNTIF($D$3:D227,'Kartu Stok'!$B$2),"")</f>
        <v/>
      </c>
      <c r="L227"/>
    </row>
    <row r="228" spans="1:12" ht="14.5" x14ac:dyDescent="0.35">
      <c r="A228" s="2" t="s">
        <v>705</v>
      </c>
      <c r="B228" s="5">
        <f>IF(LEFT(tbl_transaction[[#This Row],[Reference Number]],2)="GR",VLOOKUP(tbl_transaction[[#This Row],[Reference Number]],barang_masuk[],2,FALSE),IF(LEFT(tbl_transaction[[#This Row],[Reference Number]],2)="DO",VLOOKUP(tbl_transaction[[#This Row],[Reference Number]],barang_keluar[],2,FALSE),""))</f>
        <v>46193</v>
      </c>
      <c r="C228" t="str">
        <f t="shared" si="3"/>
        <v>Inbound</v>
      </c>
      <c r="D228" t="str">
        <f>IF(tbl_transaction[[#This Row],[Type]]="Inbound",VLOOKUP(tbl_transaction[[#This Row],[Reference Number]],barang_masuk[],4,FALSE),IF(tbl_transaction[[#This Row],[Type]]="Outbound",VLOOKUP(tbl_transaction[[#This Row],[Reference Number]],barang_keluar[],4,FALSE),""))</f>
        <v>SNK034</v>
      </c>
      <c r="E228" t="str">
        <f>IF(tbl_transaction[[#This Row],[Type]]="Inbound",VLOOKUP(tbl_transaction[[#This Row],[Reference Number]],barang_masuk[],5,FALSE),IF(tbl_transaction[[#This Row],[Type]]="Outbound",VLOOKUP(tbl_transaction[[#This Row],[Reference Number]],barang_keluar[],5,FALSE),""))</f>
        <v>Taro Snack Variant 34</v>
      </c>
      <c r="F228">
        <f>IF(tbl_transaction[[#This Row],[Type]]="Inbound",VLOOKUP(tbl_transaction[[#This Row],[Reference Number]],barang_masuk[],6,FALSE),IF(tbl_transaction[[#This Row],[Type]]="Outbound",VLOOKUP(tbl_transaction[[#This Row],[Reference Number]],barang_keluar[],6,FALSE),""))</f>
        <v>30</v>
      </c>
      <c r="G228" t="str">
        <f>IF(tbl_transaction[[#This Row],[Type]]="Inbound",VLOOKUP(tbl_transaction[[#This Row],[Reference Number]],barang_masuk[],7,FALSE),IF(tbl_transaction[[#This Row],[Type]]="Outbound",VLOOKUP(tbl_transaction[[#This Row],[Reference Number]],barang_keluar[],7,FALSE),""))</f>
        <v>Pack</v>
      </c>
      <c r="H228" t="str">
        <f>IF(tbl_transaction[[#This Row],[Type]]="Inbound",VLOOKUP(tbl_transaction[[#This Row],[Reference Number]],barang_masuk[],3,FALSE),IF(tbl_transaction[[#This Row],[Type]]="Outbound",VLOOKUP(tbl_transaction[[#This Row],[Reference Number]],barang_keluar[],3,FALSE),""))</f>
        <v>PT Supplier 20</v>
      </c>
      <c r="I228" t="str">
        <f>IF(D228='Kartu Stok'!$B$2,COUNTIF($D$3:D228,'Kartu Stok'!$B$2),"")</f>
        <v/>
      </c>
      <c r="L228"/>
    </row>
    <row r="229" spans="1:12" ht="14.5" x14ac:dyDescent="0.35">
      <c r="A229" s="2" t="s">
        <v>706</v>
      </c>
      <c r="B229" s="5">
        <f>IF(LEFT(tbl_transaction[[#This Row],[Reference Number]],2)="GR",VLOOKUP(tbl_transaction[[#This Row],[Reference Number]],barang_masuk[],2,FALSE),IF(LEFT(tbl_transaction[[#This Row],[Reference Number]],2)="DO",VLOOKUP(tbl_transaction[[#This Row],[Reference Number]],barang_keluar[],2,FALSE),""))</f>
        <v>46149</v>
      </c>
      <c r="C229" t="str">
        <f t="shared" si="3"/>
        <v>Inbound</v>
      </c>
      <c r="D229" t="str">
        <f>IF(tbl_transaction[[#This Row],[Type]]="Inbound",VLOOKUP(tbl_transaction[[#This Row],[Reference Number]],barang_masuk[],4,FALSE),IF(tbl_transaction[[#This Row],[Type]]="Outbound",VLOOKUP(tbl_transaction[[#This Row],[Reference Number]],barang_keluar[],4,FALSE),""))</f>
        <v>HOM030</v>
      </c>
      <c r="E229" t="str">
        <f>IF(tbl_transaction[[#This Row],[Type]]="Inbound",VLOOKUP(tbl_transaction[[#This Row],[Reference Number]],barang_masuk[],5,FALSE),IF(tbl_transaction[[#This Row],[Type]]="Outbound",VLOOKUP(tbl_transaction[[#This Row],[Reference Number]],barang_keluar[],5,FALSE),""))</f>
        <v>Molto Home Care Variant 30</v>
      </c>
      <c r="F229">
        <f>IF(tbl_transaction[[#This Row],[Type]]="Inbound",VLOOKUP(tbl_transaction[[#This Row],[Reference Number]],barang_masuk[],6,FALSE),IF(tbl_transaction[[#This Row],[Type]]="Outbound",VLOOKUP(tbl_transaction[[#This Row],[Reference Number]],barang_keluar[],6,FALSE),""))</f>
        <v>40</v>
      </c>
      <c r="G229" t="str">
        <f>IF(tbl_transaction[[#This Row],[Type]]="Inbound",VLOOKUP(tbl_transaction[[#This Row],[Reference Number]],barang_masuk[],7,FALSE),IF(tbl_transaction[[#This Row],[Type]]="Outbound",VLOOKUP(tbl_transaction[[#This Row],[Reference Number]],barang_keluar[],7,FALSE),""))</f>
        <v>Pack</v>
      </c>
      <c r="H229" t="str">
        <f>IF(tbl_transaction[[#This Row],[Type]]="Inbound",VLOOKUP(tbl_transaction[[#This Row],[Reference Number]],barang_masuk[],3,FALSE),IF(tbl_transaction[[#This Row],[Type]]="Outbound",VLOOKUP(tbl_transaction[[#This Row],[Reference Number]],barang_keluar[],3,FALSE),""))</f>
        <v>PT Supplier 29</v>
      </c>
      <c r="I229" t="str">
        <f>IF(D229='Kartu Stok'!$B$2,COUNTIF($D$3:D229,'Kartu Stok'!$B$2),"")</f>
        <v/>
      </c>
      <c r="L229"/>
    </row>
    <row r="230" spans="1:12" ht="14.5" x14ac:dyDescent="0.35">
      <c r="A230" s="2" t="s">
        <v>707</v>
      </c>
      <c r="B230" s="5">
        <f>IF(LEFT(tbl_transaction[[#This Row],[Reference Number]],2)="GR",VLOOKUP(tbl_transaction[[#This Row],[Reference Number]],barang_masuk[],2,FALSE),IF(LEFT(tbl_transaction[[#This Row],[Reference Number]],2)="DO",VLOOKUP(tbl_transaction[[#This Row],[Reference Number]],barang_keluar[],2,FALSE),""))</f>
        <v>46045</v>
      </c>
      <c r="C230" t="str">
        <f t="shared" si="3"/>
        <v>Inbound</v>
      </c>
      <c r="D230" t="str">
        <f>IF(tbl_transaction[[#This Row],[Type]]="Inbound",VLOOKUP(tbl_transaction[[#This Row],[Reference Number]],barang_masuk[],4,FALSE),IF(tbl_transaction[[#This Row],[Type]]="Outbound",VLOOKUP(tbl_transaction[[#This Row],[Reference Number]],barang_keluar[],4,FALSE),""))</f>
        <v>HOM023</v>
      </c>
      <c r="E230" t="str">
        <f>IF(tbl_transaction[[#This Row],[Type]]="Inbound",VLOOKUP(tbl_transaction[[#This Row],[Reference Number]],barang_masuk[],5,FALSE),IF(tbl_transaction[[#This Row],[Type]]="Outbound",VLOOKUP(tbl_transaction[[#This Row],[Reference Number]],barang_keluar[],5,FALSE),""))</f>
        <v>Rinso Home Care Variant 23</v>
      </c>
      <c r="F230">
        <f>IF(tbl_transaction[[#This Row],[Type]]="Inbound",VLOOKUP(tbl_transaction[[#This Row],[Reference Number]],barang_masuk[],6,FALSE),IF(tbl_transaction[[#This Row],[Type]]="Outbound",VLOOKUP(tbl_transaction[[#This Row],[Reference Number]],barang_keluar[],6,FALSE),""))</f>
        <v>20</v>
      </c>
      <c r="G230" t="str">
        <f>IF(tbl_transaction[[#This Row],[Type]]="Inbound",VLOOKUP(tbl_transaction[[#This Row],[Reference Number]],barang_masuk[],7,FALSE),IF(tbl_transaction[[#This Row],[Type]]="Outbound",VLOOKUP(tbl_transaction[[#This Row],[Reference Number]],barang_keluar[],7,FALSE),""))</f>
        <v>Pack</v>
      </c>
      <c r="H230" t="str">
        <f>IF(tbl_transaction[[#This Row],[Type]]="Inbound",VLOOKUP(tbl_transaction[[#This Row],[Reference Number]],barang_masuk[],3,FALSE),IF(tbl_transaction[[#This Row],[Type]]="Outbound",VLOOKUP(tbl_transaction[[#This Row],[Reference Number]],barang_keluar[],3,FALSE),""))</f>
        <v>PT Supplier 30</v>
      </c>
      <c r="I230" t="str">
        <f>IF(D230='Kartu Stok'!$B$2,COUNTIF($D$3:D230,'Kartu Stok'!$B$2),"")</f>
        <v/>
      </c>
      <c r="L230"/>
    </row>
    <row r="231" spans="1:12" ht="14.5" x14ac:dyDescent="0.35">
      <c r="A231" s="2" t="s">
        <v>708</v>
      </c>
      <c r="B231" s="5">
        <f>IF(LEFT(tbl_transaction[[#This Row],[Reference Number]],2)="GR",VLOOKUP(tbl_transaction[[#This Row],[Reference Number]],barang_masuk[],2,FALSE),IF(LEFT(tbl_transaction[[#This Row],[Reference Number]],2)="DO",VLOOKUP(tbl_transaction[[#This Row],[Reference Number]],barang_keluar[],2,FALSE),""))</f>
        <v>46143</v>
      </c>
      <c r="C231" t="str">
        <f t="shared" si="3"/>
        <v>Inbound</v>
      </c>
      <c r="D231" t="str">
        <f>IF(tbl_transaction[[#This Row],[Type]]="Inbound",VLOOKUP(tbl_transaction[[#This Row],[Reference Number]],barang_masuk[],4,FALSE),IF(tbl_transaction[[#This Row],[Type]]="Outbound",VLOOKUP(tbl_transaction[[#This Row],[Reference Number]],barang_keluar[],4,FALSE),""))</f>
        <v>BEV001</v>
      </c>
      <c r="E231" t="str">
        <f>IF(tbl_transaction[[#This Row],[Type]]="Inbound",VLOOKUP(tbl_transaction[[#This Row],[Reference Number]],barang_masuk[],5,FALSE),IF(tbl_transaction[[#This Row],[Type]]="Outbound",VLOOKUP(tbl_transaction[[#This Row],[Reference Number]],barang_keluar[],5,FALSE),""))</f>
        <v>Coca Cola Beverage Variant 1</v>
      </c>
      <c r="F231">
        <f>IF(tbl_transaction[[#This Row],[Type]]="Inbound",VLOOKUP(tbl_transaction[[#This Row],[Reference Number]],barang_masuk[],6,FALSE),IF(tbl_transaction[[#This Row],[Type]]="Outbound",VLOOKUP(tbl_transaction[[#This Row],[Reference Number]],barang_keluar[],6,FALSE),""))</f>
        <v>60</v>
      </c>
      <c r="G231" t="str">
        <f>IF(tbl_transaction[[#This Row],[Type]]="Inbound",VLOOKUP(tbl_transaction[[#This Row],[Reference Number]],barang_masuk[],7,FALSE),IF(tbl_transaction[[#This Row],[Type]]="Outbound",VLOOKUP(tbl_transaction[[#This Row],[Reference Number]],barang_keluar[],7,FALSE),""))</f>
        <v>Bottle</v>
      </c>
      <c r="H231" t="str">
        <f>IF(tbl_transaction[[#This Row],[Type]]="Inbound",VLOOKUP(tbl_transaction[[#This Row],[Reference Number]],barang_masuk[],3,FALSE),IF(tbl_transaction[[#This Row],[Type]]="Outbound",VLOOKUP(tbl_transaction[[#This Row],[Reference Number]],barang_keluar[],3,FALSE),""))</f>
        <v>PT Supplier 26</v>
      </c>
      <c r="I231" t="str">
        <f>IF(D231='Kartu Stok'!$B$2,COUNTIF($D$3:D231,'Kartu Stok'!$B$2),"")</f>
        <v/>
      </c>
      <c r="L231"/>
    </row>
    <row r="232" spans="1:12" ht="14.5" x14ac:dyDescent="0.35">
      <c r="A232" s="2" t="s">
        <v>709</v>
      </c>
      <c r="B232" s="5">
        <f>IF(LEFT(tbl_transaction[[#This Row],[Reference Number]],2)="GR",VLOOKUP(tbl_transaction[[#This Row],[Reference Number]],barang_masuk[],2,FALSE),IF(LEFT(tbl_transaction[[#This Row],[Reference Number]],2)="DO",VLOOKUP(tbl_transaction[[#This Row],[Reference Number]],barang_keluar[],2,FALSE),""))</f>
        <v>46188</v>
      </c>
      <c r="C232" t="str">
        <f t="shared" si="3"/>
        <v>Inbound</v>
      </c>
      <c r="D232" t="str">
        <f>IF(tbl_transaction[[#This Row],[Type]]="Inbound",VLOOKUP(tbl_transaction[[#This Row],[Reference Number]],barang_masuk[],4,FALSE),IF(tbl_transaction[[#This Row],[Type]]="Outbound",VLOOKUP(tbl_transaction[[#This Row],[Reference Number]],barang_keluar[],4,FALSE),""))</f>
        <v>BEV022</v>
      </c>
      <c r="E232" t="str">
        <f>IF(tbl_transaction[[#This Row],[Type]]="Inbound",VLOOKUP(tbl_transaction[[#This Row],[Reference Number]],barang_masuk[],5,FALSE),IF(tbl_transaction[[#This Row],[Type]]="Outbound",VLOOKUP(tbl_transaction[[#This Row],[Reference Number]],barang_keluar[],5,FALSE),""))</f>
        <v>Sosro Beverage Variant 22</v>
      </c>
      <c r="F232">
        <f>IF(tbl_transaction[[#This Row],[Type]]="Inbound",VLOOKUP(tbl_transaction[[#This Row],[Reference Number]],barang_masuk[],6,FALSE),IF(tbl_transaction[[#This Row],[Type]]="Outbound",VLOOKUP(tbl_transaction[[#This Row],[Reference Number]],barang_keluar[],6,FALSE),""))</f>
        <v>150</v>
      </c>
      <c r="G232" t="str">
        <f>IF(tbl_transaction[[#This Row],[Type]]="Inbound",VLOOKUP(tbl_transaction[[#This Row],[Reference Number]],barang_masuk[],7,FALSE),IF(tbl_transaction[[#This Row],[Type]]="Outbound",VLOOKUP(tbl_transaction[[#This Row],[Reference Number]],barang_keluar[],7,FALSE),""))</f>
        <v>Bottle</v>
      </c>
      <c r="H232" t="str">
        <f>IF(tbl_transaction[[#This Row],[Type]]="Inbound",VLOOKUP(tbl_transaction[[#This Row],[Reference Number]],barang_masuk[],3,FALSE),IF(tbl_transaction[[#This Row],[Type]]="Outbound",VLOOKUP(tbl_transaction[[#This Row],[Reference Number]],barang_keluar[],3,FALSE),""))</f>
        <v>PT Supplier 22</v>
      </c>
      <c r="I232" t="str">
        <f>IF(D232='Kartu Stok'!$B$2,COUNTIF($D$3:D232,'Kartu Stok'!$B$2),"")</f>
        <v/>
      </c>
      <c r="L232"/>
    </row>
    <row r="233" spans="1:12" ht="14.5" x14ac:dyDescent="0.35">
      <c r="A233" s="2" t="s">
        <v>710</v>
      </c>
      <c r="B233" s="5">
        <f>IF(LEFT(tbl_transaction[[#This Row],[Reference Number]],2)="GR",VLOOKUP(tbl_transaction[[#This Row],[Reference Number]],barang_masuk[],2,FALSE),IF(LEFT(tbl_transaction[[#This Row],[Reference Number]],2)="DO",VLOOKUP(tbl_transaction[[#This Row],[Reference Number]],barang_keluar[],2,FALSE),""))</f>
        <v>46052</v>
      </c>
      <c r="C233" t="str">
        <f t="shared" si="3"/>
        <v>Inbound</v>
      </c>
      <c r="D233" t="str">
        <f>IF(tbl_transaction[[#This Row],[Type]]="Inbound",VLOOKUP(tbl_transaction[[#This Row],[Reference Number]],barang_masuk[],4,FALSE),IF(tbl_transaction[[#This Row],[Type]]="Outbound",VLOOKUP(tbl_transaction[[#This Row],[Reference Number]],barang_keluar[],4,FALSE),""))</f>
        <v>INS001</v>
      </c>
      <c r="E233" t="str">
        <f>IF(tbl_transaction[[#This Row],[Type]]="Inbound",VLOOKUP(tbl_transaction[[#This Row],[Reference Number]],barang_masuk[],5,FALSE),IF(tbl_transaction[[#This Row],[Type]]="Outbound",VLOOKUP(tbl_transaction[[#This Row],[Reference Number]],barang_keluar[],5,FALSE),""))</f>
        <v>Sarimi Instant Food Variant 1</v>
      </c>
      <c r="F233">
        <f>IF(tbl_transaction[[#This Row],[Type]]="Inbound",VLOOKUP(tbl_transaction[[#This Row],[Reference Number]],barang_masuk[],6,FALSE),IF(tbl_transaction[[#This Row],[Type]]="Outbound",VLOOKUP(tbl_transaction[[#This Row],[Reference Number]],barang_keluar[],6,FALSE),""))</f>
        <v>20</v>
      </c>
      <c r="G233" t="str">
        <f>IF(tbl_transaction[[#This Row],[Type]]="Inbound",VLOOKUP(tbl_transaction[[#This Row],[Reference Number]],barang_masuk[],7,FALSE),IF(tbl_transaction[[#This Row],[Type]]="Outbound",VLOOKUP(tbl_transaction[[#This Row],[Reference Number]],barang_keluar[],7,FALSE),""))</f>
        <v>Pack</v>
      </c>
      <c r="H233" t="str">
        <f>IF(tbl_transaction[[#This Row],[Type]]="Inbound",VLOOKUP(tbl_transaction[[#This Row],[Reference Number]],barang_masuk[],3,FALSE),IF(tbl_transaction[[#This Row],[Type]]="Outbound",VLOOKUP(tbl_transaction[[#This Row],[Reference Number]],barang_keluar[],3,FALSE),""))</f>
        <v>PT Supplier 32</v>
      </c>
      <c r="I233" t="str">
        <f>IF(D233='Kartu Stok'!$B$2,COUNTIF($D$3:D233,'Kartu Stok'!$B$2),"")</f>
        <v/>
      </c>
      <c r="L233"/>
    </row>
    <row r="234" spans="1:12" ht="14.5" x14ac:dyDescent="0.35">
      <c r="A234" s="2" t="s">
        <v>711</v>
      </c>
      <c r="B234" s="5">
        <f>IF(LEFT(tbl_transaction[[#This Row],[Reference Number]],2)="GR",VLOOKUP(tbl_transaction[[#This Row],[Reference Number]],barang_masuk[],2,FALSE),IF(LEFT(tbl_transaction[[#This Row],[Reference Number]],2)="DO",VLOOKUP(tbl_transaction[[#This Row],[Reference Number]],barang_keluar[],2,FALSE),""))</f>
        <v>46112</v>
      </c>
      <c r="C234" t="str">
        <f t="shared" si="3"/>
        <v>Inbound</v>
      </c>
      <c r="D234" t="str">
        <f>IF(tbl_transaction[[#This Row],[Type]]="Inbound",VLOOKUP(tbl_transaction[[#This Row],[Reference Number]],barang_masuk[],4,FALSE),IF(tbl_transaction[[#This Row],[Type]]="Outbound",VLOOKUP(tbl_transaction[[#This Row],[Reference Number]],barang_keluar[],4,FALSE),""))</f>
        <v>PER004</v>
      </c>
      <c r="E234" t="str">
        <f>IF(tbl_transaction[[#This Row],[Type]]="Inbound",VLOOKUP(tbl_transaction[[#This Row],[Reference Number]],barang_masuk[],5,FALSE),IF(tbl_transaction[[#This Row],[Type]]="Outbound",VLOOKUP(tbl_transaction[[#This Row],[Reference Number]],barang_keluar[],5,FALSE),""))</f>
        <v>Lifebuoy Personal Care Variant 4</v>
      </c>
      <c r="F234">
        <f>IF(tbl_transaction[[#This Row],[Type]]="Inbound",VLOOKUP(tbl_transaction[[#This Row],[Reference Number]],barang_masuk[],6,FALSE),IF(tbl_transaction[[#This Row],[Type]]="Outbound",VLOOKUP(tbl_transaction[[#This Row],[Reference Number]],barang_keluar[],6,FALSE),""))</f>
        <v>100</v>
      </c>
      <c r="G234" t="str">
        <f>IF(tbl_transaction[[#This Row],[Type]]="Inbound",VLOOKUP(tbl_transaction[[#This Row],[Reference Number]],barang_masuk[],7,FALSE),IF(tbl_transaction[[#This Row],[Type]]="Outbound",VLOOKUP(tbl_transaction[[#This Row],[Reference Number]],barang_keluar[],7,FALSE),""))</f>
        <v>Bottle</v>
      </c>
      <c r="H234" t="str">
        <f>IF(tbl_transaction[[#This Row],[Type]]="Inbound",VLOOKUP(tbl_transaction[[#This Row],[Reference Number]],barang_masuk[],3,FALSE),IF(tbl_transaction[[#This Row],[Type]]="Outbound",VLOOKUP(tbl_transaction[[#This Row],[Reference Number]],barang_keluar[],3,FALSE),""))</f>
        <v>PT Supplier 07</v>
      </c>
      <c r="I234" t="str">
        <f>IF(D234='Kartu Stok'!$B$2,COUNTIF($D$3:D234,'Kartu Stok'!$B$2),"")</f>
        <v/>
      </c>
      <c r="L234"/>
    </row>
    <row r="235" spans="1:12" ht="14.5" x14ac:dyDescent="0.35">
      <c r="A235" s="2" t="s">
        <v>712</v>
      </c>
      <c r="B235" s="5">
        <f>IF(LEFT(tbl_transaction[[#This Row],[Reference Number]],2)="GR",VLOOKUP(tbl_transaction[[#This Row],[Reference Number]],barang_masuk[],2,FALSE),IF(LEFT(tbl_transaction[[#This Row],[Reference Number]],2)="DO",VLOOKUP(tbl_transaction[[#This Row],[Reference Number]],barang_keluar[],2,FALSE),""))</f>
        <v>46101</v>
      </c>
      <c r="C235" t="str">
        <f t="shared" si="3"/>
        <v>Inbound</v>
      </c>
      <c r="D235" t="str">
        <f>IF(tbl_transaction[[#This Row],[Type]]="Inbound",VLOOKUP(tbl_transaction[[#This Row],[Reference Number]],barang_masuk[],4,FALSE),IF(tbl_transaction[[#This Row],[Type]]="Outbound",VLOOKUP(tbl_transaction[[#This Row],[Reference Number]],barang_keluar[],4,FALSE),""))</f>
        <v>DAR014</v>
      </c>
      <c r="E235" t="str">
        <f>IF(tbl_transaction[[#This Row],[Type]]="Inbound",VLOOKUP(tbl_transaction[[#This Row],[Reference Number]],barang_masuk[],5,FALSE),IF(tbl_transaction[[#This Row],[Type]]="Outbound",VLOOKUP(tbl_transaction[[#This Row],[Reference Number]],barang_keluar[],5,FALSE),""))</f>
        <v>Indomilk Dairy Variant 14</v>
      </c>
      <c r="F235">
        <f>IF(tbl_transaction[[#This Row],[Type]]="Inbound",VLOOKUP(tbl_transaction[[#This Row],[Reference Number]],barang_masuk[],6,FALSE),IF(tbl_transaction[[#This Row],[Type]]="Outbound",VLOOKUP(tbl_transaction[[#This Row],[Reference Number]],barang_keluar[],6,FALSE),""))</f>
        <v>200</v>
      </c>
      <c r="G235" t="str">
        <f>IF(tbl_transaction[[#This Row],[Type]]="Inbound",VLOOKUP(tbl_transaction[[#This Row],[Reference Number]],barang_masuk[],7,FALSE),IF(tbl_transaction[[#This Row],[Type]]="Outbound",VLOOKUP(tbl_transaction[[#This Row],[Reference Number]],barang_keluar[],7,FALSE),""))</f>
        <v>Box</v>
      </c>
      <c r="H235" t="str">
        <f>IF(tbl_transaction[[#This Row],[Type]]="Inbound",VLOOKUP(tbl_transaction[[#This Row],[Reference Number]],barang_masuk[],3,FALSE),IF(tbl_transaction[[#This Row],[Type]]="Outbound",VLOOKUP(tbl_transaction[[#This Row],[Reference Number]],barang_keluar[],3,FALSE),""))</f>
        <v>PT Supplier 16</v>
      </c>
      <c r="I235" t="str">
        <f>IF(D235='Kartu Stok'!$B$2,COUNTIF($D$3:D235,'Kartu Stok'!$B$2),"")</f>
        <v/>
      </c>
      <c r="L235"/>
    </row>
    <row r="236" spans="1:12" ht="14.5" x14ac:dyDescent="0.35">
      <c r="A236" s="2" t="s">
        <v>713</v>
      </c>
      <c r="B236" s="5">
        <f>IF(LEFT(tbl_transaction[[#This Row],[Reference Number]],2)="GR",VLOOKUP(tbl_transaction[[#This Row],[Reference Number]],barang_masuk[],2,FALSE),IF(LEFT(tbl_transaction[[#This Row],[Reference Number]],2)="DO",VLOOKUP(tbl_transaction[[#This Row],[Reference Number]],barang_keluar[],2,FALSE),""))</f>
        <v>46077</v>
      </c>
      <c r="C236" t="str">
        <f t="shared" si="3"/>
        <v>Inbound</v>
      </c>
      <c r="D236" t="str">
        <f>IF(tbl_transaction[[#This Row],[Type]]="Inbound",VLOOKUP(tbl_transaction[[#This Row],[Reference Number]],barang_masuk[],4,FALSE),IF(tbl_transaction[[#This Row],[Type]]="Outbound",VLOOKUP(tbl_transaction[[#This Row],[Reference Number]],barang_keluar[],4,FALSE),""))</f>
        <v>BAB005</v>
      </c>
      <c r="E236" t="str">
        <f>IF(tbl_transaction[[#This Row],[Type]]="Inbound",VLOOKUP(tbl_transaction[[#This Row],[Reference Number]],barang_masuk[],5,FALSE),IF(tbl_transaction[[#This Row],[Type]]="Outbound",VLOOKUP(tbl_transaction[[#This Row],[Reference Number]],barang_keluar[],5,FALSE),""))</f>
        <v>Zwitsal Baby Care Variant 5</v>
      </c>
      <c r="F236">
        <f>IF(tbl_transaction[[#This Row],[Type]]="Inbound",VLOOKUP(tbl_transaction[[#This Row],[Reference Number]],barang_masuk[],6,FALSE),IF(tbl_transaction[[#This Row],[Type]]="Outbound",VLOOKUP(tbl_transaction[[#This Row],[Reference Number]],barang_keluar[],6,FALSE),""))</f>
        <v>50</v>
      </c>
      <c r="G236" t="str">
        <f>IF(tbl_transaction[[#This Row],[Type]]="Inbound",VLOOKUP(tbl_transaction[[#This Row],[Reference Number]],barang_masuk[],7,FALSE),IF(tbl_transaction[[#This Row],[Type]]="Outbound",VLOOKUP(tbl_transaction[[#This Row],[Reference Number]],barang_keluar[],7,FALSE),""))</f>
        <v>Pack</v>
      </c>
      <c r="H236" t="str">
        <f>IF(tbl_transaction[[#This Row],[Type]]="Inbound",VLOOKUP(tbl_transaction[[#This Row],[Reference Number]],barang_masuk[],3,FALSE),IF(tbl_transaction[[#This Row],[Type]]="Outbound",VLOOKUP(tbl_transaction[[#This Row],[Reference Number]],barang_keluar[],3,FALSE),""))</f>
        <v>PT Supplier 18</v>
      </c>
      <c r="I236" t="str">
        <f>IF(D236='Kartu Stok'!$B$2,COUNTIF($D$3:D236,'Kartu Stok'!$B$2),"")</f>
        <v/>
      </c>
      <c r="L236"/>
    </row>
    <row r="237" spans="1:12" ht="14.5" x14ac:dyDescent="0.35">
      <c r="A237" s="2" t="s">
        <v>714</v>
      </c>
      <c r="B237" s="5">
        <f>IF(LEFT(tbl_transaction[[#This Row],[Reference Number]],2)="GR",VLOOKUP(tbl_transaction[[#This Row],[Reference Number]],barang_masuk[],2,FALSE),IF(LEFT(tbl_transaction[[#This Row],[Reference Number]],2)="DO",VLOOKUP(tbl_transaction[[#This Row],[Reference Number]],barang_keluar[],2,FALSE),""))</f>
        <v>46088</v>
      </c>
      <c r="C237" t="str">
        <f t="shared" si="3"/>
        <v>Inbound</v>
      </c>
      <c r="D237" t="str">
        <f>IF(tbl_transaction[[#This Row],[Type]]="Inbound",VLOOKUP(tbl_transaction[[#This Row],[Reference Number]],barang_masuk[],4,FALSE),IF(tbl_transaction[[#This Row],[Type]]="Outbound",VLOOKUP(tbl_transaction[[#This Row],[Reference Number]],barang_keluar[],4,FALSE),""))</f>
        <v>BAB014</v>
      </c>
      <c r="E237" t="str">
        <f>IF(tbl_transaction[[#This Row],[Type]]="Inbound",VLOOKUP(tbl_transaction[[#This Row],[Reference Number]],barang_masuk[],5,FALSE),IF(tbl_transaction[[#This Row],[Type]]="Outbound",VLOOKUP(tbl_transaction[[#This Row],[Reference Number]],barang_keluar[],5,FALSE),""))</f>
        <v>MamyPoko Baby Care Variant 14</v>
      </c>
      <c r="F237">
        <f>IF(tbl_transaction[[#This Row],[Type]]="Inbound",VLOOKUP(tbl_transaction[[#This Row],[Reference Number]],barang_masuk[],6,FALSE),IF(tbl_transaction[[#This Row],[Type]]="Outbound",VLOOKUP(tbl_transaction[[#This Row],[Reference Number]],barang_keluar[],6,FALSE),""))</f>
        <v>30</v>
      </c>
      <c r="G237" t="str">
        <f>IF(tbl_transaction[[#This Row],[Type]]="Inbound",VLOOKUP(tbl_transaction[[#This Row],[Reference Number]],barang_masuk[],7,FALSE),IF(tbl_transaction[[#This Row],[Type]]="Outbound",VLOOKUP(tbl_transaction[[#This Row],[Reference Number]],barang_keluar[],7,FALSE),""))</f>
        <v>Pack</v>
      </c>
      <c r="H237" t="str">
        <f>IF(tbl_transaction[[#This Row],[Type]]="Inbound",VLOOKUP(tbl_transaction[[#This Row],[Reference Number]],barang_masuk[],3,FALSE),IF(tbl_transaction[[#This Row],[Type]]="Outbound",VLOOKUP(tbl_transaction[[#This Row],[Reference Number]],barang_keluar[],3,FALSE),""))</f>
        <v>PT Supplier 21</v>
      </c>
      <c r="I237" t="str">
        <f>IF(D237='Kartu Stok'!$B$2,COUNTIF($D$3:D237,'Kartu Stok'!$B$2),"")</f>
        <v/>
      </c>
      <c r="L237"/>
    </row>
    <row r="238" spans="1:12" ht="14.5" x14ac:dyDescent="0.35">
      <c r="A238" s="2" t="s">
        <v>715</v>
      </c>
      <c r="B238" s="5">
        <f>IF(LEFT(tbl_transaction[[#This Row],[Reference Number]],2)="GR",VLOOKUP(tbl_transaction[[#This Row],[Reference Number]],barang_masuk[],2,FALSE),IF(LEFT(tbl_transaction[[#This Row],[Reference Number]],2)="DO",VLOOKUP(tbl_transaction[[#This Row],[Reference Number]],barang_keluar[],2,FALSE),""))</f>
        <v>46098</v>
      </c>
      <c r="C238" t="str">
        <f t="shared" si="3"/>
        <v>Inbound</v>
      </c>
      <c r="D238" t="str">
        <f>IF(tbl_transaction[[#This Row],[Type]]="Inbound",VLOOKUP(tbl_transaction[[#This Row],[Reference Number]],barang_masuk[],4,FALSE),IF(tbl_transaction[[#This Row],[Type]]="Outbound",VLOOKUP(tbl_transaction[[#This Row],[Reference Number]],barang_keluar[],4,FALSE),""))</f>
        <v>PER020</v>
      </c>
      <c r="E238" t="str">
        <f>IF(tbl_transaction[[#This Row],[Type]]="Inbound",VLOOKUP(tbl_transaction[[#This Row],[Reference Number]],barang_masuk[],5,FALSE),IF(tbl_transaction[[#This Row],[Type]]="Outbound",VLOOKUP(tbl_transaction[[#This Row],[Reference Number]],barang_keluar[],5,FALSE),""))</f>
        <v>Sunsilk Personal Care Variant 20</v>
      </c>
      <c r="F238">
        <f>IF(tbl_transaction[[#This Row],[Type]]="Inbound",VLOOKUP(tbl_transaction[[#This Row],[Reference Number]],barang_masuk[],6,FALSE),IF(tbl_transaction[[#This Row],[Type]]="Outbound",VLOOKUP(tbl_transaction[[#This Row],[Reference Number]],barang_keluar[],6,FALSE),""))</f>
        <v>100</v>
      </c>
      <c r="G238" t="str">
        <f>IF(tbl_transaction[[#This Row],[Type]]="Inbound",VLOOKUP(tbl_transaction[[#This Row],[Reference Number]],barang_masuk[],7,FALSE),IF(tbl_transaction[[#This Row],[Type]]="Outbound",VLOOKUP(tbl_transaction[[#This Row],[Reference Number]],barang_keluar[],7,FALSE),""))</f>
        <v>Bottle</v>
      </c>
      <c r="H238" t="str">
        <f>IF(tbl_transaction[[#This Row],[Type]]="Inbound",VLOOKUP(tbl_transaction[[#This Row],[Reference Number]],barang_masuk[],3,FALSE),IF(tbl_transaction[[#This Row],[Type]]="Outbound",VLOOKUP(tbl_transaction[[#This Row],[Reference Number]],barang_keluar[],3,FALSE),""))</f>
        <v>PT Supplier 31</v>
      </c>
      <c r="I238" t="str">
        <f>IF(D238='Kartu Stok'!$B$2,COUNTIF($D$3:D238,'Kartu Stok'!$B$2),"")</f>
        <v/>
      </c>
      <c r="L238"/>
    </row>
    <row r="239" spans="1:12" ht="14.5" x14ac:dyDescent="0.35">
      <c r="A239" s="2" t="s">
        <v>716</v>
      </c>
      <c r="B239" s="5">
        <f>IF(LEFT(tbl_transaction[[#This Row],[Reference Number]],2)="GR",VLOOKUP(tbl_transaction[[#This Row],[Reference Number]],barang_masuk[],2,FALSE),IF(LEFT(tbl_transaction[[#This Row],[Reference Number]],2)="DO",VLOOKUP(tbl_transaction[[#This Row],[Reference Number]],barang_keluar[],2,FALSE),""))</f>
        <v>46075</v>
      </c>
      <c r="C239" t="str">
        <f t="shared" si="3"/>
        <v>Inbound</v>
      </c>
      <c r="D239" t="str">
        <f>IF(tbl_transaction[[#This Row],[Type]]="Inbound",VLOOKUP(tbl_transaction[[#This Row],[Reference Number]],barang_masuk[],4,FALSE),IF(tbl_transaction[[#This Row],[Type]]="Outbound",VLOOKUP(tbl_transaction[[#This Row],[Reference Number]],barang_keluar[],4,FALSE),""))</f>
        <v>SNK032</v>
      </c>
      <c r="E239" t="str">
        <f>IF(tbl_transaction[[#This Row],[Type]]="Inbound",VLOOKUP(tbl_transaction[[#This Row],[Reference Number]],barang_masuk[],5,FALSE),IF(tbl_transaction[[#This Row],[Type]]="Outbound",VLOOKUP(tbl_transaction[[#This Row],[Reference Number]],barang_keluar[],5,FALSE),""))</f>
        <v>Qtela Snack Variant 32</v>
      </c>
      <c r="F239">
        <f>IF(tbl_transaction[[#This Row],[Type]]="Inbound",VLOOKUP(tbl_transaction[[#This Row],[Reference Number]],barang_masuk[],6,FALSE),IF(tbl_transaction[[#This Row],[Type]]="Outbound",VLOOKUP(tbl_transaction[[#This Row],[Reference Number]],barang_keluar[],6,FALSE),""))</f>
        <v>60</v>
      </c>
      <c r="G239" t="str">
        <f>IF(tbl_transaction[[#This Row],[Type]]="Inbound",VLOOKUP(tbl_transaction[[#This Row],[Reference Number]],barang_masuk[],7,FALSE),IF(tbl_transaction[[#This Row],[Type]]="Outbound",VLOOKUP(tbl_transaction[[#This Row],[Reference Number]],barang_keluar[],7,FALSE),""))</f>
        <v>Pack</v>
      </c>
      <c r="H239" t="str">
        <f>IF(tbl_transaction[[#This Row],[Type]]="Inbound",VLOOKUP(tbl_transaction[[#This Row],[Reference Number]],barang_masuk[],3,FALSE),IF(tbl_transaction[[#This Row],[Type]]="Outbound",VLOOKUP(tbl_transaction[[#This Row],[Reference Number]],barang_keluar[],3,FALSE),""))</f>
        <v>PT Supplier 32</v>
      </c>
      <c r="I239" t="str">
        <f>IF(D239='Kartu Stok'!$B$2,COUNTIF($D$3:D239,'Kartu Stok'!$B$2),"")</f>
        <v/>
      </c>
      <c r="L239"/>
    </row>
    <row r="240" spans="1:12" ht="14.5" x14ac:dyDescent="0.35">
      <c r="A240" s="2" t="s">
        <v>717</v>
      </c>
      <c r="B240" s="5">
        <f>IF(LEFT(tbl_transaction[[#This Row],[Reference Number]],2)="GR",VLOOKUP(tbl_transaction[[#This Row],[Reference Number]],barang_masuk[],2,FALSE),IF(LEFT(tbl_transaction[[#This Row],[Reference Number]],2)="DO",VLOOKUP(tbl_transaction[[#This Row],[Reference Number]],barang_keluar[],2,FALSE),""))</f>
        <v>46137</v>
      </c>
      <c r="C240" t="str">
        <f t="shared" si="3"/>
        <v>Inbound</v>
      </c>
      <c r="D240" t="str">
        <f>IF(tbl_transaction[[#This Row],[Type]]="Inbound",VLOOKUP(tbl_transaction[[#This Row],[Reference Number]],barang_masuk[],4,FALSE),IF(tbl_transaction[[#This Row],[Type]]="Outbound",VLOOKUP(tbl_transaction[[#This Row],[Reference Number]],barang_keluar[],4,FALSE),""))</f>
        <v>BEV026</v>
      </c>
      <c r="E240" t="str">
        <f>IF(tbl_transaction[[#This Row],[Type]]="Inbound",VLOOKUP(tbl_transaction[[#This Row],[Reference Number]],barang_masuk[],5,FALSE),IF(tbl_transaction[[#This Row],[Type]]="Outbound",VLOOKUP(tbl_transaction[[#This Row],[Reference Number]],barang_keluar[],5,FALSE),""))</f>
        <v>Pocari Beverage Variant 26</v>
      </c>
      <c r="F240">
        <f>IF(tbl_transaction[[#This Row],[Type]]="Inbound",VLOOKUP(tbl_transaction[[#This Row],[Reference Number]],barang_masuk[],6,FALSE),IF(tbl_transaction[[#This Row],[Type]]="Outbound",VLOOKUP(tbl_transaction[[#This Row],[Reference Number]],barang_keluar[],6,FALSE),""))</f>
        <v>200</v>
      </c>
      <c r="G240" t="str">
        <f>IF(tbl_transaction[[#This Row],[Type]]="Inbound",VLOOKUP(tbl_transaction[[#This Row],[Reference Number]],barang_masuk[],7,FALSE),IF(tbl_transaction[[#This Row],[Type]]="Outbound",VLOOKUP(tbl_transaction[[#This Row],[Reference Number]],barang_keluar[],7,FALSE),""))</f>
        <v>Bottle</v>
      </c>
      <c r="H240" t="str">
        <f>IF(tbl_transaction[[#This Row],[Type]]="Inbound",VLOOKUP(tbl_transaction[[#This Row],[Reference Number]],barang_masuk[],3,FALSE),IF(tbl_transaction[[#This Row],[Type]]="Outbound",VLOOKUP(tbl_transaction[[#This Row],[Reference Number]],barang_keluar[],3,FALSE),""))</f>
        <v>PT Supplier 05</v>
      </c>
      <c r="I240" t="str">
        <f>IF(D240='Kartu Stok'!$B$2,COUNTIF($D$3:D240,'Kartu Stok'!$B$2),"")</f>
        <v/>
      </c>
      <c r="L240"/>
    </row>
    <row r="241" spans="1:12" ht="14.5" x14ac:dyDescent="0.35">
      <c r="A241" s="2" t="s">
        <v>718</v>
      </c>
      <c r="B241" s="5">
        <f>IF(LEFT(tbl_transaction[[#This Row],[Reference Number]],2)="GR",VLOOKUP(tbl_transaction[[#This Row],[Reference Number]],barang_masuk[],2,FALSE),IF(LEFT(tbl_transaction[[#This Row],[Reference Number]],2)="DO",VLOOKUP(tbl_transaction[[#This Row],[Reference Number]],barang_keluar[],2,FALSE),""))</f>
        <v>46156</v>
      </c>
      <c r="C241" t="str">
        <f t="shared" si="3"/>
        <v>Inbound</v>
      </c>
      <c r="D241" t="str">
        <f>IF(tbl_transaction[[#This Row],[Type]]="Inbound",VLOOKUP(tbl_transaction[[#This Row],[Reference Number]],barang_masuk[],4,FALSE),IF(tbl_transaction[[#This Row],[Type]]="Outbound",VLOOKUP(tbl_transaction[[#This Row],[Reference Number]],barang_keluar[],4,FALSE),""))</f>
        <v>PER026</v>
      </c>
      <c r="E241" t="str">
        <f>IF(tbl_transaction[[#This Row],[Type]]="Inbound",VLOOKUP(tbl_transaction[[#This Row],[Reference Number]],barang_masuk[],5,FALSE),IF(tbl_transaction[[#This Row],[Type]]="Outbound",VLOOKUP(tbl_transaction[[#This Row],[Reference Number]],barang_keluar[],5,FALSE),""))</f>
        <v>Sunsilk Personal Care Variant 26</v>
      </c>
      <c r="F241">
        <f>IF(tbl_transaction[[#This Row],[Type]]="Inbound",VLOOKUP(tbl_transaction[[#This Row],[Reference Number]],barang_masuk[],6,FALSE),IF(tbl_transaction[[#This Row],[Type]]="Outbound",VLOOKUP(tbl_transaction[[#This Row],[Reference Number]],barang_keluar[],6,FALSE),""))</f>
        <v>150</v>
      </c>
      <c r="G241" t="str">
        <f>IF(tbl_transaction[[#This Row],[Type]]="Inbound",VLOOKUP(tbl_transaction[[#This Row],[Reference Number]],barang_masuk[],7,FALSE),IF(tbl_transaction[[#This Row],[Type]]="Outbound",VLOOKUP(tbl_transaction[[#This Row],[Reference Number]],barang_keluar[],7,FALSE),""))</f>
        <v>Bottle</v>
      </c>
      <c r="H241" t="str">
        <f>IF(tbl_transaction[[#This Row],[Type]]="Inbound",VLOOKUP(tbl_transaction[[#This Row],[Reference Number]],barang_masuk[],3,FALSE),IF(tbl_transaction[[#This Row],[Type]]="Outbound",VLOOKUP(tbl_transaction[[#This Row],[Reference Number]],barang_keluar[],3,FALSE),""))</f>
        <v>PT Supplier 15</v>
      </c>
      <c r="I241" t="str">
        <f>IF(D241='Kartu Stok'!$B$2,COUNTIF($D$3:D241,'Kartu Stok'!$B$2),"")</f>
        <v/>
      </c>
      <c r="L241"/>
    </row>
    <row r="242" spans="1:12" ht="14.5" x14ac:dyDescent="0.35">
      <c r="A242" s="2" t="s">
        <v>719</v>
      </c>
      <c r="B242" s="5">
        <f>IF(LEFT(tbl_transaction[[#This Row],[Reference Number]],2)="GR",VLOOKUP(tbl_transaction[[#This Row],[Reference Number]],barang_masuk[],2,FALSE),IF(LEFT(tbl_transaction[[#This Row],[Reference Number]],2)="DO",VLOOKUP(tbl_transaction[[#This Row],[Reference Number]],barang_keluar[],2,FALSE),""))</f>
        <v>46190</v>
      </c>
      <c r="C242" t="str">
        <f t="shared" si="3"/>
        <v>Inbound</v>
      </c>
      <c r="D242" t="str">
        <f>IF(tbl_transaction[[#This Row],[Type]]="Inbound",VLOOKUP(tbl_transaction[[#This Row],[Reference Number]],barang_masuk[],4,FALSE),IF(tbl_transaction[[#This Row],[Type]]="Outbound",VLOOKUP(tbl_transaction[[#This Row],[Reference Number]],barang_keluar[],4,FALSE),""))</f>
        <v>BEV011</v>
      </c>
      <c r="E242" t="str">
        <f>IF(tbl_transaction[[#This Row],[Type]]="Inbound",VLOOKUP(tbl_transaction[[#This Row],[Reference Number]],barang_masuk[],5,FALSE),IF(tbl_transaction[[#This Row],[Type]]="Outbound",VLOOKUP(tbl_transaction[[#This Row],[Reference Number]],barang_keluar[],5,FALSE),""))</f>
        <v>Pocari Beverage Variant 11</v>
      </c>
      <c r="F242">
        <f>IF(tbl_transaction[[#This Row],[Type]]="Inbound",VLOOKUP(tbl_transaction[[#This Row],[Reference Number]],barang_masuk[],6,FALSE),IF(tbl_transaction[[#This Row],[Type]]="Outbound",VLOOKUP(tbl_transaction[[#This Row],[Reference Number]],barang_keluar[],6,FALSE),""))</f>
        <v>30</v>
      </c>
      <c r="G242" t="str">
        <f>IF(tbl_transaction[[#This Row],[Type]]="Inbound",VLOOKUP(tbl_transaction[[#This Row],[Reference Number]],barang_masuk[],7,FALSE),IF(tbl_transaction[[#This Row],[Type]]="Outbound",VLOOKUP(tbl_transaction[[#This Row],[Reference Number]],barang_keluar[],7,FALSE),""))</f>
        <v>Bottle</v>
      </c>
      <c r="H242" t="str">
        <f>IF(tbl_transaction[[#This Row],[Type]]="Inbound",VLOOKUP(tbl_transaction[[#This Row],[Reference Number]],barang_masuk[],3,FALSE),IF(tbl_transaction[[#This Row],[Type]]="Outbound",VLOOKUP(tbl_transaction[[#This Row],[Reference Number]],barang_keluar[],3,FALSE),""))</f>
        <v>PT Supplier 05</v>
      </c>
      <c r="I242" t="str">
        <f>IF(D242='Kartu Stok'!$B$2,COUNTIF($D$3:D242,'Kartu Stok'!$B$2),"")</f>
        <v/>
      </c>
      <c r="L242"/>
    </row>
    <row r="243" spans="1:12" ht="14.5" x14ac:dyDescent="0.35">
      <c r="A243" s="2" t="s">
        <v>720</v>
      </c>
      <c r="B243" s="5">
        <f>IF(LEFT(tbl_transaction[[#This Row],[Reference Number]],2)="GR",VLOOKUP(tbl_transaction[[#This Row],[Reference Number]],barang_masuk[],2,FALSE),IF(LEFT(tbl_transaction[[#This Row],[Reference Number]],2)="DO",VLOOKUP(tbl_transaction[[#This Row],[Reference Number]],barang_keluar[],2,FALSE),""))</f>
        <v>46130</v>
      </c>
      <c r="C243" t="str">
        <f t="shared" si="3"/>
        <v>Inbound</v>
      </c>
      <c r="D243" t="str">
        <f>IF(tbl_transaction[[#This Row],[Type]]="Inbound",VLOOKUP(tbl_transaction[[#This Row],[Reference Number]],barang_masuk[],4,FALSE),IF(tbl_transaction[[#This Row],[Type]]="Outbound",VLOOKUP(tbl_transaction[[#This Row],[Reference Number]],barang_keluar[],4,FALSE),""))</f>
        <v>PER027</v>
      </c>
      <c r="E243" t="str">
        <f>IF(tbl_transaction[[#This Row],[Type]]="Inbound",VLOOKUP(tbl_transaction[[#This Row],[Reference Number]],barang_masuk[],5,FALSE),IF(tbl_transaction[[#This Row],[Type]]="Outbound",VLOOKUP(tbl_transaction[[#This Row],[Reference Number]],barang_keluar[],5,FALSE),""))</f>
        <v>Sunsilk Personal Care Variant 27</v>
      </c>
      <c r="F243">
        <f>IF(tbl_transaction[[#This Row],[Type]]="Inbound",VLOOKUP(tbl_transaction[[#This Row],[Reference Number]],barang_masuk[],6,FALSE),IF(tbl_transaction[[#This Row],[Type]]="Outbound",VLOOKUP(tbl_transaction[[#This Row],[Reference Number]],barang_keluar[],6,FALSE),""))</f>
        <v>150</v>
      </c>
      <c r="G243" t="str">
        <f>IF(tbl_transaction[[#This Row],[Type]]="Inbound",VLOOKUP(tbl_transaction[[#This Row],[Reference Number]],barang_masuk[],7,FALSE),IF(tbl_transaction[[#This Row],[Type]]="Outbound",VLOOKUP(tbl_transaction[[#This Row],[Reference Number]],barang_keluar[],7,FALSE),""))</f>
        <v>Bottle</v>
      </c>
      <c r="H243" t="str">
        <f>IF(tbl_transaction[[#This Row],[Type]]="Inbound",VLOOKUP(tbl_transaction[[#This Row],[Reference Number]],barang_masuk[],3,FALSE),IF(tbl_transaction[[#This Row],[Type]]="Outbound",VLOOKUP(tbl_transaction[[#This Row],[Reference Number]],barang_keluar[],3,FALSE),""))</f>
        <v>PT Supplier 06</v>
      </c>
      <c r="I243" t="str">
        <f>IF(D243='Kartu Stok'!$B$2,COUNTIF($D$3:D243,'Kartu Stok'!$B$2),"")</f>
        <v/>
      </c>
      <c r="L243"/>
    </row>
    <row r="244" spans="1:12" ht="14.5" x14ac:dyDescent="0.35">
      <c r="A244" s="2" t="s">
        <v>721</v>
      </c>
      <c r="B244" s="5">
        <f>IF(LEFT(tbl_transaction[[#This Row],[Reference Number]],2)="GR",VLOOKUP(tbl_transaction[[#This Row],[Reference Number]],barang_masuk[],2,FALSE),IF(LEFT(tbl_transaction[[#This Row],[Reference Number]],2)="DO",VLOOKUP(tbl_transaction[[#This Row],[Reference Number]],barang_keluar[],2,FALSE),""))</f>
        <v>46165</v>
      </c>
      <c r="C244" t="str">
        <f t="shared" si="3"/>
        <v>Inbound</v>
      </c>
      <c r="D244" t="str">
        <f>IF(tbl_transaction[[#This Row],[Type]]="Inbound",VLOOKUP(tbl_transaction[[#This Row],[Reference Number]],barang_masuk[],4,FALSE),IF(tbl_transaction[[#This Row],[Type]]="Outbound",VLOOKUP(tbl_transaction[[#This Row],[Reference Number]],barang_keluar[],4,FALSE),""))</f>
        <v>BAB009</v>
      </c>
      <c r="E244" t="str">
        <f>IF(tbl_transaction[[#This Row],[Type]]="Inbound",VLOOKUP(tbl_transaction[[#This Row],[Reference Number]],barang_masuk[],5,FALSE),IF(tbl_transaction[[#This Row],[Type]]="Outbound",VLOOKUP(tbl_transaction[[#This Row],[Reference Number]],barang_keluar[],5,FALSE),""))</f>
        <v>MamyPoko Baby Care Variant 9</v>
      </c>
      <c r="F244">
        <f>IF(tbl_transaction[[#This Row],[Type]]="Inbound",VLOOKUP(tbl_transaction[[#This Row],[Reference Number]],barang_masuk[],6,FALSE),IF(tbl_transaction[[#This Row],[Type]]="Outbound",VLOOKUP(tbl_transaction[[#This Row],[Reference Number]],barang_keluar[],6,FALSE),""))</f>
        <v>40</v>
      </c>
      <c r="G244" t="str">
        <f>IF(tbl_transaction[[#This Row],[Type]]="Inbound",VLOOKUP(tbl_transaction[[#This Row],[Reference Number]],barang_masuk[],7,FALSE),IF(tbl_transaction[[#This Row],[Type]]="Outbound",VLOOKUP(tbl_transaction[[#This Row],[Reference Number]],barang_keluar[],7,FALSE),""))</f>
        <v>Pack</v>
      </c>
      <c r="H244" t="str">
        <f>IF(tbl_transaction[[#This Row],[Type]]="Inbound",VLOOKUP(tbl_transaction[[#This Row],[Reference Number]],barang_masuk[],3,FALSE),IF(tbl_transaction[[#This Row],[Type]]="Outbound",VLOOKUP(tbl_transaction[[#This Row],[Reference Number]],barang_keluar[],3,FALSE),""))</f>
        <v>PT Supplier 14</v>
      </c>
      <c r="I244" t="str">
        <f>IF(D244='Kartu Stok'!$B$2,COUNTIF($D$3:D244,'Kartu Stok'!$B$2),"")</f>
        <v/>
      </c>
      <c r="L244"/>
    </row>
    <row r="245" spans="1:12" ht="14.5" x14ac:dyDescent="0.35">
      <c r="A245" s="2" t="s">
        <v>722</v>
      </c>
      <c r="B245" s="5">
        <f>IF(LEFT(tbl_transaction[[#This Row],[Reference Number]],2)="GR",VLOOKUP(tbl_transaction[[#This Row],[Reference Number]],barang_masuk[],2,FALSE),IF(LEFT(tbl_transaction[[#This Row],[Reference Number]],2)="DO",VLOOKUP(tbl_transaction[[#This Row],[Reference Number]],barang_keluar[],2,FALSE),""))</f>
        <v>46136</v>
      </c>
      <c r="C245" t="str">
        <f t="shared" si="3"/>
        <v>Inbound</v>
      </c>
      <c r="D245" t="str">
        <f>IF(tbl_transaction[[#This Row],[Type]]="Inbound",VLOOKUP(tbl_transaction[[#This Row],[Reference Number]],barang_masuk[],4,FALSE),IF(tbl_transaction[[#This Row],[Type]]="Outbound",VLOOKUP(tbl_transaction[[#This Row],[Reference Number]],barang_keluar[],4,FALSE),""))</f>
        <v>DAR007</v>
      </c>
      <c r="E245" t="str">
        <f>IF(tbl_transaction[[#This Row],[Type]]="Inbound",VLOOKUP(tbl_transaction[[#This Row],[Reference Number]],barang_masuk[],5,FALSE),IF(tbl_transaction[[#This Row],[Type]]="Outbound",VLOOKUP(tbl_transaction[[#This Row],[Reference Number]],barang_keluar[],5,FALSE),""))</f>
        <v>Indomilk Dairy Variant 7</v>
      </c>
      <c r="F245">
        <f>IF(tbl_transaction[[#This Row],[Type]]="Inbound",VLOOKUP(tbl_transaction[[#This Row],[Reference Number]],barang_masuk[],6,FALSE),IF(tbl_transaction[[#This Row],[Type]]="Outbound",VLOOKUP(tbl_transaction[[#This Row],[Reference Number]],barang_keluar[],6,FALSE),""))</f>
        <v>30</v>
      </c>
      <c r="G245" t="str">
        <f>IF(tbl_transaction[[#This Row],[Type]]="Inbound",VLOOKUP(tbl_transaction[[#This Row],[Reference Number]],barang_masuk[],7,FALSE),IF(tbl_transaction[[#This Row],[Type]]="Outbound",VLOOKUP(tbl_transaction[[#This Row],[Reference Number]],barang_keluar[],7,FALSE),""))</f>
        <v>Box</v>
      </c>
      <c r="H245" t="str">
        <f>IF(tbl_transaction[[#This Row],[Type]]="Inbound",VLOOKUP(tbl_transaction[[#This Row],[Reference Number]],barang_masuk[],3,FALSE),IF(tbl_transaction[[#This Row],[Type]]="Outbound",VLOOKUP(tbl_transaction[[#This Row],[Reference Number]],barang_keluar[],3,FALSE),""))</f>
        <v>PT Supplier 26</v>
      </c>
      <c r="I245" t="str">
        <f>IF(D245='Kartu Stok'!$B$2,COUNTIF($D$3:D245,'Kartu Stok'!$B$2),"")</f>
        <v/>
      </c>
      <c r="L245"/>
    </row>
    <row r="246" spans="1:12" ht="14.5" x14ac:dyDescent="0.35">
      <c r="A246" s="2" t="s">
        <v>723</v>
      </c>
      <c r="B246" s="5">
        <f>IF(LEFT(tbl_transaction[[#This Row],[Reference Number]],2)="GR",VLOOKUP(tbl_transaction[[#This Row],[Reference Number]],barang_masuk[],2,FALSE),IF(LEFT(tbl_transaction[[#This Row],[Reference Number]],2)="DO",VLOOKUP(tbl_transaction[[#This Row],[Reference Number]],barang_keluar[],2,FALSE),""))</f>
        <v>46139</v>
      </c>
      <c r="C246" t="str">
        <f t="shared" si="3"/>
        <v>Inbound</v>
      </c>
      <c r="D246" t="str">
        <f>IF(tbl_transaction[[#This Row],[Type]]="Inbound",VLOOKUP(tbl_transaction[[#This Row],[Reference Number]],barang_masuk[],4,FALSE),IF(tbl_transaction[[#This Row],[Type]]="Outbound",VLOOKUP(tbl_transaction[[#This Row],[Reference Number]],barang_keluar[],4,FALSE),""))</f>
        <v>HOM015</v>
      </c>
      <c r="E246" t="str">
        <f>IF(tbl_transaction[[#This Row],[Type]]="Inbound",VLOOKUP(tbl_transaction[[#This Row],[Reference Number]],barang_masuk[],5,FALSE),IF(tbl_transaction[[#This Row],[Type]]="Outbound",VLOOKUP(tbl_transaction[[#This Row],[Reference Number]],barang_keluar[],5,FALSE),""))</f>
        <v>Sunlight Home Care Variant 15</v>
      </c>
      <c r="F246">
        <f>IF(tbl_transaction[[#This Row],[Type]]="Inbound",VLOOKUP(tbl_transaction[[#This Row],[Reference Number]],barang_masuk[],6,FALSE),IF(tbl_transaction[[#This Row],[Type]]="Outbound",VLOOKUP(tbl_transaction[[#This Row],[Reference Number]],barang_keluar[],6,FALSE),""))</f>
        <v>30</v>
      </c>
      <c r="G246" t="str">
        <f>IF(tbl_transaction[[#This Row],[Type]]="Inbound",VLOOKUP(tbl_transaction[[#This Row],[Reference Number]],barang_masuk[],7,FALSE),IF(tbl_transaction[[#This Row],[Type]]="Outbound",VLOOKUP(tbl_transaction[[#This Row],[Reference Number]],barang_keluar[],7,FALSE),""))</f>
        <v>Pack</v>
      </c>
      <c r="H246" t="str">
        <f>IF(tbl_transaction[[#This Row],[Type]]="Inbound",VLOOKUP(tbl_transaction[[#This Row],[Reference Number]],barang_masuk[],3,FALSE),IF(tbl_transaction[[#This Row],[Type]]="Outbound",VLOOKUP(tbl_transaction[[#This Row],[Reference Number]],barang_keluar[],3,FALSE),""))</f>
        <v>PT Supplier 27</v>
      </c>
      <c r="I246" t="str">
        <f>IF(D246='Kartu Stok'!$B$2,COUNTIF($D$3:D246,'Kartu Stok'!$B$2),"")</f>
        <v/>
      </c>
      <c r="L246"/>
    </row>
    <row r="247" spans="1:12" ht="14.5" x14ac:dyDescent="0.35">
      <c r="A247" s="2" t="s">
        <v>724</v>
      </c>
      <c r="B247" s="5">
        <f>IF(LEFT(tbl_transaction[[#This Row],[Reference Number]],2)="GR",VLOOKUP(tbl_transaction[[#This Row],[Reference Number]],barang_masuk[],2,FALSE),IF(LEFT(tbl_transaction[[#This Row],[Reference Number]],2)="DO",VLOOKUP(tbl_transaction[[#This Row],[Reference Number]],barang_keluar[],2,FALSE),""))</f>
        <v>46117</v>
      </c>
      <c r="C247" t="str">
        <f t="shared" si="3"/>
        <v>Inbound</v>
      </c>
      <c r="D247" t="str">
        <f>IF(tbl_transaction[[#This Row],[Type]]="Inbound",VLOOKUP(tbl_transaction[[#This Row],[Reference Number]],barang_masuk[],4,FALSE),IF(tbl_transaction[[#This Row],[Type]]="Outbound",VLOOKUP(tbl_transaction[[#This Row],[Reference Number]],barang_keluar[],4,FALSE),""))</f>
        <v>PER005</v>
      </c>
      <c r="E247" t="str">
        <f>IF(tbl_transaction[[#This Row],[Type]]="Inbound",VLOOKUP(tbl_transaction[[#This Row],[Reference Number]],barang_masuk[],5,FALSE),IF(tbl_transaction[[#This Row],[Type]]="Outbound",VLOOKUP(tbl_transaction[[#This Row],[Reference Number]],barang_keluar[],5,FALSE),""))</f>
        <v>Pepsodent Personal Care Variant 5</v>
      </c>
      <c r="F247">
        <f>IF(tbl_transaction[[#This Row],[Type]]="Inbound",VLOOKUP(tbl_transaction[[#This Row],[Reference Number]],barang_masuk[],6,FALSE),IF(tbl_transaction[[#This Row],[Type]]="Outbound",VLOOKUP(tbl_transaction[[#This Row],[Reference Number]],barang_keluar[],6,FALSE),""))</f>
        <v>20</v>
      </c>
      <c r="G247" t="str">
        <f>IF(tbl_transaction[[#This Row],[Type]]="Inbound",VLOOKUP(tbl_transaction[[#This Row],[Reference Number]],barang_masuk[],7,FALSE),IF(tbl_transaction[[#This Row],[Type]]="Outbound",VLOOKUP(tbl_transaction[[#This Row],[Reference Number]],barang_keluar[],7,FALSE),""))</f>
        <v>Bottle</v>
      </c>
      <c r="H247" t="str">
        <f>IF(tbl_transaction[[#This Row],[Type]]="Inbound",VLOOKUP(tbl_transaction[[#This Row],[Reference Number]],barang_masuk[],3,FALSE),IF(tbl_transaction[[#This Row],[Type]]="Outbound",VLOOKUP(tbl_transaction[[#This Row],[Reference Number]],barang_keluar[],3,FALSE),""))</f>
        <v>PT Supplier 25</v>
      </c>
      <c r="I247" t="str">
        <f>IF(D247='Kartu Stok'!$B$2,COUNTIF($D$3:D247,'Kartu Stok'!$B$2),"")</f>
        <v/>
      </c>
      <c r="L247"/>
    </row>
    <row r="248" spans="1:12" ht="14.5" x14ac:dyDescent="0.35">
      <c r="A248" s="2" t="s">
        <v>725</v>
      </c>
      <c r="B248" s="5">
        <f>IF(LEFT(tbl_transaction[[#This Row],[Reference Number]],2)="GR",VLOOKUP(tbl_transaction[[#This Row],[Reference Number]],barang_masuk[],2,FALSE),IF(LEFT(tbl_transaction[[#This Row],[Reference Number]],2)="DO",VLOOKUP(tbl_transaction[[#This Row],[Reference Number]],barang_keluar[],2,FALSE),""))</f>
        <v>46047</v>
      </c>
      <c r="C248" t="str">
        <f t="shared" si="3"/>
        <v>Inbound</v>
      </c>
      <c r="D248" t="str">
        <f>IF(tbl_transaction[[#This Row],[Type]]="Inbound",VLOOKUP(tbl_transaction[[#This Row],[Reference Number]],barang_masuk[],4,FALSE),IF(tbl_transaction[[#This Row],[Type]]="Outbound",VLOOKUP(tbl_transaction[[#This Row],[Reference Number]],barang_keluar[],4,FALSE),""))</f>
        <v>HOM004</v>
      </c>
      <c r="E248" t="str">
        <f>IF(tbl_transaction[[#This Row],[Type]]="Inbound",VLOOKUP(tbl_transaction[[#This Row],[Reference Number]],barang_masuk[],5,FALSE),IF(tbl_transaction[[#This Row],[Type]]="Outbound",VLOOKUP(tbl_transaction[[#This Row],[Reference Number]],barang_keluar[],5,FALSE),""))</f>
        <v>Molto Home Care Variant 4</v>
      </c>
      <c r="F248">
        <f>IF(tbl_transaction[[#This Row],[Type]]="Inbound",VLOOKUP(tbl_transaction[[#This Row],[Reference Number]],barang_masuk[],6,FALSE),IF(tbl_transaction[[#This Row],[Type]]="Outbound",VLOOKUP(tbl_transaction[[#This Row],[Reference Number]],barang_keluar[],6,FALSE),""))</f>
        <v>120</v>
      </c>
      <c r="G248" t="str">
        <f>IF(tbl_transaction[[#This Row],[Type]]="Inbound",VLOOKUP(tbl_transaction[[#This Row],[Reference Number]],barang_masuk[],7,FALSE),IF(tbl_transaction[[#This Row],[Type]]="Outbound",VLOOKUP(tbl_transaction[[#This Row],[Reference Number]],barang_keluar[],7,FALSE),""))</f>
        <v>Pack</v>
      </c>
      <c r="H248" t="str">
        <f>IF(tbl_transaction[[#This Row],[Type]]="Inbound",VLOOKUP(tbl_transaction[[#This Row],[Reference Number]],barang_masuk[],3,FALSE),IF(tbl_transaction[[#This Row],[Type]]="Outbound",VLOOKUP(tbl_transaction[[#This Row],[Reference Number]],barang_keluar[],3,FALSE),""))</f>
        <v>PT Supplier 11</v>
      </c>
      <c r="I248" t="str">
        <f>IF(D248='Kartu Stok'!$B$2,COUNTIF($D$3:D248,'Kartu Stok'!$B$2),"")</f>
        <v/>
      </c>
      <c r="L248"/>
    </row>
    <row r="249" spans="1:12" ht="14.5" x14ac:dyDescent="0.35">
      <c r="A249" s="2" t="s">
        <v>726</v>
      </c>
      <c r="B249" s="5">
        <f>IF(LEFT(tbl_transaction[[#This Row],[Reference Number]],2)="GR",VLOOKUP(tbl_transaction[[#This Row],[Reference Number]],barang_masuk[],2,FALSE),IF(LEFT(tbl_transaction[[#This Row],[Reference Number]],2)="DO",VLOOKUP(tbl_transaction[[#This Row],[Reference Number]],barang_keluar[],2,FALSE),""))</f>
        <v>46203</v>
      </c>
      <c r="C249" t="str">
        <f t="shared" si="3"/>
        <v>Inbound</v>
      </c>
      <c r="D249" t="str">
        <f>IF(tbl_transaction[[#This Row],[Type]]="Inbound",VLOOKUP(tbl_transaction[[#This Row],[Reference Number]],barang_masuk[],4,FALSE),IF(tbl_transaction[[#This Row],[Type]]="Outbound",VLOOKUP(tbl_transaction[[#This Row],[Reference Number]],barang_keluar[],4,FALSE),""))</f>
        <v>INS014</v>
      </c>
      <c r="E249" t="str">
        <f>IF(tbl_transaction[[#This Row],[Type]]="Inbound",VLOOKUP(tbl_transaction[[#This Row],[Reference Number]],barang_masuk[],5,FALSE),IF(tbl_transaction[[#This Row],[Type]]="Outbound",VLOOKUP(tbl_transaction[[#This Row],[Reference Number]],barang_keluar[],5,FALSE),""))</f>
        <v>Indomie Instant Food Variant 14</v>
      </c>
      <c r="F249">
        <f>IF(tbl_transaction[[#This Row],[Type]]="Inbound",VLOOKUP(tbl_transaction[[#This Row],[Reference Number]],barang_masuk[],6,FALSE),IF(tbl_transaction[[#This Row],[Type]]="Outbound",VLOOKUP(tbl_transaction[[#This Row],[Reference Number]],barang_keluar[],6,FALSE),""))</f>
        <v>20</v>
      </c>
      <c r="G249" t="str">
        <f>IF(tbl_transaction[[#This Row],[Type]]="Inbound",VLOOKUP(tbl_transaction[[#This Row],[Reference Number]],barang_masuk[],7,FALSE),IF(tbl_transaction[[#This Row],[Type]]="Outbound",VLOOKUP(tbl_transaction[[#This Row],[Reference Number]],barang_keluar[],7,FALSE),""))</f>
        <v>Pack</v>
      </c>
      <c r="H249" t="str">
        <f>IF(tbl_transaction[[#This Row],[Type]]="Inbound",VLOOKUP(tbl_transaction[[#This Row],[Reference Number]],barang_masuk[],3,FALSE),IF(tbl_transaction[[#This Row],[Type]]="Outbound",VLOOKUP(tbl_transaction[[#This Row],[Reference Number]],barang_keluar[],3,FALSE),""))</f>
        <v>PT Supplier 08</v>
      </c>
      <c r="I249" t="str">
        <f>IF(D249='Kartu Stok'!$B$2,COUNTIF($D$3:D249,'Kartu Stok'!$B$2),"")</f>
        <v/>
      </c>
      <c r="L249"/>
    </row>
    <row r="250" spans="1:12" ht="14.5" x14ac:dyDescent="0.35">
      <c r="A250" s="2" t="s">
        <v>727</v>
      </c>
      <c r="B250" s="5">
        <f>IF(LEFT(tbl_transaction[[#This Row],[Reference Number]],2)="GR",VLOOKUP(tbl_transaction[[#This Row],[Reference Number]],barang_masuk[],2,FALSE),IF(LEFT(tbl_transaction[[#This Row],[Reference Number]],2)="DO",VLOOKUP(tbl_transaction[[#This Row],[Reference Number]],barang_keluar[],2,FALSE),""))</f>
        <v>46078</v>
      </c>
      <c r="C250" t="str">
        <f t="shared" si="3"/>
        <v>Inbound</v>
      </c>
      <c r="D250" t="str">
        <f>IF(tbl_transaction[[#This Row],[Type]]="Inbound",VLOOKUP(tbl_transaction[[#This Row],[Reference Number]],barang_masuk[],4,FALSE),IF(tbl_transaction[[#This Row],[Type]]="Outbound",VLOOKUP(tbl_transaction[[#This Row],[Reference Number]],barang_keluar[],4,FALSE),""))</f>
        <v>HOM001</v>
      </c>
      <c r="E250" t="str">
        <f>IF(tbl_transaction[[#This Row],[Type]]="Inbound",VLOOKUP(tbl_transaction[[#This Row],[Reference Number]],barang_masuk[],5,FALSE),IF(tbl_transaction[[#This Row],[Type]]="Outbound",VLOOKUP(tbl_transaction[[#This Row],[Reference Number]],barang_keluar[],5,FALSE),""))</f>
        <v>Sunlight Home Care Variant 1</v>
      </c>
      <c r="F250">
        <f>IF(tbl_transaction[[#This Row],[Type]]="Inbound",VLOOKUP(tbl_transaction[[#This Row],[Reference Number]],barang_masuk[],6,FALSE),IF(tbl_transaction[[#This Row],[Type]]="Outbound",VLOOKUP(tbl_transaction[[#This Row],[Reference Number]],barang_keluar[],6,FALSE),""))</f>
        <v>20</v>
      </c>
      <c r="G250" t="str">
        <f>IF(tbl_transaction[[#This Row],[Type]]="Inbound",VLOOKUP(tbl_transaction[[#This Row],[Reference Number]],barang_masuk[],7,FALSE),IF(tbl_transaction[[#This Row],[Type]]="Outbound",VLOOKUP(tbl_transaction[[#This Row],[Reference Number]],barang_keluar[],7,FALSE),""))</f>
        <v>Pack</v>
      </c>
      <c r="H250" t="str">
        <f>IF(tbl_transaction[[#This Row],[Type]]="Inbound",VLOOKUP(tbl_transaction[[#This Row],[Reference Number]],barang_masuk[],3,FALSE),IF(tbl_transaction[[#This Row],[Type]]="Outbound",VLOOKUP(tbl_transaction[[#This Row],[Reference Number]],barang_keluar[],3,FALSE),""))</f>
        <v>PT Supplier 03</v>
      </c>
      <c r="I250" t="str">
        <f>IF(D250='Kartu Stok'!$B$2,COUNTIF($D$3:D250,'Kartu Stok'!$B$2),"")</f>
        <v/>
      </c>
      <c r="L250"/>
    </row>
    <row r="251" spans="1:12" ht="14.5" x14ac:dyDescent="0.35">
      <c r="A251" s="2" t="s">
        <v>728</v>
      </c>
      <c r="B251" s="5">
        <f>IF(LEFT(tbl_transaction[[#This Row],[Reference Number]],2)="GR",VLOOKUP(tbl_transaction[[#This Row],[Reference Number]],barang_masuk[],2,FALSE),IF(LEFT(tbl_transaction[[#This Row],[Reference Number]],2)="DO",VLOOKUP(tbl_transaction[[#This Row],[Reference Number]],barang_keluar[],2,FALSE),""))</f>
        <v>46132</v>
      </c>
      <c r="C251" t="str">
        <f t="shared" si="3"/>
        <v>Inbound</v>
      </c>
      <c r="D251" t="str">
        <f>IF(tbl_transaction[[#This Row],[Type]]="Inbound",VLOOKUP(tbl_transaction[[#This Row],[Reference Number]],barang_masuk[],4,FALSE),IF(tbl_transaction[[#This Row],[Type]]="Outbound",VLOOKUP(tbl_transaction[[#This Row],[Reference Number]],barang_keluar[],4,FALSE),""))</f>
        <v>DAR001</v>
      </c>
      <c r="E251" t="str">
        <f>IF(tbl_transaction[[#This Row],[Type]]="Inbound",VLOOKUP(tbl_transaction[[#This Row],[Reference Number]],barang_masuk[],5,FALSE),IF(tbl_transaction[[#This Row],[Type]]="Outbound",VLOOKUP(tbl_transaction[[#This Row],[Reference Number]],barang_keluar[],5,FALSE),""))</f>
        <v>Ultra Milk Dairy Variant 1</v>
      </c>
      <c r="F251">
        <f>IF(tbl_transaction[[#This Row],[Type]]="Inbound",VLOOKUP(tbl_transaction[[#This Row],[Reference Number]],barang_masuk[],6,FALSE),IF(tbl_transaction[[#This Row],[Type]]="Outbound",VLOOKUP(tbl_transaction[[#This Row],[Reference Number]],barang_keluar[],6,FALSE),""))</f>
        <v>50</v>
      </c>
      <c r="G251" t="str">
        <f>IF(tbl_transaction[[#This Row],[Type]]="Inbound",VLOOKUP(tbl_transaction[[#This Row],[Reference Number]],barang_masuk[],7,FALSE),IF(tbl_transaction[[#This Row],[Type]]="Outbound",VLOOKUP(tbl_transaction[[#This Row],[Reference Number]],barang_keluar[],7,FALSE),""))</f>
        <v>Box</v>
      </c>
      <c r="H251" t="str">
        <f>IF(tbl_transaction[[#This Row],[Type]]="Inbound",VLOOKUP(tbl_transaction[[#This Row],[Reference Number]],barang_masuk[],3,FALSE),IF(tbl_transaction[[#This Row],[Type]]="Outbound",VLOOKUP(tbl_transaction[[#This Row],[Reference Number]],barang_keluar[],3,FALSE),""))</f>
        <v>PT Supplier 24</v>
      </c>
      <c r="I251" t="str">
        <f>IF(D251='Kartu Stok'!$B$2,COUNTIF($D$3:D251,'Kartu Stok'!$B$2),"")</f>
        <v/>
      </c>
      <c r="L251"/>
    </row>
    <row r="252" spans="1:12" ht="14.5" x14ac:dyDescent="0.35">
      <c r="A252" s="2" t="s">
        <v>729</v>
      </c>
      <c r="B252" s="5">
        <f>IF(LEFT(tbl_transaction[[#This Row],[Reference Number]],2)="GR",VLOOKUP(tbl_transaction[[#This Row],[Reference Number]],barang_masuk[],2,FALSE),IF(LEFT(tbl_transaction[[#This Row],[Reference Number]],2)="DO",VLOOKUP(tbl_transaction[[#This Row],[Reference Number]],barang_keluar[],2,FALSE),""))</f>
        <v>46073</v>
      </c>
      <c r="C252" t="str">
        <f t="shared" si="3"/>
        <v>Inbound</v>
      </c>
      <c r="D252" t="str">
        <f>IF(tbl_transaction[[#This Row],[Type]]="Inbound",VLOOKUP(tbl_transaction[[#This Row],[Reference Number]],barang_masuk[],4,FALSE),IF(tbl_transaction[[#This Row],[Type]]="Outbound",VLOOKUP(tbl_transaction[[#This Row],[Reference Number]],barang_keluar[],4,FALSE),""))</f>
        <v>HOM023</v>
      </c>
      <c r="E252" t="str">
        <f>IF(tbl_transaction[[#This Row],[Type]]="Inbound",VLOOKUP(tbl_transaction[[#This Row],[Reference Number]],barang_masuk[],5,FALSE),IF(tbl_transaction[[#This Row],[Type]]="Outbound",VLOOKUP(tbl_transaction[[#This Row],[Reference Number]],barang_keluar[],5,FALSE),""))</f>
        <v>Rinso Home Care Variant 23</v>
      </c>
      <c r="F252">
        <f>IF(tbl_transaction[[#This Row],[Type]]="Inbound",VLOOKUP(tbl_transaction[[#This Row],[Reference Number]],barang_masuk[],6,FALSE),IF(tbl_transaction[[#This Row],[Type]]="Outbound",VLOOKUP(tbl_transaction[[#This Row],[Reference Number]],barang_keluar[],6,FALSE),""))</f>
        <v>200</v>
      </c>
      <c r="G252" t="str">
        <f>IF(tbl_transaction[[#This Row],[Type]]="Inbound",VLOOKUP(tbl_transaction[[#This Row],[Reference Number]],barang_masuk[],7,FALSE),IF(tbl_transaction[[#This Row],[Type]]="Outbound",VLOOKUP(tbl_transaction[[#This Row],[Reference Number]],barang_keluar[],7,FALSE),""))</f>
        <v>Pack</v>
      </c>
      <c r="H252" t="str">
        <f>IF(tbl_transaction[[#This Row],[Type]]="Inbound",VLOOKUP(tbl_transaction[[#This Row],[Reference Number]],barang_masuk[],3,FALSE),IF(tbl_transaction[[#This Row],[Type]]="Outbound",VLOOKUP(tbl_transaction[[#This Row],[Reference Number]],barang_keluar[],3,FALSE),""))</f>
        <v>PT Supplier 30</v>
      </c>
      <c r="I252" t="str">
        <f>IF(D252='Kartu Stok'!$B$2,COUNTIF($D$3:D252,'Kartu Stok'!$B$2),"")</f>
        <v/>
      </c>
      <c r="L252"/>
    </row>
    <row r="253" spans="1:12" ht="14.5" x14ac:dyDescent="0.35">
      <c r="A253" s="2" t="s">
        <v>730</v>
      </c>
      <c r="B253" s="5">
        <f>IF(LEFT(tbl_transaction[[#This Row],[Reference Number]],2)="GR",VLOOKUP(tbl_transaction[[#This Row],[Reference Number]],barang_masuk[],2,FALSE),IF(LEFT(tbl_transaction[[#This Row],[Reference Number]],2)="DO",VLOOKUP(tbl_transaction[[#This Row],[Reference Number]],barang_keluar[],2,FALSE),""))</f>
        <v>46094</v>
      </c>
      <c r="C253" t="str">
        <f t="shared" si="3"/>
        <v>Inbound</v>
      </c>
      <c r="D253" t="str">
        <f>IF(tbl_transaction[[#This Row],[Type]]="Inbound",VLOOKUP(tbl_transaction[[#This Row],[Reference Number]],barang_masuk[],4,FALSE),IF(tbl_transaction[[#This Row],[Type]]="Outbound",VLOOKUP(tbl_transaction[[#This Row],[Reference Number]],barang_keluar[],4,FALSE),""))</f>
        <v>HOM020</v>
      </c>
      <c r="E253" t="str">
        <f>IF(tbl_transaction[[#This Row],[Type]]="Inbound",VLOOKUP(tbl_transaction[[#This Row],[Reference Number]],barang_masuk[],5,FALSE),IF(tbl_transaction[[#This Row],[Type]]="Outbound",VLOOKUP(tbl_transaction[[#This Row],[Reference Number]],barang_keluar[],5,FALSE),""))</f>
        <v>Sunlight Home Care Variant 20</v>
      </c>
      <c r="F253">
        <f>IF(tbl_transaction[[#This Row],[Type]]="Inbound",VLOOKUP(tbl_transaction[[#This Row],[Reference Number]],barang_masuk[],6,FALSE),IF(tbl_transaction[[#This Row],[Type]]="Outbound",VLOOKUP(tbl_transaction[[#This Row],[Reference Number]],barang_keluar[],6,FALSE),""))</f>
        <v>50</v>
      </c>
      <c r="G253" t="str">
        <f>IF(tbl_transaction[[#This Row],[Type]]="Inbound",VLOOKUP(tbl_transaction[[#This Row],[Reference Number]],barang_masuk[],7,FALSE),IF(tbl_transaction[[#This Row],[Type]]="Outbound",VLOOKUP(tbl_transaction[[#This Row],[Reference Number]],barang_keluar[],7,FALSE),""))</f>
        <v>Pack</v>
      </c>
      <c r="H253" t="str">
        <f>IF(tbl_transaction[[#This Row],[Type]]="Inbound",VLOOKUP(tbl_transaction[[#This Row],[Reference Number]],barang_masuk[],3,FALSE),IF(tbl_transaction[[#This Row],[Type]]="Outbound",VLOOKUP(tbl_transaction[[#This Row],[Reference Number]],barang_keluar[],3,FALSE),""))</f>
        <v>PT Supplier 04</v>
      </c>
      <c r="I253" t="str">
        <f>IF(D253='Kartu Stok'!$B$2,COUNTIF($D$3:D253,'Kartu Stok'!$B$2),"")</f>
        <v/>
      </c>
      <c r="L253"/>
    </row>
    <row r="254" spans="1:12" ht="14.5" x14ac:dyDescent="0.35">
      <c r="A254" s="2" t="s">
        <v>731</v>
      </c>
      <c r="B254" s="5">
        <f>IF(LEFT(tbl_transaction[[#This Row],[Reference Number]],2)="GR",VLOOKUP(tbl_transaction[[#This Row],[Reference Number]],barang_masuk[],2,FALSE),IF(LEFT(tbl_transaction[[#This Row],[Reference Number]],2)="DO",VLOOKUP(tbl_transaction[[#This Row],[Reference Number]],barang_keluar[],2,FALSE),""))</f>
        <v>46099</v>
      </c>
      <c r="C254" t="str">
        <f t="shared" si="3"/>
        <v>Inbound</v>
      </c>
      <c r="D254" t="str">
        <f>IF(tbl_transaction[[#This Row],[Type]]="Inbound",VLOOKUP(tbl_transaction[[#This Row],[Reference Number]],barang_masuk[],4,FALSE),IF(tbl_transaction[[#This Row],[Type]]="Outbound",VLOOKUP(tbl_transaction[[#This Row],[Reference Number]],barang_keluar[],4,FALSE),""))</f>
        <v>SNK007</v>
      </c>
      <c r="E254" t="str">
        <f>IF(tbl_transaction[[#This Row],[Type]]="Inbound",VLOOKUP(tbl_transaction[[#This Row],[Reference Number]],barang_masuk[],5,FALSE),IF(tbl_transaction[[#This Row],[Type]]="Outbound",VLOOKUP(tbl_transaction[[#This Row],[Reference Number]],barang_keluar[],5,FALSE),""))</f>
        <v>Chitato Snack Variant 7</v>
      </c>
      <c r="F254">
        <f>IF(tbl_transaction[[#This Row],[Type]]="Inbound",VLOOKUP(tbl_transaction[[#This Row],[Reference Number]],barang_masuk[],6,FALSE),IF(tbl_transaction[[#This Row],[Type]]="Outbound",VLOOKUP(tbl_transaction[[#This Row],[Reference Number]],barang_keluar[],6,FALSE),""))</f>
        <v>100</v>
      </c>
      <c r="G254" t="str">
        <f>IF(tbl_transaction[[#This Row],[Type]]="Inbound",VLOOKUP(tbl_transaction[[#This Row],[Reference Number]],barang_masuk[],7,FALSE),IF(tbl_transaction[[#This Row],[Type]]="Outbound",VLOOKUP(tbl_transaction[[#This Row],[Reference Number]],barang_keluar[],7,FALSE),""))</f>
        <v>Pack</v>
      </c>
      <c r="H254" t="str">
        <f>IF(tbl_transaction[[#This Row],[Type]]="Inbound",VLOOKUP(tbl_transaction[[#This Row],[Reference Number]],barang_masuk[],3,FALSE),IF(tbl_transaction[[#This Row],[Type]]="Outbound",VLOOKUP(tbl_transaction[[#This Row],[Reference Number]],barang_keluar[],3,FALSE),""))</f>
        <v>PT Supplier 22</v>
      </c>
      <c r="I254" t="str">
        <f>IF(D254='Kartu Stok'!$B$2,COUNTIF($D$3:D254,'Kartu Stok'!$B$2),"")</f>
        <v/>
      </c>
      <c r="L254"/>
    </row>
    <row r="255" spans="1:12" ht="14.5" x14ac:dyDescent="0.35">
      <c r="A255" s="2" t="s">
        <v>732</v>
      </c>
      <c r="B255" s="5">
        <f>IF(LEFT(tbl_transaction[[#This Row],[Reference Number]],2)="GR",VLOOKUP(tbl_transaction[[#This Row],[Reference Number]],barang_masuk[],2,FALSE),IF(LEFT(tbl_transaction[[#This Row],[Reference Number]],2)="DO",VLOOKUP(tbl_transaction[[#This Row],[Reference Number]],barang_keluar[],2,FALSE),""))</f>
        <v>46030</v>
      </c>
      <c r="C255" t="str">
        <f t="shared" si="3"/>
        <v>Inbound</v>
      </c>
      <c r="D255" t="str">
        <f>IF(tbl_transaction[[#This Row],[Type]]="Inbound",VLOOKUP(tbl_transaction[[#This Row],[Reference Number]],barang_masuk[],4,FALSE),IF(tbl_transaction[[#This Row],[Type]]="Outbound",VLOOKUP(tbl_transaction[[#This Row],[Reference Number]],barang_keluar[],4,FALSE),""))</f>
        <v>PER006</v>
      </c>
      <c r="E255" t="str">
        <f>IF(tbl_transaction[[#This Row],[Type]]="Inbound",VLOOKUP(tbl_transaction[[#This Row],[Reference Number]],barang_masuk[],5,FALSE),IF(tbl_transaction[[#This Row],[Type]]="Outbound",VLOOKUP(tbl_transaction[[#This Row],[Reference Number]],barang_keluar[],5,FALSE),""))</f>
        <v>Lifebuoy Personal Care Variant 6</v>
      </c>
      <c r="F255">
        <f>IF(tbl_transaction[[#This Row],[Type]]="Inbound",VLOOKUP(tbl_transaction[[#This Row],[Reference Number]],barang_masuk[],6,FALSE),IF(tbl_transaction[[#This Row],[Type]]="Outbound",VLOOKUP(tbl_transaction[[#This Row],[Reference Number]],barang_keluar[],6,FALSE),""))</f>
        <v>100</v>
      </c>
      <c r="G255" t="str">
        <f>IF(tbl_transaction[[#This Row],[Type]]="Inbound",VLOOKUP(tbl_transaction[[#This Row],[Reference Number]],barang_masuk[],7,FALSE),IF(tbl_transaction[[#This Row],[Type]]="Outbound",VLOOKUP(tbl_transaction[[#This Row],[Reference Number]],barang_keluar[],7,FALSE),""))</f>
        <v>Bottle</v>
      </c>
      <c r="H255" t="str">
        <f>IF(tbl_transaction[[#This Row],[Type]]="Inbound",VLOOKUP(tbl_transaction[[#This Row],[Reference Number]],barang_masuk[],3,FALSE),IF(tbl_transaction[[#This Row],[Type]]="Outbound",VLOOKUP(tbl_transaction[[#This Row],[Reference Number]],barang_keluar[],3,FALSE),""))</f>
        <v>PT Supplier 10</v>
      </c>
      <c r="I255" t="str">
        <f>IF(D255='Kartu Stok'!$B$2,COUNTIF($D$3:D255,'Kartu Stok'!$B$2),"")</f>
        <v/>
      </c>
      <c r="L255"/>
    </row>
    <row r="256" spans="1:12" ht="14.5" x14ac:dyDescent="0.35">
      <c r="A256" s="2" t="s">
        <v>733</v>
      </c>
      <c r="B256" s="5">
        <f>IF(LEFT(tbl_transaction[[#This Row],[Reference Number]],2)="GR",VLOOKUP(tbl_transaction[[#This Row],[Reference Number]],barang_masuk[],2,FALSE),IF(LEFT(tbl_transaction[[#This Row],[Reference Number]],2)="DO",VLOOKUP(tbl_transaction[[#This Row],[Reference Number]],barang_keluar[],2,FALSE),""))</f>
        <v>46028</v>
      </c>
      <c r="C256" t="str">
        <f t="shared" si="3"/>
        <v>Inbound</v>
      </c>
      <c r="D256" t="str">
        <f>IF(tbl_transaction[[#This Row],[Type]]="Inbound",VLOOKUP(tbl_transaction[[#This Row],[Reference Number]],barang_masuk[],4,FALSE),IF(tbl_transaction[[#This Row],[Type]]="Outbound",VLOOKUP(tbl_transaction[[#This Row],[Reference Number]],barang_keluar[],4,FALSE),""))</f>
        <v>BAB012</v>
      </c>
      <c r="E256" t="str">
        <f>IF(tbl_transaction[[#This Row],[Type]]="Inbound",VLOOKUP(tbl_transaction[[#This Row],[Reference Number]],barang_masuk[],5,FALSE),IF(tbl_transaction[[#This Row],[Type]]="Outbound",VLOOKUP(tbl_transaction[[#This Row],[Reference Number]],barang_keluar[],5,FALSE),""))</f>
        <v>MamyPoko Baby Care Variant 12</v>
      </c>
      <c r="F256">
        <f>IF(tbl_transaction[[#This Row],[Type]]="Inbound",VLOOKUP(tbl_transaction[[#This Row],[Reference Number]],barang_masuk[],6,FALSE),IF(tbl_transaction[[#This Row],[Type]]="Outbound",VLOOKUP(tbl_transaction[[#This Row],[Reference Number]],barang_keluar[],6,FALSE),""))</f>
        <v>40</v>
      </c>
      <c r="G256" t="str">
        <f>IF(tbl_transaction[[#This Row],[Type]]="Inbound",VLOOKUP(tbl_transaction[[#This Row],[Reference Number]],barang_masuk[],7,FALSE),IF(tbl_transaction[[#This Row],[Type]]="Outbound",VLOOKUP(tbl_transaction[[#This Row],[Reference Number]],barang_keluar[],7,FALSE),""))</f>
        <v>Pack</v>
      </c>
      <c r="H256" t="str">
        <f>IF(tbl_transaction[[#This Row],[Type]]="Inbound",VLOOKUP(tbl_transaction[[#This Row],[Reference Number]],barang_masuk[],3,FALSE),IF(tbl_transaction[[#This Row],[Type]]="Outbound",VLOOKUP(tbl_transaction[[#This Row],[Reference Number]],barang_keluar[],3,FALSE),""))</f>
        <v>PT Supplier 08</v>
      </c>
      <c r="I256" t="str">
        <f>IF(D256='Kartu Stok'!$B$2,COUNTIF($D$3:D256,'Kartu Stok'!$B$2),"")</f>
        <v/>
      </c>
      <c r="L256"/>
    </row>
    <row r="257" spans="1:12" ht="14.5" x14ac:dyDescent="0.35">
      <c r="A257" s="2" t="s">
        <v>734</v>
      </c>
      <c r="B257" s="5">
        <f>IF(LEFT(tbl_transaction[[#This Row],[Reference Number]],2)="GR",VLOOKUP(tbl_transaction[[#This Row],[Reference Number]],barang_masuk[],2,FALSE),IF(LEFT(tbl_transaction[[#This Row],[Reference Number]],2)="DO",VLOOKUP(tbl_transaction[[#This Row],[Reference Number]],barang_keluar[],2,FALSE),""))</f>
        <v>46058</v>
      </c>
      <c r="C257" t="str">
        <f t="shared" si="3"/>
        <v>Inbound</v>
      </c>
      <c r="D257" t="str">
        <f>IF(tbl_transaction[[#This Row],[Type]]="Inbound",VLOOKUP(tbl_transaction[[#This Row],[Reference Number]],barang_masuk[],4,FALSE),IF(tbl_transaction[[#This Row],[Type]]="Outbound",VLOOKUP(tbl_transaction[[#This Row],[Reference Number]],barang_keluar[],4,FALSE),""))</f>
        <v>BEV039</v>
      </c>
      <c r="E257" t="str">
        <f>IF(tbl_transaction[[#This Row],[Type]]="Inbound",VLOOKUP(tbl_transaction[[#This Row],[Reference Number]],barang_masuk[],5,FALSE),IF(tbl_transaction[[#This Row],[Type]]="Outbound",VLOOKUP(tbl_transaction[[#This Row],[Reference Number]],barang_keluar[],5,FALSE),""))</f>
        <v>Pocari Beverage Variant 39</v>
      </c>
      <c r="F257">
        <f>IF(tbl_transaction[[#This Row],[Type]]="Inbound",VLOOKUP(tbl_transaction[[#This Row],[Reference Number]],barang_masuk[],6,FALSE),IF(tbl_transaction[[#This Row],[Type]]="Outbound",VLOOKUP(tbl_transaction[[#This Row],[Reference Number]],barang_keluar[],6,FALSE),""))</f>
        <v>80</v>
      </c>
      <c r="G257" t="str">
        <f>IF(tbl_transaction[[#This Row],[Type]]="Inbound",VLOOKUP(tbl_transaction[[#This Row],[Reference Number]],barang_masuk[],7,FALSE),IF(tbl_transaction[[#This Row],[Type]]="Outbound",VLOOKUP(tbl_transaction[[#This Row],[Reference Number]],barang_keluar[],7,FALSE),""))</f>
        <v>Bottle</v>
      </c>
      <c r="H257" t="str">
        <f>IF(tbl_transaction[[#This Row],[Type]]="Inbound",VLOOKUP(tbl_transaction[[#This Row],[Reference Number]],barang_masuk[],3,FALSE),IF(tbl_transaction[[#This Row],[Type]]="Outbound",VLOOKUP(tbl_transaction[[#This Row],[Reference Number]],barang_keluar[],3,FALSE),""))</f>
        <v>PT Supplier 02</v>
      </c>
      <c r="I257" t="str">
        <f>IF(D257='Kartu Stok'!$B$2,COUNTIF($D$3:D257,'Kartu Stok'!$B$2),"")</f>
        <v/>
      </c>
      <c r="L257"/>
    </row>
    <row r="258" spans="1:12" ht="14.5" x14ac:dyDescent="0.35">
      <c r="A258" s="2" t="s">
        <v>735</v>
      </c>
      <c r="B258" s="5">
        <f>IF(LEFT(tbl_transaction[[#This Row],[Reference Number]],2)="GR",VLOOKUP(tbl_transaction[[#This Row],[Reference Number]],barang_masuk[],2,FALSE),IF(LEFT(tbl_transaction[[#This Row],[Reference Number]],2)="DO",VLOOKUP(tbl_transaction[[#This Row],[Reference Number]],barang_keluar[],2,FALSE),""))</f>
        <v>46069</v>
      </c>
      <c r="C258" t="str">
        <f t="shared" si="3"/>
        <v>Inbound</v>
      </c>
      <c r="D258" t="str">
        <f>IF(tbl_transaction[[#This Row],[Type]]="Inbound",VLOOKUP(tbl_transaction[[#This Row],[Reference Number]],barang_masuk[],4,FALSE),IF(tbl_transaction[[#This Row],[Type]]="Outbound",VLOOKUP(tbl_transaction[[#This Row],[Reference Number]],barang_keluar[],4,FALSE),""))</f>
        <v>BEV012</v>
      </c>
      <c r="E258" t="str">
        <f>IF(tbl_transaction[[#This Row],[Type]]="Inbound",VLOOKUP(tbl_transaction[[#This Row],[Reference Number]],barang_masuk[],5,FALSE),IF(tbl_transaction[[#This Row],[Type]]="Outbound",VLOOKUP(tbl_transaction[[#This Row],[Reference Number]],barang_keluar[],5,FALSE),""))</f>
        <v>Pocari Beverage Variant 12</v>
      </c>
      <c r="F258">
        <f>IF(tbl_transaction[[#This Row],[Type]]="Inbound",VLOOKUP(tbl_transaction[[#This Row],[Reference Number]],barang_masuk[],6,FALSE),IF(tbl_transaction[[#This Row],[Type]]="Outbound",VLOOKUP(tbl_transaction[[#This Row],[Reference Number]],barang_keluar[],6,FALSE),""))</f>
        <v>200</v>
      </c>
      <c r="G258" t="str">
        <f>IF(tbl_transaction[[#This Row],[Type]]="Inbound",VLOOKUP(tbl_transaction[[#This Row],[Reference Number]],barang_masuk[],7,FALSE),IF(tbl_transaction[[#This Row],[Type]]="Outbound",VLOOKUP(tbl_transaction[[#This Row],[Reference Number]],barang_keluar[],7,FALSE),""))</f>
        <v>Bottle</v>
      </c>
      <c r="H258" t="str">
        <f>IF(tbl_transaction[[#This Row],[Type]]="Inbound",VLOOKUP(tbl_transaction[[#This Row],[Reference Number]],barang_masuk[],3,FALSE),IF(tbl_transaction[[#This Row],[Type]]="Outbound",VLOOKUP(tbl_transaction[[#This Row],[Reference Number]],barang_keluar[],3,FALSE),""))</f>
        <v>PT Supplier 34</v>
      </c>
      <c r="I258" t="str">
        <f>IF(D258='Kartu Stok'!$B$2,COUNTIF($D$3:D258,'Kartu Stok'!$B$2),"")</f>
        <v/>
      </c>
      <c r="L258"/>
    </row>
    <row r="259" spans="1:12" ht="14.5" x14ac:dyDescent="0.35">
      <c r="A259" s="2" t="s">
        <v>736</v>
      </c>
      <c r="B259" s="5">
        <f>IF(LEFT(tbl_transaction[[#This Row],[Reference Number]],2)="GR",VLOOKUP(tbl_transaction[[#This Row],[Reference Number]],barang_masuk[],2,FALSE),IF(LEFT(tbl_transaction[[#This Row],[Reference Number]],2)="DO",VLOOKUP(tbl_transaction[[#This Row],[Reference Number]],barang_keluar[],2,FALSE),""))</f>
        <v>46130</v>
      </c>
      <c r="C259" t="str">
        <f t="shared" ref="C259:C322" si="4">IF(LEFT(A259,2)="GR","Inbound",IF(LEFT(A259,2)="DO","Outbound",""))</f>
        <v>Inbound</v>
      </c>
      <c r="D259" t="str">
        <f>IF(tbl_transaction[[#This Row],[Type]]="Inbound",VLOOKUP(tbl_transaction[[#This Row],[Reference Number]],barang_masuk[],4,FALSE),IF(tbl_transaction[[#This Row],[Type]]="Outbound",VLOOKUP(tbl_transaction[[#This Row],[Reference Number]],barang_keluar[],4,FALSE),""))</f>
        <v>INS006</v>
      </c>
      <c r="E259" t="str">
        <f>IF(tbl_transaction[[#This Row],[Type]]="Inbound",VLOOKUP(tbl_transaction[[#This Row],[Reference Number]],barang_masuk[],5,FALSE),IF(tbl_transaction[[#This Row],[Type]]="Outbound",VLOOKUP(tbl_transaction[[#This Row],[Reference Number]],barang_keluar[],5,FALSE),""))</f>
        <v>Indomie Instant Food Variant 6</v>
      </c>
      <c r="F259">
        <f>IF(tbl_transaction[[#This Row],[Type]]="Inbound",VLOOKUP(tbl_transaction[[#This Row],[Reference Number]],barang_masuk[],6,FALSE),IF(tbl_transaction[[#This Row],[Type]]="Outbound",VLOOKUP(tbl_transaction[[#This Row],[Reference Number]],barang_keluar[],6,FALSE),""))</f>
        <v>120</v>
      </c>
      <c r="G259" t="str">
        <f>IF(tbl_transaction[[#This Row],[Type]]="Inbound",VLOOKUP(tbl_transaction[[#This Row],[Reference Number]],barang_masuk[],7,FALSE),IF(tbl_transaction[[#This Row],[Type]]="Outbound",VLOOKUP(tbl_transaction[[#This Row],[Reference Number]],barang_keluar[],7,FALSE),""))</f>
        <v>Pack</v>
      </c>
      <c r="H259" t="str">
        <f>IF(tbl_transaction[[#This Row],[Type]]="Inbound",VLOOKUP(tbl_transaction[[#This Row],[Reference Number]],barang_masuk[],3,FALSE),IF(tbl_transaction[[#This Row],[Type]]="Outbound",VLOOKUP(tbl_transaction[[#This Row],[Reference Number]],barang_keluar[],3,FALSE),""))</f>
        <v>PT Supplier 11</v>
      </c>
      <c r="I259" t="str">
        <f>IF(D259='Kartu Stok'!$B$2,COUNTIF($D$3:D259,'Kartu Stok'!$B$2),"")</f>
        <v/>
      </c>
      <c r="L259"/>
    </row>
    <row r="260" spans="1:12" ht="14.5" x14ac:dyDescent="0.35">
      <c r="A260" s="2" t="s">
        <v>737</v>
      </c>
      <c r="B260" s="5">
        <f>IF(LEFT(tbl_transaction[[#This Row],[Reference Number]],2)="GR",VLOOKUP(tbl_transaction[[#This Row],[Reference Number]],barang_masuk[],2,FALSE),IF(LEFT(tbl_transaction[[#This Row],[Reference Number]],2)="DO",VLOOKUP(tbl_transaction[[#This Row],[Reference Number]],barang_keluar[],2,FALSE),""))</f>
        <v>46109</v>
      </c>
      <c r="C260" t="str">
        <f t="shared" si="4"/>
        <v>Inbound</v>
      </c>
      <c r="D260" t="str">
        <f>IF(tbl_transaction[[#This Row],[Type]]="Inbound",VLOOKUP(tbl_transaction[[#This Row],[Reference Number]],barang_masuk[],4,FALSE),IF(tbl_transaction[[#This Row],[Type]]="Outbound",VLOOKUP(tbl_transaction[[#This Row],[Reference Number]],barang_keluar[],4,FALSE),""))</f>
        <v>DAR011</v>
      </c>
      <c r="E260" t="str">
        <f>IF(tbl_transaction[[#This Row],[Type]]="Inbound",VLOOKUP(tbl_transaction[[#This Row],[Reference Number]],barang_masuk[],5,FALSE),IF(tbl_transaction[[#This Row],[Type]]="Outbound",VLOOKUP(tbl_transaction[[#This Row],[Reference Number]],barang_keluar[],5,FALSE),""))</f>
        <v>Indomilk Dairy Variant 11</v>
      </c>
      <c r="F260">
        <f>IF(tbl_transaction[[#This Row],[Type]]="Inbound",VLOOKUP(tbl_transaction[[#This Row],[Reference Number]],barang_masuk[],6,FALSE),IF(tbl_transaction[[#This Row],[Type]]="Outbound",VLOOKUP(tbl_transaction[[#This Row],[Reference Number]],barang_keluar[],6,FALSE),""))</f>
        <v>100</v>
      </c>
      <c r="G260" t="str">
        <f>IF(tbl_transaction[[#This Row],[Type]]="Inbound",VLOOKUP(tbl_transaction[[#This Row],[Reference Number]],barang_masuk[],7,FALSE),IF(tbl_transaction[[#This Row],[Type]]="Outbound",VLOOKUP(tbl_transaction[[#This Row],[Reference Number]],barang_keluar[],7,FALSE),""))</f>
        <v>Box</v>
      </c>
      <c r="H260" t="str">
        <f>IF(tbl_transaction[[#This Row],[Type]]="Inbound",VLOOKUP(tbl_transaction[[#This Row],[Reference Number]],barang_masuk[],3,FALSE),IF(tbl_transaction[[#This Row],[Type]]="Outbound",VLOOKUP(tbl_transaction[[#This Row],[Reference Number]],barang_keluar[],3,FALSE),""))</f>
        <v>PT Supplier 19</v>
      </c>
      <c r="I260" t="str">
        <f>IF(D260='Kartu Stok'!$B$2,COUNTIF($D$3:D260,'Kartu Stok'!$B$2),"")</f>
        <v/>
      </c>
      <c r="L260"/>
    </row>
    <row r="261" spans="1:12" ht="14.5" x14ac:dyDescent="0.35">
      <c r="A261" s="2" t="s">
        <v>738</v>
      </c>
      <c r="B261" s="5">
        <f>IF(LEFT(tbl_transaction[[#This Row],[Reference Number]],2)="GR",VLOOKUP(tbl_transaction[[#This Row],[Reference Number]],barang_masuk[],2,FALSE),IF(LEFT(tbl_transaction[[#This Row],[Reference Number]],2)="DO",VLOOKUP(tbl_transaction[[#This Row],[Reference Number]],barang_keluar[],2,FALSE),""))</f>
        <v>46075</v>
      </c>
      <c r="C261" t="str">
        <f t="shared" si="4"/>
        <v>Inbound</v>
      </c>
      <c r="D261" t="str">
        <f>IF(tbl_transaction[[#This Row],[Type]]="Inbound",VLOOKUP(tbl_transaction[[#This Row],[Reference Number]],barang_masuk[],4,FALSE),IF(tbl_transaction[[#This Row],[Type]]="Outbound",VLOOKUP(tbl_transaction[[#This Row],[Reference Number]],barang_keluar[],4,FALSE),""))</f>
        <v>PER028</v>
      </c>
      <c r="E261" t="str">
        <f>IF(tbl_transaction[[#This Row],[Type]]="Inbound",VLOOKUP(tbl_transaction[[#This Row],[Reference Number]],barang_masuk[],5,FALSE),IF(tbl_transaction[[#This Row],[Type]]="Outbound",VLOOKUP(tbl_transaction[[#This Row],[Reference Number]],barang_keluar[],5,FALSE),""))</f>
        <v>Sunsilk Personal Care Variant 28</v>
      </c>
      <c r="F261">
        <f>IF(tbl_transaction[[#This Row],[Type]]="Inbound",VLOOKUP(tbl_transaction[[#This Row],[Reference Number]],barang_masuk[],6,FALSE),IF(tbl_transaction[[#This Row],[Type]]="Outbound",VLOOKUP(tbl_transaction[[#This Row],[Reference Number]],barang_keluar[],6,FALSE),""))</f>
        <v>150</v>
      </c>
      <c r="G261" t="str">
        <f>IF(tbl_transaction[[#This Row],[Type]]="Inbound",VLOOKUP(tbl_transaction[[#This Row],[Reference Number]],barang_masuk[],7,FALSE),IF(tbl_transaction[[#This Row],[Type]]="Outbound",VLOOKUP(tbl_transaction[[#This Row],[Reference Number]],barang_keluar[],7,FALSE),""))</f>
        <v>Bottle</v>
      </c>
      <c r="H261" t="str">
        <f>IF(tbl_transaction[[#This Row],[Type]]="Inbound",VLOOKUP(tbl_transaction[[#This Row],[Reference Number]],barang_masuk[],3,FALSE),IF(tbl_transaction[[#This Row],[Type]]="Outbound",VLOOKUP(tbl_transaction[[#This Row],[Reference Number]],barang_keluar[],3,FALSE),""))</f>
        <v>PT Supplier 13</v>
      </c>
      <c r="I261" t="str">
        <f>IF(D261='Kartu Stok'!$B$2,COUNTIF($D$3:D261,'Kartu Stok'!$B$2),"")</f>
        <v/>
      </c>
      <c r="L261"/>
    </row>
    <row r="262" spans="1:12" ht="14.5" x14ac:dyDescent="0.35">
      <c r="A262" s="2" t="s">
        <v>739</v>
      </c>
      <c r="B262" s="5">
        <f>IF(LEFT(tbl_transaction[[#This Row],[Reference Number]],2)="GR",VLOOKUP(tbl_transaction[[#This Row],[Reference Number]],barang_masuk[],2,FALSE),IF(LEFT(tbl_transaction[[#This Row],[Reference Number]],2)="DO",VLOOKUP(tbl_transaction[[#This Row],[Reference Number]],barang_keluar[],2,FALSE),""))</f>
        <v>46108</v>
      </c>
      <c r="C262" t="str">
        <f t="shared" si="4"/>
        <v>Inbound</v>
      </c>
      <c r="D262" t="str">
        <f>IF(tbl_transaction[[#This Row],[Type]]="Inbound",VLOOKUP(tbl_transaction[[#This Row],[Reference Number]],barang_masuk[],4,FALSE),IF(tbl_transaction[[#This Row],[Type]]="Outbound",VLOOKUP(tbl_transaction[[#This Row],[Reference Number]],barang_keluar[],4,FALSE),""))</f>
        <v>INS004</v>
      </c>
      <c r="E262" t="str">
        <f>IF(tbl_transaction[[#This Row],[Type]]="Inbound",VLOOKUP(tbl_transaction[[#This Row],[Reference Number]],barang_masuk[],5,FALSE),IF(tbl_transaction[[#This Row],[Type]]="Outbound",VLOOKUP(tbl_transaction[[#This Row],[Reference Number]],barang_keluar[],5,FALSE),""))</f>
        <v>Sarimi Instant Food Variant 4</v>
      </c>
      <c r="F262">
        <f>IF(tbl_transaction[[#This Row],[Type]]="Inbound",VLOOKUP(tbl_transaction[[#This Row],[Reference Number]],barang_masuk[],6,FALSE),IF(tbl_transaction[[#This Row],[Type]]="Outbound",VLOOKUP(tbl_transaction[[#This Row],[Reference Number]],barang_keluar[],6,FALSE),""))</f>
        <v>60</v>
      </c>
      <c r="G262" t="str">
        <f>IF(tbl_transaction[[#This Row],[Type]]="Inbound",VLOOKUP(tbl_transaction[[#This Row],[Reference Number]],barang_masuk[],7,FALSE),IF(tbl_transaction[[#This Row],[Type]]="Outbound",VLOOKUP(tbl_transaction[[#This Row],[Reference Number]],barang_keluar[],7,FALSE),""))</f>
        <v>Pack</v>
      </c>
      <c r="H262" t="str">
        <f>IF(tbl_transaction[[#This Row],[Type]]="Inbound",VLOOKUP(tbl_transaction[[#This Row],[Reference Number]],barang_masuk[],3,FALSE),IF(tbl_transaction[[#This Row],[Type]]="Outbound",VLOOKUP(tbl_transaction[[#This Row],[Reference Number]],barang_keluar[],3,FALSE),""))</f>
        <v>PT Supplier 27</v>
      </c>
      <c r="I262" t="str">
        <f>IF(D262='Kartu Stok'!$B$2,COUNTIF($D$3:D262,'Kartu Stok'!$B$2),"")</f>
        <v/>
      </c>
      <c r="L262"/>
    </row>
    <row r="263" spans="1:12" ht="14.5" x14ac:dyDescent="0.35">
      <c r="A263" s="2" t="s">
        <v>740</v>
      </c>
      <c r="B263" s="5">
        <f>IF(LEFT(tbl_transaction[[#This Row],[Reference Number]],2)="GR",VLOOKUP(tbl_transaction[[#This Row],[Reference Number]],barang_masuk[],2,FALSE),IF(LEFT(tbl_transaction[[#This Row],[Reference Number]],2)="DO",VLOOKUP(tbl_transaction[[#This Row],[Reference Number]],barang_keluar[],2,FALSE),""))</f>
        <v>46135</v>
      </c>
      <c r="C263" t="str">
        <f t="shared" si="4"/>
        <v>Inbound</v>
      </c>
      <c r="D263" t="str">
        <f>IF(tbl_transaction[[#This Row],[Type]]="Inbound",VLOOKUP(tbl_transaction[[#This Row],[Reference Number]],barang_masuk[],4,FALSE),IF(tbl_transaction[[#This Row],[Type]]="Outbound",VLOOKUP(tbl_transaction[[#This Row],[Reference Number]],barang_keluar[],4,FALSE),""))</f>
        <v>HOM003</v>
      </c>
      <c r="E263" t="str">
        <f>IF(tbl_transaction[[#This Row],[Type]]="Inbound",VLOOKUP(tbl_transaction[[#This Row],[Reference Number]],barang_masuk[],5,FALSE),IF(tbl_transaction[[#This Row],[Type]]="Outbound",VLOOKUP(tbl_transaction[[#This Row],[Reference Number]],barang_keluar[],5,FALSE),""))</f>
        <v>Sunlight Home Care Variant 3</v>
      </c>
      <c r="F263">
        <f>IF(tbl_transaction[[#This Row],[Type]]="Inbound",VLOOKUP(tbl_transaction[[#This Row],[Reference Number]],barang_masuk[],6,FALSE),IF(tbl_transaction[[#This Row],[Type]]="Outbound",VLOOKUP(tbl_transaction[[#This Row],[Reference Number]],barang_keluar[],6,FALSE),""))</f>
        <v>20</v>
      </c>
      <c r="G263" t="str">
        <f>IF(tbl_transaction[[#This Row],[Type]]="Inbound",VLOOKUP(tbl_transaction[[#This Row],[Reference Number]],barang_masuk[],7,FALSE),IF(tbl_transaction[[#This Row],[Type]]="Outbound",VLOOKUP(tbl_transaction[[#This Row],[Reference Number]],barang_keluar[],7,FALSE),""))</f>
        <v>Pack</v>
      </c>
      <c r="H263" t="str">
        <f>IF(tbl_transaction[[#This Row],[Type]]="Inbound",VLOOKUP(tbl_transaction[[#This Row],[Reference Number]],barang_masuk[],3,FALSE),IF(tbl_transaction[[#This Row],[Type]]="Outbound",VLOOKUP(tbl_transaction[[#This Row],[Reference Number]],barang_keluar[],3,FALSE),""))</f>
        <v>PT Supplier 14</v>
      </c>
      <c r="I263" t="str">
        <f>IF(D263='Kartu Stok'!$B$2,COUNTIF($D$3:D263,'Kartu Stok'!$B$2),"")</f>
        <v/>
      </c>
      <c r="L263"/>
    </row>
    <row r="264" spans="1:12" ht="14.5" x14ac:dyDescent="0.35">
      <c r="A264" s="2" t="s">
        <v>741</v>
      </c>
      <c r="B264" s="5">
        <f>IF(LEFT(tbl_transaction[[#This Row],[Reference Number]],2)="GR",VLOOKUP(tbl_transaction[[#This Row],[Reference Number]],barang_masuk[],2,FALSE),IF(LEFT(tbl_transaction[[#This Row],[Reference Number]],2)="DO",VLOOKUP(tbl_transaction[[#This Row],[Reference Number]],barang_keluar[],2,FALSE),""))</f>
        <v>46138</v>
      </c>
      <c r="C264" t="str">
        <f t="shared" si="4"/>
        <v>Inbound</v>
      </c>
      <c r="D264" t="str">
        <f>IF(tbl_transaction[[#This Row],[Type]]="Inbound",VLOOKUP(tbl_transaction[[#This Row],[Reference Number]],barang_masuk[],4,FALSE),IF(tbl_transaction[[#This Row],[Type]]="Outbound",VLOOKUP(tbl_transaction[[#This Row],[Reference Number]],barang_keluar[],4,FALSE),""))</f>
        <v>INS024</v>
      </c>
      <c r="E264" t="str">
        <f>IF(tbl_transaction[[#This Row],[Type]]="Inbound",VLOOKUP(tbl_transaction[[#This Row],[Reference Number]],barang_masuk[],5,FALSE),IF(tbl_transaction[[#This Row],[Type]]="Outbound",VLOOKUP(tbl_transaction[[#This Row],[Reference Number]],barang_keluar[],5,FALSE),""))</f>
        <v>Sarimi Instant Food Variant 24</v>
      </c>
      <c r="F264">
        <f>IF(tbl_transaction[[#This Row],[Type]]="Inbound",VLOOKUP(tbl_transaction[[#This Row],[Reference Number]],barang_masuk[],6,FALSE),IF(tbl_transaction[[#This Row],[Type]]="Outbound",VLOOKUP(tbl_transaction[[#This Row],[Reference Number]],barang_keluar[],6,FALSE),""))</f>
        <v>200</v>
      </c>
      <c r="G264" t="str">
        <f>IF(tbl_transaction[[#This Row],[Type]]="Inbound",VLOOKUP(tbl_transaction[[#This Row],[Reference Number]],barang_masuk[],7,FALSE),IF(tbl_transaction[[#This Row],[Type]]="Outbound",VLOOKUP(tbl_transaction[[#This Row],[Reference Number]],barang_keluar[],7,FALSE),""))</f>
        <v>Pack</v>
      </c>
      <c r="H264" t="str">
        <f>IF(tbl_transaction[[#This Row],[Type]]="Inbound",VLOOKUP(tbl_transaction[[#This Row],[Reference Number]],barang_masuk[],3,FALSE),IF(tbl_transaction[[#This Row],[Type]]="Outbound",VLOOKUP(tbl_transaction[[#This Row],[Reference Number]],barang_keluar[],3,FALSE),""))</f>
        <v>PT Supplier 21</v>
      </c>
      <c r="I264" t="str">
        <f>IF(D264='Kartu Stok'!$B$2,COUNTIF($D$3:D264,'Kartu Stok'!$B$2),"")</f>
        <v/>
      </c>
      <c r="L264"/>
    </row>
    <row r="265" spans="1:12" ht="14.5" x14ac:dyDescent="0.35">
      <c r="A265" s="2" t="s">
        <v>742</v>
      </c>
      <c r="B265" s="5">
        <f>IF(LEFT(tbl_transaction[[#This Row],[Reference Number]],2)="GR",VLOOKUP(tbl_transaction[[#This Row],[Reference Number]],barang_masuk[],2,FALSE),IF(LEFT(tbl_transaction[[#This Row],[Reference Number]],2)="DO",VLOOKUP(tbl_transaction[[#This Row],[Reference Number]],barang_keluar[],2,FALSE),""))</f>
        <v>46181</v>
      </c>
      <c r="C265" t="str">
        <f t="shared" si="4"/>
        <v>Inbound</v>
      </c>
      <c r="D265" t="str">
        <f>IF(tbl_transaction[[#This Row],[Type]]="Inbound",VLOOKUP(tbl_transaction[[#This Row],[Reference Number]],barang_masuk[],4,FALSE),IF(tbl_transaction[[#This Row],[Type]]="Outbound",VLOOKUP(tbl_transaction[[#This Row],[Reference Number]],barang_keluar[],4,FALSE),""))</f>
        <v>BAB003</v>
      </c>
      <c r="E265" t="str">
        <f>IF(tbl_transaction[[#This Row],[Type]]="Inbound",VLOOKUP(tbl_transaction[[#This Row],[Reference Number]],barang_masuk[],5,FALSE),IF(tbl_transaction[[#This Row],[Type]]="Outbound",VLOOKUP(tbl_transaction[[#This Row],[Reference Number]],barang_keluar[],5,FALSE),""))</f>
        <v>Zwitsal Baby Care Variant 3</v>
      </c>
      <c r="F265">
        <f>IF(tbl_transaction[[#This Row],[Type]]="Inbound",VLOOKUP(tbl_transaction[[#This Row],[Reference Number]],barang_masuk[],6,FALSE),IF(tbl_transaction[[#This Row],[Type]]="Outbound",VLOOKUP(tbl_transaction[[#This Row],[Reference Number]],barang_keluar[],6,FALSE),""))</f>
        <v>30</v>
      </c>
      <c r="G265" t="str">
        <f>IF(tbl_transaction[[#This Row],[Type]]="Inbound",VLOOKUP(tbl_transaction[[#This Row],[Reference Number]],barang_masuk[],7,FALSE),IF(tbl_transaction[[#This Row],[Type]]="Outbound",VLOOKUP(tbl_transaction[[#This Row],[Reference Number]],barang_keluar[],7,FALSE),""))</f>
        <v>Pack</v>
      </c>
      <c r="H265" t="str">
        <f>IF(tbl_transaction[[#This Row],[Type]]="Inbound",VLOOKUP(tbl_transaction[[#This Row],[Reference Number]],barang_masuk[],3,FALSE),IF(tbl_transaction[[#This Row],[Type]]="Outbound",VLOOKUP(tbl_transaction[[#This Row],[Reference Number]],barang_keluar[],3,FALSE),""))</f>
        <v>PT Supplier 19</v>
      </c>
      <c r="I265" t="str">
        <f>IF(D265='Kartu Stok'!$B$2,COUNTIF($D$3:D265,'Kartu Stok'!$B$2),"")</f>
        <v/>
      </c>
      <c r="L265"/>
    </row>
    <row r="266" spans="1:12" ht="14.5" x14ac:dyDescent="0.35">
      <c r="A266" s="2" t="s">
        <v>743</v>
      </c>
      <c r="B266" s="5">
        <f>IF(LEFT(tbl_transaction[[#This Row],[Reference Number]],2)="GR",VLOOKUP(tbl_transaction[[#This Row],[Reference Number]],barang_masuk[],2,FALSE),IF(LEFT(tbl_transaction[[#This Row],[Reference Number]],2)="DO",VLOOKUP(tbl_transaction[[#This Row],[Reference Number]],barang_keluar[],2,FALSE),""))</f>
        <v>46199</v>
      </c>
      <c r="C266" t="str">
        <f t="shared" si="4"/>
        <v>Inbound</v>
      </c>
      <c r="D266" t="str">
        <f>IF(tbl_transaction[[#This Row],[Type]]="Inbound",VLOOKUP(tbl_transaction[[#This Row],[Reference Number]],barang_masuk[],4,FALSE),IF(tbl_transaction[[#This Row],[Type]]="Outbound",VLOOKUP(tbl_transaction[[#This Row],[Reference Number]],barang_keluar[],4,FALSE),""))</f>
        <v>SNK004</v>
      </c>
      <c r="E266" t="str">
        <f>IF(tbl_transaction[[#This Row],[Type]]="Inbound",VLOOKUP(tbl_transaction[[#This Row],[Reference Number]],barang_masuk[],5,FALSE),IF(tbl_transaction[[#This Row],[Type]]="Outbound",VLOOKUP(tbl_transaction[[#This Row],[Reference Number]],barang_keluar[],5,FALSE),""))</f>
        <v>Chitato Snack Variant 4</v>
      </c>
      <c r="F266">
        <f>IF(tbl_transaction[[#This Row],[Type]]="Inbound",VLOOKUP(tbl_transaction[[#This Row],[Reference Number]],barang_masuk[],6,FALSE),IF(tbl_transaction[[#This Row],[Type]]="Outbound",VLOOKUP(tbl_transaction[[#This Row],[Reference Number]],barang_keluar[],6,FALSE),""))</f>
        <v>30</v>
      </c>
      <c r="G266" t="str">
        <f>IF(tbl_transaction[[#This Row],[Type]]="Inbound",VLOOKUP(tbl_transaction[[#This Row],[Reference Number]],barang_masuk[],7,FALSE),IF(tbl_transaction[[#This Row],[Type]]="Outbound",VLOOKUP(tbl_transaction[[#This Row],[Reference Number]],barang_keluar[],7,FALSE),""))</f>
        <v>Pack</v>
      </c>
      <c r="H266" t="str">
        <f>IF(tbl_transaction[[#This Row],[Type]]="Inbound",VLOOKUP(tbl_transaction[[#This Row],[Reference Number]],barang_masuk[],3,FALSE),IF(tbl_transaction[[#This Row],[Type]]="Outbound",VLOOKUP(tbl_transaction[[#This Row],[Reference Number]],barang_keluar[],3,FALSE),""))</f>
        <v>PT Supplier 27</v>
      </c>
      <c r="I266" t="str">
        <f>IF(D266='Kartu Stok'!$B$2,COUNTIF($D$3:D266,'Kartu Stok'!$B$2),"")</f>
        <v/>
      </c>
      <c r="L266"/>
    </row>
    <row r="267" spans="1:12" ht="14.5" x14ac:dyDescent="0.35">
      <c r="A267" s="2" t="s">
        <v>744</v>
      </c>
      <c r="B267" s="5">
        <f>IF(LEFT(tbl_transaction[[#This Row],[Reference Number]],2)="GR",VLOOKUP(tbl_transaction[[#This Row],[Reference Number]],barang_masuk[],2,FALSE),IF(LEFT(tbl_transaction[[#This Row],[Reference Number]],2)="DO",VLOOKUP(tbl_transaction[[#This Row],[Reference Number]],barang_keluar[],2,FALSE),""))</f>
        <v>46093</v>
      </c>
      <c r="C267" t="str">
        <f t="shared" si="4"/>
        <v>Inbound</v>
      </c>
      <c r="D267" t="str">
        <f>IF(tbl_transaction[[#This Row],[Type]]="Inbound",VLOOKUP(tbl_transaction[[#This Row],[Reference Number]],barang_masuk[],4,FALSE),IF(tbl_transaction[[#This Row],[Type]]="Outbound",VLOOKUP(tbl_transaction[[#This Row],[Reference Number]],barang_keluar[],4,FALSE),""))</f>
        <v>HOM025</v>
      </c>
      <c r="E267" t="str">
        <f>IF(tbl_transaction[[#This Row],[Type]]="Inbound",VLOOKUP(tbl_transaction[[#This Row],[Reference Number]],barang_masuk[],5,FALSE),IF(tbl_transaction[[#This Row],[Type]]="Outbound",VLOOKUP(tbl_transaction[[#This Row],[Reference Number]],barang_keluar[],5,FALSE),""))</f>
        <v>Rinso Home Care Variant 25</v>
      </c>
      <c r="F267">
        <f>IF(tbl_transaction[[#This Row],[Type]]="Inbound",VLOOKUP(tbl_transaction[[#This Row],[Reference Number]],barang_masuk[],6,FALSE),IF(tbl_transaction[[#This Row],[Type]]="Outbound",VLOOKUP(tbl_transaction[[#This Row],[Reference Number]],barang_keluar[],6,FALSE),""))</f>
        <v>100</v>
      </c>
      <c r="G267" t="str">
        <f>IF(tbl_transaction[[#This Row],[Type]]="Inbound",VLOOKUP(tbl_transaction[[#This Row],[Reference Number]],barang_masuk[],7,FALSE),IF(tbl_transaction[[#This Row],[Type]]="Outbound",VLOOKUP(tbl_transaction[[#This Row],[Reference Number]],barang_keluar[],7,FALSE),""))</f>
        <v>Pack</v>
      </c>
      <c r="H267" t="str">
        <f>IF(tbl_transaction[[#This Row],[Type]]="Inbound",VLOOKUP(tbl_transaction[[#This Row],[Reference Number]],barang_masuk[],3,FALSE),IF(tbl_transaction[[#This Row],[Type]]="Outbound",VLOOKUP(tbl_transaction[[#This Row],[Reference Number]],barang_keluar[],3,FALSE),""))</f>
        <v>PT Supplier 11</v>
      </c>
      <c r="I267" t="str">
        <f>IF(D267='Kartu Stok'!$B$2,COUNTIF($D$3:D267,'Kartu Stok'!$B$2),"")</f>
        <v/>
      </c>
      <c r="L267"/>
    </row>
    <row r="268" spans="1:12" ht="14.5" x14ac:dyDescent="0.35">
      <c r="A268" s="2" t="s">
        <v>745</v>
      </c>
      <c r="B268" s="5">
        <f>IF(LEFT(tbl_transaction[[#This Row],[Reference Number]],2)="GR",VLOOKUP(tbl_transaction[[#This Row],[Reference Number]],barang_masuk[],2,FALSE),IF(LEFT(tbl_transaction[[#This Row],[Reference Number]],2)="DO",VLOOKUP(tbl_transaction[[#This Row],[Reference Number]],barang_keluar[],2,FALSE),""))</f>
        <v>46138</v>
      </c>
      <c r="C268" t="str">
        <f t="shared" si="4"/>
        <v>Inbound</v>
      </c>
      <c r="D268" t="str">
        <f>IF(tbl_transaction[[#This Row],[Type]]="Inbound",VLOOKUP(tbl_transaction[[#This Row],[Reference Number]],barang_masuk[],4,FALSE),IF(tbl_transaction[[#This Row],[Type]]="Outbound",VLOOKUP(tbl_transaction[[#This Row],[Reference Number]],barang_keluar[],4,FALSE),""))</f>
        <v>INS011</v>
      </c>
      <c r="E268" t="str">
        <f>IF(tbl_transaction[[#This Row],[Type]]="Inbound",VLOOKUP(tbl_transaction[[#This Row],[Reference Number]],barang_masuk[],5,FALSE),IF(tbl_transaction[[#This Row],[Type]]="Outbound",VLOOKUP(tbl_transaction[[#This Row],[Reference Number]],barang_keluar[],5,FALSE),""))</f>
        <v>Indomie Instant Food Variant 11</v>
      </c>
      <c r="F268">
        <f>IF(tbl_transaction[[#This Row],[Type]]="Inbound",VLOOKUP(tbl_transaction[[#This Row],[Reference Number]],barang_masuk[],6,FALSE),IF(tbl_transaction[[#This Row],[Type]]="Outbound",VLOOKUP(tbl_transaction[[#This Row],[Reference Number]],barang_keluar[],6,FALSE),""))</f>
        <v>120</v>
      </c>
      <c r="G268" t="str">
        <f>IF(tbl_transaction[[#This Row],[Type]]="Inbound",VLOOKUP(tbl_transaction[[#This Row],[Reference Number]],barang_masuk[],7,FALSE),IF(tbl_transaction[[#This Row],[Type]]="Outbound",VLOOKUP(tbl_transaction[[#This Row],[Reference Number]],barang_keluar[],7,FALSE),""))</f>
        <v>Pack</v>
      </c>
      <c r="H268" t="str">
        <f>IF(tbl_transaction[[#This Row],[Type]]="Inbound",VLOOKUP(tbl_transaction[[#This Row],[Reference Number]],barang_masuk[],3,FALSE),IF(tbl_transaction[[#This Row],[Type]]="Outbound",VLOOKUP(tbl_transaction[[#This Row],[Reference Number]],barang_keluar[],3,FALSE),""))</f>
        <v>PT Supplier 18</v>
      </c>
      <c r="I268" t="str">
        <f>IF(D268='Kartu Stok'!$B$2,COUNTIF($D$3:D268,'Kartu Stok'!$B$2),"")</f>
        <v/>
      </c>
      <c r="L268"/>
    </row>
    <row r="269" spans="1:12" ht="14.5" x14ac:dyDescent="0.35">
      <c r="A269" s="2" t="s">
        <v>746</v>
      </c>
      <c r="B269" s="5">
        <f>IF(LEFT(tbl_transaction[[#This Row],[Reference Number]],2)="GR",VLOOKUP(tbl_transaction[[#This Row],[Reference Number]],barang_masuk[],2,FALSE),IF(LEFT(tbl_transaction[[#This Row],[Reference Number]],2)="DO",VLOOKUP(tbl_transaction[[#This Row],[Reference Number]],barang_keluar[],2,FALSE),""))</f>
        <v>46070</v>
      </c>
      <c r="C269" t="str">
        <f t="shared" si="4"/>
        <v>Inbound</v>
      </c>
      <c r="D269" t="str">
        <f>IF(tbl_transaction[[#This Row],[Type]]="Inbound",VLOOKUP(tbl_transaction[[#This Row],[Reference Number]],barang_masuk[],4,FALSE),IF(tbl_transaction[[#This Row],[Type]]="Outbound",VLOOKUP(tbl_transaction[[#This Row],[Reference Number]],barang_keluar[],4,FALSE),""))</f>
        <v>BEV027</v>
      </c>
      <c r="E269" t="str">
        <f>IF(tbl_transaction[[#This Row],[Type]]="Inbound",VLOOKUP(tbl_transaction[[#This Row],[Reference Number]],barang_masuk[],5,FALSE),IF(tbl_transaction[[#This Row],[Type]]="Outbound",VLOOKUP(tbl_transaction[[#This Row],[Reference Number]],barang_keluar[],5,FALSE),""))</f>
        <v>Aqua Beverage Variant 27</v>
      </c>
      <c r="F269">
        <f>IF(tbl_transaction[[#This Row],[Type]]="Inbound",VLOOKUP(tbl_transaction[[#This Row],[Reference Number]],barang_masuk[],6,FALSE),IF(tbl_transaction[[#This Row],[Type]]="Outbound",VLOOKUP(tbl_transaction[[#This Row],[Reference Number]],barang_keluar[],6,FALSE),""))</f>
        <v>20</v>
      </c>
      <c r="G269" t="str">
        <f>IF(tbl_transaction[[#This Row],[Type]]="Inbound",VLOOKUP(tbl_transaction[[#This Row],[Reference Number]],barang_masuk[],7,FALSE),IF(tbl_transaction[[#This Row],[Type]]="Outbound",VLOOKUP(tbl_transaction[[#This Row],[Reference Number]],barang_keluar[],7,FALSE),""))</f>
        <v>Bottle</v>
      </c>
      <c r="H269" t="str">
        <f>IF(tbl_transaction[[#This Row],[Type]]="Inbound",VLOOKUP(tbl_transaction[[#This Row],[Reference Number]],barang_masuk[],3,FALSE),IF(tbl_transaction[[#This Row],[Type]]="Outbound",VLOOKUP(tbl_transaction[[#This Row],[Reference Number]],barang_keluar[],3,FALSE),""))</f>
        <v>PT Supplier 06</v>
      </c>
      <c r="I269" t="str">
        <f>IF(D269='Kartu Stok'!$B$2,COUNTIF($D$3:D269,'Kartu Stok'!$B$2),"")</f>
        <v/>
      </c>
      <c r="L269"/>
    </row>
    <row r="270" spans="1:12" ht="14.5" x14ac:dyDescent="0.35">
      <c r="A270" s="2" t="s">
        <v>747</v>
      </c>
      <c r="B270" s="5">
        <f>IF(LEFT(tbl_transaction[[#This Row],[Reference Number]],2)="GR",VLOOKUP(tbl_transaction[[#This Row],[Reference Number]],barang_masuk[],2,FALSE),IF(LEFT(tbl_transaction[[#This Row],[Reference Number]],2)="DO",VLOOKUP(tbl_transaction[[#This Row],[Reference Number]],barang_keluar[],2,FALSE),""))</f>
        <v>46049</v>
      </c>
      <c r="C270" t="str">
        <f t="shared" si="4"/>
        <v>Inbound</v>
      </c>
      <c r="D270" t="str">
        <f>IF(tbl_transaction[[#This Row],[Type]]="Inbound",VLOOKUP(tbl_transaction[[#This Row],[Reference Number]],barang_masuk[],4,FALSE),IF(tbl_transaction[[#This Row],[Type]]="Outbound",VLOOKUP(tbl_transaction[[#This Row],[Reference Number]],barang_keluar[],4,FALSE),""))</f>
        <v>INS019</v>
      </c>
      <c r="E270" t="str">
        <f>IF(tbl_transaction[[#This Row],[Type]]="Inbound",VLOOKUP(tbl_transaction[[#This Row],[Reference Number]],barang_masuk[],5,FALSE),IF(tbl_transaction[[#This Row],[Type]]="Outbound",VLOOKUP(tbl_transaction[[#This Row],[Reference Number]],barang_keluar[],5,FALSE),""))</f>
        <v>Indomie Instant Food Variant 19</v>
      </c>
      <c r="F270">
        <f>IF(tbl_transaction[[#This Row],[Type]]="Inbound",VLOOKUP(tbl_transaction[[#This Row],[Reference Number]],barang_masuk[],6,FALSE),IF(tbl_transaction[[#This Row],[Type]]="Outbound",VLOOKUP(tbl_transaction[[#This Row],[Reference Number]],barang_keluar[],6,FALSE),""))</f>
        <v>30</v>
      </c>
      <c r="G270" t="str">
        <f>IF(tbl_transaction[[#This Row],[Type]]="Inbound",VLOOKUP(tbl_transaction[[#This Row],[Reference Number]],barang_masuk[],7,FALSE),IF(tbl_transaction[[#This Row],[Type]]="Outbound",VLOOKUP(tbl_transaction[[#This Row],[Reference Number]],barang_keluar[],7,FALSE),""))</f>
        <v>Pack</v>
      </c>
      <c r="H270" t="str">
        <f>IF(tbl_transaction[[#This Row],[Type]]="Inbound",VLOOKUP(tbl_transaction[[#This Row],[Reference Number]],barang_masuk[],3,FALSE),IF(tbl_transaction[[#This Row],[Type]]="Outbound",VLOOKUP(tbl_transaction[[#This Row],[Reference Number]],barang_keluar[],3,FALSE),""))</f>
        <v>PT Supplier 33</v>
      </c>
      <c r="I270" t="str">
        <f>IF(D270='Kartu Stok'!$B$2,COUNTIF($D$3:D270,'Kartu Stok'!$B$2),"")</f>
        <v/>
      </c>
      <c r="L270"/>
    </row>
    <row r="271" spans="1:12" ht="14.5" x14ac:dyDescent="0.35">
      <c r="A271" s="2" t="s">
        <v>748</v>
      </c>
      <c r="B271" s="5">
        <f>IF(LEFT(tbl_transaction[[#This Row],[Reference Number]],2)="GR",VLOOKUP(tbl_transaction[[#This Row],[Reference Number]],barang_masuk[],2,FALSE),IF(LEFT(tbl_transaction[[#This Row],[Reference Number]],2)="DO",VLOOKUP(tbl_transaction[[#This Row],[Reference Number]],barang_keluar[],2,FALSE),""))</f>
        <v>46167</v>
      </c>
      <c r="C271" t="str">
        <f t="shared" si="4"/>
        <v>Inbound</v>
      </c>
      <c r="D271" t="str">
        <f>IF(tbl_transaction[[#This Row],[Type]]="Inbound",VLOOKUP(tbl_transaction[[#This Row],[Reference Number]],barang_masuk[],4,FALSE),IF(tbl_transaction[[#This Row],[Type]]="Outbound",VLOOKUP(tbl_transaction[[#This Row],[Reference Number]],barang_keluar[],4,FALSE),""))</f>
        <v>BAB006</v>
      </c>
      <c r="E271" t="str">
        <f>IF(tbl_transaction[[#This Row],[Type]]="Inbound",VLOOKUP(tbl_transaction[[#This Row],[Reference Number]],barang_masuk[],5,FALSE),IF(tbl_transaction[[#This Row],[Type]]="Outbound",VLOOKUP(tbl_transaction[[#This Row],[Reference Number]],barang_keluar[],5,FALSE),""))</f>
        <v>Zwitsal Baby Care Variant 6</v>
      </c>
      <c r="F271">
        <f>IF(tbl_transaction[[#This Row],[Type]]="Inbound",VLOOKUP(tbl_transaction[[#This Row],[Reference Number]],barang_masuk[],6,FALSE),IF(tbl_transaction[[#This Row],[Type]]="Outbound",VLOOKUP(tbl_transaction[[#This Row],[Reference Number]],barang_keluar[],6,FALSE),""))</f>
        <v>80</v>
      </c>
      <c r="G271" t="str">
        <f>IF(tbl_transaction[[#This Row],[Type]]="Inbound",VLOOKUP(tbl_transaction[[#This Row],[Reference Number]],barang_masuk[],7,FALSE),IF(tbl_transaction[[#This Row],[Type]]="Outbound",VLOOKUP(tbl_transaction[[#This Row],[Reference Number]],barang_keluar[],7,FALSE),""))</f>
        <v>Pack</v>
      </c>
      <c r="H271" t="str">
        <f>IF(tbl_transaction[[#This Row],[Type]]="Inbound",VLOOKUP(tbl_transaction[[#This Row],[Reference Number]],barang_masuk[],3,FALSE),IF(tbl_transaction[[#This Row],[Type]]="Outbound",VLOOKUP(tbl_transaction[[#This Row],[Reference Number]],barang_keluar[],3,FALSE),""))</f>
        <v>PT Supplier 23</v>
      </c>
      <c r="I271" t="str">
        <f>IF(D271='Kartu Stok'!$B$2,COUNTIF($D$3:D271,'Kartu Stok'!$B$2),"")</f>
        <v/>
      </c>
      <c r="L271"/>
    </row>
    <row r="272" spans="1:12" ht="14.5" x14ac:dyDescent="0.35">
      <c r="A272" s="2" t="s">
        <v>749</v>
      </c>
      <c r="B272" s="5">
        <f>IF(LEFT(tbl_transaction[[#This Row],[Reference Number]],2)="GR",VLOOKUP(tbl_transaction[[#This Row],[Reference Number]],barang_masuk[],2,FALSE),IF(LEFT(tbl_transaction[[#This Row],[Reference Number]],2)="DO",VLOOKUP(tbl_transaction[[#This Row],[Reference Number]],barang_keluar[],2,FALSE),""))</f>
        <v>46146</v>
      </c>
      <c r="C272" t="str">
        <f t="shared" si="4"/>
        <v>Inbound</v>
      </c>
      <c r="D272" t="str">
        <f>IF(tbl_transaction[[#This Row],[Type]]="Inbound",VLOOKUP(tbl_transaction[[#This Row],[Reference Number]],barang_masuk[],4,FALSE),IF(tbl_transaction[[#This Row],[Type]]="Outbound",VLOOKUP(tbl_transaction[[#This Row],[Reference Number]],barang_keluar[],4,FALSE),""))</f>
        <v>PER028</v>
      </c>
      <c r="E272" t="str">
        <f>IF(tbl_transaction[[#This Row],[Type]]="Inbound",VLOOKUP(tbl_transaction[[#This Row],[Reference Number]],barang_masuk[],5,FALSE),IF(tbl_transaction[[#This Row],[Type]]="Outbound",VLOOKUP(tbl_transaction[[#This Row],[Reference Number]],barang_keluar[],5,FALSE),""))</f>
        <v>Sunsilk Personal Care Variant 28</v>
      </c>
      <c r="F272">
        <f>IF(tbl_transaction[[#This Row],[Type]]="Inbound",VLOOKUP(tbl_transaction[[#This Row],[Reference Number]],barang_masuk[],6,FALSE),IF(tbl_transaction[[#This Row],[Type]]="Outbound",VLOOKUP(tbl_transaction[[#This Row],[Reference Number]],barang_keluar[],6,FALSE),""))</f>
        <v>40</v>
      </c>
      <c r="G272" t="str">
        <f>IF(tbl_transaction[[#This Row],[Type]]="Inbound",VLOOKUP(tbl_transaction[[#This Row],[Reference Number]],barang_masuk[],7,FALSE),IF(tbl_transaction[[#This Row],[Type]]="Outbound",VLOOKUP(tbl_transaction[[#This Row],[Reference Number]],barang_keluar[],7,FALSE),""))</f>
        <v>Bottle</v>
      </c>
      <c r="H272" t="str">
        <f>IF(tbl_transaction[[#This Row],[Type]]="Inbound",VLOOKUP(tbl_transaction[[#This Row],[Reference Number]],barang_masuk[],3,FALSE),IF(tbl_transaction[[#This Row],[Type]]="Outbound",VLOOKUP(tbl_transaction[[#This Row],[Reference Number]],barang_keluar[],3,FALSE),""))</f>
        <v>PT Supplier 13</v>
      </c>
      <c r="I272" t="str">
        <f>IF(D272='Kartu Stok'!$B$2,COUNTIF($D$3:D272,'Kartu Stok'!$B$2),"")</f>
        <v/>
      </c>
      <c r="L272"/>
    </row>
    <row r="273" spans="1:12" ht="14.5" x14ac:dyDescent="0.35">
      <c r="A273" s="2" t="s">
        <v>750</v>
      </c>
      <c r="B273" s="5">
        <f>IF(LEFT(tbl_transaction[[#This Row],[Reference Number]],2)="GR",VLOOKUP(tbl_transaction[[#This Row],[Reference Number]],barang_masuk[],2,FALSE),IF(LEFT(tbl_transaction[[#This Row],[Reference Number]],2)="DO",VLOOKUP(tbl_transaction[[#This Row],[Reference Number]],barang_keluar[],2,FALSE),""))</f>
        <v>46150</v>
      </c>
      <c r="C273" t="str">
        <f t="shared" si="4"/>
        <v>Inbound</v>
      </c>
      <c r="D273" t="str">
        <f>IF(tbl_transaction[[#This Row],[Type]]="Inbound",VLOOKUP(tbl_transaction[[#This Row],[Reference Number]],barang_masuk[],4,FALSE),IF(tbl_transaction[[#This Row],[Type]]="Outbound",VLOOKUP(tbl_transaction[[#This Row],[Reference Number]],barang_keluar[],4,FALSE),""))</f>
        <v>INS008</v>
      </c>
      <c r="E273" t="str">
        <f>IF(tbl_transaction[[#This Row],[Type]]="Inbound",VLOOKUP(tbl_transaction[[#This Row],[Reference Number]],barang_masuk[],5,FALSE),IF(tbl_transaction[[#This Row],[Type]]="Outbound",VLOOKUP(tbl_transaction[[#This Row],[Reference Number]],barang_keluar[],5,FALSE),""))</f>
        <v>Indomie Instant Food Variant 8</v>
      </c>
      <c r="F273">
        <f>IF(tbl_transaction[[#This Row],[Type]]="Inbound",VLOOKUP(tbl_transaction[[#This Row],[Reference Number]],barang_masuk[],6,FALSE),IF(tbl_transaction[[#This Row],[Type]]="Outbound",VLOOKUP(tbl_transaction[[#This Row],[Reference Number]],barang_keluar[],6,FALSE),""))</f>
        <v>100</v>
      </c>
      <c r="G273" t="str">
        <f>IF(tbl_transaction[[#This Row],[Type]]="Inbound",VLOOKUP(tbl_transaction[[#This Row],[Reference Number]],barang_masuk[],7,FALSE),IF(tbl_transaction[[#This Row],[Type]]="Outbound",VLOOKUP(tbl_transaction[[#This Row],[Reference Number]],barang_keluar[],7,FALSE),""))</f>
        <v>Pack</v>
      </c>
      <c r="H273" t="str">
        <f>IF(tbl_transaction[[#This Row],[Type]]="Inbound",VLOOKUP(tbl_transaction[[#This Row],[Reference Number]],barang_masuk[],3,FALSE),IF(tbl_transaction[[#This Row],[Type]]="Outbound",VLOOKUP(tbl_transaction[[#This Row],[Reference Number]],barang_keluar[],3,FALSE),""))</f>
        <v>PT Supplier 30</v>
      </c>
      <c r="I273" t="str">
        <f>IF(D273='Kartu Stok'!$B$2,COUNTIF($D$3:D273,'Kartu Stok'!$B$2),"")</f>
        <v/>
      </c>
      <c r="L273"/>
    </row>
    <row r="274" spans="1:12" ht="14.5" x14ac:dyDescent="0.35">
      <c r="A274" s="2" t="s">
        <v>751</v>
      </c>
      <c r="B274" s="5">
        <f>IF(LEFT(tbl_transaction[[#This Row],[Reference Number]],2)="GR",VLOOKUP(tbl_transaction[[#This Row],[Reference Number]],barang_masuk[],2,FALSE),IF(LEFT(tbl_transaction[[#This Row],[Reference Number]],2)="DO",VLOOKUP(tbl_transaction[[#This Row],[Reference Number]],barang_keluar[],2,FALSE),""))</f>
        <v>46194</v>
      </c>
      <c r="C274" t="str">
        <f t="shared" si="4"/>
        <v>Inbound</v>
      </c>
      <c r="D274" t="str">
        <f>IF(tbl_transaction[[#This Row],[Type]]="Inbound",VLOOKUP(tbl_transaction[[#This Row],[Reference Number]],barang_masuk[],4,FALSE),IF(tbl_transaction[[#This Row],[Type]]="Outbound",VLOOKUP(tbl_transaction[[#This Row],[Reference Number]],barang_keluar[],4,FALSE),""))</f>
        <v>INS001</v>
      </c>
      <c r="E274" t="str">
        <f>IF(tbl_transaction[[#This Row],[Type]]="Inbound",VLOOKUP(tbl_transaction[[#This Row],[Reference Number]],barang_masuk[],5,FALSE),IF(tbl_transaction[[#This Row],[Type]]="Outbound",VLOOKUP(tbl_transaction[[#This Row],[Reference Number]],barang_keluar[],5,FALSE),""))</f>
        <v>Sarimi Instant Food Variant 1</v>
      </c>
      <c r="F274">
        <f>IF(tbl_transaction[[#This Row],[Type]]="Inbound",VLOOKUP(tbl_transaction[[#This Row],[Reference Number]],barang_masuk[],6,FALSE),IF(tbl_transaction[[#This Row],[Type]]="Outbound",VLOOKUP(tbl_transaction[[#This Row],[Reference Number]],barang_keluar[],6,FALSE),""))</f>
        <v>80</v>
      </c>
      <c r="G274" t="str">
        <f>IF(tbl_transaction[[#This Row],[Type]]="Inbound",VLOOKUP(tbl_transaction[[#This Row],[Reference Number]],barang_masuk[],7,FALSE),IF(tbl_transaction[[#This Row],[Type]]="Outbound",VLOOKUP(tbl_transaction[[#This Row],[Reference Number]],barang_keluar[],7,FALSE),""))</f>
        <v>Pack</v>
      </c>
      <c r="H274" t="str">
        <f>IF(tbl_transaction[[#This Row],[Type]]="Inbound",VLOOKUP(tbl_transaction[[#This Row],[Reference Number]],barang_masuk[],3,FALSE),IF(tbl_transaction[[#This Row],[Type]]="Outbound",VLOOKUP(tbl_transaction[[#This Row],[Reference Number]],barang_keluar[],3,FALSE),""))</f>
        <v>PT Supplier 32</v>
      </c>
      <c r="I274" t="str">
        <f>IF(D274='Kartu Stok'!$B$2,COUNTIF($D$3:D274,'Kartu Stok'!$B$2),"")</f>
        <v/>
      </c>
      <c r="L274"/>
    </row>
    <row r="275" spans="1:12" ht="14.5" x14ac:dyDescent="0.35">
      <c r="A275" s="2" t="s">
        <v>752</v>
      </c>
      <c r="B275" s="5">
        <f>IF(LEFT(tbl_transaction[[#This Row],[Reference Number]],2)="GR",VLOOKUP(tbl_transaction[[#This Row],[Reference Number]],barang_masuk[],2,FALSE),IF(LEFT(tbl_transaction[[#This Row],[Reference Number]],2)="DO",VLOOKUP(tbl_transaction[[#This Row],[Reference Number]],barang_keluar[],2,FALSE),""))</f>
        <v>46080</v>
      </c>
      <c r="C275" t="str">
        <f t="shared" si="4"/>
        <v>Inbound</v>
      </c>
      <c r="D275" t="str">
        <f>IF(tbl_transaction[[#This Row],[Type]]="Inbound",VLOOKUP(tbl_transaction[[#This Row],[Reference Number]],barang_masuk[],4,FALSE),IF(tbl_transaction[[#This Row],[Type]]="Outbound",VLOOKUP(tbl_transaction[[#This Row],[Reference Number]],barang_keluar[],4,FALSE),""))</f>
        <v>INS021</v>
      </c>
      <c r="E275" t="str">
        <f>IF(tbl_transaction[[#This Row],[Type]]="Inbound",VLOOKUP(tbl_transaction[[#This Row],[Reference Number]],barang_masuk[],5,FALSE),IF(tbl_transaction[[#This Row],[Type]]="Outbound",VLOOKUP(tbl_transaction[[#This Row],[Reference Number]],barang_keluar[],5,FALSE),""))</f>
        <v>Sarimi Instant Food Variant 21</v>
      </c>
      <c r="F275">
        <f>IF(tbl_transaction[[#This Row],[Type]]="Inbound",VLOOKUP(tbl_transaction[[#This Row],[Reference Number]],barang_masuk[],6,FALSE),IF(tbl_transaction[[#This Row],[Type]]="Outbound",VLOOKUP(tbl_transaction[[#This Row],[Reference Number]],barang_keluar[],6,FALSE),""))</f>
        <v>40</v>
      </c>
      <c r="G275" t="str">
        <f>IF(tbl_transaction[[#This Row],[Type]]="Inbound",VLOOKUP(tbl_transaction[[#This Row],[Reference Number]],barang_masuk[],7,FALSE),IF(tbl_transaction[[#This Row],[Type]]="Outbound",VLOOKUP(tbl_transaction[[#This Row],[Reference Number]],barang_keluar[],7,FALSE),""))</f>
        <v>Pack</v>
      </c>
      <c r="H275" t="str">
        <f>IF(tbl_transaction[[#This Row],[Type]]="Inbound",VLOOKUP(tbl_transaction[[#This Row],[Reference Number]],barang_masuk[],3,FALSE),IF(tbl_transaction[[#This Row],[Type]]="Outbound",VLOOKUP(tbl_transaction[[#This Row],[Reference Number]],barang_keluar[],3,FALSE),""))</f>
        <v>PT Supplier 31</v>
      </c>
      <c r="I275" t="str">
        <f>IF(D275='Kartu Stok'!$B$2,COUNTIF($D$3:D275,'Kartu Stok'!$B$2),"")</f>
        <v/>
      </c>
      <c r="L275"/>
    </row>
    <row r="276" spans="1:12" ht="14.5" x14ac:dyDescent="0.35">
      <c r="A276" s="2" t="s">
        <v>753</v>
      </c>
      <c r="B276" s="5">
        <f>IF(LEFT(tbl_transaction[[#This Row],[Reference Number]],2)="GR",VLOOKUP(tbl_transaction[[#This Row],[Reference Number]],barang_masuk[],2,FALSE),IF(LEFT(tbl_transaction[[#This Row],[Reference Number]],2)="DO",VLOOKUP(tbl_transaction[[#This Row],[Reference Number]],barang_keluar[],2,FALSE),""))</f>
        <v>46125</v>
      </c>
      <c r="C276" t="str">
        <f t="shared" si="4"/>
        <v>Inbound</v>
      </c>
      <c r="D276" t="str">
        <f>IF(tbl_transaction[[#This Row],[Type]]="Inbound",VLOOKUP(tbl_transaction[[#This Row],[Reference Number]],barang_masuk[],4,FALSE),IF(tbl_transaction[[#This Row],[Type]]="Outbound",VLOOKUP(tbl_transaction[[#This Row],[Reference Number]],barang_keluar[],4,FALSE),""))</f>
        <v>PER021</v>
      </c>
      <c r="E276" t="str">
        <f>IF(tbl_transaction[[#This Row],[Type]]="Inbound",VLOOKUP(tbl_transaction[[#This Row],[Reference Number]],barang_masuk[],5,FALSE),IF(tbl_transaction[[#This Row],[Type]]="Outbound",VLOOKUP(tbl_transaction[[#This Row],[Reference Number]],barang_keluar[],5,FALSE),""))</f>
        <v>Sunsilk Personal Care Variant 21</v>
      </c>
      <c r="F276">
        <f>IF(tbl_transaction[[#This Row],[Type]]="Inbound",VLOOKUP(tbl_transaction[[#This Row],[Reference Number]],barang_masuk[],6,FALSE),IF(tbl_transaction[[#This Row],[Type]]="Outbound",VLOOKUP(tbl_transaction[[#This Row],[Reference Number]],barang_keluar[],6,FALSE),""))</f>
        <v>30</v>
      </c>
      <c r="G276" t="str">
        <f>IF(tbl_transaction[[#This Row],[Type]]="Inbound",VLOOKUP(tbl_transaction[[#This Row],[Reference Number]],barang_masuk[],7,FALSE),IF(tbl_transaction[[#This Row],[Type]]="Outbound",VLOOKUP(tbl_transaction[[#This Row],[Reference Number]],barang_keluar[],7,FALSE),""))</f>
        <v>Bottle</v>
      </c>
      <c r="H276" t="str">
        <f>IF(tbl_transaction[[#This Row],[Type]]="Inbound",VLOOKUP(tbl_transaction[[#This Row],[Reference Number]],barang_masuk[],3,FALSE),IF(tbl_transaction[[#This Row],[Type]]="Outbound",VLOOKUP(tbl_transaction[[#This Row],[Reference Number]],barang_keluar[],3,FALSE),""))</f>
        <v>PT Supplier 07</v>
      </c>
      <c r="I276" t="str">
        <f>IF(D276='Kartu Stok'!$B$2,COUNTIF($D$3:D276,'Kartu Stok'!$B$2),"")</f>
        <v/>
      </c>
      <c r="L276"/>
    </row>
    <row r="277" spans="1:12" ht="14.5" x14ac:dyDescent="0.35">
      <c r="A277" s="2" t="s">
        <v>754</v>
      </c>
      <c r="B277" s="5">
        <f>IF(LEFT(tbl_transaction[[#This Row],[Reference Number]],2)="GR",VLOOKUP(tbl_transaction[[#This Row],[Reference Number]],barang_masuk[],2,FALSE),IF(LEFT(tbl_transaction[[#This Row],[Reference Number]],2)="DO",VLOOKUP(tbl_transaction[[#This Row],[Reference Number]],barang_keluar[],2,FALSE),""))</f>
        <v>46153</v>
      </c>
      <c r="C277" t="str">
        <f t="shared" si="4"/>
        <v>Inbound</v>
      </c>
      <c r="D277" t="str">
        <f>IF(tbl_transaction[[#This Row],[Type]]="Inbound",VLOOKUP(tbl_transaction[[#This Row],[Reference Number]],barang_masuk[],4,FALSE),IF(tbl_transaction[[#This Row],[Type]]="Outbound",VLOOKUP(tbl_transaction[[#This Row],[Reference Number]],barang_keluar[],4,FALSE),""))</f>
        <v>BAB006</v>
      </c>
      <c r="E277" t="str">
        <f>IF(tbl_transaction[[#This Row],[Type]]="Inbound",VLOOKUP(tbl_transaction[[#This Row],[Reference Number]],barang_masuk[],5,FALSE),IF(tbl_transaction[[#This Row],[Type]]="Outbound",VLOOKUP(tbl_transaction[[#This Row],[Reference Number]],barang_keluar[],5,FALSE),""))</f>
        <v>Zwitsal Baby Care Variant 6</v>
      </c>
      <c r="F277">
        <f>IF(tbl_transaction[[#This Row],[Type]]="Inbound",VLOOKUP(tbl_transaction[[#This Row],[Reference Number]],barang_masuk[],6,FALSE),IF(tbl_transaction[[#This Row],[Type]]="Outbound",VLOOKUP(tbl_transaction[[#This Row],[Reference Number]],barang_keluar[],6,FALSE),""))</f>
        <v>50</v>
      </c>
      <c r="G277" t="str">
        <f>IF(tbl_transaction[[#This Row],[Type]]="Inbound",VLOOKUP(tbl_transaction[[#This Row],[Reference Number]],barang_masuk[],7,FALSE),IF(tbl_transaction[[#This Row],[Type]]="Outbound",VLOOKUP(tbl_transaction[[#This Row],[Reference Number]],barang_keluar[],7,FALSE),""))</f>
        <v>Pack</v>
      </c>
      <c r="H277" t="str">
        <f>IF(tbl_transaction[[#This Row],[Type]]="Inbound",VLOOKUP(tbl_transaction[[#This Row],[Reference Number]],barang_masuk[],3,FALSE),IF(tbl_transaction[[#This Row],[Type]]="Outbound",VLOOKUP(tbl_transaction[[#This Row],[Reference Number]],barang_keluar[],3,FALSE),""))</f>
        <v>PT Supplier 23</v>
      </c>
      <c r="I277" t="str">
        <f>IF(D277='Kartu Stok'!$B$2,COUNTIF($D$3:D277,'Kartu Stok'!$B$2),"")</f>
        <v/>
      </c>
      <c r="L277"/>
    </row>
    <row r="278" spans="1:12" ht="14.5" x14ac:dyDescent="0.35">
      <c r="A278" s="2" t="s">
        <v>755</v>
      </c>
      <c r="B278" s="5">
        <f>IF(LEFT(tbl_transaction[[#This Row],[Reference Number]],2)="GR",VLOOKUP(tbl_transaction[[#This Row],[Reference Number]],barang_masuk[],2,FALSE),IF(LEFT(tbl_transaction[[#This Row],[Reference Number]],2)="DO",VLOOKUP(tbl_transaction[[#This Row],[Reference Number]],barang_keluar[],2,FALSE),""))</f>
        <v>46034</v>
      </c>
      <c r="C278" t="str">
        <f t="shared" si="4"/>
        <v>Inbound</v>
      </c>
      <c r="D278" t="str">
        <f>IF(tbl_transaction[[#This Row],[Type]]="Inbound",VLOOKUP(tbl_transaction[[#This Row],[Reference Number]],barang_masuk[],4,FALSE),IF(tbl_transaction[[#This Row],[Type]]="Outbound",VLOOKUP(tbl_transaction[[#This Row],[Reference Number]],barang_keluar[],4,FALSE),""))</f>
        <v>HOM014</v>
      </c>
      <c r="E278" t="str">
        <f>IF(tbl_transaction[[#This Row],[Type]]="Inbound",VLOOKUP(tbl_transaction[[#This Row],[Reference Number]],barang_masuk[],5,FALSE),IF(tbl_transaction[[#This Row],[Type]]="Outbound",VLOOKUP(tbl_transaction[[#This Row],[Reference Number]],barang_keluar[],5,FALSE),""))</f>
        <v>Rinso Home Care Variant 14</v>
      </c>
      <c r="F278">
        <f>IF(tbl_transaction[[#This Row],[Type]]="Inbound",VLOOKUP(tbl_transaction[[#This Row],[Reference Number]],barang_masuk[],6,FALSE),IF(tbl_transaction[[#This Row],[Type]]="Outbound",VLOOKUP(tbl_transaction[[#This Row],[Reference Number]],barang_keluar[],6,FALSE),""))</f>
        <v>120</v>
      </c>
      <c r="G278" t="str">
        <f>IF(tbl_transaction[[#This Row],[Type]]="Inbound",VLOOKUP(tbl_transaction[[#This Row],[Reference Number]],barang_masuk[],7,FALSE),IF(tbl_transaction[[#This Row],[Type]]="Outbound",VLOOKUP(tbl_transaction[[#This Row],[Reference Number]],barang_keluar[],7,FALSE),""))</f>
        <v>Pack</v>
      </c>
      <c r="H278" t="str">
        <f>IF(tbl_transaction[[#This Row],[Type]]="Inbound",VLOOKUP(tbl_transaction[[#This Row],[Reference Number]],barang_masuk[],3,FALSE),IF(tbl_transaction[[#This Row],[Type]]="Outbound",VLOOKUP(tbl_transaction[[#This Row],[Reference Number]],barang_keluar[],3,FALSE),""))</f>
        <v>PT Supplier 30</v>
      </c>
      <c r="I278" t="str">
        <f>IF(D278='Kartu Stok'!$B$2,COUNTIF($D$3:D278,'Kartu Stok'!$B$2),"")</f>
        <v/>
      </c>
      <c r="L278"/>
    </row>
    <row r="279" spans="1:12" ht="14.5" x14ac:dyDescent="0.35">
      <c r="A279" s="2" t="s">
        <v>756</v>
      </c>
      <c r="B279" s="5">
        <f>IF(LEFT(tbl_transaction[[#This Row],[Reference Number]],2)="GR",VLOOKUP(tbl_transaction[[#This Row],[Reference Number]],barang_masuk[],2,FALSE),IF(LEFT(tbl_transaction[[#This Row],[Reference Number]],2)="DO",VLOOKUP(tbl_transaction[[#This Row],[Reference Number]],barang_keluar[],2,FALSE),""))</f>
        <v>46089</v>
      </c>
      <c r="C279" t="str">
        <f t="shared" si="4"/>
        <v>Inbound</v>
      </c>
      <c r="D279" t="str">
        <f>IF(tbl_transaction[[#This Row],[Type]]="Inbound",VLOOKUP(tbl_transaction[[#This Row],[Reference Number]],barang_masuk[],4,FALSE),IF(tbl_transaction[[#This Row],[Type]]="Outbound",VLOOKUP(tbl_transaction[[#This Row],[Reference Number]],barang_keluar[],4,FALSE),""))</f>
        <v>SNK012</v>
      </c>
      <c r="E279" t="str">
        <f>IF(tbl_transaction[[#This Row],[Type]]="Inbound",VLOOKUP(tbl_transaction[[#This Row],[Reference Number]],barang_masuk[],5,FALSE),IF(tbl_transaction[[#This Row],[Type]]="Outbound",VLOOKUP(tbl_transaction[[#This Row],[Reference Number]],barang_keluar[],5,FALSE),""))</f>
        <v>Taro Snack Variant 12</v>
      </c>
      <c r="F279">
        <f>IF(tbl_transaction[[#This Row],[Type]]="Inbound",VLOOKUP(tbl_transaction[[#This Row],[Reference Number]],barang_masuk[],6,FALSE),IF(tbl_transaction[[#This Row],[Type]]="Outbound",VLOOKUP(tbl_transaction[[#This Row],[Reference Number]],barang_keluar[],6,FALSE),""))</f>
        <v>120</v>
      </c>
      <c r="G279" t="str">
        <f>IF(tbl_transaction[[#This Row],[Type]]="Inbound",VLOOKUP(tbl_transaction[[#This Row],[Reference Number]],barang_masuk[],7,FALSE),IF(tbl_transaction[[#This Row],[Type]]="Outbound",VLOOKUP(tbl_transaction[[#This Row],[Reference Number]],barang_keluar[],7,FALSE),""))</f>
        <v>Pack</v>
      </c>
      <c r="H279" t="str">
        <f>IF(tbl_transaction[[#This Row],[Type]]="Inbound",VLOOKUP(tbl_transaction[[#This Row],[Reference Number]],barang_masuk[],3,FALSE),IF(tbl_transaction[[#This Row],[Type]]="Outbound",VLOOKUP(tbl_transaction[[#This Row],[Reference Number]],barang_keluar[],3,FALSE),""))</f>
        <v>PT Supplier 31</v>
      </c>
      <c r="I279" t="str">
        <f>IF(D279='Kartu Stok'!$B$2,COUNTIF($D$3:D279,'Kartu Stok'!$B$2),"")</f>
        <v/>
      </c>
      <c r="L279"/>
    </row>
    <row r="280" spans="1:12" ht="14.5" x14ac:dyDescent="0.35">
      <c r="A280" s="2" t="s">
        <v>757</v>
      </c>
      <c r="B280" s="5">
        <f>IF(LEFT(tbl_transaction[[#This Row],[Reference Number]],2)="GR",VLOOKUP(tbl_transaction[[#This Row],[Reference Number]],barang_masuk[],2,FALSE),IF(LEFT(tbl_transaction[[#This Row],[Reference Number]],2)="DO",VLOOKUP(tbl_transaction[[#This Row],[Reference Number]],barang_keluar[],2,FALSE),""))</f>
        <v>46055</v>
      </c>
      <c r="C280" t="str">
        <f t="shared" si="4"/>
        <v>Inbound</v>
      </c>
      <c r="D280" t="str">
        <f>IF(tbl_transaction[[#This Row],[Type]]="Inbound",VLOOKUP(tbl_transaction[[#This Row],[Reference Number]],barang_masuk[],4,FALSE),IF(tbl_transaction[[#This Row],[Type]]="Outbound",VLOOKUP(tbl_transaction[[#This Row],[Reference Number]],barang_keluar[],4,FALSE),""))</f>
        <v>DAR013</v>
      </c>
      <c r="E280" t="str">
        <f>IF(tbl_transaction[[#This Row],[Type]]="Inbound",VLOOKUP(tbl_transaction[[#This Row],[Reference Number]],barang_masuk[],5,FALSE),IF(tbl_transaction[[#This Row],[Type]]="Outbound",VLOOKUP(tbl_transaction[[#This Row],[Reference Number]],barang_keluar[],5,FALSE),""))</f>
        <v>Indomilk Dairy Variant 13</v>
      </c>
      <c r="F280">
        <f>IF(tbl_transaction[[#This Row],[Type]]="Inbound",VLOOKUP(tbl_transaction[[#This Row],[Reference Number]],barang_masuk[],6,FALSE),IF(tbl_transaction[[#This Row],[Type]]="Outbound",VLOOKUP(tbl_transaction[[#This Row],[Reference Number]],barang_keluar[],6,FALSE),""))</f>
        <v>60</v>
      </c>
      <c r="G280" t="str">
        <f>IF(tbl_transaction[[#This Row],[Type]]="Inbound",VLOOKUP(tbl_transaction[[#This Row],[Reference Number]],barang_masuk[],7,FALSE),IF(tbl_transaction[[#This Row],[Type]]="Outbound",VLOOKUP(tbl_transaction[[#This Row],[Reference Number]],barang_keluar[],7,FALSE),""))</f>
        <v>Box</v>
      </c>
      <c r="H280" t="str">
        <f>IF(tbl_transaction[[#This Row],[Type]]="Inbound",VLOOKUP(tbl_transaction[[#This Row],[Reference Number]],barang_masuk[],3,FALSE),IF(tbl_transaction[[#This Row],[Type]]="Outbound",VLOOKUP(tbl_transaction[[#This Row],[Reference Number]],barang_keluar[],3,FALSE),""))</f>
        <v>PT Supplier 15</v>
      </c>
      <c r="I280" t="str">
        <f>IF(D280='Kartu Stok'!$B$2,COUNTIF($D$3:D280,'Kartu Stok'!$B$2),"")</f>
        <v/>
      </c>
      <c r="L280"/>
    </row>
    <row r="281" spans="1:12" ht="14.5" x14ac:dyDescent="0.35">
      <c r="A281" s="2" t="s">
        <v>758</v>
      </c>
      <c r="B281" s="5">
        <f>IF(LEFT(tbl_transaction[[#This Row],[Reference Number]],2)="GR",VLOOKUP(tbl_transaction[[#This Row],[Reference Number]],barang_masuk[],2,FALSE),IF(LEFT(tbl_transaction[[#This Row],[Reference Number]],2)="DO",VLOOKUP(tbl_transaction[[#This Row],[Reference Number]],barang_keluar[],2,FALSE),""))</f>
        <v>46077</v>
      </c>
      <c r="C281" t="str">
        <f t="shared" si="4"/>
        <v>Inbound</v>
      </c>
      <c r="D281" t="str">
        <f>IF(tbl_transaction[[#This Row],[Type]]="Inbound",VLOOKUP(tbl_transaction[[#This Row],[Reference Number]],barang_masuk[],4,FALSE),IF(tbl_transaction[[#This Row],[Type]]="Outbound",VLOOKUP(tbl_transaction[[#This Row],[Reference Number]],barang_keluar[],4,FALSE),""))</f>
        <v>DAR017</v>
      </c>
      <c r="E281" t="str">
        <f>IF(tbl_transaction[[#This Row],[Type]]="Inbound",VLOOKUP(tbl_transaction[[#This Row],[Reference Number]],barang_masuk[],5,FALSE),IF(tbl_transaction[[#This Row],[Type]]="Outbound",VLOOKUP(tbl_transaction[[#This Row],[Reference Number]],barang_keluar[],5,FALSE),""))</f>
        <v>Indomilk Dairy Variant 17</v>
      </c>
      <c r="F281">
        <f>IF(tbl_transaction[[#This Row],[Type]]="Inbound",VLOOKUP(tbl_transaction[[#This Row],[Reference Number]],barang_masuk[],6,FALSE),IF(tbl_transaction[[#This Row],[Type]]="Outbound",VLOOKUP(tbl_transaction[[#This Row],[Reference Number]],barang_keluar[],6,FALSE),""))</f>
        <v>150</v>
      </c>
      <c r="G281" t="str">
        <f>IF(tbl_transaction[[#This Row],[Type]]="Inbound",VLOOKUP(tbl_transaction[[#This Row],[Reference Number]],barang_masuk[],7,FALSE),IF(tbl_transaction[[#This Row],[Type]]="Outbound",VLOOKUP(tbl_transaction[[#This Row],[Reference Number]],barang_keluar[],7,FALSE),""))</f>
        <v>Box</v>
      </c>
      <c r="H281" t="str">
        <f>IF(tbl_transaction[[#This Row],[Type]]="Inbound",VLOOKUP(tbl_transaction[[#This Row],[Reference Number]],barang_masuk[],3,FALSE),IF(tbl_transaction[[#This Row],[Type]]="Outbound",VLOOKUP(tbl_transaction[[#This Row],[Reference Number]],barang_keluar[],3,FALSE),""))</f>
        <v>PT Supplier 24</v>
      </c>
      <c r="I281" t="str">
        <f>IF(D281='Kartu Stok'!$B$2,COUNTIF($D$3:D281,'Kartu Stok'!$B$2),"")</f>
        <v/>
      </c>
      <c r="L281"/>
    </row>
    <row r="282" spans="1:12" ht="14.5" x14ac:dyDescent="0.35">
      <c r="A282" s="2" t="s">
        <v>759</v>
      </c>
      <c r="B282" s="5">
        <f>IF(LEFT(tbl_transaction[[#This Row],[Reference Number]],2)="GR",VLOOKUP(tbl_transaction[[#This Row],[Reference Number]],barang_masuk[],2,FALSE),IF(LEFT(tbl_transaction[[#This Row],[Reference Number]],2)="DO",VLOOKUP(tbl_transaction[[#This Row],[Reference Number]],barang_keluar[],2,FALSE),""))</f>
        <v>46099</v>
      </c>
      <c r="C282" t="str">
        <f t="shared" si="4"/>
        <v>Inbound</v>
      </c>
      <c r="D282" t="str">
        <f>IF(tbl_transaction[[#This Row],[Type]]="Inbound",VLOOKUP(tbl_transaction[[#This Row],[Reference Number]],barang_masuk[],4,FALSE),IF(tbl_transaction[[#This Row],[Type]]="Outbound",VLOOKUP(tbl_transaction[[#This Row],[Reference Number]],barang_keluar[],4,FALSE),""))</f>
        <v>HOM027</v>
      </c>
      <c r="E282" t="str">
        <f>IF(tbl_transaction[[#This Row],[Type]]="Inbound",VLOOKUP(tbl_transaction[[#This Row],[Reference Number]],barang_masuk[],5,FALSE),IF(tbl_transaction[[#This Row],[Type]]="Outbound",VLOOKUP(tbl_transaction[[#This Row],[Reference Number]],barang_keluar[],5,FALSE),""))</f>
        <v>Molto Home Care Variant 27</v>
      </c>
      <c r="F282">
        <f>IF(tbl_transaction[[#This Row],[Type]]="Inbound",VLOOKUP(tbl_transaction[[#This Row],[Reference Number]],barang_masuk[],6,FALSE),IF(tbl_transaction[[#This Row],[Type]]="Outbound",VLOOKUP(tbl_transaction[[#This Row],[Reference Number]],barang_keluar[],6,FALSE),""))</f>
        <v>150</v>
      </c>
      <c r="G282" t="str">
        <f>IF(tbl_transaction[[#This Row],[Type]]="Inbound",VLOOKUP(tbl_transaction[[#This Row],[Reference Number]],barang_masuk[],7,FALSE),IF(tbl_transaction[[#This Row],[Type]]="Outbound",VLOOKUP(tbl_transaction[[#This Row],[Reference Number]],barang_keluar[],7,FALSE),""))</f>
        <v>Pack</v>
      </c>
      <c r="H282" t="str">
        <f>IF(tbl_transaction[[#This Row],[Type]]="Inbound",VLOOKUP(tbl_transaction[[#This Row],[Reference Number]],barang_masuk[],3,FALSE),IF(tbl_transaction[[#This Row],[Type]]="Outbound",VLOOKUP(tbl_transaction[[#This Row],[Reference Number]],barang_keluar[],3,FALSE),""))</f>
        <v>PT Supplier 02</v>
      </c>
      <c r="I282" t="str">
        <f>IF(D282='Kartu Stok'!$B$2,COUNTIF($D$3:D282,'Kartu Stok'!$B$2),"")</f>
        <v/>
      </c>
      <c r="L282"/>
    </row>
    <row r="283" spans="1:12" ht="14.5" x14ac:dyDescent="0.35">
      <c r="A283" s="2" t="s">
        <v>760</v>
      </c>
      <c r="B283" s="5">
        <f>IF(LEFT(tbl_transaction[[#This Row],[Reference Number]],2)="GR",VLOOKUP(tbl_transaction[[#This Row],[Reference Number]],barang_masuk[],2,FALSE),IF(LEFT(tbl_transaction[[#This Row],[Reference Number]],2)="DO",VLOOKUP(tbl_transaction[[#This Row],[Reference Number]],barang_keluar[],2,FALSE),""))</f>
        <v>46175</v>
      </c>
      <c r="C283" t="str">
        <f t="shared" si="4"/>
        <v>Inbound</v>
      </c>
      <c r="D283" t="str">
        <f>IF(tbl_transaction[[#This Row],[Type]]="Inbound",VLOOKUP(tbl_transaction[[#This Row],[Reference Number]],barang_masuk[],4,FALSE),IF(tbl_transaction[[#This Row],[Type]]="Outbound",VLOOKUP(tbl_transaction[[#This Row],[Reference Number]],barang_keluar[],4,FALSE),""))</f>
        <v>DAR006</v>
      </c>
      <c r="E283" t="str">
        <f>IF(tbl_transaction[[#This Row],[Type]]="Inbound",VLOOKUP(tbl_transaction[[#This Row],[Reference Number]],barang_masuk[],5,FALSE),IF(tbl_transaction[[#This Row],[Type]]="Outbound",VLOOKUP(tbl_transaction[[#This Row],[Reference Number]],barang_keluar[],5,FALSE),""))</f>
        <v>Ultra Milk Dairy Variant 6</v>
      </c>
      <c r="F283">
        <f>IF(tbl_transaction[[#This Row],[Type]]="Inbound",VLOOKUP(tbl_transaction[[#This Row],[Reference Number]],barang_masuk[],6,FALSE),IF(tbl_transaction[[#This Row],[Type]]="Outbound",VLOOKUP(tbl_transaction[[#This Row],[Reference Number]],barang_keluar[],6,FALSE),""))</f>
        <v>120</v>
      </c>
      <c r="G283" t="str">
        <f>IF(tbl_transaction[[#This Row],[Type]]="Inbound",VLOOKUP(tbl_transaction[[#This Row],[Reference Number]],barang_masuk[],7,FALSE),IF(tbl_transaction[[#This Row],[Type]]="Outbound",VLOOKUP(tbl_transaction[[#This Row],[Reference Number]],barang_keluar[],7,FALSE),""))</f>
        <v>Box</v>
      </c>
      <c r="H283" t="str">
        <f>IF(tbl_transaction[[#This Row],[Type]]="Inbound",VLOOKUP(tbl_transaction[[#This Row],[Reference Number]],barang_masuk[],3,FALSE),IF(tbl_transaction[[#This Row],[Type]]="Outbound",VLOOKUP(tbl_transaction[[#This Row],[Reference Number]],barang_keluar[],3,FALSE),""))</f>
        <v>PT Supplier 14</v>
      </c>
      <c r="I283" t="str">
        <f>IF(D283='Kartu Stok'!$B$2,COUNTIF($D$3:D283,'Kartu Stok'!$B$2),"")</f>
        <v/>
      </c>
      <c r="L283"/>
    </row>
    <row r="284" spans="1:12" ht="14.5" x14ac:dyDescent="0.35">
      <c r="A284" s="2" t="s">
        <v>761</v>
      </c>
      <c r="B284" s="5">
        <f>IF(LEFT(tbl_transaction[[#This Row],[Reference Number]],2)="GR",VLOOKUP(tbl_transaction[[#This Row],[Reference Number]],barang_masuk[],2,FALSE),IF(LEFT(tbl_transaction[[#This Row],[Reference Number]],2)="DO",VLOOKUP(tbl_transaction[[#This Row],[Reference Number]],barang_keluar[],2,FALSE),""))</f>
        <v>46172</v>
      </c>
      <c r="C284" t="str">
        <f t="shared" si="4"/>
        <v>Inbound</v>
      </c>
      <c r="D284" t="str">
        <f>IF(tbl_transaction[[#This Row],[Type]]="Inbound",VLOOKUP(tbl_transaction[[#This Row],[Reference Number]],barang_masuk[],4,FALSE),IF(tbl_transaction[[#This Row],[Type]]="Outbound",VLOOKUP(tbl_transaction[[#This Row],[Reference Number]],barang_keluar[],4,FALSE),""))</f>
        <v>INS021</v>
      </c>
      <c r="E284" t="str">
        <f>IF(tbl_transaction[[#This Row],[Type]]="Inbound",VLOOKUP(tbl_transaction[[#This Row],[Reference Number]],barang_masuk[],5,FALSE),IF(tbl_transaction[[#This Row],[Type]]="Outbound",VLOOKUP(tbl_transaction[[#This Row],[Reference Number]],barang_keluar[],5,FALSE),""))</f>
        <v>Sarimi Instant Food Variant 21</v>
      </c>
      <c r="F284">
        <f>IF(tbl_transaction[[#This Row],[Type]]="Inbound",VLOOKUP(tbl_transaction[[#This Row],[Reference Number]],barang_masuk[],6,FALSE),IF(tbl_transaction[[#This Row],[Type]]="Outbound",VLOOKUP(tbl_transaction[[#This Row],[Reference Number]],barang_keluar[],6,FALSE),""))</f>
        <v>150</v>
      </c>
      <c r="G284" t="str">
        <f>IF(tbl_transaction[[#This Row],[Type]]="Inbound",VLOOKUP(tbl_transaction[[#This Row],[Reference Number]],barang_masuk[],7,FALSE),IF(tbl_transaction[[#This Row],[Type]]="Outbound",VLOOKUP(tbl_transaction[[#This Row],[Reference Number]],barang_keluar[],7,FALSE),""))</f>
        <v>Pack</v>
      </c>
      <c r="H284" t="str">
        <f>IF(tbl_transaction[[#This Row],[Type]]="Inbound",VLOOKUP(tbl_transaction[[#This Row],[Reference Number]],barang_masuk[],3,FALSE),IF(tbl_transaction[[#This Row],[Type]]="Outbound",VLOOKUP(tbl_transaction[[#This Row],[Reference Number]],barang_keluar[],3,FALSE),""))</f>
        <v>PT Supplier 31</v>
      </c>
      <c r="I284" t="str">
        <f>IF(D284='Kartu Stok'!$B$2,COUNTIF($D$3:D284,'Kartu Stok'!$B$2),"")</f>
        <v/>
      </c>
      <c r="L284"/>
    </row>
    <row r="285" spans="1:12" ht="14.5" x14ac:dyDescent="0.35">
      <c r="A285" s="2" t="s">
        <v>762</v>
      </c>
      <c r="B285" s="5">
        <f>IF(LEFT(tbl_transaction[[#This Row],[Reference Number]],2)="GR",VLOOKUP(tbl_transaction[[#This Row],[Reference Number]],barang_masuk[],2,FALSE),IF(LEFT(tbl_transaction[[#This Row],[Reference Number]],2)="DO",VLOOKUP(tbl_transaction[[#This Row],[Reference Number]],barang_keluar[],2,FALSE),""))</f>
        <v>46108</v>
      </c>
      <c r="C285" t="str">
        <f t="shared" si="4"/>
        <v>Inbound</v>
      </c>
      <c r="D285" t="str">
        <f>IF(tbl_transaction[[#This Row],[Type]]="Inbound",VLOOKUP(tbl_transaction[[#This Row],[Reference Number]],barang_masuk[],4,FALSE),IF(tbl_transaction[[#This Row],[Type]]="Outbound",VLOOKUP(tbl_transaction[[#This Row],[Reference Number]],barang_keluar[],4,FALSE),""))</f>
        <v>BAB020</v>
      </c>
      <c r="E285" t="str">
        <f>IF(tbl_transaction[[#This Row],[Type]]="Inbound",VLOOKUP(tbl_transaction[[#This Row],[Reference Number]],barang_masuk[],5,FALSE),IF(tbl_transaction[[#This Row],[Type]]="Outbound",VLOOKUP(tbl_transaction[[#This Row],[Reference Number]],barang_keluar[],5,FALSE),""))</f>
        <v>Zwitsal Baby Care Variant 20</v>
      </c>
      <c r="F285">
        <f>IF(tbl_transaction[[#This Row],[Type]]="Inbound",VLOOKUP(tbl_transaction[[#This Row],[Reference Number]],barang_masuk[],6,FALSE),IF(tbl_transaction[[#This Row],[Type]]="Outbound",VLOOKUP(tbl_transaction[[#This Row],[Reference Number]],barang_keluar[],6,FALSE),""))</f>
        <v>80</v>
      </c>
      <c r="G285" t="str">
        <f>IF(tbl_transaction[[#This Row],[Type]]="Inbound",VLOOKUP(tbl_transaction[[#This Row],[Reference Number]],barang_masuk[],7,FALSE),IF(tbl_transaction[[#This Row],[Type]]="Outbound",VLOOKUP(tbl_transaction[[#This Row],[Reference Number]],barang_keluar[],7,FALSE),""))</f>
        <v>Pack</v>
      </c>
      <c r="H285" t="str">
        <f>IF(tbl_transaction[[#This Row],[Type]]="Inbound",VLOOKUP(tbl_transaction[[#This Row],[Reference Number]],barang_masuk[],3,FALSE),IF(tbl_transaction[[#This Row],[Type]]="Outbound",VLOOKUP(tbl_transaction[[#This Row],[Reference Number]],barang_keluar[],3,FALSE),""))</f>
        <v>PT Supplier 11</v>
      </c>
      <c r="I285" t="str">
        <f>IF(D285='Kartu Stok'!$B$2,COUNTIF($D$3:D285,'Kartu Stok'!$B$2),"")</f>
        <v/>
      </c>
      <c r="L285"/>
    </row>
    <row r="286" spans="1:12" ht="14.5" x14ac:dyDescent="0.35">
      <c r="A286" s="2" t="s">
        <v>763</v>
      </c>
      <c r="B286" s="5">
        <f>IF(LEFT(tbl_transaction[[#This Row],[Reference Number]],2)="GR",VLOOKUP(tbl_transaction[[#This Row],[Reference Number]],barang_masuk[],2,FALSE),IF(LEFT(tbl_transaction[[#This Row],[Reference Number]],2)="DO",VLOOKUP(tbl_transaction[[#This Row],[Reference Number]],barang_keluar[],2,FALSE),""))</f>
        <v>46064</v>
      </c>
      <c r="C286" t="str">
        <f t="shared" si="4"/>
        <v>Inbound</v>
      </c>
      <c r="D286" t="str">
        <f>IF(tbl_transaction[[#This Row],[Type]]="Inbound",VLOOKUP(tbl_transaction[[#This Row],[Reference Number]],barang_masuk[],4,FALSE),IF(tbl_transaction[[#This Row],[Type]]="Outbound",VLOOKUP(tbl_transaction[[#This Row],[Reference Number]],barang_keluar[],4,FALSE),""))</f>
        <v>SNK004</v>
      </c>
      <c r="E286" t="str">
        <f>IF(tbl_transaction[[#This Row],[Type]]="Inbound",VLOOKUP(tbl_transaction[[#This Row],[Reference Number]],barang_masuk[],5,FALSE),IF(tbl_transaction[[#This Row],[Type]]="Outbound",VLOOKUP(tbl_transaction[[#This Row],[Reference Number]],barang_keluar[],5,FALSE),""))</f>
        <v>Chitato Snack Variant 4</v>
      </c>
      <c r="F286">
        <f>IF(tbl_transaction[[#This Row],[Type]]="Inbound",VLOOKUP(tbl_transaction[[#This Row],[Reference Number]],barang_masuk[],6,FALSE),IF(tbl_transaction[[#This Row],[Type]]="Outbound",VLOOKUP(tbl_transaction[[#This Row],[Reference Number]],barang_keluar[],6,FALSE),""))</f>
        <v>60</v>
      </c>
      <c r="G286" t="str">
        <f>IF(tbl_transaction[[#This Row],[Type]]="Inbound",VLOOKUP(tbl_transaction[[#This Row],[Reference Number]],barang_masuk[],7,FALSE),IF(tbl_transaction[[#This Row],[Type]]="Outbound",VLOOKUP(tbl_transaction[[#This Row],[Reference Number]],barang_keluar[],7,FALSE),""))</f>
        <v>Pack</v>
      </c>
      <c r="H286" t="str">
        <f>IF(tbl_transaction[[#This Row],[Type]]="Inbound",VLOOKUP(tbl_transaction[[#This Row],[Reference Number]],barang_masuk[],3,FALSE),IF(tbl_transaction[[#This Row],[Type]]="Outbound",VLOOKUP(tbl_transaction[[#This Row],[Reference Number]],barang_keluar[],3,FALSE),""))</f>
        <v>PT Supplier 27</v>
      </c>
      <c r="I286" t="str">
        <f>IF(D286='Kartu Stok'!$B$2,COUNTIF($D$3:D286,'Kartu Stok'!$B$2),"")</f>
        <v/>
      </c>
      <c r="L286"/>
    </row>
    <row r="287" spans="1:12" ht="14.5" x14ac:dyDescent="0.35">
      <c r="A287" s="2" t="s">
        <v>764</v>
      </c>
      <c r="B287" s="5">
        <f>IF(LEFT(tbl_transaction[[#This Row],[Reference Number]],2)="GR",VLOOKUP(tbl_transaction[[#This Row],[Reference Number]],barang_masuk[],2,FALSE),IF(LEFT(tbl_transaction[[#This Row],[Reference Number]],2)="DO",VLOOKUP(tbl_transaction[[#This Row],[Reference Number]],barang_keluar[],2,FALSE),""))</f>
        <v>46053</v>
      </c>
      <c r="C287" t="str">
        <f t="shared" si="4"/>
        <v>Inbound</v>
      </c>
      <c r="D287" t="str">
        <f>IF(tbl_transaction[[#This Row],[Type]]="Inbound",VLOOKUP(tbl_transaction[[#This Row],[Reference Number]],barang_masuk[],4,FALSE),IF(tbl_transaction[[#This Row],[Type]]="Outbound",VLOOKUP(tbl_transaction[[#This Row],[Reference Number]],barang_keluar[],4,FALSE),""))</f>
        <v>BAB012</v>
      </c>
      <c r="E287" t="str">
        <f>IF(tbl_transaction[[#This Row],[Type]]="Inbound",VLOOKUP(tbl_transaction[[#This Row],[Reference Number]],barang_masuk[],5,FALSE),IF(tbl_transaction[[#This Row],[Type]]="Outbound",VLOOKUP(tbl_transaction[[#This Row],[Reference Number]],barang_keluar[],5,FALSE),""))</f>
        <v>MamyPoko Baby Care Variant 12</v>
      </c>
      <c r="F287">
        <f>IF(tbl_transaction[[#This Row],[Type]]="Inbound",VLOOKUP(tbl_transaction[[#This Row],[Reference Number]],barang_masuk[],6,FALSE),IF(tbl_transaction[[#This Row],[Type]]="Outbound",VLOOKUP(tbl_transaction[[#This Row],[Reference Number]],barang_keluar[],6,FALSE),""))</f>
        <v>80</v>
      </c>
      <c r="G287" t="str">
        <f>IF(tbl_transaction[[#This Row],[Type]]="Inbound",VLOOKUP(tbl_transaction[[#This Row],[Reference Number]],barang_masuk[],7,FALSE),IF(tbl_transaction[[#This Row],[Type]]="Outbound",VLOOKUP(tbl_transaction[[#This Row],[Reference Number]],barang_keluar[],7,FALSE),""))</f>
        <v>Pack</v>
      </c>
      <c r="H287" t="str">
        <f>IF(tbl_transaction[[#This Row],[Type]]="Inbound",VLOOKUP(tbl_transaction[[#This Row],[Reference Number]],barang_masuk[],3,FALSE),IF(tbl_transaction[[#This Row],[Type]]="Outbound",VLOOKUP(tbl_transaction[[#This Row],[Reference Number]],barang_keluar[],3,FALSE),""))</f>
        <v>PT Supplier 08</v>
      </c>
      <c r="I287" t="str">
        <f>IF(D287='Kartu Stok'!$B$2,COUNTIF($D$3:D287,'Kartu Stok'!$B$2),"")</f>
        <v/>
      </c>
      <c r="L287"/>
    </row>
    <row r="288" spans="1:12" ht="14.5" x14ac:dyDescent="0.35">
      <c r="A288" s="2" t="s">
        <v>765</v>
      </c>
      <c r="B288" s="5">
        <f>IF(LEFT(tbl_transaction[[#This Row],[Reference Number]],2)="GR",VLOOKUP(tbl_transaction[[#This Row],[Reference Number]],barang_masuk[],2,FALSE),IF(LEFT(tbl_transaction[[#This Row],[Reference Number]],2)="DO",VLOOKUP(tbl_transaction[[#This Row],[Reference Number]],barang_keluar[],2,FALSE),""))</f>
        <v>46089</v>
      </c>
      <c r="C288" t="str">
        <f t="shared" si="4"/>
        <v>Inbound</v>
      </c>
      <c r="D288" t="str">
        <f>IF(tbl_transaction[[#This Row],[Type]]="Inbound",VLOOKUP(tbl_transaction[[#This Row],[Reference Number]],barang_masuk[],4,FALSE),IF(tbl_transaction[[#This Row],[Type]]="Outbound",VLOOKUP(tbl_transaction[[#This Row],[Reference Number]],barang_keluar[],4,FALSE),""))</f>
        <v>BAB002</v>
      </c>
      <c r="E288" t="str">
        <f>IF(tbl_transaction[[#This Row],[Type]]="Inbound",VLOOKUP(tbl_transaction[[#This Row],[Reference Number]],barang_masuk[],5,FALSE),IF(tbl_transaction[[#This Row],[Type]]="Outbound",VLOOKUP(tbl_transaction[[#This Row],[Reference Number]],barang_keluar[],5,FALSE),""))</f>
        <v>Zwitsal Baby Care Variant 2</v>
      </c>
      <c r="F288">
        <f>IF(tbl_transaction[[#This Row],[Type]]="Inbound",VLOOKUP(tbl_transaction[[#This Row],[Reference Number]],barang_masuk[],6,FALSE),IF(tbl_transaction[[#This Row],[Type]]="Outbound",VLOOKUP(tbl_transaction[[#This Row],[Reference Number]],barang_keluar[],6,FALSE),""))</f>
        <v>80</v>
      </c>
      <c r="G288" t="str">
        <f>IF(tbl_transaction[[#This Row],[Type]]="Inbound",VLOOKUP(tbl_transaction[[#This Row],[Reference Number]],barang_masuk[],7,FALSE),IF(tbl_transaction[[#This Row],[Type]]="Outbound",VLOOKUP(tbl_transaction[[#This Row],[Reference Number]],barang_keluar[],7,FALSE),""))</f>
        <v>Pack</v>
      </c>
      <c r="H288" t="str">
        <f>IF(tbl_transaction[[#This Row],[Type]]="Inbound",VLOOKUP(tbl_transaction[[#This Row],[Reference Number]],barang_masuk[],3,FALSE),IF(tbl_transaction[[#This Row],[Type]]="Outbound",VLOOKUP(tbl_transaction[[#This Row],[Reference Number]],barang_keluar[],3,FALSE),""))</f>
        <v>PT Supplier 13</v>
      </c>
      <c r="I288" t="str">
        <f>IF(D288='Kartu Stok'!$B$2,COUNTIF($D$3:D288,'Kartu Stok'!$B$2),"")</f>
        <v/>
      </c>
      <c r="L288"/>
    </row>
    <row r="289" spans="1:12" ht="14.5" x14ac:dyDescent="0.35">
      <c r="A289" s="2" t="s">
        <v>766</v>
      </c>
      <c r="B289" s="5">
        <f>IF(LEFT(tbl_transaction[[#This Row],[Reference Number]],2)="GR",VLOOKUP(tbl_transaction[[#This Row],[Reference Number]],barang_masuk[],2,FALSE),IF(LEFT(tbl_transaction[[#This Row],[Reference Number]],2)="DO",VLOOKUP(tbl_transaction[[#This Row],[Reference Number]],barang_keluar[],2,FALSE),""))</f>
        <v>46085</v>
      </c>
      <c r="C289" t="str">
        <f t="shared" si="4"/>
        <v>Inbound</v>
      </c>
      <c r="D289" t="str">
        <f>IF(tbl_transaction[[#This Row],[Type]]="Inbound",VLOOKUP(tbl_transaction[[#This Row],[Reference Number]],barang_masuk[],4,FALSE),IF(tbl_transaction[[#This Row],[Type]]="Outbound",VLOOKUP(tbl_transaction[[#This Row],[Reference Number]],barang_keluar[],4,FALSE),""))</f>
        <v>BEV010</v>
      </c>
      <c r="E289" t="str">
        <f>IF(tbl_transaction[[#This Row],[Type]]="Inbound",VLOOKUP(tbl_transaction[[#This Row],[Reference Number]],barang_masuk[],5,FALSE),IF(tbl_transaction[[#This Row],[Type]]="Outbound",VLOOKUP(tbl_transaction[[#This Row],[Reference Number]],barang_keluar[],5,FALSE),""))</f>
        <v>Coca Cola Beverage Variant 10</v>
      </c>
      <c r="F289">
        <f>IF(tbl_transaction[[#This Row],[Type]]="Inbound",VLOOKUP(tbl_transaction[[#This Row],[Reference Number]],barang_masuk[],6,FALSE),IF(tbl_transaction[[#This Row],[Type]]="Outbound",VLOOKUP(tbl_transaction[[#This Row],[Reference Number]],barang_keluar[],6,FALSE),""))</f>
        <v>80</v>
      </c>
      <c r="G289" t="str">
        <f>IF(tbl_transaction[[#This Row],[Type]]="Inbound",VLOOKUP(tbl_transaction[[#This Row],[Reference Number]],barang_masuk[],7,FALSE),IF(tbl_transaction[[#This Row],[Type]]="Outbound",VLOOKUP(tbl_transaction[[#This Row],[Reference Number]],barang_keluar[],7,FALSE),""))</f>
        <v>Bottle</v>
      </c>
      <c r="H289" t="str">
        <f>IF(tbl_transaction[[#This Row],[Type]]="Inbound",VLOOKUP(tbl_transaction[[#This Row],[Reference Number]],barang_masuk[],3,FALSE),IF(tbl_transaction[[#This Row],[Type]]="Outbound",VLOOKUP(tbl_transaction[[#This Row],[Reference Number]],barang_keluar[],3,FALSE),""))</f>
        <v>PT Supplier 10</v>
      </c>
      <c r="I289" t="str">
        <f>IF(D289='Kartu Stok'!$B$2,COUNTIF($D$3:D289,'Kartu Stok'!$B$2),"")</f>
        <v/>
      </c>
      <c r="L289"/>
    </row>
    <row r="290" spans="1:12" ht="14.5" x14ac:dyDescent="0.35">
      <c r="A290" s="2" t="s">
        <v>767</v>
      </c>
      <c r="B290" s="5">
        <f>IF(LEFT(tbl_transaction[[#This Row],[Reference Number]],2)="GR",VLOOKUP(tbl_transaction[[#This Row],[Reference Number]],barang_masuk[],2,FALSE),IF(LEFT(tbl_transaction[[#This Row],[Reference Number]],2)="DO",VLOOKUP(tbl_transaction[[#This Row],[Reference Number]],barang_keluar[],2,FALSE),""))</f>
        <v>46079</v>
      </c>
      <c r="C290" t="str">
        <f t="shared" si="4"/>
        <v>Inbound</v>
      </c>
      <c r="D290" t="str">
        <f>IF(tbl_transaction[[#This Row],[Type]]="Inbound",VLOOKUP(tbl_transaction[[#This Row],[Reference Number]],barang_masuk[],4,FALSE),IF(tbl_transaction[[#This Row],[Type]]="Outbound",VLOOKUP(tbl_transaction[[#This Row],[Reference Number]],barang_keluar[],4,FALSE),""))</f>
        <v>INS010</v>
      </c>
      <c r="E290" t="str">
        <f>IF(tbl_transaction[[#This Row],[Type]]="Inbound",VLOOKUP(tbl_transaction[[#This Row],[Reference Number]],barang_masuk[],5,FALSE),IF(tbl_transaction[[#This Row],[Type]]="Outbound",VLOOKUP(tbl_transaction[[#This Row],[Reference Number]],barang_keluar[],5,FALSE),""))</f>
        <v>Sarimi Instant Food Variant 10</v>
      </c>
      <c r="F290">
        <f>IF(tbl_transaction[[#This Row],[Type]]="Inbound",VLOOKUP(tbl_transaction[[#This Row],[Reference Number]],barang_masuk[],6,FALSE),IF(tbl_transaction[[#This Row],[Type]]="Outbound",VLOOKUP(tbl_transaction[[#This Row],[Reference Number]],barang_keluar[],6,FALSE),""))</f>
        <v>100</v>
      </c>
      <c r="G290" t="str">
        <f>IF(tbl_transaction[[#This Row],[Type]]="Inbound",VLOOKUP(tbl_transaction[[#This Row],[Reference Number]],barang_masuk[],7,FALSE),IF(tbl_transaction[[#This Row],[Type]]="Outbound",VLOOKUP(tbl_transaction[[#This Row],[Reference Number]],barang_keluar[],7,FALSE),""))</f>
        <v>Pack</v>
      </c>
      <c r="H290" t="str">
        <f>IF(tbl_transaction[[#This Row],[Type]]="Inbound",VLOOKUP(tbl_transaction[[#This Row],[Reference Number]],barang_masuk[],3,FALSE),IF(tbl_transaction[[#This Row],[Type]]="Outbound",VLOOKUP(tbl_transaction[[#This Row],[Reference Number]],barang_keluar[],3,FALSE),""))</f>
        <v>PT Supplier 17</v>
      </c>
      <c r="I290" t="str">
        <f>IF(D290='Kartu Stok'!$B$2,COUNTIF($D$3:D290,'Kartu Stok'!$B$2),"")</f>
        <v/>
      </c>
      <c r="L290"/>
    </row>
    <row r="291" spans="1:12" ht="14.5" x14ac:dyDescent="0.35">
      <c r="A291" s="2" t="s">
        <v>768</v>
      </c>
      <c r="B291" s="5">
        <f>IF(LEFT(tbl_transaction[[#This Row],[Reference Number]],2)="GR",VLOOKUP(tbl_transaction[[#This Row],[Reference Number]],barang_masuk[],2,FALSE),IF(LEFT(tbl_transaction[[#This Row],[Reference Number]],2)="DO",VLOOKUP(tbl_transaction[[#This Row],[Reference Number]],barang_keluar[],2,FALSE),""))</f>
        <v>46198</v>
      </c>
      <c r="C291" t="str">
        <f t="shared" si="4"/>
        <v>Inbound</v>
      </c>
      <c r="D291" t="str">
        <f>IF(tbl_transaction[[#This Row],[Type]]="Inbound",VLOOKUP(tbl_transaction[[#This Row],[Reference Number]],barang_masuk[],4,FALSE),IF(tbl_transaction[[#This Row],[Type]]="Outbound",VLOOKUP(tbl_transaction[[#This Row],[Reference Number]],barang_keluar[],4,FALSE),""))</f>
        <v>DAR010</v>
      </c>
      <c r="E291" t="str">
        <f>IF(tbl_transaction[[#This Row],[Type]]="Inbound",VLOOKUP(tbl_transaction[[#This Row],[Reference Number]],barang_masuk[],5,FALSE),IF(tbl_transaction[[#This Row],[Type]]="Outbound",VLOOKUP(tbl_transaction[[#This Row],[Reference Number]],barang_keluar[],5,FALSE),""))</f>
        <v>Ultra Milk Dairy Variant 10</v>
      </c>
      <c r="F291">
        <f>IF(tbl_transaction[[#This Row],[Type]]="Inbound",VLOOKUP(tbl_transaction[[#This Row],[Reference Number]],barang_masuk[],6,FALSE),IF(tbl_transaction[[#This Row],[Type]]="Outbound",VLOOKUP(tbl_transaction[[#This Row],[Reference Number]],barang_keluar[],6,FALSE),""))</f>
        <v>20</v>
      </c>
      <c r="G291" t="str">
        <f>IF(tbl_transaction[[#This Row],[Type]]="Inbound",VLOOKUP(tbl_transaction[[#This Row],[Reference Number]],barang_masuk[],7,FALSE),IF(tbl_transaction[[#This Row],[Type]]="Outbound",VLOOKUP(tbl_transaction[[#This Row],[Reference Number]],barang_keluar[],7,FALSE),""))</f>
        <v>Box</v>
      </c>
      <c r="H291" t="str">
        <f>IF(tbl_transaction[[#This Row],[Type]]="Inbound",VLOOKUP(tbl_transaction[[#This Row],[Reference Number]],barang_masuk[],3,FALSE),IF(tbl_transaction[[#This Row],[Type]]="Outbound",VLOOKUP(tbl_transaction[[#This Row],[Reference Number]],barang_keluar[],3,FALSE),""))</f>
        <v>PT Supplier 28</v>
      </c>
      <c r="I291" t="str">
        <f>IF(D291='Kartu Stok'!$B$2,COUNTIF($D$3:D291,'Kartu Stok'!$B$2),"")</f>
        <v/>
      </c>
      <c r="L291"/>
    </row>
    <row r="292" spans="1:12" ht="14.5" x14ac:dyDescent="0.35">
      <c r="A292" s="2" t="s">
        <v>769</v>
      </c>
      <c r="B292" s="5">
        <f>IF(LEFT(tbl_transaction[[#This Row],[Reference Number]],2)="GR",VLOOKUP(tbl_transaction[[#This Row],[Reference Number]],barang_masuk[],2,FALSE),IF(LEFT(tbl_transaction[[#This Row],[Reference Number]],2)="DO",VLOOKUP(tbl_transaction[[#This Row],[Reference Number]],barang_keluar[],2,FALSE),""))</f>
        <v>46046</v>
      </c>
      <c r="C292" t="str">
        <f t="shared" si="4"/>
        <v>Inbound</v>
      </c>
      <c r="D292" t="str">
        <f>IF(tbl_transaction[[#This Row],[Type]]="Inbound",VLOOKUP(tbl_transaction[[#This Row],[Reference Number]],barang_masuk[],4,FALSE),IF(tbl_transaction[[#This Row],[Type]]="Outbound",VLOOKUP(tbl_transaction[[#This Row],[Reference Number]],barang_keluar[],4,FALSE),""))</f>
        <v>PER027</v>
      </c>
      <c r="E292" t="str">
        <f>IF(tbl_transaction[[#This Row],[Type]]="Inbound",VLOOKUP(tbl_transaction[[#This Row],[Reference Number]],barang_masuk[],5,FALSE),IF(tbl_transaction[[#This Row],[Type]]="Outbound",VLOOKUP(tbl_transaction[[#This Row],[Reference Number]],barang_keluar[],5,FALSE),""))</f>
        <v>Sunsilk Personal Care Variant 27</v>
      </c>
      <c r="F292">
        <f>IF(tbl_transaction[[#This Row],[Type]]="Inbound",VLOOKUP(tbl_transaction[[#This Row],[Reference Number]],barang_masuk[],6,FALSE),IF(tbl_transaction[[#This Row],[Type]]="Outbound",VLOOKUP(tbl_transaction[[#This Row],[Reference Number]],barang_keluar[],6,FALSE),""))</f>
        <v>150</v>
      </c>
      <c r="G292" t="str">
        <f>IF(tbl_transaction[[#This Row],[Type]]="Inbound",VLOOKUP(tbl_transaction[[#This Row],[Reference Number]],barang_masuk[],7,FALSE),IF(tbl_transaction[[#This Row],[Type]]="Outbound",VLOOKUP(tbl_transaction[[#This Row],[Reference Number]],barang_keluar[],7,FALSE),""))</f>
        <v>Bottle</v>
      </c>
      <c r="H292" t="str">
        <f>IF(tbl_transaction[[#This Row],[Type]]="Inbound",VLOOKUP(tbl_transaction[[#This Row],[Reference Number]],barang_masuk[],3,FALSE),IF(tbl_transaction[[#This Row],[Type]]="Outbound",VLOOKUP(tbl_transaction[[#This Row],[Reference Number]],barang_keluar[],3,FALSE),""))</f>
        <v>PT Supplier 06</v>
      </c>
      <c r="I292" t="str">
        <f>IF(D292='Kartu Stok'!$B$2,COUNTIF($D$3:D292,'Kartu Stok'!$B$2),"")</f>
        <v/>
      </c>
      <c r="L292"/>
    </row>
    <row r="293" spans="1:12" ht="14.5" x14ac:dyDescent="0.35">
      <c r="A293" s="2" t="s">
        <v>770</v>
      </c>
      <c r="B293" s="5">
        <f>IF(LEFT(tbl_transaction[[#This Row],[Reference Number]],2)="GR",VLOOKUP(tbl_transaction[[#This Row],[Reference Number]],barang_masuk[],2,FALSE),IF(LEFT(tbl_transaction[[#This Row],[Reference Number]],2)="DO",VLOOKUP(tbl_transaction[[#This Row],[Reference Number]],barang_keluar[],2,FALSE),""))</f>
        <v>46110</v>
      </c>
      <c r="C293" t="str">
        <f t="shared" si="4"/>
        <v>Inbound</v>
      </c>
      <c r="D293" t="str">
        <f>IF(tbl_transaction[[#This Row],[Type]]="Inbound",VLOOKUP(tbl_transaction[[#This Row],[Reference Number]],barang_masuk[],4,FALSE),IF(tbl_transaction[[#This Row],[Type]]="Outbound",VLOOKUP(tbl_transaction[[#This Row],[Reference Number]],barang_keluar[],4,FALSE),""))</f>
        <v>HOM015</v>
      </c>
      <c r="E293" t="str">
        <f>IF(tbl_transaction[[#This Row],[Type]]="Inbound",VLOOKUP(tbl_transaction[[#This Row],[Reference Number]],barang_masuk[],5,FALSE),IF(tbl_transaction[[#This Row],[Type]]="Outbound",VLOOKUP(tbl_transaction[[#This Row],[Reference Number]],barang_keluar[],5,FALSE),""))</f>
        <v>Sunlight Home Care Variant 15</v>
      </c>
      <c r="F293">
        <f>IF(tbl_transaction[[#This Row],[Type]]="Inbound",VLOOKUP(tbl_transaction[[#This Row],[Reference Number]],barang_masuk[],6,FALSE),IF(tbl_transaction[[#This Row],[Type]]="Outbound",VLOOKUP(tbl_transaction[[#This Row],[Reference Number]],barang_keluar[],6,FALSE),""))</f>
        <v>120</v>
      </c>
      <c r="G293" t="str">
        <f>IF(tbl_transaction[[#This Row],[Type]]="Inbound",VLOOKUP(tbl_transaction[[#This Row],[Reference Number]],barang_masuk[],7,FALSE),IF(tbl_transaction[[#This Row],[Type]]="Outbound",VLOOKUP(tbl_transaction[[#This Row],[Reference Number]],barang_keluar[],7,FALSE),""))</f>
        <v>Pack</v>
      </c>
      <c r="H293" t="str">
        <f>IF(tbl_transaction[[#This Row],[Type]]="Inbound",VLOOKUP(tbl_transaction[[#This Row],[Reference Number]],barang_masuk[],3,FALSE),IF(tbl_transaction[[#This Row],[Type]]="Outbound",VLOOKUP(tbl_transaction[[#This Row],[Reference Number]],barang_keluar[],3,FALSE),""))</f>
        <v>PT Supplier 27</v>
      </c>
      <c r="I293" t="str">
        <f>IF(D293='Kartu Stok'!$B$2,COUNTIF($D$3:D293,'Kartu Stok'!$B$2),"")</f>
        <v/>
      </c>
      <c r="L293"/>
    </row>
    <row r="294" spans="1:12" ht="14.5" x14ac:dyDescent="0.35">
      <c r="A294" s="2" t="s">
        <v>771</v>
      </c>
      <c r="B294" s="5">
        <f>IF(LEFT(tbl_transaction[[#This Row],[Reference Number]],2)="GR",VLOOKUP(tbl_transaction[[#This Row],[Reference Number]],barang_masuk[],2,FALSE),IF(LEFT(tbl_transaction[[#This Row],[Reference Number]],2)="DO",VLOOKUP(tbl_transaction[[#This Row],[Reference Number]],barang_keluar[],2,FALSE),""))</f>
        <v>46062</v>
      </c>
      <c r="C294" t="str">
        <f t="shared" si="4"/>
        <v>Inbound</v>
      </c>
      <c r="D294" t="str">
        <f>IF(tbl_transaction[[#This Row],[Type]]="Inbound",VLOOKUP(tbl_transaction[[#This Row],[Reference Number]],barang_masuk[],4,FALSE),IF(tbl_transaction[[#This Row],[Type]]="Outbound",VLOOKUP(tbl_transaction[[#This Row],[Reference Number]],barang_keluar[],4,FALSE),""))</f>
        <v>HOM015</v>
      </c>
      <c r="E294" t="str">
        <f>IF(tbl_transaction[[#This Row],[Type]]="Inbound",VLOOKUP(tbl_transaction[[#This Row],[Reference Number]],barang_masuk[],5,FALSE),IF(tbl_transaction[[#This Row],[Type]]="Outbound",VLOOKUP(tbl_transaction[[#This Row],[Reference Number]],barang_keluar[],5,FALSE),""))</f>
        <v>Sunlight Home Care Variant 15</v>
      </c>
      <c r="F294">
        <f>IF(tbl_transaction[[#This Row],[Type]]="Inbound",VLOOKUP(tbl_transaction[[#This Row],[Reference Number]],barang_masuk[],6,FALSE),IF(tbl_transaction[[#This Row],[Type]]="Outbound",VLOOKUP(tbl_transaction[[#This Row],[Reference Number]],barang_keluar[],6,FALSE),""))</f>
        <v>200</v>
      </c>
      <c r="G294" t="str">
        <f>IF(tbl_transaction[[#This Row],[Type]]="Inbound",VLOOKUP(tbl_transaction[[#This Row],[Reference Number]],barang_masuk[],7,FALSE),IF(tbl_transaction[[#This Row],[Type]]="Outbound",VLOOKUP(tbl_transaction[[#This Row],[Reference Number]],barang_keluar[],7,FALSE),""))</f>
        <v>Pack</v>
      </c>
      <c r="H294" t="str">
        <f>IF(tbl_transaction[[#This Row],[Type]]="Inbound",VLOOKUP(tbl_transaction[[#This Row],[Reference Number]],barang_masuk[],3,FALSE),IF(tbl_transaction[[#This Row],[Type]]="Outbound",VLOOKUP(tbl_transaction[[#This Row],[Reference Number]],barang_keluar[],3,FALSE),""))</f>
        <v>PT Supplier 27</v>
      </c>
      <c r="I294" t="str">
        <f>IF(D294='Kartu Stok'!$B$2,COUNTIF($D$3:D294,'Kartu Stok'!$B$2),"")</f>
        <v/>
      </c>
      <c r="L294"/>
    </row>
    <row r="295" spans="1:12" ht="14.5" x14ac:dyDescent="0.35">
      <c r="A295" s="2" t="s">
        <v>772</v>
      </c>
      <c r="B295" s="5">
        <f>IF(LEFT(tbl_transaction[[#This Row],[Reference Number]],2)="GR",VLOOKUP(tbl_transaction[[#This Row],[Reference Number]],barang_masuk[],2,FALSE),IF(LEFT(tbl_transaction[[#This Row],[Reference Number]],2)="DO",VLOOKUP(tbl_transaction[[#This Row],[Reference Number]],barang_keluar[],2,FALSE),""))</f>
        <v>46182</v>
      </c>
      <c r="C295" t="str">
        <f t="shared" si="4"/>
        <v>Inbound</v>
      </c>
      <c r="D295" t="str">
        <f>IF(tbl_transaction[[#This Row],[Type]]="Inbound",VLOOKUP(tbl_transaction[[#This Row],[Reference Number]],barang_masuk[],4,FALSE),IF(tbl_transaction[[#This Row],[Type]]="Outbound",VLOOKUP(tbl_transaction[[#This Row],[Reference Number]],barang_keluar[],4,FALSE),""))</f>
        <v>HOM007</v>
      </c>
      <c r="E295" t="str">
        <f>IF(tbl_transaction[[#This Row],[Type]]="Inbound",VLOOKUP(tbl_transaction[[#This Row],[Reference Number]],barang_masuk[],5,FALSE),IF(tbl_transaction[[#This Row],[Type]]="Outbound",VLOOKUP(tbl_transaction[[#This Row],[Reference Number]],barang_keluar[],5,FALSE),""))</f>
        <v>Sunlight Home Care Variant 7</v>
      </c>
      <c r="F295">
        <f>IF(tbl_transaction[[#This Row],[Type]]="Inbound",VLOOKUP(tbl_transaction[[#This Row],[Reference Number]],barang_masuk[],6,FALSE),IF(tbl_transaction[[#This Row],[Type]]="Outbound",VLOOKUP(tbl_transaction[[#This Row],[Reference Number]],barang_keluar[],6,FALSE),""))</f>
        <v>40</v>
      </c>
      <c r="G295" t="str">
        <f>IF(tbl_transaction[[#This Row],[Type]]="Inbound",VLOOKUP(tbl_transaction[[#This Row],[Reference Number]],barang_masuk[],7,FALSE),IF(tbl_transaction[[#This Row],[Type]]="Outbound",VLOOKUP(tbl_transaction[[#This Row],[Reference Number]],barang_keluar[],7,FALSE),""))</f>
        <v>Pack</v>
      </c>
      <c r="H295" t="str">
        <f>IF(tbl_transaction[[#This Row],[Type]]="Inbound",VLOOKUP(tbl_transaction[[#This Row],[Reference Number]],barang_masuk[],3,FALSE),IF(tbl_transaction[[#This Row],[Type]]="Outbound",VLOOKUP(tbl_transaction[[#This Row],[Reference Number]],barang_keluar[],3,FALSE),""))</f>
        <v>PT Supplier 27</v>
      </c>
      <c r="I295" t="str">
        <f>IF(D295='Kartu Stok'!$B$2,COUNTIF($D$3:D295,'Kartu Stok'!$B$2),"")</f>
        <v/>
      </c>
      <c r="L295"/>
    </row>
    <row r="296" spans="1:12" ht="14.5" x14ac:dyDescent="0.35">
      <c r="A296" s="2" t="s">
        <v>773</v>
      </c>
      <c r="B296" s="5">
        <f>IF(LEFT(tbl_transaction[[#This Row],[Reference Number]],2)="GR",VLOOKUP(tbl_transaction[[#This Row],[Reference Number]],barang_masuk[],2,FALSE),IF(LEFT(tbl_transaction[[#This Row],[Reference Number]],2)="DO",VLOOKUP(tbl_transaction[[#This Row],[Reference Number]],barang_keluar[],2,FALSE),""))</f>
        <v>46117</v>
      </c>
      <c r="C296" t="str">
        <f t="shared" si="4"/>
        <v>Inbound</v>
      </c>
      <c r="D296" t="str">
        <f>IF(tbl_transaction[[#This Row],[Type]]="Inbound",VLOOKUP(tbl_transaction[[#This Row],[Reference Number]],barang_masuk[],4,FALSE),IF(tbl_transaction[[#This Row],[Type]]="Outbound",VLOOKUP(tbl_transaction[[#This Row],[Reference Number]],barang_keluar[],4,FALSE),""))</f>
        <v>BEV019</v>
      </c>
      <c r="E296" t="str">
        <f>IF(tbl_transaction[[#This Row],[Type]]="Inbound",VLOOKUP(tbl_transaction[[#This Row],[Reference Number]],barang_masuk[],5,FALSE),IF(tbl_transaction[[#This Row],[Type]]="Outbound",VLOOKUP(tbl_transaction[[#This Row],[Reference Number]],barang_keluar[],5,FALSE),""))</f>
        <v>Aqua Beverage Variant 19</v>
      </c>
      <c r="F296">
        <f>IF(tbl_transaction[[#This Row],[Type]]="Inbound",VLOOKUP(tbl_transaction[[#This Row],[Reference Number]],barang_masuk[],6,FALSE),IF(tbl_transaction[[#This Row],[Type]]="Outbound",VLOOKUP(tbl_transaction[[#This Row],[Reference Number]],barang_keluar[],6,FALSE),""))</f>
        <v>100</v>
      </c>
      <c r="G296" t="str">
        <f>IF(tbl_transaction[[#This Row],[Type]]="Inbound",VLOOKUP(tbl_transaction[[#This Row],[Reference Number]],barang_masuk[],7,FALSE),IF(tbl_transaction[[#This Row],[Type]]="Outbound",VLOOKUP(tbl_transaction[[#This Row],[Reference Number]],barang_keluar[],7,FALSE),""))</f>
        <v>Bottle</v>
      </c>
      <c r="H296" t="str">
        <f>IF(tbl_transaction[[#This Row],[Type]]="Inbound",VLOOKUP(tbl_transaction[[#This Row],[Reference Number]],barang_masuk[],3,FALSE),IF(tbl_transaction[[#This Row],[Type]]="Outbound",VLOOKUP(tbl_transaction[[#This Row],[Reference Number]],barang_keluar[],3,FALSE),""))</f>
        <v>PT Supplier 26</v>
      </c>
      <c r="I296" t="str">
        <f>IF(D296='Kartu Stok'!$B$2,COUNTIF($D$3:D296,'Kartu Stok'!$B$2),"")</f>
        <v/>
      </c>
      <c r="L296"/>
    </row>
    <row r="297" spans="1:12" ht="14.5" x14ac:dyDescent="0.35">
      <c r="A297" s="2" t="s">
        <v>774</v>
      </c>
      <c r="B297" s="5">
        <f>IF(LEFT(tbl_transaction[[#This Row],[Reference Number]],2)="GR",VLOOKUP(tbl_transaction[[#This Row],[Reference Number]],barang_masuk[],2,FALSE),IF(LEFT(tbl_transaction[[#This Row],[Reference Number]],2)="DO",VLOOKUP(tbl_transaction[[#This Row],[Reference Number]],barang_keluar[],2,FALSE),""))</f>
        <v>46125</v>
      </c>
      <c r="C297" t="str">
        <f t="shared" si="4"/>
        <v>Inbound</v>
      </c>
      <c r="D297" t="str">
        <f>IF(tbl_transaction[[#This Row],[Type]]="Inbound",VLOOKUP(tbl_transaction[[#This Row],[Reference Number]],barang_masuk[],4,FALSE),IF(tbl_transaction[[#This Row],[Type]]="Outbound",VLOOKUP(tbl_transaction[[#This Row],[Reference Number]],barang_keluar[],4,FALSE),""))</f>
        <v>PER002</v>
      </c>
      <c r="E297" t="str">
        <f>IF(tbl_transaction[[#This Row],[Type]]="Inbound",VLOOKUP(tbl_transaction[[#This Row],[Reference Number]],barang_masuk[],5,FALSE),IF(tbl_transaction[[#This Row],[Type]]="Outbound",VLOOKUP(tbl_transaction[[#This Row],[Reference Number]],barang_keluar[],5,FALSE),""))</f>
        <v>Lifebuoy Personal Care Variant 2</v>
      </c>
      <c r="F297">
        <f>IF(tbl_transaction[[#This Row],[Type]]="Inbound",VLOOKUP(tbl_transaction[[#This Row],[Reference Number]],barang_masuk[],6,FALSE),IF(tbl_transaction[[#This Row],[Type]]="Outbound",VLOOKUP(tbl_transaction[[#This Row],[Reference Number]],barang_keluar[],6,FALSE),""))</f>
        <v>80</v>
      </c>
      <c r="G297" t="str">
        <f>IF(tbl_transaction[[#This Row],[Type]]="Inbound",VLOOKUP(tbl_transaction[[#This Row],[Reference Number]],barang_masuk[],7,FALSE),IF(tbl_transaction[[#This Row],[Type]]="Outbound",VLOOKUP(tbl_transaction[[#This Row],[Reference Number]],barang_keluar[],7,FALSE),""))</f>
        <v>Bottle</v>
      </c>
      <c r="H297" t="str">
        <f>IF(tbl_transaction[[#This Row],[Type]]="Inbound",VLOOKUP(tbl_transaction[[#This Row],[Reference Number]],barang_masuk[],3,FALSE),IF(tbl_transaction[[#This Row],[Type]]="Outbound",VLOOKUP(tbl_transaction[[#This Row],[Reference Number]],barang_keluar[],3,FALSE),""))</f>
        <v>PT Supplier 31</v>
      </c>
      <c r="I297" t="str">
        <f>IF(D297='Kartu Stok'!$B$2,COUNTIF($D$3:D297,'Kartu Stok'!$B$2),"")</f>
        <v/>
      </c>
      <c r="L297"/>
    </row>
    <row r="298" spans="1:12" ht="14.5" x14ac:dyDescent="0.35">
      <c r="A298" s="2" t="s">
        <v>775</v>
      </c>
      <c r="B298" s="5">
        <f>IF(LEFT(tbl_transaction[[#This Row],[Reference Number]],2)="GR",VLOOKUP(tbl_transaction[[#This Row],[Reference Number]],barang_masuk[],2,FALSE),IF(LEFT(tbl_transaction[[#This Row],[Reference Number]],2)="DO",VLOOKUP(tbl_transaction[[#This Row],[Reference Number]],barang_keluar[],2,FALSE),""))</f>
        <v>46142</v>
      </c>
      <c r="C298" t="str">
        <f t="shared" si="4"/>
        <v>Inbound</v>
      </c>
      <c r="D298" t="str">
        <f>IF(tbl_transaction[[#This Row],[Type]]="Inbound",VLOOKUP(tbl_transaction[[#This Row],[Reference Number]],barang_masuk[],4,FALSE),IF(tbl_transaction[[#This Row],[Type]]="Outbound",VLOOKUP(tbl_transaction[[#This Row],[Reference Number]],barang_keluar[],4,FALSE),""))</f>
        <v>BEV028</v>
      </c>
      <c r="E298" t="str">
        <f>IF(tbl_transaction[[#This Row],[Type]]="Inbound",VLOOKUP(tbl_transaction[[#This Row],[Reference Number]],barang_masuk[],5,FALSE),IF(tbl_transaction[[#This Row],[Type]]="Outbound",VLOOKUP(tbl_transaction[[#This Row],[Reference Number]],barang_keluar[],5,FALSE),""))</f>
        <v>Pocari Beverage Variant 28</v>
      </c>
      <c r="F298">
        <f>IF(tbl_transaction[[#This Row],[Type]]="Inbound",VLOOKUP(tbl_transaction[[#This Row],[Reference Number]],barang_masuk[],6,FALSE),IF(tbl_transaction[[#This Row],[Type]]="Outbound",VLOOKUP(tbl_transaction[[#This Row],[Reference Number]],barang_keluar[],6,FALSE),""))</f>
        <v>30</v>
      </c>
      <c r="G298" t="str">
        <f>IF(tbl_transaction[[#This Row],[Type]]="Inbound",VLOOKUP(tbl_transaction[[#This Row],[Reference Number]],barang_masuk[],7,FALSE),IF(tbl_transaction[[#This Row],[Type]]="Outbound",VLOOKUP(tbl_transaction[[#This Row],[Reference Number]],barang_keluar[],7,FALSE),""))</f>
        <v>Bottle</v>
      </c>
      <c r="H298" t="str">
        <f>IF(tbl_transaction[[#This Row],[Type]]="Inbound",VLOOKUP(tbl_transaction[[#This Row],[Reference Number]],barang_masuk[],3,FALSE),IF(tbl_transaction[[#This Row],[Type]]="Outbound",VLOOKUP(tbl_transaction[[#This Row],[Reference Number]],barang_keluar[],3,FALSE),""))</f>
        <v>PT Supplier 05</v>
      </c>
      <c r="I298" t="str">
        <f>IF(D298='Kartu Stok'!$B$2,COUNTIF($D$3:D298,'Kartu Stok'!$B$2),"")</f>
        <v/>
      </c>
      <c r="L298"/>
    </row>
    <row r="299" spans="1:12" ht="14.5" x14ac:dyDescent="0.35">
      <c r="A299" s="2" t="s">
        <v>776</v>
      </c>
      <c r="B299" s="5">
        <f>IF(LEFT(tbl_transaction[[#This Row],[Reference Number]],2)="GR",VLOOKUP(tbl_transaction[[#This Row],[Reference Number]],barang_masuk[],2,FALSE),IF(LEFT(tbl_transaction[[#This Row],[Reference Number]],2)="DO",VLOOKUP(tbl_transaction[[#This Row],[Reference Number]],barang_keluar[],2,FALSE),""))</f>
        <v>46151</v>
      </c>
      <c r="C299" t="str">
        <f t="shared" si="4"/>
        <v>Inbound</v>
      </c>
      <c r="D299" t="str">
        <f>IF(tbl_transaction[[#This Row],[Type]]="Inbound",VLOOKUP(tbl_transaction[[#This Row],[Reference Number]],barang_masuk[],4,FALSE),IF(tbl_transaction[[#This Row],[Type]]="Outbound",VLOOKUP(tbl_transaction[[#This Row],[Reference Number]],barang_keluar[],4,FALSE),""))</f>
        <v>INS022</v>
      </c>
      <c r="E299" t="str">
        <f>IF(tbl_transaction[[#This Row],[Type]]="Inbound",VLOOKUP(tbl_transaction[[#This Row],[Reference Number]],barang_masuk[],5,FALSE),IF(tbl_transaction[[#This Row],[Type]]="Outbound",VLOOKUP(tbl_transaction[[#This Row],[Reference Number]],barang_keluar[],5,FALSE),""))</f>
        <v>Supermi Instant Food Variant 22</v>
      </c>
      <c r="F299">
        <f>IF(tbl_transaction[[#This Row],[Type]]="Inbound",VLOOKUP(tbl_transaction[[#This Row],[Reference Number]],barang_masuk[],6,FALSE),IF(tbl_transaction[[#This Row],[Type]]="Outbound",VLOOKUP(tbl_transaction[[#This Row],[Reference Number]],barang_keluar[],6,FALSE),""))</f>
        <v>60</v>
      </c>
      <c r="G299" t="str">
        <f>IF(tbl_transaction[[#This Row],[Type]]="Inbound",VLOOKUP(tbl_transaction[[#This Row],[Reference Number]],barang_masuk[],7,FALSE),IF(tbl_transaction[[#This Row],[Type]]="Outbound",VLOOKUP(tbl_transaction[[#This Row],[Reference Number]],barang_keluar[],7,FALSE),""))</f>
        <v>Pack</v>
      </c>
      <c r="H299" t="str">
        <f>IF(tbl_transaction[[#This Row],[Type]]="Inbound",VLOOKUP(tbl_transaction[[#This Row],[Reference Number]],barang_masuk[],3,FALSE),IF(tbl_transaction[[#This Row],[Type]]="Outbound",VLOOKUP(tbl_transaction[[#This Row],[Reference Number]],barang_keluar[],3,FALSE),""))</f>
        <v>PT Supplier 23</v>
      </c>
      <c r="I299" t="str">
        <f>IF(D299='Kartu Stok'!$B$2,COUNTIF($D$3:D299,'Kartu Stok'!$B$2),"")</f>
        <v/>
      </c>
      <c r="L299"/>
    </row>
    <row r="300" spans="1:12" ht="14.5" x14ac:dyDescent="0.35">
      <c r="A300" s="2" t="s">
        <v>777</v>
      </c>
      <c r="B300" s="5">
        <f>IF(LEFT(tbl_transaction[[#This Row],[Reference Number]],2)="GR",VLOOKUP(tbl_transaction[[#This Row],[Reference Number]],barang_masuk[],2,FALSE),IF(LEFT(tbl_transaction[[#This Row],[Reference Number]],2)="DO",VLOOKUP(tbl_transaction[[#This Row],[Reference Number]],barang_keluar[],2,FALSE),""))</f>
        <v>46038</v>
      </c>
      <c r="C300" t="str">
        <f t="shared" si="4"/>
        <v>Inbound</v>
      </c>
      <c r="D300" t="str">
        <f>IF(tbl_transaction[[#This Row],[Type]]="Inbound",VLOOKUP(tbl_transaction[[#This Row],[Reference Number]],barang_masuk[],4,FALSE),IF(tbl_transaction[[#This Row],[Type]]="Outbound",VLOOKUP(tbl_transaction[[#This Row],[Reference Number]],barang_keluar[],4,FALSE),""))</f>
        <v>SNK020</v>
      </c>
      <c r="E300" t="str">
        <f>IF(tbl_transaction[[#This Row],[Type]]="Inbound",VLOOKUP(tbl_transaction[[#This Row],[Reference Number]],barang_masuk[],5,FALSE),IF(tbl_transaction[[#This Row],[Type]]="Outbound",VLOOKUP(tbl_transaction[[#This Row],[Reference Number]],barang_keluar[],5,FALSE),""))</f>
        <v>Qtela Snack Variant 20</v>
      </c>
      <c r="F300">
        <f>IF(tbl_transaction[[#This Row],[Type]]="Inbound",VLOOKUP(tbl_transaction[[#This Row],[Reference Number]],barang_masuk[],6,FALSE),IF(tbl_transaction[[#This Row],[Type]]="Outbound",VLOOKUP(tbl_transaction[[#This Row],[Reference Number]],barang_keluar[],6,FALSE),""))</f>
        <v>150</v>
      </c>
      <c r="G300" t="str">
        <f>IF(tbl_transaction[[#This Row],[Type]]="Inbound",VLOOKUP(tbl_transaction[[#This Row],[Reference Number]],barang_masuk[],7,FALSE),IF(tbl_transaction[[#This Row],[Type]]="Outbound",VLOOKUP(tbl_transaction[[#This Row],[Reference Number]],barang_keluar[],7,FALSE),""))</f>
        <v>Pack</v>
      </c>
      <c r="H300" t="str">
        <f>IF(tbl_transaction[[#This Row],[Type]]="Inbound",VLOOKUP(tbl_transaction[[#This Row],[Reference Number]],barang_masuk[],3,FALSE),IF(tbl_transaction[[#This Row],[Type]]="Outbound",VLOOKUP(tbl_transaction[[#This Row],[Reference Number]],barang_keluar[],3,FALSE),""))</f>
        <v>PT Supplier 20</v>
      </c>
      <c r="I300" t="str">
        <f>IF(D300='Kartu Stok'!$B$2,COUNTIF($D$3:D300,'Kartu Stok'!$B$2),"")</f>
        <v/>
      </c>
      <c r="L300"/>
    </row>
    <row r="301" spans="1:12" ht="14.5" x14ac:dyDescent="0.35">
      <c r="A301" s="2" t="s">
        <v>778</v>
      </c>
      <c r="B301" s="5">
        <f>IF(LEFT(tbl_transaction[[#This Row],[Reference Number]],2)="GR",VLOOKUP(tbl_transaction[[#This Row],[Reference Number]],barang_masuk[],2,FALSE),IF(LEFT(tbl_transaction[[#This Row],[Reference Number]],2)="DO",VLOOKUP(tbl_transaction[[#This Row],[Reference Number]],barang_keluar[],2,FALSE),""))</f>
        <v>46109</v>
      </c>
      <c r="C301" t="str">
        <f t="shared" si="4"/>
        <v>Inbound</v>
      </c>
      <c r="D301" t="str">
        <f>IF(tbl_transaction[[#This Row],[Type]]="Inbound",VLOOKUP(tbl_transaction[[#This Row],[Reference Number]],barang_masuk[],4,FALSE),IF(tbl_transaction[[#This Row],[Type]]="Outbound",VLOOKUP(tbl_transaction[[#This Row],[Reference Number]],barang_keluar[],4,FALSE),""))</f>
        <v>DAR013</v>
      </c>
      <c r="E301" t="str">
        <f>IF(tbl_transaction[[#This Row],[Type]]="Inbound",VLOOKUP(tbl_transaction[[#This Row],[Reference Number]],barang_masuk[],5,FALSE),IF(tbl_transaction[[#This Row],[Type]]="Outbound",VLOOKUP(tbl_transaction[[#This Row],[Reference Number]],barang_keluar[],5,FALSE),""))</f>
        <v>Indomilk Dairy Variant 13</v>
      </c>
      <c r="F301">
        <f>IF(tbl_transaction[[#This Row],[Type]]="Inbound",VLOOKUP(tbl_transaction[[#This Row],[Reference Number]],barang_masuk[],6,FALSE),IF(tbl_transaction[[#This Row],[Type]]="Outbound",VLOOKUP(tbl_transaction[[#This Row],[Reference Number]],barang_keluar[],6,FALSE),""))</f>
        <v>150</v>
      </c>
      <c r="G301" t="str">
        <f>IF(tbl_transaction[[#This Row],[Type]]="Inbound",VLOOKUP(tbl_transaction[[#This Row],[Reference Number]],barang_masuk[],7,FALSE),IF(tbl_transaction[[#This Row],[Type]]="Outbound",VLOOKUP(tbl_transaction[[#This Row],[Reference Number]],barang_keluar[],7,FALSE),""))</f>
        <v>Box</v>
      </c>
      <c r="H301" t="str">
        <f>IF(tbl_transaction[[#This Row],[Type]]="Inbound",VLOOKUP(tbl_transaction[[#This Row],[Reference Number]],barang_masuk[],3,FALSE),IF(tbl_transaction[[#This Row],[Type]]="Outbound",VLOOKUP(tbl_transaction[[#This Row],[Reference Number]],barang_keluar[],3,FALSE),""))</f>
        <v>PT Supplier 15</v>
      </c>
      <c r="I301" t="str">
        <f>IF(D301='Kartu Stok'!$B$2,COUNTIF($D$3:D301,'Kartu Stok'!$B$2),"")</f>
        <v/>
      </c>
      <c r="L301"/>
    </row>
    <row r="302" spans="1:12" ht="14.5" x14ac:dyDescent="0.35">
      <c r="A302" s="2" t="s">
        <v>779</v>
      </c>
      <c r="B302" s="5">
        <f>IF(LEFT(tbl_transaction[[#This Row],[Reference Number]],2)="GR",VLOOKUP(tbl_transaction[[#This Row],[Reference Number]],barang_masuk[],2,FALSE),IF(LEFT(tbl_transaction[[#This Row],[Reference Number]],2)="DO",VLOOKUP(tbl_transaction[[#This Row],[Reference Number]],barang_keluar[],2,FALSE),""))</f>
        <v>46050</v>
      </c>
      <c r="C302" t="str">
        <f t="shared" si="4"/>
        <v>Inbound</v>
      </c>
      <c r="D302" t="str">
        <f>IF(tbl_transaction[[#This Row],[Type]]="Inbound",VLOOKUP(tbl_transaction[[#This Row],[Reference Number]],barang_masuk[],4,FALSE),IF(tbl_transaction[[#This Row],[Type]]="Outbound",VLOOKUP(tbl_transaction[[#This Row],[Reference Number]],barang_keluar[],4,FALSE),""))</f>
        <v>BEV010</v>
      </c>
      <c r="E302" t="str">
        <f>IF(tbl_transaction[[#This Row],[Type]]="Inbound",VLOOKUP(tbl_transaction[[#This Row],[Reference Number]],barang_masuk[],5,FALSE),IF(tbl_transaction[[#This Row],[Type]]="Outbound",VLOOKUP(tbl_transaction[[#This Row],[Reference Number]],barang_keluar[],5,FALSE),""))</f>
        <v>Coca Cola Beverage Variant 10</v>
      </c>
      <c r="F302">
        <f>IF(tbl_transaction[[#This Row],[Type]]="Inbound",VLOOKUP(tbl_transaction[[#This Row],[Reference Number]],barang_masuk[],6,FALSE),IF(tbl_transaction[[#This Row],[Type]]="Outbound",VLOOKUP(tbl_transaction[[#This Row],[Reference Number]],barang_keluar[],6,FALSE),""))</f>
        <v>30</v>
      </c>
      <c r="G302" t="str">
        <f>IF(tbl_transaction[[#This Row],[Type]]="Inbound",VLOOKUP(tbl_transaction[[#This Row],[Reference Number]],barang_masuk[],7,FALSE),IF(tbl_transaction[[#This Row],[Type]]="Outbound",VLOOKUP(tbl_transaction[[#This Row],[Reference Number]],barang_keluar[],7,FALSE),""))</f>
        <v>Bottle</v>
      </c>
      <c r="H302" t="str">
        <f>IF(tbl_transaction[[#This Row],[Type]]="Inbound",VLOOKUP(tbl_transaction[[#This Row],[Reference Number]],barang_masuk[],3,FALSE),IF(tbl_transaction[[#This Row],[Type]]="Outbound",VLOOKUP(tbl_transaction[[#This Row],[Reference Number]],barang_keluar[],3,FALSE),""))</f>
        <v>PT Supplier 10</v>
      </c>
      <c r="I302" t="str">
        <f>IF(D302='Kartu Stok'!$B$2,COUNTIF($D$3:D302,'Kartu Stok'!$B$2),"")</f>
        <v/>
      </c>
      <c r="L302"/>
    </row>
    <row r="303" spans="1:12" ht="14.5" x14ac:dyDescent="0.35">
      <c r="A303" s="2" t="s">
        <v>780</v>
      </c>
      <c r="B303" s="5">
        <f>IF(LEFT(tbl_transaction[[#This Row],[Reference Number]],2)="GR",VLOOKUP(tbl_transaction[[#This Row],[Reference Number]],barang_masuk[],2,FALSE),IF(LEFT(tbl_transaction[[#This Row],[Reference Number]],2)="DO",VLOOKUP(tbl_transaction[[#This Row],[Reference Number]],barang_keluar[],2,FALSE),""))</f>
        <v>46064</v>
      </c>
      <c r="C303" t="str">
        <f t="shared" si="4"/>
        <v>Inbound</v>
      </c>
      <c r="D303" t="str">
        <f>IF(tbl_transaction[[#This Row],[Type]]="Inbound",VLOOKUP(tbl_transaction[[#This Row],[Reference Number]],barang_masuk[],4,FALSE),IF(tbl_transaction[[#This Row],[Type]]="Outbound",VLOOKUP(tbl_transaction[[#This Row],[Reference Number]],barang_keluar[],4,FALSE),""))</f>
        <v>INS009</v>
      </c>
      <c r="E303" t="str">
        <f>IF(tbl_transaction[[#This Row],[Type]]="Inbound",VLOOKUP(tbl_transaction[[#This Row],[Reference Number]],barang_masuk[],5,FALSE),IF(tbl_transaction[[#This Row],[Type]]="Outbound",VLOOKUP(tbl_transaction[[#This Row],[Reference Number]],barang_keluar[],5,FALSE),""))</f>
        <v>Sarimi Instant Food Variant 9</v>
      </c>
      <c r="F303">
        <f>IF(tbl_transaction[[#This Row],[Type]]="Inbound",VLOOKUP(tbl_transaction[[#This Row],[Reference Number]],barang_masuk[],6,FALSE),IF(tbl_transaction[[#This Row],[Type]]="Outbound",VLOOKUP(tbl_transaction[[#This Row],[Reference Number]],barang_keluar[],6,FALSE),""))</f>
        <v>30</v>
      </c>
      <c r="G303" t="str">
        <f>IF(tbl_transaction[[#This Row],[Type]]="Inbound",VLOOKUP(tbl_transaction[[#This Row],[Reference Number]],barang_masuk[],7,FALSE),IF(tbl_transaction[[#This Row],[Type]]="Outbound",VLOOKUP(tbl_transaction[[#This Row],[Reference Number]],barang_keluar[],7,FALSE),""))</f>
        <v>Pack</v>
      </c>
      <c r="H303" t="str">
        <f>IF(tbl_transaction[[#This Row],[Type]]="Inbound",VLOOKUP(tbl_transaction[[#This Row],[Reference Number]],barang_masuk[],3,FALSE),IF(tbl_transaction[[#This Row],[Type]]="Outbound",VLOOKUP(tbl_transaction[[#This Row],[Reference Number]],barang_keluar[],3,FALSE),""))</f>
        <v>PT Supplier 13</v>
      </c>
      <c r="I303" t="str">
        <f>IF(D303='Kartu Stok'!$B$2,COUNTIF($D$3:D303,'Kartu Stok'!$B$2),"")</f>
        <v/>
      </c>
      <c r="L303"/>
    </row>
    <row r="304" spans="1:12" ht="14.5" x14ac:dyDescent="0.35">
      <c r="A304" s="2" t="s">
        <v>781</v>
      </c>
      <c r="B304" s="5">
        <f>IF(LEFT(tbl_transaction[[#This Row],[Reference Number]],2)="GR",VLOOKUP(tbl_transaction[[#This Row],[Reference Number]],barang_masuk[],2,FALSE),IF(LEFT(tbl_transaction[[#This Row],[Reference Number]],2)="DO",VLOOKUP(tbl_transaction[[#This Row],[Reference Number]],barang_keluar[],2,FALSE),""))</f>
        <v>46091</v>
      </c>
      <c r="C304" t="str">
        <f t="shared" si="4"/>
        <v>Inbound</v>
      </c>
      <c r="D304" t="str">
        <f>IF(tbl_transaction[[#This Row],[Type]]="Inbound",VLOOKUP(tbl_transaction[[#This Row],[Reference Number]],barang_masuk[],4,FALSE),IF(tbl_transaction[[#This Row],[Type]]="Outbound",VLOOKUP(tbl_transaction[[#This Row],[Reference Number]],barang_keluar[],4,FALSE),""))</f>
        <v>BEV013</v>
      </c>
      <c r="E304" t="str">
        <f>IF(tbl_transaction[[#This Row],[Type]]="Inbound",VLOOKUP(tbl_transaction[[#This Row],[Reference Number]],barang_masuk[],5,FALSE),IF(tbl_transaction[[#This Row],[Type]]="Outbound",VLOOKUP(tbl_transaction[[#This Row],[Reference Number]],barang_keluar[],5,FALSE),""))</f>
        <v>Sosro Beverage Variant 13</v>
      </c>
      <c r="F304">
        <f>IF(tbl_transaction[[#This Row],[Type]]="Inbound",VLOOKUP(tbl_transaction[[#This Row],[Reference Number]],barang_masuk[],6,FALSE),IF(tbl_transaction[[#This Row],[Type]]="Outbound",VLOOKUP(tbl_transaction[[#This Row],[Reference Number]],barang_keluar[],6,FALSE),""))</f>
        <v>40</v>
      </c>
      <c r="G304" t="str">
        <f>IF(tbl_transaction[[#This Row],[Type]]="Inbound",VLOOKUP(tbl_transaction[[#This Row],[Reference Number]],barang_masuk[],7,FALSE),IF(tbl_transaction[[#This Row],[Type]]="Outbound",VLOOKUP(tbl_transaction[[#This Row],[Reference Number]],barang_keluar[],7,FALSE),""))</f>
        <v>Bottle</v>
      </c>
      <c r="H304" t="str">
        <f>IF(tbl_transaction[[#This Row],[Type]]="Inbound",VLOOKUP(tbl_transaction[[#This Row],[Reference Number]],barang_masuk[],3,FALSE),IF(tbl_transaction[[#This Row],[Type]]="Outbound",VLOOKUP(tbl_transaction[[#This Row],[Reference Number]],barang_keluar[],3,FALSE),""))</f>
        <v>PT Supplier 22</v>
      </c>
      <c r="I304" t="str">
        <f>IF(D304='Kartu Stok'!$B$2,COUNTIF($D$3:D304,'Kartu Stok'!$B$2),"")</f>
        <v/>
      </c>
      <c r="L304"/>
    </row>
    <row r="305" spans="1:12" ht="14.5" x14ac:dyDescent="0.35">
      <c r="A305" s="2" t="s">
        <v>782</v>
      </c>
      <c r="B305" s="5">
        <f>IF(LEFT(tbl_transaction[[#This Row],[Reference Number]],2)="GR",VLOOKUP(tbl_transaction[[#This Row],[Reference Number]],barang_masuk[],2,FALSE),IF(LEFT(tbl_transaction[[#This Row],[Reference Number]],2)="DO",VLOOKUP(tbl_transaction[[#This Row],[Reference Number]],barang_keluar[],2,FALSE),""))</f>
        <v>46089</v>
      </c>
      <c r="C305" t="str">
        <f t="shared" si="4"/>
        <v>Inbound</v>
      </c>
      <c r="D305" t="str">
        <f>IF(tbl_transaction[[#This Row],[Type]]="Inbound",VLOOKUP(tbl_transaction[[#This Row],[Reference Number]],barang_masuk[],4,FALSE),IF(tbl_transaction[[#This Row],[Type]]="Outbound",VLOOKUP(tbl_transaction[[#This Row],[Reference Number]],barang_keluar[],4,FALSE),""))</f>
        <v>BEV024</v>
      </c>
      <c r="E305" t="str">
        <f>IF(tbl_transaction[[#This Row],[Type]]="Inbound",VLOOKUP(tbl_transaction[[#This Row],[Reference Number]],barang_masuk[],5,FALSE),IF(tbl_transaction[[#This Row],[Type]]="Outbound",VLOOKUP(tbl_transaction[[#This Row],[Reference Number]],barang_keluar[],5,FALSE),""))</f>
        <v>Aqua Beverage Variant 24</v>
      </c>
      <c r="F305">
        <f>IF(tbl_transaction[[#This Row],[Type]]="Inbound",VLOOKUP(tbl_transaction[[#This Row],[Reference Number]],barang_masuk[],6,FALSE),IF(tbl_transaction[[#This Row],[Type]]="Outbound",VLOOKUP(tbl_transaction[[#This Row],[Reference Number]],barang_keluar[],6,FALSE),""))</f>
        <v>120</v>
      </c>
      <c r="G305" t="str">
        <f>IF(tbl_transaction[[#This Row],[Type]]="Inbound",VLOOKUP(tbl_transaction[[#This Row],[Reference Number]],barang_masuk[],7,FALSE),IF(tbl_transaction[[#This Row],[Type]]="Outbound",VLOOKUP(tbl_transaction[[#This Row],[Reference Number]],barang_keluar[],7,FALSE),""))</f>
        <v>Bottle</v>
      </c>
      <c r="H305" t="str">
        <f>IF(tbl_transaction[[#This Row],[Type]]="Inbound",VLOOKUP(tbl_transaction[[#This Row],[Reference Number]],barang_masuk[],3,FALSE),IF(tbl_transaction[[#This Row],[Type]]="Outbound",VLOOKUP(tbl_transaction[[#This Row],[Reference Number]],barang_keluar[],3,FALSE),""))</f>
        <v>PT Supplier 13</v>
      </c>
      <c r="I305" t="str">
        <f>IF(D305='Kartu Stok'!$B$2,COUNTIF($D$3:D305,'Kartu Stok'!$B$2),"")</f>
        <v/>
      </c>
      <c r="L305"/>
    </row>
    <row r="306" spans="1:12" ht="14.5" x14ac:dyDescent="0.35">
      <c r="A306" s="2" t="s">
        <v>783</v>
      </c>
      <c r="B306" s="5">
        <f>IF(LEFT(tbl_transaction[[#This Row],[Reference Number]],2)="GR",VLOOKUP(tbl_transaction[[#This Row],[Reference Number]],barang_masuk[],2,FALSE),IF(LEFT(tbl_transaction[[#This Row],[Reference Number]],2)="DO",VLOOKUP(tbl_transaction[[#This Row],[Reference Number]],barang_keluar[],2,FALSE),""))</f>
        <v>46094</v>
      </c>
      <c r="C306" t="str">
        <f t="shared" si="4"/>
        <v>Inbound</v>
      </c>
      <c r="D306" t="str">
        <f>IF(tbl_transaction[[#This Row],[Type]]="Inbound",VLOOKUP(tbl_transaction[[#This Row],[Reference Number]],barang_masuk[],4,FALSE),IF(tbl_transaction[[#This Row],[Type]]="Outbound",VLOOKUP(tbl_transaction[[#This Row],[Reference Number]],barang_keluar[],4,FALSE),""))</f>
        <v>PER024</v>
      </c>
      <c r="E306" t="str">
        <f>IF(tbl_transaction[[#This Row],[Type]]="Inbound",VLOOKUP(tbl_transaction[[#This Row],[Reference Number]],barang_masuk[],5,FALSE),IF(tbl_transaction[[#This Row],[Type]]="Outbound",VLOOKUP(tbl_transaction[[#This Row],[Reference Number]],barang_keluar[],5,FALSE),""))</f>
        <v>Pepsodent Personal Care Variant 24</v>
      </c>
      <c r="F306">
        <f>IF(tbl_transaction[[#This Row],[Type]]="Inbound",VLOOKUP(tbl_transaction[[#This Row],[Reference Number]],barang_masuk[],6,FALSE),IF(tbl_transaction[[#This Row],[Type]]="Outbound",VLOOKUP(tbl_transaction[[#This Row],[Reference Number]],barang_keluar[],6,FALSE),""))</f>
        <v>20</v>
      </c>
      <c r="G306" t="str">
        <f>IF(tbl_transaction[[#This Row],[Type]]="Inbound",VLOOKUP(tbl_transaction[[#This Row],[Reference Number]],barang_masuk[],7,FALSE),IF(tbl_transaction[[#This Row],[Type]]="Outbound",VLOOKUP(tbl_transaction[[#This Row],[Reference Number]],barang_keluar[],7,FALSE),""))</f>
        <v>Bottle</v>
      </c>
      <c r="H306" t="str">
        <f>IF(tbl_transaction[[#This Row],[Type]]="Inbound",VLOOKUP(tbl_transaction[[#This Row],[Reference Number]],barang_masuk[],3,FALSE),IF(tbl_transaction[[#This Row],[Type]]="Outbound",VLOOKUP(tbl_transaction[[#This Row],[Reference Number]],barang_keluar[],3,FALSE),""))</f>
        <v>PT Supplier 20</v>
      </c>
      <c r="I306" t="str">
        <f>IF(D306='Kartu Stok'!$B$2,COUNTIF($D$3:D306,'Kartu Stok'!$B$2),"")</f>
        <v/>
      </c>
      <c r="L306"/>
    </row>
    <row r="307" spans="1:12" ht="14.5" x14ac:dyDescent="0.35">
      <c r="A307" s="2" t="s">
        <v>784</v>
      </c>
      <c r="B307" s="5">
        <f>IF(LEFT(tbl_transaction[[#This Row],[Reference Number]],2)="GR",VLOOKUP(tbl_transaction[[#This Row],[Reference Number]],barang_masuk[],2,FALSE),IF(LEFT(tbl_transaction[[#This Row],[Reference Number]],2)="DO",VLOOKUP(tbl_transaction[[#This Row],[Reference Number]],barang_keluar[],2,FALSE),""))</f>
        <v>46062</v>
      </c>
      <c r="C307" t="str">
        <f t="shared" si="4"/>
        <v>Inbound</v>
      </c>
      <c r="D307" t="str">
        <f>IF(tbl_transaction[[#This Row],[Type]]="Inbound",VLOOKUP(tbl_transaction[[#This Row],[Reference Number]],barang_masuk[],4,FALSE),IF(tbl_transaction[[#This Row],[Type]]="Outbound",VLOOKUP(tbl_transaction[[#This Row],[Reference Number]],barang_keluar[],4,FALSE),""))</f>
        <v>BAB018</v>
      </c>
      <c r="E307" t="str">
        <f>IF(tbl_transaction[[#This Row],[Type]]="Inbound",VLOOKUP(tbl_transaction[[#This Row],[Reference Number]],barang_masuk[],5,FALSE),IF(tbl_transaction[[#This Row],[Type]]="Outbound",VLOOKUP(tbl_transaction[[#This Row],[Reference Number]],barang_keluar[],5,FALSE),""))</f>
        <v>MamyPoko Baby Care Variant 18</v>
      </c>
      <c r="F307">
        <f>IF(tbl_transaction[[#This Row],[Type]]="Inbound",VLOOKUP(tbl_transaction[[#This Row],[Reference Number]],barang_masuk[],6,FALSE),IF(tbl_transaction[[#This Row],[Type]]="Outbound",VLOOKUP(tbl_transaction[[#This Row],[Reference Number]],barang_keluar[],6,FALSE),""))</f>
        <v>30</v>
      </c>
      <c r="G307" t="str">
        <f>IF(tbl_transaction[[#This Row],[Type]]="Inbound",VLOOKUP(tbl_transaction[[#This Row],[Reference Number]],barang_masuk[],7,FALSE),IF(tbl_transaction[[#This Row],[Type]]="Outbound",VLOOKUP(tbl_transaction[[#This Row],[Reference Number]],barang_keluar[],7,FALSE),""))</f>
        <v>Pack</v>
      </c>
      <c r="H307" t="str">
        <f>IF(tbl_transaction[[#This Row],[Type]]="Inbound",VLOOKUP(tbl_transaction[[#This Row],[Reference Number]],barang_masuk[],3,FALSE),IF(tbl_transaction[[#This Row],[Type]]="Outbound",VLOOKUP(tbl_transaction[[#This Row],[Reference Number]],barang_keluar[],3,FALSE),""))</f>
        <v>PT Supplier 34</v>
      </c>
      <c r="I307">
        <f>IF(D307='Kartu Stok'!$B$2,COUNTIF($D$3:D307,'Kartu Stok'!$B$2),"")</f>
        <v>4</v>
      </c>
      <c r="L307"/>
    </row>
    <row r="308" spans="1:12" ht="14.5" x14ac:dyDescent="0.35">
      <c r="A308" s="2" t="s">
        <v>785</v>
      </c>
      <c r="B308" s="5">
        <f>IF(LEFT(tbl_transaction[[#This Row],[Reference Number]],2)="GR",VLOOKUP(tbl_transaction[[#This Row],[Reference Number]],barang_masuk[],2,FALSE),IF(LEFT(tbl_transaction[[#This Row],[Reference Number]],2)="DO",VLOOKUP(tbl_transaction[[#This Row],[Reference Number]],barang_keluar[],2,FALSE),""))</f>
        <v>46136</v>
      </c>
      <c r="C308" t="str">
        <f t="shared" si="4"/>
        <v>Inbound</v>
      </c>
      <c r="D308" t="str">
        <f>IF(tbl_transaction[[#This Row],[Type]]="Inbound",VLOOKUP(tbl_transaction[[#This Row],[Reference Number]],barang_masuk[],4,FALSE),IF(tbl_transaction[[#This Row],[Type]]="Outbound",VLOOKUP(tbl_transaction[[#This Row],[Reference Number]],barang_keluar[],4,FALSE),""))</f>
        <v>DAR017</v>
      </c>
      <c r="E308" t="str">
        <f>IF(tbl_transaction[[#This Row],[Type]]="Inbound",VLOOKUP(tbl_transaction[[#This Row],[Reference Number]],barang_masuk[],5,FALSE),IF(tbl_transaction[[#This Row],[Type]]="Outbound",VLOOKUP(tbl_transaction[[#This Row],[Reference Number]],barang_keluar[],5,FALSE),""))</f>
        <v>Indomilk Dairy Variant 17</v>
      </c>
      <c r="F308">
        <f>IF(tbl_transaction[[#This Row],[Type]]="Inbound",VLOOKUP(tbl_transaction[[#This Row],[Reference Number]],barang_masuk[],6,FALSE),IF(tbl_transaction[[#This Row],[Type]]="Outbound",VLOOKUP(tbl_transaction[[#This Row],[Reference Number]],barang_keluar[],6,FALSE),""))</f>
        <v>50</v>
      </c>
      <c r="G308" t="str">
        <f>IF(tbl_transaction[[#This Row],[Type]]="Inbound",VLOOKUP(tbl_transaction[[#This Row],[Reference Number]],barang_masuk[],7,FALSE),IF(tbl_transaction[[#This Row],[Type]]="Outbound",VLOOKUP(tbl_transaction[[#This Row],[Reference Number]],barang_keluar[],7,FALSE),""))</f>
        <v>Box</v>
      </c>
      <c r="H308" t="str">
        <f>IF(tbl_transaction[[#This Row],[Type]]="Inbound",VLOOKUP(tbl_transaction[[#This Row],[Reference Number]],barang_masuk[],3,FALSE),IF(tbl_transaction[[#This Row],[Type]]="Outbound",VLOOKUP(tbl_transaction[[#This Row],[Reference Number]],barang_keluar[],3,FALSE),""))</f>
        <v>PT Supplier 24</v>
      </c>
      <c r="I308" t="str">
        <f>IF(D308='Kartu Stok'!$B$2,COUNTIF($D$3:D308,'Kartu Stok'!$B$2),"")</f>
        <v/>
      </c>
      <c r="L308"/>
    </row>
    <row r="309" spans="1:12" ht="14.5" x14ac:dyDescent="0.35">
      <c r="A309" s="2" t="s">
        <v>786</v>
      </c>
      <c r="B309" s="5">
        <f>IF(LEFT(tbl_transaction[[#This Row],[Reference Number]],2)="GR",VLOOKUP(tbl_transaction[[#This Row],[Reference Number]],barang_masuk[],2,FALSE),IF(LEFT(tbl_transaction[[#This Row],[Reference Number]],2)="DO",VLOOKUP(tbl_transaction[[#This Row],[Reference Number]],barang_keluar[],2,FALSE),""))</f>
        <v>46166</v>
      </c>
      <c r="C309" t="str">
        <f t="shared" si="4"/>
        <v>Inbound</v>
      </c>
      <c r="D309" t="str">
        <f>IF(tbl_transaction[[#This Row],[Type]]="Inbound",VLOOKUP(tbl_transaction[[#This Row],[Reference Number]],barang_masuk[],4,FALSE),IF(tbl_transaction[[#This Row],[Type]]="Outbound",VLOOKUP(tbl_transaction[[#This Row],[Reference Number]],barang_keluar[],4,FALSE),""))</f>
        <v>BEV005</v>
      </c>
      <c r="E309" t="str">
        <f>IF(tbl_transaction[[#This Row],[Type]]="Inbound",VLOOKUP(tbl_transaction[[#This Row],[Reference Number]],barang_masuk[],5,FALSE),IF(tbl_transaction[[#This Row],[Type]]="Outbound",VLOOKUP(tbl_transaction[[#This Row],[Reference Number]],barang_keluar[],5,FALSE),""))</f>
        <v>Aqua Beverage Variant 5</v>
      </c>
      <c r="F309">
        <f>IF(tbl_transaction[[#This Row],[Type]]="Inbound",VLOOKUP(tbl_transaction[[#This Row],[Reference Number]],barang_masuk[],6,FALSE),IF(tbl_transaction[[#This Row],[Type]]="Outbound",VLOOKUP(tbl_transaction[[#This Row],[Reference Number]],barang_keluar[],6,FALSE),""))</f>
        <v>200</v>
      </c>
      <c r="G309" t="str">
        <f>IF(tbl_transaction[[#This Row],[Type]]="Inbound",VLOOKUP(tbl_transaction[[#This Row],[Reference Number]],barang_masuk[],7,FALSE),IF(tbl_transaction[[#This Row],[Type]]="Outbound",VLOOKUP(tbl_transaction[[#This Row],[Reference Number]],barang_keluar[],7,FALSE),""))</f>
        <v>Bottle</v>
      </c>
      <c r="H309" t="str">
        <f>IF(tbl_transaction[[#This Row],[Type]]="Inbound",VLOOKUP(tbl_transaction[[#This Row],[Reference Number]],barang_masuk[],3,FALSE),IF(tbl_transaction[[#This Row],[Type]]="Outbound",VLOOKUP(tbl_transaction[[#This Row],[Reference Number]],barang_keluar[],3,FALSE),""))</f>
        <v>PT Supplier 33</v>
      </c>
      <c r="I309" t="str">
        <f>IF(D309='Kartu Stok'!$B$2,COUNTIF($D$3:D309,'Kartu Stok'!$B$2),"")</f>
        <v/>
      </c>
      <c r="L309"/>
    </row>
    <row r="310" spans="1:12" ht="14.5" x14ac:dyDescent="0.35">
      <c r="A310" s="2" t="s">
        <v>787</v>
      </c>
      <c r="B310" s="5">
        <f>IF(LEFT(tbl_transaction[[#This Row],[Reference Number]],2)="GR",VLOOKUP(tbl_transaction[[#This Row],[Reference Number]],barang_masuk[],2,FALSE),IF(LEFT(tbl_transaction[[#This Row],[Reference Number]],2)="DO",VLOOKUP(tbl_transaction[[#This Row],[Reference Number]],barang_keluar[],2,FALSE),""))</f>
        <v>46023</v>
      </c>
      <c r="C310" t="str">
        <f t="shared" si="4"/>
        <v>Inbound</v>
      </c>
      <c r="D310" t="str">
        <f>IF(tbl_transaction[[#This Row],[Type]]="Inbound",VLOOKUP(tbl_transaction[[#This Row],[Reference Number]],barang_masuk[],4,FALSE),IF(tbl_transaction[[#This Row],[Type]]="Outbound",VLOOKUP(tbl_transaction[[#This Row],[Reference Number]],barang_keluar[],4,FALSE),""))</f>
        <v>BEV011</v>
      </c>
      <c r="E310" t="str">
        <f>IF(tbl_transaction[[#This Row],[Type]]="Inbound",VLOOKUP(tbl_transaction[[#This Row],[Reference Number]],barang_masuk[],5,FALSE),IF(tbl_transaction[[#This Row],[Type]]="Outbound",VLOOKUP(tbl_transaction[[#This Row],[Reference Number]],barang_keluar[],5,FALSE),""))</f>
        <v>Pocari Beverage Variant 11</v>
      </c>
      <c r="F310">
        <f>IF(tbl_transaction[[#This Row],[Type]]="Inbound",VLOOKUP(tbl_transaction[[#This Row],[Reference Number]],barang_masuk[],6,FALSE),IF(tbl_transaction[[#This Row],[Type]]="Outbound",VLOOKUP(tbl_transaction[[#This Row],[Reference Number]],barang_keluar[],6,FALSE),""))</f>
        <v>120</v>
      </c>
      <c r="G310" t="str">
        <f>IF(tbl_transaction[[#This Row],[Type]]="Inbound",VLOOKUP(tbl_transaction[[#This Row],[Reference Number]],barang_masuk[],7,FALSE),IF(tbl_transaction[[#This Row],[Type]]="Outbound",VLOOKUP(tbl_transaction[[#This Row],[Reference Number]],barang_keluar[],7,FALSE),""))</f>
        <v>Bottle</v>
      </c>
      <c r="H310" t="str">
        <f>IF(tbl_transaction[[#This Row],[Type]]="Inbound",VLOOKUP(tbl_transaction[[#This Row],[Reference Number]],barang_masuk[],3,FALSE),IF(tbl_transaction[[#This Row],[Type]]="Outbound",VLOOKUP(tbl_transaction[[#This Row],[Reference Number]],barang_keluar[],3,FALSE),""))</f>
        <v>PT Supplier 05</v>
      </c>
      <c r="I310" t="str">
        <f>IF(D310='Kartu Stok'!$B$2,COUNTIF($D$3:D310,'Kartu Stok'!$B$2),"")</f>
        <v/>
      </c>
      <c r="L310"/>
    </row>
    <row r="311" spans="1:12" ht="14.5" x14ac:dyDescent="0.35">
      <c r="A311" s="2" t="s">
        <v>788</v>
      </c>
      <c r="B311" s="5">
        <f>IF(LEFT(tbl_transaction[[#This Row],[Reference Number]],2)="GR",VLOOKUP(tbl_transaction[[#This Row],[Reference Number]],barang_masuk[],2,FALSE),IF(LEFT(tbl_transaction[[#This Row],[Reference Number]],2)="DO",VLOOKUP(tbl_transaction[[#This Row],[Reference Number]],barang_keluar[],2,FALSE),""))</f>
        <v>46143</v>
      </c>
      <c r="C311" t="str">
        <f t="shared" si="4"/>
        <v>Inbound</v>
      </c>
      <c r="D311" t="str">
        <f>IF(tbl_transaction[[#This Row],[Type]]="Inbound",VLOOKUP(tbl_transaction[[#This Row],[Reference Number]],barang_masuk[],4,FALSE),IF(tbl_transaction[[#This Row],[Type]]="Outbound",VLOOKUP(tbl_transaction[[#This Row],[Reference Number]],barang_keluar[],4,FALSE),""))</f>
        <v>HOM004</v>
      </c>
      <c r="E311" t="str">
        <f>IF(tbl_transaction[[#This Row],[Type]]="Inbound",VLOOKUP(tbl_transaction[[#This Row],[Reference Number]],barang_masuk[],5,FALSE),IF(tbl_transaction[[#This Row],[Type]]="Outbound",VLOOKUP(tbl_transaction[[#This Row],[Reference Number]],barang_keluar[],5,FALSE),""))</f>
        <v>Molto Home Care Variant 4</v>
      </c>
      <c r="F311">
        <f>IF(tbl_transaction[[#This Row],[Type]]="Inbound",VLOOKUP(tbl_transaction[[#This Row],[Reference Number]],barang_masuk[],6,FALSE),IF(tbl_transaction[[#This Row],[Type]]="Outbound",VLOOKUP(tbl_transaction[[#This Row],[Reference Number]],barang_keluar[],6,FALSE),""))</f>
        <v>100</v>
      </c>
      <c r="G311" t="str">
        <f>IF(tbl_transaction[[#This Row],[Type]]="Inbound",VLOOKUP(tbl_transaction[[#This Row],[Reference Number]],barang_masuk[],7,FALSE),IF(tbl_transaction[[#This Row],[Type]]="Outbound",VLOOKUP(tbl_transaction[[#This Row],[Reference Number]],barang_keluar[],7,FALSE),""))</f>
        <v>Pack</v>
      </c>
      <c r="H311" t="str">
        <f>IF(tbl_transaction[[#This Row],[Type]]="Inbound",VLOOKUP(tbl_transaction[[#This Row],[Reference Number]],barang_masuk[],3,FALSE),IF(tbl_transaction[[#This Row],[Type]]="Outbound",VLOOKUP(tbl_transaction[[#This Row],[Reference Number]],barang_keluar[],3,FALSE),""))</f>
        <v>PT Supplier 11</v>
      </c>
      <c r="I311" t="str">
        <f>IF(D311='Kartu Stok'!$B$2,COUNTIF($D$3:D311,'Kartu Stok'!$B$2),"")</f>
        <v/>
      </c>
      <c r="L311"/>
    </row>
    <row r="312" spans="1:12" ht="14.5" x14ac:dyDescent="0.35">
      <c r="A312" s="2" t="s">
        <v>789</v>
      </c>
      <c r="B312" s="5">
        <f>IF(LEFT(tbl_transaction[[#This Row],[Reference Number]],2)="GR",VLOOKUP(tbl_transaction[[#This Row],[Reference Number]],barang_masuk[],2,FALSE),IF(LEFT(tbl_transaction[[#This Row],[Reference Number]],2)="DO",VLOOKUP(tbl_transaction[[#This Row],[Reference Number]],barang_keluar[],2,FALSE),""))</f>
        <v>46053</v>
      </c>
      <c r="C312" t="str">
        <f t="shared" si="4"/>
        <v>Inbound</v>
      </c>
      <c r="D312" t="str">
        <f>IF(tbl_transaction[[#This Row],[Type]]="Inbound",VLOOKUP(tbl_transaction[[#This Row],[Reference Number]],barang_masuk[],4,FALSE),IF(tbl_transaction[[#This Row],[Type]]="Outbound",VLOOKUP(tbl_transaction[[#This Row],[Reference Number]],barang_keluar[],4,FALSE),""))</f>
        <v>INS009</v>
      </c>
      <c r="E312" t="str">
        <f>IF(tbl_transaction[[#This Row],[Type]]="Inbound",VLOOKUP(tbl_transaction[[#This Row],[Reference Number]],barang_masuk[],5,FALSE),IF(tbl_transaction[[#This Row],[Type]]="Outbound",VLOOKUP(tbl_transaction[[#This Row],[Reference Number]],barang_keluar[],5,FALSE),""))</f>
        <v>Sarimi Instant Food Variant 9</v>
      </c>
      <c r="F312">
        <f>IF(tbl_transaction[[#This Row],[Type]]="Inbound",VLOOKUP(tbl_transaction[[#This Row],[Reference Number]],barang_masuk[],6,FALSE),IF(tbl_transaction[[#This Row],[Type]]="Outbound",VLOOKUP(tbl_transaction[[#This Row],[Reference Number]],barang_keluar[],6,FALSE),""))</f>
        <v>100</v>
      </c>
      <c r="G312" t="str">
        <f>IF(tbl_transaction[[#This Row],[Type]]="Inbound",VLOOKUP(tbl_transaction[[#This Row],[Reference Number]],barang_masuk[],7,FALSE),IF(tbl_transaction[[#This Row],[Type]]="Outbound",VLOOKUP(tbl_transaction[[#This Row],[Reference Number]],barang_keluar[],7,FALSE),""))</f>
        <v>Pack</v>
      </c>
      <c r="H312" t="str">
        <f>IF(tbl_transaction[[#This Row],[Type]]="Inbound",VLOOKUP(tbl_transaction[[#This Row],[Reference Number]],barang_masuk[],3,FALSE),IF(tbl_transaction[[#This Row],[Type]]="Outbound",VLOOKUP(tbl_transaction[[#This Row],[Reference Number]],barang_keluar[],3,FALSE),""))</f>
        <v>PT Supplier 13</v>
      </c>
      <c r="I312" t="str">
        <f>IF(D312='Kartu Stok'!$B$2,COUNTIF($D$3:D312,'Kartu Stok'!$B$2),"")</f>
        <v/>
      </c>
      <c r="L312"/>
    </row>
    <row r="313" spans="1:12" ht="14.5" x14ac:dyDescent="0.35">
      <c r="A313" s="2" t="s">
        <v>790</v>
      </c>
      <c r="B313" s="5">
        <f>IF(LEFT(tbl_transaction[[#This Row],[Reference Number]],2)="GR",VLOOKUP(tbl_transaction[[#This Row],[Reference Number]],barang_masuk[],2,FALSE),IF(LEFT(tbl_transaction[[#This Row],[Reference Number]],2)="DO",VLOOKUP(tbl_transaction[[#This Row],[Reference Number]],barang_keluar[],2,FALSE),""))</f>
        <v>46134</v>
      </c>
      <c r="C313" t="str">
        <f t="shared" si="4"/>
        <v>Inbound</v>
      </c>
      <c r="D313" t="str">
        <f>IF(tbl_transaction[[#This Row],[Type]]="Inbound",VLOOKUP(tbl_transaction[[#This Row],[Reference Number]],barang_masuk[],4,FALSE),IF(tbl_transaction[[#This Row],[Type]]="Outbound",VLOOKUP(tbl_transaction[[#This Row],[Reference Number]],barang_keluar[],4,FALSE),""))</f>
        <v>HOM005</v>
      </c>
      <c r="E313" t="str">
        <f>IF(tbl_transaction[[#This Row],[Type]]="Inbound",VLOOKUP(tbl_transaction[[#This Row],[Reference Number]],barang_masuk[],5,FALSE),IF(tbl_transaction[[#This Row],[Type]]="Outbound",VLOOKUP(tbl_transaction[[#This Row],[Reference Number]],barang_keluar[],5,FALSE),""))</f>
        <v>Rinso Home Care Variant 5</v>
      </c>
      <c r="F313">
        <f>IF(tbl_transaction[[#This Row],[Type]]="Inbound",VLOOKUP(tbl_transaction[[#This Row],[Reference Number]],barang_masuk[],6,FALSE),IF(tbl_transaction[[#This Row],[Type]]="Outbound",VLOOKUP(tbl_transaction[[#This Row],[Reference Number]],barang_keluar[],6,FALSE),""))</f>
        <v>150</v>
      </c>
      <c r="G313" t="str">
        <f>IF(tbl_transaction[[#This Row],[Type]]="Inbound",VLOOKUP(tbl_transaction[[#This Row],[Reference Number]],barang_masuk[],7,FALSE),IF(tbl_transaction[[#This Row],[Type]]="Outbound",VLOOKUP(tbl_transaction[[#This Row],[Reference Number]],barang_keluar[],7,FALSE),""))</f>
        <v>Pack</v>
      </c>
      <c r="H313" t="str">
        <f>IF(tbl_transaction[[#This Row],[Type]]="Inbound",VLOOKUP(tbl_transaction[[#This Row],[Reference Number]],barang_masuk[],3,FALSE),IF(tbl_transaction[[#This Row],[Type]]="Outbound",VLOOKUP(tbl_transaction[[#This Row],[Reference Number]],barang_keluar[],3,FALSE),""))</f>
        <v>PT Supplier 08</v>
      </c>
      <c r="I313" t="str">
        <f>IF(D313='Kartu Stok'!$B$2,COUNTIF($D$3:D313,'Kartu Stok'!$B$2),"")</f>
        <v/>
      </c>
      <c r="L313"/>
    </row>
    <row r="314" spans="1:12" ht="14.5" x14ac:dyDescent="0.35">
      <c r="A314" s="2" t="s">
        <v>791</v>
      </c>
      <c r="B314" s="5">
        <f>IF(LEFT(tbl_transaction[[#This Row],[Reference Number]],2)="GR",VLOOKUP(tbl_transaction[[#This Row],[Reference Number]],barang_masuk[],2,FALSE),IF(LEFT(tbl_transaction[[#This Row],[Reference Number]],2)="DO",VLOOKUP(tbl_transaction[[#This Row],[Reference Number]],barang_keluar[],2,FALSE),""))</f>
        <v>46029</v>
      </c>
      <c r="C314" t="str">
        <f t="shared" si="4"/>
        <v>Inbound</v>
      </c>
      <c r="D314" t="str">
        <f>IF(tbl_transaction[[#This Row],[Type]]="Inbound",VLOOKUP(tbl_transaction[[#This Row],[Reference Number]],barang_masuk[],4,FALSE),IF(tbl_transaction[[#This Row],[Type]]="Outbound",VLOOKUP(tbl_transaction[[#This Row],[Reference Number]],barang_keluar[],4,FALSE),""))</f>
        <v>HOM013</v>
      </c>
      <c r="E314" t="str">
        <f>IF(tbl_transaction[[#This Row],[Type]]="Inbound",VLOOKUP(tbl_transaction[[#This Row],[Reference Number]],barang_masuk[],5,FALSE),IF(tbl_transaction[[#This Row],[Type]]="Outbound",VLOOKUP(tbl_transaction[[#This Row],[Reference Number]],barang_keluar[],5,FALSE),""))</f>
        <v>Rinso Home Care Variant 13</v>
      </c>
      <c r="F314">
        <f>IF(tbl_transaction[[#This Row],[Type]]="Inbound",VLOOKUP(tbl_transaction[[#This Row],[Reference Number]],barang_masuk[],6,FALSE),IF(tbl_transaction[[#This Row],[Type]]="Outbound",VLOOKUP(tbl_transaction[[#This Row],[Reference Number]],barang_keluar[],6,FALSE),""))</f>
        <v>100</v>
      </c>
      <c r="G314" t="str">
        <f>IF(tbl_transaction[[#This Row],[Type]]="Inbound",VLOOKUP(tbl_transaction[[#This Row],[Reference Number]],barang_masuk[],7,FALSE),IF(tbl_transaction[[#This Row],[Type]]="Outbound",VLOOKUP(tbl_transaction[[#This Row],[Reference Number]],barang_keluar[],7,FALSE),""))</f>
        <v>Pack</v>
      </c>
      <c r="H314" t="str">
        <f>IF(tbl_transaction[[#This Row],[Type]]="Inbound",VLOOKUP(tbl_transaction[[#This Row],[Reference Number]],barang_masuk[],3,FALSE),IF(tbl_transaction[[#This Row],[Type]]="Outbound",VLOOKUP(tbl_transaction[[#This Row],[Reference Number]],barang_keluar[],3,FALSE),""))</f>
        <v>PT Supplier 17</v>
      </c>
      <c r="I314" t="str">
        <f>IF(D314='Kartu Stok'!$B$2,COUNTIF($D$3:D314,'Kartu Stok'!$B$2),"")</f>
        <v/>
      </c>
      <c r="L314"/>
    </row>
    <row r="315" spans="1:12" ht="14.5" x14ac:dyDescent="0.35">
      <c r="A315" s="2" t="s">
        <v>792</v>
      </c>
      <c r="B315" s="5">
        <f>IF(LEFT(tbl_transaction[[#This Row],[Reference Number]],2)="GR",VLOOKUP(tbl_transaction[[#This Row],[Reference Number]],barang_masuk[],2,FALSE),IF(LEFT(tbl_transaction[[#This Row],[Reference Number]],2)="DO",VLOOKUP(tbl_transaction[[#This Row],[Reference Number]],barang_keluar[],2,FALSE),""))</f>
        <v>46102</v>
      </c>
      <c r="C315" t="str">
        <f t="shared" si="4"/>
        <v>Inbound</v>
      </c>
      <c r="D315" t="str">
        <f>IF(tbl_transaction[[#This Row],[Type]]="Inbound",VLOOKUP(tbl_transaction[[#This Row],[Reference Number]],barang_masuk[],4,FALSE),IF(tbl_transaction[[#This Row],[Type]]="Outbound",VLOOKUP(tbl_transaction[[#This Row],[Reference Number]],barang_keluar[],4,FALSE),""))</f>
        <v>INS005</v>
      </c>
      <c r="E315" t="str">
        <f>IF(tbl_transaction[[#This Row],[Type]]="Inbound",VLOOKUP(tbl_transaction[[#This Row],[Reference Number]],barang_masuk[],5,FALSE),IF(tbl_transaction[[#This Row],[Type]]="Outbound",VLOOKUP(tbl_transaction[[#This Row],[Reference Number]],barang_keluar[],5,FALSE),""))</f>
        <v>Sarimi Instant Food Variant 5</v>
      </c>
      <c r="F315">
        <f>IF(tbl_transaction[[#This Row],[Type]]="Inbound",VLOOKUP(tbl_transaction[[#This Row],[Reference Number]],barang_masuk[],6,FALSE),IF(tbl_transaction[[#This Row],[Type]]="Outbound",VLOOKUP(tbl_transaction[[#This Row],[Reference Number]],barang_keluar[],6,FALSE),""))</f>
        <v>200</v>
      </c>
      <c r="G315" t="str">
        <f>IF(tbl_transaction[[#This Row],[Type]]="Inbound",VLOOKUP(tbl_transaction[[#This Row],[Reference Number]],barang_masuk[],7,FALSE),IF(tbl_transaction[[#This Row],[Type]]="Outbound",VLOOKUP(tbl_transaction[[#This Row],[Reference Number]],barang_keluar[],7,FALSE),""))</f>
        <v>Pack</v>
      </c>
      <c r="H315" t="str">
        <f>IF(tbl_transaction[[#This Row],[Type]]="Inbound",VLOOKUP(tbl_transaction[[#This Row],[Reference Number]],barang_masuk[],3,FALSE),IF(tbl_transaction[[#This Row],[Type]]="Outbound",VLOOKUP(tbl_transaction[[#This Row],[Reference Number]],barang_keluar[],3,FALSE),""))</f>
        <v>PT Supplier 26</v>
      </c>
      <c r="I315" t="str">
        <f>IF(D315='Kartu Stok'!$B$2,COUNTIF($D$3:D315,'Kartu Stok'!$B$2),"")</f>
        <v/>
      </c>
      <c r="L315"/>
    </row>
    <row r="316" spans="1:12" ht="14.5" x14ac:dyDescent="0.35">
      <c r="A316" s="2" t="s">
        <v>793</v>
      </c>
      <c r="B316" s="5">
        <f>IF(LEFT(tbl_transaction[[#This Row],[Reference Number]],2)="GR",VLOOKUP(tbl_transaction[[#This Row],[Reference Number]],barang_masuk[],2,FALSE),IF(LEFT(tbl_transaction[[#This Row],[Reference Number]],2)="DO",VLOOKUP(tbl_transaction[[#This Row],[Reference Number]],barang_keluar[],2,FALSE),""))</f>
        <v>46146</v>
      </c>
      <c r="C316" t="str">
        <f t="shared" si="4"/>
        <v>Inbound</v>
      </c>
      <c r="D316" t="str">
        <f>IF(tbl_transaction[[#This Row],[Type]]="Inbound",VLOOKUP(tbl_transaction[[#This Row],[Reference Number]],barang_masuk[],4,FALSE),IF(tbl_transaction[[#This Row],[Type]]="Outbound",VLOOKUP(tbl_transaction[[#This Row],[Reference Number]],barang_keluar[],4,FALSE),""))</f>
        <v>SNK015</v>
      </c>
      <c r="E316" t="str">
        <f>IF(tbl_transaction[[#This Row],[Type]]="Inbound",VLOOKUP(tbl_transaction[[#This Row],[Reference Number]],barang_masuk[],5,FALSE),IF(tbl_transaction[[#This Row],[Type]]="Outbound",VLOOKUP(tbl_transaction[[#This Row],[Reference Number]],barang_keluar[],5,FALSE),""))</f>
        <v>Taro Snack Variant 15</v>
      </c>
      <c r="F316">
        <f>IF(tbl_transaction[[#This Row],[Type]]="Inbound",VLOOKUP(tbl_transaction[[#This Row],[Reference Number]],barang_masuk[],6,FALSE),IF(tbl_transaction[[#This Row],[Type]]="Outbound",VLOOKUP(tbl_transaction[[#This Row],[Reference Number]],barang_keluar[],6,FALSE),""))</f>
        <v>150</v>
      </c>
      <c r="G316" t="str">
        <f>IF(tbl_transaction[[#This Row],[Type]]="Inbound",VLOOKUP(tbl_transaction[[#This Row],[Reference Number]],barang_masuk[],7,FALSE),IF(tbl_transaction[[#This Row],[Type]]="Outbound",VLOOKUP(tbl_transaction[[#This Row],[Reference Number]],barang_keluar[],7,FALSE),""))</f>
        <v>Pack</v>
      </c>
      <c r="H316" t="str">
        <f>IF(tbl_transaction[[#This Row],[Type]]="Inbound",VLOOKUP(tbl_transaction[[#This Row],[Reference Number]],barang_masuk[],3,FALSE),IF(tbl_transaction[[#This Row],[Type]]="Outbound",VLOOKUP(tbl_transaction[[#This Row],[Reference Number]],barang_keluar[],3,FALSE),""))</f>
        <v>PT Supplier 28</v>
      </c>
      <c r="I316" t="str">
        <f>IF(D316='Kartu Stok'!$B$2,COUNTIF($D$3:D316,'Kartu Stok'!$B$2),"")</f>
        <v/>
      </c>
      <c r="L316"/>
    </row>
    <row r="317" spans="1:12" ht="14.5" x14ac:dyDescent="0.35">
      <c r="A317" s="2" t="s">
        <v>794</v>
      </c>
      <c r="B317" s="5">
        <f>IF(LEFT(tbl_transaction[[#This Row],[Reference Number]],2)="GR",VLOOKUP(tbl_transaction[[#This Row],[Reference Number]],barang_masuk[],2,FALSE),IF(LEFT(tbl_transaction[[#This Row],[Reference Number]],2)="DO",VLOOKUP(tbl_transaction[[#This Row],[Reference Number]],barang_keluar[],2,FALSE),""))</f>
        <v>46045</v>
      </c>
      <c r="C317" t="str">
        <f t="shared" si="4"/>
        <v>Inbound</v>
      </c>
      <c r="D317" t="str">
        <f>IF(tbl_transaction[[#This Row],[Type]]="Inbound",VLOOKUP(tbl_transaction[[#This Row],[Reference Number]],barang_masuk[],4,FALSE),IF(tbl_transaction[[#This Row],[Type]]="Outbound",VLOOKUP(tbl_transaction[[#This Row],[Reference Number]],barang_keluar[],4,FALSE),""))</f>
        <v>SNK030</v>
      </c>
      <c r="E317" t="str">
        <f>IF(tbl_transaction[[#This Row],[Type]]="Inbound",VLOOKUP(tbl_transaction[[#This Row],[Reference Number]],barang_masuk[],5,FALSE),IF(tbl_transaction[[#This Row],[Type]]="Outbound",VLOOKUP(tbl_transaction[[#This Row],[Reference Number]],barang_keluar[],5,FALSE),""))</f>
        <v>Qtela Snack Variant 30</v>
      </c>
      <c r="F317">
        <f>IF(tbl_transaction[[#This Row],[Type]]="Inbound",VLOOKUP(tbl_transaction[[#This Row],[Reference Number]],barang_masuk[],6,FALSE),IF(tbl_transaction[[#This Row],[Type]]="Outbound",VLOOKUP(tbl_transaction[[#This Row],[Reference Number]],barang_keluar[],6,FALSE),""))</f>
        <v>100</v>
      </c>
      <c r="G317" t="str">
        <f>IF(tbl_transaction[[#This Row],[Type]]="Inbound",VLOOKUP(tbl_transaction[[#This Row],[Reference Number]],barang_masuk[],7,FALSE),IF(tbl_transaction[[#This Row],[Type]]="Outbound",VLOOKUP(tbl_transaction[[#This Row],[Reference Number]],barang_keluar[],7,FALSE),""))</f>
        <v>Pack</v>
      </c>
      <c r="H317" t="str">
        <f>IF(tbl_transaction[[#This Row],[Type]]="Inbound",VLOOKUP(tbl_transaction[[#This Row],[Reference Number]],barang_masuk[],3,FALSE),IF(tbl_transaction[[#This Row],[Type]]="Outbound",VLOOKUP(tbl_transaction[[#This Row],[Reference Number]],barang_keluar[],3,FALSE),""))</f>
        <v>PT Supplier 25</v>
      </c>
      <c r="I317" t="str">
        <f>IF(D317='Kartu Stok'!$B$2,COUNTIF($D$3:D317,'Kartu Stok'!$B$2),"")</f>
        <v/>
      </c>
      <c r="L317"/>
    </row>
    <row r="318" spans="1:12" ht="14.5" x14ac:dyDescent="0.35">
      <c r="A318" s="2" t="s">
        <v>795</v>
      </c>
      <c r="B318" s="5">
        <f>IF(LEFT(tbl_transaction[[#This Row],[Reference Number]],2)="GR",VLOOKUP(tbl_transaction[[#This Row],[Reference Number]],barang_masuk[],2,FALSE),IF(LEFT(tbl_transaction[[#This Row],[Reference Number]],2)="DO",VLOOKUP(tbl_transaction[[#This Row],[Reference Number]],barang_keluar[],2,FALSE),""))</f>
        <v>46116</v>
      </c>
      <c r="C318" t="str">
        <f t="shared" si="4"/>
        <v>Inbound</v>
      </c>
      <c r="D318" t="str">
        <f>IF(tbl_transaction[[#This Row],[Type]]="Inbound",VLOOKUP(tbl_transaction[[#This Row],[Reference Number]],barang_masuk[],4,FALSE),IF(tbl_transaction[[#This Row],[Type]]="Outbound",VLOOKUP(tbl_transaction[[#This Row],[Reference Number]],barang_keluar[],4,FALSE),""))</f>
        <v>HOM016</v>
      </c>
      <c r="E318" t="str">
        <f>IF(tbl_transaction[[#This Row],[Type]]="Inbound",VLOOKUP(tbl_transaction[[#This Row],[Reference Number]],barang_masuk[],5,FALSE),IF(tbl_transaction[[#This Row],[Type]]="Outbound",VLOOKUP(tbl_transaction[[#This Row],[Reference Number]],barang_keluar[],5,FALSE),""))</f>
        <v>Molto Home Care Variant 16</v>
      </c>
      <c r="F318">
        <f>IF(tbl_transaction[[#This Row],[Type]]="Inbound",VLOOKUP(tbl_transaction[[#This Row],[Reference Number]],barang_masuk[],6,FALSE),IF(tbl_transaction[[#This Row],[Type]]="Outbound",VLOOKUP(tbl_transaction[[#This Row],[Reference Number]],barang_keluar[],6,FALSE),""))</f>
        <v>80</v>
      </c>
      <c r="G318" t="str">
        <f>IF(tbl_transaction[[#This Row],[Type]]="Inbound",VLOOKUP(tbl_transaction[[#This Row],[Reference Number]],barang_masuk[],7,FALSE),IF(tbl_transaction[[#This Row],[Type]]="Outbound",VLOOKUP(tbl_transaction[[#This Row],[Reference Number]],barang_keluar[],7,FALSE),""))</f>
        <v>Pack</v>
      </c>
      <c r="H318" t="str">
        <f>IF(tbl_transaction[[#This Row],[Type]]="Inbound",VLOOKUP(tbl_transaction[[#This Row],[Reference Number]],barang_masuk[],3,FALSE),IF(tbl_transaction[[#This Row],[Type]]="Outbound",VLOOKUP(tbl_transaction[[#This Row],[Reference Number]],barang_keluar[],3,FALSE),""))</f>
        <v>PT Supplier 05</v>
      </c>
      <c r="I318" t="str">
        <f>IF(D318='Kartu Stok'!$B$2,COUNTIF($D$3:D318,'Kartu Stok'!$B$2),"")</f>
        <v/>
      </c>
      <c r="L318"/>
    </row>
    <row r="319" spans="1:12" ht="14.5" x14ac:dyDescent="0.35">
      <c r="A319" s="2" t="s">
        <v>796</v>
      </c>
      <c r="B319" s="5">
        <f>IF(LEFT(tbl_transaction[[#This Row],[Reference Number]],2)="GR",VLOOKUP(tbl_transaction[[#This Row],[Reference Number]],barang_masuk[],2,FALSE),IF(LEFT(tbl_transaction[[#This Row],[Reference Number]],2)="DO",VLOOKUP(tbl_transaction[[#This Row],[Reference Number]],barang_keluar[],2,FALSE),""))</f>
        <v>46197</v>
      </c>
      <c r="C319" t="str">
        <f t="shared" si="4"/>
        <v>Inbound</v>
      </c>
      <c r="D319" t="str">
        <f>IF(tbl_transaction[[#This Row],[Type]]="Inbound",VLOOKUP(tbl_transaction[[#This Row],[Reference Number]],barang_masuk[],4,FALSE),IF(tbl_transaction[[#This Row],[Type]]="Outbound",VLOOKUP(tbl_transaction[[#This Row],[Reference Number]],barang_keluar[],4,FALSE),""))</f>
        <v>DAR020</v>
      </c>
      <c r="E319" t="str">
        <f>IF(tbl_transaction[[#This Row],[Type]]="Inbound",VLOOKUP(tbl_transaction[[#This Row],[Reference Number]],barang_masuk[],5,FALSE),IF(tbl_transaction[[#This Row],[Type]]="Outbound",VLOOKUP(tbl_transaction[[#This Row],[Reference Number]],barang_keluar[],5,FALSE),""))</f>
        <v>Ultra Milk Dairy Variant 20</v>
      </c>
      <c r="F319">
        <f>IF(tbl_transaction[[#This Row],[Type]]="Inbound",VLOOKUP(tbl_transaction[[#This Row],[Reference Number]],barang_masuk[],6,FALSE),IF(tbl_transaction[[#This Row],[Type]]="Outbound",VLOOKUP(tbl_transaction[[#This Row],[Reference Number]],barang_keluar[],6,FALSE),""))</f>
        <v>150</v>
      </c>
      <c r="G319" t="str">
        <f>IF(tbl_transaction[[#This Row],[Type]]="Inbound",VLOOKUP(tbl_transaction[[#This Row],[Reference Number]],barang_masuk[],7,FALSE),IF(tbl_transaction[[#This Row],[Type]]="Outbound",VLOOKUP(tbl_transaction[[#This Row],[Reference Number]],barang_keluar[],7,FALSE),""))</f>
        <v>Box</v>
      </c>
      <c r="H319" t="str">
        <f>IF(tbl_transaction[[#This Row],[Type]]="Inbound",VLOOKUP(tbl_transaction[[#This Row],[Reference Number]],barang_masuk[],3,FALSE),IF(tbl_transaction[[#This Row],[Type]]="Outbound",VLOOKUP(tbl_transaction[[#This Row],[Reference Number]],barang_keluar[],3,FALSE),""))</f>
        <v>PT Supplier 14</v>
      </c>
      <c r="I319" t="str">
        <f>IF(D319='Kartu Stok'!$B$2,COUNTIF($D$3:D319,'Kartu Stok'!$B$2),"")</f>
        <v/>
      </c>
      <c r="L319"/>
    </row>
    <row r="320" spans="1:12" ht="14.5" x14ac:dyDescent="0.35">
      <c r="A320" s="2" t="s">
        <v>797</v>
      </c>
      <c r="B320" s="5">
        <f>IF(LEFT(tbl_transaction[[#This Row],[Reference Number]],2)="GR",VLOOKUP(tbl_transaction[[#This Row],[Reference Number]],barang_masuk[],2,FALSE),IF(LEFT(tbl_transaction[[#This Row],[Reference Number]],2)="DO",VLOOKUP(tbl_transaction[[#This Row],[Reference Number]],barang_keluar[],2,FALSE),""))</f>
        <v>46049</v>
      </c>
      <c r="C320" t="str">
        <f t="shared" si="4"/>
        <v>Inbound</v>
      </c>
      <c r="D320" t="str">
        <f>IF(tbl_transaction[[#This Row],[Type]]="Inbound",VLOOKUP(tbl_transaction[[#This Row],[Reference Number]],barang_masuk[],4,FALSE),IF(tbl_transaction[[#This Row],[Type]]="Outbound",VLOOKUP(tbl_transaction[[#This Row],[Reference Number]],barang_keluar[],4,FALSE),""))</f>
        <v>HOM023</v>
      </c>
      <c r="E320" t="str">
        <f>IF(tbl_transaction[[#This Row],[Type]]="Inbound",VLOOKUP(tbl_transaction[[#This Row],[Reference Number]],barang_masuk[],5,FALSE),IF(tbl_transaction[[#This Row],[Type]]="Outbound",VLOOKUP(tbl_transaction[[#This Row],[Reference Number]],barang_keluar[],5,FALSE),""))</f>
        <v>Rinso Home Care Variant 23</v>
      </c>
      <c r="F320">
        <f>IF(tbl_transaction[[#This Row],[Type]]="Inbound",VLOOKUP(tbl_transaction[[#This Row],[Reference Number]],barang_masuk[],6,FALSE),IF(tbl_transaction[[#This Row],[Type]]="Outbound",VLOOKUP(tbl_transaction[[#This Row],[Reference Number]],barang_keluar[],6,FALSE),""))</f>
        <v>120</v>
      </c>
      <c r="G320" t="str">
        <f>IF(tbl_transaction[[#This Row],[Type]]="Inbound",VLOOKUP(tbl_transaction[[#This Row],[Reference Number]],barang_masuk[],7,FALSE),IF(tbl_transaction[[#This Row],[Type]]="Outbound",VLOOKUP(tbl_transaction[[#This Row],[Reference Number]],barang_keluar[],7,FALSE),""))</f>
        <v>Pack</v>
      </c>
      <c r="H320" t="str">
        <f>IF(tbl_transaction[[#This Row],[Type]]="Inbound",VLOOKUP(tbl_transaction[[#This Row],[Reference Number]],barang_masuk[],3,FALSE),IF(tbl_transaction[[#This Row],[Type]]="Outbound",VLOOKUP(tbl_transaction[[#This Row],[Reference Number]],barang_keluar[],3,FALSE),""))</f>
        <v>PT Supplier 30</v>
      </c>
      <c r="I320" t="str">
        <f>IF(D320='Kartu Stok'!$B$2,COUNTIF($D$3:D320,'Kartu Stok'!$B$2),"")</f>
        <v/>
      </c>
      <c r="L320"/>
    </row>
    <row r="321" spans="1:12" ht="14.5" x14ac:dyDescent="0.35">
      <c r="A321" s="2" t="s">
        <v>798</v>
      </c>
      <c r="B321" s="5">
        <f>IF(LEFT(tbl_transaction[[#This Row],[Reference Number]],2)="GR",VLOOKUP(tbl_transaction[[#This Row],[Reference Number]],barang_masuk[],2,FALSE),IF(LEFT(tbl_transaction[[#This Row],[Reference Number]],2)="DO",VLOOKUP(tbl_transaction[[#This Row],[Reference Number]],barang_keluar[],2,FALSE),""))</f>
        <v>46152</v>
      </c>
      <c r="C321" t="str">
        <f t="shared" si="4"/>
        <v>Inbound</v>
      </c>
      <c r="D321" t="str">
        <f>IF(tbl_transaction[[#This Row],[Type]]="Inbound",VLOOKUP(tbl_transaction[[#This Row],[Reference Number]],barang_masuk[],4,FALSE),IF(tbl_transaction[[#This Row],[Type]]="Outbound",VLOOKUP(tbl_transaction[[#This Row],[Reference Number]],barang_keluar[],4,FALSE),""))</f>
        <v>HOM025</v>
      </c>
      <c r="E321" t="str">
        <f>IF(tbl_transaction[[#This Row],[Type]]="Inbound",VLOOKUP(tbl_transaction[[#This Row],[Reference Number]],barang_masuk[],5,FALSE),IF(tbl_transaction[[#This Row],[Type]]="Outbound",VLOOKUP(tbl_transaction[[#This Row],[Reference Number]],barang_keluar[],5,FALSE),""))</f>
        <v>Rinso Home Care Variant 25</v>
      </c>
      <c r="F321">
        <f>IF(tbl_transaction[[#This Row],[Type]]="Inbound",VLOOKUP(tbl_transaction[[#This Row],[Reference Number]],barang_masuk[],6,FALSE),IF(tbl_transaction[[#This Row],[Type]]="Outbound",VLOOKUP(tbl_transaction[[#This Row],[Reference Number]],barang_keluar[],6,FALSE),""))</f>
        <v>120</v>
      </c>
      <c r="G321" t="str">
        <f>IF(tbl_transaction[[#This Row],[Type]]="Inbound",VLOOKUP(tbl_transaction[[#This Row],[Reference Number]],barang_masuk[],7,FALSE),IF(tbl_transaction[[#This Row],[Type]]="Outbound",VLOOKUP(tbl_transaction[[#This Row],[Reference Number]],barang_keluar[],7,FALSE),""))</f>
        <v>Pack</v>
      </c>
      <c r="H321" t="str">
        <f>IF(tbl_transaction[[#This Row],[Type]]="Inbound",VLOOKUP(tbl_transaction[[#This Row],[Reference Number]],barang_masuk[],3,FALSE),IF(tbl_transaction[[#This Row],[Type]]="Outbound",VLOOKUP(tbl_transaction[[#This Row],[Reference Number]],barang_keluar[],3,FALSE),""))</f>
        <v>PT Supplier 11</v>
      </c>
      <c r="I321" t="str">
        <f>IF(D321='Kartu Stok'!$B$2,COUNTIF($D$3:D321,'Kartu Stok'!$B$2),"")</f>
        <v/>
      </c>
      <c r="L321"/>
    </row>
    <row r="322" spans="1:12" ht="14.5" x14ac:dyDescent="0.35">
      <c r="A322" s="2" t="s">
        <v>799</v>
      </c>
      <c r="B322" s="5">
        <f>IF(LEFT(tbl_transaction[[#This Row],[Reference Number]],2)="GR",VLOOKUP(tbl_transaction[[#This Row],[Reference Number]],barang_masuk[],2,FALSE),IF(LEFT(tbl_transaction[[#This Row],[Reference Number]],2)="DO",VLOOKUP(tbl_transaction[[#This Row],[Reference Number]],barang_keluar[],2,FALSE),""))</f>
        <v>46030</v>
      </c>
      <c r="C322" t="str">
        <f t="shared" si="4"/>
        <v>Inbound</v>
      </c>
      <c r="D322" t="str">
        <f>IF(tbl_transaction[[#This Row],[Type]]="Inbound",VLOOKUP(tbl_transaction[[#This Row],[Reference Number]],barang_masuk[],4,FALSE),IF(tbl_transaction[[#This Row],[Type]]="Outbound",VLOOKUP(tbl_transaction[[#This Row],[Reference Number]],barang_keluar[],4,FALSE),""))</f>
        <v>PER004</v>
      </c>
      <c r="E322" t="str">
        <f>IF(tbl_transaction[[#This Row],[Type]]="Inbound",VLOOKUP(tbl_transaction[[#This Row],[Reference Number]],barang_masuk[],5,FALSE),IF(tbl_transaction[[#This Row],[Type]]="Outbound",VLOOKUP(tbl_transaction[[#This Row],[Reference Number]],barang_keluar[],5,FALSE),""))</f>
        <v>Lifebuoy Personal Care Variant 4</v>
      </c>
      <c r="F322">
        <f>IF(tbl_transaction[[#This Row],[Type]]="Inbound",VLOOKUP(tbl_transaction[[#This Row],[Reference Number]],barang_masuk[],6,FALSE),IF(tbl_transaction[[#This Row],[Type]]="Outbound",VLOOKUP(tbl_transaction[[#This Row],[Reference Number]],barang_keluar[],6,FALSE),""))</f>
        <v>80</v>
      </c>
      <c r="G322" t="str">
        <f>IF(tbl_transaction[[#This Row],[Type]]="Inbound",VLOOKUP(tbl_transaction[[#This Row],[Reference Number]],barang_masuk[],7,FALSE),IF(tbl_transaction[[#This Row],[Type]]="Outbound",VLOOKUP(tbl_transaction[[#This Row],[Reference Number]],barang_keluar[],7,FALSE),""))</f>
        <v>Bottle</v>
      </c>
      <c r="H322" t="str">
        <f>IF(tbl_transaction[[#This Row],[Type]]="Inbound",VLOOKUP(tbl_transaction[[#This Row],[Reference Number]],barang_masuk[],3,FALSE),IF(tbl_transaction[[#This Row],[Type]]="Outbound",VLOOKUP(tbl_transaction[[#This Row],[Reference Number]],barang_keluar[],3,FALSE),""))</f>
        <v>PT Supplier 07</v>
      </c>
      <c r="I322" t="str">
        <f>IF(D322='Kartu Stok'!$B$2,COUNTIF($D$3:D322,'Kartu Stok'!$B$2),"")</f>
        <v/>
      </c>
      <c r="L322"/>
    </row>
    <row r="323" spans="1:12" ht="14.5" x14ac:dyDescent="0.35">
      <c r="A323" s="2" t="s">
        <v>800</v>
      </c>
      <c r="B323" s="5">
        <f>IF(LEFT(tbl_transaction[[#This Row],[Reference Number]],2)="GR",VLOOKUP(tbl_transaction[[#This Row],[Reference Number]],barang_masuk[],2,FALSE),IF(LEFT(tbl_transaction[[#This Row],[Reference Number]],2)="DO",VLOOKUP(tbl_transaction[[#This Row],[Reference Number]],barang_keluar[],2,FALSE),""))</f>
        <v>46082</v>
      </c>
      <c r="C323" t="str">
        <f t="shared" ref="C323:C386" si="5">IF(LEFT(A323,2)="GR","Inbound",IF(LEFT(A323,2)="DO","Outbound",""))</f>
        <v>Inbound</v>
      </c>
      <c r="D323" t="str">
        <f>IF(tbl_transaction[[#This Row],[Type]]="Inbound",VLOOKUP(tbl_transaction[[#This Row],[Reference Number]],barang_masuk[],4,FALSE),IF(tbl_transaction[[#This Row],[Type]]="Outbound",VLOOKUP(tbl_transaction[[#This Row],[Reference Number]],barang_keluar[],4,FALSE),""))</f>
        <v>BAB019</v>
      </c>
      <c r="E323" t="str">
        <f>IF(tbl_transaction[[#This Row],[Type]]="Inbound",VLOOKUP(tbl_transaction[[#This Row],[Reference Number]],barang_masuk[],5,FALSE),IF(tbl_transaction[[#This Row],[Type]]="Outbound",VLOOKUP(tbl_transaction[[#This Row],[Reference Number]],barang_keluar[],5,FALSE),""))</f>
        <v>Zwitsal Baby Care Variant 19</v>
      </c>
      <c r="F323">
        <f>IF(tbl_transaction[[#This Row],[Type]]="Inbound",VLOOKUP(tbl_transaction[[#This Row],[Reference Number]],barang_masuk[],6,FALSE),IF(tbl_transaction[[#This Row],[Type]]="Outbound",VLOOKUP(tbl_transaction[[#This Row],[Reference Number]],barang_keluar[],6,FALSE),""))</f>
        <v>50</v>
      </c>
      <c r="G323" t="str">
        <f>IF(tbl_transaction[[#This Row],[Type]]="Inbound",VLOOKUP(tbl_transaction[[#This Row],[Reference Number]],barang_masuk[],7,FALSE),IF(tbl_transaction[[#This Row],[Type]]="Outbound",VLOOKUP(tbl_transaction[[#This Row],[Reference Number]],barang_keluar[],7,FALSE),""))</f>
        <v>Pack</v>
      </c>
      <c r="H323" t="str">
        <f>IF(tbl_transaction[[#This Row],[Type]]="Inbound",VLOOKUP(tbl_transaction[[#This Row],[Reference Number]],barang_masuk[],3,FALSE),IF(tbl_transaction[[#This Row],[Type]]="Outbound",VLOOKUP(tbl_transaction[[#This Row],[Reference Number]],barang_keluar[],3,FALSE),""))</f>
        <v>PT Supplier 02</v>
      </c>
      <c r="I323" t="str">
        <f>IF(D323='Kartu Stok'!$B$2,COUNTIF($D$3:D323,'Kartu Stok'!$B$2),"")</f>
        <v/>
      </c>
      <c r="L323"/>
    </row>
    <row r="324" spans="1:12" ht="14.5" x14ac:dyDescent="0.35">
      <c r="A324" s="2" t="s">
        <v>801</v>
      </c>
      <c r="B324" s="5">
        <f>IF(LEFT(tbl_transaction[[#This Row],[Reference Number]],2)="GR",VLOOKUP(tbl_transaction[[#This Row],[Reference Number]],barang_masuk[],2,FALSE),IF(LEFT(tbl_transaction[[#This Row],[Reference Number]],2)="DO",VLOOKUP(tbl_transaction[[#This Row],[Reference Number]],barang_keluar[],2,FALSE),""))</f>
        <v>46105</v>
      </c>
      <c r="C324" t="str">
        <f t="shared" si="5"/>
        <v>Inbound</v>
      </c>
      <c r="D324" t="str">
        <f>IF(tbl_transaction[[#This Row],[Type]]="Inbound",VLOOKUP(tbl_transaction[[#This Row],[Reference Number]],barang_masuk[],4,FALSE),IF(tbl_transaction[[#This Row],[Type]]="Outbound",VLOOKUP(tbl_transaction[[#This Row],[Reference Number]],barang_keluar[],4,FALSE),""))</f>
        <v>SNK007</v>
      </c>
      <c r="E324" t="str">
        <f>IF(tbl_transaction[[#This Row],[Type]]="Inbound",VLOOKUP(tbl_transaction[[#This Row],[Reference Number]],barang_masuk[],5,FALSE),IF(tbl_transaction[[#This Row],[Type]]="Outbound",VLOOKUP(tbl_transaction[[#This Row],[Reference Number]],barang_keluar[],5,FALSE),""))</f>
        <v>Chitato Snack Variant 7</v>
      </c>
      <c r="F324">
        <f>IF(tbl_transaction[[#This Row],[Type]]="Inbound",VLOOKUP(tbl_transaction[[#This Row],[Reference Number]],barang_masuk[],6,FALSE),IF(tbl_transaction[[#This Row],[Type]]="Outbound",VLOOKUP(tbl_transaction[[#This Row],[Reference Number]],barang_keluar[],6,FALSE),""))</f>
        <v>80</v>
      </c>
      <c r="G324" t="str">
        <f>IF(tbl_transaction[[#This Row],[Type]]="Inbound",VLOOKUP(tbl_transaction[[#This Row],[Reference Number]],barang_masuk[],7,FALSE),IF(tbl_transaction[[#This Row],[Type]]="Outbound",VLOOKUP(tbl_transaction[[#This Row],[Reference Number]],barang_keluar[],7,FALSE),""))</f>
        <v>Pack</v>
      </c>
      <c r="H324" t="str">
        <f>IF(tbl_transaction[[#This Row],[Type]]="Inbound",VLOOKUP(tbl_transaction[[#This Row],[Reference Number]],barang_masuk[],3,FALSE),IF(tbl_transaction[[#This Row],[Type]]="Outbound",VLOOKUP(tbl_transaction[[#This Row],[Reference Number]],barang_keluar[],3,FALSE),""))</f>
        <v>PT Supplier 22</v>
      </c>
      <c r="I324" t="str">
        <f>IF(D324='Kartu Stok'!$B$2,COUNTIF($D$3:D324,'Kartu Stok'!$B$2),"")</f>
        <v/>
      </c>
      <c r="L324"/>
    </row>
    <row r="325" spans="1:12" ht="14.5" x14ac:dyDescent="0.35">
      <c r="A325" s="2" t="s">
        <v>802</v>
      </c>
      <c r="B325" s="5">
        <f>IF(LEFT(tbl_transaction[[#This Row],[Reference Number]],2)="GR",VLOOKUP(tbl_transaction[[#This Row],[Reference Number]],barang_masuk[],2,FALSE),IF(LEFT(tbl_transaction[[#This Row],[Reference Number]],2)="DO",VLOOKUP(tbl_transaction[[#This Row],[Reference Number]],barang_keluar[],2,FALSE),""))</f>
        <v>46139</v>
      </c>
      <c r="C325" t="str">
        <f t="shared" si="5"/>
        <v>Inbound</v>
      </c>
      <c r="D325" t="str">
        <f>IF(tbl_transaction[[#This Row],[Type]]="Inbound",VLOOKUP(tbl_transaction[[#This Row],[Reference Number]],barang_masuk[],4,FALSE),IF(tbl_transaction[[#This Row],[Type]]="Outbound",VLOOKUP(tbl_transaction[[#This Row],[Reference Number]],barang_keluar[],4,FALSE),""))</f>
        <v>HOM020</v>
      </c>
      <c r="E325" t="str">
        <f>IF(tbl_transaction[[#This Row],[Type]]="Inbound",VLOOKUP(tbl_transaction[[#This Row],[Reference Number]],barang_masuk[],5,FALSE),IF(tbl_transaction[[#This Row],[Type]]="Outbound",VLOOKUP(tbl_transaction[[#This Row],[Reference Number]],barang_keluar[],5,FALSE),""))</f>
        <v>Sunlight Home Care Variant 20</v>
      </c>
      <c r="F325">
        <f>IF(tbl_transaction[[#This Row],[Type]]="Inbound",VLOOKUP(tbl_transaction[[#This Row],[Reference Number]],barang_masuk[],6,FALSE),IF(tbl_transaction[[#This Row],[Type]]="Outbound",VLOOKUP(tbl_transaction[[#This Row],[Reference Number]],barang_keluar[],6,FALSE),""))</f>
        <v>50</v>
      </c>
      <c r="G325" t="str">
        <f>IF(tbl_transaction[[#This Row],[Type]]="Inbound",VLOOKUP(tbl_transaction[[#This Row],[Reference Number]],barang_masuk[],7,FALSE),IF(tbl_transaction[[#This Row],[Type]]="Outbound",VLOOKUP(tbl_transaction[[#This Row],[Reference Number]],barang_keluar[],7,FALSE),""))</f>
        <v>Pack</v>
      </c>
      <c r="H325" t="str">
        <f>IF(tbl_transaction[[#This Row],[Type]]="Inbound",VLOOKUP(tbl_transaction[[#This Row],[Reference Number]],barang_masuk[],3,FALSE),IF(tbl_transaction[[#This Row],[Type]]="Outbound",VLOOKUP(tbl_transaction[[#This Row],[Reference Number]],barang_keluar[],3,FALSE),""))</f>
        <v>PT Supplier 04</v>
      </c>
      <c r="I325" t="str">
        <f>IF(D325='Kartu Stok'!$B$2,COUNTIF($D$3:D325,'Kartu Stok'!$B$2),"")</f>
        <v/>
      </c>
      <c r="L325"/>
    </row>
    <row r="326" spans="1:12" ht="14.5" x14ac:dyDescent="0.35">
      <c r="A326" s="2" t="s">
        <v>803</v>
      </c>
      <c r="B326" s="5">
        <f>IF(LEFT(tbl_transaction[[#This Row],[Reference Number]],2)="GR",VLOOKUP(tbl_transaction[[#This Row],[Reference Number]],barang_masuk[],2,FALSE),IF(LEFT(tbl_transaction[[#This Row],[Reference Number]],2)="DO",VLOOKUP(tbl_transaction[[#This Row],[Reference Number]],barang_keluar[],2,FALSE),""))</f>
        <v>46201</v>
      </c>
      <c r="C326" t="str">
        <f t="shared" si="5"/>
        <v>Inbound</v>
      </c>
      <c r="D326" t="str">
        <f>IF(tbl_transaction[[#This Row],[Type]]="Inbound",VLOOKUP(tbl_transaction[[#This Row],[Reference Number]],barang_masuk[],4,FALSE),IF(tbl_transaction[[#This Row],[Type]]="Outbound",VLOOKUP(tbl_transaction[[#This Row],[Reference Number]],barang_keluar[],4,FALSE),""))</f>
        <v>SNK007</v>
      </c>
      <c r="E326" t="str">
        <f>IF(tbl_transaction[[#This Row],[Type]]="Inbound",VLOOKUP(tbl_transaction[[#This Row],[Reference Number]],barang_masuk[],5,FALSE),IF(tbl_transaction[[#This Row],[Type]]="Outbound",VLOOKUP(tbl_transaction[[#This Row],[Reference Number]],barang_keluar[],5,FALSE),""))</f>
        <v>Chitato Snack Variant 7</v>
      </c>
      <c r="F326">
        <f>IF(tbl_transaction[[#This Row],[Type]]="Inbound",VLOOKUP(tbl_transaction[[#This Row],[Reference Number]],barang_masuk[],6,FALSE),IF(tbl_transaction[[#This Row],[Type]]="Outbound",VLOOKUP(tbl_transaction[[#This Row],[Reference Number]],barang_keluar[],6,FALSE),""))</f>
        <v>200</v>
      </c>
      <c r="G326" t="str">
        <f>IF(tbl_transaction[[#This Row],[Type]]="Inbound",VLOOKUP(tbl_transaction[[#This Row],[Reference Number]],barang_masuk[],7,FALSE),IF(tbl_transaction[[#This Row],[Type]]="Outbound",VLOOKUP(tbl_transaction[[#This Row],[Reference Number]],barang_keluar[],7,FALSE),""))</f>
        <v>Pack</v>
      </c>
      <c r="H326" t="str">
        <f>IF(tbl_transaction[[#This Row],[Type]]="Inbound",VLOOKUP(tbl_transaction[[#This Row],[Reference Number]],barang_masuk[],3,FALSE),IF(tbl_transaction[[#This Row],[Type]]="Outbound",VLOOKUP(tbl_transaction[[#This Row],[Reference Number]],barang_keluar[],3,FALSE),""))</f>
        <v>PT Supplier 22</v>
      </c>
      <c r="I326" t="str">
        <f>IF(D326='Kartu Stok'!$B$2,COUNTIF($D$3:D326,'Kartu Stok'!$B$2),"")</f>
        <v/>
      </c>
      <c r="L326"/>
    </row>
    <row r="327" spans="1:12" ht="14.5" x14ac:dyDescent="0.35">
      <c r="A327" s="2" t="s">
        <v>804</v>
      </c>
      <c r="B327" s="5">
        <f>IF(LEFT(tbl_transaction[[#This Row],[Reference Number]],2)="GR",VLOOKUP(tbl_transaction[[#This Row],[Reference Number]],barang_masuk[],2,FALSE),IF(LEFT(tbl_transaction[[#This Row],[Reference Number]],2)="DO",VLOOKUP(tbl_transaction[[#This Row],[Reference Number]],barang_keluar[],2,FALSE),""))</f>
        <v>46080</v>
      </c>
      <c r="C327" t="str">
        <f t="shared" si="5"/>
        <v>Inbound</v>
      </c>
      <c r="D327" t="str">
        <f>IF(tbl_transaction[[#This Row],[Type]]="Inbound",VLOOKUP(tbl_transaction[[#This Row],[Reference Number]],barang_masuk[],4,FALSE),IF(tbl_transaction[[#This Row],[Type]]="Outbound",VLOOKUP(tbl_transaction[[#This Row],[Reference Number]],barang_keluar[],4,FALSE),""))</f>
        <v>PER005</v>
      </c>
      <c r="E327" t="str">
        <f>IF(tbl_transaction[[#This Row],[Type]]="Inbound",VLOOKUP(tbl_transaction[[#This Row],[Reference Number]],barang_masuk[],5,FALSE),IF(tbl_transaction[[#This Row],[Type]]="Outbound",VLOOKUP(tbl_transaction[[#This Row],[Reference Number]],barang_keluar[],5,FALSE),""))</f>
        <v>Pepsodent Personal Care Variant 5</v>
      </c>
      <c r="F327">
        <f>IF(tbl_transaction[[#This Row],[Type]]="Inbound",VLOOKUP(tbl_transaction[[#This Row],[Reference Number]],barang_masuk[],6,FALSE),IF(tbl_transaction[[#This Row],[Type]]="Outbound",VLOOKUP(tbl_transaction[[#This Row],[Reference Number]],barang_keluar[],6,FALSE),""))</f>
        <v>20</v>
      </c>
      <c r="G327" t="str">
        <f>IF(tbl_transaction[[#This Row],[Type]]="Inbound",VLOOKUP(tbl_transaction[[#This Row],[Reference Number]],barang_masuk[],7,FALSE),IF(tbl_transaction[[#This Row],[Type]]="Outbound",VLOOKUP(tbl_transaction[[#This Row],[Reference Number]],barang_keluar[],7,FALSE),""))</f>
        <v>Bottle</v>
      </c>
      <c r="H327" t="str">
        <f>IF(tbl_transaction[[#This Row],[Type]]="Inbound",VLOOKUP(tbl_transaction[[#This Row],[Reference Number]],barang_masuk[],3,FALSE),IF(tbl_transaction[[#This Row],[Type]]="Outbound",VLOOKUP(tbl_transaction[[#This Row],[Reference Number]],barang_keluar[],3,FALSE),""))</f>
        <v>PT Supplier 25</v>
      </c>
      <c r="I327" t="str">
        <f>IF(D327='Kartu Stok'!$B$2,COUNTIF($D$3:D327,'Kartu Stok'!$B$2),"")</f>
        <v/>
      </c>
      <c r="L327"/>
    </row>
    <row r="328" spans="1:12" ht="14.5" x14ac:dyDescent="0.35">
      <c r="A328" s="2" t="s">
        <v>805</v>
      </c>
      <c r="B328" s="5">
        <f>IF(LEFT(tbl_transaction[[#This Row],[Reference Number]],2)="GR",VLOOKUP(tbl_transaction[[#This Row],[Reference Number]],barang_masuk[],2,FALSE),IF(LEFT(tbl_transaction[[#This Row],[Reference Number]],2)="DO",VLOOKUP(tbl_transaction[[#This Row],[Reference Number]],barang_keluar[],2,FALSE),""))</f>
        <v>46086</v>
      </c>
      <c r="C328" t="str">
        <f t="shared" si="5"/>
        <v>Inbound</v>
      </c>
      <c r="D328" t="str">
        <f>IF(tbl_transaction[[#This Row],[Type]]="Inbound",VLOOKUP(tbl_transaction[[#This Row],[Reference Number]],barang_masuk[],4,FALSE),IF(tbl_transaction[[#This Row],[Type]]="Outbound",VLOOKUP(tbl_transaction[[#This Row],[Reference Number]],barang_keluar[],4,FALSE),""))</f>
        <v>INS016</v>
      </c>
      <c r="E328" t="str">
        <f>IF(tbl_transaction[[#This Row],[Type]]="Inbound",VLOOKUP(tbl_transaction[[#This Row],[Reference Number]],barang_masuk[],5,FALSE),IF(tbl_transaction[[#This Row],[Type]]="Outbound",VLOOKUP(tbl_transaction[[#This Row],[Reference Number]],barang_keluar[],5,FALSE),""))</f>
        <v>Sarimi Instant Food Variant 16</v>
      </c>
      <c r="F328">
        <f>IF(tbl_transaction[[#This Row],[Type]]="Inbound",VLOOKUP(tbl_transaction[[#This Row],[Reference Number]],barang_masuk[],6,FALSE),IF(tbl_transaction[[#This Row],[Type]]="Outbound",VLOOKUP(tbl_transaction[[#This Row],[Reference Number]],barang_keluar[],6,FALSE),""))</f>
        <v>80</v>
      </c>
      <c r="G328" t="str">
        <f>IF(tbl_transaction[[#This Row],[Type]]="Inbound",VLOOKUP(tbl_transaction[[#This Row],[Reference Number]],barang_masuk[],7,FALSE),IF(tbl_transaction[[#This Row],[Type]]="Outbound",VLOOKUP(tbl_transaction[[#This Row],[Reference Number]],barang_keluar[],7,FALSE),""))</f>
        <v>Pack</v>
      </c>
      <c r="H328" t="str">
        <f>IF(tbl_transaction[[#This Row],[Type]]="Inbound",VLOOKUP(tbl_transaction[[#This Row],[Reference Number]],barang_masuk[],3,FALSE),IF(tbl_transaction[[#This Row],[Type]]="Outbound",VLOOKUP(tbl_transaction[[#This Row],[Reference Number]],barang_keluar[],3,FALSE),""))</f>
        <v>PT Supplier 08</v>
      </c>
      <c r="I328" t="str">
        <f>IF(D328='Kartu Stok'!$B$2,COUNTIF($D$3:D328,'Kartu Stok'!$B$2),"")</f>
        <v/>
      </c>
      <c r="L328"/>
    </row>
    <row r="329" spans="1:12" ht="14.5" x14ac:dyDescent="0.35">
      <c r="A329" s="2" t="s">
        <v>806</v>
      </c>
      <c r="B329" s="5">
        <f>IF(LEFT(tbl_transaction[[#This Row],[Reference Number]],2)="GR",VLOOKUP(tbl_transaction[[#This Row],[Reference Number]],barang_masuk[],2,FALSE),IF(LEFT(tbl_transaction[[#This Row],[Reference Number]],2)="DO",VLOOKUP(tbl_transaction[[#This Row],[Reference Number]],barang_keluar[],2,FALSE),""))</f>
        <v>46133</v>
      </c>
      <c r="C329" t="str">
        <f t="shared" si="5"/>
        <v>Inbound</v>
      </c>
      <c r="D329" t="str">
        <f>IF(tbl_transaction[[#This Row],[Type]]="Inbound",VLOOKUP(tbl_transaction[[#This Row],[Reference Number]],barang_masuk[],4,FALSE),IF(tbl_transaction[[#This Row],[Type]]="Outbound",VLOOKUP(tbl_transaction[[#This Row],[Reference Number]],barang_keluar[],4,FALSE),""))</f>
        <v>SNK028</v>
      </c>
      <c r="E329" t="str">
        <f>IF(tbl_transaction[[#This Row],[Type]]="Inbound",VLOOKUP(tbl_transaction[[#This Row],[Reference Number]],barang_masuk[],5,FALSE),IF(tbl_transaction[[#This Row],[Type]]="Outbound",VLOOKUP(tbl_transaction[[#This Row],[Reference Number]],barang_keluar[],5,FALSE),""))</f>
        <v>Chitato Snack Variant 28</v>
      </c>
      <c r="F329">
        <f>IF(tbl_transaction[[#This Row],[Type]]="Inbound",VLOOKUP(tbl_transaction[[#This Row],[Reference Number]],barang_masuk[],6,FALSE),IF(tbl_transaction[[#This Row],[Type]]="Outbound",VLOOKUP(tbl_transaction[[#This Row],[Reference Number]],barang_keluar[],6,FALSE),""))</f>
        <v>120</v>
      </c>
      <c r="G329" t="str">
        <f>IF(tbl_transaction[[#This Row],[Type]]="Inbound",VLOOKUP(tbl_transaction[[#This Row],[Reference Number]],barang_masuk[],7,FALSE),IF(tbl_transaction[[#This Row],[Type]]="Outbound",VLOOKUP(tbl_transaction[[#This Row],[Reference Number]],barang_keluar[],7,FALSE),""))</f>
        <v>Pack</v>
      </c>
      <c r="H329" t="str">
        <f>IF(tbl_transaction[[#This Row],[Type]]="Inbound",VLOOKUP(tbl_transaction[[#This Row],[Reference Number]],barang_masuk[],3,FALSE),IF(tbl_transaction[[#This Row],[Type]]="Outbound",VLOOKUP(tbl_transaction[[#This Row],[Reference Number]],barang_keluar[],3,FALSE),""))</f>
        <v>PT Supplier 07</v>
      </c>
      <c r="I329" t="str">
        <f>IF(D329='Kartu Stok'!$B$2,COUNTIF($D$3:D329,'Kartu Stok'!$B$2),"")</f>
        <v/>
      </c>
      <c r="L329"/>
    </row>
    <row r="330" spans="1:12" ht="14.5" x14ac:dyDescent="0.35">
      <c r="A330" s="2" t="s">
        <v>807</v>
      </c>
      <c r="B330" s="5">
        <f>IF(LEFT(tbl_transaction[[#This Row],[Reference Number]],2)="GR",VLOOKUP(tbl_transaction[[#This Row],[Reference Number]],barang_masuk[],2,FALSE),IF(LEFT(tbl_transaction[[#This Row],[Reference Number]],2)="DO",VLOOKUP(tbl_transaction[[#This Row],[Reference Number]],barang_keluar[],2,FALSE),""))</f>
        <v>46176</v>
      </c>
      <c r="C330" t="str">
        <f t="shared" si="5"/>
        <v>Inbound</v>
      </c>
      <c r="D330" t="str">
        <f>IF(tbl_transaction[[#This Row],[Type]]="Inbound",VLOOKUP(tbl_transaction[[#This Row],[Reference Number]],barang_masuk[],4,FALSE),IF(tbl_transaction[[#This Row],[Type]]="Outbound",VLOOKUP(tbl_transaction[[#This Row],[Reference Number]],barang_keluar[],4,FALSE),""))</f>
        <v>BEV021</v>
      </c>
      <c r="E330" t="str">
        <f>IF(tbl_transaction[[#This Row],[Type]]="Inbound",VLOOKUP(tbl_transaction[[#This Row],[Reference Number]],barang_masuk[],5,FALSE),IF(tbl_transaction[[#This Row],[Type]]="Outbound",VLOOKUP(tbl_transaction[[#This Row],[Reference Number]],barang_keluar[],5,FALSE),""))</f>
        <v>Sosro Beverage Variant 21</v>
      </c>
      <c r="F330">
        <f>IF(tbl_transaction[[#This Row],[Type]]="Inbound",VLOOKUP(tbl_transaction[[#This Row],[Reference Number]],barang_masuk[],6,FALSE),IF(tbl_transaction[[#This Row],[Type]]="Outbound",VLOOKUP(tbl_transaction[[#This Row],[Reference Number]],barang_keluar[],6,FALSE),""))</f>
        <v>150</v>
      </c>
      <c r="G330" t="str">
        <f>IF(tbl_transaction[[#This Row],[Type]]="Inbound",VLOOKUP(tbl_transaction[[#This Row],[Reference Number]],barang_masuk[],7,FALSE),IF(tbl_transaction[[#This Row],[Type]]="Outbound",VLOOKUP(tbl_transaction[[#This Row],[Reference Number]],barang_keluar[],7,FALSE),""))</f>
        <v>Bottle</v>
      </c>
      <c r="H330" t="str">
        <f>IF(tbl_transaction[[#This Row],[Type]]="Inbound",VLOOKUP(tbl_transaction[[#This Row],[Reference Number]],barang_masuk[],3,FALSE),IF(tbl_transaction[[#This Row],[Type]]="Outbound",VLOOKUP(tbl_transaction[[#This Row],[Reference Number]],barang_keluar[],3,FALSE),""))</f>
        <v>PT Supplier 27</v>
      </c>
      <c r="I330" t="str">
        <f>IF(D330='Kartu Stok'!$B$2,COUNTIF($D$3:D330,'Kartu Stok'!$B$2),"")</f>
        <v/>
      </c>
      <c r="L330"/>
    </row>
    <row r="331" spans="1:12" ht="14.5" x14ac:dyDescent="0.35">
      <c r="A331" s="2" t="s">
        <v>808</v>
      </c>
      <c r="B331" s="5">
        <f>IF(LEFT(tbl_transaction[[#This Row],[Reference Number]],2)="GR",VLOOKUP(tbl_transaction[[#This Row],[Reference Number]],barang_masuk[],2,FALSE),IF(LEFT(tbl_transaction[[#This Row],[Reference Number]],2)="DO",VLOOKUP(tbl_transaction[[#This Row],[Reference Number]],barang_keluar[],2,FALSE),""))</f>
        <v>46195</v>
      </c>
      <c r="C331" t="str">
        <f t="shared" si="5"/>
        <v>Inbound</v>
      </c>
      <c r="D331" t="str">
        <f>IF(tbl_transaction[[#This Row],[Type]]="Inbound",VLOOKUP(tbl_transaction[[#This Row],[Reference Number]],barang_masuk[],4,FALSE),IF(tbl_transaction[[#This Row],[Type]]="Outbound",VLOOKUP(tbl_transaction[[#This Row],[Reference Number]],barang_keluar[],4,FALSE),""))</f>
        <v>INS016</v>
      </c>
      <c r="E331" t="str">
        <f>IF(tbl_transaction[[#This Row],[Type]]="Inbound",VLOOKUP(tbl_transaction[[#This Row],[Reference Number]],barang_masuk[],5,FALSE),IF(tbl_transaction[[#This Row],[Type]]="Outbound",VLOOKUP(tbl_transaction[[#This Row],[Reference Number]],barang_keluar[],5,FALSE),""))</f>
        <v>Sarimi Instant Food Variant 16</v>
      </c>
      <c r="F331">
        <f>IF(tbl_transaction[[#This Row],[Type]]="Inbound",VLOOKUP(tbl_transaction[[#This Row],[Reference Number]],barang_masuk[],6,FALSE),IF(tbl_transaction[[#This Row],[Type]]="Outbound",VLOOKUP(tbl_transaction[[#This Row],[Reference Number]],barang_keluar[],6,FALSE),""))</f>
        <v>80</v>
      </c>
      <c r="G331" t="str">
        <f>IF(tbl_transaction[[#This Row],[Type]]="Inbound",VLOOKUP(tbl_transaction[[#This Row],[Reference Number]],barang_masuk[],7,FALSE),IF(tbl_transaction[[#This Row],[Type]]="Outbound",VLOOKUP(tbl_transaction[[#This Row],[Reference Number]],barang_keluar[],7,FALSE),""))</f>
        <v>Pack</v>
      </c>
      <c r="H331" t="str">
        <f>IF(tbl_transaction[[#This Row],[Type]]="Inbound",VLOOKUP(tbl_transaction[[#This Row],[Reference Number]],barang_masuk[],3,FALSE),IF(tbl_transaction[[#This Row],[Type]]="Outbound",VLOOKUP(tbl_transaction[[#This Row],[Reference Number]],barang_keluar[],3,FALSE),""))</f>
        <v>PT Supplier 08</v>
      </c>
      <c r="I331" t="str">
        <f>IF(D331='Kartu Stok'!$B$2,COUNTIF($D$3:D331,'Kartu Stok'!$B$2),"")</f>
        <v/>
      </c>
      <c r="L331"/>
    </row>
    <row r="332" spans="1:12" ht="14.5" x14ac:dyDescent="0.35">
      <c r="A332" s="2" t="s">
        <v>809</v>
      </c>
      <c r="B332" s="5">
        <f>IF(LEFT(tbl_transaction[[#This Row],[Reference Number]],2)="GR",VLOOKUP(tbl_transaction[[#This Row],[Reference Number]],barang_masuk[],2,FALSE),IF(LEFT(tbl_transaction[[#This Row],[Reference Number]],2)="DO",VLOOKUP(tbl_transaction[[#This Row],[Reference Number]],barang_keluar[],2,FALSE),""))</f>
        <v>46164</v>
      </c>
      <c r="C332" t="str">
        <f t="shared" si="5"/>
        <v>Inbound</v>
      </c>
      <c r="D332" t="str">
        <f>IF(tbl_transaction[[#This Row],[Type]]="Inbound",VLOOKUP(tbl_transaction[[#This Row],[Reference Number]],barang_masuk[],4,FALSE),IF(tbl_transaction[[#This Row],[Type]]="Outbound",VLOOKUP(tbl_transaction[[#This Row],[Reference Number]],barang_keluar[],4,FALSE),""))</f>
        <v>PER019</v>
      </c>
      <c r="E332" t="str">
        <f>IF(tbl_transaction[[#This Row],[Type]]="Inbound",VLOOKUP(tbl_transaction[[#This Row],[Reference Number]],barang_masuk[],5,FALSE),IF(tbl_transaction[[#This Row],[Type]]="Outbound",VLOOKUP(tbl_transaction[[#This Row],[Reference Number]],barang_keluar[],5,FALSE),""))</f>
        <v>Sunsilk Personal Care Variant 19</v>
      </c>
      <c r="F332">
        <f>IF(tbl_transaction[[#This Row],[Type]]="Inbound",VLOOKUP(tbl_transaction[[#This Row],[Reference Number]],barang_masuk[],6,FALSE),IF(tbl_transaction[[#This Row],[Type]]="Outbound",VLOOKUP(tbl_transaction[[#This Row],[Reference Number]],barang_keluar[],6,FALSE),""))</f>
        <v>50</v>
      </c>
      <c r="G332" t="str">
        <f>IF(tbl_transaction[[#This Row],[Type]]="Inbound",VLOOKUP(tbl_transaction[[#This Row],[Reference Number]],barang_masuk[],7,FALSE),IF(tbl_transaction[[#This Row],[Type]]="Outbound",VLOOKUP(tbl_transaction[[#This Row],[Reference Number]],barang_keluar[],7,FALSE),""))</f>
        <v>Bottle</v>
      </c>
      <c r="H332" t="str">
        <f>IF(tbl_transaction[[#This Row],[Type]]="Inbound",VLOOKUP(tbl_transaction[[#This Row],[Reference Number]],barang_masuk[],3,FALSE),IF(tbl_transaction[[#This Row],[Type]]="Outbound",VLOOKUP(tbl_transaction[[#This Row],[Reference Number]],barang_keluar[],3,FALSE),""))</f>
        <v>PT Supplier 26</v>
      </c>
      <c r="I332" t="str">
        <f>IF(D332='Kartu Stok'!$B$2,COUNTIF($D$3:D332,'Kartu Stok'!$B$2),"")</f>
        <v/>
      </c>
      <c r="L332"/>
    </row>
    <row r="333" spans="1:12" ht="14.5" x14ac:dyDescent="0.35">
      <c r="A333" s="2" t="s">
        <v>810</v>
      </c>
      <c r="B333" s="5">
        <f>IF(LEFT(tbl_transaction[[#This Row],[Reference Number]],2)="GR",VLOOKUP(tbl_transaction[[#This Row],[Reference Number]],barang_masuk[],2,FALSE),IF(LEFT(tbl_transaction[[#This Row],[Reference Number]],2)="DO",VLOOKUP(tbl_transaction[[#This Row],[Reference Number]],barang_keluar[],2,FALSE),""))</f>
        <v>46199</v>
      </c>
      <c r="C333" t="str">
        <f t="shared" si="5"/>
        <v>Inbound</v>
      </c>
      <c r="D333" t="str">
        <f>IF(tbl_transaction[[#This Row],[Type]]="Inbound",VLOOKUP(tbl_transaction[[#This Row],[Reference Number]],barang_masuk[],4,FALSE),IF(tbl_transaction[[#This Row],[Type]]="Outbound",VLOOKUP(tbl_transaction[[#This Row],[Reference Number]],barang_keluar[],4,FALSE),""))</f>
        <v>HOM029</v>
      </c>
      <c r="E333" t="str">
        <f>IF(tbl_transaction[[#This Row],[Type]]="Inbound",VLOOKUP(tbl_transaction[[#This Row],[Reference Number]],barang_masuk[],5,FALSE),IF(tbl_transaction[[#This Row],[Type]]="Outbound",VLOOKUP(tbl_transaction[[#This Row],[Reference Number]],barang_keluar[],5,FALSE),""))</f>
        <v>Molto Home Care Variant 29</v>
      </c>
      <c r="F333">
        <f>IF(tbl_transaction[[#This Row],[Type]]="Inbound",VLOOKUP(tbl_transaction[[#This Row],[Reference Number]],barang_masuk[],6,FALSE),IF(tbl_transaction[[#This Row],[Type]]="Outbound",VLOOKUP(tbl_transaction[[#This Row],[Reference Number]],barang_keluar[],6,FALSE),""))</f>
        <v>20</v>
      </c>
      <c r="G333" t="str">
        <f>IF(tbl_transaction[[#This Row],[Type]]="Inbound",VLOOKUP(tbl_transaction[[#This Row],[Reference Number]],barang_masuk[],7,FALSE),IF(tbl_transaction[[#This Row],[Type]]="Outbound",VLOOKUP(tbl_transaction[[#This Row],[Reference Number]],barang_keluar[],7,FALSE),""))</f>
        <v>Pack</v>
      </c>
      <c r="H333" t="str">
        <f>IF(tbl_transaction[[#This Row],[Type]]="Inbound",VLOOKUP(tbl_transaction[[#This Row],[Reference Number]],barang_masuk[],3,FALSE),IF(tbl_transaction[[#This Row],[Type]]="Outbound",VLOOKUP(tbl_transaction[[#This Row],[Reference Number]],barang_keluar[],3,FALSE),""))</f>
        <v>PT Supplier 04</v>
      </c>
      <c r="I333" t="str">
        <f>IF(D333='Kartu Stok'!$B$2,COUNTIF($D$3:D333,'Kartu Stok'!$B$2),"")</f>
        <v/>
      </c>
      <c r="L333"/>
    </row>
    <row r="334" spans="1:12" ht="14.5" x14ac:dyDescent="0.35">
      <c r="A334" s="2" t="s">
        <v>811</v>
      </c>
      <c r="B334" s="5">
        <f>IF(LEFT(tbl_transaction[[#This Row],[Reference Number]],2)="GR",VLOOKUP(tbl_transaction[[#This Row],[Reference Number]],barang_masuk[],2,FALSE),IF(LEFT(tbl_transaction[[#This Row],[Reference Number]],2)="DO",VLOOKUP(tbl_transaction[[#This Row],[Reference Number]],barang_keluar[],2,FALSE),""))</f>
        <v>46086</v>
      </c>
      <c r="C334" t="str">
        <f t="shared" si="5"/>
        <v>Inbound</v>
      </c>
      <c r="D334" t="str">
        <f>IF(tbl_transaction[[#This Row],[Type]]="Inbound",VLOOKUP(tbl_transaction[[#This Row],[Reference Number]],barang_masuk[],4,FALSE),IF(tbl_transaction[[#This Row],[Type]]="Outbound",VLOOKUP(tbl_transaction[[#This Row],[Reference Number]],barang_keluar[],4,FALSE),""))</f>
        <v>SNK015</v>
      </c>
      <c r="E334" t="str">
        <f>IF(tbl_transaction[[#This Row],[Type]]="Inbound",VLOOKUP(tbl_transaction[[#This Row],[Reference Number]],barang_masuk[],5,FALSE),IF(tbl_transaction[[#This Row],[Type]]="Outbound",VLOOKUP(tbl_transaction[[#This Row],[Reference Number]],barang_keluar[],5,FALSE),""))</f>
        <v>Taro Snack Variant 15</v>
      </c>
      <c r="F334">
        <f>IF(tbl_transaction[[#This Row],[Type]]="Inbound",VLOOKUP(tbl_transaction[[#This Row],[Reference Number]],barang_masuk[],6,FALSE),IF(tbl_transaction[[#This Row],[Type]]="Outbound",VLOOKUP(tbl_transaction[[#This Row],[Reference Number]],barang_keluar[],6,FALSE),""))</f>
        <v>80</v>
      </c>
      <c r="G334" t="str">
        <f>IF(tbl_transaction[[#This Row],[Type]]="Inbound",VLOOKUP(tbl_transaction[[#This Row],[Reference Number]],barang_masuk[],7,FALSE),IF(tbl_transaction[[#This Row],[Type]]="Outbound",VLOOKUP(tbl_transaction[[#This Row],[Reference Number]],barang_keluar[],7,FALSE),""))</f>
        <v>Pack</v>
      </c>
      <c r="H334" t="str">
        <f>IF(tbl_transaction[[#This Row],[Type]]="Inbound",VLOOKUP(tbl_transaction[[#This Row],[Reference Number]],barang_masuk[],3,FALSE),IF(tbl_transaction[[#This Row],[Type]]="Outbound",VLOOKUP(tbl_transaction[[#This Row],[Reference Number]],barang_keluar[],3,FALSE),""))</f>
        <v>PT Supplier 28</v>
      </c>
      <c r="I334" t="str">
        <f>IF(D334='Kartu Stok'!$B$2,COUNTIF($D$3:D334,'Kartu Stok'!$B$2),"")</f>
        <v/>
      </c>
      <c r="L334"/>
    </row>
    <row r="335" spans="1:12" ht="14.5" x14ac:dyDescent="0.35">
      <c r="A335" s="2" t="s">
        <v>812</v>
      </c>
      <c r="B335" s="5">
        <f>IF(LEFT(tbl_transaction[[#This Row],[Reference Number]],2)="GR",VLOOKUP(tbl_transaction[[#This Row],[Reference Number]],barang_masuk[],2,FALSE),IF(LEFT(tbl_transaction[[#This Row],[Reference Number]],2)="DO",VLOOKUP(tbl_transaction[[#This Row],[Reference Number]],barang_keluar[],2,FALSE),""))</f>
        <v>46155</v>
      </c>
      <c r="C335" t="str">
        <f t="shared" si="5"/>
        <v>Inbound</v>
      </c>
      <c r="D335" t="str">
        <f>IF(tbl_transaction[[#This Row],[Type]]="Inbound",VLOOKUP(tbl_transaction[[#This Row],[Reference Number]],barang_masuk[],4,FALSE),IF(tbl_transaction[[#This Row],[Type]]="Outbound",VLOOKUP(tbl_transaction[[#This Row],[Reference Number]],barang_keluar[],4,FALSE),""))</f>
        <v>PER025</v>
      </c>
      <c r="E335" t="str">
        <f>IF(tbl_transaction[[#This Row],[Type]]="Inbound",VLOOKUP(tbl_transaction[[#This Row],[Reference Number]],barang_masuk[],5,FALSE),IF(tbl_transaction[[#This Row],[Type]]="Outbound",VLOOKUP(tbl_transaction[[#This Row],[Reference Number]],barang_keluar[],5,FALSE),""))</f>
        <v>Pepsodent Personal Care Variant 25</v>
      </c>
      <c r="F335">
        <f>IF(tbl_transaction[[#This Row],[Type]]="Inbound",VLOOKUP(tbl_transaction[[#This Row],[Reference Number]],barang_masuk[],6,FALSE),IF(tbl_transaction[[#This Row],[Type]]="Outbound",VLOOKUP(tbl_transaction[[#This Row],[Reference Number]],barang_keluar[],6,FALSE),""))</f>
        <v>120</v>
      </c>
      <c r="G335" t="str">
        <f>IF(tbl_transaction[[#This Row],[Type]]="Inbound",VLOOKUP(tbl_transaction[[#This Row],[Reference Number]],barang_masuk[],7,FALSE),IF(tbl_transaction[[#This Row],[Type]]="Outbound",VLOOKUP(tbl_transaction[[#This Row],[Reference Number]],barang_keluar[],7,FALSE),""))</f>
        <v>Bottle</v>
      </c>
      <c r="H335" t="str">
        <f>IF(tbl_transaction[[#This Row],[Type]]="Inbound",VLOOKUP(tbl_transaction[[#This Row],[Reference Number]],barang_masuk[],3,FALSE),IF(tbl_transaction[[#This Row],[Type]]="Outbound",VLOOKUP(tbl_transaction[[#This Row],[Reference Number]],barang_keluar[],3,FALSE),""))</f>
        <v>PT Supplier 19</v>
      </c>
      <c r="I335" t="str">
        <f>IF(D335='Kartu Stok'!$B$2,COUNTIF($D$3:D335,'Kartu Stok'!$B$2),"")</f>
        <v/>
      </c>
      <c r="L335"/>
    </row>
    <row r="336" spans="1:12" ht="14.5" x14ac:dyDescent="0.35">
      <c r="A336" s="2" t="s">
        <v>813</v>
      </c>
      <c r="B336" s="5">
        <f>IF(LEFT(tbl_transaction[[#This Row],[Reference Number]],2)="GR",VLOOKUP(tbl_transaction[[#This Row],[Reference Number]],barang_masuk[],2,FALSE),IF(LEFT(tbl_transaction[[#This Row],[Reference Number]],2)="DO",VLOOKUP(tbl_transaction[[#This Row],[Reference Number]],barang_keluar[],2,FALSE),""))</f>
        <v>46168</v>
      </c>
      <c r="C336" t="str">
        <f t="shared" si="5"/>
        <v>Inbound</v>
      </c>
      <c r="D336" t="str">
        <f>IF(tbl_transaction[[#This Row],[Type]]="Inbound",VLOOKUP(tbl_transaction[[#This Row],[Reference Number]],barang_masuk[],4,FALSE),IF(tbl_transaction[[#This Row],[Type]]="Outbound",VLOOKUP(tbl_transaction[[#This Row],[Reference Number]],barang_keluar[],4,FALSE),""))</f>
        <v>HOM015</v>
      </c>
      <c r="E336" t="str">
        <f>IF(tbl_transaction[[#This Row],[Type]]="Inbound",VLOOKUP(tbl_transaction[[#This Row],[Reference Number]],barang_masuk[],5,FALSE),IF(tbl_transaction[[#This Row],[Type]]="Outbound",VLOOKUP(tbl_transaction[[#This Row],[Reference Number]],barang_keluar[],5,FALSE),""))</f>
        <v>Sunlight Home Care Variant 15</v>
      </c>
      <c r="F336">
        <f>IF(tbl_transaction[[#This Row],[Type]]="Inbound",VLOOKUP(tbl_transaction[[#This Row],[Reference Number]],barang_masuk[],6,FALSE),IF(tbl_transaction[[#This Row],[Type]]="Outbound",VLOOKUP(tbl_transaction[[#This Row],[Reference Number]],barang_keluar[],6,FALSE),""))</f>
        <v>150</v>
      </c>
      <c r="G336" t="str">
        <f>IF(tbl_transaction[[#This Row],[Type]]="Inbound",VLOOKUP(tbl_transaction[[#This Row],[Reference Number]],barang_masuk[],7,FALSE),IF(tbl_transaction[[#This Row],[Type]]="Outbound",VLOOKUP(tbl_transaction[[#This Row],[Reference Number]],barang_keluar[],7,FALSE),""))</f>
        <v>Pack</v>
      </c>
      <c r="H336" t="str">
        <f>IF(tbl_transaction[[#This Row],[Type]]="Inbound",VLOOKUP(tbl_transaction[[#This Row],[Reference Number]],barang_masuk[],3,FALSE),IF(tbl_transaction[[#This Row],[Type]]="Outbound",VLOOKUP(tbl_transaction[[#This Row],[Reference Number]],barang_keluar[],3,FALSE),""))</f>
        <v>PT Supplier 27</v>
      </c>
      <c r="I336" t="str">
        <f>IF(D336='Kartu Stok'!$B$2,COUNTIF($D$3:D336,'Kartu Stok'!$B$2),"")</f>
        <v/>
      </c>
      <c r="L336"/>
    </row>
    <row r="337" spans="1:12" ht="14.5" x14ac:dyDescent="0.35">
      <c r="A337" s="2" t="s">
        <v>814</v>
      </c>
      <c r="B337" s="5">
        <f>IF(LEFT(tbl_transaction[[#This Row],[Reference Number]],2)="GR",VLOOKUP(tbl_transaction[[#This Row],[Reference Number]],barang_masuk[],2,FALSE),IF(LEFT(tbl_transaction[[#This Row],[Reference Number]],2)="DO",VLOOKUP(tbl_transaction[[#This Row],[Reference Number]],barang_keluar[],2,FALSE),""))</f>
        <v>46154</v>
      </c>
      <c r="C337" t="str">
        <f t="shared" si="5"/>
        <v>Inbound</v>
      </c>
      <c r="D337" t="str">
        <f>IF(tbl_transaction[[#This Row],[Type]]="Inbound",VLOOKUP(tbl_transaction[[#This Row],[Reference Number]],barang_masuk[],4,FALSE),IF(tbl_transaction[[#This Row],[Type]]="Outbound",VLOOKUP(tbl_transaction[[#This Row],[Reference Number]],barang_keluar[],4,FALSE),""))</f>
        <v>SNK007</v>
      </c>
      <c r="E337" t="str">
        <f>IF(tbl_transaction[[#This Row],[Type]]="Inbound",VLOOKUP(tbl_transaction[[#This Row],[Reference Number]],barang_masuk[],5,FALSE),IF(tbl_transaction[[#This Row],[Type]]="Outbound",VLOOKUP(tbl_transaction[[#This Row],[Reference Number]],barang_keluar[],5,FALSE),""))</f>
        <v>Chitato Snack Variant 7</v>
      </c>
      <c r="F337">
        <f>IF(tbl_transaction[[#This Row],[Type]]="Inbound",VLOOKUP(tbl_transaction[[#This Row],[Reference Number]],barang_masuk[],6,FALSE),IF(tbl_transaction[[#This Row],[Type]]="Outbound",VLOOKUP(tbl_transaction[[#This Row],[Reference Number]],barang_keluar[],6,FALSE),""))</f>
        <v>30</v>
      </c>
      <c r="G337" t="str">
        <f>IF(tbl_transaction[[#This Row],[Type]]="Inbound",VLOOKUP(tbl_transaction[[#This Row],[Reference Number]],barang_masuk[],7,FALSE),IF(tbl_transaction[[#This Row],[Type]]="Outbound",VLOOKUP(tbl_transaction[[#This Row],[Reference Number]],barang_keluar[],7,FALSE),""))</f>
        <v>Pack</v>
      </c>
      <c r="H337" t="str">
        <f>IF(tbl_transaction[[#This Row],[Type]]="Inbound",VLOOKUP(tbl_transaction[[#This Row],[Reference Number]],barang_masuk[],3,FALSE),IF(tbl_transaction[[#This Row],[Type]]="Outbound",VLOOKUP(tbl_transaction[[#This Row],[Reference Number]],barang_keluar[],3,FALSE),""))</f>
        <v>PT Supplier 22</v>
      </c>
      <c r="I337" t="str">
        <f>IF(D337='Kartu Stok'!$B$2,COUNTIF($D$3:D337,'Kartu Stok'!$B$2),"")</f>
        <v/>
      </c>
      <c r="L337"/>
    </row>
    <row r="338" spans="1:12" ht="14.5" x14ac:dyDescent="0.35">
      <c r="A338" s="2" t="s">
        <v>815</v>
      </c>
      <c r="B338" s="5">
        <f>IF(LEFT(tbl_transaction[[#This Row],[Reference Number]],2)="GR",VLOOKUP(tbl_transaction[[#This Row],[Reference Number]],barang_masuk[],2,FALSE),IF(LEFT(tbl_transaction[[#This Row],[Reference Number]],2)="DO",VLOOKUP(tbl_transaction[[#This Row],[Reference Number]],barang_keluar[],2,FALSE),""))</f>
        <v>46163</v>
      </c>
      <c r="C338" t="str">
        <f t="shared" si="5"/>
        <v>Inbound</v>
      </c>
      <c r="D338" t="str">
        <f>IF(tbl_transaction[[#This Row],[Type]]="Inbound",VLOOKUP(tbl_transaction[[#This Row],[Reference Number]],barang_masuk[],4,FALSE),IF(tbl_transaction[[#This Row],[Type]]="Outbound",VLOOKUP(tbl_transaction[[#This Row],[Reference Number]],barang_keluar[],4,FALSE),""))</f>
        <v>INS006</v>
      </c>
      <c r="E338" t="str">
        <f>IF(tbl_transaction[[#This Row],[Type]]="Inbound",VLOOKUP(tbl_transaction[[#This Row],[Reference Number]],barang_masuk[],5,FALSE),IF(tbl_transaction[[#This Row],[Type]]="Outbound",VLOOKUP(tbl_transaction[[#This Row],[Reference Number]],barang_keluar[],5,FALSE),""))</f>
        <v>Indomie Instant Food Variant 6</v>
      </c>
      <c r="F338">
        <f>IF(tbl_transaction[[#This Row],[Type]]="Inbound",VLOOKUP(tbl_transaction[[#This Row],[Reference Number]],barang_masuk[],6,FALSE),IF(tbl_transaction[[#This Row],[Type]]="Outbound",VLOOKUP(tbl_transaction[[#This Row],[Reference Number]],barang_keluar[],6,FALSE),""))</f>
        <v>150</v>
      </c>
      <c r="G338" t="str">
        <f>IF(tbl_transaction[[#This Row],[Type]]="Inbound",VLOOKUP(tbl_transaction[[#This Row],[Reference Number]],barang_masuk[],7,FALSE),IF(tbl_transaction[[#This Row],[Type]]="Outbound",VLOOKUP(tbl_transaction[[#This Row],[Reference Number]],barang_keluar[],7,FALSE),""))</f>
        <v>Pack</v>
      </c>
      <c r="H338" t="str">
        <f>IF(tbl_transaction[[#This Row],[Type]]="Inbound",VLOOKUP(tbl_transaction[[#This Row],[Reference Number]],barang_masuk[],3,FALSE),IF(tbl_transaction[[#This Row],[Type]]="Outbound",VLOOKUP(tbl_transaction[[#This Row],[Reference Number]],barang_keluar[],3,FALSE),""))</f>
        <v>PT Supplier 11</v>
      </c>
      <c r="I338" t="str">
        <f>IF(D338='Kartu Stok'!$B$2,COUNTIF($D$3:D338,'Kartu Stok'!$B$2),"")</f>
        <v/>
      </c>
      <c r="L338"/>
    </row>
    <row r="339" spans="1:12" ht="14.5" x14ac:dyDescent="0.35">
      <c r="A339" s="2" t="s">
        <v>816</v>
      </c>
      <c r="B339" s="5">
        <f>IF(LEFT(tbl_transaction[[#This Row],[Reference Number]],2)="GR",VLOOKUP(tbl_transaction[[#This Row],[Reference Number]],barang_masuk[],2,FALSE),IF(LEFT(tbl_transaction[[#This Row],[Reference Number]],2)="DO",VLOOKUP(tbl_transaction[[#This Row],[Reference Number]],barang_keluar[],2,FALSE),""))</f>
        <v>46187</v>
      </c>
      <c r="C339" t="str">
        <f t="shared" si="5"/>
        <v>Inbound</v>
      </c>
      <c r="D339" t="str">
        <f>IF(tbl_transaction[[#This Row],[Type]]="Inbound",VLOOKUP(tbl_transaction[[#This Row],[Reference Number]],barang_masuk[],4,FALSE),IF(tbl_transaction[[#This Row],[Type]]="Outbound",VLOOKUP(tbl_transaction[[#This Row],[Reference Number]],barang_keluar[],4,FALSE),""))</f>
        <v>PER017</v>
      </c>
      <c r="E339" t="str">
        <f>IF(tbl_transaction[[#This Row],[Type]]="Inbound",VLOOKUP(tbl_transaction[[#This Row],[Reference Number]],barang_masuk[],5,FALSE),IF(tbl_transaction[[#This Row],[Type]]="Outbound",VLOOKUP(tbl_transaction[[#This Row],[Reference Number]],barang_keluar[],5,FALSE),""))</f>
        <v>Pepsodent Personal Care Variant 17</v>
      </c>
      <c r="F339">
        <f>IF(tbl_transaction[[#This Row],[Type]]="Inbound",VLOOKUP(tbl_transaction[[#This Row],[Reference Number]],barang_masuk[],6,FALSE),IF(tbl_transaction[[#This Row],[Type]]="Outbound",VLOOKUP(tbl_transaction[[#This Row],[Reference Number]],barang_keluar[],6,FALSE),""))</f>
        <v>80</v>
      </c>
      <c r="G339" t="str">
        <f>IF(tbl_transaction[[#This Row],[Type]]="Inbound",VLOOKUP(tbl_transaction[[#This Row],[Reference Number]],barang_masuk[],7,FALSE),IF(tbl_transaction[[#This Row],[Type]]="Outbound",VLOOKUP(tbl_transaction[[#This Row],[Reference Number]],barang_keluar[],7,FALSE),""))</f>
        <v>Bottle</v>
      </c>
      <c r="H339" t="str">
        <f>IF(tbl_transaction[[#This Row],[Type]]="Inbound",VLOOKUP(tbl_transaction[[#This Row],[Reference Number]],barang_masuk[],3,FALSE),IF(tbl_transaction[[#This Row],[Type]]="Outbound",VLOOKUP(tbl_transaction[[#This Row],[Reference Number]],barang_keluar[],3,FALSE),""))</f>
        <v>PT Supplier 33</v>
      </c>
      <c r="I339" t="str">
        <f>IF(D339='Kartu Stok'!$B$2,COUNTIF($D$3:D339,'Kartu Stok'!$B$2),"")</f>
        <v/>
      </c>
      <c r="L339"/>
    </row>
    <row r="340" spans="1:12" ht="14.5" x14ac:dyDescent="0.35">
      <c r="A340" s="2" t="s">
        <v>817</v>
      </c>
      <c r="B340" s="5">
        <f>IF(LEFT(tbl_transaction[[#This Row],[Reference Number]],2)="GR",VLOOKUP(tbl_transaction[[#This Row],[Reference Number]],barang_masuk[],2,FALSE),IF(LEFT(tbl_transaction[[#This Row],[Reference Number]],2)="DO",VLOOKUP(tbl_transaction[[#This Row],[Reference Number]],barang_keluar[],2,FALSE),""))</f>
        <v>46050</v>
      </c>
      <c r="C340" t="str">
        <f t="shared" si="5"/>
        <v>Inbound</v>
      </c>
      <c r="D340" t="str">
        <f>IF(tbl_transaction[[#This Row],[Type]]="Inbound",VLOOKUP(tbl_transaction[[#This Row],[Reference Number]],barang_masuk[],4,FALSE),IF(tbl_transaction[[#This Row],[Type]]="Outbound",VLOOKUP(tbl_transaction[[#This Row],[Reference Number]],barang_keluar[],4,FALSE),""))</f>
        <v>BEV039</v>
      </c>
      <c r="E340" t="str">
        <f>IF(tbl_transaction[[#This Row],[Type]]="Inbound",VLOOKUP(tbl_transaction[[#This Row],[Reference Number]],barang_masuk[],5,FALSE),IF(tbl_transaction[[#This Row],[Type]]="Outbound",VLOOKUP(tbl_transaction[[#This Row],[Reference Number]],barang_keluar[],5,FALSE),""))</f>
        <v>Pocari Beverage Variant 39</v>
      </c>
      <c r="F340">
        <f>IF(tbl_transaction[[#This Row],[Type]]="Inbound",VLOOKUP(tbl_transaction[[#This Row],[Reference Number]],barang_masuk[],6,FALSE),IF(tbl_transaction[[#This Row],[Type]]="Outbound",VLOOKUP(tbl_transaction[[#This Row],[Reference Number]],barang_keluar[],6,FALSE),""))</f>
        <v>100</v>
      </c>
      <c r="G340" t="str">
        <f>IF(tbl_transaction[[#This Row],[Type]]="Inbound",VLOOKUP(tbl_transaction[[#This Row],[Reference Number]],barang_masuk[],7,FALSE),IF(tbl_transaction[[#This Row],[Type]]="Outbound",VLOOKUP(tbl_transaction[[#This Row],[Reference Number]],barang_keluar[],7,FALSE),""))</f>
        <v>Bottle</v>
      </c>
      <c r="H340" t="str">
        <f>IF(tbl_transaction[[#This Row],[Type]]="Inbound",VLOOKUP(tbl_transaction[[#This Row],[Reference Number]],barang_masuk[],3,FALSE),IF(tbl_transaction[[#This Row],[Type]]="Outbound",VLOOKUP(tbl_transaction[[#This Row],[Reference Number]],barang_keluar[],3,FALSE),""))</f>
        <v>PT Supplier 02</v>
      </c>
      <c r="I340" t="str">
        <f>IF(D340='Kartu Stok'!$B$2,COUNTIF($D$3:D340,'Kartu Stok'!$B$2),"")</f>
        <v/>
      </c>
      <c r="L340"/>
    </row>
    <row r="341" spans="1:12" ht="14.5" x14ac:dyDescent="0.35">
      <c r="A341" s="2" t="s">
        <v>818</v>
      </c>
      <c r="B341" s="5">
        <f>IF(LEFT(tbl_transaction[[#This Row],[Reference Number]],2)="GR",VLOOKUP(tbl_transaction[[#This Row],[Reference Number]],barang_masuk[],2,FALSE),IF(LEFT(tbl_transaction[[#This Row],[Reference Number]],2)="DO",VLOOKUP(tbl_transaction[[#This Row],[Reference Number]],barang_keluar[],2,FALSE),""))</f>
        <v>46182</v>
      </c>
      <c r="C341" t="str">
        <f t="shared" si="5"/>
        <v>Inbound</v>
      </c>
      <c r="D341" t="str">
        <f>IF(tbl_transaction[[#This Row],[Type]]="Inbound",VLOOKUP(tbl_transaction[[#This Row],[Reference Number]],barang_masuk[],4,FALSE),IF(tbl_transaction[[#This Row],[Type]]="Outbound",VLOOKUP(tbl_transaction[[#This Row],[Reference Number]],barang_keluar[],4,FALSE),""))</f>
        <v>PER013</v>
      </c>
      <c r="E341" t="str">
        <f>IF(tbl_transaction[[#This Row],[Type]]="Inbound",VLOOKUP(tbl_transaction[[#This Row],[Reference Number]],barang_masuk[],5,FALSE),IF(tbl_transaction[[#This Row],[Type]]="Outbound",VLOOKUP(tbl_transaction[[#This Row],[Reference Number]],barang_keluar[],5,FALSE),""))</f>
        <v>Pepsodent Personal Care Variant 13</v>
      </c>
      <c r="F341">
        <f>IF(tbl_transaction[[#This Row],[Type]]="Inbound",VLOOKUP(tbl_transaction[[#This Row],[Reference Number]],barang_masuk[],6,FALSE),IF(tbl_transaction[[#This Row],[Type]]="Outbound",VLOOKUP(tbl_transaction[[#This Row],[Reference Number]],barang_keluar[],6,FALSE),""))</f>
        <v>100</v>
      </c>
      <c r="G341" t="str">
        <f>IF(tbl_transaction[[#This Row],[Type]]="Inbound",VLOOKUP(tbl_transaction[[#This Row],[Reference Number]],barang_masuk[],7,FALSE),IF(tbl_transaction[[#This Row],[Type]]="Outbound",VLOOKUP(tbl_transaction[[#This Row],[Reference Number]],barang_keluar[],7,FALSE),""))</f>
        <v>Bottle</v>
      </c>
      <c r="H341" t="str">
        <f>IF(tbl_transaction[[#This Row],[Type]]="Inbound",VLOOKUP(tbl_transaction[[#This Row],[Reference Number]],barang_masuk[],3,FALSE),IF(tbl_transaction[[#This Row],[Type]]="Outbound",VLOOKUP(tbl_transaction[[#This Row],[Reference Number]],barang_keluar[],3,FALSE),""))</f>
        <v>PT Supplier 16</v>
      </c>
      <c r="I341" t="str">
        <f>IF(D341='Kartu Stok'!$B$2,COUNTIF($D$3:D341,'Kartu Stok'!$B$2),"")</f>
        <v/>
      </c>
      <c r="L341"/>
    </row>
    <row r="342" spans="1:12" ht="14.5" x14ac:dyDescent="0.35">
      <c r="A342" s="2" t="s">
        <v>819</v>
      </c>
      <c r="B342" s="5">
        <f>IF(LEFT(tbl_transaction[[#This Row],[Reference Number]],2)="GR",VLOOKUP(tbl_transaction[[#This Row],[Reference Number]],barang_masuk[],2,FALSE),IF(LEFT(tbl_transaction[[#This Row],[Reference Number]],2)="DO",VLOOKUP(tbl_transaction[[#This Row],[Reference Number]],barang_keluar[],2,FALSE),""))</f>
        <v>46134</v>
      </c>
      <c r="C342" t="str">
        <f t="shared" si="5"/>
        <v>Inbound</v>
      </c>
      <c r="D342" t="str">
        <f>IF(tbl_transaction[[#This Row],[Type]]="Inbound",VLOOKUP(tbl_transaction[[#This Row],[Reference Number]],barang_masuk[],4,FALSE),IF(tbl_transaction[[#This Row],[Type]]="Outbound",VLOOKUP(tbl_transaction[[#This Row],[Reference Number]],barang_keluar[],4,FALSE),""))</f>
        <v>BEV001</v>
      </c>
      <c r="E342" t="str">
        <f>IF(tbl_transaction[[#This Row],[Type]]="Inbound",VLOOKUP(tbl_transaction[[#This Row],[Reference Number]],barang_masuk[],5,FALSE),IF(tbl_transaction[[#This Row],[Type]]="Outbound",VLOOKUP(tbl_transaction[[#This Row],[Reference Number]],barang_keluar[],5,FALSE),""))</f>
        <v>Coca Cola Beverage Variant 1</v>
      </c>
      <c r="F342">
        <f>IF(tbl_transaction[[#This Row],[Type]]="Inbound",VLOOKUP(tbl_transaction[[#This Row],[Reference Number]],barang_masuk[],6,FALSE),IF(tbl_transaction[[#This Row],[Type]]="Outbound",VLOOKUP(tbl_transaction[[#This Row],[Reference Number]],barang_keluar[],6,FALSE),""))</f>
        <v>40</v>
      </c>
      <c r="G342" t="str">
        <f>IF(tbl_transaction[[#This Row],[Type]]="Inbound",VLOOKUP(tbl_transaction[[#This Row],[Reference Number]],barang_masuk[],7,FALSE),IF(tbl_transaction[[#This Row],[Type]]="Outbound",VLOOKUP(tbl_transaction[[#This Row],[Reference Number]],barang_keluar[],7,FALSE),""))</f>
        <v>Bottle</v>
      </c>
      <c r="H342" t="str">
        <f>IF(tbl_transaction[[#This Row],[Type]]="Inbound",VLOOKUP(tbl_transaction[[#This Row],[Reference Number]],barang_masuk[],3,FALSE),IF(tbl_transaction[[#This Row],[Type]]="Outbound",VLOOKUP(tbl_transaction[[#This Row],[Reference Number]],barang_keluar[],3,FALSE),""))</f>
        <v>PT Supplier 26</v>
      </c>
      <c r="I342" t="str">
        <f>IF(D342='Kartu Stok'!$B$2,COUNTIF($D$3:D342,'Kartu Stok'!$B$2),"")</f>
        <v/>
      </c>
      <c r="L342"/>
    </row>
    <row r="343" spans="1:12" ht="14.5" x14ac:dyDescent="0.35">
      <c r="A343" s="2" t="s">
        <v>820</v>
      </c>
      <c r="B343" s="5">
        <f>IF(LEFT(tbl_transaction[[#This Row],[Reference Number]],2)="GR",VLOOKUP(tbl_transaction[[#This Row],[Reference Number]],barang_masuk[],2,FALSE),IF(LEFT(tbl_transaction[[#This Row],[Reference Number]],2)="DO",VLOOKUP(tbl_transaction[[#This Row],[Reference Number]],barang_keluar[],2,FALSE),""))</f>
        <v>46023</v>
      </c>
      <c r="C343" t="str">
        <f t="shared" si="5"/>
        <v>Inbound</v>
      </c>
      <c r="D343" t="str">
        <f>IF(tbl_transaction[[#This Row],[Type]]="Inbound",VLOOKUP(tbl_transaction[[#This Row],[Reference Number]],barang_masuk[],4,FALSE),IF(tbl_transaction[[#This Row],[Type]]="Outbound",VLOOKUP(tbl_transaction[[#This Row],[Reference Number]],barang_keluar[],4,FALSE),""))</f>
        <v>INS015</v>
      </c>
      <c r="E343" t="str">
        <f>IF(tbl_transaction[[#This Row],[Type]]="Inbound",VLOOKUP(tbl_transaction[[#This Row],[Reference Number]],barang_masuk[],5,FALSE),IF(tbl_transaction[[#This Row],[Type]]="Outbound",VLOOKUP(tbl_transaction[[#This Row],[Reference Number]],barang_keluar[],5,FALSE),""))</f>
        <v>Supermi Instant Food Variant 15</v>
      </c>
      <c r="F343">
        <f>IF(tbl_transaction[[#This Row],[Type]]="Inbound",VLOOKUP(tbl_transaction[[#This Row],[Reference Number]],barang_masuk[],6,FALSE),IF(tbl_transaction[[#This Row],[Type]]="Outbound",VLOOKUP(tbl_transaction[[#This Row],[Reference Number]],barang_keluar[],6,FALSE),""))</f>
        <v>50</v>
      </c>
      <c r="G343" t="str">
        <f>IF(tbl_transaction[[#This Row],[Type]]="Inbound",VLOOKUP(tbl_transaction[[#This Row],[Reference Number]],barang_masuk[],7,FALSE),IF(tbl_transaction[[#This Row],[Type]]="Outbound",VLOOKUP(tbl_transaction[[#This Row],[Reference Number]],barang_keluar[],7,FALSE),""))</f>
        <v>Pack</v>
      </c>
      <c r="H343" t="str">
        <f>IF(tbl_transaction[[#This Row],[Type]]="Inbound",VLOOKUP(tbl_transaction[[#This Row],[Reference Number]],barang_masuk[],3,FALSE),IF(tbl_transaction[[#This Row],[Type]]="Outbound",VLOOKUP(tbl_transaction[[#This Row],[Reference Number]],barang_keluar[],3,FALSE),""))</f>
        <v>PT Supplier 24</v>
      </c>
      <c r="I343" t="str">
        <f>IF(D343='Kartu Stok'!$B$2,COUNTIF($D$3:D343,'Kartu Stok'!$B$2),"")</f>
        <v/>
      </c>
      <c r="L343"/>
    </row>
    <row r="344" spans="1:12" ht="14.5" x14ac:dyDescent="0.35">
      <c r="A344" s="2" t="s">
        <v>821</v>
      </c>
      <c r="B344" s="5">
        <f>IF(LEFT(tbl_transaction[[#This Row],[Reference Number]],2)="GR",VLOOKUP(tbl_transaction[[#This Row],[Reference Number]],barang_masuk[],2,FALSE),IF(LEFT(tbl_transaction[[#This Row],[Reference Number]],2)="DO",VLOOKUP(tbl_transaction[[#This Row],[Reference Number]],barang_keluar[],2,FALSE),""))</f>
        <v>46176</v>
      </c>
      <c r="C344" t="str">
        <f t="shared" si="5"/>
        <v>Inbound</v>
      </c>
      <c r="D344" t="str">
        <f>IF(tbl_transaction[[#This Row],[Type]]="Inbound",VLOOKUP(tbl_transaction[[#This Row],[Reference Number]],barang_masuk[],4,FALSE),IF(tbl_transaction[[#This Row],[Type]]="Outbound",VLOOKUP(tbl_transaction[[#This Row],[Reference Number]],barang_keluar[],4,FALSE),""))</f>
        <v>SNK030</v>
      </c>
      <c r="E344" t="str">
        <f>IF(tbl_transaction[[#This Row],[Type]]="Inbound",VLOOKUP(tbl_transaction[[#This Row],[Reference Number]],barang_masuk[],5,FALSE),IF(tbl_transaction[[#This Row],[Type]]="Outbound",VLOOKUP(tbl_transaction[[#This Row],[Reference Number]],barang_keluar[],5,FALSE),""))</f>
        <v>Qtela Snack Variant 30</v>
      </c>
      <c r="F344">
        <f>IF(tbl_transaction[[#This Row],[Type]]="Inbound",VLOOKUP(tbl_transaction[[#This Row],[Reference Number]],barang_masuk[],6,FALSE),IF(tbl_transaction[[#This Row],[Type]]="Outbound",VLOOKUP(tbl_transaction[[#This Row],[Reference Number]],barang_keluar[],6,FALSE),""))</f>
        <v>30</v>
      </c>
      <c r="G344" t="str">
        <f>IF(tbl_transaction[[#This Row],[Type]]="Inbound",VLOOKUP(tbl_transaction[[#This Row],[Reference Number]],barang_masuk[],7,FALSE),IF(tbl_transaction[[#This Row],[Type]]="Outbound",VLOOKUP(tbl_transaction[[#This Row],[Reference Number]],barang_keluar[],7,FALSE),""))</f>
        <v>Pack</v>
      </c>
      <c r="H344" t="str">
        <f>IF(tbl_transaction[[#This Row],[Type]]="Inbound",VLOOKUP(tbl_transaction[[#This Row],[Reference Number]],barang_masuk[],3,FALSE),IF(tbl_transaction[[#This Row],[Type]]="Outbound",VLOOKUP(tbl_transaction[[#This Row],[Reference Number]],barang_keluar[],3,FALSE),""))</f>
        <v>PT Supplier 25</v>
      </c>
      <c r="I344" t="str">
        <f>IF(D344='Kartu Stok'!$B$2,COUNTIF($D$3:D344,'Kartu Stok'!$B$2),"")</f>
        <v/>
      </c>
      <c r="L344"/>
    </row>
    <row r="345" spans="1:12" ht="14.5" x14ac:dyDescent="0.35">
      <c r="A345" s="2" t="s">
        <v>822</v>
      </c>
      <c r="B345" s="5">
        <f>IF(LEFT(tbl_transaction[[#This Row],[Reference Number]],2)="GR",VLOOKUP(tbl_transaction[[#This Row],[Reference Number]],barang_masuk[],2,FALSE),IF(LEFT(tbl_transaction[[#This Row],[Reference Number]],2)="DO",VLOOKUP(tbl_transaction[[#This Row],[Reference Number]],barang_keluar[],2,FALSE),""))</f>
        <v>46023</v>
      </c>
      <c r="C345" t="str">
        <f t="shared" si="5"/>
        <v>Inbound</v>
      </c>
      <c r="D345" t="str">
        <f>IF(tbl_transaction[[#This Row],[Type]]="Inbound",VLOOKUP(tbl_transaction[[#This Row],[Reference Number]],barang_masuk[],4,FALSE),IF(tbl_transaction[[#This Row],[Type]]="Outbound",VLOOKUP(tbl_transaction[[#This Row],[Reference Number]],barang_keluar[],4,FALSE),""))</f>
        <v>SNK031</v>
      </c>
      <c r="E345" t="str">
        <f>IF(tbl_transaction[[#This Row],[Type]]="Inbound",VLOOKUP(tbl_transaction[[#This Row],[Reference Number]],barang_masuk[],5,FALSE),IF(tbl_transaction[[#This Row],[Type]]="Outbound",VLOOKUP(tbl_transaction[[#This Row],[Reference Number]],barang_keluar[],5,FALSE),""))</f>
        <v>Taro Snack Variant 31</v>
      </c>
      <c r="F345">
        <f>IF(tbl_transaction[[#This Row],[Type]]="Inbound",VLOOKUP(tbl_transaction[[#This Row],[Reference Number]],barang_masuk[],6,FALSE),IF(tbl_transaction[[#This Row],[Type]]="Outbound",VLOOKUP(tbl_transaction[[#This Row],[Reference Number]],barang_keluar[],6,FALSE),""))</f>
        <v>200</v>
      </c>
      <c r="G345" t="str">
        <f>IF(tbl_transaction[[#This Row],[Type]]="Inbound",VLOOKUP(tbl_transaction[[#This Row],[Reference Number]],barang_masuk[],7,FALSE),IF(tbl_transaction[[#This Row],[Type]]="Outbound",VLOOKUP(tbl_transaction[[#This Row],[Reference Number]],barang_keluar[],7,FALSE),""))</f>
        <v>Pack</v>
      </c>
      <c r="H345" t="str">
        <f>IF(tbl_transaction[[#This Row],[Type]]="Inbound",VLOOKUP(tbl_transaction[[#This Row],[Reference Number]],barang_masuk[],3,FALSE),IF(tbl_transaction[[#This Row],[Type]]="Outbound",VLOOKUP(tbl_transaction[[#This Row],[Reference Number]],barang_keluar[],3,FALSE),""))</f>
        <v>PT Supplier 17</v>
      </c>
      <c r="I345" t="str">
        <f>IF(D345='Kartu Stok'!$B$2,COUNTIF($D$3:D345,'Kartu Stok'!$B$2),"")</f>
        <v/>
      </c>
      <c r="L345"/>
    </row>
    <row r="346" spans="1:12" ht="14.5" x14ac:dyDescent="0.35">
      <c r="A346" s="2" t="s">
        <v>823</v>
      </c>
      <c r="B346" s="5">
        <f>IF(LEFT(tbl_transaction[[#This Row],[Reference Number]],2)="GR",VLOOKUP(tbl_transaction[[#This Row],[Reference Number]],barang_masuk[],2,FALSE),IF(LEFT(tbl_transaction[[#This Row],[Reference Number]],2)="DO",VLOOKUP(tbl_transaction[[#This Row],[Reference Number]],barang_keluar[],2,FALSE),""))</f>
        <v>46192</v>
      </c>
      <c r="C346" t="str">
        <f t="shared" si="5"/>
        <v>Inbound</v>
      </c>
      <c r="D346" t="str">
        <f>IF(tbl_transaction[[#This Row],[Type]]="Inbound",VLOOKUP(tbl_transaction[[#This Row],[Reference Number]],barang_masuk[],4,FALSE),IF(tbl_transaction[[#This Row],[Type]]="Outbound",VLOOKUP(tbl_transaction[[#This Row],[Reference Number]],barang_keluar[],4,FALSE),""))</f>
        <v>BEV030</v>
      </c>
      <c r="E346" t="str">
        <f>IF(tbl_transaction[[#This Row],[Type]]="Inbound",VLOOKUP(tbl_transaction[[#This Row],[Reference Number]],barang_masuk[],5,FALSE),IF(tbl_transaction[[#This Row],[Type]]="Outbound",VLOOKUP(tbl_transaction[[#This Row],[Reference Number]],barang_keluar[],5,FALSE),""))</f>
        <v>Pocari Beverage Variant 30</v>
      </c>
      <c r="F346">
        <f>IF(tbl_transaction[[#This Row],[Type]]="Inbound",VLOOKUP(tbl_transaction[[#This Row],[Reference Number]],barang_masuk[],6,FALSE),IF(tbl_transaction[[#This Row],[Type]]="Outbound",VLOOKUP(tbl_transaction[[#This Row],[Reference Number]],barang_keluar[],6,FALSE),""))</f>
        <v>120</v>
      </c>
      <c r="G346" t="str">
        <f>IF(tbl_transaction[[#This Row],[Type]]="Inbound",VLOOKUP(tbl_transaction[[#This Row],[Reference Number]],barang_masuk[],7,FALSE),IF(tbl_transaction[[#This Row],[Type]]="Outbound",VLOOKUP(tbl_transaction[[#This Row],[Reference Number]],barang_keluar[],7,FALSE),""))</f>
        <v>Bottle</v>
      </c>
      <c r="H346" t="str">
        <f>IF(tbl_transaction[[#This Row],[Type]]="Inbound",VLOOKUP(tbl_transaction[[#This Row],[Reference Number]],barang_masuk[],3,FALSE),IF(tbl_transaction[[#This Row],[Type]]="Outbound",VLOOKUP(tbl_transaction[[#This Row],[Reference Number]],barang_keluar[],3,FALSE),""))</f>
        <v>PT Supplier 10</v>
      </c>
      <c r="I346" t="str">
        <f>IF(D346='Kartu Stok'!$B$2,COUNTIF($D$3:D346,'Kartu Stok'!$B$2),"")</f>
        <v/>
      </c>
      <c r="L346"/>
    </row>
    <row r="347" spans="1:12" ht="14.5" x14ac:dyDescent="0.35">
      <c r="A347" s="2" t="s">
        <v>824</v>
      </c>
      <c r="B347" s="5">
        <f>IF(LEFT(tbl_transaction[[#This Row],[Reference Number]],2)="GR",VLOOKUP(tbl_transaction[[#This Row],[Reference Number]],barang_masuk[],2,FALSE),IF(LEFT(tbl_transaction[[#This Row],[Reference Number]],2)="DO",VLOOKUP(tbl_transaction[[#This Row],[Reference Number]],barang_keluar[],2,FALSE),""))</f>
        <v>46113</v>
      </c>
      <c r="C347" t="str">
        <f t="shared" si="5"/>
        <v>Inbound</v>
      </c>
      <c r="D347" t="str">
        <f>IF(tbl_transaction[[#This Row],[Type]]="Inbound",VLOOKUP(tbl_transaction[[#This Row],[Reference Number]],barang_masuk[],4,FALSE),IF(tbl_transaction[[#This Row],[Type]]="Outbound",VLOOKUP(tbl_transaction[[#This Row],[Reference Number]],barang_keluar[],4,FALSE),""))</f>
        <v>DAR012</v>
      </c>
      <c r="E347" t="str">
        <f>IF(tbl_transaction[[#This Row],[Type]]="Inbound",VLOOKUP(tbl_transaction[[#This Row],[Reference Number]],barang_masuk[],5,FALSE),IF(tbl_transaction[[#This Row],[Type]]="Outbound",VLOOKUP(tbl_transaction[[#This Row],[Reference Number]],barang_keluar[],5,FALSE),""))</f>
        <v>Indomilk Dairy Variant 12</v>
      </c>
      <c r="F347">
        <f>IF(tbl_transaction[[#This Row],[Type]]="Inbound",VLOOKUP(tbl_transaction[[#This Row],[Reference Number]],barang_masuk[],6,FALSE),IF(tbl_transaction[[#This Row],[Type]]="Outbound",VLOOKUP(tbl_transaction[[#This Row],[Reference Number]],barang_keluar[],6,FALSE),""))</f>
        <v>120</v>
      </c>
      <c r="G347" t="str">
        <f>IF(tbl_transaction[[#This Row],[Type]]="Inbound",VLOOKUP(tbl_transaction[[#This Row],[Reference Number]],barang_masuk[],7,FALSE),IF(tbl_transaction[[#This Row],[Type]]="Outbound",VLOOKUP(tbl_transaction[[#This Row],[Reference Number]],barang_keluar[],7,FALSE),""))</f>
        <v>Box</v>
      </c>
      <c r="H347" t="str">
        <f>IF(tbl_transaction[[#This Row],[Type]]="Inbound",VLOOKUP(tbl_transaction[[#This Row],[Reference Number]],barang_masuk[],3,FALSE),IF(tbl_transaction[[#This Row],[Type]]="Outbound",VLOOKUP(tbl_transaction[[#This Row],[Reference Number]],barang_keluar[],3,FALSE),""))</f>
        <v>PT Supplier 07</v>
      </c>
      <c r="I347" t="str">
        <f>IF(D347='Kartu Stok'!$B$2,COUNTIF($D$3:D347,'Kartu Stok'!$B$2),"")</f>
        <v/>
      </c>
      <c r="L347"/>
    </row>
    <row r="348" spans="1:12" ht="14.5" x14ac:dyDescent="0.35">
      <c r="A348" s="2" t="s">
        <v>825</v>
      </c>
      <c r="B348" s="5">
        <f>IF(LEFT(tbl_transaction[[#This Row],[Reference Number]],2)="GR",VLOOKUP(tbl_transaction[[#This Row],[Reference Number]],barang_masuk[],2,FALSE),IF(LEFT(tbl_transaction[[#This Row],[Reference Number]],2)="DO",VLOOKUP(tbl_transaction[[#This Row],[Reference Number]],barang_keluar[],2,FALSE),""))</f>
        <v>46153</v>
      </c>
      <c r="C348" t="str">
        <f t="shared" si="5"/>
        <v>Inbound</v>
      </c>
      <c r="D348" t="str">
        <f>IF(tbl_transaction[[#This Row],[Type]]="Inbound",VLOOKUP(tbl_transaction[[#This Row],[Reference Number]],barang_masuk[],4,FALSE),IF(tbl_transaction[[#This Row],[Type]]="Outbound",VLOOKUP(tbl_transaction[[#This Row],[Reference Number]],barang_keluar[],4,FALSE),""))</f>
        <v>BEV010</v>
      </c>
      <c r="E348" t="str">
        <f>IF(tbl_transaction[[#This Row],[Type]]="Inbound",VLOOKUP(tbl_transaction[[#This Row],[Reference Number]],barang_masuk[],5,FALSE),IF(tbl_transaction[[#This Row],[Type]]="Outbound",VLOOKUP(tbl_transaction[[#This Row],[Reference Number]],barang_keluar[],5,FALSE),""))</f>
        <v>Coca Cola Beverage Variant 10</v>
      </c>
      <c r="F348">
        <f>IF(tbl_transaction[[#This Row],[Type]]="Inbound",VLOOKUP(tbl_transaction[[#This Row],[Reference Number]],barang_masuk[],6,FALSE),IF(tbl_transaction[[#This Row],[Type]]="Outbound",VLOOKUP(tbl_transaction[[#This Row],[Reference Number]],barang_keluar[],6,FALSE),""))</f>
        <v>50</v>
      </c>
      <c r="G348" t="str">
        <f>IF(tbl_transaction[[#This Row],[Type]]="Inbound",VLOOKUP(tbl_transaction[[#This Row],[Reference Number]],barang_masuk[],7,FALSE),IF(tbl_transaction[[#This Row],[Type]]="Outbound",VLOOKUP(tbl_transaction[[#This Row],[Reference Number]],barang_keluar[],7,FALSE),""))</f>
        <v>Bottle</v>
      </c>
      <c r="H348" t="str">
        <f>IF(tbl_transaction[[#This Row],[Type]]="Inbound",VLOOKUP(tbl_transaction[[#This Row],[Reference Number]],barang_masuk[],3,FALSE),IF(tbl_transaction[[#This Row],[Type]]="Outbound",VLOOKUP(tbl_transaction[[#This Row],[Reference Number]],barang_keluar[],3,FALSE),""))</f>
        <v>PT Supplier 10</v>
      </c>
      <c r="I348" t="str">
        <f>IF(D348='Kartu Stok'!$B$2,COUNTIF($D$3:D348,'Kartu Stok'!$B$2),"")</f>
        <v/>
      </c>
      <c r="L348"/>
    </row>
    <row r="349" spans="1:12" ht="14.5" x14ac:dyDescent="0.35">
      <c r="A349" s="2" t="s">
        <v>826</v>
      </c>
      <c r="B349" s="5">
        <f>IF(LEFT(tbl_transaction[[#This Row],[Reference Number]],2)="GR",VLOOKUP(tbl_transaction[[#This Row],[Reference Number]],barang_masuk[],2,FALSE),IF(LEFT(tbl_transaction[[#This Row],[Reference Number]],2)="DO",VLOOKUP(tbl_transaction[[#This Row],[Reference Number]],barang_keluar[],2,FALSE),""))</f>
        <v>46062</v>
      </c>
      <c r="C349" t="str">
        <f t="shared" si="5"/>
        <v>Inbound</v>
      </c>
      <c r="D349" t="str">
        <f>IF(tbl_transaction[[#This Row],[Type]]="Inbound",VLOOKUP(tbl_transaction[[#This Row],[Reference Number]],barang_masuk[],4,FALSE),IF(tbl_transaction[[#This Row],[Type]]="Outbound",VLOOKUP(tbl_transaction[[#This Row],[Reference Number]],barang_keluar[],4,FALSE),""))</f>
        <v>PER002</v>
      </c>
      <c r="E349" t="str">
        <f>IF(tbl_transaction[[#This Row],[Type]]="Inbound",VLOOKUP(tbl_transaction[[#This Row],[Reference Number]],barang_masuk[],5,FALSE),IF(tbl_transaction[[#This Row],[Type]]="Outbound",VLOOKUP(tbl_transaction[[#This Row],[Reference Number]],barang_keluar[],5,FALSE),""))</f>
        <v>Lifebuoy Personal Care Variant 2</v>
      </c>
      <c r="F349">
        <f>IF(tbl_transaction[[#This Row],[Type]]="Inbound",VLOOKUP(tbl_transaction[[#This Row],[Reference Number]],barang_masuk[],6,FALSE),IF(tbl_transaction[[#This Row],[Type]]="Outbound",VLOOKUP(tbl_transaction[[#This Row],[Reference Number]],barang_keluar[],6,FALSE),""))</f>
        <v>50</v>
      </c>
      <c r="G349" t="str">
        <f>IF(tbl_transaction[[#This Row],[Type]]="Inbound",VLOOKUP(tbl_transaction[[#This Row],[Reference Number]],barang_masuk[],7,FALSE),IF(tbl_transaction[[#This Row],[Type]]="Outbound",VLOOKUP(tbl_transaction[[#This Row],[Reference Number]],barang_keluar[],7,FALSE),""))</f>
        <v>Bottle</v>
      </c>
      <c r="H349" t="str">
        <f>IF(tbl_transaction[[#This Row],[Type]]="Inbound",VLOOKUP(tbl_transaction[[#This Row],[Reference Number]],barang_masuk[],3,FALSE),IF(tbl_transaction[[#This Row],[Type]]="Outbound",VLOOKUP(tbl_transaction[[#This Row],[Reference Number]],barang_keluar[],3,FALSE),""))</f>
        <v>PT Supplier 31</v>
      </c>
      <c r="I349" t="str">
        <f>IF(D349='Kartu Stok'!$B$2,COUNTIF($D$3:D349,'Kartu Stok'!$B$2),"")</f>
        <v/>
      </c>
      <c r="L349"/>
    </row>
    <row r="350" spans="1:12" ht="14.5" x14ac:dyDescent="0.35">
      <c r="A350" s="2" t="s">
        <v>827</v>
      </c>
      <c r="B350" s="5">
        <f>IF(LEFT(tbl_transaction[[#This Row],[Reference Number]],2)="GR",VLOOKUP(tbl_transaction[[#This Row],[Reference Number]],barang_masuk[],2,FALSE),IF(LEFT(tbl_transaction[[#This Row],[Reference Number]],2)="DO",VLOOKUP(tbl_transaction[[#This Row],[Reference Number]],barang_keluar[],2,FALSE),""))</f>
        <v>46120</v>
      </c>
      <c r="C350" t="str">
        <f t="shared" si="5"/>
        <v>Inbound</v>
      </c>
      <c r="D350" t="str">
        <f>IF(tbl_transaction[[#This Row],[Type]]="Inbound",VLOOKUP(tbl_transaction[[#This Row],[Reference Number]],barang_masuk[],4,FALSE),IF(tbl_transaction[[#This Row],[Type]]="Outbound",VLOOKUP(tbl_transaction[[#This Row],[Reference Number]],barang_keluar[],4,FALSE),""))</f>
        <v>BAB019</v>
      </c>
      <c r="E350" t="str">
        <f>IF(tbl_transaction[[#This Row],[Type]]="Inbound",VLOOKUP(tbl_transaction[[#This Row],[Reference Number]],barang_masuk[],5,FALSE),IF(tbl_transaction[[#This Row],[Type]]="Outbound",VLOOKUP(tbl_transaction[[#This Row],[Reference Number]],barang_keluar[],5,FALSE),""))</f>
        <v>Zwitsal Baby Care Variant 19</v>
      </c>
      <c r="F350">
        <f>IF(tbl_transaction[[#This Row],[Type]]="Inbound",VLOOKUP(tbl_transaction[[#This Row],[Reference Number]],barang_masuk[],6,FALSE),IF(tbl_transaction[[#This Row],[Type]]="Outbound",VLOOKUP(tbl_transaction[[#This Row],[Reference Number]],barang_keluar[],6,FALSE),""))</f>
        <v>50</v>
      </c>
      <c r="G350" t="str">
        <f>IF(tbl_transaction[[#This Row],[Type]]="Inbound",VLOOKUP(tbl_transaction[[#This Row],[Reference Number]],barang_masuk[],7,FALSE),IF(tbl_transaction[[#This Row],[Type]]="Outbound",VLOOKUP(tbl_transaction[[#This Row],[Reference Number]],barang_keluar[],7,FALSE),""))</f>
        <v>Pack</v>
      </c>
      <c r="H350" t="str">
        <f>IF(tbl_transaction[[#This Row],[Type]]="Inbound",VLOOKUP(tbl_transaction[[#This Row],[Reference Number]],barang_masuk[],3,FALSE),IF(tbl_transaction[[#This Row],[Type]]="Outbound",VLOOKUP(tbl_transaction[[#This Row],[Reference Number]],barang_keluar[],3,FALSE),""))</f>
        <v>PT Supplier 02</v>
      </c>
      <c r="I350" t="str">
        <f>IF(D350='Kartu Stok'!$B$2,COUNTIF($D$3:D350,'Kartu Stok'!$B$2),"")</f>
        <v/>
      </c>
      <c r="L350"/>
    </row>
    <row r="351" spans="1:12" ht="14.5" x14ac:dyDescent="0.35">
      <c r="A351" s="2" t="s">
        <v>828</v>
      </c>
      <c r="B351" s="5">
        <f>IF(LEFT(tbl_transaction[[#This Row],[Reference Number]],2)="GR",VLOOKUP(tbl_transaction[[#This Row],[Reference Number]],barang_masuk[],2,FALSE),IF(LEFT(tbl_transaction[[#This Row],[Reference Number]],2)="DO",VLOOKUP(tbl_transaction[[#This Row],[Reference Number]],barang_keluar[],2,FALSE),""))</f>
        <v>46176</v>
      </c>
      <c r="C351" t="str">
        <f t="shared" si="5"/>
        <v>Inbound</v>
      </c>
      <c r="D351" t="str">
        <f>IF(tbl_transaction[[#This Row],[Type]]="Inbound",VLOOKUP(tbl_transaction[[#This Row],[Reference Number]],barang_masuk[],4,FALSE),IF(tbl_transaction[[#This Row],[Type]]="Outbound",VLOOKUP(tbl_transaction[[#This Row],[Reference Number]],barang_keluar[],4,FALSE),""))</f>
        <v>HOM013</v>
      </c>
      <c r="E351" t="str">
        <f>IF(tbl_transaction[[#This Row],[Type]]="Inbound",VLOOKUP(tbl_transaction[[#This Row],[Reference Number]],barang_masuk[],5,FALSE),IF(tbl_transaction[[#This Row],[Type]]="Outbound",VLOOKUP(tbl_transaction[[#This Row],[Reference Number]],barang_keluar[],5,FALSE),""))</f>
        <v>Rinso Home Care Variant 13</v>
      </c>
      <c r="F351">
        <f>IF(tbl_transaction[[#This Row],[Type]]="Inbound",VLOOKUP(tbl_transaction[[#This Row],[Reference Number]],barang_masuk[],6,FALSE),IF(tbl_transaction[[#This Row],[Type]]="Outbound",VLOOKUP(tbl_transaction[[#This Row],[Reference Number]],barang_keluar[],6,FALSE),""))</f>
        <v>80</v>
      </c>
      <c r="G351" t="str">
        <f>IF(tbl_transaction[[#This Row],[Type]]="Inbound",VLOOKUP(tbl_transaction[[#This Row],[Reference Number]],barang_masuk[],7,FALSE),IF(tbl_transaction[[#This Row],[Type]]="Outbound",VLOOKUP(tbl_transaction[[#This Row],[Reference Number]],barang_keluar[],7,FALSE),""))</f>
        <v>Pack</v>
      </c>
      <c r="H351" t="str">
        <f>IF(tbl_transaction[[#This Row],[Type]]="Inbound",VLOOKUP(tbl_transaction[[#This Row],[Reference Number]],barang_masuk[],3,FALSE),IF(tbl_transaction[[#This Row],[Type]]="Outbound",VLOOKUP(tbl_transaction[[#This Row],[Reference Number]],barang_keluar[],3,FALSE),""))</f>
        <v>PT Supplier 17</v>
      </c>
      <c r="I351" t="str">
        <f>IF(D351='Kartu Stok'!$B$2,COUNTIF($D$3:D351,'Kartu Stok'!$B$2),"")</f>
        <v/>
      </c>
      <c r="L351"/>
    </row>
    <row r="352" spans="1:12" ht="14.5" x14ac:dyDescent="0.35">
      <c r="A352" s="2" t="s">
        <v>829</v>
      </c>
      <c r="B352" s="5">
        <f>IF(LEFT(tbl_transaction[[#This Row],[Reference Number]],2)="GR",VLOOKUP(tbl_transaction[[#This Row],[Reference Number]],barang_masuk[],2,FALSE),IF(LEFT(tbl_transaction[[#This Row],[Reference Number]],2)="DO",VLOOKUP(tbl_transaction[[#This Row],[Reference Number]],barang_keluar[],2,FALSE),""))</f>
        <v>46049</v>
      </c>
      <c r="C352" t="str">
        <f t="shared" si="5"/>
        <v>Inbound</v>
      </c>
      <c r="D352" t="str">
        <f>IF(tbl_transaction[[#This Row],[Type]]="Inbound",VLOOKUP(tbl_transaction[[#This Row],[Reference Number]],barang_masuk[],4,FALSE),IF(tbl_transaction[[#This Row],[Type]]="Outbound",VLOOKUP(tbl_transaction[[#This Row],[Reference Number]],barang_keluar[],4,FALSE),""))</f>
        <v>SNK016</v>
      </c>
      <c r="E352" t="str">
        <f>IF(tbl_transaction[[#This Row],[Type]]="Inbound",VLOOKUP(tbl_transaction[[#This Row],[Reference Number]],barang_masuk[],5,FALSE),IF(tbl_transaction[[#This Row],[Type]]="Outbound",VLOOKUP(tbl_transaction[[#This Row],[Reference Number]],barang_keluar[],5,FALSE),""))</f>
        <v>Qtela Snack Variant 16</v>
      </c>
      <c r="F352">
        <f>IF(tbl_transaction[[#This Row],[Type]]="Inbound",VLOOKUP(tbl_transaction[[#This Row],[Reference Number]],barang_masuk[],6,FALSE),IF(tbl_transaction[[#This Row],[Type]]="Outbound",VLOOKUP(tbl_transaction[[#This Row],[Reference Number]],barang_keluar[],6,FALSE),""))</f>
        <v>50</v>
      </c>
      <c r="G352" t="str">
        <f>IF(tbl_transaction[[#This Row],[Type]]="Inbound",VLOOKUP(tbl_transaction[[#This Row],[Reference Number]],barang_masuk[],7,FALSE),IF(tbl_transaction[[#This Row],[Type]]="Outbound",VLOOKUP(tbl_transaction[[#This Row],[Reference Number]],barang_keluar[],7,FALSE),""))</f>
        <v>Pack</v>
      </c>
      <c r="H352" t="str">
        <f>IF(tbl_transaction[[#This Row],[Type]]="Inbound",VLOOKUP(tbl_transaction[[#This Row],[Reference Number]],barang_masuk[],3,FALSE),IF(tbl_transaction[[#This Row],[Type]]="Outbound",VLOOKUP(tbl_transaction[[#This Row],[Reference Number]],barang_keluar[],3,FALSE),""))</f>
        <v>PT Supplier 12</v>
      </c>
      <c r="I352" t="str">
        <f>IF(D352='Kartu Stok'!$B$2,COUNTIF($D$3:D352,'Kartu Stok'!$B$2),"")</f>
        <v/>
      </c>
      <c r="L352"/>
    </row>
    <row r="353" spans="1:12" ht="14.5" x14ac:dyDescent="0.35">
      <c r="A353" s="2" t="s">
        <v>830</v>
      </c>
      <c r="B353" s="5">
        <f>IF(LEFT(tbl_transaction[[#This Row],[Reference Number]],2)="GR",VLOOKUP(tbl_transaction[[#This Row],[Reference Number]],barang_masuk[],2,FALSE),IF(LEFT(tbl_transaction[[#This Row],[Reference Number]],2)="DO",VLOOKUP(tbl_transaction[[#This Row],[Reference Number]],barang_keluar[],2,FALSE),""))</f>
        <v>46069</v>
      </c>
      <c r="C353" t="str">
        <f t="shared" si="5"/>
        <v>Inbound</v>
      </c>
      <c r="D353" t="str">
        <f>IF(tbl_transaction[[#This Row],[Type]]="Inbound",VLOOKUP(tbl_transaction[[#This Row],[Reference Number]],barang_masuk[],4,FALSE),IF(tbl_transaction[[#This Row],[Type]]="Outbound",VLOOKUP(tbl_transaction[[#This Row],[Reference Number]],barang_keluar[],4,FALSE),""))</f>
        <v>PER023</v>
      </c>
      <c r="E353" t="str">
        <f>IF(tbl_transaction[[#This Row],[Type]]="Inbound",VLOOKUP(tbl_transaction[[#This Row],[Reference Number]],barang_masuk[],5,FALSE),IF(tbl_transaction[[#This Row],[Type]]="Outbound",VLOOKUP(tbl_transaction[[#This Row],[Reference Number]],barang_keluar[],5,FALSE),""))</f>
        <v>Lifebuoy Personal Care Variant 23</v>
      </c>
      <c r="F353">
        <f>IF(tbl_transaction[[#This Row],[Type]]="Inbound",VLOOKUP(tbl_transaction[[#This Row],[Reference Number]],barang_masuk[],6,FALSE),IF(tbl_transaction[[#This Row],[Type]]="Outbound",VLOOKUP(tbl_transaction[[#This Row],[Reference Number]],barang_keluar[],6,FALSE),""))</f>
        <v>50</v>
      </c>
      <c r="G353" t="str">
        <f>IF(tbl_transaction[[#This Row],[Type]]="Inbound",VLOOKUP(tbl_transaction[[#This Row],[Reference Number]],barang_masuk[],7,FALSE),IF(tbl_transaction[[#This Row],[Type]]="Outbound",VLOOKUP(tbl_transaction[[#This Row],[Reference Number]],barang_keluar[],7,FALSE),""))</f>
        <v>Bottle</v>
      </c>
      <c r="H353" t="str">
        <f>IF(tbl_transaction[[#This Row],[Type]]="Inbound",VLOOKUP(tbl_transaction[[#This Row],[Reference Number]],barang_masuk[],3,FALSE),IF(tbl_transaction[[#This Row],[Type]]="Outbound",VLOOKUP(tbl_transaction[[#This Row],[Reference Number]],barang_keluar[],3,FALSE),""))</f>
        <v>PT Supplier 21</v>
      </c>
      <c r="I353" t="str">
        <f>IF(D353='Kartu Stok'!$B$2,COUNTIF($D$3:D353,'Kartu Stok'!$B$2),"")</f>
        <v/>
      </c>
      <c r="L353"/>
    </row>
    <row r="354" spans="1:12" ht="14.5" x14ac:dyDescent="0.35">
      <c r="A354" s="2" t="s">
        <v>831</v>
      </c>
      <c r="B354" s="5">
        <f>IF(LEFT(tbl_transaction[[#This Row],[Reference Number]],2)="GR",VLOOKUP(tbl_transaction[[#This Row],[Reference Number]],barang_masuk[],2,FALSE),IF(LEFT(tbl_transaction[[#This Row],[Reference Number]],2)="DO",VLOOKUP(tbl_transaction[[#This Row],[Reference Number]],barang_keluar[],2,FALSE),""))</f>
        <v>46117</v>
      </c>
      <c r="C354" t="str">
        <f t="shared" si="5"/>
        <v>Inbound</v>
      </c>
      <c r="D354" t="str">
        <f>IF(tbl_transaction[[#This Row],[Type]]="Inbound",VLOOKUP(tbl_transaction[[#This Row],[Reference Number]],barang_masuk[],4,FALSE),IF(tbl_transaction[[#This Row],[Type]]="Outbound",VLOOKUP(tbl_transaction[[#This Row],[Reference Number]],barang_keluar[],4,FALSE),""))</f>
        <v>HOM008</v>
      </c>
      <c r="E354" t="str">
        <f>IF(tbl_transaction[[#This Row],[Type]]="Inbound",VLOOKUP(tbl_transaction[[#This Row],[Reference Number]],barang_masuk[],5,FALSE),IF(tbl_transaction[[#This Row],[Type]]="Outbound",VLOOKUP(tbl_transaction[[#This Row],[Reference Number]],barang_keluar[],5,FALSE),""))</f>
        <v>Rinso Home Care Variant 8</v>
      </c>
      <c r="F354">
        <f>IF(tbl_transaction[[#This Row],[Type]]="Inbound",VLOOKUP(tbl_transaction[[#This Row],[Reference Number]],barang_masuk[],6,FALSE),IF(tbl_transaction[[#This Row],[Type]]="Outbound",VLOOKUP(tbl_transaction[[#This Row],[Reference Number]],barang_keluar[],6,FALSE),""))</f>
        <v>80</v>
      </c>
      <c r="G354" t="str">
        <f>IF(tbl_transaction[[#This Row],[Type]]="Inbound",VLOOKUP(tbl_transaction[[#This Row],[Reference Number]],barang_masuk[],7,FALSE),IF(tbl_transaction[[#This Row],[Type]]="Outbound",VLOOKUP(tbl_transaction[[#This Row],[Reference Number]],barang_keluar[],7,FALSE),""))</f>
        <v>Pack</v>
      </c>
      <c r="H354" t="str">
        <f>IF(tbl_transaction[[#This Row],[Type]]="Inbound",VLOOKUP(tbl_transaction[[#This Row],[Reference Number]],barang_masuk[],3,FALSE),IF(tbl_transaction[[#This Row],[Type]]="Outbound",VLOOKUP(tbl_transaction[[#This Row],[Reference Number]],barang_keluar[],3,FALSE),""))</f>
        <v>PT Supplier 19</v>
      </c>
      <c r="I354" t="str">
        <f>IF(D354='Kartu Stok'!$B$2,COUNTIF($D$3:D354,'Kartu Stok'!$B$2),"")</f>
        <v/>
      </c>
      <c r="L354"/>
    </row>
    <row r="355" spans="1:12" ht="14.5" x14ac:dyDescent="0.35">
      <c r="A355" s="2" t="s">
        <v>832</v>
      </c>
      <c r="B355" s="5">
        <f>IF(LEFT(tbl_transaction[[#This Row],[Reference Number]],2)="GR",VLOOKUP(tbl_transaction[[#This Row],[Reference Number]],barang_masuk[],2,FALSE),IF(LEFT(tbl_transaction[[#This Row],[Reference Number]],2)="DO",VLOOKUP(tbl_transaction[[#This Row],[Reference Number]],barang_keluar[],2,FALSE),""))</f>
        <v>46172</v>
      </c>
      <c r="C355" t="str">
        <f t="shared" si="5"/>
        <v>Inbound</v>
      </c>
      <c r="D355" t="str">
        <f>IF(tbl_transaction[[#This Row],[Type]]="Inbound",VLOOKUP(tbl_transaction[[#This Row],[Reference Number]],barang_masuk[],4,FALSE),IF(tbl_transaction[[#This Row],[Type]]="Outbound",VLOOKUP(tbl_transaction[[#This Row],[Reference Number]],barang_keluar[],4,FALSE),""))</f>
        <v>HOM027</v>
      </c>
      <c r="E355" t="str">
        <f>IF(tbl_transaction[[#This Row],[Type]]="Inbound",VLOOKUP(tbl_transaction[[#This Row],[Reference Number]],barang_masuk[],5,FALSE),IF(tbl_transaction[[#This Row],[Type]]="Outbound",VLOOKUP(tbl_transaction[[#This Row],[Reference Number]],barang_keluar[],5,FALSE),""))</f>
        <v>Molto Home Care Variant 27</v>
      </c>
      <c r="F355">
        <f>IF(tbl_transaction[[#This Row],[Type]]="Inbound",VLOOKUP(tbl_transaction[[#This Row],[Reference Number]],barang_masuk[],6,FALSE),IF(tbl_transaction[[#This Row],[Type]]="Outbound",VLOOKUP(tbl_transaction[[#This Row],[Reference Number]],barang_keluar[],6,FALSE),""))</f>
        <v>120</v>
      </c>
      <c r="G355" t="str">
        <f>IF(tbl_transaction[[#This Row],[Type]]="Inbound",VLOOKUP(tbl_transaction[[#This Row],[Reference Number]],barang_masuk[],7,FALSE),IF(tbl_transaction[[#This Row],[Type]]="Outbound",VLOOKUP(tbl_transaction[[#This Row],[Reference Number]],barang_keluar[],7,FALSE),""))</f>
        <v>Pack</v>
      </c>
      <c r="H355" t="str">
        <f>IF(tbl_transaction[[#This Row],[Type]]="Inbound",VLOOKUP(tbl_transaction[[#This Row],[Reference Number]],barang_masuk[],3,FALSE),IF(tbl_transaction[[#This Row],[Type]]="Outbound",VLOOKUP(tbl_transaction[[#This Row],[Reference Number]],barang_keluar[],3,FALSE),""))</f>
        <v>PT Supplier 02</v>
      </c>
      <c r="I355" t="str">
        <f>IF(D355='Kartu Stok'!$B$2,COUNTIF($D$3:D355,'Kartu Stok'!$B$2),"")</f>
        <v/>
      </c>
      <c r="L355"/>
    </row>
    <row r="356" spans="1:12" ht="14.5" x14ac:dyDescent="0.35">
      <c r="A356" s="2" t="s">
        <v>833</v>
      </c>
      <c r="B356" s="5">
        <f>IF(LEFT(tbl_transaction[[#This Row],[Reference Number]],2)="GR",VLOOKUP(tbl_transaction[[#This Row],[Reference Number]],barang_masuk[],2,FALSE),IF(LEFT(tbl_transaction[[#This Row],[Reference Number]],2)="DO",VLOOKUP(tbl_transaction[[#This Row],[Reference Number]],barang_keluar[],2,FALSE),""))</f>
        <v>46026</v>
      </c>
      <c r="C356" t="str">
        <f t="shared" si="5"/>
        <v>Inbound</v>
      </c>
      <c r="D356" t="str">
        <f>IF(tbl_transaction[[#This Row],[Type]]="Inbound",VLOOKUP(tbl_transaction[[#This Row],[Reference Number]],barang_masuk[],4,FALSE),IF(tbl_transaction[[#This Row],[Type]]="Outbound",VLOOKUP(tbl_transaction[[#This Row],[Reference Number]],barang_keluar[],4,FALSE),""))</f>
        <v>HOM021</v>
      </c>
      <c r="E356" t="str">
        <f>IF(tbl_transaction[[#This Row],[Type]]="Inbound",VLOOKUP(tbl_transaction[[#This Row],[Reference Number]],barang_masuk[],5,FALSE),IF(tbl_transaction[[#This Row],[Type]]="Outbound",VLOOKUP(tbl_transaction[[#This Row],[Reference Number]],barang_keluar[],5,FALSE),""))</f>
        <v>Rinso Home Care Variant 21</v>
      </c>
      <c r="F356">
        <f>IF(tbl_transaction[[#This Row],[Type]]="Inbound",VLOOKUP(tbl_transaction[[#This Row],[Reference Number]],barang_masuk[],6,FALSE),IF(tbl_transaction[[#This Row],[Type]]="Outbound",VLOOKUP(tbl_transaction[[#This Row],[Reference Number]],barang_keluar[],6,FALSE),""))</f>
        <v>60</v>
      </c>
      <c r="G356" t="str">
        <f>IF(tbl_transaction[[#This Row],[Type]]="Inbound",VLOOKUP(tbl_transaction[[#This Row],[Reference Number]],barang_masuk[],7,FALSE),IF(tbl_transaction[[#This Row],[Type]]="Outbound",VLOOKUP(tbl_transaction[[#This Row],[Reference Number]],barang_keluar[],7,FALSE),""))</f>
        <v>Pack</v>
      </c>
      <c r="H356" t="str">
        <f>IF(tbl_transaction[[#This Row],[Type]]="Inbound",VLOOKUP(tbl_transaction[[#This Row],[Reference Number]],barang_masuk[],3,FALSE),IF(tbl_transaction[[#This Row],[Type]]="Outbound",VLOOKUP(tbl_transaction[[#This Row],[Reference Number]],barang_keluar[],3,FALSE),""))</f>
        <v>PT Supplier 05</v>
      </c>
      <c r="I356" t="str">
        <f>IF(D356='Kartu Stok'!$B$2,COUNTIF($D$3:D356,'Kartu Stok'!$B$2),"")</f>
        <v/>
      </c>
      <c r="L356"/>
    </row>
    <row r="357" spans="1:12" ht="14.5" x14ac:dyDescent="0.35">
      <c r="A357" s="2" t="s">
        <v>834</v>
      </c>
      <c r="B357" s="5">
        <f>IF(LEFT(tbl_transaction[[#This Row],[Reference Number]],2)="GR",VLOOKUP(tbl_transaction[[#This Row],[Reference Number]],barang_masuk[],2,FALSE),IF(LEFT(tbl_transaction[[#This Row],[Reference Number]],2)="DO",VLOOKUP(tbl_transaction[[#This Row],[Reference Number]],barang_keluar[],2,FALSE),""))</f>
        <v>46051</v>
      </c>
      <c r="C357" t="str">
        <f t="shared" si="5"/>
        <v>Inbound</v>
      </c>
      <c r="D357" t="str">
        <f>IF(tbl_transaction[[#This Row],[Type]]="Inbound",VLOOKUP(tbl_transaction[[#This Row],[Reference Number]],barang_masuk[],4,FALSE),IF(tbl_transaction[[#This Row],[Type]]="Outbound",VLOOKUP(tbl_transaction[[#This Row],[Reference Number]],barang_keluar[],4,FALSE),""))</f>
        <v>PER019</v>
      </c>
      <c r="E357" t="str">
        <f>IF(tbl_transaction[[#This Row],[Type]]="Inbound",VLOOKUP(tbl_transaction[[#This Row],[Reference Number]],barang_masuk[],5,FALSE),IF(tbl_transaction[[#This Row],[Type]]="Outbound",VLOOKUP(tbl_transaction[[#This Row],[Reference Number]],barang_keluar[],5,FALSE),""))</f>
        <v>Sunsilk Personal Care Variant 19</v>
      </c>
      <c r="F357">
        <f>IF(tbl_transaction[[#This Row],[Type]]="Inbound",VLOOKUP(tbl_transaction[[#This Row],[Reference Number]],barang_masuk[],6,FALSE),IF(tbl_transaction[[#This Row],[Type]]="Outbound",VLOOKUP(tbl_transaction[[#This Row],[Reference Number]],barang_keluar[],6,FALSE),""))</f>
        <v>120</v>
      </c>
      <c r="G357" t="str">
        <f>IF(tbl_transaction[[#This Row],[Type]]="Inbound",VLOOKUP(tbl_transaction[[#This Row],[Reference Number]],barang_masuk[],7,FALSE),IF(tbl_transaction[[#This Row],[Type]]="Outbound",VLOOKUP(tbl_transaction[[#This Row],[Reference Number]],barang_keluar[],7,FALSE),""))</f>
        <v>Bottle</v>
      </c>
      <c r="H357" t="str">
        <f>IF(tbl_transaction[[#This Row],[Type]]="Inbound",VLOOKUP(tbl_transaction[[#This Row],[Reference Number]],barang_masuk[],3,FALSE),IF(tbl_transaction[[#This Row],[Type]]="Outbound",VLOOKUP(tbl_transaction[[#This Row],[Reference Number]],barang_keluar[],3,FALSE),""))</f>
        <v>PT Supplier 26</v>
      </c>
      <c r="I357" t="str">
        <f>IF(D357='Kartu Stok'!$B$2,COUNTIF($D$3:D357,'Kartu Stok'!$B$2),"")</f>
        <v/>
      </c>
      <c r="L357"/>
    </row>
    <row r="358" spans="1:12" ht="14.5" x14ac:dyDescent="0.35">
      <c r="A358" s="2" t="s">
        <v>835</v>
      </c>
      <c r="B358" s="5">
        <f>IF(LEFT(tbl_transaction[[#This Row],[Reference Number]],2)="GR",VLOOKUP(tbl_transaction[[#This Row],[Reference Number]],barang_masuk[],2,FALSE),IF(LEFT(tbl_transaction[[#This Row],[Reference Number]],2)="DO",VLOOKUP(tbl_transaction[[#This Row],[Reference Number]],barang_keluar[],2,FALSE),""))</f>
        <v>46108</v>
      </c>
      <c r="C358" t="str">
        <f t="shared" si="5"/>
        <v>Inbound</v>
      </c>
      <c r="D358" t="str">
        <f>IF(tbl_transaction[[#This Row],[Type]]="Inbound",VLOOKUP(tbl_transaction[[#This Row],[Reference Number]],barang_masuk[],4,FALSE),IF(tbl_transaction[[#This Row],[Type]]="Outbound",VLOOKUP(tbl_transaction[[#This Row],[Reference Number]],barang_keluar[],4,FALSE),""))</f>
        <v>INS004</v>
      </c>
      <c r="E358" t="str">
        <f>IF(tbl_transaction[[#This Row],[Type]]="Inbound",VLOOKUP(tbl_transaction[[#This Row],[Reference Number]],barang_masuk[],5,FALSE),IF(tbl_transaction[[#This Row],[Type]]="Outbound",VLOOKUP(tbl_transaction[[#This Row],[Reference Number]],barang_keluar[],5,FALSE),""))</f>
        <v>Sarimi Instant Food Variant 4</v>
      </c>
      <c r="F358">
        <f>IF(tbl_transaction[[#This Row],[Type]]="Inbound",VLOOKUP(tbl_transaction[[#This Row],[Reference Number]],barang_masuk[],6,FALSE),IF(tbl_transaction[[#This Row],[Type]]="Outbound",VLOOKUP(tbl_transaction[[#This Row],[Reference Number]],barang_keluar[],6,FALSE),""))</f>
        <v>50</v>
      </c>
      <c r="G358" t="str">
        <f>IF(tbl_transaction[[#This Row],[Type]]="Inbound",VLOOKUP(tbl_transaction[[#This Row],[Reference Number]],barang_masuk[],7,FALSE),IF(tbl_transaction[[#This Row],[Type]]="Outbound",VLOOKUP(tbl_transaction[[#This Row],[Reference Number]],barang_keluar[],7,FALSE),""))</f>
        <v>Pack</v>
      </c>
      <c r="H358" t="str">
        <f>IF(tbl_transaction[[#This Row],[Type]]="Inbound",VLOOKUP(tbl_transaction[[#This Row],[Reference Number]],barang_masuk[],3,FALSE),IF(tbl_transaction[[#This Row],[Type]]="Outbound",VLOOKUP(tbl_transaction[[#This Row],[Reference Number]],barang_keluar[],3,FALSE),""))</f>
        <v>PT Supplier 27</v>
      </c>
      <c r="I358" t="str">
        <f>IF(D358='Kartu Stok'!$B$2,COUNTIF($D$3:D358,'Kartu Stok'!$B$2),"")</f>
        <v/>
      </c>
      <c r="L358"/>
    </row>
    <row r="359" spans="1:12" ht="14.5" x14ac:dyDescent="0.35">
      <c r="A359" s="2" t="s">
        <v>836</v>
      </c>
      <c r="B359" s="5">
        <f>IF(LEFT(tbl_transaction[[#This Row],[Reference Number]],2)="GR",VLOOKUP(tbl_transaction[[#This Row],[Reference Number]],barang_masuk[],2,FALSE),IF(LEFT(tbl_transaction[[#This Row],[Reference Number]],2)="DO",VLOOKUP(tbl_transaction[[#This Row],[Reference Number]],barang_keluar[],2,FALSE),""))</f>
        <v>46061</v>
      </c>
      <c r="C359" t="str">
        <f t="shared" si="5"/>
        <v>Inbound</v>
      </c>
      <c r="D359" t="str">
        <f>IF(tbl_transaction[[#This Row],[Type]]="Inbound",VLOOKUP(tbl_transaction[[#This Row],[Reference Number]],barang_masuk[],4,FALSE),IF(tbl_transaction[[#This Row],[Type]]="Outbound",VLOOKUP(tbl_transaction[[#This Row],[Reference Number]],barang_keluar[],4,FALSE),""))</f>
        <v>BAB020</v>
      </c>
      <c r="E359" t="str">
        <f>IF(tbl_transaction[[#This Row],[Type]]="Inbound",VLOOKUP(tbl_transaction[[#This Row],[Reference Number]],barang_masuk[],5,FALSE),IF(tbl_transaction[[#This Row],[Type]]="Outbound",VLOOKUP(tbl_transaction[[#This Row],[Reference Number]],barang_keluar[],5,FALSE),""))</f>
        <v>Zwitsal Baby Care Variant 20</v>
      </c>
      <c r="F359">
        <f>IF(tbl_transaction[[#This Row],[Type]]="Inbound",VLOOKUP(tbl_transaction[[#This Row],[Reference Number]],barang_masuk[],6,FALSE),IF(tbl_transaction[[#This Row],[Type]]="Outbound",VLOOKUP(tbl_transaction[[#This Row],[Reference Number]],barang_keluar[],6,FALSE),""))</f>
        <v>60</v>
      </c>
      <c r="G359" t="str">
        <f>IF(tbl_transaction[[#This Row],[Type]]="Inbound",VLOOKUP(tbl_transaction[[#This Row],[Reference Number]],barang_masuk[],7,FALSE),IF(tbl_transaction[[#This Row],[Type]]="Outbound",VLOOKUP(tbl_transaction[[#This Row],[Reference Number]],barang_keluar[],7,FALSE),""))</f>
        <v>Pack</v>
      </c>
      <c r="H359" t="str">
        <f>IF(tbl_transaction[[#This Row],[Type]]="Inbound",VLOOKUP(tbl_transaction[[#This Row],[Reference Number]],barang_masuk[],3,FALSE),IF(tbl_transaction[[#This Row],[Type]]="Outbound",VLOOKUP(tbl_transaction[[#This Row],[Reference Number]],barang_keluar[],3,FALSE),""))</f>
        <v>PT Supplier 11</v>
      </c>
      <c r="I359" t="str">
        <f>IF(D359='Kartu Stok'!$B$2,COUNTIF($D$3:D359,'Kartu Stok'!$B$2),"")</f>
        <v/>
      </c>
      <c r="L359"/>
    </row>
    <row r="360" spans="1:12" ht="14.5" x14ac:dyDescent="0.35">
      <c r="A360" s="2" t="s">
        <v>837</v>
      </c>
      <c r="B360" s="5">
        <f>IF(LEFT(tbl_transaction[[#This Row],[Reference Number]],2)="GR",VLOOKUP(tbl_transaction[[#This Row],[Reference Number]],barang_masuk[],2,FALSE),IF(LEFT(tbl_transaction[[#This Row],[Reference Number]],2)="DO",VLOOKUP(tbl_transaction[[#This Row],[Reference Number]],barang_keluar[],2,FALSE),""))</f>
        <v>46064</v>
      </c>
      <c r="C360" t="str">
        <f t="shared" si="5"/>
        <v>Inbound</v>
      </c>
      <c r="D360" t="str">
        <f>IF(tbl_transaction[[#This Row],[Type]]="Inbound",VLOOKUP(tbl_transaction[[#This Row],[Reference Number]],barang_masuk[],4,FALSE),IF(tbl_transaction[[#This Row],[Type]]="Outbound",VLOOKUP(tbl_transaction[[#This Row],[Reference Number]],barang_keluar[],4,FALSE),""))</f>
        <v>INS003</v>
      </c>
      <c r="E360" t="str">
        <f>IF(tbl_transaction[[#This Row],[Type]]="Inbound",VLOOKUP(tbl_transaction[[#This Row],[Reference Number]],barang_masuk[],5,FALSE),IF(tbl_transaction[[#This Row],[Type]]="Outbound",VLOOKUP(tbl_transaction[[#This Row],[Reference Number]],barang_keluar[],5,FALSE),""))</f>
        <v>Indomie Instant Food Variant 3</v>
      </c>
      <c r="F360">
        <f>IF(tbl_transaction[[#This Row],[Type]]="Inbound",VLOOKUP(tbl_transaction[[#This Row],[Reference Number]],barang_masuk[],6,FALSE),IF(tbl_transaction[[#This Row],[Type]]="Outbound",VLOOKUP(tbl_transaction[[#This Row],[Reference Number]],barang_keluar[],6,FALSE),""))</f>
        <v>20</v>
      </c>
      <c r="G360" t="str">
        <f>IF(tbl_transaction[[#This Row],[Type]]="Inbound",VLOOKUP(tbl_transaction[[#This Row],[Reference Number]],barang_masuk[],7,FALSE),IF(tbl_transaction[[#This Row],[Type]]="Outbound",VLOOKUP(tbl_transaction[[#This Row],[Reference Number]],barang_keluar[],7,FALSE),""))</f>
        <v>Pack</v>
      </c>
      <c r="H360" t="str">
        <f>IF(tbl_transaction[[#This Row],[Type]]="Inbound",VLOOKUP(tbl_transaction[[#This Row],[Reference Number]],barang_masuk[],3,FALSE),IF(tbl_transaction[[#This Row],[Type]]="Outbound",VLOOKUP(tbl_transaction[[#This Row],[Reference Number]],barang_keluar[],3,FALSE),""))</f>
        <v>PT Supplier 11</v>
      </c>
      <c r="I360" t="str">
        <f>IF(D360='Kartu Stok'!$B$2,COUNTIF($D$3:D360,'Kartu Stok'!$B$2),"")</f>
        <v/>
      </c>
      <c r="L360"/>
    </row>
    <row r="361" spans="1:12" ht="14.5" x14ac:dyDescent="0.35">
      <c r="A361" s="2" t="s">
        <v>838</v>
      </c>
      <c r="B361" s="5">
        <f>IF(LEFT(tbl_transaction[[#This Row],[Reference Number]],2)="GR",VLOOKUP(tbl_transaction[[#This Row],[Reference Number]],barang_masuk[],2,FALSE),IF(LEFT(tbl_transaction[[#This Row],[Reference Number]],2)="DO",VLOOKUP(tbl_transaction[[#This Row],[Reference Number]],barang_keluar[],2,FALSE),""))</f>
        <v>46175</v>
      </c>
      <c r="C361" t="str">
        <f t="shared" si="5"/>
        <v>Inbound</v>
      </c>
      <c r="D361" t="str">
        <f>IF(tbl_transaction[[#This Row],[Type]]="Inbound",VLOOKUP(tbl_transaction[[#This Row],[Reference Number]],barang_masuk[],4,FALSE),IF(tbl_transaction[[#This Row],[Type]]="Outbound",VLOOKUP(tbl_transaction[[#This Row],[Reference Number]],barang_keluar[],4,FALSE),""))</f>
        <v>HOM018</v>
      </c>
      <c r="E361" t="str">
        <f>IF(tbl_transaction[[#This Row],[Type]]="Inbound",VLOOKUP(tbl_transaction[[#This Row],[Reference Number]],barang_masuk[],5,FALSE),IF(tbl_transaction[[#This Row],[Type]]="Outbound",VLOOKUP(tbl_transaction[[#This Row],[Reference Number]],barang_keluar[],5,FALSE),""))</f>
        <v>Molto Home Care Variant 18</v>
      </c>
      <c r="F361">
        <f>IF(tbl_transaction[[#This Row],[Type]]="Inbound",VLOOKUP(tbl_transaction[[#This Row],[Reference Number]],barang_masuk[],6,FALSE),IF(tbl_transaction[[#This Row],[Type]]="Outbound",VLOOKUP(tbl_transaction[[#This Row],[Reference Number]],barang_keluar[],6,FALSE),""))</f>
        <v>30</v>
      </c>
      <c r="G361" t="str">
        <f>IF(tbl_transaction[[#This Row],[Type]]="Inbound",VLOOKUP(tbl_transaction[[#This Row],[Reference Number]],barang_masuk[],7,FALSE),IF(tbl_transaction[[#This Row],[Type]]="Outbound",VLOOKUP(tbl_transaction[[#This Row],[Reference Number]],barang_keluar[],7,FALSE),""))</f>
        <v>Pack</v>
      </c>
      <c r="H361" t="str">
        <f>IF(tbl_transaction[[#This Row],[Type]]="Inbound",VLOOKUP(tbl_transaction[[#This Row],[Reference Number]],barang_masuk[],3,FALSE),IF(tbl_transaction[[#This Row],[Type]]="Outbound",VLOOKUP(tbl_transaction[[#This Row],[Reference Number]],barang_keluar[],3,FALSE),""))</f>
        <v>PT Supplier 15</v>
      </c>
      <c r="I361" t="str">
        <f>IF(D361='Kartu Stok'!$B$2,COUNTIF($D$3:D361,'Kartu Stok'!$B$2),"")</f>
        <v/>
      </c>
      <c r="L361"/>
    </row>
    <row r="362" spans="1:12" ht="14.5" x14ac:dyDescent="0.35">
      <c r="A362" s="2" t="s">
        <v>839</v>
      </c>
      <c r="B362" s="5">
        <f>IF(LEFT(tbl_transaction[[#This Row],[Reference Number]],2)="GR",VLOOKUP(tbl_transaction[[#This Row],[Reference Number]],barang_masuk[],2,FALSE),IF(LEFT(tbl_transaction[[#This Row],[Reference Number]],2)="DO",VLOOKUP(tbl_transaction[[#This Row],[Reference Number]],barang_keluar[],2,FALSE),""))</f>
        <v>46127</v>
      </c>
      <c r="C362" t="str">
        <f t="shared" si="5"/>
        <v>Inbound</v>
      </c>
      <c r="D362" t="str">
        <f>IF(tbl_transaction[[#This Row],[Type]]="Inbound",VLOOKUP(tbl_transaction[[#This Row],[Reference Number]],barang_masuk[],4,FALSE),IF(tbl_transaction[[#This Row],[Type]]="Outbound",VLOOKUP(tbl_transaction[[#This Row],[Reference Number]],barang_keluar[],4,FALSE),""))</f>
        <v>HOM007</v>
      </c>
      <c r="E362" t="str">
        <f>IF(tbl_transaction[[#This Row],[Type]]="Inbound",VLOOKUP(tbl_transaction[[#This Row],[Reference Number]],barang_masuk[],5,FALSE),IF(tbl_transaction[[#This Row],[Type]]="Outbound",VLOOKUP(tbl_transaction[[#This Row],[Reference Number]],barang_keluar[],5,FALSE),""))</f>
        <v>Sunlight Home Care Variant 7</v>
      </c>
      <c r="F362">
        <f>IF(tbl_transaction[[#This Row],[Type]]="Inbound",VLOOKUP(tbl_transaction[[#This Row],[Reference Number]],barang_masuk[],6,FALSE),IF(tbl_transaction[[#This Row],[Type]]="Outbound",VLOOKUP(tbl_transaction[[#This Row],[Reference Number]],barang_keluar[],6,FALSE),""))</f>
        <v>30</v>
      </c>
      <c r="G362" t="str">
        <f>IF(tbl_transaction[[#This Row],[Type]]="Inbound",VLOOKUP(tbl_transaction[[#This Row],[Reference Number]],barang_masuk[],7,FALSE),IF(tbl_transaction[[#This Row],[Type]]="Outbound",VLOOKUP(tbl_transaction[[#This Row],[Reference Number]],barang_keluar[],7,FALSE),""))</f>
        <v>Pack</v>
      </c>
      <c r="H362" t="str">
        <f>IF(tbl_transaction[[#This Row],[Type]]="Inbound",VLOOKUP(tbl_transaction[[#This Row],[Reference Number]],barang_masuk[],3,FALSE),IF(tbl_transaction[[#This Row],[Type]]="Outbound",VLOOKUP(tbl_transaction[[#This Row],[Reference Number]],barang_keluar[],3,FALSE),""))</f>
        <v>PT Supplier 27</v>
      </c>
      <c r="I362" t="str">
        <f>IF(D362='Kartu Stok'!$B$2,COUNTIF($D$3:D362,'Kartu Stok'!$B$2),"")</f>
        <v/>
      </c>
      <c r="L362"/>
    </row>
    <row r="363" spans="1:12" ht="14.5" x14ac:dyDescent="0.35">
      <c r="A363" s="2" t="s">
        <v>840</v>
      </c>
      <c r="B363" s="5">
        <f>IF(LEFT(tbl_transaction[[#This Row],[Reference Number]],2)="GR",VLOOKUP(tbl_transaction[[#This Row],[Reference Number]],barang_masuk[],2,FALSE),IF(LEFT(tbl_transaction[[#This Row],[Reference Number]],2)="DO",VLOOKUP(tbl_transaction[[#This Row],[Reference Number]],barang_keluar[],2,FALSE),""))</f>
        <v>46040</v>
      </c>
      <c r="C363" t="str">
        <f t="shared" si="5"/>
        <v>Inbound</v>
      </c>
      <c r="D363" t="str">
        <f>IF(tbl_transaction[[#This Row],[Type]]="Inbound",VLOOKUP(tbl_transaction[[#This Row],[Reference Number]],barang_masuk[],4,FALSE),IF(tbl_transaction[[#This Row],[Type]]="Outbound",VLOOKUP(tbl_transaction[[#This Row],[Reference Number]],barang_keluar[],4,FALSE),""))</f>
        <v>HOM016</v>
      </c>
      <c r="E363" t="str">
        <f>IF(tbl_transaction[[#This Row],[Type]]="Inbound",VLOOKUP(tbl_transaction[[#This Row],[Reference Number]],barang_masuk[],5,FALSE),IF(tbl_transaction[[#This Row],[Type]]="Outbound",VLOOKUP(tbl_transaction[[#This Row],[Reference Number]],barang_keluar[],5,FALSE),""))</f>
        <v>Molto Home Care Variant 16</v>
      </c>
      <c r="F363">
        <f>IF(tbl_transaction[[#This Row],[Type]]="Inbound",VLOOKUP(tbl_transaction[[#This Row],[Reference Number]],barang_masuk[],6,FALSE),IF(tbl_transaction[[#This Row],[Type]]="Outbound",VLOOKUP(tbl_transaction[[#This Row],[Reference Number]],barang_keluar[],6,FALSE),""))</f>
        <v>60</v>
      </c>
      <c r="G363" t="str">
        <f>IF(tbl_transaction[[#This Row],[Type]]="Inbound",VLOOKUP(tbl_transaction[[#This Row],[Reference Number]],barang_masuk[],7,FALSE),IF(tbl_transaction[[#This Row],[Type]]="Outbound",VLOOKUP(tbl_transaction[[#This Row],[Reference Number]],barang_keluar[],7,FALSE),""))</f>
        <v>Pack</v>
      </c>
      <c r="H363" t="str">
        <f>IF(tbl_transaction[[#This Row],[Type]]="Inbound",VLOOKUP(tbl_transaction[[#This Row],[Reference Number]],barang_masuk[],3,FALSE),IF(tbl_transaction[[#This Row],[Type]]="Outbound",VLOOKUP(tbl_transaction[[#This Row],[Reference Number]],barang_keluar[],3,FALSE),""))</f>
        <v>PT Supplier 05</v>
      </c>
      <c r="I363" t="str">
        <f>IF(D363='Kartu Stok'!$B$2,COUNTIF($D$3:D363,'Kartu Stok'!$B$2),"")</f>
        <v/>
      </c>
      <c r="L363"/>
    </row>
    <row r="364" spans="1:12" ht="14.5" x14ac:dyDescent="0.35">
      <c r="A364" s="2" t="s">
        <v>841</v>
      </c>
      <c r="B364" s="5">
        <f>IF(LEFT(tbl_transaction[[#This Row],[Reference Number]],2)="GR",VLOOKUP(tbl_transaction[[#This Row],[Reference Number]],barang_masuk[],2,FALSE),IF(LEFT(tbl_transaction[[#This Row],[Reference Number]],2)="DO",VLOOKUP(tbl_transaction[[#This Row],[Reference Number]],barang_keluar[],2,FALSE),""))</f>
        <v>46138</v>
      </c>
      <c r="C364" t="str">
        <f t="shared" si="5"/>
        <v>Inbound</v>
      </c>
      <c r="D364" t="str">
        <f>IF(tbl_transaction[[#This Row],[Type]]="Inbound",VLOOKUP(tbl_transaction[[#This Row],[Reference Number]],barang_masuk[],4,FALSE),IF(tbl_transaction[[#This Row],[Type]]="Outbound",VLOOKUP(tbl_transaction[[#This Row],[Reference Number]],barang_keluar[],4,FALSE),""))</f>
        <v>HOM009</v>
      </c>
      <c r="E364" t="str">
        <f>IF(tbl_transaction[[#This Row],[Type]]="Inbound",VLOOKUP(tbl_transaction[[#This Row],[Reference Number]],barang_masuk[],5,FALSE),IF(tbl_transaction[[#This Row],[Type]]="Outbound",VLOOKUP(tbl_transaction[[#This Row],[Reference Number]],barang_keluar[],5,FALSE),""))</f>
        <v>Molto Home Care Variant 9</v>
      </c>
      <c r="F364">
        <f>IF(tbl_transaction[[#This Row],[Type]]="Inbound",VLOOKUP(tbl_transaction[[#This Row],[Reference Number]],barang_masuk[],6,FALSE),IF(tbl_transaction[[#This Row],[Type]]="Outbound",VLOOKUP(tbl_transaction[[#This Row],[Reference Number]],barang_keluar[],6,FALSE),""))</f>
        <v>20</v>
      </c>
      <c r="G364" t="str">
        <f>IF(tbl_transaction[[#This Row],[Type]]="Inbound",VLOOKUP(tbl_transaction[[#This Row],[Reference Number]],barang_masuk[],7,FALSE),IF(tbl_transaction[[#This Row],[Type]]="Outbound",VLOOKUP(tbl_transaction[[#This Row],[Reference Number]],barang_keluar[],7,FALSE),""))</f>
        <v>Pack</v>
      </c>
      <c r="H364" t="str">
        <f>IF(tbl_transaction[[#This Row],[Type]]="Inbound",VLOOKUP(tbl_transaction[[#This Row],[Reference Number]],barang_masuk[],3,FALSE),IF(tbl_transaction[[#This Row],[Type]]="Outbound",VLOOKUP(tbl_transaction[[#This Row],[Reference Number]],barang_keluar[],3,FALSE),""))</f>
        <v>PT Supplier 06</v>
      </c>
      <c r="I364" t="str">
        <f>IF(D364='Kartu Stok'!$B$2,COUNTIF($D$3:D364,'Kartu Stok'!$B$2),"")</f>
        <v/>
      </c>
      <c r="L364"/>
    </row>
    <row r="365" spans="1:12" ht="14.5" x14ac:dyDescent="0.35">
      <c r="A365" s="2" t="s">
        <v>842</v>
      </c>
      <c r="B365" s="5">
        <f>IF(LEFT(tbl_transaction[[#This Row],[Reference Number]],2)="GR",VLOOKUP(tbl_transaction[[#This Row],[Reference Number]],barang_masuk[],2,FALSE),IF(LEFT(tbl_transaction[[#This Row],[Reference Number]],2)="DO",VLOOKUP(tbl_transaction[[#This Row],[Reference Number]],barang_keluar[],2,FALSE),""))</f>
        <v>46197</v>
      </c>
      <c r="C365" t="str">
        <f t="shared" si="5"/>
        <v>Inbound</v>
      </c>
      <c r="D365" t="str">
        <f>IF(tbl_transaction[[#This Row],[Type]]="Inbound",VLOOKUP(tbl_transaction[[#This Row],[Reference Number]],barang_masuk[],4,FALSE),IF(tbl_transaction[[#This Row],[Type]]="Outbound",VLOOKUP(tbl_transaction[[#This Row],[Reference Number]],barang_keluar[],4,FALSE),""))</f>
        <v>BEV038</v>
      </c>
      <c r="E365" t="str">
        <f>IF(tbl_transaction[[#This Row],[Type]]="Inbound",VLOOKUP(tbl_transaction[[#This Row],[Reference Number]],barang_masuk[],5,FALSE),IF(tbl_transaction[[#This Row],[Type]]="Outbound",VLOOKUP(tbl_transaction[[#This Row],[Reference Number]],barang_keluar[],5,FALSE),""))</f>
        <v>Aqua Beverage Variant 38</v>
      </c>
      <c r="F365">
        <f>IF(tbl_transaction[[#This Row],[Type]]="Inbound",VLOOKUP(tbl_transaction[[#This Row],[Reference Number]],barang_masuk[],6,FALSE),IF(tbl_transaction[[#This Row],[Type]]="Outbound",VLOOKUP(tbl_transaction[[#This Row],[Reference Number]],barang_keluar[],6,FALSE),""))</f>
        <v>40</v>
      </c>
      <c r="G365" t="str">
        <f>IF(tbl_transaction[[#This Row],[Type]]="Inbound",VLOOKUP(tbl_transaction[[#This Row],[Reference Number]],barang_masuk[],7,FALSE),IF(tbl_transaction[[#This Row],[Type]]="Outbound",VLOOKUP(tbl_transaction[[#This Row],[Reference Number]],barang_keluar[],7,FALSE),""))</f>
        <v>Bottle</v>
      </c>
      <c r="H365" t="str">
        <f>IF(tbl_transaction[[#This Row],[Type]]="Inbound",VLOOKUP(tbl_transaction[[#This Row],[Reference Number]],barang_masuk[],3,FALSE),IF(tbl_transaction[[#This Row],[Type]]="Outbound",VLOOKUP(tbl_transaction[[#This Row],[Reference Number]],barang_keluar[],3,FALSE),""))</f>
        <v>PT Supplier 29</v>
      </c>
      <c r="I365" t="str">
        <f>IF(D365='Kartu Stok'!$B$2,COUNTIF($D$3:D365,'Kartu Stok'!$B$2),"")</f>
        <v/>
      </c>
      <c r="L365"/>
    </row>
    <row r="366" spans="1:12" ht="14.5" x14ac:dyDescent="0.35">
      <c r="A366" s="2" t="s">
        <v>843</v>
      </c>
      <c r="B366" s="5">
        <f>IF(LEFT(tbl_transaction[[#This Row],[Reference Number]],2)="GR",VLOOKUP(tbl_transaction[[#This Row],[Reference Number]],barang_masuk[],2,FALSE),IF(LEFT(tbl_transaction[[#This Row],[Reference Number]],2)="DO",VLOOKUP(tbl_transaction[[#This Row],[Reference Number]],barang_keluar[],2,FALSE),""))</f>
        <v>46191</v>
      </c>
      <c r="C366" t="str">
        <f t="shared" si="5"/>
        <v>Inbound</v>
      </c>
      <c r="D366" t="str">
        <f>IF(tbl_transaction[[#This Row],[Type]]="Inbound",VLOOKUP(tbl_transaction[[#This Row],[Reference Number]],barang_masuk[],4,FALSE),IF(tbl_transaction[[#This Row],[Type]]="Outbound",VLOOKUP(tbl_transaction[[#This Row],[Reference Number]],barang_keluar[],4,FALSE),""))</f>
        <v>SNK010</v>
      </c>
      <c r="E366" t="str">
        <f>IF(tbl_transaction[[#This Row],[Type]]="Inbound",VLOOKUP(tbl_transaction[[#This Row],[Reference Number]],barang_masuk[],5,FALSE),IF(tbl_transaction[[#This Row],[Type]]="Outbound",VLOOKUP(tbl_transaction[[#This Row],[Reference Number]],barang_keluar[],5,FALSE),""))</f>
        <v>Taro Snack Variant 10</v>
      </c>
      <c r="F366">
        <f>IF(tbl_transaction[[#This Row],[Type]]="Inbound",VLOOKUP(tbl_transaction[[#This Row],[Reference Number]],barang_masuk[],6,FALSE),IF(tbl_transaction[[#This Row],[Type]]="Outbound",VLOOKUP(tbl_transaction[[#This Row],[Reference Number]],barang_keluar[],6,FALSE),""))</f>
        <v>60</v>
      </c>
      <c r="G366" t="str">
        <f>IF(tbl_transaction[[#This Row],[Type]]="Inbound",VLOOKUP(tbl_transaction[[#This Row],[Reference Number]],barang_masuk[],7,FALSE),IF(tbl_transaction[[#This Row],[Type]]="Outbound",VLOOKUP(tbl_transaction[[#This Row],[Reference Number]],barang_keluar[],7,FALSE),""))</f>
        <v>Pack</v>
      </c>
      <c r="H366" t="str">
        <f>IF(tbl_transaction[[#This Row],[Type]]="Inbound",VLOOKUP(tbl_transaction[[#This Row],[Reference Number]],barang_masuk[],3,FALSE),IF(tbl_transaction[[#This Row],[Type]]="Outbound",VLOOKUP(tbl_transaction[[#This Row],[Reference Number]],barang_keluar[],3,FALSE),""))</f>
        <v>PT Supplier 34</v>
      </c>
      <c r="I366" t="str">
        <f>IF(D366='Kartu Stok'!$B$2,COUNTIF($D$3:D366,'Kartu Stok'!$B$2),"")</f>
        <v/>
      </c>
      <c r="L366"/>
    </row>
    <row r="367" spans="1:12" ht="14.5" x14ac:dyDescent="0.35">
      <c r="A367" s="2" t="s">
        <v>844</v>
      </c>
      <c r="B367" s="5">
        <f>IF(LEFT(tbl_transaction[[#This Row],[Reference Number]],2)="GR",VLOOKUP(tbl_transaction[[#This Row],[Reference Number]],barang_masuk[],2,FALSE),IF(LEFT(tbl_transaction[[#This Row],[Reference Number]],2)="DO",VLOOKUP(tbl_transaction[[#This Row],[Reference Number]],barang_keluar[],2,FALSE),""))</f>
        <v>46047</v>
      </c>
      <c r="C367" t="str">
        <f t="shared" si="5"/>
        <v>Inbound</v>
      </c>
      <c r="D367" t="str">
        <f>IF(tbl_transaction[[#This Row],[Type]]="Inbound",VLOOKUP(tbl_transaction[[#This Row],[Reference Number]],barang_masuk[],4,FALSE),IF(tbl_transaction[[#This Row],[Type]]="Outbound",VLOOKUP(tbl_transaction[[#This Row],[Reference Number]],barang_keluar[],4,FALSE),""))</f>
        <v>DAR002</v>
      </c>
      <c r="E367" t="str">
        <f>IF(tbl_transaction[[#This Row],[Type]]="Inbound",VLOOKUP(tbl_transaction[[#This Row],[Reference Number]],barang_masuk[],5,FALSE),IF(tbl_transaction[[#This Row],[Type]]="Outbound",VLOOKUP(tbl_transaction[[#This Row],[Reference Number]],barang_keluar[],5,FALSE),""))</f>
        <v>Indomilk Dairy Variant 2</v>
      </c>
      <c r="F367">
        <f>IF(tbl_transaction[[#This Row],[Type]]="Inbound",VLOOKUP(tbl_transaction[[#This Row],[Reference Number]],barang_masuk[],6,FALSE),IF(tbl_transaction[[#This Row],[Type]]="Outbound",VLOOKUP(tbl_transaction[[#This Row],[Reference Number]],barang_keluar[],6,FALSE),""))</f>
        <v>150</v>
      </c>
      <c r="G367" t="str">
        <f>IF(tbl_transaction[[#This Row],[Type]]="Inbound",VLOOKUP(tbl_transaction[[#This Row],[Reference Number]],barang_masuk[],7,FALSE),IF(tbl_transaction[[#This Row],[Type]]="Outbound",VLOOKUP(tbl_transaction[[#This Row],[Reference Number]],barang_keluar[],7,FALSE),""))</f>
        <v>Box</v>
      </c>
      <c r="H367" t="str">
        <f>IF(tbl_transaction[[#This Row],[Type]]="Inbound",VLOOKUP(tbl_transaction[[#This Row],[Reference Number]],barang_masuk[],3,FALSE),IF(tbl_transaction[[#This Row],[Type]]="Outbound",VLOOKUP(tbl_transaction[[#This Row],[Reference Number]],barang_keluar[],3,FALSE),""))</f>
        <v>PT Supplier 28</v>
      </c>
      <c r="I367" t="str">
        <f>IF(D367='Kartu Stok'!$B$2,COUNTIF($D$3:D367,'Kartu Stok'!$B$2),"")</f>
        <v/>
      </c>
      <c r="L367"/>
    </row>
    <row r="368" spans="1:12" ht="14.5" x14ac:dyDescent="0.35">
      <c r="A368" s="2" t="s">
        <v>845</v>
      </c>
      <c r="B368" s="5">
        <f>IF(LEFT(tbl_transaction[[#This Row],[Reference Number]],2)="GR",VLOOKUP(tbl_transaction[[#This Row],[Reference Number]],barang_masuk[],2,FALSE),IF(LEFT(tbl_transaction[[#This Row],[Reference Number]],2)="DO",VLOOKUP(tbl_transaction[[#This Row],[Reference Number]],barang_keluar[],2,FALSE),""))</f>
        <v>46105</v>
      </c>
      <c r="C368" t="str">
        <f t="shared" si="5"/>
        <v>Inbound</v>
      </c>
      <c r="D368" t="str">
        <f>IF(tbl_transaction[[#This Row],[Type]]="Inbound",VLOOKUP(tbl_transaction[[#This Row],[Reference Number]],barang_masuk[],4,FALSE),IF(tbl_transaction[[#This Row],[Type]]="Outbound",VLOOKUP(tbl_transaction[[#This Row],[Reference Number]],barang_keluar[],4,FALSE),""))</f>
        <v>HOM014</v>
      </c>
      <c r="E368" t="str">
        <f>IF(tbl_transaction[[#This Row],[Type]]="Inbound",VLOOKUP(tbl_transaction[[#This Row],[Reference Number]],barang_masuk[],5,FALSE),IF(tbl_transaction[[#This Row],[Type]]="Outbound",VLOOKUP(tbl_transaction[[#This Row],[Reference Number]],barang_keluar[],5,FALSE),""))</f>
        <v>Rinso Home Care Variant 14</v>
      </c>
      <c r="F368">
        <f>IF(tbl_transaction[[#This Row],[Type]]="Inbound",VLOOKUP(tbl_transaction[[#This Row],[Reference Number]],barang_masuk[],6,FALSE),IF(tbl_transaction[[#This Row],[Type]]="Outbound",VLOOKUP(tbl_transaction[[#This Row],[Reference Number]],barang_keluar[],6,FALSE),""))</f>
        <v>200</v>
      </c>
      <c r="G368" t="str">
        <f>IF(tbl_transaction[[#This Row],[Type]]="Inbound",VLOOKUP(tbl_transaction[[#This Row],[Reference Number]],barang_masuk[],7,FALSE),IF(tbl_transaction[[#This Row],[Type]]="Outbound",VLOOKUP(tbl_transaction[[#This Row],[Reference Number]],barang_keluar[],7,FALSE),""))</f>
        <v>Pack</v>
      </c>
      <c r="H368" t="str">
        <f>IF(tbl_transaction[[#This Row],[Type]]="Inbound",VLOOKUP(tbl_transaction[[#This Row],[Reference Number]],barang_masuk[],3,FALSE),IF(tbl_transaction[[#This Row],[Type]]="Outbound",VLOOKUP(tbl_transaction[[#This Row],[Reference Number]],barang_keluar[],3,FALSE),""))</f>
        <v>PT Supplier 30</v>
      </c>
      <c r="I368" t="str">
        <f>IF(D368='Kartu Stok'!$B$2,COUNTIF($D$3:D368,'Kartu Stok'!$B$2),"")</f>
        <v/>
      </c>
      <c r="L368"/>
    </row>
    <row r="369" spans="1:12" ht="14.5" x14ac:dyDescent="0.35">
      <c r="A369" s="2" t="s">
        <v>846</v>
      </c>
      <c r="B369" s="5">
        <f>IF(LEFT(tbl_transaction[[#This Row],[Reference Number]],2)="GR",VLOOKUP(tbl_transaction[[#This Row],[Reference Number]],barang_masuk[],2,FALSE),IF(LEFT(tbl_transaction[[#This Row],[Reference Number]],2)="DO",VLOOKUP(tbl_transaction[[#This Row],[Reference Number]],barang_keluar[],2,FALSE),""))</f>
        <v>46180</v>
      </c>
      <c r="C369" t="str">
        <f t="shared" si="5"/>
        <v>Inbound</v>
      </c>
      <c r="D369" t="str">
        <f>IF(tbl_transaction[[#This Row],[Type]]="Inbound",VLOOKUP(tbl_transaction[[#This Row],[Reference Number]],barang_masuk[],4,FALSE),IF(tbl_transaction[[#This Row],[Type]]="Outbound",VLOOKUP(tbl_transaction[[#This Row],[Reference Number]],barang_keluar[],4,FALSE),""))</f>
        <v>BEV017</v>
      </c>
      <c r="E369" t="str">
        <f>IF(tbl_transaction[[#This Row],[Type]]="Inbound",VLOOKUP(tbl_transaction[[#This Row],[Reference Number]],barang_masuk[],5,FALSE),IF(tbl_transaction[[#This Row],[Type]]="Outbound",VLOOKUP(tbl_transaction[[#This Row],[Reference Number]],barang_keluar[],5,FALSE),""))</f>
        <v>Aqua Beverage Variant 17</v>
      </c>
      <c r="F369">
        <f>IF(tbl_transaction[[#This Row],[Type]]="Inbound",VLOOKUP(tbl_transaction[[#This Row],[Reference Number]],barang_masuk[],6,FALSE),IF(tbl_transaction[[#This Row],[Type]]="Outbound",VLOOKUP(tbl_transaction[[#This Row],[Reference Number]],barang_keluar[],6,FALSE),""))</f>
        <v>40</v>
      </c>
      <c r="G369" t="str">
        <f>IF(tbl_transaction[[#This Row],[Type]]="Inbound",VLOOKUP(tbl_transaction[[#This Row],[Reference Number]],barang_masuk[],7,FALSE),IF(tbl_transaction[[#This Row],[Type]]="Outbound",VLOOKUP(tbl_transaction[[#This Row],[Reference Number]],barang_keluar[],7,FALSE),""))</f>
        <v>Bottle</v>
      </c>
      <c r="H369" t="str">
        <f>IF(tbl_transaction[[#This Row],[Type]]="Inbound",VLOOKUP(tbl_transaction[[#This Row],[Reference Number]],barang_masuk[],3,FALSE),IF(tbl_transaction[[#This Row],[Type]]="Outbound",VLOOKUP(tbl_transaction[[#This Row],[Reference Number]],barang_keluar[],3,FALSE),""))</f>
        <v>PT Supplier 35</v>
      </c>
      <c r="I369" t="str">
        <f>IF(D369='Kartu Stok'!$B$2,COUNTIF($D$3:D369,'Kartu Stok'!$B$2),"")</f>
        <v/>
      </c>
      <c r="L369"/>
    </row>
    <row r="370" spans="1:12" ht="14.5" x14ac:dyDescent="0.35">
      <c r="A370" s="2" t="s">
        <v>847</v>
      </c>
      <c r="B370" s="5">
        <f>IF(LEFT(tbl_transaction[[#This Row],[Reference Number]],2)="GR",VLOOKUP(tbl_transaction[[#This Row],[Reference Number]],barang_masuk[],2,FALSE),IF(LEFT(tbl_transaction[[#This Row],[Reference Number]],2)="DO",VLOOKUP(tbl_transaction[[#This Row],[Reference Number]],barang_keluar[],2,FALSE),""))</f>
        <v>46057</v>
      </c>
      <c r="C370" t="str">
        <f t="shared" si="5"/>
        <v>Inbound</v>
      </c>
      <c r="D370" t="str">
        <f>IF(tbl_transaction[[#This Row],[Type]]="Inbound",VLOOKUP(tbl_transaction[[#This Row],[Reference Number]],barang_masuk[],4,FALSE),IF(tbl_transaction[[#This Row],[Type]]="Outbound",VLOOKUP(tbl_transaction[[#This Row],[Reference Number]],barang_keluar[],4,FALSE),""))</f>
        <v>INS013</v>
      </c>
      <c r="E370" t="str">
        <f>IF(tbl_transaction[[#This Row],[Type]]="Inbound",VLOOKUP(tbl_transaction[[#This Row],[Reference Number]],barang_masuk[],5,FALSE),IF(tbl_transaction[[#This Row],[Type]]="Outbound",VLOOKUP(tbl_transaction[[#This Row],[Reference Number]],barang_keluar[],5,FALSE),""))</f>
        <v>Sarimi Instant Food Variant 13</v>
      </c>
      <c r="F370">
        <f>IF(tbl_transaction[[#This Row],[Type]]="Inbound",VLOOKUP(tbl_transaction[[#This Row],[Reference Number]],barang_masuk[],6,FALSE),IF(tbl_transaction[[#This Row],[Type]]="Outbound",VLOOKUP(tbl_transaction[[#This Row],[Reference Number]],barang_keluar[],6,FALSE),""))</f>
        <v>60</v>
      </c>
      <c r="G370" t="str">
        <f>IF(tbl_transaction[[#This Row],[Type]]="Inbound",VLOOKUP(tbl_transaction[[#This Row],[Reference Number]],barang_masuk[],7,FALSE),IF(tbl_transaction[[#This Row],[Type]]="Outbound",VLOOKUP(tbl_transaction[[#This Row],[Reference Number]],barang_keluar[],7,FALSE),""))</f>
        <v>Pack</v>
      </c>
      <c r="H370" t="str">
        <f>IF(tbl_transaction[[#This Row],[Type]]="Inbound",VLOOKUP(tbl_transaction[[#This Row],[Reference Number]],barang_masuk[],3,FALSE),IF(tbl_transaction[[#This Row],[Type]]="Outbound",VLOOKUP(tbl_transaction[[#This Row],[Reference Number]],barang_keluar[],3,FALSE),""))</f>
        <v>PT Supplier 13</v>
      </c>
      <c r="I370" t="str">
        <f>IF(D370='Kartu Stok'!$B$2,COUNTIF($D$3:D370,'Kartu Stok'!$B$2),"")</f>
        <v/>
      </c>
      <c r="L370"/>
    </row>
    <row r="371" spans="1:12" ht="14.5" x14ac:dyDescent="0.35">
      <c r="A371" s="2" t="s">
        <v>848</v>
      </c>
      <c r="B371" s="5">
        <f>IF(LEFT(tbl_transaction[[#This Row],[Reference Number]],2)="GR",VLOOKUP(tbl_transaction[[#This Row],[Reference Number]],barang_masuk[],2,FALSE),IF(LEFT(tbl_transaction[[#This Row],[Reference Number]],2)="DO",VLOOKUP(tbl_transaction[[#This Row],[Reference Number]],barang_keluar[],2,FALSE),""))</f>
        <v>46172</v>
      </c>
      <c r="C371" t="str">
        <f t="shared" si="5"/>
        <v>Inbound</v>
      </c>
      <c r="D371" t="str">
        <f>IF(tbl_transaction[[#This Row],[Type]]="Inbound",VLOOKUP(tbl_transaction[[#This Row],[Reference Number]],barang_masuk[],4,FALSE),IF(tbl_transaction[[#This Row],[Type]]="Outbound",VLOOKUP(tbl_transaction[[#This Row],[Reference Number]],barang_keluar[],4,FALSE),""))</f>
        <v>BAB009</v>
      </c>
      <c r="E371" t="str">
        <f>IF(tbl_transaction[[#This Row],[Type]]="Inbound",VLOOKUP(tbl_transaction[[#This Row],[Reference Number]],barang_masuk[],5,FALSE),IF(tbl_transaction[[#This Row],[Type]]="Outbound",VLOOKUP(tbl_transaction[[#This Row],[Reference Number]],barang_keluar[],5,FALSE),""))</f>
        <v>MamyPoko Baby Care Variant 9</v>
      </c>
      <c r="F371">
        <f>IF(tbl_transaction[[#This Row],[Type]]="Inbound",VLOOKUP(tbl_transaction[[#This Row],[Reference Number]],barang_masuk[],6,FALSE),IF(tbl_transaction[[#This Row],[Type]]="Outbound",VLOOKUP(tbl_transaction[[#This Row],[Reference Number]],barang_keluar[],6,FALSE),""))</f>
        <v>30</v>
      </c>
      <c r="G371" t="str">
        <f>IF(tbl_transaction[[#This Row],[Type]]="Inbound",VLOOKUP(tbl_transaction[[#This Row],[Reference Number]],barang_masuk[],7,FALSE),IF(tbl_transaction[[#This Row],[Type]]="Outbound",VLOOKUP(tbl_transaction[[#This Row],[Reference Number]],barang_keluar[],7,FALSE),""))</f>
        <v>Pack</v>
      </c>
      <c r="H371" t="str">
        <f>IF(tbl_transaction[[#This Row],[Type]]="Inbound",VLOOKUP(tbl_transaction[[#This Row],[Reference Number]],barang_masuk[],3,FALSE),IF(tbl_transaction[[#This Row],[Type]]="Outbound",VLOOKUP(tbl_transaction[[#This Row],[Reference Number]],barang_keluar[],3,FALSE),""))</f>
        <v>PT Supplier 14</v>
      </c>
      <c r="I371" t="str">
        <f>IF(D371='Kartu Stok'!$B$2,COUNTIF($D$3:D371,'Kartu Stok'!$B$2),"")</f>
        <v/>
      </c>
      <c r="L371"/>
    </row>
    <row r="372" spans="1:12" ht="14.5" x14ac:dyDescent="0.35">
      <c r="A372" s="2" t="s">
        <v>849</v>
      </c>
      <c r="B372" s="5">
        <f>IF(LEFT(tbl_transaction[[#This Row],[Reference Number]],2)="GR",VLOOKUP(tbl_transaction[[#This Row],[Reference Number]],barang_masuk[],2,FALSE),IF(LEFT(tbl_transaction[[#This Row],[Reference Number]],2)="DO",VLOOKUP(tbl_transaction[[#This Row],[Reference Number]],barang_keluar[],2,FALSE),""))</f>
        <v>46086</v>
      </c>
      <c r="C372" t="str">
        <f t="shared" si="5"/>
        <v>Inbound</v>
      </c>
      <c r="D372" t="str">
        <f>IF(tbl_transaction[[#This Row],[Type]]="Inbound",VLOOKUP(tbl_transaction[[#This Row],[Reference Number]],barang_masuk[],4,FALSE),IF(tbl_transaction[[#This Row],[Type]]="Outbound",VLOOKUP(tbl_transaction[[#This Row],[Reference Number]],barang_keluar[],4,FALSE),""))</f>
        <v>BAB019</v>
      </c>
      <c r="E372" t="str">
        <f>IF(tbl_transaction[[#This Row],[Type]]="Inbound",VLOOKUP(tbl_transaction[[#This Row],[Reference Number]],barang_masuk[],5,FALSE),IF(tbl_transaction[[#This Row],[Type]]="Outbound",VLOOKUP(tbl_transaction[[#This Row],[Reference Number]],barang_keluar[],5,FALSE),""))</f>
        <v>Zwitsal Baby Care Variant 19</v>
      </c>
      <c r="F372">
        <f>IF(tbl_transaction[[#This Row],[Type]]="Inbound",VLOOKUP(tbl_transaction[[#This Row],[Reference Number]],barang_masuk[],6,FALSE),IF(tbl_transaction[[#This Row],[Type]]="Outbound",VLOOKUP(tbl_transaction[[#This Row],[Reference Number]],barang_keluar[],6,FALSE),""))</f>
        <v>200</v>
      </c>
      <c r="G372" t="str">
        <f>IF(tbl_transaction[[#This Row],[Type]]="Inbound",VLOOKUP(tbl_transaction[[#This Row],[Reference Number]],barang_masuk[],7,FALSE),IF(tbl_transaction[[#This Row],[Type]]="Outbound",VLOOKUP(tbl_transaction[[#This Row],[Reference Number]],barang_keluar[],7,FALSE),""))</f>
        <v>Pack</v>
      </c>
      <c r="H372" t="str">
        <f>IF(tbl_transaction[[#This Row],[Type]]="Inbound",VLOOKUP(tbl_transaction[[#This Row],[Reference Number]],barang_masuk[],3,FALSE),IF(tbl_transaction[[#This Row],[Type]]="Outbound",VLOOKUP(tbl_transaction[[#This Row],[Reference Number]],barang_keluar[],3,FALSE),""))</f>
        <v>PT Supplier 02</v>
      </c>
      <c r="I372" t="str">
        <f>IF(D372='Kartu Stok'!$B$2,COUNTIF($D$3:D372,'Kartu Stok'!$B$2),"")</f>
        <v/>
      </c>
      <c r="L372"/>
    </row>
    <row r="373" spans="1:12" ht="14.5" x14ac:dyDescent="0.35">
      <c r="A373" s="2" t="s">
        <v>850</v>
      </c>
      <c r="B373" s="5">
        <f>IF(LEFT(tbl_transaction[[#This Row],[Reference Number]],2)="GR",VLOOKUP(tbl_transaction[[#This Row],[Reference Number]],barang_masuk[],2,FALSE),IF(LEFT(tbl_transaction[[#This Row],[Reference Number]],2)="DO",VLOOKUP(tbl_transaction[[#This Row],[Reference Number]],barang_keluar[],2,FALSE),""))</f>
        <v>46054</v>
      </c>
      <c r="C373" t="str">
        <f t="shared" si="5"/>
        <v>Inbound</v>
      </c>
      <c r="D373" t="str">
        <f>IF(tbl_transaction[[#This Row],[Type]]="Inbound",VLOOKUP(tbl_transaction[[#This Row],[Reference Number]],barang_masuk[],4,FALSE),IF(tbl_transaction[[#This Row],[Type]]="Outbound",VLOOKUP(tbl_transaction[[#This Row],[Reference Number]],barang_keluar[],4,FALSE),""))</f>
        <v>BAB013</v>
      </c>
      <c r="E373" t="str">
        <f>IF(tbl_transaction[[#This Row],[Type]]="Inbound",VLOOKUP(tbl_transaction[[#This Row],[Reference Number]],barang_masuk[],5,FALSE),IF(tbl_transaction[[#This Row],[Type]]="Outbound",VLOOKUP(tbl_transaction[[#This Row],[Reference Number]],barang_keluar[],5,FALSE),""))</f>
        <v>MamyPoko Baby Care Variant 13</v>
      </c>
      <c r="F373">
        <f>IF(tbl_transaction[[#This Row],[Type]]="Inbound",VLOOKUP(tbl_transaction[[#This Row],[Reference Number]],barang_masuk[],6,FALSE),IF(tbl_transaction[[#This Row],[Type]]="Outbound",VLOOKUP(tbl_transaction[[#This Row],[Reference Number]],barang_keluar[],6,FALSE),""))</f>
        <v>200</v>
      </c>
      <c r="G373" t="str">
        <f>IF(tbl_transaction[[#This Row],[Type]]="Inbound",VLOOKUP(tbl_transaction[[#This Row],[Reference Number]],barang_masuk[],7,FALSE),IF(tbl_transaction[[#This Row],[Type]]="Outbound",VLOOKUP(tbl_transaction[[#This Row],[Reference Number]],barang_keluar[],7,FALSE),""))</f>
        <v>Pack</v>
      </c>
      <c r="H373" t="str">
        <f>IF(tbl_transaction[[#This Row],[Type]]="Inbound",VLOOKUP(tbl_transaction[[#This Row],[Reference Number]],barang_masuk[],3,FALSE),IF(tbl_transaction[[#This Row],[Type]]="Outbound",VLOOKUP(tbl_transaction[[#This Row],[Reference Number]],barang_keluar[],3,FALSE),""))</f>
        <v>PT Supplier 26</v>
      </c>
      <c r="I373" t="str">
        <f>IF(D373='Kartu Stok'!$B$2,COUNTIF($D$3:D373,'Kartu Stok'!$B$2),"")</f>
        <v/>
      </c>
      <c r="L373"/>
    </row>
    <row r="374" spans="1:12" ht="14.5" x14ac:dyDescent="0.35">
      <c r="A374" s="2" t="s">
        <v>851</v>
      </c>
      <c r="B374" s="5">
        <f>IF(LEFT(tbl_transaction[[#This Row],[Reference Number]],2)="GR",VLOOKUP(tbl_transaction[[#This Row],[Reference Number]],barang_masuk[],2,FALSE),IF(LEFT(tbl_transaction[[#This Row],[Reference Number]],2)="DO",VLOOKUP(tbl_transaction[[#This Row],[Reference Number]],barang_keluar[],2,FALSE),""))</f>
        <v>46110</v>
      </c>
      <c r="C374" t="str">
        <f t="shared" si="5"/>
        <v>Inbound</v>
      </c>
      <c r="D374" t="str">
        <f>IF(tbl_transaction[[#This Row],[Type]]="Inbound",VLOOKUP(tbl_transaction[[#This Row],[Reference Number]],barang_masuk[],4,FALSE),IF(tbl_transaction[[#This Row],[Type]]="Outbound",VLOOKUP(tbl_transaction[[#This Row],[Reference Number]],barang_keluar[],4,FALSE),""))</f>
        <v>SNK015</v>
      </c>
      <c r="E374" t="str">
        <f>IF(tbl_transaction[[#This Row],[Type]]="Inbound",VLOOKUP(tbl_transaction[[#This Row],[Reference Number]],barang_masuk[],5,FALSE),IF(tbl_transaction[[#This Row],[Type]]="Outbound",VLOOKUP(tbl_transaction[[#This Row],[Reference Number]],barang_keluar[],5,FALSE),""))</f>
        <v>Taro Snack Variant 15</v>
      </c>
      <c r="F374">
        <f>IF(tbl_transaction[[#This Row],[Type]]="Inbound",VLOOKUP(tbl_transaction[[#This Row],[Reference Number]],barang_masuk[],6,FALSE),IF(tbl_transaction[[#This Row],[Type]]="Outbound",VLOOKUP(tbl_transaction[[#This Row],[Reference Number]],barang_keluar[],6,FALSE),""))</f>
        <v>20</v>
      </c>
      <c r="G374" t="str">
        <f>IF(tbl_transaction[[#This Row],[Type]]="Inbound",VLOOKUP(tbl_transaction[[#This Row],[Reference Number]],barang_masuk[],7,FALSE),IF(tbl_transaction[[#This Row],[Type]]="Outbound",VLOOKUP(tbl_transaction[[#This Row],[Reference Number]],barang_keluar[],7,FALSE),""))</f>
        <v>Pack</v>
      </c>
      <c r="H374" t="str">
        <f>IF(tbl_transaction[[#This Row],[Type]]="Inbound",VLOOKUP(tbl_transaction[[#This Row],[Reference Number]],barang_masuk[],3,FALSE),IF(tbl_transaction[[#This Row],[Type]]="Outbound",VLOOKUP(tbl_transaction[[#This Row],[Reference Number]],barang_keluar[],3,FALSE),""))</f>
        <v>PT Supplier 28</v>
      </c>
      <c r="I374" t="str">
        <f>IF(D374='Kartu Stok'!$B$2,COUNTIF($D$3:D374,'Kartu Stok'!$B$2),"")</f>
        <v/>
      </c>
      <c r="L374"/>
    </row>
    <row r="375" spans="1:12" ht="14.5" x14ac:dyDescent="0.35">
      <c r="A375" s="2" t="s">
        <v>852</v>
      </c>
      <c r="B375" s="5">
        <f>IF(LEFT(tbl_transaction[[#This Row],[Reference Number]],2)="GR",VLOOKUP(tbl_transaction[[#This Row],[Reference Number]],barang_masuk[],2,FALSE),IF(LEFT(tbl_transaction[[#This Row],[Reference Number]],2)="DO",VLOOKUP(tbl_transaction[[#This Row],[Reference Number]],barang_keluar[],2,FALSE),""))</f>
        <v>46037</v>
      </c>
      <c r="C375" t="str">
        <f t="shared" si="5"/>
        <v>Inbound</v>
      </c>
      <c r="D375" t="str">
        <f>IF(tbl_transaction[[#This Row],[Type]]="Inbound",VLOOKUP(tbl_transaction[[#This Row],[Reference Number]],barang_masuk[],4,FALSE),IF(tbl_transaction[[#This Row],[Type]]="Outbound",VLOOKUP(tbl_transaction[[#This Row],[Reference Number]],barang_keluar[],4,FALSE),""))</f>
        <v>INS017</v>
      </c>
      <c r="E375" t="str">
        <f>IF(tbl_transaction[[#This Row],[Type]]="Inbound",VLOOKUP(tbl_transaction[[#This Row],[Reference Number]],barang_masuk[],5,FALSE),IF(tbl_transaction[[#This Row],[Type]]="Outbound",VLOOKUP(tbl_transaction[[#This Row],[Reference Number]],barang_keluar[],5,FALSE),""))</f>
        <v>Indomie Instant Food Variant 17</v>
      </c>
      <c r="F375">
        <f>IF(tbl_transaction[[#This Row],[Type]]="Inbound",VLOOKUP(tbl_transaction[[#This Row],[Reference Number]],barang_masuk[],6,FALSE),IF(tbl_transaction[[#This Row],[Type]]="Outbound",VLOOKUP(tbl_transaction[[#This Row],[Reference Number]],barang_keluar[],6,FALSE),""))</f>
        <v>40</v>
      </c>
      <c r="G375" t="str">
        <f>IF(tbl_transaction[[#This Row],[Type]]="Inbound",VLOOKUP(tbl_transaction[[#This Row],[Reference Number]],barang_masuk[],7,FALSE),IF(tbl_transaction[[#This Row],[Type]]="Outbound",VLOOKUP(tbl_transaction[[#This Row],[Reference Number]],barang_keluar[],7,FALSE),""))</f>
        <v>Pack</v>
      </c>
      <c r="H375" t="str">
        <f>IF(tbl_transaction[[#This Row],[Type]]="Inbound",VLOOKUP(tbl_transaction[[#This Row],[Reference Number]],barang_masuk[],3,FALSE),IF(tbl_transaction[[#This Row],[Type]]="Outbound",VLOOKUP(tbl_transaction[[#This Row],[Reference Number]],barang_keluar[],3,FALSE),""))</f>
        <v>PT Supplier 32</v>
      </c>
      <c r="I375" t="str">
        <f>IF(D375='Kartu Stok'!$B$2,COUNTIF($D$3:D375,'Kartu Stok'!$B$2),"")</f>
        <v/>
      </c>
      <c r="L375"/>
    </row>
    <row r="376" spans="1:12" ht="14.5" x14ac:dyDescent="0.35">
      <c r="A376" s="2" t="s">
        <v>853</v>
      </c>
      <c r="B376" s="5">
        <f>IF(LEFT(tbl_transaction[[#This Row],[Reference Number]],2)="GR",VLOOKUP(tbl_transaction[[#This Row],[Reference Number]],barang_masuk[],2,FALSE),IF(LEFT(tbl_transaction[[#This Row],[Reference Number]],2)="DO",VLOOKUP(tbl_transaction[[#This Row],[Reference Number]],barang_keluar[],2,FALSE),""))</f>
        <v>46197</v>
      </c>
      <c r="C376" t="str">
        <f t="shared" si="5"/>
        <v>Inbound</v>
      </c>
      <c r="D376" t="str">
        <f>IF(tbl_transaction[[#This Row],[Type]]="Inbound",VLOOKUP(tbl_transaction[[#This Row],[Reference Number]],barang_masuk[],4,FALSE),IF(tbl_transaction[[#This Row],[Type]]="Outbound",VLOOKUP(tbl_transaction[[#This Row],[Reference Number]],barang_keluar[],4,FALSE),""))</f>
        <v>HOM006</v>
      </c>
      <c r="E376" t="str">
        <f>IF(tbl_transaction[[#This Row],[Type]]="Inbound",VLOOKUP(tbl_transaction[[#This Row],[Reference Number]],barang_masuk[],5,FALSE),IF(tbl_transaction[[#This Row],[Type]]="Outbound",VLOOKUP(tbl_transaction[[#This Row],[Reference Number]],barang_keluar[],5,FALSE),""))</f>
        <v>Sunlight Home Care Variant 6</v>
      </c>
      <c r="F376">
        <f>IF(tbl_transaction[[#This Row],[Type]]="Inbound",VLOOKUP(tbl_transaction[[#This Row],[Reference Number]],barang_masuk[],6,FALSE),IF(tbl_transaction[[#This Row],[Type]]="Outbound",VLOOKUP(tbl_transaction[[#This Row],[Reference Number]],barang_keluar[],6,FALSE),""))</f>
        <v>30</v>
      </c>
      <c r="G376" t="str">
        <f>IF(tbl_transaction[[#This Row],[Type]]="Inbound",VLOOKUP(tbl_transaction[[#This Row],[Reference Number]],barang_masuk[],7,FALSE),IF(tbl_transaction[[#This Row],[Type]]="Outbound",VLOOKUP(tbl_transaction[[#This Row],[Reference Number]],barang_keluar[],7,FALSE),""))</f>
        <v>Pack</v>
      </c>
      <c r="H376" t="str">
        <f>IF(tbl_transaction[[#This Row],[Type]]="Inbound",VLOOKUP(tbl_transaction[[#This Row],[Reference Number]],barang_masuk[],3,FALSE),IF(tbl_transaction[[#This Row],[Type]]="Outbound",VLOOKUP(tbl_transaction[[#This Row],[Reference Number]],barang_keluar[],3,FALSE),""))</f>
        <v>PT Supplier 23</v>
      </c>
      <c r="I376" t="str">
        <f>IF(D376='Kartu Stok'!$B$2,COUNTIF($D$3:D376,'Kartu Stok'!$B$2),"")</f>
        <v/>
      </c>
      <c r="L376"/>
    </row>
    <row r="377" spans="1:12" ht="14.5" x14ac:dyDescent="0.35">
      <c r="A377" s="2" t="s">
        <v>854</v>
      </c>
      <c r="B377" s="5">
        <f>IF(LEFT(tbl_transaction[[#This Row],[Reference Number]],2)="GR",VLOOKUP(tbl_transaction[[#This Row],[Reference Number]],barang_masuk[],2,FALSE),IF(LEFT(tbl_transaction[[#This Row],[Reference Number]],2)="DO",VLOOKUP(tbl_transaction[[#This Row],[Reference Number]],barang_keluar[],2,FALSE),""))</f>
        <v>46151</v>
      </c>
      <c r="C377" t="str">
        <f t="shared" si="5"/>
        <v>Inbound</v>
      </c>
      <c r="D377" t="str">
        <f>IF(tbl_transaction[[#This Row],[Type]]="Inbound",VLOOKUP(tbl_transaction[[#This Row],[Reference Number]],barang_masuk[],4,FALSE),IF(tbl_transaction[[#This Row],[Type]]="Outbound",VLOOKUP(tbl_transaction[[#This Row],[Reference Number]],barang_keluar[],4,FALSE),""))</f>
        <v>SNK006</v>
      </c>
      <c r="E377" t="str">
        <f>IF(tbl_transaction[[#This Row],[Type]]="Inbound",VLOOKUP(tbl_transaction[[#This Row],[Reference Number]],barang_masuk[],5,FALSE),IF(tbl_transaction[[#This Row],[Type]]="Outbound",VLOOKUP(tbl_transaction[[#This Row],[Reference Number]],barang_keluar[],5,FALSE),""))</f>
        <v>Taro Snack Variant 6</v>
      </c>
      <c r="F377">
        <f>IF(tbl_transaction[[#This Row],[Type]]="Inbound",VLOOKUP(tbl_transaction[[#This Row],[Reference Number]],barang_masuk[],6,FALSE),IF(tbl_transaction[[#This Row],[Type]]="Outbound",VLOOKUP(tbl_transaction[[#This Row],[Reference Number]],barang_keluar[],6,FALSE),""))</f>
        <v>40</v>
      </c>
      <c r="G377" t="str">
        <f>IF(tbl_transaction[[#This Row],[Type]]="Inbound",VLOOKUP(tbl_transaction[[#This Row],[Reference Number]],barang_masuk[],7,FALSE),IF(tbl_transaction[[#This Row],[Type]]="Outbound",VLOOKUP(tbl_transaction[[#This Row],[Reference Number]],barang_keluar[],7,FALSE),""))</f>
        <v>Pack</v>
      </c>
      <c r="H377" t="str">
        <f>IF(tbl_transaction[[#This Row],[Type]]="Inbound",VLOOKUP(tbl_transaction[[#This Row],[Reference Number]],barang_masuk[],3,FALSE),IF(tbl_transaction[[#This Row],[Type]]="Outbound",VLOOKUP(tbl_transaction[[#This Row],[Reference Number]],barang_keluar[],3,FALSE),""))</f>
        <v>PT Supplier 29</v>
      </c>
      <c r="I377" t="str">
        <f>IF(D377='Kartu Stok'!$B$2,COUNTIF($D$3:D377,'Kartu Stok'!$B$2),"")</f>
        <v/>
      </c>
      <c r="L377"/>
    </row>
    <row r="378" spans="1:12" ht="14.5" x14ac:dyDescent="0.35">
      <c r="A378" s="2" t="s">
        <v>855</v>
      </c>
      <c r="B378" s="5">
        <f>IF(LEFT(tbl_transaction[[#This Row],[Reference Number]],2)="GR",VLOOKUP(tbl_transaction[[#This Row],[Reference Number]],barang_masuk[],2,FALSE),IF(LEFT(tbl_transaction[[#This Row],[Reference Number]],2)="DO",VLOOKUP(tbl_transaction[[#This Row],[Reference Number]],barang_keluar[],2,FALSE),""))</f>
        <v>46050</v>
      </c>
      <c r="C378" t="str">
        <f t="shared" si="5"/>
        <v>Inbound</v>
      </c>
      <c r="D378" t="str">
        <f>IF(tbl_transaction[[#This Row],[Type]]="Inbound",VLOOKUP(tbl_transaction[[#This Row],[Reference Number]],barang_masuk[],4,FALSE),IF(tbl_transaction[[#This Row],[Type]]="Outbound",VLOOKUP(tbl_transaction[[#This Row],[Reference Number]],barang_keluar[],4,FALSE),""))</f>
        <v>DAR008</v>
      </c>
      <c r="E378" t="str">
        <f>IF(tbl_transaction[[#This Row],[Type]]="Inbound",VLOOKUP(tbl_transaction[[#This Row],[Reference Number]],barang_masuk[],5,FALSE),IF(tbl_transaction[[#This Row],[Type]]="Outbound",VLOOKUP(tbl_transaction[[#This Row],[Reference Number]],barang_keluar[],5,FALSE),""))</f>
        <v>Indomilk Dairy Variant 8</v>
      </c>
      <c r="F378">
        <f>IF(tbl_transaction[[#This Row],[Type]]="Inbound",VLOOKUP(tbl_transaction[[#This Row],[Reference Number]],barang_masuk[],6,FALSE),IF(tbl_transaction[[#This Row],[Type]]="Outbound",VLOOKUP(tbl_transaction[[#This Row],[Reference Number]],barang_keluar[],6,FALSE),""))</f>
        <v>60</v>
      </c>
      <c r="G378" t="str">
        <f>IF(tbl_transaction[[#This Row],[Type]]="Inbound",VLOOKUP(tbl_transaction[[#This Row],[Reference Number]],barang_masuk[],7,FALSE),IF(tbl_transaction[[#This Row],[Type]]="Outbound",VLOOKUP(tbl_transaction[[#This Row],[Reference Number]],barang_keluar[],7,FALSE),""))</f>
        <v>Box</v>
      </c>
      <c r="H378" t="str">
        <f>IF(tbl_transaction[[#This Row],[Type]]="Inbound",VLOOKUP(tbl_transaction[[#This Row],[Reference Number]],barang_masuk[],3,FALSE),IF(tbl_transaction[[#This Row],[Type]]="Outbound",VLOOKUP(tbl_transaction[[#This Row],[Reference Number]],barang_keluar[],3,FALSE),""))</f>
        <v>PT Supplier 05</v>
      </c>
      <c r="I378" t="str">
        <f>IF(D378='Kartu Stok'!$B$2,COUNTIF($D$3:D378,'Kartu Stok'!$B$2),"")</f>
        <v/>
      </c>
      <c r="L378"/>
    </row>
    <row r="379" spans="1:12" ht="14.5" x14ac:dyDescent="0.35">
      <c r="A379" s="2" t="s">
        <v>856</v>
      </c>
      <c r="B379" s="5">
        <f>IF(LEFT(tbl_transaction[[#This Row],[Reference Number]],2)="GR",VLOOKUP(tbl_transaction[[#This Row],[Reference Number]],barang_masuk[],2,FALSE),IF(LEFT(tbl_transaction[[#This Row],[Reference Number]],2)="DO",VLOOKUP(tbl_transaction[[#This Row],[Reference Number]],barang_keluar[],2,FALSE),""))</f>
        <v>46121</v>
      </c>
      <c r="C379" t="str">
        <f t="shared" si="5"/>
        <v>Inbound</v>
      </c>
      <c r="D379" t="str">
        <f>IF(tbl_transaction[[#This Row],[Type]]="Inbound",VLOOKUP(tbl_transaction[[#This Row],[Reference Number]],barang_masuk[],4,FALSE),IF(tbl_transaction[[#This Row],[Type]]="Outbound",VLOOKUP(tbl_transaction[[#This Row],[Reference Number]],barang_keluar[],4,FALSE),""))</f>
        <v>PER004</v>
      </c>
      <c r="E379" t="str">
        <f>IF(tbl_transaction[[#This Row],[Type]]="Inbound",VLOOKUP(tbl_transaction[[#This Row],[Reference Number]],barang_masuk[],5,FALSE),IF(tbl_transaction[[#This Row],[Type]]="Outbound",VLOOKUP(tbl_transaction[[#This Row],[Reference Number]],barang_keluar[],5,FALSE),""))</f>
        <v>Lifebuoy Personal Care Variant 4</v>
      </c>
      <c r="F379">
        <f>IF(tbl_transaction[[#This Row],[Type]]="Inbound",VLOOKUP(tbl_transaction[[#This Row],[Reference Number]],barang_masuk[],6,FALSE),IF(tbl_transaction[[#This Row],[Type]]="Outbound",VLOOKUP(tbl_transaction[[#This Row],[Reference Number]],barang_keluar[],6,FALSE),""))</f>
        <v>40</v>
      </c>
      <c r="G379" t="str">
        <f>IF(tbl_transaction[[#This Row],[Type]]="Inbound",VLOOKUP(tbl_transaction[[#This Row],[Reference Number]],barang_masuk[],7,FALSE),IF(tbl_transaction[[#This Row],[Type]]="Outbound",VLOOKUP(tbl_transaction[[#This Row],[Reference Number]],barang_keluar[],7,FALSE),""))</f>
        <v>Bottle</v>
      </c>
      <c r="H379" t="str">
        <f>IF(tbl_transaction[[#This Row],[Type]]="Inbound",VLOOKUP(tbl_transaction[[#This Row],[Reference Number]],barang_masuk[],3,FALSE),IF(tbl_transaction[[#This Row],[Type]]="Outbound",VLOOKUP(tbl_transaction[[#This Row],[Reference Number]],barang_keluar[],3,FALSE),""))</f>
        <v>PT Supplier 07</v>
      </c>
      <c r="I379" t="str">
        <f>IF(D379='Kartu Stok'!$B$2,COUNTIF($D$3:D379,'Kartu Stok'!$B$2),"")</f>
        <v/>
      </c>
      <c r="L379"/>
    </row>
    <row r="380" spans="1:12" ht="14.5" x14ac:dyDescent="0.35">
      <c r="A380" s="2" t="s">
        <v>857</v>
      </c>
      <c r="B380" s="5">
        <f>IF(LEFT(tbl_transaction[[#This Row],[Reference Number]],2)="GR",VLOOKUP(tbl_transaction[[#This Row],[Reference Number]],barang_masuk[],2,FALSE),IF(LEFT(tbl_transaction[[#This Row],[Reference Number]],2)="DO",VLOOKUP(tbl_transaction[[#This Row],[Reference Number]],barang_keluar[],2,FALSE),""))</f>
        <v>46032</v>
      </c>
      <c r="C380" t="str">
        <f t="shared" si="5"/>
        <v>Inbound</v>
      </c>
      <c r="D380" t="str">
        <f>IF(tbl_transaction[[#This Row],[Type]]="Inbound",VLOOKUP(tbl_transaction[[#This Row],[Reference Number]],barang_masuk[],4,FALSE),IF(tbl_transaction[[#This Row],[Type]]="Outbound",VLOOKUP(tbl_transaction[[#This Row],[Reference Number]],barang_keluar[],4,FALSE),""))</f>
        <v>BEV022</v>
      </c>
      <c r="E380" t="str">
        <f>IF(tbl_transaction[[#This Row],[Type]]="Inbound",VLOOKUP(tbl_transaction[[#This Row],[Reference Number]],barang_masuk[],5,FALSE),IF(tbl_transaction[[#This Row],[Type]]="Outbound",VLOOKUP(tbl_transaction[[#This Row],[Reference Number]],barang_keluar[],5,FALSE),""))</f>
        <v>Sosro Beverage Variant 22</v>
      </c>
      <c r="F380">
        <f>IF(tbl_transaction[[#This Row],[Type]]="Inbound",VLOOKUP(tbl_transaction[[#This Row],[Reference Number]],barang_masuk[],6,FALSE),IF(tbl_transaction[[#This Row],[Type]]="Outbound",VLOOKUP(tbl_transaction[[#This Row],[Reference Number]],barang_keluar[],6,FALSE),""))</f>
        <v>60</v>
      </c>
      <c r="G380" t="str">
        <f>IF(tbl_transaction[[#This Row],[Type]]="Inbound",VLOOKUP(tbl_transaction[[#This Row],[Reference Number]],barang_masuk[],7,FALSE),IF(tbl_transaction[[#This Row],[Type]]="Outbound",VLOOKUP(tbl_transaction[[#This Row],[Reference Number]],barang_keluar[],7,FALSE),""))</f>
        <v>Bottle</v>
      </c>
      <c r="H380" t="str">
        <f>IF(tbl_transaction[[#This Row],[Type]]="Inbound",VLOOKUP(tbl_transaction[[#This Row],[Reference Number]],barang_masuk[],3,FALSE),IF(tbl_transaction[[#This Row],[Type]]="Outbound",VLOOKUP(tbl_transaction[[#This Row],[Reference Number]],barang_keluar[],3,FALSE),""))</f>
        <v>PT Supplier 22</v>
      </c>
      <c r="I380" t="str">
        <f>IF(D380='Kartu Stok'!$B$2,COUNTIF($D$3:D380,'Kartu Stok'!$B$2),"")</f>
        <v/>
      </c>
      <c r="L380"/>
    </row>
    <row r="381" spans="1:12" ht="14.5" x14ac:dyDescent="0.35">
      <c r="A381" s="2" t="s">
        <v>858</v>
      </c>
      <c r="B381" s="5">
        <f>IF(LEFT(tbl_transaction[[#This Row],[Reference Number]],2)="GR",VLOOKUP(tbl_transaction[[#This Row],[Reference Number]],barang_masuk[],2,FALSE),IF(LEFT(tbl_transaction[[#This Row],[Reference Number]],2)="DO",VLOOKUP(tbl_transaction[[#This Row],[Reference Number]],barang_keluar[],2,FALSE),""))</f>
        <v>46184</v>
      </c>
      <c r="C381" t="str">
        <f t="shared" si="5"/>
        <v>Inbound</v>
      </c>
      <c r="D381" t="str">
        <f>IF(tbl_transaction[[#This Row],[Type]]="Inbound",VLOOKUP(tbl_transaction[[#This Row],[Reference Number]],barang_masuk[],4,FALSE),IF(tbl_transaction[[#This Row],[Type]]="Outbound",VLOOKUP(tbl_transaction[[#This Row],[Reference Number]],barang_keluar[],4,FALSE),""))</f>
        <v>HOM030</v>
      </c>
      <c r="E381" t="str">
        <f>IF(tbl_transaction[[#This Row],[Type]]="Inbound",VLOOKUP(tbl_transaction[[#This Row],[Reference Number]],barang_masuk[],5,FALSE),IF(tbl_transaction[[#This Row],[Type]]="Outbound",VLOOKUP(tbl_transaction[[#This Row],[Reference Number]],barang_keluar[],5,FALSE),""))</f>
        <v>Molto Home Care Variant 30</v>
      </c>
      <c r="F381">
        <f>IF(tbl_transaction[[#This Row],[Type]]="Inbound",VLOOKUP(tbl_transaction[[#This Row],[Reference Number]],barang_masuk[],6,FALSE),IF(tbl_transaction[[#This Row],[Type]]="Outbound",VLOOKUP(tbl_transaction[[#This Row],[Reference Number]],barang_keluar[],6,FALSE),""))</f>
        <v>30</v>
      </c>
      <c r="G381" t="str">
        <f>IF(tbl_transaction[[#This Row],[Type]]="Inbound",VLOOKUP(tbl_transaction[[#This Row],[Reference Number]],barang_masuk[],7,FALSE),IF(tbl_transaction[[#This Row],[Type]]="Outbound",VLOOKUP(tbl_transaction[[#This Row],[Reference Number]],barang_keluar[],7,FALSE),""))</f>
        <v>Pack</v>
      </c>
      <c r="H381" t="str">
        <f>IF(tbl_transaction[[#This Row],[Type]]="Inbound",VLOOKUP(tbl_transaction[[#This Row],[Reference Number]],barang_masuk[],3,FALSE),IF(tbl_transaction[[#This Row],[Type]]="Outbound",VLOOKUP(tbl_transaction[[#This Row],[Reference Number]],barang_keluar[],3,FALSE),""))</f>
        <v>PT Supplier 29</v>
      </c>
      <c r="I381" t="str">
        <f>IF(D381='Kartu Stok'!$B$2,COUNTIF($D$3:D381,'Kartu Stok'!$B$2),"")</f>
        <v/>
      </c>
      <c r="L381"/>
    </row>
    <row r="382" spans="1:12" ht="14.5" x14ac:dyDescent="0.35">
      <c r="A382" s="2" t="s">
        <v>859</v>
      </c>
      <c r="B382" s="5">
        <f>IF(LEFT(tbl_transaction[[#This Row],[Reference Number]],2)="GR",VLOOKUP(tbl_transaction[[#This Row],[Reference Number]],barang_masuk[],2,FALSE),IF(LEFT(tbl_transaction[[#This Row],[Reference Number]],2)="DO",VLOOKUP(tbl_transaction[[#This Row],[Reference Number]],barang_keluar[],2,FALSE),""))</f>
        <v>46028</v>
      </c>
      <c r="C382" t="str">
        <f t="shared" si="5"/>
        <v>Inbound</v>
      </c>
      <c r="D382" t="str">
        <f>IF(tbl_transaction[[#This Row],[Type]]="Inbound",VLOOKUP(tbl_transaction[[#This Row],[Reference Number]],barang_masuk[],4,FALSE),IF(tbl_transaction[[#This Row],[Type]]="Outbound",VLOOKUP(tbl_transaction[[#This Row],[Reference Number]],barang_keluar[],4,FALSE),""))</f>
        <v>INS016</v>
      </c>
      <c r="E382" t="str">
        <f>IF(tbl_transaction[[#This Row],[Type]]="Inbound",VLOOKUP(tbl_transaction[[#This Row],[Reference Number]],barang_masuk[],5,FALSE),IF(tbl_transaction[[#This Row],[Type]]="Outbound",VLOOKUP(tbl_transaction[[#This Row],[Reference Number]],barang_keluar[],5,FALSE),""))</f>
        <v>Sarimi Instant Food Variant 16</v>
      </c>
      <c r="F382">
        <f>IF(tbl_transaction[[#This Row],[Type]]="Inbound",VLOOKUP(tbl_transaction[[#This Row],[Reference Number]],barang_masuk[],6,FALSE),IF(tbl_transaction[[#This Row],[Type]]="Outbound",VLOOKUP(tbl_transaction[[#This Row],[Reference Number]],barang_keluar[],6,FALSE),""))</f>
        <v>30</v>
      </c>
      <c r="G382" t="str">
        <f>IF(tbl_transaction[[#This Row],[Type]]="Inbound",VLOOKUP(tbl_transaction[[#This Row],[Reference Number]],barang_masuk[],7,FALSE),IF(tbl_transaction[[#This Row],[Type]]="Outbound",VLOOKUP(tbl_transaction[[#This Row],[Reference Number]],barang_keluar[],7,FALSE),""))</f>
        <v>Pack</v>
      </c>
      <c r="H382" t="str">
        <f>IF(tbl_transaction[[#This Row],[Type]]="Inbound",VLOOKUP(tbl_transaction[[#This Row],[Reference Number]],barang_masuk[],3,FALSE),IF(tbl_transaction[[#This Row],[Type]]="Outbound",VLOOKUP(tbl_transaction[[#This Row],[Reference Number]],barang_keluar[],3,FALSE),""))</f>
        <v>PT Supplier 08</v>
      </c>
      <c r="I382" t="str">
        <f>IF(D382='Kartu Stok'!$B$2,COUNTIF($D$3:D382,'Kartu Stok'!$B$2),"")</f>
        <v/>
      </c>
      <c r="L382"/>
    </row>
    <row r="383" spans="1:12" ht="14.5" x14ac:dyDescent="0.35">
      <c r="A383" s="2" t="s">
        <v>860</v>
      </c>
      <c r="B383" s="5">
        <f>IF(LEFT(tbl_transaction[[#This Row],[Reference Number]],2)="GR",VLOOKUP(tbl_transaction[[#This Row],[Reference Number]],barang_masuk[],2,FALSE),IF(LEFT(tbl_transaction[[#This Row],[Reference Number]],2)="DO",VLOOKUP(tbl_transaction[[#This Row],[Reference Number]],barang_keluar[],2,FALSE),""))</f>
        <v>46097</v>
      </c>
      <c r="C383" t="str">
        <f t="shared" si="5"/>
        <v>Inbound</v>
      </c>
      <c r="D383" t="str">
        <f>IF(tbl_transaction[[#This Row],[Type]]="Inbound",VLOOKUP(tbl_transaction[[#This Row],[Reference Number]],barang_masuk[],4,FALSE),IF(tbl_transaction[[#This Row],[Type]]="Outbound",VLOOKUP(tbl_transaction[[#This Row],[Reference Number]],barang_keluar[],4,FALSE),""))</f>
        <v>HOM028</v>
      </c>
      <c r="E383" t="str">
        <f>IF(tbl_transaction[[#This Row],[Type]]="Inbound",VLOOKUP(tbl_transaction[[#This Row],[Reference Number]],barang_masuk[],5,FALSE),IF(tbl_transaction[[#This Row],[Type]]="Outbound",VLOOKUP(tbl_transaction[[#This Row],[Reference Number]],barang_keluar[],5,FALSE),""))</f>
        <v>Rinso Home Care Variant 28</v>
      </c>
      <c r="F383">
        <f>IF(tbl_transaction[[#This Row],[Type]]="Inbound",VLOOKUP(tbl_transaction[[#This Row],[Reference Number]],barang_masuk[],6,FALSE),IF(tbl_transaction[[#This Row],[Type]]="Outbound",VLOOKUP(tbl_transaction[[#This Row],[Reference Number]],barang_keluar[],6,FALSE),""))</f>
        <v>100</v>
      </c>
      <c r="G383" t="str">
        <f>IF(tbl_transaction[[#This Row],[Type]]="Inbound",VLOOKUP(tbl_transaction[[#This Row],[Reference Number]],barang_masuk[],7,FALSE),IF(tbl_transaction[[#This Row],[Type]]="Outbound",VLOOKUP(tbl_transaction[[#This Row],[Reference Number]],barang_keluar[],7,FALSE),""))</f>
        <v>Pack</v>
      </c>
      <c r="H383" t="str">
        <f>IF(tbl_transaction[[#This Row],[Type]]="Inbound",VLOOKUP(tbl_transaction[[#This Row],[Reference Number]],barang_masuk[],3,FALSE),IF(tbl_transaction[[#This Row],[Type]]="Outbound",VLOOKUP(tbl_transaction[[#This Row],[Reference Number]],barang_keluar[],3,FALSE),""))</f>
        <v>PT Supplier 20</v>
      </c>
      <c r="I383" t="str">
        <f>IF(D383='Kartu Stok'!$B$2,COUNTIF($D$3:D383,'Kartu Stok'!$B$2),"")</f>
        <v/>
      </c>
      <c r="L383"/>
    </row>
    <row r="384" spans="1:12" ht="14.5" x14ac:dyDescent="0.35">
      <c r="A384" s="2" t="s">
        <v>861</v>
      </c>
      <c r="B384" s="5">
        <f>IF(LEFT(tbl_transaction[[#This Row],[Reference Number]],2)="GR",VLOOKUP(tbl_transaction[[#This Row],[Reference Number]],barang_masuk[],2,FALSE),IF(LEFT(tbl_transaction[[#This Row],[Reference Number]],2)="DO",VLOOKUP(tbl_transaction[[#This Row],[Reference Number]],barang_keluar[],2,FALSE),""))</f>
        <v>46167</v>
      </c>
      <c r="C384" t="str">
        <f t="shared" si="5"/>
        <v>Inbound</v>
      </c>
      <c r="D384" t="str">
        <f>IF(tbl_transaction[[#This Row],[Type]]="Inbound",VLOOKUP(tbl_transaction[[#This Row],[Reference Number]],barang_masuk[],4,FALSE),IF(tbl_transaction[[#This Row],[Type]]="Outbound",VLOOKUP(tbl_transaction[[#This Row],[Reference Number]],barang_keluar[],4,FALSE),""))</f>
        <v>HOM006</v>
      </c>
      <c r="E384" t="str">
        <f>IF(tbl_transaction[[#This Row],[Type]]="Inbound",VLOOKUP(tbl_transaction[[#This Row],[Reference Number]],barang_masuk[],5,FALSE),IF(tbl_transaction[[#This Row],[Type]]="Outbound",VLOOKUP(tbl_transaction[[#This Row],[Reference Number]],barang_keluar[],5,FALSE),""))</f>
        <v>Sunlight Home Care Variant 6</v>
      </c>
      <c r="F384">
        <f>IF(tbl_transaction[[#This Row],[Type]]="Inbound",VLOOKUP(tbl_transaction[[#This Row],[Reference Number]],barang_masuk[],6,FALSE),IF(tbl_transaction[[#This Row],[Type]]="Outbound",VLOOKUP(tbl_transaction[[#This Row],[Reference Number]],barang_keluar[],6,FALSE),""))</f>
        <v>30</v>
      </c>
      <c r="G384" t="str">
        <f>IF(tbl_transaction[[#This Row],[Type]]="Inbound",VLOOKUP(tbl_transaction[[#This Row],[Reference Number]],barang_masuk[],7,FALSE),IF(tbl_transaction[[#This Row],[Type]]="Outbound",VLOOKUP(tbl_transaction[[#This Row],[Reference Number]],barang_keluar[],7,FALSE),""))</f>
        <v>Pack</v>
      </c>
      <c r="H384" t="str">
        <f>IF(tbl_transaction[[#This Row],[Type]]="Inbound",VLOOKUP(tbl_transaction[[#This Row],[Reference Number]],barang_masuk[],3,FALSE),IF(tbl_transaction[[#This Row],[Type]]="Outbound",VLOOKUP(tbl_transaction[[#This Row],[Reference Number]],barang_keluar[],3,FALSE),""))</f>
        <v>PT Supplier 23</v>
      </c>
      <c r="I384" t="str">
        <f>IF(D384='Kartu Stok'!$B$2,COUNTIF($D$3:D384,'Kartu Stok'!$B$2),"")</f>
        <v/>
      </c>
      <c r="L384"/>
    </row>
    <row r="385" spans="1:12" ht="14.5" x14ac:dyDescent="0.35">
      <c r="A385" s="2" t="s">
        <v>862</v>
      </c>
      <c r="B385" s="5">
        <f>IF(LEFT(tbl_transaction[[#This Row],[Reference Number]],2)="GR",VLOOKUP(tbl_transaction[[#This Row],[Reference Number]],barang_masuk[],2,FALSE),IF(LEFT(tbl_transaction[[#This Row],[Reference Number]],2)="DO",VLOOKUP(tbl_transaction[[#This Row],[Reference Number]],barang_keluar[],2,FALSE),""))</f>
        <v>46174</v>
      </c>
      <c r="C385" t="str">
        <f t="shared" si="5"/>
        <v>Inbound</v>
      </c>
      <c r="D385" t="str">
        <f>IF(tbl_transaction[[#This Row],[Type]]="Inbound",VLOOKUP(tbl_transaction[[#This Row],[Reference Number]],barang_masuk[],4,FALSE),IF(tbl_transaction[[#This Row],[Type]]="Outbound",VLOOKUP(tbl_transaction[[#This Row],[Reference Number]],barang_keluar[],4,FALSE),""))</f>
        <v>BEV026</v>
      </c>
      <c r="E385" t="str">
        <f>IF(tbl_transaction[[#This Row],[Type]]="Inbound",VLOOKUP(tbl_transaction[[#This Row],[Reference Number]],barang_masuk[],5,FALSE),IF(tbl_transaction[[#This Row],[Type]]="Outbound",VLOOKUP(tbl_transaction[[#This Row],[Reference Number]],barang_keluar[],5,FALSE),""))</f>
        <v>Pocari Beverage Variant 26</v>
      </c>
      <c r="F385">
        <f>IF(tbl_transaction[[#This Row],[Type]]="Inbound",VLOOKUP(tbl_transaction[[#This Row],[Reference Number]],barang_masuk[],6,FALSE),IF(tbl_transaction[[#This Row],[Type]]="Outbound",VLOOKUP(tbl_transaction[[#This Row],[Reference Number]],barang_keluar[],6,FALSE),""))</f>
        <v>150</v>
      </c>
      <c r="G385" t="str">
        <f>IF(tbl_transaction[[#This Row],[Type]]="Inbound",VLOOKUP(tbl_transaction[[#This Row],[Reference Number]],barang_masuk[],7,FALSE),IF(tbl_transaction[[#This Row],[Type]]="Outbound",VLOOKUP(tbl_transaction[[#This Row],[Reference Number]],barang_keluar[],7,FALSE),""))</f>
        <v>Bottle</v>
      </c>
      <c r="H385" t="str">
        <f>IF(tbl_transaction[[#This Row],[Type]]="Inbound",VLOOKUP(tbl_transaction[[#This Row],[Reference Number]],barang_masuk[],3,FALSE),IF(tbl_transaction[[#This Row],[Type]]="Outbound",VLOOKUP(tbl_transaction[[#This Row],[Reference Number]],barang_keluar[],3,FALSE),""))</f>
        <v>PT Supplier 05</v>
      </c>
      <c r="I385" t="str">
        <f>IF(D385='Kartu Stok'!$B$2,COUNTIF($D$3:D385,'Kartu Stok'!$B$2),"")</f>
        <v/>
      </c>
      <c r="L385"/>
    </row>
    <row r="386" spans="1:12" ht="14.5" x14ac:dyDescent="0.35">
      <c r="A386" s="2" t="s">
        <v>863</v>
      </c>
      <c r="B386" s="5">
        <f>IF(LEFT(tbl_transaction[[#This Row],[Reference Number]],2)="GR",VLOOKUP(tbl_transaction[[#This Row],[Reference Number]],barang_masuk[],2,FALSE),IF(LEFT(tbl_transaction[[#This Row],[Reference Number]],2)="DO",VLOOKUP(tbl_transaction[[#This Row],[Reference Number]],barang_keluar[],2,FALSE),""))</f>
        <v>46107</v>
      </c>
      <c r="C386" t="str">
        <f t="shared" si="5"/>
        <v>Inbound</v>
      </c>
      <c r="D386" t="str">
        <f>IF(tbl_transaction[[#This Row],[Type]]="Inbound",VLOOKUP(tbl_transaction[[#This Row],[Reference Number]],barang_masuk[],4,FALSE),IF(tbl_transaction[[#This Row],[Type]]="Outbound",VLOOKUP(tbl_transaction[[#This Row],[Reference Number]],barang_keluar[],4,FALSE),""))</f>
        <v>HOM003</v>
      </c>
      <c r="E386" t="str">
        <f>IF(tbl_transaction[[#This Row],[Type]]="Inbound",VLOOKUP(tbl_transaction[[#This Row],[Reference Number]],barang_masuk[],5,FALSE),IF(tbl_transaction[[#This Row],[Type]]="Outbound",VLOOKUP(tbl_transaction[[#This Row],[Reference Number]],barang_keluar[],5,FALSE),""))</f>
        <v>Sunlight Home Care Variant 3</v>
      </c>
      <c r="F386">
        <f>IF(tbl_transaction[[#This Row],[Type]]="Inbound",VLOOKUP(tbl_transaction[[#This Row],[Reference Number]],barang_masuk[],6,FALSE),IF(tbl_transaction[[#This Row],[Type]]="Outbound",VLOOKUP(tbl_transaction[[#This Row],[Reference Number]],barang_keluar[],6,FALSE),""))</f>
        <v>30</v>
      </c>
      <c r="G386" t="str">
        <f>IF(tbl_transaction[[#This Row],[Type]]="Inbound",VLOOKUP(tbl_transaction[[#This Row],[Reference Number]],barang_masuk[],7,FALSE),IF(tbl_transaction[[#This Row],[Type]]="Outbound",VLOOKUP(tbl_transaction[[#This Row],[Reference Number]],barang_keluar[],7,FALSE),""))</f>
        <v>Pack</v>
      </c>
      <c r="H386" t="str">
        <f>IF(tbl_transaction[[#This Row],[Type]]="Inbound",VLOOKUP(tbl_transaction[[#This Row],[Reference Number]],barang_masuk[],3,FALSE),IF(tbl_transaction[[#This Row],[Type]]="Outbound",VLOOKUP(tbl_transaction[[#This Row],[Reference Number]],barang_keluar[],3,FALSE),""))</f>
        <v>PT Supplier 14</v>
      </c>
      <c r="I386" t="str">
        <f>IF(D386='Kartu Stok'!$B$2,COUNTIF($D$3:D386,'Kartu Stok'!$B$2),"")</f>
        <v/>
      </c>
      <c r="L386"/>
    </row>
    <row r="387" spans="1:12" ht="14.5" x14ac:dyDescent="0.35">
      <c r="A387" s="2" t="s">
        <v>864</v>
      </c>
      <c r="B387" s="5">
        <f>IF(LEFT(tbl_transaction[[#This Row],[Reference Number]],2)="GR",VLOOKUP(tbl_transaction[[#This Row],[Reference Number]],barang_masuk[],2,FALSE),IF(LEFT(tbl_transaction[[#This Row],[Reference Number]],2)="DO",VLOOKUP(tbl_transaction[[#This Row],[Reference Number]],barang_keluar[],2,FALSE),""))</f>
        <v>46128</v>
      </c>
      <c r="C387" t="str">
        <f t="shared" ref="C387:C450" si="6">IF(LEFT(A387,2)="GR","Inbound",IF(LEFT(A387,2)="DO","Outbound",""))</f>
        <v>Inbound</v>
      </c>
      <c r="D387" t="str">
        <f>IF(tbl_transaction[[#This Row],[Type]]="Inbound",VLOOKUP(tbl_transaction[[#This Row],[Reference Number]],barang_masuk[],4,FALSE),IF(tbl_transaction[[#This Row],[Type]]="Outbound",VLOOKUP(tbl_transaction[[#This Row],[Reference Number]],barang_keluar[],4,FALSE),""))</f>
        <v>INS022</v>
      </c>
      <c r="E387" t="str">
        <f>IF(tbl_transaction[[#This Row],[Type]]="Inbound",VLOOKUP(tbl_transaction[[#This Row],[Reference Number]],barang_masuk[],5,FALSE),IF(tbl_transaction[[#This Row],[Type]]="Outbound",VLOOKUP(tbl_transaction[[#This Row],[Reference Number]],barang_keluar[],5,FALSE),""))</f>
        <v>Supermi Instant Food Variant 22</v>
      </c>
      <c r="F387">
        <f>IF(tbl_transaction[[#This Row],[Type]]="Inbound",VLOOKUP(tbl_transaction[[#This Row],[Reference Number]],barang_masuk[],6,FALSE),IF(tbl_transaction[[#This Row],[Type]]="Outbound",VLOOKUP(tbl_transaction[[#This Row],[Reference Number]],barang_keluar[],6,FALSE),""))</f>
        <v>200</v>
      </c>
      <c r="G387" t="str">
        <f>IF(tbl_transaction[[#This Row],[Type]]="Inbound",VLOOKUP(tbl_transaction[[#This Row],[Reference Number]],barang_masuk[],7,FALSE),IF(tbl_transaction[[#This Row],[Type]]="Outbound",VLOOKUP(tbl_transaction[[#This Row],[Reference Number]],barang_keluar[],7,FALSE),""))</f>
        <v>Pack</v>
      </c>
      <c r="H387" t="str">
        <f>IF(tbl_transaction[[#This Row],[Type]]="Inbound",VLOOKUP(tbl_transaction[[#This Row],[Reference Number]],barang_masuk[],3,FALSE),IF(tbl_transaction[[#This Row],[Type]]="Outbound",VLOOKUP(tbl_transaction[[#This Row],[Reference Number]],barang_keluar[],3,FALSE),""))</f>
        <v>PT Supplier 23</v>
      </c>
      <c r="I387" t="str">
        <f>IF(D387='Kartu Stok'!$B$2,COUNTIF($D$3:D387,'Kartu Stok'!$B$2),"")</f>
        <v/>
      </c>
      <c r="L387"/>
    </row>
    <row r="388" spans="1:12" ht="14.5" x14ac:dyDescent="0.35">
      <c r="A388" s="2" t="s">
        <v>865</v>
      </c>
      <c r="B388" s="5">
        <f>IF(LEFT(tbl_transaction[[#This Row],[Reference Number]],2)="GR",VLOOKUP(tbl_transaction[[#This Row],[Reference Number]],barang_masuk[],2,FALSE),IF(LEFT(tbl_transaction[[#This Row],[Reference Number]],2)="DO",VLOOKUP(tbl_transaction[[#This Row],[Reference Number]],barang_keluar[],2,FALSE),""))</f>
        <v>46079</v>
      </c>
      <c r="C388" t="str">
        <f t="shared" si="6"/>
        <v>Inbound</v>
      </c>
      <c r="D388" t="str">
        <f>IF(tbl_transaction[[#This Row],[Type]]="Inbound",VLOOKUP(tbl_transaction[[#This Row],[Reference Number]],barang_masuk[],4,FALSE),IF(tbl_transaction[[#This Row],[Type]]="Outbound",VLOOKUP(tbl_transaction[[#This Row],[Reference Number]],barang_keluar[],4,FALSE),""))</f>
        <v>DAR009</v>
      </c>
      <c r="E388" t="str">
        <f>IF(tbl_transaction[[#This Row],[Type]]="Inbound",VLOOKUP(tbl_transaction[[#This Row],[Reference Number]],barang_masuk[],5,FALSE),IF(tbl_transaction[[#This Row],[Type]]="Outbound",VLOOKUP(tbl_transaction[[#This Row],[Reference Number]],barang_keluar[],5,FALSE),""))</f>
        <v>Indomilk Dairy Variant 9</v>
      </c>
      <c r="F388">
        <f>IF(tbl_transaction[[#This Row],[Type]]="Inbound",VLOOKUP(tbl_transaction[[#This Row],[Reference Number]],barang_masuk[],6,FALSE),IF(tbl_transaction[[#This Row],[Type]]="Outbound",VLOOKUP(tbl_transaction[[#This Row],[Reference Number]],barang_keluar[],6,FALSE),""))</f>
        <v>50</v>
      </c>
      <c r="G388" t="str">
        <f>IF(tbl_transaction[[#This Row],[Type]]="Inbound",VLOOKUP(tbl_transaction[[#This Row],[Reference Number]],barang_masuk[],7,FALSE),IF(tbl_transaction[[#This Row],[Type]]="Outbound",VLOOKUP(tbl_transaction[[#This Row],[Reference Number]],barang_keluar[],7,FALSE),""))</f>
        <v>Box</v>
      </c>
      <c r="H388" t="str">
        <f>IF(tbl_transaction[[#This Row],[Type]]="Inbound",VLOOKUP(tbl_transaction[[#This Row],[Reference Number]],barang_masuk[],3,FALSE),IF(tbl_transaction[[#This Row],[Type]]="Outbound",VLOOKUP(tbl_transaction[[#This Row],[Reference Number]],barang_keluar[],3,FALSE),""))</f>
        <v>PT Supplier 33</v>
      </c>
      <c r="I388" t="str">
        <f>IF(D388='Kartu Stok'!$B$2,COUNTIF($D$3:D388,'Kartu Stok'!$B$2),"")</f>
        <v/>
      </c>
      <c r="L388"/>
    </row>
    <row r="389" spans="1:12" ht="14.5" x14ac:dyDescent="0.35">
      <c r="A389" s="2" t="s">
        <v>866</v>
      </c>
      <c r="B389" s="5">
        <f>IF(LEFT(tbl_transaction[[#This Row],[Reference Number]],2)="GR",VLOOKUP(tbl_transaction[[#This Row],[Reference Number]],barang_masuk[],2,FALSE),IF(LEFT(tbl_transaction[[#This Row],[Reference Number]],2)="DO",VLOOKUP(tbl_transaction[[#This Row],[Reference Number]],barang_keluar[],2,FALSE),""))</f>
        <v>46186</v>
      </c>
      <c r="C389" t="str">
        <f t="shared" si="6"/>
        <v>Inbound</v>
      </c>
      <c r="D389" t="str">
        <f>IF(tbl_transaction[[#This Row],[Type]]="Inbound",VLOOKUP(tbl_transaction[[#This Row],[Reference Number]],barang_masuk[],4,FALSE),IF(tbl_transaction[[#This Row],[Type]]="Outbound",VLOOKUP(tbl_transaction[[#This Row],[Reference Number]],barang_keluar[],4,FALSE),""))</f>
        <v>SNK023</v>
      </c>
      <c r="E389" t="str">
        <f>IF(tbl_transaction[[#This Row],[Type]]="Inbound",VLOOKUP(tbl_transaction[[#This Row],[Reference Number]],barang_masuk[],5,FALSE),IF(tbl_transaction[[#This Row],[Type]]="Outbound",VLOOKUP(tbl_transaction[[#This Row],[Reference Number]],barang_keluar[],5,FALSE),""))</f>
        <v>Taro Snack Variant 23</v>
      </c>
      <c r="F389">
        <f>IF(tbl_transaction[[#This Row],[Type]]="Inbound",VLOOKUP(tbl_transaction[[#This Row],[Reference Number]],barang_masuk[],6,FALSE),IF(tbl_transaction[[#This Row],[Type]]="Outbound",VLOOKUP(tbl_transaction[[#This Row],[Reference Number]],barang_keluar[],6,FALSE),""))</f>
        <v>150</v>
      </c>
      <c r="G389" t="str">
        <f>IF(tbl_transaction[[#This Row],[Type]]="Inbound",VLOOKUP(tbl_transaction[[#This Row],[Reference Number]],barang_masuk[],7,FALSE),IF(tbl_transaction[[#This Row],[Type]]="Outbound",VLOOKUP(tbl_transaction[[#This Row],[Reference Number]],barang_keluar[],7,FALSE),""))</f>
        <v>Pack</v>
      </c>
      <c r="H389" t="str">
        <f>IF(tbl_transaction[[#This Row],[Type]]="Inbound",VLOOKUP(tbl_transaction[[#This Row],[Reference Number]],barang_masuk[],3,FALSE),IF(tbl_transaction[[#This Row],[Type]]="Outbound",VLOOKUP(tbl_transaction[[#This Row],[Reference Number]],barang_keluar[],3,FALSE),""))</f>
        <v>PT Supplier 26</v>
      </c>
      <c r="I389" t="str">
        <f>IF(D389='Kartu Stok'!$B$2,COUNTIF($D$3:D389,'Kartu Stok'!$B$2),"")</f>
        <v/>
      </c>
      <c r="L389"/>
    </row>
    <row r="390" spans="1:12" ht="14.5" x14ac:dyDescent="0.35">
      <c r="A390" s="2" t="s">
        <v>867</v>
      </c>
      <c r="B390" s="5">
        <f>IF(LEFT(tbl_transaction[[#This Row],[Reference Number]],2)="GR",VLOOKUP(tbl_transaction[[#This Row],[Reference Number]],barang_masuk[],2,FALSE),IF(LEFT(tbl_transaction[[#This Row],[Reference Number]],2)="DO",VLOOKUP(tbl_transaction[[#This Row],[Reference Number]],barang_keluar[],2,FALSE),""))</f>
        <v>46190</v>
      </c>
      <c r="C390" t="str">
        <f t="shared" si="6"/>
        <v>Inbound</v>
      </c>
      <c r="D390" t="str">
        <f>IF(tbl_transaction[[#This Row],[Type]]="Inbound",VLOOKUP(tbl_transaction[[#This Row],[Reference Number]],barang_masuk[],4,FALSE),IF(tbl_transaction[[#This Row],[Type]]="Outbound",VLOOKUP(tbl_transaction[[#This Row],[Reference Number]],barang_keluar[],4,FALSE),""))</f>
        <v>HOM006</v>
      </c>
      <c r="E390" t="str">
        <f>IF(tbl_transaction[[#This Row],[Type]]="Inbound",VLOOKUP(tbl_transaction[[#This Row],[Reference Number]],barang_masuk[],5,FALSE),IF(tbl_transaction[[#This Row],[Type]]="Outbound",VLOOKUP(tbl_transaction[[#This Row],[Reference Number]],barang_keluar[],5,FALSE),""))</f>
        <v>Sunlight Home Care Variant 6</v>
      </c>
      <c r="F390">
        <f>IF(tbl_transaction[[#This Row],[Type]]="Inbound",VLOOKUP(tbl_transaction[[#This Row],[Reference Number]],barang_masuk[],6,FALSE),IF(tbl_transaction[[#This Row],[Type]]="Outbound",VLOOKUP(tbl_transaction[[#This Row],[Reference Number]],barang_keluar[],6,FALSE),""))</f>
        <v>60</v>
      </c>
      <c r="G390" t="str">
        <f>IF(tbl_transaction[[#This Row],[Type]]="Inbound",VLOOKUP(tbl_transaction[[#This Row],[Reference Number]],barang_masuk[],7,FALSE),IF(tbl_transaction[[#This Row],[Type]]="Outbound",VLOOKUP(tbl_transaction[[#This Row],[Reference Number]],barang_keluar[],7,FALSE),""))</f>
        <v>Pack</v>
      </c>
      <c r="H390" t="str">
        <f>IF(tbl_transaction[[#This Row],[Type]]="Inbound",VLOOKUP(tbl_transaction[[#This Row],[Reference Number]],barang_masuk[],3,FALSE),IF(tbl_transaction[[#This Row],[Type]]="Outbound",VLOOKUP(tbl_transaction[[#This Row],[Reference Number]],barang_keluar[],3,FALSE),""))</f>
        <v>PT Supplier 23</v>
      </c>
      <c r="I390" t="str">
        <f>IF(D390='Kartu Stok'!$B$2,COUNTIF($D$3:D390,'Kartu Stok'!$B$2),"")</f>
        <v/>
      </c>
      <c r="L390"/>
    </row>
    <row r="391" spans="1:12" ht="14.5" x14ac:dyDescent="0.35">
      <c r="A391" s="2" t="s">
        <v>868</v>
      </c>
      <c r="B391" s="5">
        <f>IF(LEFT(tbl_transaction[[#This Row],[Reference Number]],2)="GR",VLOOKUP(tbl_transaction[[#This Row],[Reference Number]],barang_masuk[],2,FALSE),IF(LEFT(tbl_transaction[[#This Row],[Reference Number]],2)="DO",VLOOKUP(tbl_transaction[[#This Row],[Reference Number]],barang_keluar[],2,FALSE),""))</f>
        <v>46187</v>
      </c>
      <c r="C391" t="str">
        <f t="shared" si="6"/>
        <v>Inbound</v>
      </c>
      <c r="D391" t="str">
        <f>IF(tbl_transaction[[#This Row],[Type]]="Inbound",VLOOKUP(tbl_transaction[[#This Row],[Reference Number]],barang_masuk[],4,FALSE),IF(tbl_transaction[[#This Row],[Type]]="Outbound",VLOOKUP(tbl_transaction[[#This Row],[Reference Number]],barang_keluar[],4,FALSE),""))</f>
        <v>INS005</v>
      </c>
      <c r="E391" t="str">
        <f>IF(tbl_transaction[[#This Row],[Type]]="Inbound",VLOOKUP(tbl_transaction[[#This Row],[Reference Number]],barang_masuk[],5,FALSE),IF(tbl_transaction[[#This Row],[Type]]="Outbound",VLOOKUP(tbl_transaction[[#This Row],[Reference Number]],barang_keluar[],5,FALSE),""))</f>
        <v>Sarimi Instant Food Variant 5</v>
      </c>
      <c r="F391">
        <f>IF(tbl_transaction[[#This Row],[Type]]="Inbound",VLOOKUP(tbl_transaction[[#This Row],[Reference Number]],barang_masuk[],6,FALSE),IF(tbl_transaction[[#This Row],[Type]]="Outbound",VLOOKUP(tbl_transaction[[#This Row],[Reference Number]],barang_keluar[],6,FALSE),""))</f>
        <v>120</v>
      </c>
      <c r="G391" t="str">
        <f>IF(tbl_transaction[[#This Row],[Type]]="Inbound",VLOOKUP(tbl_transaction[[#This Row],[Reference Number]],barang_masuk[],7,FALSE),IF(tbl_transaction[[#This Row],[Type]]="Outbound",VLOOKUP(tbl_transaction[[#This Row],[Reference Number]],barang_keluar[],7,FALSE),""))</f>
        <v>Pack</v>
      </c>
      <c r="H391" t="str">
        <f>IF(tbl_transaction[[#This Row],[Type]]="Inbound",VLOOKUP(tbl_transaction[[#This Row],[Reference Number]],barang_masuk[],3,FALSE),IF(tbl_transaction[[#This Row],[Type]]="Outbound",VLOOKUP(tbl_transaction[[#This Row],[Reference Number]],barang_keluar[],3,FALSE),""))</f>
        <v>PT Supplier 26</v>
      </c>
      <c r="I391" t="str">
        <f>IF(D391='Kartu Stok'!$B$2,COUNTIF($D$3:D391,'Kartu Stok'!$B$2),"")</f>
        <v/>
      </c>
      <c r="L391"/>
    </row>
    <row r="392" spans="1:12" ht="14.5" x14ac:dyDescent="0.35">
      <c r="A392" s="2" t="s">
        <v>869</v>
      </c>
      <c r="B392" s="5">
        <f>IF(LEFT(tbl_transaction[[#This Row],[Reference Number]],2)="GR",VLOOKUP(tbl_transaction[[#This Row],[Reference Number]],barang_masuk[],2,FALSE),IF(LEFT(tbl_transaction[[#This Row],[Reference Number]],2)="DO",VLOOKUP(tbl_transaction[[#This Row],[Reference Number]],barang_keluar[],2,FALSE),""))</f>
        <v>46079</v>
      </c>
      <c r="C392" t="str">
        <f t="shared" si="6"/>
        <v>Inbound</v>
      </c>
      <c r="D392" t="str">
        <f>IF(tbl_transaction[[#This Row],[Type]]="Inbound",VLOOKUP(tbl_transaction[[#This Row],[Reference Number]],barang_masuk[],4,FALSE),IF(tbl_transaction[[#This Row],[Type]]="Outbound",VLOOKUP(tbl_transaction[[#This Row],[Reference Number]],barang_keluar[],4,FALSE),""))</f>
        <v>SNK019</v>
      </c>
      <c r="E392" t="str">
        <f>IF(tbl_transaction[[#This Row],[Type]]="Inbound",VLOOKUP(tbl_transaction[[#This Row],[Reference Number]],barang_masuk[],5,FALSE),IF(tbl_transaction[[#This Row],[Type]]="Outbound",VLOOKUP(tbl_transaction[[#This Row],[Reference Number]],barang_keluar[],5,FALSE),""))</f>
        <v>Qtela Snack Variant 19</v>
      </c>
      <c r="F392">
        <f>IF(tbl_transaction[[#This Row],[Type]]="Inbound",VLOOKUP(tbl_transaction[[#This Row],[Reference Number]],barang_masuk[],6,FALSE),IF(tbl_transaction[[#This Row],[Type]]="Outbound",VLOOKUP(tbl_transaction[[#This Row],[Reference Number]],barang_keluar[],6,FALSE),""))</f>
        <v>60</v>
      </c>
      <c r="G392" t="str">
        <f>IF(tbl_transaction[[#This Row],[Type]]="Inbound",VLOOKUP(tbl_transaction[[#This Row],[Reference Number]],barang_masuk[],7,FALSE),IF(tbl_transaction[[#This Row],[Type]]="Outbound",VLOOKUP(tbl_transaction[[#This Row],[Reference Number]],barang_keluar[],7,FALSE),""))</f>
        <v>Pack</v>
      </c>
      <c r="H392" t="str">
        <f>IF(tbl_transaction[[#This Row],[Type]]="Inbound",VLOOKUP(tbl_transaction[[#This Row],[Reference Number]],barang_masuk[],3,FALSE),IF(tbl_transaction[[#This Row],[Type]]="Outbound",VLOOKUP(tbl_transaction[[#This Row],[Reference Number]],barang_keluar[],3,FALSE),""))</f>
        <v>PT Supplier 29</v>
      </c>
      <c r="I392" t="str">
        <f>IF(D392='Kartu Stok'!$B$2,COUNTIF($D$3:D392,'Kartu Stok'!$B$2),"")</f>
        <v/>
      </c>
      <c r="L392"/>
    </row>
    <row r="393" spans="1:12" ht="14.5" x14ac:dyDescent="0.35">
      <c r="A393" s="2" t="s">
        <v>870</v>
      </c>
      <c r="B393" s="5">
        <f>IF(LEFT(tbl_transaction[[#This Row],[Reference Number]],2)="GR",VLOOKUP(tbl_transaction[[#This Row],[Reference Number]],barang_masuk[],2,FALSE),IF(LEFT(tbl_transaction[[#This Row],[Reference Number]],2)="DO",VLOOKUP(tbl_transaction[[#This Row],[Reference Number]],barang_keluar[],2,FALSE),""))</f>
        <v>46178</v>
      </c>
      <c r="C393" t="str">
        <f t="shared" si="6"/>
        <v>Inbound</v>
      </c>
      <c r="D393" t="str">
        <f>IF(tbl_transaction[[#This Row],[Type]]="Inbound",VLOOKUP(tbl_transaction[[#This Row],[Reference Number]],barang_masuk[],4,FALSE),IF(tbl_transaction[[#This Row],[Type]]="Outbound",VLOOKUP(tbl_transaction[[#This Row],[Reference Number]],barang_keluar[],4,FALSE),""))</f>
        <v>SNK015</v>
      </c>
      <c r="E393" t="str">
        <f>IF(tbl_transaction[[#This Row],[Type]]="Inbound",VLOOKUP(tbl_transaction[[#This Row],[Reference Number]],barang_masuk[],5,FALSE),IF(tbl_transaction[[#This Row],[Type]]="Outbound",VLOOKUP(tbl_transaction[[#This Row],[Reference Number]],barang_keluar[],5,FALSE),""))</f>
        <v>Taro Snack Variant 15</v>
      </c>
      <c r="F393">
        <f>IF(tbl_transaction[[#This Row],[Type]]="Inbound",VLOOKUP(tbl_transaction[[#This Row],[Reference Number]],barang_masuk[],6,FALSE),IF(tbl_transaction[[#This Row],[Type]]="Outbound",VLOOKUP(tbl_transaction[[#This Row],[Reference Number]],barang_keluar[],6,FALSE),""))</f>
        <v>120</v>
      </c>
      <c r="G393" t="str">
        <f>IF(tbl_transaction[[#This Row],[Type]]="Inbound",VLOOKUP(tbl_transaction[[#This Row],[Reference Number]],barang_masuk[],7,FALSE),IF(tbl_transaction[[#This Row],[Type]]="Outbound",VLOOKUP(tbl_transaction[[#This Row],[Reference Number]],barang_keluar[],7,FALSE),""))</f>
        <v>Pack</v>
      </c>
      <c r="H393" t="str">
        <f>IF(tbl_transaction[[#This Row],[Type]]="Inbound",VLOOKUP(tbl_transaction[[#This Row],[Reference Number]],barang_masuk[],3,FALSE),IF(tbl_transaction[[#This Row],[Type]]="Outbound",VLOOKUP(tbl_transaction[[#This Row],[Reference Number]],barang_keluar[],3,FALSE),""))</f>
        <v>PT Supplier 28</v>
      </c>
      <c r="I393" t="str">
        <f>IF(D393='Kartu Stok'!$B$2,COUNTIF($D$3:D393,'Kartu Stok'!$B$2),"")</f>
        <v/>
      </c>
      <c r="L393"/>
    </row>
    <row r="394" spans="1:12" ht="14.5" x14ac:dyDescent="0.35">
      <c r="A394" s="2" t="s">
        <v>871</v>
      </c>
      <c r="B394" s="5">
        <f>IF(LEFT(tbl_transaction[[#This Row],[Reference Number]],2)="GR",VLOOKUP(tbl_transaction[[#This Row],[Reference Number]],barang_masuk[],2,FALSE),IF(LEFT(tbl_transaction[[#This Row],[Reference Number]],2)="DO",VLOOKUP(tbl_transaction[[#This Row],[Reference Number]],barang_keluar[],2,FALSE),""))</f>
        <v>46192</v>
      </c>
      <c r="C394" t="str">
        <f t="shared" si="6"/>
        <v>Inbound</v>
      </c>
      <c r="D394" t="str">
        <f>IF(tbl_transaction[[#This Row],[Type]]="Inbound",VLOOKUP(tbl_transaction[[#This Row],[Reference Number]],barang_masuk[],4,FALSE),IF(tbl_transaction[[#This Row],[Type]]="Outbound",VLOOKUP(tbl_transaction[[#This Row],[Reference Number]],barang_keluar[],4,FALSE),""))</f>
        <v>BAB010</v>
      </c>
      <c r="E394" t="str">
        <f>IF(tbl_transaction[[#This Row],[Type]]="Inbound",VLOOKUP(tbl_transaction[[#This Row],[Reference Number]],barang_masuk[],5,FALSE),IF(tbl_transaction[[#This Row],[Type]]="Outbound",VLOOKUP(tbl_transaction[[#This Row],[Reference Number]],barang_keluar[],5,FALSE),""))</f>
        <v>Zwitsal Baby Care Variant 10</v>
      </c>
      <c r="F394">
        <f>IF(tbl_transaction[[#This Row],[Type]]="Inbound",VLOOKUP(tbl_transaction[[#This Row],[Reference Number]],barang_masuk[],6,FALSE),IF(tbl_transaction[[#This Row],[Type]]="Outbound",VLOOKUP(tbl_transaction[[#This Row],[Reference Number]],barang_keluar[],6,FALSE),""))</f>
        <v>40</v>
      </c>
      <c r="G394" t="str">
        <f>IF(tbl_transaction[[#This Row],[Type]]="Inbound",VLOOKUP(tbl_transaction[[#This Row],[Reference Number]],barang_masuk[],7,FALSE),IF(tbl_transaction[[#This Row],[Type]]="Outbound",VLOOKUP(tbl_transaction[[#This Row],[Reference Number]],barang_keluar[],7,FALSE),""))</f>
        <v>Pack</v>
      </c>
      <c r="H394" t="str">
        <f>IF(tbl_transaction[[#This Row],[Type]]="Inbound",VLOOKUP(tbl_transaction[[#This Row],[Reference Number]],barang_masuk[],3,FALSE),IF(tbl_transaction[[#This Row],[Type]]="Outbound",VLOOKUP(tbl_transaction[[#This Row],[Reference Number]],barang_keluar[],3,FALSE),""))</f>
        <v>PT Supplier 27</v>
      </c>
      <c r="I394" t="str">
        <f>IF(D394='Kartu Stok'!$B$2,COUNTIF($D$3:D394,'Kartu Stok'!$B$2),"")</f>
        <v/>
      </c>
      <c r="L394"/>
    </row>
    <row r="395" spans="1:12" ht="14.5" x14ac:dyDescent="0.35">
      <c r="A395" s="2" t="s">
        <v>872</v>
      </c>
      <c r="B395" s="5">
        <f>IF(LEFT(tbl_transaction[[#This Row],[Reference Number]],2)="GR",VLOOKUP(tbl_transaction[[#This Row],[Reference Number]],barang_masuk[],2,FALSE),IF(LEFT(tbl_transaction[[#This Row],[Reference Number]],2)="DO",VLOOKUP(tbl_transaction[[#This Row],[Reference Number]],barang_keluar[],2,FALSE),""))</f>
        <v>46093</v>
      </c>
      <c r="C395" t="str">
        <f t="shared" si="6"/>
        <v>Inbound</v>
      </c>
      <c r="D395" t="str">
        <f>IF(tbl_transaction[[#This Row],[Type]]="Inbound",VLOOKUP(tbl_transaction[[#This Row],[Reference Number]],barang_masuk[],4,FALSE),IF(tbl_transaction[[#This Row],[Type]]="Outbound",VLOOKUP(tbl_transaction[[#This Row],[Reference Number]],barang_keluar[],4,FALSE),""))</f>
        <v>BEV034</v>
      </c>
      <c r="E395" t="str">
        <f>IF(tbl_transaction[[#This Row],[Type]]="Inbound",VLOOKUP(tbl_transaction[[#This Row],[Reference Number]],barang_masuk[],5,FALSE),IF(tbl_transaction[[#This Row],[Type]]="Outbound",VLOOKUP(tbl_transaction[[#This Row],[Reference Number]],barang_keluar[],5,FALSE),""))</f>
        <v>Coca Cola Beverage Variant 34</v>
      </c>
      <c r="F395">
        <f>IF(tbl_transaction[[#This Row],[Type]]="Inbound",VLOOKUP(tbl_transaction[[#This Row],[Reference Number]],barang_masuk[],6,FALSE),IF(tbl_transaction[[#This Row],[Type]]="Outbound",VLOOKUP(tbl_transaction[[#This Row],[Reference Number]],barang_keluar[],6,FALSE),""))</f>
        <v>30</v>
      </c>
      <c r="G395" t="str">
        <f>IF(tbl_transaction[[#This Row],[Type]]="Inbound",VLOOKUP(tbl_transaction[[#This Row],[Reference Number]],barang_masuk[],7,FALSE),IF(tbl_transaction[[#This Row],[Type]]="Outbound",VLOOKUP(tbl_transaction[[#This Row],[Reference Number]],barang_keluar[],7,FALSE),""))</f>
        <v>Bottle</v>
      </c>
      <c r="H395" t="str">
        <f>IF(tbl_transaction[[#This Row],[Type]]="Inbound",VLOOKUP(tbl_transaction[[#This Row],[Reference Number]],barang_masuk[],3,FALSE),IF(tbl_transaction[[#This Row],[Type]]="Outbound",VLOOKUP(tbl_transaction[[#This Row],[Reference Number]],barang_keluar[],3,FALSE),""))</f>
        <v>PT Supplier 03</v>
      </c>
      <c r="I395" t="str">
        <f>IF(D395='Kartu Stok'!$B$2,COUNTIF($D$3:D395,'Kartu Stok'!$B$2),"")</f>
        <v/>
      </c>
      <c r="L395"/>
    </row>
    <row r="396" spans="1:12" ht="14.5" x14ac:dyDescent="0.35">
      <c r="A396" s="2" t="s">
        <v>873</v>
      </c>
      <c r="B396" s="5">
        <f>IF(LEFT(tbl_transaction[[#This Row],[Reference Number]],2)="GR",VLOOKUP(tbl_transaction[[#This Row],[Reference Number]],barang_masuk[],2,FALSE),IF(LEFT(tbl_transaction[[#This Row],[Reference Number]],2)="DO",VLOOKUP(tbl_transaction[[#This Row],[Reference Number]],barang_keluar[],2,FALSE),""))</f>
        <v>46107</v>
      </c>
      <c r="C396" t="str">
        <f t="shared" si="6"/>
        <v>Inbound</v>
      </c>
      <c r="D396" t="str">
        <f>IF(tbl_transaction[[#This Row],[Type]]="Inbound",VLOOKUP(tbl_transaction[[#This Row],[Reference Number]],barang_masuk[],4,FALSE),IF(tbl_transaction[[#This Row],[Type]]="Outbound",VLOOKUP(tbl_transaction[[#This Row],[Reference Number]],barang_keluar[],4,FALSE),""))</f>
        <v>DAR009</v>
      </c>
      <c r="E396" t="str">
        <f>IF(tbl_transaction[[#This Row],[Type]]="Inbound",VLOOKUP(tbl_transaction[[#This Row],[Reference Number]],barang_masuk[],5,FALSE),IF(tbl_transaction[[#This Row],[Type]]="Outbound",VLOOKUP(tbl_transaction[[#This Row],[Reference Number]],barang_keluar[],5,FALSE),""))</f>
        <v>Indomilk Dairy Variant 9</v>
      </c>
      <c r="F396">
        <f>IF(tbl_transaction[[#This Row],[Type]]="Inbound",VLOOKUP(tbl_transaction[[#This Row],[Reference Number]],barang_masuk[],6,FALSE),IF(tbl_transaction[[#This Row],[Type]]="Outbound",VLOOKUP(tbl_transaction[[#This Row],[Reference Number]],barang_keluar[],6,FALSE),""))</f>
        <v>100</v>
      </c>
      <c r="G396" t="str">
        <f>IF(tbl_transaction[[#This Row],[Type]]="Inbound",VLOOKUP(tbl_transaction[[#This Row],[Reference Number]],barang_masuk[],7,FALSE),IF(tbl_transaction[[#This Row],[Type]]="Outbound",VLOOKUP(tbl_transaction[[#This Row],[Reference Number]],barang_keluar[],7,FALSE),""))</f>
        <v>Box</v>
      </c>
      <c r="H396" t="str">
        <f>IF(tbl_transaction[[#This Row],[Type]]="Inbound",VLOOKUP(tbl_transaction[[#This Row],[Reference Number]],barang_masuk[],3,FALSE),IF(tbl_transaction[[#This Row],[Type]]="Outbound",VLOOKUP(tbl_transaction[[#This Row],[Reference Number]],barang_keluar[],3,FALSE),""))</f>
        <v>PT Supplier 33</v>
      </c>
      <c r="I396" t="str">
        <f>IF(D396='Kartu Stok'!$B$2,COUNTIF($D$3:D396,'Kartu Stok'!$B$2),"")</f>
        <v/>
      </c>
      <c r="L396"/>
    </row>
    <row r="397" spans="1:12" ht="14.5" x14ac:dyDescent="0.35">
      <c r="A397" s="2" t="s">
        <v>874</v>
      </c>
      <c r="B397" s="5">
        <f>IF(LEFT(tbl_transaction[[#This Row],[Reference Number]],2)="GR",VLOOKUP(tbl_transaction[[#This Row],[Reference Number]],barang_masuk[],2,FALSE),IF(LEFT(tbl_transaction[[#This Row],[Reference Number]],2)="DO",VLOOKUP(tbl_transaction[[#This Row],[Reference Number]],barang_keluar[],2,FALSE),""))</f>
        <v>46117</v>
      </c>
      <c r="C397" t="str">
        <f t="shared" si="6"/>
        <v>Inbound</v>
      </c>
      <c r="D397" t="str">
        <f>IF(tbl_transaction[[#This Row],[Type]]="Inbound",VLOOKUP(tbl_transaction[[#This Row],[Reference Number]],barang_masuk[],4,FALSE),IF(tbl_transaction[[#This Row],[Type]]="Outbound",VLOOKUP(tbl_transaction[[#This Row],[Reference Number]],barang_keluar[],4,FALSE),""))</f>
        <v>BEV028</v>
      </c>
      <c r="E397" t="str">
        <f>IF(tbl_transaction[[#This Row],[Type]]="Inbound",VLOOKUP(tbl_transaction[[#This Row],[Reference Number]],barang_masuk[],5,FALSE),IF(tbl_transaction[[#This Row],[Type]]="Outbound",VLOOKUP(tbl_transaction[[#This Row],[Reference Number]],barang_keluar[],5,FALSE),""))</f>
        <v>Pocari Beverage Variant 28</v>
      </c>
      <c r="F397">
        <f>IF(tbl_transaction[[#This Row],[Type]]="Inbound",VLOOKUP(tbl_transaction[[#This Row],[Reference Number]],barang_masuk[],6,FALSE),IF(tbl_transaction[[#This Row],[Type]]="Outbound",VLOOKUP(tbl_transaction[[#This Row],[Reference Number]],barang_keluar[],6,FALSE),""))</f>
        <v>30</v>
      </c>
      <c r="G397" t="str">
        <f>IF(tbl_transaction[[#This Row],[Type]]="Inbound",VLOOKUP(tbl_transaction[[#This Row],[Reference Number]],barang_masuk[],7,FALSE),IF(tbl_transaction[[#This Row],[Type]]="Outbound",VLOOKUP(tbl_transaction[[#This Row],[Reference Number]],barang_keluar[],7,FALSE),""))</f>
        <v>Bottle</v>
      </c>
      <c r="H397" t="str">
        <f>IF(tbl_transaction[[#This Row],[Type]]="Inbound",VLOOKUP(tbl_transaction[[#This Row],[Reference Number]],barang_masuk[],3,FALSE),IF(tbl_transaction[[#This Row],[Type]]="Outbound",VLOOKUP(tbl_transaction[[#This Row],[Reference Number]],barang_keluar[],3,FALSE),""))</f>
        <v>PT Supplier 05</v>
      </c>
      <c r="I397" t="str">
        <f>IF(D397='Kartu Stok'!$B$2,COUNTIF($D$3:D397,'Kartu Stok'!$B$2),"")</f>
        <v/>
      </c>
      <c r="L397"/>
    </row>
    <row r="398" spans="1:12" ht="14.5" x14ac:dyDescent="0.35">
      <c r="A398" s="2" t="s">
        <v>875</v>
      </c>
      <c r="B398" s="5">
        <f>IF(LEFT(tbl_transaction[[#This Row],[Reference Number]],2)="GR",VLOOKUP(tbl_transaction[[#This Row],[Reference Number]],barang_masuk[],2,FALSE),IF(LEFT(tbl_transaction[[#This Row],[Reference Number]],2)="DO",VLOOKUP(tbl_transaction[[#This Row],[Reference Number]],barang_keluar[],2,FALSE),""))</f>
        <v>46182</v>
      </c>
      <c r="C398" t="str">
        <f t="shared" si="6"/>
        <v>Inbound</v>
      </c>
      <c r="D398" t="str">
        <f>IF(tbl_transaction[[#This Row],[Type]]="Inbound",VLOOKUP(tbl_transaction[[#This Row],[Reference Number]],barang_masuk[],4,FALSE),IF(tbl_transaction[[#This Row],[Type]]="Outbound",VLOOKUP(tbl_transaction[[#This Row],[Reference Number]],barang_keluar[],4,FALSE),""))</f>
        <v>HOM018</v>
      </c>
      <c r="E398" t="str">
        <f>IF(tbl_transaction[[#This Row],[Type]]="Inbound",VLOOKUP(tbl_transaction[[#This Row],[Reference Number]],barang_masuk[],5,FALSE),IF(tbl_transaction[[#This Row],[Type]]="Outbound",VLOOKUP(tbl_transaction[[#This Row],[Reference Number]],barang_keluar[],5,FALSE),""))</f>
        <v>Molto Home Care Variant 18</v>
      </c>
      <c r="F398">
        <f>IF(tbl_transaction[[#This Row],[Type]]="Inbound",VLOOKUP(tbl_transaction[[#This Row],[Reference Number]],barang_masuk[],6,FALSE),IF(tbl_transaction[[#This Row],[Type]]="Outbound",VLOOKUP(tbl_transaction[[#This Row],[Reference Number]],barang_keluar[],6,FALSE),""))</f>
        <v>50</v>
      </c>
      <c r="G398" t="str">
        <f>IF(tbl_transaction[[#This Row],[Type]]="Inbound",VLOOKUP(tbl_transaction[[#This Row],[Reference Number]],barang_masuk[],7,FALSE),IF(tbl_transaction[[#This Row],[Type]]="Outbound",VLOOKUP(tbl_transaction[[#This Row],[Reference Number]],barang_keluar[],7,FALSE),""))</f>
        <v>Pack</v>
      </c>
      <c r="H398" t="str">
        <f>IF(tbl_transaction[[#This Row],[Type]]="Inbound",VLOOKUP(tbl_transaction[[#This Row],[Reference Number]],barang_masuk[],3,FALSE),IF(tbl_transaction[[#This Row],[Type]]="Outbound",VLOOKUP(tbl_transaction[[#This Row],[Reference Number]],barang_keluar[],3,FALSE),""))</f>
        <v>PT Supplier 15</v>
      </c>
      <c r="I398" t="str">
        <f>IF(D398='Kartu Stok'!$B$2,COUNTIF($D$3:D398,'Kartu Stok'!$B$2),"")</f>
        <v/>
      </c>
      <c r="L398"/>
    </row>
    <row r="399" spans="1:12" ht="14.5" x14ac:dyDescent="0.35">
      <c r="A399" s="2" t="s">
        <v>876</v>
      </c>
      <c r="B399" s="5">
        <f>IF(LEFT(tbl_transaction[[#This Row],[Reference Number]],2)="GR",VLOOKUP(tbl_transaction[[#This Row],[Reference Number]],barang_masuk[],2,FALSE),IF(LEFT(tbl_transaction[[#This Row],[Reference Number]],2)="DO",VLOOKUP(tbl_transaction[[#This Row],[Reference Number]],barang_keluar[],2,FALSE),""))</f>
        <v>46166</v>
      </c>
      <c r="C399" t="str">
        <f t="shared" si="6"/>
        <v>Inbound</v>
      </c>
      <c r="D399" t="str">
        <f>IF(tbl_transaction[[#This Row],[Type]]="Inbound",VLOOKUP(tbl_transaction[[#This Row],[Reference Number]],barang_masuk[],4,FALSE),IF(tbl_transaction[[#This Row],[Type]]="Outbound",VLOOKUP(tbl_transaction[[#This Row],[Reference Number]],barang_keluar[],4,FALSE),""))</f>
        <v>BAB016</v>
      </c>
      <c r="E399" t="str">
        <f>IF(tbl_transaction[[#This Row],[Type]]="Inbound",VLOOKUP(tbl_transaction[[#This Row],[Reference Number]],barang_masuk[],5,FALSE),IF(tbl_transaction[[#This Row],[Type]]="Outbound",VLOOKUP(tbl_transaction[[#This Row],[Reference Number]],barang_keluar[],5,FALSE),""))</f>
        <v>MamyPoko Baby Care Variant 16</v>
      </c>
      <c r="F399">
        <f>IF(tbl_transaction[[#This Row],[Type]]="Inbound",VLOOKUP(tbl_transaction[[#This Row],[Reference Number]],barang_masuk[],6,FALSE),IF(tbl_transaction[[#This Row],[Type]]="Outbound",VLOOKUP(tbl_transaction[[#This Row],[Reference Number]],barang_keluar[],6,FALSE),""))</f>
        <v>120</v>
      </c>
      <c r="G399" t="str">
        <f>IF(tbl_transaction[[#This Row],[Type]]="Inbound",VLOOKUP(tbl_transaction[[#This Row],[Reference Number]],barang_masuk[],7,FALSE),IF(tbl_transaction[[#This Row],[Type]]="Outbound",VLOOKUP(tbl_transaction[[#This Row],[Reference Number]],barang_keluar[],7,FALSE),""))</f>
        <v>Pack</v>
      </c>
      <c r="H399" t="str">
        <f>IF(tbl_transaction[[#This Row],[Type]]="Inbound",VLOOKUP(tbl_transaction[[#This Row],[Reference Number]],barang_masuk[],3,FALSE),IF(tbl_transaction[[#This Row],[Type]]="Outbound",VLOOKUP(tbl_transaction[[#This Row],[Reference Number]],barang_keluar[],3,FALSE),""))</f>
        <v>PT Supplier 26</v>
      </c>
      <c r="I399" t="str">
        <f>IF(D399='Kartu Stok'!$B$2,COUNTIF($D$3:D399,'Kartu Stok'!$B$2),"")</f>
        <v/>
      </c>
      <c r="L399"/>
    </row>
    <row r="400" spans="1:12" ht="14.5" x14ac:dyDescent="0.35">
      <c r="A400" s="2" t="s">
        <v>877</v>
      </c>
      <c r="B400" s="5">
        <f>IF(LEFT(tbl_transaction[[#This Row],[Reference Number]],2)="GR",VLOOKUP(tbl_transaction[[#This Row],[Reference Number]],barang_masuk[],2,FALSE),IF(LEFT(tbl_transaction[[#This Row],[Reference Number]],2)="DO",VLOOKUP(tbl_transaction[[#This Row],[Reference Number]],barang_keluar[],2,FALSE),""))</f>
        <v>46085</v>
      </c>
      <c r="C400" t="str">
        <f t="shared" si="6"/>
        <v>Inbound</v>
      </c>
      <c r="D400" t="str">
        <f>IF(tbl_transaction[[#This Row],[Type]]="Inbound",VLOOKUP(tbl_transaction[[#This Row],[Reference Number]],barang_masuk[],4,FALSE),IF(tbl_transaction[[#This Row],[Type]]="Outbound",VLOOKUP(tbl_transaction[[#This Row],[Reference Number]],barang_keluar[],4,FALSE),""))</f>
        <v>SNK022</v>
      </c>
      <c r="E400" t="str">
        <f>IF(tbl_transaction[[#This Row],[Type]]="Inbound",VLOOKUP(tbl_transaction[[#This Row],[Reference Number]],barang_masuk[],5,FALSE),IF(tbl_transaction[[#This Row],[Type]]="Outbound",VLOOKUP(tbl_transaction[[#This Row],[Reference Number]],barang_keluar[],5,FALSE),""))</f>
        <v>Chitato Snack Variant 22</v>
      </c>
      <c r="F400">
        <f>IF(tbl_transaction[[#This Row],[Type]]="Inbound",VLOOKUP(tbl_transaction[[#This Row],[Reference Number]],barang_masuk[],6,FALSE),IF(tbl_transaction[[#This Row],[Type]]="Outbound",VLOOKUP(tbl_transaction[[#This Row],[Reference Number]],barang_keluar[],6,FALSE),""))</f>
        <v>30</v>
      </c>
      <c r="G400" t="str">
        <f>IF(tbl_transaction[[#This Row],[Type]]="Inbound",VLOOKUP(tbl_transaction[[#This Row],[Reference Number]],barang_masuk[],7,FALSE),IF(tbl_transaction[[#This Row],[Type]]="Outbound",VLOOKUP(tbl_transaction[[#This Row],[Reference Number]],barang_keluar[],7,FALSE),""))</f>
        <v>Pack</v>
      </c>
      <c r="H400" t="str">
        <f>IF(tbl_transaction[[#This Row],[Type]]="Inbound",VLOOKUP(tbl_transaction[[#This Row],[Reference Number]],barang_masuk[],3,FALSE),IF(tbl_transaction[[#This Row],[Type]]="Outbound",VLOOKUP(tbl_transaction[[#This Row],[Reference Number]],barang_keluar[],3,FALSE),""))</f>
        <v>PT Supplier 04</v>
      </c>
      <c r="I400" t="str">
        <f>IF(D400='Kartu Stok'!$B$2,COUNTIF($D$3:D400,'Kartu Stok'!$B$2),"")</f>
        <v/>
      </c>
      <c r="L400"/>
    </row>
    <row r="401" spans="1:12" ht="14.5" x14ac:dyDescent="0.35">
      <c r="A401" s="2" t="s">
        <v>878</v>
      </c>
      <c r="B401" s="5">
        <f>IF(LEFT(tbl_transaction[[#This Row],[Reference Number]],2)="GR",VLOOKUP(tbl_transaction[[#This Row],[Reference Number]],barang_masuk[],2,FALSE),IF(LEFT(tbl_transaction[[#This Row],[Reference Number]],2)="DO",VLOOKUP(tbl_transaction[[#This Row],[Reference Number]],barang_keluar[],2,FALSE),""))</f>
        <v>46045</v>
      </c>
      <c r="C401" t="str">
        <f t="shared" si="6"/>
        <v>Inbound</v>
      </c>
      <c r="D401" t="str">
        <f>IF(tbl_transaction[[#This Row],[Type]]="Inbound",VLOOKUP(tbl_transaction[[#This Row],[Reference Number]],barang_masuk[],4,FALSE),IF(tbl_transaction[[#This Row],[Type]]="Outbound",VLOOKUP(tbl_transaction[[#This Row],[Reference Number]],barang_keluar[],4,FALSE),""))</f>
        <v>PER028</v>
      </c>
      <c r="E401" t="str">
        <f>IF(tbl_transaction[[#This Row],[Type]]="Inbound",VLOOKUP(tbl_transaction[[#This Row],[Reference Number]],barang_masuk[],5,FALSE),IF(tbl_transaction[[#This Row],[Type]]="Outbound",VLOOKUP(tbl_transaction[[#This Row],[Reference Number]],barang_keluar[],5,FALSE),""))</f>
        <v>Sunsilk Personal Care Variant 28</v>
      </c>
      <c r="F401">
        <f>IF(tbl_transaction[[#This Row],[Type]]="Inbound",VLOOKUP(tbl_transaction[[#This Row],[Reference Number]],barang_masuk[],6,FALSE),IF(tbl_transaction[[#This Row],[Type]]="Outbound",VLOOKUP(tbl_transaction[[#This Row],[Reference Number]],barang_keluar[],6,FALSE),""))</f>
        <v>60</v>
      </c>
      <c r="G401" t="str">
        <f>IF(tbl_transaction[[#This Row],[Type]]="Inbound",VLOOKUP(tbl_transaction[[#This Row],[Reference Number]],barang_masuk[],7,FALSE),IF(tbl_transaction[[#This Row],[Type]]="Outbound",VLOOKUP(tbl_transaction[[#This Row],[Reference Number]],barang_keluar[],7,FALSE),""))</f>
        <v>Bottle</v>
      </c>
      <c r="H401" t="str">
        <f>IF(tbl_transaction[[#This Row],[Type]]="Inbound",VLOOKUP(tbl_transaction[[#This Row],[Reference Number]],barang_masuk[],3,FALSE),IF(tbl_transaction[[#This Row],[Type]]="Outbound",VLOOKUP(tbl_transaction[[#This Row],[Reference Number]],barang_keluar[],3,FALSE),""))</f>
        <v>PT Supplier 13</v>
      </c>
      <c r="I401" t="str">
        <f>IF(D401='Kartu Stok'!$B$2,COUNTIF($D$3:D401,'Kartu Stok'!$B$2),"")</f>
        <v/>
      </c>
      <c r="L401"/>
    </row>
    <row r="402" spans="1:12" ht="14.5" x14ac:dyDescent="0.35">
      <c r="A402" s="2" t="s">
        <v>879</v>
      </c>
      <c r="B402" s="5">
        <f>IF(LEFT(tbl_transaction[[#This Row],[Reference Number]],2)="GR",VLOOKUP(tbl_transaction[[#This Row],[Reference Number]],barang_masuk[],2,FALSE),IF(LEFT(tbl_transaction[[#This Row],[Reference Number]],2)="DO",VLOOKUP(tbl_transaction[[#This Row],[Reference Number]],barang_keluar[],2,FALSE),""))</f>
        <v>46060</v>
      </c>
      <c r="C402" t="str">
        <f t="shared" si="6"/>
        <v>Inbound</v>
      </c>
      <c r="D402" t="str">
        <f>IF(tbl_transaction[[#This Row],[Type]]="Inbound",VLOOKUP(tbl_transaction[[#This Row],[Reference Number]],barang_masuk[],4,FALSE),IF(tbl_transaction[[#This Row],[Type]]="Outbound",VLOOKUP(tbl_transaction[[#This Row],[Reference Number]],barang_keluar[],4,FALSE),""))</f>
        <v>INS006</v>
      </c>
      <c r="E402" t="str">
        <f>IF(tbl_transaction[[#This Row],[Type]]="Inbound",VLOOKUP(tbl_transaction[[#This Row],[Reference Number]],barang_masuk[],5,FALSE),IF(tbl_transaction[[#This Row],[Type]]="Outbound",VLOOKUP(tbl_transaction[[#This Row],[Reference Number]],barang_keluar[],5,FALSE),""))</f>
        <v>Indomie Instant Food Variant 6</v>
      </c>
      <c r="F402">
        <f>IF(tbl_transaction[[#This Row],[Type]]="Inbound",VLOOKUP(tbl_transaction[[#This Row],[Reference Number]],barang_masuk[],6,FALSE),IF(tbl_transaction[[#This Row],[Type]]="Outbound",VLOOKUP(tbl_transaction[[#This Row],[Reference Number]],barang_keluar[],6,FALSE),""))</f>
        <v>200</v>
      </c>
      <c r="G402" t="str">
        <f>IF(tbl_transaction[[#This Row],[Type]]="Inbound",VLOOKUP(tbl_transaction[[#This Row],[Reference Number]],barang_masuk[],7,FALSE),IF(tbl_transaction[[#This Row],[Type]]="Outbound",VLOOKUP(tbl_transaction[[#This Row],[Reference Number]],barang_keluar[],7,FALSE),""))</f>
        <v>Pack</v>
      </c>
      <c r="H402" t="str">
        <f>IF(tbl_transaction[[#This Row],[Type]]="Inbound",VLOOKUP(tbl_transaction[[#This Row],[Reference Number]],barang_masuk[],3,FALSE),IF(tbl_transaction[[#This Row],[Type]]="Outbound",VLOOKUP(tbl_transaction[[#This Row],[Reference Number]],barang_keluar[],3,FALSE),""))</f>
        <v>PT Supplier 11</v>
      </c>
      <c r="I402" t="str">
        <f>IF(D402='Kartu Stok'!$B$2,COUNTIF($D$3:D402,'Kartu Stok'!$B$2),"")</f>
        <v/>
      </c>
      <c r="L402"/>
    </row>
    <row r="403" spans="1:12" ht="14.5" x14ac:dyDescent="0.35">
      <c r="A403" s="2" t="s">
        <v>880</v>
      </c>
      <c r="B403" s="5">
        <f>IF(LEFT(tbl_transaction[[#This Row],[Reference Number]],2)="GR",VLOOKUP(tbl_transaction[[#This Row],[Reference Number]],barang_masuk[],2,FALSE),IF(LEFT(tbl_transaction[[#This Row],[Reference Number]],2)="DO",VLOOKUP(tbl_transaction[[#This Row],[Reference Number]],barang_keluar[],2,FALSE),""))</f>
        <v>46078</v>
      </c>
      <c r="C403" t="str">
        <f t="shared" si="6"/>
        <v>Inbound</v>
      </c>
      <c r="D403" t="str">
        <f>IF(tbl_transaction[[#This Row],[Type]]="Inbound",VLOOKUP(tbl_transaction[[#This Row],[Reference Number]],barang_masuk[],4,FALSE),IF(tbl_transaction[[#This Row],[Type]]="Outbound",VLOOKUP(tbl_transaction[[#This Row],[Reference Number]],barang_keluar[],4,FALSE),""))</f>
        <v>BEV007</v>
      </c>
      <c r="E403" t="str">
        <f>IF(tbl_transaction[[#This Row],[Type]]="Inbound",VLOOKUP(tbl_transaction[[#This Row],[Reference Number]],barang_masuk[],5,FALSE),IF(tbl_transaction[[#This Row],[Type]]="Outbound",VLOOKUP(tbl_transaction[[#This Row],[Reference Number]],barang_keluar[],5,FALSE),""))</f>
        <v>Sosro Beverage Variant 7</v>
      </c>
      <c r="F403">
        <f>IF(tbl_transaction[[#This Row],[Type]]="Inbound",VLOOKUP(tbl_transaction[[#This Row],[Reference Number]],barang_masuk[],6,FALSE),IF(tbl_transaction[[#This Row],[Type]]="Outbound",VLOOKUP(tbl_transaction[[#This Row],[Reference Number]],barang_keluar[],6,FALSE),""))</f>
        <v>150</v>
      </c>
      <c r="G403" t="str">
        <f>IF(tbl_transaction[[#This Row],[Type]]="Inbound",VLOOKUP(tbl_transaction[[#This Row],[Reference Number]],barang_masuk[],7,FALSE),IF(tbl_transaction[[#This Row],[Type]]="Outbound",VLOOKUP(tbl_transaction[[#This Row],[Reference Number]],barang_keluar[],7,FALSE),""))</f>
        <v>Bottle</v>
      </c>
      <c r="H403" t="str">
        <f>IF(tbl_transaction[[#This Row],[Type]]="Inbound",VLOOKUP(tbl_transaction[[#This Row],[Reference Number]],barang_masuk[],3,FALSE),IF(tbl_transaction[[#This Row],[Type]]="Outbound",VLOOKUP(tbl_transaction[[#This Row],[Reference Number]],barang_keluar[],3,FALSE),""))</f>
        <v>PT Supplier 26</v>
      </c>
      <c r="I403" t="str">
        <f>IF(D403='Kartu Stok'!$B$2,COUNTIF($D$3:D403,'Kartu Stok'!$B$2),"")</f>
        <v/>
      </c>
      <c r="L403"/>
    </row>
    <row r="404" spans="1:12" ht="14.5" x14ac:dyDescent="0.35">
      <c r="A404" s="2" t="s">
        <v>881</v>
      </c>
      <c r="B404" s="5">
        <f>IF(LEFT(tbl_transaction[[#This Row],[Reference Number]],2)="GR",VLOOKUP(tbl_transaction[[#This Row],[Reference Number]],barang_masuk[],2,FALSE),IF(LEFT(tbl_transaction[[#This Row],[Reference Number]],2)="DO",VLOOKUP(tbl_transaction[[#This Row],[Reference Number]],barang_keluar[],2,FALSE),""))</f>
        <v>46114</v>
      </c>
      <c r="C404" t="str">
        <f t="shared" si="6"/>
        <v>Inbound</v>
      </c>
      <c r="D404" t="str">
        <f>IF(tbl_transaction[[#This Row],[Type]]="Inbound",VLOOKUP(tbl_transaction[[#This Row],[Reference Number]],barang_masuk[],4,FALSE),IF(tbl_transaction[[#This Row],[Type]]="Outbound",VLOOKUP(tbl_transaction[[#This Row],[Reference Number]],barang_keluar[],4,FALSE),""))</f>
        <v>PER003</v>
      </c>
      <c r="E404" t="str">
        <f>IF(tbl_transaction[[#This Row],[Type]]="Inbound",VLOOKUP(tbl_transaction[[#This Row],[Reference Number]],barang_masuk[],5,FALSE),IF(tbl_transaction[[#This Row],[Type]]="Outbound",VLOOKUP(tbl_transaction[[#This Row],[Reference Number]],barang_keluar[],5,FALSE),""))</f>
        <v>Pepsodent Personal Care Variant 3</v>
      </c>
      <c r="F404">
        <f>IF(tbl_transaction[[#This Row],[Type]]="Inbound",VLOOKUP(tbl_transaction[[#This Row],[Reference Number]],barang_masuk[],6,FALSE),IF(tbl_transaction[[#This Row],[Type]]="Outbound",VLOOKUP(tbl_transaction[[#This Row],[Reference Number]],barang_keluar[],6,FALSE),""))</f>
        <v>50</v>
      </c>
      <c r="G404" t="str">
        <f>IF(tbl_transaction[[#This Row],[Type]]="Inbound",VLOOKUP(tbl_transaction[[#This Row],[Reference Number]],barang_masuk[],7,FALSE),IF(tbl_transaction[[#This Row],[Type]]="Outbound",VLOOKUP(tbl_transaction[[#This Row],[Reference Number]],barang_keluar[],7,FALSE),""))</f>
        <v>Bottle</v>
      </c>
      <c r="H404" t="str">
        <f>IF(tbl_transaction[[#This Row],[Type]]="Inbound",VLOOKUP(tbl_transaction[[#This Row],[Reference Number]],barang_masuk[],3,FALSE),IF(tbl_transaction[[#This Row],[Type]]="Outbound",VLOOKUP(tbl_transaction[[#This Row],[Reference Number]],barang_keluar[],3,FALSE),""))</f>
        <v>PT Supplier 24</v>
      </c>
      <c r="I404" t="str">
        <f>IF(D404='Kartu Stok'!$B$2,COUNTIF($D$3:D404,'Kartu Stok'!$B$2),"")</f>
        <v/>
      </c>
      <c r="L404"/>
    </row>
    <row r="405" spans="1:12" ht="14.5" x14ac:dyDescent="0.35">
      <c r="A405" s="2" t="s">
        <v>882</v>
      </c>
      <c r="B405" s="5">
        <f>IF(LEFT(tbl_transaction[[#This Row],[Reference Number]],2)="GR",VLOOKUP(tbl_transaction[[#This Row],[Reference Number]],barang_masuk[],2,FALSE),IF(LEFT(tbl_transaction[[#This Row],[Reference Number]],2)="DO",VLOOKUP(tbl_transaction[[#This Row],[Reference Number]],barang_keluar[],2,FALSE),""))</f>
        <v>46162</v>
      </c>
      <c r="C405" t="str">
        <f t="shared" si="6"/>
        <v>Inbound</v>
      </c>
      <c r="D405" t="str">
        <f>IF(tbl_transaction[[#This Row],[Type]]="Inbound",VLOOKUP(tbl_transaction[[#This Row],[Reference Number]],barang_masuk[],4,FALSE),IF(tbl_transaction[[#This Row],[Type]]="Outbound",VLOOKUP(tbl_transaction[[#This Row],[Reference Number]],barang_keluar[],4,FALSE),""))</f>
        <v>HOM011</v>
      </c>
      <c r="E405" t="str">
        <f>IF(tbl_transaction[[#This Row],[Type]]="Inbound",VLOOKUP(tbl_transaction[[#This Row],[Reference Number]],barang_masuk[],5,FALSE),IF(tbl_transaction[[#This Row],[Type]]="Outbound",VLOOKUP(tbl_transaction[[#This Row],[Reference Number]],barang_keluar[],5,FALSE),""))</f>
        <v>Sunlight Home Care Variant 11</v>
      </c>
      <c r="F405">
        <f>IF(tbl_transaction[[#This Row],[Type]]="Inbound",VLOOKUP(tbl_transaction[[#This Row],[Reference Number]],barang_masuk[],6,FALSE),IF(tbl_transaction[[#This Row],[Type]]="Outbound",VLOOKUP(tbl_transaction[[#This Row],[Reference Number]],barang_keluar[],6,FALSE),""))</f>
        <v>120</v>
      </c>
      <c r="G405" t="str">
        <f>IF(tbl_transaction[[#This Row],[Type]]="Inbound",VLOOKUP(tbl_transaction[[#This Row],[Reference Number]],barang_masuk[],7,FALSE),IF(tbl_transaction[[#This Row],[Type]]="Outbound",VLOOKUP(tbl_transaction[[#This Row],[Reference Number]],barang_keluar[],7,FALSE),""))</f>
        <v>Pack</v>
      </c>
      <c r="H405" t="str">
        <f>IF(tbl_transaction[[#This Row],[Type]]="Inbound",VLOOKUP(tbl_transaction[[#This Row],[Reference Number]],barang_masuk[],3,FALSE),IF(tbl_transaction[[#This Row],[Type]]="Outbound",VLOOKUP(tbl_transaction[[#This Row],[Reference Number]],barang_keluar[],3,FALSE),""))</f>
        <v>PT Supplier 28</v>
      </c>
      <c r="I405" t="str">
        <f>IF(D405='Kartu Stok'!$B$2,COUNTIF($D$3:D405,'Kartu Stok'!$B$2),"")</f>
        <v/>
      </c>
      <c r="L405"/>
    </row>
    <row r="406" spans="1:12" ht="14.5" x14ac:dyDescent="0.35">
      <c r="A406" s="2" t="s">
        <v>883</v>
      </c>
      <c r="B406" s="5">
        <f>IF(LEFT(tbl_transaction[[#This Row],[Reference Number]],2)="GR",VLOOKUP(tbl_transaction[[#This Row],[Reference Number]],barang_masuk[],2,FALSE),IF(LEFT(tbl_transaction[[#This Row],[Reference Number]],2)="DO",VLOOKUP(tbl_transaction[[#This Row],[Reference Number]],barang_keluar[],2,FALSE),""))</f>
        <v>46161</v>
      </c>
      <c r="C406" t="str">
        <f t="shared" si="6"/>
        <v>Inbound</v>
      </c>
      <c r="D406" t="str">
        <f>IF(tbl_transaction[[#This Row],[Type]]="Inbound",VLOOKUP(tbl_transaction[[#This Row],[Reference Number]],barang_masuk[],4,FALSE),IF(tbl_transaction[[#This Row],[Type]]="Outbound",VLOOKUP(tbl_transaction[[#This Row],[Reference Number]],barang_keluar[],4,FALSE),""))</f>
        <v>HOM013</v>
      </c>
      <c r="E406" t="str">
        <f>IF(tbl_transaction[[#This Row],[Type]]="Inbound",VLOOKUP(tbl_transaction[[#This Row],[Reference Number]],barang_masuk[],5,FALSE),IF(tbl_transaction[[#This Row],[Type]]="Outbound",VLOOKUP(tbl_transaction[[#This Row],[Reference Number]],barang_keluar[],5,FALSE),""))</f>
        <v>Rinso Home Care Variant 13</v>
      </c>
      <c r="F406">
        <f>IF(tbl_transaction[[#This Row],[Type]]="Inbound",VLOOKUP(tbl_transaction[[#This Row],[Reference Number]],barang_masuk[],6,FALSE),IF(tbl_transaction[[#This Row],[Type]]="Outbound",VLOOKUP(tbl_transaction[[#This Row],[Reference Number]],barang_keluar[],6,FALSE),""))</f>
        <v>80</v>
      </c>
      <c r="G406" t="str">
        <f>IF(tbl_transaction[[#This Row],[Type]]="Inbound",VLOOKUP(tbl_transaction[[#This Row],[Reference Number]],barang_masuk[],7,FALSE),IF(tbl_transaction[[#This Row],[Type]]="Outbound",VLOOKUP(tbl_transaction[[#This Row],[Reference Number]],barang_keluar[],7,FALSE),""))</f>
        <v>Pack</v>
      </c>
      <c r="H406" t="str">
        <f>IF(tbl_transaction[[#This Row],[Type]]="Inbound",VLOOKUP(tbl_transaction[[#This Row],[Reference Number]],barang_masuk[],3,FALSE),IF(tbl_transaction[[#This Row],[Type]]="Outbound",VLOOKUP(tbl_transaction[[#This Row],[Reference Number]],barang_keluar[],3,FALSE),""))</f>
        <v>PT Supplier 17</v>
      </c>
      <c r="I406" t="str">
        <f>IF(D406='Kartu Stok'!$B$2,COUNTIF($D$3:D406,'Kartu Stok'!$B$2),"")</f>
        <v/>
      </c>
      <c r="L406"/>
    </row>
    <row r="407" spans="1:12" ht="14.5" x14ac:dyDescent="0.35">
      <c r="A407" s="2" t="s">
        <v>884</v>
      </c>
      <c r="B407" s="5">
        <f>IF(LEFT(tbl_transaction[[#This Row],[Reference Number]],2)="GR",VLOOKUP(tbl_transaction[[#This Row],[Reference Number]],barang_masuk[],2,FALSE),IF(LEFT(tbl_transaction[[#This Row],[Reference Number]],2)="DO",VLOOKUP(tbl_transaction[[#This Row],[Reference Number]],barang_keluar[],2,FALSE),""))</f>
        <v>46173</v>
      </c>
      <c r="C407" t="str">
        <f t="shared" si="6"/>
        <v>Inbound</v>
      </c>
      <c r="D407" t="str">
        <f>IF(tbl_transaction[[#This Row],[Type]]="Inbound",VLOOKUP(tbl_transaction[[#This Row],[Reference Number]],barang_masuk[],4,FALSE),IF(tbl_transaction[[#This Row],[Type]]="Outbound",VLOOKUP(tbl_transaction[[#This Row],[Reference Number]],barang_keluar[],4,FALSE),""))</f>
        <v>PER028</v>
      </c>
      <c r="E407" t="str">
        <f>IF(tbl_transaction[[#This Row],[Type]]="Inbound",VLOOKUP(tbl_transaction[[#This Row],[Reference Number]],barang_masuk[],5,FALSE),IF(tbl_transaction[[#This Row],[Type]]="Outbound",VLOOKUP(tbl_transaction[[#This Row],[Reference Number]],barang_keluar[],5,FALSE),""))</f>
        <v>Sunsilk Personal Care Variant 28</v>
      </c>
      <c r="F407">
        <f>IF(tbl_transaction[[#This Row],[Type]]="Inbound",VLOOKUP(tbl_transaction[[#This Row],[Reference Number]],barang_masuk[],6,FALSE),IF(tbl_transaction[[#This Row],[Type]]="Outbound",VLOOKUP(tbl_transaction[[#This Row],[Reference Number]],barang_keluar[],6,FALSE),""))</f>
        <v>50</v>
      </c>
      <c r="G407" t="str">
        <f>IF(tbl_transaction[[#This Row],[Type]]="Inbound",VLOOKUP(tbl_transaction[[#This Row],[Reference Number]],barang_masuk[],7,FALSE),IF(tbl_transaction[[#This Row],[Type]]="Outbound",VLOOKUP(tbl_transaction[[#This Row],[Reference Number]],barang_keluar[],7,FALSE),""))</f>
        <v>Bottle</v>
      </c>
      <c r="H407" t="str">
        <f>IF(tbl_transaction[[#This Row],[Type]]="Inbound",VLOOKUP(tbl_transaction[[#This Row],[Reference Number]],barang_masuk[],3,FALSE),IF(tbl_transaction[[#This Row],[Type]]="Outbound",VLOOKUP(tbl_transaction[[#This Row],[Reference Number]],barang_keluar[],3,FALSE),""))</f>
        <v>PT Supplier 13</v>
      </c>
      <c r="I407" t="str">
        <f>IF(D407='Kartu Stok'!$B$2,COUNTIF($D$3:D407,'Kartu Stok'!$B$2),"")</f>
        <v/>
      </c>
      <c r="L407"/>
    </row>
    <row r="408" spans="1:12" ht="14.5" x14ac:dyDescent="0.35">
      <c r="A408" s="2" t="s">
        <v>885</v>
      </c>
      <c r="B408" s="5">
        <f>IF(LEFT(tbl_transaction[[#This Row],[Reference Number]],2)="GR",VLOOKUP(tbl_transaction[[#This Row],[Reference Number]],barang_masuk[],2,FALSE),IF(LEFT(tbl_transaction[[#This Row],[Reference Number]],2)="DO",VLOOKUP(tbl_transaction[[#This Row],[Reference Number]],barang_keluar[],2,FALSE),""))</f>
        <v>46195</v>
      </c>
      <c r="C408" t="str">
        <f t="shared" si="6"/>
        <v>Inbound</v>
      </c>
      <c r="D408" t="str">
        <f>IF(tbl_transaction[[#This Row],[Type]]="Inbound",VLOOKUP(tbl_transaction[[#This Row],[Reference Number]],barang_masuk[],4,FALSE),IF(tbl_transaction[[#This Row],[Type]]="Outbound",VLOOKUP(tbl_transaction[[#This Row],[Reference Number]],barang_keluar[],4,FALSE),""))</f>
        <v>BAB020</v>
      </c>
      <c r="E408" t="str">
        <f>IF(tbl_transaction[[#This Row],[Type]]="Inbound",VLOOKUP(tbl_transaction[[#This Row],[Reference Number]],barang_masuk[],5,FALSE),IF(tbl_transaction[[#This Row],[Type]]="Outbound",VLOOKUP(tbl_transaction[[#This Row],[Reference Number]],barang_keluar[],5,FALSE),""))</f>
        <v>Zwitsal Baby Care Variant 20</v>
      </c>
      <c r="F408">
        <f>IF(tbl_transaction[[#This Row],[Type]]="Inbound",VLOOKUP(tbl_transaction[[#This Row],[Reference Number]],barang_masuk[],6,FALSE),IF(tbl_transaction[[#This Row],[Type]]="Outbound",VLOOKUP(tbl_transaction[[#This Row],[Reference Number]],barang_keluar[],6,FALSE),""))</f>
        <v>150</v>
      </c>
      <c r="G408" t="str">
        <f>IF(tbl_transaction[[#This Row],[Type]]="Inbound",VLOOKUP(tbl_transaction[[#This Row],[Reference Number]],barang_masuk[],7,FALSE),IF(tbl_transaction[[#This Row],[Type]]="Outbound",VLOOKUP(tbl_transaction[[#This Row],[Reference Number]],barang_keluar[],7,FALSE),""))</f>
        <v>Pack</v>
      </c>
      <c r="H408" t="str">
        <f>IF(tbl_transaction[[#This Row],[Type]]="Inbound",VLOOKUP(tbl_transaction[[#This Row],[Reference Number]],barang_masuk[],3,FALSE),IF(tbl_transaction[[#This Row],[Type]]="Outbound",VLOOKUP(tbl_transaction[[#This Row],[Reference Number]],barang_keluar[],3,FALSE),""))</f>
        <v>PT Supplier 11</v>
      </c>
      <c r="I408" t="str">
        <f>IF(D408='Kartu Stok'!$B$2,COUNTIF($D$3:D408,'Kartu Stok'!$B$2),"")</f>
        <v/>
      </c>
      <c r="L408"/>
    </row>
    <row r="409" spans="1:12" ht="14.5" x14ac:dyDescent="0.35">
      <c r="A409" s="2" t="s">
        <v>886</v>
      </c>
      <c r="B409" s="5">
        <f>IF(LEFT(tbl_transaction[[#This Row],[Reference Number]],2)="GR",VLOOKUP(tbl_transaction[[#This Row],[Reference Number]],barang_masuk[],2,FALSE),IF(LEFT(tbl_transaction[[#This Row],[Reference Number]],2)="DO",VLOOKUP(tbl_transaction[[#This Row],[Reference Number]],barang_keluar[],2,FALSE),""))</f>
        <v>46075</v>
      </c>
      <c r="C409" t="str">
        <f t="shared" si="6"/>
        <v>Inbound</v>
      </c>
      <c r="D409" t="str">
        <f>IF(tbl_transaction[[#This Row],[Type]]="Inbound",VLOOKUP(tbl_transaction[[#This Row],[Reference Number]],barang_masuk[],4,FALSE),IF(tbl_transaction[[#This Row],[Type]]="Outbound",VLOOKUP(tbl_transaction[[#This Row],[Reference Number]],barang_keluar[],4,FALSE),""))</f>
        <v>DAR011</v>
      </c>
      <c r="E409" t="str">
        <f>IF(tbl_transaction[[#This Row],[Type]]="Inbound",VLOOKUP(tbl_transaction[[#This Row],[Reference Number]],barang_masuk[],5,FALSE),IF(tbl_transaction[[#This Row],[Type]]="Outbound",VLOOKUP(tbl_transaction[[#This Row],[Reference Number]],barang_keluar[],5,FALSE),""))</f>
        <v>Indomilk Dairy Variant 11</v>
      </c>
      <c r="F409">
        <f>IF(tbl_transaction[[#This Row],[Type]]="Inbound",VLOOKUP(tbl_transaction[[#This Row],[Reference Number]],barang_masuk[],6,FALSE),IF(tbl_transaction[[#This Row],[Type]]="Outbound",VLOOKUP(tbl_transaction[[#This Row],[Reference Number]],barang_keluar[],6,FALSE),""))</f>
        <v>200</v>
      </c>
      <c r="G409" t="str">
        <f>IF(tbl_transaction[[#This Row],[Type]]="Inbound",VLOOKUP(tbl_transaction[[#This Row],[Reference Number]],barang_masuk[],7,FALSE),IF(tbl_transaction[[#This Row],[Type]]="Outbound",VLOOKUP(tbl_transaction[[#This Row],[Reference Number]],barang_keluar[],7,FALSE),""))</f>
        <v>Box</v>
      </c>
      <c r="H409" t="str">
        <f>IF(tbl_transaction[[#This Row],[Type]]="Inbound",VLOOKUP(tbl_transaction[[#This Row],[Reference Number]],barang_masuk[],3,FALSE),IF(tbl_transaction[[#This Row],[Type]]="Outbound",VLOOKUP(tbl_transaction[[#This Row],[Reference Number]],barang_keluar[],3,FALSE),""))</f>
        <v>PT Supplier 19</v>
      </c>
      <c r="I409" t="str">
        <f>IF(D409='Kartu Stok'!$B$2,COUNTIF($D$3:D409,'Kartu Stok'!$B$2),"")</f>
        <v/>
      </c>
      <c r="L409"/>
    </row>
    <row r="410" spans="1:12" ht="14.5" x14ac:dyDescent="0.35">
      <c r="A410" s="2" t="s">
        <v>887</v>
      </c>
      <c r="B410" s="5">
        <f>IF(LEFT(tbl_transaction[[#This Row],[Reference Number]],2)="GR",VLOOKUP(tbl_transaction[[#This Row],[Reference Number]],barang_masuk[],2,FALSE),IF(LEFT(tbl_transaction[[#This Row],[Reference Number]],2)="DO",VLOOKUP(tbl_transaction[[#This Row],[Reference Number]],barang_keluar[],2,FALSE),""))</f>
        <v>46088</v>
      </c>
      <c r="C410" t="str">
        <f t="shared" si="6"/>
        <v>Inbound</v>
      </c>
      <c r="D410" t="str">
        <f>IF(tbl_transaction[[#This Row],[Type]]="Inbound",VLOOKUP(tbl_transaction[[#This Row],[Reference Number]],barang_masuk[],4,FALSE),IF(tbl_transaction[[#This Row],[Type]]="Outbound",VLOOKUP(tbl_transaction[[#This Row],[Reference Number]],barang_keluar[],4,FALSE),""))</f>
        <v>PER027</v>
      </c>
      <c r="E410" t="str">
        <f>IF(tbl_transaction[[#This Row],[Type]]="Inbound",VLOOKUP(tbl_transaction[[#This Row],[Reference Number]],barang_masuk[],5,FALSE),IF(tbl_transaction[[#This Row],[Type]]="Outbound",VLOOKUP(tbl_transaction[[#This Row],[Reference Number]],barang_keluar[],5,FALSE),""))</f>
        <v>Sunsilk Personal Care Variant 27</v>
      </c>
      <c r="F410">
        <f>IF(tbl_transaction[[#This Row],[Type]]="Inbound",VLOOKUP(tbl_transaction[[#This Row],[Reference Number]],barang_masuk[],6,FALSE),IF(tbl_transaction[[#This Row],[Type]]="Outbound",VLOOKUP(tbl_transaction[[#This Row],[Reference Number]],barang_keluar[],6,FALSE),""))</f>
        <v>20</v>
      </c>
      <c r="G410" t="str">
        <f>IF(tbl_transaction[[#This Row],[Type]]="Inbound",VLOOKUP(tbl_transaction[[#This Row],[Reference Number]],barang_masuk[],7,FALSE),IF(tbl_transaction[[#This Row],[Type]]="Outbound",VLOOKUP(tbl_transaction[[#This Row],[Reference Number]],barang_keluar[],7,FALSE),""))</f>
        <v>Bottle</v>
      </c>
      <c r="H410" t="str">
        <f>IF(tbl_transaction[[#This Row],[Type]]="Inbound",VLOOKUP(tbl_transaction[[#This Row],[Reference Number]],barang_masuk[],3,FALSE),IF(tbl_transaction[[#This Row],[Type]]="Outbound",VLOOKUP(tbl_transaction[[#This Row],[Reference Number]],barang_keluar[],3,FALSE),""))</f>
        <v>PT Supplier 06</v>
      </c>
      <c r="I410" t="str">
        <f>IF(D410='Kartu Stok'!$B$2,COUNTIF($D$3:D410,'Kartu Stok'!$B$2),"")</f>
        <v/>
      </c>
      <c r="L410"/>
    </row>
    <row r="411" spans="1:12" ht="14.5" x14ac:dyDescent="0.35">
      <c r="A411" s="2" t="s">
        <v>888</v>
      </c>
      <c r="B411" s="5">
        <f>IF(LEFT(tbl_transaction[[#This Row],[Reference Number]],2)="GR",VLOOKUP(tbl_transaction[[#This Row],[Reference Number]],barang_masuk[],2,FALSE),IF(LEFT(tbl_transaction[[#This Row],[Reference Number]],2)="DO",VLOOKUP(tbl_transaction[[#This Row],[Reference Number]],barang_keluar[],2,FALSE),""))</f>
        <v>46143</v>
      </c>
      <c r="C411" t="str">
        <f t="shared" si="6"/>
        <v>Inbound</v>
      </c>
      <c r="D411" t="str">
        <f>IF(tbl_transaction[[#This Row],[Type]]="Inbound",VLOOKUP(tbl_transaction[[#This Row],[Reference Number]],barang_masuk[],4,FALSE),IF(tbl_transaction[[#This Row],[Type]]="Outbound",VLOOKUP(tbl_transaction[[#This Row],[Reference Number]],barang_keluar[],4,FALSE),""))</f>
        <v>HOM023</v>
      </c>
      <c r="E411" t="str">
        <f>IF(tbl_transaction[[#This Row],[Type]]="Inbound",VLOOKUP(tbl_transaction[[#This Row],[Reference Number]],barang_masuk[],5,FALSE),IF(tbl_transaction[[#This Row],[Type]]="Outbound",VLOOKUP(tbl_transaction[[#This Row],[Reference Number]],barang_keluar[],5,FALSE),""))</f>
        <v>Rinso Home Care Variant 23</v>
      </c>
      <c r="F411">
        <f>IF(tbl_transaction[[#This Row],[Type]]="Inbound",VLOOKUP(tbl_transaction[[#This Row],[Reference Number]],barang_masuk[],6,FALSE),IF(tbl_transaction[[#This Row],[Type]]="Outbound",VLOOKUP(tbl_transaction[[#This Row],[Reference Number]],barang_keluar[],6,FALSE),""))</f>
        <v>60</v>
      </c>
      <c r="G411" t="str">
        <f>IF(tbl_transaction[[#This Row],[Type]]="Inbound",VLOOKUP(tbl_transaction[[#This Row],[Reference Number]],barang_masuk[],7,FALSE),IF(tbl_transaction[[#This Row],[Type]]="Outbound",VLOOKUP(tbl_transaction[[#This Row],[Reference Number]],barang_keluar[],7,FALSE),""))</f>
        <v>Pack</v>
      </c>
      <c r="H411" t="str">
        <f>IF(tbl_transaction[[#This Row],[Type]]="Inbound",VLOOKUP(tbl_transaction[[#This Row],[Reference Number]],barang_masuk[],3,FALSE),IF(tbl_transaction[[#This Row],[Type]]="Outbound",VLOOKUP(tbl_transaction[[#This Row],[Reference Number]],barang_keluar[],3,FALSE),""))</f>
        <v>PT Supplier 30</v>
      </c>
      <c r="I411" t="str">
        <f>IF(D411='Kartu Stok'!$B$2,COUNTIF($D$3:D411,'Kartu Stok'!$B$2),"")</f>
        <v/>
      </c>
      <c r="L411"/>
    </row>
    <row r="412" spans="1:12" ht="14.5" x14ac:dyDescent="0.35">
      <c r="A412" s="2" t="s">
        <v>889</v>
      </c>
      <c r="B412" s="5">
        <f>IF(LEFT(tbl_transaction[[#This Row],[Reference Number]],2)="GR",VLOOKUP(tbl_transaction[[#This Row],[Reference Number]],barang_masuk[],2,FALSE),IF(LEFT(tbl_transaction[[#This Row],[Reference Number]],2)="DO",VLOOKUP(tbl_transaction[[#This Row],[Reference Number]],barang_keluar[],2,FALSE),""))</f>
        <v>46035</v>
      </c>
      <c r="C412" t="str">
        <f t="shared" si="6"/>
        <v>Inbound</v>
      </c>
      <c r="D412" t="str">
        <f>IF(tbl_transaction[[#This Row],[Type]]="Inbound",VLOOKUP(tbl_transaction[[#This Row],[Reference Number]],barang_masuk[],4,FALSE),IF(tbl_transaction[[#This Row],[Type]]="Outbound",VLOOKUP(tbl_transaction[[#This Row],[Reference Number]],barang_keluar[],4,FALSE),""))</f>
        <v>HOM003</v>
      </c>
      <c r="E412" t="str">
        <f>IF(tbl_transaction[[#This Row],[Type]]="Inbound",VLOOKUP(tbl_transaction[[#This Row],[Reference Number]],barang_masuk[],5,FALSE),IF(tbl_transaction[[#This Row],[Type]]="Outbound",VLOOKUP(tbl_transaction[[#This Row],[Reference Number]],barang_keluar[],5,FALSE),""))</f>
        <v>Sunlight Home Care Variant 3</v>
      </c>
      <c r="F412">
        <f>IF(tbl_transaction[[#This Row],[Type]]="Inbound",VLOOKUP(tbl_transaction[[#This Row],[Reference Number]],barang_masuk[],6,FALSE),IF(tbl_transaction[[#This Row],[Type]]="Outbound",VLOOKUP(tbl_transaction[[#This Row],[Reference Number]],barang_keluar[],6,FALSE),""))</f>
        <v>50</v>
      </c>
      <c r="G412" t="str">
        <f>IF(tbl_transaction[[#This Row],[Type]]="Inbound",VLOOKUP(tbl_transaction[[#This Row],[Reference Number]],barang_masuk[],7,FALSE),IF(tbl_transaction[[#This Row],[Type]]="Outbound",VLOOKUP(tbl_transaction[[#This Row],[Reference Number]],barang_keluar[],7,FALSE),""))</f>
        <v>Pack</v>
      </c>
      <c r="H412" t="str">
        <f>IF(tbl_transaction[[#This Row],[Type]]="Inbound",VLOOKUP(tbl_transaction[[#This Row],[Reference Number]],barang_masuk[],3,FALSE),IF(tbl_transaction[[#This Row],[Type]]="Outbound",VLOOKUP(tbl_transaction[[#This Row],[Reference Number]],barang_keluar[],3,FALSE),""))</f>
        <v>PT Supplier 14</v>
      </c>
      <c r="I412" t="str">
        <f>IF(D412='Kartu Stok'!$B$2,COUNTIF($D$3:D412,'Kartu Stok'!$B$2),"")</f>
        <v/>
      </c>
      <c r="L412"/>
    </row>
    <row r="413" spans="1:12" ht="14.5" x14ac:dyDescent="0.35">
      <c r="A413" s="2" t="s">
        <v>890</v>
      </c>
      <c r="B413" s="5">
        <f>IF(LEFT(tbl_transaction[[#This Row],[Reference Number]],2)="GR",VLOOKUP(tbl_transaction[[#This Row],[Reference Number]],barang_masuk[],2,FALSE),IF(LEFT(tbl_transaction[[#This Row],[Reference Number]],2)="DO",VLOOKUP(tbl_transaction[[#This Row],[Reference Number]],barang_keluar[],2,FALSE),""))</f>
        <v>46149</v>
      </c>
      <c r="C413" t="str">
        <f t="shared" si="6"/>
        <v>Inbound</v>
      </c>
      <c r="D413" t="str">
        <f>IF(tbl_transaction[[#This Row],[Type]]="Inbound",VLOOKUP(tbl_transaction[[#This Row],[Reference Number]],barang_masuk[],4,FALSE),IF(tbl_transaction[[#This Row],[Type]]="Outbound",VLOOKUP(tbl_transaction[[#This Row],[Reference Number]],barang_keluar[],4,FALSE),""))</f>
        <v>PER021</v>
      </c>
      <c r="E413" t="str">
        <f>IF(tbl_transaction[[#This Row],[Type]]="Inbound",VLOOKUP(tbl_transaction[[#This Row],[Reference Number]],barang_masuk[],5,FALSE),IF(tbl_transaction[[#This Row],[Type]]="Outbound",VLOOKUP(tbl_transaction[[#This Row],[Reference Number]],barang_keluar[],5,FALSE),""))</f>
        <v>Sunsilk Personal Care Variant 21</v>
      </c>
      <c r="F413">
        <f>IF(tbl_transaction[[#This Row],[Type]]="Inbound",VLOOKUP(tbl_transaction[[#This Row],[Reference Number]],barang_masuk[],6,FALSE),IF(tbl_transaction[[#This Row],[Type]]="Outbound",VLOOKUP(tbl_transaction[[#This Row],[Reference Number]],barang_keluar[],6,FALSE),""))</f>
        <v>200</v>
      </c>
      <c r="G413" t="str">
        <f>IF(tbl_transaction[[#This Row],[Type]]="Inbound",VLOOKUP(tbl_transaction[[#This Row],[Reference Number]],barang_masuk[],7,FALSE),IF(tbl_transaction[[#This Row],[Type]]="Outbound",VLOOKUP(tbl_transaction[[#This Row],[Reference Number]],barang_keluar[],7,FALSE),""))</f>
        <v>Bottle</v>
      </c>
      <c r="H413" t="str">
        <f>IF(tbl_transaction[[#This Row],[Type]]="Inbound",VLOOKUP(tbl_transaction[[#This Row],[Reference Number]],barang_masuk[],3,FALSE),IF(tbl_transaction[[#This Row],[Type]]="Outbound",VLOOKUP(tbl_transaction[[#This Row],[Reference Number]],barang_keluar[],3,FALSE),""))</f>
        <v>PT Supplier 07</v>
      </c>
      <c r="I413" t="str">
        <f>IF(D413='Kartu Stok'!$B$2,COUNTIF($D$3:D413,'Kartu Stok'!$B$2),"")</f>
        <v/>
      </c>
      <c r="L413"/>
    </row>
    <row r="414" spans="1:12" ht="14.5" x14ac:dyDescent="0.35">
      <c r="A414" s="2" t="s">
        <v>891</v>
      </c>
      <c r="B414" s="5">
        <f>IF(LEFT(tbl_transaction[[#This Row],[Reference Number]],2)="GR",VLOOKUP(tbl_transaction[[#This Row],[Reference Number]],barang_masuk[],2,FALSE),IF(LEFT(tbl_transaction[[#This Row],[Reference Number]],2)="DO",VLOOKUP(tbl_transaction[[#This Row],[Reference Number]],barang_keluar[],2,FALSE),""))</f>
        <v>46145</v>
      </c>
      <c r="C414" t="str">
        <f t="shared" si="6"/>
        <v>Inbound</v>
      </c>
      <c r="D414" t="str">
        <f>IF(tbl_transaction[[#This Row],[Type]]="Inbound",VLOOKUP(tbl_transaction[[#This Row],[Reference Number]],barang_masuk[],4,FALSE),IF(tbl_transaction[[#This Row],[Type]]="Outbound",VLOOKUP(tbl_transaction[[#This Row],[Reference Number]],barang_keluar[],4,FALSE),""))</f>
        <v>BAB020</v>
      </c>
      <c r="E414" t="str">
        <f>IF(tbl_transaction[[#This Row],[Type]]="Inbound",VLOOKUP(tbl_transaction[[#This Row],[Reference Number]],barang_masuk[],5,FALSE),IF(tbl_transaction[[#This Row],[Type]]="Outbound",VLOOKUP(tbl_transaction[[#This Row],[Reference Number]],barang_keluar[],5,FALSE),""))</f>
        <v>Zwitsal Baby Care Variant 20</v>
      </c>
      <c r="F414">
        <f>IF(tbl_transaction[[#This Row],[Type]]="Inbound",VLOOKUP(tbl_transaction[[#This Row],[Reference Number]],barang_masuk[],6,FALSE),IF(tbl_transaction[[#This Row],[Type]]="Outbound",VLOOKUP(tbl_transaction[[#This Row],[Reference Number]],barang_keluar[],6,FALSE),""))</f>
        <v>30</v>
      </c>
      <c r="G414" t="str">
        <f>IF(tbl_transaction[[#This Row],[Type]]="Inbound",VLOOKUP(tbl_transaction[[#This Row],[Reference Number]],barang_masuk[],7,FALSE),IF(tbl_transaction[[#This Row],[Type]]="Outbound",VLOOKUP(tbl_transaction[[#This Row],[Reference Number]],barang_keluar[],7,FALSE),""))</f>
        <v>Pack</v>
      </c>
      <c r="H414" t="str">
        <f>IF(tbl_transaction[[#This Row],[Type]]="Inbound",VLOOKUP(tbl_transaction[[#This Row],[Reference Number]],barang_masuk[],3,FALSE),IF(tbl_transaction[[#This Row],[Type]]="Outbound",VLOOKUP(tbl_transaction[[#This Row],[Reference Number]],barang_keluar[],3,FALSE),""))</f>
        <v>PT Supplier 11</v>
      </c>
      <c r="I414" t="str">
        <f>IF(D414='Kartu Stok'!$B$2,COUNTIF($D$3:D414,'Kartu Stok'!$B$2),"")</f>
        <v/>
      </c>
      <c r="L414"/>
    </row>
    <row r="415" spans="1:12" ht="14.5" x14ac:dyDescent="0.35">
      <c r="A415" s="2" t="s">
        <v>892</v>
      </c>
      <c r="B415" s="5">
        <f>IF(LEFT(tbl_transaction[[#This Row],[Reference Number]],2)="GR",VLOOKUP(tbl_transaction[[#This Row],[Reference Number]],barang_masuk[],2,FALSE),IF(LEFT(tbl_transaction[[#This Row],[Reference Number]],2)="DO",VLOOKUP(tbl_transaction[[#This Row],[Reference Number]],barang_keluar[],2,FALSE),""))</f>
        <v>46039</v>
      </c>
      <c r="C415" t="str">
        <f t="shared" si="6"/>
        <v>Inbound</v>
      </c>
      <c r="D415" t="str">
        <f>IF(tbl_transaction[[#This Row],[Type]]="Inbound",VLOOKUP(tbl_transaction[[#This Row],[Reference Number]],barang_masuk[],4,FALSE),IF(tbl_transaction[[#This Row],[Type]]="Outbound",VLOOKUP(tbl_transaction[[#This Row],[Reference Number]],barang_keluar[],4,FALSE),""))</f>
        <v>PER016</v>
      </c>
      <c r="E415" t="str">
        <f>IF(tbl_transaction[[#This Row],[Type]]="Inbound",VLOOKUP(tbl_transaction[[#This Row],[Reference Number]],barang_masuk[],5,FALSE),IF(tbl_transaction[[#This Row],[Type]]="Outbound",VLOOKUP(tbl_transaction[[#This Row],[Reference Number]],barang_keluar[],5,FALSE),""))</f>
        <v>Lifebuoy Personal Care Variant 16</v>
      </c>
      <c r="F415">
        <f>IF(tbl_transaction[[#This Row],[Type]]="Inbound",VLOOKUP(tbl_transaction[[#This Row],[Reference Number]],barang_masuk[],6,FALSE),IF(tbl_transaction[[#This Row],[Type]]="Outbound",VLOOKUP(tbl_transaction[[#This Row],[Reference Number]],barang_keluar[],6,FALSE),""))</f>
        <v>100</v>
      </c>
      <c r="G415" t="str">
        <f>IF(tbl_transaction[[#This Row],[Type]]="Inbound",VLOOKUP(tbl_transaction[[#This Row],[Reference Number]],barang_masuk[],7,FALSE),IF(tbl_transaction[[#This Row],[Type]]="Outbound",VLOOKUP(tbl_transaction[[#This Row],[Reference Number]],barang_keluar[],7,FALSE),""))</f>
        <v>Bottle</v>
      </c>
      <c r="H415" t="str">
        <f>IF(tbl_transaction[[#This Row],[Type]]="Inbound",VLOOKUP(tbl_transaction[[#This Row],[Reference Number]],barang_masuk[],3,FALSE),IF(tbl_transaction[[#This Row],[Type]]="Outbound",VLOOKUP(tbl_transaction[[#This Row],[Reference Number]],barang_keluar[],3,FALSE),""))</f>
        <v>PT Supplier 11</v>
      </c>
      <c r="I415" t="str">
        <f>IF(D415='Kartu Stok'!$B$2,COUNTIF($D$3:D415,'Kartu Stok'!$B$2),"")</f>
        <v/>
      </c>
      <c r="L415"/>
    </row>
    <row r="416" spans="1:12" ht="14.5" x14ac:dyDescent="0.35">
      <c r="A416" s="2" t="s">
        <v>893</v>
      </c>
      <c r="B416" s="5">
        <f>IF(LEFT(tbl_transaction[[#This Row],[Reference Number]],2)="GR",VLOOKUP(tbl_transaction[[#This Row],[Reference Number]],barang_masuk[],2,FALSE),IF(LEFT(tbl_transaction[[#This Row],[Reference Number]],2)="DO",VLOOKUP(tbl_transaction[[#This Row],[Reference Number]],barang_keluar[],2,FALSE),""))</f>
        <v>46137</v>
      </c>
      <c r="C416" t="str">
        <f t="shared" si="6"/>
        <v>Inbound</v>
      </c>
      <c r="D416" t="str">
        <f>IF(tbl_transaction[[#This Row],[Type]]="Inbound",VLOOKUP(tbl_transaction[[#This Row],[Reference Number]],barang_masuk[],4,FALSE),IF(tbl_transaction[[#This Row],[Type]]="Outbound",VLOOKUP(tbl_transaction[[#This Row],[Reference Number]],barang_keluar[],4,FALSE),""))</f>
        <v>HOM015</v>
      </c>
      <c r="E416" t="str">
        <f>IF(tbl_transaction[[#This Row],[Type]]="Inbound",VLOOKUP(tbl_transaction[[#This Row],[Reference Number]],barang_masuk[],5,FALSE),IF(tbl_transaction[[#This Row],[Type]]="Outbound",VLOOKUP(tbl_transaction[[#This Row],[Reference Number]],barang_keluar[],5,FALSE),""))</f>
        <v>Sunlight Home Care Variant 15</v>
      </c>
      <c r="F416">
        <f>IF(tbl_transaction[[#This Row],[Type]]="Inbound",VLOOKUP(tbl_transaction[[#This Row],[Reference Number]],barang_masuk[],6,FALSE),IF(tbl_transaction[[#This Row],[Type]]="Outbound",VLOOKUP(tbl_transaction[[#This Row],[Reference Number]],barang_keluar[],6,FALSE),""))</f>
        <v>100</v>
      </c>
      <c r="G416" t="str">
        <f>IF(tbl_transaction[[#This Row],[Type]]="Inbound",VLOOKUP(tbl_transaction[[#This Row],[Reference Number]],barang_masuk[],7,FALSE),IF(tbl_transaction[[#This Row],[Type]]="Outbound",VLOOKUP(tbl_transaction[[#This Row],[Reference Number]],barang_keluar[],7,FALSE),""))</f>
        <v>Pack</v>
      </c>
      <c r="H416" t="str">
        <f>IF(tbl_transaction[[#This Row],[Type]]="Inbound",VLOOKUP(tbl_transaction[[#This Row],[Reference Number]],barang_masuk[],3,FALSE),IF(tbl_transaction[[#This Row],[Type]]="Outbound",VLOOKUP(tbl_transaction[[#This Row],[Reference Number]],barang_keluar[],3,FALSE),""))</f>
        <v>PT Supplier 27</v>
      </c>
      <c r="I416" t="str">
        <f>IF(D416='Kartu Stok'!$B$2,COUNTIF($D$3:D416,'Kartu Stok'!$B$2),"")</f>
        <v/>
      </c>
      <c r="L416"/>
    </row>
    <row r="417" spans="1:12" ht="14.5" x14ac:dyDescent="0.35">
      <c r="A417" s="2" t="s">
        <v>894</v>
      </c>
      <c r="B417" s="5">
        <f>IF(LEFT(tbl_transaction[[#This Row],[Reference Number]],2)="GR",VLOOKUP(tbl_transaction[[#This Row],[Reference Number]],barang_masuk[],2,FALSE),IF(LEFT(tbl_transaction[[#This Row],[Reference Number]],2)="DO",VLOOKUP(tbl_transaction[[#This Row],[Reference Number]],barang_keluar[],2,FALSE),""))</f>
        <v>46072</v>
      </c>
      <c r="C417" t="str">
        <f t="shared" si="6"/>
        <v>Inbound</v>
      </c>
      <c r="D417" t="str">
        <f>IF(tbl_transaction[[#This Row],[Type]]="Inbound",VLOOKUP(tbl_transaction[[#This Row],[Reference Number]],barang_masuk[],4,FALSE),IF(tbl_transaction[[#This Row],[Type]]="Outbound",VLOOKUP(tbl_transaction[[#This Row],[Reference Number]],barang_keluar[],4,FALSE),""))</f>
        <v>HOM008</v>
      </c>
      <c r="E417" t="str">
        <f>IF(tbl_transaction[[#This Row],[Type]]="Inbound",VLOOKUP(tbl_transaction[[#This Row],[Reference Number]],barang_masuk[],5,FALSE),IF(tbl_transaction[[#This Row],[Type]]="Outbound",VLOOKUP(tbl_transaction[[#This Row],[Reference Number]],barang_keluar[],5,FALSE),""))</f>
        <v>Rinso Home Care Variant 8</v>
      </c>
      <c r="F417">
        <f>IF(tbl_transaction[[#This Row],[Type]]="Inbound",VLOOKUP(tbl_transaction[[#This Row],[Reference Number]],barang_masuk[],6,FALSE),IF(tbl_transaction[[#This Row],[Type]]="Outbound",VLOOKUP(tbl_transaction[[#This Row],[Reference Number]],barang_keluar[],6,FALSE),""))</f>
        <v>80</v>
      </c>
      <c r="G417" t="str">
        <f>IF(tbl_transaction[[#This Row],[Type]]="Inbound",VLOOKUP(tbl_transaction[[#This Row],[Reference Number]],barang_masuk[],7,FALSE),IF(tbl_transaction[[#This Row],[Type]]="Outbound",VLOOKUP(tbl_transaction[[#This Row],[Reference Number]],barang_keluar[],7,FALSE),""))</f>
        <v>Pack</v>
      </c>
      <c r="H417" t="str">
        <f>IF(tbl_transaction[[#This Row],[Type]]="Inbound",VLOOKUP(tbl_transaction[[#This Row],[Reference Number]],barang_masuk[],3,FALSE),IF(tbl_transaction[[#This Row],[Type]]="Outbound",VLOOKUP(tbl_transaction[[#This Row],[Reference Number]],barang_keluar[],3,FALSE),""))</f>
        <v>PT Supplier 19</v>
      </c>
      <c r="I417" t="str">
        <f>IF(D417='Kartu Stok'!$B$2,COUNTIF($D$3:D417,'Kartu Stok'!$B$2),"")</f>
        <v/>
      </c>
      <c r="L417"/>
    </row>
    <row r="418" spans="1:12" ht="14.5" x14ac:dyDescent="0.35">
      <c r="A418" s="2" t="s">
        <v>895</v>
      </c>
      <c r="B418" s="5">
        <f>IF(LEFT(tbl_transaction[[#This Row],[Reference Number]],2)="GR",VLOOKUP(tbl_transaction[[#This Row],[Reference Number]],barang_masuk[],2,FALSE),IF(LEFT(tbl_transaction[[#This Row],[Reference Number]],2)="DO",VLOOKUP(tbl_transaction[[#This Row],[Reference Number]],barang_keluar[],2,FALSE),""))</f>
        <v>46157</v>
      </c>
      <c r="C418" t="str">
        <f t="shared" si="6"/>
        <v>Inbound</v>
      </c>
      <c r="D418" t="str">
        <f>IF(tbl_transaction[[#This Row],[Type]]="Inbound",VLOOKUP(tbl_transaction[[#This Row],[Reference Number]],barang_masuk[],4,FALSE),IF(tbl_transaction[[#This Row],[Type]]="Outbound",VLOOKUP(tbl_transaction[[#This Row],[Reference Number]],barang_keluar[],4,FALSE),""))</f>
        <v>BAB010</v>
      </c>
      <c r="E418" t="str">
        <f>IF(tbl_transaction[[#This Row],[Type]]="Inbound",VLOOKUP(tbl_transaction[[#This Row],[Reference Number]],barang_masuk[],5,FALSE),IF(tbl_transaction[[#This Row],[Type]]="Outbound",VLOOKUP(tbl_transaction[[#This Row],[Reference Number]],barang_keluar[],5,FALSE),""))</f>
        <v>Zwitsal Baby Care Variant 10</v>
      </c>
      <c r="F418">
        <f>IF(tbl_transaction[[#This Row],[Type]]="Inbound",VLOOKUP(tbl_transaction[[#This Row],[Reference Number]],barang_masuk[],6,FALSE),IF(tbl_transaction[[#This Row],[Type]]="Outbound",VLOOKUP(tbl_transaction[[#This Row],[Reference Number]],barang_keluar[],6,FALSE),""))</f>
        <v>150</v>
      </c>
      <c r="G418" t="str">
        <f>IF(tbl_transaction[[#This Row],[Type]]="Inbound",VLOOKUP(tbl_transaction[[#This Row],[Reference Number]],barang_masuk[],7,FALSE),IF(tbl_transaction[[#This Row],[Type]]="Outbound",VLOOKUP(tbl_transaction[[#This Row],[Reference Number]],barang_keluar[],7,FALSE),""))</f>
        <v>Pack</v>
      </c>
      <c r="H418" t="str">
        <f>IF(tbl_transaction[[#This Row],[Type]]="Inbound",VLOOKUP(tbl_transaction[[#This Row],[Reference Number]],barang_masuk[],3,FALSE),IF(tbl_transaction[[#This Row],[Type]]="Outbound",VLOOKUP(tbl_transaction[[#This Row],[Reference Number]],barang_keluar[],3,FALSE),""))</f>
        <v>PT Supplier 27</v>
      </c>
      <c r="I418" t="str">
        <f>IF(D418='Kartu Stok'!$B$2,COUNTIF($D$3:D418,'Kartu Stok'!$B$2),"")</f>
        <v/>
      </c>
      <c r="L418"/>
    </row>
    <row r="419" spans="1:12" ht="14.5" x14ac:dyDescent="0.35">
      <c r="A419" s="2" t="s">
        <v>896</v>
      </c>
      <c r="B419" s="5">
        <f>IF(LEFT(tbl_transaction[[#This Row],[Reference Number]],2)="GR",VLOOKUP(tbl_transaction[[#This Row],[Reference Number]],barang_masuk[],2,FALSE),IF(LEFT(tbl_transaction[[#This Row],[Reference Number]],2)="DO",VLOOKUP(tbl_transaction[[#This Row],[Reference Number]],barang_keluar[],2,FALSE),""))</f>
        <v>46171</v>
      </c>
      <c r="C419" t="str">
        <f t="shared" si="6"/>
        <v>Inbound</v>
      </c>
      <c r="D419" t="str">
        <f>IF(tbl_transaction[[#This Row],[Type]]="Inbound",VLOOKUP(tbl_transaction[[#This Row],[Reference Number]],barang_masuk[],4,FALSE),IF(tbl_transaction[[#This Row],[Type]]="Outbound",VLOOKUP(tbl_transaction[[#This Row],[Reference Number]],barang_keluar[],4,FALSE),""))</f>
        <v>BEV018</v>
      </c>
      <c r="E419" t="str">
        <f>IF(tbl_transaction[[#This Row],[Type]]="Inbound",VLOOKUP(tbl_transaction[[#This Row],[Reference Number]],barang_masuk[],5,FALSE),IF(tbl_transaction[[#This Row],[Type]]="Outbound",VLOOKUP(tbl_transaction[[#This Row],[Reference Number]],barang_keluar[],5,FALSE),""))</f>
        <v>Sosro Beverage Variant 18</v>
      </c>
      <c r="F419">
        <f>IF(tbl_transaction[[#This Row],[Type]]="Inbound",VLOOKUP(tbl_transaction[[#This Row],[Reference Number]],barang_masuk[],6,FALSE),IF(tbl_transaction[[#This Row],[Type]]="Outbound",VLOOKUP(tbl_transaction[[#This Row],[Reference Number]],barang_keluar[],6,FALSE),""))</f>
        <v>100</v>
      </c>
      <c r="G419" t="str">
        <f>IF(tbl_transaction[[#This Row],[Type]]="Inbound",VLOOKUP(tbl_transaction[[#This Row],[Reference Number]],barang_masuk[],7,FALSE),IF(tbl_transaction[[#This Row],[Type]]="Outbound",VLOOKUP(tbl_transaction[[#This Row],[Reference Number]],barang_keluar[],7,FALSE),""))</f>
        <v>Bottle</v>
      </c>
      <c r="H419" t="str">
        <f>IF(tbl_transaction[[#This Row],[Type]]="Inbound",VLOOKUP(tbl_transaction[[#This Row],[Reference Number]],barang_masuk[],3,FALSE),IF(tbl_transaction[[#This Row],[Type]]="Outbound",VLOOKUP(tbl_transaction[[#This Row],[Reference Number]],barang_keluar[],3,FALSE),""))</f>
        <v>PT Supplier 11</v>
      </c>
      <c r="I419" t="str">
        <f>IF(D419='Kartu Stok'!$B$2,COUNTIF($D$3:D419,'Kartu Stok'!$B$2),"")</f>
        <v/>
      </c>
      <c r="L419"/>
    </row>
    <row r="420" spans="1:12" ht="14.5" x14ac:dyDescent="0.35">
      <c r="A420" s="2" t="s">
        <v>897</v>
      </c>
      <c r="B420" s="5">
        <f>IF(LEFT(tbl_transaction[[#This Row],[Reference Number]],2)="GR",VLOOKUP(tbl_transaction[[#This Row],[Reference Number]],barang_masuk[],2,FALSE),IF(LEFT(tbl_transaction[[#This Row],[Reference Number]],2)="DO",VLOOKUP(tbl_transaction[[#This Row],[Reference Number]],barang_keluar[],2,FALSE),""))</f>
        <v>46042</v>
      </c>
      <c r="C420" t="str">
        <f t="shared" si="6"/>
        <v>Inbound</v>
      </c>
      <c r="D420" t="str">
        <f>IF(tbl_transaction[[#This Row],[Type]]="Inbound",VLOOKUP(tbl_transaction[[#This Row],[Reference Number]],barang_masuk[],4,FALSE),IF(tbl_transaction[[#This Row],[Type]]="Outbound",VLOOKUP(tbl_transaction[[#This Row],[Reference Number]],barang_keluar[],4,FALSE),""))</f>
        <v>DAR015</v>
      </c>
      <c r="E420" t="str">
        <f>IF(tbl_transaction[[#This Row],[Type]]="Inbound",VLOOKUP(tbl_transaction[[#This Row],[Reference Number]],barang_masuk[],5,FALSE),IF(tbl_transaction[[#This Row],[Type]]="Outbound",VLOOKUP(tbl_transaction[[#This Row],[Reference Number]],barang_keluar[],5,FALSE),""))</f>
        <v>Ultra Milk Dairy Variant 15</v>
      </c>
      <c r="F420">
        <f>IF(tbl_transaction[[#This Row],[Type]]="Inbound",VLOOKUP(tbl_transaction[[#This Row],[Reference Number]],barang_masuk[],6,FALSE),IF(tbl_transaction[[#This Row],[Type]]="Outbound",VLOOKUP(tbl_transaction[[#This Row],[Reference Number]],barang_keluar[],6,FALSE),""))</f>
        <v>50</v>
      </c>
      <c r="G420" t="str">
        <f>IF(tbl_transaction[[#This Row],[Type]]="Inbound",VLOOKUP(tbl_transaction[[#This Row],[Reference Number]],barang_masuk[],7,FALSE),IF(tbl_transaction[[#This Row],[Type]]="Outbound",VLOOKUP(tbl_transaction[[#This Row],[Reference Number]],barang_keluar[],7,FALSE),""))</f>
        <v>Box</v>
      </c>
      <c r="H420" t="str">
        <f>IF(tbl_transaction[[#This Row],[Type]]="Inbound",VLOOKUP(tbl_transaction[[#This Row],[Reference Number]],barang_masuk[],3,FALSE),IF(tbl_transaction[[#This Row],[Type]]="Outbound",VLOOKUP(tbl_transaction[[#This Row],[Reference Number]],barang_keluar[],3,FALSE),""))</f>
        <v>PT Supplier 10</v>
      </c>
      <c r="I420" t="str">
        <f>IF(D420='Kartu Stok'!$B$2,COUNTIF($D$3:D420,'Kartu Stok'!$B$2),"")</f>
        <v/>
      </c>
      <c r="L420"/>
    </row>
    <row r="421" spans="1:12" ht="14.5" x14ac:dyDescent="0.35">
      <c r="A421" s="2" t="s">
        <v>898</v>
      </c>
      <c r="B421" s="5">
        <f>IF(LEFT(tbl_transaction[[#This Row],[Reference Number]],2)="GR",VLOOKUP(tbl_transaction[[#This Row],[Reference Number]],barang_masuk[],2,FALSE),IF(LEFT(tbl_transaction[[#This Row],[Reference Number]],2)="DO",VLOOKUP(tbl_transaction[[#This Row],[Reference Number]],barang_keluar[],2,FALSE),""))</f>
        <v>46121</v>
      </c>
      <c r="C421" t="str">
        <f t="shared" si="6"/>
        <v>Inbound</v>
      </c>
      <c r="D421" t="str">
        <f>IF(tbl_transaction[[#This Row],[Type]]="Inbound",VLOOKUP(tbl_transaction[[#This Row],[Reference Number]],barang_masuk[],4,FALSE),IF(tbl_transaction[[#This Row],[Type]]="Outbound",VLOOKUP(tbl_transaction[[#This Row],[Reference Number]],barang_keluar[],4,FALSE),""))</f>
        <v>BEV028</v>
      </c>
      <c r="E421" t="str">
        <f>IF(tbl_transaction[[#This Row],[Type]]="Inbound",VLOOKUP(tbl_transaction[[#This Row],[Reference Number]],barang_masuk[],5,FALSE),IF(tbl_transaction[[#This Row],[Type]]="Outbound",VLOOKUP(tbl_transaction[[#This Row],[Reference Number]],barang_keluar[],5,FALSE),""))</f>
        <v>Pocari Beverage Variant 28</v>
      </c>
      <c r="F421">
        <f>IF(tbl_transaction[[#This Row],[Type]]="Inbound",VLOOKUP(tbl_transaction[[#This Row],[Reference Number]],barang_masuk[],6,FALSE),IF(tbl_transaction[[#This Row],[Type]]="Outbound",VLOOKUP(tbl_transaction[[#This Row],[Reference Number]],barang_keluar[],6,FALSE),""))</f>
        <v>80</v>
      </c>
      <c r="G421" t="str">
        <f>IF(tbl_transaction[[#This Row],[Type]]="Inbound",VLOOKUP(tbl_transaction[[#This Row],[Reference Number]],barang_masuk[],7,FALSE),IF(tbl_transaction[[#This Row],[Type]]="Outbound",VLOOKUP(tbl_transaction[[#This Row],[Reference Number]],barang_keluar[],7,FALSE),""))</f>
        <v>Bottle</v>
      </c>
      <c r="H421" t="str">
        <f>IF(tbl_transaction[[#This Row],[Type]]="Inbound",VLOOKUP(tbl_transaction[[#This Row],[Reference Number]],barang_masuk[],3,FALSE),IF(tbl_transaction[[#This Row],[Type]]="Outbound",VLOOKUP(tbl_transaction[[#This Row],[Reference Number]],barang_keluar[],3,FALSE),""))</f>
        <v>PT Supplier 05</v>
      </c>
      <c r="I421" t="str">
        <f>IF(D421='Kartu Stok'!$B$2,COUNTIF($D$3:D421,'Kartu Stok'!$B$2),"")</f>
        <v/>
      </c>
      <c r="L421"/>
    </row>
    <row r="422" spans="1:12" ht="14.5" x14ac:dyDescent="0.35">
      <c r="A422" s="2" t="s">
        <v>899</v>
      </c>
      <c r="B422" s="5">
        <f>IF(LEFT(tbl_transaction[[#This Row],[Reference Number]],2)="GR",VLOOKUP(tbl_transaction[[#This Row],[Reference Number]],barang_masuk[],2,FALSE),IF(LEFT(tbl_transaction[[#This Row],[Reference Number]],2)="DO",VLOOKUP(tbl_transaction[[#This Row],[Reference Number]],barang_keluar[],2,FALSE),""))</f>
        <v>46163</v>
      </c>
      <c r="C422" t="str">
        <f t="shared" si="6"/>
        <v>Inbound</v>
      </c>
      <c r="D422" t="str">
        <f>IF(tbl_transaction[[#This Row],[Type]]="Inbound",VLOOKUP(tbl_transaction[[#This Row],[Reference Number]],barang_masuk[],4,FALSE),IF(tbl_transaction[[#This Row],[Type]]="Outbound",VLOOKUP(tbl_transaction[[#This Row],[Reference Number]],barang_keluar[],4,FALSE),""))</f>
        <v>INS015</v>
      </c>
      <c r="E422" t="str">
        <f>IF(tbl_transaction[[#This Row],[Type]]="Inbound",VLOOKUP(tbl_transaction[[#This Row],[Reference Number]],barang_masuk[],5,FALSE),IF(tbl_transaction[[#This Row],[Type]]="Outbound",VLOOKUP(tbl_transaction[[#This Row],[Reference Number]],barang_keluar[],5,FALSE),""))</f>
        <v>Supermi Instant Food Variant 15</v>
      </c>
      <c r="F422">
        <f>IF(tbl_transaction[[#This Row],[Type]]="Inbound",VLOOKUP(tbl_transaction[[#This Row],[Reference Number]],barang_masuk[],6,FALSE),IF(tbl_transaction[[#This Row],[Type]]="Outbound",VLOOKUP(tbl_transaction[[#This Row],[Reference Number]],barang_keluar[],6,FALSE),""))</f>
        <v>100</v>
      </c>
      <c r="G422" t="str">
        <f>IF(tbl_transaction[[#This Row],[Type]]="Inbound",VLOOKUP(tbl_transaction[[#This Row],[Reference Number]],barang_masuk[],7,FALSE),IF(tbl_transaction[[#This Row],[Type]]="Outbound",VLOOKUP(tbl_transaction[[#This Row],[Reference Number]],barang_keluar[],7,FALSE),""))</f>
        <v>Pack</v>
      </c>
      <c r="H422" t="str">
        <f>IF(tbl_transaction[[#This Row],[Type]]="Inbound",VLOOKUP(tbl_transaction[[#This Row],[Reference Number]],barang_masuk[],3,FALSE),IF(tbl_transaction[[#This Row],[Type]]="Outbound",VLOOKUP(tbl_transaction[[#This Row],[Reference Number]],barang_keluar[],3,FALSE),""))</f>
        <v>PT Supplier 24</v>
      </c>
      <c r="I422" t="str">
        <f>IF(D422='Kartu Stok'!$B$2,COUNTIF($D$3:D422,'Kartu Stok'!$B$2),"")</f>
        <v/>
      </c>
      <c r="L422"/>
    </row>
    <row r="423" spans="1:12" ht="14.5" x14ac:dyDescent="0.35">
      <c r="A423" s="2" t="s">
        <v>900</v>
      </c>
      <c r="B423" s="5">
        <f>IF(LEFT(tbl_transaction[[#This Row],[Reference Number]],2)="GR",VLOOKUP(tbl_transaction[[#This Row],[Reference Number]],barang_masuk[],2,FALSE),IF(LEFT(tbl_transaction[[#This Row],[Reference Number]],2)="DO",VLOOKUP(tbl_transaction[[#This Row],[Reference Number]],barang_keluar[],2,FALSE),""))</f>
        <v>46186</v>
      </c>
      <c r="C423" t="str">
        <f t="shared" si="6"/>
        <v>Inbound</v>
      </c>
      <c r="D423" t="str">
        <f>IF(tbl_transaction[[#This Row],[Type]]="Inbound",VLOOKUP(tbl_transaction[[#This Row],[Reference Number]],barang_masuk[],4,FALSE),IF(tbl_transaction[[#This Row],[Type]]="Outbound",VLOOKUP(tbl_transaction[[#This Row],[Reference Number]],barang_keluar[],4,FALSE),""))</f>
        <v>DAR010</v>
      </c>
      <c r="E423" t="str">
        <f>IF(tbl_transaction[[#This Row],[Type]]="Inbound",VLOOKUP(tbl_transaction[[#This Row],[Reference Number]],barang_masuk[],5,FALSE),IF(tbl_transaction[[#This Row],[Type]]="Outbound",VLOOKUP(tbl_transaction[[#This Row],[Reference Number]],barang_keluar[],5,FALSE),""))</f>
        <v>Ultra Milk Dairy Variant 10</v>
      </c>
      <c r="F423">
        <f>IF(tbl_transaction[[#This Row],[Type]]="Inbound",VLOOKUP(tbl_transaction[[#This Row],[Reference Number]],barang_masuk[],6,FALSE),IF(tbl_transaction[[#This Row],[Type]]="Outbound",VLOOKUP(tbl_transaction[[#This Row],[Reference Number]],barang_keluar[],6,FALSE),""))</f>
        <v>150</v>
      </c>
      <c r="G423" t="str">
        <f>IF(tbl_transaction[[#This Row],[Type]]="Inbound",VLOOKUP(tbl_transaction[[#This Row],[Reference Number]],barang_masuk[],7,FALSE),IF(tbl_transaction[[#This Row],[Type]]="Outbound",VLOOKUP(tbl_transaction[[#This Row],[Reference Number]],barang_keluar[],7,FALSE),""))</f>
        <v>Box</v>
      </c>
      <c r="H423" t="str">
        <f>IF(tbl_transaction[[#This Row],[Type]]="Inbound",VLOOKUP(tbl_transaction[[#This Row],[Reference Number]],barang_masuk[],3,FALSE),IF(tbl_transaction[[#This Row],[Type]]="Outbound",VLOOKUP(tbl_transaction[[#This Row],[Reference Number]],barang_keluar[],3,FALSE),""))</f>
        <v>PT Supplier 28</v>
      </c>
      <c r="I423" t="str">
        <f>IF(D423='Kartu Stok'!$B$2,COUNTIF($D$3:D423,'Kartu Stok'!$B$2),"")</f>
        <v/>
      </c>
      <c r="L423"/>
    </row>
    <row r="424" spans="1:12" ht="14.5" x14ac:dyDescent="0.35">
      <c r="A424" s="2" t="s">
        <v>901</v>
      </c>
      <c r="B424" s="5">
        <f>IF(LEFT(tbl_transaction[[#This Row],[Reference Number]],2)="GR",VLOOKUP(tbl_transaction[[#This Row],[Reference Number]],barang_masuk[],2,FALSE),IF(LEFT(tbl_transaction[[#This Row],[Reference Number]],2)="DO",VLOOKUP(tbl_transaction[[#This Row],[Reference Number]],barang_keluar[],2,FALSE),""))</f>
        <v>46040</v>
      </c>
      <c r="C424" t="str">
        <f t="shared" si="6"/>
        <v>Inbound</v>
      </c>
      <c r="D424" t="str">
        <f>IF(tbl_transaction[[#This Row],[Type]]="Inbound",VLOOKUP(tbl_transaction[[#This Row],[Reference Number]],barang_masuk[],4,FALSE),IF(tbl_transaction[[#This Row],[Type]]="Outbound",VLOOKUP(tbl_transaction[[#This Row],[Reference Number]],barang_keluar[],4,FALSE),""))</f>
        <v>BEV010</v>
      </c>
      <c r="E424" t="str">
        <f>IF(tbl_transaction[[#This Row],[Type]]="Inbound",VLOOKUP(tbl_transaction[[#This Row],[Reference Number]],barang_masuk[],5,FALSE),IF(tbl_transaction[[#This Row],[Type]]="Outbound",VLOOKUP(tbl_transaction[[#This Row],[Reference Number]],barang_keluar[],5,FALSE),""))</f>
        <v>Coca Cola Beverage Variant 10</v>
      </c>
      <c r="F424">
        <f>IF(tbl_transaction[[#This Row],[Type]]="Inbound",VLOOKUP(tbl_transaction[[#This Row],[Reference Number]],barang_masuk[],6,FALSE),IF(tbl_transaction[[#This Row],[Type]]="Outbound",VLOOKUP(tbl_transaction[[#This Row],[Reference Number]],barang_keluar[],6,FALSE),""))</f>
        <v>120</v>
      </c>
      <c r="G424" t="str">
        <f>IF(tbl_transaction[[#This Row],[Type]]="Inbound",VLOOKUP(tbl_transaction[[#This Row],[Reference Number]],barang_masuk[],7,FALSE),IF(tbl_transaction[[#This Row],[Type]]="Outbound",VLOOKUP(tbl_transaction[[#This Row],[Reference Number]],barang_keluar[],7,FALSE),""))</f>
        <v>Bottle</v>
      </c>
      <c r="H424" t="str">
        <f>IF(tbl_transaction[[#This Row],[Type]]="Inbound",VLOOKUP(tbl_transaction[[#This Row],[Reference Number]],barang_masuk[],3,FALSE),IF(tbl_transaction[[#This Row],[Type]]="Outbound",VLOOKUP(tbl_transaction[[#This Row],[Reference Number]],barang_keluar[],3,FALSE),""))</f>
        <v>PT Supplier 10</v>
      </c>
      <c r="I424" t="str">
        <f>IF(D424='Kartu Stok'!$B$2,COUNTIF($D$3:D424,'Kartu Stok'!$B$2),"")</f>
        <v/>
      </c>
      <c r="L424"/>
    </row>
    <row r="425" spans="1:12" ht="14.5" x14ac:dyDescent="0.35">
      <c r="A425" s="2" t="s">
        <v>902</v>
      </c>
      <c r="B425" s="5">
        <f>IF(LEFT(tbl_transaction[[#This Row],[Reference Number]],2)="GR",VLOOKUP(tbl_transaction[[#This Row],[Reference Number]],barang_masuk[],2,FALSE),IF(LEFT(tbl_transaction[[#This Row],[Reference Number]],2)="DO",VLOOKUP(tbl_transaction[[#This Row],[Reference Number]],barang_keluar[],2,FALSE),""))</f>
        <v>46172</v>
      </c>
      <c r="C425" t="str">
        <f t="shared" si="6"/>
        <v>Inbound</v>
      </c>
      <c r="D425" t="str">
        <f>IF(tbl_transaction[[#This Row],[Type]]="Inbound",VLOOKUP(tbl_transaction[[#This Row],[Reference Number]],barang_masuk[],4,FALSE),IF(tbl_transaction[[#This Row],[Type]]="Outbound",VLOOKUP(tbl_transaction[[#This Row],[Reference Number]],barang_keluar[],4,FALSE),""))</f>
        <v>SNK017</v>
      </c>
      <c r="E425" t="str">
        <f>IF(tbl_transaction[[#This Row],[Type]]="Inbound",VLOOKUP(tbl_transaction[[#This Row],[Reference Number]],barang_masuk[],5,FALSE),IF(tbl_transaction[[#This Row],[Type]]="Outbound",VLOOKUP(tbl_transaction[[#This Row],[Reference Number]],barang_keluar[],5,FALSE),""))</f>
        <v>Qtela Snack Variant 17</v>
      </c>
      <c r="F425">
        <f>IF(tbl_transaction[[#This Row],[Type]]="Inbound",VLOOKUP(tbl_transaction[[#This Row],[Reference Number]],barang_masuk[],6,FALSE),IF(tbl_transaction[[#This Row],[Type]]="Outbound",VLOOKUP(tbl_transaction[[#This Row],[Reference Number]],barang_keluar[],6,FALSE),""))</f>
        <v>200</v>
      </c>
      <c r="G425" t="str">
        <f>IF(tbl_transaction[[#This Row],[Type]]="Inbound",VLOOKUP(tbl_transaction[[#This Row],[Reference Number]],barang_masuk[],7,FALSE),IF(tbl_transaction[[#This Row],[Type]]="Outbound",VLOOKUP(tbl_transaction[[#This Row],[Reference Number]],barang_keluar[],7,FALSE),""))</f>
        <v>Pack</v>
      </c>
      <c r="H425" t="str">
        <f>IF(tbl_transaction[[#This Row],[Type]]="Inbound",VLOOKUP(tbl_transaction[[#This Row],[Reference Number]],barang_masuk[],3,FALSE),IF(tbl_transaction[[#This Row],[Type]]="Outbound",VLOOKUP(tbl_transaction[[#This Row],[Reference Number]],barang_keluar[],3,FALSE),""))</f>
        <v>PT Supplier 07</v>
      </c>
      <c r="I425" t="str">
        <f>IF(D425='Kartu Stok'!$B$2,COUNTIF($D$3:D425,'Kartu Stok'!$B$2),"")</f>
        <v/>
      </c>
      <c r="L425"/>
    </row>
    <row r="426" spans="1:12" ht="14.5" x14ac:dyDescent="0.35">
      <c r="A426" s="2" t="s">
        <v>903</v>
      </c>
      <c r="B426" s="5">
        <f>IF(LEFT(tbl_transaction[[#This Row],[Reference Number]],2)="GR",VLOOKUP(tbl_transaction[[#This Row],[Reference Number]],barang_masuk[],2,FALSE),IF(LEFT(tbl_transaction[[#This Row],[Reference Number]],2)="DO",VLOOKUP(tbl_transaction[[#This Row],[Reference Number]],barang_keluar[],2,FALSE),""))</f>
        <v>46160</v>
      </c>
      <c r="C426" t="str">
        <f t="shared" si="6"/>
        <v>Inbound</v>
      </c>
      <c r="D426" t="str">
        <f>IF(tbl_transaction[[#This Row],[Type]]="Inbound",VLOOKUP(tbl_transaction[[#This Row],[Reference Number]],barang_masuk[],4,FALSE),IF(tbl_transaction[[#This Row],[Type]]="Outbound",VLOOKUP(tbl_transaction[[#This Row],[Reference Number]],barang_keluar[],4,FALSE),""))</f>
        <v>BAB011</v>
      </c>
      <c r="E426" t="str">
        <f>IF(tbl_transaction[[#This Row],[Type]]="Inbound",VLOOKUP(tbl_transaction[[#This Row],[Reference Number]],barang_masuk[],5,FALSE),IF(tbl_transaction[[#This Row],[Type]]="Outbound",VLOOKUP(tbl_transaction[[#This Row],[Reference Number]],barang_keluar[],5,FALSE),""))</f>
        <v>MamyPoko Baby Care Variant 11</v>
      </c>
      <c r="F426">
        <f>IF(tbl_transaction[[#This Row],[Type]]="Inbound",VLOOKUP(tbl_transaction[[#This Row],[Reference Number]],barang_masuk[],6,FALSE),IF(tbl_transaction[[#This Row],[Type]]="Outbound",VLOOKUP(tbl_transaction[[#This Row],[Reference Number]],barang_keluar[],6,FALSE),""))</f>
        <v>50</v>
      </c>
      <c r="G426" t="str">
        <f>IF(tbl_transaction[[#This Row],[Type]]="Inbound",VLOOKUP(tbl_transaction[[#This Row],[Reference Number]],barang_masuk[],7,FALSE),IF(tbl_transaction[[#This Row],[Type]]="Outbound",VLOOKUP(tbl_transaction[[#This Row],[Reference Number]],barang_keluar[],7,FALSE),""))</f>
        <v>Pack</v>
      </c>
      <c r="H426" t="str">
        <f>IF(tbl_transaction[[#This Row],[Type]]="Inbound",VLOOKUP(tbl_transaction[[#This Row],[Reference Number]],barang_masuk[],3,FALSE),IF(tbl_transaction[[#This Row],[Type]]="Outbound",VLOOKUP(tbl_transaction[[#This Row],[Reference Number]],barang_keluar[],3,FALSE),""))</f>
        <v>PT Supplier 33</v>
      </c>
      <c r="I426" t="str">
        <f>IF(D426='Kartu Stok'!$B$2,COUNTIF($D$3:D426,'Kartu Stok'!$B$2),"")</f>
        <v/>
      </c>
      <c r="L426"/>
    </row>
    <row r="427" spans="1:12" ht="14.5" x14ac:dyDescent="0.35">
      <c r="A427" s="2" t="s">
        <v>904</v>
      </c>
      <c r="B427" s="5">
        <f>IF(LEFT(tbl_transaction[[#This Row],[Reference Number]],2)="GR",VLOOKUP(tbl_transaction[[#This Row],[Reference Number]],barang_masuk[],2,FALSE),IF(LEFT(tbl_transaction[[#This Row],[Reference Number]],2)="DO",VLOOKUP(tbl_transaction[[#This Row],[Reference Number]],barang_keluar[],2,FALSE),""))</f>
        <v>46111</v>
      </c>
      <c r="C427" t="str">
        <f t="shared" si="6"/>
        <v>Inbound</v>
      </c>
      <c r="D427" t="str">
        <f>IF(tbl_transaction[[#This Row],[Type]]="Inbound",VLOOKUP(tbl_transaction[[#This Row],[Reference Number]],barang_masuk[],4,FALSE),IF(tbl_transaction[[#This Row],[Type]]="Outbound",VLOOKUP(tbl_transaction[[#This Row],[Reference Number]],barang_keluar[],4,FALSE),""))</f>
        <v>INS019</v>
      </c>
      <c r="E427" t="str">
        <f>IF(tbl_transaction[[#This Row],[Type]]="Inbound",VLOOKUP(tbl_transaction[[#This Row],[Reference Number]],barang_masuk[],5,FALSE),IF(tbl_transaction[[#This Row],[Type]]="Outbound",VLOOKUP(tbl_transaction[[#This Row],[Reference Number]],barang_keluar[],5,FALSE),""))</f>
        <v>Indomie Instant Food Variant 19</v>
      </c>
      <c r="F427">
        <f>IF(tbl_transaction[[#This Row],[Type]]="Inbound",VLOOKUP(tbl_transaction[[#This Row],[Reference Number]],barang_masuk[],6,FALSE),IF(tbl_transaction[[#This Row],[Type]]="Outbound",VLOOKUP(tbl_transaction[[#This Row],[Reference Number]],barang_keluar[],6,FALSE),""))</f>
        <v>100</v>
      </c>
      <c r="G427" t="str">
        <f>IF(tbl_transaction[[#This Row],[Type]]="Inbound",VLOOKUP(tbl_transaction[[#This Row],[Reference Number]],barang_masuk[],7,FALSE),IF(tbl_transaction[[#This Row],[Type]]="Outbound",VLOOKUP(tbl_transaction[[#This Row],[Reference Number]],barang_keluar[],7,FALSE),""))</f>
        <v>Pack</v>
      </c>
      <c r="H427" t="str">
        <f>IF(tbl_transaction[[#This Row],[Type]]="Inbound",VLOOKUP(tbl_transaction[[#This Row],[Reference Number]],barang_masuk[],3,FALSE),IF(tbl_transaction[[#This Row],[Type]]="Outbound",VLOOKUP(tbl_transaction[[#This Row],[Reference Number]],barang_keluar[],3,FALSE),""))</f>
        <v>PT Supplier 33</v>
      </c>
      <c r="I427" t="str">
        <f>IF(D427='Kartu Stok'!$B$2,COUNTIF($D$3:D427,'Kartu Stok'!$B$2),"")</f>
        <v/>
      </c>
      <c r="L427"/>
    </row>
    <row r="428" spans="1:12" ht="14.5" x14ac:dyDescent="0.35">
      <c r="A428" s="2" t="s">
        <v>905</v>
      </c>
      <c r="B428" s="5">
        <f>IF(LEFT(tbl_transaction[[#This Row],[Reference Number]],2)="GR",VLOOKUP(tbl_transaction[[#This Row],[Reference Number]],barang_masuk[],2,FALSE),IF(LEFT(tbl_transaction[[#This Row],[Reference Number]],2)="DO",VLOOKUP(tbl_transaction[[#This Row],[Reference Number]],barang_keluar[],2,FALSE),""))</f>
        <v>46026</v>
      </c>
      <c r="C428" t="str">
        <f t="shared" si="6"/>
        <v>Inbound</v>
      </c>
      <c r="D428" t="str">
        <f>IF(tbl_transaction[[#This Row],[Type]]="Inbound",VLOOKUP(tbl_transaction[[#This Row],[Reference Number]],barang_masuk[],4,FALSE),IF(tbl_transaction[[#This Row],[Type]]="Outbound",VLOOKUP(tbl_transaction[[#This Row],[Reference Number]],barang_keluar[],4,FALSE),""))</f>
        <v>INS008</v>
      </c>
      <c r="E428" t="str">
        <f>IF(tbl_transaction[[#This Row],[Type]]="Inbound",VLOOKUP(tbl_transaction[[#This Row],[Reference Number]],barang_masuk[],5,FALSE),IF(tbl_transaction[[#This Row],[Type]]="Outbound",VLOOKUP(tbl_transaction[[#This Row],[Reference Number]],barang_keluar[],5,FALSE),""))</f>
        <v>Indomie Instant Food Variant 8</v>
      </c>
      <c r="F428">
        <f>IF(tbl_transaction[[#This Row],[Type]]="Inbound",VLOOKUP(tbl_transaction[[#This Row],[Reference Number]],barang_masuk[],6,FALSE),IF(tbl_transaction[[#This Row],[Type]]="Outbound",VLOOKUP(tbl_transaction[[#This Row],[Reference Number]],barang_keluar[],6,FALSE),""))</f>
        <v>80</v>
      </c>
      <c r="G428" t="str">
        <f>IF(tbl_transaction[[#This Row],[Type]]="Inbound",VLOOKUP(tbl_transaction[[#This Row],[Reference Number]],barang_masuk[],7,FALSE),IF(tbl_transaction[[#This Row],[Type]]="Outbound",VLOOKUP(tbl_transaction[[#This Row],[Reference Number]],barang_keluar[],7,FALSE),""))</f>
        <v>Pack</v>
      </c>
      <c r="H428" t="str">
        <f>IF(tbl_transaction[[#This Row],[Type]]="Inbound",VLOOKUP(tbl_transaction[[#This Row],[Reference Number]],barang_masuk[],3,FALSE),IF(tbl_transaction[[#This Row],[Type]]="Outbound",VLOOKUP(tbl_transaction[[#This Row],[Reference Number]],barang_keluar[],3,FALSE),""))</f>
        <v>PT Supplier 30</v>
      </c>
      <c r="I428" t="str">
        <f>IF(D428='Kartu Stok'!$B$2,COUNTIF($D$3:D428,'Kartu Stok'!$B$2),"")</f>
        <v/>
      </c>
      <c r="L428"/>
    </row>
    <row r="429" spans="1:12" ht="14.5" x14ac:dyDescent="0.35">
      <c r="A429" s="2" t="s">
        <v>906</v>
      </c>
      <c r="B429" s="5">
        <f>IF(LEFT(tbl_transaction[[#This Row],[Reference Number]],2)="GR",VLOOKUP(tbl_transaction[[#This Row],[Reference Number]],barang_masuk[],2,FALSE),IF(LEFT(tbl_transaction[[#This Row],[Reference Number]],2)="DO",VLOOKUP(tbl_transaction[[#This Row],[Reference Number]],barang_keluar[],2,FALSE),""))</f>
        <v>46080</v>
      </c>
      <c r="C429" t="str">
        <f t="shared" si="6"/>
        <v>Inbound</v>
      </c>
      <c r="D429" t="str">
        <f>IF(tbl_transaction[[#This Row],[Type]]="Inbound",VLOOKUP(tbl_transaction[[#This Row],[Reference Number]],barang_masuk[],4,FALSE),IF(tbl_transaction[[#This Row],[Type]]="Outbound",VLOOKUP(tbl_transaction[[#This Row],[Reference Number]],barang_keluar[],4,FALSE),""))</f>
        <v>HOM003</v>
      </c>
      <c r="E429" t="str">
        <f>IF(tbl_transaction[[#This Row],[Type]]="Inbound",VLOOKUP(tbl_transaction[[#This Row],[Reference Number]],barang_masuk[],5,FALSE),IF(tbl_transaction[[#This Row],[Type]]="Outbound",VLOOKUP(tbl_transaction[[#This Row],[Reference Number]],barang_keluar[],5,FALSE),""))</f>
        <v>Sunlight Home Care Variant 3</v>
      </c>
      <c r="F429">
        <f>IF(tbl_transaction[[#This Row],[Type]]="Inbound",VLOOKUP(tbl_transaction[[#This Row],[Reference Number]],barang_masuk[],6,FALSE),IF(tbl_transaction[[#This Row],[Type]]="Outbound",VLOOKUP(tbl_transaction[[#This Row],[Reference Number]],barang_keluar[],6,FALSE),""))</f>
        <v>80</v>
      </c>
      <c r="G429" t="str">
        <f>IF(tbl_transaction[[#This Row],[Type]]="Inbound",VLOOKUP(tbl_transaction[[#This Row],[Reference Number]],barang_masuk[],7,FALSE),IF(tbl_transaction[[#This Row],[Type]]="Outbound",VLOOKUP(tbl_transaction[[#This Row],[Reference Number]],barang_keluar[],7,FALSE),""))</f>
        <v>Pack</v>
      </c>
      <c r="H429" t="str">
        <f>IF(tbl_transaction[[#This Row],[Type]]="Inbound",VLOOKUP(tbl_transaction[[#This Row],[Reference Number]],barang_masuk[],3,FALSE),IF(tbl_transaction[[#This Row],[Type]]="Outbound",VLOOKUP(tbl_transaction[[#This Row],[Reference Number]],barang_keluar[],3,FALSE),""))</f>
        <v>PT Supplier 14</v>
      </c>
      <c r="I429" t="str">
        <f>IF(D429='Kartu Stok'!$B$2,COUNTIF($D$3:D429,'Kartu Stok'!$B$2),"")</f>
        <v/>
      </c>
      <c r="L429"/>
    </row>
    <row r="430" spans="1:12" ht="14.5" x14ac:dyDescent="0.35">
      <c r="A430" s="2" t="s">
        <v>907</v>
      </c>
      <c r="B430" s="5">
        <f>IF(LEFT(tbl_transaction[[#This Row],[Reference Number]],2)="GR",VLOOKUP(tbl_transaction[[#This Row],[Reference Number]],barang_masuk[],2,FALSE),IF(LEFT(tbl_transaction[[#This Row],[Reference Number]],2)="DO",VLOOKUP(tbl_transaction[[#This Row],[Reference Number]],barang_keluar[],2,FALSE),""))</f>
        <v>46040</v>
      </c>
      <c r="C430" t="str">
        <f t="shared" si="6"/>
        <v>Inbound</v>
      </c>
      <c r="D430" t="str">
        <f>IF(tbl_transaction[[#This Row],[Type]]="Inbound",VLOOKUP(tbl_transaction[[#This Row],[Reference Number]],barang_masuk[],4,FALSE),IF(tbl_transaction[[#This Row],[Type]]="Outbound",VLOOKUP(tbl_transaction[[#This Row],[Reference Number]],barang_keluar[],4,FALSE),""))</f>
        <v>PER008</v>
      </c>
      <c r="E430" t="str">
        <f>IF(tbl_transaction[[#This Row],[Type]]="Inbound",VLOOKUP(tbl_transaction[[#This Row],[Reference Number]],barang_masuk[],5,FALSE),IF(tbl_transaction[[#This Row],[Type]]="Outbound",VLOOKUP(tbl_transaction[[#This Row],[Reference Number]],barang_keluar[],5,FALSE),""))</f>
        <v>Lifebuoy Personal Care Variant 8</v>
      </c>
      <c r="F430">
        <f>IF(tbl_transaction[[#This Row],[Type]]="Inbound",VLOOKUP(tbl_transaction[[#This Row],[Reference Number]],barang_masuk[],6,FALSE),IF(tbl_transaction[[#This Row],[Type]]="Outbound",VLOOKUP(tbl_transaction[[#This Row],[Reference Number]],barang_keluar[],6,FALSE),""))</f>
        <v>30</v>
      </c>
      <c r="G430" t="str">
        <f>IF(tbl_transaction[[#This Row],[Type]]="Inbound",VLOOKUP(tbl_transaction[[#This Row],[Reference Number]],barang_masuk[],7,FALSE),IF(tbl_transaction[[#This Row],[Type]]="Outbound",VLOOKUP(tbl_transaction[[#This Row],[Reference Number]],barang_keluar[],7,FALSE),""))</f>
        <v>Bottle</v>
      </c>
      <c r="H430" t="str">
        <f>IF(tbl_transaction[[#This Row],[Type]]="Inbound",VLOOKUP(tbl_transaction[[#This Row],[Reference Number]],barang_masuk[],3,FALSE),IF(tbl_transaction[[#This Row],[Type]]="Outbound",VLOOKUP(tbl_transaction[[#This Row],[Reference Number]],barang_keluar[],3,FALSE),""))</f>
        <v>PT Supplier 33</v>
      </c>
      <c r="I430" t="str">
        <f>IF(D430='Kartu Stok'!$B$2,COUNTIF($D$3:D430,'Kartu Stok'!$B$2),"")</f>
        <v/>
      </c>
      <c r="L430"/>
    </row>
    <row r="431" spans="1:12" ht="14.5" x14ac:dyDescent="0.35">
      <c r="A431" s="2" t="s">
        <v>908</v>
      </c>
      <c r="B431" s="5">
        <f>IF(LEFT(tbl_transaction[[#This Row],[Reference Number]],2)="GR",VLOOKUP(tbl_transaction[[#This Row],[Reference Number]],barang_masuk[],2,FALSE),IF(LEFT(tbl_transaction[[#This Row],[Reference Number]],2)="DO",VLOOKUP(tbl_transaction[[#This Row],[Reference Number]],barang_keluar[],2,FALSE),""))</f>
        <v>46071</v>
      </c>
      <c r="C431" t="str">
        <f t="shared" si="6"/>
        <v>Inbound</v>
      </c>
      <c r="D431" t="str">
        <f>IF(tbl_transaction[[#This Row],[Type]]="Inbound",VLOOKUP(tbl_transaction[[#This Row],[Reference Number]],barang_masuk[],4,FALSE),IF(tbl_transaction[[#This Row],[Type]]="Outbound",VLOOKUP(tbl_transaction[[#This Row],[Reference Number]],barang_keluar[],4,FALSE),""))</f>
        <v>HOM016</v>
      </c>
      <c r="E431" t="str">
        <f>IF(tbl_transaction[[#This Row],[Type]]="Inbound",VLOOKUP(tbl_transaction[[#This Row],[Reference Number]],barang_masuk[],5,FALSE),IF(tbl_transaction[[#This Row],[Type]]="Outbound",VLOOKUP(tbl_transaction[[#This Row],[Reference Number]],barang_keluar[],5,FALSE),""))</f>
        <v>Molto Home Care Variant 16</v>
      </c>
      <c r="F431">
        <f>IF(tbl_transaction[[#This Row],[Type]]="Inbound",VLOOKUP(tbl_transaction[[#This Row],[Reference Number]],barang_masuk[],6,FALSE),IF(tbl_transaction[[#This Row],[Type]]="Outbound",VLOOKUP(tbl_transaction[[#This Row],[Reference Number]],barang_keluar[],6,FALSE),""))</f>
        <v>60</v>
      </c>
      <c r="G431" t="str">
        <f>IF(tbl_transaction[[#This Row],[Type]]="Inbound",VLOOKUP(tbl_transaction[[#This Row],[Reference Number]],barang_masuk[],7,FALSE),IF(tbl_transaction[[#This Row],[Type]]="Outbound",VLOOKUP(tbl_transaction[[#This Row],[Reference Number]],barang_keluar[],7,FALSE),""))</f>
        <v>Pack</v>
      </c>
      <c r="H431" t="str">
        <f>IF(tbl_transaction[[#This Row],[Type]]="Inbound",VLOOKUP(tbl_transaction[[#This Row],[Reference Number]],barang_masuk[],3,FALSE),IF(tbl_transaction[[#This Row],[Type]]="Outbound",VLOOKUP(tbl_transaction[[#This Row],[Reference Number]],barang_keluar[],3,FALSE),""))</f>
        <v>PT Supplier 05</v>
      </c>
      <c r="I431" t="str">
        <f>IF(D431='Kartu Stok'!$B$2,COUNTIF($D$3:D431,'Kartu Stok'!$B$2),"")</f>
        <v/>
      </c>
      <c r="L431"/>
    </row>
    <row r="432" spans="1:12" ht="14.5" x14ac:dyDescent="0.35">
      <c r="A432" s="2" t="s">
        <v>909</v>
      </c>
      <c r="B432" s="5">
        <f>IF(LEFT(tbl_transaction[[#This Row],[Reference Number]],2)="GR",VLOOKUP(tbl_transaction[[#This Row],[Reference Number]],barang_masuk[],2,FALSE),IF(LEFT(tbl_transaction[[#This Row],[Reference Number]],2)="DO",VLOOKUP(tbl_transaction[[#This Row],[Reference Number]],barang_keluar[],2,FALSE),""))</f>
        <v>46046</v>
      </c>
      <c r="C432" t="str">
        <f t="shared" si="6"/>
        <v>Inbound</v>
      </c>
      <c r="D432" t="str">
        <f>IF(tbl_transaction[[#This Row],[Type]]="Inbound",VLOOKUP(tbl_transaction[[#This Row],[Reference Number]],barang_masuk[],4,FALSE),IF(tbl_transaction[[#This Row],[Type]]="Outbound",VLOOKUP(tbl_transaction[[#This Row],[Reference Number]],barang_keluar[],4,FALSE),""))</f>
        <v>PER021</v>
      </c>
      <c r="E432" t="str">
        <f>IF(tbl_transaction[[#This Row],[Type]]="Inbound",VLOOKUP(tbl_transaction[[#This Row],[Reference Number]],barang_masuk[],5,FALSE),IF(tbl_transaction[[#This Row],[Type]]="Outbound",VLOOKUP(tbl_transaction[[#This Row],[Reference Number]],barang_keluar[],5,FALSE),""))</f>
        <v>Sunsilk Personal Care Variant 21</v>
      </c>
      <c r="F432">
        <f>IF(tbl_transaction[[#This Row],[Type]]="Inbound",VLOOKUP(tbl_transaction[[#This Row],[Reference Number]],barang_masuk[],6,FALSE),IF(tbl_transaction[[#This Row],[Type]]="Outbound",VLOOKUP(tbl_transaction[[#This Row],[Reference Number]],barang_keluar[],6,FALSE),""))</f>
        <v>100</v>
      </c>
      <c r="G432" t="str">
        <f>IF(tbl_transaction[[#This Row],[Type]]="Inbound",VLOOKUP(tbl_transaction[[#This Row],[Reference Number]],barang_masuk[],7,FALSE),IF(tbl_transaction[[#This Row],[Type]]="Outbound",VLOOKUP(tbl_transaction[[#This Row],[Reference Number]],barang_keluar[],7,FALSE),""))</f>
        <v>Bottle</v>
      </c>
      <c r="H432" t="str">
        <f>IF(tbl_transaction[[#This Row],[Type]]="Inbound",VLOOKUP(tbl_transaction[[#This Row],[Reference Number]],barang_masuk[],3,FALSE),IF(tbl_transaction[[#This Row],[Type]]="Outbound",VLOOKUP(tbl_transaction[[#This Row],[Reference Number]],barang_keluar[],3,FALSE),""))</f>
        <v>PT Supplier 07</v>
      </c>
      <c r="I432" t="str">
        <f>IF(D432='Kartu Stok'!$B$2,COUNTIF($D$3:D432,'Kartu Stok'!$B$2),"")</f>
        <v/>
      </c>
      <c r="L432"/>
    </row>
    <row r="433" spans="1:12" ht="14.5" x14ac:dyDescent="0.35">
      <c r="A433" s="2" t="s">
        <v>910</v>
      </c>
      <c r="B433" s="5">
        <f>IF(LEFT(tbl_transaction[[#This Row],[Reference Number]],2)="GR",VLOOKUP(tbl_transaction[[#This Row],[Reference Number]],barang_masuk[],2,FALSE),IF(LEFT(tbl_transaction[[#This Row],[Reference Number]],2)="DO",VLOOKUP(tbl_transaction[[#This Row],[Reference Number]],barang_keluar[],2,FALSE),""))</f>
        <v>46100</v>
      </c>
      <c r="C433" t="str">
        <f t="shared" si="6"/>
        <v>Inbound</v>
      </c>
      <c r="D433" t="str">
        <f>IF(tbl_transaction[[#This Row],[Type]]="Inbound",VLOOKUP(tbl_transaction[[#This Row],[Reference Number]],barang_masuk[],4,FALSE),IF(tbl_transaction[[#This Row],[Type]]="Outbound",VLOOKUP(tbl_transaction[[#This Row],[Reference Number]],barang_keluar[],4,FALSE),""))</f>
        <v>SNK005</v>
      </c>
      <c r="E433" t="str">
        <f>IF(tbl_transaction[[#This Row],[Type]]="Inbound",VLOOKUP(tbl_transaction[[#This Row],[Reference Number]],barang_masuk[],5,FALSE),IF(tbl_transaction[[#This Row],[Type]]="Outbound",VLOOKUP(tbl_transaction[[#This Row],[Reference Number]],barang_keluar[],5,FALSE),""))</f>
        <v>Taro Snack Variant 5</v>
      </c>
      <c r="F433">
        <f>IF(tbl_transaction[[#This Row],[Type]]="Inbound",VLOOKUP(tbl_transaction[[#This Row],[Reference Number]],barang_masuk[],6,FALSE),IF(tbl_transaction[[#This Row],[Type]]="Outbound",VLOOKUP(tbl_transaction[[#This Row],[Reference Number]],barang_keluar[],6,FALSE),""))</f>
        <v>20</v>
      </c>
      <c r="G433" t="str">
        <f>IF(tbl_transaction[[#This Row],[Type]]="Inbound",VLOOKUP(tbl_transaction[[#This Row],[Reference Number]],barang_masuk[],7,FALSE),IF(tbl_transaction[[#This Row],[Type]]="Outbound",VLOOKUP(tbl_transaction[[#This Row],[Reference Number]],barang_keluar[],7,FALSE),""))</f>
        <v>Pack</v>
      </c>
      <c r="H433" t="str">
        <f>IF(tbl_transaction[[#This Row],[Type]]="Inbound",VLOOKUP(tbl_transaction[[#This Row],[Reference Number]],barang_masuk[],3,FALSE),IF(tbl_transaction[[#This Row],[Type]]="Outbound",VLOOKUP(tbl_transaction[[#This Row],[Reference Number]],barang_keluar[],3,FALSE),""))</f>
        <v>PT Supplier 29</v>
      </c>
      <c r="I433" t="str">
        <f>IF(D433='Kartu Stok'!$B$2,COUNTIF($D$3:D433,'Kartu Stok'!$B$2),"")</f>
        <v/>
      </c>
      <c r="L433"/>
    </row>
    <row r="434" spans="1:12" ht="14.5" x14ac:dyDescent="0.35">
      <c r="A434" s="2" t="s">
        <v>911</v>
      </c>
      <c r="B434" s="5">
        <f>IF(LEFT(tbl_transaction[[#This Row],[Reference Number]],2)="GR",VLOOKUP(tbl_transaction[[#This Row],[Reference Number]],barang_masuk[],2,FALSE),IF(LEFT(tbl_transaction[[#This Row],[Reference Number]],2)="DO",VLOOKUP(tbl_transaction[[#This Row],[Reference Number]],barang_keluar[],2,FALSE),""))</f>
        <v>46045</v>
      </c>
      <c r="C434" t="str">
        <f t="shared" si="6"/>
        <v>Inbound</v>
      </c>
      <c r="D434" t="str">
        <f>IF(tbl_transaction[[#This Row],[Type]]="Inbound",VLOOKUP(tbl_transaction[[#This Row],[Reference Number]],barang_masuk[],4,FALSE),IF(tbl_transaction[[#This Row],[Type]]="Outbound",VLOOKUP(tbl_transaction[[#This Row],[Reference Number]],barang_keluar[],4,FALSE),""))</f>
        <v>INS019</v>
      </c>
      <c r="E434" t="str">
        <f>IF(tbl_transaction[[#This Row],[Type]]="Inbound",VLOOKUP(tbl_transaction[[#This Row],[Reference Number]],barang_masuk[],5,FALSE),IF(tbl_transaction[[#This Row],[Type]]="Outbound",VLOOKUP(tbl_transaction[[#This Row],[Reference Number]],barang_keluar[],5,FALSE),""))</f>
        <v>Indomie Instant Food Variant 19</v>
      </c>
      <c r="F434">
        <f>IF(tbl_transaction[[#This Row],[Type]]="Inbound",VLOOKUP(tbl_transaction[[#This Row],[Reference Number]],barang_masuk[],6,FALSE),IF(tbl_transaction[[#This Row],[Type]]="Outbound",VLOOKUP(tbl_transaction[[#This Row],[Reference Number]],barang_keluar[],6,FALSE),""))</f>
        <v>60</v>
      </c>
      <c r="G434" t="str">
        <f>IF(tbl_transaction[[#This Row],[Type]]="Inbound",VLOOKUP(tbl_transaction[[#This Row],[Reference Number]],barang_masuk[],7,FALSE),IF(tbl_transaction[[#This Row],[Type]]="Outbound",VLOOKUP(tbl_transaction[[#This Row],[Reference Number]],barang_keluar[],7,FALSE),""))</f>
        <v>Pack</v>
      </c>
      <c r="H434" t="str">
        <f>IF(tbl_transaction[[#This Row],[Type]]="Inbound",VLOOKUP(tbl_transaction[[#This Row],[Reference Number]],barang_masuk[],3,FALSE),IF(tbl_transaction[[#This Row],[Type]]="Outbound",VLOOKUP(tbl_transaction[[#This Row],[Reference Number]],barang_keluar[],3,FALSE),""))</f>
        <v>PT Supplier 33</v>
      </c>
      <c r="I434" t="str">
        <f>IF(D434='Kartu Stok'!$B$2,COUNTIF($D$3:D434,'Kartu Stok'!$B$2),"")</f>
        <v/>
      </c>
      <c r="L434"/>
    </row>
    <row r="435" spans="1:12" ht="14.5" x14ac:dyDescent="0.35">
      <c r="A435" s="2" t="s">
        <v>912</v>
      </c>
      <c r="B435" s="5">
        <f>IF(LEFT(tbl_transaction[[#This Row],[Reference Number]],2)="GR",VLOOKUP(tbl_transaction[[#This Row],[Reference Number]],barang_masuk[],2,FALSE),IF(LEFT(tbl_transaction[[#This Row],[Reference Number]],2)="DO",VLOOKUP(tbl_transaction[[#This Row],[Reference Number]],barang_keluar[],2,FALSE),""))</f>
        <v>46042</v>
      </c>
      <c r="C435" t="str">
        <f t="shared" si="6"/>
        <v>Inbound</v>
      </c>
      <c r="D435" t="str">
        <f>IF(tbl_transaction[[#This Row],[Type]]="Inbound",VLOOKUP(tbl_transaction[[#This Row],[Reference Number]],barang_masuk[],4,FALSE),IF(tbl_transaction[[#This Row],[Type]]="Outbound",VLOOKUP(tbl_transaction[[#This Row],[Reference Number]],barang_keluar[],4,FALSE),""))</f>
        <v>INS021</v>
      </c>
      <c r="E435" t="str">
        <f>IF(tbl_transaction[[#This Row],[Type]]="Inbound",VLOOKUP(tbl_transaction[[#This Row],[Reference Number]],barang_masuk[],5,FALSE),IF(tbl_transaction[[#This Row],[Type]]="Outbound",VLOOKUP(tbl_transaction[[#This Row],[Reference Number]],barang_keluar[],5,FALSE),""))</f>
        <v>Sarimi Instant Food Variant 21</v>
      </c>
      <c r="F435">
        <f>IF(tbl_transaction[[#This Row],[Type]]="Inbound",VLOOKUP(tbl_transaction[[#This Row],[Reference Number]],barang_masuk[],6,FALSE),IF(tbl_transaction[[#This Row],[Type]]="Outbound",VLOOKUP(tbl_transaction[[#This Row],[Reference Number]],barang_keluar[],6,FALSE),""))</f>
        <v>40</v>
      </c>
      <c r="G435" t="str">
        <f>IF(tbl_transaction[[#This Row],[Type]]="Inbound",VLOOKUP(tbl_transaction[[#This Row],[Reference Number]],barang_masuk[],7,FALSE),IF(tbl_transaction[[#This Row],[Type]]="Outbound",VLOOKUP(tbl_transaction[[#This Row],[Reference Number]],barang_keluar[],7,FALSE),""))</f>
        <v>Pack</v>
      </c>
      <c r="H435" t="str">
        <f>IF(tbl_transaction[[#This Row],[Type]]="Inbound",VLOOKUP(tbl_transaction[[#This Row],[Reference Number]],barang_masuk[],3,FALSE),IF(tbl_transaction[[#This Row],[Type]]="Outbound",VLOOKUP(tbl_transaction[[#This Row],[Reference Number]],barang_keluar[],3,FALSE),""))</f>
        <v>PT Supplier 31</v>
      </c>
      <c r="I435" t="str">
        <f>IF(D435='Kartu Stok'!$B$2,COUNTIF($D$3:D435,'Kartu Stok'!$B$2),"")</f>
        <v/>
      </c>
      <c r="L435"/>
    </row>
    <row r="436" spans="1:12" ht="14.5" x14ac:dyDescent="0.35">
      <c r="A436" s="2" t="s">
        <v>913</v>
      </c>
      <c r="B436" s="5">
        <f>IF(LEFT(tbl_transaction[[#This Row],[Reference Number]],2)="GR",VLOOKUP(tbl_transaction[[#This Row],[Reference Number]],barang_masuk[],2,FALSE),IF(LEFT(tbl_transaction[[#This Row],[Reference Number]],2)="DO",VLOOKUP(tbl_transaction[[#This Row],[Reference Number]],barang_keluar[],2,FALSE),""))</f>
        <v>46193</v>
      </c>
      <c r="C436" t="str">
        <f t="shared" si="6"/>
        <v>Inbound</v>
      </c>
      <c r="D436" t="str">
        <f>IF(tbl_transaction[[#This Row],[Type]]="Inbound",VLOOKUP(tbl_transaction[[#This Row],[Reference Number]],barang_masuk[],4,FALSE),IF(tbl_transaction[[#This Row],[Type]]="Outbound",VLOOKUP(tbl_transaction[[#This Row],[Reference Number]],barang_keluar[],4,FALSE),""))</f>
        <v>DAR001</v>
      </c>
      <c r="E436" t="str">
        <f>IF(tbl_transaction[[#This Row],[Type]]="Inbound",VLOOKUP(tbl_transaction[[#This Row],[Reference Number]],barang_masuk[],5,FALSE),IF(tbl_transaction[[#This Row],[Type]]="Outbound",VLOOKUP(tbl_transaction[[#This Row],[Reference Number]],barang_keluar[],5,FALSE),""))</f>
        <v>Ultra Milk Dairy Variant 1</v>
      </c>
      <c r="F436">
        <f>IF(tbl_transaction[[#This Row],[Type]]="Inbound",VLOOKUP(tbl_transaction[[#This Row],[Reference Number]],barang_masuk[],6,FALSE),IF(tbl_transaction[[#This Row],[Type]]="Outbound",VLOOKUP(tbl_transaction[[#This Row],[Reference Number]],barang_keluar[],6,FALSE),""))</f>
        <v>80</v>
      </c>
      <c r="G436" t="str">
        <f>IF(tbl_transaction[[#This Row],[Type]]="Inbound",VLOOKUP(tbl_transaction[[#This Row],[Reference Number]],barang_masuk[],7,FALSE),IF(tbl_transaction[[#This Row],[Type]]="Outbound",VLOOKUP(tbl_transaction[[#This Row],[Reference Number]],barang_keluar[],7,FALSE),""))</f>
        <v>Box</v>
      </c>
      <c r="H436" t="str">
        <f>IF(tbl_transaction[[#This Row],[Type]]="Inbound",VLOOKUP(tbl_transaction[[#This Row],[Reference Number]],barang_masuk[],3,FALSE),IF(tbl_transaction[[#This Row],[Type]]="Outbound",VLOOKUP(tbl_transaction[[#This Row],[Reference Number]],barang_keluar[],3,FALSE),""))</f>
        <v>PT Supplier 24</v>
      </c>
      <c r="I436" t="str">
        <f>IF(D436='Kartu Stok'!$B$2,COUNTIF($D$3:D436,'Kartu Stok'!$B$2),"")</f>
        <v/>
      </c>
      <c r="L436"/>
    </row>
    <row r="437" spans="1:12" ht="14.5" x14ac:dyDescent="0.35">
      <c r="A437" s="2" t="s">
        <v>914</v>
      </c>
      <c r="B437" s="5">
        <f>IF(LEFT(tbl_transaction[[#This Row],[Reference Number]],2)="GR",VLOOKUP(tbl_transaction[[#This Row],[Reference Number]],barang_masuk[],2,FALSE),IF(LEFT(tbl_transaction[[#This Row],[Reference Number]],2)="DO",VLOOKUP(tbl_transaction[[#This Row],[Reference Number]],barang_keluar[],2,FALSE),""))</f>
        <v>46028</v>
      </c>
      <c r="C437" t="str">
        <f t="shared" si="6"/>
        <v>Inbound</v>
      </c>
      <c r="D437" t="str">
        <f>IF(tbl_transaction[[#This Row],[Type]]="Inbound",VLOOKUP(tbl_transaction[[#This Row],[Reference Number]],barang_masuk[],4,FALSE),IF(tbl_transaction[[#This Row],[Type]]="Outbound",VLOOKUP(tbl_transaction[[#This Row],[Reference Number]],barang_keluar[],4,FALSE),""))</f>
        <v>INS024</v>
      </c>
      <c r="E437" t="str">
        <f>IF(tbl_transaction[[#This Row],[Type]]="Inbound",VLOOKUP(tbl_transaction[[#This Row],[Reference Number]],barang_masuk[],5,FALSE),IF(tbl_transaction[[#This Row],[Type]]="Outbound",VLOOKUP(tbl_transaction[[#This Row],[Reference Number]],barang_keluar[],5,FALSE),""))</f>
        <v>Sarimi Instant Food Variant 24</v>
      </c>
      <c r="F437">
        <f>IF(tbl_transaction[[#This Row],[Type]]="Inbound",VLOOKUP(tbl_transaction[[#This Row],[Reference Number]],barang_masuk[],6,FALSE),IF(tbl_transaction[[#This Row],[Type]]="Outbound",VLOOKUP(tbl_transaction[[#This Row],[Reference Number]],barang_keluar[],6,FALSE),""))</f>
        <v>50</v>
      </c>
      <c r="G437" t="str">
        <f>IF(tbl_transaction[[#This Row],[Type]]="Inbound",VLOOKUP(tbl_transaction[[#This Row],[Reference Number]],barang_masuk[],7,FALSE),IF(tbl_transaction[[#This Row],[Type]]="Outbound",VLOOKUP(tbl_transaction[[#This Row],[Reference Number]],barang_keluar[],7,FALSE),""))</f>
        <v>Pack</v>
      </c>
      <c r="H437" t="str">
        <f>IF(tbl_transaction[[#This Row],[Type]]="Inbound",VLOOKUP(tbl_transaction[[#This Row],[Reference Number]],barang_masuk[],3,FALSE),IF(tbl_transaction[[#This Row],[Type]]="Outbound",VLOOKUP(tbl_transaction[[#This Row],[Reference Number]],barang_keluar[],3,FALSE),""))</f>
        <v>PT Supplier 21</v>
      </c>
      <c r="I437" t="str">
        <f>IF(D437='Kartu Stok'!$B$2,COUNTIF($D$3:D437,'Kartu Stok'!$B$2),"")</f>
        <v/>
      </c>
      <c r="L437"/>
    </row>
    <row r="438" spans="1:12" ht="14.5" x14ac:dyDescent="0.35">
      <c r="A438" s="2" t="s">
        <v>915</v>
      </c>
      <c r="B438" s="5">
        <f>IF(LEFT(tbl_transaction[[#This Row],[Reference Number]],2)="GR",VLOOKUP(tbl_transaction[[#This Row],[Reference Number]],barang_masuk[],2,FALSE),IF(LEFT(tbl_transaction[[#This Row],[Reference Number]],2)="DO",VLOOKUP(tbl_transaction[[#This Row],[Reference Number]],barang_keluar[],2,FALSE),""))</f>
        <v>46098</v>
      </c>
      <c r="C438" t="str">
        <f t="shared" si="6"/>
        <v>Inbound</v>
      </c>
      <c r="D438" t="str">
        <f>IF(tbl_transaction[[#This Row],[Type]]="Inbound",VLOOKUP(tbl_transaction[[#This Row],[Reference Number]],barang_masuk[],4,FALSE),IF(tbl_transaction[[#This Row],[Type]]="Outbound",VLOOKUP(tbl_transaction[[#This Row],[Reference Number]],barang_keluar[],4,FALSE),""))</f>
        <v>BEV003</v>
      </c>
      <c r="E438" t="str">
        <f>IF(tbl_transaction[[#This Row],[Type]]="Inbound",VLOOKUP(tbl_transaction[[#This Row],[Reference Number]],barang_masuk[],5,FALSE),IF(tbl_transaction[[#This Row],[Type]]="Outbound",VLOOKUP(tbl_transaction[[#This Row],[Reference Number]],barang_keluar[],5,FALSE),""))</f>
        <v>Sosro Beverage Variant 3</v>
      </c>
      <c r="F438">
        <f>IF(tbl_transaction[[#This Row],[Type]]="Inbound",VLOOKUP(tbl_transaction[[#This Row],[Reference Number]],barang_masuk[],6,FALSE),IF(tbl_transaction[[#This Row],[Type]]="Outbound",VLOOKUP(tbl_transaction[[#This Row],[Reference Number]],barang_keluar[],6,FALSE),""))</f>
        <v>120</v>
      </c>
      <c r="G438" t="str">
        <f>IF(tbl_transaction[[#This Row],[Type]]="Inbound",VLOOKUP(tbl_transaction[[#This Row],[Reference Number]],barang_masuk[],7,FALSE),IF(tbl_transaction[[#This Row],[Type]]="Outbound",VLOOKUP(tbl_transaction[[#This Row],[Reference Number]],barang_keluar[],7,FALSE),""))</f>
        <v>Bottle</v>
      </c>
      <c r="H438" t="str">
        <f>IF(tbl_transaction[[#This Row],[Type]]="Inbound",VLOOKUP(tbl_transaction[[#This Row],[Reference Number]],barang_masuk[],3,FALSE),IF(tbl_transaction[[#This Row],[Type]]="Outbound",VLOOKUP(tbl_transaction[[#This Row],[Reference Number]],barang_keluar[],3,FALSE),""))</f>
        <v>PT Supplier 02</v>
      </c>
      <c r="I438" t="str">
        <f>IF(D438='Kartu Stok'!$B$2,COUNTIF($D$3:D438,'Kartu Stok'!$B$2),"")</f>
        <v/>
      </c>
      <c r="L438"/>
    </row>
    <row r="439" spans="1:12" ht="14.5" x14ac:dyDescent="0.35">
      <c r="A439" s="2" t="s">
        <v>916</v>
      </c>
      <c r="B439" s="5">
        <f>IF(LEFT(tbl_transaction[[#This Row],[Reference Number]],2)="GR",VLOOKUP(tbl_transaction[[#This Row],[Reference Number]],barang_masuk[],2,FALSE),IF(LEFT(tbl_transaction[[#This Row],[Reference Number]],2)="DO",VLOOKUP(tbl_transaction[[#This Row],[Reference Number]],barang_keluar[],2,FALSE),""))</f>
        <v>46067</v>
      </c>
      <c r="C439" t="str">
        <f t="shared" si="6"/>
        <v>Inbound</v>
      </c>
      <c r="D439" t="str">
        <f>IF(tbl_transaction[[#This Row],[Type]]="Inbound",VLOOKUP(tbl_transaction[[#This Row],[Reference Number]],barang_masuk[],4,FALSE),IF(tbl_transaction[[#This Row],[Type]]="Outbound",VLOOKUP(tbl_transaction[[#This Row],[Reference Number]],barang_keluar[],4,FALSE),""))</f>
        <v>BEV029</v>
      </c>
      <c r="E439" t="str">
        <f>IF(tbl_transaction[[#This Row],[Type]]="Inbound",VLOOKUP(tbl_transaction[[#This Row],[Reference Number]],barang_masuk[],5,FALSE),IF(tbl_transaction[[#This Row],[Type]]="Outbound",VLOOKUP(tbl_transaction[[#This Row],[Reference Number]],barang_keluar[],5,FALSE),""))</f>
        <v>Sosro Beverage Variant 29</v>
      </c>
      <c r="F439">
        <f>IF(tbl_transaction[[#This Row],[Type]]="Inbound",VLOOKUP(tbl_transaction[[#This Row],[Reference Number]],barang_masuk[],6,FALSE),IF(tbl_transaction[[#This Row],[Type]]="Outbound",VLOOKUP(tbl_transaction[[#This Row],[Reference Number]],barang_keluar[],6,FALSE),""))</f>
        <v>150</v>
      </c>
      <c r="G439" t="str">
        <f>IF(tbl_transaction[[#This Row],[Type]]="Inbound",VLOOKUP(tbl_transaction[[#This Row],[Reference Number]],barang_masuk[],7,FALSE),IF(tbl_transaction[[#This Row],[Type]]="Outbound",VLOOKUP(tbl_transaction[[#This Row],[Reference Number]],barang_keluar[],7,FALSE),""))</f>
        <v>Bottle</v>
      </c>
      <c r="H439" t="str">
        <f>IF(tbl_transaction[[#This Row],[Type]]="Inbound",VLOOKUP(tbl_transaction[[#This Row],[Reference Number]],barang_masuk[],3,FALSE),IF(tbl_transaction[[#This Row],[Type]]="Outbound",VLOOKUP(tbl_transaction[[#This Row],[Reference Number]],barang_keluar[],3,FALSE),""))</f>
        <v>PT Supplier 25</v>
      </c>
      <c r="I439" t="str">
        <f>IF(D439='Kartu Stok'!$B$2,COUNTIF($D$3:D439,'Kartu Stok'!$B$2),"")</f>
        <v/>
      </c>
      <c r="L439"/>
    </row>
    <row r="440" spans="1:12" ht="14.5" x14ac:dyDescent="0.35">
      <c r="A440" s="2" t="s">
        <v>917</v>
      </c>
      <c r="B440" s="5">
        <f>IF(LEFT(tbl_transaction[[#This Row],[Reference Number]],2)="GR",VLOOKUP(tbl_transaction[[#This Row],[Reference Number]],barang_masuk[],2,FALSE),IF(LEFT(tbl_transaction[[#This Row],[Reference Number]],2)="DO",VLOOKUP(tbl_transaction[[#This Row],[Reference Number]],barang_keluar[],2,FALSE),""))</f>
        <v>46088</v>
      </c>
      <c r="C440" t="str">
        <f t="shared" si="6"/>
        <v>Inbound</v>
      </c>
      <c r="D440" t="str">
        <f>IF(tbl_transaction[[#This Row],[Type]]="Inbound",VLOOKUP(tbl_transaction[[#This Row],[Reference Number]],barang_masuk[],4,FALSE),IF(tbl_transaction[[#This Row],[Type]]="Outbound",VLOOKUP(tbl_transaction[[#This Row],[Reference Number]],barang_keluar[],4,FALSE),""))</f>
        <v>PER009</v>
      </c>
      <c r="E440" t="str">
        <f>IF(tbl_transaction[[#This Row],[Type]]="Inbound",VLOOKUP(tbl_transaction[[#This Row],[Reference Number]],barang_masuk[],5,FALSE),IF(tbl_transaction[[#This Row],[Type]]="Outbound",VLOOKUP(tbl_transaction[[#This Row],[Reference Number]],barang_keluar[],5,FALSE),""))</f>
        <v>Lifebuoy Personal Care Variant 9</v>
      </c>
      <c r="F440">
        <f>IF(tbl_transaction[[#This Row],[Type]]="Inbound",VLOOKUP(tbl_transaction[[#This Row],[Reference Number]],barang_masuk[],6,FALSE),IF(tbl_transaction[[#This Row],[Type]]="Outbound",VLOOKUP(tbl_transaction[[#This Row],[Reference Number]],barang_keluar[],6,FALSE),""))</f>
        <v>150</v>
      </c>
      <c r="G440" t="str">
        <f>IF(tbl_transaction[[#This Row],[Type]]="Inbound",VLOOKUP(tbl_transaction[[#This Row],[Reference Number]],barang_masuk[],7,FALSE),IF(tbl_transaction[[#This Row],[Type]]="Outbound",VLOOKUP(tbl_transaction[[#This Row],[Reference Number]],barang_keluar[],7,FALSE),""))</f>
        <v>Bottle</v>
      </c>
      <c r="H440" t="str">
        <f>IF(tbl_transaction[[#This Row],[Type]]="Inbound",VLOOKUP(tbl_transaction[[#This Row],[Reference Number]],barang_masuk[],3,FALSE),IF(tbl_transaction[[#This Row],[Type]]="Outbound",VLOOKUP(tbl_transaction[[#This Row],[Reference Number]],barang_keluar[],3,FALSE),""))</f>
        <v>PT Supplier 17</v>
      </c>
      <c r="I440" t="str">
        <f>IF(D440='Kartu Stok'!$B$2,COUNTIF($D$3:D440,'Kartu Stok'!$B$2),"")</f>
        <v/>
      </c>
      <c r="L440"/>
    </row>
    <row r="441" spans="1:12" ht="14.5" x14ac:dyDescent="0.35">
      <c r="A441" s="2" t="s">
        <v>918</v>
      </c>
      <c r="B441" s="5">
        <f>IF(LEFT(tbl_transaction[[#This Row],[Reference Number]],2)="GR",VLOOKUP(tbl_transaction[[#This Row],[Reference Number]],barang_masuk[],2,FALSE),IF(LEFT(tbl_transaction[[#This Row],[Reference Number]],2)="DO",VLOOKUP(tbl_transaction[[#This Row],[Reference Number]],barang_keluar[],2,FALSE),""))</f>
        <v>46175</v>
      </c>
      <c r="C441" t="str">
        <f t="shared" si="6"/>
        <v>Inbound</v>
      </c>
      <c r="D441" t="str">
        <f>IF(tbl_transaction[[#This Row],[Type]]="Inbound",VLOOKUP(tbl_transaction[[#This Row],[Reference Number]],barang_masuk[],4,FALSE),IF(tbl_transaction[[#This Row],[Type]]="Outbound",VLOOKUP(tbl_transaction[[#This Row],[Reference Number]],barang_keluar[],4,FALSE),""))</f>
        <v>DAR013</v>
      </c>
      <c r="E441" t="str">
        <f>IF(tbl_transaction[[#This Row],[Type]]="Inbound",VLOOKUP(tbl_transaction[[#This Row],[Reference Number]],barang_masuk[],5,FALSE),IF(tbl_transaction[[#This Row],[Type]]="Outbound",VLOOKUP(tbl_transaction[[#This Row],[Reference Number]],barang_keluar[],5,FALSE),""))</f>
        <v>Indomilk Dairy Variant 13</v>
      </c>
      <c r="F441">
        <f>IF(tbl_transaction[[#This Row],[Type]]="Inbound",VLOOKUP(tbl_transaction[[#This Row],[Reference Number]],barang_masuk[],6,FALSE),IF(tbl_transaction[[#This Row],[Type]]="Outbound",VLOOKUP(tbl_transaction[[#This Row],[Reference Number]],barang_keluar[],6,FALSE),""))</f>
        <v>40</v>
      </c>
      <c r="G441" t="str">
        <f>IF(tbl_transaction[[#This Row],[Type]]="Inbound",VLOOKUP(tbl_transaction[[#This Row],[Reference Number]],barang_masuk[],7,FALSE),IF(tbl_transaction[[#This Row],[Type]]="Outbound",VLOOKUP(tbl_transaction[[#This Row],[Reference Number]],barang_keluar[],7,FALSE),""))</f>
        <v>Box</v>
      </c>
      <c r="H441" t="str">
        <f>IF(tbl_transaction[[#This Row],[Type]]="Inbound",VLOOKUP(tbl_transaction[[#This Row],[Reference Number]],barang_masuk[],3,FALSE),IF(tbl_transaction[[#This Row],[Type]]="Outbound",VLOOKUP(tbl_transaction[[#This Row],[Reference Number]],barang_keluar[],3,FALSE),""))</f>
        <v>PT Supplier 15</v>
      </c>
      <c r="I441" t="str">
        <f>IF(D441='Kartu Stok'!$B$2,COUNTIF($D$3:D441,'Kartu Stok'!$B$2),"")</f>
        <v/>
      </c>
      <c r="L441"/>
    </row>
    <row r="442" spans="1:12" ht="14.5" x14ac:dyDescent="0.35">
      <c r="A442" s="2" t="s">
        <v>919</v>
      </c>
      <c r="B442" s="5">
        <f>IF(LEFT(tbl_transaction[[#This Row],[Reference Number]],2)="GR",VLOOKUP(tbl_transaction[[#This Row],[Reference Number]],barang_masuk[],2,FALSE),IF(LEFT(tbl_transaction[[#This Row],[Reference Number]],2)="DO",VLOOKUP(tbl_transaction[[#This Row],[Reference Number]],barang_keluar[],2,FALSE),""))</f>
        <v>46035</v>
      </c>
      <c r="C442" t="str">
        <f t="shared" si="6"/>
        <v>Inbound</v>
      </c>
      <c r="D442" t="str">
        <f>IF(tbl_transaction[[#This Row],[Type]]="Inbound",VLOOKUP(tbl_transaction[[#This Row],[Reference Number]],barang_masuk[],4,FALSE),IF(tbl_transaction[[#This Row],[Type]]="Outbound",VLOOKUP(tbl_transaction[[#This Row],[Reference Number]],barang_keluar[],4,FALSE),""))</f>
        <v>BAB010</v>
      </c>
      <c r="E442" t="str">
        <f>IF(tbl_transaction[[#This Row],[Type]]="Inbound",VLOOKUP(tbl_transaction[[#This Row],[Reference Number]],barang_masuk[],5,FALSE),IF(tbl_transaction[[#This Row],[Type]]="Outbound",VLOOKUP(tbl_transaction[[#This Row],[Reference Number]],barang_keluar[],5,FALSE),""))</f>
        <v>Zwitsal Baby Care Variant 10</v>
      </c>
      <c r="F442">
        <f>IF(tbl_transaction[[#This Row],[Type]]="Inbound",VLOOKUP(tbl_transaction[[#This Row],[Reference Number]],barang_masuk[],6,FALSE),IF(tbl_transaction[[#This Row],[Type]]="Outbound",VLOOKUP(tbl_transaction[[#This Row],[Reference Number]],barang_keluar[],6,FALSE),""))</f>
        <v>120</v>
      </c>
      <c r="G442" t="str">
        <f>IF(tbl_transaction[[#This Row],[Type]]="Inbound",VLOOKUP(tbl_transaction[[#This Row],[Reference Number]],barang_masuk[],7,FALSE),IF(tbl_transaction[[#This Row],[Type]]="Outbound",VLOOKUP(tbl_transaction[[#This Row],[Reference Number]],barang_keluar[],7,FALSE),""))</f>
        <v>Pack</v>
      </c>
      <c r="H442" t="str">
        <f>IF(tbl_transaction[[#This Row],[Type]]="Inbound",VLOOKUP(tbl_transaction[[#This Row],[Reference Number]],barang_masuk[],3,FALSE),IF(tbl_transaction[[#This Row],[Type]]="Outbound",VLOOKUP(tbl_transaction[[#This Row],[Reference Number]],barang_keluar[],3,FALSE),""))</f>
        <v>PT Supplier 27</v>
      </c>
      <c r="I442" t="str">
        <f>IF(D442='Kartu Stok'!$B$2,COUNTIF($D$3:D442,'Kartu Stok'!$B$2),"")</f>
        <v/>
      </c>
      <c r="L442"/>
    </row>
    <row r="443" spans="1:12" ht="14.5" x14ac:dyDescent="0.35">
      <c r="A443" s="2" t="s">
        <v>920</v>
      </c>
      <c r="B443" s="5">
        <f>IF(LEFT(tbl_transaction[[#This Row],[Reference Number]],2)="GR",VLOOKUP(tbl_transaction[[#This Row],[Reference Number]],barang_masuk[],2,FALSE),IF(LEFT(tbl_transaction[[#This Row],[Reference Number]],2)="DO",VLOOKUP(tbl_transaction[[#This Row],[Reference Number]],barang_keluar[],2,FALSE),""))</f>
        <v>46195</v>
      </c>
      <c r="C443" t="str">
        <f t="shared" si="6"/>
        <v>Inbound</v>
      </c>
      <c r="D443" t="str">
        <f>IF(tbl_transaction[[#This Row],[Type]]="Inbound",VLOOKUP(tbl_transaction[[#This Row],[Reference Number]],barang_masuk[],4,FALSE),IF(tbl_transaction[[#This Row],[Type]]="Outbound",VLOOKUP(tbl_transaction[[#This Row],[Reference Number]],barang_keluar[],4,FALSE),""))</f>
        <v>SNK004</v>
      </c>
      <c r="E443" t="str">
        <f>IF(tbl_transaction[[#This Row],[Type]]="Inbound",VLOOKUP(tbl_transaction[[#This Row],[Reference Number]],barang_masuk[],5,FALSE),IF(tbl_transaction[[#This Row],[Type]]="Outbound",VLOOKUP(tbl_transaction[[#This Row],[Reference Number]],barang_keluar[],5,FALSE),""))</f>
        <v>Chitato Snack Variant 4</v>
      </c>
      <c r="F443">
        <f>IF(tbl_transaction[[#This Row],[Type]]="Inbound",VLOOKUP(tbl_transaction[[#This Row],[Reference Number]],barang_masuk[],6,FALSE),IF(tbl_transaction[[#This Row],[Type]]="Outbound",VLOOKUP(tbl_transaction[[#This Row],[Reference Number]],barang_keluar[],6,FALSE),""))</f>
        <v>150</v>
      </c>
      <c r="G443" t="str">
        <f>IF(tbl_transaction[[#This Row],[Type]]="Inbound",VLOOKUP(tbl_transaction[[#This Row],[Reference Number]],barang_masuk[],7,FALSE),IF(tbl_transaction[[#This Row],[Type]]="Outbound",VLOOKUP(tbl_transaction[[#This Row],[Reference Number]],barang_keluar[],7,FALSE),""))</f>
        <v>Pack</v>
      </c>
      <c r="H443" t="str">
        <f>IF(tbl_transaction[[#This Row],[Type]]="Inbound",VLOOKUP(tbl_transaction[[#This Row],[Reference Number]],barang_masuk[],3,FALSE),IF(tbl_transaction[[#This Row],[Type]]="Outbound",VLOOKUP(tbl_transaction[[#This Row],[Reference Number]],barang_keluar[],3,FALSE),""))</f>
        <v>PT Supplier 27</v>
      </c>
      <c r="I443" t="str">
        <f>IF(D443='Kartu Stok'!$B$2,COUNTIF($D$3:D443,'Kartu Stok'!$B$2),"")</f>
        <v/>
      </c>
      <c r="L443"/>
    </row>
    <row r="444" spans="1:12" ht="14.5" x14ac:dyDescent="0.35">
      <c r="A444" s="2" t="s">
        <v>921</v>
      </c>
      <c r="B444" s="5">
        <f>IF(LEFT(tbl_transaction[[#This Row],[Reference Number]],2)="GR",VLOOKUP(tbl_transaction[[#This Row],[Reference Number]],barang_masuk[],2,FALSE),IF(LEFT(tbl_transaction[[#This Row],[Reference Number]],2)="DO",VLOOKUP(tbl_transaction[[#This Row],[Reference Number]],barang_keluar[],2,FALSE),""))</f>
        <v>46088</v>
      </c>
      <c r="C444" t="str">
        <f t="shared" si="6"/>
        <v>Inbound</v>
      </c>
      <c r="D444" t="str">
        <f>IF(tbl_transaction[[#This Row],[Type]]="Inbound",VLOOKUP(tbl_transaction[[#This Row],[Reference Number]],barang_masuk[],4,FALSE),IF(tbl_transaction[[#This Row],[Type]]="Outbound",VLOOKUP(tbl_transaction[[#This Row],[Reference Number]],barang_keluar[],4,FALSE),""))</f>
        <v>INS024</v>
      </c>
      <c r="E444" t="str">
        <f>IF(tbl_transaction[[#This Row],[Type]]="Inbound",VLOOKUP(tbl_transaction[[#This Row],[Reference Number]],barang_masuk[],5,FALSE),IF(tbl_transaction[[#This Row],[Type]]="Outbound",VLOOKUP(tbl_transaction[[#This Row],[Reference Number]],barang_keluar[],5,FALSE),""))</f>
        <v>Sarimi Instant Food Variant 24</v>
      </c>
      <c r="F444">
        <f>IF(tbl_transaction[[#This Row],[Type]]="Inbound",VLOOKUP(tbl_transaction[[#This Row],[Reference Number]],barang_masuk[],6,FALSE),IF(tbl_transaction[[#This Row],[Type]]="Outbound",VLOOKUP(tbl_transaction[[#This Row],[Reference Number]],barang_keluar[],6,FALSE),""))</f>
        <v>40</v>
      </c>
      <c r="G444" t="str">
        <f>IF(tbl_transaction[[#This Row],[Type]]="Inbound",VLOOKUP(tbl_transaction[[#This Row],[Reference Number]],barang_masuk[],7,FALSE),IF(tbl_transaction[[#This Row],[Type]]="Outbound",VLOOKUP(tbl_transaction[[#This Row],[Reference Number]],barang_keluar[],7,FALSE),""))</f>
        <v>Pack</v>
      </c>
      <c r="H444" t="str">
        <f>IF(tbl_transaction[[#This Row],[Type]]="Inbound",VLOOKUP(tbl_transaction[[#This Row],[Reference Number]],barang_masuk[],3,FALSE),IF(tbl_transaction[[#This Row],[Type]]="Outbound",VLOOKUP(tbl_transaction[[#This Row],[Reference Number]],barang_keluar[],3,FALSE),""))</f>
        <v>PT Supplier 21</v>
      </c>
      <c r="I444" t="str">
        <f>IF(D444='Kartu Stok'!$B$2,COUNTIF($D$3:D444,'Kartu Stok'!$B$2),"")</f>
        <v/>
      </c>
      <c r="L444"/>
    </row>
    <row r="445" spans="1:12" ht="14.5" x14ac:dyDescent="0.35">
      <c r="A445" s="2" t="s">
        <v>922</v>
      </c>
      <c r="B445" s="5">
        <f>IF(LEFT(tbl_transaction[[#This Row],[Reference Number]],2)="GR",VLOOKUP(tbl_transaction[[#This Row],[Reference Number]],barang_masuk[],2,FALSE),IF(LEFT(tbl_transaction[[#This Row],[Reference Number]],2)="DO",VLOOKUP(tbl_transaction[[#This Row],[Reference Number]],barang_keluar[],2,FALSE),""))</f>
        <v>46183</v>
      </c>
      <c r="C445" t="str">
        <f t="shared" si="6"/>
        <v>Inbound</v>
      </c>
      <c r="D445" t="str">
        <f>IF(tbl_transaction[[#This Row],[Type]]="Inbound",VLOOKUP(tbl_transaction[[#This Row],[Reference Number]],barang_masuk[],4,FALSE),IF(tbl_transaction[[#This Row],[Type]]="Outbound",VLOOKUP(tbl_transaction[[#This Row],[Reference Number]],barang_keluar[],4,FALSE),""))</f>
        <v>DAR020</v>
      </c>
      <c r="E445" t="str">
        <f>IF(tbl_transaction[[#This Row],[Type]]="Inbound",VLOOKUP(tbl_transaction[[#This Row],[Reference Number]],barang_masuk[],5,FALSE),IF(tbl_transaction[[#This Row],[Type]]="Outbound",VLOOKUP(tbl_transaction[[#This Row],[Reference Number]],barang_keluar[],5,FALSE),""))</f>
        <v>Ultra Milk Dairy Variant 20</v>
      </c>
      <c r="F445">
        <f>IF(tbl_transaction[[#This Row],[Type]]="Inbound",VLOOKUP(tbl_transaction[[#This Row],[Reference Number]],barang_masuk[],6,FALSE),IF(tbl_transaction[[#This Row],[Type]]="Outbound",VLOOKUP(tbl_transaction[[#This Row],[Reference Number]],barang_keluar[],6,FALSE),""))</f>
        <v>200</v>
      </c>
      <c r="G445" t="str">
        <f>IF(tbl_transaction[[#This Row],[Type]]="Inbound",VLOOKUP(tbl_transaction[[#This Row],[Reference Number]],barang_masuk[],7,FALSE),IF(tbl_transaction[[#This Row],[Type]]="Outbound",VLOOKUP(tbl_transaction[[#This Row],[Reference Number]],barang_keluar[],7,FALSE),""))</f>
        <v>Box</v>
      </c>
      <c r="H445" t="str">
        <f>IF(tbl_transaction[[#This Row],[Type]]="Inbound",VLOOKUP(tbl_transaction[[#This Row],[Reference Number]],barang_masuk[],3,FALSE),IF(tbl_transaction[[#This Row],[Type]]="Outbound",VLOOKUP(tbl_transaction[[#This Row],[Reference Number]],barang_keluar[],3,FALSE),""))</f>
        <v>PT Supplier 14</v>
      </c>
      <c r="I445" t="str">
        <f>IF(D445='Kartu Stok'!$B$2,COUNTIF($D$3:D445,'Kartu Stok'!$B$2),"")</f>
        <v/>
      </c>
      <c r="L445"/>
    </row>
    <row r="446" spans="1:12" ht="14.5" x14ac:dyDescent="0.35">
      <c r="A446" s="2" t="s">
        <v>923</v>
      </c>
      <c r="B446" s="5">
        <f>IF(LEFT(tbl_transaction[[#This Row],[Reference Number]],2)="GR",VLOOKUP(tbl_transaction[[#This Row],[Reference Number]],barang_masuk[],2,FALSE),IF(LEFT(tbl_transaction[[#This Row],[Reference Number]],2)="DO",VLOOKUP(tbl_transaction[[#This Row],[Reference Number]],barang_keluar[],2,FALSE),""))</f>
        <v>46121</v>
      </c>
      <c r="C446" t="str">
        <f t="shared" si="6"/>
        <v>Inbound</v>
      </c>
      <c r="D446" t="str">
        <f>IF(tbl_transaction[[#This Row],[Type]]="Inbound",VLOOKUP(tbl_transaction[[#This Row],[Reference Number]],barang_masuk[],4,FALSE),IF(tbl_transaction[[#This Row],[Type]]="Outbound",VLOOKUP(tbl_transaction[[#This Row],[Reference Number]],barang_keluar[],4,FALSE),""))</f>
        <v>SNK015</v>
      </c>
      <c r="E446" t="str">
        <f>IF(tbl_transaction[[#This Row],[Type]]="Inbound",VLOOKUP(tbl_transaction[[#This Row],[Reference Number]],barang_masuk[],5,FALSE),IF(tbl_transaction[[#This Row],[Type]]="Outbound",VLOOKUP(tbl_transaction[[#This Row],[Reference Number]],barang_keluar[],5,FALSE),""))</f>
        <v>Taro Snack Variant 15</v>
      </c>
      <c r="F446">
        <f>IF(tbl_transaction[[#This Row],[Type]]="Inbound",VLOOKUP(tbl_transaction[[#This Row],[Reference Number]],barang_masuk[],6,FALSE),IF(tbl_transaction[[#This Row],[Type]]="Outbound",VLOOKUP(tbl_transaction[[#This Row],[Reference Number]],barang_keluar[],6,FALSE),""))</f>
        <v>30</v>
      </c>
      <c r="G446" t="str">
        <f>IF(tbl_transaction[[#This Row],[Type]]="Inbound",VLOOKUP(tbl_transaction[[#This Row],[Reference Number]],barang_masuk[],7,FALSE),IF(tbl_transaction[[#This Row],[Type]]="Outbound",VLOOKUP(tbl_transaction[[#This Row],[Reference Number]],barang_keluar[],7,FALSE),""))</f>
        <v>Pack</v>
      </c>
      <c r="H446" t="str">
        <f>IF(tbl_transaction[[#This Row],[Type]]="Inbound",VLOOKUP(tbl_transaction[[#This Row],[Reference Number]],barang_masuk[],3,FALSE),IF(tbl_transaction[[#This Row],[Type]]="Outbound",VLOOKUP(tbl_transaction[[#This Row],[Reference Number]],barang_keluar[],3,FALSE),""))</f>
        <v>PT Supplier 28</v>
      </c>
      <c r="I446" t="str">
        <f>IF(D446='Kartu Stok'!$B$2,COUNTIF($D$3:D446,'Kartu Stok'!$B$2),"")</f>
        <v/>
      </c>
      <c r="L446"/>
    </row>
    <row r="447" spans="1:12" ht="14.5" x14ac:dyDescent="0.35">
      <c r="A447" s="2" t="s">
        <v>924</v>
      </c>
      <c r="B447" s="5">
        <f>IF(LEFT(tbl_transaction[[#This Row],[Reference Number]],2)="GR",VLOOKUP(tbl_transaction[[#This Row],[Reference Number]],barang_masuk[],2,FALSE),IF(LEFT(tbl_transaction[[#This Row],[Reference Number]],2)="DO",VLOOKUP(tbl_transaction[[#This Row],[Reference Number]],barang_keluar[],2,FALSE),""))</f>
        <v>46031</v>
      </c>
      <c r="C447" t="str">
        <f t="shared" si="6"/>
        <v>Inbound</v>
      </c>
      <c r="D447" t="str">
        <f>IF(tbl_transaction[[#This Row],[Type]]="Inbound",VLOOKUP(tbl_transaction[[#This Row],[Reference Number]],barang_masuk[],4,FALSE),IF(tbl_transaction[[#This Row],[Type]]="Outbound",VLOOKUP(tbl_transaction[[#This Row],[Reference Number]],barang_keluar[],4,FALSE),""))</f>
        <v>SNK031</v>
      </c>
      <c r="E447" t="str">
        <f>IF(tbl_transaction[[#This Row],[Type]]="Inbound",VLOOKUP(tbl_transaction[[#This Row],[Reference Number]],barang_masuk[],5,FALSE),IF(tbl_transaction[[#This Row],[Type]]="Outbound",VLOOKUP(tbl_transaction[[#This Row],[Reference Number]],barang_keluar[],5,FALSE),""))</f>
        <v>Taro Snack Variant 31</v>
      </c>
      <c r="F447">
        <f>IF(tbl_transaction[[#This Row],[Type]]="Inbound",VLOOKUP(tbl_transaction[[#This Row],[Reference Number]],barang_masuk[],6,FALSE),IF(tbl_transaction[[#This Row],[Type]]="Outbound",VLOOKUP(tbl_transaction[[#This Row],[Reference Number]],barang_keluar[],6,FALSE),""))</f>
        <v>50</v>
      </c>
      <c r="G447" t="str">
        <f>IF(tbl_transaction[[#This Row],[Type]]="Inbound",VLOOKUP(tbl_transaction[[#This Row],[Reference Number]],barang_masuk[],7,FALSE),IF(tbl_transaction[[#This Row],[Type]]="Outbound",VLOOKUP(tbl_transaction[[#This Row],[Reference Number]],barang_keluar[],7,FALSE),""))</f>
        <v>Pack</v>
      </c>
      <c r="H447" t="str">
        <f>IF(tbl_transaction[[#This Row],[Type]]="Inbound",VLOOKUP(tbl_transaction[[#This Row],[Reference Number]],barang_masuk[],3,FALSE),IF(tbl_transaction[[#This Row],[Type]]="Outbound",VLOOKUP(tbl_transaction[[#This Row],[Reference Number]],barang_keluar[],3,FALSE),""))</f>
        <v>PT Supplier 17</v>
      </c>
      <c r="I447" t="str">
        <f>IF(D447='Kartu Stok'!$B$2,COUNTIF($D$3:D447,'Kartu Stok'!$B$2),"")</f>
        <v/>
      </c>
      <c r="L447"/>
    </row>
    <row r="448" spans="1:12" ht="14.5" x14ac:dyDescent="0.35">
      <c r="A448" s="2" t="s">
        <v>925</v>
      </c>
      <c r="B448" s="5">
        <f>IF(LEFT(tbl_transaction[[#This Row],[Reference Number]],2)="GR",VLOOKUP(tbl_transaction[[#This Row],[Reference Number]],barang_masuk[],2,FALSE),IF(LEFT(tbl_transaction[[#This Row],[Reference Number]],2)="DO",VLOOKUP(tbl_transaction[[#This Row],[Reference Number]],barang_keluar[],2,FALSE),""))</f>
        <v>46037</v>
      </c>
      <c r="C448" t="str">
        <f t="shared" si="6"/>
        <v>Inbound</v>
      </c>
      <c r="D448" t="str">
        <f>IF(tbl_transaction[[#This Row],[Type]]="Inbound",VLOOKUP(tbl_transaction[[#This Row],[Reference Number]],barang_masuk[],4,FALSE),IF(tbl_transaction[[#This Row],[Type]]="Outbound",VLOOKUP(tbl_transaction[[#This Row],[Reference Number]],barang_keluar[],4,FALSE),""))</f>
        <v>BEV032</v>
      </c>
      <c r="E448" t="str">
        <f>IF(tbl_transaction[[#This Row],[Type]]="Inbound",VLOOKUP(tbl_transaction[[#This Row],[Reference Number]],barang_masuk[],5,FALSE),IF(tbl_transaction[[#This Row],[Type]]="Outbound",VLOOKUP(tbl_transaction[[#This Row],[Reference Number]],barang_keluar[],5,FALSE),""))</f>
        <v>Aqua Beverage Variant 32</v>
      </c>
      <c r="F448">
        <f>IF(tbl_transaction[[#This Row],[Type]]="Inbound",VLOOKUP(tbl_transaction[[#This Row],[Reference Number]],barang_masuk[],6,FALSE),IF(tbl_transaction[[#This Row],[Type]]="Outbound",VLOOKUP(tbl_transaction[[#This Row],[Reference Number]],barang_keluar[],6,FALSE),""))</f>
        <v>30</v>
      </c>
      <c r="G448" t="str">
        <f>IF(tbl_transaction[[#This Row],[Type]]="Inbound",VLOOKUP(tbl_transaction[[#This Row],[Reference Number]],barang_masuk[],7,FALSE),IF(tbl_transaction[[#This Row],[Type]]="Outbound",VLOOKUP(tbl_transaction[[#This Row],[Reference Number]],barang_keluar[],7,FALSE),""))</f>
        <v>Bottle</v>
      </c>
      <c r="H448" t="str">
        <f>IF(tbl_transaction[[#This Row],[Type]]="Inbound",VLOOKUP(tbl_transaction[[#This Row],[Reference Number]],barang_masuk[],3,FALSE),IF(tbl_transaction[[#This Row],[Type]]="Outbound",VLOOKUP(tbl_transaction[[#This Row],[Reference Number]],barang_keluar[],3,FALSE),""))</f>
        <v>PT Supplier 17</v>
      </c>
      <c r="I448" t="str">
        <f>IF(D448='Kartu Stok'!$B$2,COUNTIF($D$3:D448,'Kartu Stok'!$B$2),"")</f>
        <v/>
      </c>
      <c r="L448"/>
    </row>
    <row r="449" spans="1:12" ht="14.5" x14ac:dyDescent="0.35">
      <c r="A449" s="2" t="s">
        <v>926</v>
      </c>
      <c r="B449" s="5">
        <f>IF(LEFT(tbl_transaction[[#This Row],[Reference Number]],2)="GR",VLOOKUP(tbl_transaction[[#This Row],[Reference Number]],barang_masuk[],2,FALSE),IF(LEFT(tbl_transaction[[#This Row],[Reference Number]],2)="DO",VLOOKUP(tbl_transaction[[#This Row],[Reference Number]],barang_keluar[],2,FALSE),""))</f>
        <v>46048</v>
      </c>
      <c r="C449" t="str">
        <f t="shared" si="6"/>
        <v>Inbound</v>
      </c>
      <c r="D449" t="str">
        <f>IF(tbl_transaction[[#This Row],[Type]]="Inbound",VLOOKUP(tbl_transaction[[#This Row],[Reference Number]],barang_masuk[],4,FALSE),IF(tbl_transaction[[#This Row],[Type]]="Outbound",VLOOKUP(tbl_transaction[[#This Row],[Reference Number]],barang_keluar[],4,FALSE),""))</f>
        <v>DAR006</v>
      </c>
      <c r="E449" t="str">
        <f>IF(tbl_transaction[[#This Row],[Type]]="Inbound",VLOOKUP(tbl_transaction[[#This Row],[Reference Number]],barang_masuk[],5,FALSE),IF(tbl_transaction[[#This Row],[Type]]="Outbound",VLOOKUP(tbl_transaction[[#This Row],[Reference Number]],barang_keluar[],5,FALSE),""))</f>
        <v>Ultra Milk Dairy Variant 6</v>
      </c>
      <c r="F449">
        <f>IF(tbl_transaction[[#This Row],[Type]]="Inbound",VLOOKUP(tbl_transaction[[#This Row],[Reference Number]],barang_masuk[],6,FALSE),IF(tbl_transaction[[#This Row],[Type]]="Outbound",VLOOKUP(tbl_transaction[[#This Row],[Reference Number]],barang_keluar[],6,FALSE),""))</f>
        <v>150</v>
      </c>
      <c r="G449" t="str">
        <f>IF(tbl_transaction[[#This Row],[Type]]="Inbound",VLOOKUP(tbl_transaction[[#This Row],[Reference Number]],barang_masuk[],7,FALSE),IF(tbl_transaction[[#This Row],[Type]]="Outbound",VLOOKUP(tbl_transaction[[#This Row],[Reference Number]],barang_keluar[],7,FALSE),""))</f>
        <v>Box</v>
      </c>
      <c r="H449" t="str">
        <f>IF(tbl_transaction[[#This Row],[Type]]="Inbound",VLOOKUP(tbl_transaction[[#This Row],[Reference Number]],barang_masuk[],3,FALSE),IF(tbl_transaction[[#This Row],[Type]]="Outbound",VLOOKUP(tbl_transaction[[#This Row],[Reference Number]],barang_keluar[],3,FALSE),""))</f>
        <v>PT Supplier 14</v>
      </c>
      <c r="I449" t="str">
        <f>IF(D449='Kartu Stok'!$B$2,COUNTIF($D$3:D449,'Kartu Stok'!$B$2),"")</f>
        <v/>
      </c>
      <c r="L449"/>
    </row>
    <row r="450" spans="1:12" ht="14.5" x14ac:dyDescent="0.35">
      <c r="A450" s="2" t="s">
        <v>927</v>
      </c>
      <c r="B450" s="5">
        <f>IF(LEFT(tbl_transaction[[#This Row],[Reference Number]],2)="GR",VLOOKUP(tbl_transaction[[#This Row],[Reference Number]],barang_masuk[],2,FALSE),IF(LEFT(tbl_transaction[[#This Row],[Reference Number]],2)="DO",VLOOKUP(tbl_transaction[[#This Row],[Reference Number]],barang_keluar[],2,FALSE),""))</f>
        <v>46074</v>
      </c>
      <c r="C450" t="str">
        <f t="shared" si="6"/>
        <v>Inbound</v>
      </c>
      <c r="D450" t="str">
        <f>IF(tbl_transaction[[#This Row],[Type]]="Inbound",VLOOKUP(tbl_transaction[[#This Row],[Reference Number]],barang_masuk[],4,FALSE),IF(tbl_transaction[[#This Row],[Type]]="Outbound",VLOOKUP(tbl_transaction[[#This Row],[Reference Number]],barang_keluar[],4,FALSE),""))</f>
        <v>BEV004</v>
      </c>
      <c r="E450" t="str">
        <f>IF(tbl_transaction[[#This Row],[Type]]="Inbound",VLOOKUP(tbl_transaction[[#This Row],[Reference Number]],barang_masuk[],5,FALSE),IF(tbl_transaction[[#This Row],[Type]]="Outbound",VLOOKUP(tbl_transaction[[#This Row],[Reference Number]],barang_keluar[],5,FALSE),""))</f>
        <v>Aqua Beverage Variant 4</v>
      </c>
      <c r="F450">
        <f>IF(tbl_transaction[[#This Row],[Type]]="Inbound",VLOOKUP(tbl_transaction[[#This Row],[Reference Number]],barang_masuk[],6,FALSE),IF(tbl_transaction[[#This Row],[Type]]="Outbound",VLOOKUP(tbl_transaction[[#This Row],[Reference Number]],barang_keluar[],6,FALSE),""))</f>
        <v>30</v>
      </c>
      <c r="G450" t="str">
        <f>IF(tbl_transaction[[#This Row],[Type]]="Inbound",VLOOKUP(tbl_transaction[[#This Row],[Reference Number]],barang_masuk[],7,FALSE),IF(tbl_transaction[[#This Row],[Type]]="Outbound",VLOOKUP(tbl_transaction[[#This Row],[Reference Number]],barang_keluar[],7,FALSE),""))</f>
        <v>Bottle</v>
      </c>
      <c r="H450" t="str">
        <f>IF(tbl_transaction[[#This Row],[Type]]="Inbound",VLOOKUP(tbl_transaction[[#This Row],[Reference Number]],barang_masuk[],3,FALSE),IF(tbl_transaction[[#This Row],[Type]]="Outbound",VLOOKUP(tbl_transaction[[#This Row],[Reference Number]],barang_keluar[],3,FALSE),""))</f>
        <v>PT Supplier 21</v>
      </c>
      <c r="I450" t="str">
        <f>IF(D450='Kartu Stok'!$B$2,COUNTIF($D$3:D450,'Kartu Stok'!$B$2),"")</f>
        <v/>
      </c>
      <c r="L450"/>
    </row>
    <row r="451" spans="1:12" ht="14.5" x14ac:dyDescent="0.35">
      <c r="A451" s="2" t="s">
        <v>928</v>
      </c>
      <c r="B451" s="5">
        <f>IF(LEFT(tbl_transaction[[#This Row],[Reference Number]],2)="GR",VLOOKUP(tbl_transaction[[#This Row],[Reference Number]],barang_masuk[],2,FALSE),IF(LEFT(tbl_transaction[[#This Row],[Reference Number]],2)="DO",VLOOKUP(tbl_transaction[[#This Row],[Reference Number]],barang_keluar[],2,FALSE),""))</f>
        <v>46189</v>
      </c>
      <c r="C451" t="str">
        <f t="shared" ref="C451:C514" si="7">IF(LEFT(A451,2)="GR","Inbound",IF(LEFT(A451,2)="DO","Outbound",""))</f>
        <v>Inbound</v>
      </c>
      <c r="D451" t="str">
        <f>IF(tbl_transaction[[#This Row],[Type]]="Inbound",VLOOKUP(tbl_transaction[[#This Row],[Reference Number]],barang_masuk[],4,FALSE),IF(tbl_transaction[[#This Row],[Type]]="Outbound",VLOOKUP(tbl_transaction[[#This Row],[Reference Number]],barang_keluar[],4,FALSE),""))</f>
        <v>BEV014</v>
      </c>
      <c r="E451" t="str">
        <f>IF(tbl_transaction[[#This Row],[Type]]="Inbound",VLOOKUP(tbl_transaction[[#This Row],[Reference Number]],barang_masuk[],5,FALSE),IF(tbl_transaction[[#This Row],[Type]]="Outbound",VLOOKUP(tbl_transaction[[#This Row],[Reference Number]],barang_keluar[],5,FALSE),""))</f>
        <v>Coca Cola Beverage Variant 14</v>
      </c>
      <c r="F451">
        <f>IF(tbl_transaction[[#This Row],[Type]]="Inbound",VLOOKUP(tbl_transaction[[#This Row],[Reference Number]],barang_masuk[],6,FALSE),IF(tbl_transaction[[#This Row],[Type]]="Outbound",VLOOKUP(tbl_transaction[[#This Row],[Reference Number]],barang_keluar[],6,FALSE),""))</f>
        <v>150</v>
      </c>
      <c r="G451" t="str">
        <f>IF(tbl_transaction[[#This Row],[Type]]="Inbound",VLOOKUP(tbl_transaction[[#This Row],[Reference Number]],barang_masuk[],7,FALSE),IF(tbl_transaction[[#This Row],[Type]]="Outbound",VLOOKUP(tbl_transaction[[#This Row],[Reference Number]],barang_keluar[],7,FALSE),""))</f>
        <v>Bottle</v>
      </c>
      <c r="H451" t="str">
        <f>IF(tbl_transaction[[#This Row],[Type]]="Inbound",VLOOKUP(tbl_transaction[[#This Row],[Reference Number]],barang_masuk[],3,FALSE),IF(tbl_transaction[[#This Row],[Type]]="Outbound",VLOOKUP(tbl_transaction[[#This Row],[Reference Number]],barang_keluar[],3,FALSE),""))</f>
        <v>PT Supplier 05</v>
      </c>
      <c r="I451" t="str">
        <f>IF(D451='Kartu Stok'!$B$2,COUNTIF($D$3:D451,'Kartu Stok'!$B$2),"")</f>
        <v/>
      </c>
      <c r="L451"/>
    </row>
    <row r="452" spans="1:12" ht="14.5" x14ac:dyDescent="0.35">
      <c r="A452" s="2" t="s">
        <v>929</v>
      </c>
      <c r="B452" s="5">
        <f>IF(LEFT(tbl_transaction[[#This Row],[Reference Number]],2)="GR",VLOOKUP(tbl_transaction[[#This Row],[Reference Number]],barang_masuk[],2,FALSE),IF(LEFT(tbl_transaction[[#This Row],[Reference Number]],2)="DO",VLOOKUP(tbl_transaction[[#This Row],[Reference Number]],barang_keluar[],2,FALSE),""))</f>
        <v>46084</v>
      </c>
      <c r="C452" t="str">
        <f t="shared" si="7"/>
        <v>Inbound</v>
      </c>
      <c r="D452" t="str">
        <f>IF(tbl_transaction[[#This Row],[Type]]="Inbound",VLOOKUP(tbl_transaction[[#This Row],[Reference Number]],barang_masuk[],4,FALSE),IF(tbl_transaction[[#This Row],[Type]]="Outbound",VLOOKUP(tbl_transaction[[#This Row],[Reference Number]],barang_keluar[],4,FALSE),""))</f>
        <v>INS020</v>
      </c>
      <c r="E452" t="str">
        <f>IF(tbl_transaction[[#This Row],[Type]]="Inbound",VLOOKUP(tbl_transaction[[#This Row],[Reference Number]],barang_masuk[],5,FALSE),IF(tbl_transaction[[#This Row],[Type]]="Outbound",VLOOKUP(tbl_transaction[[#This Row],[Reference Number]],barang_keluar[],5,FALSE),""))</f>
        <v>Indomie Instant Food Variant 20</v>
      </c>
      <c r="F452">
        <f>IF(tbl_transaction[[#This Row],[Type]]="Inbound",VLOOKUP(tbl_transaction[[#This Row],[Reference Number]],barang_masuk[],6,FALSE),IF(tbl_transaction[[#This Row],[Type]]="Outbound",VLOOKUP(tbl_transaction[[#This Row],[Reference Number]],barang_keluar[],6,FALSE),""))</f>
        <v>20</v>
      </c>
      <c r="G452" t="str">
        <f>IF(tbl_transaction[[#This Row],[Type]]="Inbound",VLOOKUP(tbl_transaction[[#This Row],[Reference Number]],barang_masuk[],7,FALSE),IF(tbl_transaction[[#This Row],[Type]]="Outbound",VLOOKUP(tbl_transaction[[#This Row],[Reference Number]],barang_keluar[],7,FALSE),""))</f>
        <v>Pack</v>
      </c>
      <c r="H452" t="str">
        <f>IF(tbl_transaction[[#This Row],[Type]]="Inbound",VLOOKUP(tbl_transaction[[#This Row],[Reference Number]],barang_masuk[],3,FALSE),IF(tbl_transaction[[#This Row],[Type]]="Outbound",VLOOKUP(tbl_transaction[[#This Row],[Reference Number]],barang_keluar[],3,FALSE),""))</f>
        <v>PT Supplier 31</v>
      </c>
      <c r="I452" t="str">
        <f>IF(D452='Kartu Stok'!$B$2,COUNTIF($D$3:D452,'Kartu Stok'!$B$2),"")</f>
        <v/>
      </c>
      <c r="L452"/>
    </row>
    <row r="453" spans="1:12" ht="14.5" x14ac:dyDescent="0.35">
      <c r="A453" s="2" t="s">
        <v>930</v>
      </c>
      <c r="B453" s="5">
        <f>IF(LEFT(tbl_transaction[[#This Row],[Reference Number]],2)="GR",VLOOKUP(tbl_transaction[[#This Row],[Reference Number]],barang_masuk[],2,FALSE),IF(LEFT(tbl_transaction[[#This Row],[Reference Number]],2)="DO",VLOOKUP(tbl_transaction[[#This Row],[Reference Number]],barang_keluar[],2,FALSE),""))</f>
        <v>46125</v>
      </c>
      <c r="C453" t="str">
        <f t="shared" si="7"/>
        <v>Inbound</v>
      </c>
      <c r="D453" t="str">
        <f>IF(tbl_transaction[[#This Row],[Type]]="Inbound",VLOOKUP(tbl_transaction[[#This Row],[Reference Number]],barang_masuk[],4,FALSE),IF(tbl_transaction[[#This Row],[Type]]="Outbound",VLOOKUP(tbl_transaction[[#This Row],[Reference Number]],barang_keluar[],4,FALSE),""))</f>
        <v>PER003</v>
      </c>
      <c r="E453" t="str">
        <f>IF(tbl_transaction[[#This Row],[Type]]="Inbound",VLOOKUP(tbl_transaction[[#This Row],[Reference Number]],barang_masuk[],5,FALSE),IF(tbl_transaction[[#This Row],[Type]]="Outbound",VLOOKUP(tbl_transaction[[#This Row],[Reference Number]],barang_keluar[],5,FALSE),""))</f>
        <v>Pepsodent Personal Care Variant 3</v>
      </c>
      <c r="F453">
        <f>IF(tbl_transaction[[#This Row],[Type]]="Inbound",VLOOKUP(tbl_transaction[[#This Row],[Reference Number]],barang_masuk[],6,FALSE),IF(tbl_transaction[[#This Row],[Type]]="Outbound",VLOOKUP(tbl_transaction[[#This Row],[Reference Number]],barang_keluar[],6,FALSE),""))</f>
        <v>200</v>
      </c>
      <c r="G453" t="str">
        <f>IF(tbl_transaction[[#This Row],[Type]]="Inbound",VLOOKUP(tbl_transaction[[#This Row],[Reference Number]],barang_masuk[],7,FALSE),IF(tbl_transaction[[#This Row],[Type]]="Outbound",VLOOKUP(tbl_transaction[[#This Row],[Reference Number]],barang_keluar[],7,FALSE),""))</f>
        <v>Bottle</v>
      </c>
      <c r="H453" t="str">
        <f>IF(tbl_transaction[[#This Row],[Type]]="Inbound",VLOOKUP(tbl_transaction[[#This Row],[Reference Number]],barang_masuk[],3,FALSE),IF(tbl_transaction[[#This Row],[Type]]="Outbound",VLOOKUP(tbl_transaction[[#This Row],[Reference Number]],barang_keluar[],3,FALSE),""))</f>
        <v>PT Supplier 24</v>
      </c>
      <c r="I453" t="str">
        <f>IF(D453='Kartu Stok'!$B$2,COUNTIF($D$3:D453,'Kartu Stok'!$B$2),"")</f>
        <v/>
      </c>
      <c r="L453"/>
    </row>
    <row r="454" spans="1:12" ht="14.5" x14ac:dyDescent="0.35">
      <c r="A454" s="2" t="s">
        <v>931</v>
      </c>
      <c r="B454" s="5">
        <f>IF(LEFT(tbl_transaction[[#This Row],[Reference Number]],2)="GR",VLOOKUP(tbl_transaction[[#This Row],[Reference Number]],barang_masuk[],2,FALSE),IF(LEFT(tbl_transaction[[#This Row],[Reference Number]],2)="DO",VLOOKUP(tbl_transaction[[#This Row],[Reference Number]],barang_keluar[],2,FALSE),""))</f>
        <v>46114</v>
      </c>
      <c r="C454" t="str">
        <f t="shared" si="7"/>
        <v>Inbound</v>
      </c>
      <c r="D454" t="str">
        <f>IF(tbl_transaction[[#This Row],[Type]]="Inbound",VLOOKUP(tbl_transaction[[#This Row],[Reference Number]],barang_masuk[],4,FALSE),IF(tbl_transaction[[#This Row],[Type]]="Outbound",VLOOKUP(tbl_transaction[[#This Row],[Reference Number]],barang_keluar[],4,FALSE),""))</f>
        <v>HOM002</v>
      </c>
      <c r="E454" t="str">
        <f>IF(tbl_transaction[[#This Row],[Type]]="Inbound",VLOOKUP(tbl_transaction[[#This Row],[Reference Number]],barang_masuk[],5,FALSE),IF(tbl_transaction[[#This Row],[Type]]="Outbound",VLOOKUP(tbl_transaction[[#This Row],[Reference Number]],barang_keluar[],5,FALSE),""))</f>
        <v>Sunlight Home Care Variant 2</v>
      </c>
      <c r="F454">
        <f>IF(tbl_transaction[[#This Row],[Type]]="Inbound",VLOOKUP(tbl_transaction[[#This Row],[Reference Number]],barang_masuk[],6,FALSE),IF(tbl_transaction[[#This Row],[Type]]="Outbound",VLOOKUP(tbl_transaction[[#This Row],[Reference Number]],barang_keluar[],6,FALSE),""))</f>
        <v>200</v>
      </c>
      <c r="G454" t="str">
        <f>IF(tbl_transaction[[#This Row],[Type]]="Inbound",VLOOKUP(tbl_transaction[[#This Row],[Reference Number]],barang_masuk[],7,FALSE),IF(tbl_transaction[[#This Row],[Type]]="Outbound",VLOOKUP(tbl_transaction[[#This Row],[Reference Number]],barang_keluar[],7,FALSE),""))</f>
        <v>Pack</v>
      </c>
      <c r="H454" t="str">
        <f>IF(tbl_transaction[[#This Row],[Type]]="Inbound",VLOOKUP(tbl_transaction[[#This Row],[Reference Number]],barang_masuk[],3,FALSE),IF(tbl_transaction[[#This Row],[Type]]="Outbound",VLOOKUP(tbl_transaction[[#This Row],[Reference Number]],barang_keluar[],3,FALSE),""))</f>
        <v>PT Supplier 35</v>
      </c>
      <c r="I454" t="str">
        <f>IF(D454='Kartu Stok'!$B$2,COUNTIF($D$3:D454,'Kartu Stok'!$B$2),"")</f>
        <v/>
      </c>
      <c r="L454"/>
    </row>
    <row r="455" spans="1:12" ht="14.5" x14ac:dyDescent="0.35">
      <c r="A455" s="2" t="s">
        <v>932</v>
      </c>
      <c r="B455" s="5">
        <f>IF(LEFT(tbl_transaction[[#This Row],[Reference Number]],2)="GR",VLOOKUP(tbl_transaction[[#This Row],[Reference Number]],barang_masuk[],2,FALSE),IF(LEFT(tbl_transaction[[#This Row],[Reference Number]],2)="DO",VLOOKUP(tbl_transaction[[#This Row],[Reference Number]],barang_keluar[],2,FALSE),""))</f>
        <v>46069</v>
      </c>
      <c r="C455" t="str">
        <f t="shared" si="7"/>
        <v>Inbound</v>
      </c>
      <c r="D455" t="str">
        <f>IF(tbl_transaction[[#This Row],[Type]]="Inbound",VLOOKUP(tbl_transaction[[#This Row],[Reference Number]],barang_masuk[],4,FALSE),IF(tbl_transaction[[#This Row],[Type]]="Outbound",VLOOKUP(tbl_transaction[[#This Row],[Reference Number]],barang_keluar[],4,FALSE),""))</f>
        <v>INS024</v>
      </c>
      <c r="E455" t="str">
        <f>IF(tbl_transaction[[#This Row],[Type]]="Inbound",VLOOKUP(tbl_transaction[[#This Row],[Reference Number]],barang_masuk[],5,FALSE),IF(tbl_transaction[[#This Row],[Type]]="Outbound",VLOOKUP(tbl_transaction[[#This Row],[Reference Number]],barang_keluar[],5,FALSE),""))</f>
        <v>Sarimi Instant Food Variant 24</v>
      </c>
      <c r="F455">
        <f>IF(tbl_transaction[[#This Row],[Type]]="Inbound",VLOOKUP(tbl_transaction[[#This Row],[Reference Number]],barang_masuk[],6,FALSE),IF(tbl_transaction[[#This Row],[Type]]="Outbound",VLOOKUP(tbl_transaction[[#This Row],[Reference Number]],barang_keluar[],6,FALSE),""))</f>
        <v>40</v>
      </c>
      <c r="G455" t="str">
        <f>IF(tbl_transaction[[#This Row],[Type]]="Inbound",VLOOKUP(tbl_transaction[[#This Row],[Reference Number]],barang_masuk[],7,FALSE),IF(tbl_transaction[[#This Row],[Type]]="Outbound",VLOOKUP(tbl_transaction[[#This Row],[Reference Number]],barang_keluar[],7,FALSE),""))</f>
        <v>Pack</v>
      </c>
      <c r="H455" t="str">
        <f>IF(tbl_transaction[[#This Row],[Type]]="Inbound",VLOOKUP(tbl_transaction[[#This Row],[Reference Number]],barang_masuk[],3,FALSE),IF(tbl_transaction[[#This Row],[Type]]="Outbound",VLOOKUP(tbl_transaction[[#This Row],[Reference Number]],barang_keluar[],3,FALSE),""))</f>
        <v>PT Supplier 21</v>
      </c>
      <c r="I455" t="str">
        <f>IF(D455='Kartu Stok'!$B$2,COUNTIF($D$3:D455,'Kartu Stok'!$B$2),"")</f>
        <v/>
      </c>
      <c r="L455"/>
    </row>
    <row r="456" spans="1:12" ht="14.5" x14ac:dyDescent="0.35">
      <c r="A456" s="2" t="s">
        <v>933</v>
      </c>
      <c r="B456" s="5">
        <f>IF(LEFT(tbl_transaction[[#This Row],[Reference Number]],2)="GR",VLOOKUP(tbl_transaction[[#This Row],[Reference Number]],barang_masuk[],2,FALSE),IF(LEFT(tbl_transaction[[#This Row],[Reference Number]],2)="DO",VLOOKUP(tbl_transaction[[#This Row],[Reference Number]],barang_keluar[],2,FALSE),""))</f>
        <v>46142</v>
      </c>
      <c r="C456" t="str">
        <f t="shared" si="7"/>
        <v>Inbound</v>
      </c>
      <c r="D456" t="str">
        <f>IF(tbl_transaction[[#This Row],[Type]]="Inbound",VLOOKUP(tbl_transaction[[#This Row],[Reference Number]],barang_masuk[],4,FALSE),IF(tbl_transaction[[#This Row],[Type]]="Outbound",VLOOKUP(tbl_transaction[[#This Row],[Reference Number]],barang_keluar[],4,FALSE),""))</f>
        <v>PER027</v>
      </c>
      <c r="E456" t="str">
        <f>IF(tbl_transaction[[#This Row],[Type]]="Inbound",VLOOKUP(tbl_transaction[[#This Row],[Reference Number]],barang_masuk[],5,FALSE),IF(tbl_transaction[[#This Row],[Type]]="Outbound",VLOOKUP(tbl_transaction[[#This Row],[Reference Number]],barang_keluar[],5,FALSE),""))</f>
        <v>Sunsilk Personal Care Variant 27</v>
      </c>
      <c r="F456">
        <f>IF(tbl_transaction[[#This Row],[Type]]="Inbound",VLOOKUP(tbl_transaction[[#This Row],[Reference Number]],barang_masuk[],6,FALSE),IF(tbl_transaction[[#This Row],[Type]]="Outbound",VLOOKUP(tbl_transaction[[#This Row],[Reference Number]],barang_keluar[],6,FALSE),""))</f>
        <v>20</v>
      </c>
      <c r="G456" t="str">
        <f>IF(tbl_transaction[[#This Row],[Type]]="Inbound",VLOOKUP(tbl_transaction[[#This Row],[Reference Number]],barang_masuk[],7,FALSE),IF(tbl_transaction[[#This Row],[Type]]="Outbound",VLOOKUP(tbl_transaction[[#This Row],[Reference Number]],barang_keluar[],7,FALSE),""))</f>
        <v>Bottle</v>
      </c>
      <c r="H456" t="str">
        <f>IF(tbl_transaction[[#This Row],[Type]]="Inbound",VLOOKUP(tbl_transaction[[#This Row],[Reference Number]],barang_masuk[],3,FALSE),IF(tbl_transaction[[#This Row],[Type]]="Outbound",VLOOKUP(tbl_transaction[[#This Row],[Reference Number]],barang_keluar[],3,FALSE),""))</f>
        <v>PT Supplier 06</v>
      </c>
      <c r="I456" t="str">
        <f>IF(D456='Kartu Stok'!$B$2,COUNTIF($D$3:D456,'Kartu Stok'!$B$2),"")</f>
        <v/>
      </c>
      <c r="L456"/>
    </row>
    <row r="457" spans="1:12" ht="14.5" x14ac:dyDescent="0.35">
      <c r="A457" s="2" t="s">
        <v>934</v>
      </c>
      <c r="B457" s="5">
        <f>IF(LEFT(tbl_transaction[[#This Row],[Reference Number]],2)="GR",VLOOKUP(tbl_transaction[[#This Row],[Reference Number]],barang_masuk[],2,FALSE),IF(LEFT(tbl_transaction[[#This Row],[Reference Number]],2)="DO",VLOOKUP(tbl_transaction[[#This Row],[Reference Number]],barang_keluar[],2,FALSE),""))</f>
        <v>46083</v>
      </c>
      <c r="C457" t="str">
        <f t="shared" si="7"/>
        <v>Inbound</v>
      </c>
      <c r="D457" t="str">
        <f>IF(tbl_transaction[[#This Row],[Type]]="Inbound",VLOOKUP(tbl_transaction[[#This Row],[Reference Number]],barang_masuk[],4,FALSE),IF(tbl_transaction[[#This Row],[Type]]="Outbound",VLOOKUP(tbl_transaction[[#This Row],[Reference Number]],barang_keluar[],4,FALSE),""))</f>
        <v>HOM011</v>
      </c>
      <c r="E457" t="str">
        <f>IF(tbl_transaction[[#This Row],[Type]]="Inbound",VLOOKUP(tbl_transaction[[#This Row],[Reference Number]],barang_masuk[],5,FALSE),IF(tbl_transaction[[#This Row],[Type]]="Outbound",VLOOKUP(tbl_transaction[[#This Row],[Reference Number]],barang_keluar[],5,FALSE),""))</f>
        <v>Sunlight Home Care Variant 11</v>
      </c>
      <c r="F457">
        <f>IF(tbl_transaction[[#This Row],[Type]]="Inbound",VLOOKUP(tbl_transaction[[#This Row],[Reference Number]],barang_masuk[],6,FALSE),IF(tbl_transaction[[#This Row],[Type]]="Outbound",VLOOKUP(tbl_transaction[[#This Row],[Reference Number]],barang_keluar[],6,FALSE),""))</f>
        <v>40</v>
      </c>
      <c r="G457" t="str">
        <f>IF(tbl_transaction[[#This Row],[Type]]="Inbound",VLOOKUP(tbl_transaction[[#This Row],[Reference Number]],barang_masuk[],7,FALSE),IF(tbl_transaction[[#This Row],[Type]]="Outbound",VLOOKUP(tbl_transaction[[#This Row],[Reference Number]],barang_keluar[],7,FALSE),""))</f>
        <v>Pack</v>
      </c>
      <c r="H457" t="str">
        <f>IF(tbl_transaction[[#This Row],[Type]]="Inbound",VLOOKUP(tbl_transaction[[#This Row],[Reference Number]],barang_masuk[],3,FALSE),IF(tbl_transaction[[#This Row],[Type]]="Outbound",VLOOKUP(tbl_transaction[[#This Row],[Reference Number]],barang_keluar[],3,FALSE),""))</f>
        <v>PT Supplier 28</v>
      </c>
      <c r="I457" t="str">
        <f>IF(D457='Kartu Stok'!$B$2,COUNTIF($D$3:D457,'Kartu Stok'!$B$2),"")</f>
        <v/>
      </c>
      <c r="L457"/>
    </row>
    <row r="458" spans="1:12" ht="14.5" x14ac:dyDescent="0.35">
      <c r="A458" s="2" t="s">
        <v>935</v>
      </c>
      <c r="B458" s="5">
        <f>IF(LEFT(tbl_transaction[[#This Row],[Reference Number]],2)="GR",VLOOKUP(tbl_transaction[[#This Row],[Reference Number]],barang_masuk[],2,FALSE),IF(LEFT(tbl_transaction[[#This Row],[Reference Number]],2)="DO",VLOOKUP(tbl_transaction[[#This Row],[Reference Number]],barang_keluar[],2,FALSE),""))</f>
        <v>46061</v>
      </c>
      <c r="C458" t="str">
        <f t="shared" si="7"/>
        <v>Inbound</v>
      </c>
      <c r="D458" t="str">
        <f>IF(tbl_transaction[[#This Row],[Type]]="Inbound",VLOOKUP(tbl_transaction[[#This Row],[Reference Number]],barang_masuk[],4,FALSE),IF(tbl_transaction[[#This Row],[Type]]="Outbound",VLOOKUP(tbl_transaction[[#This Row],[Reference Number]],barang_keluar[],4,FALSE),""))</f>
        <v>DAR017</v>
      </c>
      <c r="E458" t="str">
        <f>IF(tbl_transaction[[#This Row],[Type]]="Inbound",VLOOKUP(tbl_transaction[[#This Row],[Reference Number]],barang_masuk[],5,FALSE),IF(tbl_transaction[[#This Row],[Type]]="Outbound",VLOOKUP(tbl_transaction[[#This Row],[Reference Number]],barang_keluar[],5,FALSE),""))</f>
        <v>Indomilk Dairy Variant 17</v>
      </c>
      <c r="F458">
        <f>IF(tbl_transaction[[#This Row],[Type]]="Inbound",VLOOKUP(tbl_transaction[[#This Row],[Reference Number]],barang_masuk[],6,FALSE),IF(tbl_transaction[[#This Row],[Type]]="Outbound",VLOOKUP(tbl_transaction[[#This Row],[Reference Number]],barang_keluar[],6,FALSE),""))</f>
        <v>120</v>
      </c>
      <c r="G458" t="str">
        <f>IF(tbl_transaction[[#This Row],[Type]]="Inbound",VLOOKUP(tbl_transaction[[#This Row],[Reference Number]],barang_masuk[],7,FALSE),IF(tbl_transaction[[#This Row],[Type]]="Outbound",VLOOKUP(tbl_transaction[[#This Row],[Reference Number]],barang_keluar[],7,FALSE),""))</f>
        <v>Box</v>
      </c>
      <c r="H458" t="str">
        <f>IF(tbl_transaction[[#This Row],[Type]]="Inbound",VLOOKUP(tbl_transaction[[#This Row],[Reference Number]],barang_masuk[],3,FALSE),IF(tbl_transaction[[#This Row],[Type]]="Outbound",VLOOKUP(tbl_transaction[[#This Row],[Reference Number]],barang_keluar[],3,FALSE),""))</f>
        <v>PT Supplier 24</v>
      </c>
      <c r="I458" t="str">
        <f>IF(D458='Kartu Stok'!$B$2,COUNTIF($D$3:D458,'Kartu Stok'!$B$2),"")</f>
        <v/>
      </c>
      <c r="L458"/>
    </row>
    <row r="459" spans="1:12" ht="14.5" x14ac:dyDescent="0.35">
      <c r="A459" s="2" t="s">
        <v>936</v>
      </c>
      <c r="B459" s="5">
        <f>IF(LEFT(tbl_transaction[[#This Row],[Reference Number]],2)="GR",VLOOKUP(tbl_transaction[[#This Row],[Reference Number]],barang_masuk[],2,FALSE),IF(LEFT(tbl_transaction[[#This Row],[Reference Number]],2)="DO",VLOOKUP(tbl_transaction[[#This Row],[Reference Number]],barang_keluar[],2,FALSE),""))</f>
        <v>46151</v>
      </c>
      <c r="C459" t="str">
        <f t="shared" si="7"/>
        <v>Inbound</v>
      </c>
      <c r="D459" t="str">
        <f>IF(tbl_transaction[[#This Row],[Type]]="Inbound",VLOOKUP(tbl_transaction[[#This Row],[Reference Number]],barang_masuk[],4,FALSE),IF(tbl_transaction[[#This Row],[Type]]="Outbound",VLOOKUP(tbl_transaction[[#This Row],[Reference Number]],barang_keluar[],4,FALSE),""))</f>
        <v>BAB015</v>
      </c>
      <c r="E459" t="str">
        <f>IF(tbl_transaction[[#This Row],[Type]]="Inbound",VLOOKUP(tbl_transaction[[#This Row],[Reference Number]],barang_masuk[],5,FALSE),IF(tbl_transaction[[#This Row],[Type]]="Outbound",VLOOKUP(tbl_transaction[[#This Row],[Reference Number]],barang_keluar[],5,FALSE),""))</f>
        <v>MamyPoko Baby Care Variant 15</v>
      </c>
      <c r="F459">
        <f>IF(tbl_transaction[[#This Row],[Type]]="Inbound",VLOOKUP(tbl_transaction[[#This Row],[Reference Number]],barang_masuk[],6,FALSE),IF(tbl_transaction[[#This Row],[Type]]="Outbound",VLOOKUP(tbl_transaction[[#This Row],[Reference Number]],barang_keluar[],6,FALSE),""))</f>
        <v>80</v>
      </c>
      <c r="G459" t="str">
        <f>IF(tbl_transaction[[#This Row],[Type]]="Inbound",VLOOKUP(tbl_transaction[[#This Row],[Reference Number]],barang_masuk[],7,FALSE),IF(tbl_transaction[[#This Row],[Type]]="Outbound",VLOOKUP(tbl_transaction[[#This Row],[Reference Number]],barang_keluar[],7,FALSE),""))</f>
        <v>Pack</v>
      </c>
      <c r="H459" t="str">
        <f>IF(tbl_transaction[[#This Row],[Type]]="Inbound",VLOOKUP(tbl_transaction[[#This Row],[Reference Number]],barang_masuk[],3,FALSE),IF(tbl_transaction[[#This Row],[Type]]="Outbound",VLOOKUP(tbl_transaction[[#This Row],[Reference Number]],barang_keluar[],3,FALSE),""))</f>
        <v>PT Supplier 22</v>
      </c>
      <c r="I459" t="str">
        <f>IF(D459='Kartu Stok'!$B$2,COUNTIF($D$3:D459,'Kartu Stok'!$B$2),"")</f>
        <v/>
      </c>
      <c r="L459"/>
    </row>
    <row r="460" spans="1:12" ht="14.5" x14ac:dyDescent="0.35">
      <c r="A460" s="2" t="s">
        <v>937</v>
      </c>
      <c r="B460" s="5">
        <f>IF(LEFT(tbl_transaction[[#This Row],[Reference Number]],2)="GR",VLOOKUP(tbl_transaction[[#This Row],[Reference Number]],barang_masuk[],2,FALSE),IF(LEFT(tbl_transaction[[#This Row],[Reference Number]],2)="DO",VLOOKUP(tbl_transaction[[#This Row],[Reference Number]],barang_keluar[],2,FALSE),""))</f>
        <v>46163</v>
      </c>
      <c r="C460" t="str">
        <f t="shared" si="7"/>
        <v>Inbound</v>
      </c>
      <c r="D460" t="str">
        <f>IF(tbl_transaction[[#This Row],[Type]]="Inbound",VLOOKUP(tbl_transaction[[#This Row],[Reference Number]],barang_masuk[],4,FALSE),IF(tbl_transaction[[#This Row],[Type]]="Outbound",VLOOKUP(tbl_transaction[[#This Row],[Reference Number]],barang_keluar[],4,FALSE),""))</f>
        <v>BAB002</v>
      </c>
      <c r="E460" t="str">
        <f>IF(tbl_transaction[[#This Row],[Type]]="Inbound",VLOOKUP(tbl_transaction[[#This Row],[Reference Number]],barang_masuk[],5,FALSE),IF(tbl_transaction[[#This Row],[Type]]="Outbound",VLOOKUP(tbl_transaction[[#This Row],[Reference Number]],barang_keluar[],5,FALSE),""))</f>
        <v>Zwitsal Baby Care Variant 2</v>
      </c>
      <c r="F460">
        <f>IF(tbl_transaction[[#This Row],[Type]]="Inbound",VLOOKUP(tbl_transaction[[#This Row],[Reference Number]],barang_masuk[],6,FALSE),IF(tbl_transaction[[#This Row],[Type]]="Outbound",VLOOKUP(tbl_transaction[[#This Row],[Reference Number]],barang_keluar[],6,FALSE),""))</f>
        <v>60</v>
      </c>
      <c r="G460" t="str">
        <f>IF(tbl_transaction[[#This Row],[Type]]="Inbound",VLOOKUP(tbl_transaction[[#This Row],[Reference Number]],barang_masuk[],7,FALSE),IF(tbl_transaction[[#This Row],[Type]]="Outbound",VLOOKUP(tbl_transaction[[#This Row],[Reference Number]],barang_keluar[],7,FALSE),""))</f>
        <v>Pack</v>
      </c>
      <c r="H460" t="str">
        <f>IF(tbl_transaction[[#This Row],[Type]]="Inbound",VLOOKUP(tbl_transaction[[#This Row],[Reference Number]],barang_masuk[],3,FALSE),IF(tbl_transaction[[#This Row],[Type]]="Outbound",VLOOKUP(tbl_transaction[[#This Row],[Reference Number]],barang_keluar[],3,FALSE),""))</f>
        <v>PT Supplier 13</v>
      </c>
      <c r="I460" t="str">
        <f>IF(D460='Kartu Stok'!$B$2,COUNTIF($D$3:D460,'Kartu Stok'!$B$2),"")</f>
        <v/>
      </c>
      <c r="L460"/>
    </row>
    <row r="461" spans="1:12" ht="14.5" x14ac:dyDescent="0.35">
      <c r="A461" s="2" t="s">
        <v>938</v>
      </c>
      <c r="B461" s="5">
        <f>IF(LEFT(tbl_transaction[[#This Row],[Reference Number]],2)="GR",VLOOKUP(tbl_transaction[[#This Row],[Reference Number]],barang_masuk[],2,FALSE),IF(LEFT(tbl_transaction[[#This Row],[Reference Number]],2)="DO",VLOOKUP(tbl_transaction[[#This Row],[Reference Number]],barang_keluar[],2,FALSE),""))</f>
        <v>46146</v>
      </c>
      <c r="C461" t="str">
        <f t="shared" si="7"/>
        <v>Inbound</v>
      </c>
      <c r="D461" t="str">
        <f>IF(tbl_transaction[[#This Row],[Type]]="Inbound",VLOOKUP(tbl_transaction[[#This Row],[Reference Number]],barang_masuk[],4,FALSE),IF(tbl_transaction[[#This Row],[Type]]="Outbound",VLOOKUP(tbl_transaction[[#This Row],[Reference Number]],barang_keluar[],4,FALSE),""))</f>
        <v>INS021</v>
      </c>
      <c r="E461" t="str">
        <f>IF(tbl_transaction[[#This Row],[Type]]="Inbound",VLOOKUP(tbl_transaction[[#This Row],[Reference Number]],barang_masuk[],5,FALSE),IF(tbl_transaction[[#This Row],[Type]]="Outbound",VLOOKUP(tbl_transaction[[#This Row],[Reference Number]],barang_keluar[],5,FALSE),""))</f>
        <v>Sarimi Instant Food Variant 21</v>
      </c>
      <c r="F461">
        <f>IF(tbl_transaction[[#This Row],[Type]]="Inbound",VLOOKUP(tbl_transaction[[#This Row],[Reference Number]],barang_masuk[],6,FALSE),IF(tbl_transaction[[#This Row],[Type]]="Outbound",VLOOKUP(tbl_transaction[[#This Row],[Reference Number]],barang_keluar[],6,FALSE),""))</f>
        <v>120</v>
      </c>
      <c r="G461" t="str">
        <f>IF(tbl_transaction[[#This Row],[Type]]="Inbound",VLOOKUP(tbl_transaction[[#This Row],[Reference Number]],barang_masuk[],7,FALSE),IF(tbl_transaction[[#This Row],[Type]]="Outbound",VLOOKUP(tbl_transaction[[#This Row],[Reference Number]],barang_keluar[],7,FALSE),""))</f>
        <v>Pack</v>
      </c>
      <c r="H461" t="str">
        <f>IF(tbl_transaction[[#This Row],[Type]]="Inbound",VLOOKUP(tbl_transaction[[#This Row],[Reference Number]],barang_masuk[],3,FALSE),IF(tbl_transaction[[#This Row],[Type]]="Outbound",VLOOKUP(tbl_transaction[[#This Row],[Reference Number]],barang_keluar[],3,FALSE),""))</f>
        <v>PT Supplier 31</v>
      </c>
      <c r="I461" t="str">
        <f>IF(D461='Kartu Stok'!$B$2,COUNTIF($D$3:D461,'Kartu Stok'!$B$2),"")</f>
        <v/>
      </c>
      <c r="L461"/>
    </row>
    <row r="462" spans="1:12" ht="14.5" x14ac:dyDescent="0.35">
      <c r="A462" s="2" t="s">
        <v>939</v>
      </c>
      <c r="B462" s="5">
        <f>IF(LEFT(tbl_transaction[[#This Row],[Reference Number]],2)="GR",VLOOKUP(tbl_transaction[[#This Row],[Reference Number]],barang_masuk[],2,FALSE),IF(LEFT(tbl_transaction[[#This Row],[Reference Number]],2)="DO",VLOOKUP(tbl_transaction[[#This Row],[Reference Number]],barang_keluar[],2,FALSE),""))</f>
        <v>46170</v>
      </c>
      <c r="C462" t="str">
        <f t="shared" si="7"/>
        <v>Inbound</v>
      </c>
      <c r="D462" t="str">
        <f>IF(tbl_transaction[[#This Row],[Type]]="Inbound",VLOOKUP(tbl_transaction[[#This Row],[Reference Number]],barang_masuk[],4,FALSE),IF(tbl_transaction[[#This Row],[Type]]="Outbound",VLOOKUP(tbl_transaction[[#This Row],[Reference Number]],barang_keluar[],4,FALSE),""))</f>
        <v>DAR002</v>
      </c>
      <c r="E462" t="str">
        <f>IF(tbl_transaction[[#This Row],[Type]]="Inbound",VLOOKUP(tbl_transaction[[#This Row],[Reference Number]],barang_masuk[],5,FALSE),IF(tbl_transaction[[#This Row],[Type]]="Outbound",VLOOKUP(tbl_transaction[[#This Row],[Reference Number]],barang_keluar[],5,FALSE),""))</f>
        <v>Indomilk Dairy Variant 2</v>
      </c>
      <c r="F462">
        <f>IF(tbl_transaction[[#This Row],[Type]]="Inbound",VLOOKUP(tbl_transaction[[#This Row],[Reference Number]],barang_masuk[],6,FALSE),IF(tbl_transaction[[#This Row],[Type]]="Outbound",VLOOKUP(tbl_transaction[[#This Row],[Reference Number]],barang_keluar[],6,FALSE),""))</f>
        <v>100</v>
      </c>
      <c r="G462" t="str">
        <f>IF(tbl_transaction[[#This Row],[Type]]="Inbound",VLOOKUP(tbl_transaction[[#This Row],[Reference Number]],barang_masuk[],7,FALSE),IF(tbl_transaction[[#This Row],[Type]]="Outbound",VLOOKUP(tbl_transaction[[#This Row],[Reference Number]],barang_keluar[],7,FALSE),""))</f>
        <v>Box</v>
      </c>
      <c r="H462" t="str">
        <f>IF(tbl_transaction[[#This Row],[Type]]="Inbound",VLOOKUP(tbl_transaction[[#This Row],[Reference Number]],barang_masuk[],3,FALSE),IF(tbl_transaction[[#This Row],[Type]]="Outbound",VLOOKUP(tbl_transaction[[#This Row],[Reference Number]],barang_keluar[],3,FALSE),""))</f>
        <v>PT Supplier 28</v>
      </c>
      <c r="I462" t="str">
        <f>IF(D462='Kartu Stok'!$B$2,COUNTIF($D$3:D462,'Kartu Stok'!$B$2),"")</f>
        <v/>
      </c>
      <c r="L462"/>
    </row>
    <row r="463" spans="1:12" ht="14.5" x14ac:dyDescent="0.35">
      <c r="A463" s="2" t="s">
        <v>940</v>
      </c>
      <c r="B463" s="5">
        <f>IF(LEFT(tbl_transaction[[#This Row],[Reference Number]],2)="GR",VLOOKUP(tbl_transaction[[#This Row],[Reference Number]],barang_masuk[],2,FALSE),IF(LEFT(tbl_transaction[[#This Row],[Reference Number]],2)="DO",VLOOKUP(tbl_transaction[[#This Row],[Reference Number]],barang_keluar[],2,FALSE),""))</f>
        <v>46094</v>
      </c>
      <c r="C463" t="str">
        <f t="shared" si="7"/>
        <v>Inbound</v>
      </c>
      <c r="D463" t="str">
        <f>IF(tbl_transaction[[#This Row],[Type]]="Inbound",VLOOKUP(tbl_transaction[[#This Row],[Reference Number]],barang_masuk[],4,FALSE),IF(tbl_transaction[[#This Row],[Type]]="Outbound",VLOOKUP(tbl_transaction[[#This Row],[Reference Number]],barang_keluar[],4,FALSE),""))</f>
        <v>DAR009</v>
      </c>
      <c r="E463" t="str">
        <f>IF(tbl_transaction[[#This Row],[Type]]="Inbound",VLOOKUP(tbl_transaction[[#This Row],[Reference Number]],barang_masuk[],5,FALSE),IF(tbl_transaction[[#This Row],[Type]]="Outbound",VLOOKUP(tbl_transaction[[#This Row],[Reference Number]],barang_keluar[],5,FALSE),""))</f>
        <v>Indomilk Dairy Variant 9</v>
      </c>
      <c r="F463">
        <f>IF(tbl_transaction[[#This Row],[Type]]="Inbound",VLOOKUP(tbl_transaction[[#This Row],[Reference Number]],barang_masuk[],6,FALSE),IF(tbl_transaction[[#This Row],[Type]]="Outbound",VLOOKUP(tbl_transaction[[#This Row],[Reference Number]],barang_keluar[],6,FALSE),""))</f>
        <v>60</v>
      </c>
      <c r="G463" t="str">
        <f>IF(tbl_transaction[[#This Row],[Type]]="Inbound",VLOOKUP(tbl_transaction[[#This Row],[Reference Number]],barang_masuk[],7,FALSE),IF(tbl_transaction[[#This Row],[Type]]="Outbound",VLOOKUP(tbl_transaction[[#This Row],[Reference Number]],barang_keluar[],7,FALSE),""))</f>
        <v>Box</v>
      </c>
      <c r="H463" t="str">
        <f>IF(tbl_transaction[[#This Row],[Type]]="Inbound",VLOOKUP(tbl_transaction[[#This Row],[Reference Number]],barang_masuk[],3,FALSE),IF(tbl_transaction[[#This Row],[Type]]="Outbound",VLOOKUP(tbl_transaction[[#This Row],[Reference Number]],barang_keluar[],3,FALSE),""))</f>
        <v>PT Supplier 33</v>
      </c>
      <c r="I463" t="str">
        <f>IF(D463='Kartu Stok'!$B$2,COUNTIF($D$3:D463,'Kartu Stok'!$B$2),"")</f>
        <v/>
      </c>
      <c r="L463"/>
    </row>
    <row r="464" spans="1:12" ht="14.5" x14ac:dyDescent="0.35">
      <c r="A464" s="2" t="s">
        <v>941</v>
      </c>
      <c r="B464" s="5">
        <f>IF(LEFT(tbl_transaction[[#This Row],[Reference Number]],2)="GR",VLOOKUP(tbl_transaction[[#This Row],[Reference Number]],barang_masuk[],2,FALSE),IF(LEFT(tbl_transaction[[#This Row],[Reference Number]],2)="DO",VLOOKUP(tbl_transaction[[#This Row],[Reference Number]],barang_keluar[],2,FALSE),""))</f>
        <v>46129</v>
      </c>
      <c r="C464" t="str">
        <f t="shared" si="7"/>
        <v>Inbound</v>
      </c>
      <c r="D464" t="str">
        <f>IF(tbl_transaction[[#This Row],[Type]]="Inbound",VLOOKUP(tbl_transaction[[#This Row],[Reference Number]],barang_masuk[],4,FALSE),IF(tbl_transaction[[#This Row],[Type]]="Outbound",VLOOKUP(tbl_transaction[[#This Row],[Reference Number]],barang_keluar[],4,FALSE),""))</f>
        <v>BAB005</v>
      </c>
      <c r="E464" t="str">
        <f>IF(tbl_transaction[[#This Row],[Type]]="Inbound",VLOOKUP(tbl_transaction[[#This Row],[Reference Number]],barang_masuk[],5,FALSE),IF(tbl_transaction[[#This Row],[Type]]="Outbound",VLOOKUP(tbl_transaction[[#This Row],[Reference Number]],barang_keluar[],5,FALSE),""))</f>
        <v>Zwitsal Baby Care Variant 5</v>
      </c>
      <c r="F464">
        <f>IF(tbl_transaction[[#This Row],[Type]]="Inbound",VLOOKUP(tbl_transaction[[#This Row],[Reference Number]],barang_masuk[],6,FALSE),IF(tbl_transaction[[#This Row],[Type]]="Outbound",VLOOKUP(tbl_transaction[[#This Row],[Reference Number]],barang_keluar[],6,FALSE),""))</f>
        <v>60</v>
      </c>
      <c r="G464" t="str">
        <f>IF(tbl_transaction[[#This Row],[Type]]="Inbound",VLOOKUP(tbl_transaction[[#This Row],[Reference Number]],barang_masuk[],7,FALSE),IF(tbl_transaction[[#This Row],[Type]]="Outbound",VLOOKUP(tbl_transaction[[#This Row],[Reference Number]],barang_keluar[],7,FALSE),""))</f>
        <v>Pack</v>
      </c>
      <c r="H464" t="str">
        <f>IF(tbl_transaction[[#This Row],[Type]]="Inbound",VLOOKUP(tbl_transaction[[#This Row],[Reference Number]],barang_masuk[],3,FALSE),IF(tbl_transaction[[#This Row],[Type]]="Outbound",VLOOKUP(tbl_transaction[[#This Row],[Reference Number]],barang_keluar[],3,FALSE),""))</f>
        <v>PT Supplier 18</v>
      </c>
      <c r="I464" t="str">
        <f>IF(D464='Kartu Stok'!$B$2,COUNTIF($D$3:D464,'Kartu Stok'!$B$2),"")</f>
        <v/>
      </c>
      <c r="L464"/>
    </row>
    <row r="465" spans="1:12" ht="14.5" x14ac:dyDescent="0.35">
      <c r="A465" s="2" t="s">
        <v>942</v>
      </c>
      <c r="B465" s="5">
        <f>IF(LEFT(tbl_transaction[[#This Row],[Reference Number]],2)="GR",VLOOKUP(tbl_transaction[[#This Row],[Reference Number]],barang_masuk[],2,FALSE),IF(LEFT(tbl_transaction[[#This Row],[Reference Number]],2)="DO",VLOOKUP(tbl_transaction[[#This Row],[Reference Number]],barang_keluar[],2,FALSE),""))</f>
        <v>46048</v>
      </c>
      <c r="C465" t="str">
        <f t="shared" si="7"/>
        <v>Inbound</v>
      </c>
      <c r="D465" t="str">
        <f>IF(tbl_transaction[[#This Row],[Type]]="Inbound",VLOOKUP(tbl_transaction[[#This Row],[Reference Number]],barang_masuk[],4,FALSE),IF(tbl_transaction[[#This Row],[Type]]="Outbound",VLOOKUP(tbl_transaction[[#This Row],[Reference Number]],barang_keluar[],4,FALSE),""))</f>
        <v>DAR016</v>
      </c>
      <c r="E465" t="str">
        <f>IF(tbl_transaction[[#This Row],[Type]]="Inbound",VLOOKUP(tbl_transaction[[#This Row],[Reference Number]],barang_masuk[],5,FALSE),IF(tbl_transaction[[#This Row],[Type]]="Outbound",VLOOKUP(tbl_transaction[[#This Row],[Reference Number]],barang_keluar[],5,FALSE),""))</f>
        <v>Indomilk Dairy Variant 16</v>
      </c>
      <c r="F465">
        <f>IF(tbl_transaction[[#This Row],[Type]]="Inbound",VLOOKUP(tbl_transaction[[#This Row],[Reference Number]],barang_masuk[],6,FALSE),IF(tbl_transaction[[#This Row],[Type]]="Outbound",VLOOKUP(tbl_transaction[[#This Row],[Reference Number]],barang_keluar[],6,FALSE),""))</f>
        <v>60</v>
      </c>
      <c r="G465" t="str">
        <f>IF(tbl_transaction[[#This Row],[Type]]="Inbound",VLOOKUP(tbl_transaction[[#This Row],[Reference Number]],barang_masuk[],7,FALSE),IF(tbl_transaction[[#This Row],[Type]]="Outbound",VLOOKUP(tbl_transaction[[#This Row],[Reference Number]],barang_keluar[],7,FALSE),""))</f>
        <v>Box</v>
      </c>
      <c r="H465" t="str">
        <f>IF(tbl_transaction[[#This Row],[Type]]="Inbound",VLOOKUP(tbl_transaction[[#This Row],[Reference Number]],barang_masuk[],3,FALSE),IF(tbl_transaction[[#This Row],[Type]]="Outbound",VLOOKUP(tbl_transaction[[#This Row],[Reference Number]],barang_keluar[],3,FALSE),""))</f>
        <v>PT Supplier 18</v>
      </c>
      <c r="I465" t="str">
        <f>IF(D465='Kartu Stok'!$B$2,COUNTIF($D$3:D465,'Kartu Stok'!$B$2),"")</f>
        <v/>
      </c>
      <c r="L465"/>
    </row>
    <row r="466" spans="1:12" ht="14.5" x14ac:dyDescent="0.35">
      <c r="A466" s="2" t="s">
        <v>943</v>
      </c>
      <c r="B466" s="5">
        <f>IF(LEFT(tbl_transaction[[#This Row],[Reference Number]],2)="GR",VLOOKUP(tbl_transaction[[#This Row],[Reference Number]],barang_masuk[],2,FALSE),IF(LEFT(tbl_transaction[[#This Row],[Reference Number]],2)="DO",VLOOKUP(tbl_transaction[[#This Row],[Reference Number]],barang_keluar[],2,FALSE),""))</f>
        <v>46116</v>
      </c>
      <c r="C466" t="str">
        <f t="shared" si="7"/>
        <v>Inbound</v>
      </c>
      <c r="D466" t="str">
        <f>IF(tbl_transaction[[#This Row],[Type]]="Inbound",VLOOKUP(tbl_transaction[[#This Row],[Reference Number]],barang_masuk[],4,FALSE),IF(tbl_transaction[[#This Row],[Type]]="Outbound",VLOOKUP(tbl_transaction[[#This Row],[Reference Number]],barang_keluar[],4,FALSE),""))</f>
        <v>SNK018</v>
      </c>
      <c r="E466" t="str">
        <f>IF(tbl_transaction[[#This Row],[Type]]="Inbound",VLOOKUP(tbl_transaction[[#This Row],[Reference Number]],barang_masuk[],5,FALSE),IF(tbl_transaction[[#This Row],[Type]]="Outbound",VLOOKUP(tbl_transaction[[#This Row],[Reference Number]],barang_keluar[],5,FALSE),""))</f>
        <v>Taro Snack Variant 18</v>
      </c>
      <c r="F466">
        <f>IF(tbl_transaction[[#This Row],[Type]]="Inbound",VLOOKUP(tbl_transaction[[#This Row],[Reference Number]],barang_masuk[],6,FALSE),IF(tbl_transaction[[#This Row],[Type]]="Outbound",VLOOKUP(tbl_transaction[[#This Row],[Reference Number]],barang_keluar[],6,FALSE),""))</f>
        <v>150</v>
      </c>
      <c r="G466" t="str">
        <f>IF(tbl_transaction[[#This Row],[Type]]="Inbound",VLOOKUP(tbl_transaction[[#This Row],[Reference Number]],barang_masuk[],7,FALSE),IF(tbl_transaction[[#This Row],[Type]]="Outbound",VLOOKUP(tbl_transaction[[#This Row],[Reference Number]],barang_keluar[],7,FALSE),""))</f>
        <v>Pack</v>
      </c>
      <c r="H466" t="str">
        <f>IF(tbl_transaction[[#This Row],[Type]]="Inbound",VLOOKUP(tbl_transaction[[#This Row],[Reference Number]],barang_masuk[],3,FALSE),IF(tbl_transaction[[#This Row],[Type]]="Outbound",VLOOKUP(tbl_transaction[[#This Row],[Reference Number]],barang_keluar[],3,FALSE),""))</f>
        <v>PT Supplier 20</v>
      </c>
      <c r="I466" t="str">
        <f>IF(D466='Kartu Stok'!$B$2,COUNTIF($D$3:D466,'Kartu Stok'!$B$2),"")</f>
        <v/>
      </c>
      <c r="L466"/>
    </row>
    <row r="467" spans="1:12" ht="14.5" x14ac:dyDescent="0.35">
      <c r="A467" s="2" t="s">
        <v>944</v>
      </c>
      <c r="B467" s="5">
        <f>IF(LEFT(tbl_transaction[[#This Row],[Reference Number]],2)="GR",VLOOKUP(tbl_transaction[[#This Row],[Reference Number]],barang_masuk[],2,FALSE),IF(LEFT(tbl_transaction[[#This Row],[Reference Number]],2)="DO",VLOOKUP(tbl_transaction[[#This Row],[Reference Number]],barang_keluar[],2,FALSE),""))</f>
        <v>46114</v>
      </c>
      <c r="C467" t="str">
        <f t="shared" si="7"/>
        <v>Inbound</v>
      </c>
      <c r="D467" t="str">
        <f>IF(tbl_transaction[[#This Row],[Type]]="Inbound",VLOOKUP(tbl_transaction[[#This Row],[Reference Number]],barang_masuk[],4,FALSE),IF(tbl_transaction[[#This Row],[Type]]="Outbound",VLOOKUP(tbl_transaction[[#This Row],[Reference Number]],barang_keluar[],4,FALSE),""))</f>
        <v>HOM028</v>
      </c>
      <c r="E467" t="str">
        <f>IF(tbl_transaction[[#This Row],[Type]]="Inbound",VLOOKUP(tbl_transaction[[#This Row],[Reference Number]],barang_masuk[],5,FALSE),IF(tbl_transaction[[#This Row],[Type]]="Outbound",VLOOKUP(tbl_transaction[[#This Row],[Reference Number]],barang_keluar[],5,FALSE),""))</f>
        <v>Rinso Home Care Variant 28</v>
      </c>
      <c r="F467">
        <f>IF(tbl_transaction[[#This Row],[Type]]="Inbound",VLOOKUP(tbl_transaction[[#This Row],[Reference Number]],barang_masuk[],6,FALSE),IF(tbl_transaction[[#This Row],[Type]]="Outbound",VLOOKUP(tbl_transaction[[#This Row],[Reference Number]],barang_keluar[],6,FALSE),""))</f>
        <v>100</v>
      </c>
      <c r="G467" t="str">
        <f>IF(tbl_transaction[[#This Row],[Type]]="Inbound",VLOOKUP(tbl_transaction[[#This Row],[Reference Number]],barang_masuk[],7,FALSE),IF(tbl_transaction[[#This Row],[Type]]="Outbound",VLOOKUP(tbl_transaction[[#This Row],[Reference Number]],barang_keluar[],7,FALSE),""))</f>
        <v>Pack</v>
      </c>
      <c r="H467" t="str">
        <f>IF(tbl_transaction[[#This Row],[Type]]="Inbound",VLOOKUP(tbl_transaction[[#This Row],[Reference Number]],barang_masuk[],3,FALSE),IF(tbl_transaction[[#This Row],[Type]]="Outbound",VLOOKUP(tbl_transaction[[#This Row],[Reference Number]],barang_keluar[],3,FALSE),""))</f>
        <v>PT Supplier 20</v>
      </c>
      <c r="I467" t="str">
        <f>IF(D467='Kartu Stok'!$B$2,COUNTIF($D$3:D467,'Kartu Stok'!$B$2),"")</f>
        <v/>
      </c>
      <c r="L467"/>
    </row>
    <row r="468" spans="1:12" ht="14.5" x14ac:dyDescent="0.35">
      <c r="A468" s="2" t="s">
        <v>945</v>
      </c>
      <c r="B468" s="5">
        <f>IF(LEFT(tbl_transaction[[#This Row],[Reference Number]],2)="GR",VLOOKUP(tbl_transaction[[#This Row],[Reference Number]],barang_masuk[],2,FALSE),IF(LEFT(tbl_transaction[[#This Row],[Reference Number]],2)="DO",VLOOKUP(tbl_transaction[[#This Row],[Reference Number]],barang_keluar[],2,FALSE),""))</f>
        <v>46106</v>
      </c>
      <c r="C468" t="str">
        <f t="shared" si="7"/>
        <v>Inbound</v>
      </c>
      <c r="D468" t="str">
        <f>IF(tbl_transaction[[#This Row],[Type]]="Inbound",VLOOKUP(tbl_transaction[[#This Row],[Reference Number]],barang_masuk[],4,FALSE),IF(tbl_transaction[[#This Row],[Type]]="Outbound",VLOOKUP(tbl_transaction[[#This Row],[Reference Number]],barang_keluar[],4,FALSE),""))</f>
        <v>DAR003</v>
      </c>
      <c r="E468" t="str">
        <f>IF(tbl_transaction[[#This Row],[Type]]="Inbound",VLOOKUP(tbl_transaction[[#This Row],[Reference Number]],barang_masuk[],5,FALSE),IF(tbl_transaction[[#This Row],[Type]]="Outbound",VLOOKUP(tbl_transaction[[#This Row],[Reference Number]],barang_keluar[],5,FALSE),""))</f>
        <v>Ultra Milk Dairy Variant 3</v>
      </c>
      <c r="F468">
        <f>IF(tbl_transaction[[#This Row],[Type]]="Inbound",VLOOKUP(tbl_transaction[[#This Row],[Reference Number]],barang_masuk[],6,FALSE),IF(tbl_transaction[[#This Row],[Type]]="Outbound",VLOOKUP(tbl_transaction[[#This Row],[Reference Number]],barang_keluar[],6,FALSE),""))</f>
        <v>80</v>
      </c>
      <c r="G468" t="str">
        <f>IF(tbl_transaction[[#This Row],[Type]]="Inbound",VLOOKUP(tbl_transaction[[#This Row],[Reference Number]],barang_masuk[],7,FALSE),IF(tbl_transaction[[#This Row],[Type]]="Outbound",VLOOKUP(tbl_transaction[[#This Row],[Reference Number]],barang_keluar[],7,FALSE),""))</f>
        <v>Box</v>
      </c>
      <c r="H468" t="str">
        <f>IF(tbl_transaction[[#This Row],[Type]]="Inbound",VLOOKUP(tbl_transaction[[#This Row],[Reference Number]],barang_masuk[],3,FALSE),IF(tbl_transaction[[#This Row],[Type]]="Outbound",VLOOKUP(tbl_transaction[[#This Row],[Reference Number]],barang_keluar[],3,FALSE),""))</f>
        <v>PT Supplier 08</v>
      </c>
      <c r="I468" t="str">
        <f>IF(D468='Kartu Stok'!$B$2,COUNTIF($D$3:D468,'Kartu Stok'!$B$2),"")</f>
        <v/>
      </c>
      <c r="L468"/>
    </row>
    <row r="469" spans="1:12" ht="14.5" x14ac:dyDescent="0.35">
      <c r="A469" s="2" t="s">
        <v>946</v>
      </c>
      <c r="B469" s="5">
        <f>IF(LEFT(tbl_transaction[[#This Row],[Reference Number]],2)="GR",VLOOKUP(tbl_transaction[[#This Row],[Reference Number]],barang_masuk[],2,FALSE),IF(LEFT(tbl_transaction[[#This Row],[Reference Number]],2)="DO",VLOOKUP(tbl_transaction[[#This Row],[Reference Number]],barang_keluar[],2,FALSE),""))</f>
        <v>46092</v>
      </c>
      <c r="C469" t="str">
        <f t="shared" si="7"/>
        <v>Inbound</v>
      </c>
      <c r="D469" t="str">
        <f>IF(tbl_transaction[[#This Row],[Type]]="Inbound",VLOOKUP(tbl_transaction[[#This Row],[Reference Number]],barang_masuk[],4,FALSE),IF(tbl_transaction[[#This Row],[Type]]="Outbound",VLOOKUP(tbl_transaction[[#This Row],[Reference Number]],barang_keluar[],4,FALSE),""))</f>
        <v>SNK006</v>
      </c>
      <c r="E469" t="str">
        <f>IF(tbl_transaction[[#This Row],[Type]]="Inbound",VLOOKUP(tbl_transaction[[#This Row],[Reference Number]],barang_masuk[],5,FALSE),IF(tbl_transaction[[#This Row],[Type]]="Outbound",VLOOKUP(tbl_transaction[[#This Row],[Reference Number]],barang_keluar[],5,FALSE),""))</f>
        <v>Taro Snack Variant 6</v>
      </c>
      <c r="F469">
        <f>IF(tbl_transaction[[#This Row],[Type]]="Inbound",VLOOKUP(tbl_transaction[[#This Row],[Reference Number]],barang_masuk[],6,FALSE),IF(tbl_transaction[[#This Row],[Type]]="Outbound",VLOOKUP(tbl_transaction[[#This Row],[Reference Number]],barang_keluar[],6,FALSE),""))</f>
        <v>200</v>
      </c>
      <c r="G469" t="str">
        <f>IF(tbl_transaction[[#This Row],[Type]]="Inbound",VLOOKUP(tbl_transaction[[#This Row],[Reference Number]],barang_masuk[],7,FALSE),IF(tbl_transaction[[#This Row],[Type]]="Outbound",VLOOKUP(tbl_transaction[[#This Row],[Reference Number]],barang_keluar[],7,FALSE),""))</f>
        <v>Pack</v>
      </c>
      <c r="H469" t="str">
        <f>IF(tbl_transaction[[#This Row],[Type]]="Inbound",VLOOKUP(tbl_transaction[[#This Row],[Reference Number]],barang_masuk[],3,FALSE),IF(tbl_transaction[[#This Row],[Type]]="Outbound",VLOOKUP(tbl_transaction[[#This Row],[Reference Number]],barang_keluar[],3,FALSE),""))</f>
        <v>PT Supplier 29</v>
      </c>
      <c r="I469" t="str">
        <f>IF(D469='Kartu Stok'!$B$2,COUNTIF($D$3:D469,'Kartu Stok'!$B$2),"")</f>
        <v/>
      </c>
      <c r="L469"/>
    </row>
    <row r="470" spans="1:12" ht="14.5" x14ac:dyDescent="0.35">
      <c r="A470" s="2" t="s">
        <v>947</v>
      </c>
      <c r="B470" s="5">
        <f>IF(LEFT(tbl_transaction[[#This Row],[Reference Number]],2)="GR",VLOOKUP(tbl_transaction[[#This Row],[Reference Number]],barang_masuk[],2,FALSE),IF(LEFT(tbl_transaction[[#This Row],[Reference Number]],2)="DO",VLOOKUP(tbl_transaction[[#This Row],[Reference Number]],barang_keluar[],2,FALSE),""))</f>
        <v>46032</v>
      </c>
      <c r="C470" t="str">
        <f t="shared" si="7"/>
        <v>Inbound</v>
      </c>
      <c r="D470" t="str">
        <f>IF(tbl_transaction[[#This Row],[Type]]="Inbound",VLOOKUP(tbl_transaction[[#This Row],[Reference Number]],barang_masuk[],4,FALSE),IF(tbl_transaction[[#This Row],[Type]]="Outbound",VLOOKUP(tbl_transaction[[#This Row],[Reference Number]],barang_keluar[],4,FALSE),""))</f>
        <v>SNK001</v>
      </c>
      <c r="E470" t="str">
        <f>IF(tbl_transaction[[#This Row],[Type]]="Inbound",VLOOKUP(tbl_transaction[[#This Row],[Reference Number]],barang_masuk[],5,FALSE),IF(tbl_transaction[[#This Row],[Type]]="Outbound",VLOOKUP(tbl_transaction[[#This Row],[Reference Number]],barang_keluar[],5,FALSE),""))</f>
        <v>Taro Snack Variant 1</v>
      </c>
      <c r="F470">
        <f>IF(tbl_transaction[[#This Row],[Type]]="Inbound",VLOOKUP(tbl_transaction[[#This Row],[Reference Number]],barang_masuk[],6,FALSE),IF(tbl_transaction[[#This Row],[Type]]="Outbound",VLOOKUP(tbl_transaction[[#This Row],[Reference Number]],barang_keluar[],6,FALSE),""))</f>
        <v>120</v>
      </c>
      <c r="G470" t="str">
        <f>IF(tbl_transaction[[#This Row],[Type]]="Inbound",VLOOKUP(tbl_transaction[[#This Row],[Reference Number]],barang_masuk[],7,FALSE),IF(tbl_transaction[[#This Row],[Type]]="Outbound",VLOOKUP(tbl_transaction[[#This Row],[Reference Number]],barang_keluar[],7,FALSE),""))</f>
        <v>Pack</v>
      </c>
      <c r="H470" t="str">
        <f>IF(tbl_transaction[[#This Row],[Type]]="Inbound",VLOOKUP(tbl_transaction[[#This Row],[Reference Number]],barang_masuk[],3,FALSE),IF(tbl_transaction[[#This Row],[Type]]="Outbound",VLOOKUP(tbl_transaction[[#This Row],[Reference Number]],barang_keluar[],3,FALSE),""))</f>
        <v>PT Supplier 25</v>
      </c>
      <c r="I470" t="str">
        <f>IF(D470='Kartu Stok'!$B$2,COUNTIF($D$3:D470,'Kartu Stok'!$B$2),"")</f>
        <v/>
      </c>
      <c r="L470"/>
    </row>
    <row r="471" spans="1:12" ht="14.5" x14ac:dyDescent="0.35">
      <c r="A471" s="2" t="s">
        <v>948</v>
      </c>
      <c r="B471" s="5">
        <f>IF(LEFT(tbl_transaction[[#This Row],[Reference Number]],2)="GR",VLOOKUP(tbl_transaction[[#This Row],[Reference Number]],barang_masuk[],2,FALSE),IF(LEFT(tbl_transaction[[#This Row],[Reference Number]],2)="DO",VLOOKUP(tbl_transaction[[#This Row],[Reference Number]],barang_keluar[],2,FALSE),""))</f>
        <v>46181</v>
      </c>
      <c r="C471" t="str">
        <f t="shared" si="7"/>
        <v>Inbound</v>
      </c>
      <c r="D471" t="str">
        <f>IF(tbl_transaction[[#This Row],[Type]]="Inbound",VLOOKUP(tbl_transaction[[#This Row],[Reference Number]],barang_masuk[],4,FALSE),IF(tbl_transaction[[#This Row],[Type]]="Outbound",VLOOKUP(tbl_transaction[[#This Row],[Reference Number]],barang_keluar[],4,FALSE),""))</f>
        <v>BEV029</v>
      </c>
      <c r="E471" t="str">
        <f>IF(tbl_transaction[[#This Row],[Type]]="Inbound",VLOOKUP(tbl_transaction[[#This Row],[Reference Number]],barang_masuk[],5,FALSE),IF(tbl_transaction[[#This Row],[Type]]="Outbound",VLOOKUP(tbl_transaction[[#This Row],[Reference Number]],barang_keluar[],5,FALSE),""))</f>
        <v>Sosro Beverage Variant 29</v>
      </c>
      <c r="F471">
        <f>IF(tbl_transaction[[#This Row],[Type]]="Inbound",VLOOKUP(tbl_transaction[[#This Row],[Reference Number]],barang_masuk[],6,FALSE),IF(tbl_transaction[[#This Row],[Type]]="Outbound",VLOOKUP(tbl_transaction[[#This Row],[Reference Number]],barang_keluar[],6,FALSE),""))</f>
        <v>40</v>
      </c>
      <c r="G471" t="str">
        <f>IF(tbl_transaction[[#This Row],[Type]]="Inbound",VLOOKUP(tbl_transaction[[#This Row],[Reference Number]],barang_masuk[],7,FALSE),IF(tbl_transaction[[#This Row],[Type]]="Outbound",VLOOKUP(tbl_transaction[[#This Row],[Reference Number]],barang_keluar[],7,FALSE),""))</f>
        <v>Bottle</v>
      </c>
      <c r="H471" t="str">
        <f>IF(tbl_transaction[[#This Row],[Type]]="Inbound",VLOOKUP(tbl_transaction[[#This Row],[Reference Number]],barang_masuk[],3,FALSE),IF(tbl_transaction[[#This Row],[Type]]="Outbound",VLOOKUP(tbl_transaction[[#This Row],[Reference Number]],barang_keluar[],3,FALSE),""))</f>
        <v>PT Supplier 25</v>
      </c>
      <c r="I471" t="str">
        <f>IF(D471='Kartu Stok'!$B$2,COUNTIF($D$3:D471,'Kartu Stok'!$B$2),"")</f>
        <v/>
      </c>
      <c r="L471"/>
    </row>
    <row r="472" spans="1:12" ht="14.5" x14ac:dyDescent="0.35">
      <c r="A472" s="2" t="s">
        <v>949</v>
      </c>
      <c r="B472" s="5">
        <f>IF(LEFT(tbl_transaction[[#This Row],[Reference Number]],2)="GR",VLOOKUP(tbl_transaction[[#This Row],[Reference Number]],barang_masuk[],2,FALSE),IF(LEFT(tbl_transaction[[#This Row],[Reference Number]],2)="DO",VLOOKUP(tbl_transaction[[#This Row],[Reference Number]],barang_keluar[],2,FALSE),""))</f>
        <v>46203</v>
      </c>
      <c r="C472" t="str">
        <f t="shared" si="7"/>
        <v>Inbound</v>
      </c>
      <c r="D472" t="str">
        <f>IF(tbl_transaction[[#This Row],[Type]]="Inbound",VLOOKUP(tbl_transaction[[#This Row],[Reference Number]],barang_masuk[],4,FALSE),IF(tbl_transaction[[#This Row],[Type]]="Outbound",VLOOKUP(tbl_transaction[[#This Row],[Reference Number]],barang_keluar[],4,FALSE),""))</f>
        <v>SNK006</v>
      </c>
      <c r="E472" t="str">
        <f>IF(tbl_transaction[[#This Row],[Type]]="Inbound",VLOOKUP(tbl_transaction[[#This Row],[Reference Number]],barang_masuk[],5,FALSE),IF(tbl_transaction[[#This Row],[Type]]="Outbound",VLOOKUP(tbl_transaction[[#This Row],[Reference Number]],barang_keluar[],5,FALSE),""))</f>
        <v>Taro Snack Variant 6</v>
      </c>
      <c r="F472">
        <f>IF(tbl_transaction[[#This Row],[Type]]="Inbound",VLOOKUP(tbl_transaction[[#This Row],[Reference Number]],barang_masuk[],6,FALSE),IF(tbl_transaction[[#This Row],[Type]]="Outbound",VLOOKUP(tbl_transaction[[#This Row],[Reference Number]],barang_keluar[],6,FALSE),""))</f>
        <v>20</v>
      </c>
      <c r="G472" t="str">
        <f>IF(tbl_transaction[[#This Row],[Type]]="Inbound",VLOOKUP(tbl_transaction[[#This Row],[Reference Number]],barang_masuk[],7,FALSE),IF(tbl_transaction[[#This Row],[Type]]="Outbound",VLOOKUP(tbl_transaction[[#This Row],[Reference Number]],barang_keluar[],7,FALSE),""))</f>
        <v>Pack</v>
      </c>
      <c r="H472" t="str">
        <f>IF(tbl_transaction[[#This Row],[Type]]="Inbound",VLOOKUP(tbl_transaction[[#This Row],[Reference Number]],barang_masuk[],3,FALSE),IF(tbl_transaction[[#This Row],[Type]]="Outbound",VLOOKUP(tbl_transaction[[#This Row],[Reference Number]],barang_keluar[],3,FALSE),""))</f>
        <v>PT Supplier 29</v>
      </c>
      <c r="I472" t="str">
        <f>IF(D472='Kartu Stok'!$B$2,COUNTIF($D$3:D472,'Kartu Stok'!$B$2),"")</f>
        <v/>
      </c>
      <c r="L472"/>
    </row>
    <row r="473" spans="1:12" ht="14.5" x14ac:dyDescent="0.35">
      <c r="A473" s="2" t="s">
        <v>950</v>
      </c>
      <c r="B473" s="5">
        <f>IF(LEFT(tbl_transaction[[#This Row],[Reference Number]],2)="GR",VLOOKUP(tbl_transaction[[#This Row],[Reference Number]],barang_masuk[],2,FALSE),IF(LEFT(tbl_transaction[[#This Row],[Reference Number]],2)="DO",VLOOKUP(tbl_transaction[[#This Row],[Reference Number]],barang_keluar[],2,FALSE),""))</f>
        <v>46144</v>
      </c>
      <c r="C473" t="str">
        <f t="shared" si="7"/>
        <v>Inbound</v>
      </c>
      <c r="D473" t="str">
        <f>IF(tbl_transaction[[#This Row],[Type]]="Inbound",VLOOKUP(tbl_transaction[[#This Row],[Reference Number]],barang_masuk[],4,FALSE),IF(tbl_transaction[[#This Row],[Type]]="Outbound",VLOOKUP(tbl_transaction[[#This Row],[Reference Number]],barang_keluar[],4,FALSE),""))</f>
        <v>INS019</v>
      </c>
      <c r="E473" t="str">
        <f>IF(tbl_transaction[[#This Row],[Type]]="Inbound",VLOOKUP(tbl_transaction[[#This Row],[Reference Number]],barang_masuk[],5,FALSE),IF(tbl_transaction[[#This Row],[Type]]="Outbound",VLOOKUP(tbl_transaction[[#This Row],[Reference Number]],barang_keluar[],5,FALSE),""))</f>
        <v>Indomie Instant Food Variant 19</v>
      </c>
      <c r="F473">
        <f>IF(tbl_transaction[[#This Row],[Type]]="Inbound",VLOOKUP(tbl_transaction[[#This Row],[Reference Number]],barang_masuk[],6,FALSE),IF(tbl_transaction[[#This Row],[Type]]="Outbound",VLOOKUP(tbl_transaction[[#This Row],[Reference Number]],barang_keluar[],6,FALSE),""))</f>
        <v>30</v>
      </c>
      <c r="G473" t="str">
        <f>IF(tbl_transaction[[#This Row],[Type]]="Inbound",VLOOKUP(tbl_transaction[[#This Row],[Reference Number]],barang_masuk[],7,FALSE),IF(tbl_transaction[[#This Row],[Type]]="Outbound",VLOOKUP(tbl_transaction[[#This Row],[Reference Number]],barang_keluar[],7,FALSE),""))</f>
        <v>Pack</v>
      </c>
      <c r="H473" t="str">
        <f>IF(tbl_transaction[[#This Row],[Type]]="Inbound",VLOOKUP(tbl_transaction[[#This Row],[Reference Number]],barang_masuk[],3,FALSE),IF(tbl_transaction[[#This Row],[Type]]="Outbound",VLOOKUP(tbl_transaction[[#This Row],[Reference Number]],barang_keluar[],3,FALSE),""))</f>
        <v>PT Supplier 33</v>
      </c>
      <c r="I473" t="str">
        <f>IF(D473='Kartu Stok'!$B$2,COUNTIF($D$3:D473,'Kartu Stok'!$B$2),"")</f>
        <v/>
      </c>
      <c r="L473"/>
    </row>
    <row r="474" spans="1:12" ht="14.5" x14ac:dyDescent="0.35">
      <c r="A474" s="2" t="s">
        <v>951</v>
      </c>
      <c r="B474" s="5">
        <f>IF(LEFT(tbl_transaction[[#This Row],[Reference Number]],2)="GR",VLOOKUP(tbl_transaction[[#This Row],[Reference Number]],barang_masuk[],2,FALSE),IF(LEFT(tbl_transaction[[#This Row],[Reference Number]],2)="DO",VLOOKUP(tbl_transaction[[#This Row],[Reference Number]],barang_keluar[],2,FALSE),""))</f>
        <v>46198</v>
      </c>
      <c r="C474" t="str">
        <f t="shared" si="7"/>
        <v>Inbound</v>
      </c>
      <c r="D474" t="str">
        <f>IF(tbl_transaction[[#This Row],[Type]]="Inbound",VLOOKUP(tbl_transaction[[#This Row],[Reference Number]],barang_masuk[],4,FALSE),IF(tbl_transaction[[#This Row],[Type]]="Outbound",VLOOKUP(tbl_transaction[[#This Row],[Reference Number]],barang_keluar[],4,FALSE),""))</f>
        <v>PER018</v>
      </c>
      <c r="E474" t="str">
        <f>IF(tbl_transaction[[#This Row],[Type]]="Inbound",VLOOKUP(tbl_transaction[[#This Row],[Reference Number]],barang_masuk[],5,FALSE),IF(tbl_transaction[[#This Row],[Type]]="Outbound",VLOOKUP(tbl_transaction[[#This Row],[Reference Number]],barang_keluar[],5,FALSE),""))</f>
        <v>Lifebuoy Personal Care Variant 18</v>
      </c>
      <c r="F474">
        <f>IF(tbl_transaction[[#This Row],[Type]]="Inbound",VLOOKUP(tbl_transaction[[#This Row],[Reference Number]],barang_masuk[],6,FALSE),IF(tbl_transaction[[#This Row],[Type]]="Outbound",VLOOKUP(tbl_transaction[[#This Row],[Reference Number]],barang_keluar[],6,FALSE),""))</f>
        <v>30</v>
      </c>
      <c r="G474" t="str">
        <f>IF(tbl_transaction[[#This Row],[Type]]="Inbound",VLOOKUP(tbl_transaction[[#This Row],[Reference Number]],barang_masuk[],7,FALSE),IF(tbl_transaction[[#This Row],[Type]]="Outbound",VLOOKUP(tbl_transaction[[#This Row],[Reference Number]],barang_keluar[],7,FALSE),""))</f>
        <v>Bottle</v>
      </c>
      <c r="H474" t="str">
        <f>IF(tbl_transaction[[#This Row],[Type]]="Inbound",VLOOKUP(tbl_transaction[[#This Row],[Reference Number]],barang_masuk[],3,FALSE),IF(tbl_transaction[[#This Row],[Type]]="Outbound",VLOOKUP(tbl_transaction[[#This Row],[Reference Number]],barang_keluar[],3,FALSE),""))</f>
        <v>PT Supplier 02</v>
      </c>
      <c r="I474" t="str">
        <f>IF(D474='Kartu Stok'!$B$2,COUNTIF($D$3:D474,'Kartu Stok'!$B$2),"")</f>
        <v/>
      </c>
      <c r="L474"/>
    </row>
    <row r="475" spans="1:12" ht="14.5" x14ac:dyDescent="0.35">
      <c r="A475" s="2" t="s">
        <v>952</v>
      </c>
      <c r="B475" s="5">
        <f>IF(LEFT(tbl_transaction[[#This Row],[Reference Number]],2)="GR",VLOOKUP(tbl_transaction[[#This Row],[Reference Number]],barang_masuk[],2,FALSE),IF(LEFT(tbl_transaction[[#This Row],[Reference Number]],2)="DO",VLOOKUP(tbl_transaction[[#This Row],[Reference Number]],barang_keluar[],2,FALSE),""))</f>
        <v>46080</v>
      </c>
      <c r="C475" t="str">
        <f t="shared" si="7"/>
        <v>Inbound</v>
      </c>
      <c r="D475" t="str">
        <f>IF(tbl_transaction[[#This Row],[Type]]="Inbound",VLOOKUP(tbl_transaction[[#This Row],[Reference Number]],barang_masuk[],4,FALSE),IF(tbl_transaction[[#This Row],[Type]]="Outbound",VLOOKUP(tbl_transaction[[#This Row],[Reference Number]],barang_keluar[],4,FALSE),""))</f>
        <v>INS009</v>
      </c>
      <c r="E475" t="str">
        <f>IF(tbl_transaction[[#This Row],[Type]]="Inbound",VLOOKUP(tbl_transaction[[#This Row],[Reference Number]],barang_masuk[],5,FALSE),IF(tbl_transaction[[#This Row],[Type]]="Outbound",VLOOKUP(tbl_transaction[[#This Row],[Reference Number]],barang_keluar[],5,FALSE),""))</f>
        <v>Sarimi Instant Food Variant 9</v>
      </c>
      <c r="F475">
        <f>IF(tbl_transaction[[#This Row],[Type]]="Inbound",VLOOKUP(tbl_transaction[[#This Row],[Reference Number]],barang_masuk[],6,FALSE),IF(tbl_transaction[[#This Row],[Type]]="Outbound",VLOOKUP(tbl_transaction[[#This Row],[Reference Number]],barang_keluar[],6,FALSE),""))</f>
        <v>100</v>
      </c>
      <c r="G475" t="str">
        <f>IF(tbl_transaction[[#This Row],[Type]]="Inbound",VLOOKUP(tbl_transaction[[#This Row],[Reference Number]],barang_masuk[],7,FALSE),IF(tbl_transaction[[#This Row],[Type]]="Outbound",VLOOKUP(tbl_transaction[[#This Row],[Reference Number]],barang_keluar[],7,FALSE),""))</f>
        <v>Pack</v>
      </c>
      <c r="H475" t="str">
        <f>IF(tbl_transaction[[#This Row],[Type]]="Inbound",VLOOKUP(tbl_transaction[[#This Row],[Reference Number]],barang_masuk[],3,FALSE),IF(tbl_transaction[[#This Row],[Type]]="Outbound",VLOOKUP(tbl_transaction[[#This Row],[Reference Number]],barang_keluar[],3,FALSE),""))</f>
        <v>PT Supplier 13</v>
      </c>
      <c r="I475" t="str">
        <f>IF(D475='Kartu Stok'!$B$2,COUNTIF($D$3:D475,'Kartu Stok'!$B$2),"")</f>
        <v/>
      </c>
      <c r="L475"/>
    </row>
    <row r="476" spans="1:12" ht="14.5" x14ac:dyDescent="0.35">
      <c r="A476" s="2" t="s">
        <v>953</v>
      </c>
      <c r="B476" s="5">
        <f>IF(LEFT(tbl_transaction[[#This Row],[Reference Number]],2)="GR",VLOOKUP(tbl_transaction[[#This Row],[Reference Number]],barang_masuk[],2,FALSE),IF(LEFT(tbl_transaction[[#This Row],[Reference Number]],2)="DO",VLOOKUP(tbl_transaction[[#This Row],[Reference Number]],barang_keluar[],2,FALSE),""))</f>
        <v>46126</v>
      </c>
      <c r="C476" t="str">
        <f t="shared" si="7"/>
        <v>Inbound</v>
      </c>
      <c r="D476" t="str">
        <f>IF(tbl_transaction[[#This Row],[Type]]="Inbound",VLOOKUP(tbl_transaction[[#This Row],[Reference Number]],barang_masuk[],4,FALSE),IF(tbl_transaction[[#This Row],[Type]]="Outbound",VLOOKUP(tbl_transaction[[#This Row],[Reference Number]],barang_keluar[],4,FALSE),""))</f>
        <v>HOM024</v>
      </c>
      <c r="E476" t="str">
        <f>IF(tbl_transaction[[#This Row],[Type]]="Inbound",VLOOKUP(tbl_transaction[[#This Row],[Reference Number]],barang_masuk[],5,FALSE),IF(tbl_transaction[[#This Row],[Type]]="Outbound",VLOOKUP(tbl_transaction[[#This Row],[Reference Number]],barang_keluar[],5,FALSE),""))</f>
        <v>Sunlight Home Care Variant 24</v>
      </c>
      <c r="F476">
        <f>IF(tbl_transaction[[#This Row],[Type]]="Inbound",VLOOKUP(tbl_transaction[[#This Row],[Reference Number]],barang_masuk[],6,FALSE),IF(tbl_transaction[[#This Row],[Type]]="Outbound",VLOOKUP(tbl_transaction[[#This Row],[Reference Number]],barang_keluar[],6,FALSE),""))</f>
        <v>150</v>
      </c>
      <c r="G476" t="str">
        <f>IF(tbl_transaction[[#This Row],[Type]]="Inbound",VLOOKUP(tbl_transaction[[#This Row],[Reference Number]],barang_masuk[],7,FALSE),IF(tbl_transaction[[#This Row],[Type]]="Outbound",VLOOKUP(tbl_transaction[[#This Row],[Reference Number]],barang_keluar[],7,FALSE),""))</f>
        <v>Pack</v>
      </c>
      <c r="H476" t="str">
        <f>IF(tbl_transaction[[#This Row],[Type]]="Inbound",VLOOKUP(tbl_transaction[[#This Row],[Reference Number]],barang_masuk[],3,FALSE),IF(tbl_transaction[[#This Row],[Type]]="Outbound",VLOOKUP(tbl_transaction[[#This Row],[Reference Number]],barang_keluar[],3,FALSE),""))</f>
        <v>PT Supplier 21</v>
      </c>
      <c r="I476" t="str">
        <f>IF(D476='Kartu Stok'!$B$2,COUNTIF($D$3:D476,'Kartu Stok'!$B$2),"")</f>
        <v/>
      </c>
      <c r="L476"/>
    </row>
    <row r="477" spans="1:12" ht="14.5" x14ac:dyDescent="0.35">
      <c r="A477" s="2" t="s">
        <v>954</v>
      </c>
      <c r="B477" s="5">
        <f>IF(LEFT(tbl_transaction[[#This Row],[Reference Number]],2)="GR",VLOOKUP(tbl_transaction[[#This Row],[Reference Number]],barang_masuk[],2,FALSE),IF(LEFT(tbl_transaction[[#This Row],[Reference Number]],2)="DO",VLOOKUP(tbl_transaction[[#This Row],[Reference Number]],barang_keluar[],2,FALSE),""))</f>
        <v>46074</v>
      </c>
      <c r="C477" t="str">
        <f t="shared" si="7"/>
        <v>Inbound</v>
      </c>
      <c r="D477" t="str">
        <f>IF(tbl_transaction[[#This Row],[Type]]="Inbound",VLOOKUP(tbl_transaction[[#This Row],[Reference Number]],barang_masuk[],4,FALSE),IF(tbl_transaction[[#This Row],[Type]]="Outbound",VLOOKUP(tbl_transaction[[#This Row],[Reference Number]],barang_keluar[],4,FALSE),""))</f>
        <v>INS021</v>
      </c>
      <c r="E477" t="str">
        <f>IF(tbl_transaction[[#This Row],[Type]]="Inbound",VLOOKUP(tbl_transaction[[#This Row],[Reference Number]],barang_masuk[],5,FALSE),IF(tbl_transaction[[#This Row],[Type]]="Outbound",VLOOKUP(tbl_transaction[[#This Row],[Reference Number]],barang_keluar[],5,FALSE),""))</f>
        <v>Sarimi Instant Food Variant 21</v>
      </c>
      <c r="F477">
        <f>IF(tbl_transaction[[#This Row],[Type]]="Inbound",VLOOKUP(tbl_transaction[[#This Row],[Reference Number]],barang_masuk[],6,FALSE),IF(tbl_transaction[[#This Row],[Type]]="Outbound",VLOOKUP(tbl_transaction[[#This Row],[Reference Number]],barang_keluar[],6,FALSE),""))</f>
        <v>20</v>
      </c>
      <c r="G477" t="str">
        <f>IF(tbl_transaction[[#This Row],[Type]]="Inbound",VLOOKUP(tbl_transaction[[#This Row],[Reference Number]],barang_masuk[],7,FALSE),IF(tbl_transaction[[#This Row],[Type]]="Outbound",VLOOKUP(tbl_transaction[[#This Row],[Reference Number]],barang_keluar[],7,FALSE),""))</f>
        <v>Pack</v>
      </c>
      <c r="H477" t="str">
        <f>IF(tbl_transaction[[#This Row],[Type]]="Inbound",VLOOKUP(tbl_transaction[[#This Row],[Reference Number]],barang_masuk[],3,FALSE),IF(tbl_transaction[[#This Row],[Type]]="Outbound",VLOOKUP(tbl_transaction[[#This Row],[Reference Number]],barang_keluar[],3,FALSE),""))</f>
        <v>PT Supplier 31</v>
      </c>
      <c r="I477" t="str">
        <f>IF(D477='Kartu Stok'!$B$2,COUNTIF($D$3:D477,'Kartu Stok'!$B$2),"")</f>
        <v/>
      </c>
      <c r="L477"/>
    </row>
    <row r="478" spans="1:12" ht="14.5" x14ac:dyDescent="0.35">
      <c r="A478" s="2" t="s">
        <v>955</v>
      </c>
      <c r="B478" s="5">
        <f>IF(LEFT(tbl_transaction[[#This Row],[Reference Number]],2)="GR",VLOOKUP(tbl_transaction[[#This Row],[Reference Number]],barang_masuk[],2,FALSE),IF(LEFT(tbl_transaction[[#This Row],[Reference Number]],2)="DO",VLOOKUP(tbl_transaction[[#This Row],[Reference Number]],barang_keluar[],2,FALSE),""))</f>
        <v>46051</v>
      </c>
      <c r="C478" t="str">
        <f t="shared" si="7"/>
        <v>Inbound</v>
      </c>
      <c r="D478" t="str">
        <f>IF(tbl_transaction[[#This Row],[Type]]="Inbound",VLOOKUP(tbl_transaction[[#This Row],[Reference Number]],barang_masuk[],4,FALSE),IF(tbl_transaction[[#This Row],[Type]]="Outbound",VLOOKUP(tbl_transaction[[#This Row],[Reference Number]],barang_keluar[],4,FALSE),""))</f>
        <v>HOM028</v>
      </c>
      <c r="E478" t="str">
        <f>IF(tbl_transaction[[#This Row],[Type]]="Inbound",VLOOKUP(tbl_transaction[[#This Row],[Reference Number]],barang_masuk[],5,FALSE),IF(tbl_transaction[[#This Row],[Type]]="Outbound",VLOOKUP(tbl_transaction[[#This Row],[Reference Number]],barang_keluar[],5,FALSE),""))</f>
        <v>Rinso Home Care Variant 28</v>
      </c>
      <c r="F478">
        <f>IF(tbl_transaction[[#This Row],[Type]]="Inbound",VLOOKUP(tbl_transaction[[#This Row],[Reference Number]],barang_masuk[],6,FALSE),IF(tbl_transaction[[#This Row],[Type]]="Outbound",VLOOKUP(tbl_transaction[[#This Row],[Reference Number]],barang_keluar[],6,FALSE),""))</f>
        <v>150</v>
      </c>
      <c r="G478" t="str">
        <f>IF(tbl_transaction[[#This Row],[Type]]="Inbound",VLOOKUP(tbl_transaction[[#This Row],[Reference Number]],barang_masuk[],7,FALSE),IF(tbl_transaction[[#This Row],[Type]]="Outbound",VLOOKUP(tbl_transaction[[#This Row],[Reference Number]],barang_keluar[],7,FALSE),""))</f>
        <v>Pack</v>
      </c>
      <c r="H478" t="str">
        <f>IF(tbl_transaction[[#This Row],[Type]]="Inbound",VLOOKUP(tbl_transaction[[#This Row],[Reference Number]],barang_masuk[],3,FALSE),IF(tbl_transaction[[#This Row],[Type]]="Outbound",VLOOKUP(tbl_transaction[[#This Row],[Reference Number]],barang_keluar[],3,FALSE),""))</f>
        <v>PT Supplier 20</v>
      </c>
      <c r="I478" t="str">
        <f>IF(D478='Kartu Stok'!$B$2,COUNTIF($D$3:D478,'Kartu Stok'!$B$2),"")</f>
        <v/>
      </c>
      <c r="L478"/>
    </row>
    <row r="479" spans="1:12" ht="14.5" x14ac:dyDescent="0.35">
      <c r="A479" s="2" t="s">
        <v>956</v>
      </c>
      <c r="B479" s="5">
        <f>IF(LEFT(tbl_transaction[[#This Row],[Reference Number]],2)="GR",VLOOKUP(tbl_transaction[[#This Row],[Reference Number]],barang_masuk[],2,FALSE),IF(LEFT(tbl_transaction[[#This Row],[Reference Number]],2)="DO",VLOOKUP(tbl_transaction[[#This Row],[Reference Number]],barang_keluar[],2,FALSE),""))</f>
        <v>46125</v>
      </c>
      <c r="C479" t="str">
        <f t="shared" si="7"/>
        <v>Inbound</v>
      </c>
      <c r="D479" t="str">
        <f>IF(tbl_transaction[[#This Row],[Type]]="Inbound",VLOOKUP(tbl_transaction[[#This Row],[Reference Number]],barang_masuk[],4,FALSE),IF(tbl_transaction[[#This Row],[Type]]="Outbound",VLOOKUP(tbl_transaction[[#This Row],[Reference Number]],barang_keluar[],4,FALSE),""))</f>
        <v>SNK028</v>
      </c>
      <c r="E479" t="str">
        <f>IF(tbl_transaction[[#This Row],[Type]]="Inbound",VLOOKUP(tbl_transaction[[#This Row],[Reference Number]],barang_masuk[],5,FALSE),IF(tbl_transaction[[#This Row],[Type]]="Outbound",VLOOKUP(tbl_transaction[[#This Row],[Reference Number]],barang_keluar[],5,FALSE),""))</f>
        <v>Chitato Snack Variant 28</v>
      </c>
      <c r="F479">
        <f>IF(tbl_transaction[[#This Row],[Type]]="Inbound",VLOOKUP(tbl_transaction[[#This Row],[Reference Number]],barang_masuk[],6,FALSE),IF(tbl_transaction[[#This Row],[Type]]="Outbound",VLOOKUP(tbl_transaction[[#This Row],[Reference Number]],barang_keluar[],6,FALSE),""))</f>
        <v>150</v>
      </c>
      <c r="G479" t="str">
        <f>IF(tbl_transaction[[#This Row],[Type]]="Inbound",VLOOKUP(tbl_transaction[[#This Row],[Reference Number]],barang_masuk[],7,FALSE),IF(tbl_transaction[[#This Row],[Type]]="Outbound",VLOOKUP(tbl_transaction[[#This Row],[Reference Number]],barang_keluar[],7,FALSE),""))</f>
        <v>Pack</v>
      </c>
      <c r="H479" t="str">
        <f>IF(tbl_transaction[[#This Row],[Type]]="Inbound",VLOOKUP(tbl_transaction[[#This Row],[Reference Number]],barang_masuk[],3,FALSE),IF(tbl_transaction[[#This Row],[Type]]="Outbound",VLOOKUP(tbl_transaction[[#This Row],[Reference Number]],barang_keluar[],3,FALSE),""))</f>
        <v>PT Supplier 07</v>
      </c>
      <c r="I479" t="str">
        <f>IF(D479='Kartu Stok'!$B$2,COUNTIF($D$3:D479,'Kartu Stok'!$B$2),"")</f>
        <v/>
      </c>
      <c r="L479"/>
    </row>
    <row r="480" spans="1:12" ht="14.5" x14ac:dyDescent="0.35">
      <c r="A480" s="2" t="s">
        <v>957</v>
      </c>
      <c r="B480" s="5">
        <f>IF(LEFT(tbl_transaction[[#This Row],[Reference Number]],2)="GR",VLOOKUP(tbl_transaction[[#This Row],[Reference Number]],barang_masuk[],2,FALSE),IF(LEFT(tbl_transaction[[#This Row],[Reference Number]],2)="DO",VLOOKUP(tbl_transaction[[#This Row],[Reference Number]],barang_keluar[],2,FALSE),""))</f>
        <v>46123</v>
      </c>
      <c r="C480" t="str">
        <f t="shared" si="7"/>
        <v>Inbound</v>
      </c>
      <c r="D480" t="str">
        <f>IF(tbl_transaction[[#This Row],[Type]]="Inbound",VLOOKUP(tbl_transaction[[#This Row],[Reference Number]],barang_masuk[],4,FALSE),IF(tbl_transaction[[#This Row],[Type]]="Outbound",VLOOKUP(tbl_transaction[[#This Row],[Reference Number]],barang_keluar[],4,FALSE),""))</f>
        <v>BEV029</v>
      </c>
      <c r="E480" t="str">
        <f>IF(tbl_transaction[[#This Row],[Type]]="Inbound",VLOOKUP(tbl_transaction[[#This Row],[Reference Number]],barang_masuk[],5,FALSE),IF(tbl_transaction[[#This Row],[Type]]="Outbound",VLOOKUP(tbl_transaction[[#This Row],[Reference Number]],barang_keluar[],5,FALSE),""))</f>
        <v>Sosro Beverage Variant 29</v>
      </c>
      <c r="F480">
        <f>IF(tbl_transaction[[#This Row],[Type]]="Inbound",VLOOKUP(tbl_transaction[[#This Row],[Reference Number]],barang_masuk[],6,FALSE),IF(tbl_transaction[[#This Row],[Type]]="Outbound",VLOOKUP(tbl_transaction[[#This Row],[Reference Number]],barang_keluar[],6,FALSE),""))</f>
        <v>200</v>
      </c>
      <c r="G480" t="str">
        <f>IF(tbl_transaction[[#This Row],[Type]]="Inbound",VLOOKUP(tbl_transaction[[#This Row],[Reference Number]],barang_masuk[],7,FALSE),IF(tbl_transaction[[#This Row],[Type]]="Outbound",VLOOKUP(tbl_transaction[[#This Row],[Reference Number]],barang_keluar[],7,FALSE),""))</f>
        <v>Bottle</v>
      </c>
      <c r="H480" t="str">
        <f>IF(tbl_transaction[[#This Row],[Type]]="Inbound",VLOOKUP(tbl_transaction[[#This Row],[Reference Number]],barang_masuk[],3,FALSE),IF(tbl_transaction[[#This Row],[Type]]="Outbound",VLOOKUP(tbl_transaction[[#This Row],[Reference Number]],barang_keluar[],3,FALSE),""))</f>
        <v>PT Supplier 25</v>
      </c>
      <c r="I480" t="str">
        <f>IF(D480='Kartu Stok'!$B$2,COUNTIF($D$3:D480,'Kartu Stok'!$B$2),"")</f>
        <v/>
      </c>
      <c r="L480"/>
    </row>
    <row r="481" spans="1:12" ht="14.5" x14ac:dyDescent="0.35">
      <c r="A481" s="2" t="s">
        <v>958</v>
      </c>
      <c r="B481" s="5">
        <f>IF(LEFT(tbl_transaction[[#This Row],[Reference Number]],2)="GR",VLOOKUP(tbl_transaction[[#This Row],[Reference Number]],barang_masuk[],2,FALSE),IF(LEFT(tbl_transaction[[#This Row],[Reference Number]],2)="DO",VLOOKUP(tbl_transaction[[#This Row],[Reference Number]],barang_keluar[],2,FALSE),""))</f>
        <v>46113</v>
      </c>
      <c r="C481" t="str">
        <f t="shared" si="7"/>
        <v>Inbound</v>
      </c>
      <c r="D481" t="str">
        <f>IF(tbl_transaction[[#This Row],[Type]]="Inbound",VLOOKUP(tbl_transaction[[#This Row],[Reference Number]],barang_masuk[],4,FALSE),IF(tbl_transaction[[#This Row],[Type]]="Outbound",VLOOKUP(tbl_transaction[[#This Row],[Reference Number]],barang_keluar[],4,FALSE),""))</f>
        <v>INS021</v>
      </c>
      <c r="E481" t="str">
        <f>IF(tbl_transaction[[#This Row],[Type]]="Inbound",VLOOKUP(tbl_transaction[[#This Row],[Reference Number]],barang_masuk[],5,FALSE),IF(tbl_transaction[[#This Row],[Type]]="Outbound",VLOOKUP(tbl_transaction[[#This Row],[Reference Number]],barang_keluar[],5,FALSE),""))</f>
        <v>Sarimi Instant Food Variant 21</v>
      </c>
      <c r="F481">
        <f>IF(tbl_transaction[[#This Row],[Type]]="Inbound",VLOOKUP(tbl_transaction[[#This Row],[Reference Number]],barang_masuk[],6,FALSE),IF(tbl_transaction[[#This Row],[Type]]="Outbound",VLOOKUP(tbl_transaction[[#This Row],[Reference Number]],barang_keluar[],6,FALSE),""))</f>
        <v>120</v>
      </c>
      <c r="G481" t="str">
        <f>IF(tbl_transaction[[#This Row],[Type]]="Inbound",VLOOKUP(tbl_transaction[[#This Row],[Reference Number]],barang_masuk[],7,FALSE),IF(tbl_transaction[[#This Row],[Type]]="Outbound",VLOOKUP(tbl_transaction[[#This Row],[Reference Number]],barang_keluar[],7,FALSE),""))</f>
        <v>Pack</v>
      </c>
      <c r="H481" t="str">
        <f>IF(tbl_transaction[[#This Row],[Type]]="Inbound",VLOOKUP(tbl_transaction[[#This Row],[Reference Number]],barang_masuk[],3,FALSE),IF(tbl_transaction[[#This Row],[Type]]="Outbound",VLOOKUP(tbl_transaction[[#This Row],[Reference Number]],barang_keluar[],3,FALSE),""))</f>
        <v>PT Supplier 31</v>
      </c>
      <c r="I481" t="str">
        <f>IF(D481='Kartu Stok'!$B$2,COUNTIF($D$3:D481,'Kartu Stok'!$B$2),"")</f>
        <v/>
      </c>
      <c r="L481"/>
    </row>
    <row r="482" spans="1:12" ht="14.5" x14ac:dyDescent="0.35">
      <c r="A482" s="2" t="s">
        <v>959</v>
      </c>
      <c r="B482" s="5">
        <f>IF(LEFT(tbl_transaction[[#This Row],[Reference Number]],2)="GR",VLOOKUP(tbl_transaction[[#This Row],[Reference Number]],barang_masuk[],2,FALSE),IF(LEFT(tbl_transaction[[#This Row],[Reference Number]],2)="DO",VLOOKUP(tbl_transaction[[#This Row],[Reference Number]],barang_keluar[],2,FALSE),""))</f>
        <v>46133</v>
      </c>
      <c r="C482" t="str">
        <f t="shared" si="7"/>
        <v>Inbound</v>
      </c>
      <c r="D482" t="str">
        <f>IF(tbl_transaction[[#This Row],[Type]]="Inbound",VLOOKUP(tbl_transaction[[#This Row],[Reference Number]],barang_masuk[],4,FALSE),IF(tbl_transaction[[#This Row],[Type]]="Outbound",VLOOKUP(tbl_transaction[[#This Row],[Reference Number]],barang_keluar[],4,FALSE),""))</f>
        <v>SNK009</v>
      </c>
      <c r="E482" t="str">
        <f>IF(tbl_transaction[[#This Row],[Type]]="Inbound",VLOOKUP(tbl_transaction[[#This Row],[Reference Number]],barang_masuk[],5,FALSE),IF(tbl_transaction[[#This Row],[Type]]="Outbound",VLOOKUP(tbl_transaction[[#This Row],[Reference Number]],barang_keluar[],5,FALSE),""))</f>
        <v>Chitato Snack Variant 9</v>
      </c>
      <c r="F482">
        <f>IF(tbl_transaction[[#This Row],[Type]]="Inbound",VLOOKUP(tbl_transaction[[#This Row],[Reference Number]],barang_masuk[],6,FALSE),IF(tbl_transaction[[#This Row],[Type]]="Outbound",VLOOKUP(tbl_transaction[[#This Row],[Reference Number]],barang_keluar[],6,FALSE),""))</f>
        <v>150</v>
      </c>
      <c r="G482" t="str">
        <f>IF(tbl_transaction[[#This Row],[Type]]="Inbound",VLOOKUP(tbl_transaction[[#This Row],[Reference Number]],barang_masuk[],7,FALSE),IF(tbl_transaction[[#This Row],[Type]]="Outbound",VLOOKUP(tbl_transaction[[#This Row],[Reference Number]],barang_keluar[],7,FALSE),""))</f>
        <v>Pack</v>
      </c>
      <c r="H482" t="str">
        <f>IF(tbl_transaction[[#This Row],[Type]]="Inbound",VLOOKUP(tbl_transaction[[#This Row],[Reference Number]],barang_masuk[],3,FALSE),IF(tbl_transaction[[#This Row],[Type]]="Outbound",VLOOKUP(tbl_transaction[[#This Row],[Reference Number]],barang_keluar[],3,FALSE),""))</f>
        <v>PT Supplier 21</v>
      </c>
      <c r="I482" t="str">
        <f>IF(D482='Kartu Stok'!$B$2,COUNTIF($D$3:D482,'Kartu Stok'!$B$2),"")</f>
        <v/>
      </c>
      <c r="L482"/>
    </row>
    <row r="483" spans="1:12" ht="14.5" x14ac:dyDescent="0.35">
      <c r="A483" s="2" t="s">
        <v>960</v>
      </c>
      <c r="B483" s="5">
        <f>IF(LEFT(tbl_transaction[[#This Row],[Reference Number]],2)="GR",VLOOKUP(tbl_transaction[[#This Row],[Reference Number]],barang_masuk[],2,FALSE),IF(LEFT(tbl_transaction[[#This Row],[Reference Number]],2)="DO",VLOOKUP(tbl_transaction[[#This Row],[Reference Number]],barang_keluar[],2,FALSE),""))</f>
        <v>46165</v>
      </c>
      <c r="C483" t="str">
        <f t="shared" si="7"/>
        <v>Inbound</v>
      </c>
      <c r="D483" t="str">
        <f>IF(tbl_transaction[[#This Row],[Type]]="Inbound",VLOOKUP(tbl_transaction[[#This Row],[Reference Number]],barang_masuk[],4,FALSE),IF(tbl_transaction[[#This Row],[Type]]="Outbound",VLOOKUP(tbl_transaction[[#This Row],[Reference Number]],barang_keluar[],4,FALSE),""))</f>
        <v>PER010</v>
      </c>
      <c r="E483" t="str">
        <f>IF(tbl_transaction[[#This Row],[Type]]="Inbound",VLOOKUP(tbl_transaction[[#This Row],[Reference Number]],barang_masuk[],5,FALSE),IF(tbl_transaction[[#This Row],[Type]]="Outbound",VLOOKUP(tbl_transaction[[#This Row],[Reference Number]],barang_keluar[],5,FALSE),""))</f>
        <v>Lifebuoy Personal Care Variant 10</v>
      </c>
      <c r="F483">
        <f>IF(tbl_transaction[[#This Row],[Type]]="Inbound",VLOOKUP(tbl_transaction[[#This Row],[Reference Number]],barang_masuk[],6,FALSE),IF(tbl_transaction[[#This Row],[Type]]="Outbound",VLOOKUP(tbl_transaction[[#This Row],[Reference Number]],barang_keluar[],6,FALSE),""))</f>
        <v>150</v>
      </c>
      <c r="G483" t="str">
        <f>IF(tbl_transaction[[#This Row],[Type]]="Inbound",VLOOKUP(tbl_transaction[[#This Row],[Reference Number]],barang_masuk[],7,FALSE),IF(tbl_transaction[[#This Row],[Type]]="Outbound",VLOOKUP(tbl_transaction[[#This Row],[Reference Number]],barang_keluar[],7,FALSE),""))</f>
        <v>Bottle</v>
      </c>
      <c r="H483" t="str">
        <f>IF(tbl_transaction[[#This Row],[Type]]="Inbound",VLOOKUP(tbl_transaction[[#This Row],[Reference Number]],barang_masuk[],3,FALSE),IF(tbl_transaction[[#This Row],[Type]]="Outbound",VLOOKUP(tbl_transaction[[#This Row],[Reference Number]],barang_keluar[],3,FALSE),""))</f>
        <v>PT Supplier 01</v>
      </c>
      <c r="I483" t="str">
        <f>IF(D483='Kartu Stok'!$B$2,COUNTIF($D$3:D483,'Kartu Stok'!$B$2),"")</f>
        <v/>
      </c>
      <c r="L483"/>
    </row>
    <row r="484" spans="1:12" ht="14.5" x14ac:dyDescent="0.35">
      <c r="A484" s="2" t="s">
        <v>961</v>
      </c>
      <c r="B484" s="5">
        <f>IF(LEFT(tbl_transaction[[#This Row],[Reference Number]],2)="GR",VLOOKUP(tbl_transaction[[#This Row],[Reference Number]],barang_masuk[],2,FALSE),IF(LEFT(tbl_transaction[[#This Row],[Reference Number]],2)="DO",VLOOKUP(tbl_transaction[[#This Row],[Reference Number]],barang_keluar[],2,FALSE),""))</f>
        <v>46114</v>
      </c>
      <c r="C484" t="str">
        <f t="shared" si="7"/>
        <v>Inbound</v>
      </c>
      <c r="D484" t="str">
        <f>IF(tbl_transaction[[#This Row],[Type]]="Inbound",VLOOKUP(tbl_transaction[[#This Row],[Reference Number]],barang_masuk[],4,FALSE),IF(tbl_transaction[[#This Row],[Type]]="Outbound",VLOOKUP(tbl_transaction[[#This Row],[Reference Number]],barang_keluar[],4,FALSE),""))</f>
        <v>BEV040</v>
      </c>
      <c r="E484" t="str">
        <f>IF(tbl_transaction[[#This Row],[Type]]="Inbound",VLOOKUP(tbl_transaction[[#This Row],[Reference Number]],barang_masuk[],5,FALSE),IF(tbl_transaction[[#This Row],[Type]]="Outbound",VLOOKUP(tbl_transaction[[#This Row],[Reference Number]],barang_keluar[],5,FALSE),""))</f>
        <v>Aqua Beverage Variant 40</v>
      </c>
      <c r="F484">
        <f>IF(tbl_transaction[[#This Row],[Type]]="Inbound",VLOOKUP(tbl_transaction[[#This Row],[Reference Number]],barang_masuk[],6,FALSE),IF(tbl_transaction[[#This Row],[Type]]="Outbound",VLOOKUP(tbl_transaction[[#This Row],[Reference Number]],barang_keluar[],6,FALSE),""))</f>
        <v>80</v>
      </c>
      <c r="G484" t="str">
        <f>IF(tbl_transaction[[#This Row],[Type]]="Inbound",VLOOKUP(tbl_transaction[[#This Row],[Reference Number]],barang_masuk[],7,FALSE),IF(tbl_transaction[[#This Row],[Type]]="Outbound",VLOOKUP(tbl_transaction[[#This Row],[Reference Number]],barang_keluar[],7,FALSE),""))</f>
        <v>Bottle</v>
      </c>
      <c r="H484" t="str">
        <f>IF(tbl_transaction[[#This Row],[Type]]="Inbound",VLOOKUP(tbl_transaction[[#This Row],[Reference Number]],barang_masuk[],3,FALSE),IF(tbl_transaction[[#This Row],[Type]]="Outbound",VLOOKUP(tbl_transaction[[#This Row],[Reference Number]],barang_keluar[],3,FALSE),""))</f>
        <v>PT Supplier 19</v>
      </c>
      <c r="I484" t="str">
        <f>IF(D484='Kartu Stok'!$B$2,COUNTIF($D$3:D484,'Kartu Stok'!$B$2),"")</f>
        <v/>
      </c>
      <c r="L484"/>
    </row>
    <row r="485" spans="1:12" ht="14.5" x14ac:dyDescent="0.35">
      <c r="A485" s="2" t="s">
        <v>962</v>
      </c>
      <c r="B485" s="5">
        <f>IF(LEFT(tbl_transaction[[#This Row],[Reference Number]],2)="GR",VLOOKUP(tbl_transaction[[#This Row],[Reference Number]],barang_masuk[],2,FALSE),IF(LEFT(tbl_transaction[[#This Row],[Reference Number]],2)="DO",VLOOKUP(tbl_transaction[[#This Row],[Reference Number]],barang_keluar[],2,FALSE),""))</f>
        <v>46101</v>
      </c>
      <c r="C485" t="str">
        <f t="shared" si="7"/>
        <v>Inbound</v>
      </c>
      <c r="D485" t="str">
        <f>IF(tbl_transaction[[#This Row],[Type]]="Inbound",VLOOKUP(tbl_transaction[[#This Row],[Reference Number]],barang_masuk[],4,FALSE),IF(tbl_transaction[[#This Row],[Type]]="Outbound",VLOOKUP(tbl_transaction[[#This Row],[Reference Number]],barang_keluar[],4,FALSE),""))</f>
        <v>SNK028</v>
      </c>
      <c r="E485" t="str">
        <f>IF(tbl_transaction[[#This Row],[Type]]="Inbound",VLOOKUP(tbl_transaction[[#This Row],[Reference Number]],barang_masuk[],5,FALSE),IF(tbl_transaction[[#This Row],[Type]]="Outbound",VLOOKUP(tbl_transaction[[#This Row],[Reference Number]],barang_keluar[],5,FALSE),""))</f>
        <v>Chitato Snack Variant 28</v>
      </c>
      <c r="F485">
        <f>IF(tbl_transaction[[#This Row],[Type]]="Inbound",VLOOKUP(tbl_transaction[[#This Row],[Reference Number]],barang_masuk[],6,FALSE),IF(tbl_transaction[[#This Row],[Type]]="Outbound",VLOOKUP(tbl_transaction[[#This Row],[Reference Number]],barang_keluar[],6,FALSE),""))</f>
        <v>40</v>
      </c>
      <c r="G485" t="str">
        <f>IF(tbl_transaction[[#This Row],[Type]]="Inbound",VLOOKUP(tbl_transaction[[#This Row],[Reference Number]],barang_masuk[],7,FALSE),IF(tbl_transaction[[#This Row],[Type]]="Outbound",VLOOKUP(tbl_transaction[[#This Row],[Reference Number]],barang_keluar[],7,FALSE),""))</f>
        <v>Pack</v>
      </c>
      <c r="H485" t="str">
        <f>IF(tbl_transaction[[#This Row],[Type]]="Inbound",VLOOKUP(tbl_transaction[[#This Row],[Reference Number]],barang_masuk[],3,FALSE),IF(tbl_transaction[[#This Row],[Type]]="Outbound",VLOOKUP(tbl_transaction[[#This Row],[Reference Number]],barang_keluar[],3,FALSE),""))</f>
        <v>PT Supplier 07</v>
      </c>
      <c r="I485" t="str">
        <f>IF(D485='Kartu Stok'!$B$2,COUNTIF($D$3:D485,'Kartu Stok'!$B$2),"")</f>
        <v/>
      </c>
      <c r="L485"/>
    </row>
    <row r="486" spans="1:12" ht="14.5" x14ac:dyDescent="0.35">
      <c r="A486" s="2" t="s">
        <v>963</v>
      </c>
      <c r="B486" s="5">
        <f>IF(LEFT(tbl_transaction[[#This Row],[Reference Number]],2)="GR",VLOOKUP(tbl_transaction[[#This Row],[Reference Number]],barang_masuk[],2,FALSE),IF(LEFT(tbl_transaction[[#This Row],[Reference Number]],2)="DO",VLOOKUP(tbl_transaction[[#This Row],[Reference Number]],barang_keluar[],2,FALSE),""))</f>
        <v>46175</v>
      </c>
      <c r="C486" t="str">
        <f t="shared" si="7"/>
        <v>Inbound</v>
      </c>
      <c r="D486" t="str">
        <f>IF(tbl_transaction[[#This Row],[Type]]="Inbound",VLOOKUP(tbl_transaction[[#This Row],[Reference Number]],barang_masuk[],4,FALSE),IF(tbl_transaction[[#This Row],[Type]]="Outbound",VLOOKUP(tbl_transaction[[#This Row],[Reference Number]],barang_keluar[],4,FALSE),""))</f>
        <v>SNK009</v>
      </c>
      <c r="E486" t="str">
        <f>IF(tbl_transaction[[#This Row],[Type]]="Inbound",VLOOKUP(tbl_transaction[[#This Row],[Reference Number]],barang_masuk[],5,FALSE),IF(tbl_transaction[[#This Row],[Type]]="Outbound",VLOOKUP(tbl_transaction[[#This Row],[Reference Number]],barang_keluar[],5,FALSE),""))</f>
        <v>Chitato Snack Variant 9</v>
      </c>
      <c r="F486">
        <f>IF(tbl_transaction[[#This Row],[Type]]="Inbound",VLOOKUP(tbl_transaction[[#This Row],[Reference Number]],barang_masuk[],6,FALSE),IF(tbl_transaction[[#This Row],[Type]]="Outbound",VLOOKUP(tbl_transaction[[#This Row],[Reference Number]],barang_keluar[],6,FALSE),""))</f>
        <v>20</v>
      </c>
      <c r="G486" t="str">
        <f>IF(tbl_transaction[[#This Row],[Type]]="Inbound",VLOOKUP(tbl_transaction[[#This Row],[Reference Number]],barang_masuk[],7,FALSE),IF(tbl_transaction[[#This Row],[Type]]="Outbound",VLOOKUP(tbl_transaction[[#This Row],[Reference Number]],barang_keluar[],7,FALSE),""))</f>
        <v>Pack</v>
      </c>
      <c r="H486" t="str">
        <f>IF(tbl_transaction[[#This Row],[Type]]="Inbound",VLOOKUP(tbl_transaction[[#This Row],[Reference Number]],barang_masuk[],3,FALSE),IF(tbl_transaction[[#This Row],[Type]]="Outbound",VLOOKUP(tbl_transaction[[#This Row],[Reference Number]],barang_keluar[],3,FALSE),""))</f>
        <v>PT Supplier 21</v>
      </c>
      <c r="I486" t="str">
        <f>IF(D486='Kartu Stok'!$B$2,COUNTIF($D$3:D486,'Kartu Stok'!$B$2),"")</f>
        <v/>
      </c>
      <c r="L486"/>
    </row>
    <row r="487" spans="1:12" ht="14.5" x14ac:dyDescent="0.35">
      <c r="A487" s="2" t="s">
        <v>964</v>
      </c>
      <c r="B487" s="5">
        <f>IF(LEFT(tbl_transaction[[#This Row],[Reference Number]],2)="GR",VLOOKUP(tbl_transaction[[#This Row],[Reference Number]],barang_masuk[],2,FALSE),IF(LEFT(tbl_transaction[[#This Row],[Reference Number]],2)="DO",VLOOKUP(tbl_transaction[[#This Row],[Reference Number]],barang_keluar[],2,FALSE),""))</f>
        <v>46057</v>
      </c>
      <c r="C487" t="str">
        <f t="shared" si="7"/>
        <v>Inbound</v>
      </c>
      <c r="D487" t="str">
        <f>IF(tbl_transaction[[#This Row],[Type]]="Inbound",VLOOKUP(tbl_transaction[[#This Row],[Reference Number]],barang_masuk[],4,FALSE),IF(tbl_transaction[[#This Row],[Type]]="Outbound",VLOOKUP(tbl_transaction[[#This Row],[Reference Number]],barang_keluar[],4,FALSE),""))</f>
        <v>HOM025</v>
      </c>
      <c r="E487" t="str">
        <f>IF(tbl_transaction[[#This Row],[Type]]="Inbound",VLOOKUP(tbl_transaction[[#This Row],[Reference Number]],barang_masuk[],5,FALSE),IF(tbl_transaction[[#This Row],[Type]]="Outbound",VLOOKUP(tbl_transaction[[#This Row],[Reference Number]],barang_keluar[],5,FALSE),""))</f>
        <v>Rinso Home Care Variant 25</v>
      </c>
      <c r="F487">
        <f>IF(tbl_transaction[[#This Row],[Type]]="Inbound",VLOOKUP(tbl_transaction[[#This Row],[Reference Number]],barang_masuk[],6,FALSE),IF(tbl_transaction[[#This Row],[Type]]="Outbound",VLOOKUP(tbl_transaction[[#This Row],[Reference Number]],barang_keluar[],6,FALSE),""))</f>
        <v>80</v>
      </c>
      <c r="G487" t="str">
        <f>IF(tbl_transaction[[#This Row],[Type]]="Inbound",VLOOKUP(tbl_transaction[[#This Row],[Reference Number]],barang_masuk[],7,FALSE),IF(tbl_transaction[[#This Row],[Type]]="Outbound",VLOOKUP(tbl_transaction[[#This Row],[Reference Number]],barang_keluar[],7,FALSE),""))</f>
        <v>Pack</v>
      </c>
      <c r="H487" t="str">
        <f>IF(tbl_transaction[[#This Row],[Type]]="Inbound",VLOOKUP(tbl_transaction[[#This Row],[Reference Number]],barang_masuk[],3,FALSE),IF(tbl_transaction[[#This Row],[Type]]="Outbound",VLOOKUP(tbl_transaction[[#This Row],[Reference Number]],barang_keluar[],3,FALSE),""))</f>
        <v>PT Supplier 11</v>
      </c>
      <c r="I487" t="str">
        <f>IF(D487='Kartu Stok'!$B$2,COUNTIF($D$3:D487,'Kartu Stok'!$B$2),"")</f>
        <v/>
      </c>
      <c r="L487"/>
    </row>
    <row r="488" spans="1:12" ht="14.5" x14ac:dyDescent="0.35">
      <c r="A488" s="2" t="s">
        <v>965</v>
      </c>
      <c r="B488" s="5">
        <f>IF(LEFT(tbl_transaction[[#This Row],[Reference Number]],2)="GR",VLOOKUP(tbl_transaction[[#This Row],[Reference Number]],barang_masuk[],2,FALSE),IF(LEFT(tbl_transaction[[#This Row],[Reference Number]],2)="DO",VLOOKUP(tbl_transaction[[#This Row],[Reference Number]],barang_keluar[],2,FALSE),""))</f>
        <v>46082</v>
      </c>
      <c r="C488" t="str">
        <f t="shared" si="7"/>
        <v>Inbound</v>
      </c>
      <c r="D488" t="str">
        <f>IF(tbl_transaction[[#This Row],[Type]]="Inbound",VLOOKUP(tbl_transaction[[#This Row],[Reference Number]],barang_masuk[],4,FALSE),IF(tbl_transaction[[#This Row],[Type]]="Outbound",VLOOKUP(tbl_transaction[[#This Row],[Reference Number]],barang_keluar[],4,FALSE),""))</f>
        <v>INS018</v>
      </c>
      <c r="E488" t="str">
        <f>IF(tbl_transaction[[#This Row],[Type]]="Inbound",VLOOKUP(tbl_transaction[[#This Row],[Reference Number]],barang_masuk[],5,FALSE),IF(tbl_transaction[[#This Row],[Type]]="Outbound",VLOOKUP(tbl_transaction[[#This Row],[Reference Number]],barang_keluar[],5,FALSE),""))</f>
        <v>Indomie Instant Food Variant 18</v>
      </c>
      <c r="F488">
        <f>IF(tbl_transaction[[#This Row],[Type]]="Inbound",VLOOKUP(tbl_transaction[[#This Row],[Reference Number]],barang_masuk[],6,FALSE),IF(tbl_transaction[[#This Row],[Type]]="Outbound",VLOOKUP(tbl_transaction[[#This Row],[Reference Number]],barang_keluar[],6,FALSE),""))</f>
        <v>100</v>
      </c>
      <c r="G488" t="str">
        <f>IF(tbl_transaction[[#This Row],[Type]]="Inbound",VLOOKUP(tbl_transaction[[#This Row],[Reference Number]],barang_masuk[],7,FALSE),IF(tbl_transaction[[#This Row],[Type]]="Outbound",VLOOKUP(tbl_transaction[[#This Row],[Reference Number]],barang_keluar[],7,FALSE),""))</f>
        <v>Pack</v>
      </c>
      <c r="H488" t="str">
        <f>IF(tbl_transaction[[#This Row],[Type]]="Inbound",VLOOKUP(tbl_transaction[[#This Row],[Reference Number]],barang_masuk[],3,FALSE),IF(tbl_transaction[[#This Row],[Type]]="Outbound",VLOOKUP(tbl_transaction[[#This Row],[Reference Number]],barang_keluar[],3,FALSE),""))</f>
        <v>PT Supplier 03</v>
      </c>
      <c r="I488" t="str">
        <f>IF(D488='Kartu Stok'!$B$2,COUNTIF($D$3:D488,'Kartu Stok'!$B$2),"")</f>
        <v/>
      </c>
      <c r="L488"/>
    </row>
    <row r="489" spans="1:12" ht="14.5" x14ac:dyDescent="0.35">
      <c r="A489" s="2" t="s">
        <v>966</v>
      </c>
      <c r="B489" s="5">
        <f>IF(LEFT(tbl_transaction[[#This Row],[Reference Number]],2)="GR",VLOOKUP(tbl_transaction[[#This Row],[Reference Number]],barang_masuk[],2,FALSE),IF(LEFT(tbl_transaction[[#This Row],[Reference Number]],2)="DO",VLOOKUP(tbl_transaction[[#This Row],[Reference Number]],barang_keluar[],2,FALSE),""))</f>
        <v>46097</v>
      </c>
      <c r="C489" t="str">
        <f t="shared" si="7"/>
        <v>Inbound</v>
      </c>
      <c r="D489" t="str">
        <f>IF(tbl_transaction[[#This Row],[Type]]="Inbound",VLOOKUP(tbl_transaction[[#This Row],[Reference Number]],barang_masuk[],4,FALSE),IF(tbl_transaction[[#This Row],[Type]]="Outbound",VLOOKUP(tbl_transaction[[#This Row],[Reference Number]],barang_keluar[],4,FALSE),""))</f>
        <v>SNK003</v>
      </c>
      <c r="E489" t="str">
        <f>IF(tbl_transaction[[#This Row],[Type]]="Inbound",VLOOKUP(tbl_transaction[[#This Row],[Reference Number]],barang_masuk[],5,FALSE),IF(tbl_transaction[[#This Row],[Type]]="Outbound",VLOOKUP(tbl_transaction[[#This Row],[Reference Number]],barang_keluar[],5,FALSE),""))</f>
        <v>Qtela Snack Variant 3</v>
      </c>
      <c r="F489">
        <f>IF(tbl_transaction[[#This Row],[Type]]="Inbound",VLOOKUP(tbl_transaction[[#This Row],[Reference Number]],barang_masuk[],6,FALSE),IF(tbl_transaction[[#This Row],[Type]]="Outbound",VLOOKUP(tbl_transaction[[#This Row],[Reference Number]],barang_keluar[],6,FALSE),""))</f>
        <v>40</v>
      </c>
      <c r="G489" t="str">
        <f>IF(tbl_transaction[[#This Row],[Type]]="Inbound",VLOOKUP(tbl_transaction[[#This Row],[Reference Number]],barang_masuk[],7,FALSE),IF(tbl_transaction[[#This Row],[Type]]="Outbound",VLOOKUP(tbl_transaction[[#This Row],[Reference Number]],barang_keluar[],7,FALSE),""))</f>
        <v>Pack</v>
      </c>
      <c r="H489" t="str">
        <f>IF(tbl_transaction[[#This Row],[Type]]="Inbound",VLOOKUP(tbl_transaction[[#This Row],[Reference Number]],barang_masuk[],3,FALSE),IF(tbl_transaction[[#This Row],[Type]]="Outbound",VLOOKUP(tbl_transaction[[#This Row],[Reference Number]],barang_keluar[],3,FALSE),""))</f>
        <v>PT Supplier 34</v>
      </c>
      <c r="I489" t="str">
        <f>IF(D489='Kartu Stok'!$B$2,COUNTIF($D$3:D489,'Kartu Stok'!$B$2),"")</f>
        <v/>
      </c>
      <c r="L489"/>
    </row>
    <row r="490" spans="1:12" ht="14.5" x14ac:dyDescent="0.35">
      <c r="A490" s="2" t="s">
        <v>967</v>
      </c>
      <c r="B490" s="5">
        <f>IF(LEFT(tbl_transaction[[#This Row],[Reference Number]],2)="GR",VLOOKUP(tbl_transaction[[#This Row],[Reference Number]],barang_masuk[],2,FALSE),IF(LEFT(tbl_transaction[[#This Row],[Reference Number]],2)="DO",VLOOKUP(tbl_transaction[[#This Row],[Reference Number]],barang_keluar[],2,FALSE),""))</f>
        <v>46157</v>
      </c>
      <c r="C490" t="str">
        <f t="shared" si="7"/>
        <v>Inbound</v>
      </c>
      <c r="D490" t="str">
        <f>IF(tbl_transaction[[#This Row],[Type]]="Inbound",VLOOKUP(tbl_transaction[[#This Row],[Reference Number]],barang_masuk[],4,FALSE),IF(tbl_transaction[[#This Row],[Type]]="Outbound",VLOOKUP(tbl_transaction[[#This Row],[Reference Number]],barang_keluar[],4,FALSE),""))</f>
        <v>BEV018</v>
      </c>
      <c r="E490" t="str">
        <f>IF(tbl_transaction[[#This Row],[Type]]="Inbound",VLOOKUP(tbl_transaction[[#This Row],[Reference Number]],barang_masuk[],5,FALSE),IF(tbl_transaction[[#This Row],[Type]]="Outbound",VLOOKUP(tbl_transaction[[#This Row],[Reference Number]],barang_keluar[],5,FALSE),""))</f>
        <v>Sosro Beverage Variant 18</v>
      </c>
      <c r="F490">
        <f>IF(tbl_transaction[[#This Row],[Type]]="Inbound",VLOOKUP(tbl_transaction[[#This Row],[Reference Number]],barang_masuk[],6,FALSE),IF(tbl_transaction[[#This Row],[Type]]="Outbound",VLOOKUP(tbl_transaction[[#This Row],[Reference Number]],barang_keluar[],6,FALSE),""))</f>
        <v>20</v>
      </c>
      <c r="G490" t="str">
        <f>IF(tbl_transaction[[#This Row],[Type]]="Inbound",VLOOKUP(tbl_transaction[[#This Row],[Reference Number]],barang_masuk[],7,FALSE),IF(tbl_transaction[[#This Row],[Type]]="Outbound",VLOOKUP(tbl_transaction[[#This Row],[Reference Number]],barang_keluar[],7,FALSE),""))</f>
        <v>Bottle</v>
      </c>
      <c r="H490" t="str">
        <f>IF(tbl_transaction[[#This Row],[Type]]="Inbound",VLOOKUP(tbl_transaction[[#This Row],[Reference Number]],barang_masuk[],3,FALSE),IF(tbl_transaction[[#This Row],[Type]]="Outbound",VLOOKUP(tbl_transaction[[#This Row],[Reference Number]],barang_keluar[],3,FALSE),""))</f>
        <v>PT Supplier 11</v>
      </c>
      <c r="I490" t="str">
        <f>IF(D490='Kartu Stok'!$B$2,COUNTIF($D$3:D490,'Kartu Stok'!$B$2),"")</f>
        <v/>
      </c>
      <c r="L490"/>
    </row>
    <row r="491" spans="1:12" ht="14.5" x14ac:dyDescent="0.35">
      <c r="A491" s="2" t="s">
        <v>968</v>
      </c>
      <c r="B491" s="5">
        <f>IF(LEFT(tbl_transaction[[#This Row],[Reference Number]],2)="GR",VLOOKUP(tbl_transaction[[#This Row],[Reference Number]],barang_masuk[],2,FALSE),IF(LEFT(tbl_transaction[[#This Row],[Reference Number]],2)="DO",VLOOKUP(tbl_transaction[[#This Row],[Reference Number]],barang_keluar[],2,FALSE),""))</f>
        <v>46044</v>
      </c>
      <c r="C491" t="str">
        <f t="shared" si="7"/>
        <v>Inbound</v>
      </c>
      <c r="D491" t="str">
        <f>IF(tbl_transaction[[#This Row],[Type]]="Inbound",VLOOKUP(tbl_transaction[[#This Row],[Reference Number]],barang_masuk[],4,FALSE),IF(tbl_transaction[[#This Row],[Type]]="Outbound",VLOOKUP(tbl_transaction[[#This Row],[Reference Number]],barang_keluar[],4,FALSE),""))</f>
        <v>BEV010</v>
      </c>
      <c r="E491" t="str">
        <f>IF(tbl_transaction[[#This Row],[Type]]="Inbound",VLOOKUP(tbl_transaction[[#This Row],[Reference Number]],barang_masuk[],5,FALSE),IF(tbl_transaction[[#This Row],[Type]]="Outbound",VLOOKUP(tbl_transaction[[#This Row],[Reference Number]],barang_keluar[],5,FALSE),""))</f>
        <v>Coca Cola Beverage Variant 10</v>
      </c>
      <c r="F491">
        <f>IF(tbl_transaction[[#This Row],[Type]]="Inbound",VLOOKUP(tbl_transaction[[#This Row],[Reference Number]],barang_masuk[],6,FALSE),IF(tbl_transaction[[#This Row],[Type]]="Outbound",VLOOKUP(tbl_transaction[[#This Row],[Reference Number]],barang_keluar[],6,FALSE),""))</f>
        <v>100</v>
      </c>
      <c r="G491" t="str">
        <f>IF(tbl_transaction[[#This Row],[Type]]="Inbound",VLOOKUP(tbl_transaction[[#This Row],[Reference Number]],barang_masuk[],7,FALSE),IF(tbl_transaction[[#This Row],[Type]]="Outbound",VLOOKUP(tbl_transaction[[#This Row],[Reference Number]],barang_keluar[],7,FALSE),""))</f>
        <v>Bottle</v>
      </c>
      <c r="H491" t="str">
        <f>IF(tbl_transaction[[#This Row],[Type]]="Inbound",VLOOKUP(tbl_transaction[[#This Row],[Reference Number]],barang_masuk[],3,FALSE),IF(tbl_transaction[[#This Row],[Type]]="Outbound",VLOOKUP(tbl_transaction[[#This Row],[Reference Number]],barang_keluar[],3,FALSE),""))</f>
        <v>PT Supplier 10</v>
      </c>
      <c r="I491" t="str">
        <f>IF(D491='Kartu Stok'!$B$2,COUNTIF($D$3:D491,'Kartu Stok'!$B$2),"")</f>
        <v/>
      </c>
      <c r="L491"/>
    </row>
    <row r="492" spans="1:12" ht="14.5" x14ac:dyDescent="0.35">
      <c r="A492" s="2" t="s">
        <v>969</v>
      </c>
      <c r="B492" s="5">
        <f>IF(LEFT(tbl_transaction[[#This Row],[Reference Number]],2)="GR",VLOOKUP(tbl_transaction[[#This Row],[Reference Number]],barang_masuk[],2,FALSE),IF(LEFT(tbl_transaction[[#This Row],[Reference Number]],2)="DO",VLOOKUP(tbl_transaction[[#This Row],[Reference Number]],barang_keluar[],2,FALSE),""))</f>
        <v>46155</v>
      </c>
      <c r="C492" t="str">
        <f t="shared" si="7"/>
        <v>Inbound</v>
      </c>
      <c r="D492" t="str">
        <f>IF(tbl_transaction[[#This Row],[Type]]="Inbound",VLOOKUP(tbl_transaction[[#This Row],[Reference Number]],barang_masuk[],4,FALSE),IF(tbl_transaction[[#This Row],[Type]]="Outbound",VLOOKUP(tbl_transaction[[#This Row],[Reference Number]],barang_keluar[],4,FALSE),""))</f>
        <v>DAR013</v>
      </c>
      <c r="E492" t="str">
        <f>IF(tbl_transaction[[#This Row],[Type]]="Inbound",VLOOKUP(tbl_transaction[[#This Row],[Reference Number]],barang_masuk[],5,FALSE),IF(tbl_transaction[[#This Row],[Type]]="Outbound",VLOOKUP(tbl_transaction[[#This Row],[Reference Number]],barang_keluar[],5,FALSE),""))</f>
        <v>Indomilk Dairy Variant 13</v>
      </c>
      <c r="F492">
        <f>IF(tbl_transaction[[#This Row],[Type]]="Inbound",VLOOKUP(tbl_transaction[[#This Row],[Reference Number]],barang_masuk[],6,FALSE),IF(tbl_transaction[[#This Row],[Type]]="Outbound",VLOOKUP(tbl_transaction[[#This Row],[Reference Number]],barang_keluar[],6,FALSE),""))</f>
        <v>60</v>
      </c>
      <c r="G492" t="str">
        <f>IF(tbl_transaction[[#This Row],[Type]]="Inbound",VLOOKUP(tbl_transaction[[#This Row],[Reference Number]],barang_masuk[],7,FALSE),IF(tbl_transaction[[#This Row],[Type]]="Outbound",VLOOKUP(tbl_transaction[[#This Row],[Reference Number]],barang_keluar[],7,FALSE),""))</f>
        <v>Box</v>
      </c>
      <c r="H492" t="str">
        <f>IF(tbl_transaction[[#This Row],[Type]]="Inbound",VLOOKUP(tbl_transaction[[#This Row],[Reference Number]],barang_masuk[],3,FALSE),IF(tbl_transaction[[#This Row],[Type]]="Outbound",VLOOKUP(tbl_transaction[[#This Row],[Reference Number]],barang_keluar[],3,FALSE),""))</f>
        <v>PT Supplier 15</v>
      </c>
      <c r="I492" t="str">
        <f>IF(D492='Kartu Stok'!$B$2,COUNTIF($D$3:D492,'Kartu Stok'!$B$2),"")</f>
        <v/>
      </c>
      <c r="L492"/>
    </row>
    <row r="493" spans="1:12" ht="14.5" x14ac:dyDescent="0.35">
      <c r="A493" s="2" t="s">
        <v>970</v>
      </c>
      <c r="B493" s="5">
        <f>IF(LEFT(tbl_transaction[[#This Row],[Reference Number]],2)="GR",VLOOKUP(tbl_transaction[[#This Row],[Reference Number]],barang_masuk[],2,FALSE),IF(LEFT(tbl_transaction[[#This Row],[Reference Number]],2)="DO",VLOOKUP(tbl_transaction[[#This Row],[Reference Number]],barang_keluar[],2,FALSE),""))</f>
        <v>46121</v>
      </c>
      <c r="C493" t="str">
        <f t="shared" si="7"/>
        <v>Inbound</v>
      </c>
      <c r="D493" t="str">
        <f>IF(tbl_transaction[[#This Row],[Type]]="Inbound",VLOOKUP(tbl_transaction[[#This Row],[Reference Number]],barang_masuk[],4,FALSE),IF(tbl_transaction[[#This Row],[Type]]="Outbound",VLOOKUP(tbl_transaction[[#This Row],[Reference Number]],barang_keluar[],4,FALSE),""))</f>
        <v>BEV017</v>
      </c>
      <c r="E493" t="str">
        <f>IF(tbl_transaction[[#This Row],[Type]]="Inbound",VLOOKUP(tbl_transaction[[#This Row],[Reference Number]],barang_masuk[],5,FALSE),IF(tbl_transaction[[#This Row],[Type]]="Outbound",VLOOKUP(tbl_transaction[[#This Row],[Reference Number]],barang_keluar[],5,FALSE),""))</f>
        <v>Aqua Beverage Variant 17</v>
      </c>
      <c r="F493">
        <f>IF(tbl_transaction[[#This Row],[Type]]="Inbound",VLOOKUP(tbl_transaction[[#This Row],[Reference Number]],barang_masuk[],6,FALSE),IF(tbl_transaction[[#This Row],[Type]]="Outbound",VLOOKUP(tbl_transaction[[#This Row],[Reference Number]],barang_keluar[],6,FALSE),""))</f>
        <v>30</v>
      </c>
      <c r="G493" t="str">
        <f>IF(tbl_transaction[[#This Row],[Type]]="Inbound",VLOOKUP(tbl_transaction[[#This Row],[Reference Number]],barang_masuk[],7,FALSE),IF(tbl_transaction[[#This Row],[Type]]="Outbound",VLOOKUP(tbl_transaction[[#This Row],[Reference Number]],barang_keluar[],7,FALSE),""))</f>
        <v>Bottle</v>
      </c>
      <c r="H493" t="str">
        <f>IF(tbl_transaction[[#This Row],[Type]]="Inbound",VLOOKUP(tbl_transaction[[#This Row],[Reference Number]],barang_masuk[],3,FALSE),IF(tbl_transaction[[#This Row],[Type]]="Outbound",VLOOKUP(tbl_transaction[[#This Row],[Reference Number]],barang_keluar[],3,FALSE),""))</f>
        <v>PT Supplier 35</v>
      </c>
      <c r="I493" t="str">
        <f>IF(D493='Kartu Stok'!$B$2,COUNTIF($D$3:D493,'Kartu Stok'!$B$2),"")</f>
        <v/>
      </c>
      <c r="L493"/>
    </row>
    <row r="494" spans="1:12" ht="14.5" x14ac:dyDescent="0.35">
      <c r="A494" s="2" t="s">
        <v>971</v>
      </c>
      <c r="B494" s="5">
        <f>IF(LEFT(tbl_transaction[[#This Row],[Reference Number]],2)="GR",VLOOKUP(tbl_transaction[[#This Row],[Reference Number]],barang_masuk[],2,FALSE),IF(LEFT(tbl_transaction[[#This Row],[Reference Number]],2)="DO",VLOOKUP(tbl_transaction[[#This Row],[Reference Number]],barang_keluar[],2,FALSE),""))</f>
        <v>46181</v>
      </c>
      <c r="C494" t="str">
        <f t="shared" si="7"/>
        <v>Inbound</v>
      </c>
      <c r="D494" t="str">
        <f>IF(tbl_transaction[[#This Row],[Type]]="Inbound",VLOOKUP(tbl_transaction[[#This Row],[Reference Number]],barang_masuk[],4,FALSE),IF(tbl_transaction[[#This Row],[Type]]="Outbound",VLOOKUP(tbl_transaction[[#This Row],[Reference Number]],barang_keluar[],4,FALSE),""))</f>
        <v>DAR020</v>
      </c>
      <c r="E494" t="str">
        <f>IF(tbl_transaction[[#This Row],[Type]]="Inbound",VLOOKUP(tbl_transaction[[#This Row],[Reference Number]],barang_masuk[],5,FALSE),IF(tbl_transaction[[#This Row],[Type]]="Outbound",VLOOKUP(tbl_transaction[[#This Row],[Reference Number]],barang_keluar[],5,FALSE),""))</f>
        <v>Ultra Milk Dairy Variant 20</v>
      </c>
      <c r="F494">
        <f>IF(tbl_transaction[[#This Row],[Type]]="Inbound",VLOOKUP(tbl_transaction[[#This Row],[Reference Number]],barang_masuk[],6,FALSE),IF(tbl_transaction[[#This Row],[Type]]="Outbound",VLOOKUP(tbl_transaction[[#This Row],[Reference Number]],barang_keluar[],6,FALSE),""))</f>
        <v>80</v>
      </c>
      <c r="G494" t="str">
        <f>IF(tbl_transaction[[#This Row],[Type]]="Inbound",VLOOKUP(tbl_transaction[[#This Row],[Reference Number]],barang_masuk[],7,FALSE),IF(tbl_transaction[[#This Row],[Type]]="Outbound",VLOOKUP(tbl_transaction[[#This Row],[Reference Number]],barang_keluar[],7,FALSE),""))</f>
        <v>Box</v>
      </c>
      <c r="H494" t="str">
        <f>IF(tbl_transaction[[#This Row],[Type]]="Inbound",VLOOKUP(tbl_transaction[[#This Row],[Reference Number]],barang_masuk[],3,FALSE),IF(tbl_transaction[[#This Row],[Type]]="Outbound",VLOOKUP(tbl_transaction[[#This Row],[Reference Number]],barang_keluar[],3,FALSE),""))</f>
        <v>PT Supplier 14</v>
      </c>
      <c r="I494" t="str">
        <f>IF(D494='Kartu Stok'!$B$2,COUNTIF($D$3:D494,'Kartu Stok'!$B$2),"")</f>
        <v/>
      </c>
      <c r="L494"/>
    </row>
    <row r="495" spans="1:12" ht="14.5" x14ac:dyDescent="0.35">
      <c r="A495" s="2" t="s">
        <v>972</v>
      </c>
      <c r="B495" s="5">
        <f>IF(LEFT(tbl_transaction[[#This Row],[Reference Number]],2)="GR",VLOOKUP(tbl_transaction[[#This Row],[Reference Number]],barang_masuk[],2,FALSE),IF(LEFT(tbl_transaction[[#This Row],[Reference Number]],2)="DO",VLOOKUP(tbl_transaction[[#This Row],[Reference Number]],barang_keluar[],2,FALSE),""))</f>
        <v>46198</v>
      </c>
      <c r="C495" t="str">
        <f t="shared" si="7"/>
        <v>Inbound</v>
      </c>
      <c r="D495" t="str">
        <f>IF(tbl_transaction[[#This Row],[Type]]="Inbound",VLOOKUP(tbl_transaction[[#This Row],[Reference Number]],barang_masuk[],4,FALSE),IF(tbl_transaction[[#This Row],[Type]]="Outbound",VLOOKUP(tbl_transaction[[#This Row],[Reference Number]],barang_keluar[],4,FALSE),""))</f>
        <v>INS007</v>
      </c>
      <c r="E495" t="str">
        <f>IF(tbl_transaction[[#This Row],[Type]]="Inbound",VLOOKUP(tbl_transaction[[#This Row],[Reference Number]],barang_masuk[],5,FALSE),IF(tbl_transaction[[#This Row],[Type]]="Outbound",VLOOKUP(tbl_transaction[[#This Row],[Reference Number]],barang_keluar[],5,FALSE),""))</f>
        <v>Supermi Instant Food Variant 7</v>
      </c>
      <c r="F495">
        <f>IF(tbl_transaction[[#This Row],[Type]]="Inbound",VLOOKUP(tbl_transaction[[#This Row],[Reference Number]],barang_masuk[],6,FALSE),IF(tbl_transaction[[#This Row],[Type]]="Outbound",VLOOKUP(tbl_transaction[[#This Row],[Reference Number]],barang_keluar[],6,FALSE),""))</f>
        <v>40</v>
      </c>
      <c r="G495" t="str">
        <f>IF(tbl_transaction[[#This Row],[Type]]="Inbound",VLOOKUP(tbl_transaction[[#This Row],[Reference Number]],barang_masuk[],7,FALSE),IF(tbl_transaction[[#This Row],[Type]]="Outbound",VLOOKUP(tbl_transaction[[#This Row],[Reference Number]],barang_keluar[],7,FALSE),""))</f>
        <v>Pack</v>
      </c>
      <c r="H495" t="str">
        <f>IF(tbl_transaction[[#This Row],[Type]]="Inbound",VLOOKUP(tbl_transaction[[#This Row],[Reference Number]],barang_masuk[],3,FALSE),IF(tbl_transaction[[#This Row],[Type]]="Outbound",VLOOKUP(tbl_transaction[[#This Row],[Reference Number]],barang_keluar[],3,FALSE),""))</f>
        <v>PT Supplier 28</v>
      </c>
      <c r="I495" t="str">
        <f>IF(D495='Kartu Stok'!$B$2,COUNTIF($D$3:D495,'Kartu Stok'!$B$2),"")</f>
        <v/>
      </c>
      <c r="L495"/>
    </row>
    <row r="496" spans="1:12" ht="14.5" x14ac:dyDescent="0.35">
      <c r="A496" s="2" t="s">
        <v>973</v>
      </c>
      <c r="B496" s="5">
        <f>IF(LEFT(tbl_transaction[[#This Row],[Reference Number]],2)="GR",VLOOKUP(tbl_transaction[[#This Row],[Reference Number]],barang_masuk[],2,FALSE),IF(LEFT(tbl_transaction[[#This Row],[Reference Number]],2)="DO",VLOOKUP(tbl_transaction[[#This Row],[Reference Number]],barang_keluar[],2,FALSE),""))</f>
        <v>46202</v>
      </c>
      <c r="C496" t="str">
        <f t="shared" si="7"/>
        <v>Inbound</v>
      </c>
      <c r="D496" t="str">
        <f>IF(tbl_transaction[[#This Row],[Type]]="Inbound",VLOOKUP(tbl_transaction[[#This Row],[Reference Number]],barang_masuk[],4,FALSE),IF(tbl_transaction[[#This Row],[Type]]="Outbound",VLOOKUP(tbl_transaction[[#This Row],[Reference Number]],barang_keluar[],4,FALSE),""))</f>
        <v>PER019</v>
      </c>
      <c r="E496" t="str">
        <f>IF(tbl_transaction[[#This Row],[Type]]="Inbound",VLOOKUP(tbl_transaction[[#This Row],[Reference Number]],barang_masuk[],5,FALSE),IF(tbl_transaction[[#This Row],[Type]]="Outbound",VLOOKUP(tbl_transaction[[#This Row],[Reference Number]],barang_keluar[],5,FALSE),""))</f>
        <v>Sunsilk Personal Care Variant 19</v>
      </c>
      <c r="F496">
        <f>IF(tbl_transaction[[#This Row],[Type]]="Inbound",VLOOKUP(tbl_transaction[[#This Row],[Reference Number]],barang_masuk[],6,FALSE),IF(tbl_transaction[[#This Row],[Type]]="Outbound",VLOOKUP(tbl_transaction[[#This Row],[Reference Number]],barang_keluar[],6,FALSE),""))</f>
        <v>100</v>
      </c>
      <c r="G496" t="str">
        <f>IF(tbl_transaction[[#This Row],[Type]]="Inbound",VLOOKUP(tbl_transaction[[#This Row],[Reference Number]],barang_masuk[],7,FALSE),IF(tbl_transaction[[#This Row],[Type]]="Outbound",VLOOKUP(tbl_transaction[[#This Row],[Reference Number]],barang_keluar[],7,FALSE),""))</f>
        <v>Bottle</v>
      </c>
      <c r="H496" t="str">
        <f>IF(tbl_transaction[[#This Row],[Type]]="Inbound",VLOOKUP(tbl_transaction[[#This Row],[Reference Number]],barang_masuk[],3,FALSE),IF(tbl_transaction[[#This Row],[Type]]="Outbound",VLOOKUP(tbl_transaction[[#This Row],[Reference Number]],barang_keluar[],3,FALSE),""))</f>
        <v>PT Supplier 26</v>
      </c>
      <c r="I496" t="str">
        <f>IF(D496='Kartu Stok'!$B$2,COUNTIF($D$3:D496,'Kartu Stok'!$B$2),"")</f>
        <v/>
      </c>
      <c r="L496"/>
    </row>
    <row r="497" spans="1:12" ht="14.5" x14ac:dyDescent="0.35">
      <c r="A497" s="2" t="s">
        <v>974</v>
      </c>
      <c r="B497" s="5">
        <f>IF(LEFT(tbl_transaction[[#This Row],[Reference Number]],2)="GR",VLOOKUP(tbl_transaction[[#This Row],[Reference Number]],barang_masuk[],2,FALSE),IF(LEFT(tbl_transaction[[#This Row],[Reference Number]],2)="DO",VLOOKUP(tbl_transaction[[#This Row],[Reference Number]],barang_keluar[],2,FALSE),""))</f>
        <v>46168</v>
      </c>
      <c r="C497" t="str">
        <f t="shared" si="7"/>
        <v>Inbound</v>
      </c>
      <c r="D497" t="str">
        <f>IF(tbl_transaction[[#This Row],[Type]]="Inbound",VLOOKUP(tbl_transaction[[#This Row],[Reference Number]],barang_masuk[],4,FALSE),IF(tbl_transaction[[#This Row],[Type]]="Outbound",VLOOKUP(tbl_transaction[[#This Row],[Reference Number]],barang_keluar[],4,FALSE),""))</f>
        <v>PER030</v>
      </c>
      <c r="E497" t="str">
        <f>IF(tbl_transaction[[#This Row],[Type]]="Inbound",VLOOKUP(tbl_transaction[[#This Row],[Reference Number]],barang_masuk[],5,FALSE),IF(tbl_transaction[[#This Row],[Type]]="Outbound",VLOOKUP(tbl_transaction[[#This Row],[Reference Number]],barang_keluar[],5,FALSE),""))</f>
        <v>Lifebuoy Personal Care Variant 30</v>
      </c>
      <c r="F497">
        <f>IF(tbl_transaction[[#This Row],[Type]]="Inbound",VLOOKUP(tbl_transaction[[#This Row],[Reference Number]],barang_masuk[],6,FALSE),IF(tbl_transaction[[#This Row],[Type]]="Outbound",VLOOKUP(tbl_transaction[[#This Row],[Reference Number]],barang_keluar[],6,FALSE),""))</f>
        <v>200</v>
      </c>
      <c r="G497" t="str">
        <f>IF(tbl_transaction[[#This Row],[Type]]="Inbound",VLOOKUP(tbl_transaction[[#This Row],[Reference Number]],barang_masuk[],7,FALSE),IF(tbl_transaction[[#This Row],[Type]]="Outbound",VLOOKUP(tbl_transaction[[#This Row],[Reference Number]],barang_keluar[],7,FALSE),""))</f>
        <v>Bottle</v>
      </c>
      <c r="H497" t="str">
        <f>IF(tbl_transaction[[#This Row],[Type]]="Inbound",VLOOKUP(tbl_transaction[[#This Row],[Reference Number]],barang_masuk[],3,FALSE),IF(tbl_transaction[[#This Row],[Type]]="Outbound",VLOOKUP(tbl_transaction[[#This Row],[Reference Number]],barang_keluar[],3,FALSE),""))</f>
        <v>PT Supplier 16</v>
      </c>
      <c r="I497" t="str">
        <f>IF(D497='Kartu Stok'!$B$2,COUNTIF($D$3:D497,'Kartu Stok'!$B$2),"")</f>
        <v/>
      </c>
      <c r="L497"/>
    </row>
    <row r="498" spans="1:12" ht="14.5" x14ac:dyDescent="0.35">
      <c r="A498" s="2" t="s">
        <v>975</v>
      </c>
      <c r="B498" s="5">
        <f>IF(LEFT(tbl_transaction[[#This Row],[Reference Number]],2)="GR",VLOOKUP(tbl_transaction[[#This Row],[Reference Number]],barang_masuk[],2,FALSE),IF(LEFT(tbl_transaction[[#This Row],[Reference Number]],2)="DO",VLOOKUP(tbl_transaction[[#This Row],[Reference Number]],barang_keluar[],2,FALSE),""))</f>
        <v>46062</v>
      </c>
      <c r="C498" t="str">
        <f t="shared" si="7"/>
        <v>Inbound</v>
      </c>
      <c r="D498" t="str">
        <f>IF(tbl_transaction[[#This Row],[Type]]="Inbound",VLOOKUP(tbl_transaction[[#This Row],[Reference Number]],barang_masuk[],4,FALSE),IF(tbl_transaction[[#This Row],[Type]]="Outbound",VLOOKUP(tbl_transaction[[#This Row],[Reference Number]],barang_keluar[],4,FALSE),""))</f>
        <v>DAR008</v>
      </c>
      <c r="E498" t="str">
        <f>IF(tbl_transaction[[#This Row],[Type]]="Inbound",VLOOKUP(tbl_transaction[[#This Row],[Reference Number]],barang_masuk[],5,FALSE),IF(tbl_transaction[[#This Row],[Type]]="Outbound",VLOOKUP(tbl_transaction[[#This Row],[Reference Number]],barang_keluar[],5,FALSE),""))</f>
        <v>Indomilk Dairy Variant 8</v>
      </c>
      <c r="F498">
        <f>IF(tbl_transaction[[#This Row],[Type]]="Inbound",VLOOKUP(tbl_transaction[[#This Row],[Reference Number]],barang_masuk[],6,FALSE),IF(tbl_transaction[[#This Row],[Type]]="Outbound",VLOOKUP(tbl_transaction[[#This Row],[Reference Number]],barang_keluar[],6,FALSE),""))</f>
        <v>150</v>
      </c>
      <c r="G498" t="str">
        <f>IF(tbl_transaction[[#This Row],[Type]]="Inbound",VLOOKUP(tbl_transaction[[#This Row],[Reference Number]],barang_masuk[],7,FALSE),IF(tbl_transaction[[#This Row],[Type]]="Outbound",VLOOKUP(tbl_transaction[[#This Row],[Reference Number]],barang_keluar[],7,FALSE),""))</f>
        <v>Box</v>
      </c>
      <c r="H498" t="str">
        <f>IF(tbl_transaction[[#This Row],[Type]]="Inbound",VLOOKUP(tbl_transaction[[#This Row],[Reference Number]],barang_masuk[],3,FALSE),IF(tbl_transaction[[#This Row],[Type]]="Outbound",VLOOKUP(tbl_transaction[[#This Row],[Reference Number]],barang_keluar[],3,FALSE),""))</f>
        <v>PT Supplier 05</v>
      </c>
      <c r="I498" t="str">
        <f>IF(D498='Kartu Stok'!$B$2,COUNTIF($D$3:D498,'Kartu Stok'!$B$2),"")</f>
        <v/>
      </c>
      <c r="L498"/>
    </row>
    <row r="499" spans="1:12" ht="14.5" x14ac:dyDescent="0.35">
      <c r="A499" s="2" t="s">
        <v>976</v>
      </c>
      <c r="B499" s="5">
        <f>IF(LEFT(tbl_transaction[[#This Row],[Reference Number]],2)="GR",VLOOKUP(tbl_transaction[[#This Row],[Reference Number]],barang_masuk[],2,FALSE),IF(LEFT(tbl_transaction[[#This Row],[Reference Number]],2)="DO",VLOOKUP(tbl_transaction[[#This Row],[Reference Number]],barang_keluar[],2,FALSE),""))</f>
        <v>46198</v>
      </c>
      <c r="C499" t="str">
        <f t="shared" si="7"/>
        <v>Inbound</v>
      </c>
      <c r="D499" t="str">
        <f>IF(tbl_transaction[[#This Row],[Type]]="Inbound",VLOOKUP(tbl_transaction[[#This Row],[Reference Number]],barang_masuk[],4,FALSE),IF(tbl_transaction[[#This Row],[Type]]="Outbound",VLOOKUP(tbl_transaction[[#This Row],[Reference Number]],barang_keluar[],4,FALSE),""))</f>
        <v>HOM018</v>
      </c>
      <c r="E499" t="str">
        <f>IF(tbl_transaction[[#This Row],[Type]]="Inbound",VLOOKUP(tbl_transaction[[#This Row],[Reference Number]],barang_masuk[],5,FALSE),IF(tbl_transaction[[#This Row],[Type]]="Outbound",VLOOKUP(tbl_transaction[[#This Row],[Reference Number]],barang_keluar[],5,FALSE),""))</f>
        <v>Molto Home Care Variant 18</v>
      </c>
      <c r="F499">
        <f>IF(tbl_transaction[[#This Row],[Type]]="Inbound",VLOOKUP(tbl_transaction[[#This Row],[Reference Number]],barang_masuk[],6,FALSE),IF(tbl_transaction[[#This Row],[Type]]="Outbound",VLOOKUP(tbl_transaction[[#This Row],[Reference Number]],barang_keluar[],6,FALSE),""))</f>
        <v>100</v>
      </c>
      <c r="G499" t="str">
        <f>IF(tbl_transaction[[#This Row],[Type]]="Inbound",VLOOKUP(tbl_transaction[[#This Row],[Reference Number]],barang_masuk[],7,FALSE),IF(tbl_transaction[[#This Row],[Type]]="Outbound",VLOOKUP(tbl_transaction[[#This Row],[Reference Number]],barang_keluar[],7,FALSE),""))</f>
        <v>Pack</v>
      </c>
      <c r="H499" t="str">
        <f>IF(tbl_transaction[[#This Row],[Type]]="Inbound",VLOOKUP(tbl_transaction[[#This Row],[Reference Number]],barang_masuk[],3,FALSE),IF(tbl_transaction[[#This Row],[Type]]="Outbound",VLOOKUP(tbl_transaction[[#This Row],[Reference Number]],barang_keluar[],3,FALSE),""))</f>
        <v>PT Supplier 15</v>
      </c>
      <c r="I499" t="str">
        <f>IF(D499='Kartu Stok'!$B$2,COUNTIF($D$3:D499,'Kartu Stok'!$B$2),"")</f>
        <v/>
      </c>
      <c r="L499"/>
    </row>
    <row r="500" spans="1:12" ht="14.5" x14ac:dyDescent="0.35">
      <c r="A500" s="2" t="s">
        <v>977</v>
      </c>
      <c r="B500" s="5">
        <f>IF(LEFT(tbl_transaction[[#This Row],[Reference Number]],2)="GR",VLOOKUP(tbl_transaction[[#This Row],[Reference Number]],barang_masuk[],2,FALSE),IF(LEFT(tbl_transaction[[#This Row],[Reference Number]],2)="DO",VLOOKUP(tbl_transaction[[#This Row],[Reference Number]],barang_keluar[],2,FALSE),""))</f>
        <v>46163</v>
      </c>
      <c r="C500" t="str">
        <f t="shared" si="7"/>
        <v>Inbound</v>
      </c>
      <c r="D500" t="str">
        <f>IF(tbl_transaction[[#This Row],[Type]]="Inbound",VLOOKUP(tbl_transaction[[#This Row],[Reference Number]],barang_masuk[],4,FALSE),IF(tbl_transaction[[#This Row],[Type]]="Outbound",VLOOKUP(tbl_transaction[[#This Row],[Reference Number]],barang_keluar[],4,FALSE),""))</f>
        <v>BEV029</v>
      </c>
      <c r="E500" t="str">
        <f>IF(tbl_transaction[[#This Row],[Type]]="Inbound",VLOOKUP(tbl_transaction[[#This Row],[Reference Number]],barang_masuk[],5,FALSE),IF(tbl_transaction[[#This Row],[Type]]="Outbound",VLOOKUP(tbl_transaction[[#This Row],[Reference Number]],barang_keluar[],5,FALSE),""))</f>
        <v>Sosro Beverage Variant 29</v>
      </c>
      <c r="F500">
        <f>IF(tbl_transaction[[#This Row],[Type]]="Inbound",VLOOKUP(tbl_transaction[[#This Row],[Reference Number]],barang_masuk[],6,FALSE),IF(tbl_transaction[[#This Row],[Type]]="Outbound",VLOOKUP(tbl_transaction[[#This Row],[Reference Number]],barang_keluar[],6,FALSE),""))</f>
        <v>40</v>
      </c>
      <c r="G500" t="str">
        <f>IF(tbl_transaction[[#This Row],[Type]]="Inbound",VLOOKUP(tbl_transaction[[#This Row],[Reference Number]],barang_masuk[],7,FALSE),IF(tbl_transaction[[#This Row],[Type]]="Outbound",VLOOKUP(tbl_transaction[[#This Row],[Reference Number]],barang_keluar[],7,FALSE),""))</f>
        <v>Bottle</v>
      </c>
      <c r="H500" t="str">
        <f>IF(tbl_transaction[[#This Row],[Type]]="Inbound",VLOOKUP(tbl_transaction[[#This Row],[Reference Number]],barang_masuk[],3,FALSE),IF(tbl_transaction[[#This Row],[Type]]="Outbound",VLOOKUP(tbl_transaction[[#This Row],[Reference Number]],barang_keluar[],3,FALSE),""))</f>
        <v>PT Supplier 25</v>
      </c>
      <c r="I500" t="str">
        <f>IF(D500='Kartu Stok'!$B$2,COUNTIF($D$3:D500,'Kartu Stok'!$B$2),"")</f>
        <v/>
      </c>
      <c r="L500"/>
    </row>
    <row r="501" spans="1:12" ht="14.5" x14ac:dyDescent="0.35">
      <c r="A501" s="2" t="s">
        <v>978</v>
      </c>
      <c r="B501" s="5">
        <f>IF(LEFT(tbl_transaction[[#This Row],[Reference Number]],2)="GR",VLOOKUP(tbl_transaction[[#This Row],[Reference Number]],barang_masuk[],2,FALSE),IF(LEFT(tbl_transaction[[#This Row],[Reference Number]],2)="DO",VLOOKUP(tbl_transaction[[#This Row],[Reference Number]],barang_keluar[],2,FALSE),""))</f>
        <v>46058</v>
      </c>
      <c r="C501" t="str">
        <f t="shared" si="7"/>
        <v>Inbound</v>
      </c>
      <c r="D501" t="str">
        <f>IF(tbl_transaction[[#This Row],[Type]]="Inbound",VLOOKUP(tbl_transaction[[#This Row],[Reference Number]],barang_masuk[],4,FALSE),IF(tbl_transaction[[#This Row],[Type]]="Outbound",VLOOKUP(tbl_transaction[[#This Row],[Reference Number]],barang_keluar[],4,FALSE),""))</f>
        <v>BAB001</v>
      </c>
      <c r="E501" t="str">
        <f>IF(tbl_transaction[[#This Row],[Type]]="Inbound",VLOOKUP(tbl_transaction[[#This Row],[Reference Number]],barang_masuk[],5,FALSE),IF(tbl_transaction[[#This Row],[Type]]="Outbound",VLOOKUP(tbl_transaction[[#This Row],[Reference Number]],barang_keluar[],5,FALSE),""))</f>
        <v>MamyPoko Baby Care Variant 1</v>
      </c>
      <c r="F501">
        <f>IF(tbl_transaction[[#This Row],[Type]]="Inbound",VLOOKUP(tbl_transaction[[#This Row],[Reference Number]],barang_masuk[],6,FALSE),IF(tbl_transaction[[#This Row],[Type]]="Outbound",VLOOKUP(tbl_transaction[[#This Row],[Reference Number]],barang_keluar[],6,FALSE),""))</f>
        <v>150</v>
      </c>
      <c r="G501" t="str">
        <f>IF(tbl_transaction[[#This Row],[Type]]="Inbound",VLOOKUP(tbl_transaction[[#This Row],[Reference Number]],barang_masuk[],7,FALSE),IF(tbl_transaction[[#This Row],[Type]]="Outbound",VLOOKUP(tbl_transaction[[#This Row],[Reference Number]],barang_keluar[],7,FALSE),""))</f>
        <v>Pack</v>
      </c>
      <c r="H501" t="str">
        <f>IF(tbl_transaction[[#This Row],[Type]]="Inbound",VLOOKUP(tbl_transaction[[#This Row],[Reference Number]],barang_masuk[],3,FALSE),IF(tbl_transaction[[#This Row],[Type]]="Outbound",VLOOKUP(tbl_transaction[[#This Row],[Reference Number]],barang_keluar[],3,FALSE),""))</f>
        <v>PT Supplier 15</v>
      </c>
      <c r="I501" t="str">
        <f>IF(D501='Kartu Stok'!$B$2,COUNTIF($D$3:D501,'Kartu Stok'!$B$2),"")</f>
        <v/>
      </c>
      <c r="L501"/>
    </row>
    <row r="502" spans="1:12" ht="14.5" x14ac:dyDescent="0.35">
      <c r="A502" s="2" t="s">
        <v>979</v>
      </c>
      <c r="B502" s="5">
        <f>IF(LEFT(tbl_transaction[[#This Row],[Reference Number]],2)="GR",VLOOKUP(tbl_transaction[[#This Row],[Reference Number]],barang_masuk[],2,FALSE),IF(LEFT(tbl_transaction[[#This Row],[Reference Number]],2)="DO",VLOOKUP(tbl_transaction[[#This Row],[Reference Number]],barang_keluar[],2,FALSE),""))</f>
        <v>46178</v>
      </c>
      <c r="C502" t="str">
        <f t="shared" si="7"/>
        <v>Inbound</v>
      </c>
      <c r="D502" t="str">
        <f>IF(tbl_transaction[[#This Row],[Type]]="Inbound",VLOOKUP(tbl_transaction[[#This Row],[Reference Number]],barang_masuk[],4,FALSE),IF(tbl_transaction[[#This Row],[Type]]="Outbound",VLOOKUP(tbl_transaction[[#This Row],[Reference Number]],barang_keluar[],4,FALSE),""))</f>
        <v>SNK029</v>
      </c>
      <c r="E502" t="str">
        <f>IF(tbl_transaction[[#This Row],[Type]]="Inbound",VLOOKUP(tbl_transaction[[#This Row],[Reference Number]],barang_masuk[],5,FALSE),IF(tbl_transaction[[#This Row],[Type]]="Outbound",VLOOKUP(tbl_transaction[[#This Row],[Reference Number]],barang_keluar[],5,FALSE),""))</f>
        <v>Chitato Snack Variant 29</v>
      </c>
      <c r="F502">
        <f>IF(tbl_transaction[[#This Row],[Type]]="Inbound",VLOOKUP(tbl_transaction[[#This Row],[Reference Number]],barang_masuk[],6,FALSE),IF(tbl_transaction[[#This Row],[Type]]="Outbound",VLOOKUP(tbl_transaction[[#This Row],[Reference Number]],barang_keluar[],6,FALSE),""))</f>
        <v>30</v>
      </c>
      <c r="G502" t="str">
        <f>IF(tbl_transaction[[#This Row],[Type]]="Inbound",VLOOKUP(tbl_transaction[[#This Row],[Reference Number]],barang_masuk[],7,FALSE),IF(tbl_transaction[[#This Row],[Type]]="Outbound",VLOOKUP(tbl_transaction[[#This Row],[Reference Number]],barang_keluar[],7,FALSE),""))</f>
        <v>Pack</v>
      </c>
      <c r="H502" t="str">
        <f>IF(tbl_transaction[[#This Row],[Type]]="Inbound",VLOOKUP(tbl_transaction[[#This Row],[Reference Number]],barang_masuk[],3,FALSE),IF(tbl_transaction[[#This Row],[Type]]="Outbound",VLOOKUP(tbl_transaction[[#This Row],[Reference Number]],barang_keluar[],3,FALSE),""))</f>
        <v>PT Supplier 11</v>
      </c>
      <c r="I502" t="str">
        <f>IF(D502='Kartu Stok'!$B$2,COUNTIF($D$3:D502,'Kartu Stok'!$B$2),"")</f>
        <v/>
      </c>
      <c r="L502"/>
    </row>
    <row r="503" spans="1:12" ht="14.5" x14ac:dyDescent="0.35">
      <c r="A503" s="2" t="s">
        <v>980</v>
      </c>
      <c r="B503" s="5">
        <f>IF(LEFT(tbl_transaction[[#This Row],[Reference Number]],2)="GR",VLOOKUP(tbl_transaction[[#This Row],[Reference Number]],barang_masuk[],2,FALSE),IF(LEFT(tbl_transaction[[#This Row],[Reference Number]],2)="DO",VLOOKUP(tbl_transaction[[#This Row],[Reference Number]],barang_keluar[],2,FALSE),""))</f>
        <v>46103</v>
      </c>
      <c r="C503" t="str">
        <f t="shared" si="7"/>
        <v>Inbound</v>
      </c>
      <c r="D503" t="str">
        <f>IF(tbl_transaction[[#This Row],[Type]]="Inbound",VLOOKUP(tbl_transaction[[#This Row],[Reference Number]],barang_masuk[],4,FALSE),IF(tbl_transaction[[#This Row],[Type]]="Outbound",VLOOKUP(tbl_transaction[[#This Row],[Reference Number]],barang_keluar[],4,FALSE),""))</f>
        <v>BEV017</v>
      </c>
      <c r="E503" t="str">
        <f>IF(tbl_transaction[[#This Row],[Type]]="Inbound",VLOOKUP(tbl_transaction[[#This Row],[Reference Number]],barang_masuk[],5,FALSE),IF(tbl_transaction[[#This Row],[Type]]="Outbound",VLOOKUP(tbl_transaction[[#This Row],[Reference Number]],barang_keluar[],5,FALSE),""))</f>
        <v>Aqua Beverage Variant 17</v>
      </c>
      <c r="F503">
        <f>IF(tbl_transaction[[#This Row],[Type]]="Inbound",VLOOKUP(tbl_transaction[[#This Row],[Reference Number]],barang_masuk[],6,FALSE),IF(tbl_transaction[[#This Row],[Type]]="Outbound",VLOOKUP(tbl_transaction[[#This Row],[Reference Number]],barang_keluar[],6,FALSE),""))</f>
        <v>40</v>
      </c>
      <c r="G503" t="str">
        <f>IF(tbl_transaction[[#This Row],[Type]]="Inbound",VLOOKUP(tbl_transaction[[#This Row],[Reference Number]],barang_masuk[],7,FALSE),IF(tbl_transaction[[#This Row],[Type]]="Outbound",VLOOKUP(tbl_transaction[[#This Row],[Reference Number]],barang_keluar[],7,FALSE),""))</f>
        <v>Bottle</v>
      </c>
      <c r="H503" t="str">
        <f>IF(tbl_transaction[[#This Row],[Type]]="Inbound",VLOOKUP(tbl_transaction[[#This Row],[Reference Number]],barang_masuk[],3,FALSE),IF(tbl_transaction[[#This Row],[Type]]="Outbound",VLOOKUP(tbl_transaction[[#This Row],[Reference Number]],barang_keluar[],3,FALSE),""))</f>
        <v>PT Supplier 35</v>
      </c>
      <c r="I503" t="str">
        <f>IF(D503='Kartu Stok'!$B$2,COUNTIF($D$3:D503,'Kartu Stok'!$B$2),"")</f>
        <v/>
      </c>
      <c r="L503"/>
    </row>
    <row r="504" spans="1:12" ht="14.5" x14ac:dyDescent="0.35">
      <c r="A504" s="2" t="s">
        <v>981</v>
      </c>
      <c r="B504" s="5">
        <f>IF(LEFT(tbl_transaction[[#This Row],[Reference Number]],2)="GR",VLOOKUP(tbl_transaction[[#This Row],[Reference Number]],barang_masuk[],2,FALSE),IF(LEFT(tbl_transaction[[#This Row],[Reference Number]],2)="DO",VLOOKUP(tbl_transaction[[#This Row],[Reference Number]],barang_keluar[],2,FALSE),""))</f>
        <v>46054</v>
      </c>
      <c r="C504" t="str">
        <f t="shared" si="7"/>
        <v>Inbound</v>
      </c>
      <c r="D504" t="str">
        <f>IF(tbl_transaction[[#This Row],[Type]]="Inbound",VLOOKUP(tbl_transaction[[#This Row],[Reference Number]],barang_masuk[],4,FALSE),IF(tbl_transaction[[#This Row],[Type]]="Outbound",VLOOKUP(tbl_transaction[[#This Row],[Reference Number]],barang_keluar[],4,FALSE),""))</f>
        <v>INS012</v>
      </c>
      <c r="E504" t="str">
        <f>IF(tbl_transaction[[#This Row],[Type]]="Inbound",VLOOKUP(tbl_transaction[[#This Row],[Reference Number]],barang_masuk[],5,FALSE),IF(tbl_transaction[[#This Row],[Type]]="Outbound",VLOOKUP(tbl_transaction[[#This Row],[Reference Number]],barang_keluar[],5,FALSE),""))</f>
        <v>Sarimi Instant Food Variant 12</v>
      </c>
      <c r="F504">
        <f>IF(tbl_transaction[[#This Row],[Type]]="Inbound",VLOOKUP(tbl_transaction[[#This Row],[Reference Number]],barang_masuk[],6,FALSE),IF(tbl_transaction[[#This Row],[Type]]="Outbound",VLOOKUP(tbl_transaction[[#This Row],[Reference Number]],barang_keluar[],6,FALSE),""))</f>
        <v>40</v>
      </c>
      <c r="G504" t="str">
        <f>IF(tbl_transaction[[#This Row],[Type]]="Inbound",VLOOKUP(tbl_transaction[[#This Row],[Reference Number]],barang_masuk[],7,FALSE),IF(tbl_transaction[[#This Row],[Type]]="Outbound",VLOOKUP(tbl_transaction[[#This Row],[Reference Number]],barang_keluar[],7,FALSE),""))</f>
        <v>Pack</v>
      </c>
      <c r="H504" t="str">
        <f>IF(tbl_transaction[[#This Row],[Type]]="Inbound",VLOOKUP(tbl_transaction[[#This Row],[Reference Number]],barang_masuk[],3,FALSE),IF(tbl_transaction[[#This Row],[Type]]="Outbound",VLOOKUP(tbl_transaction[[#This Row],[Reference Number]],barang_keluar[],3,FALSE),""))</f>
        <v>PT Supplier 18</v>
      </c>
      <c r="I504" t="str">
        <f>IF(D504='Kartu Stok'!$B$2,COUNTIF($D$3:D504,'Kartu Stok'!$B$2),"")</f>
        <v/>
      </c>
      <c r="L504"/>
    </row>
    <row r="505" spans="1:12" ht="14.5" x14ac:dyDescent="0.35">
      <c r="A505" s="2" t="s">
        <v>982</v>
      </c>
      <c r="B505" s="5">
        <f>IF(LEFT(tbl_transaction[[#This Row],[Reference Number]],2)="GR",VLOOKUP(tbl_transaction[[#This Row],[Reference Number]],barang_masuk[],2,FALSE),IF(LEFT(tbl_transaction[[#This Row],[Reference Number]],2)="DO",VLOOKUP(tbl_transaction[[#This Row],[Reference Number]],barang_keluar[],2,FALSE),""))</f>
        <v>46059</v>
      </c>
      <c r="C505" t="str">
        <f t="shared" si="7"/>
        <v>Inbound</v>
      </c>
      <c r="D505" t="str">
        <f>IF(tbl_transaction[[#This Row],[Type]]="Inbound",VLOOKUP(tbl_transaction[[#This Row],[Reference Number]],barang_masuk[],4,FALSE),IF(tbl_transaction[[#This Row],[Type]]="Outbound",VLOOKUP(tbl_transaction[[#This Row],[Reference Number]],barang_keluar[],4,FALSE),""))</f>
        <v>HOM022</v>
      </c>
      <c r="E505" t="str">
        <f>IF(tbl_transaction[[#This Row],[Type]]="Inbound",VLOOKUP(tbl_transaction[[#This Row],[Reference Number]],barang_masuk[],5,FALSE),IF(tbl_transaction[[#This Row],[Type]]="Outbound",VLOOKUP(tbl_transaction[[#This Row],[Reference Number]],barang_keluar[],5,FALSE),""))</f>
        <v>Sunlight Home Care Variant 22</v>
      </c>
      <c r="F505">
        <f>IF(tbl_transaction[[#This Row],[Type]]="Inbound",VLOOKUP(tbl_transaction[[#This Row],[Reference Number]],barang_masuk[],6,FALSE),IF(tbl_transaction[[#This Row],[Type]]="Outbound",VLOOKUP(tbl_transaction[[#This Row],[Reference Number]],barang_keluar[],6,FALSE),""))</f>
        <v>150</v>
      </c>
      <c r="G505" t="str">
        <f>IF(tbl_transaction[[#This Row],[Type]]="Inbound",VLOOKUP(tbl_transaction[[#This Row],[Reference Number]],barang_masuk[],7,FALSE),IF(tbl_transaction[[#This Row],[Type]]="Outbound",VLOOKUP(tbl_transaction[[#This Row],[Reference Number]],barang_keluar[],7,FALSE),""))</f>
        <v>Pack</v>
      </c>
      <c r="H505" t="str">
        <f>IF(tbl_transaction[[#This Row],[Type]]="Inbound",VLOOKUP(tbl_transaction[[#This Row],[Reference Number]],barang_masuk[],3,FALSE),IF(tbl_transaction[[#This Row],[Type]]="Outbound",VLOOKUP(tbl_transaction[[#This Row],[Reference Number]],barang_keluar[],3,FALSE),""))</f>
        <v>PT Supplier 34</v>
      </c>
      <c r="I505" t="str">
        <f>IF(D505='Kartu Stok'!$B$2,COUNTIF($D$3:D505,'Kartu Stok'!$B$2),"")</f>
        <v/>
      </c>
      <c r="L505"/>
    </row>
    <row r="506" spans="1:12" ht="14.5" x14ac:dyDescent="0.35">
      <c r="A506" s="2" t="s">
        <v>983</v>
      </c>
      <c r="B506" s="5">
        <f>IF(LEFT(tbl_transaction[[#This Row],[Reference Number]],2)="GR",VLOOKUP(tbl_transaction[[#This Row],[Reference Number]],barang_masuk[],2,FALSE),IF(LEFT(tbl_transaction[[#This Row],[Reference Number]],2)="DO",VLOOKUP(tbl_transaction[[#This Row],[Reference Number]],barang_keluar[],2,FALSE),""))</f>
        <v>46187</v>
      </c>
      <c r="C506" t="str">
        <f t="shared" si="7"/>
        <v>Inbound</v>
      </c>
      <c r="D506" t="str">
        <f>IF(tbl_transaction[[#This Row],[Type]]="Inbound",VLOOKUP(tbl_transaction[[#This Row],[Reference Number]],barang_masuk[],4,FALSE),IF(tbl_transaction[[#This Row],[Type]]="Outbound",VLOOKUP(tbl_transaction[[#This Row],[Reference Number]],barang_keluar[],4,FALSE),""))</f>
        <v>BAB012</v>
      </c>
      <c r="E506" t="str">
        <f>IF(tbl_transaction[[#This Row],[Type]]="Inbound",VLOOKUP(tbl_transaction[[#This Row],[Reference Number]],barang_masuk[],5,FALSE),IF(tbl_transaction[[#This Row],[Type]]="Outbound",VLOOKUP(tbl_transaction[[#This Row],[Reference Number]],barang_keluar[],5,FALSE),""))</f>
        <v>MamyPoko Baby Care Variant 12</v>
      </c>
      <c r="F506">
        <f>IF(tbl_transaction[[#This Row],[Type]]="Inbound",VLOOKUP(tbl_transaction[[#This Row],[Reference Number]],barang_masuk[],6,FALSE),IF(tbl_transaction[[#This Row],[Type]]="Outbound",VLOOKUP(tbl_transaction[[#This Row],[Reference Number]],barang_keluar[],6,FALSE),""))</f>
        <v>150</v>
      </c>
      <c r="G506" t="str">
        <f>IF(tbl_transaction[[#This Row],[Type]]="Inbound",VLOOKUP(tbl_transaction[[#This Row],[Reference Number]],barang_masuk[],7,FALSE),IF(tbl_transaction[[#This Row],[Type]]="Outbound",VLOOKUP(tbl_transaction[[#This Row],[Reference Number]],barang_keluar[],7,FALSE),""))</f>
        <v>Pack</v>
      </c>
      <c r="H506" t="str">
        <f>IF(tbl_transaction[[#This Row],[Type]]="Inbound",VLOOKUP(tbl_transaction[[#This Row],[Reference Number]],barang_masuk[],3,FALSE),IF(tbl_transaction[[#This Row],[Type]]="Outbound",VLOOKUP(tbl_transaction[[#This Row],[Reference Number]],barang_keluar[],3,FALSE),""))</f>
        <v>PT Supplier 08</v>
      </c>
      <c r="I506" t="str">
        <f>IF(D506='Kartu Stok'!$B$2,COUNTIF($D$3:D506,'Kartu Stok'!$B$2),"")</f>
        <v/>
      </c>
      <c r="L506"/>
    </row>
    <row r="507" spans="1:12" ht="14.5" x14ac:dyDescent="0.35">
      <c r="A507" s="2" t="s">
        <v>984</v>
      </c>
      <c r="B507" s="5">
        <f>IF(LEFT(tbl_transaction[[#This Row],[Reference Number]],2)="GR",VLOOKUP(tbl_transaction[[#This Row],[Reference Number]],barang_masuk[],2,FALSE),IF(LEFT(tbl_transaction[[#This Row],[Reference Number]],2)="DO",VLOOKUP(tbl_transaction[[#This Row],[Reference Number]],barang_keluar[],2,FALSE),""))</f>
        <v>46180</v>
      </c>
      <c r="C507" t="str">
        <f t="shared" si="7"/>
        <v>Inbound</v>
      </c>
      <c r="D507" t="str">
        <f>IF(tbl_transaction[[#This Row],[Type]]="Inbound",VLOOKUP(tbl_transaction[[#This Row],[Reference Number]],barang_masuk[],4,FALSE),IF(tbl_transaction[[#This Row],[Type]]="Outbound",VLOOKUP(tbl_transaction[[#This Row],[Reference Number]],barang_keluar[],4,FALSE),""))</f>
        <v>HOM013</v>
      </c>
      <c r="E507" t="str">
        <f>IF(tbl_transaction[[#This Row],[Type]]="Inbound",VLOOKUP(tbl_transaction[[#This Row],[Reference Number]],barang_masuk[],5,FALSE),IF(tbl_transaction[[#This Row],[Type]]="Outbound",VLOOKUP(tbl_transaction[[#This Row],[Reference Number]],barang_keluar[],5,FALSE),""))</f>
        <v>Rinso Home Care Variant 13</v>
      </c>
      <c r="F507">
        <f>IF(tbl_transaction[[#This Row],[Type]]="Inbound",VLOOKUP(tbl_transaction[[#This Row],[Reference Number]],barang_masuk[],6,FALSE),IF(tbl_transaction[[#This Row],[Type]]="Outbound",VLOOKUP(tbl_transaction[[#This Row],[Reference Number]],barang_keluar[],6,FALSE),""))</f>
        <v>200</v>
      </c>
      <c r="G507" t="str">
        <f>IF(tbl_transaction[[#This Row],[Type]]="Inbound",VLOOKUP(tbl_transaction[[#This Row],[Reference Number]],barang_masuk[],7,FALSE),IF(tbl_transaction[[#This Row],[Type]]="Outbound",VLOOKUP(tbl_transaction[[#This Row],[Reference Number]],barang_keluar[],7,FALSE),""))</f>
        <v>Pack</v>
      </c>
      <c r="H507" t="str">
        <f>IF(tbl_transaction[[#This Row],[Type]]="Inbound",VLOOKUP(tbl_transaction[[#This Row],[Reference Number]],barang_masuk[],3,FALSE),IF(tbl_transaction[[#This Row],[Type]]="Outbound",VLOOKUP(tbl_transaction[[#This Row],[Reference Number]],barang_keluar[],3,FALSE),""))</f>
        <v>PT Supplier 17</v>
      </c>
      <c r="I507" t="str">
        <f>IF(D507='Kartu Stok'!$B$2,COUNTIF($D$3:D507,'Kartu Stok'!$B$2),"")</f>
        <v/>
      </c>
      <c r="L507"/>
    </row>
    <row r="508" spans="1:12" ht="14.5" x14ac:dyDescent="0.35">
      <c r="A508" s="2" t="s">
        <v>985</v>
      </c>
      <c r="B508" s="5">
        <f>IF(LEFT(tbl_transaction[[#This Row],[Reference Number]],2)="GR",VLOOKUP(tbl_transaction[[#This Row],[Reference Number]],barang_masuk[],2,FALSE),IF(LEFT(tbl_transaction[[#This Row],[Reference Number]],2)="DO",VLOOKUP(tbl_transaction[[#This Row],[Reference Number]],barang_keluar[],2,FALSE),""))</f>
        <v>46087</v>
      </c>
      <c r="C508" t="str">
        <f t="shared" si="7"/>
        <v>Inbound</v>
      </c>
      <c r="D508" t="str">
        <f>IF(tbl_transaction[[#This Row],[Type]]="Inbound",VLOOKUP(tbl_transaction[[#This Row],[Reference Number]],barang_masuk[],4,FALSE),IF(tbl_transaction[[#This Row],[Type]]="Outbound",VLOOKUP(tbl_transaction[[#This Row],[Reference Number]],barang_keluar[],4,FALSE),""))</f>
        <v>PER024</v>
      </c>
      <c r="E508" t="str">
        <f>IF(tbl_transaction[[#This Row],[Type]]="Inbound",VLOOKUP(tbl_transaction[[#This Row],[Reference Number]],barang_masuk[],5,FALSE),IF(tbl_transaction[[#This Row],[Type]]="Outbound",VLOOKUP(tbl_transaction[[#This Row],[Reference Number]],barang_keluar[],5,FALSE),""))</f>
        <v>Pepsodent Personal Care Variant 24</v>
      </c>
      <c r="F508">
        <f>IF(tbl_transaction[[#This Row],[Type]]="Inbound",VLOOKUP(tbl_transaction[[#This Row],[Reference Number]],barang_masuk[],6,FALSE),IF(tbl_transaction[[#This Row],[Type]]="Outbound",VLOOKUP(tbl_transaction[[#This Row],[Reference Number]],barang_keluar[],6,FALSE),""))</f>
        <v>30</v>
      </c>
      <c r="G508" t="str">
        <f>IF(tbl_transaction[[#This Row],[Type]]="Inbound",VLOOKUP(tbl_transaction[[#This Row],[Reference Number]],barang_masuk[],7,FALSE),IF(tbl_transaction[[#This Row],[Type]]="Outbound",VLOOKUP(tbl_transaction[[#This Row],[Reference Number]],barang_keluar[],7,FALSE),""))</f>
        <v>Bottle</v>
      </c>
      <c r="H508" t="str">
        <f>IF(tbl_transaction[[#This Row],[Type]]="Inbound",VLOOKUP(tbl_transaction[[#This Row],[Reference Number]],barang_masuk[],3,FALSE),IF(tbl_transaction[[#This Row],[Type]]="Outbound",VLOOKUP(tbl_transaction[[#This Row],[Reference Number]],barang_keluar[],3,FALSE),""))</f>
        <v>PT Supplier 20</v>
      </c>
      <c r="I508" t="str">
        <f>IF(D508='Kartu Stok'!$B$2,COUNTIF($D$3:D508,'Kartu Stok'!$B$2),"")</f>
        <v/>
      </c>
      <c r="L508"/>
    </row>
    <row r="509" spans="1:12" ht="14.5" x14ac:dyDescent="0.35">
      <c r="A509" s="2" t="s">
        <v>986</v>
      </c>
      <c r="B509" s="5">
        <f>IF(LEFT(tbl_transaction[[#This Row],[Reference Number]],2)="GR",VLOOKUP(tbl_transaction[[#This Row],[Reference Number]],barang_masuk[],2,FALSE),IF(LEFT(tbl_transaction[[#This Row],[Reference Number]],2)="DO",VLOOKUP(tbl_transaction[[#This Row],[Reference Number]],barang_keluar[],2,FALSE),""))</f>
        <v>46166</v>
      </c>
      <c r="C509" t="str">
        <f t="shared" si="7"/>
        <v>Inbound</v>
      </c>
      <c r="D509" t="str">
        <f>IF(tbl_transaction[[#This Row],[Type]]="Inbound",VLOOKUP(tbl_transaction[[#This Row],[Reference Number]],barang_masuk[],4,FALSE),IF(tbl_transaction[[#This Row],[Type]]="Outbound",VLOOKUP(tbl_transaction[[#This Row],[Reference Number]],barang_keluar[],4,FALSE),""))</f>
        <v>PER008</v>
      </c>
      <c r="E509" t="str">
        <f>IF(tbl_transaction[[#This Row],[Type]]="Inbound",VLOOKUP(tbl_transaction[[#This Row],[Reference Number]],barang_masuk[],5,FALSE),IF(tbl_transaction[[#This Row],[Type]]="Outbound",VLOOKUP(tbl_transaction[[#This Row],[Reference Number]],barang_keluar[],5,FALSE),""))</f>
        <v>Lifebuoy Personal Care Variant 8</v>
      </c>
      <c r="F509">
        <f>IF(tbl_transaction[[#This Row],[Type]]="Inbound",VLOOKUP(tbl_transaction[[#This Row],[Reference Number]],barang_masuk[],6,FALSE),IF(tbl_transaction[[#This Row],[Type]]="Outbound",VLOOKUP(tbl_transaction[[#This Row],[Reference Number]],barang_keluar[],6,FALSE),""))</f>
        <v>60</v>
      </c>
      <c r="G509" t="str">
        <f>IF(tbl_transaction[[#This Row],[Type]]="Inbound",VLOOKUP(tbl_transaction[[#This Row],[Reference Number]],barang_masuk[],7,FALSE),IF(tbl_transaction[[#This Row],[Type]]="Outbound",VLOOKUP(tbl_transaction[[#This Row],[Reference Number]],barang_keluar[],7,FALSE),""))</f>
        <v>Bottle</v>
      </c>
      <c r="H509" t="str">
        <f>IF(tbl_transaction[[#This Row],[Type]]="Inbound",VLOOKUP(tbl_transaction[[#This Row],[Reference Number]],barang_masuk[],3,FALSE),IF(tbl_transaction[[#This Row],[Type]]="Outbound",VLOOKUP(tbl_transaction[[#This Row],[Reference Number]],barang_keluar[],3,FALSE),""))</f>
        <v>PT Supplier 33</v>
      </c>
      <c r="I509" t="str">
        <f>IF(D509='Kartu Stok'!$B$2,COUNTIF($D$3:D509,'Kartu Stok'!$B$2),"")</f>
        <v/>
      </c>
      <c r="L509"/>
    </row>
    <row r="510" spans="1:12" ht="14.5" x14ac:dyDescent="0.35">
      <c r="A510" s="2" t="s">
        <v>987</v>
      </c>
      <c r="B510" s="5">
        <f>IF(LEFT(tbl_transaction[[#This Row],[Reference Number]],2)="GR",VLOOKUP(tbl_transaction[[#This Row],[Reference Number]],barang_masuk[],2,FALSE),IF(LEFT(tbl_transaction[[#This Row],[Reference Number]],2)="DO",VLOOKUP(tbl_transaction[[#This Row],[Reference Number]],barang_keluar[],2,FALSE),""))</f>
        <v>46065</v>
      </c>
      <c r="C510" t="str">
        <f t="shared" si="7"/>
        <v>Inbound</v>
      </c>
      <c r="D510" t="str">
        <f>IF(tbl_transaction[[#This Row],[Type]]="Inbound",VLOOKUP(tbl_transaction[[#This Row],[Reference Number]],barang_masuk[],4,FALSE),IF(tbl_transaction[[#This Row],[Type]]="Outbound",VLOOKUP(tbl_transaction[[#This Row],[Reference Number]],barang_keluar[],4,FALSE),""))</f>
        <v>PER002</v>
      </c>
      <c r="E510" t="str">
        <f>IF(tbl_transaction[[#This Row],[Type]]="Inbound",VLOOKUP(tbl_transaction[[#This Row],[Reference Number]],barang_masuk[],5,FALSE),IF(tbl_transaction[[#This Row],[Type]]="Outbound",VLOOKUP(tbl_transaction[[#This Row],[Reference Number]],barang_keluar[],5,FALSE),""))</f>
        <v>Lifebuoy Personal Care Variant 2</v>
      </c>
      <c r="F510">
        <f>IF(tbl_transaction[[#This Row],[Type]]="Inbound",VLOOKUP(tbl_transaction[[#This Row],[Reference Number]],barang_masuk[],6,FALSE),IF(tbl_transaction[[#This Row],[Type]]="Outbound",VLOOKUP(tbl_transaction[[#This Row],[Reference Number]],barang_keluar[],6,FALSE),""))</f>
        <v>80</v>
      </c>
      <c r="G510" t="str">
        <f>IF(tbl_transaction[[#This Row],[Type]]="Inbound",VLOOKUP(tbl_transaction[[#This Row],[Reference Number]],barang_masuk[],7,FALSE),IF(tbl_transaction[[#This Row],[Type]]="Outbound",VLOOKUP(tbl_transaction[[#This Row],[Reference Number]],barang_keluar[],7,FALSE),""))</f>
        <v>Bottle</v>
      </c>
      <c r="H510" t="str">
        <f>IF(tbl_transaction[[#This Row],[Type]]="Inbound",VLOOKUP(tbl_transaction[[#This Row],[Reference Number]],barang_masuk[],3,FALSE),IF(tbl_transaction[[#This Row],[Type]]="Outbound",VLOOKUP(tbl_transaction[[#This Row],[Reference Number]],barang_keluar[],3,FALSE),""))</f>
        <v>PT Supplier 31</v>
      </c>
      <c r="I510" t="str">
        <f>IF(D510='Kartu Stok'!$B$2,COUNTIF($D$3:D510,'Kartu Stok'!$B$2),"")</f>
        <v/>
      </c>
      <c r="L510"/>
    </row>
    <row r="511" spans="1:12" ht="14.5" x14ac:dyDescent="0.35">
      <c r="A511" s="2" t="s">
        <v>988</v>
      </c>
      <c r="B511" s="5">
        <f>IF(LEFT(tbl_transaction[[#This Row],[Reference Number]],2)="GR",VLOOKUP(tbl_transaction[[#This Row],[Reference Number]],barang_masuk[],2,FALSE),IF(LEFT(tbl_transaction[[#This Row],[Reference Number]],2)="DO",VLOOKUP(tbl_transaction[[#This Row],[Reference Number]],barang_keluar[],2,FALSE),""))</f>
        <v>46201</v>
      </c>
      <c r="C511" t="str">
        <f t="shared" si="7"/>
        <v>Inbound</v>
      </c>
      <c r="D511" t="str">
        <f>IF(tbl_transaction[[#This Row],[Type]]="Inbound",VLOOKUP(tbl_transaction[[#This Row],[Reference Number]],barang_masuk[],4,FALSE),IF(tbl_transaction[[#This Row],[Type]]="Outbound",VLOOKUP(tbl_transaction[[#This Row],[Reference Number]],barang_keluar[],4,FALSE),""))</f>
        <v>DAR008</v>
      </c>
      <c r="E511" t="str">
        <f>IF(tbl_transaction[[#This Row],[Type]]="Inbound",VLOOKUP(tbl_transaction[[#This Row],[Reference Number]],barang_masuk[],5,FALSE),IF(tbl_transaction[[#This Row],[Type]]="Outbound",VLOOKUP(tbl_transaction[[#This Row],[Reference Number]],barang_keluar[],5,FALSE),""))</f>
        <v>Indomilk Dairy Variant 8</v>
      </c>
      <c r="F511">
        <f>IF(tbl_transaction[[#This Row],[Type]]="Inbound",VLOOKUP(tbl_transaction[[#This Row],[Reference Number]],barang_masuk[],6,FALSE),IF(tbl_transaction[[#This Row],[Type]]="Outbound",VLOOKUP(tbl_transaction[[#This Row],[Reference Number]],barang_keluar[],6,FALSE),""))</f>
        <v>40</v>
      </c>
      <c r="G511" t="str">
        <f>IF(tbl_transaction[[#This Row],[Type]]="Inbound",VLOOKUP(tbl_transaction[[#This Row],[Reference Number]],barang_masuk[],7,FALSE),IF(tbl_transaction[[#This Row],[Type]]="Outbound",VLOOKUP(tbl_transaction[[#This Row],[Reference Number]],barang_keluar[],7,FALSE),""))</f>
        <v>Box</v>
      </c>
      <c r="H511" t="str">
        <f>IF(tbl_transaction[[#This Row],[Type]]="Inbound",VLOOKUP(tbl_transaction[[#This Row],[Reference Number]],barang_masuk[],3,FALSE),IF(tbl_transaction[[#This Row],[Type]]="Outbound",VLOOKUP(tbl_transaction[[#This Row],[Reference Number]],barang_keluar[],3,FALSE),""))</f>
        <v>PT Supplier 05</v>
      </c>
      <c r="I511" t="str">
        <f>IF(D511='Kartu Stok'!$B$2,COUNTIF($D$3:D511,'Kartu Stok'!$B$2),"")</f>
        <v/>
      </c>
      <c r="L511"/>
    </row>
    <row r="512" spans="1:12" ht="14.5" x14ac:dyDescent="0.35">
      <c r="A512" s="2" t="s">
        <v>989</v>
      </c>
      <c r="B512" s="5">
        <f>IF(LEFT(tbl_transaction[[#This Row],[Reference Number]],2)="GR",VLOOKUP(tbl_transaction[[#This Row],[Reference Number]],barang_masuk[],2,FALSE),IF(LEFT(tbl_transaction[[#This Row],[Reference Number]],2)="DO",VLOOKUP(tbl_transaction[[#This Row],[Reference Number]],barang_keluar[],2,FALSE),""))</f>
        <v>46162</v>
      </c>
      <c r="C512" t="str">
        <f t="shared" si="7"/>
        <v>Inbound</v>
      </c>
      <c r="D512" t="str">
        <f>IF(tbl_transaction[[#This Row],[Type]]="Inbound",VLOOKUP(tbl_transaction[[#This Row],[Reference Number]],barang_masuk[],4,FALSE),IF(tbl_transaction[[#This Row],[Type]]="Outbound",VLOOKUP(tbl_transaction[[#This Row],[Reference Number]],barang_keluar[],4,FALSE),""))</f>
        <v>INS002</v>
      </c>
      <c r="E512" t="str">
        <f>IF(tbl_transaction[[#This Row],[Type]]="Inbound",VLOOKUP(tbl_transaction[[#This Row],[Reference Number]],barang_masuk[],5,FALSE),IF(tbl_transaction[[#This Row],[Type]]="Outbound",VLOOKUP(tbl_transaction[[#This Row],[Reference Number]],barang_keluar[],5,FALSE),""))</f>
        <v>Supermi Instant Food Variant 2</v>
      </c>
      <c r="F512">
        <f>IF(tbl_transaction[[#This Row],[Type]]="Inbound",VLOOKUP(tbl_transaction[[#This Row],[Reference Number]],barang_masuk[],6,FALSE),IF(tbl_transaction[[#This Row],[Type]]="Outbound",VLOOKUP(tbl_transaction[[#This Row],[Reference Number]],barang_keluar[],6,FALSE),""))</f>
        <v>80</v>
      </c>
      <c r="G512" t="str">
        <f>IF(tbl_transaction[[#This Row],[Type]]="Inbound",VLOOKUP(tbl_transaction[[#This Row],[Reference Number]],barang_masuk[],7,FALSE),IF(tbl_transaction[[#This Row],[Type]]="Outbound",VLOOKUP(tbl_transaction[[#This Row],[Reference Number]],barang_keluar[],7,FALSE),""))</f>
        <v>Pack</v>
      </c>
      <c r="H512" t="str">
        <f>IF(tbl_transaction[[#This Row],[Type]]="Inbound",VLOOKUP(tbl_transaction[[#This Row],[Reference Number]],barang_masuk[],3,FALSE),IF(tbl_transaction[[#This Row],[Type]]="Outbound",VLOOKUP(tbl_transaction[[#This Row],[Reference Number]],barang_keluar[],3,FALSE),""))</f>
        <v>PT Supplier 06</v>
      </c>
      <c r="I512" t="str">
        <f>IF(D512='Kartu Stok'!$B$2,COUNTIF($D$3:D512,'Kartu Stok'!$B$2),"")</f>
        <v/>
      </c>
      <c r="L512"/>
    </row>
    <row r="513" spans="1:12" ht="14.5" x14ac:dyDescent="0.35">
      <c r="A513" s="2" t="s">
        <v>990</v>
      </c>
      <c r="B513" s="5">
        <f>IF(LEFT(tbl_transaction[[#This Row],[Reference Number]],2)="GR",VLOOKUP(tbl_transaction[[#This Row],[Reference Number]],barang_masuk[],2,FALSE),IF(LEFT(tbl_transaction[[#This Row],[Reference Number]],2)="DO",VLOOKUP(tbl_transaction[[#This Row],[Reference Number]],barang_keluar[],2,FALSE),""))</f>
        <v>46118</v>
      </c>
      <c r="C513" t="str">
        <f t="shared" si="7"/>
        <v>Inbound</v>
      </c>
      <c r="D513" t="str">
        <f>IF(tbl_transaction[[#This Row],[Type]]="Inbound",VLOOKUP(tbl_transaction[[#This Row],[Reference Number]],barang_masuk[],4,FALSE),IF(tbl_transaction[[#This Row],[Type]]="Outbound",VLOOKUP(tbl_transaction[[#This Row],[Reference Number]],barang_keluar[],4,FALSE),""))</f>
        <v>INS001</v>
      </c>
      <c r="E513" t="str">
        <f>IF(tbl_transaction[[#This Row],[Type]]="Inbound",VLOOKUP(tbl_transaction[[#This Row],[Reference Number]],barang_masuk[],5,FALSE),IF(tbl_transaction[[#This Row],[Type]]="Outbound",VLOOKUP(tbl_transaction[[#This Row],[Reference Number]],barang_keluar[],5,FALSE),""))</f>
        <v>Sarimi Instant Food Variant 1</v>
      </c>
      <c r="F513">
        <f>IF(tbl_transaction[[#This Row],[Type]]="Inbound",VLOOKUP(tbl_transaction[[#This Row],[Reference Number]],barang_masuk[],6,FALSE),IF(tbl_transaction[[#This Row],[Type]]="Outbound",VLOOKUP(tbl_transaction[[#This Row],[Reference Number]],barang_keluar[],6,FALSE),""))</f>
        <v>60</v>
      </c>
      <c r="G513" t="str">
        <f>IF(tbl_transaction[[#This Row],[Type]]="Inbound",VLOOKUP(tbl_transaction[[#This Row],[Reference Number]],barang_masuk[],7,FALSE),IF(tbl_transaction[[#This Row],[Type]]="Outbound",VLOOKUP(tbl_transaction[[#This Row],[Reference Number]],barang_keluar[],7,FALSE),""))</f>
        <v>Pack</v>
      </c>
      <c r="H513" t="str">
        <f>IF(tbl_transaction[[#This Row],[Type]]="Inbound",VLOOKUP(tbl_transaction[[#This Row],[Reference Number]],barang_masuk[],3,FALSE),IF(tbl_transaction[[#This Row],[Type]]="Outbound",VLOOKUP(tbl_transaction[[#This Row],[Reference Number]],barang_keluar[],3,FALSE),""))</f>
        <v>PT Supplier 32</v>
      </c>
      <c r="I513" t="str">
        <f>IF(D513='Kartu Stok'!$B$2,COUNTIF($D$3:D513,'Kartu Stok'!$B$2),"")</f>
        <v/>
      </c>
      <c r="L513"/>
    </row>
    <row r="514" spans="1:12" ht="14.5" x14ac:dyDescent="0.35">
      <c r="A514" s="2" t="s">
        <v>991</v>
      </c>
      <c r="B514" s="5">
        <f>IF(LEFT(tbl_transaction[[#This Row],[Reference Number]],2)="GR",VLOOKUP(tbl_transaction[[#This Row],[Reference Number]],barang_masuk[],2,FALSE),IF(LEFT(tbl_transaction[[#This Row],[Reference Number]],2)="DO",VLOOKUP(tbl_transaction[[#This Row],[Reference Number]],barang_keluar[],2,FALSE),""))</f>
        <v>46153</v>
      </c>
      <c r="C514" t="str">
        <f t="shared" si="7"/>
        <v>Inbound</v>
      </c>
      <c r="D514" t="str">
        <f>IF(tbl_transaction[[#This Row],[Type]]="Inbound",VLOOKUP(tbl_transaction[[#This Row],[Reference Number]],barang_masuk[],4,FALSE),IF(tbl_transaction[[#This Row],[Type]]="Outbound",VLOOKUP(tbl_transaction[[#This Row],[Reference Number]],barang_keluar[],4,FALSE),""))</f>
        <v>INS002</v>
      </c>
      <c r="E514" t="str">
        <f>IF(tbl_transaction[[#This Row],[Type]]="Inbound",VLOOKUP(tbl_transaction[[#This Row],[Reference Number]],barang_masuk[],5,FALSE),IF(tbl_transaction[[#This Row],[Type]]="Outbound",VLOOKUP(tbl_transaction[[#This Row],[Reference Number]],barang_keluar[],5,FALSE),""))</f>
        <v>Supermi Instant Food Variant 2</v>
      </c>
      <c r="F514">
        <f>IF(tbl_transaction[[#This Row],[Type]]="Inbound",VLOOKUP(tbl_transaction[[#This Row],[Reference Number]],barang_masuk[],6,FALSE),IF(tbl_transaction[[#This Row],[Type]]="Outbound",VLOOKUP(tbl_transaction[[#This Row],[Reference Number]],barang_keluar[],6,FALSE),""))</f>
        <v>80</v>
      </c>
      <c r="G514" t="str">
        <f>IF(tbl_transaction[[#This Row],[Type]]="Inbound",VLOOKUP(tbl_transaction[[#This Row],[Reference Number]],barang_masuk[],7,FALSE),IF(tbl_transaction[[#This Row],[Type]]="Outbound",VLOOKUP(tbl_transaction[[#This Row],[Reference Number]],barang_keluar[],7,FALSE),""))</f>
        <v>Pack</v>
      </c>
      <c r="H514" t="str">
        <f>IF(tbl_transaction[[#This Row],[Type]]="Inbound",VLOOKUP(tbl_transaction[[#This Row],[Reference Number]],barang_masuk[],3,FALSE),IF(tbl_transaction[[#This Row],[Type]]="Outbound",VLOOKUP(tbl_transaction[[#This Row],[Reference Number]],barang_keluar[],3,FALSE),""))</f>
        <v>PT Supplier 06</v>
      </c>
      <c r="I514" t="str">
        <f>IF(D514='Kartu Stok'!$B$2,COUNTIF($D$3:D514,'Kartu Stok'!$B$2),"")</f>
        <v/>
      </c>
      <c r="L514"/>
    </row>
    <row r="515" spans="1:12" ht="14.5" x14ac:dyDescent="0.35">
      <c r="A515" s="2" t="s">
        <v>992</v>
      </c>
      <c r="B515" s="5">
        <f>IF(LEFT(tbl_transaction[[#This Row],[Reference Number]],2)="GR",VLOOKUP(tbl_transaction[[#This Row],[Reference Number]],barang_masuk[],2,FALSE),IF(LEFT(tbl_transaction[[#This Row],[Reference Number]],2)="DO",VLOOKUP(tbl_transaction[[#This Row],[Reference Number]],barang_keluar[],2,FALSE),""))</f>
        <v>46167</v>
      </c>
      <c r="C515" t="str">
        <f t="shared" ref="C515:C578" si="8">IF(LEFT(A515,2)="GR","Inbound",IF(LEFT(A515,2)="DO","Outbound",""))</f>
        <v>Inbound</v>
      </c>
      <c r="D515" t="str">
        <f>IF(tbl_transaction[[#This Row],[Type]]="Inbound",VLOOKUP(tbl_transaction[[#This Row],[Reference Number]],barang_masuk[],4,FALSE),IF(tbl_transaction[[#This Row],[Type]]="Outbound",VLOOKUP(tbl_transaction[[#This Row],[Reference Number]],barang_keluar[],4,FALSE),""))</f>
        <v>DAR010</v>
      </c>
      <c r="E515" t="str">
        <f>IF(tbl_transaction[[#This Row],[Type]]="Inbound",VLOOKUP(tbl_transaction[[#This Row],[Reference Number]],barang_masuk[],5,FALSE),IF(tbl_transaction[[#This Row],[Type]]="Outbound",VLOOKUP(tbl_transaction[[#This Row],[Reference Number]],barang_keluar[],5,FALSE),""))</f>
        <v>Ultra Milk Dairy Variant 10</v>
      </c>
      <c r="F515">
        <f>IF(tbl_transaction[[#This Row],[Type]]="Inbound",VLOOKUP(tbl_transaction[[#This Row],[Reference Number]],barang_masuk[],6,FALSE),IF(tbl_transaction[[#This Row],[Type]]="Outbound",VLOOKUP(tbl_transaction[[#This Row],[Reference Number]],barang_keluar[],6,FALSE),""))</f>
        <v>100</v>
      </c>
      <c r="G515" t="str">
        <f>IF(tbl_transaction[[#This Row],[Type]]="Inbound",VLOOKUP(tbl_transaction[[#This Row],[Reference Number]],barang_masuk[],7,FALSE),IF(tbl_transaction[[#This Row],[Type]]="Outbound",VLOOKUP(tbl_transaction[[#This Row],[Reference Number]],barang_keluar[],7,FALSE),""))</f>
        <v>Box</v>
      </c>
      <c r="H515" t="str">
        <f>IF(tbl_transaction[[#This Row],[Type]]="Inbound",VLOOKUP(tbl_transaction[[#This Row],[Reference Number]],barang_masuk[],3,FALSE),IF(tbl_transaction[[#This Row],[Type]]="Outbound",VLOOKUP(tbl_transaction[[#This Row],[Reference Number]],barang_keluar[],3,FALSE),""))</f>
        <v>PT Supplier 28</v>
      </c>
      <c r="I515" t="str">
        <f>IF(D515='Kartu Stok'!$B$2,COUNTIF($D$3:D515,'Kartu Stok'!$B$2),"")</f>
        <v/>
      </c>
      <c r="L515"/>
    </row>
    <row r="516" spans="1:12" ht="14.5" x14ac:dyDescent="0.35">
      <c r="A516" s="2" t="s">
        <v>993</v>
      </c>
      <c r="B516" s="5">
        <f>IF(LEFT(tbl_transaction[[#This Row],[Reference Number]],2)="GR",VLOOKUP(tbl_transaction[[#This Row],[Reference Number]],barang_masuk[],2,FALSE),IF(LEFT(tbl_transaction[[#This Row],[Reference Number]],2)="DO",VLOOKUP(tbl_transaction[[#This Row],[Reference Number]],barang_keluar[],2,FALSE),""))</f>
        <v>46103</v>
      </c>
      <c r="C516" t="str">
        <f t="shared" si="8"/>
        <v>Inbound</v>
      </c>
      <c r="D516" t="str">
        <f>IF(tbl_transaction[[#This Row],[Type]]="Inbound",VLOOKUP(tbl_transaction[[#This Row],[Reference Number]],barang_masuk[],4,FALSE),IF(tbl_transaction[[#This Row],[Type]]="Outbound",VLOOKUP(tbl_transaction[[#This Row],[Reference Number]],barang_keluar[],4,FALSE),""))</f>
        <v>PER006</v>
      </c>
      <c r="E516" t="str">
        <f>IF(tbl_transaction[[#This Row],[Type]]="Inbound",VLOOKUP(tbl_transaction[[#This Row],[Reference Number]],barang_masuk[],5,FALSE),IF(tbl_transaction[[#This Row],[Type]]="Outbound",VLOOKUP(tbl_transaction[[#This Row],[Reference Number]],barang_keluar[],5,FALSE),""))</f>
        <v>Lifebuoy Personal Care Variant 6</v>
      </c>
      <c r="F516">
        <f>IF(tbl_transaction[[#This Row],[Type]]="Inbound",VLOOKUP(tbl_transaction[[#This Row],[Reference Number]],barang_masuk[],6,FALSE),IF(tbl_transaction[[#This Row],[Type]]="Outbound",VLOOKUP(tbl_transaction[[#This Row],[Reference Number]],barang_keluar[],6,FALSE),""))</f>
        <v>120</v>
      </c>
      <c r="G516" t="str">
        <f>IF(tbl_transaction[[#This Row],[Type]]="Inbound",VLOOKUP(tbl_transaction[[#This Row],[Reference Number]],barang_masuk[],7,FALSE),IF(tbl_transaction[[#This Row],[Type]]="Outbound",VLOOKUP(tbl_transaction[[#This Row],[Reference Number]],barang_keluar[],7,FALSE),""))</f>
        <v>Bottle</v>
      </c>
      <c r="H516" t="str">
        <f>IF(tbl_transaction[[#This Row],[Type]]="Inbound",VLOOKUP(tbl_transaction[[#This Row],[Reference Number]],barang_masuk[],3,FALSE),IF(tbl_transaction[[#This Row],[Type]]="Outbound",VLOOKUP(tbl_transaction[[#This Row],[Reference Number]],barang_keluar[],3,FALSE),""))</f>
        <v>PT Supplier 10</v>
      </c>
      <c r="I516" t="str">
        <f>IF(D516='Kartu Stok'!$B$2,COUNTIF($D$3:D516,'Kartu Stok'!$B$2),"")</f>
        <v/>
      </c>
      <c r="L516"/>
    </row>
    <row r="517" spans="1:12" ht="14.5" x14ac:dyDescent="0.35">
      <c r="A517" s="2" t="s">
        <v>994</v>
      </c>
      <c r="B517" s="5">
        <f>IF(LEFT(tbl_transaction[[#This Row],[Reference Number]],2)="GR",VLOOKUP(tbl_transaction[[#This Row],[Reference Number]],barang_masuk[],2,FALSE),IF(LEFT(tbl_transaction[[#This Row],[Reference Number]],2)="DO",VLOOKUP(tbl_transaction[[#This Row],[Reference Number]],barang_keluar[],2,FALSE),""))</f>
        <v>46026</v>
      </c>
      <c r="C517" t="str">
        <f t="shared" si="8"/>
        <v>Inbound</v>
      </c>
      <c r="D517" t="str">
        <f>IF(tbl_transaction[[#This Row],[Type]]="Inbound",VLOOKUP(tbl_transaction[[#This Row],[Reference Number]],barang_masuk[],4,FALSE),IF(tbl_transaction[[#This Row],[Type]]="Outbound",VLOOKUP(tbl_transaction[[#This Row],[Reference Number]],barang_keluar[],4,FALSE),""))</f>
        <v>PER030</v>
      </c>
      <c r="E517" t="str">
        <f>IF(tbl_transaction[[#This Row],[Type]]="Inbound",VLOOKUP(tbl_transaction[[#This Row],[Reference Number]],barang_masuk[],5,FALSE),IF(tbl_transaction[[#This Row],[Type]]="Outbound",VLOOKUP(tbl_transaction[[#This Row],[Reference Number]],barang_keluar[],5,FALSE),""))</f>
        <v>Lifebuoy Personal Care Variant 30</v>
      </c>
      <c r="F517">
        <f>IF(tbl_transaction[[#This Row],[Type]]="Inbound",VLOOKUP(tbl_transaction[[#This Row],[Reference Number]],barang_masuk[],6,FALSE),IF(tbl_transaction[[#This Row],[Type]]="Outbound",VLOOKUP(tbl_transaction[[#This Row],[Reference Number]],barang_keluar[],6,FALSE),""))</f>
        <v>100</v>
      </c>
      <c r="G517" t="str">
        <f>IF(tbl_transaction[[#This Row],[Type]]="Inbound",VLOOKUP(tbl_transaction[[#This Row],[Reference Number]],barang_masuk[],7,FALSE),IF(tbl_transaction[[#This Row],[Type]]="Outbound",VLOOKUP(tbl_transaction[[#This Row],[Reference Number]],barang_keluar[],7,FALSE),""))</f>
        <v>Bottle</v>
      </c>
      <c r="H517" t="str">
        <f>IF(tbl_transaction[[#This Row],[Type]]="Inbound",VLOOKUP(tbl_transaction[[#This Row],[Reference Number]],barang_masuk[],3,FALSE),IF(tbl_transaction[[#This Row],[Type]]="Outbound",VLOOKUP(tbl_transaction[[#This Row],[Reference Number]],barang_keluar[],3,FALSE),""))</f>
        <v>PT Supplier 16</v>
      </c>
      <c r="I517" t="str">
        <f>IF(D517='Kartu Stok'!$B$2,COUNTIF($D$3:D517,'Kartu Stok'!$B$2),"")</f>
        <v/>
      </c>
      <c r="L517"/>
    </row>
    <row r="518" spans="1:12" ht="14.5" x14ac:dyDescent="0.35">
      <c r="A518" s="2" t="s">
        <v>995</v>
      </c>
      <c r="B518" s="5">
        <f>IF(LEFT(tbl_transaction[[#This Row],[Reference Number]],2)="GR",VLOOKUP(tbl_transaction[[#This Row],[Reference Number]],barang_masuk[],2,FALSE),IF(LEFT(tbl_transaction[[#This Row],[Reference Number]],2)="DO",VLOOKUP(tbl_transaction[[#This Row],[Reference Number]],barang_keluar[],2,FALSE),""))</f>
        <v>46150</v>
      </c>
      <c r="C518" t="str">
        <f t="shared" si="8"/>
        <v>Inbound</v>
      </c>
      <c r="D518" t="str">
        <f>IF(tbl_transaction[[#This Row],[Type]]="Inbound",VLOOKUP(tbl_transaction[[#This Row],[Reference Number]],barang_masuk[],4,FALSE),IF(tbl_transaction[[#This Row],[Type]]="Outbound",VLOOKUP(tbl_transaction[[#This Row],[Reference Number]],barang_keluar[],4,FALSE),""))</f>
        <v>HOM029</v>
      </c>
      <c r="E518" t="str">
        <f>IF(tbl_transaction[[#This Row],[Type]]="Inbound",VLOOKUP(tbl_transaction[[#This Row],[Reference Number]],barang_masuk[],5,FALSE),IF(tbl_transaction[[#This Row],[Type]]="Outbound",VLOOKUP(tbl_transaction[[#This Row],[Reference Number]],barang_keluar[],5,FALSE),""))</f>
        <v>Molto Home Care Variant 29</v>
      </c>
      <c r="F518">
        <f>IF(tbl_transaction[[#This Row],[Type]]="Inbound",VLOOKUP(tbl_transaction[[#This Row],[Reference Number]],barang_masuk[],6,FALSE),IF(tbl_transaction[[#This Row],[Type]]="Outbound",VLOOKUP(tbl_transaction[[#This Row],[Reference Number]],barang_keluar[],6,FALSE),""))</f>
        <v>150</v>
      </c>
      <c r="G518" t="str">
        <f>IF(tbl_transaction[[#This Row],[Type]]="Inbound",VLOOKUP(tbl_transaction[[#This Row],[Reference Number]],barang_masuk[],7,FALSE),IF(tbl_transaction[[#This Row],[Type]]="Outbound",VLOOKUP(tbl_transaction[[#This Row],[Reference Number]],barang_keluar[],7,FALSE),""))</f>
        <v>Pack</v>
      </c>
      <c r="H518" t="str">
        <f>IF(tbl_transaction[[#This Row],[Type]]="Inbound",VLOOKUP(tbl_transaction[[#This Row],[Reference Number]],barang_masuk[],3,FALSE),IF(tbl_transaction[[#This Row],[Type]]="Outbound",VLOOKUP(tbl_transaction[[#This Row],[Reference Number]],barang_keluar[],3,FALSE),""))</f>
        <v>PT Supplier 04</v>
      </c>
      <c r="I518" t="str">
        <f>IF(D518='Kartu Stok'!$B$2,COUNTIF($D$3:D518,'Kartu Stok'!$B$2),"")</f>
        <v/>
      </c>
      <c r="L518"/>
    </row>
    <row r="519" spans="1:12" ht="14.5" x14ac:dyDescent="0.35">
      <c r="A519" s="2" t="s">
        <v>996</v>
      </c>
      <c r="B519" s="5">
        <f>IF(LEFT(tbl_transaction[[#This Row],[Reference Number]],2)="GR",VLOOKUP(tbl_transaction[[#This Row],[Reference Number]],barang_masuk[],2,FALSE),IF(LEFT(tbl_transaction[[#This Row],[Reference Number]],2)="DO",VLOOKUP(tbl_transaction[[#This Row],[Reference Number]],barang_keluar[],2,FALSE),""))</f>
        <v>46061</v>
      </c>
      <c r="C519" t="str">
        <f t="shared" si="8"/>
        <v>Inbound</v>
      </c>
      <c r="D519" t="str">
        <f>IF(tbl_transaction[[#This Row],[Type]]="Inbound",VLOOKUP(tbl_transaction[[#This Row],[Reference Number]],barang_masuk[],4,FALSE),IF(tbl_transaction[[#This Row],[Type]]="Outbound",VLOOKUP(tbl_transaction[[#This Row],[Reference Number]],barang_keluar[],4,FALSE),""))</f>
        <v>BEV024</v>
      </c>
      <c r="E519" t="str">
        <f>IF(tbl_transaction[[#This Row],[Type]]="Inbound",VLOOKUP(tbl_transaction[[#This Row],[Reference Number]],barang_masuk[],5,FALSE),IF(tbl_transaction[[#This Row],[Type]]="Outbound",VLOOKUP(tbl_transaction[[#This Row],[Reference Number]],barang_keluar[],5,FALSE),""))</f>
        <v>Aqua Beverage Variant 24</v>
      </c>
      <c r="F519">
        <f>IF(tbl_transaction[[#This Row],[Type]]="Inbound",VLOOKUP(tbl_transaction[[#This Row],[Reference Number]],barang_masuk[],6,FALSE),IF(tbl_transaction[[#This Row],[Type]]="Outbound",VLOOKUP(tbl_transaction[[#This Row],[Reference Number]],barang_keluar[],6,FALSE),""))</f>
        <v>20</v>
      </c>
      <c r="G519" t="str">
        <f>IF(tbl_transaction[[#This Row],[Type]]="Inbound",VLOOKUP(tbl_transaction[[#This Row],[Reference Number]],barang_masuk[],7,FALSE),IF(tbl_transaction[[#This Row],[Type]]="Outbound",VLOOKUP(tbl_transaction[[#This Row],[Reference Number]],barang_keluar[],7,FALSE),""))</f>
        <v>Bottle</v>
      </c>
      <c r="H519" t="str">
        <f>IF(tbl_transaction[[#This Row],[Type]]="Inbound",VLOOKUP(tbl_transaction[[#This Row],[Reference Number]],barang_masuk[],3,FALSE),IF(tbl_transaction[[#This Row],[Type]]="Outbound",VLOOKUP(tbl_transaction[[#This Row],[Reference Number]],barang_keluar[],3,FALSE),""))</f>
        <v>PT Supplier 13</v>
      </c>
      <c r="I519" t="str">
        <f>IF(D519='Kartu Stok'!$B$2,COUNTIF($D$3:D519,'Kartu Stok'!$B$2),"")</f>
        <v/>
      </c>
      <c r="L519"/>
    </row>
    <row r="520" spans="1:12" ht="14.5" x14ac:dyDescent="0.35">
      <c r="A520" s="2" t="s">
        <v>997</v>
      </c>
      <c r="B520" s="5">
        <f>IF(LEFT(tbl_transaction[[#This Row],[Reference Number]],2)="GR",VLOOKUP(tbl_transaction[[#This Row],[Reference Number]],barang_masuk[],2,FALSE),IF(LEFT(tbl_transaction[[#This Row],[Reference Number]],2)="DO",VLOOKUP(tbl_transaction[[#This Row],[Reference Number]],barang_keluar[],2,FALSE),""))</f>
        <v>46049</v>
      </c>
      <c r="C520" t="str">
        <f t="shared" si="8"/>
        <v>Inbound</v>
      </c>
      <c r="D520" t="str">
        <f>IF(tbl_transaction[[#This Row],[Type]]="Inbound",VLOOKUP(tbl_transaction[[#This Row],[Reference Number]],barang_masuk[],4,FALSE),IF(tbl_transaction[[#This Row],[Type]]="Outbound",VLOOKUP(tbl_transaction[[#This Row],[Reference Number]],barang_keluar[],4,FALSE),""))</f>
        <v>DAR011</v>
      </c>
      <c r="E520" t="str">
        <f>IF(tbl_transaction[[#This Row],[Type]]="Inbound",VLOOKUP(tbl_transaction[[#This Row],[Reference Number]],barang_masuk[],5,FALSE),IF(tbl_transaction[[#This Row],[Type]]="Outbound",VLOOKUP(tbl_transaction[[#This Row],[Reference Number]],barang_keluar[],5,FALSE),""))</f>
        <v>Indomilk Dairy Variant 11</v>
      </c>
      <c r="F520">
        <f>IF(tbl_transaction[[#This Row],[Type]]="Inbound",VLOOKUP(tbl_transaction[[#This Row],[Reference Number]],barang_masuk[],6,FALSE),IF(tbl_transaction[[#This Row],[Type]]="Outbound",VLOOKUP(tbl_transaction[[#This Row],[Reference Number]],barang_keluar[],6,FALSE),""))</f>
        <v>150</v>
      </c>
      <c r="G520" t="str">
        <f>IF(tbl_transaction[[#This Row],[Type]]="Inbound",VLOOKUP(tbl_transaction[[#This Row],[Reference Number]],barang_masuk[],7,FALSE),IF(tbl_transaction[[#This Row],[Type]]="Outbound",VLOOKUP(tbl_transaction[[#This Row],[Reference Number]],barang_keluar[],7,FALSE),""))</f>
        <v>Box</v>
      </c>
      <c r="H520" t="str">
        <f>IF(tbl_transaction[[#This Row],[Type]]="Inbound",VLOOKUP(tbl_transaction[[#This Row],[Reference Number]],barang_masuk[],3,FALSE),IF(tbl_transaction[[#This Row],[Type]]="Outbound",VLOOKUP(tbl_transaction[[#This Row],[Reference Number]],barang_keluar[],3,FALSE),""))</f>
        <v>PT Supplier 19</v>
      </c>
      <c r="I520" t="str">
        <f>IF(D520='Kartu Stok'!$B$2,COUNTIF($D$3:D520,'Kartu Stok'!$B$2),"")</f>
        <v/>
      </c>
      <c r="L520"/>
    </row>
    <row r="521" spans="1:12" ht="14.5" x14ac:dyDescent="0.35">
      <c r="A521" s="2" t="s">
        <v>998</v>
      </c>
      <c r="B521" s="5">
        <f>IF(LEFT(tbl_transaction[[#This Row],[Reference Number]],2)="GR",VLOOKUP(tbl_transaction[[#This Row],[Reference Number]],barang_masuk[],2,FALSE),IF(LEFT(tbl_transaction[[#This Row],[Reference Number]],2)="DO",VLOOKUP(tbl_transaction[[#This Row],[Reference Number]],barang_keluar[],2,FALSE),""))</f>
        <v>46109</v>
      </c>
      <c r="C521" t="str">
        <f t="shared" si="8"/>
        <v>Inbound</v>
      </c>
      <c r="D521" t="str">
        <f>IF(tbl_transaction[[#This Row],[Type]]="Inbound",VLOOKUP(tbl_transaction[[#This Row],[Reference Number]],barang_masuk[],4,FALSE),IF(tbl_transaction[[#This Row],[Type]]="Outbound",VLOOKUP(tbl_transaction[[#This Row],[Reference Number]],barang_keluar[],4,FALSE),""))</f>
        <v>DAR009</v>
      </c>
      <c r="E521" t="str">
        <f>IF(tbl_transaction[[#This Row],[Type]]="Inbound",VLOOKUP(tbl_transaction[[#This Row],[Reference Number]],barang_masuk[],5,FALSE),IF(tbl_transaction[[#This Row],[Type]]="Outbound",VLOOKUP(tbl_transaction[[#This Row],[Reference Number]],barang_keluar[],5,FALSE),""))</f>
        <v>Indomilk Dairy Variant 9</v>
      </c>
      <c r="F521">
        <f>IF(tbl_transaction[[#This Row],[Type]]="Inbound",VLOOKUP(tbl_transaction[[#This Row],[Reference Number]],barang_masuk[],6,FALSE),IF(tbl_transaction[[#This Row],[Type]]="Outbound",VLOOKUP(tbl_transaction[[#This Row],[Reference Number]],barang_keluar[],6,FALSE),""))</f>
        <v>30</v>
      </c>
      <c r="G521" t="str">
        <f>IF(tbl_transaction[[#This Row],[Type]]="Inbound",VLOOKUP(tbl_transaction[[#This Row],[Reference Number]],barang_masuk[],7,FALSE),IF(tbl_transaction[[#This Row],[Type]]="Outbound",VLOOKUP(tbl_transaction[[#This Row],[Reference Number]],barang_keluar[],7,FALSE),""))</f>
        <v>Box</v>
      </c>
      <c r="H521" t="str">
        <f>IF(tbl_transaction[[#This Row],[Type]]="Inbound",VLOOKUP(tbl_transaction[[#This Row],[Reference Number]],barang_masuk[],3,FALSE),IF(tbl_transaction[[#This Row],[Type]]="Outbound",VLOOKUP(tbl_transaction[[#This Row],[Reference Number]],barang_keluar[],3,FALSE),""))</f>
        <v>PT Supplier 33</v>
      </c>
      <c r="I521" t="str">
        <f>IF(D521='Kartu Stok'!$B$2,COUNTIF($D$3:D521,'Kartu Stok'!$B$2),"")</f>
        <v/>
      </c>
      <c r="L521"/>
    </row>
    <row r="522" spans="1:12" ht="14.5" x14ac:dyDescent="0.35">
      <c r="A522" s="2" t="s">
        <v>999</v>
      </c>
      <c r="B522" s="5">
        <f>IF(LEFT(tbl_transaction[[#This Row],[Reference Number]],2)="GR",VLOOKUP(tbl_transaction[[#This Row],[Reference Number]],barang_masuk[],2,FALSE),IF(LEFT(tbl_transaction[[#This Row],[Reference Number]],2)="DO",VLOOKUP(tbl_transaction[[#This Row],[Reference Number]],barang_keluar[],2,FALSE),""))</f>
        <v>46063</v>
      </c>
      <c r="C522" t="str">
        <f t="shared" si="8"/>
        <v>Inbound</v>
      </c>
      <c r="D522" t="str">
        <f>IF(tbl_transaction[[#This Row],[Type]]="Inbound",VLOOKUP(tbl_transaction[[#This Row],[Reference Number]],barang_masuk[],4,FALSE),IF(tbl_transaction[[#This Row],[Type]]="Outbound",VLOOKUP(tbl_transaction[[#This Row],[Reference Number]],barang_keluar[],4,FALSE),""))</f>
        <v>PER024</v>
      </c>
      <c r="E522" t="str">
        <f>IF(tbl_transaction[[#This Row],[Type]]="Inbound",VLOOKUP(tbl_transaction[[#This Row],[Reference Number]],barang_masuk[],5,FALSE),IF(tbl_transaction[[#This Row],[Type]]="Outbound",VLOOKUP(tbl_transaction[[#This Row],[Reference Number]],barang_keluar[],5,FALSE),""))</f>
        <v>Pepsodent Personal Care Variant 24</v>
      </c>
      <c r="F522">
        <f>IF(tbl_transaction[[#This Row],[Type]]="Inbound",VLOOKUP(tbl_transaction[[#This Row],[Reference Number]],barang_masuk[],6,FALSE),IF(tbl_transaction[[#This Row],[Type]]="Outbound",VLOOKUP(tbl_transaction[[#This Row],[Reference Number]],barang_keluar[],6,FALSE),""))</f>
        <v>100</v>
      </c>
      <c r="G522" t="str">
        <f>IF(tbl_transaction[[#This Row],[Type]]="Inbound",VLOOKUP(tbl_transaction[[#This Row],[Reference Number]],barang_masuk[],7,FALSE),IF(tbl_transaction[[#This Row],[Type]]="Outbound",VLOOKUP(tbl_transaction[[#This Row],[Reference Number]],barang_keluar[],7,FALSE),""))</f>
        <v>Bottle</v>
      </c>
      <c r="H522" t="str">
        <f>IF(tbl_transaction[[#This Row],[Type]]="Inbound",VLOOKUP(tbl_transaction[[#This Row],[Reference Number]],barang_masuk[],3,FALSE),IF(tbl_transaction[[#This Row],[Type]]="Outbound",VLOOKUP(tbl_transaction[[#This Row],[Reference Number]],barang_keluar[],3,FALSE),""))</f>
        <v>PT Supplier 20</v>
      </c>
      <c r="I522" t="str">
        <f>IF(D522='Kartu Stok'!$B$2,COUNTIF($D$3:D522,'Kartu Stok'!$B$2),"")</f>
        <v/>
      </c>
      <c r="L522"/>
    </row>
    <row r="523" spans="1:12" ht="14.5" x14ac:dyDescent="0.35">
      <c r="A523" s="2" t="s">
        <v>1000</v>
      </c>
      <c r="B523" s="5">
        <f>IF(LEFT(tbl_transaction[[#This Row],[Reference Number]],2)="GR",VLOOKUP(tbl_transaction[[#This Row],[Reference Number]],barang_masuk[],2,FALSE),IF(LEFT(tbl_transaction[[#This Row],[Reference Number]],2)="DO",VLOOKUP(tbl_transaction[[#This Row],[Reference Number]],barang_keluar[],2,FALSE),""))</f>
        <v>46138</v>
      </c>
      <c r="C523" t="str">
        <f t="shared" si="8"/>
        <v>Inbound</v>
      </c>
      <c r="D523" t="str">
        <f>IF(tbl_transaction[[#This Row],[Type]]="Inbound",VLOOKUP(tbl_transaction[[#This Row],[Reference Number]],barang_masuk[],4,FALSE),IF(tbl_transaction[[#This Row],[Type]]="Outbound",VLOOKUP(tbl_transaction[[#This Row],[Reference Number]],barang_keluar[],4,FALSE),""))</f>
        <v>HOM017</v>
      </c>
      <c r="E523" t="str">
        <f>IF(tbl_transaction[[#This Row],[Type]]="Inbound",VLOOKUP(tbl_transaction[[#This Row],[Reference Number]],barang_masuk[],5,FALSE),IF(tbl_transaction[[#This Row],[Type]]="Outbound",VLOOKUP(tbl_transaction[[#This Row],[Reference Number]],barang_keluar[],5,FALSE),""))</f>
        <v>Rinso Home Care Variant 17</v>
      </c>
      <c r="F523">
        <f>IF(tbl_transaction[[#This Row],[Type]]="Inbound",VLOOKUP(tbl_transaction[[#This Row],[Reference Number]],barang_masuk[],6,FALSE),IF(tbl_transaction[[#This Row],[Type]]="Outbound",VLOOKUP(tbl_transaction[[#This Row],[Reference Number]],barang_keluar[],6,FALSE),""))</f>
        <v>40</v>
      </c>
      <c r="G523" t="str">
        <f>IF(tbl_transaction[[#This Row],[Type]]="Inbound",VLOOKUP(tbl_transaction[[#This Row],[Reference Number]],barang_masuk[],7,FALSE),IF(tbl_transaction[[#This Row],[Type]]="Outbound",VLOOKUP(tbl_transaction[[#This Row],[Reference Number]],barang_keluar[],7,FALSE),""))</f>
        <v>Pack</v>
      </c>
      <c r="H523" t="str">
        <f>IF(tbl_transaction[[#This Row],[Type]]="Inbound",VLOOKUP(tbl_transaction[[#This Row],[Reference Number]],barang_masuk[],3,FALSE),IF(tbl_transaction[[#This Row],[Type]]="Outbound",VLOOKUP(tbl_transaction[[#This Row],[Reference Number]],barang_keluar[],3,FALSE),""))</f>
        <v>PT Supplier 28</v>
      </c>
      <c r="I523" t="str">
        <f>IF(D523='Kartu Stok'!$B$2,COUNTIF($D$3:D523,'Kartu Stok'!$B$2),"")</f>
        <v/>
      </c>
      <c r="L523"/>
    </row>
    <row r="524" spans="1:12" ht="14.5" x14ac:dyDescent="0.35">
      <c r="A524" s="2" t="s">
        <v>1001</v>
      </c>
      <c r="B524" s="5">
        <f>IF(LEFT(tbl_transaction[[#This Row],[Reference Number]],2)="GR",VLOOKUP(tbl_transaction[[#This Row],[Reference Number]],barang_masuk[],2,FALSE),IF(LEFT(tbl_transaction[[#This Row],[Reference Number]],2)="DO",VLOOKUP(tbl_transaction[[#This Row],[Reference Number]],barang_keluar[],2,FALSE),""))</f>
        <v>46131</v>
      </c>
      <c r="C524" t="str">
        <f t="shared" si="8"/>
        <v>Inbound</v>
      </c>
      <c r="D524" t="str">
        <f>IF(tbl_transaction[[#This Row],[Type]]="Inbound",VLOOKUP(tbl_transaction[[#This Row],[Reference Number]],barang_masuk[],4,FALSE),IF(tbl_transaction[[#This Row],[Type]]="Outbound",VLOOKUP(tbl_transaction[[#This Row],[Reference Number]],barang_keluar[],4,FALSE),""))</f>
        <v>SNK023</v>
      </c>
      <c r="E524" t="str">
        <f>IF(tbl_transaction[[#This Row],[Type]]="Inbound",VLOOKUP(tbl_transaction[[#This Row],[Reference Number]],barang_masuk[],5,FALSE),IF(tbl_transaction[[#This Row],[Type]]="Outbound",VLOOKUP(tbl_transaction[[#This Row],[Reference Number]],barang_keluar[],5,FALSE),""))</f>
        <v>Taro Snack Variant 23</v>
      </c>
      <c r="F524">
        <f>IF(tbl_transaction[[#This Row],[Type]]="Inbound",VLOOKUP(tbl_transaction[[#This Row],[Reference Number]],barang_masuk[],6,FALSE),IF(tbl_transaction[[#This Row],[Type]]="Outbound",VLOOKUP(tbl_transaction[[#This Row],[Reference Number]],barang_keluar[],6,FALSE),""))</f>
        <v>120</v>
      </c>
      <c r="G524" t="str">
        <f>IF(tbl_transaction[[#This Row],[Type]]="Inbound",VLOOKUP(tbl_transaction[[#This Row],[Reference Number]],barang_masuk[],7,FALSE),IF(tbl_transaction[[#This Row],[Type]]="Outbound",VLOOKUP(tbl_transaction[[#This Row],[Reference Number]],barang_keluar[],7,FALSE),""))</f>
        <v>Pack</v>
      </c>
      <c r="H524" t="str">
        <f>IF(tbl_transaction[[#This Row],[Type]]="Inbound",VLOOKUP(tbl_transaction[[#This Row],[Reference Number]],barang_masuk[],3,FALSE),IF(tbl_transaction[[#This Row],[Type]]="Outbound",VLOOKUP(tbl_transaction[[#This Row],[Reference Number]],barang_keluar[],3,FALSE),""))</f>
        <v>PT Supplier 26</v>
      </c>
      <c r="I524" t="str">
        <f>IF(D524='Kartu Stok'!$B$2,COUNTIF($D$3:D524,'Kartu Stok'!$B$2),"")</f>
        <v/>
      </c>
      <c r="L524"/>
    </row>
    <row r="525" spans="1:12" ht="14.5" x14ac:dyDescent="0.35">
      <c r="A525" s="2" t="s">
        <v>1002</v>
      </c>
      <c r="B525" s="5">
        <f>IF(LEFT(tbl_transaction[[#This Row],[Reference Number]],2)="GR",VLOOKUP(tbl_transaction[[#This Row],[Reference Number]],barang_masuk[],2,FALSE),IF(LEFT(tbl_transaction[[#This Row],[Reference Number]],2)="DO",VLOOKUP(tbl_transaction[[#This Row],[Reference Number]],barang_keluar[],2,FALSE),""))</f>
        <v>46139</v>
      </c>
      <c r="C525" t="str">
        <f t="shared" si="8"/>
        <v>Inbound</v>
      </c>
      <c r="D525" t="str">
        <f>IF(tbl_transaction[[#This Row],[Type]]="Inbound",VLOOKUP(tbl_transaction[[#This Row],[Reference Number]],barang_masuk[],4,FALSE),IF(tbl_transaction[[#This Row],[Type]]="Outbound",VLOOKUP(tbl_transaction[[#This Row],[Reference Number]],barang_keluar[],4,FALSE),""))</f>
        <v>BEV006</v>
      </c>
      <c r="E525" t="str">
        <f>IF(tbl_transaction[[#This Row],[Type]]="Inbound",VLOOKUP(tbl_transaction[[#This Row],[Reference Number]],barang_masuk[],5,FALSE),IF(tbl_transaction[[#This Row],[Type]]="Outbound",VLOOKUP(tbl_transaction[[#This Row],[Reference Number]],barang_keluar[],5,FALSE),""))</f>
        <v>Pocari Beverage Variant 6</v>
      </c>
      <c r="F525">
        <f>IF(tbl_transaction[[#This Row],[Type]]="Inbound",VLOOKUP(tbl_transaction[[#This Row],[Reference Number]],barang_masuk[],6,FALSE),IF(tbl_transaction[[#This Row],[Type]]="Outbound",VLOOKUP(tbl_transaction[[#This Row],[Reference Number]],barang_keluar[],6,FALSE),""))</f>
        <v>60</v>
      </c>
      <c r="G525" t="str">
        <f>IF(tbl_transaction[[#This Row],[Type]]="Inbound",VLOOKUP(tbl_transaction[[#This Row],[Reference Number]],barang_masuk[],7,FALSE),IF(tbl_transaction[[#This Row],[Type]]="Outbound",VLOOKUP(tbl_transaction[[#This Row],[Reference Number]],barang_keluar[],7,FALSE),""))</f>
        <v>Bottle</v>
      </c>
      <c r="H525" t="str">
        <f>IF(tbl_transaction[[#This Row],[Type]]="Inbound",VLOOKUP(tbl_transaction[[#This Row],[Reference Number]],barang_masuk[],3,FALSE),IF(tbl_transaction[[#This Row],[Type]]="Outbound",VLOOKUP(tbl_transaction[[#This Row],[Reference Number]],barang_keluar[],3,FALSE),""))</f>
        <v>PT Supplier 26</v>
      </c>
      <c r="I525" t="str">
        <f>IF(D525='Kartu Stok'!$B$2,COUNTIF($D$3:D525,'Kartu Stok'!$B$2),"")</f>
        <v/>
      </c>
      <c r="L525"/>
    </row>
    <row r="526" spans="1:12" ht="14.5" x14ac:dyDescent="0.35">
      <c r="A526" s="2" t="s">
        <v>1003</v>
      </c>
      <c r="B526" s="5">
        <f>IF(LEFT(tbl_transaction[[#This Row],[Reference Number]],2)="GR",VLOOKUP(tbl_transaction[[#This Row],[Reference Number]],barang_masuk[],2,FALSE),IF(LEFT(tbl_transaction[[#This Row],[Reference Number]],2)="DO",VLOOKUP(tbl_transaction[[#This Row],[Reference Number]],barang_keluar[],2,FALSE),""))</f>
        <v>46064</v>
      </c>
      <c r="C526" t="str">
        <f t="shared" si="8"/>
        <v>Inbound</v>
      </c>
      <c r="D526" t="str">
        <f>IF(tbl_transaction[[#This Row],[Type]]="Inbound",VLOOKUP(tbl_transaction[[#This Row],[Reference Number]],barang_masuk[],4,FALSE),IF(tbl_transaction[[#This Row],[Type]]="Outbound",VLOOKUP(tbl_transaction[[#This Row],[Reference Number]],barang_keluar[],4,FALSE),""))</f>
        <v>BEV017</v>
      </c>
      <c r="E526" t="str">
        <f>IF(tbl_transaction[[#This Row],[Type]]="Inbound",VLOOKUP(tbl_transaction[[#This Row],[Reference Number]],barang_masuk[],5,FALSE),IF(tbl_transaction[[#This Row],[Type]]="Outbound",VLOOKUP(tbl_transaction[[#This Row],[Reference Number]],barang_keluar[],5,FALSE),""))</f>
        <v>Aqua Beverage Variant 17</v>
      </c>
      <c r="F526">
        <f>IF(tbl_transaction[[#This Row],[Type]]="Inbound",VLOOKUP(tbl_transaction[[#This Row],[Reference Number]],barang_masuk[],6,FALSE),IF(tbl_transaction[[#This Row],[Type]]="Outbound",VLOOKUP(tbl_transaction[[#This Row],[Reference Number]],barang_keluar[],6,FALSE),""))</f>
        <v>30</v>
      </c>
      <c r="G526" t="str">
        <f>IF(tbl_transaction[[#This Row],[Type]]="Inbound",VLOOKUP(tbl_transaction[[#This Row],[Reference Number]],barang_masuk[],7,FALSE),IF(tbl_transaction[[#This Row],[Type]]="Outbound",VLOOKUP(tbl_transaction[[#This Row],[Reference Number]],barang_keluar[],7,FALSE),""))</f>
        <v>Bottle</v>
      </c>
      <c r="H526" t="str">
        <f>IF(tbl_transaction[[#This Row],[Type]]="Inbound",VLOOKUP(tbl_transaction[[#This Row],[Reference Number]],barang_masuk[],3,FALSE),IF(tbl_transaction[[#This Row],[Type]]="Outbound",VLOOKUP(tbl_transaction[[#This Row],[Reference Number]],barang_keluar[],3,FALSE),""))</f>
        <v>PT Supplier 35</v>
      </c>
      <c r="I526" t="str">
        <f>IF(D526='Kartu Stok'!$B$2,COUNTIF($D$3:D526,'Kartu Stok'!$B$2),"")</f>
        <v/>
      </c>
      <c r="L526"/>
    </row>
    <row r="527" spans="1:12" ht="14.5" x14ac:dyDescent="0.35">
      <c r="A527" s="2" t="s">
        <v>1004</v>
      </c>
      <c r="B527" s="5">
        <f>IF(LEFT(tbl_transaction[[#This Row],[Reference Number]],2)="GR",VLOOKUP(tbl_transaction[[#This Row],[Reference Number]],barang_masuk[],2,FALSE),IF(LEFT(tbl_transaction[[#This Row],[Reference Number]],2)="DO",VLOOKUP(tbl_transaction[[#This Row],[Reference Number]],barang_keluar[],2,FALSE),""))</f>
        <v>46145</v>
      </c>
      <c r="C527" t="str">
        <f t="shared" si="8"/>
        <v>Inbound</v>
      </c>
      <c r="D527" t="str">
        <f>IF(tbl_transaction[[#This Row],[Type]]="Inbound",VLOOKUP(tbl_transaction[[#This Row],[Reference Number]],barang_masuk[],4,FALSE),IF(tbl_transaction[[#This Row],[Type]]="Outbound",VLOOKUP(tbl_transaction[[#This Row],[Reference Number]],barang_keluar[],4,FALSE),""))</f>
        <v>BEV008</v>
      </c>
      <c r="E527" t="str">
        <f>IF(tbl_transaction[[#This Row],[Type]]="Inbound",VLOOKUP(tbl_transaction[[#This Row],[Reference Number]],barang_masuk[],5,FALSE),IF(tbl_transaction[[#This Row],[Type]]="Outbound",VLOOKUP(tbl_transaction[[#This Row],[Reference Number]],barang_keluar[],5,FALSE),""))</f>
        <v>Aqua Beverage Variant 8</v>
      </c>
      <c r="F527">
        <f>IF(tbl_transaction[[#This Row],[Type]]="Inbound",VLOOKUP(tbl_transaction[[#This Row],[Reference Number]],barang_masuk[],6,FALSE),IF(tbl_transaction[[#This Row],[Type]]="Outbound",VLOOKUP(tbl_transaction[[#This Row],[Reference Number]],barang_keluar[],6,FALSE),""))</f>
        <v>20</v>
      </c>
      <c r="G527" t="str">
        <f>IF(tbl_transaction[[#This Row],[Type]]="Inbound",VLOOKUP(tbl_transaction[[#This Row],[Reference Number]],barang_masuk[],7,FALSE),IF(tbl_transaction[[#This Row],[Type]]="Outbound",VLOOKUP(tbl_transaction[[#This Row],[Reference Number]],barang_keluar[],7,FALSE),""))</f>
        <v>Bottle</v>
      </c>
      <c r="H527" t="str">
        <f>IF(tbl_transaction[[#This Row],[Type]]="Inbound",VLOOKUP(tbl_transaction[[#This Row],[Reference Number]],barang_masuk[],3,FALSE),IF(tbl_transaction[[#This Row],[Type]]="Outbound",VLOOKUP(tbl_transaction[[#This Row],[Reference Number]],barang_keluar[],3,FALSE),""))</f>
        <v>PT Supplier 24</v>
      </c>
      <c r="I527" t="str">
        <f>IF(D527='Kartu Stok'!$B$2,COUNTIF($D$3:D527,'Kartu Stok'!$B$2),"")</f>
        <v/>
      </c>
      <c r="L527"/>
    </row>
    <row r="528" spans="1:12" ht="14.5" x14ac:dyDescent="0.35">
      <c r="A528" s="2" t="s">
        <v>1005</v>
      </c>
      <c r="B528" s="5">
        <f>IF(LEFT(tbl_transaction[[#This Row],[Reference Number]],2)="GR",VLOOKUP(tbl_transaction[[#This Row],[Reference Number]],barang_masuk[],2,FALSE),IF(LEFT(tbl_transaction[[#This Row],[Reference Number]],2)="DO",VLOOKUP(tbl_transaction[[#This Row],[Reference Number]],barang_keluar[],2,FALSE),""))</f>
        <v>46117</v>
      </c>
      <c r="C528" t="str">
        <f t="shared" si="8"/>
        <v>Inbound</v>
      </c>
      <c r="D528" t="str">
        <f>IF(tbl_transaction[[#This Row],[Type]]="Inbound",VLOOKUP(tbl_transaction[[#This Row],[Reference Number]],barang_masuk[],4,FALSE),IF(tbl_transaction[[#This Row],[Type]]="Outbound",VLOOKUP(tbl_transaction[[#This Row],[Reference Number]],barang_keluar[],4,FALSE),""))</f>
        <v>BAB013</v>
      </c>
      <c r="E528" t="str">
        <f>IF(tbl_transaction[[#This Row],[Type]]="Inbound",VLOOKUP(tbl_transaction[[#This Row],[Reference Number]],barang_masuk[],5,FALSE),IF(tbl_transaction[[#This Row],[Type]]="Outbound",VLOOKUP(tbl_transaction[[#This Row],[Reference Number]],barang_keluar[],5,FALSE),""))</f>
        <v>MamyPoko Baby Care Variant 13</v>
      </c>
      <c r="F528">
        <f>IF(tbl_transaction[[#This Row],[Type]]="Inbound",VLOOKUP(tbl_transaction[[#This Row],[Reference Number]],barang_masuk[],6,FALSE),IF(tbl_transaction[[#This Row],[Type]]="Outbound",VLOOKUP(tbl_transaction[[#This Row],[Reference Number]],barang_keluar[],6,FALSE),""))</f>
        <v>20</v>
      </c>
      <c r="G528" t="str">
        <f>IF(tbl_transaction[[#This Row],[Type]]="Inbound",VLOOKUP(tbl_transaction[[#This Row],[Reference Number]],barang_masuk[],7,FALSE),IF(tbl_transaction[[#This Row],[Type]]="Outbound",VLOOKUP(tbl_transaction[[#This Row],[Reference Number]],barang_keluar[],7,FALSE),""))</f>
        <v>Pack</v>
      </c>
      <c r="H528" t="str">
        <f>IF(tbl_transaction[[#This Row],[Type]]="Inbound",VLOOKUP(tbl_transaction[[#This Row],[Reference Number]],barang_masuk[],3,FALSE),IF(tbl_transaction[[#This Row],[Type]]="Outbound",VLOOKUP(tbl_transaction[[#This Row],[Reference Number]],barang_keluar[],3,FALSE),""))</f>
        <v>PT Supplier 26</v>
      </c>
      <c r="I528" t="str">
        <f>IF(D528='Kartu Stok'!$B$2,COUNTIF($D$3:D528,'Kartu Stok'!$B$2),"")</f>
        <v/>
      </c>
      <c r="L528"/>
    </row>
    <row r="529" spans="1:12" ht="14.5" x14ac:dyDescent="0.35">
      <c r="A529" s="2" t="s">
        <v>1006</v>
      </c>
      <c r="B529" s="5">
        <f>IF(LEFT(tbl_transaction[[#This Row],[Reference Number]],2)="GR",VLOOKUP(tbl_transaction[[#This Row],[Reference Number]],barang_masuk[],2,FALSE),IF(LEFT(tbl_transaction[[#This Row],[Reference Number]],2)="DO",VLOOKUP(tbl_transaction[[#This Row],[Reference Number]],barang_keluar[],2,FALSE),""))</f>
        <v>46199</v>
      </c>
      <c r="C529" t="str">
        <f t="shared" si="8"/>
        <v>Inbound</v>
      </c>
      <c r="D529" t="str">
        <f>IF(tbl_transaction[[#This Row],[Type]]="Inbound",VLOOKUP(tbl_transaction[[#This Row],[Reference Number]],barang_masuk[],4,FALSE),IF(tbl_transaction[[#This Row],[Type]]="Outbound",VLOOKUP(tbl_transaction[[#This Row],[Reference Number]],barang_keluar[],4,FALSE),""))</f>
        <v>BEV036</v>
      </c>
      <c r="E529" t="str">
        <f>IF(tbl_transaction[[#This Row],[Type]]="Inbound",VLOOKUP(tbl_transaction[[#This Row],[Reference Number]],barang_masuk[],5,FALSE),IF(tbl_transaction[[#This Row],[Type]]="Outbound",VLOOKUP(tbl_transaction[[#This Row],[Reference Number]],barang_keluar[],5,FALSE),""))</f>
        <v>Sosro Beverage Variant 36</v>
      </c>
      <c r="F529">
        <f>IF(tbl_transaction[[#This Row],[Type]]="Inbound",VLOOKUP(tbl_transaction[[#This Row],[Reference Number]],barang_masuk[],6,FALSE),IF(tbl_transaction[[#This Row],[Type]]="Outbound",VLOOKUP(tbl_transaction[[#This Row],[Reference Number]],barang_keluar[],6,FALSE),""))</f>
        <v>50</v>
      </c>
      <c r="G529" t="str">
        <f>IF(tbl_transaction[[#This Row],[Type]]="Inbound",VLOOKUP(tbl_transaction[[#This Row],[Reference Number]],barang_masuk[],7,FALSE),IF(tbl_transaction[[#This Row],[Type]]="Outbound",VLOOKUP(tbl_transaction[[#This Row],[Reference Number]],barang_keluar[],7,FALSE),""))</f>
        <v>Bottle</v>
      </c>
      <c r="H529" t="str">
        <f>IF(tbl_transaction[[#This Row],[Type]]="Inbound",VLOOKUP(tbl_transaction[[#This Row],[Reference Number]],barang_masuk[],3,FALSE),IF(tbl_transaction[[#This Row],[Type]]="Outbound",VLOOKUP(tbl_transaction[[#This Row],[Reference Number]],barang_keluar[],3,FALSE),""))</f>
        <v>PT Supplier 19</v>
      </c>
      <c r="I529" t="str">
        <f>IF(D529='Kartu Stok'!$B$2,COUNTIF($D$3:D529,'Kartu Stok'!$B$2),"")</f>
        <v/>
      </c>
      <c r="L529"/>
    </row>
    <row r="530" spans="1:12" ht="14.5" x14ac:dyDescent="0.35">
      <c r="A530" s="2" t="s">
        <v>1007</v>
      </c>
      <c r="B530" s="5">
        <f>IF(LEFT(tbl_transaction[[#This Row],[Reference Number]],2)="GR",VLOOKUP(tbl_transaction[[#This Row],[Reference Number]],barang_masuk[],2,FALSE),IF(LEFT(tbl_transaction[[#This Row],[Reference Number]],2)="DO",VLOOKUP(tbl_transaction[[#This Row],[Reference Number]],barang_keluar[],2,FALSE),""))</f>
        <v>46073</v>
      </c>
      <c r="C530" t="str">
        <f t="shared" si="8"/>
        <v>Inbound</v>
      </c>
      <c r="D530" t="str">
        <f>IF(tbl_transaction[[#This Row],[Type]]="Inbound",VLOOKUP(tbl_transaction[[#This Row],[Reference Number]],barang_masuk[],4,FALSE),IF(tbl_transaction[[#This Row],[Type]]="Outbound",VLOOKUP(tbl_transaction[[#This Row],[Reference Number]],barang_keluar[],4,FALSE),""))</f>
        <v>INS021</v>
      </c>
      <c r="E530" t="str">
        <f>IF(tbl_transaction[[#This Row],[Type]]="Inbound",VLOOKUP(tbl_transaction[[#This Row],[Reference Number]],barang_masuk[],5,FALSE),IF(tbl_transaction[[#This Row],[Type]]="Outbound",VLOOKUP(tbl_transaction[[#This Row],[Reference Number]],barang_keluar[],5,FALSE),""))</f>
        <v>Sarimi Instant Food Variant 21</v>
      </c>
      <c r="F530">
        <f>IF(tbl_transaction[[#This Row],[Type]]="Inbound",VLOOKUP(tbl_transaction[[#This Row],[Reference Number]],barang_masuk[],6,FALSE),IF(tbl_transaction[[#This Row],[Type]]="Outbound",VLOOKUP(tbl_transaction[[#This Row],[Reference Number]],barang_keluar[],6,FALSE),""))</f>
        <v>40</v>
      </c>
      <c r="G530" t="str">
        <f>IF(tbl_transaction[[#This Row],[Type]]="Inbound",VLOOKUP(tbl_transaction[[#This Row],[Reference Number]],barang_masuk[],7,FALSE),IF(tbl_transaction[[#This Row],[Type]]="Outbound",VLOOKUP(tbl_transaction[[#This Row],[Reference Number]],barang_keluar[],7,FALSE),""))</f>
        <v>Pack</v>
      </c>
      <c r="H530" t="str">
        <f>IF(tbl_transaction[[#This Row],[Type]]="Inbound",VLOOKUP(tbl_transaction[[#This Row],[Reference Number]],barang_masuk[],3,FALSE),IF(tbl_transaction[[#This Row],[Type]]="Outbound",VLOOKUP(tbl_transaction[[#This Row],[Reference Number]],barang_keluar[],3,FALSE),""))</f>
        <v>PT Supplier 31</v>
      </c>
      <c r="I530" t="str">
        <f>IF(D530='Kartu Stok'!$B$2,COUNTIF($D$3:D530,'Kartu Stok'!$B$2),"")</f>
        <v/>
      </c>
      <c r="L530"/>
    </row>
    <row r="531" spans="1:12" ht="14.5" x14ac:dyDescent="0.35">
      <c r="A531" s="2" t="s">
        <v>1008</v>
      </c>
      <c r="B531" s="5">
        <f>IF(LEFT(tbl_transaction[[#This Row],[Reference Number]],2)="GR",VLOOKUP(tbl_transaction[[#This Row],[Reference Number]],barang_masuk[],2,FALSE),IF(LEFT(tbl_transaction[[#This Row],[Reference Number]],2)="DO",VLOOKUP(tbl_transaction[[#This Row],[Reference Number]],barang_keluar[],2,FALSE),""))</f>
        <v>46094</v>
      </c>
      <c r="C531" t="str">
        <f t="shared" si="8"/>
        <v>Inbound</v>
      </c>
      <c r="D531" t="str">
        <f>IF(tbl_transaction[[#This Row],[Type]]="Inbound",VLOOKUP(tbl_transaction[[#This Row],[Reference Number]],barang_masuk[],4,FALSE),IF(tbl_transaction[[#This Row],[Type]]="Outbound",VLOOKUP(tbl_transaction[[#This Row],[Reference Number]],barang_keluar[],4,FALSE),""))</f>
        <v>SNK019</v>
      </c>
      <c r="E531" t="str">
        <f>IF(tbl_transaction[[#This Row],[Type]]="Inbound",VLOOKUP(tbl_transaction[[#This Row],[Reference Number]],barang_masuk[],5,FALSE),IF(tbl_transaction[[#This Row],[Type]]="Outbound",VLOOKUP(tbl_transaction[[#This Row],[Reference Number]],barang_keluar[],5,FALSE),""))</f>
        <v>Qtela Snack Variant 19</v>
      </c>
      <c r="F531">
        <f>IF(tbl_transaction[[#This Row],[Type]]="Inbound",VLOOKUP(tbl_transaction[[#This Row],[Reference Number]],barang_masuk[],6,FALSE),IF(tbl_transaction[[#This Row],[Type]]="Outbound",VLOOKUP(tbl_transaction[[#This Row],[Reference Number]],barang_keluar[],6,FALSE),""))</f>
        <v>200</v>
      </c>
      <c r="G531" t="str">
        <f>IF(tbl_transaction[[#This Row],[Type]]="Inbound",VLOOKUP(tbl_transaction[[#This Row],[Reference Number]],barang_masuk[],7,FALSE),IF(tbl_transaction[[#This Row],[Type]]="Outbound",VLOOKUP(tbl_transaction[[#This Row],[Reference Number]],barang_keluar[],7,FALSE),""))</f>
        <v>Pack</v>
      </c>
      <c r="H531" t="str">
        <f>IF(tbl_transaction[[#This Row],[Type]]="Inbound",VLOOKUP(tbl_transaction[[#This Row],[Reference Number]],barang_masuk[],3,FALSE),IF(tbl_transaction[[#This Row],[Type]]="Outbound",VLOOKUP(tbl_transaction[[#This Row],[Reference Number]],barang_keluar[],3,FALSE),""))</f>
        <v>PT Supplier 29</v>
      </c>
      <c r="I531" t="str">
        <f>IF(D531='Kartu Stok'!$B$2,COUNTIF($D$3:D531,'Kartu Stok'!$B$2),"")</f>
        <v/>
      </c>
      <c r="L531"/>
    </row>
    <row r="532" spans="1:12" ht="14.5" x14ac:dyDescent="0.35">
      <c r="A532" s="2" t="s">
        <v>1009</v>
      </c>
      <c r="B532" s="5">
        <f>IF(LEFT(tbl_transaction[[#This Row],[Reference Number]],2)="GR",VLOOKUP(tbl_transaction[[#This Row],[Reference Number]],barang_masuk[],2,FALSE),IF(LEFT(tbl_transaction[[#This Row],[Reference Number]],2)="DO",VLOOKUP(tbl_transaction[[#This Row],[Reference Number]],barang_keluar[],2,FALSE),""))</f>
        <v>46054</v>
      </c>
      <c r="C532" t="str">
        <f t="shared" si="8"/>
        <v>Inbound</v>
      </c>
      <c r="D532" t="str">
        <f>IF(tbl_transaction[[#This Row],[Type]]="Inbound",VLOOKUP(tbl_transaction[[#This Row],[Reference Number]],barang_masuk[],4,FALSE),IF(tbl_transaction[[#This Row],[Type]]="Outbound",VLOOKUP(tbl_transaction[[#This Row],[Reference Number]],barang_keluar[],4,FALSE),""))</f>
        <v>HOM002</v>
      </c>
      <c r="E532" t="str">
        <f>IF(tbl_transaction[[#This Row],[Type]]="Inbound",VLOOKUP(tbl_transaction[[#This Row],[Reference Number]],barang_masuk[],5,FALSE),IF(tbl_transaction[[#This Row],[Type]]="Outbound",VLOOKUP(tbl_transaction[[#This Row],[Reference Number]],barang_keluar[],5,FALSE),""))</f>
        <v>Sunlight Home Care Variant 2</v>
      </c>
      <c r="F532">
        <f>IF(tbl_transaction[[#This Row],[Type]]="Inbound",VLOOKUP(tbl_transaction[[#This Row],[Reference Number]],barang_masuk[],6,FALSE),IF(tbl_transaction[[#This Row],[Type]]="Outbound",VLOOKUP(tbl_transaction[[#This Row],[Reference Number]],barang_keluar[],6,FALSE),""))</f>
        <v>30</v>
      </c>
      <c r="G532" t="str">
        <f>IF(tbl_transaction[[#This Row],[Type]]="Inbound",VLOOKUP(tbl_transaction[[#This Row],[Reference Number]],barang_masuk[],7,FALSE),IF(tbl_transaction[[#This Row],[Type]]="Outbound",VLOOKUP(tbl_transaction[[#This Row],[Reference Number]],barang_keluar[],7,FALSE),""))</f>
        <v>Pack</v>
      </c>
      <c r="H532" t="str">
        <f>IF(tbl_transaction[[#This Row],[Type]]="Inbound",VLOOKUP(tbl_transaction[[#This Row],[Reference Number]],barang_masuk[],3,FALSE),IF(tbl_transaction[[#This Row],[Type]]="Outbound",VLOOKUP(tbl_transaction[[#This Row],[Reference Number]],barang_keluar[],3,FALSE),""))</f>
        <v>PT Supplier 35</v>
      </c>
      <c r="I532" t="str">
        <f>IF(D532='Kartu Stok'!$B$2,COUNTIF($D$3:D532,'Kartu Stok'!$B$2),"")</f>
        <v/>
      </c>
      <c r="L532"/>
    </row>
    <row r="533" spans="1:12" ht="14.5" x14ac:dyDescent="0.35">
      <c r="A533" s="2" t="s">
        <v>1010</v>
      </c>
      <c r="B533" s="5">
        <f>IF(LEFT(tbl_transaction[[#This Row],[Reference Number]],2)="GR",VLOOKUP(tbl_transaction[[#This Row],[Reference Number]],barang_masuk[],2,FALSE),IF(LEFT(tbl_transaction[[#This Row],[Reference Number]],2)="DO",VLOOKUP(tbl_transaction[[#This Row],[Reference Number]],barang_keluar[],2,FALSE),""))</f>
        <v>46083</v>
      </c>
      <c r="C533" t="str">
        <f t="shared" si="8"/>
        <v>Inbound</v>
      </c>
      <c r="D533" t="str">
        <f>IF(tbl_transaction[[#This Row],[Type]]="Inbound",VLOOKUP(tbl_transaction[[#This Row],[Reference Number]],barang_masuk[],4,FALSE),IF(tbl_transaction[[#This Row],[Type]]="Outbound",VLOOKUP(tbl_transaction[[#This Row],[Reference Number]],barang_keluar[],4,FALSE),""))</f>
        <v>SNK004</v>
      </c>
      <c r="E533" t="str">
        <f>IF(tbl_transaction[[#This Row],[Type]]="Inbound",VLOOKUP(tbl_transaction[[#This Row],[Reference Number]],barang_masuk[],5,FALSE),IF(tbl_transaction[[#This Row],[Type]]="Outbound",VLOOKUP(tbl_transaction[[#This Row],[Reference Number]],barang_keluar[],5,FALSE),""))</f>
        <v>Chitato Snack Variant 4</v>
      </c>
      <c r="F533">
        <f>IF(tbl_transaction[[#This Row],[Type]]="Inbound",VLOOKUP(tbl_transaction[[#This Row],[Reference Number]],barang_masuk[],6,FALSE),IF(tbl_transaction[[#This Row],[Type]]="Outbound",VLOOKUP(tbl_transaction[[#This Row],[Reference Number]],barang_keluar[],6,FALSE),""))</f>
        <v>200</v>
      </c>
      <c r="G533" t="str">
        <f>IF(tbl_transaction[[#This Row],[Type]]="Inbound",VLOOKUP(tbl_transaction[[#This Row],[Reference Number]],barang_masuk[],7,FALSE),IF(tbl_transaction[[#This Row],[Type]]="Outbound",VLOOKUP(tbl_transaction[[#This Row],[Reference Number]],barang_keluar[],7,FALSE),""))</f>
        <v>Pack</v>
      </c>
      <c r="H533" t="str">
        <f>IF(tbl_transaction[[#This Row],[Type]]="Inbound",VLOOKUP(tbl_transaction[[#This Row],[Reference Number]],barang_masuk[],3,FALSE),IF(tbl_transaction[[#This Row],[Type]]="Outbound",VLOOKUP(tbl_transaction[[#This Row],[Reference Number]],barang_keluar[],3,FALSE),""))</f>
        <v>PT Supplier 27</v>
      </c>
      <c r="I533" t="str">
        <f>IF(D533='Kartu Stok'!$B$2,COUNTIF($D$3:D533,'Kartu Stok'!$B$2),"")</f>
        <v/>
      </c>
      <c r="L533"/>
    </row>
    <row r="534" spans="1:12" ht="14.5" x14ac:dyDescent="0.35">
      <c r="A534" s="2" t="s">
        <v>1011</v>
      </c>
      <c r="B534" s="5">
        <f>IF(LEFT(tbl_transaction[[#This Row],[Reference Number]],2)="GR",VLOOKUP(tbl_transaction[[#This Row],[Reference Number]],barang_masuk[],2,FALSE),IF(LEFT(tbl_transaction[[#This Row],[Reference Number]],2)="DO",VLOOKUP(tbl_transaction[[#This Row],[Reference Number]],barang_keluar[],2,FALSE),""))</f>
        <v>46115</v>
      </c>
      <c r="C534" t="str">
        <f t="shared" si="8"/>
        <v>Inbound</v>
      </c>
      <c r="D534" t="str">
        <f>IF(tbl_transaction[[#This Row],[Type]]="Inbound",VLOOKUP(tbl_transaction[[#This Row],[Reference Number]],barang_masuk[],4,FALSE),IF(tbl_transaction[[#This Row],[Type]]="Outbound",VLOOKUP(tbl_transaction[[#This Row],[Reference Number]],barang_keluar[],4,FALSE),""))</f>
        <v>INS010</v>
      </c>
      <c r="E534" t="str">
        <f>IF(tbl_transaction[[#This Row],[Type]]="Inbound",VLOOKUP(tbl_transaction[[#This Row],[Reference Number]],barang_masuk[],5,FALSE),IF(tbl_transaction[[#This Row],[Type]]="Outbound",VLOOKUP(tbl_transaction[[#This Row],[Reference Number]],barang_keluar[],5,FALSE),""))</f>
        <v>Sarimi Instant Food Variant 10</v>
      </c>
      <c r="F534">
        <f>IF(tbl_transaction[[#This Row],[Type]]="Inbound",VLOOKUP(tbl_transaction[[#This Row],[Reference Number]],barang_masuk[],6,FALSE),IF(tbl_transaction[[#This Row],[Type]]="Outbound",VLOOKUP(tbl_transaction[[#This Row],[Reference Number]],barang_keluar[],6,FALSE),""))</f>
        <v>20</v>
      </c>
      <c r="G534" t="str">
        <f>IF(tbl_transaction[[#This Row],[Type]]="Inbound",VLOOKUP(tbl_transaction[[#This Row],[Reference Number]],barang_masuk[],7,FALSE),IF(tbl_transaction[[#This Row],[Type]]="Outbound",VLOOKUP(tbl_transaction[[#This Row],[Reference Number]],barang_keluar[],7,FALSE),""))</f>
        <v>Pack</v>
      </c>
      <c r="H534" t="str">
        <f>IF(tbl_transaction[[#This Row],[Type]]="Inbound",VLOOKUP(tbl_transaction[[#This Row],[Reference Number]],barang_masuk[],3,FALSE),IF(tbl_transaction[[#This Row],[Type]]="Outbound",VLOOKUP(tbl_transaction[[#This Row],[Reference Number]],barang_keluar[],3,FALSE),""))</f>
        <v>PT Supplier 17</v>
      </c>
      <c r="I534" t="str">
        <f>IF(D534='Kartu Stok'!$B$2,COUNTIF($D$3:D534,'Kartu Stok'!$B$2),"")</f>
        <v/>
      </c>
      <c r="L534"/>
    </row>
    <row r="535" spans="1:12" ht="14.5" x14ac:dyDescent="0.35">
      <c r="A535" s="2" t="s">
        <v>1012</v>
      </c>
      <c r="B535" s="5">
        <f>IF(LEFT(tbl_transaction[[#This Row],[Reference Number]],2)="GR",VLOOKUP(tbl_transaction[[#This Row],[Reference Number]],barang_masuk[],2,FALSE),IF(LEFT(tbl_transaction[[#This Row],[Reference Number]],2)="DO",VLOOKUP(tbl_transaction[[#This Row],[Reference Number]],barang_keluar[],2,FALSE),""))</f>
        <v>46086</v>
      </c>
      <c r="C535" t="str">
        <f t="shared" si="8"/>
        <v>Inbound</v>
      </c>
      <c r="D535" t="str">
        <f>IF(tbl_transaction[[#This Row],[Type]]="Inbound",VLOOKUP(tbl_transaction[[#This Row],[Reference Number]],barang_masuk[],4,FALSE),IF(tbl_transaction[[#This Row],[Type]]="Outbound",VLOOKUP(tbl_transaction[[#This Row],[Reference Number]],barang_keluar[],4,FALSE),""))</f>
        <v>HOM027</v>
      </c>
      <c r="E535" t="str">
        <f>IF(tbl_transaction[[#This Row],[Type]]="Inbound",VLOOKUP(tbl_transaction[[#This Row],[Reference Number]],barang_masuk[],5,FALSE),IF(tbl_transaction[[#This Row],[Type]]="Outbound",VLOOKUP(tbl_transaction[[#This Row],[Reference Number]],barang_keluar[],5,FALSE),""))</f>
        <v>Molto Home Care Variant 27</v>
      </c>
      <c r="F535">
        <f>IF(tbl_transaction[[#This Row],[Type]]="Inbound",VLOOKUP(tbl_transaction[[#This Row],[Reference Number]],barang_masuk[],6,FALSE),IF(tbl_transaction[[#This Row],[Type]]="Outbound",VLOOKUP(tbl_transaction[[#This Row],[Reference Number]],barang_keluar[],6,FALSE),""))</f>
        <v>200</v>
      </c>
      <c r="G535" t="str">
        <f>IF(tbl_transaction[[#This Row],[Type]]="Inbound",VLOOKUP(tbl_transaction[[#This Row],[Reference Number]],barang_masuk[],7,FALSE),IF(tbl_transaction[[#This Row],[Type]]="Outbound",VLOOKUP(tbl_transaction[[#This Row],[Reference Number]],barang_keluar[],7,FALSE),""))</f>
        <v>Pack</v>
      </c>
      <c r="H535" t="str">
        <f>IF(tbl_transaction[[#This Row],[Type]]="Inbound",VLOOKUP(tbl_transaction[[#This Row],[Reference Number]],barang_masuk[],3,FALSE),IF(tbl_transaction[[#This Row],[Type]]="Outbound",VLOOKUP(tbl_transaction[[#This Row],[Reference Number]],barang_keluar[],3,FALSE),""))</f>
        <v>PT Supplier 02</v>
      </c>
      <c r="I535" t="str">
        <f>IF(D535='Kartu Stok'!$B$2,COUNTIF($D$3:D535,'Kartu Stok'!$B$2),"")</f>
        <v/>
      </c>
      <c r="L535"/>
    </row>
    <row r="536" spans="1:12" ht="14.5" x14ac:dyDescent="0.35">
      <c r="A536" s="2" t="s">
        <v>1013</v>
      </c>
      <c r="B536" s="5">
        <f>IF(LEFT(tbl_transaction[[#This Row],[Reference Number]],2)="GR",VLOOKUP(tbl_transaction[[#This Row],[Reference Number]],barang_masuk[],2,FALSE),IF(LEFT(tbl_transaction[[#This Row],[Reference Number]],2)="DO",VLOOKUP(tbl_transaction[[#This Row],[Reference Number]],barang_keluar[],2,FALSE),""))</f>
        <v>46161</v>
      </c>
      <c r="C536" t="str">
        <f t="shared" si="8"/>
        <v>Inbound</v>
      </c>
      <c r="D536" t="str">
        <f>IF(tbl_transaction[[#This Row],[Type]]="Inbound",VLOOKUP(tbl_transaction[[#This Row],[Reference Number]],barang_masuk[],4,FALSE),IF(tbl_transaction[[#This Row],[Type]]="Outbound",VLOOKUP(tbl_transaction[[#This Row],[Reference Number]],barang_keluar[],4,FALSE),""))</f>
        <v>PER016</v>
      </c>
      <c r="E536" t="str">
        <f>IF(tbl_transaction[[#This Row],[Type]]="Inbound",VLOOKUP(tbl_transaction[[#This Row],[Reference Number]],barang_masuk[],5,FALSE),IF(tbl_transaction[[#This Row],[Type]]="Outbound",VLOOKUP(tbl_transaction[[#This Row],[Reference Number]],barang_keluar[],5,FALSE),""))</f>
        <v>Lifebuoy Personal Care Variant 16</v>
      </c>
      <c r="F536">
        <f>IF(tbl_transaction[[#This Row],[Type]]="Inbound",VLOOKUP(tbl_transaction[[#This Row],[Reference Number]],barang_masuk[],6,FALSE),IF(tbl_transaction[[#This Row],[Type]]="Outbound",VLOOKUP(tbl_transaction[[#This Row],[Reference Number]],barang_keluar[],6,FALSE),""))</f>
        <v>40</v>
      </c>
      <c r="G536" t="str">
        <f>IF(tbl_transaction[[#This Row],[Type]]="Inbound",VLOOKUP(tbl_transaction[[#This Row],[Reference Number]],barang_masuk[],7,FALSE),IF(tbl_transaction[[#This Row],[Type]]="Outbound",VLOOKUP(tbl_transaction[[#This Row],[Reference Number]],barang_keluar[],7,FALSE),""))</f>
        <v>Bottle</v>
      </c>
      <c r="H536" t="str">
        <f>IF(tbl_transaction[[#This Row],[Type]]="Inbound",VLOOKUP(tbl_transaction[[#This Row],[Reference Number]],barang_masuk[],3,FALSE),IF(tbl_transaction[[#This Row],[Type]]="Outbound",VLOOKUP(tbl_transaction[[#This Row],[Reference Number]],barang_keluar[],3,FALSE),""))</f>
        <v>PT Supplier 11</v>
      </c>
      <c r="I536" t="str">
        <f>IF(D536='Kartu Stok'!$B$2,COUNTIF($D$3:D536,'Kartu Stok'!$B$2),"")</f>
        <v/>
      </c>
      <c r="L536"/>
    </row>
    <row r="537" spans="1:12" ht="14.5" x14ac:dyDescent="0.35">
      <c r="A537" s="2" t="s">
        <v>1014</v>
      </c>
      <c r="B537" s="5">
        <f>IF(LEFT(tbl_transaction[[#This Row],[Reference Number]],2)="GR",VLOOKUP(tbl_transaction[[#This Row],[Reference Number]],barang_masuk[],2,FALSE),IF(LEFT(tbl_transaction[[#This Row],[Reference Number]],2)="DO",VLOOKUP(tbl_transaction[[#This Row],[Reference Number]],barang_keluar[],2,FALSE),""))</f>
        <v>46046</v>
      </c>
      <c r="C537" t="str">
        <f t="shared" si="8"/>
        <v>Inbound</v>
      </c>
      <c r="D537" t="str">
        <f>IF(tbl_transaction[[#This Row],[Type]]="Inbound",VLOOKUP(tbl_transaction[[#This Row],[Reference Number]],barang_masuk[],4,FALSE),IF(tbl_transaction[[#This Row],[Type]]="Outbound",VLOOKUP(tbl_transaction[[#This Row],[Reference Number]],barang_keluar[],4,FALSE),""))</f>
        <v>HOM023</v>
      </c>
      <c r="E537" t="str">
        <f>IF(tbl_transaction[[#This Row],[Type]]="Inbound",VLOOKUP(tbl_transaction[[#This Row],[Reference Number]],barang_masuk[],5,FALSE),IF(tbl_transaction[[#This Row],[Type]]="Outbound",VLOOKUP(tbl_transaction[[#This Row],[Reference Number]],barang_keluar[],5,FALSE),""))</f>
        <v>Rinso Home Care Variant 23</v>
      </c>
      <c r="F537">
        <f>IF(tbl_transaction[[#This Row],[Type]]="Inbound",VLOOKUP(tbl_transaction[[#This Row],[Reference Number]],barang_masuk[],6,FALSE),IF(tbl_transaction[[#This Row],[Type]]="Outbound",VLOOKUP(tbl_transaction[[#This Row],[Reference Number]],barang_keluar[],6,FALSE),""))</f>
        <v>40</v>
      </c>
      <c r="G537" t="str">
        <f>IF(tbl_transaction[[#This Row],[Type]]="Inbound",VLOOKUP(tbl_transaction[[#This Row],[Reference Number]],barang_masuk[],7,FALSE),IF(tbl_transaction[[#This Row],[Type]]="Outbound",VLOOKUP(tbl_transaction[[#This Row],[Reference Number]],barang_keluar[],7,FALSE),""))</f>
        <v>Pack</v>
      </c>
      <c r="H537" t="str">
        <f>IF(tbl_transaction[[#This Row],[Type]]="Inbound",VLOOKUP(tbl_transaction[[#This Row],[Reference Number]],barang_masuk[],3,FALSE),IF(tbl_transaction[[#This Row],[Type]]="Outbound",VLOOKUP(tbl_transaction[[#This Row],[Reference Number]],barang_keluar[],3,FALSE),""))</f>
        <v>PT Supplier 30</v>
      </c>
      <c r="I537" t="str">
        <f>IF(D537='Kartu Stok'!$B$2,COUNTIF($D$3:D537,'Kartu Stok'!$B$2),"")</f>
        <v/>
      </c>
      <c r="L537"/>
    </row>
    <row r="538" spans="1:12" ht="14.5" x14ac:dyDescent="0.35">
      <c r="A538" s="2" t="s">
        <v>1015</v>
      </c>
      <c r="B538" s="5">
        <f>IF(LEFT(tbl_transaction[[#This Row],[Reference Number]],2)="GR",VLOOKUP(tbl_transaction[[#This Row],[Reference Number]],barang_masuk[],2,FALSE),IF(LEFT(tbl_transaction[[#This Row],[Reference Number]],2)="DO",VLOOKUP(tbl_transaction[[#This Row],[Reference Number]],barang_keluar[],2,FALSE),""))</f>
        <v>46069</v>
      </c>
      <c r="C538" t="str">
        <f t="shared" si="8"/>
        <v>Inbound</v>
      </c>
      <c r="D538" t="str">
        <f>IF(tbl_transaction[[#This Row],[Type]]="Inbound",VLOOKUP(tbl_transaction[[#This Row],[Reference Number]],barang_masuk[],4,FALSE),IF(tbl_transaction[[#This Row],[Type]]="Outbound",VLOOKUP(tbl_transaction[[#This Row],[Reference Number]],barang_keluar[],4,FALSE),""))</f>
        <v>INS003</v>
      </c>
      <c r="E538" t="str">
        <f>IF(tbl_transaction[[#This Row],[Type]]="Inbound",VLOOKUP(tbl_transaction[[#This Row],[Reference Number]],barang_masuk[],5,FALSE),IF(tbl_transaction[[#This Row],[Type]]="Outbound",VLOOKUP(tbl_transaction[[#This Row],[Reference Number]],barang_keluar[],5,FALSE),""))</f>
        <v>Indomie Instant Food Variant 3</v>
      </c>
      <c r="F538">
        <f>IF(tbl_transaction[[#This Row],[Type]]="Inbound",VLOOKUP(tbl_transaction[[#This Row],[Reference Number]],barang_masuk[],6,FALSE),IF(tbl_transaction[[#This Row],[Type]]="Outbound",VLOOKUP(tbl_transaction[[#This Row],[Reference Number]],barang_keluar[],6,FALSE),""))</f>
        <v>150</v>
      </c>
      <c r="G538" t="str">
        <f>IF(tbl_transaction[[#This Row],[Type]]="Inbound",VLOOKUP(tbl_transaction[[#This Row],[Reference Number]],barang_masuk[],7,FALSE),IF(tbl_transaction[[#This Row],[Type]]="Outbound",VLOOKUP(tbl_transaction[[#This Row],[Reference Number]],barang_keluar[],7,FALSE),""))</f>
        <v>Pack</v>
      </c>
      <c r="H538" t="str">
        <f>IF(tbl_transaction[[#This Row],[Type]]="Inbound",VLOOKUP(tbl_transaction[[#This Row],[Reference Number]],barang_masuk[],3,FALSE),IF(tbl_transaction[[#This Row],[Type]]="Outbound",VLOOKUP(tbl_transaction[[#This Row],[Reference Number]],barang_keluar[],3,FALSE),""))</f>
        <v>PT Supplier 11</v>
      </c>
      <c r="I538" t="str">
        <f>IF(D538='Kartu Stok'!$B$2,COUNTIF($D$3:D538,'Kartu Stok'!$B$2),"")</f>
        <v/>
      </c>
      <c r="L538"/>
    </row>
    <row r="539" spans="1:12" ht="14.5" x14ac:dyDescent="0.35">
      <c r="A539" s="2" t="s">
        <v>1016</v>
      </c>
      <c r="B539" s="5">
        <f>IF(LEFT(tbl_transaction[[#This Row],[Reference Number]],2)="GR",VLOOKUP(tbl_transaction[[#This Row],[Reference Number]],barang_masuk[],2,FALSE),IF(LEFT(tbl_transaction[[#This Row],[Reference Number]],2)="DO",VLOOKUP(tbl_transaction[[#This Row],[Reference Number]],barang_keluar[],2,FALSE),""))</f>
        <v>46185</v>
      </c>
      <c r="C539" t="str">
        <f t="shared" si="8"/>
        <v>Inbound</v>
      </c>
      <c r="D539" t="str">
        <f>IF(tbl_transaction[[#This Row],[Type]]="Inbound",VLOOKUP(tbl_transaction[[#This Row],[Reference Number]],barang_masuk[],4,FALSE),IF(tbl_transaction[[#This Row],[Type]]="Outbound",VLOOKUP(tbl_transaction[[#This Row],[Reference Number]],barang_keluar[],4,FALSE),""))</f>
        <v>PER001</v>
      </c>
      <c r="E539" t="str">
        <f>IF(tbl_transaction[[#This Row],[Type]]="Inbound",VLOOKUP(tbl_transaction[[#This Row],[Reference Number]],barang_masuk[],5,FALSE),IF(tbl_transaction[[#This Row],[Type]]="Outbound",VLOOKUP(tbl_transaction[[#This Row],[Reference Number]],barang_keluar[],5,FALSE),""))</f>
        <v>Sunsilk Personal Care Variant 1</v>
      </c>
      <c r="F539">
        <f>IF(tbl_transaction[[#This Row],[Type]]="Inbound",VLOOKUP(tbl_transaction[[#This Row],[Reference Number]],barang_masuk[],6,FALSE),IF(tbl_transaction[[#This Row],[Type]]="Outbound",VLOOKUP(tbl_transaction[[#This Row],[Reference Number]],barang_keluar[],6,FALSE),""))</f>
        <v>30</v>
      </c>
      <c r="G539" t="str">
        <f>IF(tbl_transaction[[#This Row],[Type]]="Inbound",VLOOKUP(tbl_transaction[[#This Row],[Reference Number]],barang_masuk[],7,FALSE),IF(tbl_transaction[[#This Row],[Type]]="Outbound",VLOOKUP(tbl_transaction[[#This Row],[Reference Number]],barang_keluar[],7,FALSE),""))</f>
        <v>Bottle</v>
      </c>
      <c r="H539" t="str">
        <f>IF(tbl_transaction[[#This Row],[Type]]="Inbound",VLOOKUP(tbl_transaction[[#This Row],[Reference Number]],barang_masuk[],3,FALSE),IF(tbl_transaction[[#This Row],[Type]]="Outbound",VLOOKUP(tbl_transaction[[#This Row],[Reference Number]],barang_keluar[],3,FALSE),""))</f>
        <v>PT Supplier 01</v>
      </c>
      <c r="I539" t="str">
        <f>IF(D539='Kartu Stok'!$B$2,COUNTIF($D$3:D539,'Kartu Stok'!$B$2),"")</f>
        <v/>
      </c>
      <c r="L539"/>
    </row>
    <row r="540" spans="1:12" ht="14.5" x14ac:dyDescent="0.35">
      <c r="A540" s="2" t="s">
        <v>1017</v>
      </c>
      <c r="B540" s="5">
        <f>IF(LEFT(tbl_transaction[[#This Row],[Reference Number]],2)="GR",VLOOKUP(tbl_transaction[[#This Row],[Reference Number]],barang_masuk[],2,FALSE),IF(LEFT(tbl_transaction[[#This Row],[Reference Number]],2)="DO",VLOOKUP(tbl_transaction[[#This Row],[Reference Number]],barang_keluar[],2,FALSE),""))</f>
        <v>46088</v>
      </c>
      <c r="C540" t="str">
        <f t="shared" si="8"/>
        <v>Inbound</v>
      </c>
      <c r="D540" t="str">
        <f>IF(tbl_transaction[[#This Row],[Type]]="Inbound",VLOOKUP(tbl_transaction[[#This Row],[Reference Number]],barang_masuk[],4,FALSE),IF(tbl_transaction[[#This Row],[Type]]="Outbound",VLOOKUP(tbl_transaction[[#This Row],[Reference Number]],barang_keluar[],4,FALSE),""))</f>
        <v>PER007</v>
      </c>
      <c r="E540" t="str">
        <f>IF(tbl_transaction[[#This Row],[Type]]="Inbound",VLOOKUP(tbl_transaction[[#This Row],[Reference Number]],barang_masuk[],5,FALSE),IF(tbl_transaction[[#This Row],[Type]]="Outbound",VLOOKUP(tbl_transaction[[#This Row],[Reference Number]],barang_keluar[],5,FALSE),""))</f>
        <v>Pepsodent Personal Care Variant 7</v>
      </c>
      <c r="F540">
        <f>IF(tbl_transaction[[#This Row],[Type]]="Inbound",VLOOKUP(tbl_transaction[[#This Row],[Reference Number]],barang_masuk[],6,FALSE),IF(tbl_transaction[[#This Row],[Type]]="Outbound",VLOOKUP(tbl_transaction[[#This Row],[Reference Number]],barang_keluar[],6,FALSE),""))</f>
        <v>200</v>
      </c>
      <c r="G540" t="str">
        <f>IF(tbl_transaction[[#This Row],[Type]]="Inbound",VLOOKUP(tbl_transaction[[#This Row],[Reference Number]],barang_masuk[],7,FALSE),IF(tbl_transaction[[#This Row],[Type]]="Outbound",VLOOKUP(tbl_transaction[[#This Row],[Reference Number]],barang_keluar[],7,FALSE),""))</f>
        <v>Bottle</v>
      </c>
      <c r="H540" t="str">
        <f>IF(tbl_transaction[[#This Row],[Type]]="Inbound",VLOOKUP(tbl_transaction[[#This Row],[Reference Number]],barang_masuk[],3,FALSE),IF(tbl_transaction[[#This Row],[Type]]="Outbound",VLOOKUP(tbl_transaction[[#This Row],[Reference Number]],barang_keluar[],3,FALSE),""))</f>
        <v>PT Supplier 21</v>
      </c>
      <c r="I540" t="str">
        <f>IF(D540='Kartu Stok'!$B$2,COUNTIF($D$3:D540,'Kartu Stok'!$B$2),"")</f>
        <v/>
      </c>
      <c r="L540"/>
    </row>
    <row r="541" spans="1:12" ht="14.5" x14ac:dyDescent="0.35">
      <c r="A541" s="2" t="s">
        <v>1018</v>
      </c>
      <c r="B541" s="5">
        <f>IF(LEFT(tbl_transaction[[#This Row],[Reference Number]],2)="GR",VLOOKUP(tbl_transaction[[#This Row],[Reference Number]],barang_masuk[],2,FALSE),IF(LEFT(tbl_transaction[[#This Row],[Reference Number]],2)="DO",VLOOKUP(tbl_transaction[[#This Row],[Reference Number]],barang_keluar[],2,FALSE),""))</f>
        <v>46041</v>
      </c>
      <c r="C541" t="str">
        <f t="shared" si="8"/>
        <v>Inbound</v>
      </c>
      <c r="D541" t="str">
        <f>IF(tbl_transaction[[#This Row],[Type]]="Inbound",VLOOKUP(tbl_transaction[[#This Row],[Reference Number]],barang_masuk[],4,FALSE),IF(tbl_transaction[[#This Row],[Type]]="Outbound",VLOOKUP(tbl_transaction[[#This Row],[Reference Number]],barang_keluar[],4,FALSE),""))</f>
        <v>HOM029</v>
      </c>
      <c r="E541" t="str">
        <f>IF(tbl_transaction[[#This Row],[Type]]="Inbound",VLOOKUP(tbl_transaction[[#This Row],[Reference Number]],barang_masuk[],5,FALSE),IF(tbl_transaction[[#This Row],[Type]]="Outbound",VLOOKUP(tbl_transaction[[#This Row],[Reference Number]],barang_keluar[],5,FALSE),""))</f>
        <v>Molto Home Care Variant 29</v>
      </c>
      <c r="F541">
        <f>IF(tbl_transaction[[#This Row],[Type]]="Inbound",VLOOKUP(tbl_transaction[[#This Row],[Reference Number]],barang_masuk[],6,FALSE),IF(tbl_transaction[[#This Row],[Type]]="Outbound",VLOOKUP(tbl_transaction[[#This Row],[Reference Number]],barang_keluar[],6,FALSE),""))</f>
        <v>200</v>
      </c>
      <c r="G541" t="str">
        <f>IF(tbl_transaction[[#This Row],[Type]]="Inbound",VLOOKUP(tbl_transaction[[#This Row],[Reference Number]],barang_masuk[],7,FALSE),IF(tbl_transaction[[#This Row],[Type]]="Outbound",VLOOKUP(tbl_transaction[[#This Row],[Reference Number]],barang_keluar[],7,FALSE),""))</f>
        <v>Pack</v>
      </c>
      <c r="H541" t="str">
        <f>IF(tbl_transaction[[#This Row],[Type]]="Inbound",VLOOKUP(tbl_transaction[[#This Row],[Reference Number]],barang_masuk[],3,FALSE),IF(tbl_transaction[[#This Row],[Type]]="Outbound",VLOOKUP(tbl_transaction[[#This Row],[Reference Number]],barang_keluar[],3,FALSE),""))</f>
        <v>PT Supplier 04</v>
      </c>
      <c r="I541" t="str">
        <f>IF(D541='Kartu Stok'!$B$2,COUNTIF($D$3:D541,'Kartu Stok'!$B$2),"")</f>
        <v/>
      </c>
      <c r="L541"/>
    </row>
    <row r="542" spans="1:12" ht="14.5" x14ac:dyDescent="0.35">
      <c r="A542" s="2" t="s">
        <v>1019</v>
      </c>
      <c r="B542" s="5">
        <f>IF(LEFT(tbl_transaction[[#This Row],[Reference Number]],2)="GR",VLOOKUP(tbl_transaction[[#This Row],[Reference Number]],barang_masuk[],2,FALSE),IF(LEFT(tbl_transaction[[#This Row],[Reference Number]],2)="DO",VLOOKUP(tbl_transaction[[#This Row],[Reference Number]],barang_keluar[],2,FALSE),""))</f>
        <v>46144</v>
      </c>
      <c r="C542" t="str">
        <f t="shared" si="8"/>
        <v>Inbound</v>
      </c>
      <c r="D542" t="str">
        <f>IF(tbl_transaction[[#This Row],[Type]]="Inbound",VLOOKUP(tbl_transaction[[#This Row],[Reference Number]],barang_masuk[],4,FALSE),IF(tbl_transaction[[#This Row],[Type]]="Outbound",VLOOKUP(tbl_transaction[[#This Row],[Reference Number]],barang_keluar[],4,FALSE),""))</f>
        <v>INS019</v>
      </c>
      <c r="E542" t="str">
        <f>IF(tbl_transaction[[#This Row],[Type]]="Inbound",VLOOKUP(tbl_transaction[[#This Row],[Reference Number]],barang_masuk[],5,FALSE),IF(tbl_transaction[[#This Row],[Type]]="Outbound",VLOOKUP(tbl_transaction[[#This Row],[Reference Number]],barang_keluar[],5,FALSE),""))</f>
        <v>Indomie Instant Food Variant 19</v>
      </c>
      <c r="F542">
        <f>IF(tbl_transaction[[#This Row],[Type]]="Inbound",VLOOKUP(tbl_transaction[[#This Row],[Reference Number]],barang_masuk[],6,FALSE),IF(tbl_transaction[[#This Row],[Type]]="Outbound",VLOOKUP(tbl_transaction[[#This Row],[Reference Number]],barang_keluar[],6,FALSE),""))</f>
        <v>200</v>
      </c>
      <c r="G542" t="str">
        <f>IF(tbl_transaction[[#This Row],[Type]]="Inbound",VLOOKUP(tbl_transaction[[#This Row],[Reference Number]],barang_masuk[],7,FALSE),IF(tbl_transaction[[#This Row],[Type]]="Outbound",VLOOKUP(tbl_transaction[[#This Row],[Reference Number]],barang_keluar[],7,FALSE),""))</f>
        <v>Pack</v>
      </c>
      <c r="H542" t="str">
        <f>IF(tbl_transaction[[#This Row],[Type]]="Inbound",VLOOKUP(tbl_transaction[[#This Row],[Reference Number]],barang_masuk[],3,FALSE),IF(tbl_transaction[[#This Row],[Type]]="Outbound",VLOOKUP(tbl_transaction[[#This Row],[Reference Number]],barang_keluar[],3,FALSE),""))</f>
        <v>PT Supplier 33</v>
      </c>
      <c r="I542" t="str">
        <f>IF(D542='Kartu Stok'!$B$2,COUNTIF($D$3:D542,'Kartu Stok'!$B$2),"")</f>
        <v/>
      </c>
      <c r="L542"/>
    </row>
    <row r="543" spans="1:12" ht="14.5" x14ac:dyDescent="0.35">
      <c r="A543" s="2" t="s">
        <v>1020</v>
      </c>
      <c r="B543" s="5">
        <f>IF(LEFT(tbl_transaction[[#This Row],[Reference Number]],2)="GR",VLOOKUP(tbl_transaction[[#This Row],[Reference Number]],barang_masuk[],2,FALSE),IF(LEFT(tbl_transaction[[#This Row],[Reference Number]],2)="DO",VLOOKUP(tbl_transaction[[#This Row],[Reference Number]],barang_keluar[],2,FALSE),""))</f>
        <v>46081</v>
      </c>
      <c r="C543" t="str">
        <f t="shared" si="8"/>
        <v>Inbound</v>
      </c>
      <c r="D543" t="str">
        <f>IF(tbl_transaction[[#This Row],[Type]]="Inbound",VLOOKUP(tbl_transaction[[#This Row],[Reference Number]],barang_masuk[],4,FALSE),IF(tbl_transaction[[#This Row],[Type]]="Outbound",VLOOKUP(tbl_transaction[[#This Row],[Reference Number]],barang_keluar[],4,FALSE),""))</f>
        <v>PER028</v>
      </c>
      <c r="E543" t="str">
        <f>IF(tbl_transaction[[#This Row],[Type]]="Inbound",VLOOKUP(tbl_transaction[[#This Row],[Reference Number]],barang_masuk[],5,FALSE),IF(tbl_transaction[[#This Row],[Type]]="Outbound",VLOOKUP(tbl_transaction[[#This Row],[Reference Number]],barang_keluar[],5,FALSE),""))</f>
        <v>Sunsilk Personal Care Variant 28</v>
      </c>
      <c r="F543">
        <f>IF(tbl_transaction[[#This Row],[Type]]="Inbound",VLOOKUP(tbl_transaction[[#This Row],[Reference Number]],barang_masuk[],6,FALSE),IF(tbl_transaction[[#This Row],[Type]]="Outbound",VLOOKUP(tbl_transaction[[#This Row],[Reference Number]],barang_keluar[],6,FALSE),""))</f>
        <v>30</v>
      </c>
      <c r="G543" t="str">
        <f>IF(tbl_transaction[[#This Row],[Type]]="Inbound",VLOOKUP(tbl_transaction[[#This Row],[Reference Number]],barang_masuk[],7,FALSE),IF(tbl_transaction[[#This Row],[Type]]="Outbound",VLOOKUP(tbl_transaction[[#This Row],[Reference Number]],barang_keluar[],7,FALSE),""))</f>
        <v>Bottle</v>
      </c>
      <c r="H543" t="str">
        <f>IF(tbl_transaction[[#This Row],[Type]]="Inbound",VLOOKUP(tbl_transaction[[#This Row],[Reference Number]],barang_masuk[],3,FALSE),IF(tbl_transaction[[#This Row],[Type]]="Outbound",VLOOKUP(tbl_transaction[[#This Row],[Reference Number]],barang_keluar[],3,FALSE),""))</f>
        <v>PT Supplier 13</v>
      </c>
      <c r="I543" t="str">
        <f>IF(D543='Kartu Stok'!$B$2,COUNTIF($D$3:D543,'Kartu Stok'!$B$2),"")</f>
        <v/>
      </c>
      <c r="L543"/>
    </row>
    <row r="544" spans="1:12" ht="14.5" x14ac:dyDescent="0.35">
      <c r="A544" s="2" t="s">
        <v>1021</v>
      </c>
      <c r="B544" s="5">
        <f>IF(LEFT(tbl_transaction[[#This Row],[Reference Number]],2)="GR",VLOOKUP(tbl_transaction[[#This Row],[Reference Number]],barang_masuk[],2,FALSE),IF(LEFT(tbl_transaction[[#This Row],[Reference Number]],2)="DO",VLOOKUP(tbl_transaction[[#This Row],[Reference Number]],barang_keluar[],2,FALSE),""))</f>
        <v>46184</v>
      </c>
      <c r="C544" t="str">
        <f t="shared" si="8"/>
        <v>Inbound</v>
      </c>
      <c r="D544" t="str">
        <f>IF(tbl_transaction[[#This Row],[Type]]="Inbound",VLOOKUP(tbl_transaction[[#This Row],[Reference Number]],barang_masuk[],4,FALSE),IF(tbl_transaction[[#This Row],[Type]]="Outbound",VLOOKUP(tbl_transaction[[#This Row],[Reference Number]],barang_keluar[],4,FALSE),""))</f>
        <v>BEV016</v>
      </c>
      <c r="E544" t="str">
        <f>IF(tbl_transaction[[#This Row],[Type]]="Inbound",VLOOKUP(tbl_transaction[[#This Row],[Reference Number]],barang_masuk[],5,FALSE),IF(tbl_transaction[[#This Row],[Type]]="Outbound",VLOOKUP(tbl_transaction[[#This Row],[Reference Number]],barang_keluar[],5,FALSE),""))</f>
        <v>Sosro Beverage Variant 16</v>
      </c>
      <c r="F544">
        <f>IF(tbl_transaction[[#This Row],[Type]]="Inbound",VLOOKUP(tbl_transaction[[#This Row],[Reference Number]],barang_masuk[],6,FALSE),IF(tbl_transaction[[#This Row],[Type]]="Outbound",VLOOKUP(tbl_transaction[[#This Row],[Reference Number]],barang_keluar[],6,FALSE),""))</f>
        <v>120</v>
      </c>
      <c r="G544" t="str">
        <f>IF(tbl_transaction[[#This Row],[Type]]="Inbound",VLOOKUP(tbl_transaction[[#This Row],[Reference Number]],barang_masuk[],7,FALSE),IF(tbl_transaction[[#This Row],[Type]]="Outbound",VLOOKUP(tbl_transaction[[#This Row],[Reference Number]],barang_keluar[],7,FALSE),""))</f>
        <v>Bottle</v>
      </c>
      <c r="H544" t="str">
        <f>IF(tbl_transaction[[#This Row],[Type]]="Inbound",VLOOKUP(tbl_transaction[[#This Row],[Reference Number]],barang_masuk[],3,FALSE),IF(tbl_transaction[[#This Row],[Type]]="Outbound",VLOOKUP(tbl_transaction[[#This Row],[Reference Number]],barang_keluar[],3,FALSE),""))</f>
        <v>PT Supplier 34</v>
      </c>
      <c r="I544" t="str">
        <f>IF(D544='Kartu Stok'!$B$2,COUNTIF($D$3:D544,'Kartu Stok'!$B$2),"")</f>
        <v/>
      </c>
      <c r="L544"/>
    </row>
    <row r="545" spans="1:12" ht="14.5" x14ac:dyDescent="0.35">
      <c r="A545" s="2" t="s">
        <v>1022</v>
      </c>
      <c r="B545" s="5">
        <f>IF(LEFT(tbl_transaction[[#This Row],[Reference Number]],2)="GR",VLOOKUP(tbl_transaction[[#This Row],[Reference Number]],barang_masuk[],2,FALSE),IF(LEFT(tbl_transaction[[#This Row],[Reference Number]],2)="DO",VLOOKUP(tbl_transaction[[#This Row],[Reference Number]],barang_keluar[],2,FALSE),""))</f>
        <v>46155</v>
      </c>
      <c r="C545" t="str">
        <f t="shared" si="8"/>
        <v>Inbound</v>
      </c>
      <c r="D545" t="str">
        <f>IF(tbl_transaction[[#This Row],[Type]]="Inbound",VLOOKUP(tbl_transaction[[#This Row],[Reference Number]],barang_masuk[],4,FALSE),IF(tbl_transaction[[#This Row],[Type]]="Outbound",VLOOKUP(tbl_transaction[[#This Row],[Reference Number]],barang_keluar[],4,FALSE),""))</f>
        <v>PER017</v>
      </c>
      <c r="E545" t="str">
        <f>IF(tbl_transaction[[#This Row],[Type]]="Inbound",VLOOKUP(tbl_transaction[[#This Row],[Reference Number]],barang_masuk[],5,FALSE),IF(tbl_transaction[[#This Row],[Type]]="Outbound",VLOOKUP(tbl_transaction[[#This Row],[Reference Number]],barang_keluar[],5,FALSE),""))</f>
        <v>Pepsodent Personal Care Variant 17</v>
      </c>
      <c r="F545">
        <f>IF(tbl_transaction[[#This Row],[Type]]="Inbound",VLOOKUP(tbl_transaction[[#This Row],[Reference Number]],barang_masuk[],6,FALSE),IF(tbl_transaction[[#This Row],[Type]]="Outbound",VLOOKUP(tbl_transaction[[#This Row],[Reference Number]],barang_keluar[],6,FALSE),""))</f>
        <v>150</v>
      </c>
      <c r="G545" t="str">
        <f>IF(tbl_transaction[[#This Row],[Type]]="Inbound",VLOOKUP(tbl_transaction[[#This Row],[Reference Number]],barang_masuk[],7,FALSE),IF(tbl_transaction[[#This Row],[Type]]="Outbound",VLOOKUP(tbl_transaction[[#This Row],[Reference Number]],barang_keluar[],7,FALSE),""))</f>
        <v>Bottle</v>
      </c>
      <c r="H545" t="str">
        <f>IF(tbl_transaction[[#This Row],[Type]]="Inbound",VLOOKUP(tbl_transaction[[#This Row],[Reference Number]],barang_masuk[],3,FALSE),IF(tbl_transaction[[#This Row],[Type]]="Outbound",VLOOKUP(tbl_transaction[[#This Row],[Reference Number]],barang_keluar[],3,FALSE),""))</f>
        <v>PT Supplier 33</v>
      </c>
      <c r="I545" t="str">
        <f>IF(D545='Kartu Stok'!$B$2,COUNTIF($D$3:D545,'Kartu Stok'!$B$2),"")</f>
        <v/>
      </c>
      <c r="L545"/>
    </row>
    <row r="546" spans="1:12" ht="14.5" x14ac:dyDescent="0.35">
      <c r="A546" s="2" t="s">
        <v>1023</v>
      </c>
      <c r="B546" s="5">
        <f>IF(LEFT(tbl_transaction[[#This Row],[Reference Number]],2)="GR",VLOOKUP(tbl_transaction[[#This Row],[Reference Number]],barang_masuk[],2,FALSE),IF(LEFT(tbl_transaction[[#This Row],[Reference Number]],2)="DO",VLOOKUP(tbl_transaction[[#This Row],[Reference Number]],barang_keluar[],2,FALSE),""))</f>
        <v>46026</v>
      </c>
      <c r="C546" t="str">
        <f t="shared" si="8"/>
        <v>Inbound</v>
      </c>
      <c r="D546" t="str">
        <f>IF(tbl_transaction[[#This Row],[Type]]="Inbound",VLOOKUP(tbl_transaction[[#This Row],[Reference Number]],barang_masuk[],4,FALSE),IF(tbl_transaction[[#This Row],[Type]]="Outbound",VLOOKUP(tbl_transaction[[#This Row],[Reference Number]],barang_keluar[],4,FALSE),""))</f>
        <v>HOM015</v>
      </c>
      <c r="E546" t="str">
        <f>IF(tbl_transaction[[#This Row],[Type]]="Inbound",VLOOKUP(tbl_transaction[[#This Row],[Reference Number]],barang_masuk[],5,FALSE),IF(tbl_transaction[[#This Row],[Type]]="Outbound",VLOOKUP(tbl_transaction[[#This Row],[Reference Number]],barang_keluar[],5,FALSE),""))</f>
        <v>Sunlight Home Care Variant 15</v>
      </c>
      <c r="F546">
        <f>IF(tbl_transaction[[#This Row],[Type]]="Inbound",VLOOKUP(tbl_transaction[[#This Row],[Reference Number]],barang_masuk[],6,FALSE),IF(tbl_transaction[[#This Row],[Type]]="Outbound",VLOOKUP(tbl_transaction[[#This Row],[Reference Number]],barang_keluar[],6,FALSE),""))</f>
        <v>100</v>
      </c>
      <c r="G546" t="str">
        <f>IF(tbl_transaction[[#This Row],[Type]]="Inbound",VLOOKUP(tbl_transaction[[#This Row],[Reference Number]],barang_masuk[],7,FALSE),IF(tbl_transaction[[#This Row],[Type]]="Outbound",VLOOKUP(tbl_transaction[[#This Row],[Reference Number]],barang_keluar[],7,FALSE),""))</f>
        <v>Pack</v>
      </c>
      <c r="H546" t="str">
        <f>IF(tbl_transaction[[#This Row],[Type]]="Inbound",VLOOKUP(tbl_transaction[[#This Row],[Reference Number]],barang_masuk[],3,FALSE),IF(tbl_transaction[[#This Row],[Type]]="Outbound",VLOOKUP(tbl_transaction[[#This Row],[Reference Number]],barang_keluar[],3,FALSE),""))</f>
        <v>PT Supplier 27</v>
      </c>
      <c r="I546" t="str">
        <f>IF(D546='Kartu Stok'!$B$2,COUNTIF($D$3:D546,'Kartu Stok'!$B$2),"")</f>
        <v/>
      </c>
      <c r="L546"/>
    </row>
    <row r="547" spans="1:12" ht="14.5" x14ac:dyDescent="0.35">
      <c r="A547" s="2" t="s">
        <v>1024</v>
      </c>
      <c r="B547" s="5">
        <f>IF(LEFT(tbl_transaction[[#This Row],[Reference Number]],2)="GR",VLOOKUP(tbl_transaction[[#This Row],[Reference Number]],barang_masuk[],2,FALSE),IF(LEFT(tbl_transaction[[#This Row],[Reference Number]],2)="DO",VLOOKUP(tbl_transaction[[#This Row],[Reference Number]],barang_keluar[],2,FALSE),""))</f>
        <v>46146</v>
      </c>
      <c r="C547" t="str">
        <f t="shared" si="8"/>
        <v>Inbound</v>
      </c>
      <c r="D547" t="str">
        <f>IF(tbl_transaction[[#This Row],[Type]]="Inbound",VLOOKUP(tbl_transaction[[#This Row],[Reference Number]],barang_masuk[],4,FALSE),IF(tbl_transaction[[#This Row],[Type]]="Outbound",VLOOKUP(tbl_transaction[[#This Row],[Reference Number]],barang_keluar[],4,FALSE),""))</f>
        <v>DAR001</v>
      </c>
      <c r="E547" t="str">
        <f>IF(tbl_transaction[[#This Row],[Type]]="Inbound",VLOOKUP(tbl_transaction[[#This Row],[Reference Number]],barang_masuk[],5,FALSE),IF(tbl_transaction[[#This Row],[Type]]="Outbound",VLOOKUP(tbl_transaction[[#This Row],[Reference Number]],barang_keluar[],5,FALSE),""))</f>
        <v>Ultra Milk Dairy Variant 1</v>
      </c>
      <c r="F547">
        <f>IF(tbl_transaction[[#This Row],[Type]]="Inbound",VLOOKUP(tbl_transaction[[#This Row],[Reference Number]],barang_masuk[],6,FALSE),IF(tbl_transaction[[#This Row],[Type]]="Outbound",VLOOKUP(tbl_transaction[[#This Row],[Reference Number]],barang_keluar[],6,FALSE),""))</f>
        <v>50</v>
      </c>
      <c r="G547" t="str">
        <f>IF(tbl_transaction[[#This Row],[Type]]="Inbound",VLOOKUP(tbl_transaction[[#This Row],[Reference Number]],barang_masuk[],7,FALSE),IF(tbl_transaction[[#This Row],[Type]]="Outbound",VLOOKUP(tbl_transaction[[#This Row],[Reference Number]],barang_keluar[],7,FALSE),""))</f>
        <v>Box</v>
      </c>
      <c r="H547" t="str">
        <f>IF(tbl_transaction[[#This Row],[Type]]="Inbound",VLOOKUP(tbl_transaction[[#This Row],[Reference Number]],barang_masuk[],3,FALSE),IF(tbl_transaction[[#This Row],[Type]]="Outbound",VLOOKUP(tbl_transaction[[#This Row],[Reference Number]],barang_keluar[],3,FALSE),""))</f>
        <v>PT Supplier 24</v>
      </c>
      <c r="I547" t="str">
        <f>IF(D547='Kartu Stok'!$B$2,COUNTIF($D$3:D547,'Kartu Stok'!$B$2),"")</f>
        <v/>
      </c>
      <c r="L547"/>
    </row>
    <row r="548" spans="1:12" ht="14.5" x14ac:dyDescent="0.35">
      <c r="A548" s="2" t="s">
        <v>1025</v>
      </c>
      <c r="B548" s="5">
        <f>IF(LEFT(tbl_transaction[[#This Row],[Reference Number]],2)="GR",VLOOKUP(tbl_transaction[[#This Row],[Reference Number]],barang_masuk[],2,FALSE),IF(LEFT(tbl_transaction[[#This Row],[Reference Number]],2)="DO",VLOOKUP(tbl_transaction[[#This Row],[Reference Number]],barang_keluar[],2,FALSE),""))</f>
        <v>46183</v>
      </c>
      <c r="C548" t="str">
        <f t="shared" si="8"/>
        <v>Inbound</v>
      </c>
      <c r="D548" t="str">
        <f>IF(tbl_transaction[[#This Row],[Type]]="Inbound",VLOOKUP(tbl_transaction[[#This Row],[Reference Number]],barang_masuk[],4,FALSE),IF(tbl_transaction[[#This Row],[Type]]="Outbound",VLOOKUP(tbl_transaction[[#This Row],[Reference Number]],barang_keluar[],4,FALSE),""))</f>
        <v>DAR012</v>
      </c>
      <c r="E548" t="str">
        <f>IF(tbl_transaction[[#This Row],[Type]]="Inbound",VLOOKUP(tbl_transaction[[#This Row],[Reference Number]],barang_masuk[],5,FALSE),IF(tbl_transaction[[#This Row],[Type]]="Outbound",VLOOKUP(tbl_transaction[[#This Row],[Reference Number]],barang_keluar[],5,FALSE),""))</f>
        <v>Indomilk Dairy Variant 12</v>
      </c>
      <c r="F548">
        <f>IF(tbl_transaction[[#This Row],[Type]]="Inbound",VLOOKUP(tbl_transaction[[#This Row],[Reference Number]],barang_masuk[],6,FALSE),IF(tbl_transaction[[#This Row],[Type]]="Outbound",VLOOKUP(tbl_transaction[[#This Row],[Reference Number]],barang_keluar[],6,FALSE),""))</f>
        <v>150</v>
      </c>
      <c r="G548" t="str">
        <f>IF(tbl_transaction[[#This Row],[Type]]="Inbound",VLOOKUP(tbl_transaction[[#This Row],[Reference Number]],barang_masuk[],7,FALSE),IF(tbl_transaction[[#This Row],[Type]]="Outbound",VLOOKUP(tbl_transaction[[#This Row],[Reference Number]],barang_keluar[],7,FALSE),""))</f>
        <v>Box</v>
      </c>
      <c r="H548" t="str">
        <f>IF(tbl_transaction[[#This Row],[Type]]="Inbound",VLOOKUP(tbl_transaction[[#This Row],[Reference Number]],barang_masuk[],3,FALSE),IF(tbl_transaction[[#This Row],[Type]]="Outbound",VLOOKUP(tbl_transaction[[#This Row],[Reference Number]],barang_keluar[],3,FALSE),""))</f>
        <v>PT Supplier 07</v>
      </c>
      <c r="I548" t="str">
        <f>IF(D548='Kartu Stok'!$B$2,COUNTIF($D$3:D548,'Kartu Stok'!$B$2),"")</f>
        <v/>
      </c>
      <c r="L548"/>
    </row>
    <row r="549" spans="1:12" ht="14.5" x14ac:dyDescent="0.35">
      <c r="A549" s="2" t="s">
        <v>1026</v>
      </c>
      <c r="B549" s="5">
        <f>IF(LEFT(tbl_transaction[[#This Row],[Reference Number]],2)="GR",VLOOKUP(tbl_transaction[[#This Row],[Reference Number]],barang_masuk[],2,FALSE),IF(LEFT(tbl_transaction[[#This Row],[Reference Number]],2)="DO",VLOOKUP(tbl_transaction[[#This Row],[Reference Number]],barang_keluar[],2,FALSE),""))</f>
        <v>46028</v>
      </c>
      <c r="C549" t="str">
        <f t="shared" si="8"/>
        <v>Inbound</v>
      </c>
      <c r="D549" t="str">
        <f>IF(tbl_transaction[[#This Row],[Type]]="Inbound",VLOOKUP(tbl_transaction[[#This Row],[Reference Number]],barang_masuk[],4,FALSE),IF(tbl_transaction[[#This Row],[Type]]="Outbound",VLOOKUP(tbl_transaction[[#This Row],[Reference Number]],barang_keluar[],4,FALSE),""))</f>
        <v>BAB015</v>
      </c>
      <c r="E549" t="str">
        <f>IF(tbl_transaction[[#This Row],[Type]]="Inbound",VLOOKUP(tbl_transaction[[#This Row],[Reference Number]],barang_masuk[],5,FALSE),IF(tbl_transaction[[#This Row],[Type]]="Outbound",VLOOKUP(tbl_transaction[[#This Row],[Reference Number]],barang_keluar[],5,FALSE),""))</f>
        <v>MamyPoko Baby Care Variant 15</v>
      </c>
      <c r="F549">
        <f>IF(tbl_transaction[[#This Row],[Type]]="Inbound",VLOOKUP(tbl_transaction[[#This Row],[Reference Number]],barang_masuk[],6,FALSE),IF(tbl_transaction[[#This Row],[Type]]="Outbound",VLOOKUP(tbl_transaction[[#This Row],[Reference Number]],barang_keluar[],6,FALSE),""))</f>
        <v>80</v>
      </c>
      <c r="G549" t="str">
        <f>IF(tbl_transaction[[#This Row],[Type]]="Inbound",VLOOKUP(tbl_transaction[[#This Row],[Reference Number]],barang_masuk[],7,FALSE),IF(tbl_transaction[[#This Row],[Type]]="Outbound",VLOOKUP(tbl_transaction[[#This Row],[Reference Number]],barang_keluar[],7,FALSE),""))</f>
        <v>Pack</v>
      </c>
      <c r="H549" t="str">
        <f>IF(tbl_transaction[[#This Row],[Type]]="Inbound",VLOOKUP(tbl_transaction[[#This Row],[Reference Number]],barang_masuk[],3,FALSE),IF(tbl_transaction[[#This Row],[Type]]="Outbound",VLOOKUP(tbl_transaction[[#This Row],[Reference Number]],barang_keluar[],3,FALSE),""))</f>
        <v>PT Supplier 22</v>
      </c>
      <c r="I549" t="str">
        <f>IF(D549='Kartu Stok'!$B$2,COUNTIF($D$3:D549,'Kartu Stok'!$B$2),"")</f>
        <v/>
      </c>
      <c r="L549"/>
    </row>
    <row r="550" spans="1:12" ht="14.5" x14ac:dyDescent="0.35">
      <c r="A550" s="2" t="s">
        <v>1027</v>
      </c>
      <c r="B550" s="5">
        <f>IF(LEFT(tbl_transaction[[#This Row],[Reference Number]],2)="GR",VLOOKUP(tbl_transaction[[#This Row],[Reference Number]],barang_masuk[],2,FALSE),IF(LEFT(tbl_transaction[[#This Row],[Reference Number]],2)="DO",VLOOKUP(tbl_transaction[[#This Row],[Reference Number]],barang_keluar[],2,FALSE),""))</f>
        <v>46107</v>
      </c>
      <c r="C550" t="str">
        <f t="shared" si="8"/>
        <v>Inbound</v>
      </c>
      <c r="D550" t="str">
        <f>IF(tbl_transaction[[#This Row],[Type]]="Inbound",VLOOKUP(tbl_transaction[[#This Row],[Reference Number]],barang_masuk[],4,FALSE),IF(tbl_transaction[[#This Row],[Type]]="Outbound",VLOOKUP(tbl_transaction[[#This Row],[Reference Number]],barang_keluar[],4,FALSE),""))</f>
        <v>PER003</v>
      </c>
      <c r="E550" t="str">
        <f>IF(tbl_transaction[[#This Row],[Type]]="Inbound",VLOOKUP(tbl_transaction[[#This Row],[Reference Number]],barang_masuk[],5,FALSE),IF(tbl_transaction[[#This Row],[Type]]="Outbound",VLOOKUP(tbl_transaction[[#This Row],[Reference Number]],barang_keluar[],5,FALSE),""))</f>
        <v>Pepsodent Personal Care Variant 3</v>
      </c>
      <c r="F550">
        <f>IF(tbl_transaction[[#This Row],[Type]]="Inbound",VLOOKUP(tbl_transaction[[#This Row],[Reference Number]],barang_masuk[],6,FALSE),IF(tbl_transaction[[#This Row],[Type]]="Outbound",VLOOKUP(tbl_transaction[[#This Row],[Reference Number]],barang_keluar[],6,FALSE),""))</f>
        <v>100</v>
      </c>
      <c r="G550" t="str">
        <f>IF(tbl_transaction[[#This Row],[Type]]="Inbound",VLOOKUP(tbl_transaction[[#This Row],[Reference Number]],barang_masuk[],7,FALSE),IF(tbl_transaction[[#This Row],[Type]]="Outbound",VLOOKUP(tbl_transaction[[#This Row],[Reference Number]],barang_keluar[],7,FALSE),""))</f>
        <v>Bottle</v>
      </c>
      <c r="H550" t="str">
        <f>IF(tbl_transaction[[#This Row],[Type]]="Inbound",VLOOKUP(tbl_transaction[[#This Row],[Reference Number]],barang_masuk[],3,FALSE),IF(tbl_transaction[[#This Row],[Type]]="Outbound",VLOOKUP(tbl_transaction[[#This Row],[Reference Number]],barang_keluar[],3,FALSE),""))</f>
        <v>PT Supplier 24</v>
      </c>
      <c r="I550" t="str">
        <f>IF(D550='Kartu Stok'!$B$2,COUNTIF($D$3:D550,'Kartu Stok'!$B$2),"")</f>
        <v/>
      </c>
      <c r="L550"/>
    </row>
    <row r="551" spans="1:12" ht="14.5" x14ac:dyDescent="0.35">
      <c r="A551" s="2" t="s">
        <v>1028</v>
      </c>
      <c r="B551" s="5">
        <f>IF(LEFT(tbl_transaction[[#This Row],[Reference Number]],2)="GR",VLOOKUP(tbl_transaction[[#This Row],[Reference Number]],barang_masuk[],2,FALSE),IF(LEFT(tbl_transaction[[#This Row],[Reference Number]],2)="DO",VLOOKUP(tbl_transaction[[#This Row],[Reference Number]],barang_keluar[],2,FALSE),""))</f>
        <v>46162</v>
      </c>
      <c r="C551" t="str">
        <f t="shared" si="8"/>
        <v>Inbound</v>
      </c>
      <c r="D551" t="str">
        <f>IF(tbl_transaction[[#This Row],[Type]]="Inbound",VLOOKUP(tbl_transaction[[#This Row],[Reference Number]],barang_masuk[],4,FALSE),IF(tbl_transaction[[#This Row],[Type]]="Outbound",VLOOKUP(tbl_transaction[[#This Row],[Reference Number]],barang_keluar[],4,FALSE),""))</f>
        <v>BEV021</v>
      </c>
      <c r="E551" t="str">
        <f>IF(tbl_transaction[[#This Row],[Type]]="Inbound",VLOOKUP(tbl_transaction[[#This Row],[Reference Number]],barang_masuk[],5,FALSE),IF(tbl_transaction[[#This Row],[Type]]="Outbound",VLOOKUP(tbl_transaction[[#This Row],[Reference Number]],barang_keluar[],5,FALSE),""))</f>
        <v>Sosro Beverage Variant 21</v>
      </c>
      <c r="F551">
        <f>IF(tbl_transaction[[#This Row],[Type]]="Inbound",VLOOKUP(tbl_transaction[[#This Row],[Reference Number]],barang_masuk[],6,FALSE),IF(tbl_transaction[[#This Row],[Type]]="Outbound",VLOOKUP(tbl_transaction[[#This Row],[Reference Number]],barang_keluar[],6,FALSE),""))</f>
        <v>80</v>
      </c>
      <c r="G551" t="str">
        <f>IF(tbl_transaction[[#This Row],[Type]]="Inbound",VLOOKUP(tbl_transaction[[#This Row],[Reference Number]],barang_masuk[],7,FALSE),IF(tbl_transaction[[#This Row],[Type]]="Outbound",VLOOKUP(tbl_transaction[[#This Row],[Reference Number]],barang_keluar[],7,FALSE),""))</f>
        <v>Bottle</v>
      </c>
      <c r="H551" t="str">
        <f>IF(tbl_transaction[[#This Row],[Type]]="Inbound",VLOOKUP(tbl_transaction[[#This Row],[Reference Number]],barang_masuk[],3,FALSE),IF(tbl_transaction[[#This Row],[Type]]="Outbound",VLOOKUP(tbl_transaction[[#This Row],[Reference Number]],barang_keluar[],3,FALSE),""))</f>
        <v>PT Supplier 27</v>
      </c>
      <c r="I551" t="str">
        <f>IF(D551='Kartu Stok'!$B$2,COUNTIF($D$3:D551,'Kartu Stok'!$B$2),"")</f>
        <v/>
      </c>
      <c r="L551"/>
    </row>
    <row r="552" spans="1:12" ht="14.5" x14ac:dyDescent="0.35">
      <c r="A552" s="2" t="s">
        <v>1029</v>
      </c>
      <c r="B552" s="5">
        <f>IF(LEFT(tbl_transaction[[#This Row],[Reference Number]],2)="GR",VLOOKUP(tbl_transaction[[#This Row],[Reference Number]],barang_masuk[],2,FALSE),IF(LEFT(tbl_transaction[[#This Row],[Reference Number]],2)="DO",VLOOKUP(tbl_transaction[[#This Row],[Reference Number]],barang_keluar[],2,FALSE),""))</f>
        <v>46069</v>
      </c>
      <c r="C552" t="str">
        <f t="shared" si="8"/>
        <v>Inbound</v>
      </c>
      <c r="D552" t="str">
        <f>IF(tbl_transaction[[#This Row],[Type]]="Inbound",VLOOKUP(tbl_transaction[[#This Row],[Reference Number]],barang_masuk[],4,FALSE),IF(tbl_transaction[[#This Row],[Type]]="Outbound",VLOOKUP(tbl_transaction[[#This Row],[Reference Number]],barang_keluar[],4,FALSE),""))</f>
        <v>HOM021</v>
      </c>
      <c r="E552" t="str">
        <f>IF(tbl_transaction[[#This Row],[Type]]="Inbound",VLOOKUP(tbl_transaction[[#This Row],[Reference Number]],barang_masuk[],5,FALSE),IF(tbl_transaction[[#This Row],[Type]]="Outbound",VLOOKUP(tbl_transaction[[#This Row],[Reference Number]],barang_keluar[],5,FALSE),""))</f>
        <v>Rinso Home Care Variant 21</v>
      </c>
      <c r="F552">
        <f>IF(tbl_transaction[[#This Row],[Type]]="Inbound",VLOOKUP(tbl_transaction[[#This Row],[Reference Number]],barang_masuk[],6,FALSE),IF(tbl_transaction[[#This Row],[Type]]="Outbound",VLOOKUP(tbl_transaction[[#This Row],[Reference Number]],barang_keluar[],6,FALSE),""))</f>
        <v>60</v>
      </c>
      <c r="G552" t="str">
        <f>IF(tbl_transaction[[#This Row],[Type]]="Inbound",VLOOKUP(tbl_transaction[[#This Row],[Reference Number]],barang_masuk[],7,FALSE),IF(tbl_transaction[[#This Row],[Type]]="Outbound",VLOOKUP(tbl_transaction[[#This Row],[Reference Number]],barang_keluar[],7,FALSE),""))</f>
        <v>Pack</v>
      </c>
      <c r="H552" t="str">
        <f>IF(tbl_transaction[[#This Row],[Type]]="Inbound",VLOOKUP(tbl_transaction[[#This Row],[Reference Number]],barang_masuk[],3,FALSE),IF(tbl_transaction[[#This Row],[Type]]="Outbound",VLOOKUP(tbl_transaction[[#This Row],[Reference Number]],barang_keluar[],3,FALSE),""))</f>
        <v>PT Supplier 05</v>
      </c>
      <c r="I552" t="str">
        <f>IF(D552='Kartu Stok'!$B$2,COUNTIF($D$3:D552,'Kartu Stok'!$B$2),"")</f>
        <v/>
      </c>
      <c r="L552"/>
    </row>
    <row r="553" spans="1:12" ht="14.5" x14ac:dyDescent="0.35">
      <c r="A553" s="2" t="s">
        <v>1030</v>
      </c>
      <c r="B553" s="5">
        <f>IF(LEFT(tbl_transaction[[#This Row],[Reference Number]],2)="GR",VLOOKUP(tbl_transaction[[#This Row],[Reference Number]],barang_masuk[],2,FALSE),IF(LEFT(tbl_transaction[[#This Row],[Reference Number]],2)="DO",VLOOKUP(tbl_transaction[[#This Row],[Reference Number]],barang_keluar[],2,FALSE),""))</f>
        <v>46152</v>
      </c>
      <c r="C553" t="str">
        <f t="shared" si="8"/>
        <v>Inbound</v>
      </c>
      <c r="D553" t="str">
        <f>IF(tbl_transaction[[#This Row],[Type]]="Inbound",VLOOKUP(tbl_transaction[[#This Row],[Reference Number]],barang_masuk[],4,FALSE),IF(tbl_transaction[[#This Row],[Type]]="Outbound",VLOOKUP(tbl_transaction[[#This Row],[Reference Number]],barang_keluar[],4,FALSE),""))</f>
        <v>INS020</v>
      </c>
      <c r="E553" t="str">
        <f>IF(tbl_transaction[[#This Row],[Type]]="Inbound",VLOOKUP(tbl_transaction[[#This Row],[Reference Number]],barang_masuk[],5,FALSE),IF(tbl_transaction[[#This Row],[Type]]="Outbound",VLOOKUP(tbl_transaction[[#This Row],[Reference Number]],barang_keluar[],5,FALSE),""))</f>
        <v>Indomie Instant Food Variant 20</v>
      </c>
      <c r="F553">
        <f>IF(tbl_transaction[[#This Row],[Type]]="Inbound",VLOOKUP(tbl_transaction[[#This Row],[Reference Number]],barang_masuk[],6,FALSE),IF(tbl_transaction[[#This Row],[Type]]="Outbound",VLOOKUP(tbl_transaction[[#This Row],[Reference Number]],barang_keluar[],6,FALSE),""))</f>
        <v>40</v>
      </c>
      <c r="G553" t="str">
        <f>IF(tbl_transaction[[#This Row],[Type]]="Inbound",VLOOKUP(tbl_transaction[[#This Row],[Reference Number]],barang_masuk[],7,FALSE),IF(tbl_transaction[[#This Row],[Type]]="Outbound",VLOOKUP(tbl_transaction[[#This Row],[Reference Number]],barang_keluar[],7,FALSE),""))</f>
        <v>Pack</v>
      </c>
      <c r="H553" t="str">
        <f>IF(tbl_transaction[[#This Row],[Type]]="Inbound",VLOOKUP(tbl_transaction[[#This Row],[Reference Number]],barang_masuk[],3,FALSE),IF(tbl_transaction[[#This Row],[Type]]="Outbound",VLOOKUP(tbl_transaction[[#This Row],[Reference Number]],barang_keluar[],3,FALSE),""))</f>
        <v>PT Supplier 31</v>
      </c>
      <c r="I553" t="str">
        <f>IF(D553='Kartu Stok'!$B$2,COUNTIF($D$3:D553,'Kartu Stok'!$B$2),"")</f>
        <v/>
      </c>
      <c r="L553"/>
    </row>
    <row r="554" spans="1:12" ht="14.5" x14ac:dyDescent="0.35">
      <c r="A554" s="2" t="s">
        <v>1031</v>
      </c>
      <c r="B554" s="5">
        <f>IF(LEFT(tbl_transaction[[#This Row],[Reference Number]],2)="GR",VLOOKUP(tbl_transaction[[#This Row],[Reference Number]],barang_masuk[],2,FALSE),IF(LEFT(tbl_transaction[[#This Row],[Reference Number]],2)="DO",VLOOKUP(tbl_transaction[[#This Row],[Reference Number]],barang_keluar[],2,FALSE),""))</f>
        <v>46184</v>
      </c>
      <c r="C554" t="str">
        <f t="shared" si="8"/>
        <v>Inbound</v>
      </c>
      <c r="D554" t="str">
        <f>IF(tbl_transaction[[#This Row],[Type]]="Inbound",VLOOKUP(tbl_transaction[[#This Row],[Reference Number]],barang_masuk[],4,FALSE),IF(tbl_transaction[[#This Row],[Type]]="Outbound",VLOOKUP(tbl_transaction[[#This Row],[Reference Number]],barang_keluar[],4,FALSE),""))</f>
        <v>PER010</v>
      </c>
      <c r="E554" t="str">
        <f>IF(tbl_transaction[[#This Row],[Type]]="Inbound",VLOOKUP(tbl_transaction[[#This Row],[Reference Number]],barang_masuk[],5,FALSE),IF(tbl_transaction[[#This Row],[Type]]="Outbound",VLOOKUP(tbl_transaction[[#This Row],[Reference Number]],barang_keluar[],5,FALSE),""))</f>
        <v>Lifebuoy Personal Care Variant 10</v>
      </c>
      <c r="F554">
        <f>IF(tbl_transaction[[#This Row],[Type]]="Inbound",VLOOKUP(tbl_transaction[[#This Row],[Reference Number]],barang_masuk[],6,FALSE),IF(tbl_transaction[[#This Row],[Type]]="Outbound",VLOOKUP(tbl_transaction[[#This Row],[Reference Number]],barang_keluar[],6,FALSE),""))</f>
        <v>30</v>
      </c>
      <c r="G554" t="str">
        <f>IF(tbl_transaction[[#This Row],[Type]]="Inbound",VLOOKUP(tbl_transaction[[#This Row],[Reference Number]],barang_masuk[],7,FALSE),IF(tbl_transaction[[#This Row],[Type]]="Outbound",VLOOKUP(tbl_transaction[[#This Row],[Reference Number]],barang_keluar[],7,FALSE),""))</f>
        <v>Bottle</v>
      </c>
      <c r="H554" t="str">
        <f>IF(tbl_transaction[[#This Row],[Type]]="Inbound",VLOOKUP(tbl_transaction[[#This Row],[Reference Number]],barang_masuk[],3,FALSE),IF(tbl_transaction[[#This Row],[Type]]="Outbound",VLOOKUP(tbl_transaction[[#This Row],[Reference Number]],barang_keluar[],3,FALSE),""))</f>
        <v>PT Supplier 01</v>
      </c>
      <c r="I554" t="str">
        <f>IF(D554='Kartu Stok'!$B$2,COUNTIF($D$3:D554,'Kartu Stok'!$B$2),"")</f>
        <v/>
      </c>
      <c r="L554"/>
    </row>
    <row r="555" spans="1:12" ht="14.5" x14ac:dyDescent="0.35">
      <c r="A555" s="2" t="s">
        <v>1032</v>
      </c>
      <c r="B555" s="5">
        <f>IF(LEFT(tbl_transaction[[#This Row],[Reference Number]],2)="GR",VLOOKUP(tbl_transaction[[#This Row],[Reference Number]],barang_masuk[],2,FALSE),IF(LEFT(tbl_transaction[[#This Row],[Reference Number]],2)="DO",VLOOKUP(tbl_transaction[[#This Row],[Reference Number]],barang_keluar[],2,FALSE),""))</f>
        <v>46186</v>
      </c>
      <c r="C555" t="str">
        <f t="shared" si="8"/>
        <v>Inbound</v>
      </c>
      <c r="D555" t="str">
        <f>IF(tbl_transaction[[#This Row],[Type]]="Inbound",VLOOKUP(tbl_transaction[[#This Row],[Reference Number]],barang_masuk[],4,FALSE),IF(tbl_transaction[[#This Row],[Type]]="Outbound",VLOOKUP(tbl_transaction[[#This Row],[Reference Number]],barang_keluar[],4,FALSE),""))</f>
        <v>SNK002</v>
      </c>
      <c r="E555" t="str">
        <f>IF(tbl_transaction[[#This Row],[Type]]="Inbound",VLOOKUP(tbl_transaction[[#This Row],[Reference Number]],barang_masuk[],5,FALSE),IF(tbl_transaction[[#This Row],[Type]]="Outbound",VLOOKUP(tbl_transaction[[#This Row],[Reference Number]],barang_keluar[],5,FALSE),""))</f>
        <v>Qtela Snack Variant 2</v>
      </c>
      <c r="F555">
        <f>IF(tbl_transaction[[#This Row],[Type]]="Inbound",VLOOKUP(tbl_transaction[[#This Row],[Reference Number]],barang_masuk[],6,FALSE),IF(tbl_transaction[[#This Row],[Type]]="Outbound",VLOOKUP(tbl_transaction[[#This Row],[Reference Number]],barang_keluar[],6,FALSE),""))</f>
        <v>50</v>
      </c>
      <c r="G555" t="str">
        <f>IF(tbl_transaction[[#This Row],[Type]]="Inbound",VLOOKUP(tbl_transaction[[#This Row],[Reference Number]],barang_masuk[],7,FALSE),IF(tbl_transaction[[#This Row],[Type]]="Outbound",VLOOKUP(tbl_transaction[[#This Row],[Reference Number]],barang_keluar[],7,FALSE),""))</f>
        <v>Pack</v>
      </c>
      <c r="H555" t="str">
        <f>IF(tbl_transaction[[#This Row],[Type]]="Inbound",VLOOKUP(tbl_transaction[[#This Row],[Reference Number]],barang_masuk[],3,FALSE),IF(tbl_transaction[[#This Row],[Type]]="Outbound",VLOOKUP(tbl_transaction[[#This Row],[Reference Number]],barang_keluar[],3,FALSE),""))</f>
        <v>PT Supplier 11</v>
      </c>
      <c r="I555" t="str">
        <f>IF(D555='Kartu Stok'!$B$2,COUNTIF($D$3:D555,'Kartu Stok'!$B$2),"")</f>
        <v/>
      </c>
      <c r="L555"/>
    </row>
    <row r="556" spans="1:12" ht="14.5" x14ac:dyDescent="0.35">
      <c r="A556" s="2" t="s">
        <v>1033</v>
      </c>
      <c r="B556" s="5">
        <f>IF(LEFT(tbl_transaction[[#This Row],[Reference Number]],2)="GR",VLOOKUP(tbl_transaction[[#This Row],[Reference Number]],barang_masuk[],2,FALSE),IF(LEFT(tbl_transaction[[#This Row],[Reference Number]],2)="DO",VLOOKUP(tbl_transaction[[#This Row],[Reference Number]],barang_keluar[],2,FALSE),""))</f>
        <v>46116</v>
      </c>
      <c r="C556" t="str">
        <f t="shared" si="8"/>
        <v>Inbound</v>
      </c>
      <c r="D556" t="str">
        <f>IF(tbl_transaction[[#This Row],[Type]]="Inbound",VLOOKUP(tbl_transaction[[#This Row],[Reference Number]],barang_masuk[],4,FALSE),IF(tbl_transaction[[#This Row],[Type]]="Outbound",VLOOKUP(tbl_transaction[[#This Row],[Reference Number]],barang_keluar[],4,FALSE),""))</f>
        <v>HOM006</v>
      </c>
      <c r="E556" t="str">
        <f>IF(tbl_transaction[[#This Row],[Type]]="Inbound",VLOOKUP(tbl_transaction[[#This Row],[Reference Number]],barang_masuk[],5,FALSE),IF(tbl_transaction[[#This Row],[Type]]="Outbound",VLOOKUP(tbl_transaction[[#This Row],[Reference Number]],barang_keluar[],5,FALSE),""))</f>
        <v>Sunlight Home Care Variant 6</v>
      </c>
      <c r="F556">
        <f>IF(tbl_transaction[[#This Row],[Type]]="Inbound",VLOOKUP(tbl_transaction[[#This Row],[Reference Number]],barang_masuk[],6,FALSE),IF(tbl_transaction[[#This Row],[Type]]="Outbound",VLOOKUP(tbl_transaction[[#This Row],[Reference Number]],barang_keluar[],6,FALSE),""))</f>
        <v>120</v>
      </c>
      <c r="G556" t="str">
        <f>IF(tbl_transaction[[#This Row],[Type]]="Inbound",VLOOKUP(tbl_transaction[[#This Row],[Reference Number]],barang_masuk[],7,FALSE),IF(tbl_transaction[[#This Row],[Type]]="Outbound",VLOOKUP(tbl_transaction[[#This Row],[Reference Number]],barang_keluar[],7,FALSE),""))</f>
        <v>Pack</v>
      </c>
      <c r="H556" t="str">
        <f>IF(tbl_transaction[[#This Row],[Type]]="Inbound",VLOOKUP(tbl_transaction[[#This Row],[Reference Number]],barang_masuk[],3,FALSE),IF(tbl_transaction[[#This Row],[Type]]="Outbound",VLOOKUP(tbl_transaction[[#This Row],[Reference Number]],barang_keluar[],3,FALSE),""))</f>
        <v>PT Supplier 23</v>
      </c>
      <c r="I556" t="str">
        <f>IF(D556='Kartu Stok'!$B$2,COUNTIF($D$3:D556,'Kartu Stok'!$B$2),"")</f>
        <v/>
      </c>
      <c r="L556"/>
    </row>
    <row r="557" spans="1:12" ht="14.5" x14ac:dyDescent="0.35">
      <c r="A557" s="2" t="s">
        <v>1034</v>
      </c>
      <c r="B557" s="5">
        <f>IF(LEFT(tbl_transaction[[#This Row],[Reference Number]],2)="GR",VLOOKUP(tbl_transaction[[#This Row],[Reference Number]],barang_masuk[],2,FALSE),IF(LEFT(tbl_transaction[[#This Row],[Reference Number]],2)="DO",VLOOKUP(tbl_transaction[[#This Row],[Reference Number]],barang_keluar[],2,FALSE),""))</f>
        <v>46072</v>
      </c>
      <c r="C557" t="str">
        <f t="shared" si="8"/>
        <v>Inbound</v>
      </c>
      <c r="D557" t="str">
        <f>IF(tbl_transaction[[#This Row],[Type]]="Inbound",VLOOKUP(tbl_transaction[[#This Row],[Reference Number]],barang_masuk[],4,FALSE),IF(tbl_transaction[[#This Row],[Type]]="Outbound",VLOOKUP(tbl_transaction[[#This Row],[Reference Number]],barang_keluar[],4,FALSE),""))</f>
        <v>INS023</v>
      </c>
      <c r="E557" t="str">
        <f>IF(tbl_transaction[[#This Row],[Type]]="Inbound",VLOOKUP(tbl_transaction[[#This Row],[Reference Number]],barang_masuk[],5,FALSE),IF(tbl_transaction[[#This Row],[Type]]="Outbound",VLOOKUP(tbl_transaction[[#This Row],[Reference Number]],barang_keluar[],5,FALSE),""))</f>
        <v>Indomie Instant Food Variant 23</v>
      </c>
      <c r="F557">
        <f>IF(tbl_transaction[[#This Row],[Type]]="Inbound",VLOOKUP(tbl_transaction[[#This Row],[Reference Number]],barang_masuk[],6,FALSE),IF(tbl_transaction[[#This Row],[Type]]="Outbound",VLOOKUP(tbl_transaction[[#This Row],[Reference Number]],barang_keluar[],6,FALSE),""))</f>
        <v>120</v>
      </c>
      <c r="G557" t="str">
        <f>IF(tbl_transaction[[#This Row],[Type]]="Inbound",VLOOKUP(tbl_transaction[[#This Row],[Reference Number]],barang_masuk[],7,FALSE),IF(tbl_transaction[[#This Row],[Type]]="Outbound",VLOOKUP(tbl_transaction[[#This Row],[Reference Number]],barang_keluar[],7,FALSE),""))</f>
        <v>Pack</v>
      </c>
      <c r="H557" t="str">
        <f>IF(tbl_transaction[[#This Row],[Type]]="Inbound",VLOOKUP(tbl_transaction[[#This Row],[Reference Number]],barang_masuk[],3,FALSE),IF(tbl_transaction[[#This Row],[Type]]="Outbound",VLOOKUP(tbl_transaction[[#This Row],[Reference Number]],barang_keluar[],3,FALSE),""))</f>
        <v>PT Supplier 29</v>
      </c>
      <c r="I557" t="str">
        <f>IF(D557='Kartu Stok'!$B$2,COUNTIF($D$3:D557,'Kartu Stok'!$B$2),"")</f>
        <v/>
      </c>
      <c r="L557"/>
    </row>
    <row r="558" spans="1:12" ht="14.5" x14ac:dyDescent="0.35">
      <c r="A558" s="2" t="s">
        <v>1035</v>
      </c>
      <c r="B558" s="5">
        <f>IF(LEFT(tbl_transaction[[#This Row],[Reference Number]],2)="GR",VLOOKUP(tbl_transaction[[#This Row],[Reference Number]],barang_masuk[],2,FALSE),IF(LEFT(tbl_transaction[[#This Row],[Reference Number]],2)="DO",VLOOKUP(tbl_transaction[[#This Row],[Reference Number]],barang_keluar[],2,FALSE),""))</f>
        <v>46096</v>
      </c>
      <c r="C558" t="str">
        <f t="shared" si="8"/>
        <v>Inbound</v>
      </c>
      <c r="D558" t="str">
        <f>IF(tbl_transaction[[#This Row],[Type]]="Inbound",VLOOKUP(tbl_transaction[[#This Row],[Reference Number]],barang_masuk[],4,FALSE),IF(tbl_transaction[[#This Row],[Type]]="Outbound",VLOOKUP(tbl_transaction[[#This Row],[Reference Number]],barang_keluar[],4,FALSE),""))</f>
        <v>BAB006</v>
      </c>
      <c r="E558" t="str">
        <f>IF(tbl_transaction[[#This Row],[Type]]="Inbound",VLOOKUP(tbl_transaction[[#This Row],[Reference Number]],barang_masuk[],5,FALSE),IF(tbl_transaction[[#This Row],[Type]]="Outbound",VLOOKUP(tbl_transaction[[#This Row],[Reference Number]],barang_keluar[],5,FALSE),""))</f>
        <v>Zwitsal Baby Care Variant 6</v>
      </c>
      <c r="F558">
        <f>IF(tbl_transaction[[#This Row],[Type]]="Inbound",VLOOKUP(tbl_transaction[[#This Row],[Reference Number]],barang_masuk[],6,FALSE),IF(tbl_transaction[[#This Row],[Type]]="Outbound",VLOOKUP(tbl_transaction[[#This Row],[Reference Number]],barang_keluar[],6,FALSE),""))</f>
        <v>150</v>
      </c>
      <c r="G558" t="str">
        <f>IF(tbl_transaction[[#This Row],[Type]]="Inbound",VLOOKUP(tbl_transaction[[#This Row],[Reference Number]],barang_masuk[],7,FALSE),IF(tbl_transaction[[#This Row],[Type]]="Outbound",VLOOKUP(tbl_transaction[[#This Row],[Reference Number]],barang_keluar[],7,FALSE),""))</f>
        <v>Pack</v>
      </c>
      <c r="H558" t="str">
        <f>IF(tbl_transaction[[#This Row],[Type]]="Inbound",VLOOKUP(tbl_transaction[[#This Row],[Reference Number]],barang_masuk[],3,FALSE),IF(tbl_transaction[[#This Row],[Type]]="Outbound",VLOOKUP(tbl_transaction[[#This Row],[Reference Number]],barang_keluar[],3,FALSE),""))</f>
        <v>PT Supplier 23</v>
      </c>
      <c r="I558" t="str">
        <f>IF(D558='Kartu Stok'!$B$2,COUNTIF($D$3:D558,'Kartu Stok'!$B$2),"")</f>
        <v/>
      </c>
      <c r="L558"/>
    </row>
    <row r="559" spans="1:12" ht="14.5" x14ac:dyDescent="0.35">
      <c r="A559" s="2" t="s">
        <v>1036</v>
      </c>
      <c r="B559" s="5">
        <f>IF(LEFT(tbl_transaction[[#This Row],[Reference Number]],2)="GR",VLOOKUP(tbl_transaction[[#This Row],[Reference Number]],barang_masuk[],2,FALSE),IF(LEFT(tbl_transaction[[#This Row],[Reference Number]],2)="DO",VLOOKUP(tbl_transaction[[#This Row],[Reference Number]],barang_keluar[],2,FALSE),""))</f>
        <v>46128</v>
      </c>
      <c r="C559" t="str">
        <f t="shared" si="8"/>
        <v>Inbound</v>
      </c>
      <c r="D559" t="str">
        <f>IF(tbl_transaction[[#This Row],[Type]]="Inbound",VLOOKUP(tbl_transaction[[#This Row],[Reference Number]],barang_masuk[],4,FALSE),IF(tbl_transaction[[#This Row],[Type]]="Outbound",VLOOKUP(tbl_transaction[[#This Row],[Reference Number]],barang_keluar[],4,FALSE),""))</f>
        <v>INS014</v>
      </c>
      <c r="E559" t="str">
        <f>IF(tbl_transaction[[#This Row],[Type]]="Inbound",VLOOKUP(tbl_transaction[[#This Row],[Reference Number]],barang_masuk[],5,FALSE),IF(tbl_transaction[[#This Row],[Type]]="Outbound",VLOOKUP(tbl_transaction[[#This Row],[Reference Number]],barang_keluar[],5,FALSE),""))</f>
        <v>Indomie Instant Food Variant 14</v>
      </c>
      <c r="F559">
        <f>IF(tbl_transaction[[#This Row],[Type]]="Inbound",VLOOKUP(tbl_transaction[[#This Row],[Reference Number]],barang_masuk[],6,FALSE),IF(tbl_transaction[[#This Row],[Type]]="Outbound",VLOOKUP(tbl_transaction[[#This Row],[Reference Number]],barang_keluar[],6,FALSE),""))</f>
        <v>120</v>
      </c>
      <c r="G559" t="str">
        <f>IF(tbl_transaction[[#This Row],[Type]]="Inbound",VLOOKUP(tbl_transaction[[#This Row],[Reference Number]],barang_masuk[],7,FALSE),IF(tbl_transaction[[#This Row],[Type]]="Outbound",VLOOKUP(tbl_transaction[[#This Row],[Reference Number]],barang_keluar[],7,FALSE),""))</f>
        <v>Pack</v>
      </c>
      <c r="H559" t="str">
        <f>IF(tbl_transaction[[#This Row],[Type]]="Inbound",VLOOKUP(tbl_transaction[[#This Row],[Reference Number]],barang_masuk[],3,FALSE),IF(tbl_transaction[[#This Row],[Type]]="Outbound",VLOOKUP(tbl_transaction[[#This Row],[Reference Number]],barang_keluar[],3,FALSE),""))</f>
        <v>PT Supplier 08</v>
      </c>
      <c r="I559" t="str">
        <f>IF(D559='Kartu Stok'!$B$2,COUNTIF($D$3:D559,'Kartu Stok'!$B$2),"")</f>
        <v/>
      </c>
      <c r="L559"/>
    </row>
    <row r="560" spans="1:12" ht="14.5" x14ac:dyDescent="0.35">
      <c r="A560" s="2" t="s">
        <v>1037</v>
      </c>
      <c r="B560" s="5">
        <f>IF(LEFT(tbl_transaction[[#This Row],[Reference Number]],2)="GR",VLOOKUP(tbl_transaction[[#This Row],[Reference Number]],barang_masuk[],2,FALSE),IF(LEFT(tbl_transaction[[#This Row],[Reference Number]],2)="DO",VLOOKUP(tbl_transaction[[#This Row],[Reference Number]],barang_keluar[],2,FALSE),""))</f>
        <v>46156</v>
      </c>
      <c r="C560" t="str">
        <f t="shared" si="8"/>
        <v>Inbound</v>
      </c>
      <c r="D560" t="str">
        <f>IF(tbl_transaction[[#This Row],[Type]]="Inbound",VLOOKUP(tbl_transaction[[#This Row],[Reference Number]],barang_masuk[],4,FALSE),IF(tbl_transaction[[#This Row],[Type]]="Outbound",VLOOKUP(tbl_transaction[[#This Row],[Reference Number]],barang_keluar[],4,FALSE),""))</f>
        <v>HOM007</v>
      </c>
      <c r="E560" t="str">
        <f>IF(tbl_transaction[[#This Row],[Type]]="Inbound",VLOOKUP(tbl_transaction[[#This Row],[Reference Number]],barang_masuk[],5,FALSE),IF(tbl_transaction[[#This Row],[Type]]="Outbound",VLOOKUP(tbl_transaction[[#This Row],[Reference Number]],barang_keluar[],5,FALSE),""))</f>
        <v>Sunlight Home Care Variant 7</v>
      </c>
      <c r="F560">
        <f>IF(tbl_transaction[[#This Row],[Type]]="Inbound",VLOOKUP(tbl_transaction[[#This Row],[Reference Number]],barang_masuk[],6,FALSE),IF(tbl_transaction[[#This Row],[Type]]="Outbound",VLOOKUP(tbl_transaction[[#This Row],[Reference Number]],barang_keluar[],6,FALSE),""))</f>
        <v>50</v>
      </c>
      <c r="G560" t="str">
        <f>IF(tbl_transaction[[#This Row],[Type]]="Inbound",VLOOKUP(tbl_transaction[[#This Row],[Reference Number]],barang_masuk[],7,FALSE),IF(tbl_transaction[[#This Row],[Type]]="Outbound",VLOOKUP(tbl_transaction[[#This Row],[Reference Number]],barang_keluar[],7,FALSE),""))</f>
        <v>Pack</v>
      </c>
      <c r="H560" t="str">
        <f>IF(tbl_transaction[[#This Row],[Type]]="Inbound",VLOOKUP(tbl_transaction[[#This Row],[Reference Number]],barang_masuk[],3,FALSE),IF(tbl_transaction[[#This Row],[Type]]="Outbound",VLOOKUP(tbl_transaction[[#This Row],[Reference Number]],barang_keluar[],3,FALSE),""))</f>
        <v>PT Supplier 27</v>
      </c>
      <c r="I560" t="str">
        <f>IF(D560='Kartu Stok'!$B$2,COUNTIF($D$3:D560,'Kartu Stok'!$B$2),"")</f>
        <v/>
      </c>
      <c r="L560"/>
    </row>
    <row r="561" spans="1:12" ht="14.5" x14ac:dyDescent="0.35">
      <c r="A561" s="2" t="s">
        <v>1038</v>
      </c>
      <c r="B561" s="5">
        <f>IF(LEFT(tbl_transaction[[#This Row],[Reference Number]],2)="GR",VLOOKUP(tbl_transaction[[#This Row],[Reference Number]],barang_masuk[],2,FALSE),IF(LEFT(tbl_transaction[[#This Row],[Reference Number]],2)="DO",VLOOKUP(tbl_transaction[[#This Row],[Reference Number]],barang_keluar[],2,FALSE),""))</f>
        <v>46075</v>
      </c>
      <c r="C561" t="str">
        <f t="shared" si="8"/>
        <v>Inbound</v>
      </c>
      <c r="D561" t="str">
        <f>IF(tbl_transaction[[#This Row],[Type]]="Inbound",VLOOKUP(tbl_transaction[[#This Row],[Reference Number]],barang_masuk[],4,FALSE),IF(tbl_transaction[[#This Row],[Type]]="Outbound",VLOOKUP(tbl_transaction[[#This Row],[Reference Number]],barang_keluar[],4,FALSE),""))</f>
        <v>DAR002</v>
      </c>
      <c r="E561" t="str">
        <f>IF(tbl_transaction[[#This Row],[Type]]="Inbound",VLOOKUP(tbl_transaction[[#This Row],[Reference Number]],barang_masuk[],5,FALSE),IF(tbl_transaction[[#This Row],[Type]]="Outbound",VLOOKUP(tbl_transaction[[#This Row],[Reference Number]],barang_keluar[],5,FALSE),""))</f>
        <v>Indomilk Dairy Variant 2</v>
      </c>
      <c r="F561">
        <f>IF(tbl_transaction[[#This Row],[Type]]="Inbound",VLOOKUP(tbl_transaction[[#This Row],[Reference Number]],barang_masuk[],6,FALSE),IF(tbl_transaction[[#This Row],[Type]]="Outbound",VLOOKUP(tbl_transaction[[#This Row],[Reference Number]],barang_keluar[],6,FALSE),""))</f>
        <v>60</v>
      </c>
      <c r="G561" t="str">
        <f>IF(tbl_transaction[[#This Row],[Type]]="Inbound",VLOOKUP(tbl_transaction[[#This Row],[Reference Number]],barang_masuk[],7,FALSE),IF(tbl_transaction[[#This Row],[Type]]="Outbound",VLOOKUP(tbl_transaction[[#This Row],[Reference Number]],barang_keluar[],7,FALSE),""))</f>
        <v>Box</v>
      </c>
      <c r="H561" t="str">
        <f>IF(tbl_transaction[[#This Row],[Type]]="Inbound",VLOOKUP(tbl_transaction[[#This Row],[Reference Number]],barang_masuk[],3,FALSE),IF(tbl_transaction[[#This Row],[Type]]="Outbound",VLOOKUP(tbl_transaction[[#This Row],[Reference Number]],barang_keluar[],3,FALSE),""))</f>
        <v>PT Supplier 28</v>
      </c>
      <c r="I561" t="str">
        <f>IF(D561='Kartu Stok'!$B$2,COUNTIF($D$3:D561,'Kartu Stok'!$B$2),"")</f>
        <v/>
      </c>
      <c r="L561"/>
    </row>
    <row r="562" spans="1:12" ht="14.5" x14ac:dyDescent="0.35">
      <c r="A562" s="2" t="s">
        <v>1039</v>
      </c>
      <c r="B562" s="5">
        <f>IF(LEFT(tbl_transaction[[#This Row],[Reference Number]],2)="GR",VLOOKUP(tbl_transaction[[#This Row],[Reference Number]],barang_masuk[],2,FALSE),IF(LEFT(tbl_transaction[[#This Row],[Reference Number]],2)="DO",VLOOKUP(tbl_transaction[[#This Row],[Reference Number]],barang_keluar[],2,FALSE),""))</f>
        <v>46076</v>
      </c>
      <c r="C562" t="str">
        <f t="shared" si="8"/>
        <v>Inbound</v>
      </c>
      <c r="D562" t="str">
        <f>IF(tbl_transaction[[#This Row],[Type]]="Inbound",VLOOKUP(tbl_transaction[[#This Row],[Reference Number]],barang_masuk[],4,FALSE),IF(tbl_transaction[[#This Row],[Type]]="Outbound",VLOOKUP(tbl_transaction[[#This Row],[Reference Number]],barang_keluar[],4,FALSE),""))</f>
        <v>HOM009</v>
      </c>
      <c r="E562" t="str">
        <f>IF(tbl_transaction[[#This Row],[Type]]="Inbound",VLOOKUP(tbl_transaction[[#This Row],[Reference Number]],barang_masuk[],5,FALSE),IF(tbl_transaction[[#This Row],[Type]]="Outbound",VLOOKUP(tbl_transaction[[#This Row],[Reference Number]],barang_keluar[],5,FALSE),""))</f>
        <v>Molto Home Care Variant 9</v>
      </c>
      <c r="F562">
        <f>IF(tbl_transaction[[#This Row],[Type]]="Inbound",VLOOKUP(tbl_transaction[[#This Row],[Reference Number]],barang_masuk[],6,FALSE),IF(tbl_transaction[[#This Row],[Type]]="Outbound",VLOOKUP(tbl_transaction[[#This Row],[Reference Number]],barang_keluar[],6,FALSE),""))</f>
        <v>40</v>
      </c>
      <c r="G562" t="str">
        <f>IF(tbl_transaction[[#This Row],[Type]]="Inbound",VLOOKUP(tbl_transaction[[#This Row],[Reference Number]],barang_masuk[],7,FALSE),IF(tbl_transaction[[#This Row],[Type]]="Outbound",VLOOKUP(tbl_transaction[[#This Row],[Reference Number]],barang_keluar[],7,FALSE),""))</f>
        <v>Pack</v>
      </c>
      <c r="H562" t="str">
        <f>IF(tbl_transaction[[#This Row],[Type]]="Inbound",VLOOKUP(tbl_transaction[[#This Row],[Reference Number]],barang_masuk[],3,FALSE),IF(tbl_transaction[[#This Row],[Type]]="Outbound",VLOOKUP(tbl_transaction[[#This Row],[Reference Number]],barang_keluar[],3,FALSE),""))</f>
        <v>PT Supplier 06</v>
      </c>
      <c r="I562" t="str">
        <f>IF(D562='Kartu Stok'!$B$2,COUNTIF($D$3:D562,'Kartu Stok'!$B$2),"")</f>
        <v/>
      </c>
      <c r="L562"/>
    </row>
    <row r="563" spans="1:12" ht="14.5" x14ac:dyDescent="0.35">
      <c r="A563" s="2" t="s">
        <v>1040</v>
      </c>
      <c r="B563" s="5">
        <f>IF(LEFT(tbl_transaction[[#This Row],[Reference Number]],2)="GR",VLOOKUP(tbl_transaction[[#This Row],[Reference Number]],barang_masuk[],2,FALSE),IF(LEFT(tbl_transaction[[#This Row],[Reference Number]],2)="DO",VLOOKUP(tbl_transaction[[#This Row],[Reference Number]],barang_keluar[],2,FALSE),""))</f>
        <v>46052</v>
      </c>
      <c r="C563" t="str">
        <f t="shared" si="8"/>
        <v>Inbound</v>
      </c>
      <c r="D563" t="str">
        <f>IF(tbl_transaction[[#This Row],[Type]]="Inbound",VLOOKUP(tbl_transaction[[#This Row],[Reference Number]],barang_masuk[],4,FALSE),IF(tbl_transaction[[#This Row],[Type]]="Outbound",VLOOKUP(tbl_transaction[[#This Row],[Reference Number]],barang_keluar[],4,FALSE),""))</f>
        <v>DAR002</v>
      </c>
      <c r="E563" t="str">
        <f>IF(tbl_transaction[[#This Row],[Type]]="Inbound",VLOOKUP(tbl_transaction[[#This Row],[Reference Number]],barang_masuk[],5,FALSE),IF(tbl_transaction[[#This Row],[Type]]="Outbound",VLOOKUP(tbl_transaction[[#This Row],[Reference Number]],barang_keluar[],5,FALSE),""))</f>
        <v>Indomilk Dairy Variant 2</v>
      </c>
      <c r="F563">
        <f>IF(tbl_transaction[[#This Row],[Type]]="Inbound",VLOOKUP(tbl_transaction[[#This Row],[Reference Number]],barang_masuk[],6,FALSE),IF(tbl_transaction[[#This Row],[Type]]="Outbound",VLOOKUP(tbl_transaction[[#This Row],[Reference Number]],barang_keluar[],6,FALSE),""))</f>
        <v>40</v>
      </c>
      <c r="G563" t="str">
        <f>IF(tbl_transaction[[#This Row],[Type]]="Inbound",VLOOKUP(tbl_transaction[[#This Row],[Reference Number]],barang_masuk[],7,FALSE),IF(tbl_transaction[[#This Row],[Type]]="Outbound",VLOOKUP(tbl_transaction[[#This Row],[Reference Number]],barang_keluar[],7,FALSE),""))</f>
        <v>Box</v>
      </c>
      <c r="H563" t="str">
        <f>IF(tbl_transaction[[#This Row],[Type]]="Inbound",VLOOKUP(tbl_transaction[[#This Row],[Reference Number]],barang_masuk[],3,FALSE),IF(tbl_transaction[[#This Row],[Type]]="Outbound",VLOOKUP(tbl_transaction[[#This Row],[Reference Number]],barang_keluar[],3,FALSE),""))</f>
        <v>PT Supplier 28</v>
      </c>
      <c r="I563" t="str">
        <f>IF(D563='Kartu Stok'!$B$2,COUNTIF($D$3:D563,'Kartu Stok'!$B$2),"")</f>
        <v/>
      </c>
      <c r="L563"/>
    </row>
    <row r="564" spans="1:12" ht="14.5" x14ac:dyDescent="0.35">
      <c r="A564" s="2" t="s">
        <v>1041</v>
      </c>
      <c r="B564" s="5">
        <f>IF(LEFT(tbl_transaction[[#This Row],[Reference Number]],2)="GR",VLOOKUP(tbl_transaction[[#This Row],[Reference Number]],barang_masuk[],2,FALSE),IF(LEFT(tbl_transaction[[#This Row],[Reference Number]],2)="DO",VLOOKUP(tbl_transaction[[#This Row],[Reference Number]],barang_keluar[],2,FALSE),""))</f>
        <v>46059</v>
      </c>
      <c r="C564" t="str">
        <f t="shared" si="8"/>
        <v>Inbound</v>
      </c>
      <c r="D564" t="str">
        <f>IF(tbl_transaction[[#This Row],[Type]]="Inbound",VLOOKUP(tbl_transaction[[#This Row],[Reference Number]],barang_masuk[],4,FALSE),IF(tbl_transaction[[#This Row],[Type]]="Outbound",VLOOKUP(tbl_transaction[[#This Row],[Reference Number]],barang_keluar[],4,FALSE),""))</f>
        <v>DAR014</v>
      </c>
      <c r="E564" t="str">
        <f>IF(tbl_transaction[[#This Row],[Type]]="Inbound",VLOOKUP(tbl_transaction[[#This Row],[Reference Number]],barang_masuk[],5,FALSE),IF(tbl_transaction[[#This Row],[Type]]="Outbound",VLOOKUP(tbl_transaction[[#This Row],[Reference Number]],barang_keluar[],5,FALSE),""))</f>
        <v>Indomilk Dairy Variant 14</v>
      </c>
      <c r="F564">
        <f>IF(tbl_transaction[[#This Row],[Type]]="Inbound",VLOOKUP(tbl_transaction[[#This Row],[Reference Number]],barang_masuk[],6,FALSE),IF(tbl_transaction[[#This Row],[Type]]="Outbound",VLOOKUP(tbl_transaction[[#This Row],[Reference Number]],barang_keluar[],6,FALSE),""))</f>
        <v>150</v>
      </c>
      <c r="G564" t="str">
        <f>IF(tbl_transaction[[#This Row],[Type]]="Inbound",VLOOKUP(tbl_transaction[[#This Row],[Reference Number]],barang_masuk[],7,FALSE),IF(tbl_transaction[[#This Row],[Type]]="Outbound",VLOOKUP(tbl_transaction[[#This Row],[Reference Number]],barang_keluar[],7,FALSE),""))</f>
        <v>Box</v>
      </c>
      <c r="H564" t="str">
        <f>IF(tbl_transaction[[#This Row],[Type]]="Inbound",VLOOKUP(tbl_transaction[[#This Row],[Reference Number]],barang_masuk[],3,FALSE),IF(tbl_transaction[[#This Row],[Type]]="Outbound",VLOOKUP(tbl_transaction[[#This Row],[Reference Number]],barang_keluar[],3,FALSE),""))</f>
        <v>PT Supplier 16</v>
      </c>
      <c r="I564" t="str">
        <f>IF(D564='Kartu Stok'!$B$2,COUNTIF($D$3:D564,'Kartu Stok'!$B$2),"")</f>
        <v/>
      </c>
      <c r="L564"/>
    </row>
    <row r="565" spans="1:12" ht="14.5" x14ac:dyDescent="0.35">
      <c r="A565" s="2" t="s">
        <v>1042</v>
      </c>
      <c r="B565" s="5">
        <f>IF(LEFT(tbl_transaction[[#This Row],[Reference Number]],2)="GR",VLOOKUP(tbl_transaction[[#This Row],[Reference Number]],barang_masuk[],2,FALSE),IF(LEFT(tbl_transaction[[#This Row],[Reference Number]],2)="DO",VLOOKUP(tbl_transaction[[#This Row],[Reference Number]],barang_keluar[],2,FALSE),""))</f>
        <v>46070</v>
      </c>
      <c r="C565" t="str">
        <f t="shared" si="8"/>
        <v>Inbound</v>
      </c>
      <c r="D565" t="str">
        <f>IF(tbl_transaction[[#This Row],[Type]]="Inbound",VLOOKUP(tbl_transaction[[#This Row],[Reference Number]],barang_masuk[],4,FALSE),IF(tbl_transaction[[#This Row],[Type]]="Outbound",VLOOKUP(tbl_transaction[[#This Row],[Reference Number]],barang_keluar[],4,FALSE),""))</f>
        <v>HOM023</v>
      </c>
      <c r="E565" t="str">
        <f>IF(tbl_transaction[[#This Row],[Type]]="Inbound",VLOOKUP(tbl_transaction[[#This Row],[Reference Number]],barang_masuk[],5,FALSE),IF(tbl_transaction[[#This Row],[Type]]="Outbound",VLOOKUP(tbl_transaction[[#This Row],[Reference Number]],barang_keluar[],5,FALSE),""))</f>
        <v>Rinso Home Care Variant 23</v>
      </c>
      <c r="F565">
        <f>IF(tbl_transaction[[#This Row],[Type]]="Inbound",VLOOKUP(tbl_transaction[[#This Row],[Reference Number]],barang_masuk[],6,FALSE),IF(tbl_transaction[[#This Row],[Type]]="Outbound",VLOOKUP(tbl_transaction[[#This Row],[Reference Number]],barang_keluar[],6,FALSE),""))</f>
        <v>20</v>
      </c>
      <c r="G565" t="str">
        <f>IF(tbl_transaction[[#This Row],[Type]]="Inbound",VLOOKUP(tbl_transaction[[#This Row],[Reference Number]],barang_masuk[],7,FALSE),IF(tbl_transaction[[#This Row],[Type]]="Outbound",VLOOKUP(tbl_transaction[[#This Row],[Reference Number]],barang_keluar[],7,FALSE),""))</f>
        <v>Pack</v>
      </c>
      <c r="H565" t="str">
        <f>IF(tbl_transaction[[#This Row],[Type]]="Inbound",VLOOKUP(tbl_transaction[[#This Row],[Reference Number]],barang_masuk[],3,FALSE),IF(tbl_transaction[[#This Row],[Type]]="Outbound",VLOOKUP(tbl_transaction[[#This Row],[Reference Number]],barang_keluar[],3,FALSE),""))</f>
        <v>PT Supplier 30</v>
      </c>
      <c r="I565" t="str">
        <f>IF(D565='Kartu Stok'!$B$2,COUNTIF($D$3:D565,'Kartu Stok'!$B$2),"")</f>
        <v/>
      </c>
      <c r="L565"/>
    </row>
    <row r="566" spans="1:12" ht="14.5" x14ac:dyDescent="0.35">
      <c r="A566" s="2" t="s">
        <v>1043</v>
      </c>
      <c r="B566" s="5">
        <f>IF(LEFT(tbl_transaction[[#This Row],[Reference Number]],2)="GR",VLOOKUP(tbl_transaction[[#This Row],[Reference Number]],barang_masuk[],2,FALSE),IF(LEFT(tbl_transaction[[#This Row],[Reference Number]],2)="DO",VLOOKUP(tbl_transaction[[#This Row],[Reference Number]],barang_keluar[],2,FALSE),""))</f>
        <v>46101</v>
      </c>
      <c r="C566" t="str">
        <f t="shared" si="8"/>
        <v>Inbound</v>
      </c>
      <c r="D566" t="str">
        <f>IF(tbl_transaction[[#This Row],[Type]]="Inbound",VLOOKUP(tbl_transaction[[#This Row],[Reference Number]],barang_masuk[],4,FALSE),IF(tbl_transaction[[#This Row],[Type]]="Outbound",VLOOKUP(tbl_transaction[[#This Row],[Reference Number]],barang_keluar[],4,FALSE),""))</f>
        <v>SNK032</v>
      </c>
      <c r="E566" t="str">
        <f>IF(tbl_transaction[[#This Row],[Type]]="Inbound",VLOOKUP(tbl_transaction[[#This Row],[Reference Number]],barang_masuk[],5,FALSE),IF(tbl_transaction[[#This Row],[Type]]="Outbound",VLOOKUP(tbl_transaction[[#This Row],[Reference Number]],barang_keluar[],5,FALSE),""))</f>
        <v>Qtela Snack Variant 32</v>
      </c>
      <c r="F566">
        <f>IF(tbl_transaction[[#This Row],[Type]]="Inbound",VLOOKUP(tbl_transaction[[#This Row],[Reference Number]],barang_masuk[],6,FALSE),IF(tbl_transaction[[#This Row],[Type]]="Outbound",VLOOKUP(tbl_transaction[[#This Row],[Reference Number]],barang_keluar[],6,FALSE),""))</f>
        <v>100</v>
      </c>
      <c r="G566" t="str">
        <f>IF(tbl_transaction[[#This Row],[Type]]="Inbound",VLOOKUP(tbl_transaction[[#This Row],[Reference Number]],barang_masuk[],7,FALSE),IF(tbl_transaction[[#This Row],[Type]]="Outbound",VLOOKUP(tbl_transaction[[#This Row],[Reference Number]],barang_keluar[],7,FALSE),""))</f>
        <v>Pack</v>
      </c>
      <c r="H566" t="str">
        <f>IF(tbl_transaction[[#This Row],[Type]]="Inbound",VLOOKUP(tbl_transaction[[#This Row],[Reference Number]],barang_masuk[],3,FALSE),IF(tbl_transaction[[#This Row],[Type]]="Outbound",VLOOKUP(tbl_transaction[[#This Row],[Reference Number]],barang_keluar[],3,FALSE),""))</f>
        <v>PT Supplier 32</v>
      </c>
      <c r="I566" t="str">
        <f>IF(D566='Kartu Stok'!$B$2,COUNTIF($D$3:D566,'Kartu Stok'!$B$2),"")</f>
        <v/>
      </c>
      <c r="L566"/>
    </row>
    <row r="567" spans="1:12" ht="14.5" x14ac:dyDescent="0.35">
      <c r="A567" s="2" t="s">
        <v>1044</v>
      </c>
      <c r="B567" s="5">
        <f>IF(LEFT(tbl_transaction[[#This Row],[Reference Number]],2)="GR",VLOOKUP(tbl_transaction[[#This Row],[Reference Number]],barang_masuk[],2,FALSE),IF(LEFT(tbl_transaction[[#This Row],[Reference Number]],2)="DO",VLOOKUP(tbl_transaction[[#This Row],[Reference Number]],barang_keluar[],2,FALSE),""))</f>
        <v>46175</v>
      </c>
      <c r="C567" t="str">
        <f t="shared" si="8"/>
        <v>Inbound</v>
      </c>
      <c r="D567" t="str">
        <f>IF(tbl_transaction[[#This Row],[Type]]="Inbound",VLOOKUP(tbl_transaction[[#This Row],[Reference Number]],barang_masuk[],4,FALSE),IF(tbl_transaction[[#This Row],[Type]]="Outbound",VLOOKUP(tbl_transaction[[#This Row],[Reference Number]],barang_keluar[],4,FALSE),""))</f>
        <v>SNK003</v>
      </c>
      <c r="E567" t="str">
        <f>IF(tbl_transaction[[#This Row],[Type]]="Inbound",VLOOKUP(tbl_transaction[[#This Row],[Reference Number]],barang_masuk[],5,FALSE),IF(tbl_transaction[[#This Row],[Type]]="Outbound",VLOOKUP(tbl_transaction[[#This Row],[Reference Number]],barang_keluar[],5,FALSE),""))</f>
        <v>Qtela Snack Variant 3</v>
      </c>
      <c r="F567">
        <f>IF(tbl_transaction[[#This Row],[Type]]="Inbound",VLOOKUP(tbl_transaction[[#This Row],[Reference Number]],barang_masuk[],6,FALSE),IF(tbl_transaction[[#This Row],[Type]]="Outbound",VLOOKUP(tbl_transaction[[#This Row],[Reference Number]],barang_keluar[],6,FALSE),""))</f>
        <v>30</v>
      </c>
      <c r="G567" t="str">
        <f>IF(tbl_transaction[[#This Row],[Type]]="Inbound",VLOOKUP(tbl_transaction[[#This Row],[Reference Number]],barang_masuk[],7,FALSE),IF(tbl_transaction[[#This Row],[Type]]="Outbound",VLOOKUP(tbl_transaction[[#This Row],[Reference Number]],barang_keluar[],7,FALSE),""))</f>
        <v>Pack</v>
      </c>
      <c r="H567" t="str">
        <f>IF(tbl_transaction[[#This Row],[Type]]="Inbound",VLOOKUP(tbl_transaction[[#This Row],[Reference Number]],barang_masuk[],3,FALSE),IF(tbl_transaction[[#This Row],[Type]]="Outbound",VLOOKUP(tbl_transaction[[#This Row],[Reference Number]],barang_keluar[],3,FALSE),""))</f>
        <v>PT Supplier 34</v>
      </c>
      <c r="I567" t="str">
        <f>IF(D567='Kartu Stok'!$B$2,COUNTIF($D$3:D567,'Kartu Stok'!$B$2),"")</f>
        <v/>
      </c>
      <c r="L567"/>
    </row>
    <row r="568" spans="1:12" ht="14.5" x14ac:dyDescent="0.35">
      <c r="A568" s="2" t="s">
        <v>1045</v>
      </c>
      <c r="B568" s="5">
        <f>IF(LEFT(tbl_transaction[[#This Row],[Reference Number]],2)="GR",VLOOKUP(tbl_transaction[[#This Row],[Reference Number]],barang_masuk[],2,FALSE),IF(LEFT(tbl_transaction[[#This Row],[Reference Number]],2)="DO",VLOOKUP(tbl_transaction[[#This Row],[Reference Number]],barang_keluar[],2,FALSE),""))</f>
        <v>46047</v>
      </c>
      <c r="C568" t="str">
        <f t="shared" si="8"/>
        <v>Inbound</v>
      </c>
      <c r="D568" t="str">
        <f>IF(tbl_transaction[[#This Row],[Type]]="Inbound",VLOOKUP(tbl_transaction[[#This Row],[Reference Number]],barang_masuk[],4,FALSE),IF(tbl_transaction[[#This Row],[Type]]="Outbound",VLOOKUP(tbl_transaction[[#This Row],[Reference Number]],barang_keluar[],4,FALSE),""))</f>
        <v>BAB020</v>
      </c>
      <c r="E568" t="str">
        <f>IF(tbl_transaction[[#This Row],[Type]]="Inbound",VLOOKUP(tbl_transaction[[#This Row],[Reference Number]],barang_masuk[],5,FALSE),IF(tbl_transaction[[#This Row],[Type]]="Outbound",VLOOKUP(tbl_transaction[[#This Row],[Reference Number]],barang_keluar[],5,FALSE),""))</f>
        <v>Zwitsal Baby Care Variant 20</v>
      </c>
      <c r="F568">
        <f>IF(tbl_transaction[[#This Row],[Type]]="Inbound",VLOOKUP(tbl_transaction[[#This Row],[Reference Number]],barang_masuk[],6,FALSE),IF(tbl_transaction[[#This Row],[Type]]="Outbound",VLOOKUP(tbl_transaction[[#This Row],[Reference Number]],barang_keluar[],6,FALSE),""))</f>
        <v>120</v>
      </c>
      <c r="G568" t="str">
        <f>IF(tbl_transaction[[#This Row],[Type]]="Inbound",VLOOKUP(tbl_transaction[[#This Row],[Reference Number]],barang_masuk[],7,FALSE),IF(tbl_transaction[[#This Row],[Type]]="Outbound",VLOOKUP(tbl_transaction[[#This Row],[Reference Number]],barang_keluar[],7,FALSE),""))</f>
        <v>Pack</v>
      </c>
      <c r="H568" t="str">
        <f>IF(tbl_transaction[[#This Row],[Type]]="Inbound",VLOOKUP(tbl_transaction[[#This Row],[Reference Number]],barang_masuk[],3,FALSE),IF(tbl_transaction[[#This Row],[Type]]="Outbound",VLOOKUP(tbl_transaction[[#This Row],[Reference Number]],barang_keluar[],3,FALSE),""))</f>
        <v>PT Supplier 11</v>
      </c>
      <c r="I568" t="str">
        <f>IF(D568='Kartu Stok'!$B$2,COUNTIF($D$3:D568,'Kartu Stok'!$B$2),"")</f>
        <v/>
      </c>
      <c r="L568"/>
    </row>
    <row r="569" spans="1:12" ht="14.5" x14ac:dyDescent="0.35">
      <c r="A569" s="2" t="s">
        <v>1046</v>
      </c>
      <c r="B569" s="5">
        <f>IF(LEFT(tbl_transaction[[#This Row],[Reference Number]],2)="GR",VLOOKUP(tbl_transaction[[#This Row],[Reference Number]],barang_masuk[],2,FALSE),IF(LEFT(tbl_transaction[[#This Row],[Reference Number]],2)="DO",VLOOKUP(tbl_transaction[[#This Row],[Reference Number]],barang_keluar[],2,FALSE),""))</f>
        <v>46104</v>
      </c>
      <c r="C569" t="str">
        <f t="shared" si="8"/>
        <v>Inbound</v>
      </c>
      <c r="D569" t="str">
        <f>IF(tbl_transaction[[#This Row],[Type]]="Inbound",VLOOKUP(tbl_transaction[[#This Row],[Reference Number]],barang_masuk[],4,FALSE),IF(tbl_transaction[[#This Row],[Type]]="Outbound",VLOOKUP(tbl_transaction[[#This Row],[Reference Number]],barang_keluar[],4,FALSE),""))</f>
        <v>SNK006</v>
      </c>
      <c r="E569" t="str">
        <f>IF(tbl_transaction[[#This Row],[Type]]="Inbound",VLOOKUP(tbl_transaction[[#This Row],[Reference Number]],barang_masuk[],5,FALSE),IF(tbl_transaction[[#This Row],[Type]]="Outbound",VLOOKUP(tbl_transaction[[#This Row],[Reference Number]],barang_keluar[],5,FALSE),""))</f>
        <v>Taro Snack Variant 6</v>
      </c>
      <c r="F569">
        <f>IF(tbl_transaction[[#This Row],[Type]]="Inbound",VLOOKUP(tbl_transaction[[#This Row],[Reference Number]],barang_masuk[],6,FALSE),IF(tbl_transaction[[#This Row],[Type]]="Outbound",VLOOKUP(tbl_transaction[[#This Row],[Reference Number]],barang_keluar[],6,FALSE),""))</f>
        <v>30</v>
      </c>
      <c r="G569" t="str">
        <f>IF(tbl_transaction[[#This Row],[Type]]="Inbound",VLOOKUP(tbl_transaction[[#This Row],[Reference Number]],barang_masuk[],7,FALSE),IF(tbl_transaction[[#This Row],[Type]]="Outbound",VLOOKUP(tbl_transaction[[#This Row],[Reference Number]],barang_keluar[],7,FALSE),""))</f>
        <v>Pack</v>
      </c>
      <c r="H569" t="str">
        <f>IF(tbl_transaction[[#This Row],[Type]]="Inbound",VLOOKUP(tbl_transaction[[#This Row],[Reference Number]],barang_masuk[],3,FALSE),IF(tbl_transaction[[#This Row],[Type]]="Outbound",VLOOKUP(tbl_transaction[[#This Row],[Reference Number]],barang_keluar[],3,FALSE),""))</f>
        <v>PT Supplier 29</v>
      </c>
      <c r="I569" t="str">
        <f>IF(D569='Kartu Stok'!$B$2,COUNTIF($D$3:D569,'Kartu Stok'!$B$2),"")</f>
        <v/>
      </c>
      <c r="L569"/>
    </row>
    <row r="570" spans="1:12" ht="14.5" x14ac:dyDescent="0.35">
      <c r="A570" s="2" t="s">
        <v>1047</v>
      </c>
      <c r="B570" s="5">
        <f>IF(LEFT(tbl_transaction[[#This Row],[Reference Number]],2)="GR",VLOOKUP(tbl_transaction[[#This Row],[Reference Number]],barang_masuk[],2,FALSE),IF(LEFT(tbl_transaction[[#This Row],[Reference Number]],2)="DO",VLOOKUP(tbl_transaction[[#This Row],[Reference Number]],barang_keluar[],2,FALSE),""))</f>
        <v>46145</v>
      </c>
      <c r="C570" t="str">
        <f t="shared" si="8"/>
        <v>Inbound</v>
      </c>
      <c r="D570" t="str">
        <f>IF(tbl_transaction[[#This Row],[Type]]="Inbound",VLOOKUP(tbl_transaction[[#This Row],[Reference Number]],barang_masuk[],4,FALSE),IF(tbl_transaction[[#This Row],[Type]]="Outbound",VLOOKUP(tbl_transaction[[#This Row],[Reference Number]],barang_keluar[],4,FALSE),""))</f>
        <v>PER012</v>
      </c>
      <c r="E570" t="str">
        <f>IF(tbl_transaction[[#This Row],[Type]]="Inbound",VLOOKUP(tbl_transaction[[#This Row],[Reference Number]],barang_masuk[],5,FALSE),IF(tbl_transaction[[#This Row],[Type]]="Outbound",VLOOKUP(tbl_transaction[[#This Row],[Reference Number]],barang_keluar[],5,FALSE),""))</f>
        <v>Sunsilk Personal Care Variant 12</v>
      </c>
      <c r="F570">
        <f>IF(tbl_transaction[[#This Row],[Type]]="Inbound",VLOOKUP(tbl_transaction[[#This Row],[Reference Number]],barang_masuk[],6,FALSE),IF(tbl_transaction[[#This Row],[Type]]="Outbound",VLOOKUP(tbl_transaction[[#This Row],[Reference Number]],barang_keluar[],6,FALSE),""))</f>
        <v>100</v>
      </c>
      <c r="G570" t="str">
        <f>IF(tbl_transaction[[#This Row],[Type]]="Inbound",VLOOKUP(tbl_transaction[[#This Row],[Reference Number]],barang_masuk[],7,FALSE),IF(tbl_transaction[[#This Row],[Type]]="Outbound",VLOOKUP(tbl_transaction[[#This Row],[Reference Number]],barang_keluar[],7,FALSE),""))</f>
        <v>Bottle</v>
      </c>
      <c r="H570" t="str">
        <f>IF(tbl_transaction[[#This Row],[Type]]="Inbound",VLOOKUP(tbl_transaction[[#This Row],[Reference Number]],barang_masuk[],3,FALSE),IF(tbl_transaction[[#This Row],[Type]]="Outbound",VLOOKUP(tbl_transaction[[#This Row],[Reference Number]],barang_keluar[],3,FALSE),""))</f>
        <v>PT Supplier 09</v>
      </c>
      <c r="I570" t="str">
        <f>IF(D570='Kartu Stok'!$B$2,COUNTIF($D$3:D570,'Kartu Stok'!$B$2),"")</f>
        <v/>
      </c>
      <c r="L570"/>
    </row>
    <row r="571" spans="1:12" ht="14.5" x14ac:dyDescent="0.35">
      <c r="A571" s="2" t="s">
        <v>1048</v>
      </c>
      <c r="B571" s="5">
        <f>IF(LEFT(tbl_transaction[[#This Row],[Reference Number]],2)="GR",VLOOKUP(tbl_transaction[[#This Row],[Reference Number]],barang_masuk[],2,FALSE),IF(LEFT(tbl_transaction[[#This Row],[Reference Number]],2)="DO",VLOOKUP(tbl_transaction[[#This Row],[Reference Number]],barang_keluar[],2,FALSE),""))</f>
        <v>46169</v>
      </c>
      <c r="C571" t="str">
        <f t="shared" si="8"/>
        <v>Inbound</v>
      </c>
      <c r="D571" t="str">
        <f>IF(tbl_transaction[[#This Row],[Type]]="Inbound",VLOOKUP(tbl_transaction[[#This Row],[Reference Number]],barang_masuk[],4,FALSE),IF(tbl_transaction[[#This Row],[Type]]="Outbound",VLOOKUP(tbl_transaction[[#This Row],[Reference Number]],barang_keluar[],4,FALSE),""))</f>
        <v>HOM026</v>
      </c>
      <c r="E571" t="str">
        <f>IF(tbl_transaction[[#This Row],[Type]]="Inbound",VLOOKUP(tbl_transaction[[#This Row],[Reference Number]],barang_masuk[],5,FALSE),IF(tbl_transaction[[#This Row],[Type]]="Outbound",VLOOKUP(tbl_transaction[[#This Row],[Reference Number]],barang_keluar[],5,FALSE),""))</f>
        <v>Sunlight Home Care Variant 26</v>
      </c>
      <c r="F571">
        <f>IF(tbl_transaction[[#This Row],[Type]]="Inbound",VLOOKUP(tbl_transaction[[#This Row],[Reference Number]],barang_masuk[],6,FALSE),IF(tbl_transaction[[#This Row],[Type]]="Outbound",VLOOKUP(tbl_transaction[[#This Row],[Reference Number]],barang_keluar[],6,FALSE),""))</f>
        <v>80</v>
      </c>
      <c r="G571" t="str">
        <f>IF(tbl_transaction[[#This Row],[Type]]="Inbound",VLOOKUP(tbl_transaction[[#This Row],[Reference Number]],barang_masuk[],7,FALSE),IF(tbl_transaction[[#This Row],[Type]]="Outbound",VLOOKUP(tbl_transaction[[#This Row],[Reference Number]],barang_keluar[],7,FALSE),""))</f>
        <v>Pack</v>
      </c>
      <c r="H571" t="str">
        <f>IF(tbl_transaction[[#This Row],[Type]]="Inbound",VLOOKUP(tbl_transaction[[#This Row],[Reference Number]],barang_masuk[],3,FALSE),IF(tbl_transaction[[#This Row],[Type]]="Outbound",VLOOKUP(tbl_transaction[[#This Row],[Reference Number]],barang_keluar[],3,FALSE),""))</f>
        <v>PT Supplier 13</v>
      </c>
      <c r="I571" t="str">
        <f>IF(D571='Kartu Stok'!$B$2,COUNTIF($D$3:D571,'Kartu Stok'!$B$2),"")</f>
        <v/>
      </c>
      <c r="L571"/>
    </row>
    <row r="572" spans="1:12" ht="14.5" x14ac:dyDescent="0.35">
      <c r="A572" s="2" t="s">
        <v>1049</v>
      </c>
      <c r="B572" s="5">
        <f>IF(LEFT(tbl_transaction[[#This Row],[Reference Number]],2)="GR",VLOOKUP(tbl_transaction[[#This Row],[Reference Number]],barang_masuk[],2,FALSE),IF(LEFT(tbl_transaction[[#This Row],[Reference Number]],2)="DO",VLOOKUP(tbl_transaction[[#This Row],[Reference Number]],barang_keluar[],2,FALSE),""))</f>
        <v>46038</v>
      </c>
      <c r="C572" t="str">
        <f t="shared" si="8"/>
        <v>Inbound</v>
      </c>
      <c r="D572" t="str">
        <f>IF(tbl_transaction[[#This Row],[Type]]="Inbound",VLOOKUP(tbl_transaction[[#This Row],[Reference Number]],barang_masuk[],4,FALSE),IF(tbl_transaction[[#This Row],[Type]]="Outbound",VLOOKUP(tbl_transaction[[#This Row],[Reference Number]],barang_keluar[],4,FALSE),""))</f>
        <v>BAB006</v>
      </c>
      <c r="E572" t="str">
        <f>IF(tbl_transaction[[#This Row],[Type]]="Inbound",VLOOKUP(tbl_transaction[[#This Row],[Reference Number]],barang_masuk[],5,FALSE),IF(tbl_transaction[[#This Row],[Type]]="Outbound",VLOOKUP(tbl_transaction[[#This Row],[Reference Number]],barang_keluar[],5,FALSE),""))</f>
        <v>Zwitsal Baby Care Variant 6</v>
      </c>
      <c r="F572">
        <f>IF(tbl_transaction[[#This Row],[Type]]="Inbound",VLOOKUP(tbl_transaction[[#This Row],[Reference Number]],barang_masuk[],6,FALSE),IF(tbl_transaction[[#This Row],[Type]]="Outbound",VLOOKUP(tbl_transaction[[#This Row],[Reference Number]],barang_keluar[],6,FALSE),""))</f>
        <v>50</v>
      </c>
      <c r="G572" t="str">
        <f>IF(tbl_transaction[[#This Row],[Type]]="Inbound",VLOOKUP(tbl_transaction[[#This Row],[Reference Number]],barang_masuk[],7,FALSE),IF(tbl_transaction[[#This Row],[Type]]="Outbound",VLOOKUP(tbl_transaction[[#This Row],[Reference Number]],barang_keluar[],7,FALSE),""))</f>
        <v>Pack</v>
      </c>
      <c r="H572" t="str">
        <f>IF(tbl_transaction[[#This Row],[Type]]="Inbound",VLOOKUP(tbl_transaction[[#This Row],[Reference Number]],barang_masuk[],3,FALSE),IF(tbl_transaction[[#This Row],[Type]]="Outbound",VLOOKUP(tbl_transaction[[#This Row],[Reference Number]],barang_keluar[],3,FALSE),""))</f>
        <v>PT Supplier 23</v>
      </c>
      <c r="I572" t="str">
        <f>IF(D572='Kartu Stok'!$B$2,COUNTIF($D$3:D572,'Kartu Stok'!$B$2),"")</f>
        <v/>
      </c>
      <c r="L572"/>
    </row>
    <row r="573" spans="1:12" ht="14.5" x14ac:dyDescent="0.35">
      <c r="A573" s="2" t="s">
        <v>1050</v>
      </c>
      <c r="B573" s="5">
        <f>IF(LEFT(tbl_transaction[[#This Row],[Reference Number]],2)="GR",VLOOKUP(tbl_transaction[[#This Row],[Reference Number]],barang_masuk[],2,FALSE),IF(LEFT(tbl_transaction[[#This Row],[Reference Number]],2)="DO",VLOOKUP(tbl_transaction[[#This Row],[Reference Number]],barang_keluar[],2,FALSE),""))</f>
        <v>46171</v>
      </c>
      <c r="C573" t="str">
        <f t="shared" si="8"/>
        <v>Inbound</v>
      </c>
      <c r="D573" t="str">
        <f>IF(tbl_transaction[[#This Row],[Type]]="Inbound",VLOOKUP(tbl_transaction[[#This Row],[Reference Number]],barang_masuk[],4,FALSE),IF(tbl_transaction[[#This Row],[Type]]="Outbound",VLOOKUP(tbl_transaction[[#This Row],[Reference Number]],barang_keluar[],4,FALSE),""))</f>
        <v>INS004</v>
      </c>
      <c r="E573" t="str">
        <f>IF(tbl_transaction[[#This Row],[Type]]="Inbound",VLOOKUP(tbl_transaction[[#This Row],[Reference Number]],barang_masuk[],5,FALSE),IF(tbl_transaction[[#This Row],[Type]]="Outbound",VLOOKUP(tbl_transaction[[#This Row],[Reference Number]],barang_keluar[],5,FALSE),""))</f>
        <v>Sarimi Instant Food Variant 4</v>
      </c>
      <c r="F573">
        <f>IF(tbl_transaction[[#This Row],[Type]]="Inbound",VLOOKUP(tbl_transaction[[#This Row],[Reference Number]],barang_masuk[],6,FALSE),IF(tbl_transaction[[#This Row],[Type]]="Outbound",VLOOKUP(tbl_transaction[[#This Row],[Reference Number]],barang_keluar[],6,FALSE),""))</f>
        <v>60</v>
      </c>
      <c r="G573" t="str">
        <f>IF(tbl_transaction[[#This Row],[Type]]="Inbound",VLOOKUP(tbl_transaction[[#This Row],[Reference Number]],barang_masuk[],7,FALSE),IF(tbl_transaction[[#This Row],[Type]]="Outbound",VLOOKUP(tbl_transaction[[#This Row],[Reference Number]],barang_keluar[],7,FALSE),""))</f>
        <v>Pack</v>
      </c>
      <c r="H573" t="str">
        <f>IF(tbl_transaction[[#This Row],[Type]]="Inbound",VLOOKUP(tbl_transaction[[#This Row],[Reference Number]],barang_masuk[],3,FALSE),IF(tbl_transaction[[#This Row],[Type]]="Outbound",VLOOKUP(tbl_transaction[[#This Row],[Reference Number]],barang_keluar[],3,FALSE),""))</f>
        <v>PT Supplier 27</v>
      </c>
      <c r="I573" t="str">
        <f>IF(D573='Kartu Stok'!$B$2,COUNTIF($D$3:D573,'Kartu Stok'!$B$2),"")</f>
        <v/>
      </c>
      <c r="L573"/>
    </row>
    <row r="574" spans="1:12" ht="14.5" x14ac:dyDescent="0.35">
      <c r="A574" s="2" t="s">
        <v>1051</v>
      </c>
      <c r="B574" s="5">
        <f>IF(LEFT(tbl_transaction[[#This Row],[Reference Number]],2)="GR",VLOOKUP(tbl_transaction[[#This Row],[Reference Number]],barang_masuk[],2,FALSE),IF(LEFT(tbl_transaction[[#This Row],[Reference Number]],2)="DO",VLOOKUP(tbl_transaction[[#This Row],[Reference Number]],barang_keluar[],2,FALSE),""))</f>
        <v>46023</v>
      </c>
      <c r="C574" t="str">
        <f t="shared" si="8"/>
        <v>Inbound</v>
      </c>
      <c r="D574" t="str">
        <f>IF(tbl_transaction[[#This Row],[Type]]="Inbound",VLOOKUP(tbl_transaction[[#This Row],[Reference Number]],barang_masuk[],4,FALSE),IF(tbl_transaction[[#This Row],[Type]]="Outbound",VLOOKUP(tbl_transaction[[#This Row],[Reference Number]],barang_keluar[],4,FALSE),""))</f>
        <v>PER012</v>
      </c>
      <c r="E574" t="str">
        <f>IF(tbl_transaction[[#This Row],[Type]]="Inbound",VLOOKUP(tbl_transaction[[#This Row],[Reference Number]],barang_masuk[],5,FALSE),IF(tbl_transaction[[#This Row],[Type]]="Outbound",VLOOKUP(tbl_transaction[[#This Row],[Reference Number]],barang_keluar[],5,FALSE),""))</f>
        <v>Sunsilk Personal Care Variant 12</v>
      </c>
      <c r="F574">
        <f>IF(tbl_transaction[[#This Row],[Type]]="Inbound",VLOOKUP(tbl_transaction[[#This Row],[Reference Number]],barang_masuk[],6,FALSE),IF(tbl_transaction[[#This Row],[Type]]="Outbound",VLOOKUP(tbl_transaction[[#This Row],[Reference Number]],barang_keluar[],6,FALSE),""))</f>
        <v>50</v>
      </c>
      <c r="G574" t="str">
        <f>IF(tbl_transaction[[#This Row],[Type]]="Inbound",VLOOKUP(tbl_transaction[[#This Row],[Reference Number]],barang_masuk[],7,FALSE),IF(tbl_transaction[[#This Row],[Type]]="Outbound",VLOOKUP(tbl_transaction[[#This Row],[Reference Number]],barang_keluar[],7,FALSE),""))</f>
        <v>Bottle</v>
      </c>
      <c r="H574" t="str">
        <f>IF(tbl_transaction[[#This Row],[Type]]="Inbound",VLOOKUP(tbl_transaction[[#This Row],[Reference Number]],barang_masuk[],3,FALSE),IF(tbl_transaction[[#This Row],[Type]]="Outbound",VLOOKUP(tbl_transaction[[#This Row],[Reference Number]],barang_keluar[],3,FALSE),""))</f>
        <v>PT Supplier 09</v>
      </c>
      <c r="I574" t="str">
        <f>IF(D574='Kartu Stok'!$B$2,COUNTIF($D$3:D574,'Kartu Stok'!$B$2),"")</f>
        <v/>
      </c>
      <c r="L574"/>
    </row>
    <row r="575" spans="1:12" ht="14.5" x14ac:dyDescent="0.35">
      <c r="A575" s="2" t="s">
        <v>1052</v>
      </c>
      <c r="B575" s="5">
        <f>IF(LEFT(tbl_transaction[[#This Row],[Reference Number]],2)="GR",VLOOKUP(tbl_transaction[[#This Row],[Reference Number]],barang_masuk[],2,FALSE),IF(LEFT(tbl_transaction[[#This Row],[Reference Number]],2)="DO",VLOOKUP(tbl_transaction[[#This Row],[Reference Number]],barang_keluar[],2,FALSE),""))</f>
        <v>46181</v>
      </c>
      <c r="C575" t="str">
        <f t="shared" si="8"/>
        <v>Inbound</v>
      </c>
      <c r="D575" t="str">
        <f>IF(tbl_transaction[[#This Row],[Type]]="Inbound",VLOOKUP(tbl_transaction[[#This Row],[Reference Number]],barang_masuk[],4,FALSE),IF(tbl_transaction[[#This Row],[Type]]="Outbound",VLOOKUP(tbl_transaction[[#This Row],[Reference Number]],barang_keluar[],4,FALSE),""))</f>
        <v>BAB005</v>
      </c>
      <c r="E575" t="str">
        <f>IF(tbl_transaction[[#This Row],[Type]]="Inbound",VLOOKUP(tbl_transaction[[#This Row],[Reference Number]],barang_masuk[],5,FALSE),IF(tbl_transaction[[#This Row],[Type]]="Outbound",VLOOKUP(tbl_transaction[[#This Row],[Reference Number]],barang_keluar[],5,FALSE),""))</f>
        <v>Zwitsal Baby Care Variant 5</v>
      </c>
      <c r="F575">
        <f>IF(tbl_transaction[[#This Row],[Type]]="Inbound",VLOOKUP(tbl_transaction[[#This Row],[Reference Number]],barang_masuk[],6,FALSE),IF(tbl_transaction[[#This Row],[Type]]="Outbound",VLOOKUP(tbl_transaction[[#This Row],[Reference Number]],barang_keluar[],6,FALSE),""))</f>
        <v>80</v>
      </c>
      <c r="G575" t="str">
        <f>IF(tbl_transaction[[#This Row],[Type]]="Inbound",VLOOKUP(tbl_transaction[[#This Row],[Reference Number]],barang_masuk[],7,FALSE),IF(tbl_transaction[[#This Row],[Type]]="Outbound",VLOOKUP(tbl_transaction[[#This Row],[Reference Number]],barang_keluar[],7,FALSE),""))</f>
        <v>Pack</v>
      </c>
      <c r="H575" t="str">
        <f>IF(tbl_transaction[[#This Row],[Type]]="Inbound",VLOOKUP(tbl_transaction[[#This Row],[Reference Number]],barang_masuk[],3,FALSE),IF(tbl_transaction[[#This Row],[Type]]="Outbound",VLOOKUP(tbl_transaction[[#This Row],[Reference Number]],barang_keluar[],3,FALSE),""))</f>
        <v>PT Supplier 18</v>
      </c>
      <c r="I575" t="str">
        <f>IF(D575='Kartu Stok'!$B$2,COUNTIF($D$3:D575,'Kartu Stok'!$B$2),"")</f>
        <v/>
      </c>
      <c r="L575"/>
    </row>
    <row r="576" spans="1:12" ht="14.5" x14ac:dyDescent="0.35">
      <c r="A576" s="2" t="s">
        <v>1053</v>
      </c>
      <c r="B576" s="5">
        <f>IF(LEFT(tbl_transaction[[#This Row],[Reference Number]],2)="GR",VLOOKUP(tbl_transaction[[#This Row],[Reference Number]],barang_masuk[],2,FALSE),IF(LEFT(tbl_transaction[[#This Row],[Reference Number]],2)="DO",VLOOKUP(tbl_transaction[[#This Row],[Reference Number]],barang_keluar[],2,FALSE),""))</f>
        <v>46193</v>
      </c>
      <c r="C576" t="str">
        <f t="shared" si="8"/>
        <v>Inbound</v>
      </c>
      <c r="D576" t="str">
        <f>IF(tbl_transaction[[#This Row],[Type]]="Inbound",VLOOKUP(tbl_transaction[[#This Row],[Reference Number]],barang_masuk[],4,FALSE),IF(tbl_transaction[[#This Row],[Type]]="Outbound",VLOOKUP(tbl_transaction[[#This Row],[Reference Number]],barang_keluar[],4,FALSE),""))</f>
        <v>BEV016</v>
      </c>
      <c r="E576" t="str">
        <f>IF(tbl_transaction[[#This Row],[Type]]="Inbound",VLOOKUP(tbl_transaction[[#This Row],[Reference Number]],barang_masuk[],5,FALSE),IF(tbl_transaction[[#This Row],[Type]]="Outbound",VLOOKUP(tbl_transaction[[#This Row],[Reference Number]],barang_keluar[],5,FALSE),""))</f>
        <v>Sosro Beverage Variant 16</v>
      </c>
      <c r="F576">
        <f>IF(tbl_transaction[[#This Row],[Type]]="Inbound",VLOOKUP(tbl_transaction[[#This Row],[Reference Number]],barang_masuk[],6,FALSE),IF(tbl_transaction[[#This Row],[Type]]="Outbound",VLOOKUP(tbl_transaction[[#This Row],[Reference Number]],barang_keluar[],6,FALSE),""))</f>
        <v>50</v>
      </c>
      <c r="G576" t="str">
        <f>IF(tbl_transaction[[#This Row],[Type]]="Inbound",VLOOKUP(tbl_transaction[[#This Row],[Reference Number]],barang_masuk[],7,FALSE),IF(tbl_transaction[[#This Row],[Type]]="Outbound",VLOOKUP(tbl_transaction[[#This Row],[Reference Number]],barang_keluar[],7,FALSE),""))</f>
        <v>Bottle</v>
      </c>
      <c r="H576" t="str">
        <f>IF(tbl_transaction[[#This Row],[Type]]="Inbound",VLOOKUP(tbl_transaction[[#This Row],[Reference Number]],barang_masuk[],3,FALSE),IF(tbl_transaction[[#This Row],[Type]]="Outbound",VLOOKUP(tbl_transaction[[#This Row],[Reference Number]],barang_keluar[],3,FALSE),""))</f>
        <v>PT Supplier 34</v>
      </c>
      <c r="I576" t="str">
        <f>IF(D576='Kartu Stok'!$B$2,COUNTIF($D$3:D576,'Kartu Stok'!$B$2),"")</f>
        <v/>
      </c>
      <c r="L576"/>
    </row>
    <row r="577" spans="1:12" ht="14.5" x14ac:dyDescent="0.35">
      <c r="A577" s="2" t="s">
        <v>1054</v>
      </c>
      <c r="B577" s="5">
        <f>IF(LEFT(tbl_transaction[[#This Row],[Reference Number]],2)="GR",VLOOKUP(tbl_transaction[[#This Row],[Reference Number]],barang_masuk[],2,FALSE),IF(LEFT(tbl_transaction[[#This Row],[Reference Number]],2)="DO",VLOOKUP(tbl_transaction[[#This Row],[Reference Number]],barang_keluar[],2,FALSE),""))</f>
        <v>46084</v>
      </c>
      <c r="C577" t="str">
        <f t="shared" si="8"/>
        <v>Inbound</v>
      </c>
      <c r="D577" t="str">
        <f>IF(tbl_transaction[[#This Row],[Type]]="Inbound",VLOOKUP(tbl_transaction[[#This Row],[Reference Number]],barang_masuk[],4,FALSE),IF(tbl_transaction[[#This Row],[Type]]="Outbound",VLOOKUP(tbl_transaction[[#This Row],[Reference Number]],barang_keluar[],4,FALSE),""))</f>
        <v>SNK024</v>
      </c>
      <c r="E577" t="str">
        <f>IF(tbl_transaction[[#This Row],[Type]]="Inbound",VLOOKUP(tbl_transaction[[#This Row],[Reference Number]],barang_masuk[],5,FALSE),IF(tbl_transaction[[#This Row],[Type]]="Outbound",VLOOKUP(tbl_transaction[[#This Row],[Reference Number]],barang_keluar[],5,FALSE),""))</f>
        <v>Chitato Snack Variant 24</v>
      </c>
      <c r="F577">
        <f>IF(tbl_transaction[[#This Row],[Type]]="Inbound",VLOOKUP(tbl_transaction[[#This Row],[Reference Number]],barang_masuk[],6,FALSE),IF(tbl_transaction[[#This Row],[Type]]="Outbound",VLOOKUP(tbl_transaction[[#This Row],[Reference Number]],barang_keluar[],6,FALSE),""))</f>
        <v>100</v>
      </c>
      <c r="G577" t="str">
        <f>IF(tbl_transaction[[#This Row],[Type]]="Inbound",VLOOKUP(tbl_transaction[[#This Row],[Reference Number]],barang_masuk[],7,FALSE),IF(tbl_transaction[[#This Row],[Type]]="Outbound",VLOOKUP(tbl_transaction[[#This Row],[Reference Number]],barang_keluar[],7,FALSE),""))</f>
        <v>Pack</v>
      </c>
      <c r="H577" t="str">
        <f>IF(tbl_transaction[[#This Row],[Type]]="Inbound",VLOOKUP(tbl_transaction[[#This Row],[Reference Number]],barang_masuk[],3,FALSE),IF(tbl_transaction[[#This Row],[Type]]="Outbound",VLOOKUP(tbl_transaction[[#This Row],[Reference Number]],barang_keluar[],3,FALSE),""))</f>
        <v>PT Supplier 24</v>
      </c>
      <c r="I577" t="str">
        <f>IF(D577='Kartu Stok'!$B$2,COUNTIF($D$3:D577,'Kartu Stok'!$B$2),"")</f>
        <v/>
      </c>
      <c r="L577"/>
    </row>
    <row r="578" spans="1:12" ht="14.5" x14ac:dyDescent="0.35">
      <c r="A578" s="2" t="s">
        <v>1055</v>
      </c>
      <c r="B578" s="5">
        <f>IF(LEFT(tbl_transaction[[#This Row],[Reference Number]],2)="GR",VLOOKUP(tbl_transaction[[#This Row],[Reference Number]],barang_masuk[],2,FALSE),IF(LEFT(tbl_transaction[[#This Row],[Reference Number]],2)="DO",VLOOKUP(tbl_transaction[[#This Row],[Reference Number]],barang_keluar[],2,FALSE),""))</f>
        <v>46183</v>
      </c>
      <c r="C578" t="str">
        <f t="shared" si="8"/>
        <v>Inbound</v>
      </c>
      <c r="D578" t="str">
        <f>IF(tbl_transaction[[#This Row],[Type]]="Inbound",VLOOKUP(tbl_transaction[[#This Row],[Reference Number]],barang_masuk[],4,FALSE),IF(tbl_transaction[[#This Row],[Type]]="Outbound",VLOOKUP(tbl_transaction[[#This Row],[Reference Number]],barang_keluar[],4,FALSE),""))</f>
        <v>BEV031</v>
      </c>
      <c r="E578" t="str">
        <f>IF(tbl_transaction[[#This Row],[Type]]="Inbound",VLOOKUP(tbl_transaction[[#This Row],[Reference Number]],barang_masuk[],5,FALSE),IF(tbl_transaction[[#This Row],[Type]]="Outbound",VLOOKUP(tbl_transaction[[#This Row],[Reference Number]],barang_keluar[],5,FALSE),""))</f>
        <v>Sosro Beverage Variant 31</v>
      </c>
      <c r="F578">
        <f>IF(tbl_transaction[[#This Row],[Type]]="Inbound",VLOOKUP(tbl_transaction[[#This Row],[Reference Number]],barang_masuk[],6,FALSE),IF(tbl_transaction[[#This Row],[Type]]="Outbound",VLOOKUP(tbl_transaction[[#This Row],[Reference Number]],barang_keluar[],6,FALSE),""))</f>
        <v>20</v>
      </c>
      <c r="G578" t="str">
        <f>IF(tbl_transaction[[#This Row],[Type]]="Inbound",VLOOKUP(tbl_transaction[[#This Row],[Reference Number]],barang_masuk[],7,FALSE),IF(tbl_transaction[[#This Row],[Type]]="Outbound",VLOOKUP(tbl_transaction[[#This Row],[Reference Number]],barang_keluar[],7,FALSE),""))</f>
        <v>Bottle</v>
      </c>
      <c r="H578" t="str">
        <f>IF(tbl_transaction[[#This Row],[Type]]="Inbound",VLOOKUP(tbl_transaction[[#This Row],[Reference Number]],barang_masuk[],3,FALSE),IF(tbl_transaction[[#This Row],[Type]]="Outbound",VLOOKUP(tbl_transaction[[#This Row],[Reference Number]],barang_keluar[],3,FALSE),""))</f>
        <v>PT Supplier 24</v>
      </c>
      <c r="I578" t="str">
        <f>IF(D578='Kartu Stok'!$B$2,COUNTIF($D$3:D578,'Kartu Stok'!$B$2),"")</f>
        <v/>
      </c>
      <c r="L578"/>
    </row>
    <row r="579" spans="1:12" ht="14.5" x14ac:dyDescent="0.35">
      <c r="A579" s="2" t="s">
        <v>1056</v>
      </c>
      <c r="B579" s="5">
        <f>IF(LEFT(tbl_transaction[[#This Row],[Reference Number]],2)="GR",VLOOKUP(tbl_transaction[[#This Row],[Reference Number]],barang_masuk[],2,FALSE),IF(LEFT(tbl_transaction[[#This Row],[Reference Number]],2)="DO",VLOOKUP(tbl_transaction[[#This Row],[Reference Number]],barang_keluar[],2,FALSE),""))</f>
        <v>46180</v>
      </c>
      <c r="C579" t="str">
        <f t="shared" ref="C579:C642" si="9">IF(LEFT(A579,2)="GR","Inbound",IF(LEFT(A579,2)="DO","Outbound",""))</f>
        <v>Inbound</v>
      </c>
      <c r="D579" t="str">
        <f>IF(tbl_transaction[[#This Row],[Type]]="Inbound",VLOOKUP(tbl_transaction[[#This Row],[Reference Number]],barang_masuk[],4,FALSE),IF(tbl_transaction[[#This Row],[Type]]="Outbound",VLOOKUP(tbl_transaction[[#This Row],[Reference Number]],barang_keluar[],4,FALSE),""))</f>
        <v>INS007</v>
      </c>
      <c r="E579" t="str">
        <f>IF(tbl_transaction[[#This Row],[Type]]="Inbound",VLOOKUP(tbl_transaction[[#This Row],[Reference Number]],barang_masuk[],5,FALSE),IF(tbl_transaction[[#This Row],[Type]]="Outbound",VLOOKUP(tbl_transaction[[#This Row],[Reference Number]],barang_keluar[],5,FALSE),""))</f>
        <v>Supermi Instant Food Variant 7</v>
      </c>
      <c r="F579">
        <f>IF(tbl_transaction[[#This Row],[Type]]="Inbound",VLOOKUP(tbl_transaction[[#This Row],[Reference Number]],barang_masuk[],6,FALSE),IF(tbl_transaction[[#This Row],[Type]]="Outbound",VLOOKUP(tbl_transaction[[#This Row],[Reference Number]],barang_keluar[],6,FALSE),""))</f>
        <v>40</v>
      </c>
      <c r="G579" t="str">
        <f>IF(tbl_transaction[[#This Row],[Type]]="Inbound",VLOOKUP(tbl_transaction[[#This Row],[Reference Number]],barang_masuk[],7,FALSE),IF(tbl_transaction[[#This Row],[Type]]="Outbound",VLOOKUP(tbl_transaction[[#This Row],[Reference Number]],barang_keluar[],7,FALSE),""))</f>
        <v>Pack</v>
      </c>
      <c r="H579" t="str">
        <f>IF(tbl_transaction[[#This Row],[Type]]="Inbound",VLOOKUP(tbl_transaction[[#This Row],[Reference Number]],barang_masuk[],3,FALSE),IF(tbl_transaction[[#This Row],[Type]]="Outbound",VLOOKUP(tbl_transaction[[#This Row],[Reference Number]],barang_keluar[],3,FALSE),""))</f>
        <v>PT Supplier 28</v>
      </c>
      <c r="I579" t="str">
        <f>IF(D579='Kartu Stok'!$B$2,COUNTIF($D$3:D579,'Kartu Stok'!$B$2),"")</f>
        <v/>
      </c>
      <c r="L579"/>
    </row>
    <row r="580" spans="1:12" ht="14.5" x14ac:dyDescent="0.35">
      <c r="A580" s="2" t="s">
        <v>1057</v>
      </c>
      <c r="B580" s="5">
        <f>IF(LEFT(tbl_transaction[[#This Row],[Reference Number]],2)="GR",VLOOKUP(tbl_transaction[[#This Row],[Reference Number]],barang_masuk[],2,FALSE),IF(LEFT(tbl_transaction[[#This Row],[Reference Number]],2)="DO",VLOOKUP(tbl_transaction[[#This Row],[Reference Number]],barang_keluar[],2,FALSE),""))</f>
        <v>46196</v>
      </c>
      <c r="C580" t="str">
        <f t="shared" si="9"/>
        <v>Inbound</v>
      </c>
      <c r="D580" t="str">
        <f>IF(tbl_transaction[[#This Row],[Type]]="Inbound",VLOOKUP(tbl_transaction[[#This Row],[Reference Number]],barang_masuk[],4,FALSE),IF(tbl_transaction[[#This Row],[Type]]="Outbound",VLOOKUP(tbl_transaction[[#This Row],[Reference Number]],barang_keluar[],4,FALSE),""))</f>
        <v>HOM027</v>
      </c>
      <c r="E580" t="str">
        <f>IF(tbl_transaction[[#This Row],[Type]]="Inbound",VLOOKUP(tbl_transaction[[#This Row],[Reference Number]],barang_masuk[],5,FALSE),IF(tbl_transaction[[#This Row],[Type]]="Outbound",VLOOKUP(tbl_transaction[[#This Row],[Reference Number]],barang_keluar[],5,FALSE),""))</f>
        <v>Molto Home Care Variant 27</v>
      </c>
      <c r="F580">
        <f>IF(tbl_transaction[[#This Row],[Type]]="Inbound",VLOOKUP(tbl_transaction[[#This Row],[Reference Number]],barang_masuk[],6,FALSE),IF(tbl_transaction[[#This Row],[Type]]="Outbound",VLOOKUP(tbl_transaction[[#This Row],[Reference Number]],barang_keluar[],6,FALSE),""))</f>
        <v>60</v>
      </c>
      <c r="G580" t="str">
        <f>IF(tbl_transaction[[#This Row],[Type]]="Inbound",VLOOKUP(tbl_transaction[[#This Row],[Reference Number]],barang_masuk[],7,FALSE),IF(tbl_transaction[[#This Row],[Type]]="Outbound",VLOOKUP(tbl_transaction[[#This Row],[Reference Number]],barang_keluar[],7,FALSE),""))</f>
        <v>Pack</v>
      </c>
      <c r="H580" t="str">
        <f>IF(tbl_transaction[[#This Row],[Type]]="Inbound",VLOOKUP(tbl_transaction[[#This Row],[Reference Number]],barang_masuk[],3,FALSE),IF(tbl_transaction[[#This Row],[Type]]="Outbound",VLOOKUP(tbl_transaction[[#This Row],[Reference Number]],barang_keluar[],3,FALSE),""))</f>
        <v>PT Supplier 02</v>
      </c>
      <c r="I580" t="str">
        <f>IF(D580='Kartu Stok'!$B$2,COUNTIF($D$3:D580,'Kartu Stok'!$B$2),"")</f>
        <v/>
      </c>
      <c r="L580"/>
    </row>
    <row r="581" spans="1:12" ht="14.5" x14ac:dyDescent="0.35">
      <c r="A581" s="2" t="s">
        <v>1058</v>
      </c>
      <c r="B581" s="5">
        <f>IF(LEFT(tbl_transaction[[#This Row],[Reference Number]],2)="GR",VLOOKUP(tbl_transaction[[#This Row],[Reference Number]],barang_masuk[],2,FALSE),IF(LEFT(tbl_transaction[[#This Row],[Reference Number]],2)="DO",VLOOKUP(tbl_transaction[[#This Row],[Reference Number]],barang_keluar[],2,FALSE),""))</f>
        <v>46195</v>
      </c>
      <c r="C581" t="str">
        <f t="shared" si="9"/>
        <v>Inbound</v>
      </c>
      <c r="D581" t="str">
        <f>IF(tbl_transaction[[#This Row],[Type]]="Inbound",VLOOKUP(tbl_transaction[[#This Row],[Reference Number]],barang_masuk[],4,FALSE),IF(tbl_transaction[[#This Row],[Type]]="Outbound",VLOOKUP(tbl_transaction[[#This Row],[Reference Number]],barang_keluar[],4,FALSE),""))</f>
        <v>BEV030</v>
      </c>
      <c r="E581" t="str">
        <f>IF(tbl_transaction[[#This Row],[Type]]="Inbound",VLOOKUP(tbl_transaction[[#This Row],[Reference Number]],barang_masuk[],5,FALSE),IF(tbl_transaction[[#This Row],[Type]]="Outbound",VLOOKUP(tbl_transaction[[#This Row],[Reference Number]],barang_keluar[],5,FALSE),""))</f>
        <v>Pocari Beverage Variant 30</v>
      </c>
      <c r="F581">
        <f>IF(tbl_transaction[[#This Row],[Type]]="Inbound",VLOOKUP(tbl_transaction[[#This Row],[Reference Number]],barang_masuk[],6,FALSE),IF(tbl_transaction[[#This Row],[Type]]="Outbound",VLOOKUP(tbl_transaction[[#This Row],[Reference Number]],barang_keluar[],6,FALSE),""))</f>
        <v>80</v>
      </c>
      <c r="G581" t="str">
        <f>IF(tbl_transaction[[#This Row],[Type]]="Inbound",VLOOKUP(tbl_transaction[[#This Row],[Reference Number]],barang_masuk[],7,FALSE),IF(tbl_transaction[[#This Row],[Type]]="Outbound",VLOOKUP(tbl_transaction[[#This Row],[Reference Number]],barang_keluar[],7,FALSE),""))</f>
        <v>Bottle</v>
      </c>
      <c r="H581" t="str">
        <f>IF(tbl_transaction[[#This Row],[Type]]="Inbound",VLOOKUP(tbl_transaction[[#This Row],[Reference Number]],barang_masuk[],3,FALSE),IF(tbl_transaction[[#This Row],[Type]]="Outbound",VLOOKUP(tbl_transaction[[#This Row],[Reference Number]],barang_keluar[],3,FALSE),""))</f>
        <v>PT Supplier 10</v>
      </c>
      <c r="I581" t="str">
        <f>IF(D581='Kartu Stok'!$B$2,COUNTIF($D$3:D581,'Kartu Stok'!$B$2),"")</f>
        <v/>
      </c>
      <c r="L581"/>
    </row>
    <row r="582" spans="1:12" ht="14.5" x14ac:dyDescent="0.35">
      <c r="A582" s="2" t="s">
        <v>1059</v>
      </c>
      <c r="B582" s="5">
        <f>IF(LEFT(tbl_transaction[[#This Row],[Reference Number]],2)="GR",VLOOKUP(tbl_transaction[[#This Row],[Reference Number]],barang_masuk[],2,FALSE),IF(LEFT(tbl_transaction[[#This Row],[Reference Number]],2)="DO",VLOOKUP(tbl_transaction[[#This Row],[Reference Number]],barang_keluar[],2,FALSE),""))</f>
        <v>46164</v>
      </c>
      <c r="C582" t="str">
        <f t="shared" si="9"/>
        <v>Inbound</v>
      </c>
      <c r="D582" t="str">
        <f>IF(tbl_transaction[[#This Row],[Type]]="Inbound",VLOOKUP(tbl_transaction[[#This Row],[Reference Number]],barang_masuk[],4,FALSE),IF(tbl_transaction[[#This Row],[Type]]="Outbound",VLOOKUP(tbl_transaction[[#This Row],[Reference Number]],barang_keluar[],4,FALSE),""))</f>
        <v>SNK004</v>
      </c>
      <c r="E582" t="str">
        <f>IF(tbl_transaction[[#This Row],[Type]]="Inbound",VLOOKUP(tbl_transaction[[#This Row],[Reference Number]],barang_masuk[],5,FALSE),IF(tbl_transaction[[#This Row],[Type]]="Outbound",VLOOKUP(tbl_transaction[[#This Row],[Reference Number]],barang_keluar[],5,FALSE),""))</f>
        <v>Chitato Snack Variant 4</v>
      </c>
      <c r="F582">
        <f>IF(tbl_transaction[[#This Row],[Type]]="Inbound",VLOOKUP(tbl_transaction[[#This Row],[Reference Number]],barang_masuk[],6,FALSE),IF(tbl_transaction[[#This Row],[Type]]="Outbound",VLOOKUP(tbl_transaction[[#This Row],[Reference Number]],barang_keluar[],6,FALSE),""))</f>
        <v>80</v>
      </c>
      <c r="G582" t="str">
        <f>IF(tbl_transaction[[#This Row],[Type]]="Inbound",VLOOKUP(tbl_transaction[[#This Row],[Reference Number]],barang_masuk[],7,FALSE),IF(tbl_transaction[[#This Row],[Type]]="Outbound",VLOOKUP(tbl_transaction[[#This Row],[Reference Number]],barang_keluar[],7,FALSE),""))</f>
        <v>Pack</v>
      </c>
      <c r="H582" t="str">
        <f>IF(tbl_transaction[[#This Row],[Type]]="Inbound",VLOOKUP(tbl_transaction[[#This Row],[Reference Number]],barang_masuk[],3,FALSE),IF(tbl_transaction[[#This Row],[Type]]="Outbound",VLOOKUP(tbl_transaction[[#This Row],[Reference Number]],barang_keluar[],3,FALSE),""))</f>
        <v>PT Supplier 27</v>
      </c>
      <c r="I582" t="str">
        <f>IF(D582='Kartu Stok'!$B$2,COUNTIF($D$3:D582,'Kartu Stok'!$B$2),"")</f>
        <v/>
      </c>
      <c r="L582"/>
    </row>
    <row r="583" spans="1:12" ht="14.5" x14ac:dyDescent="0.35">
      <c r="A583" s="2" t="s">
        <v>1060</v>
      </c>
      <c r="B583" s="5">
        <f>IF(LEFT(tbl_transaction[[#This Row],[Reference Number]],2)="GR",VLOOKUP(tbl_transaction[[#This Row],[Reference Number]],barang_masuk[],2,FALSE),IF(LEFT(tbl_transaction[[#This Row],[Reference Number]],2)="DO",VLOOKUP(tbl_transaction[[#This Row],[Reference Number]],barang_keluar[],2,FALSE),""))</f>
        <v>46202</v>
      </c>
      <c r="C583" t="str">
        <f t="shared" si="9"/>
        <v>Inbound</v>
      </c>
      <c r="D583" t="str">
        <f>IF(tbl_transaction[[#This Row],[Type]]="Inbound",VLOOKUP(tbl_transaction[[#This Row],[Reference Number]],barang_masuk[],4,FALSE),IF(tbl_transaction[[#This Row],[Type]]="Outbound",VLOOKUP(tbl_transaction[[#This Row],[Reference Number]],barang_keluar[],4,FALSE),""))</f>
        <v>PER022</v>
      </c>
      <c r="E583" t="str">
        <f>IF(tbl_transaction[[#This Row],[Type]]="Inbound",VLOOKUP(tbl_transaction[[#This Row],[Reference Number]],barang_masuk[],5,FALSE),IF(tbl_transaction[[#This Row],[Type]]="Outbound",VLOOKUP(tbl_transaction[[#This Row],[Reference Number]],barang_keluar[],5,FALSE),""))</f>
        <v>Pepsodent Personal Care Variant 22</v>
      </c>
      <c r="F583">
        <f>IF(tbl_transaction[[#This Row],[Type]]="Inbound",VLOOKUP(tbl_transaction[[#This Row],[Reference Number]],barang_masuk[],6,FALSE),IF(tbl_transaction[[#This Row],[Type]]="Outbound",VLOOKUP(tbl_transaction[[#This Row],[Reference Number]],barang_keluar[],6,FALSE),""))</f>
        <v>100</v>
      </c>
      <c r="G583" t="str">
        <f>IF(tbl_transaction[[#This Row],[Type]]="Inbound",VLOOKUP(tbl_transaction[[#This Row],[Reference Number]],barang_masuk[],7,FALSE),IF(tbl_transaction[[#This Row],[Type]]="Outbound",VLOOKUP(tbl_transaction[[#This Row],[Reference Number]],barang_keluar[],7,FALSE),""))</f>
        <v>Bottle</v>
      </c>
      <c r="H583" t="str">
        <f>IF(tbl_transaction[[#This Row],[Type]]="Inbound",VLOOKUP(tbl_transaction[[#This Row],[Reference Number]],barang_masuk[],3,FALSE),IF(tbl_transaction[[#This Row],[Type]]="Outbound",VLOOKUP(tbl_transaction[[#This Row],[Reference Number]],barang_keluar[],3,FALSE),""))</f>
        <v>PT Supplier 23</v>
      </c>
      <c r="I583" t="str">
        <f>IF(D583='Kartu Stok'!$B$2,COUNTIF($D$3:D583,'Kartu Stok'!$B$2),"")</f>
        <v/>
      </c>
      <c r="L583"/>
    </row>
    <row r="584" spans="1:12" ht="14.5" x14ac:dyDescent="0.35">
      <c r="A584" s="2" t="s">
        <v>1061</v>
      </c>
      <c r="B584" s="5">
        <f>IF(LEFT(tbl_transaction[[#This Row],[Reference Number]],2)="GR",VLOOKUP(tbl_transaction[[#This Row],[Reference Number]],barang_masuk[],2,FALSE),IF(LEFT(tbl_transaction[[#This Row],[Reference Number]],2)="DO",VLOOKUP(tbl_transaction[[#This Row],[Reference Number]],barang_keluar[],2,FALSE),""))</f>
        <v>46189</v>
      </c>
      <c r="C584" t="str">
        <f t="shared" si="9"/>
        <v>Inbound</v>
      </c>
      <c r="D584" t="str">
        <f>IF(tbl_transaction[[#This Row],[Type]]="Inbound",VLOOKUP(tbl_transaction[[#This Row],[Reference Number]],barang_masuk[],4,FALSE),IF(tbl_transaction[[#This Row],[Type]]="Outbound",VLOOKUP(tbl_transaction[[#This Row],[Reference Number]],barang_keluar[],4,FALSE),""))</f>
        <v>BEV035</v>
      </c>
      <c r="E584" t="str">
        <f>IF(tbl_transaction[[#This Row],[Type]]="Inbound",VLOOKUP(tbl_transaction[[#This Row],[Reference Number]],barang_masuk[],5,FALSE),IF(tbl_transaction[[#This Row],[Type]]="Outbound",VLOOKUP(tbl_transaction[[#This Row],[Reference Number]],barang_keluar[],5,FALSE),""))</f>
        <v>Sosro Beverage Variant 35</v>
      </c>
      <c r="F584">
        <f>IF(tbl_transaction[[#This Row],[Type]]="Inbound",VLOOKUP(tbl_transaction[[#This Row],[Reference Number]],barang_masuk[],6,FALSE),IF(tbl_transaction[[#This Row],[Type]]="Outbound",VLOOKUP(tbl_transaction[[#This Row],[Reference Number]],barang_keluar[],6,FALSE),""))</f>
        <v>120</v>
      </c>
      <c r="G584" t="str">
        <f>IF(tbl_transaction[[#This Row],[Type]]="Inbound",VLOOKUP(tbl_transaction[[#This Row],[Reference Number]],barang_masuk[],7,FALSE),IF(tbl_transaction[[#This Row],[Type]]="Outbound",VLOOKUP(tbl_transaction[[#This Row],[Reference Number]],barang_keluar[],7,FALSE),""))</f>
        <v>Bottle</v>
      </c>
      <c r="H584" t="str">
        <f>IF(tbl_transaction[[#This Row],[Type]]="Inbound",VLOOKUP(tbl_transaction[[#This Row],[Reference Number]],barang_masuk[],3,FALSE),IF(tbl_transaction[[#This Row],[Type]]="Outbound",VLOOKUP(tbl_transaction[[#This Row],[Reference Number]],barang_keluar[],3,FALSE),""))</f>
        <v>PT Supplier 12</v>
      </c>
      <c r="I584" t="str">
        <f>IF(D584='Kartu Stok'!$B$2,COUNTIF($D$3:D584,'Kartu Stok'!$B$2),"")</f>
        <v/>
      </c>
      <c r="L584"/>
    </row>
    <row r="585" spans="1:12" ht="14.5" x14ac:dyDescent="0.35">
      <c r="A585" s="2" t="s">
        <v>1062</v>
      </c>
      <c r="B585" s="5">
        <f>IF(LEFT(tbl_transaction[[#This Row],[Reference Number]],2)="GR",VLOOKUP(tbl_transaction[[#This Row],[Reference Number]],barang_masuk[],2,FALSE),IF(LEFT(tbl_transaction[[#This Row],[Reference Number]],2)="DO",VLOOKUP(tbl_transaction[[#This Row],[Reference Number]],barang_keluar[],2,FALSE),""))</f>
        <v>46190</v>
      </c>
      <c r="C585" t="str">
        <f t="shared" si="9"/>
        <v>Inbound</v>
      </c>
      <c r="D585" t="str">
        <f>IF(tbl_transaction[[#This Row],[Type]]="Inbound",VLOOKUP(tbl_transaction[[#This Row],[Reference Number]],barang_masuk[],4,FALSE),IF(tbl_transaction[[#This Row],[Type]]="Outbound",VLOOKUP(tbl_transaction[[#This Row],[Reference Number]],barang_keluar[],4,FALSE),""))</f>
        <v>PER019</v>
      </c>
      <c r="E585" t="str">
        <f>IF(tbl_transaction[[#This Row],[Type]]="Inbound",VLOOKUP(tbl_transaction[[#This Row],[Reference Number]],barang_masuk[],5,FALSE),IF(tbl_transaction[[#This Row],[Type]]="Outbound",VLOOKUP(tbl_transaction[[#This Row],[Reference Number]],barang_keluar[],5,FALSE),""))</f>
        <v>Sunsilk Personal Care Variant 19</v>
      </c>
      <c r="F585">
        <f>IF(tbl_transaction[[#This Row],[Type]]="Inbound",VLOOKUP(tbl_transaction[[#This Row],[Reference Number]],barang_masuk[],6,FALSE),IF(tbl_transaction[[#This Row],[Type]]="Outbound",VLOOKUP(tbl_transaction[[#This Row],[Reference Number]],barang_keluar[],6,FALSE),""))</f>
        <v>60</v>
      </c>
      <c r="G585" t="str">
        <f>IF(tbl_transaction[[#This Row],[Type]]="Inbound",VLOOKUP(tbl_transaction[[#This Row],[Reference Number]],barang_masuk[],7,FALSE),IF(tbl_transaction[[#This Row],[Type]]="Outbound",VLOOKUP(tbl_transaction[[#This Row],[Reference Number]],barang_keluar[],7,FALSE),""))</f>
        <v>Bottle</v>
      </c>
      <c r="H585" t="str">
        <f>IF(tbl_transaction[[#This Row],[Type]]="Inbound",VLOOKUP(tbl_transaction[[#This Row],[Reference Number]],barang_masuk[],3,FALSE),IF(tbl_transaction[[#This Row],[Type]]="Outbound",VLOOKUP(tbl_transaction[[#This Row],[Reference Number]],barang_keluar[],3,FALSE),""))</f>
        <v>PT Supplier 26</v>
      </c>
      <c r="I585" t="str">
        <f>IF(D585='Kartu Stok'!$B$2,COUNTIF($D$3:D585,'Kartu Stok'!$B$2),"")</f>
        <v/>
      </c>
      <c r="L585"/>
    </row>
    <row r="586" spans="1:12" ht="14.5" x14ac:dyDescent="0.35">
      <c r="A586" s="2" t="s">
        <v>1063</v>
      </c>
      <c r="B586" s="5">
        <f>IF(LEFT(tbl_transaction[[#This Row],[Reference Number]],2)="GR",VLOOKUP(tbl_transaction[[#This Row],[Reference Number]],barang_masuk[],2,FALSE),IF(LEFT(tbl_transaction[[#This Row],[Reference Number]],2)="DO",VLOOKUP(tbl_transaction[[#This Row],[Reference Number]],barang_keluar[],2,FALSE),""))</f>
        <v>46203</v>
      </c>
      <c r="C586" t="str">
        <f t="shared" si="9"/>
        <v>Inbound</v>
      </c>
      <c r="D586" t="str">
        <f>IF(tbl_transaction[[#This Row],[Type]]="Inbound",VLOOKUP(tbl_transaction[[#This Row],[Reference Number]],barang_masuk[],4,FALSE),IF(tbl_transaction[[#This Row],[Type]]="Outbound",VLOOKUP(tbl_transaction[[#This Row],[Reference Number]],barang_keluar[],4,FALSE),""))</f>
        <v>BAB012</v>
      </c>
      <c r="E586" t="str">
        <f>IF(tbl_transaction[[#This Row],[Type]]="Inbound",VLOOKUP(tbl_transaction[[#This Row],[Reference Number]],barang_masuk[],5,FALSE),IF(tbl_transaction[[#This Row],[Type]]="Outbound",VLOOKUP(tbl_transaction[[#This Row],[Reference Number]],barang_keluar[],5,FALSE),""))</f>
        <v>MamyPoko Baby Care Variant 12</v>
      </c>
      <c r="F586">
        <f>IF(tbl_transaction[[#This Row],[Type]]="Inbound",VLOOKUP(tbl_transaction[[#This Row],[Reference Number]],barang_masuk[],6,FALSE),IF(tbl_transaction[[#This Row],[Type]]="Outbound",VLOOKUP(tbl_transaction[[#This Row],[Reference Number]],barang_keluar[],6,FALSE),""))</f>
        <v>30</v>
      </c>
      <c r="G586" t="str">
        <f>IF(tbl_transaction[[#This Row],[Type]]="Inbound",VLOOKUP(tbl_transaction[[#This Row],[Reference Number]],barang_masuk[],7,FALSE),IF(tbl_transaction[[#This Row],[Type]]="Outbound",VLOOKUP(tbl_transaction[[#This Row],[Reference Number]],barang_keluar[],7,FALSE),""))</f>
        <v>Pack</v>
      </c>
      <c r="H586" t="str">
        <f>IF(tbl_transaction[[#This Row],[Type]]="Inbound",VLOOKUP(tbl_transaction[[#This Row],[Reference Number]],barang_masuk[],3,FALSE),IF(tbl_transaction[[#This Row],[Type]]="Outbound",VLOOKUP(tbl_transaction[[#This Row],[Reference Number]],barang_keluar[],3,FALSE),""))</f>
        <v>PT Supplier 08</v>
      </c>
      <c r="I586" t="str">
        <f>IF(D586='Kartu Stok'!$B$2,COUNTIF($D$3:D586,'Kartu Stok'!$B$2),"")</f>
        <v/>
      </c>
      <c r="L586"/>
    </row>
    <row r="587" spans="1:12" ht="14.5" x14ac:dyDescent="0.35">
      <c r="A587" s="2" t="s">
        <v>1064</v>
      </c>
      <c r="B587" s="5">
        <f>IF(LEFT(tbl_transaction[[#This Row],[Reference Number]],2)="GR",VLOOKUP(tbl_transaction[[#This Row],[Reference Number]],barang_masuk[],2,FALSE),IF(LEFT(tbl_transaction[[#This Row],[Reference Number]],2)="DO",VLOOKUP(tbl_transaction[[#This Row],[Reference Number]],barang_keluar[],2,FALSE),""))</f>
        <v>46043</v>
      </c>
      <c r="C587" t="str">
        <f t="shared" si="9"/>
        <v>Inbound</v>
      </c>
      <c r="D587" t="str">
        <f>IF(tbl_transaction[[#This Row],[Type]]="Inbound",VLOOKUP(tbl_transaction[[#This Row],[Reference Number]],barang_masuk[],4,FALSE),IF(tbl_transaction[[#This Row],[Type]]="Outbound",VLOOKUP(tbl_transaction[[#This Row],[Reference Number]],barang_keluar[],4,FALSE),""))</f>
        <v>HOM007</v>
      </c>
      <c r="E587" t="str">
        <f>IF(tbl_transaction[[#This Row],[Type]]="Inbound",VLOOKUP(tbl_transaction[[#This Row],[Reference Number]],barang_masuk[],5,FALSE),IF(tbl_transaction[[#This Row],[Type]]="Outbound",VLOOKUP(tbl_transaction[[#This Row],[Reference Number]],barang_keluar[],5,FALSE),""))</f>
        <v>Sunlight Home Care Variant 7</v>
      </c>
      <c r="F587">
        <f>IF(tbl_transaction[[#This Row],[Type]]="Inbound",VLOOKUP(tbl_transaction[[#This Row],[Reference Number]],barang_masuk[],6,FALSE),IF(tbl_transaction[[#This Row],[Type]]="Outbound",VLOOKUP(tbl_transaction[[#This Row],[Reference Number]],barang_keluar[],6,FALSE),""))</f>
        <v>100</v>
      </c>
      <c r="G587" t="str">
        <f>IF(tbl_transaction[[#This Row],[Type]]="Inbound",VLOOKUP(tbl_transaction[[#This Row],[Reference Number]],barang_masuk[],7,FALSE),IF(tbl_transaction[[#This Row],[Type]]="Outbound",VLOOKUP(tbl_transaction[[#This Row],[Reference Number]],barang_keluar[],7,FALSE),""))</f>
        <v>Pack</v>
      </c>
      <c r="H587" t="str">
        <f>IF(tbl_transaction[[#This Row],[Type]]="Inbound",VLOOKUP(tbl_transaction[[#This Row],[Reference Number]],barang_masuk[],3,FALSE),IF(tbl_transaction[[#This Row],[Type]]="Outbound",VLOOKUP(tbl_transaction[[#This Row],[Reference Number]],barang_keluar[],3,FALSE),""))</f>
        <v>PT Supplier 27</v>
      </c>
      <c r="I587" t="str">
        <f>IF(D587='Kartu Stok'!$B$2,COUNTIF($D$3:D587,'Kartu Stok'!$B$2),"")</f>
        <v/>
      </c>
      <c r="L587"/>
    </row>
    <row r="588" spans="1:12" ht="14.5" x14ac:dyDescent="0.35">
      <c r="A588" s="2" t="s">
        <v>1065</v>
      </c>
      <c r="B588" s="5">
        <f>IF(LEFT(tbl_transaction[[#This Row],[Reference Number]],2)="GR",VLOOKUP(tbl_transaction[[#This Row],[Reference Number]],barang_masuk[],2,FALSE),IF(LEFT(tbl_transaction[[#This Row],[Reference Number]],2)="DO",VLOOKUP(tbl_transaction[[#This Row],[Reference Number]],barang_keluar[],2,FALSE),""))</f>
        <v>46084</v>
      </c>
      <c r="C588" t="str">
        <f t="shared" si="9"/>
        <v>Inbound</v>
      </c>
      <c r="D588" t="str">
        <f>IF(tbl_transaction[[#This Row],[Type]]="Inbound",VLOOKUP(tbl_transaction[[#This Row],[Reference Number]],barang_masuk[],4,FALSE),IF(tbl_transaction[[#This Row],[Type]]="Outbound",VLOOKUP(tbl_transaction[[#This Row],[Reference Number]],barang_keluar[],4,FALSE),""))</f>
        <v>INS015</v>
      </c>
      <c r="E588" t="str">
        <f>IF(tbl_transaction[[#This Row],[Type]]="Inbound",VLOOKUP(tbl_transaction[[#This Row],[Reference Number]],barang_masuk[],5,FALSE),IF(tbl_transaction[[#This Row],[Type]]="Outbound",VLOOKUP(tbl_transaction[[#This Row],[Reference Number]],barang_keluar[],5,FALSE),""))</f>
        <v>Supermi Instant Food Variant 15</v>
      </c>
      <c r="F588">
        <f>IF(tbl_transaction[[#This Row],[Type]]="Inbound",VLOOKUP(tbl_transaction[[#This Row],[Reference Number]],barang_masuk[],6,FALSE),IF(tbl_transaction[[#This Row],[Type]]="Outbound",VLOOKUP(tbl_transaction[[#This Row],[Reference Number]],barang_keluar[],6,FALSE),""))</f>
        <v>100</v>
      </c>
      <c r="G588" t="str">
        <f>IF(tbl_transaction[[#This Row],[Type]]="Inbound",VLOOKUP(tbl_transaction[[#This Row],[Reference Number]],barang_masuk[],7,FALSE),IF(tbl_transaction[[#This Row],[Type]]="Outbound",VLOOKUP(tbl_transaction[[#This Row],[Reference Number]],barang_keluar[],7,FALSE),""))</f>
        <v>Pack</v>
      </c>
      <c r="H588" t="str">
        <f>IF(tbl_transaction[[#This Row],[Type]]="Inbound",VLOOKUP(tbl_transaction[[#This Row],[Reference Number]],barang_masuk[],3,FALSE),IF(tbl_transaction[[#This Row],[Type]]="Outbound",VLOOKUP(tbl_transaction[[#This Row],[Reference Number]],barang_keluar[],3,FALSE),""))</f>
        <v>PT Supplier 24</v>
      </c>
      <c r="I588" t="str">
        <f>IF(D588='Kartu Stok'!$B$2,COUNTIF($D$3:D588,'Kartu Stok'!$B$2),"")</f>
        <v/>
      </c>
      <c r="L588"/>
    </row>
    <row r="589" spans="1:12" ht="14.5" x14ac:dyDescent="0.35">
      <c r="A589" s="2" t="s">
        <v>1066</v>
      </c>
      <c r="B589" s="5">
        <f>IF(LEFT(tbl_transaction[[#This Row],[Reference Number]],2)="GR",VLOOKUP(tbl_transaction[[#This Row],[Reference Number]],barang_masuk[],2,FALSE),IF(LEFT(tbl_transaction[[#This Row],[Reference Number]],2)="DO",VLOOKUP(tbl_transaction[[#This Row],[Reference Number]],barang_keluar[],2,FALSE),""))</f>
        <v>46106</v>
      </c>
      <c r="C589" t="str">
        <f t="shared" si="9"/>
        <v>Inbound</v>
      </c>
      <c r="D589" t="str">
        <f>IF(tbl_transaction[[#This Row],[Type]]="Inbound",VLOOKUP(tbl_transaction[[#This Row],[Reference Number]],barang_masuk[],4,FALSE),IF(tbl_transaction[[#This Row],[Type]]="Outbound",VLOOKUP(tbl_transaction[[#This Row],[Reference Number]],barang_keluar[],4,FALSE),""))</f>
        <v>SNK019</v>
      </c>
      <c r="E589" t="str">
        <f>IF(tbl_transaction[[#This Row],[Type]]="Inbound",VLOOKUP(tbl_transaction[[#This Row],[Reference Number]],barang_masuk[],5,FALSE),IF(tbl_transaction[[#This Row],[Type]]="Outbound",VLOOKUP(tbl_transaction[[#This Row],[Reference Number]],barang_keluar[],5,FALSE),""))</f>
        <v>Qtela Snack Variant 19</v>
      </c>
      <c r="F589">
        <f>IF(tbl_transaction[[#This Row],[Type]]="Inbound",VLOOKUP(tbl_transaction[[#This Row],[Reference Number]],barang_masuk[],6,FALSE),IF(tbl_transaction[[#This Row],[Type]]="Outbound",VLOOKUP(tbl_transaction[[#This Row],[Reference Number]],barang_keluar[],6,FALSE),""))</f>
        <v>80</v>
      </c>
      <c r="G589" t="str">
        <f>IF(tbl_transaction[[#This Row],[Type]]="Inbound",VLOOKUP(tbl_transaction[[#This Row],[Reference Number]],barang_masuk[],7,FALSE),IF(tbl_transaction[[#This Row],[Type]]="Outbound",VLOOKUP(tbl_transaction[[#This Row],[Reference Number]],barang_keluar[],7,FALSE),""))</f>
        <v>Pack</v>
      </c>
      <c r="H589" t="str">
        <f>IF(tbl_transaction[[#This Row],[Type]]="Inbound",VLOOKUP(tbl_transaction[[#This Row],[Reference Number]],barang_masuk[],3,FALSE),IF(tbl_transaction[[#This Row],[Type]]="Outbound",VLOOKUP(tbl_transaction[[#This Row],[Reference Number]],barang_keluar[],3,FALSE),""))</f>
        <v>PT Supplier 29</v>
      </c>
      <c r="I589" t="str">
        <f>IF(D589='Kartu Stok'!$B$2,COUNTIF($D$3:D589,'Kartu Stok'!$B$2),"")</f>
        <v/>
      </c>
      <c r="L589"/>
    </row>
    <row r="590" spans="1:12" ht="14.5" x14ac:dyDescent="0.35">
      <c r="A590" s="2" t="s">
        <v>1067</v>
      </c>
      <c r="B590" s="5">
        <f>IF(LEFT(tbl_transaction[[#This Row],[Reference Number]],2)="GR",VLOOKUP(tbl_transaction[[#This Row],[Reference Number]],barang_masuk[],2,FALSE),IF(LEFT(tbl_transaction[[#This Row],[Reference Number]],2)="DO",VLOOKUP(tbl_transaction[[#This Row],[Reference Number]],barang_keluar[],2,FALSE),""))</f>
        <v>46132</v>
      </c>
      <c r="C590" t="str">
        <f t="shared" si="9"/>
        <v>Inbound</v>
      </c>
      <c r="D590" t="str">
        <f>IF(tbl_transaction[[#This Row],[Type]]="Inbound",VLOOKUP(tbl_transaction[[#This Row],[Reference Number]],barang_masuk[],4,FALSE),IF(tbl_transaction[[#This Row],[Type]]="Outbound",VLOOKUP(tbl_transaction[[#This Row],[Reference Number]],barang_keluar[],4,FALSE),""))</f>
        <v>PER011</v>
      </c>
      <c r="E590" t="str">
        <f>IF(tbl_transaction[[#This Row],[Type]]="Inbound",VLOOKUP(tbl_transaction[[#This Row],[Reference Number]],barang_masuk[],5,FALSE),IF(tbl_transaction[[#This Row],[Type]]="Outbound",VLOOKUP(tbl_transaction[[#This Row],[Reference Number]],barang_keluar[],5,FALSE),""))</f>
        <v>Pepsodent Personal Care Variant 11</v>
      </c>
      <c r="F590">
        <f>IF(tbl_transaction[[#This Row],[Type]]="Inbound",VLOOKUP(tbl_transaction[[#This Row],[Reference Number]],barang_masuk[],6,FALSE),IF(tbl_transaction[[#This Row],[Type]]="Outbound",VLOOKUP(tbl_transaction[[#This Row],[Reference Number]],barang_keluar[],6,FALSE),""))</f>
        <v>60</v>
      </c>
      <c r="G590" t="str">
        <f>IF(tbl_transaction[[#This Row],[Type]]="Inbound",VLOOKUP(tbl_transaction[[#This Row],[Reference Number]],barang_masuk[],7,FALSE),IF(tbl_transaction[[#This Row],[Type]]="Outbound",VLOOKUP(tbl_transaction[[#This Row],[Reference Number]],barang_keluar[],7,FALSE),""))</f>
        <v>Bottle</v>
      </c>
      <c r="H590" t="str">
        <f>IF(tbl_transaction[[#This Row],[Type]]="Inbound",VLOOKUP(tbl_transaction[[#This Row],[Reference Number]],barang_masuk[],3,FALSE),IF(tbl_transaction[[#This Row],[Type]]="Outbound",VLOOKUP(tbl_transaction[[#This Row],[Reference Number]],barang_keluar[],3,FALSE),""))</f>
        <v>PT Supplier 15</v>
      </c>
      <c r="I590" t="str">
        <f>IF(D590='Kartu Stok'!$B$2,COUNTIF($D$3:D590,'Kartu Stok'!$B$2),"")</f>
        <v/>
      </c>
      <c r="L590"/>
    </row>
    <row r="591" spans="1:12" ht="14.5" x14ac:dyDescent="0.35">
      <c r="A591" s="2" t="s">
        <v>1068</v>
      </c>
      <c r="B591" s="5">
        <f>IF(LEFT(tbl_transaction[[#This Row],[Reference Number]],2)="GR",VLOOKUP(tbl_transaction[[#This Row],[Reference Number]],barang_masuk[],2,FALSE),IF(LEFT(tbl_transaction[[#This Row],[Reference Number]],2)="DO",VLOOKUP(tbl_transaction[[#This Row],[Reference Number]],barang_keluar[],2,FALSE),""))</f>
        <v>46127</v>
      </c>
      <c r="C591" t="str">
        <f t="shared" si="9"/>
        <v>Inbound</v>
      </c>
      <c r="D591" t="str">
        <f>IF(tbl_transaction[[#This Row],[Type]]="Inbound",VLOOKUP(tbl_transaction[[#This Row],[Reference Number]],barang_masuk[],4,FALSE),IF(tbl_transaction[[#This Row],[Type]]="Outbound",VLOOKUP(tbl_transaction[[#This Row],[Reference Number]],barang_keluar[],4,FALSE),""))</f>
        <v>INS014</v>
      </c>
      <c r="E591" t="str">
        <f>IF(tbl_transaction[[#This Row],[Type]]="Inbound",VLOOKUP(tbl_transaction[[#This Row],[Reference Number]],barang_masuk[],5,FALSE),IF(tbl_transaction[[#This Row],[Type]]="Outbound",VLOOKUP(tbl_transaction[[#This Row],[Reference Number]],barang_keluar[],5,FALSE),""))</f>
        <v>Indomie Instant Food Variant 14</v>
      </c>
      <c r="F591">
        <f>IF(tbl_transaction[[#This Row],[Type]]="Inbound",VLOOKUP(tbl_transaction[[#This Row],[Reference Number]],barang_masuk[],6,FALSE),IF(tbl_transaction[[#This Row],[Type]]="Outbound",VLOOKUP(tbl_transaction[[#This Row],[Reference Number]],barang_keluar[],6,FALSE),""))</f>
        <v>20</v>
      </c>
      <c r="G591" t="str">
        <f>IF(tbl_transaction[[#This Row],[Type]]="Inbound",VLOOKUP(tbl_transaction[[#This Row],[Reference Number]],barang_masuk[],7,FALSE),IF(tbl_transaction[[#This Row],[Type]]="Outbound",VLOOKUP(tbl_transaction[[#This Row],[Reference Number]],barang_keluar[],7,FALSE),""))</f>
        <v>Pack</v>
      </c>
      <c r="H591" t="str">
        <f>IF(tbl_transaction[[#This Row],[Type]]="Inbound",VLOOKUP(tbl_transaction[[#This Row],[Reference Number]],barang_masuk[],3,FALSE),IF(tbl_transaction[[#This Row],[Type]]="Outbound",VLOOKUP(tbl_transaction[[#This Row],[Reference Number]],barang_keluar[],3,FALSE),""))</f>
        <v>PT Supplier 08</v>
      </c>
      <c r="I591" t="str">
        <f>IF(D591='Kartu Stok'!$B$2,COUNTIF($D$3:D591,'Kartu Stok'!$B$2),"")</f>
        <v/>
      </c>
      <c r="L591"/>
    </row>
    <row r="592" spans="1:12" ht="14.5" x14ac:dyDescent="0.35">
      <c r="A592" s="2" t="s">
        <v>1069</v>
      </c>
      <c r="B592" s="5">
        <f>IF(LEFT(tbl_transaction[[#This Row],[Reference Number]],2)="GR",VLOOKUP(tbl_transaction[[#This Row],[Reference Number]],barang_masuk[],2,FALSE),IF(LEFT(tbl_transaction[[#This Row],[Reference Number]],2)="DO",VLOOKUP(tbl_transaction[[#This Row],[Reference Number]],barang_keluar[],2,FALSE),""))</f>
        <v>46047</v>
      </c>
      <c r="C592" t="str">
        <f t="shared" si="9"/>
        <v>Inbound</v>
      </c>
      <c r="D592" t="str">
        <f>IF(tbl_transaction[[#This Row],[Type]]="Inbound",VLOOKUP(tbl_transaction[[#This Row],[Reference Number]],barang_masuk[],4,FALSE),IF(tbl_transaction[[#This Row],[Type]]="Outbound",VLOOKUP(tbl_transaction[[#This Row],[Reference Number]],barang_keluar[],4,FALSE),""))</f>
        <v>SNK013</v>
      </c>
      <c r="E592" t="str">
        <f>IF(tbl_transaction[[#This Row],[Type]]="Inbound",VLOOKUP(tbl_transaction[[#This Row],[Reference Number]],barang_masuk[],5,FALSE),IF(tbl_transaction[[#This Row],[Type]]="Outbound",VLOOKUP(tbl_transaction[[#This Row],[Reference Number]],barang_keluar[],5,FALSE),""))</f>
        <v>Qtela Snack Variant 13</v>
      </c>
      <c r="F592">
        <f>IF(tbl_transaction[[#This Row],[Type]]="Inbound",VLOOKUP(tbl_transaction[[#This Row],[Reference Number]],barang_masuk[],6,FALSE),IF(tbl_transaction[[#This Row],[Type]]="Outbound",VLOOKUP(tbl_transaction[[#This Row],[Reference Number]],barang_keluar[],6,FALSE),""))</f>
        <v>100</v>
      </c>
      <c r="G592" t="str">
        <f>IF(tbl_transaction[[#This Row],[Type]]="Inbound",VLOOKUP(tbl_transaction[[#This Row],[Reference Number]],barang_masuk[],7,FALSE),IF(tbl_transaction[[#This Row],[Type]]="Outbound",VLOOKUP(tbl_transaction[[#This Row],[Reference Number]],barang_keluar[],7,FALSE),""))</f>
        <v>Pack</v>
      </c>
      <c r="H592" t="str">
        <f>IF(tbl_transaction[[#This Row],[Type]]="Inbound",VLOOKUP(tbl_transaction[[#This Row],[Reference Number]],barang_masuk[],3,FALSE),IF(tbl_transaction[[#This Row],[Type]]="Outbound",VLOOKUP(tbl_transaction[[#This Row],[Reference Number]],barang_keluar[],3,FALSE),""))</f>
        <v>PT Supplier 32</v>
      </c>
      <c r="I592" t="str">
        <f>IF(D592='Kartu Stok'!$B$2,COUNTIF($D$3:D592,'Kartu Stok'!$B$2),"")</f>
        <v/>
      </c>
      <c r="L592"/>
    </row>
    <row r="593" spans="1:12" ht="14.5" x14ac:dyDescent="0.35">
      <c r="A593" s="2" t="s">
        <v>1070</v>
      </c>
      <c r="B593" s="5">
        <f>IF(LEFT(tbl_transaction[[#This Row],[Reference Number]],2)="GR",VLOOKUP(tbl_transaction[[#This Row],[Reference Number]],barang_masuk[],2,FALSE),IF(LEFT(tbl_transaction[[#This Row],[Reference Number]],2)="DO",VLOOKUP(tbl_transaction[[#This Row],[Reference Number]],barang_keluar[],2,FALSE),""))</f>
        <v>46096</v>
      </c>
      <c r="C593" t="str">
        <f t="shared" si="9"/>
        <v>Inbound</v>
      </c>
      <c r="D593" t="str">
        <f>IF(tbl_transaction[[#This Row],[Type]]="Inbound",VLOOKUP(tbl_transaction[[#This Row],[Reference Number]],barang_masuk[],4,FALSE),IF(tbl_transaction[[#This Row],[Type]]="Outbound",VLOOKUP(tbl_transaction[[#This Row],[Reference Number]],barang_keluar[],4,FALSE),""))</f>
        <v>BEV022</v>
      </c>
      <c r="E593" t="str">
        <f>IF(tbl_transaction[[#This Row],[Type]]="Inbound",VLOOKUP(tbl_transaction[[#This Row],[Reference Number]],barang_masuk[],5,FALSE),IF(tbl_transaction[[#This Row],[Type]]="Outbound",VLOOKUP(tbl_transaction[[#This Row],[Reference Number]],barang_keluar[],5,FALSE),""))</f>
        <v>Sosro Beverage Variant 22</v>
      </c>
      <c r="F593">
        <f>IF(tbl_transaction[[#This Row],[Type]]="Inbound",VLOOKUP(tbl_transaction[[#This Row],[Reference Number]],barang_masuk[],6,FALSE),IF(tbl_transaction[[#This Row],[Type]]="Outbound",VLOOKUP(tbl_transaction[[#This Row],[Reference Number]],barang_keluar[],6,FALSE),""))</f>
        <v>120</v>
      </c>
      <c r="G593" t="str">
        <f>IF(tbl_transaction[[#This Row],[Type]]="Inbound",VLOOKUP(tbl_transaction[[#This Row],[Reference Number]],barang_masuk[],7,FALSE),IF(tbl_transaction[[#This Row],[Type]]="Outbound",VLOOKUP(tbl_transaction[[#This Row],[Reference Number]],barang_keluar[],7,FALSE),""))</f>
        <v>Bottle</v>
      </c>
      <c r="H593" t="str">
        <f>IF(tbl_transaction[[#This Row],[Type]]="Inbound",VLOOKUP(tbl_transaction[[#This Row],[Reference Number]],barang_masuk[],3,FALSE),IF(tbl_transaction[[#This Row],[Type]]="Outbound",VLOOKUP(tbl_transaction[[#This Row],[Reference Number]],barang_keluar[],3,FALSE),""))</f>
        <v>PT Supplier 22</v>
      </c>
      <c r="I593" t="str">
        <f>IF(D593='Kartu Stok'!$B$2,COUNTIF($D$3:D593,'Kartu Stok'!$B$2),"")</f>
        <v/>
      </c>
      <c r="L593"/>
    </row>
    <row r="594" spans="1:12" ht="14.5" x14ac:dyDescent="0.35">
      <c r="A594" s="2" t="s">
        <v>1071</v>
      </c>
      <c r="B594" s="5">
        <f>IF(LEFT(tbl_transaction[[#This Row],[Reference Number]],2)="GR",VLOOKUP(tbl_transaction[[#This Row],[Reference Number]],barang_masuk[],2,FALSE),IF(LEFT(tbl_transaction[[#This Row],[Reference Number]],2)="DO",VLOOKUP(tbl_transaction[[#This Row],[Reference Number]],barang_keluar[],2,FALSE),""))</f>
        <v>46064</v>
      </c>
      <c r="C594" t="str">
        <f t="shared" si="9"/>
        <v>Inbound</v>
      </c>
      <c r="D594" t="str">
        <f>IF(tbl_transaction[[#This Row],[Type]]="Inbound",VLOOKUP(tbl_transaction[[#This Row],[Reference Number]],barang_masuk[],4,FALSE),IF(tbl_transaction[[#This Row],[Type]]="Outbound",VLOOKUP(tbl_transaction[[#This Row],[Reference Number]],barang_keluar[],4,FALSE),""))</f>
        <v>HOM022</v>
      </c>
      <c r="E594" t="str">
        <f>IF(tbl_transaction[[#This Row],[Type]]="Inbound",VLOOKUP(tbl_transaction[[#This Row],[Reference Number]],barang_masuk[],5,FALSE),IF(tbl_transaction[[#This Row],[Type]]="Outbound",VLOOKUP(tbl_transaction[[#This Row],[Reference Number]],barang_keluar[],5,FALSE),""))</f>
        <v>Sunlight Home Care Variant 22</v>
      </c>
      <c r="F594">
        <f>IF(tbl_transaction[[#This Row],[Type]]="Inbound",VLOOKUP(tbl_transaction[[#This Row],[Reference Number]],barang_masuk[],6,FALSE),IF(tbl_transaction[[#This Row],[Type]]="Outbound",VLOOKUP(tbl_transaction[[#This Row],[Reference Number]],barang_keluar[],6,FALSE),""))</f>
        <v>40</v>
      </c>
      <c r="G594" t="str">
        <f>IF(tbl_transaction[[#This Row],[Type]]="Inbound",VLOOKUP(tbl_transaction[[#This Row],[Reference Number]],barang_masuk[],7,FALSE),IF(tbl_transaction[[#This Row],[Type]]="Outbound",VLOOKUP(tbl_transaction[[#This Row],[Reference Number]],barang_keluar[],7,FALSE),""))</f>
        <v>Pack</v>
      </c>
      <c r="H594" t="str">
        <f>IF(tbl_transaction[[#This Row],[Type]]="Inbound",VLOOKUP(tbl_transaction[[#This Row],[Reference Number]],barang_masuk[],3,FALSE),IF(tbl_transaction[[#This Row],[Type]]="Outbound",VLOOKUP(tbl_transaction[[#This Row],[Reference Number]],barang_keluar[],3,FALSE),""))</f>
        <v>PT Supplier 34</v>
      </c>
      <c r="I594" t="str">
        <f>IF(D594='Kartu Stok'!$B$2,COUNTIF($D$3:D594,'Kartu Stok'!$B$2),"")</f>
        <v/>
      </c>
      <c r="L594"/>
    </row>
    <row r="595" spans="1:12" ht="14.5" x14ac:dyDescent="0.35">
      <c r="A595" s="2" t="s">
        <v>1072</v>
      </c>
      <c r="B595" s="5">
        <f>IF(LEFT(tbl_transaction[[#This Row],[Reference Number]],2)="GR",VLOOKUP(tbl_transaction[[#This Row],[Reference Number]],barang_masuk[],2,FALSE),IF(LEFT(tbl_transaction[[#This Row],[Reference Number]],2)="DO",VLOOKUP(tbl_transaction[[#This Row],[Reference Number]],barang_keluar[],2,FALSE),""))</f>
        <v>46067</v>
      </c>
      <c r="C595" t="str">
        <f t="shared" si="9"/>
        <v>Inbound</v>
      </c>
      <c r="D595" t="str">
        <f>IF(tbl_transaction[[#This Row],[Type]]="Inbound",VLOOKUP(tbl_transaction[[#This Row],[Reference Number]],barang_masuk[],4,FALSE),IF(tbl_transaction[[#This Row],[Type]]="Outbound",VLOOKUP(tbl_transaction[[#This Row],[Reference Number]],barang_keluar[],4,FALSE),""))</f>
        <v>SNK015</v>
      </c>
      <c r="E595" t="str">
        <f>IF(tbl_transaction[[#This Row],[Type]]="Inbound",VLOOKUP(tbl_transaction[[#This Row],[Reference Number]],barang_masuk[],5,FALSE),IF(tbl_transaction[[#This Row],[Type]]="Outbound",VLOOKUP(tbl_transaction[[#This Row],[Reference Number]],barang_keluar[],5,FALSE),""))</f>
        <v>Taro Snack Variant 15</v>
      </c>
      <c r="F595">
        <f>IF(tbl_transaction[[#This Row],[Type]]="Inbound",VLOOKUP(tbl_transaction[[#This Row],[Reference Number]],barang_masuk[],6,FALSE),IF(tbl_transaction[[#This Row],[Type]]="Outbound",VLOOKUP(tbl_transaction[[#This Row],[Reference Number]],barang_keluar[],6,FALSE),""))</f>
        <v>200</v>
      </c>
      <c r="G595" t="str">
        <f>IF(tbl_transaction[[#This Row],[Type]]="Inbound",VLOOKUP(tbl_transaction[[#This Row],[Reference Number]],barang_masuk[],7,FALSE),IF(tbl_transaction[[#This Row],[Type]]="Outbound",VLOOKUP(tbl_transaction[[#This Row],[Reference Number]],barang_keluar[],7,FALSE),""))</f>
        <v>Pack</v>
      </c>
      <c r="H595" t="str">
        <f>IF(tbl_transaction[[#This Row],[Type]]="Inbound",VLOOKUP(tbl_transaction[[#This Row],[Reference Number]],barang_masuk[],3,FALSE),IF(tbl_transaction[[#This Row],[Type]]="Outbound",VLOOKUP(tbl_transaction[[#This Row],[Reference Number]],barang_keluar[],3,FALSE),""))</f>
        <v>PT Supplier 28</v>
      </c>
      <c r="I595" t="str">
        <f>IF(D595='Kartu Stok'!$B$2,COUNTIF($D$3:D595,'Kartu Stok'!$B$2),"")</f>
        <v/>
      </c>
      <c r="L595"/>
    </row>
    <row r="596" spans="1:12" ht="14.5" x14ac:dyDescent="0.35">
      <c r="A596" s="2" t="s">
        <v>1073</v>
      </c>
      <c r="B596" s="5">
        <f>IF(LEFT(tbl_transaction[[#This Row],[Reference Number]],2)="GR",VLOOKUP(tbl_transaction[[#This Row],[Reference Number]],barang_masuk[],2,FALSE),IF(LEFT(tbl_transaction[[#This Row],[Reference Number]],2)="DO",VLOOKUP(tbl_transaction[[#This Row],[Reference Number]],barang_keluar[],2,FALSE),""))</f>
        <v>46062</v>
      </c>
      <c r="C596" t="str">
        <f t="shared" si="9"/>
        <v>Inbound</v>
      </c>
      <c r="D596" t="str">
        <f>IF(tbl_transaction[[#This Row],[Type]]="Inbound",VLOOKUP(tbl_transaction[[#This Row],[Reference Number]],barang_masuk[],4,FALSE),IF(tbl_transaction[[#This Row],[Type]]="Outbound",VLOOKUP(tbl_transaction[[#This Row],[Reference Number]],barang_keluar[],4,FALSE),""))</f>
        <v>PER004</v>
      </c>
      <c r="E596" t="str">
        <f>IF(tbl_transaction[[#This Row],[Type]]="Inbound",VLOOKUP(tbl_transaction[[#This Row],[Reference Number]],barang_masuk[],5,FALSE),IF(tbl_transaction[[#This Row],[Type]]="Outbound",VLOOKUP(tbl_transaction[[#This Row],[Reference Number]],barang_keluar[],5,FALSE),""))</f>
        <v>Lifebuoy Personal Care Variant 4</v>
      </c>
      <c r="F596">
        <f>IF(tbl_transaction[[#This Row],[Type]]="Inbound",VLOOKUP(tbl_transaction[[#This Row],[Reference Number]],barang_masuk[],6,FALSE),IF(tbl_transaction[[#This Row],[Type]]="Outbound",VLOOKUP(tbl_transaction[[#This Row],[Reference Number]],barang_keluar[],6,FALSE),""))</f>
        <v>30</v>
      </c>
      <c r="G596" t="str">
        <f>IF(tbl_transaction[[#This Row],[Type]]="Inbound",VLOOKUP(tbl_transaction[[#This Row],[Reference Number]],barang_masuk[],7,FALSE),IF(tbl_transaction[[#This Row],[Type]]="Outbound",VLOOKUP(tbl_transaction[[#This Row],[Reference Number]],barang_keluar[],7,FALSE),""))</f>
        <v>Bottle</v>
      </c>
      <c r="H596" t="str">
        <f>IF(tbl_transaction[[#This Row],[Type]]="Inbound",VLOOKUP(tbl_transaction[[#This Row],[Reference Number]],barang_masuk[],3,FALSE),IF(tbl_transaction[[#This Row],[Type]]="Outbound",VLOOKUP(tbl_transaction[[#This Row],[Reference Number]],barang_keluar[],3,FALSE),""))</f>
        <v>PT Supplier 07</v>
      </c>
      <c r="I596" t="str">
        <f>IF(D596='Kartu Stok'!$B$2,COUNTIF($D$3:D596,'Kartu Stok'!$B$2),"")</f>
        <v/>
      </c>
      <c r="L596"/>
    </row>
    <row r="597" spans="1:12" ht="14.5" x14ac:dyDescent="0.35">
      <c r="A597" s="2" t="s">
        <v>1074</v>
      </c>
      <c r="B597" s="5">
        <f>IF(LEFT(tbl_transaction[[#This Row],[Reference Number]],2)="GR",VLOOKUP(tbl_transaction[[#This Row],[Reference Number]],barang_masuk[],2,FALSE),IF(LEFT(tbl_transaction[[#This Row],[Reference Number]],2)="DO",VLOOKUP(tbl_transaction[[#This Row],[Reference Number]],barang_keluar[],2,FALSE),""))</f>
        <v>46075</v>
      </c>
      <c r="C597" t="str">
        <f t="shared" si="9"/>
        <v>Inbound</v>
      </c>
      <c r="D597" t="str">
        <f>IF(tbl_transaction[[#This Row],[Type]]="Inbound",VLOOKUP(tbl_transaction[[#This Row],[Reference Number]],barang_masuk[],4,FALSE),IF(tbl_transaction[[#This Row],[Type]]="Outbound",VLOOKUP(tbl_transaction[[#This Row],[Reference Number]],barang_keluar[],4,FALSE),""))</f>
        <v>SNK020</v>
      </c>
      <c r="E597" t="str">
        <f>IF(tbl_transaction[[#This Row],[Type]]="Inbound",VLOOKUP(tbl_transaction[[#This Row],[Reference Number]],barang_masuk[],5,FALSE),IF(tbl_transaction[[#This Row],[Type]]="Outbound",VLOOKUP(tbl_transaction[[#This Row],[Reference Number]],barang_keluar[],5,FALSE),""))</f>
        <v>Qtela Snack Variant 20</v>
      </c>
      <c r="F597">
        <f>IF(tbl_transaction[[#This Row],[Type]]="Inbound",VLOOKUP(tbl_transaction[[#This Row],[Reference Number]],barang_masuk[],6,FALSE),IF(tbl_transaction[[#This Row],[Type]]="Outbound",VLOOKUP(tbl_transaction[[#This Row],[Reference Number]],barang_keluar[],6,FALSE),""))</f>
        <v>200</v>
      </c>
      <c r="G597" t="str">
        <f>IF(tbl_transaction[[#This Row],[Type]]="Inbound",VLOOKUP(tbl_transaction[[#This Row],[Reference Number]],barang_masuk[],7,FALSE),IF(tbl_transaction[[#This Row],[Type]]="Outbound",VLOOKUP(tbl_transaction[[#This Row],[Reference Number]],barang_keluar[],7,FALSE),""))</f>
        <v>Pack</v>
      </c>
      <c r="H597" t="str">
        <f>IF(tbl_transaction[[#This Row],[Type]]="Inbound",VLOOKUP(tbl_transaction[[#This Row],[Reference Number]],barang_masuk[],3,FALSE),IF(tbl_transaction[[#This Row],[Type]]="Outbound",VLOOKUP(tbl_transaction[[#This Row],[Reference Number]],barang_keluar[],3,FALSE),""))</f>
        <v>PT Supplier 20</v>
      </c>
      <c r="I597" t="str">
        <f>IF(D597='Kartu Stok'!$B$2,COUNTIF($D$3:D597,'Kartu Stok'!$B$2),"")</f>
        <v/>
      </c>
      <c r="L597"/>
    </row>
    <row r="598" spans="1:12" ht="14.5" x14ac:dyDescent="0.35">
      <c r="A598" s="2" t="s">
        <v>1075</v>
      </c>
      <c r="B598" s="5">
        <f>IF(LEFT(tbl_transaction[[#This Row],[Reference Number]],2)="GR",VLOOKUP(tbl_transaction[[#This Row],[Reference Number]],barang_masuk[],2,FALSE),IF(LEFT(tbl_transaction[[#This Row],[Reference Number]],2)="DO",VLOOKUP(tbl_transaction[[#This Row],[Reference Number]],barang_keluar[],2,FALSE),""))</f>
        <v>46085</v>
      </c>
      <c r="C598" t="str">
        <f t="shared" si="9"/>
        <v>Inbound</v>
      </c>
      <c r="D598" t="str">
        <f>IF(tbl_transaction[[#This Row],[Type]]="Inbound",VLOOKUP(tbl_transaction[[#This Row],[Reference Number]],barang_masuk[],4,FALSE),IF(tbl_transaction[[#This Row],[Type]]="Outbound",VLOOKUP(tbl_transaction[[#This Row],[Reference Number]],barang_keluar[],4,FALSE),""))</f>
        <v>BEV007</v>
      </c>
      <c r="E598" t="str">
        <f>IF(tbl_transaction[[#This Row],[Type]]="Inbound",VLOOKUP(tbl_transaction[[#This Row],[Reference Number]],barang_masuk[],5,FALSE),IF(tbl_transaction[[#This Row],[Type]]="Outbound",VLOOKUP(tbl_transaction[[#This Row],[Reference Number]],barang_keluar[],5,FALSE),""))</f>
        <v>Sosro Beverage Variant 7</v>
      </c>
      <c r="F598">
        <f>IF(tbl_transaction[[#This Row],[Type]]="Inbound",VLOOKUP(tbl_transaction[[#This Row],[Reference Number]],barang_masuk[],6,FALSE),IF(tbl_transaction[[#This Row],[Type]]="Outbound",VLOOKUP(tbl_transaction[[#This Row],[Reference Number]],barang_keluar[],6,FALSE),""))</f>
        <v>150</v>
      </c>
      <c r="G598" t="str">
        <f>IF(tbl_transaction[[#This Row],[Type]]="Inbound",VLOOKUP(tbl_transaction[[#This Row],[Reference Number]],barang_masuk[],7,FALSE),IF(tbl_transaction[[#This Row],[Type]]="Outbound",VLOOKUP(tbl_transaction[[#This Row],[Reference Number]],barang_keluar[],7,FALSE),""))</f>
        <v>Bottle</v>
      </c>
      <c r="H598" t="str">
        <f>IF(tbl_transaction[[#This Row],[Type]]="Inbound",VLOOKUP(tbl_transaction[[#This Row],[Reference Number]],barang_masuk[],3,FALSE),IF(tbl_transaction[[#This Row],[Type]]="Outbound",VLOOKUP(tbl_transaction[[#This Row],[Reference Number]],barang_keluar[],3,FALSE),""))</f>
        <v>PT Supplier 26</v>
      </c>
      <c r="I598" t="str">
        <f>IF(D598='Kartu Stok'!$B$2,COUNTIF($D$3:D598,'Kartu Stok'!$B$2),"")</f>
        <v/>
      </c>
      <c r="L598"/>
    </row>
    <row r="599" spans="1:12" ht="14.5" x14ac:dyDescent="0.35">
      <c r="A599" s="2" t="s">
        <v>1076</v>
      </c>
      <c r="B599" s="5">
        <f>IF(LEFT(tbl_transaction[[#This Row],[Reference Number]],2)="GR",VLOOKUP(tbl_transaction[[#This Row],[Reference Number]],barang_masuk[],2,FALSE),IF(LEFT(tbl_transaction[[#This Row],[Reference Number]],2)="DO",VLOOKUP(tbl_transaction[[#This Row],[Reference Number]],barang_keluar[],2,FALSE),""))</f>
        <v>46024</v>
      </c>
      <c r="C599" t="str">
        <f t="shared" si="9"/>
        <v>Inbound</v>
      </c>
      <c r="D599" t="str">
        <f>IF(tbl_transaction[[#This Row],[Type]]="Inbound",VLOOKUP(tbl_transaction[[#This Row],[Reference Number]],barang_masuk[],4,FALSE),IF(tbl_transaction[[#This Row],[Type]]="Outbound",VLOOKUP(tbl_transaction[[#This Row],[Reference Number]],barang_keluar[],4,FALSE),""))</f>
        <v>SNK034</v>
      </c>
      <c r="E599" t="str">
        <f>IF(tbl_transaction[[#This Row],[Type]]="Inbound",VLOOKUP(tbl_transaction[[#This Row],[Reference Number]],barang_masuk[],5,FALSE),IF(tbl_transaction[[#This Row],[Type]]="Outbound",VLOOKUP(tbl_transaction[[#This Row],[Reference Number]],barang_keluar[],5,FALSE),""))</f>
        <v>Taro Snack Variant 34</v>
      </c>
      <c r="F599">
        <f>IF(tbl_transaction[[#This Row],[Type]]="Inbound",VLOOKUP(tbl_transaction[[#This Row],[Reference Number]],barang_masuk[],6,FALSE),IF(tbl_transaction[[#This Row],[Type]]="Outbound",VLOOKUP(tbl_transaction[[#This Row],[Reference Number]],barang_keluar[],6,FALSE),""))</f>
        <v>200</v>
      </c>
      <c r="G599" t="str">
        <f>IF(tbl_transaction[[#This Row],[Type]]="Inbound",VLOOKUP(tbl_transaction[[#This Row],[Reference Number]],barang_masuk[],7,FALSE),IF(tbl_transaction[[#This Row],[Type]]="Outbound",VLOOKUP(tbl_transaction[[#This Row],[Reference Number]],barang_keluar[],7,FALSE),""))</f>
        <v>Pack</v>
      </c>
      <c r="H599" t="str">
        <f>IF(tbl_transaction[[#This Row],[Type]]="Inbound",VLOOKUP(tbl_transaction[[#This Row],[Reference Number]],barang_masuk[],3,FALSE),IF(tbl_transaction[[#This Row],[Type]]="Outbound",VLOOKUP(tbl_transaction[[#This Row],[Reference Number]],barang_keluar[],3,FALSE),""))</f>
        <v>PT Supplier 20</v>
      </c>
      <c r="I599" t="str">
        <f>IF(D599='Kartu Stok'!$B$2,COUNTIF($D$3:D599,'Kartu Stok'!$B$2),"")</f>
        <v/>
      </c>
      <c r="L599"/>
    </row>
    <row r="600" spans="1:12" ht="14.5" x14ac:dyDescent="0.35">
      <c r="A600" s="2" t="s">
        <v>1077</v>
      </c>
      <c r="B600" s="5">
        <f>IF(LEFT(tbl_transaction[[#This Row],[Reference Number]],2)="GR",VLOOKUP(tbl_transaction[[#This Row],[Reference Number]],barang_masuk[],2,FALSE),IF(LEFT(tbl_transaction[[#This Row],[Reference Number]],2)="DO",VLOOKUP(tbl_transaction[[#This Row],[Reference Number]],barang_keluar[],2,FALSE),""))</f>
        <v>46110</v>
      </c>
      <c r="C600" t="str">
        <f t="shared" si="9"/>
        <v>Inbound</v>
      </c>
      <c r="D600" t="str">
        <f>IF(tbl_transaction[[#This Row],[Type]]="Inbound",VLOOKUP(tbl_transaction[[#This Row],[Reference Number]],barang_masuk[],4,FALSE),IF(tbl_transaction[[#This Row],[Type]]="Outbound",VLOOKUP(tbl_transaction[[#This Row],[Reference Number]],barang_keluar[],4,FALSE),""))</f>
        <v>BEV008</v>
      </c>
      <c r="E600" t="str">
        <f>IF(tbl_transaction[[#This Row],[Type]]="Inbound",VLOOKUP(tbl_transaction[[#This Row],[Reference Number]],barang_masuk[],5,FALSE),IF(tbl_transaction[[#This Row],[Type]]="Outbound",VLOOKUP(tbl_transaction[[#This Row],[Reference Number]],barang_keluar[],5,FALSE),""))</f>
        <v>Aqua Beverage Variant 8</v>
      </c>
      <c r="F600">
        <f>IF(tbl_transaction[[#This Row],[Type]]="Inbound",VLOOKUP(tbl_transaction[[#This Row],[Reference Number]],barang_masuk[],6,FALSE),IF(tbl_transaction[[#This Row],[Type]]="Outbound",VLOOKUP(tbl_transaction[[#This Row],[Reference Number]],barang_keluar[],6,FALSE),""))</f>
        <v>20</v>
      </c>
      <c r="G600" t="str">
        <f>IF(tbl_transaction[[#This Row],[Type]]="Inbound",VLOOKUP(tbl_transaction[[#This Row],[Reference Number]],barang_masuk[],7,FALSE),IF(tbl_transaction[[#This Row],[Type]]="Outbound",VLOOKUP(tbl_transaction[[#This Row],[Reference Number]],barang_keluar[],7,FALSE),""))</f>
        <v>Bottle</v>
      </c>
      <c r="H600" t="str">
        <f>IF(tbl_transaction[[#This Row],[Type]]="Inbound",VLOOKUP(tbl_transaction[[#This Row],[Reference Number]],barang_masuk[],3,FALSE),IF(tbl_transaction[[#This Row],[Type]]="Outbound",VLOOKUP(tbl_transaction[[#This Row],[Reference Number]],barang_keluar[],3,FALSE),""))</f>
        <v>PT Supplier 24</v>
      </c>
      <c r="I600" t="str">
        <f>IF(D600='Kartu Stok'!$B$2,COUNTIF($D$3:D600,'Kartu Stok'!$B$2),"")</f>
        <v/>
      </c>
      <c r="L600"/>
    </row>
    <row r="601" spans="1:12" ht="14.5" x14ac:dyDescent="0.35">
      <c r="A601" s="2" t="s">
        <v>1078</v>
      </c>
      <c r="B601" s="5">
        <f>IF(LEFT(tbl_transaction[[#This Row],[Reference Number]],2)="GR",VLOOKUP(tbl_transaction[[#This Row],[Reference Number]],barang_masuk[],2,FALSE),IF(LEFT(tbl_transaction[[#This Row],[Reference Number]],2)="DO",VLOOKUP(tbl_transaction[[#This Row],[Reference Number]],barang_keluar[],2,FALSE),""))</f>
        <v>46118</v>
      </c>
      <c r="C601" t="str">
        <f t="shared" si="9"/>
        <v>Inbound</v>
      </c>
      <c r="D601" t="str">
        <f>IF(tbl_transaction[[#This Row],[Type]]="Inbound",VLOOKUP(tbl_transaction[[#This Row],[Reference Number]],barang_masuk[],4,FALSE),IF(tbl_transaction[[#This Row],[Type]]="Outbound",VLOOKUP(tbl_transaction[[#This Row],[Reference Number]],barang_keluar[],4,FALSE),""))</f>
        <v>SNK013</v>
      </c>
      <c r="E601" t="str">
        <f>IF(tbl_transaction[[#This Row],[Type]]="Inbound",VLOOKUP(tbl_transaction[[#This Row],[Reference Number]],barang_masuk[],5,FALSE),IF(tbl_transaction[[#This Row],[Type]]="Outbound",VLOOKUP(tbl_transaction[[#This Row],[Reference Number]],barang_keluar[],5,FALSE),""))</f>
        <v>Qtela Snack Variant 13</v>
      </c>
      <c r="F601">
        <f>IF(tbl_transaction[[#This Row],[Type]]="Inbound",VLOOKUP(tbl_transaction[[#This Row],[Reference Number]],barang_masuk[],6,FALSE),IF(tbl_transaction[[#This Row],[Type]]="Outbound",VLOOKUP(tbl_transaction[[#This Row],[Reference Number]],barang_keluar[],6,FALSE),""))</f>
        <v>80</v>
      </c>
      <c r="G601" t="str">
        <f>IF(tbl_transaction[[#This Row],[Type]]="Inbound",VLOOKUP(tbl_transaction[[#This Row],[Reference Number]],barang_masuk[],7,FALSE),IF(tbl_transaction[[#This Row],[Type]]="Outbound",VLOOKUP(tbl_transaction[[#This Row],[Reference Number]],barang_keluar[],7,FALSE),""))</f>
        <v>Pack</v>
      </c>
      <c r="H601" t="str">
        <f>IF(tbl_transaction[[#This Row],[Type]]="Inbound",VLOOKUP(tbl_transaction[[#This Row],[Reference Number]],barang_masuk[],3,FALSE),IF(tbl_transaction[[#This Row],[Type]]="Outbound",VLOOKUP(tbl_transaction[[#This Row],[Reference Number]],barang_keluar[],3,FALSE),""))</f>
        <v>PT Supplier 32</v>
      </c>
      <c r="I601" t="str">
        <f>IF(D601='Kartu Stok'!$B$2,COUNTIF($D$3:D601,'Kartu Stok'!$B$2),"")</f>
        <v/>
      </c>
      <c r="L601"/>
    </row>
    <row r="602" spans="1:12" ht="14.5" x14ac:dyDescent="0.35">
      <c r="A602" s="2" t="s">
        <v>1079</v>
      </c>
      <c r="B602" s="5">
        <f>IF(LEFT(tbl_transaction[[#This Row],[Reference Number]],2)="GR",VLOOKUP(tbl_transaction[[#This Row],[Reference Number]],barang_masuk[],2,FALSE),IF(LEFT(tbl_transaction[[#This Row],[Reference Number]],2)="DO",VLOOKUP(tbl_transaction[[#This Row],[Reference Number]],barang_keluar[],2,FALSE),""))</f>
        <v>46072</v>
      </c>
      <c r="C602" t="str">
        <f t="shared" si="9"/>
        <v>Inbound</v>
      </c>
      <c r="D602" t="str">
        <f>IF(tbl_transaction[[#This Row],[Type]]="Inbound",VLOOKUP(tbl_transaction[[#This Row],[Reference Number]],barang_masuk[],4,FALSE),IF(tbl_transaction[[#This Row],[Type]]="Outbound",VLOOKUP(tbl_transaction[[#This Row],[Reference Number]],barang_keluar[],4,FALSE),""))</f>
        <v>BAB018</v>
      </c>
      <c r="E602" t="str">
        <f>IF(tbl_transaction[[#This Row],[Type]]="Inbound",VLOOKUP(tbl_transaction[[#This Row],[Reference Number]],barang_masuk[],5,FALSE),IF(tbl_transaction[[#This Row],[Type]]="Outbound",VLOOKUP(tbl_transaction[[#This Row],[Reference Number]],barang_keluar[],5,FALSE),""))</f>
        <v>MamyPoko Baby Care Variant 18</v>
      </c>
      <c r="F602">
        <f>IF(tbl_transaction[[#This Row],[Type]]="Inbound",VLOOKUP(tbl_transaction[[#This Row],[Reference Number]],barang_masuk[],6,FALSE),IF(tbl_transaction[[#This Row],[Type]]="Outbound",VLOOKUP(tbl_transaction[[#This Row],[Reference Number]],barang_keluar[],6,FALSE),""))</f>
        <v>150</v>
      </c>
      <c r="G602" t="str">
        <f>IF(tbl_transaction[[#This Row],[Type]]="Inbound",VLOOKUP(tbl_transaction[[#This Row],[Reference Number]],barang_masuk[],7,FALSE),IF(tbl_transaction[[#This Row],[Type]]="Outbound",VLOOKUP(tbl_transaction[[#This Row],[Reference Number]],barang_keluar[],7,FALSE),""))</f>
        <v>Pack</v>
      </c>
      <c r="H602" t="str">
        <f>IF(tbl_transaction[[#This Row],[Type]]="Inbound",VLOOKUP(tbl_transaction[[#This Row],[Reference Number]],barang_masuk[],3,FALSE),IF(tbl_transaction[[#This Row],[Type]]="Outbound",VLOOKUP(tbl_transaction[[#This Row],[Reference Number]],barang_keluar[],3,FALSE),""))</f>
        <v>PT Supplier 34</v>
      </c>
      <c r="I602">
        <f>IF(D602='Kartu Stok'!$B$2,COUNTIF($D$3:D602,'Kartu Stok'!$B$2),"")</f>
        <v>5</v>
      </c>
      <c r="L602"/>
    </row>
    <row r="603" spans="1:12" ht="14.5" x14ac:dyDescent="0.35">
      <c r="A603" s="2" t="s">
        <v>1080</v>
      </c>
      <c r="B603" s="5">
        <f>IF(LEFT(tbl_transaction[[#This Row],[Reference Number]],2)="GR",VLOOKUP(tbl_transaction[[#This Row],[Reference Number]],barang_masuk[],2,FALSE),IF(LEFT(tbl_transaction[[#This Row],[Reference Number]],2)="DO",VLOOKUP(tbl_transaction[[#This Row],[Reference Number]],barang_keluar[],2,FALSE),""))</f>
        <v>46058</v>
      </c>
      <c r="C603" t="str">
        <f t="shared" si="9"/>
        <v>Inbound</v>
      </c>
      <c r="D603" t="str">
        <f>IF(tbl_transaction[[#This Row],[Type]]="Inbound",VLOOKUP(tbl_transaction[[#This Row],[Reference Number]],barang_masuk[],4,FALSE),IF(tbl_transaction[[#This Row],[Type]]="Outbound",VLOOKUP(tbl_transaction[[#This Row],[Reference Number]],barang_keluar[],4,FALSE),""))</f>
        <v>DAR009</v>
      </c>
      <c r="E603" t="str">
        <f>IF(tbl_transaction[[#This Row],[Type]]="Inbound",VLOOKUP(tbl_transaction[[#This Row],[Reference Number]],barang_masuk[],5,FALSE),IF(tbl_transaction[[#This Row],[Type]]="Outbound",VLOOKUP(tbl_transaction[[#This Row],[Reference Number]],barang_keluar[],5,FALSE),""))</f>
        <v>Indomilk Dairy Variant 9</v>
      </c>
      <c r="F603">
        <f>IF(tbl_transaction[[#This Row],[Type]]="Inbound",VLOOKUP(tbl_transaction[[#This Row],[Reference Number]],barang_masuk[],6,FALSE),IF(tbl_transaction[[#This Row],[Type]]="Outbound",VLOOKUP(tbl_transaction[[#This Row],[Reference Number]],barang_keluar[],6,FALSE),""))</f>
        <v>60</v>
      </c>
      <c r="G603" t="str">
        <f>IF(tbl_transaction[[#This Row],[Type]]="Inbound",VLOOKUP(tbl_transaction[[#This Row],[Reference Number]],barang_masuk[],7,FALSE),IF(tbl_transaction[[#This Row],[Type]]="Outbound",VLOOKUP(tbl_transaction[[#This Row],[Reference Number]],barang_keluar[],7,FALSE),""))</f>
        <v>Box</v>
      </c>
      <c r="H603" t="str">
        <f>IF(tbl_transaction[[#This Row],[Type]]="Inbound",VLOOKUP(tbl_transaction[[#This Row],[Reference Number]],barang_masuk[],3,FALSE),IF(tbl_transaction[[#This Row],[Type]]="Outbound",VLOOKUP(tbl_transaction[[#This Row],[Reference Number]],barang_keluar[],3,FALSE),""))</f>
        <v>PT Supplier 33</v>
      </c>
      <c r="I603" t="str">
        <f>IF(D603='Kartu Stok'!$B$2,COUNTIF($D$3:D603,'Kartu Stok'!$B$2),"")</f>
        <v/>
      </c>
      <c r="L603"/>
    </row>
    <row r="604" spans="1:12" ht="14.5" x14ac:dyDescent="0.35">
      <c r="A604" s="2" t="s">
        <v>1081</v>
      </c>
      <c r="B604" s="5">
        <f>IF(LEFT(tbl_transaction[[#This Row],[Reference Number]],2)="GR",VLOOKUP(tbl_transaction[[#This Row],[Reference Number]],barang_masuk[],2,FALSE),IF(LEFT(tbl_transaction[[#This Row],[Reference Number]],2)="DO",VLOOKUP(tbl_transaction[[#This Row],[Reference Number]],barang_keluar[],2,FALSE),""))</f>
        <v>46120</v>
      </c>
      <c r="C604" t="str">
        <f t="shared" si="9"/>
        <v>Inbound</v>
      </c>
      <c r="D604" t="str">
        <f>IF(tbl_transaction[[#This Row],[Type]]="Inbound",VLOOKUP(tbl_transaction[[#This Row],[Reference Number]],barang_masuk[],4,FALSE),IF(tbl_transaction[[#This Row],[Type]]="Outbound",VLOOKUP(tbl_transaction[[#This Row],[Reference Number]],barang_keluar[],4,FALSE),""))</f>
        <v>INS016</v>
      </c>
      <c r="E604" t="str">
        <f>IF(tbl_transaction[[#This Row],[Type]]="Inbound",VLOOKUP(tbl_transaction[[#This Row],[Reference Number]],barang_masuk[],5,FALSE),IF(tbl_transaction[[#This Row],[Type]]="Outbound",VLOOKUP(tbl_transaction[[#This Row],[Reference Number]],barang_keluar[],5,FALSE),""))</f>
        <v>Sarimi Instant Food Variant 16</v>
      </c>
      <c r="F604">
        <f>IF(tbl_transaction[[#This Row],[Type]]="Inbound",VLOOKUP(tbl_transaction[[#This Row],[Reference Number]],barang_masuk[],6,FALSE),IF(tbl_transaction[[#This Row],[Type]]="Outbound",VLOOKUP(tbl_transaction[[#This Row],[Reference Number]],barang_keluar[],6,FALSE),""))</f>
        <v>50</v>
      </c>
      <c r="G604" t="str">
        <f>IF(tbl_transaction[[#This Row],[Type]]="Inbound",VLOOKUP(tbl_transaction[[#This Row],[Reference Number]],barang_masuk[],7,FALSE),IF(tbl_transaction[[#This Row],[Type]]="Outbound",VLOOKUP(tbl_transaction[[#This Row],[Reference Number]],barang_keluar[],7,FALSE),""))</f>
        <v>Pack</v>
      </c>
      <c r="H604" t="str">
        <f>IF(tbl_transaction[[#This Row],[Type]]="Inbound",VLOOKUP(tbl_transaction[[#This Row],[Reference Number]],barang_masuk[],3,FALSE),IF(tbl_transaction[[#This Row],[Type]]="Outbound",VLOOKUP(tbl_transaction[[#This Row],[Reference Number]],barang_keluar[],3,FALSE),""))</f>
        <v>PT Supplier 08</v>
      </c>
      <c r="I604" t="str">
        <f>IF(D604='Kartu Stok'!$B$2,COUNTIF($D$3:D604,'Kartu Stok'!$B$2),"")</f>
        <v/>
      </c>
      <c r="L604"/>
    </row>
    <row r="605" spans="1:12" ht="14.5" x14ac:dyDescent="0.35">
      <c r="A605" s="2" t="s">
        <v>1082</v>
      </c>
      <c r="B605" s="5">
        <f>IF(LEFT(tbl_transaction[[#This Row],[Reference Number]],2)="GR",VLOOKUP(tbl_transaction[[#This Row],[Reference Number]],barang_masuk[],2,FALSE),IF(LEFT(tbl_transaction[[#This Row],[Reference Number]],2)="DO",VLOOKUP(tbl_transaction[[#This Row],[Reference Number]],barang_keluar[],2,FALSE),""))</f>
        <v>46028</v>
      </c>
      <c r="C605" t="str">
        <f t="shared" si="9"/>
        <v>Inbound</v>
      </c>
      <c r="D605" t="str">
        <f>IF(tbl_transaction[[#This Row],[Type]]="Inbound",VLOOKUP(tbl_transaction[[#This Row],[Reference Number]],barang_masuk[],4,FALSE),IF(tbl_transaction[[#This Row],[Type]]="Outbound",VLOOKUP(tbl_transaction[[#This Row],[Reference Number]],barang_keluar[],4,FALSE),""))</f>
        <v>PER017</v>
      </c>
      <c r="E605" t="str">
        <f>IF(tbl_transaction[[#This Row],[Type]]="Inbound",VLOOKUP(tbl_transaction[[#This Row],[Reference Number]],barang_masuk[],5,FALSE),IF(tbl_transaction[[#This Row],[Type]]="Outbound",VLOOKUP(tbl_transaction[[#This Row],[Reference Number]],barang_keluar[],5,FALSE),""))</f>
        <v>Pepsodent Personal Care Variant 17</v>
      </c>
      <c r="F605">
        <f>IF(tbl_transaction[[#This Row],[Type]]="Inbound",VLOOKUP(tbl_transaction[[#This Row],[Reference Number]],barang_masuk[],6,FALSE),IF(tbl_transaction[[#This Row],[Type]]="Outbound",VLOOKUP(tbl_transaction[[#This Row],[Reference Number]],barang_keluar[],6,FALSE),""))</f>
        <v>60</v>
      </c>
      <c r="G605" t="str">
        <f>IF(tbl_transaction[[#This Row],[Type]]="Inbound",VLOOKUP(tbl_transaction[[#This Row],[Reference Number]],barang_masuk[],7,FALSE),IF(tbl_transaction[[#This Row],[Type]]="Outbound",VLOOKUP(tbl_transaction[[#This Row],[Reference Number]],barang_keluar[],7,FALSE),""))</f>
        <v>Bottle</v>
      </c>
      <c r="H605" t="str">
        <f>IF(tbl_transaction[[#This Row],[Type]]="Inbound",VLOOKUP(tbl_transaction[[#This Row],[Reference Number]],barang_masuk[],3,FALSE),IF(tbl_transaction[[#This Row],[Type]]="Outbound",VLOOKUP(tbl_transaction[[#This Row],[Reference Number]],barang_keluar[],3,FALSE),""))</f>
        <v>PT Supplier 33</v>
      </c>
      <c r="I605" t="str">
        <f>IF(D605='Kartu Stok'!$B$2,COUNTIF($D$3:D605,'Kartu Stok'!$B$2),"")</f>
        <v/>
      </c>
      <c r="L605"/>
    </row>
    <row r="606" spans="1:12" ht="14.5" x14ac:dyDescent="0.35">
      <c r="A606" s="2" t="s">
        <v>1083</v>
      </c>
      <c r="B606" s="5">
        <f>IF(LEFT(tbl_transaction[[#This Row],[Reference Number]],2)="GR",VLOOKUP(tbl_transaction[[#This Row],[Reference Number]],barang_masuk[],2,FALSE),IF(LEFT(tbl_transaction[[#This Row],[Reference Number]],2)="DO",VLOOKUP(tbl_transaction[[#This Row],[Reference Number]],barang_keluar[],2,FALSE),""))</f>
        <v>46150</v>
      </c>
      <c r="C606" t="str">
        <f t="shared" si="9"/>
        <v>Inbound</v>
      </c>
      <c r="D606" t="str">
        <f>IF(tbl_transaction[[#This Row],[Type]]="Inbound",VLOOKUP(tbl_transaction[[#This Row],[Reference Number]],barang_masuk[],4,FALSE),IF(tbl_transaction[[#This Row],[Type]]="Outbound",VLOOKUP(tbl_transaction[[#This Row],[Reference Number]],barang_keluar[],4,FALSE),""))</f>
        <v>HOM019</v>
      </c>
      <c r="E606" t="str">
        <f>IF(tbl_transaction[[#This Row],[Type]]="Inbound",VLOOKUP(tbl_transaction[[#This Row],[Reference Number]],barang_masuk[],5,FALSE),IF(tbl_transaction[[#This Row],[Type]]="Outbound",VLOOKUP(tbl_transaction[[#This Row],[Reference Number]],barang_keluar[],5,FALSE),""))</f>
        <v>Rinso Home Care Variant 19</v>
      </c>
      <c r="F606">
        <f>IF(tbl_transaction[[#This Row],[Type]]="Inbound",VLOOKUP(tbl_transaction[[#This Row],[Reference Number]],barang_masuk[],6,FALSE),IF(tbl_transaction[[#This Row],[Type]]="Outbound",VLOOKUP(tbl_transaction[[#This Row],[Reference Number]],barang_keluar[],6,FALSE),""))</f>
        <v>200</v>
      </c>
      <c r="G606" t="str">
        <f>IF(tbl_transaction[[#This Row],[Type]]="Inbound",VLOOKUP(tbl_transaction[[#This Row],[Reference Number]],barang_masuk[],7,FALSE),IF(tbl_transaction[[#This Row],[Type]]="Outbound",VLOOKUP(tbl_transaction[[#This Row],[Reference Number]],barang_keluar[],7,FALSE),""))</f>
        <v>Pack</v>
      </c>
      <c r="H606" t="str">
        <f>IF(tbl_transaction[[#This Row],[Type]]="Inbound",VLOOKUP(tbl_transaction[[#This Row],[Reference Number]],barang_masuk[],3,FALSE),IF(tbl_transaction[[#This Row],[Type]]="Outbound",VLOOKUP(tbl_transaction[[#This Row],[Reference Number]],barang_keluar[],3,FALSE),""))</f>
        <v>PT Supplier 01</v>
      </c>
      <c r="I606" t="str">
        <f>IF(D606='Kartu Stok'!$B$2,COUNTIF($D$3:D606,'Kartu Stok'!$B$2),"")</f>
        <v/>
      </c>
      <c r="L606"/>
    </row>
    <row r="607" spans="1:12" ht="14.5" x14ac:dyDescent="0.35">
      <c r="A607" s="2" t="s">
        <v>1084</v>
      </c>
      <c r="B607" s="5">
        <f>IF(LEFT(tbl_transaction[[#This Row],[Reference Number]],2)="GR",VLOOKUP(tbl_transaction[[#This Row],[Reference Number]],barang_masuk[],2,FALSE),IF(LEFT(tbl_transaction[[#This Row],[Reference Number]],2)="DO",VLOOKUP(tbl_transaction[[#This Row],[Reference Number]],barang_keluar[],2,FALSE),""))</f>
        <v>46160</v>
      </c>
      <c r="C607" t="str">
        <f t="shared" si="9"/>
        <v>Inbound</v>
      </c>
      <c r="D607" t="str">
        <f>IF(tbl_transaction[[#This Row],[Type]]="Inbound",VLOOKUP(tbl_transaction[[#This Row],[Reference Number]],barang_masuk[],4,FALSE),IF(tbl_transaction[[#This Row],[Type]]="Outbound",VLOOKUP(tbl_transaction[[#This Row],[Reference Number]],barang_keluar[],4,FALSE),""))</f>
        <v>BAB009</v>
      </c>
      <c r="E607" t="str">
        <f>IF(tbl_transaction[[#This Row],[Type]]="Inbound",VLOOKUP(tbl_transaction[[#This Row],[Reference Number]],barang_masuk[],5,FALSE),IF(tbl_transaction[[#This Row],[Type]]="Outbound",VLOOKUP(tbl_transaction[[#This Row],[Reference Number]],barang_keluar[],5,FALSE),""))</f>
        <v>MamyPoko Baby Care Variant 9</v>
      </c>
      <c r="F607">
        <f>IF(tbl_transaction[[#This Row],[Type]]="Inbound",VLOOKUP(tbl_transaction[[#This Row],[Reference Number]],barang_masuk[],6,FALSE),IF(tbl_transaction[[#This Row],[Type]]="Outbound",VLOOKUP(tbl_transaction[[#This Row],[Reference Number]],barang_keluar[],6,FALSE),""))</f>
        <v>60</v>
      </c>
      <c r="G607" t="str">
        <f>IF(tbl_transaction[[#This Row],[Type]]="Inbound",VLOOKUP(tbl_transaction[[#This Row],[Reference Number]],barang_masuk[],7,FALSE),IF(tbl_transaction[[#This Row],[Type]]="Outbound",VLOOKUP(tbl_transaction[[#This Row],[Reference Number]],barang_keluar[],7,FALSE),""))</f>
        <v>Pack</v>
      </c>
      <c r="H607" t="str">
        <f>IF(tbl_transaction[[#This Row],[Type]]="Inbound",VLOOKUP(tbl_transaction[[#This Row],[Reference Number]],barang_masuk[],3,FALSE),IF(tbl_transaction[[#This Row],[Type]]="Outbound",VLOOKUP(tbl_transaction[[#This Row],[Reference Number]],barang_keluar[],3,FALSE),""))</f>
        <v>PT Supplier 14</v>
      </c>
      <c r="I607" t="str">
        <f>IF(D607='Kartu Stok'!$B$2,COUNTIF($D$3:D607,'Kartu Stok'!$B$2),"")</f>
        <v/>
      </c>
      <c r="L607"/>
    </row>
    <row r="608" spans="1:12" ht="14.5" x14ac:dyDescent="0.35">
      <c r="A608" s="2" t="s">
        <v>1085</v>
      </c>
      <c r="B608" s="5">
        <f>IF(LEFT(tbl_transaction[[#This Row],[Reference Number]],2)="GR",VLOOKUP(tbl_transaction[[#This Row],[Reference Number]],barang_masuk[],2,FALSE),IF(LEFT(tbl_transaction[[#This Row],[Reference Number]],2)="DO",VLOOKUP(tbl_transaction[[#This Row],[Reference Number]],barang_keluar[],2,FALSE),""))</f>
        <v>46063</v>
      </c>
      <c r="C608" t="str">
        <f t="shared" si="9"/>
        <v>Inbound</v>
      </c>
      <c r="D608" t="str">
        <f>IF(tbl_transaction[[#This Row],[Type]]="Inbound",VLOOKUP(tbl_transaction[[#This Row],[Reference Number]],barang_masuk[],4,FALSE),IF(tbl_transaction[[#This Row],[Type]]="Outbound",VLOOKUP(tbl_transaction[[#This Row],[Reference Number]],barang_keluar[],4,FALSE),""))</f>
        <v>HOM015</v>
      </c>
      <c r="E608" t="str">
        <f>IF(tbl_transaction[[#This Row],[Type]]="Inbound",VLOOKUP(tbl_transaction[[#This Row],[Reference Number]],barang_masuk[],5,FALSE),IF(tbl_transaction[[#This Row],[Type]]="Outbound",VLOOKUP(tbl_transaction[[#This Row],[Reference Number]],barang_keluar[],5,FALSE),""))</f>
        <v>Sunlight Home Care Variant 15</v>
      </c>
      <c r="F608">
        <f>IF(tbl_transaction[[#This Row],[Type]]="Inbound",VLOOKUP(tbl_transaction[[#This Row],[Reference Number]],barang_masuk[],6,FALSE),IF(tbl_transaction[[#This Row],[Type]]="Outbound",VLOOKUP(tbl_transaction[[#This Row],[Reference Number]],barang_keluar[],6,FALSE),""))</f>
        <v>80</v>
      </c>
      <c r="G608" t="str">
        <f>IF(tbl_transaction[[#This Row],[Type]]="Inbound",VLOOKUP(tbl_transaction[[#This Row],[Reference Number]],barang_masuk[],7,FALSE),IF(tbl_transaction[[#This Row],[Type]]="Outbound",VLOOKUP(tbl_transaction[[#This Row],[Reference Number]],barang_keluar[],7,FALSE),""))</f>
        <v>Pack</v>
      </c>
      <c r="H608" t="str">
        <f>IF(tbl_transaction[[#This Row],[Type]]="Inbound",VLOOKUP(tbl_transaction[[#This Row],[Reference Number]],barang_masuk[],3,FALSE),IF(tbl_transaction[[#This Row],[Type]]="Outbound",VLOOKUP(tbl_transaction[[#This Row],[Reference Number]],barang_keluar[],3,FALSE),""))</f>
        <v>PT Supplier 27</v>
      </c>
      <c r="I608" t="str">
        <f>IF(D608='Kartu Stok'!$B$2,COUNTIF($D$3:D608,'Kartu Stok'!$B$2),"")</f>
        <v/>
      </c>
      <c r="L608"/>
    </row>
    <row r="609" spans="1:12" ht="14.5" x14ac:dyDescent="0.35">
      <c r="A609" s="2" t="s">
        <v>1086</v>
      </c>
      <c r="B609" s="5">
        <f>IF(LEFT(tbl_transaction[[#This Row],[Reference Number]],2)="GR",VLOOKUP(tbl_transaction[[#This Row],[Reference Number]],barang_masuk[],2,FALSE),IF(LEFT(tbl_transaction[[#This Row],[Reference Number]],2)="DO",VLOOKUP(tbl_transaction[[#This Row],[Reference Number]],barang_keluar[],2,FALSE),""))</f>
        <v>46114</v>
      </c>
      <c r="C609" t="str">
        <f t="shared" si="9"/>
        <v>Inbound</v>
      </c>
      <c r="D609" t="str">
        <f>IF(tbl_transaction[[#This Row],[Type]]="Inbound",VLOOKUP(tbl_transaction[[#This Row],[Reference Number]],barang_masuk[],4,FALSE),IF(tbl_transaction[[#This Row],[Type]]="Outbound",VLOOKUP(tbl_transaction[[#This Row],[Reference Number]],barang_keluar[],4,FALSE),""))</f>
        <v>HOM014</v>
      </c>
      <c r="E609" t="str">
        <f>IF(tbl_transaction[[#This Row],[Type]]="Inbound",VLOOKUP(tbl_transaction[[#This Row],[Reference Number]],barang_masuk[],5,FALSE),IF(tbl_transaction[[#This Row],[Type]]="Outbound",VLOOKUP(tbl_transaction[[#This Row],[Reference Number]],barang_keluar[],5,FALSE),""))</f>
        <v>Rinso Home Care Variant 14</v>
      </c>
      <c r="F609">
        <f>IF(tbl_transaction[[#This Row],[Type]]="Inbound",VLOOKUP(tbl_transaction[[#This Row],[Reference Number]],barang_masuk[],6,FALSE),IF(tbl_transaction[[#This Row],[Type]]="Outbound",VLOOKUP(tbl_transaction[[#This Row],[Reference Number]],barang_keluar[],6,FALSE),""))</f>
        <v>50</v>
      </c>
      <c r="G609" t="str">
        <f>IF(tbl_transaction[[#This Row],[Type]]="Inbound",VLOOKUP(tbl_transaction[[#This Row],[Reference Number]],barang_masuk[],7,FALSE),IF(tbl_transaction[[#This Row],[Type]]="Outbound",VLOOKUP(tbl_transaction[[#This Row],[Reference Number]],barang_keluar[],7,FALSE),""))</f>
        <v>Pack</v>
      </c>
      <c r="H609" t="str">
        <f>IF(tbl_transaction[[#This Row],[Type]]="Inbound",VLOOKUP(tbl_transaction[[#This Row],[Reference Number]],barang_masuk[],3,FALSE),IF(tbl_transaction[[#This Row],[Type]]="Outbound",VLOOKUP(tbl_transaction[[#This Row],[Reference Number]],barang_keluar[],3,FALSE),""))</f>
        <v>PT Supplier 30</v>
      </c>
      <c r="I609" t="str">
        <f>IF(D609='Kartu Stok'!$B$2,COUNTIF($D$3:D609,'Kartu Stok'!$B$2),"")</f>
        <v/>
      </c>
      <c r="L609"/>
    </row>
    <row r="610" spans="1:12" ht="14.5" x14ac:dyDescent="0.35">
      <c r="A610" s="2" t="s">
        <v>1087</v>
      </c>
      <c r="B610" s="5">
        <f>IF(LEFT(tbl_transaction[[#This Row],[Reference Number]],2)="GR",VLOOKUP(tbl_transaction[[#This Row],[Reference Number]],barang_masuk[],2,FALSE),IF(LEFT(tbl_transaction[[#This Row],[Reference Number]],2)="DO",VLOOKUP(tbl_transaction[[#This Row],[Reference Number]],barang_keluar[],2,FALSE),""))</f>
        <v>46115</v>
      </c>
      <c r="C610" t="str">
        <f t="shared" si="9"/>
        <v>Inbound</v>
      </c>
      <c r="D610" t="str">
        <f>IF(tbl_transaction[[#This Row],[Type]]="Inbound",VLOOKUP(tbl_transaction[[#This Row],[Reference Number]],barang_masuk[],4,FALSE),IF(tbl_transaction[[#This Row],[Type]]="Outbound",VLOOKUP(tbl_transaction[[#This Row],[Reference Number]],barang_keluar[],4,FALSE),""))</f>
        <v>INS021</v>
      </c>
      <c r="E610" t="str">
        <f>IF(tbl_transaction[[#This Row],[Type]]="Inbound",VLOOKUP(tbl_transaction[[#This Row],[Reference Number]],barang_masuk[],5,FALSE),IF(tbl_transaction[[#This Row],[Type]]="Outbound",VLOOKUP(tbl_transaction[[#This Row],[Reference Number]],barang_keluar[],5,FALSE),""))</f>
        <v>Sarimi Instant Food Variant 21</v>
      </c>
      <c r="F610">
        <f>IF(tbl_transaction[[#This Row],[Type]]="Inbound",VLOOKUP(tbl_transaction[[#This Row],[Reference Number]],barang_masuk[],6,FALSE),IF(tbl_transaction[[#This Row],[Type]]="Outbound",VLOOKUP(tbl_transaction[[#This Row],[Reference Number]],barang_keluar[],6,FALSE),""))</f>
        <v>20</v>
      </c>
      <c r="G610" t="str">
        <f>IF(tbl_transaction[[#This Row],[Type]]="Inbound",VLOOKUP(tbl_transaction[[#This Row],[Reference Number]],barang_masuk[],7,FALSE),IF(tbl_transaction[[#This Row],[Type]]="Outbound",VLOOKUP(tbl_transaction[[#This Row],[Reference Number]],barang_keluar[],7,FALSE),""))</f>
        <v>Pack</v>
      </c>
      <c r="H610" t="str">
        <f>IF(tbl_transaction[[#This Row],[Type]]="Inbound",VLOOKUP(tbl_transaction[[#This Row],[Reference Number]],barang_masuk[],3,FALSE),IF(tbl_transaction[[#This Row],[Type]]="Outbound",VLOOKUP(tbl_transaction[[#This Row],[Reference Number]],barang_keluar[],3,FALSE),""))</f>
        <v>PT Supplier 31</v>
      </c>
      <c r="I610" t="str">
        <f>IF(D610='Kartu Stok'!$B$2,COUNTIF($D$3:D610,'Kartu Stok'!$B$2),"")</f>
        <v/>
      </c>
      <c r="L610"/>
    </row>
    <row r="611" spans="1:12" ht="14.5" x14ac:dyDescent="0.35">
      <c r="A611" s="2" t="s">
        <v>1088</v>
      </c>
      <c r="B611" s="5">
        <f>IF(LEFT(tbl_transaction[[#This Row],[Reference Number]],2)="GR",VLOOKUP(tbl_transaction[[#This Row],[Reference Number]],barang_masuk[],2,FALSE),IF(LEFT(tbl_transaction[[#This Row],[Reference Number]],2)="DO",VLOOKUP(tbl_transaction[[#This Row],[Reference Number]],barang_keluar[],2,FALSE),""))</f>
        <v>46079</v>
      </c>
      <c r="C611" t="str">
        <f t="shared" si="9"/>
        <v>Inbound</v>
      </c>
      <c r="D611" t="str">
        <f>IF(tbl_transaction[[#This Row],[Type]]="Inbound",VLOOKUP(tbl_transaction[[#This Row],[Reference Number]],barang_masuk[],4,FALSE),IF(tbl_transaction[[#This Row],[Type]]="Outbound",VLOOKUP(tbl_transaction[[#This Row],[Reference Number]],barang_keluar[],4,FALSE),""))</f>
        <v>INS016</v>
      </c>
      <c r="E611" t="str">
        <f>IF(tbl_transaction[[#This Row],[Type]]="Inbound",VLOOKUP(tbl_transaction[[#This Row],[Reference Number]],barang_masuk[],5,FALSE),IF(tbl_transaction[[#This Row],[Type]]="Outbound",VLOOKUP(tbl_transaction[[#This Row],[Reference Number]],barang_keluar[],5,FALSE),""))</f>
        <v>Sarimi Instant Food Variant 16</v>
      </c>
      <c r="F611">
        <f>IF(tbl_transaction[[#This Row],[Type]]="Inbound",VLOOKUP(tbl_transaction[[#This Row],[Reference Number]],barang_masuk[],6,FALSE),IF(tbl_transaction[[#This Row],[Type]]="Outbound",VLOOKUP(tbl_transaction[[#This Row],[Reference Number]],barang_keluar[],6,FALSE),""))</f>
        <v>30</v>
      </c>
      <c r="G611" t="str">
        <f>IF(tbl_transaction[[#This Row],[Type]]="Inbound",VLOOKUP(tbl_transaction[[#This Row],[Reference Number]],barang_masuk[],7,FALSE),IF(tbl_transaction[[#This Row],[Type]]="Outbound",VLOOKUP(tbl_transaction[[#This Row],[Reference Number]],barang_keluar[],7,FALSE),""))</f>
        <v>Pack</v>
      </c>
      <c r="H611" t="str">
        <f>IF(tbl_transaction[[#This Row],[Type]]="Inbound",VLOOKUP(tbl_transaction[[#This Row],[Reference Number]],barang_masuk[],3,FALSE),IF(tbl_transaction[[#This Row],[Type]]="Outbound",VLOOKUP(tbl_transaction[[#This Row],[Reference Number]],barang_keluar[],3,FALSE),""))</f>
        <v>PT Supplier 08</v>
      </c>
      <c r="I611" t="str">
        <f>IF(D611='Kartu Stok'!$B$2,COUNTIF($D$3:D611,'Kartu Stok'!$B$2),"")</f>
        <v/>
      </c>
      <c r="L611"/>
    </row>
    <row r="612" spans="1:12" ht="14.5" x14ac:dyDescent="0.35">
      <c r="A612" s="2" t="s">
        <v>1089</v>
      </c>
      <c r="B612" s="5">
        <f>IF(LEFT(tbl_transaction[[#This Row],[Reference Number]],2)="GR",VLOOKUP(tbl_transaction[[#This Row],[Reference Number]],barang_masuk[],2,FALSE),IF(LEFT(tbl_transaction[[#This Row],[Reference Number]],2)="DO",VLOOKUP(tbl_transaction[[#This Row],[Reference Number]],barang_keluar[],2,FALSE),""))</f>
        <v>46037</v>
      </c>
      <c r="C612" t="str">
        <f t="shared" si="9"/>
        <v>Inbound</v>
      </c>
      <c r="D612" t="str">
        <f>IF(tbl_transaction[[#This Row],[Type]]="Inbound",VLOOKUP(tbl_transaction[[#This Row],[Reference Number]],barang_masuk[],4,FALSE),IF(tbl_transaction[[#This Row],[Type]]="Outbound",VLOOKUP(tbl_transaction[[#This Row],[Reference Number]],barang_keluar[],4,FALSE),""))</f>
        <v>BEV035</v>
      </c>
      <c r="E612" t="str">
        <f>IF(tbl_transaction[[#This Row],[Type]]="Inbound",VLOOKUP(tbl_transaction[[#This Row],[Reference Number]],barang_masuk[],5,FALSE),IF(tbl_transaction[[#This Row],[Type]]="Outbound",VLOOKUP(tbl_transaction[[#This Row],[Reference Number]],barang_keluar[],5,FALSE),""))</f>
        <v>Sosro Beverage Variant 35</v>
      </c>
      <c r="F612">
        <f>IF(tbl_transaction[[#This Row],[Type]]="Inbound",VLOOKUP(tbl_transaction[[#This Row],[Reference Number]],barang_masuk[],6,FALSE),IF(tbl_transaction[[#This Row],[Type]]="Outbound",VLOOKUP(tbl_transaction[[#This Row],[Reference Number]],barang_keluar[],6,FALSE),""))</f>
        <v>20</v>
      </c>
      <c r="G612" t="str">
        <f>IF(tbl_transaction[[#This Row],[Type]]="Inbound",VLOOKUP(tbl_transaction[[#This Row],[Reference Number]],barang_masuk[],7,FALSE),IF(tbl_transaction[[#This Row],[Type]]="Outbound",VLOOKUP(tbl_transaction[[#This Row],[Reference Number]],barang_keluar[],7,FALSE),""))</f>
        <v>Bottle</v>
      </c>
      <c r="H612" t="str">
        <f>IF(tbl_transaction[[#This Row],[Type]]="Inbound",VLOOKUP(tbl_transaction[[#This Row],[Reference Number]],barang_masuk[],3,FALSE),IF(tbl_transaction[[#This Row],[Type]]="Outbound",VLOOKUP(tbl_transaction[[#This Row],[Reference Number]],barang_keluar[],3,FALSE),""))</f>
        <v>PT Supplier 12</v>
      </c>
      <c r="I612" t="str">
        <f>IF(D612='Kartu Stok'!$B$2,COUNTIF($D$3:D612,'Kartu Stok'!$B$2),"")</f>
        <v/>
      </c>
      <c r="L612"/>
    </row>
    <row r="613" spans="1:12" ht="14.5" x14ac:dyDescent="0.35">
      <c r="A613" s="2" t="s">
        <v>1090</v>
      </c>
      <c r="B613" s="5">
        <f>IF(LEFT(tbl_transaction[[#This Row],[Reference Number]],2)="GR",VLOOKUP(tbl_transaction[[#This Row],[Reference Number]],barang_masuk[],2,FALSE),IF(LEFT(tbl_transaction[[#This Row],[Reference Number]],2)="DO",VLOOKUP(tbl_transaction[[#This Row],[Reference Number]],barang_keluar[],2,FALSE),""))</f>
        <v>46184</v>
      </c>
      <c r="C613" t="str">
        <f t="shared" si="9"/>
        <v>Inbound</v>
      </c>
      <c r="D613" t="str">
        <f>IF(tbl_transaction[[#This Row],[Type]]="Inbound",VLOOKUP(tbl_transaction[[#This Row],[Reference Number]],barang_masuk[],4,FALSE),IF(tbl_transaction[[#This Row],[Type]]="Outbound",VLOOKUP(tbl_transaction[[#This Row],[Reference Number]],barang_keluar[],4,FALSE),""))</f>
        <v>HOM012</v>
      </c>
      <c r="E613" t="str">
        <f>IF(tbl_transaction[[#This Row],[Type]]="Inbound",VLOOKUP(tbl_transaction[[#This Row],[Reference Number]],barang_masuk[],5,FALSE),IF(tbl_transaction[[#This Row],[Type]]="Outbound",VLOOKUP(tbl_transaction[[#This Row],[Reference Number]],barang_keluar[],5,FALSE),""))</f>
        <v>Molto Home Care Variant 12</v>
      </c>
      <c r="F613">
        <f>IF(tbl_transaction[[#This Row],[Type]]="Inbound",VLOOKUP(tbl_transaction[[#This Row],[Reference Number]],barang_masuk[],6,FALSE),IF(tbl_transaction[[#This Row],[Type]]="Outbound",VLOOKUP(tbl_transaction[[#This Row],[Reference Number]],barang_keluar[],6,FALSE),""))</f>
        <v>120</v>
      </c>
      <c r="G613" t="str">
        <f>IF(tbl_transaction[[#This Row],[Type]]="Inbound",VLOOKUP(tbl_transaction[[#This Row],[Reference Number]],barang_masuk[],7,FALSE),IF(tbl_transaction[[#This Row],[Type]]="Outbound",VLOOKUP(tbl_transaction[[#This Row],[Reference Number]],barang_keluar[],7,FALSE),""))</f>
        <v>Pack</v>
      </c>
      <c r="H613" t="str">
        <f>IF(tbl_transaction[[#This Row],[Type]]="Inbound",VLOOKUP(tbl_transaction[[#This Row],[Reference Number]],barang_masuk[],3,FALSE),IF(tbl_transaction[[#This Row],[Type]]="Outbound",VLOOKUP(tbl_transaction[[#This Row],[Reference Number]],barang_keluar[],3,FALSE),""))</f>
        <v>PT Supplier 10</v>
      </c>
      <c r="I613" t="str">
        <f>IF(D613='Kartu Stok'!$B$2,COUNTIF($D$3:D613,'Kartu Stok'!$B$2),"")</f>
        <v/>
      </c>
      <c r="L613"/>
    </row>
    <row r="614" spans="1:12" ht="14.5" x14ac:dyDescent="0.35">
      <c r="A614" s="2" t="s">
        <v>1091</v>
      </c>
      <c r="B614" s="5">
        <f>IF(LEFT(tbl_transaction[[#This Row],[Reference Number]],2)="GR",VLOOKUP(tbl_transaction[[#This Row],[Reference Number]],barang_masuk[],2,FALSE),IF(LEFT(tbl_transaction[[#This Row],[Reference Number]],2)="DO",VLOOKUP(tbl_transaction[[#This Row],[Reference Number]],barang_keluar[],2,FALSE),""))</f>
        <v>46051</v>
      </c>
      <c r="C614" t="str">
        <f t="shared" si="9"/>
        <v>Inbound</v>
      </c>
      <c r="D614" t="str">
        <f>IF(tbl_transaction[[#This Row],[Type]]="Inbound",VLOOKUP(tbl_transaction[[#This Row],[Reference Number]],barang_masuk[],4,FALSE),IF(tbl_transaction[[#This Row],[Type]]="Outbound",VLOOKUP(tbl_transaction[[#This Row],[Reference Number]],barang_keluar[],4,FALSE),""))</f>
        <v>DAR012</v>
      </c>
      <c r="E614" t="str">
        <f>IF(tbl_transaction[[#This Row],[Type]]="Inbound",VLOOKUP(tbl_transaction[[#This Row],[Reference Number]],barang_masuk[],5,FALSE),IF(tbl_transaction[[#This Row],[Type]]="Outbound",VLOOKUP(tbl_transaction[[#This Row],[Reference Number]],barang_keluar[],5,FALSE),""))</f>
        <v>Indomilk Dairy Variant 12</v>
      </c>
      <c r="F614">
        <f>IF(tbl_transaction[[#This Row],[Type]]="Inbound",VLOOKUP(tbl_transaction[[#This Row],[Reference Number]],barang_masuk[],6,FALSE),IF(tbl_transaction[[#This Row],[Type]]="Outbound",VLOOKUP(tbl_transaction[[#This Row],[Reference Number]],barang_keluar[],6,FALSE),""))</f>
        <v>40</v>
      </c>
      <c r="G614" t="str">
        <f>IF(tbl_transaction[[#This Row],[Type]]="Inbound",VLOOKUP(tbl_transaction[[#This Row],[Reference Number]],barang_masuk[],7,FALSE),IF(tbl_transaction[[#This Row],[Type]]="Outbound",VLOOKUP(tbl_transaction[[#This Row],[Reference Number]],barang_keluar[],7,FALSE),""))</f>
        <v>Box</v>
      </c>
      <c r="H614" t="str">
        <f>IF(tbl_transaction[[#This Row],[Type]]="Inbound",VLOOKUP(tbl_transaction[[#This Row],[Reference Number]],barang_masuk[],3,FALSE),IF(tbl_transaction[[#This Row],[Type]]="Outbound",VLOOKUP(tbl_transaction[[#This Row],[Reference Number]],barang_keluar[],3,FALSE),""))</f>
        <v>PT Supplier 07</v>
      </c>
      <c r="I614" t="str">
        <f>IF(D614='Kartu Stok'!$B$2,COUNTIF($D$3:D614,'Kartu Stok'!$B$2),"")</f>
        <v/>
      </c>
      <c r="L614"/>
    </row>
    <row r="615" spans="1:12" ht="14.5" x14ac:dyDescent="0.35">
      <c r="A615" s="2" t="s">
        <v>1092</v>
      </c>
      <c r="B615" s="5">
        <f>IF(LEFT(tbl_transaction[[#This Row],[Reference Number]],2)="GR",VLOOKUP(tbl_transaction[[#This Row],[Reference Number]],barang_masuk[],2,FALSE),IF(LEFT(tbl_transaction[[#This Row],[Reference Number]],2)="DO",VLOOKUP(tbl_transaction[[#This Row],[Reference Number]],barang_keluar[],2,FALSE),""))</f>
        <v>46175</v>
      </c>
      <c r="C615" t="str">
        <f t="shared" si="9"/>
        <v>Inbound</v>
      </c>
      <c r="D615" t="str">
        <f>IF(tbl_transaction[[#This Row],[Type]]="Inbound",VLOOKUP(tbl_transaction[[#This Row],[Reference Number]],barang_masuk[],4,FALSE),IF(tbl_transaction[[#This Row],[Type]]="Outbound",VLOOKUP(tbl_transaction[[#This Row],[Reference Number]],barang_keluar[],4,FALSE),""))</f>
        <v>DAR016</v>
      </c>
      <c r="E615" t="str">
        <f>IF(tbl_transaction[[#This Row],[Type]]="Inbound",VLOOKUP(tbl_transaction[[#This Row],[Reference Number]],barang_masuk[],5,FALSE),IF(tbl_transaction[[#This Row],[Type]]="Outbound",VLOOKUP(tbl_transaction[[#This Row],[Reference Number]],barang_keluar[],5,FALSE),""))</f>
        <v>Indomilk Dairy Variant 16</v>
      </c>
      <c r="F615">
        <f>IF(tbl_transaction[[#This Row],[Type]]="Inbound",VLOOKUP(tbl_transaction[[#This Row],[Reference Number]],barang_masuk[],6,FALSE),IF(tbl_transaction[[#This Row],[Type]]="Outbound",VLOOKUP(tbl_transaction[[#This Row],[Reference Number]],barang_keluar[],6,FALSE),""))</f>
        <v>20</v>
      </c>
      <c r="G615" t="str">
        <f>IF(tbl_transaction[[#This Row],[Type]]="Inbound",VLOOKUP(tbl_transaction[[#This Row],[Reference Number]],barang_masuk[],7,FALSE),IF(tbl_transaction[[#This Row],[Type]]="Outbound",VLOOKUP(tbl_transaction[[#This Row],[Reference Number]],barang_keluar[],7,FALSE),""))</f>
        <v>Box</v>
      </c>
      <c r="H615" t="str">
        <f>IF(tbl_transaction[[#This Row],[Type]]="Inbound",VLOOKUP(tbl_transaction[[#This Row],[Reference Number]],barang_masuk[],3,FALSE),IF(tbl_transaction[[#This Row],[Type]]="Outbound",VLOOKUP(tbl_transaction[[#This Row],[Reference Number]],barang_keluar[],3,FALSE),""))</f>
        <v>PT Supplier 18</v>
      </c>
      <c r="I615" t="str">
        <f>IF(D615='Kartu Stok'!$B$2,COUNTIF($D$3:D615,'Kartu Stok'!$B$2),"")</f>
        <v/>
      </c>
      <c r="L615"/>
    </row>
    <row r="616" spans="1:12" ht="14.5" x14ac:dyDescent="0.35">
      <c r="A616" s="2" t="s">
        <v>1093</v>
      </c>
      <c r="B616" s="5">
        <f>IF(LEFT(tbl_transaction[[#This Row],[Reference Number]],2)="GR",VLOOKUP(tbl_transaction[[#This Row],[Reference Number]],barang_masuk[],2,FALSE),IF(LEFT(tbl_transaction[[#This Row],[Reference Number]],2)="DO",VLOOKUP(tbl_transaction[[#This Row],[Reference Number]],barang_keluar[],2,FALSE),""))</f>
        <v>46081</v>
      </c>
      <c r="C616" t="str">
        <f t="shared" si="9"/>
        <v>Inbound</v>
      </c>
      <c r="D616" t="str">
        <f>IF(tbl_transaction[[#This Row],[Type]]="Inbound",VLOOKUP(tbl_transaction[[#This Row],[Reference Number]],barang_masuk[],4,FALSE),IF(tbl_transaction[[#This Row],[Type]]="Outbound",VLOOKUP(tbl_transaction[[#This Row],[Reference Number]],barang_keluar[],4,FALSE),""))</f>
        <v>BEV004</v>
      </c>
      <c r="E616" t="str">
        <f>IF(tbl_transaction[[#This Row],[Type]]="Inbound",VLOOKUP(tbl_transaction[[#This Row],[Reference Number]],barang_masuk[],5,FALSE),IF(tbl_transaction[[#This Row],[Type]]="Outbound",VLOOKUP(tbl_transaction[[#This Row],[Reference Number]],barang_keluar[],5,FALSE),""))</f>
        <v>Aqua Beverage Variant 4</v>
      </c>
      <c r="F616">
        <f>IF(tbl_transaction[[#This Row],[Type]]="Inbound",VLOOKUP(tbl_transaction[[#This Row],[Reference Number]],barang_masuk[],6,FALSE),IF(tbl_transaction[[#This Row],[Type]]="Outbound",VLOOKUP(tbl_transaction[[#This Row],[Reference Number]],barang_keluar[],6,FALSE),""))</f>
        <v>50</v>
      </c>
      <c r="G616" t="str">
        <f>IF(tbl_transaction[[#This Row],[Type]]="Inbound",VLOOKUP(tbl_transaction[[#This Row],[Reference Number]],barang_masuk[],7,FALSE),IF(tbl_transaction[[#This Row],[Type]]="Outbound",VLOOKUP(tbl_transaction[[#This Row],[Reference Number]],barang_keluar[],7,FALSE),""))</f>
        <v>Bottle</v>
      </c>
      <c r="H616" t="str">
        <f>IF(tbl_transaction[[#This Row],[Type]]="Inbound",VLOOKUP(tbl_transaction[[#This Row],[Reference Number]],barang_masuk[],3,FALSE),IF(tbl_transaction[[#This Row],[Type]]="Outbound",VLOOKUP(tbl_transaction[[#This Row],[Reference Number]],barang_keluar[],3,FALSE),""))</f>
        <v>PT Supplier 21</v>
      </c>
      <c r="I616" t="str">
        <f>IF(D616='Kartu Stok'!$B$2,COUNTIF($D$3:D616,'Kartu Stok'!$B$2),"")</f>
        <v/>
      </c>
      <c r="L616"/>
    </row>
    <row r="617" spans="1:12" ht="14.5" x14ac:dyDescent="0.35">
      <c r="A617" s="2" t="s">
        <v>1094</v>
      </c>
      <c r="B617" s="5">
        <f>IF(LEFT(tbl_transaction[[#This Row],[Reference Number]],2)="GR",VLOOKUP(tbl_transaction[[#This Row],[Reference Number]],barang_masuk[],2,FALSE),IF(LEFT(tbl_transaction[[#This Row],[Reference Number]],2)="DO",VLOOKUP(tbl_transaction[[#This Row],[Reference Number]],barang_keluar[],2,FALSE),""))</f>
        <v>46145</v>
      </c>
      <c r="C617" t="str">
        <f t="shared" si="9"/>
        <v>Inbound</v>
      </c>
      <c r="D617" t="str">
        <f>IF(tbl_transaction[[#This Row],[Type]]="Inbound",VLOOKUP(tbl_transaction[[#This Row],[Reference Number]],barang_masuk[],4,FALSE),IF(tbl_transaction[[#This Row],[Type]]="Outbound",VLOOKUP(tbl_transaction[[#This Row],[Reference Number]],barang_keluar[],4,FALSE),""))</f>
        <v>DAR012</v>
      </c>
      <c r="E617" t="str">
        <f>IF(tbl_transaction[[#This Row],[Type]]="Inbound",VLOOKUP(tbl_transaction[[#This Row],[Reference Number]],barang_masuk[],5,FALSE),IF(tbl_transaction[[#This Row],[Type]]="Outbound",VLOOKUP(tbl_transaction[[#This Row],[Reference Number]],barang_keluar[],5,FALSE),""))</f>
        <v>Indomilk Dairy Variant 12</v>
      </c>
      <c r="F617">
        <f>IF(tbl_transaction[[#This Row],[Type]]="Inbound",VLOOKUP(tbl_transaction[[#This Row],[Reference Number]],barang_masuk[],6,FALSE),IF(tbl_transaction[[#This Row],[Type]]="Outbound",VLOOKUP(tbl_transaction[[#This Row],[Reference Number]],barang_keluar[],6,FALSE),""))</f>
        <v>50</v>
      </c>
      <c r="G617" t="str">
        <f>IF(tbl_transaction[[#This Row],[Type]]="Inbound",VLOOKUP(tbl_transaction[[#This Row],[Reference Number]],barang_masuk[],7,FALSE),IF(tbl_transaction[[#This Row],[Type]]="Outbound",VLOOKUP(tbl_transaction[[#This Row],[Reference Number]],barang_keluar[],7,FALSE),""))</f>
        <v>Box</v>
      </c>
      <c r="H617" t="str">
        <f>IF(tbl_transaction[[#This Row],[Type]]="Inbound",VLOOKUP(tbl_transaction[[#This Row],[Reference Number]],barang_masuk[],3,FALSE),IF(tbl_transaction[[#This Row],[Type]]="Outbound",VLOOKUP(tbl_transaction[[#This Row],[Reference Number]],barang_keluar[],3,FALSE),""))</f>
        <v>PT Supplier 07</v>
      </c>
      <c r="I617" t="str">
        <f>IF(D617='Kartu Stok'!$B$2,COUNTIF($D$3:D617,'Kartu Stok'!$B$2),"")</f>
        <v/>
      </c>
      <c r="L617"/>
    </row>
    <row r="618" spans="1:12" ht="14.5" x14ac:dyDescent="0.35">
      <c r="A618" s="2" t="s">
        <v>1095</v>
      </c>
      <c r="B618" s="5">
        <f>IF(LEFT(tbl_transaction[[#This Row],[Reference Number]],2)="GR",VLOOKUP(tbl_transaction[[#This Row],[Reference Number]],barang_masuk[],2,FALSE),IF(LEFT(tbl_transaction[[#This Row],[Reference Number]],2)="DO",VLOOKUP(tbl_transaction[[#This Row],[Reference Number]],barang_keluar[],2,FALSE),""))</f>
        <v>46064</v>
      </c>
      <c r="C618" t="str">
        <f t="shared" si="9"/>
        <v>Inbound</v>
      </c>
      <c r="D618" t="str">
        <f>IF(tbl_transaction[[#This Row],[Type]]="Inbound",VLOOKUP(tbl_transaction[[#This Row],[Reference Number]],barang_masuk[],4,FALSE),IF(tbl_transaction[[#This Row],[Type]]="Outbound",VLOOKUP(tbl_transaction[[#This Row],[Reference Number]],barang_keluar[],4,FALSE),""))</f>
        <v>PER004</v>
      </c>
      <c r="E618" t="str">
        <f>IF(tbl_transaction[[#This Row],[Type]]="Inbound",VLOOKUP(tbl_transaction[[#This Row],[Reference Number]],barang_masuk[],5,FALSE),IF(tbl_transaction[[#This Row],[Type]]="Outbound",VLOOKUP(tbl_transaction[[#This Row],[Reference Number]],barang_keluar[],5,FALSE),""))</f>
        <v>Lifebuoy Personal Care Variant 4</v>
      </c>
      <c r="F618">
        <f>IF(tbl_transaction[[#This Row],[Type]]="Inbound",VLOOKUP(tbl_transaction[[#This Row],[Reference Number]],barang_masuk[],6,FALSE),IF(tbl_transaction[[#This Row],[Type]]="Outbound",VLOOKUP(tbl_transaction[[#This Row],[Reference Number]],barang_keluar[],6,FALSE),""))</f>
        <v>30</v>
      </c>
      <c r="G618" t="str">
        <f>IF(tbl_transaction[[#This Row],[Type]]="Inbound",VLOOKUP(tbl_transaction[[#This Row],[Reference Number]],barang_masuk[],7,FALSE),IF(tbl_transaction[[#This Row],[Type]]="Outbound",VLOOKUP(tbl_transaction[[#This Row],[Reference Number]],barang_keluar[],7,FALSE),""))</f>
        <v>Bottle</v>
      </c>
      <c r="H618" t="str">
        <f>IF(tbl_transaction[[#This Row],[Type]]="Inbound",VLOOKUP(tbl_transaction[[#This Row],[Reference Number]],barang_masuk[],3,FALSE),IF(tbl_transaction[[#This Row],[Type]]="Outbound",VLOOKUP(tbl_transaction[[#This Row],[Reference Number]],barang_keluar[],3,FALSE),""))</f>
        <v>PT Supplier 07</v>
      </c>
      <c r="I618" t="str">
        <f>IF(D618='Kartu Stok'!$B$2,COUNTIF($D$3:D618,'Kartu Stok'!$B$2),"")</f>
        <v/>
      </c>
      <c r="L618"/>
    </row>
    <row r="619" spans="1:12" ht="14.5" x14ac:dyDescent="0.35">
      <c r="A619" s="2" t="s">
        <v>1096</v>
      </c>
      <c r="B619" s="5">
        <f>IF(LEFT(tbl_transaction[[#This Row],[Reference Number]],2)="GR",VLOOKUP(tbl_transaction[[#This Row],[Reference Number]],barang_masuk[],2,FALSE),IF(LEFT(tbl_transaction[[#This Row],[Reference Number]],2)="DO",VLOOKUP(tbl_transaction[[#This Row],[Reference Number]],barang_keluar[],2,FALSE),""))</f>
        <v>46087</v>
      </c>
      <c r="C619" t="str">
        <f t="shared" si="9"/>
        <v>Inbound</v>
      </c>
      <c r="D619" t="str">
        <f>IF(tbl_transaction[[#This Row],[Type]]="Inbound",VLOOKUP(tbl_transaction[[#This Row],[Reference Number]],barang_masuk[],4,FALSE),IF(tbl_transaction[[#This Row],[Type]]="Outbound",VLOOKUP(tbl_transaction[[#This Row],[Reference Number]],barang_keluar[],4,FALSE),""))</f>
        <v>SNK033</v>
      </c>
      <c r="E619" t="str">
        <f>IF(tbl_transaction[[#This Row],[Type]]="Inbound",VLOOKUP(tbl_transaction[[#This Row],[Reference Number]],barang_masuk[],5,FALSE),IF(tbl_transaction[[#This Row],[Type]]="Outbound",VLOOKUP(tbl_transaction[[#This Row],[Reference Number]],barang_keluar[],5,FALSE),""))</f>
        <v>Chitato Snack Variant 33</v>
      </c>
      <c r="F619">
        <f>IF(tbl_transaction[[#This Row],[Type]]="Inbound",VLOOKUP(tbl_transaction[[#This Row],[Reference Number]],barang_masuk[],6,FALSE),IF(tbl_transaction[[#This Row],[Type]]="Outbound",VLOOKUP(tbl_transaction[[#This Row],[Reference Number]],barang_keluar[],6,FALSE),""))</f>
        <v>30</v>
      </c>
      <c r="G619" t="str">
        <f>IF(tbl_transaction[[#This Row],[Type]]="Inbound",VLOOKUP(tbl_transaction[[#This Row],[Reference Number]],barang_masuk[],7,FALSE),IF(tbl_transaction[[#This Row],[Type]]="Outbound",VLOOKUP(tbl_transaction[[#This Row],[Reference Number]],barang_keluar[],7,FALSE),""))</f>
        <v>Pack</v>
      </c>
      <c r="H619" t="str">
        <f>IF(tbl_transaction[[#This Row],[Type]]="Inbound",VLOOKUP(tbl_transaction[[#This Row],[Reference Number]],barang_masuk[],3,FALSE),IF(tbl_transaction[[#This Row],[Type]]="Outbound",VLOOKUP(tbl_transaction[[#This Row],[Reference Number]],barang_keluar[],3,FALSE),""))</f>
        <v>PT Supplier 17</v>
      </c>
      <c r="I619" t="str">
        <f>IF(D619='Kartu Stok'!$B$2,COUNTIF($D$3:D619,'Kartu Stok'!$B$2),"")</f>
        <v/>
      </c>
      <c r="L619"/>
    </row>
    <row r="620" spans="1:12" ht="14.5" x14ac:dyDescent="0.35">
      <c r="A620" s="2" t="s">
        <v>1097</v>
      </c>
      <c r="B620" s="5">
        <f>IF(LEFT(tbl_transaction[[#This Row],[Reference Number]],2)="GR",VLOOKUP(tbl_transaction[[#This Row],[Reference Number]],barang_masuk[],2,FALSE),IF(LEFT(tbl_transaction[[#This Row],[Reference Number]],2)="DO",VLOOKUP(tbl_transaction[[#This Row],[Reference Number]],barang_keluar[],2,FALSE),""))</f>
        <v>46166</v>
      </c>
      <c r="C620" t="str">
        <f t="shared" si="9"/>
        <v>Inbound</v>
      </c>
      <c r="D620" t="str">
        <f>IF(tbl_transaction[[#This Row],[Type]]="Inbound",VLOOKUP(tbl_transaction[[#This Row],[Reference Number]],barang_masuk[],4,FALSE),IF(tbl_transaction[[#This Row],[Type]]="Outbound",VLOOKUP(tbl_transaction[[#This Row],[Reference Number]],barang_keluar[],4,FALSE),""))</f>
        <v>PER008</v>
      </c>
      <c r="E620" t="str">
        <f>IF(tbl_transaction[[#This Row],[Type]]="Inbound",VLOOKUP(tbl_transaction[[#This Row],[Reference Number]],barang_masuk[],5,FALSE),IF(tbl_transaction[[#This Row],[Type]]="Outbound",VLOOKUP(tbl_transaction[[#This Row],[Reference Number]],barang_keluar[],5,FALSE),""))</f>
        <v>Lifebuoy Personal Care Variant 8</v>
      </c>
      <c r="F620">
        <f>IF(tbl_transaction[[#This Row],[Type]]="Inbound",VLOOKUP(tbl_transaction[[#This Row],[Reference Number]],barang_masuk[],6,FALSE),IF(tbl_transaction[[#This Row],[Type]]="Outbound",VLOOKUP(tbl_transaction[[#This Row],[Reference Number]],barang_keluar[],6,FALSE),""))</f>
        <v>80</v>
      </c>
      <c r="G620" t="str">
        <f>IF(tbl_transaction[[#This Row],[Type]]="Inbound",VLOOKUP(tbl_transaction[[#This Row],[Reference Number]],barang_masuk[],7,FALSE),IF(tbl_transaction[[#This Row],[Type]]="Outbound",VLOOKUP(tbl_transaction[[#This Row],[Reference Number]],barang_keluar[],7,FALSE),""))</f>
        <v>Bottle</v>
      </c>
      <c r="H620" t="str">
        <f>IF(tbl_transaction[[#This Row],[Type]]="Inbound",VLOOKUP(tbl_transaction[[#This Row],[Reference Number]],barang_masuk[],3,FALSE),IF(tbl_transaction[[#This Row],[Type]]="Outbound",VLOOKUP(tbl_transaction[[#This Row],[Reference Number]],barang_keluar[],3,FALSE),""))</f>
        <v>PT Supplier 33</v>
      </c>
      <c r="I620" t="str">
        <f>IF(D620='Kartu Stok'!$B$2,COUNTIF($D$3:D620,'Kartu Stok'!$B$2),"")</f>
        <v/>
      </c>
      <c r="L620"/>
    </row>
    <row r="621" spans="1:12" ht="14.5" x14ac:dyDescent="0.35">
      <c r="A621" s="2" t="s">
        <v>1098</v>
      </c>
      <c r="B621" s="5">
        <f>IF(LEFT(tbl_transaction[[#This Row],[Reference Number]],2)="GR",VLOOKUP(tbl_transaction[[#This Row],[Reference Number]],barang_masuk[],2,FALSE),IF(LEFT(tbl_transaction[[#This Row],[Reference Number]],2)="DO",VLOOKUP(tbl_transaction[[#This Row],[Reference Number]],barang_keluar[],2,FALSE),""))</f>
        <v>46121</v>
      </c>
      <c r="C621" t="str">
        <f t="shared" si="9"/>
        <v>Inbound</v>
      </c>
      <c r="D621" t="str">
        <f>IF(tbl_transaction[[#This Row],[Type]]="Inbound",VLOOKUP(tbl_transaction[[#This Row],[Reference Number]],barang_masuk[],4,FALSE),IF(tbl_transaction[[#This Row],[Type]]="Outbound",VLOOKUP(tbl_transaction[[#This Row],[Reference Number]],barang_keluar[],4,FALSE),""))</f>
        <v>HOM007</v>
      </c>
      <c r="E621" t="str">
        <f>IF(tbl_transaction[[#This Row],[Type]]="Inbound",VLOOKUP(tbl_transaction[[#This Row],[Reference Number]],barang_masuk[],5,FALSE),IF(tbl_transaction[[#This Row],[Type]]="Outbound",VLOOKUP(tbl_transaction[[#This Row],[Reference Number]],barang_keluar[],5,FALSE),""))</f>
        <v>Sunlight Home Care Variant 7</v>
      </c>
      <c r="F621">
        <f>IF(tbl_transaction[[#This Row],[Type]]="Inbound",VLOOKUP(tbl_transaction[[#This Row],[Reference Number]],barang_masuk[],6,FALSE),IF(tbl_transaction[[#This Row],[Type]]="Outbound",VLOOKUP(tbl_transaction[[#This Row],[Reference Number]],barang_keluar[],6,FALSE),""))</f>
        <v>30</v>
      </c>
      <c r="G621" t="str">
        <f>IF(tbl_transaction[[#This Row],[Type]]="Inbound",VLOOKUP(tbl_transaction[[#This Row],[Reference Number]],barang_masuk[],7,FALSE),IF(tbl_transaction[[#This Row],[Type]]="Outbound",VLOOKUP(tbl_transaction[[#This Row],[Reference Number]],barang_keluar[],7,FALSE),""))</f>
        <v>Pack</v>
      </c>
      <c r="H621" t="str">
        <f>IF(tbl_transaction[[#This Row],[Type]]="Inbound",VLOOKUP(tbl_transaction[[#This Row],[Reference Number]],barang_masuk[],3,FALSE),IF(tbl_transaction[[#This Row],[Type]]="Outbound",VLOOKUP(tbl_transaction[[#This Row],[Reference Number]],barang_keluar[],3,FALSE),""))</f>
        <v>PT Supplier 27</v>
      </c>
      <c r="I621" t="str">
        <f>IF(D621='Kartu Stok'!$B$2,COUNTIF($D$3:D621,'Kartu Stok'!$B$2),"")</f>
        <v/>
      </c>
      <c r="L621"/>
    </row>
    <row r="622" spans="1:12" ht="14.5" x14ac:dyDescent="0.35">
      <c r="A622" s="2" t="s">
        <v>1099</v>
      </c>
      <c r="B622" s="5">
        <f>IF(LEFT(tbl_transaction[[#This Row],[Reference Number]],2)="GR",VLOOKUP(tbl_transaction[[#This Row],[Reference Number]],barang_masuk[],2,FALSE),IF(LEFT(tbl_transaction[[#This Row],[Reference Number]],2)="DO",VLOOKUP(tbl_transaction[[#This Row],[Reference Number]],barang_keluar[],2,FALSE),""))</f>
        <v>46080</v>
      </c>
      <c r="C622" t="str">
        <f t="shared" si="9"/>
        <v>Inbound</v>
      </c>
      <c r="D622" t="str">
        <f>IF(tbl_transaction[[#This Row],[Type]]="Inbound",VLOOKUP(tbl_transaction[[#This Row],[Reference Number]],barang_masuk[],4,FALSE),IF(tbl_transaction[[#This Row],[Type]]="Outbound",VLOOKUP(tbl_transaction[[#This Row],[Reference Number]],barang_keluar[],4,FALSE),""))</f>
        <v>SNK029</v>
      </c>
      <c r="E622" t="str">
        <f>IF(tbl_transaction[[#This Row],[Type]]="Inbound",VLOOKUP(tbl_transaction[[#This Row],[Reference Number]],barang_masuk[],5,FALSE),IF(tbl_transaction[[#This Row],[Type]]="Outbound",VLOOKUP(tbl_transaction[[#This Row],[Reference Number]],barang_keluar[],5,FALSE),""))</f>
        <v>Chitato Snack Variant 29</v>
      </c>
      <c r="F622">
        <f>IF(tbl_transaction[[#This Row],[Type]]="Inbound",VLOOKUP(tbl_transaction[[#This Row],[Reference Number]],barang_masuk[],6,FALSE),IF(tbl_transaction[[#This Row],[Type]]="Outbound",VLOOKUP(tbl_transaction[[#This Row],[Reference Number]],barang_keluar[],6,FALSE),""))</f>
        <v>30</v>
      </c>
      <c r="G622" t="str">
        <f>IF(tbl_transaction[[#This Row],[Type]]="Inbound",VLOOKUP(tbl_transaction[[#This Row],[Reference Number]],barang_masuk[],7,FALSE),IF(tbl_transaction[[#This Row],[Type]]="Outbound",VLOOKUP(tbl_transaction[[#This Row],[Reference Number]],barang_keluar[],7,FALSE),""))</f>
        <v>Pack</v>
      </c>
      <c r="H622" t="str">
        <f>IF(tbl_transaction[[#This Row],[Type]]="Inbound",VLOOKUP(tbl_transaction[[#This Row],[Reference Number]],barang_masuk[],3,FALSE),IF(tbl_transaction[[#This Row],[Type]]="Outbound",VLOOKUP(tbl_transaction[[#This Row],[Reference Number]],barang_keluar[],3,FALSE),""))</f>
        <v>PT Supplier 11</v>
      </c>
      <c r="I622" t="str">
        <f>IF(D622='Kartu Stok'!$B$2,COUNTIF($D$3:D622,'Kartu Stok'!$B$2),"")</f>
        <v/>
      </c>
      <c r="L622"/>
    </row>
    <row r="623" spans="1:12" ht="14.5" x14ac:dyDescent="0.35">
      <c r="A623" s="2" t="s">
        <v>1100</v>
      </c>
      <c r="B623" s="5">
        <f>IF(LEFT(tbl_transaction[[#This Row],[Reference Number]],2)="GR",VLOOKUP(tbl_transaction[[#This Row],[Reference Number]],barang_masuk[],2,FALSE),IF(LEFT(tbl_transaction[[#This Row],[Reference Number]],2)="DO",VLOOKUP(tbl_transaction[[#This Row],[Reference Number]],barang_keluar[],2,FALSE),""))</f>
        <v>46154</v>
      </c>
      <c r="C623" t="str">
        <f t="shared" si="9"/>
        <v>Inbound</v>
      </c>
      <c r="D623" t="str">
        <f>IF(tbl_transaction[[#This Row],[Type]]="Inbound",VLOOKUP(tbl_transaction[[#This Row],[Reference Number]],barang_masuk[],4,FALSE),IF(tbl_transaction[[#This Row],[Type]]="Outbound",VLOOKUP(tbl_transaction[[#This Row],[Reference Number]],barang_keluar[],4,FALSE),""))</f>
        <v>INS018</v>
      </c>
      <c r="E623" t="str">
        <f>IF(tbl_transaction[[#This Row],[Type]]="Inbound",VLOOKUP(tbl_transaction[[#This Row],[Reference Number]],barang_masuk[],5,FALSE),IF(tbl_transaction[[#This Row],[Type]]="Outbound",VLOOKUP(tbl_transaction[[#This Row],[Reference Number]],barang_keluar[],5,FALSE),""))</f>
        <v>Indomie Instant Food Variant 18</v>
      </c>
      <c r="F623">
        <f>IF(tbl_transaction[[#This Row],[Type]]="Inbound",VLOOKUP(tbl_transaction[[#This Row],[Reference Number]],barang_masuk[],6,FALSE),IF(tbl_transaction[[#This Row],[Type]]="Outbound",VLOOKUP(tbl_transaction[[#This Row],[Reference Number]],barang_keluar[],6,FALSE),""))</f>
        <v>30</v>
      </c>
      <c r="G623" t="str">
        <f>IF(tbl_transaction[[#This Row],[Type]]="Inbound",VLOOKUP(tbl_transaction[[#This Row],[Reference Number]],barang_masuk[],7,FALSE),IF(tbl_transaction[[#This Row],[Type]]="Outbound",VLOOKUP(tbl_transaction[[#This Row],[Reference Number]],barang_keluar[],7,FALSE),""))</f>
        <v>Pack</v>
      </c>
      <c r="H623" t="str">
        <f>IF(tbl_transaction[[#This Row],[Type]]="Inbound",VLOOKUP(tbl_transaction[[#This Row],[Reference Number]],barang_masuk[],3,FALSE),IF(tbl_transaction[[#This Row],[Type]]="Outbound",VLOOKUP(tbl_transaction[[#This Row],[Reference Number]],barang_keluar[],3,FALSE),""))</f>
        <v>PT Supplier 03</v>
      </c>
      <c r="I623" t="str">
        <f>IF(D623='Kartu Stok'!$B$2,COUNTIF($D$3:D623,'Kartu Stok'!$B$2),"")</f>
        <v/>
      </c>
      <c r="L623"/>
    </row>
    <row r="624" spans="1:12" ht="14.5" x14ac:dyDescent="0.35">
      <c r="A624" s="2" t="s">
        <v>1101</v>
      </c>
      <c r="B624" s="5">
        <f>IF(LEFT(tbl_transaction[[#This Row],[Reference Number]],2)="GR",VLOOKUP(tbl_transaction[[#This Row],[Reference Number]],barang_masuk[],2,FALSE),IF(LEFT(tbl_transaction[[#This Row],[Reference Number]],2)="DO",VLOOKUP(tbl_transaction[[#This Row],[Reference Number]],barang_keluar[],2,FALSE),""))</f>
        <v>46184</v>
      </c>
      <c r="C624" t="str">
        <f t="shared" si="9"/>
        <v>Inbound</v>
      </c>
      <c r="D624" t="str">
        <f>IF(tbl_transaction[[#This Row],[Type]]="Inbound",VLOOKUP(tbl_transaction[[#This Row],[Reference Number]],barang_masuk[],4,FALSE),IF(tbl_transaction[[#This Row],[Type]]="Outbound",VLOOKUP(tbl_transaction[[#This Row],[Reference Number]],barang_keluar[],4,FALSE),""))</f>
        <v>HOM013</v>
      </c>
      <c r="E624" t="str">
        <f>IF(tbl_transaction[[#This Row],[Type]]="Inbound",VLOOKUP(tbl_transaction[[#This Row],[Reference Number]],barang_masuk[],5,FALSE),IF(tbl_transaction[[#This Row],[Type]]="Outbound",VLOOKUP(tbl_transaction[[#This Row],[Reference Number]],barang_keluar[],5,FALSE),""))</f>
        <v>Rinso Home Care Variant 13</v>
      </c>
      <c r="F624">
        <f>IF(tbl_transaction[[#This Row],[Type]]="Inbound",VLOOKUP(tbl_transaction[[#This Row],[Reference Number]],barang_masuk[],6,FALSE),IF(tbl_transaction[[#This Row],[Type]]="Outbound",VLOOKUP(tbl_transaction[[#This Row],[Reference Number]],barang_keluar[],6,FALSE),""))</f>
        <v>200</v>
      </c>
      <c r="G624" t="str">
        <f>IF(tbl_transaction[[#This Row],[Type]]="Inbound",VLOOKUP(tbl_transaction[[#This Row],[Reference Number]],barang_masuk[],7,FALSE),IF(tbl_transaction[[#This Row],[Type]]="Outbound",VLOOKUP(tbl_transaction[[#This Row],[Reference Number]],barang_keluar[],7,FALSE),""))</f>
        <v>Pack</v>
      </c>
      <c r="H624" t="str">
        <f>IF(tbl_transaction[[#This Row],[Type]]="Inbound",VLOOKUP(tbl_transaction[[#This Row],[Reference Number]],barang_masuk[],3,FALSE),IF(tbl_transaction[[#This Row],[Type]]="Outbound",VLOOKUP(tbl_transaction[[#This Row],[Reference Number]],barang_keluar[],3,FALSE),""))</f>
        <v>PT Supplier 17</v>
      </c>
      <c r="I624" t="str">
        <f>IF(D624='Kartu Stok'!$B$2,COUNTIF($D$3:D624,'Kartu Stok'!$B$2),"")</f>
        <v/>
      </c>
      <c r="L624"/>
    </row>
    <row r="625" spans="1:12" ht="14.5" x14ac:dyDescent="0.35">
      <c r="A625" s="2" t="s">
        <v>1102</v>
      </c>
      <c r="B625" s="5">
        <f>IF(LEFT(tbl_transaction[[#This Row],[Reference Number]],2)="GR",VLOOKUP(tbl_transaction[[#This Row],[Reference Number]],barang_masuk[],2,FALSE),IF(LEFT(tbl_transaction[[#This Row],[Reference Number]],2)="DO",VLOOKUP(tbl_transaction[[#This Row],[Reference Number]],barang_keluar[],2,FALSE),""))</f>
        <v>46114</v>
      </c>
      <c r="C625" t="str">
        <f t="shared" si="9"/>
        <v>Inbound</v>
      </c>
      <c r="D625" t="str">
        <f>IF(tbl_transaction[[#This Row],[Type]]="Inbound",VLOOKUP(tbl_transaction[[#This Row],[Reference Number]],barang_masuk[],4,FALSE),IF(tbl_transaction[[#This Row],[Type]]="Outbound",VLOOKUP(tbl_transaction[[#This Row],[Reference Number]],barang_keluar[],4,FALSE),""))</f>
        <v>BEV034</v>
      </c>
      <c r="E625" t="str">
        <f>IF(tbl_transaction[[#This Row],[Type]]="Inbound",VLOOKUP(tbl_transaction[[#This Row],[Reference Number]],barang_masuk[],5,FALSE),IF(tbl_transaction[[#This Row],[Type]]="Outbound",VLOOKUP(tbl_transaction[[#This Row],[Reference Number]],barang_keluar[],5,FALSE),""))</f>
        <v>Coca Cola Beverage Variant 34</v>
      </c>
      <c r="F625">
        <f>IF(tbl_transaction[[#This Row],[Type]]="Inbound",VLOOKUP(tbl_transaction[[#This Row],[Reference Number]],barang_masuk[],6,FALSE),IF(tbl_transaction[[#This Row],[Type]]="Outbound",VLOOKUP(tbl_transaction[[#This Row],[Reference Number]],barang_keluar[],6,FALSE),""))</f>
        <v>100</v>
      </c>
      <c r="G625" t="str">
        <f>IF(tbl_transaction[[#This Row],[Type]]="Inbound",VLOOKUP(tbl_transaction[[#This Row],[Reference Number]],barang_masuk[],7,FALSE),IF(tbl_transaction[[#This Row],[Type]]="Outbound",VLOOKUP(tbl_transaction[[#This Row],[Reference Number]],barang_keluar[],7,FALSE),""))</f>
        <v>Bottle</v>
      </c>
      <c r="H625" t="str">
        <f>IF(tbl_transaction[[#This Row],[Type]]="Inbound",VLOOKUP(tbl_transaction[[#This Row],[Reference Number]],barang_masuk[],3,FALSE),IF(tbl_transaction[[#This Row],[Type]]="Outbound",VLOOKUP(tbl_transaction[[#This Row],[Reference Number]],barang_keluar[],3,FALSE),""))</f>
        <v>PT Supplier 03</v>
      </c>
      <c r="I625" t="str">
        <f>IF(D625='Kartu Stok'!$B$2,COUNTIF($D$3:D625,'Kartu Stok'!$B$2),"")</f>
        <v/>
      </c>
      <c r="L625"/>
    </row>
    <row r="626" spans="1:12" ht="14.5" x14ac:dyDescent="0.35">
      <c r="A626" s="2" t="s">
        <v>1103</v>
      </c>
      <c r="B626" s="5">
        <f>IF(LEFT(tbl_transaction[[#This Row],[Reference Number]],2)="GR",VLOOKUP(tbl_transaction[[#This Row],[Reference Number]],barang_masuk[],2,FALSE),IF(LEFT(tbl_transaction[[#This Row],[Reference Number]],2)="DO",VLOOKUP(tbl_transaction[[#This Row],[Reference Number]],barang_keluar[],2,FALSE),""))</f>
        <v>46121</v>
      </c>
      <c r="C626" t="str">
        <f t="shared" si="9"/>
        <v>Inbound</v>
      </c>
      <c r="D626" t="str">
        <f>IF(tbl_transaction[[#This Row],[Type]]="Inbound",VLOOKUP(tbl_transaction[[#This Row],[Reference Number]],barang_masuk[],4,FALSE),IF(tbl_transaction[[#This Row],[Type]]="Outbound",VLOOKUP(tbl_transaction[[#This Row],[Reference Number]],barang_keluar[],4,FALSE),""))</f>
        <v>SNK001</v>
      </c>
      <c r="E626" t="str">
        <f>IF(tbl_transaction[[#This Row],[Type]]="Inbound",VLOOKUP(tbl_transaction[[#This Row],[Reference Number]],barang_masuk[],5,FALSE),IF(tbl_transaction[[#This Row],[Type]]="Outbound",VLOOKUP(tbl_transaction[[#This Row],[Reference Number]],barang_keluar[],5,FALSE),""))</f>
        <v>Taro Snack Variant 1</v>
      </c>
      <c r="F626">
        <f>IF(tbl_transaction[[#This Row],[Type]]="Inbound",VLOOKUP(tbl_transaction[[#This Row],[Reference Number]],barang_masuk[],6,FALSE),IF(tbl_transaction[[#This Row],[Type]]="Outbound",VLOOKUP(tbl_transaction[[#This Row],[Reference Number]],barang_keluar[],6,FALSE),""))</f>
        <v>120</v>
      </c>
      <c r="G626" t="str">
        <f>IF(tbl_transaction[[#This Row],[Type]]="Inbound",VLOOKUP(tbl_transaction[[#This Row],[Reference Number]],barang_masuk[],7,FALSE),IF(tbl_transaction[[#This Row],[Type]]="Outbound",VLOOKUP(tbl_transaction[[#This Row],[Reference Number]],barang_keluar[],7,FALSE),""))</f>
        <v>Pack</v>
      </c>
      <c r="H626" t="str">
        <f>IF(tbl_transaction[[#This Row],[Type]]="Inbound",VLOOKUP(tbl_transaction[[#This Row],[Reference Number]],barang_masuk[],3,FALSE),IF(tbl_transaction[[#This Row],[Type]]="Outbound",VLOOKUP(tbl_transaction[[#This Row],[Reference Number]],barang_keluar[],3,FALSE),""))</f>
        <v>PT Supplier 25</v>
      </c>
      <c r="I626" t="str">
        <f>IF(D626='Kartu Stok'!$B$2,COUNTIF($D$3:D626,'Kartu Stok'!$B$2),"")</f>
        <v/>
      </c>
      <c r="L626"/>
    </row>
    <row r="627" spans="1:12" ht="14.5" x14ac:dyDescent="0.35">
      <c r="A627" s="2" t="s">
        <v>1104</v>
      </c>
      <c r="B627" s="5">
        <f>IF(LEFT(tbl_transaction[[#This Row],[Reference Number]],2)="GR",VLOOKUP(tbl_transaction[[#This Row],[Reference Number]],barang_masuk[],2,FALSE),IF(LEFT(tbl_transaction[[#This Row],[Reference Number]],2)="DO",VLOOKUP(tbl_transaction[[#This Row],[Reference Number]],barang_keluar[],2,FALSE),""))</f>
        <v>46071</v>
      </c>
      <c r="C627" t="str">
        <f t="shared" si="9"/>
        <v>Inbound</v>
      </c>
      <c r="D627" t="str">
        <f>IF(tbl_transaction[[#This Row],[Type]]="Inbound",VLOOKUP(tbl_transaction[[#This Row],[Reference Number]],barang_masuk[],4,FALSE),IF(tbl_transaction[[#This Row],[Type]]="Outbound",VLOOKUP(tbl_transaction[[#This Row],[Reference Number]],barang_keluar[],4,FALSE),""))</f>
        <v>INS018</v>
      </c>
      <c r="E627" t="str">
        <f>IF(tbl_transaction[[#This Row],[Type]]="Inbound",VLOOKUP(tbl_transaction[[#This Row],[Reference Number]],barang_masuk[],5,FALSE),IF(tbl_transaction[[#This Row],[Type]]="Outbound",VLOOKUP(tbl_transaction[[#This Row],[Reference Number]],barang_keluar[],5,FALSE),""))</f>
        <v>Indomie Instant Food Variant 18</v>
      </c>
      <c r="F627">
        <f>IF(tbl_transaction[[#This Row],[Type]]="Inbound",VLOOKUP(tbl_transaction[[#This Row],[Reference Number]],barang_masuk[],6,FALSE),IF(tbl_transaction[[#This Row],[Type]]="Outbound",VLOOKUP(tbl_transaction[[#This Row],[Reference Number]],barang_keluar[],6,FALSE),""))</f>
        <v>40</v>
      </c>
      <c r="G627" t="str">
        <f>IF(tbl_transaction[[#This Row],[Type]]="Inbound",VLOOKUP(tbl_transaction[[#This Row],[Reference Number]],barang_masuk[],7,FALSE),IF(tbl_transaction[[#This Row],[Type]]="Outbound",VLOOKUP(tbl_transaction[[#This Row],[Reference Number]],barang_keluar[],7,FALSE),""))</f>
        <v>Pack</v>
      </c>
      <c r="H627" t="str">
        <f>IF(tbl_transaction[[#This Row],[Type]]="Inbound",VLOOKUP(tbl_transaction[[#This Row],[Reference Number]],barang_masuk[],3,FALSE),IF(tbl_transaction[[#This Row],[Type]]="Outbound",VLOOKUP(tbl_transaction[[#This Row],[Reference Number]],barang_keluar[],3,FALSE),""))</f>
        <v>PT Supplier 03</v>
      </c>
      <c r="I627" t="str">
        <f>IF(D627='Kartu Stok'!$B$2,COUNTIF($D$3:D627,'Kartu Stok'!$B$2),"")</f>
        <v/>
      </c>
      <c r="L627"/>
    </row>
    <row r="628" spans="1:12" ht="14.5" x14ac:dyDescent="0.35">
      <c r="A628" s="2" t="s">
        <v>1105</v>
      </c>
      <c r="B628" s="5">
        <f>IF(LEFT(tbl_transaction[[#This Row],[Reference Number]],2)="GR",VLOOKUP(tbl_transaction[[#This Row],[Reference Number]],barang_masuk[],2,FALSE),IF(LEFT(tbl_transaction[[#This Row],[Reference Number]],2)="DO",VLOOKUP(tbl_transaction[[#This Row],[Reference Number]],barang_keluar[],2,FALSE),""))</f>
        <v>46074</v>
      </c>
      <c r="C628" t="str">
        <f t="shared" si="9"/>
        <v>Inbound</v>
      </c>
      <c r="D628" t="str">
        <f>IF(tbl_transaction[[#This Row],[Type]]="Inbound",VLOOKUP(tbl_transaction[[#This Row],[Reference Number]],barang_masuk[],4,FALSE),IF(tbl_transaction[[#This Row],[Type]]="Outbound",VLOOKUP(tbl_transaction[[#This Row],[Reference Number]],barang_keluar[],4,FALSE),""))</f>
        <v>INS004</v>
      </c>
      <c r="E628" t="str">
        <f>IF(tbl_transaction[[#This Row],[Type]]="Inbound",VLOOKUP(tbl_transaction[[#This Row],[Reference Number]],barang_masuk[],5,FALSE),IF(tbl_transaction[[#This Row],[Type]]="Outbound",VLOOKUP(tbl_transaction[[#This Row],[Reference Number]],barang_keluar[],5,FALSE),""))</f>
        <v>Sarimi Instant Food Variant 4</v>
      </c>
      <c r="F628">
        <f>IF(tbl_transaction[[#This Row],[Type]]="Inbound",VLOOKUP(tbl_transaction[[#This Row],[Reference Number]],barang_masuk[],6,FALSE),IF(tbl_transaction[[#This Row],[Type]]="Outbound",VLOOKUP(tbl_transaction[[#This Row],[Reference Number]],barang_keluar[],6,FALSE),""))</f>
        <v>40</v>
      </c>
      <c r="G628" t="str">
        <f>IF(tbl_transaction[[#This Row],[Type]]="Inbound",VLOOKUP(tbl_transaction[[#This Row],[Reference Number]],barang_masuk[],7,FALSE),IF(tbl_transaction[[#This Row],[Type]]="Outbound",VLOOKUP(tbl_transaction[[#This Row],[Reference Number]],barang_keluar[],7,FALSE),""))</f>
        <v>Pack</v>
      </c>
      <c r="H628" t="str">
        <f>IF(tbl_transaction[[#This Row],[Type]]="Inbound",VLOOKUP(tbl_transaction[[#This Row],[Reference Number]],barang_masuk[],3,FALSE),IF(tbl_transaction[[#This Row],[Type]]="Outbound",VLOOKUP(tbl_transaction[[#This Row],[Reference Number]],barang_keluar[],3,FALSE),""))</f>
        <v>PT Supplier 27</v>
      </c>
      <c r="I628" t="str">
        <f>IF(D628='Kartu Stok'!$B$2,COUNTIF($D$3:D628,'Kartu Stok'!$B$2),"")</f>
        <v/>
      </c>
      <c r="L628"/>
    </row>
    <row r="629" spans="1:12" ht="14.5" x14ac:dyDescent="0.35">
      <c r="A629" s="2" t="s">
        <v>1106</v>
      </c>
      <c r="B629" s="5">
        <f>IF(LEFT(tbl_transaction[[#This Row],[Reference Number]],2)="GR",VLOOKUP(tbl_transaction[[#This Row],[Reference Number]],barang_masuk[],2,FALSE),IF(LEFT(tbl_transaction[[#This Row],[Reference Number]],2)="DO",VLOOKUP(tbl_transaction[[#This Row],[Reference Number]],barang_keluar[],2,FALSE),""))</f>
        <v>46116</v>
      </c>
      <c r="C629" t="str">
        <f t="shared" si="9"/>
        <v>Inbound</v>
      </c>
      <c r="D629" t="str">
        <f>IF(tbl_transaction[[#This Row],[Type]]="Inbound",VLOOKUP(tbl_transaction[[#This Row],[Reference Number]],barang_masuk[],4,FALSE),IF(tbl_transaction[[#This Row],[Type]]="Outbound",VLOOKUP(tbl_transaction[[#This Row],[Reference Number]],barang_keluar[],4,FALSE),""))</f>
        <v>INS021</v>
      </c>
      <c r="E629" t="str">
        <f>IF(tbl_transaction[[#This Row],[Type]]="Inbound",VLOOKUP(tbl_transaction[[#This Row],[Reference Number]],barang_masuk[],5,FALSE),IF(tbl_transaction[[#This Row],[Type]]="Outbound",VLOOKUP(tbl_transaction[[#This Row],[Reference Number]],barang_keluar[],5,FALSE),""))</f>
        <v>Sarimi Instant Food Variant 21</v>
      </c>
      <c r="F629">
        <f>IF(tbl_transaction[[#This Row],[Type]]="Inbound",VLOOKUP(tbl_transaction[[#This Row],[Reference Number]],barang_masuk[],6,FALSE),IF(tbl_transaction[[#This Row],[Type]]="Outbound",VLOOKUP(tbl_transaction[[#This Row],[Reference Number]],barang_keluar[],6,FALSE),""))</f>
        <v>20</v>
      </c>
      <c r="G629" t="str">
        <f>IF(tbl_transaction[[#This Row],[Type]]="Inbound",VLOOKUP(tbl_transaction[[#This Row],[Reference Number]],barang_masuk[],7,FALSE),IF(tbl_transaction[[#This Row],[Type]]="Outbound",VLOOKUP(tbl_transaction[[#This Row],[Reference Number]],barang_keluar[],7,FALSE),""))</f>
        <v>Pack</v>
      </c>
      <c r="H629" t="str">
        <f>IF(tbl_transaction[[#This Row],[Type]]="Inbound",VLOOKUP(tbl_transaction[[#This Row],[Reference Number]],barang_masuk[],3,FALSE),IF(tbl_transaction[[#This Row],[Type]]="Outbound",VLOOKUP(tbl_transaction[[#This Row],[Reference Number]],barang_keluar[],3,FALSE),""))</f>
        <v>PT Supplier 31</v>
      </c>
      <c r="I629" t="str">
        <f>IF(D629='Kartu Stok'!$B$2,COUNTIF($D$3:D629,'Kartu Stok'!$B$2),"")</f>
        <v/>
      </c>
      <c r="L629"/>
    </row>
    <row r="630" spans="1:12" ht="14.5" x14ac:dyDescent="0.35">
      <c r="A630" s="2" t="s">
        <v>1107</v>
      </c>
      <c r="B630" s="5">
        <f>IF(LEFT(tbl_transaction[[#This Row],[Reference Number]],2)="GR",VLOOKUP(tbl_transaction[[#This Row],[Reference Number]],barang_masuk[],2,FALSE),IF(LEFT(tbl_transaction[[#This Row],[Reference Number]],2)="DO",VLOOKUP(tbl_transaction[[#This Row],[Reference Number]],barang_keluar[],2,FALSE),""))</f>
        <v>46160</v>
      </c>
      <c r="C630" t="str">
        <f t="shared" si="9"/>
        <v>Inbound</v>
      </c>
      <c r="D630" t="str">
        <f>IF(tbl_transaction[[#This Row],[Type]]="Inbound",VLOOKUP(tbl_transaction[[#This Row],[Reference Number]],barang_masuk[],4,FALSE),IF(tbl_transaction[[#This Row],[Type]]="Outbound",VLOOKUP(tbl_transaction[[#This Row],[Reference Number]],barang_keluar[],4,FALSE),""))</f>
        <v>BEV020</v>
      </c>
      <c r="E630" t="str">
        <f>IF(tbl_transaction[[#This Row],[Type]]="Inbound",VLOOKUP(tbl_transaction[[#This Row],[Reference Number]],barang_masuk[],5,FALSE),IF(tbl_transaction[[#This Row],[Type]]="Outbound",VLOOKUP(tbl_transaction[[#This Row],[Reference Number]],barang_keluar[],5,FALSE),""))</f>
        <v>Coca Cola Beverage Variant 20</v>
      </c>
      <c r="F630">
        <f>IF(tbl_transaction[[#This Row],[Type]]="Inbound",VLOOKUP(tbl_transaction[[#This Row],[Reference Number]],barang_masuk[],6,FALSE),IF(tbl_transaction[[#This Row],[Type]]="Outbound",VLOOKUP(tbl_transaction[[#This Row],[Reference Number]],barang_keluar[],6,FALSE),""))</f>
        <v>120</v>
      </c>
      <c r="G630" t="str">
        <f>IF(tbl_transaction[[#This Row],[Type]]="Inbound",VLOOKUP(tbl_transaction[[#This Row],[Reference Number]],barang_masuk[],7,FALSE),IF(tbl_transaction[[#This Row],[Type]]="Outbound",VLOOKUP(tbl_transaction[[#This Row],[Reference Number]],barang_keluar[],7,FALSE),""))</f>
        <v>Bottle</v>
      </c>
      <c r="H630" t="str">
        <f>IF(tbl_transaction[[#This Row],[Type]]="Inbound",VLOOKUP(tbl_transaction[[#This Row],[Reference Number]],barang_masuk[],3,FALSE),IF(tbl_transaction[[#This Row],[Type]]="Outbound",VLOOKUP(tbl_transaction[[#This Row],[Reference Number]],barang_keluar[],3,FALSE),""))</f>
        <v>PT Supplier 13</v>
      </c>
      <c r="I630" t="str">
        <f>IF(D630='Kartu Stok'!$B$2,COUNTIF($D$3:D630,'Kartu Stok'!$B$2),"")</f>
        <v/>
      </c>
      <c r="L630"/>
    </row>
    <row r="631" spans="1:12" ht="14.5" x14ac:dyDescent="0.35">
      <c r="A631" s="2" t="s">
        <v>1108</v>
      </c>
      <c r="B631" s="5">
        <f>IF(LEFT(tbl_transaction[[#This Row],[Reference Number]],2)="GR",VLOOKUP(tbl_transaction[[#This Row],[Reference Number]],barang_masuk[],2,FALSE),IF(LEFT(tbl_transaction[[#This Row],[Reference Number]],2)="DO",VLOOKUP(tbl_transaction[[#This Row],[Reference Number]],barang_keluar[],2,FALSE),""))</f>
        <v>46114</v>
      </c>
      <c r="C631" t="str">
        <f t="shared" si="9"/>
        <v>Inbound</v>
      </c>
      <c r="D631" t="str">
        <f>IF(tbl_transaction[[#This Row],[Type]]="Inbound",VLOOKUP(tbl_transaction[[#This Row],[Reference Number]],barang_masuk[],4,FALSE),IF(tbl_transaction[[#This Row],[Type]]="Outbound",VLOOKUP(tbl_transaction[[#This Row],[Reference Number]],barang_keluar[],4,FALSE),""))</f>
        <v>HOM026</v>
      </c>
      <c r="E631" t="str">
        <f>IF(tbl_transaction[[#This Row],[Type]]="Inbound",VLOOKUP(tbl_transaction[[#This Row],[Reference Number]],barang_masuk[],5,FALSE),IF(tbl_transaction[[#This Row],[Type]]="Outbound",VLOOKUP(tbl_transaction[[#This Row],[Reference Number]],barang_keluar[],5,FALSE),""))</f>
        <v>Sunlight Home Care Variant 26</v>
      </c>
      <c r="F631">
        <f>IF(tbl_transaction[[#This Row],[Type]]="Inbound",VLOOKUP(tbl_transaction[[#This Row],[Reference Number]],barang_masuk[],6,FALSE),IF(tbl_transaction[[#This Row],[Type]]="Outbound",VLOOKUP(tbl_transaction[[#This Row],[Reference Number]],barang_keluar[],6,FALSE),""))</f>
        <v>150</v>
      </c>
      <c r="G631" t="str">
        <f>IF(tbl_transaction[[#This Row],[Type]]="Inbound",VLOOKUP(tbl_transaction[[#This Row],[Reference Number]],barang_masuk[],7,FALSE),IF(tbl_transaction[[#This Row],[Type]]="Outbound",VLOOKUP(tbl_transaction[[#This Row],[Reference Number]],barang_keluar[],7,FALSE),""))</f>
        <v>Pack</v>
      </c>
      <c r="H631" t="str">
        <f>IF(tbl_transaction[[#This Row],[Type]]="Inbound",VLOOKUP(tbl_transaction[[#This Row],[Reference Number]],barang_masuk[],3,FALSE),IF(tbl_transaction[[#This Row],[Type]]="Outbound",VLOOKUP(tbl_transaction[[#This Row],[Reference Number]],barang_keluar[],3,FALSE),""))</f>
        <v>PT Supplier 13</v>
      </c>
      <c r="I631" t="str">
        <f>IF(D631='Kartu Stok'!$B$2,COUNTIF($D$3:D631,'Kartu Stok'!$B$2),"")</f>
        <v/>
      </c>
      <c r="L631"/>
    </row>
    <row r="632" spans="1:12" ht="14.5" x14ac:dyDescent="0.35">
      <c r="A632" s="2" t="s">
        <v>1109</v>
      </c>
      <c r="B632" s="5">
        <f>IF(LEFT(tbl_transaction[[#This Row],[Reference Number]],2)="GR",VLOOKUP(tbl_transaction[[#This Row],[Reference Number]],barang_masuk[],2,FALSE),IF(LEFT(tbl_transaction[[#This Row],[Reference Number]],2)="DO",VLOOKUP(tbl_transaction[[#This Row],[Reference Number]],barang_keluar[],2,FALSE),""))</f>
        <v>46154</v>
      </c>
      <c r="C632" t="str">
        <f t="shared" si="9"/>
        <v>Inbound</v>
      </c>
      <c r="D632" t="str">
        <f>IF(tbl_transaction[[#This Row],[Type]]="Inbound",VLOOKUP(tbl_transaction[[#This Row],[Reference Number]],barang_masuk[],4,FALSE),IF(tbl_transaction[[#This Row],[Type]]="Outbound",VLOOKUP(tbl_transaction[[#This Row],[Reference Number]],barang_keluar[],4,FALSE),""))</f>
        <v>INS021</v>
      </c>
      <c r="E632" t="str">
        <f>IF(tbl_transaction[[#This Row],[Type]]="Inbound",VLOOKUP(tbl_transaction[[#This Row],[Reference Number]],barang_masuk[],5,FALSE),IF(tbl_transaction[[#This Row],[Type]]="Outbound",VLOOKUP(tbl_transaction[[#This Row],[Reference Number]],barang_keluar[],5,FALSE),""))</f>
        <v>Sarimi Instant Food Variant 21</v>
      </c>
      <c r="F632">
        <f>IF(tbl_transaction[[#This Row],[Type]]="Inbound",VLOOKUP(tbl_transaction[[#This Row],[Reference Number]],barang_masuk[],6,FALSE),IF(tbl_transaction[[#This Row],[Type]]="Outbound",VLOOKUP(tbl_transaction[[#This Row],[Reference Number]],barang_keluar[],6,FALSE),""))</f>
        <v>100</v>
      </c>
      <c r="G632" t="str">
        <f>IF(tbl_transaction[[#This Row],[Type]]="Inbound",VLOOKUP(tbl_transaction[[#This Row],[Reference Number]],barang_masuk[],7,FALSE),IF(tbl_transaction[[#This Row],[Type]]="Outbound",VLOOKUP(tbl_transaction[[#This Row],[Reference Number]],barang_keluar[],7,FALSE),""))</f>
        <v>Pack</v>
      </c>
      <c r="H632" t="str">
        <f>IF(tbl_transaction[[#This Row],[Type]]="Inbound",VLOOKUP(tbl_transaction[[#This Row],[Reference Number]],barang_masuk[],3,FALSE),IF(tbl_transaction[[#This Row],[Type]]="Outbound",VLOOKUP(tbl_transaction[[#This Row],[Reference Number]],barang_keluar[],3,FALSE),""))</f>
        <v>PT Supplier 31</v>
      </c>
      <c r="I632" t="str">
        <f>IF(D632='Kartu Stok'!$B$2,COUNTIF($D$3:D632,'Kartu Stok'!$B$2),"")</f>
        <v/>
      </c>
      <c r="L632"/>
    </row>
    <row r="633" spans="1:12" ht="14.5" x14ac:dyDescent="0.35">
      <c r="A633" s="2" t="s">
        <v>1110</v>
      </c>
      <c r="B633" s="5">
        <f>IF(LEFT(tbl_transaction[[#This Row],[Reference Number]],2)="GR",VLOOKUP(tbl_transaction[[#This Row],[Reference Number]],barang_masuk[],2,FALSE),IF(LEFT(tbl_transaction[[#This Row],[Reference Number]],2)="DO",VLOOKUP(tbl_transaction[[#This Row],[Reference Number]],barang_keluar[],2,FALSE),""))</f>
        <v>46150</v>
      </c>
      <c r="C633" t="str">
        <f t="shared" si="9"/>
        <v>Inbound</v>
      </c>
      <c r="D633" t="str">
        <f>IF(tbl_transaction[[#This Row],[Type]]="Inbound",VLOOKUP(tbl_transaction[[#This Row],[Reference Number]],barang_masuk[],4,FALSE),IF(tbl_transaction[[#This Row],[Type]]="Outbound",VLOOKUP(tbl_transaction[[#This Row],[Reference Number]],barang_keluar[],4,FALSE),""))</f>
        <v>SNK001</v>
      </c>
      <c r="E633" t="str">
        <f>IF(tbl_transaction[[#This Row],[Type]]="Inbound",VLOOKUP(tbl_transaction[[#This Row],[Reference Number]],barang_masuk[],5,FALSE),IF(tbl_transaction[[#This Row],[Type]]="Outbound",VLOOKUP(tbl_transaction[[#This Row],[Reference Number]],barang_keluar[],5,FALSE),""))</f>
        <v>Taro Snack Variant 1</v>
      </c>
      <c r="F633">
        <f>IF(tbl_transaction[[#This Row],[Type]]="Inbound",VLOOKUP(tbl_transaction[[#This Row],[Reference Number]],barang_masuk[],6,FALSE),IF(tbl_transaction[[#This Row],[Type]]="Outbound",VLOOKUP(tbl_transaction[[#This Row],[Reference Number]],barang_keluar[],6,FALSE),""))</f>
        <v>150</v>
      </c>
      <c r="G633" t="str">
        <f>IF(tbl_transaction[[#This Row],[Type]]="Inbound",VLOOKUP(tbl_transaction[[#This Row],[Reference Number]],barang_masuk[],7,FALSE),IF(tbl_transaction[[#This Row],[Type]]="Outbound",VLOOKUP(tbl_transaction[[#This Row],[Reference Number]],barang_keluar[],7,FALSE),""))</f>
        <v>Pack</v>
      </c>
      <c r="H633" t="str">
        <f>IF(tbl_transaction[[#This Row],[Type]]="Inbound",VLOOKUP(tbl_transaction[[#This Row],[Reference Number]],barang_masuk[],3,FALSE),IF(tbl_transaction[[#This Row],[Type]]="Outbound",VLOOKUP(tbl_transaction[[#This Row],[Reference Number]],barang_keluar[],3,FALSE),""))</f>
        <v>PT Supplier 25</v>
      </c>
      <c r="I633" t="str">
        <f>IF(D633='Kartu Stok'!$B$2,COUNTIF($D$3:D633,'Kartu Stok'!$B$2),"")</f>
        <v/>
      </c>
      <c r="L633"/>
    </row>
    <row r="634" spans="1:12" ht="14.5" x14ac:dyDescent="0.35">
      <c r="A634" s="2" t="s">
        <v>1111</v>
      </c>
      <c r="B634" s="5">
        <f>IF(LEFT(tbl_transaction[[#This Row],[Reference Number]],2)="GR",VLOOKUP(tbl_transaction[[#This Row],[Reference Number]],barang_masuk[],2,FALSE),IF(LEFT(tbl_transaction[[#This Row],[Reference Number]],2)="DO",VLOOKUP(tbl_transaction[[#This Row],[Reference Number]],barang_keluar[],2,FALSE),""))</f>
        <v>46120</v>
      </c>
      <c r="C634" t="str">
        <f t="shared" si="9"/>
        <v>Inbound</v>
      </c>
      <c r="D634" t="str">
        <f>IF(tbl_transaction[[#This Row],[Type]]="Inbound",VLOOKUP(tbl_transaction[[#This Row],[Reference Number]],barang_masuk[],4,FALSE),IF(tbl_transaction[[#This Row],[Type]]="Outbound",VLOOKUP(tbl_transaction[[#This Row],[Reference Number]],barang_keluar[],4,FALSE),""))</f>
        <v>SNK031</v>
      </c>
      <c r="E634" t="str">
        <f>IF(tbl_transaction[[#This Row],[Type]]="Inbound",VLOOKUP(tbl_transaction[[#This Row],[Reference Number]],barang_masuk[],5,FALSE),IF(tbl_transaction[[#This Row],[Type]]="Outbound",VLOOKUP(tbl_transaction[[#This Row],[Reference Number]],barang_keluar[],5,FALSE),""))</f>
        <v>Taro Snack Variant 31</v>
      </c>
      <c r="F634">
        <f>IF(tbl_transaction[[#This Row],[Type]]="Inbound",VLOOKUP(tbl_transaction[[#This Row],[Reference Number]],barang_masuk[],6,FALSE),IF(tbl_transaction[[#This Row],[Type]]="Outbound",VLOOKUP(tbl_transaction[[#This Row],[Reference Number]],barang_keluar[],6,FALSE),""))</f>
        <v>40</v>
      </c>
      <c r="G634" t="str">
        <f>IF(tbl_transaction[[#This Row],[Type]]="Inbound",VLOOKUP(tbl_transaction[[#This Row],[Reference Number]],barang_masuk[],7,FALSE),IF(tbl_transaction[[#This Row],[Type]]="Outbound",VLOOKUP(tbl_transaction[[#This Row],[Reference Number]],barang_keluar[],7,FALSE),""))</f>
        <v>Pack</v>
      </c>
      <c r="H634" t="str">
        <f>IF(tbl_transaction[[#This Row],[Type]]="Inbound",VLOOKUP(tbl_transaction[[#This Row],[Reference Number]],barang_masuk[],3,FALSE),IF(tbl_transaction[[#This Row],[Type]]="Outbound",VLOOKUP(tbl_transaction[[#This Row],[Reference Number]],barang_keluar[],3,FALSE),""))</f>
        <v>PT Supplier 17</v>
      </c>
      <c r="I634" t="str">
        <f>IF(D634='Kartu Stok'!$B$2,COUNTIF($D$3:D634,'Kartu Stok'!$B$2),"")</f>
        <v/>
      </c>
      <c r="L634"/>
    </row>
    <row r="635" spans="1:12" ht="14.5" x14ac:dyDescent="0.35">
      <c r="A635" s="2" t="s">
        <v>1112</v>
      </c>
      <c r="B635" s="5">
        <f>IF(LEFT(tbl_transaction[[#This Row],[Reference Number]],2)="GR",VLOOKUP(tbl_transaction[[#This Row],[Reference Number]],barang_masuk[],2,FALSE),IF(LEFT(tbl_transaction[[#This Row],[Reference Number]],2)="DO",VLOOKUP(tbl_transaction[[#This Row],[Reference Number]],barang_keluar[],2,FALSE),""))</f>
        <v>46192</v>
      </c>
      <c r="C635" t="str">
        <f t="shared" si="9"/>
        <v>Inbound</v>
      </c>
      <c r="D635" t="str">
        <f>IF(tbl_transaction[[#This Row],[Type]]="Inbound",VLOOKUP(tbl_transaction[[#This Row],[Reference Number]],barang_masuk[],4,FALSE),IF(tbl_transaction[[#This Row],[Type]]="Outbound",VLOOKUP(tbl_transaction[[#This Row],[Reference Number]],barang_keluar[],4,FALSE),""))</f>
        <v>HOM009</v>
      </c>
      <c r="E635" t="str">
        <f>IF(tbl_transaction[[#This Row],[Type]]="Inbound",VLOOKUP(tbl_transaction[[#This Row],[Reference Number]],barang_masuk[],5,FALSE),IF(tbl_transaction[[#This Row],[Type]]="Outbound",VLOOKUP(tbl_transaction[[#This Row],[Reference Number]],barang_keluar[],5,FALSE),""))</f>
        <v>Molto Home Care Variant 9</v>
      </c>
      <c r="F635">
        <f>IF(tbl_transaction[[#This Row],[Type]]="Inbound",VLOOKUP(tbl_transaction[[#This Row],[Reference Number]],barang_masuk[],6,FALSE),IF(tbl_transaction[[#This Row],[Type]]="Outbound",VLOOKUP(tbl_transaction[[#This Row],[Reference Number]],barang_keluar[],6,FALSE),""))</f>
        <v>100</v>
      </c>
      <c r="G635" t="str">
        <f>IF(tbl_transaction[[#This Row],[Type]]="Inbound",VLOOKUP(tbl_transaction[[#This Row],[Reference Number]],barang_masuk[],7,FALSE),IF(tbl_transaction[[#This Row],[Type]]="Outbound",VLOOKUP(tbl_transaction[[#This Row],[Reference Number]],barang_keluar[],7,FALSE),""))</f>
        <v>Pack</v>
      </c>
      <c r="H635" t="str">
        <f>IF(tbl_transaction[[#This Row],[Type]]="Inbound",VLOOKUP(tbl_transaction[[#This Row],[Reference Number]],barang_masuk[],3,FALSE),IF(tbl_transaction[[#This Row],[Type]]="Outbound",VLOOKUP(tbl_transaction[[#This Row],[Reference Number]],barang_keluar[],3,FALSE),""))</f>
        <v>PT Supplier 06</v>
      </c>
      <c r="I635" t="str">
        <f>IF(D635='Kartu Stok'!$B$2,COUNTIF($D$3:D635,'Kartu Stok'!$B$2),"")</f>
        <v/>
      </c>
      <c r="L635"/>
    </row>
    <row r="636" spans="1:12" ht="14.5" x14ac:dyDescent="0.35">
      <c r="A636" s="2" t="s">
        <v>1113</v>
      </c>
      <c r="B636" s="5">
        <f>IF(LEFT(tbl_transaction[[#This Row],[Reference Number]],2)="GR",VLOOKUP(tbl_transaction[[#This Row],[Reference Number]],barang_masuk[],2,FALSE),IF(LEFT(tbl_transaction[[#This Row],[Reference Number]],2)="DO",VLOOKUP(tbl_transaction[[#This Row],[Reference Number]],barang_keluar[],2,FALSE),""))</f>
        <v>46068</v>
      </c>
      <c r="C636" t="str">
        <f t="shared" si="9"/>
        <v>Inbound</v>
      </c>
      <c r="D636" t="str">
        <f>IF(tbl_transaction[[#This Row],[Type]]="Inbound",VLOOKUP(tbl_transaction[[#This Row],[Reference Number]],barang_masuk[],4,FALSE),IF(tbl_transaction[[#This Row],[Type]]="Outbound",VLOOKUP(tbl_transaction[[#This Row],[Reference Number]],barang_keluar[],4,FALSE),""))</f>
        <v>BEV005</v>
      </c>
      <c r="E636" t="str">
        <f>IF(tbl_transaction[[#This Row],[Type]]="Inbound",VLOOKUP(tbl_transaction[[#This Row],[Reference Number]],barang_masuk[],5,FALSE),IF(tbl_transaction[[#This Row],[Type]]="Outbound",VLOOKUP(tbl_transaction[[#This Row],[Reference Number]],barang_keluar[],5,FALSE),""))</f>
        <v>Aqua Beverage Variant 5</v>
      </c>
      <c r="F636">
        <f>IF(tbl_transaction[[#This Row],[Type]]="Inbound",VLOOKUP(tbl_transaction[[#This Row],[Reference Number]],barang_masuk[],6,FALSE),IF(tbl_transaction[[#This Row],[Type]]="Outbound",VLOOKUP(tbl_transaction[[#This Row],[Reference Number]],barang_keluar[],6,FALSE),""))</f>
        <v>120</v>
      </c>
      <c r="G636" t="str">
        <f>IF(tbl_transaction[[#This Row],[Type]]="Inbound",VLOOKUP(tbl_transaction[[#This Row],[Reference Number]],barang_masuk[],7,FALSE),IF(tbl_transaction[[#This Row],[Type]]="Outbound",VLOOKUP(tbl_transaction[[#This Row],[Reference Number]],barang_keluar[],7,FALSE),""))</f>
        <v>Bottle</v>
      </c>
      <c r="H636" t="str">
        <f>IF(tbl_transaction[[#This Row],[Type]]="Inbound",VLOOKUP(tbl_transaction[[#This Row],[Reference Number]],barang_masuk[],3,FALSE),IF(tbl_transaction[[#This Row],[Type]]="Outbound",VLOOKUP(tbl_transaction[[#This Row],[Reference Number]],barang_keluar[],3,FALSE),""))</f>
        <v>PT Supplier 33</v>
      </c>
      <c r="I636" t="str">
        <f>IF(D636='Kartu Stok'!$B$2,COUNTIF($D$3:D636,'Kartu Stok'!$B$2),"")</f>
        <v/>
      </c>
      <c r="L636"/>
    </row>
    <row r="637" spans="1:12" ht="14.5" x14ac:dyDescent="0.35">
      <c r="A637" s="2" t="s">
        <v>1114</v>
      </c>
      <c r="B637" s="5">
        <f>IF(LEFT(tbl_transaction[[#This Row],[Reference Number]],2)="GR",VLOOKUP(tbl_transaction[[#This Row],[Reference Number]],barang_masuk[],2,FALSE),IF(LEFT(tbl_transaction[[#This Row],[Reference Number]],2)="DO",VLOOKUP(tbl_transaction[[#This Row],[Reference Number]],barang_keluar[],2,FALSE),""))</f>
        <v>46090</v>
      </c>
      <c r="C637" t="str">
        <f t="shared" si="9"/>
        <v>Inbound</v>
      </c>
      <c r="D637" t="str">
        <f>IF(tbl_transaction[[#This Row],[Type]]="Inbound",VLOOKUP(tbl_transaction[[#This Row],[Reference Number]],barang_masuk[],4,FALSE),IF(tbl_transaction[[#This Row],[Type]]="Outbound",VLOOKUP(tbl_transaction[[#This Row],[Reference Number]],barang_keluar[],4,FALSE),""))</f>
        <v>DAR019</v>
      </c>
      <c r="E637" t="str">
        <f>IF(tbl_transaction[[#This Row],[Type]]="Inbound",VLOOKUP(tbl_transaction[[#This Row],[Reference Number]],barang_masuk[],5,FALSE),IF(tbl_transaction[[#This Row],[Type]]="Outbound",VLOOKUP(tbl_transaction[[#This Row],[Reference Number]],barang_keluar[],5,FALSE),""))</f>
        <v>Ultra Milk Dairy Variant 19</v>
      </c>
      <c r="F637">
        <f>IF(tbl_transaction[[#This Row],[Type]]="Inbound",VLOOKUP(tbl_transaction[[#This Row],[Reference Number]],barang_masuk[],6,FALSE),IF(tbl_transaction[[#This Row],[Type]]="Outbound",VLOOKUP(tbl_transaction[[#This Row],[Reference Number]],barang_keluar[],6,FALSE),""))</f>
        <v>100</v>
      </c>
      <c r="G637" t="str">
        <f>IF(tbl_transaction[[#This Row],[Type]]="Inbound",VLOOKUP(tbl_transaction[[#This Row],[Reference Number]],barang_masuk[],7,FALSE),IF(tbl_transaction[[#This Row],[Type]]="Outbound",VLOOKUP(tbl_transaction[[#This Row],[Reference Number]],barang_keluar[],7,FALSE),""))</f>
        <v>Box</v>
      </c>
      <c r="H637" t="str">
        <f>IF(tbl_transaction[[#This Row],[Type]]="Inbound",VLOOKUP(tbl_transaction[[#This Row],[Reference Number]],barang_masuk[],3,FALSE),IF(tbl_transaction[[#This Row],[Type]]="Outbound",VLOOKUP(tbl_transaction[[#This Row],[Reference Number]],barang_keluar[],3,FALSE),""))</f>
        <v>PT Supplier 19</v>
      </c>
      <c r="I637" t="str">
        <f>IF(D637='Kartu Stok'!$B$2,COUNTIF($D$3:D637,'Kartu Stok'!$B$2),"")</f>
        <v/>
      </c>
      <c r="L637"/>
    </row>
    <row r="638" spans="1:12" ht="14.5" x14ac:dyDescent="0.35">
      <c r="A638" s="2" t="s">
        <v>1115</v>
      </c>
      <c r="B638" s="5">
        <f>IF(LEFT(tbl_transaction[[#This Row],[Reference Number]],2)="GR",VLOOKUP(tbl_transaction[[#This Row],[Reference Number]],barang_masuk[],2,FALSE),IF(LEFT(tbl_transaction[[#This Row],[Reference Number]],2)="DO",VLOOKUP(tbl_transaction[[#This Row],[Reference Number]],barang_keluar[],2,FALSE),""))</f>
        <v>46075</v>
      </c>
      <c r="C638" t="str">
        <f t="shared" si="9"/>
        <v>Inbound</v>
      </c>
      <c r="D638" t="str">
        <f>IF(tbl_transaction[[#This Row],[Type]]="Inbound",VLOOKUP(tbl_transaction[[#This Row],[Reference Number]],barang_masuk[],4,FALSE),IF(tbl_transaction[[#This Row],[Type]]="Outbound",VLOOKUP(tbl_transaction[[#This Row],[Reference Number]],barang_keluar[],4,FALSE),""))</f>
        <v>PER018</v>
      </c>
      <c r="E638" t="str">
        <f>IF(tbl_transaction[[#This Row],[Type]]="Inbound",VLOOKUP(tbl_transaction[[#This Row],[Reference Number]],barang_masuk[],5,FALSE),IF(tbl_transaction[[#This Row],[Type]]="Outbound",VLOOKUP(tbl_transaction[[#This Row],[Reference Number]],barang_keluar[],5,FALSE),""))</f>
        <v>Lifebuoy Personal Care Variant 18</v>
      </c>
      <c r="F638">
        <f>IF(tbl_transaction[[#This Row],[Type]]="Inbound",VLOOKUP(tbl_transaction[[#This Row],[Reference Number]],barang_masuk[],6,FALSE),IF(tbl_transaction[[#This Row],[Type]]="Outbound",VLOOKUP(tbl_transaction[[#This Row],[Reference Number]],barang_keluar[],6,FALSE),""))</f>
        <v>120</v>
      </c>
      <c r="G638" t="str">
        <f>IF(tbl_transaction[[#This Row],[Type]]="Inbound",VLOOKUP(tbl_transaction[[#This Row],[Reference Number]],barang_masuk[],7,FALSE),IF(tbl_transaction[[#This Row],[Type]]="Outbound",VLOOKUP(tbl_transaction[[#This Row],[Reference Number]],barang_keluar[],7,FALSE),""))</f>
        <v>Bottle</v>
      </c>
      <c r="H638" t="str">
        <f>IF(tbl_transaction[[#This Row],[Type]]="Inbound",VLOOKUP(tbl_transaction[[#This Row],[Reference Number]],barang_masuk[],3,FALSE),IF(tbl_transaction[[#This Row],[Type]]="Outbound",VLOOKUP(tbl_transaction[[#This Row],[Reference Number]],barang_keluar[],3,FALSE),""))</f>
        <v>PT Supplier 02</v>
      </c>
      <c r="I638" t="str">
        <f>IF(D638='Kartu Stok'!$B$2,COUNTIF($D$3:D638,'Kartu Stok'!$B$2),"")</f>
        <v/>
      </c>
      <c r="L638"/>
    </row>
    <row r="639" spans="1:12" ht="14.5" x14ac:dyDescent="0.35">
      <c r="A639" s="2" t="s">
        <v>1116</v>
      </c>
      <c r="B639" s="5">
        <f>IF(LEFT(tbl_transaction[[#This Row],[Reference Number]],2)="GR",VLOOKUP(tbl_transaction[[#This Row],[Reference Number]],barang_masuk[],2,FALSE),IF(LEFT(tbl_transaction[[#This Row],[Reference Number]],2)="DO",VLOOKUP(tbl_transaction[[#This Row],[Reference Number]],barang_keluar[],2,FALSE),""))</f>
        <v>46053</v>
      </c>
      <c r="C639" t="str">
        <f t="shared" si="9"/>
        <v>Inbound</v>
      </c>
      <c r="D639" t="str">
        <f>IF(tbl_transaction[[#This Row],[Type]]="Inbound",VLOOKUP(tbl_transaction[[#This Row],[Reference Number]],barang_masuk[],4,FALSE),IF(tbl_transaction[[#This Row],[Type]]="Outbound",VLOOKUP(tbl_transaction[[#This Row],[Reference Number]],barang_keluar[],4,FALSE),""))</f>
        <v>BEV018</v>
      </c>
      <c r="E639" t="str">
        <f>IF(tbl_transaction[[#This Row],[Type]]="Inbound",VLOOKUP(tbl_transaction[[#This Row],[Reference Number]],barang_masuk[],5,FALSE),IF(tbl_transaction[[#This Row],[Type]]="Outbound",VLOOKUP(tbl_transaction[[#This Row],[Reference Number]],barang_keluar[],5,FALSE),""))</f>
        <v>Sosro Beverage Variant 18</v>
      </c>
      <c r="F639">
        <f>IF(tbl_transaction[[#This Row],[Type]]="Inbound",VLOOKUP(tbl_transaction[[#This Row],[Reference Number]],barang_masuk[],6,FALSE),IF(tbl_transaction[[#This Row],[Type]]="Outbound",VLOOKUP(tbl_transaction[[#This Row],[Reference Number]],barang_keluar[],6,FALSE),""))</f>
        <v>80</v>
      </c>
      <c r="G639" t="str">
        <f>IF(tbl_transaction[[#This Row],[Type]]="Inbound",VLOOKUP(tbl_transaction[[#This Row],[Reference Number]],barang_masuk[],7,FALSE),IF(tbl_transaction[[#This Row],[Type]]="Outbound",VLOOKUP(tbl_transaction[[#This Row],[Reference Number]],barang_keluar[],7,FALSE),""))</f>
        <v>Bottle</v>
      </c>
      <c r="H639" t="str">
        <f>IF(tbl_transaction[[#This Row],[Type]]="Inbound",VLOOKUP(tbl_transaction[[#This Row],[Reference Number]],barang_masuk[],3,FALSE),IF(tbl_transaction[[#This Row],[Type]]="Outbound",VLOOKUP(tbl_transaction[[#This Row],[Reference Number]],barang_keluar[],3,FALSE),""))</f>
        <v>PT Supplier 11</v>
      </c>
      <c r="I639" t="str">
        <f>IF(D639='Kartu Stok'!$B$2,COUNTIF($D$3:D639,'Kartu Stok'!$B$2),"")</f>
        <v/>
      </c>
      <c r="L639"/>
    </row>
    <row r="640" spans="1:12" ht="14.5" x14ac:dyDescent="0.35">
      <c r="A640" s="2" t="s">
        <v>1117</v>
      </c>
      <c r="B640" s="5">
        <f>IF(LEFT(tbl_transaction[[#This Row],[Reference Number]],2)="GR",VLOOKUP(tbl_transaction[[#This Row],[Reference Number]],barang_masuk[],2,FALSE),IF(LEFT(tbl_transaction[[#This Row],[Reference Number]],2)="DO",VLOOKUP(tbl_transaction[[#This Row],[Reference Number]],barang_keluar[],2,FALSE),""))</f>
        <v>46164</v>
      </c>
      <c r="C640" t="str">
        <f t="shared" si="9"/>
        <v>Inbound</v>
      </c>
      <c r="D640" t="str">
        <f>IF(tbl_transaction[[#This Row],[Type]]="Inbound",VLOOKUP(tbl_transaction[[#This Row],[Reference Number]],barang_masuk[],4,FALSE),IF(tbl_transaction[[#This Row],[Type]]="Outbound",VLOOKUP(tbl_transaction[[#This Row],[Reference Number]],barang_keluar[],4,FALSE),""))</f>
        <v>INS001</v>
      </c>
      <c r="E640" t="str">
        <f>IF(tbl_transaction[[#This Row],[Type]]="Inbound",VLOOKUP(tbl_transaction[[#This Row],[Reference Number]],barang_masuk[],5,FALSE),IF(tbl_transaction[[#This Row],[Type]]="Outbound",VLOOKUP(tbl_transaction[[#This Row],[Reference Number]],barang_keluar[],5,FALSE),""))</f>
        <v>Sarimi Instant Food Variant 1</v>
      </c>
      <c r="F640">
        <f>IF(tbl_transaction[[#This Row],[Type]]="Inbound",VLOOKUP(tbl_transaction[[#This Row],[Reference Number]],barang_masuk[],6,FALSE),IF(tbl_transaction[[#This Row],[Type]]="Outbound",VLOOKUP(tbl_transaction[[#This Row],[Reference Number]],barang_keluar[],6,FALSE),""))</f>
        <v>100</v>
      </c>
      <c r="G640" t="str">
        <f>IF(tbl_transaction[[#This Row],[Type]]="Inbound",VLOOKUP(tbl_transaction[[#This Row],[Reference Number]],barang_masuk[],7,FALSE),IF(tbl_transaction[[#This Row],[Type]]="Outbound",VLOOKUP(tbl_transaction[[#This Row],[Reference Number]],barang_keluar[],7,FALSE),""))</f>
        <v>Pack</v>
      </c>
      <c r="H640" t="str">
        <f>IF(tbl_transaction[[#This Row],[Type]]="Inbound",VLOOKUP(tbl_transaction[[#This Row],[Reference Number]],barang_masuk[],3,FALSE),IF(tbl_transaction[[#This Row],[Type]]="Outbound",VLOOKUP(tbl_transaction[[#This Row],[Reference Number]],barang_keluar[],3,FALSE),""))</f>
        <v>PT Supplier 32</v>
      </c>
      <c r="I640" t="str">
        <f>IF(D640='Kartu Stok'!$B$2,COUNTIF($D$3:D640,'Kartu Stok'!$B$2),"")</f>
        <v/>
      </c>
      <c r="L640"/>
    </row>
    <row r="641" spans="1:12" ht="14.5" x14ac:dyDescent="0.35">
      <c r="A641" s="2" t="s">
        <v>1118</v>
      </c>
      <c r="B641" s="5">
        <f>IF(LEFT(tbl_transaction[[#This Row],[Reference Number]],2)="GR",VLOOKUP(tbl_transaction[[#This Row],[Reference Number]],barang_masuk[],2,FALSE),IF(LEFT(tbl_transaction[[#This Row],[Reference Number]],2)="DO",VLOOKUP(tbl_transaction[[#This Row],[Reference Number]],barang_keluar[],2,FALSE),""))</f>
        <v>46101</v>
      </c>
      <c r="C641" t="str">
        <f t="shared" si="9"/>
        <v>Inbound</v>
      </c>
      <c r="D641" t="str">
        <f>IF(tbl_transaction[[#This Row],[Type]]="Inbound",VLOOKUP(tbl_transaction[[#This Row],[Reference Number]],barang_masuk[],4,FALSE),IF(tbl_transaction[[#This Row],[Type]]="Outbound",VLOOKUP(tbl_transaction[[#This Row],[Reference Number]],barang_keluar[],4,FALSE),""))</f>
        <v>DAR006</v>
      </c>
      <c r="E641" t="str">
        <f>IF(tbl_transaction[[#This Row],[Type]]="Inbound",VLOOKUP(tbl_transaction[[#This Row],[Reference Number]],barang_masuk[],5,FALSE),IF(tbl_transaction[[#This Row],[Type]]="Outbound",VLOOKUP(tbl_transaction[[#This Row],[Reference Number]],barang_keluar[],5,FALSE),""))</f>
        <v>Ultra Milk Dairy Variant 6</v>
      </c>
      <c r="F641">
        <f>IF(tbl_transaction[[#This Row],[Type]]="Inbound",VLOOKUP(tbl_transaction[[#This Row],[Reference Number]],barang_masuk[],6,FALSE),IF(tbl_transaction[[#This Row],[Type]]="Outbound",VLOOKUP(tbl_transaction[[#This Row],[Reference Number]],barang_keluar[],6,FALSE),""))</f>
        <v>150</v>
      </c>
      <c r="G641" t="str">
        <f>IF(tbl_transaction[[#This Row],[Type]]="Inbound",VLOOKUP(tbl_transaction[[#This Row],[Reference Number]],barang_masuk[],7,FALSE),IF(tbl_transaction[[#This Row],[Type]]="Outbound",VLOOKUP(tbl_transaction[[#This Row],[Reference Number]],barang_keluar[],7,FALSE),""))</f>
        <v>Box</v>
      </c>
      <c r="H641" t="str">
        <f>IF(tbl_transaction[[#This Row],[Type]]="Inbound",VLOOKUP(tbl_transaction[[#This Row],[Reference Number]],barang_masuk[],3,FALSE),IF(tbl_transaction[[#This Row],[Type]]="Outbound",VLOOKUP(tbl_transaction[[#This Row],[Reference Number]],barang_keluar[],3,FALSE),""))</f>
        <v>PT Supplier 14</v>
      </c>
      <c r="I641" t="str">
        <f>IF(D641='Kartu Stok'!$B$2,COUNTIF($D$3:D641,'Kartu Stok'!$B$2),"")</f>
        <v/>
      </c>
      <c r="L641"/>
    </row>
    <row r="642" spans="1:12" ht="14.5" x14ac:dyDescent="0.35">
      <c r="A642" s="2" t="s">
        <v>1119</v>
      </c>
      <c r="B642" s="5">
        <f>IF(LEFT(tbl_transaction[[#This Row],[Reference Number]],2)="GR",VLOOKUP(tbl_transaction[[#This Row],[Reference Number]],barang_masuk[],2,FALSE),IF(LEFT(tbl_transaction[[#This Row],[Reference Number]],2)="DO",VLOOKUP(tbl_transaction[[#This Row],[Reference Number]],barang_keluar[],2,FALSE),""))</f>
        <v>46102</v>
      </c>
      <c r="C642" t="str">
        <f t="shared" si="9"/>
        <v>Inbound</v>
      </c>
      <c r="D642" t="str">
        <f>IF(tbl_transaction[[#This Row],[Type]]="Inbound",VLOOKUP(tbl_transaction[[#This Row],[Reference Number]],barang_masuk[],4,FALSE),IF(tbl_transaction[[#This Row],[Type]]="Outbound",VLOOKUP(tbl_transaction[[#This Row],[Reference Number]],barang_keluar[],4,FALSE),""))</f>
        <v>HOM025</v>
      </c>
      <c r="E642" t="str">
        <f>IF(tbl_transaction[[#This Row],[Type]]="Inbound",VLOOKUP(tbl_transaction[[#This Row],[Reference Number]],barang_masuk[],5,FALSE),IF(tbl_transaction[[#This Row],[Type]]="Outbound",VLOOKUP(tbl_transaction[[#This Row],[Reference Number]],barang_keluar[],5,FALSE),""))</f>
        <v>Rinso Home Care Variant 25</v>
      </c>
      <c r="F642">
        <f>IF(tbl_transaction[[#This Row],[Type]]="Inbound",VLOOKUP(tbl_transaction[[#This Row],[Reference Number]],barang_masuk[],6,FALSE),IF(tbl_transaction[[#This Row],[Type]]="Outbound",VLOOKUP(tbl_transaction[[#This Row],[Reference Number]],barang_keluar[],6,FALSE),""))</f>
        <v>150</v>
      </c>
      <c r="G642" t="str">
        <f>IF(tbl_transaction[[#This Row],[Type]]="Inbound",VLOOKUP(tbl_transaction[[#This Row],[Reference Number]],barang_masuk[],7,FALSE),IF(tbl_transaction[[#This Row],[Type]]="Outbound",VLOOKUP(tbl_transaction[[#This Row],[Reference Number]],barang_keluar[],7,FALSE),""))</f>
        <v>Pack</v>
      </c>
      <c r="H642" t="str">
        <f>IF(tbl_transaction[[#This Row],[Type]]="Inbound",VLOOKUP(tbl_transaction[[#This Row],[Reference Number]],barang_masuk[],3,FALSE),IF(tbl_transaction[[#This Row],[Type]]="Outbound",VLOOKUP(tbl_transaction[[#This Row],[Reference Number]],barang_keluar[],3,FALSE),""))</f>
        <v>PT Supplier 11</v>
      </c>
      <c r="I642" t="str">
        <f>IF(D642='Kartu Stok'!$B$2,COUNTIF($D$3:D642,'Kartu Stok'!$B$2),"")</f>
        <v/>
      </c>
      <c r="L642"/>
    </row>
    <row r="643" spans="1:12" ht="14.5" x14ac:dyDescent="0.35">
      <c r="A643" s="2" t="s">
        <v>1120</v>
      </c>
      <c r="B643" s="5">
        <f>IF(LEFT(tbl_transaction[[#This Row],[Reference Number]],2)="GR",VLOOKUP(tbl_transaction[[#This Row],[Reference Number]],barang_masuk[],2,FALSE),IF(LEFT(tbl_transaction[[#This Row],[Reference Number]],2)="DO",VLOOKUP(tbl_transaction[[#This Row],[Reference Number]],barang_keluar[],2,FALSE),""))</f>
        <v>46056</v>
      </c>
      <c r="C643" t="str">
        <f t="shared" ref="C643:C706" si="10">IF(LEFT(A643,2)="GR","Inbound",IF(LEFT(A643,2)="DO","Outbound",""))</f>
        <v>Inbound</v>
      </c>
      <c r="D643" t="str">
        <f>IF(tbl_transaction[[#This Row],[Type]]="Inbound",VLOOKUP(tbl_transaction[[#This Row],[Reference Number]],barang_masuk[],4,FALSE),IF(tbl_transaction[[#This Row],[Type]]="Outbound",VLOOKUP(tbl_transaction[[#This Row],[Reference Number]],barang_keluar[],4,FALSE),""))</f>
        <v>INS001</v>
      </c>
      <c r="E643" t="str">
        <f>IF(tbl_transaction[[#This Row],[Type]]="Inbound",VLOOKUP(tbl_transaction[[#This Row],[Reference Number]],barang_masuk[],5,FALSE),IF(tbl_transaction[[#This Row],[Type]]="Outbound",VLOOKUP(tbl_transaction[[#This Row],[Reference Number]],barang_keluar[],5,FALSE),""))</f>
        <v>Sarimi Instant Food Variant 1</v>
      </c>
      <c r="F643">
        <f>IF(tbl_transaction[[#This Row],[Type]]="Inbound",VLOOKUP(tbl_transaction[[#This Row],[Reference Number]],barang_masuk[],6,FALSE),IF(tbl_transaction[[#This Row],[Type]]="Outbound",VLOOKUP(tbl_transaction[[#This Row],[Reference Number]],barang_keluar[],6,FALSE),""))</f>
        <v>30</v>
      </c>
      <c r="G643" t="str">
        <f>IF(tbl_transaction[[#This Row],[Type]]="Inbound",VLOOKUP(tbl_transaction[[#This Row],[Reference Number]],barang_masuk[],7,FALSE),IF(tbl_transaction[[#This Row],[Type]]="Outbound",VLOOKUP(tbl_transaction[[#This Row],[Reference Number]],barang_keluar[],7,FALSE),""))</f>
        <v>Pack</v>
      </c>
      <c r="H643" t="str">
        <f>IF(tbl_transaction[[#This Row],[Type]]="Inbound",VLOOKUP(tbl_transaction[[#This Row],[Reference Number]],barang_masuk[],3,FALSE),IF(tbl_transaction[[#This Row],[Type]]="Outbound",VLOOKUP(tbl_transaction[[#This Row],[Reference Number]],barang_keluar[],3,FALSE),""))</f>
        <v>PT Supplier 32</v>
      </c>
      <c r="I643" t="str">
        <f>IF(D643='Kartu Stok'!$B$2,COUNTIF($D$3:D643,'Kartu Stok'!$B$2),"")</f>
        <v/>
      </c>
      <c r="L643"/>
    </row>
    <row r="644" spans="1:12" ht="14.5" x14ac:dyDescent="0.35">
      <c r="A644" s="2" t="s">
        <v>1121</v>
      </c>
      <c r="B644" s="5">
        <f>IF(LEFT(tbl_transaction[[#This Row],[Reference Number]],2)="GR",VLOOKUP(tbl_transaction[[#This Row],[Reference Number]],barang_masuk[],2,FALSE),IF(LEFT(tbl_transaction[[#This Row],[Reference Number]],2)="DO",VLOOKUP(tbl_transaction[[#This Row],[Reference Number]],barang_keluar[],2,FALSE),""))</f>
        <v>46104</v>
      </c>
      <c r="C644" t="str">
        <f t="shared" si="10"/>
        <v>Inbound</v>
      </c>
      <c r="D644" t="str">
        <f>IF(tbl_transaction[[#This Row],[Type]]="Inbound",VLOOKUP(tbl_transaction[[#This Row],[Reference Number]],barang_masuk[],4,FALSE),IF(tbl_transaction[[#This Row],[Type]]="Outbound",VLOOKUP(tbl_transaction[[#This Row],[Reference Number]],barang_keluar[],4,FALSE),""))</f>
        <v>BAB016</v>
      </c>
      <c r="E644" t="str">
        <f>IF(tbl_transaction[[#This Row],[Type]]="Inbound",VLOOKUP(tbl_transaction[[#This Row],[Reference Number]],barang_masuk[],5,FALSE),IF(tbl_transaction[[#This Row],[Type]]="Outbound",VLOOKUP(tbl_transaction[[#This Row],[Reference Number]],barang_keluar[],5,FALSE),""))</f>
        <v>MamyPoko Baby Care Variant 16</v>
      </c>
      <c r="F644">
        <f>IF(tbl_transaction[[#This Row],[Type]]="Inbound",VLOOKUP(tbl_transaction[[#This Row],[Reference Number]],barang_masuk[],6,FALSE),IF(tbl_transaction[[#This Row],[Type]]="Outbound",VLOOKUP(tbl_transaction[[#This Row],[Reference Number]],barang_keluar[],6,FALSE),""))</f>
        <v>100</v>
      </c>
      <c r="G644" t="str">
        <f>IF(tbl_transaction[[#This Row],[Type]]="Inbound",VLOOKUP(tbl_transaction[[#This Row],[Reference Number]],barang_masuk[],7,FALSE),IF(tbl_transaction[[#This Row],[Type]]="Outbound",VLOOKUP(tbl_transaction[[#This Row],[Reference Number]],barang_keluar[],7,FALSE),""))</f>
        <v>Pack</v>
      </c>
      <c r="H644" t="str">
        <f>IF(tbl_transaction[[#This Row],[Type]]="Inbound",VLOOKUP(tbl_transaction[[#This Row],[Reference Number]],barang_masuk[],3,FALSE),IF(tbl_transaction[[#This Row],[Type]]="Outbound",VLOOKUP(tbl_transaction[[#This Row],[Reference Number]],barang_keluar[],3,FALSE),""))</f>
        <v>PT Supplier 26</v>
      </c>
      <c r="I644" t="str">
        <f>IF(D644='Kartu Stok'!$B$2,COUNTIF($D$3:D644,'Kartu Stok'!$B$2),"")</f>
        <v/>
      </c>
      <c r="L644"/>
    </row>
    <row r="645" spans="1:12" ht="14.5" x14ac:dyDescent="0.35">
      <c r="A645" s="2" t="s">
        <v>1122</v>
      </c>
      <c r="B645" s="5">
        <f>IF(LEFT(tbl_transaction[[#This Row],[Reference Number]],2)="GR",VLOOKUP(tbl_transaction[[#This Row],[Reference Number]],barang_masuk[],2,FALSE),IF(LEFT(tbl_transaction[[#This Row],[Reference Number]],2)="DO",VLOOKUP(tbl_transaction[[#This Row],[Reference Number]],barang_keluar[],2,FALSE),""))</f>
        <v>46098</v>
      </c>
      <c r="C645" t="str">
        <f t="shared" si="10"/>
        <v>Inbound</v>
      </c>
      <c r="D645" t="str">
        <f>IF(tbl_transaction[[#This Row],[Type]]="Inbound",VLOOKUP(tbl_transaction[[#This Row],[Reference Number]],barang_masuk[],4,FALSE),IF(tbl_transaction[[#This Row],[Type]]="Outbound",VLOOKUP(tbl_transaction[[#This Row],[Reference Number]],barang_keluar[],4,FALSE),""))</f>
        <v>HOM011</v>
      </c>
      <c r="E645" t="str">
        <f>IF(tbl_transaction[[#This Row],[Type]]="Inbound",VLOOKUP(tbl_transaction[[#This Row],[Reference Number]],barang_masuk[],5,FALSE),IF(tbl_transaction[[#This Row],[Type]]="Outbound",VLOOKUP(tbl_transaction[[#This Row],[Reference Number]],barang_keluar[],5,FALSE),""))</f>
        <v>Sunlight Home Care Variant 11</v>
      </c>
      <c r="F645">
        <f>IF(tbl_transaction[[#This Row],[Type]]="Inbound",VLOOKUP(tbl_transaction[[#This Row],[Reference Number]],barang_masuk[],6,FALSE),IF(tbl_transaction[[#This Row],[Type]]="Outbound",VLOOKUP(tbl_transaction[[#This Row],[Reference Number]],barang_keluar[],6,FALSE),""))</f>
        <v>150</v>
      </c>
      <c r="G645" t="str">
        <f>IF(tbl_transaction[[#This Row],[Type]]="Inbound",VLOOKUP(tbl_transaction[[#This Row],[Reference Number]],barang_masuk[],7,FALSE),IF(tbl_transaction[[#This Row],[Type]]="Outbound",VLOOKUP(tbl_transaction[[#This Row],[Reference Number]],barang_keluar[],7,FALSE),""))</f>
        <v>Pack</v>
      </c>
      <c r="H645" t="str">
        <f>IF(tbl_transaction[[#This Row],[Type]]="Inbound",VLOOKUP(tbl_transaction[[#This Row],[Reference Number]],barang_masuk[],3,FALSE),IF(tbl_transaction[[#This Row],[Type]]="Outbound",VLOOKUP(tbl_transaction[[#This Row],[Reference Number]],barang_keluar[],3,FALSE),""))</f>
        <v>PT Supplier 28</v>
      </c>
      <c r="I645" t="str">
        <f>IF(D645='Kartu Stok'!$B$2,COUNTIF($D$3:D645,'Kartu Stok'!$B$2),"")</f>
        <v/>
      </c>
      <c r="L645"/>
    </row>
    <row r="646" spans="1:12" ht="14.5" x14ac:dyDescent="0.35">
      <c r="A646" s="2" t="s">
        <v>1123</v>
      </c>
      <c r="B646" s="5">
        <f>IF(LEFT(tbl_transaction[[#This Row],[Reference Number]],2)="GR",VLOOKUP(tbl_transaction[[#This Row],[Reference Number]],barang_masuk[],2,FALSE),IF(LEFT(tbl_transaction[[#This Row],[Reference Number]],2)="DO",VLOOKUP(tbl_transaction[[#This Row],[Reference Number]],barang_keluar[],2,FALSE),""))</f>
        <v>46127</v>
      </c>
      <c r="C646" t="str">
        <f t="shared" si="10"/>
        <v>Inbound</v>
      </c>
      <c r="D646" t="str">
        <f>IF(tbl_transaction[[#This Row],[Type]]="Inbound",VLOOKUP(tbl_transaction[[#This Row],[Reference Number]],barang_masuk[],4,FALSE),IF(tbl_transaction[[#This Row],[Type]]="Outbound",VLOOKUP(tbl_transaction[[#This Row],[Reference Number]],barang_keluar[],4,FALSE),""))</f>
        <v>HOM009</v>
      </c>
      <c r="E646" t="str">
        <f>IF(tbl_transaction[[#This Row],[Type]]="Inbound",VLOOKUP(tbl_transaction[[#This Row],[Reference Number]],barang_masuk[],5,FALSE),IF(tbl_transaction[[#This Row],[Type]]="Outbound",VLOOKUP(tbl_transaction[[#This Row],[Reference Number]],barang_keluar[],5,FALSE),""))</f>
        <v>Molto Home Care Variant 9</v>
      </c>
      <c r="F646">
        <f>IF(tbl_transaction[[#This Row],[Type]]="Inbound",VLOOKUP(tbl_transaction[[#This Row],[Reference Number]],barang_masuk[],6,FALSE),IF(tbl_transaction[[#This Row],[Type]]="Outbound",VLOOKUP(tbl_transaction[[#This Row],[Reference Number]],barang_keluar[],6,FALSE),""))</f>
        <v>100</v>
      </c>
      <c r="G646" t="str">
        <f>IF(tbl_transaction[[#This Row],[Type]]="Inbound",VLOOKUP(tbl_transaction[[#This Row],[Reference Number]],barang_masuk[],7,FALSE),IF(tbl_transaction[[#This Row],[Type]]="Outbound",VLOOKUP(tbl_transaction[[#This Row],[Reference Number]],barang_keluar[],7,FALSE),""))</f>
        <v>Pack</v>
      </c>
      <c r="H646" t="str">
        <f>IF(tbl_transaction[[#This Row],[Type]]="Inbound",VLOOKUP(tbl_transaction[[#This Row],[Reference Number]],barang_masuk[],3,FALSE),IF(tbl_transaction[[#This Row],[Type]]="Outbound",VLOOKUP(tbl_transaction[[#This Row],[Reference Number]],barang_keluar[],3,FALSE),""))</f>
        <v>PT Supplier 06</v>
      </c>
      <c r="I646" t="str">
        <f>IF(D646='Kartu Stok'!$B$2,COUNTIF($D$3:D646,'Kartu Stok'!$B$2),"")</f>
        <v/>
      </c>
      <c r="L646"/>
    </row>
    <row r="647" spans="1:12" ht="14.5" x14ac:dyDescent="0.35">
      <c r="A647" s="2" t="s">
        <v>1124</v>
      </c>
      <c r="B647" s="5">
        <f>IF(LEFT(tbl_transaction[[#This Row],[Reference Number]],2)="GR",VLOOKUP(tbl_transaction[[#This Row],[Reference Number]],barang_masuk[],2,FALSE),IF(LEFT(tbl_transaction[[#This Row],[Reference Number]],2)="DO",VLOOKUP(tbl_transaction[[#This Row],[Reference Number]],barang_keluar[],2,FALSE),""))</f>
        <v>46063</v>
      </c>
      <c r="C647" t="str">
        <f t="shared" si="10"/>
        <v>Inbound</v>
      </c>
      <c r="D647" t="str">
        <f>IF(tbl_transaction[[#This Row],[Type]]="Inbound",VLOOKUP(tbl_transaction[[#This Row],[Reference Number]],barang_masuk[],4,FALSE),IF(tbl_transaction[[#This Row],[Type]]="Outbound",VLOOKUP(tbl_transaction[[#This Row],[Reference Number]],barang_keluar[],4,FALSE),""))</f>
        <v>PER006</v>
      </c>
      <c r="E647" t="str">
        <f>IF(tbl_transaction[[#This Row],[Type]]="Inbound",VLOOKUP(tbl_transaction[[#This Row],[Reference Number]],barang_masuk[],5,FALSE),IF(tbl_transaction[[#This Row],[Type]]="Outbound",VLOOKUP(tbl_transaction[[#This Row],[Reference Number]],barang_keluar[],5,FALSE),""))</f>
        <v>Lifebuoy Personal Care Variant 6</v>
      </c>
      <c r="F647">
        <f>IF(tbl_transaction[[#This Row],[Type]]="Inbound",VLOOKUP(tbl_transaction[[#This Row],[Reference Number]],barang_masuk[],6,FALSE),IF(tbl_transaction[[#This Row],[Type]]="Outbound",VLOOKUP(tbl_transaction[[#This Row],[Reference Number]],barang_keluar[],6,FALSE),""))</f>
        <v>60</v>
      </c>
      <c r="G647" t="str">
        <f>IF(tbl_transaction[[#This Row],[Type]]="Inbound",VLOOKUP(tbl_transaction[[#This Row],[Reference Number]],barang_masuk[],7,FALSE),IF(tbl_transaction[[#This Row],[Type]]="Outbound",VLOOKUP(tbl_transaction[[#This Row],[Reference Number]],barang_keluar[],7,FALSE),""))</f>
        <v>Bottle</v>
      </c>
      <c r="H647" t="str">
        <f>IF(tbl_transaction[[#This Row],[Type]]="Inbound",VLOOKUP(tbl_transaction[[#This Row],[Reference Number]],barang_masuk[],3,FALSE),IF(tbl_transaction[[#This Row],[Type]]="Outbound",VLOOKUP(tbl_transaction[[#This Row],[Reference Number]],barang_keluar[],3,FALSE),""))</f>
        <v>PT Supplier 10</v>
      </c>
      <c r="I647" t="str">
        <f>IF(D647='Kartu Stok'!$B$2,COUNTIF($D$3:D647,'Kartu Stok'!$B$2),"")</f>
        <v/>
      </c>
      <c r="L647"/>
    </row>
    <row r="648" spans="1:12" ht="14.5" x14ac:dyDescent="0.35">
      <c r="A648" s="2" t="s">
        <v>1125</v>
      </c>
      <c r="B648" s="5">
        <f>IF(LEFT(tbl_transaction[[#This Row],[Reference Number]],2)="GR",VLOOKUP(tbl_transaction[[#This Row],[Reference Number]],barang_masuk[],2,FALSE),IF(LEFT(tbl_transaction[[#This Row],[Reference Number]],2)="DO",VLOOKUP(tbl_transaction[[#This Row],[Reference Number]],barang_keluar[],2,FALSE),""))</f>
        <v>46084</v>
      </c>
      <c r="C648" t="str">
        <f t="shared" si="10"/>
        <v>Inbound</v>
      </c>
      <c r="D648" t="str">
        <f>IF(tbl_transaction[[#This Row],[Type]]="Inbound",VLOOKUP(tbl_transaction[[#This Row],[Reference Number]],barang_masuk[],4,FALSE),IF(tbl_transaction[[#This Row],[Type]]="Outbound",VLOOKUP(tbl_transaction[[#This Row],[Reference Number]],barang_keluar[],4,FALSE),""))</f>
        <v>BEV034</v>
      </c>
      <c r="E648" t="str">
        <f>IF(tbl_transaction[[#This Row],[Type]]="Inbound",VLOOKUP(tbl_transaction[[#This Row],[Reference Number]],barang_masuk[],5,FALSE),IF(tbl_transaction[[#This Row],[Type]]="Outbound",VLOOKUP(tbl_transaction[[#This Row],[Reference Number]],barang_keluar[],5,FALSE),""))</f>
        <v>Coca Cola Beverage Variant 34</v>
      </c>
      <c r="F648">
        <f>IF(tbl_transaction[[#This Row],[Type]]="Inbound",VLOOKUP(tbl_transaction[[#This Row],[Reference Number]],barang_masuk[],6,FALSE),IF(tbl_transaction[[#This Row],[Type]]="Outbound",VLOOKUP(tbl_transaction[[#This Row],[Reference Number]],barang_keluar[],6,FALSE),""))</f>
        <v>80</v>
      </c>
      <c r="G648" t="str">
        <f>IF(tbl_transaction[[#This Row],[Type]]="Inbound",VLOOKUP(tbl_transaction[[#This Row],[Reference Number]],barang_masuk[],7,FALSE),IF(tbl_transaction[[#This Row],[Type]]="Outbound",VLOOKUP(tbl_transaction[[#This Row],[Reference Number]],barang_keluar[],7,FALSE),""))</f>
        <v>Bottle</v>
      </c>
      <c r="H648" t="str">
        <f>IF(tbl_transaction[[#This Row],[Type]]="Inbound",VLOOKUP(tbl_transaction[[#This Row],[Reference Number]],barang_masuk[],3,FALSE),IF(tbl_transaction[[#This Row],[Type]]="Outbound",VLOOKUP(tbl_transaction[[#This Row],[Reference Number]],barang_keluar[],3,FALSE),""))</f>
        <v>PT Supplier 03</v>
      </c>
      <c r="I648" t="str">
        <f>IF(D648='Kartu Stok'!$B$2,COUNTIF($D$3:D648,'Kartu Stok'!$B$2),"")</f>
        <v/>
      </c>
      <c r="L648"/>
    </row>
    <row r="649" spans="1:12" ht="14.5" x14ac:dyDescent="0.35">
      <c r="A649" s="2" t="s">
        <v>1126</v>
      </c>
      <c r="B649" s="5">
        <f>IF(LEFT(tbl_transaction[[#This Row],[Reference Number]],2)="GR",VLOOKUP(tbl_transaction[[#This Row],[Reference Number]],barang_masuk[],2,FALSE),IF(LEFT(tbl_transaction[[#This Row],[Reference Number]],2)="DO",VLOOKUP(tbl_transaction[[#This Row],[Reference Number]],barang_keluar[],2,FALSE),""))</f>
        <v>46140</v>
      </c>
      <c r="C649" t="str">
        <f t="shared" si="10"/>
        <v>Inbound</v>
      </c>
      <c r="D649" t="str">
        <f>IF(tbl_transaction[[#This Row],[Type]]="Inbound",VLOOKUP(tbl_transaction[[#This Row],[Reference Number]],barang_masuk[],4,FALSE),IF(tbl_transaction[[#This Row],[Type]]="Outbound",VLOOKUP(tbl_transaction[[#This Row],[Reference Number]],barang_keluar[],4,FALSE),""))</f>
        <v>SNK003</v>
      </c>
      <c r="E649" t="str">
        <f>IF(tbl_transaction[[#This Row],[Type]]="Inbound",VLOOKUP(tbl_transaction[[#This Row],[Reference Number]],barang_masuk[],5,FALSE),IF(tbl_transaction[[#This Row],[Type]]="Outbound",VLOOKUP(tbl_transaction[[#This Row],[Reference Number]],barang_keluar[],5,FALSE),""))</f>
        <v>Qtela Snack Variant 3</v>
      </c>
      <c r="F649">
        <f>IF(tbl_transaction[[#This Row],[Type]]="Inbound",VLOOKUP(tbl_transaction[[#This Row],[Reference Number]],barang_masuk[],6,FALSE),IF(tbl_transaction[[#This Row],[Type]]="Outbound",VLOOKUP(tbl_transaction[[#This Row],[Reference Number]],barang_keluar[],6,FALSE),""))</f>
        <v>200</v>
      </c>
      <c r="G649" t="str">
        <f>IF(tbl_transaction[[#This Row],[Type]]="Inbound",VLOOKUP(tbl_transaction[[#This Row],[Reference Number]],barang_masuk[],7,FALSE),IF(tbl_transaction[[#This Row],[Type]]="Outbound",VLOOKUP(tbl_transaction[[#This Row],[Reference Number]],barang_keluar[],7,FALSE),""))</f>
        <v>Pack</v>
      </c>
      <c r="H649" t="str">
        <f>IF(tbl_transaction[[#This Row],[Type]]="Inbound",VLOOKUP(tbl_transaction[[#This Row],[Reference Number]],barang_masuk[],3,FALSE),IF(tbl_transaction[[#This Row],[Type]]="Outbound",VLOOKUP(tbl_transaction[[#This Row],[Reference Number]],barang_keluar[],3,FALSE),""))</f>
        <v>PT Supplier 34</v>
      </c>
      <c r="I649" t="str">
        <f>IF(D649='Kartu Stok'!$B$2,COUNTIF($D$3:D649,'Kartu Stok'!$B$2),"")</f>
        <v/>
      </c>
      <c r="L649"/>
    </row>
    <row r="650" spans="1:12" ht="14.5" x14ac:dyDescent="0.35">
      <c r="A650" s="2" t="s">
        <v>1127</v>
      </c>
      <c r="B650" s="5">
        <f>IF(LEFT(tbl_transaction[[#This Row],[Reference Number]],2)="GR",VLOOKUP(tbl_transaction[[#This Row],[Reference Number]],barang_masuk[],2,FALSE),IF(LEFT(tbl_transaction[[#This Row],[Reference Number]],2)="DO",VLOOKUP(tbl_transaction[[#This Row],[Reference Number]],barang_keluar[],2,FALSE),""))</f>
        <v>46119</v>
      </c>
      <c r="C650" t="str">
        <f t="shared" si="10"/>
        <v>Inbound</v>
      </c>
      <c r="D650" t="str">
        <f>IF(tbl_transaction[[#This Row],[Type]]="Inbound",VLOOKUP(tbl_transaction[[#This Row],[Reference Number]],barang_masuk[],4,FALSE),IF(tbl_transaction[[#This Row],[Type]]="Outbound",VLOOKUP(tbl_transaction[[#This Row],[Reference Number]],barang_keluar[],4,FALSE),""))</f>
        <v>HOM029</v>
      </c>
      <c r="E650" t="str">
        <f>IF(tbl_transaction[[#This Row],[Type]]="Inbound",VLOOKUP(tbl_transaction[[#This Row],[Reference Number]],barang_masuk[],5,FALSE),IF(tbl_transaction[[#This Row],[Type]]="Outbound",VLOOKUP(tbl_transaction[[#This Row],[Reference Number]],barang_keluar[],5,FALSE),""))</f>
        <v>Molto Home Care Variant 29</v>
      </c>
      <c r="F650">
        <f>IF(tbl_transaction[[#This Row],[Type]]="Inbound",VLOOKUP(tbl_transaction[[#This Row],[Reference Number]],barang_masuk[],6,FALSE),IF(tbl_transaction[[#This Row],[Type]]="Outbound",VLOOKUP(tbl_transaction[[#This Row],[Reference Number]],barang_keluar[],6,FALSE),""))</f>
        <v>120</v>
      </c>
      <c r="G650" t="str">
        <f>IF(tbl_transaction[[#This Row],[Type]]="Inbound",VLOOKUP(tbl_transaction[[#This Row],[Reference Number]],barang_masuk[],7,FALSE),IF(tbl_transaction[[#This Row],[Type]]="Outbound",VLOOKUP(tbl_transaction[[#This Row],[Reference Number]],barang_keluar[],7,FALSE),""))</f>
        <v>Pack</v>
      </c>
      <c r="H650" t="str">
        <f>IF(tbl_transaction[[#This Row],[Type]]="Inbound",VLOOKUP(tbl_transaction[[#This Row],[Reference Number]],barang_masuk[],3,FALSE),IF(tbl_transaction[[#This Row],[Type]]="Outbound",VLOOKUP(tbl_transaction[[#This Row],[Reference Number]],barang_keluar[],3,FALSE),""))</f>
        <v>PT Supplier 04</v>
      </c>
      <c r="I650" t="str">
        <f>IF(D650='Kartu Stok'!$B$2,COUNTIF($D$3:D650,'Kartu Stok'!$B$2),"")</f>
        <v/>
      </c>
      <c r="L650"/>
    </row>
    <row r="651" spans="1:12" ht="14.5" x14ac:dyDescent="0.35">
      <c r="A651" s="2" t="s">
        <v>1128</v>
      </c>
      <c r="B651" s="5">
        <f>IF(LEFT(tbl_transaction[[#This Row],[Reference Number]],2)="GR",VLOOKUP(tbl_transaction[[#This Row],[Reference Number]],barang_masuk[],2,FALSE),IF(LEFT(tbl_transaction[[#This Row],[Reference Number]],2)="DO",VLOOKUP(tbl_transaction[[#This Row],[Reference Number]],barang_keluar[],2,FALSE),""))</f>
        <v>46065</v>
      </c>
      <c r="C651" t="str">
        <f t="shared" si="10"/>
        <v>Inbound</v>
      </c>
      <c r="D651" t="str">
        <f>IF(tbl_transaction[[#This Row],[Type]]="Inbound",VLOOKUP(tbl_transaction[[#This Row],[Reference Number]],barang_masuk[],4,FALSE),IF(tbl_transaction[[#This Row],[Type]]="Outbound",VLOOKUP(tbl_transaction[[#This Row],[Reference Number]],barang_keluar[],4,FALSE),""))</f>
        <v>BEV023</v>
      </c>
      <c r="E651" t="str">
        <f>IF(tbl_transaction[[#This Row],[Type]]="Inbound",VLOOKUP(tbl_transaction[[#This Row],[Reference Number]],barang_masuk[],5,FALSE),IF(tbl_transaction[[#This Row],[Type]]="Outbound",VLOOKUP(tbl_transaction[[#This Row],[Reference Number]],barang_keluar[],5,FALSE),""))</f>
        <v>Sosro Beverage Variant 23</v>
      </c>
      <c r="F651">
        <f>IF(tbl_transaction[[#This Row],[Type]]="Inbound",VLOOKUP(tbl_transaction[[#This Row],[Reference Number]],barang_masuk[],6,FALSE),IF(tbl_transaction[[#This Row],[Type]]="Outbound",VLOOKUP(tbl_transaction[[#This Row],[Reference Number]],barang_keluar[],6,FALSE),""))</f>
        <v>20</v>
      </c>
      <c r="G651" t="str">
        <f>IF(tbl_transaction[[#This Row],[Type]]="Inbound",VLOOKUP(tbl_transaction[[#This Row],[Reference Number]],barang_masuk[],7,FALSE),IF(tbl_transaction[[#This Row],[Type]]="Outbound",VLOOKUP(tbl_transaction[[#This Row],[Reference Number]],barang_keluar[],7,FALSE),""))</f>
        <v>Bottle</v>
      </c>
      <c r="H651" t="str">
        <f>IF(tbl_transaction[[#This Row],[Type]]="Inbound",VLOOKUP(tbl_transaction[[#This Row],[Reference Number]],barang_masuk[],3,FALSE),IF(tbl_transaction[[#This Row],[Type]]="Outbound",VLOOKUP(tbl_transaction[[#This Row],[Reference Number]],barang_keluar[],3,FALSE),""))</f>
        <v>PT Supplier 19</v>
      </c>
      <c r="I651" t="str">
        <f>IF(D651='Kartu Stok'!$B$2,COUNTIF($D$3:D651,'Kartu Stok'!$B$2),"")</f>
        <v/>
      </c>
      <c r="L651"/>
    </row>
    <row r="652" spans="1:12" ht="14.5" x14ac:dyDescent="0.35">
      <c r="A652" s="2" t="s">
        <v>1129</v>
      </c>
      <c r="B652" s="5">
        <f>IF(LEFT(tbl_transaction[[#This Row],[Reference Number]],2)="GR",VLOOKUP(tbl_transaction[[#This Row],[Reference Number]],barang_masuk[],2,FALSE),IF(LEFT(tbl_transaction[[#This Row],[Reference Number]],2)="DO",VLOOKUP(tbl_transaction[[#This Row],[Reference Number]],barang_keluar[],2,FALSE),""))</f>
        <v>46178</v>
      </c>
      <c r="C652" t="str">
        <f t="shared" si="10"/>
        <v>Inbound</v>
      </c>
      <c r="D652" t="str">
        <f>IF(tbl_transaction[[#This Row],[Type]]="Inbound",VLOOKUP(tbl_transaction[[#This Row],[Reference Number]],barang_masuk[],4,FALSE),IF(tbl_transaction[[#This Row],[Type]]="Outbound",VLOOKUP(tbl_transaction[[#This Row],[Reference Number]],barang_keluar[],4,FALSE),""))</f>
        <v>PER030</v>
      </c>
      <c r="E652" t="str">
        <f>IF(tbl_transaction[[#This Row],[Type]]="Inbound",VLOOKUP(tbl_transaction[[#This Row],[Reference Number]],barang_masuk[],5,FALSE),IF(tbl_transaction[[#This Row],[Type]]="Outbound",VLOOKUP(tbl_transaction[[#This Row],[Reference Number]],barang_keluar[],5,FALSE),""))</f>
        <v>Lifebuoy Personal Care Variant 30</v>
      </c>
      <c r="F652">
        <f>IF(tbl_transaction[[#This Row],[Type]]="Inbound",VLOOKUP(tbl_transaction[[#This Row],[Reference Number]],barang_masuk[],6,FALSE),IF(tbl_transaction[[#This Row],[Type]]="Outbound",VLOOKUP(tbl_transaction[[#This Row],[Reference Number]],barang_keluar[],6,FALSE),""))</f>
        <v>150</v>
      </c>
      <c r="G652" t="str">
        <f>IF(tbl_transaction[[#This Row],[Type]]="Inbound",VLOOKUP(tbl_transaction[[#This Row],[Reference Number]],barang_masuk[],7,FALSE),IF(tbl_transaction[[#This Row],[Type]]="Outbound",VLOOKUP(tbl_transaction[[#This Row],[Reference Number]],barang_keluar[],7,FALSE),""))</f>
        <v>Bottle</v>
      </c>
      <c r="H652" t="str">
        <f>IF(tbl_transaction[[#This Row],[Type]]="Inbound",VLOOKUP(tbl_transaction[[#This Row],[Reference Number]],barang_masuk[],3,FALSE),IF(tbl_transaction[[#This Row],[Type]]="Outbound",VLOOKUP(tbl_transaction[[#This Row],[Reference Number]],barang_keluar[],3,FALSE),""))</f>
        <v>PT Supplier 16</v>
      </c>
      <c r="I652" t="str">
        <f>IF(D652='Kartu Stok'!$B$2,COUNTIF($D$3:D652,'Kartu Stok'!$B$2),"")</f>
        <v/>
      </c>
      <c r="L652"/>
    </row>
    <row r="653" spans="1:12" ht="14.5" x14ac:dyDescent="0.35">
      <c r="A653" s="2" t="s">
        <v>1130</v>
      </c>
      <c r="B653" s="5">
        <f>IF(LEFT(tbl_transaction[[#This Row],[Reference Number]],2)="GR",VLOOKUP(tbl_transaction[[#This Row],[Reference Number]],barang_masuk[],2,FALSE),IF(LEFT(tbl_transaction[[#This Row],[Reference Number]],2)="DO",VLOOKUP(tbl_transaction[[#This Row],[Reference Number]],barang_keluar[],2,FALSE),""))</f>
        <v>46121</v>
      </c>
      <c r="C653" t="str">
        <f t="shared" si="10"/>
        <v>Inbound</v>
      </c>
      <c r="D653" t="str">
        <f>IF(tbl_transaction[[#This Row],[Type]]="Inbound",VLOOKUP(tbl_transaction[[#This Row],[Reference Number]],barang_masuk[],4,FALSE),IF(tbl_transaction[[#This Row],[Type]]="Outbound",VLOOKUP(tbl_transaction[[#This Row],[Reference Number]],barang_keluar[],4,FALSE),""))</f>
        <v>HOM011</v>
      </c>
      <c r="E653" t="str">
        <f>IF(tbl_transaction[[#This Row],[Type]]="Inbound",VLOOKUP(tbl_transaction[[#This Row],[Reference Number]],barang_masuk[],5,FALSE),IF(tbl_transaction[[#This Row],[Type]]="Outbound",VLOOKUP(tbl_transaction[[#This Row],[Reference Number]],barang_keluar[],5,FALSE),""))</f>
        <v>Sunlight Home Care Variant 11</v>
      </c>
      <c r="F653">
        <f>IF(tbl_transaction[[#This Row],[Type]]="Inbound",VLOOKUP(tbl_transaction[[#This Row],[Reference Number]],barang_masuk[],6,FALSE),IF(tbl_transaction[[#This Row],[Type]]="Outbound",VLOOKUP(tbl_transaction[[#This Row],[Reference Number]],barang_keluar[],6,FALSE),""))</f>
        <v>30</v>
      </c>
      <c r="G653" t="str">
        <f>IF(tbl_transaction[[#This Row],[Type]]="Inbound",VLOOKUP(tbl_transaction[[#This Row],[Reference Number]],barang_masuk[],7,FALSE),IF(tbl_transaction[[#This Row],[Type]]="Outbound",VLOOKUP(tbl_transaction[[#This Row],[Reference Number]],barang_keluar[],7,FALSE),""))</f>
        <v>Pack</v>
      </c>
      <c r="H653" t="str">
        <f>IF(tbl_transaction[[#This Row],[Type]]="Inbound",VLOOKUP(tbl_transaction[[#This Row],[Reference Number]],barang_masuk[],3,FALSE),IF(tbl_transaction[[#This Row],[Type]]="Outbound",VLOOKUP(tbl_transaction[[#This Row],[Reference Number]],barang_keluar[],3,FALSE),""))</f>
        <v>PT Supplier 28</v>
      </c>
      <c r="I653" t="str">
        <f>IF(D653='Kartu Stok'!$B$2,COUNTIF($D$3:D653,'Kartu Stok'!$B$2),"")</f>
        <v/>
      </c>
      <c r="L653"/>
    </row>
    <row r="654" spans="1:12" ht="14.5" x14ac:dyDescent="0.35">
      <c r="A654" s="2" t="s">
        <v>1131</v>
      </c>
      <c r="B654" s="5">
        <f>IF(LEFT(tbl_transaction[[#This Row],[Reference Number]],2)="GR",VLOOKUP(tbl_transaction[[#This Row],[Reference Number]],barang_masuk[],2,FALSE),IF(LEFT(tbl_transaction[[#This Row],[Reference Number]],2)="DO",VLOOKUP(tbl_transaction[[#This Row],[Reference Number]],barang_keluar[],2,FALSE),""))</f>
        <v>46161</v>
      </c>
      <c r="C654" t="str">
        <f t="shared" si="10"/>
        <v>Inbound</v>
      </c>
      <c r="D654" t="str">
        <f>IF(tbl_transaction[[#This Row],[Type]]="Inbound",VLOOKUP(tbl_transaction[[#This Row],[Reference Number]],barang_masuk[],4,FALSE),IF(tbl_transaction[[#This Row],[Type]]="Outbound",VLOOKUP(tbl_transaction[[#This Row],[Reference Number]],barang_keluar[],4,FALSE),""))</f>
        <v>PER018</v>
      </c>
      <c r="E654" t="str">
        <f>IF(tbl_transaction[[#This Row],[Type]]="Inbound",VLOOKUP(tbl_transaction[[#This Row],[Reference Number]],barang_masuk[],5,FALSE),IF(tbl_transaction[[#This Row],[Type]]="Outbound",VLOOKUP(tbl_transaction[[#This Row],[Reference Number]],barang_keluar[],5,FALSE),""))</f>
        <v>Lifebuoy Personal Care Variant 18</v>
      </c>
      <c r="F654">
        <f>IF(tbl_transaction[[#This Row],[Type]]="Inbound",VLOOKUP(tbl_transaction[[#This Row],[Reference Number]],barang_masuk[],6,FALSE),IF(tbl_transaction[[#This Row],[Type]]="Outbound",VLOOKUP(tbl_transaction[[#This Row],[Reference Number]],barang_keluar[],6,FALSE),""))</f>
        <v>200</v>
      </c>
      <c r="G654" t="str">
        <f>IF(tbl_transaction[[#This Row],[Type]]="Inbound",VLOOKUP(tbl_transaction[[#This Row],[Reference Number]],barang_masuk[],7,FALSE),IF(tbl_transaction[[#This Row],[Type]]="Outbound",VLOOKUP(tbl_transaction[[#This Row],[Reference Number]],barang_keluar[],7,FALSE),""))</f>
        <v>Bottle</v>
      </c>
      <c r="H654" t="str">
        <f>IF(tbl_transaction[[#This Row],[Type]]="Inbound",VLOOKUP(tbl_transaction[[#This Row],[Reference Number]],barang_masuk[],3,FALSE),IF(tbl_transaction[[#This Row],[Type]]="Outbound",VLOOKUP(tbl_transaction[[#This Row],[Reference Number]],barang_keluar[],3,FALSE),""))</f>
        <v>PT Supplier 02</v>
      </c>
      <c r="I654" t="str">
        <f>IF(D654='Kartu Stok'!$B$2,COUNTIF($D$3:D654,'Kartu Stok'!$B$2),"")</f>
        <v/>
      </c>
      <c r="L654"/>
    </row>
    <row r="655" spans="1:12" ht="14.5" x14ac:dyDescent="0.35">
      <c r="A655" s="2" t="s">
        <v>1132</v>
      </c>
      <c r="B655" s="5">
        <f>IF(LEFT(tbl_transaction[[#This Row],[Reference Number]],2)="GR",VLOOKUP(tbl_transaction[[#This Row],[Reference Number]],barang_masuk[],2,FALSE),IF(LEFT(tbl_transaction[[#This Row],[Reference Number]],2)="DO",VLOOKUP(tbl_transaction[[#This Row],[Reference Number]],barang_keluar[],2,FALSE),""))</f>
        <v>46034</v>
      </c>
      <c r="C655" t="str">
        <f t="shared" si="10"/>
        <v>Inbound</v>
      </c>
      <c r="D655" t="str">
        <f>IF(tbl_transaction[[#This Row],[Type]]="Inbound",VLOOKUP(tbl_transaction[[#This Row],[Reference Number]],barang_masuk[],4,FALSE),IF(tbl_transaction[[#This Row],[Type]]="Outbound",VLOOKUP(tbl_transaction[[#This Row],[Reference Number]],barang_keluar[],4,FALSE),""))</f>
        <v>BAB020</v>
      </c>
      <c r="E655" t="str">
        <f>IF(tbl_transaction[[#This Row],[Type]]="Inbound",VLOOKUP(tbl_transaction[[#This Row],[Reference Number]],barang_masuk[],5,FALSE),IF(tbl_transaction[[#This Row],[Type]]="Outbound",VLOOKUP(tbl_transaction[[#This Row],[Reference Number]],barang_keluar[],5,FALSE),""))</f>
        <v>Zwitsal Baby Care Variant 20</v>
      </c>
      <c r="F655">
        <f>IF(tbl_transaction[[#This Row],[Type]]="Inbound",VLOOKUP(tbl_transaction[[#This Row],[Reference Number]],barang_masuk[],6,FALSE),IF(tbl_transaction[[#This Row],[Type]]="Outbound",VLOOKUP(tbl_transaction[[#This Row],[Reference Number]],barang_keluar[],6,FALSE),""))</f>
        <v>60</v>
      </c>
      <c r="G655" t="str">
        <f>IF(tbl_transaction[[#This Row],[Type]]="Inbound",VLOOKUP(tbl_transaction[[#This Row],[Reference Number]],barang_masuk[],7,FALSE),IF(tbl_transaction[[#This Row],[Type]]="Outbound",VLOOKUP(tbl_transaction[[#This Row],[Reference Number]],barang_keluar[],7,FALSE),""))</f>
        <v>Pack</v>
      </c>
      <c r="H655" t="str">
        <f>IF(tbl_transaction[[#This Row],[Type]]="Inbound",VLOOKUP(tbl_transaction[[#This Row],[Reference Number]],barang_masuk[],3,FALSE),IF(tbl_transaction[[#This Row],[Type]]="Outbound",VLOOKUP(tbl_transaction[[#This Row],[Reference Number]],barang_keluar[],3,FALSE),""))</f>
        <v>PT Supplier 11</v>
      </c>
      <c r="I655" t="str">
        <f>IF(D655='Kartu Stok'!$B$2,COUNTIF($D$3:D655,'Kartu Stok'!$B$2),"")</f>
        <v/>
      </c>
      <c r="L655"/>
    </row>
    <row r="656" spans="1:12" ht="14.5" x14ac:dyDescent="0.35">
      <c r="A656" s="2" t="s">
        <v>1133</v>
      </c>
      <c r="B656" s="5">
        <f>IF(LEFT(tbl_transaction[[#This Row],[Reference Number]],2)="GR",VLOOKUP(tbl_transaction[[#This Row],[Reference Number]],barang_masuk[],2,FALSE),IF(LEFT(tbl_transaction[[#This Row],[Reference Number]],2)="DO",VLOOKUP(tbl_transaction[[#This Row],[Reference Number]],barang_keluar[],2,FALSE),""))</f>
        <v>46174</v>
      </c>
      <c r="C656" t="str">
        <f t="shared" si="10"/>
        <v>Inbound</v>
      </c>
      <c r="D656" t="str">
        <f>IF(tbl_transaction[[#This Row],[Type]]="Inbound",VLOOKUP(tbl_transaction[[#This Row],[Reference Number]],barang_masuk[],4,FALSE),IF(tbl_transaction[[#This Row],[Type]]="Outbound",VLOOKUP(tbl_transaction[[#This Row],[Reference Number]],barang_keluar[],4,FALSE),""))</f>
        <v>BAB018</v>
      </c>
      <c r="E656" t="str">
        <f>IF(tbl_transaction[[#This Row],[Type]]="Inbound",VLOOKUP(tbl_transaction[[#This Row],[Reference Number]],barang_masuk[],5,FALSE),IF(tbl_transaction[[#This Row],[Type]]="Outbound",VLOOKUP(tbl_transaction[[#This Row],[Reference Number]],barang_keluar[],5,FALSE),""))</f>
        <v>MamyPoko Baby Care Variant 18</v>
      </c>
      <c r="F656">
        <f>IF(tbl_transaction[[#This Row],[Type]]="Inbound",VLOOKUP(tbl_transaction[[#This Row],[Reference Number]],barang_masuk[],6,FALSE),IF(tbl_transaction[[#This Row],[Type]]="Outbound",VLOOKUP(tbl_transaction[[#This Row],[Reference Number]],barang_keluar[],6,FALSE),""))</f>
        <v>60</v>
      </c>
      <c r="G656" t="str">
        <f>IF(tbl_transaction[[#This Row],[Type]]="Inbound",VLOOKUP(tbl_transaction[[#This Row],[Reference Number]],barang_masuk[],7,FALSE),IF(tbl_transaction[[#This Row],[Type]]="Outbound",VLOOKUP(tbl_transaction[[#This Row],[Reference Number]],barang_keluar[],7,FALSE),""))</f>
        <v>Pack</v>
      </c>
      <c r="H656" t="str">
        <f>IF(tbl_transaction[[#This Row],[Type]]="Inbound",VLOOKUP(tbl_transaction[[#This Row],[Reference Number]],barang_masuk[],3,FALSE),IF(tbl_transaction[[#This Row],[Type]]="Outbound",VLOOKUP(tbl_transaction[[#This Row],[Reference Number]],barang_keluar[],3,FALSE),""))</f>
        <v>PT Supplier 34</v>
      </c>
      <c r="I656">
        <f>IF(D656='Kartu Stok'!$B$2,COUNTIF($D$3:D656,'Kartu Stok'!$B$2),"")</f>
        <v>6</v>
      </c>
      <c r="L656"/>
    </row>
    <row r="657" spans="1:12" ht="14.5" x14ac:dyDescent="0.35">
      <c r="A657" s="2" t="s">
        <v>1134</v>
      </c>
      <c r="B657" s="5">
        <f>IF(LEFT(tbl_transaction[[#This Row],[Reference Number]],2)="GR",VLOOKUP(tbl_transaction[[#This Row],[Reference Number]],barang_masuk[],2,FALSE),IF(LEFT(tbl_transaction[[#This Row],[Reference Number]],2)="DO",VLOOKUP(tbl_transaction[[#This Row],[Reference Number]],barang_keluar[],2,FALSE),""))</f>
        <v>46184</v>
      </c>
      <c r="C657" t="str">
        <f t="shared" si="10"/>
        <v>Inbound</v>
      </c>
      <c r="D657" t="str">
        <f>IF(tbl_transaction[[#This Row],[Type]]="Inbound",VLOOKUP(tbl_transaction[[#This Row],[Reference Number]],barang_masuk[],4,FALSE),IF(tbl_transaction[[#This Row],[Type]]="Outbound",VLOOKUP(tbl_transaction[[#This Row],[Reference Number]],barang_keluar[],4,FALSE),""))</f>
        <v>PER011</v>
      </c>
      <c r="E657" t="str">
        <f>IF(tbl_transaction[[#This Row],[Type]]="Inbound",VLOOKUP(tbl_transaction[[#This Row],[Reference Number]],barang_masuk[],5,FALSE),IF(tbl_transaction[[#This Row],[Type]]="Outbound",VLOOKUP(tbl_transaction[[#This Row],[Reference Number]],barang_keluar[],5,FALSE),""))</f>
        <v>Pepsodent Personal Care Variant 11</v>
      </c>
      <c r="F657">
        <f>IF(tbl_transaction[[#This Row],[Type]]="Inbound",VLOOKUP(tbl_transaction[[#This Row],[Reference Number]],barang_masuk[],6,FALSE),IF(tbl_transaction[[#This Row],[Type]]="Outbound",VLOOKUP(tbl_transaction[[#This Row],[Reference Number]],barang_keluar[],6,FALSE),""))</f>
        <v>50</v>
      </c>
      <c r="G657" t="str">
        <f>IF(tbl_transaction[[#This Row],[Type]]="Inbound",VLOOKUP(tbl_transaction[[#This Row],[Reference Number]],barang_masuk[],7,FALSE),IF(tbl_transaction[[#This Row],[Type]]="Outbound",VLOOKUP(tbl_transaction[[#This Row],[Reference Number]],barang_keluar[],7,FALSE),""))</f>
        <v>Bottle</v>
      </c>
      <c r="H657" t="str">
        <f>IF(tbl_transaction[[#This Row],[Type]]="Inbound",VLOOKUP(tbl_transaction[[#This Row],[Reference Number]],barang_masuk[],3,FALSE),IF(tbl_transaction[[#This Row],[Type]]="Outbound",VLOOKUP(tbl_transaction[[#This Row],[Reference Number]],barang_keluar[],3,FALSE),""))</f>
        <v>PT Supplier 15</v>
      </c>
      <c r="I657" t="str">
        <f>IF(D657='Kartu Stok'!$B$2,COUNTIF($D$3:D657,'Kartu Stok'!$B$2),"")</f>
        <v/>
      </c>
      <c r="L657"/>
    </row>
    <row r="658" spans="1:12" ht="14.5" x14ac:dyDescent="0.35">
      <c r="A658" s="2" t="s">
        <v>1135</v>
      </c>
      <c r="B658" s="5">
        <f>IF(LEFT(tbl_transaction[[#This Row],[Reference Number]],2)="GR",VLOOKUP(tbl_transaction[[#This Row],[Reference Number]],barang_masuk[],2,FALSE),IF(LEFT(tbl_transaction[[#This Row],[Reference Number]],2)="DO",VLOOKUP(tbl_transaction[[#This Row],[Reference Number]],barang_keluar[],2,FALSE),""))</f>
        <v>46169</v>
      </c>
      <c r="C658" t="str">
        <f t="shared" si="10"/>
        <v>Inbound</v>
      </c>
      <c r="D658" t="str">
        <f>IF(tbl_transaction[[#This Row],[Type]]="Inbound",VLOOKUP(tbl_transaction[[#This Row],[Reference Number]],barang_masuk[],4,FALSE),IF(tbl_transaction[[#This Row],[Type]]="Outbound",VLOOKUP(tbl_transaction[[#This Row],[Reference Number]],barang_keluar[],4,FALSE),""))</f>
        <v>HOM001</v>
      </c>
      <c r="E658" t="str">
        <f>IF(tbl_transaction[[#This Row],[Type]]="Inbound",VLOOKUP(tbl_transaction[[#This Row],[Reference Number]],barang_masuk[],5,FALSE),IF(tbl_transaction[[#This Row],[Type]]="Outbound",VLOOKUP(tbl_transaction[[#This Row],[Reference Number]],barang_keluar[],5,FALSE),""))</f>
        <v>Sunlight Home Care Variant 1</v>
      </c>
      <c r="F658">
        <f>IF(tbl_transaction[[#This Row],[Type]]="Inbound",VLOOKUP(tbl_transaction[[#This Row],[Reference Number]],barang_masuk[],6,FALSE),IF(tbl_transaction[[#This Row],[Type]]="Outbound",VLOOKUP(tbl_transaction[[#This Row],[Reference Number]],barang_keluar[],6,FALSE),""))</f>
        <v>150</v>
      </c>
      <c r="G658" t="str">
        <f>IF(tbl_transaction[[#This Row],[Type]]="Inbound",VLOOKUP(tbl_transaction[[#This Row],[Reference Number]],barang_masuk[],7,FALSE),IF(tbl_transaction[[#This Row],[Type]]="Outbound",VLOOKUP(tbl_transaction[[#This Row],[Reference Number]],barang_keluar[],7,FALSE),""))</f>
        <v>Pack</v>
      </c>
      <c r="H658" t="str">
        <f>IF(tbl_transaction[[#This Row],[Type]]="Inbound",VLOOKUP(tbl_transaction[[#This Row],[Reference Number]],barang_masuk[],3,FALSE),IF(tbl_transaction[[#This Row],[Type]]="Outbound",VLOOKUP(tbl_transaction[[#This Row],[Reference Number]],barang_keluar[],3,FALSE),""))</f>
        <v>PT Supplier 03</v>
      </c>
      <c r="I658" t="str">
        <f>IF(D658='Kartu Stok'!$B$2,COUNTIF($D$3:D658,'Kartu Stok'!$B$2),"")</f>
        <v/>
      </c>
      <c r="L658"/>
    </row>
    <row r="659" spans="1:12" ht="14.5" x14ac:dyDescent="0.35">
      <c r="A659" s="2" t="s">
        <v>1136</v>
      </c>
      <c r="B659" s="5">
        <f>IF(LEFT(tbl_transaction[[#This Row],[Reference Number]],2)="GR",VLOOKUP(tbl_transaction[[#This Row],[Reference Number]],barang_masuk[],2,FALSE),IF(LEFT(tbl_transaction[[#This Row],[Reference Number]],2)="DO",VLOOKUP(tbl_transaction[[#This Row],[Reference Number]],barang_keluar[],2,FALSE),""))</f>
        <v>46060</v>
      </c>
      <c r="C659" t="str">
        <f t="shared" si="10"/>
        <v>Inbound</v>
      </c>
      <c r="D659" t="str">
        <f>IF(tbl_transaction[[#This Row],[Type]]="Inbound",VLOOKUP(tbl_transaction[[#This Row],[Reference Number]],barang_masuk[],4,FALSE),IF(tbl_transaction[[#This Row],[Type]]="Outbound",VLOOKUP(tbl_transaction[[#This Row],[Reference Number]],barang_keluar[],4,FALSE),""))</f>
        <v>INS007</v>
      </c>
      <c r="E659" t="str">
        <f>IF(tbl_transaction[[#This Row],[Type]]="Inbound",VLOOKUP(tbl_transaction[[#This Row],[Reference Number]],barang_masuk[],5,FALSE),IF(tbl_transaction[[#This Row],[Type]]="Outbound",VLOOKUP(tbl_transaction[[#This Row],[Reference Number]],barang_keluar[],5,FALSE),""))</f>
        <v>Supermi Instant Food Variant 7</v>
      </c>
      <c r="F659">
        <f>IF(tbl_transaction[[#This Row],[Type]]="Inbound",VLOOKUP(tbl_transaction[[#This Row],[Reference Number]],barang_masuk[],6,FALSE),IF(tbl_transaction[[#This Row],[Type]]="Outbound",VLOOKUP(tbl_transaction[[#This Row],[Reference Number]],barang_keluar[],6,FALSE),""))</f>
        <v>120</v>
      </c>
      <c r="G659" t="str">
        <f>IF(tbl_transaction[[#This Row],[Type]]="Inbound",VLOOKUP(tbl_transaction[[#This Row],[Reference Number]],barang_masuk[],7,FALSE),IF(tbl_transaction[[#This Row],[Type]]="Outbound",VLOOKUP(tbl_transaction[[#This Row],[Reference Number]],barang_keluar[],7,FALSE),""))</f>
        <v>Pack</v>
      </c>
      <c r="H659" t="str">
        <f>IF(tbl_transaction[[#This Row],[Type]]="Inbound",VLOOKUP(tbl_transaction[[#This Row],[Reference Number]],barang_masuk[],3,FALSE),IF(tbl_transaction[[#This Row],[Type]]="Outbound",VLOOKUP(tbl_transaction[[#This Row],[Reference Number]],barang_keluar[],3,FALSE),""))</f>
        <v>PT Supplier 28</v>
      </c>
      <c r="I659" t="str">
        <f>IF(D659='Kartu Stok'!$B$2,COUNTIF($D$3:D659,'Kartu Stok'!$B$2),"")</f>
        <v/>
      </c>
      <c r="L659"/>
    </row>
    <row r="660" spans="1:12" ht="14.5" x14ac:dyDescent="0.35">
      <c r="A660" s="2" t="s">
        <v>1137</v>
      </c>
      <c r="B660" s="5">
        <f>IF(LEFT(tbl_transaction[[#This Row],[Reference Number]],2)="GR",VLOOKUP(tbl_transaction[[#This Row],[Reference Number]],barang_masuk[],2,FALSE),IF(LEFT(tbl_transaction[[#This Row],[Reference Number]],2)="DO",VLOOKUP(tbl_transaction[[#This Row],[Reference Number]],barang_keluar[],2,FALSE),""))</f>
        <v>46095</v>
      </c>
      <c r="C660" t="str">
        <f t="shared" si="10"/>
        <v>Inbound</v>
      </c>
      <c r="D660" t="str">
        <f>IF(tbl_transaction[[#This Row],[Type]]="Inbound",VLOOKUP(tbl_transaction[[#This Row],[Reference Number]],barang_masuk[],4,FALSE),IF(tbl_transaction[[#This Row],[Type]]="Outbound",VLOOKUP(tbl_transaction[[#This Row],[Reference Number]],barang_keluar[],4,FALSE),""))</f>
        <v>PER029</v>
      </c>
      <c r="E660" t="str">
        <f>IF(tbl_transaction[[#This Row],[Type]]="Inbound",VLOOKUP(tbl_transaction[[#This Row],[Reference Number]],barang_masuk[],5,FALSE),IF(tbl_transaction[[#This Row],[Type]]="Outbound",VLOOKUP(tbl_transaction[[#This Row],[Reference Number]],barang_keluar[],5,FALSE),""))</f>
        <v>Sunsilk Personal Care Variant 29</v>
      </c>
      <c r="F660">
        <f>IF(tbl_transaction[[#This Row],[Type]]="Inbound",VLOOKUP(tbl_transaction[[#This Row],[Reference Number]],barang_masuk[],6,FALSE),IF(tbl_transaction[[#This Row],[Type]]="Outbound",VLOOKUP(tbl_transaction[[#This Row],[Reference Number]],barang_keluar[],6,FALSE),""))</f>
        <v>50</v>
      </c>
      <c r="G660" t="str">
        <f>IF(tbl_transaction[[#This Row],[Type]]="Inbound",VLOOKUP(tbl_transaction[[#This Row],[Reference Number]],barang_masuk[],7,FALSE),IF(tbl_transaction[[#This Row],[Type]]="Outbound",VLOOKUP(tbl_transaction[[#This Row],[Reference Number]],barang_keluar[],7,FALSE),""))</f>
        <v>Bottle</v>
      </c>
      <c r="H660" t="str">
        <f>IF(tbl_transaction[[#This Row],[Type]]="Inbound",VLOOKUP(tbl_transaction[[#This Row],[Reference Number]],barang_masuk[],3,FALSE),IF(tbl_transaction[[#This Row],[Type]]="Outbound",VLOOKUP(tbl_transaction[[#This Row],[Reference Number]],barang_keluar[],3,FALSE),""))</f>
        <v>PT Supplier 10</v>
      </c>
      <c r="I660" t="str">
        <f>IF(D660='Kartu Stok'!$B$2,COUNTIF($D$3:D660,'Kartu Stok'!$B$2),"")</f>
        <v/>
      </c>
      <c r="L660"/>
    </row>
    <row r="661" spans="1:12" ht="14.5" x14ac:dyDescent="0.35">
      <c r="A661" s="2" t="s">
        <v>1138</v>
      </c>
      <c r="B661" s="5">
        <f>IF(LEFT(tbl_transaction[[#This Row],[Reference Number]],2)="GR",VLOOKUP(tbl_transaction[[#This Row],[Reference Number]],barang_masuk[],2,FALSE),IF(LEFT(tbl_transaction[[#This Row],[Reference Number]],2)="DO",VLOOKUP(tbl_transaction[[#This Row],[Reference Number]],barang_keluar[],2,FALSE),""))</f>
        <v>46108</v>
      </c>
      <c r="C661" t="str">
        <f t="shared" si="10"/>
        <v>Inbound</v>
      </c>
      <c r="D661" t="str">
        <f>IF(tbl_transaction[[#This Row],[Type]]="Inbound",VLOOKUP(tbl_transaction[[#This Row],[Reference Number]],barang_masuk[],4,FALSE),IF(tbl_transaction[[#This Row],[Type]]="Outbound",VLOOKUP(tbl_transaction[[#This Row],[Reference Number]],barang_keluar[],4,FALSE),""))</f>
        <v>BEV034</v>
      </c>
      <c r="E661" t="str">
        <f>IF(tbl_transaction[[#This Row],[Type]]="Inbound",VLOOKUP(tbl_transaction[[#This Row],[Reference Number]],barang_masuk[],5,FALSE),IF(tbl_transaction[[#This Row],[Type]]="Outbound",VLOOKUP(tbl_transaction[[#This Row],[Reference Number]],barang_keluar[],5,FALSE),""))</f>
        <v>Coca Cola Beverage Variant 34</v>
      </c>
      <c r="F661">
        <f>IF(tbl_transaction[[#This Row],[Type]]="Inbound",VLOOKUP(tbl_transaction[[#This Row],[Reference Number]],barang_masuk[],6,FALSE),IF(tbl_transaction[[#This Row],[Type]]="Outbound",VLOOKUP(tbl_transaction[[#This Row],[Reference Number]],barang_keluar[],6,FALSE),""))</f>
        <v>40</v>
      </c>
      <c r="G661" t="str">
        <f>IF(tbl_transaction[[#This Row],[Type]]="Inbound",VLOOKUP(tbl_transaction[[#This Row],[Reference Number]],barang_masuk[],7,FALSE),IF(tbl_transaction[[#This Row],[Type]]="Outbound",VLOOKUP(tbl_transaction[[#This Row],[Reference Number]],barang_keluar[],7,FALSE),""))</f>
        <v>Bottle</v>
      </c>
      <c r="H661" t="str">
        <f>IF(tbl_transaction[[#This Row],[Type]]="Inbound",VLOOKUP(tbl_transaction[[#This Row],[Reference Number]],barang_masuk[],3,FALSE),IF(tbl_transaction[[#This Row],[Type]]="Outbound",VLOOKUP(tbl_transaction[[#This Row],[Reference Number]],barang_keluar[],3,FALSE),""))</f>
        <v>PT Supplier 03</v>
      </c>
      <c r="I661" t="str">
        <f>IF(D661='Kartu Stok'!$B$2,COUNTIF($D$3:D661,'Kartu Stok'!$B$2),"")</f>
        <v/>
      </c>
      <c r="L661"/>
    </row>
    <row r="662" spans="1:12" ht="14.5" x14ac:dyDescent="0.35">
      <c r="A662" s="2" t="s">
        <v>1139</v>
      </c>
      <c r="B662" s="5">
        <f>IF(LEFT(tbl_transaction[[#This Row],[Reference Number]],2)="GR",VLOOKUP(tbl_transaction[[#This Row],[Reference Number]],barang_masuk[],2,FALSE),IF(LEFT(tbl_transaction[[#This Row],[Reference Number]],2)="DO",VLOOKUP(tbl_transaction[[#This Row],[Reference Number]],barang_keluar[],2,FALSE),""))</f>
        <v>46030</v>
      </c>
      <c r="C662" t="str">
        <f t="shared" si="10"/>
        <v>Inbound</v>
      </c>
      <c r="D662" t="str">
        <f>IF(tbl_transaction[[#This Row],[Type]]="Inbound",VLOOKUP(tbl_transaction[[#This Row],[Reference Number]],barang_masuk[],4,FALSE),IF(tbl_transaction[[#This Row],[Type]]="Outbound",VLOOKUP(tbl_transaction[[#This Row],[Reference Number]],barang_keluar[],4,FALSE),""))</f>
        <v>SNK023</v>
      </c>
      <c r="E662" t="str">
        <f>IF(tbl_transaction[[#This Row],[Type]]="Inbound",VLOOKUP(tbl_transaction[[#This Row],[Reference Number]],barang_masuk[],5,FALSE),IF(tbl_transaction[[#This Row],[Type]]="Outbound",VLOOKUP(tbl_transaction[[#This Row],[Reference Number]],barang_keluar[],5,FALSE),""))</f>
        <v>Taro Snack Variant 23</v>
      </c>
      <c r="F662">
        <f>IF(tbl_transaction[[#This Row],[Type]]="Inbound",VLOOKUP(tbl_transaction[[#This Row],[Reference Number]],barang_masuk[],6,FALSE),IF(tbl_transaction[[#This Row],[Type]]="Outbound",VLOOKUP(tbl_transaction[[#This Row],[Reference Number]],barang_keluar[],6,FALSE),""))</f>
        <v>120</v>
      </c>
      <c r="G662" t="str">
        <f>IF(tbl_transaction[[#This Row],[Type]]="Inbound",VLOOKUP(tbl_transaction[[#This Row],[Reference Number]],barang_masuk[],7,FALSE),IF(tbl_transaction[[#This Row],[Type]]="Outbound",VLOOKUP(tbl_transaction[[#This Row],[Reference Number]],barang_keluar[],7,FALSE),""))</f>
        <v>Pack</v>
      </c>
      <c r="H662" t="str">
        <f>IF(tbl_transaction[[#This Row],[Type]]="Inbound",VLOOKUP(tbl_transaction[[#This Row],[Reference Number]],barang_masuk[],3,FALSE),IF(tbl_transaction[[#This Row],[Type]]="Outbound",VLOOKUP(tbl_transaction[[#This Row],[Reference Number]],barang_keluar[],3,FALSE),""))</f>
        <v>PT Supplier 26</v>
      </c>
      <c r="I662" t="str">
        <f>IF(D662='Kartu Stok'!$B$2,COUNTIF($D$3:D662,'Kartu Stok'!$B$2),"")</f>
        <v/>
      </c>
      <c r="L662"/>
    </row>
    <row r="663" spans="1:12" ht="14.5" x14ac:dyDescent="0.35">
      <c r="A663" s="2" t="s">
        <v>1140</v>
      </c>
      <c r="B663" s="5">
        <f>IF(LEFT(tbl_transaction[[#This Row],[Reference Number]],2)="GR",VLOOKUP(tbl_transaction[[#This Row],[Reference Number]],barang_masuk[],2,FALSE),IF(LEFT(tbl_transaction[[#This Row],[Reference Number]],2)="DO",VLOOKUP(tbl_transaction[[#This Row],[Reference Number]],barang_keluar[],2,FALSE),""))</f>
        <v>46193</v>
      </c>
      <c r="C663" t="str">
        <f t="shared" si="10"/>
        <v>Inbound</v>
      </c>
      <c r="D663" t="str">
        <f>IF(tbl_transaction[[#This Row],[Type]]="Inbound",VLOOKUP(tbl_transaction[[#This Row],[Reference Number]],barang_masuk[],4,FALSE),IF(tbl_transaction[[#This Row],[Type]]="Outbound",VLOOKUP(tbl_transaction[[#This Row],[Reference Number]],barang_keluar[],4,FALSE),""))</f>
        <v>DAR018</v>
      </c>
      <c r="E663" t="str">
        <f>IF(tbl_transaction[[#This Row],[Type]]="Inbound",VLOOKUP(tbl_transaction[[#This Row],[Reference Number]],barang_masuk[],5,FALSE),IF(tbl_transaction[[#This Row],[Type]]="Outbound",VLOOKUP(tbl_transaction[[#This Row],[Reference Number]],barang_keluar[],5,FALSE),""))</f>
        <v>Ultra Milk Dairy Variant 18</v>
      </c>
      <c r="F663">
        <f>IF(tbl_transaction[[#This Row],[Type]]="Inbound",VLOOKUP(tbl_transaction[[#This Row],[Reference Number]],barang_masuk[],6,FALSE),IF(tbl_transaction[[#This Row],[Type]]="Outbound",VLOOKUP(tbl_transaction[[#This Row],[Reference Number]],barang_keluar[],6,FALSE),""))</f>
        <v>40</v>
      </c>
      <c r="G663" t="str">
        <f>IF(tbl_transaction[[#This Row],[Type]]="Inbound",VLOOKUP(tbl_transaction[[#This Row],[Reference Number]],barang_masuk[],7,FALSE),IF(tbl_transaction[[#This Row],[Type]]="Outbound",VLOOKUP(tbl_transaction[[#This Row],[Reference Number]],barang_keluar[],7,FALSE),""))</f>
        <v>Box</v>
      </c>
      <c r="H663" t="str">
        <f>IF(tbl_transaction[[#This Row],[Type]]="Inbound",VLOOKUP(tbl_transaction[[#This Row],[Reference Number]],barang_masuk[],3,FALSE),IF(tbl_transaction[[#This Row],[Type]]="Outbound",VLOOKUP(tbl_transaction[[#This Row],[Reference Number]],barang_keluar[],3,FALSE),""))</f>
        <v>PT Supplier 32</v>
      </c>
      <c r="I663" t="str">
        <f>IF(D663='Kartu Stok'!$B$2,COUNTIF($D$3:D663,'Kartu Stok'!$B$2),"")</f>
        <v/>
      </c>
      <c r="L663"/>
    </row>
    <row r="664" spans="1:12" ht="14.5" x14ac:dyDescent="0.35">
      <c r="A664" s="2" t="s">
        <v>1141</v>
      </c>
      <c r="B664" s="5">
        <f>IF(LEFT(tbl_transaction[[#This Row],[Reference Number]],2)="GR",VLOOKUP(tbl_transaction[[#This Row],[Reference Number]],barang_masuk[],2,FALSE),IF(LEFT(tbl_transaction[[#This Row],[Reference Number]],2)="DO",VLOOKUP(tbl_transaction[[#This Row],[Reference Number]],barang_keluar[],2,FALSE),""))</f>
        <v>46102</v>
      </c>
      <c r="C664" t="str">
        <f t="shared" si="10"/>
        <v>Inbound</v>
      </c>
      <c r="D664" t="str">
        <f>IF(tbl_transaction[[#This Row],[Type]]="Inbound",VLOOKUP(tbl_transaction[[#This Row],[Reference Number]],barang_masuk[],4,FALSE),IF(tbl_transaction[[#This Row],[Type]]="Outbound",VLOOKUP(tbl_transaction[[#This Row],[Reference Number]],barang_keluar[],4,FALSE),""))</f>
        <v>BEV023</v>
      </c>
      <c r="E664" t="str">
        <f>IF(tbl_transaction[[#This Row],[Type]]="Inbound",VLOOKUP(tbl_transaction[[#This Row],[Reference Number]],barang_masuk[],5,FALSE),IF(tbl_transaction[[#This Row],[Type]]="Outbound",VLOOKUP(tbl_transaction[[#This Row],[Reference Number]],barang_keluar[],5,FALSE),""))</f>
        <v>Sosro Beverage Variant 23</v>
      </c>
      <c r="F664">
        <f>IF(tbl_transaction[[#This Row],[Type]]="Inbound",VLOOKUP(tbl_transaction[[#This Row],[Reference Number]],barang_masuk[],6,FALSE),IF(tbl_transaction[[#This Row],[Type]]="Outbound",VLOOKUP(tbl_transaction[[#This Row],[Reference Number]],barang_keluar[],6,FALSE),""))</f>
        <v>20</v>
      </c>
      <c r="G664" t="str">
        <f>IF(tbl_transaction[[#This Row],[Type]]="Inbound",VLOOKUP(tbl_transaction[[#This Row],[Reference Number]],barang_masuk[],7,FALSE),IF(tbl_transaction[[#This Row],[Type]]="Outbound",VLOOKUP(tbl_transaction[[#This Row],[Reference Number]],barang_keluar[],7,FALSE),""))</f>
        <v>Bottle</v>
      </c>
      <c r="H664" t="str">
        <f>IF(tbl_transaction[[#This Row],[Type]]="Inbound",VLOOKUP(tbl_transaction[[#This Row],[Reference Number]],barang_masuk[],3,FALSE),IF(tbl_transaction[[#This Row],[Type]]="Outbound",VLOOKUP(tbl_transaction[[#This Row],[Reference Number]],barang_keluar[],3,FALSE),""))</f>
        <v>PT Supplier 19</v>
      </c>
      <c r="I664" t="str">
        <f>IF(D664='Kartu Stok'!$B$2,COUNTIF($D$3:D664,'Kartu Stok'!$B$2),"")</f>
        <v/>
      </c>
      <c r="L664"/>
    </row>
    <row r="665" spans="1:12" ht="14.5" x14ac:dyDescent="0.35">
      <c r="A665" s="2" t="s">
        <v>1142</v>
      </c>
      <c r="B665" s="5">
        <f>IF(LEFT(tbl_transaction[[#This Row],[Reference Number]],2)="GR",VLOOKUP(tbl_transaction[[#This Row],[Reference Number]],barang_masuk[],2,FALSE),IF(LEFT(tbl_transaction[[#This Row],[Reference Number]],2)="DO",VLOOKUP(tbl_transaction[[#This Row],[Reference Number]],barang_keluar[],2,FALSE),""))</f>
        <v>46032</v>
      </c>
      <c r="C665" t="str">
        <f t="shared" si="10"/>
        <v>Inbound</v>
      </c>
      <c r="D665" t="str">
        <f>IF(tbl_transaction[[#This Row],[Type]]="Inbound",VLOOKUP(tbl_transaction[[#This Row],[Reference Number]],barang_masuk[],4,FALSE),IF(tbl_transaction[[#This Row],[Type]]="Outbound",VLOOKUP(tbl_transaction[[#This Row],[Reference Number]],barang_keluar[],4,FALSE),""))</f>
        <v>PER001</v>
      </c>
      <c r="E665" t="str">
        <f>IF(tbl_transaction[[#This Row],[Type]]="Inbound",VLOOKUP(tbl_transaction[[#This Row],[Reference Number]],barang_masuk[],5,FALSE),IF(tbl_transaction[[#This Row],[Type]]="Outbound",VLOOKUP(tbl_transaction[[#This Row],[Reference Number]],barang_keluar[],5,FALSE),""))</f>
        <v>Sunsilk Personal Care Variant 1</v>
      </c>
      <c r="F665">
        <f>IF(tbl_transaction[[#This Row],[Type]]="Inbound",VLOOKUP(tbl_transaction[[#This Row],[Reference Number]],barang_masuk[],6,FALSE),IF(tbl_transaction[[#This Row],[Type]]="Outbound",VLOOKUP(tbl_transaction[[#This Row],[Reference Number]],barang_keluar[],6,FALSE),""))</f>
        <v>60</v>
      </c>
      <c r="G665" t="str">
        <f>IF(tbl_transaction[[#This Row],[Type]]="Inbound",VLOOKUP(tbl_transaction[[#This Row],[Reference Number]],barang_masuk[],7,FALSE),IF(tbl_transaction[[#This Row],[Type]]="Outbound",VLOOKUP(tbl_transaction[[#This Row],[Reference Number]],barang_keluar[],7,FALSE),""))</f>
        <v>Bottle</v>
      </c>
      <c r="H665" t="str">
        <f>IF(tbl_transaction[[#This Row],[Type]]="Inbound",VLOOKUP(tbl_transaction[[#This Row],[Reference Number]],barang_masuk[],3,FALSE),IF(tbl_transaction[[#This Row],[Type]]="Outbound",VLOOKUP(tbl_transaction[[#This Row],[Reference Number]],barang_keluar[],3,FALSE),""))</f>
        <v>PT Supplier 01</v>
      </c>
      <c r="I665" t="str">
        <f>IF(D665='Kartu Stok'!$B$2,COUNTIF($D$3:D665,'Kartu Stok'!$B$2),"")</f>
        <v/>
      </c>
      <c r="L665"/>
    </row>
    <row r="666" spans="1:12" ht="14.5" x14ac:dyDescent="0.35">
      <c r="A666" s="2" t="s">
        <v>1143</v>
      </c>
      <c r="B666" s="5">
        <f>IF(LEFT(tbl_transaction[[#This Row],[Reference Number]],2)="GR",VLOOKUP(tbl_transaction[[#This Row],[Reference Number]],barang_masuk[],2,FALSE),IF(LEFT(tbl_transaction[[#This Row],[Reference Number]],2)="DO",VLOOKUP(tbl_transaction[[#This Row],[Reference Number]],barang_keluar[],2,FALSE),""))</f>
        <v>46053</v>
      </c>
      <c r="C666" t="str">
        <f t="shared" si="10"/>
        <v>Inbound</v>
      </c>
      <c r="D666" t="str">
        <f>IF(tbl_transaction[[#This Row],[Type]]="Inbound",VLOOKUP(tbl_transaction[[#This Row],[Reference Number]],barang_masuk[],4,FALSE),IF(tbl_transaction[[#This Row],[Type]]="Outbound",VLOOKUP(tbl_transaction[[#This Row],[Reference Number]],barang_keluar[],4,FALSE),""))</f>
        <v>SNK019</v>
      </c>
      <c r="E666" t="str">
        <f>IF(tbl_transaction[[#This Row],[Type]]="Inbound",VLOOKUP(tbl_transaction[[#This Row],[Reference Number]],barang_masuk[],5,FALSE),IF(tbl_transaction[[#This Row],[Type]]="Outbound",VLOOKUP(tbl_transaction[[#This Row],[Reference Number]],barang_keluar[],5,FALSE),""))</f>
        <v>Qtela Snack Variant 19</v>
      </c>
      <c r="F666">
        <f>IF(tbl_transaction[[#This Row],[Type]]="Inbound",VLOOKUP(tbl_transaction[[#This Row],[Reference Number]],barang_masuk[],6,FALSE),IF(tbl_transaction[[#This Row],[Type]]="Outbound",VLOOKUP(tbl_transaction[[#This Row],[Reference Number]],barang_keluar[],6,FALSE),""))</f>
        <v>80</v>
      </c>
      <c r="G666" t="str">
        <f>IF(tbl_transaction[[#This Row],[Type]]="Inbound",VLOOKUP(tbl_transaction[[#This Row],[Reference Number]],barang_masuk[],7,FALSE),IF(tbl_transaction[[#This Row],[Type]]="Outbound",VLOOKUP(tbl_transaction[[#This Row],[Reference Number]],barang_keluar[],7,FALSE),""))</f>
        <v>Pack</v>
      </c>
      <c r="H666" t="str">
        <f>IF(tbl_transaction[[#This Row],[Type]]="Inbound",VLOOKUP(tbl_transaction[[#This Row],[Reference Number]],barang_masuk[],3,FALSE),IF(tbl_transaction[[#This Row],[Type]]="Outbound",VLOOKUP(tbl_transaction[[#This Row],[Reference Number]],barang_keluar[],3,FALSE),""))</f>
        <v>PT Supplier 29</v>
      </c>
      <c r="I666" t="str">
        <f>IF(D666='Kartu Stok'!$B$2,COUNTIF($D$3:D666,'Kartu Stok'!$B$2),"")</f>
        <v/>
      </c>
      <c r="L666"/>
    </row>
    <row r="667" spans="1:12" ht="14.5" x14ac:dyDescent="0.35">
      <c r="A667" s="2" t="s">
        <v>1144</v>
      </c>
      <c r="B667" s="5">
        <f>IF(LEFT(tbl_transaction[[#This Row],[Reference Number]],2)="GR",VLOOKUP(tbl_transaction[[#This Row],[Reference Number]],barang_masuk[],2,FALSE),IF(LEFT(tbl_transaction[[#This Row],[Reference Number]],2)="DO",VLOOKUP(tbl_transaction[[#This Row],[Reference Number]],barang_keluar[],2,FALSE),""))</f>
        <v>46120</v>
      </c>
      <c r="C667" t="str">
        <f t="shared" si="10"/>
        <v>Inbound</v>
      </c>
      <c r="D667" t="str">
        <f>IF(tbl_transaction[[#This Row],[Type]]="Inbound",VLOOKUP(tbl_transaction[[#This Row],[Reference Number]],barang_masuk[],4,FALSE),IF(tbl_transaction[[#This Row],[Type]]="Outbound",VLOOKUP(tbl_transaction[[#This Row],[Reference Number]],barang_keluar[],4,FALSE),""))</f>
        <v>BEV030</v>
      </c>
      <c r="E667" t="str">
        <f>IF(tbl_transaction[[#This Row],[Type]]="Inbound",VLOOKUP(tbl_transaction[[#This Row],[Reference Number]],barang_masuk[],5,FALSE),IF(tbl_transaction[[#This Row],[Type]]="Outbound",VLOOKUP(tbl_transaction[[#This Row],[Reference Number]],barang_keluar[],5,FALSE),""))</f>
        <v>Pocari Beverage Variant 30</v>
      </c>
      <c r="F667">
        <f>IF(tbl_transaction[[#This Row],[Type]]="Inbound",VLOOKUP(tbl_transaction[[#This Row],[Reference Number]],barang_masuk[],6,FALSE),IF(tbl_transaction[[#This Row],[Type]]="Outbound",VLOOKUP(tbl_transaction[[#This Row],[Reference Number]],barang_keluar[],6,FALSE),""))</f>
        <v>40</v>
      </c>
      <c r="G667" t="str">
        <f>IF(tbl_transaction[[#This Row],[Type]]="Inbound",VLOOKUP(tbl_transaction[[#This Row],[Reference Number]],barang_masuk[],7,FALSE),IF(tbl_transaction[[#This Row],[Type]]="Outbound",VLOOKUP(tbl_transaction[[#This Row],[Reference Number]],barang_keluar[],7,FALSE),""))</f>
        <v>Bottle</v>
      </c>
      <c r="H667" t="str">
        <f>IF(tbl_transaction[[#This Row],[Type]]="Inbound",VLOOKUP(tbl_transaction[[#This Row],[Reference Number]],barang_masuk[],3,FALSE),IF(tbl_transaction[[#This Row],[Type]]="Outbound",VLOOKUP(tbl_transaction[[#This Row],[Reference Number]],barang_keluar[],3,FALSE),""))</f>
        <v>PT Supplier 10</v>
      </c>
      <c r="I667" t="str">
        <f>IF(D667='Kartu Stok'!$B$2,COUNTIF($D$3:D667,'Kartu Stok'!$B$2),"")</f>
        <v/>
      </c>
      <c r="L667"/>
    </row>
    <row r="668" spans="1:12" ht="14.5" x14ac:dyDescent="0.35">
      <c r="A668" s="2" t="s">
        <v>1145</v>
      </c>
      <c r="B668" s="5">
        <f>IF(LEFT(tbl_transaction[[#This Row],[Reference Number]],2)="GR",VLOOKUP(tbl_transaction[[#This Row],[Reference Number]],barang_masuk[],2,FALSE),IF(LEFT(tbl_transaction[[#This Row],[Reference Number]],2)="DO",VLOOKUP(tbl_transaction[[#This Row],[Reference Number]],barang_keluar[],2,FALSE),""))</f>
        <v>46053</v>
      </c>
      <c r="C668" t="str">
        <f t="shared" si="10"/>
        <v>Inbound</v>
      </c>
      <c r="D668" t="str">
        <f>IF(tbl_transaction[[#This Row],[Type]]="Inbound",VLOOKUP(tbl_transaction[[#This Row],[Reference Number]],barang_masuk[],4,FALSE),IF(tbl_transaction[[#This Row],[Type]]="Outbound",VLOOKUP(tbl_transaction[[#This Row],[Reference Number]],barang_keluar[],4,FALSE),""))</f>
        <v>BAB017</v>
      </c>
      <c r="E668" t="str">
        <f>IF(tbl_transaction[[#This Row],[Type]]="Inbound",VLOOKUP(tbl_transaction[[#This Row],[Reference Number]],barang_masuk[],5,FALSE),IF(tbl_transaction[[#This Row],[Type]]="Outbound",VLOOKUP(tbl_transaction[[#This Row],[Reference Number]],barang_keluar[],5,FALSE),""))</f>
        <v>MamyPoko Baby Care Variant 17</v>
      </c>
      <c r="F668">
        <f>IF(tbl_transaction[[#This Row],[Type]]="Inbound",VLOOKUP(tbl_transaction[[#This Row],[Reference Number]],barang_masuk[],6,FALSE),IF(tbl_transaction[[#This Row],[Type]]="Outbound",VLOOKUP(tbl_transaction[[#This Row],[Reference Number]],barang_keluar[],6,FALSE),""))</f>
        <v>20</v>
      </c>
      <c r="G668" t="str">
        <f>IF(tbl_transaction[[#This Row],[Type]]="Inbound",VLOOKUP(tbl_transaction[[#This Row],[Reference Number]],barang_masuk[],7,FALSE),IF(tbl_transaction[[#This Row],[Type]]="Outbound",VLOOKUP(tbl_transaction[[#This Row],[Reference Number]],barang_keluar[],7,FALSE),""))</f>
        <v>Pack</v>
      </c>
      <c r="H668" t="str">
        <f>IF(tbl_transaction[[#This Row],[Type]]="Inbound",VLOOKUP(tbl_transaction[[#This Row],[Reference Number]],barang_masuk[],3,FALSE),IF(tbl_transaction[[#This Row],[Type]]="Outbound",VLOOKUP(tbl_transaction[[#This Row],[Reference Number]],barang_keluar[],3,FALSE),""))</f>
        <v>PT Supplier 16</v>
      </c>
      <c r="I668" t="str">
        <f>IF(D668='Kartu Stok'!$B$2,COUNTIF($D$3:D668,'Kartu Stok'!$B$2),"")</f>
        <v/>
      </c>
      <c r="L668"/>
    </row>
    <row r="669" spans="1:12" ht="14.5" x14ac:dyDescent="0.35">
      <c r="A669" s="2" t="s">
        <v>1146</v>
      </c>
      <c r="B669" s="5">
        <f>IF(LEFT(tbl_transaction[[#This Row],[Reference Number]],2)="GR",VLOOKUP(tbl_transaction[[#This Row],[Reference Number]],barang_masuk[],2,FALSE),IF(LEFT(tbl_transaction[[#This Row],[Reference Number]],2)="DO",VLOOKUP(tbl_transaction[[#This Row],[Reference Number]],barang_keluar[],2,FALSE),""))</f>
        <v>46115</v>
      </c>
      <c r="C669" t="str">
        <f t="shared" si="10"/>
        <v>Inbound</v>
      </c>
      <c r="D669" t="str">
        <f>IF(tbl_transaction[[#This Row],[Type]]="Inbound",VLOOKUP(tbl_transaction[[#This Row],[Reference Number]],barang_masuk[],4,FALSE),IF(tbl_transaction[[#This Row],[Type]]="Outbound",VLOOKUP(tbl_transaction[[#This Row],[Reference Number]],barang_keluar[],4,FALSE),""))</f>
        <v>INS015</v>
      </c>
      <c r="E669" t="str">
        <f>IF(tbl_transaction[[#This Row],[Type]]="Inbound",VLOOKUP(tbl_transaction[[#This Row],[Reference Number]],barang_masuk[],5,FALSE),IF(tbl_transaction[[#This Row],[Type]]="Outbound",VLOOKUP(tbl_transaction[[#This Row],[Reference Number]],barang_keluar[],5,FALSE),""))</f>
        <v>Supermi Instant Food Variant 15</v>
      </c>
      <c r="F669">
        <f>IF(tbl_transaction[[#This Row],[Type]]="Inbound",VLOOKUP(tbl_transaction[[#This Row],[Reference Number]],barang_masuk[],6,FALSE),IF(tbl_transaction[[#This Row],[Type]]="Outbound",VLOOKUP(tbl_transaction[[#This Row],[Reference Number]],barang_keluar[],6,FALSE),""))</f>
        <v>120</v>
      </c>
      <c r="G669" t="str">
        <f>IF(tbl_transaction[[#This Row],[Type]]="Inbound",VLOOKUP(tbl_transaction[[#This Row],[Reference Number]],barang_masuk[],7,FALSE),IF(tbl_transaction[[#This Row],[Type]]="Outbound",VLOOKUP(tbl_transaction[[#This Row],[Reference Number]],barang_keluar[],7,FALSE),""))</f>
        <v>Pack</v>
      </c>
      <c r="H669" t="str">
        <f>IF(tbl_transaction[[#This Row],[Type]]="Inbound",VLOOKUP(tbl_transaction[[#This Row],[Reference Number]],barang_masuk[],3,FALSE),IF(tbl_transaction[[#This Row],[Type]]="Outbound",VLOOKUP(tbl_transaction[[#This Row],[Reference Number]],barang_keluar[],3,FALSE),""))</f>
        <v>PT Supplier 24</v>
      </c>
      <c r="I669" t="str">
        <f>IF(D669='Kartu Stok'!$B$2,COUNTIF($D$3:D669,'Kartu Stok'!$B$2),"")</f>
        <v/>
      </c>
      <c r="L669"/>
    </row>
    <row r="670" spans="1:12" ht="14.5" x14ac:dyDescent="0.35">
      <c r="A670" s="2" t="s">
        <v>1147</v>
      </c>
      <c r="B670" s="5">
        <f>IF(LEFT(tbl_transaction[[#This Row],[Reference Number]],2)="GR",VLOOKUP(tbl_transaction[[#This Row],[Reference Number]],barang_masuk[],2,FALSE),IF(LEFT(tbl_transaction[[#This Row],[Reference Number]],2)="DO",VLOOKUP(tbl_transaction[[#This Row],[Reference Number]],barang_keluar[],2,FALSE),""))</f>
        <v>46175</v>
      </c>
      <c r="C670" t="str">
        <f t="shared" si="10"/>
        <v>Inbound</v>
      </c>
      <c r="D670" t="str">
        <f>IF(tbl_transaction[[#This Row],[Type]]="Inbound",VLOOKUP(tbl_transaction[[#This Row],[Reference Number]],barang_masuk[],4,FALSE),IF(tbl_transaction[[#This Row],[Type]]="Outbound",VLOOKUP(tbl_transaction[[#This Row],[Reference Number]],barang_keluar[],4,FALSE),""))</f>
        <v>SNK030</v>
      </c>
      <c r="E670" t="str">
        <f>IF(tbl_transaction[[#This Row],[Type]]="Inbound",VLOOKUP(tbl_transaction[[#This Row],[Reference Number]],barang_masuk[],5,FALSE),IF(tbl_transaction[[#This Row],[Type]]="Outbound",VLOOKUP(tbl_transaction[[#This Row],[Reference Number]],barang_keluar[],5,FALSE),""))</f>
        <v>Qtela Snack Variant 30</v>
      </c>
      <c r="F670">
        <f>IF(tbl_transaction[[#This Row],[Type]]="Inbound",VLOOKUP(tbl_transaction[[#This Row],[Reference Number]],barang_masuk[],6,FALSE),IF(tbl_transaction[[#This Row],[Type]]="Outbound",VLOOKUP(tbl_transaction[[#This Row],[Reference Number]],barang_keluar[],6,FALSE),""))</f>
        <v>30</v>
      </c>
      <c r="G670" t="str">
        <f>IF(tbl_transaction[[#This Row],[Type]]="Inbound",VLOOKUP(tbl_transaction[[#This Row],[Reference Number]],barang_masuk[],7,FALSE),IF(tbl_transaction[[#This Row],[Type]]="Outbound",VLOOKUP(tbl_transaction[[#This Row],[Reference Number]],barang_keluar[],7,FALSE),""))</f>
        <v>Pack</v>
      </c>
      <c r="H670" t="str">
        <f>IF(tbl_transaction[[#This Row],[Type]]="Inbound",VLOOKUP(tbl_transaction[[#This Row],[Reference Number]],barang_masuk[],3,FALSE),IF(tbl_transaction[[#This Row],[Type]]="Outbound",VLOOKUP(tbl_transaction[[#This Row],[Reference Number]],barang_keluar[],3,FALSE),""))</f>
        <v>PT Supplier 25</v>
      </c>
      <c r="I670" t="str">
        <f>IF(D670='Kartu Stok'!$B$2,COUNTIF($D$3:D670,'Kartu Stok'!$B$2),"")</f>
        <v/>
      </c>
      <c r="L670"/>
    </row>
    <row r="671" spans="1:12" ht="14.5" x14ac:dyDescent="0.35">
      <c r="A671" s="2" t="s">
        <v>1148</v>
      </c>
      <c r="B671" s="5">
        <f>IF(LEFT(tbl_transaction[[#This Row],[Reference Number]],2)="GR",VLOOKUP(tbl_transaction[[#This Row],[Reference Number]],barang_masuk[],2,FALSE),IF(LEFT(tbl_transaction[[#This Row],[Reference Number]],2)="DO",VLOOKUP(tbl_transaction[[#This Row],[Reference Number]],barang_keluar[],2,FALSE),""))</f>
        <v>46141</v>
      </c>
      <c r="C671" t="str">
        <f t="shared" si="10"/>
        <v>Inbound</v>
      </c>
      <c r="D671" t="str">
        <f>IF(tbl_transaction[[#This Row],[Type]]="Inbound",VLOOKUP(tbl_transaction[[#This Row],[Reference Number]],barang_masuk[],4,FALSE),IF(tbl_transaction[[#This Row],[Type]]="Outbound",VLOOKUP(tbl_transaction[[#This Row],[Reference Number]],barang_keluar[],4,FALSE),""))</f>
        <v>SNK018</v>
      </c>
      <c r="E671" t="str">
        <f>IF(tbl_transaction[[#This Row],[Type]]="Inbound",VLOOKUP(tbl_transaction[[#This Row],[Reference Number]],barang_masuk[],5,FALSE),IF(tbl_transaction[[#This Row],[Type]]="Outbound",VLOOKUP(tbl_transaction[[#This Row],[Reference Number]],barang_keluar[],5,FALSE),""))</f>
        <v>Taro Snack Variant 18</v>
      </c>
      <c r="F671">
        <f>IF(tbl_transaction[[#This Row],[Type]]="Inbound",VLOOKUP(tbl_transaction[[#This Row],[Reference Number]],barang_masuk[],6,FALSE),IF(tbl_transaction[[#This Row],[Type]]="Outbound",VLOOKUP(tbl_transaction[[#This Row],[Reference Number]],barang_keluar[],6,FALSE),""))</f>
        <v>120</v>
      </c>
      <c r="G671" t="str">
        <f>IF(tbl_transaction[[#This Row],[Type]]="Inbound",VLOOKUP(tbl_transaction[[#This Row],[Reference Number]],barang_masuk[],7,FALSE),IF(tbl_transaction[[#This Row],[Type]]="Outbound",VLOOKUP(tbl_transaction[[#This Row],[Reference Number]],barang_keluar[],7,FALSE),""))</f>
        <v>Pack</v>
      </c>
      <c r="H671" t="str">
        <f>IF(tbl_transaction[[#This Row],[Type]]="Inbound",VLOOKUP(tbl_transaction[[#This Row],[Reference Number]],barang_masuk[],3,FALSE),IF(tbl_transaction[[#This Row],[Type]]="Outbound",VLOOKUP(tbl_transaction[[#This Row],[Reference Number]],barang_keluar[],3,FALSE),""))</f>
        <v>PT Supplier 20</v>
      </c>
      <c r="I671" t="str">
        <f>IF(D671='Kartu Stok'!$B$2,COUNTIF($D$3:D671,'Kartu Stok'!$B$2),"")</f>
        <v/>
      </c>
      <c r="L671"/>
    </row>
    <row r="672" spans="1:12" ht="14.5" x14ac:dyDescent="0.35">
      <c r="A672" s="2" t="s">
        <v>1149</v>
      </c>
      <c r="B672" s="5">
        <f>IF(LEFT(tbl_transaction[[#This Row],[Reference Number]],2)="GR",VLOOKUP(tbl_transaction[[#This Row],[Reference Number]],barang_masuk[],2,FALSE),IF(LEFT(tbl_transaction[[#This Row],[Reference Number]],2)="DO",VLOOKUP(tbl_transaction[[#This Row],[Reference Number]],barang_keluar[],2,FALSE),""))</f>
        <v>46140</v>
      </c>
      <c r="C672" t="str">
        <f t="shared" si="10"/>
        <v>Inbound</v>
      </c>
      <c r="D672" t="str">
        <f>IF(tbl_transaction[[#This Row],[Type]]="Inbound",VLOOKUP(tbl_transaction[[#This Row],[Reference Number]],barang_masuk[],4,FALSE),IF(tbl_transaction[[#This Row],[Type]]="Outbound",VLOOKUP(tbl_transaction[[#This Row],[Reference Number]],barang_keluar[],4,FALSE),""))</f>
        <v>SNK024</v>
      </c>
      <c r="E672" t="str">
        <f>IF(tbl_transaction[[#This Row],[Type]]="Inbound",VLOOKUP(tbl_transaction[[#This Row],[Reference Number]],barang_masuk[],5,FALSE),IF(tbl_transaction[[#This Row],[Type]]="Outbound",VLOOKUP(tbl_transaction[[#This Row],[Reference Number]],barang_keluar[],5,FALSE),""))</f>
        <v>Chitato Snack Variant 24</v>
      </c>
      <c r="F672">
        <f>IF(tbl_transaction[[#This Row],[Type]]="Inbound",VLOOKUP(tbl_transaction[[#This Row],[Reference Number]],barang_masuk[],6,FALSE),IF(tbl_transaction[[#This Row],[Type]]="Outbound",VLOOKUP(tbl_transaction[[#This Row],[Reference Number]],barang_keluar[],6,FALSE),""))</f>
        <v>120</v>
      </c>
      <c r="G672" t="str">
        <f>IF(tbl_transaction[[#This Row],[Type]]="Inbound",VLOOKUP(tbl_transaction[[#This Row],[Reference Number]],barang_masuk[],7,FALSE),IF(tbl_transaction[[#This Row],[Type]]="Outbound",VLOOKUP(tbl_transaction[[#This Row],[Reference Number]],barang_keluar[],7,FALSE),""))</f>
        <v>Pack</v>
      </c>
      <c r="H672" t="str">
        <f>IF(tbl_transaction[[#This Row],[Type]]="Inbound",VLOOKUP(tbl_transaction[[#This Row],[Reference Number]],barang_masuk[],3,FALSE),IF(tbl_transaction[[#This Row],[Type]]="Outbound",VLOOKUP(tbl_transaction[[#This Row],[Reference Number]],barang_keluar[],3,FALSE),""))</f>
        <v>PT Supplier 24</v>
      </c>
      <c r="I672" t="str">
        <f>IF(D672='Kartu Stok'!$B$2,COUNTIF($D$3:D672,'Kartu Stok'!$B$2),"")</f>
        <v/>
      </c>
      <c r="L672"/>
    </row>
    <row r="673" spans="1:12" ht="14.5" x14ac:dyDescent="0.35">
      <c r="A673" s="2" t="s">
        <v>1150</v>
      </c>
      <c r="B673" s="5">
        <f>IF(LEFT(tbl_transaction[[#This Row],[Reference Number]],2)="GR",VLOOKUP(tbl_transaction[[#This Row],[Reference Number]],barang_masuk[],2,FALSE),IF(LEFT(tbl_transaction[[#This Row],[Reference Number]],2)="DO",VLOOKUP(tbl_transaction[[#This Row],[Reference Number]],barang_keluar[],2,FALSE),""))</f>
        <v>46141</v>
      </c>
      <c r="C673" t="str">
        <f t="shared" si="10"/>
        <v>Inbound</v>
      </c>
      <c r="D673" t="str">
        <f>IF(tbl_transaction[[#This Row],[Type]]="Inbound",VLOOKUP(tbl_transaction[[#This Row],[Reference Number]],barang_masuk[],4,FALSE),IF(tbl_transaction[[#This Row],[Type]]="Outbound",VLOOKUP(tbl_transaction[[#This Row],[Reference Number]],barang_keluar[],4,FALSE),""))</f>
        <v>BEV017</v>
      </c>
      <c r="E673" t="str">
        <f>IF(tbl_transaction[[#This Row],[Type]]="Inbound",VLOOKUP(tbl_transaction[[#This Row],[Reference Number]],barang_masuk[],5,FALSE),IF(tbl_transaction[[#This Row],[Type]]="Outbound",VLOOKUP(tbl_transaction[[#This Row],[Reference Number]],barang_keluar[],5,FALSE),""))</f>
        <v>Aqua Beverage Variant 17</v>
      </c>
      <c r="F673">
        <f>IF(tbl_transaction[[#This Row],[Type]]="Inbound",VLOOKUP(tbl_transaction[[#This Row],[Reference Number]],barang_masuk[],6,FALSE),IF(tbl_transaction[[#This Row],[Type]]="Outbound",VLOOKUP(tbl_transaction[[#This Row],[Reference Number]],barang_keluar[],6,FALSE),""))</f>
        <v>200</v>
      </c>
      <c r="G673" t="str">
        <f>IF(tbl_transaction[[#This Row],[Type]]="Inbound",VLOOKUP(tbl_transaction[[#This Row],[Reference Number]],barang_masuk[],7,FALSE),IF(tbl_transaction[[#This Row],[Type]]="Outbound",VLOOKUP(tbl_transaction[[#This Row],[Reference Number]],barang_keluar[],7,FALSE),""))</f>
        <v>Bottle</v>
      </c>
      <c r="H673" t="str">
        <f>IF(tbl_transaction[[#This Row],[Type]]="Inbound",VLOOKUP(tbl_transaction[[#This Row],[Reference Number]],barang_masuk[],3,FALSE),IF(tbl_transaction[[#This Row],[Type]]="Outbound",VLOOKUP(tbl_transaction[[#This Row],[Reference Number]],barang_keluar[],3,FALSE),""))</f>
        <v>PT Supplier 35</v>
      </c>
      <c r="I673" t="str">
        <f>IF(D673='Kartu Stok'!$B$2,COUNTIF($D$3:D673,'Kartu Stok'!$B$2),"")</f>
        <v/>
      </c>
      <c r="L673"/>
    </row>
    <row r="674" spans="1:12" ht="14.5" x14ac:dyDescent="0.35">
      <c r="A674" s="2" t="s">
        <v>1151</v>
      </c>
      <c r="B674" s="5">
        <f>IF(LEFT(tbl_transaction[[#This Row],[Reference Number]],2)="GR",VLOOKUP(tbl_transaction[[#This Row],[Reference Number]],barang_masuk[],2,FALSE),IF(LEFT(tbl_transaction[[#This Row],[Reference Number]],2)="DO",VLOOKUP(tbl_transaction[[#This Row],[Reference Number]],barang_keluar[],2,FALSE),""))</f>
        <v>46030</v>
      </c>
      <c r="C674" t="str">
        <f t="shared" si="10"/>
        <v>Inbound</v>
      </c>
      <c r="D674" t="str">
        <f>IF(tbl_transaction[[#This Row],[Type]]="Inbound",VLOOKUP(tbl_transaction[[#This Row],[Reference Number]],barang_masuk[],4,FALSE),IF(tbl_transaction[[#This Row],[Type]]="Outbound",VLOOKUP(tbl_transaction[[#This Row],[Reference Number]],barang_keluar[],4,FALSE),""))</f>
        <v>INS021</v>
      </c>
      <c r="E674" t="str">
        <f>IF(tbl_transaction[[#This Row],[Type]]="Inbound",VLOOKUP(tbl_transaction[[#This Row],[Reference Number]],barang_masuk[],5,FALSE),IF(tbl_transaction[[#This Row],[Type]]="Outbound",VLOOKUP(tbl_transaction[[#This Row],[Reference Number]],barang_keluar[],5,FALSE),""))</f>
        <v>Sarimi Instant Food Variant 21</v>
      </c>
      <c r="F674">
        <f>IF(tbl_transaction[[#This Row],[Type]]="Inbound",VLOOKUP(tbl_transaction[[#This Row],[Reference Number]],barang_masuk[],6,FALSE),IF(tbl_transaction[[#This Row],[Type]]="Outbound",VLOOKUP(tbl_transaction[[#This Row],[Reference Number]],barang_keluar[],6,FALSE),""))</f>
        <v>200</v>
      </c>
      <c r="G674" t="str">
        <f>IF(tbl_transaction[[#This Row],[Type]]="Inbound",VLOOKUP(tbl_transaction[[#This Row],[Reference Number]],barang_masuk[],7,FALSE),IF(tbl_transaction[[#This Row],[Type]]="Outbound",VLOOKUP(tbl_transaction[[#This Row],[Reference Number]],barang_keluar[],7,FALSE),""))</f>
        <v>Pack</v>
      </c>
      <c r="H674" t="str">
        <f>IF(tbl_transaction[[#This Row],[Type]]="Inbound",VLOOKUP(tbl_transaction[[#This Row],[Reference Number]],barang_masuk[],3,FALSE),IF(tbl_transaction[[#This Row],[Type]]="Outbound",VLOOKUP(tbl_transaction[[#This Row],[Reference Number]],barang_keluar[],3,FALSE),""))</f>
        <v>PT Supplier 31</v>
      </c>
      <c r="I674" t="str">
        <f>IF(D674='Kartu Stok'!$B$2,COUNTIF($D$3:D674,'Kartu Stok'!$B$2),"")</f>
        <v/>
      </c>
      <c r="L674"/>
    </row>
    <row r="675" spans="1:12" ht="14.5" x14ac:dyDescent="0.35">
      <c r="A675" s="2" t="s">
        <v>1152</v>
      </c>
      <c r="B675" s="5">
        <f>IF(LEFT(tbl_transaction[[#This Row],[Reference Number]],2)="GR",VLOOKUP(tbl_transaction[[#This Row],[Reference Number]],barang_masuk[],2,FALSE),IF(LEFT(tbl_transaction[[#This Row],[Reference Number]],2)="DO",VLOOKUP(tbl_transaction[[#This Row],[Reference Number]],barang_keluar[],2,FALSE),""))</f>
        <v>46166</v>
      </c>
      <c r="C675" t="str">
        <f t="shared" si="10"/>
        <v>Inbound</v>
      </c>
      <c r="D675" t="str">
        <f>IF(tbl_transaction[[#This Row],[Type]]="Inbound",VLOOKUP(tbl_transaction[[#This Row],[Reference Number]],barang_masuk[],4,FALSE),IF(tbl_transaction[[#This Row],[Type]]="Outbound",VLOOKUP(tbl_transaction[[#This Row],[Reference Number]],barang_keluar[],4,FALSE),""))</f>
        <v>SNK020</v>
      </c>
      <c r="E675" t="str">
        <f>IF(tbl_transaction[[#This Row],[Type]]="Inbound",VLOOKUP(tbl_transaction[[#This Row],[Reference Number]],barang_masuk[],5,FALSE),IF(tbl_transaction[[#This Row],[Type]]="Outbound",VLOOKUP(tbl_transaction[[#This Row],[Reference Number]],barang_keluar[],5,FALSE),""))</f>
        <v>Qtela Snack Variant 20</v>
      </c>
      <c r="F675">
        <f>IF(tbl_transaction[[#This Row],[Type]]="Inbound",VLOOKUP(tbl_transaction[[#This Row],[Reference Number]],barang_masuk[],6,FALSE),IF(tbl_transaction[[#This Row],[Type]]="Outbound",VLOOKUP(tbl_transaction[[#This Row],[Reference Number]],barang_keluar[],6,FALSE),""))</f>
        <v>200</v>
      </c>
      <c r="G675" t="str">
        <f>IF(tbl_transaction[[#This Row],[Type]]="Inbound",VLOOKUP(tbl_transaction[[#This Row],[Reference Number]],barang_masuk[],7,FALSE),IF(tbl_transaction[[#This Row],[Type]]="Outbound",VLOOKUP(tbl_transaction[[#This Row],[Reference Number]],barang_keluar[],7,FALSE),""))</f>
        <v>Pack</v>
      </c>
      <c r="H675" t="str">
        <f>IF(tbl_transaction[[#This Row],[Type]]="Inbound",VLOOKUP(tbl_transaction[[#This Row],[Reference Number]],barang_masuk[],3,FALSE),IF(tbl_transaction[[#This Row],[Type]]="Outbound",VLOOKUP(tbl_transaction[[#This Row],[Reference Number]],barang_keluar[],3,FALSE),""))</f>
        <v>PT Supplier 20</v>
      </c>
      <c r="I675" t="str">
        <f>IF(D675='Kartu Stok'!$B$2,COUNTIF($D$3:D675,'Kartu Stok'!$B$2),"")</f>
        <v/>
      </c>
      <c r="L675"/>
    </row>
    <row r="676" spans="1:12" ht="14.5" x14ac:dyDescent="0.35">
      <c r="A676" s="2" t="s">
        <v>1153</v>
      </c>
      <c r="B676" s="5">
        <f>IF(LEFT(tbl_transaction[[#This Row],[Reference Number]],2)="GR",VLOOKUP(tbl_transaction[[#This Row],[Reference Number]],barang_masuk[],2,FALSE),IF(LEFT(tbl_transaction[[#This Row],[Reference Number]],2)="DO",VLOOKUP(tbl_transaction[[#This Row],[Reference Number]],barang_keluar[],2,FALSE),""))</f>
        <v>46082</v>
      </c>
      <c r="C676" t="str">
        <f t="shared" si="10"/>
        <v>Inbound</v>
      </c>
      <c r="D676" t="str">
        <f>IF(tbl_transaction[[#This Row],[Type]]="Inbound",VLOOKUP(tbl_transaction[[#This Row],[Reference Number]],barang_masuk[],4,FALSE),IF(tbl_transaction[[#This Row],[Type]]="Outbound",VLOOKUP(tbl_transaction[[#This Row],[Reference Number]],barang_keluar[],4,FALSE),""))</f>
        <v>DAR015</v>
      </c>
      <c r="E676" t="str">
        <f>IF(tbl_transaction[[#This Row],[Type]]="Inbound",VLOOKUP(tbl_transaction[[#This Row],[Reference Number]],barang_masuk[],5,FALSE),IF(tbl_transaction[[#This Row],[Type]]="Outbound",VLOOKUP(tbl_transaction[[#This Row],[Reference Number]],barang_keluar[],5,FALSE),""))</f>
        <v>Ultra Milk Dairy Variant 15</v>
      </c>
      <c r="F676">
        <f>IF(tbl_transaction[[#This Row],[Type]]="Inbound",VLOOKUP(tbl_transaction[[#This Row],[Reference Number]],barang_masuk[],6,FALSE),IF(tbl_transaction[[#This Row],[Type]]="Outbound",VLOOKUP(tbl_transaction[[#This Row],[Reference Number]],barang_keluar[],6,FALSE),""))</f>
        <v>80</v>
      </c>
      <c r="G676" t="str">
        <f>IF(tbl_transaction[[#This Row],[Type]]="Inbound",VLOOKUP(tbl_transaction[[#This Row],[Reference Number]],barang_masuk[],7,FALSE),IF(tbl_transaction[[#This Row],[Type]]="Outbound",VLOOKUP(tbl_transaction[[#This Row],[Reference Number]],barang_keluar[],7,FALSE),""))</f>
        <v>Box</v>
      </c>
      <c r="H676" t="str">
        <f>IF(tbl_transaction[[#This Row],[Type]]="Inbound",VLOOKUP(tbl_transaction[[#This Row],[Reference Number]],barang_masuk[],3,FALSE),IF(tbl_transaction[[#This Row],[Type]]="Outbound",VLOOKUP(tbl_transaction[[#This Row],[Reference Number]],barang_keluar[],3,FALSE),""))</f>
        <v>PT Supplier 10</v>
      </c>
      <c r="I676" t="str">
        <f>IF(D676='Kartu Stok'!$B$2,COUNTIF($D$3:D676,'Kartu Stok'!$B$2),"")</f>
        <v/>
      </c>
      <c r="L676"/>
    </row>
    <row r="677" spans="1:12" ht="14.5" x14ac:dyDescent="0.35">
      <c r="A677" s="2" t="s">
        <v>1154</v>
      </c>
      <c r="B677" s="5">
        <f>IF(LEFT(tbl_transaction[[#This Row],[Reference Number]],2)="GR",VLOOKUP(tbl_transaction[[#This Row],[Reference Number]],barang_masuk[],2,FALSE),IF(LEFT(tbl_transaction[[#This Row],[Reference Number]],2)="DO",VLOOKUP(tbl_transaction[[#This Row],[Reference Number]],barang_keluar[],2,FALSE),""))</f>
        <v>46054</v>
      </c>
      <c r="C677" t="str">
        <f t="shared" si="10"/>
        <v>Inbound</v>
      </c>
      <c r="D677" t="str">
        <f>IF(tbl_transaction[[#This Row],[Type]]="Inbound",VLOOKUP(tbl_transaction[[#This Row],[Reference Number]],barang_masuk[],4,FALSE),IF(tbl_transaction[[#This Row],[Type]]="Outbound",VLOOKUP(tbl_transaction[[#This Row],[Reference Number]],barang_keluar[],4,FALSE),""))</f>
        <v>SNK006</v>
      </c>
      <c r="E677" t="str">
        <f>IF(tbl_transaction[[#This Row],[Type]]="Inbound",VLOOKUP(tbl_transaction[[#This Row],[Reference Number]],barang_masuk[],5,FALSE),IF(tbl_transaction[[#This Row],[Type]]="Outbound",VLOOKUP(tbl_transaction[[#This Row],[Reference Number]],barang_keluar[],5,FALSE),""))</f>
        <v>Taro Snack Variant 6</v>
      </c>
      <c r="F677">
        <f>IF(tbl_transaction[[#This Row],[Type]]="Inbound",VLOOKUP(tbl_transaction[[#This Row],[Reference Number]],barang_masuk[],6,FALSE),IF(tbl_transaction[[#This Row],[Type]]="Outbound",VLOOKUP(tbl_transaction[[#This Row],[Reference Number]],barang_keluar[],6,FALSE),""))</f>
        <v>30</v>
      </c>
      <c r="G677" t="str">
        <f>IF(tbl_transaction[[#This Row],[Type]]="Inbound",VLOOKUP(tbl_transaction[[#This Row],[Reference Number]],barang_masuk[],7,FALSE),IF(tbl_transaction[[#This Row],[Type]]="Outbound",VLOOKUP(tbl_transaction[[#This Row],[Reference Number]],barang_keluar[],7,FALSE),""))</f>
        <v>Pack</v>
      </c>
      <c r="H677" t="str">
        <f>IF(tbl_transaction[[#This Row],[Type]]="Inbound",VLOOKUP(tbl_transaction[[#This Row],[Reference Number]],barang_masuk[],3,FALSE),IF(tbl_transaction[[#This Row],[Type]]="Outbound",VLOOKUP(tbl_transaction[[#This Row],[Reference Number]],barang_keluar[],3,FALSE),""))</f>
        <v>PT Supplier 29</v>
      </c>
      <c r="I677" t="str">
        <f>IF(D677='Kartu Stok'!$B$2,COUNTIF($D$3:D677,'Kartu Stok'!$B$2),"")</f>
        <v/>
      </c>
      <c r="L677"/>
    </row>
    <row r="678" spans="1:12" ht="14.5" x14ac:dyDescent="0.35">
      <c r="A678" s="2" t="s">
        <v>1155</v>
      </c>
      <c r="B678" s="5">
        <f>IF(LEFT(tbl_transaction[[#This Row],[Reference Number]],2)="GR",VLOOKUP(tbl_transaction[[#This Row],[Reference Number]],barang_masuk[],2,FALSE),IF(LEFT(tbl_transaction[[#This Row],[Reference Number]],2)="DO",VLOOKUP(tbl_transaction[[#This Row],[Reference Number]],barang_keluar[],2,FALSE),""))</f>
        <v>46088</v>
      </c>
      <c r="C678" t="str">
        <f t="shared" si="10"/>
        <v>Inbound</v>
      </c>
      <c r="D678" t="str">
        <f>IF(tbl_transaction[[#This Row],[Type]]="Inbound",VLOOKUP(tbl_transaction[[#This Row],[Reference Number]],barang_masuk[],4,FALSE),IF(tbl_transaction[[#This Row],[Type]]="Outbound",VLOOKUP(tbl_transaction[[#This Row],[Reference Number]],barang_keluar[],4,FALSE),""))</f>
        <v>HOM009</v>
      </c>
      <c r="E678" t="str">
        <f>IF(tbl_transaction[[#This Row],[Type]]="Inbound",VLOOKUP(tbl_transaction[[#This Row],[Reference Number]],barang_masuk[],5,FALSE),IF(tbl_transaction[[#This Row],[Type]]="Outbound",VLOOKUP(tbl_transaction[[#This Row],[Reference Number]],barang_keluar[],5,FALSE),""))</f>
        <v>Molto Home Care Variant 9</v>
      </c>
      <c r="F678">
        <f>IF(tbl_transaction[[#This Row],[Type]]="Inbound",VLOOKUP(tbl_transaction[[#This Row],[Reference Number]],barang_masuk[],6,FALSE),IF(tbl_transaction[[#This Row],[Type]]="Outbound",VLOOKUP(tbl_transaction[[#This Row],[Reference Number]],barang_keluar[],6,FALSE),""))</f>
        <v>80</v>
      </c>
      <c r="G678" t="str">
        <f>IF(tbl_transaction[[#This Row],[Type]]="Inbound",VLOOKUP(tbl_transaction[[#This Row],[Reference Number]],barang_masuk[],7,FALSE),IF(tbl_transaction[[#This Row],[Type]]="Outbound",VLOOKUP(tbl_transaction[[#This Row],[Reference Number]],barang_keluar[],7,FALSE),""))</f>
        <v>Pack</v>
      </c>
      <c r="H678" t="str">
        <f>IF(tbl_transaction[[#This Row],[Type]]="Inbound",VLOOKUP(tbl_transaction[[#This Row],[Reference Number]],barang_masuk[],3,FALSE),IF(tbl_transaction[[#This Row],[Type]]="Outbound",VLOOKUP(tbl_transaction[[#This Row],[Reference Number]],barang_keluar[],3,FALSE),""))</f>
        <v>PT Supplier 06</v>
      </c>
      <c r="I678" t="str">
        <f>IF(D678='Kartu Stok'!$B$2,COUNTIF($D$3:D678,'Kartu Stok'!$B$2),"")</f>
        <v/>
      </c>
      <c r="L678"/>
    </row>
    <row r="679" spans="1:12" ht="14.5" x14ac:dyDescent="0.35">
      <c r="A679" s="2" t="s">
        <v>1156</v>
      </c>
      <c r="B679" s="5">
        <f>IF(LEFT(tbl_transaction[[#This Row],[Reference Number]],2)="GR",VLOOKUP(tbl_transaction[[#This Row],[Reference Number]],barang_masuk[],2,FALSE),IF(LEFT(tbl_transaction[[#This Row],[Reference Number]],2)="DO",VLOOKUP(tbl_transaction[[#This Row],[Reference Number]],barang_keluar[],2,FALSE),""))</f>
        <v>46093</v>
      </c>
      <c r="C679" t="str">
        <f t="shared" si="10"/>
        <v>Inbound</v>
      </c>
      <c r="D679" t="str">
        <f>IF(tbl_transaction[[#This Row],[Type]]="Inbound",VLOOKUP(tbl_transaction[[#This Row],[Reference Number]],barang_masuk[],4,FALSE),IF(tbl_transaction[[#This Row],[Type]]="Outbound",VLOOKUP(tbl_transaction[[#This Row],[Reference Number]],barang_keluar[],4,FALSE),""))</f>
        <v>BEV015</v>
      </c>
      <c r="E679" t="str">
        <f>IF(tbl_transaction[[#This Row],[Type]]="Inbound",VLOOKUP(tbl_transaction[[#This Row],[Reference Number]],barang_masuk[],5,FALSE),IF(tbl_transaction[[#This Row],[Type]]="Outbound",VLOOKUP(tbl_transaction[[#This Row],[Reference Number]],barang_keluar[],5,FALSE),""))</f>
        <v>Aqua Beverage Variant 15</v>
      </c>
      <c r="F679">
        <f>IF(tbl_transaction[[#This Row],[Type]]="Inbound",VLOOKUP(tbl_transaction[[#This Row],[Reference Number]],barang_masuk[],6,FALSE),IF(tbl_transaction[[#This Row],[Type]]="Outbound",VLOOKUP(tbl_transaction[[#This Row],[Reference Number]],barang_keluar[],6,FALSE),""))</f>
        <v>80</v>
      </c>
      <c r="G679" t="str">
        <f>IF(tbl_transaction[[#This Row],[Type]]="Inbound",VLOOKUP(tbl_transaction[[#This Row],[Reference Number]],barang_masuk[],7,FALSE),IF(tbl_transaction[[#This Row],[Type]]="Outbound",VLOOKUP(tbl_transaction[[#This Row],[Reference Number]],barang_keluar[],7,FALSE),""))</f>
        <v>Bottle</v>
      </c>
      <c r="H679" t="str">
        <f>IF(tbl_transaction[[#This Row],[Type]]="Inbound",VLOOKUP(tbl_transaction[[#This Row],[Reference Number]],barang_masuk[],3,FALSE),IF(tbl_transaction[[#This Row],[Type]]="Outbound",VLOOKUP(tbl_transaction[[#This Row],[Reference Number]],barang_keluar[],3,FALSE),""))</f>
        <v>PT Supplier 13</v>
      </c>
      <c r="I679" t="str">
        <f>IF(D679='Kartu Stok'!$B$2,COUNTIF($D$3:D679,'Kartu Stok'!$B$2),"")</f>
        <v/>
      </c>
      <c r="L679"/>
    </row>
    <row r="680" spans="1:12" ht="14.5" x14ac:dyDescent="0.35">
      <c r="A680" s="2" t="s">
        <v>1157</v>
      </c>
      <c r="B680" s="5">
        <f>IF(LEFT(tbl_transaction[[#This Row],[Reference Number]],2)="GR",VLOOKUP(tbl_transaction[[#This Row],[Reference Number]],barang_masuk[],2,FALSE),IF(LEFT(tbl_transaction[[#This Row],[Reference Number]],2)="DO",VLOOKUP(tbl_transaction[[#This Row],[Reference Number]],barang_keluar[],2,FALSE),""))</f>
        <v>46200</v>
      </c>
      <c r="C680" t="str">
        <f t="shared" si="10"/>
        <v>Inbound</v>
      </c>
      <c r="D680" t="str">
        <f>IF(tbl_transaction[[#This Row],[Type]]="Inbound",VLOOKUP(tbl_transaction[[#This Row],[Reference Number]],barang_masuk[],4,FALSE),IF(tbl_transaction[[#This Row],[Type]]="Outbound",VLOOKUP(tbl_transaction[[#This Row],[Reference Number]],barang_keluar[],4,FALSE),""))</f>
        <v>HOM030</v>
      </c>
      <c r="E680" t="str">
        <f>IF(tbl_transaction[[#This Row],[Type]]="Inbound",VLOOKUP(tbl_transaction[[#This Row],[Reference Number]],barang_masuk[],5,FALSE),IF(tbl_transaction[[#This Row],[Type]]="Outbound",VLOOKUP(tbl_transaction[[#This Row],[Reference Number]],barang_keluar[],5,FALSE),""))</f>
        <v>Molto Home Care Variant 30</v>
      </c>
      <c r="F680">
        <f>IF(tbl_transaction[[#This Row],[Type]]="Inbound",VLOOKUP(tbl_transaction[[#This Row],[Reference Number]],barang_masuk[],6,FALSE),IF(tbl_transaction[[#This Row],[Type]]="Outbound",VLOOKUP(tbl_transaction[[#This Row],[Reference Number]],barang_keluar[],6,FALSE),""))</f>
        <v>100</v>
      </c>
      <c r="G680" t="str">
        <f>IF(tbl_transaction[[#This Row],[Type]]="Inbound",VLOOKUP(tbl_transaction[[#This Row],[Reference Number]],barang_masuk[],7,FALSE),IF(tbl_transaction[[#This Row],[Type]]="Outbound",VLOOKUP(tbl_transaction[[#This Row],[Reference Number]],barang_keluar[],7,FALSE),""))</f>
        <v>Pack</v>
      </c>
      <c r="H680" t="str">
        <f>IF(tbl_transaction[[#This Row],[Type]]="Inbound",VLOOKUP(tbl_transaction[[#This Row],[Reference Number]],barang_masuk[],3,FALSE),IF(tbl_transaction[[#This Row],[Type]]="Outbound",VLOOKUP(tbl_transaction[[#This Row],[Reference Number]],barang_keluar[],3,FALSE),""))</f>
        <v>PT Supplier 29</v>
      </c>
      <c r="I680" t="str">
        <f>IF(D680='Kartu Stok'!$B$2,COUNTIF($D$3:D680,'Kartu Stok'!$B$2),"")</f>
        <v/>
      </c>
      <c r="L680"/>
    </row>
    <row r="681" spans="1:12" ht="14.5" x14ac:dyDescent="0.35">
      <c r="A681" s="2" t="s">
        <v>1158</v>
      </c>
      <c r="B681" s="5">
        <f>IF(LEFT(tbl_transaction[[#This Row],[Reference Number]],2)="GR",VLOOKUP(tbl_transaction[[#This Row],[Reference Number]],barang_masuk[],2,FALSE),IF(LEFT(tbl_transaction[[#This Row],[Reference Number]],2)="DO",VLOOKUP(tbl_transaction[[#This Row],[Reference Number]],barang_keluar[],2,FALSE),""))</f>
        <v>46188</v>
      </c>
      <c r="C681" t="str">
        <f t="shared" si="10"/>
        <v>Inbound</v>
      </c>
      <c r="D681" t="str">
        <f>IF(tbl_transaction[[#This Row],[Type]]="Inbound",VLOOKUP(tbl_transaction[[#This Row],[Reference Number]],barang_masuk[],4,FALSE),IF(tbl_transaction[[#This Row],[Type]]="Outbound",VLOOKUP(tbl_transaction[[#This Row],[Reference Number]],barang_keluar[],4,FALSE),""))</f>
        <v>HOM024</v>
      </c>
      <c r="E681" t="str">
        <f>IF(tbl_transaction[[#This Row],[Type]]="Inbound",VLOOKUP(tbl_transaction[[#This Row],[Reference Number]],barang_masuk[],5,FALSE),IF(tbl_transaction[[#This Row],[Type]]="Outbound",VLOOKUP(tbl_transaction[[#This Row],[Reference Number]],barang_keluar[],5,FALSE),""))</f>
        <v>Sunlight Home Care Variant 24</v>
      </c>
      <c r="F681">
        <f>IF(tbl_transaction[[#This Row],[Type]]="Inbound",VLOOKUP(tbl_transaction[[#This Row],[Reference Number]],barang_masuk[],6,FALSE),IF(tbl_transaction[[#This Row],[Type]]="Outbound",VLOOKUP(tbl_transaction[[#This Row],[Reference Number]],barang_keluar[],6,FALSE),""))</f>
        <v>20</v>
      </c>
      <c r="G681" t="str">
        <f>IF(tbl_transaction[[#This Row],[Type]]="Inbound",VLOOKUP(tbl_transaction[[#This Row],[Reference Number]],barang_masuk[],7,FALSE),IF(tbl_transaction[[#This Row],[Type]]="Outbound",VLOOKUP(tbl_transaction[[#This Row],[Reference Number]],barang_keluar[],7,FALSE),""))</f>
        <v>Pack</v>
      </c>
      <c r="H681" t="str">
        <f>IF(tbl_transaction[[#This Row],[Type]]="Inbound",VLOOKUP(tbl_transaction[[#This Row],[Reference Number]],barang_masuk[],3,FALSE),IF(tbl_transaction[[#This Row],[Type]]="Outbound",VLOOKUP(tbl_transaction[[#This Row],[Reference Number]],barang_keluar[],3,FALSE),""))</f>
        <v>PT Supplier 21</v>
      </c>
      <c r="I681" t="str">
        <f>IF(D681='Kartu Stok'!$B$2,COUNTIF($D$3:D681,'Kartu Stok'!$B$2),"")</f>
        <v/>
      </c>
      <c r="L681"/>
    </row>
    <row r="682" spans="1:12" ht="14.5" x14ac:dyDescent="0.35">
      <c r="A682" s="2" t="s">
        <v>1159</v>
      </c>
      <c r="B682" s="5">
        <f>IF(LEFT(tbl_transaction[[#This Row],[Reference Number]],2)="GR",VLOOKUP(tbl_transaction[[#This Row],[Reference Number]],barang_masuk[],2,FALSE),IF(LEFT(tbl_transaction[[#This Row],[Reference Number]],2)="DO",VLOOKUP(tbl_transaction[[#This Row],[Reference Number]],barang_keluar[],2,FALSE),""))</f>
        <v>46125</v>
      </c>
      <c r="C682" t="str">
        <f t="shared" si="10"/>
        <v>Inbound</v>
      </c>
      <c r="D682" t="str">
        <f>IF(tbl_transaction[[#This Row],[Type]]="Inbound",VLOOKUP(tbl_transaction[[#This Row],[Reference Number]],barang_masuk[],4,FALSE),IF(tbl_transaction[[#This Row],[Type]]="Outbound",VLOOKUP(tbl_transaction[[#This Row],[Reference Number]],barang_keluar[],4,FALSE),""))</f>
        <v>SNK007</v>
      </c>
      <c r="E682" t="str">
        <f>IF(tbl_transaction[[#This Row],[Type]]="Inbound",VLOOKUP(tbl_transaction[[#This Row],[Reference Number]],barang_masuk[],5,FALSE),IF(tbl_transaction[[#This Row],[Type]]="Outbound",VLOOKUP(tbl_transaction[[#This Row],[Reference Number]],barang_keluar[],5,FALSE),""))</f>
        <v>Chitato Snack Variant 7</v>
      </c>
      <c r="F682">
        <f>IF(tbl_transaction[[#This Row],[Type]]="Inbound",VLOOKUP(tbl_transaction[[#This Row],[Reference Number]],barang_masuk[],6,FALSE),IF(tbl_transaction[[#This Row],[Type]]="Outbound",VLOOKUP(tbl_transaction[[#This Row],[Reference Number]],barang_keluar[],6,FALSE),""))</f>
        <v>30</v>
      </c>
      <c r="G682" t="str">
        <f>IF(tbl_transaction[[#This Row],[Type]]="Inbound",VLOOKUP(tbl_transaction[[#This Row],[Reference Number]],barang_masuk[],7,FALSE),IF(tbl_transaction[[#This Row],[Type]]="Outbound",VLOOKUP(tbl_transaction[[#This Row],[Reference Number]],barang_keluar[],7,FALSE),""))</f>
        <v>Pack</v>
      </c>
      <c r="H682" t="str">
        <f>IF(tbl_transaction[[#This Row],[Type]]="Inbound",VLOOKUP(tbl_transaction[[#This Row],[Reference Number]],barang_masuk[],3,FALSE),IF(tbl_transaction[[#This Row],[Type]]="Outbound",VLOOKUP(tbl_transaction[[#This Row],[Reference Number]],barang_keluar[],3,FALSE),""))</f>
        <v>PT Supplier 22</v>
      </c>
      <c r="I682" t="str">
        <f>IF(D682='Kartu Stok'!$B$2,COUNTIF($D$3:D682,'Kartu Stok'!$B$2),"")</f>
        <v/>
      </c>
      <c r="L682"/>
    </row>
    <row r="683" spans="1:12" ht="14.5" x14ac:dyDescent="0.35">
      <c r="A683" s="2" t="s">
        <v>1160</v>
      </c>
      <c r="B683" s="5">
        <f>IF(LEFT(tbl_transaction[[#This Row],[Reference Number]],2)="GR",VLOOKUP(tbl_transaction[[#This Row],[Reference Number]],barang_masuk[],2,FALSE),IF(LEFT(tbl_transaction[[#This Row],[Reference Number]],2)="DO",VLOOKUP(tbl_transaction[[#This Row],[Reference Number]],barang_keluar[],2,FALSE),""))</f>
        <v>46115</v>
      </c>
      <c r="C683" t="str">
        <f t="shared" si="10"/>
        <v>Inbound</v>
      </c>
      <c r="D683" t="str">
        <f>IF(tbl_transaction[[#This Row],[Type]]="Inbound",VLOOKUP(tbl_transaction[[#This Row],[Reference Number]],barang_masuk[],4,FALSE),IF(tbl_transaction[[#This Row],[Type]]="Outbound",VLOOKUP(tbl_transaction[[#This Row],[Reference Number]],barang_keluar[],4,FALSE),""))</f>
        <v>DAR008</v>
      </c>
      <c r="E683" t="str">
        <f>IF(tbl_transaction[[#This Row],[Type]]="Inbound",VLOOKUP(tbl_transaction[[#This Row],[Reference Number]],barang_masuk[],5,FALSE),IF(tbl_transaction[[#This Row],[Type]]="Outbound",VLOOKUP(tbl_transaction[[#This Row],[Reference Number]],barang_keluar[],5,FALSE),""))</f>
        <v>Indomilk Dairy Variant 8</v>
      </c>
      <c r="F683">
        <f>IF(tbl_transaction[[#This Row],[Type]]="Inbound",VLOOKUP(tbl_transaction[[#This Row],[Reference Number]],barang_masuk[],6,FALSE),IF(tbl_transaction[[#This Row],[Type]]="Outbound",VLOOKUP(tbl_transaction[[#This Row],[Reference Number]],barang_keluar[],6,FALSE),""))</f>
        <v>100</v>
      </c>
      <c r="G683" t="str">
        <f>IF(tbl_transaction[[#This Row],[Type]]="Inbound",VLOOKUP(tbl_transaction[[#This Row],[Reference Number]],barang_masuk[],7,FALSE),IF(tbl_transaction[[#This Row],[Type]]="Outbound",VLOOKUP(tbl_transaction[[#This Row],[Reference Number]],barang_keluar[],7,FALSE),""))</f>
        <v>Box</v>
      </c>
      <c r="H683" t="str">
        <f>IF(tbl_transaction[[#This Row],[Type]]="Inbound",VLOOKUP(tbl_transaction[[#This Row],[Reference Number]],barang_masuk[],3,FALSE),IF(tbl_transaction[[#This Row],[Type]]="Outbound",VLOOKUP(tbl_transaction[[#This Row],[Reference Number]],barang_keluar[],3,FALSE),""))</f>
        <v>PT Supplier 05</v>
      </c>
      <c r="I683" t="str">
        <f>IF(D683='Kartu Stok'!$B$2,COUNTIF($D$3:D683,'Kartu Stok'!$B$2),"")</f>
        <v/>
      </c>
      <c r="L683"/>
    </row>
    <row r="684" spans="1:12" ht="14.5" x14ac:dyDescent="0.35">
      <c r="A684" s="2" t="s">
        <v>1161</v>
      </c>
      <c r="B684" s="5">
        <f>IF(LEFT(tbl_transaction[[#This Row],[Reference Number]],2)="GR",VLOOKUP(tbl_transaction[[#This Row],[Reference Number]],barang_masuk[],2,FALSE),IF(LEFT(tbl_transaction[[#This Row],[Reference Number]],2)="DO",VLOOKUP(tbl_transaction[[#This Row],[Reference Number]],barang_keluar[],2,FALSE),""))</f>
        <v>46108</v>
      </c>
      <c r="C684" t="str">
        <f t="shared" si="10"/>
        <v>Inbound</v>
      </c>
      <c r="D684" t="str">
        <f>IF(tbl_transaction[[#This Row],[Type]]="Inbound",VLOOKUP(tbl_transaction[[#This Row],[Reference Number]],barang_masuk[],4,FALSE),IF(tbl_transaction[[#This Row],[Type]]="Outbound",VLOOKUP(tbl_transaction[[#This Row],[Reference Number]],barang_keluar[],4,FALSE),""))</f>
        <v>BAB001</v>
      </c>
      <c r="E684" t="str">
        <f>IF(tbl_transaction[[#This Row],[Type]]="Inbound",VLOOKUP(tbl_transaction[[#This Row],[Reference Number]],barang_masuk[],5,FALSE),IF(tbl_transaction[[#This Row],[Type]]="Outbound",VLOOKUP(tbl_transaction[[#This Row],[Reference Number]],barang_keluar[],5,FALSE),""))</f>
        <v>MamyPoko Baby Care Variant 1</v>
      </c>
      <c r="F684">
        <f>IF(tbl_transaction[[#This Row],[Type]]="Inbound",VLOOKUP(tbl_transaction[[#This Row],[Reference Number]],barang_masuk[],6,FALSE),IF(tbl_transaction[[#This Row],[Type]]="Outbound",VLOOKUP(tbl_transaction[[#This Row],[Reference Number]],barang_keluar[],6,FALSE),""))</f>
        <v>60</v>
      </c>
      <c r="G684" t="str">
        <f>IF(tbl_transaction[[#This Row],[Type]]="Inbound",VLOOKUP(tbl_transaction[[#This Row],[Reference Number]],barang_masuk[],7,FALSE),IF(tbl_transaction[[#This Row],[Type]]="Outbound",VLOOKUP(tbl_transaction[[#This Row],[Reference Number]],barang_keluar[],7,FALSE),""))</f>
        <v>Pack</v>
      </c>
      <c r="H684" t="str">
        <f>IF(tbl_transaction[[#This Row],[Type]]="Inbound",VLOOKUP(tbl_transaction[[#This Row],[Reference Number]],barang_masuk[],3,FALSE),IF(tbl_transaction[[#This Row],[Type]]="Outbound",VLOOKUP(tbl_transaction[[#This Row],[Reference Number]],barang_keluar[],3,FALSE),""))</f>
        <v>PT Supplier 15</v>
      </c>
      <c r="I684" t="str">
        <f>IF(D684='Kartu Stok'!$B$2,COUNTIF($D$3:D684,'Kartu Stok'!$B$2),"")</f>
        <v/>
      </c>
      <c r="L684"/>
    </row>
    <row r="685" spans="1:12" ht="14.5" x14ac:dyDescent="0.35">
      <c r="A685" s="2" t="s">
        <v>1162</v>
      </c>
      <c r="B685" s="5">
        <f>IF(LEFT(tbl_transaction[[#This Row],[Reference Number]],2)="GR",VLOOKUP(tbl_transaction[[#This Row],[Reference Number]],barang_masuk[],2,FALSE),IF(LEFT(tbl_transaction[[#This Row],[Reference Number]],2)="DO",VLOOKUP(tbl_transaction[[#This Row],[Reference Number]],barang_keluar[],2,FALSE),""))</f>
        <v>46130</v>
      </c>
      <c r="C685" t="str">
        <f t="shared" si="10"/>
        <v>Inbound</v>
      </c>
      <c r="D685" t="str">
        <f>IF(tbl_transaction[[#This Row],[Type]]="Inbound",VLOOKUP(tbl_transaction[[#This Row],[Reference Number]],barang_masuk[],4,FALSE),IF(tbl_transaction[[#This Row],[Type]]="Outbound",VLOOKUP(tbl_transaction[[#This Row],[Reference Number]],barang_keluar[],4,FALSE),""))</f>
        <v>HOM004</v>
      </c>
      <c r="E685" t="str">
        <f>IF(tbl_transaction[[#This Row],[Type]]="Inbound",VLOOKUP(tbl_transaction[[#This Row],[Reference Number]],barang_masuk[],5,FALSE),IF(tbl_transaction[[#This Row],[Type]]="Outbound",VLOOKUP(tbl_transaction[[#This Row],[Reference Number]],barang_keluar[],5,FALSE),""))</f>
        <v>Molto Home Care Variant 4</v>
      </c>
      <c r="F685">
        <f>IF(tbl_transaction[[#This Row],[Type]]="Inbound",VLOOKUP(tbl_transaction[[#This Row],[Reference Number]],barang_masuk[],6,FALSE),IF(tbl_transaction[[#This Row],[Type]]="Outbound",VLOOKUP(tbl_transaction[[#This Row],[Reference Number]],barang_keluar[],6,FALSE),""))</f>
        <v>30</v>
      </c>
      <c r="G685" t="str">
        <f>IF(tbl_transaction[[#This Row],[Type]]="Inbound",VLOOKUP(tbl_transaction[[#This Row],[Reference Number]],barang_masuk[],7,FALSE),IF(tbl_transaction[[#This Row],[Type]]="Outbound",VLOOKUP(tbl_transaction[[#This Row],[Reference Number]],barang_keluar[],7,FALSE),""))</f>
        <v>Pack</v>
      </c>
      <c r="H685" t="str">
        <f>IF(tbl_transaction[[#This Row],[Type]]="Inbound",VLOOKUP(tbl_transaction[[#This Row],[Reference Number]],barang_masuk[],3,FALSE),IF(tbl_transaction[[#This Row],[Type]]="Outbound",VLOOKUP(tbl_transaction[[#This Row],[Reference Number]],barang_keluar[],3,FALSE),""))</f>
        <v>PT Supplier 11</v>
      </c>
      <c r="I685" t="str">
        <f>IF(D685='Kartu Stok'!$B$2,COUNTIF($D$3:D685,'Kartu Stok'!$B$2),"")</f>
        <v/>
      </c>
      <c r="L685"/>
    </row>
    <row r="686" spans="1:12" ht="14.5" x14ac:dyDescent="0.35">
      <c r="A686" s="2" t="s">
        <v>1163</v>
      </c>
      <c r="B686" s="5">
        <f>IF(LEFT(tbl_transaction[[#This Row],[Reference Number]],2)="GR",VLOOKUP(tbl_transaction[[#This Row],[Reference Number]],barang_masuk[],2,FALSE),IF(LEFT(tbl_transaction[[#This Row],[Reference Number]],2)="DO",VLOOKUP(tbl_transaction[[#This Row],[Reference Number]],barang_keluar[],2,FALSE),""))</f>
        <v>46044</v>
      </c>
      <c r="C686" t="str">
        <f t="shared" si="10"/>
        <v>Inbound</v>
      </c>
      <c r="D686" t="str">
        <f>IF(tbl_transaction[[#This Row],[Type]]="Inbound",VLOOKUP(tbl_transaction[[#This Row],[Reference Number]],barang_masuk[],4,FALSE),IF(tbl_transaction[[#This Row],[Type]]="Outbound",VLOOKUP(tbl_transaction[[#This Row],[Reference Number]],barang_keluar[],4,FALSE),""))</f>
        <v>SNK024</v>
      </c>
      <c r="E686" t="str">
        <f>IF(tbl_transaction[[#This Row],[Type]]="Inbound",VLOOKUP(tbl_transaction[[#This Row],[Reference Number]],barang_masuk[],5,FALSE),IF(tbl_transaction[[#This Row],[Type]]="Outbound",VLOOKUP(tbl_transaction[[#This Row],[Reference Number]],barang_keluar[],5,FALSE),""))</f>
        <v>Chitato Snack Variant 24</v>
      </c>
      <c r="F686">
        <f>IF(tbl_transaction[[#This Row],[Type]]="Inbound",VLOOKUP(tbl_transaction[[#This Row],[Reference Number]],barang_masuk[],6,FALSE),IF(tbl_transaction[[#This Row],[Type]]="Outbound",VLOOKUP(tbl_transaction[[#This Row],[Reference Number]],barang_keluar[],6,FALSE),""))</f>
        <v>30</v>
      </c>
      <c r="G686" t="str">
        <f>IF(tbl_transaction[[#This Row],[Type]]="Inbound",VLOOKUP(tbl_transaction[[#This Row],[Reference Number]],barang_masuk[],7,FALSE),IF(tbl_transaction[[#This Row],[Type]]="Outbound",VLOOKUP(tbl_transaction[[#This Row],[Reference Number]],barang_keluar[],7,FALSE),""))</f>
        <v>Pack</v>
      </c>
      <c r="H686" t="str">
        <f>IF(tbl_transaction[[#This Row],[Type]]="Inbound",VLOOKUP(tbl_transaction[[#This Row],[Reference Number]],barang_masuk[],3,FALSE),IF(tbl_transaction[[#This Row],[Type]]="Outbound",VLOOKUP(tbl_transaction[[#This Row],[Reference Number]],barang_keluar[],3,FALSE),""))</f>
        <v>PT Supplier 24</v>
      </c>
      <c r="I686" t="str">
        <f>IF(D686='Kartu Stok'!$B$2,COUNTIF($D$3:D686,'Kartu Stok'!$B$2),"")</f>
        <v/>
      </c>
      <c r="L686"/>
    </row>
    <row r="687" spans="1:12" ht="14.5" x14ac:dyDescent="0.35">
      <c r="A687" s="2" t="s">
        <v>1164</v>
      </c>
      <c r="B687" s="5">
        <f>IF(LEFT(tbl_transaction[[#This Row],[Reference Number]],2)="GR",VLOOKUP(tbl_transaction[[#This Row],[Reference Number]],barang_masuk[],2,FALSE),IF(LEFT(tbl_transaction[[#This Row],[Reference Number]],2)="DO",VLOOKUP(tbl_transaction[[#This Row],[Reference Number]],barang_keluar[],2,FALSE),""))</f>
        <v>46099</v>
      </c>
      <c r="C687" t="str">
        <f t="shared" si="10"/>
        <v>Inbound</v>
      </c>
      <c r="D687" t="str">
        <f>IF(tbl_transaction[[#This Row],[Type]]="Inbound",VLOOKUP(tbl_transaction[[#This Row],[Reference Number]],barang_masuk[],4,FALSE),IF(tbl_transaction[[#This Row],[Type]]="Outbound",VLOOKUP(tbl_transaction[[#This Row],[Reference Number]],barang_keluar[],4,FALSE),""))</f>
        <v>SNK010</v>
      </c>
      <c r="E687" t="str">
        <f>IF(tbl_transaction[[#This Row],[Type]]="Inbound",VLOOKUP(tbl_transaction[[#This Row],[Reference Number]],barang_masuk[],5,FALSE),IF(tbl_transaction[[#This Row],[Type]]="Outbound",VLOOKUP(tbl_transaction[[#This Row],[Reference Number]],barang_keluar[],5,FALSE),""))</f>
        <v>Taro Snack Variant 10</v>
      </c>
      <c r="F687">
        <f>IF(tbl_transaction[[#This Row],[Type]]="Inbound",VLOOKUP(tbl_transaction[[#This Row],[Reference Number]],barang_masuk[],6,FALSE),IF(tbl_transaction[[#This Row],[Type]]="Outbound",VLOOKUP(tbl_transaction[[#This Row],[Reference Number]],barang_keluar[],6,FALSE),""))</f>
        <v>40</v>
      </c>
      <c r="G687" t="str">
        <f>IF(tbl_transaction[[#This Row],[Type]]="Inbound",VLOOKUP(tbl_transaction[[#This Row],[Reference Number]],barang_masuk[],7,FALSE),IF(tbl_transaction[[#This Row],[Type]]="Outbound",VLOOKUP(tbl_transaction[[#This Row],[Reference Number]],barang_keluar[],7,FALSE),""))</f>
        <v>Pack</v>
      </c>
      <c r="H687" t="str">
        <f>IF(tbl_transaction[[#This Row],[Type]]="Inbound",VLOOKUP(tbl_transaction[[#This Row],[Reference Number]],barang_masuk[],3,FALSE),IF(tbl_transaction[[#This Row],[Type]]="Outbound",VLOOKUP(tbl_transaction[[#This Row],[Reference Number]],barang_keluar[],3,FALSE),""))</f>
        <v>PT Supplier 34</v>
      </c>
      <c r="I687" t="str">
        <f>IF(D687='Kartu Stok'!$B$2,COUNTIF($D$3:D687,'Kartu Stok'!$B$2),"")</f>
        <v/>
      </c>
      <c r="L687"/>
    </row>
    <row r="688" spans="1:12" ht="14.5" x14ac:dyDescent="0.35">
      <c r="A688" s="2" t="s">
        <v>1165</v>
      </c>
      <c r="B688" s="5">
        <f>IF(LEFT(tbl_transaction[[#This Row],[Reference Number]],2)="GR",VLOOKUP(tbl_transaction[[#This Row],[Reference Number]],barang_masuk[],2,FALSE),IF(LEFT(tbl_transaction[[#This Row],[Reference Number]],2)="DO",VLOOKUP(tbl_transaction[[#This Row],[Reference Number]],barang_keluar[],2,FALSE),""))</f>
        <v>46117</v>
      </c>
      <c r="C688" t="str">
        <f t="shared" si="10"/>
        <v>Inbound</v>
      </c>
      <c r="D688" t="str">
        <f>IF(tbl_transaction[[#This Row],[Type]]="Inbound",VLOOKUP(tbl_transaction[[#This Row],[Reference Number]],barang_masuk[],4,FALSE),IF(tbl_transaction[[#This Row],[Type]]="Outbound",VLOOKUP(tbl_transaction[[#This Row],[Reference Number]],barang_keluar[],4,FALSE),""))</f>
        <v>SNK028</v>
      </c>
      <c r="E688" t="str">
        <f>IF(tbl_transaction[[#This Row],[Type]]="Inbound",VLOOKUP(tbl_transaction[[#This Row],[Reference Number]],barang_masuk[],5,FALSE),IF(tbl_transaction[[#This Row],[Type]]="Outbound",VLOOKUP(tbl_transaction[[#This Row],[Reference Number]],barang_keluar[],5,FALSE),""))</f>
        <v>Chitato Snack Variant 28</v>
      </c>
      <c r="F688">
        <f>IF(tbl_transaction[[#This Row],[Type]]="Inbound",VLOOKUP(tbl_transaction[[#This Row],[Reference Number]],barang_masuk[],6,FALSE),IF(tbl_transaction[[#This Row],[Type]]="Outbound",VLOOKUP(tbl_transaction[[#This Row],[Reference Number]],barang_keluar[],6,FALSE),""))</f>
        <v>150</v>
      </c>
      <c r="G688" t="str">
        <f>IF(tbl_transaction[[#This Row],[Type]]="Inbound",VLOOKUP(tbl_transaction[[#This Row],[Reference Number]],barang_masuk[],7,FALSE),IF(tbl_transaction[[#This Row],[Type]]="Outbound",VLOOKUP(tbl_transaction[[#This Row],[Reference Number]],barang_keluar[],7,FALSE),""))</f>
        <v>Pack</v>
      </c>
      <c r="H688" t="str">
        <f>IF(tbl_transaction[[#This Row],[Type]]="Inbound",VLOOKUP(tbl_transaction[[#This Row],[Reference Number]],barang_masuk[],3,FALSE),IF(tbl_transaction[[#This Row],[Type]]="Outbound",VLOOKUP(tbl_transaction[[#This Row],[Reference Number]],barang_keluar[],3,FALSE),""))</f>
        <v>PT Supplier 07</v>
      </c>
      <c r="I688" t="str">
        <f>IF(D688='Kartu Stok'!$B$2,COUNTIF($D$3:D688,'Kartu Stok'!$B$2),"")</f>
        <v/>
      </c>
      <c r="L688"/>
    </row>
    <row r="689" spans="1:12" ht="14.5" x14ac:dyDescent="0.35">
      <c r="A689" s="2" t="s">
        <v>1166</v>
      </c>
      <c r="B689" s="5">
        <f>IF(LEFT(tbl_transaction[[#This Row],[Reference Number]],2)="GR",VLOOKUP(tbl_transaction[[#This Row],[Reference Number]],barang_masuk[],2,FALSE),IF(LEFT(tbl_transaction[[#This Row],[Reference Number]],2)="DO",VLOOKUP(tbl_transaction[[#This Row],[Reference Number]],barang_keluar[],2,FALSE),""))</f>
        <v>46159</v>
      </c>
      <c r="C689" t="str">
        <f t="shared" si="10"/>
        <v>Inbound</v>
      </c>
      <c r="D689" t="str">
        <f>IF(tbl_transaction[[#This Row],[Type]]="Inbound",VLOOKUP(tbl_transaction[[#This Row],[Reference Number]],barang_masuk[],4,FALSE),IF(tbl_transaction[[#This Row],[Type]]="Outbound",VLOOKUP(tbl_transaction[[#This Row],[Reference Number]],barang_keluar[],4,FALSE),""))</f>
        <v>BEV031</v>
      </c>
      <c r="E689" t="str">
        <f>IF(tbl_transaction[[#This Row],[Type]]="Inbound",VLOOKUP(tbl_transaction[[#This Row],[Reference Number]],barang_masuk[],5,FALSE),IF(tbl_transaction[[#This Row],[Type]]="Outbound",VLOOKUP(tbl_transaction[[#This Row],[Reference Number]],barang_keluar[],5,FALSE),""))</f>
        <v>Sosro Beverage Variant 31</v>
      </c>
      <c r="F689">
        <f>IF(tbl_transaction[[#This Row],[Type]]="Inbound",VLOOKUP(tbl_transaction[[#This Row],[Reference Number]],barang_masuk[],6,FALSE),IF(tbl_transaction[[#This Row],[Type]]="Outbound",VLOOKUP(tbl_transaction[[#This Row],[Reference Number]],barang_keluar[],6,FALSE),""))</f>
        <v>100</v>
      </c>
      <c r="G689" t="str">
        <f>IF(tbl_transaction[[#This Row],[Type]]="Inbound",VLOOKUP(tbl_transaction[[#This Row],[Reference Number]],barang_masuk[],7,FALSE),IF(tbl_transaction[[#This Row],[Type]]="Outbound",VLOOKUP(tbl_transaction[[#This Row],[Reference Number]],barang_keluar[],7,FALSE),""))</f>
        <v>Bottle</v>
      </c>
      <c r="H689" t="str">
        <f>IF(tbl_transaction[[#This Row],[Type]]="Inbound",VLOOKUP(tbl_transaction[[#This Row],[Reference Number]],barang_masuk[],3,FALSE),IF(tbl_transaction[[#This Row],[Type]]="Outbound",VLOOKUP(tbl_transaction[[#This Row],[Reference Number]],barang_keluar[],3,FALSE),""))</f>
        <v>PT Supplier 24</v>
      </c>
      <c r="I689" t="str">
        <f>IF(D689='Kartu Stok'!$B$2,COUNTIF($D$3:D689,'Kartu Stok'!$B$2),"")</f>
        <v/>
      </c>
      <c r="L689"/>
    </row>
    <row r="690" spans="1:12" ht="14.5" x14ac:dyDescent="0.35">
      <c r="A690" s="2" t="s">
        <v>1167</v>
      </c>
      <c r="B690" s="5">
        <f>IF(LEFT(tbl_transaction[[#This Row],[Reference Number]],2)="GR",VLOOKUP(tbl_transaction[[#This Row],[Reference Number]],barang_masuk[],2,FALSE),IF(LEFT(tbl_transaction[[#This Row],[Reference Number]],2)="DO",VLOOKUP(tbl_transaction[[#This Row],[Reference Number]],barang_keluar[],2,FALSE),""))</f>
        <v>46126</v>
      </c>
      <c r="C690" t="str">
        <f t="shared" si="10"/>
        <v>Inbound</v>
      </c>
      <c r="D690" t="str">
        <f>IF(tbl_transaction[[#This Row],[Type]]="Inbound",VLOOKUP(tbl_transaction[[#This Row],[Reference Number]],barang_masuk[],4,FALSE),IF(tbl_transaction[[#This Row],[Type]]="Outbound",VLOOKUP(tbl_transaction[[#This Row],[Reference Number]],barang_keluar[],4,FALSE),""))</f>
        <v>SNK009</v>
      </c>
      <c r="E690" t="str">
        <f>IF(tbl_transaction[[#This Row],[Type]]="Inbound",VLOOKUP(tbl_transaction[[#This Row],[Reference Number]],barang_masuk[],5,FALSE),IF(tbl_transaction[[#This Row],[Type]]="Outbound",VLOOKUP(tbl_transaction[[#This Row],[Reference Number]],barang_keluar[],5,FALSE),""))</f>
        <v>Chitato Snack Variant 9</v>
      </c>
      <c r="F690">
        <f>IF(tbl_transaction[[#This Row],[Type]]="Inbound",VLOOKUP(tbl_transaction[[#This Row],[Reference Number]],barang_masuk[],6,FALSE),IF(tbl_transaction[[#This Row],[Type]]="Outbound",VLOOKUP(tbl_transaction[[#This Row],[Reference Number]],barang_keluar[],6,FALSE),""))</f>
        <v>150</v>
      </c>
      <c r="G690" t="str">
        <f>IF(tbl_transaction[[#This Row],[Type]]="Inbound",VLOOKUP(tbl_transaction[[#This Row],[Reference Number]],barang_masuk[],7,FALSE),IF(tbl_transaction[[#This Row],[Type]]="Outbound",VLOOKUP(tbl_transaction[[#This Row],[Reference Number]],barang_keluar[],7,FALSE),""))</f>
        <v>Pack</v>
      </c>
      <c r="H690" t="str">
        <f>IF(tbl_transaction[[#This Row],[Type]]="Inbound",VLOOKUP(tbl_transaction[[#This Row],[Reference Number]],barang_masuk[],3,FALSE),IF(tbl_transaction[[#This Row],[Type]]="Outbound",VLOOKUP(tbl_transaction[[#This Row],[Reference Number]],barang_keluar[],3,FALSE),""))</f>
        <v>PT Supplier 21</v>
      </c>
      <c r="I690" t="str">
        <f>IF(D690='Kartu Stok'!$B$2,COUNTIF($D$3:D690,'Kartu Stok'!$B$2),"")</f>
        <v/>
      </c>
      <c r="L690"/>
    </row>
    <row r="691" spans="1:12" ht="14.5" x14ac:dyDescent="0.35">
      <c r="A691" s="2" t="s">
        <v>1168</v>
      </c>
      <c r="B691" s="5">
        <f>IF(LEFT(tbl_transaction[[#This Row],[Reference Number]],2)="GR",VLOOKUP(tbl_transaction[[#This Row],[Reference Number]],barang_masuk[],2,FALSE),IF(LEFT(tbl_transaction[[#This Row],[Reference Number]],2)="DO",VLOOKUP(tbl_transaction[[#This Row],[Reference Number]],barang_keluar[],2,FALSE),""))</f>
        <v>46124</v>
      </c>
      <c r="C691" t="str">
        <f t="shared" si="10"/>
        <v>Inbound</v>
      </c>
      <c r="D691" t="str">
        <f>IF(tbl_transaction[[#This Row],[Type]]="Inbound",VLOOKUP(tbl_transaction[[#This Row],[Reference Number]],barang_masuk[],4,FALSE),IF(tbl_transaction[[#This Row],[Type]]="Outbound",VLOOKUP(tbl_transaction[[#This Row],[Reference Number]],barang_keluar[],4,FALSE),""))</f>
        <v>PER022</v>
      </c>
      <c r="E691" t="str">
        <f>IF(tbl_transaction[[#This Row],[Type]]="Inbound",VLOOKUP(tbl_transaction[[#This Row],[Reference Number]],barang_masuk[],5,FALSE),IF(tbl_transaction[[#This Row],[Type]]="Outbound",VLOOKUP(tbl_transaction[[#This Row],[Reference Number]],barang_keluar[],5,FALSE),""))</f>
        <v>Pepsodent Personal Care Variant 22</v>
      </c>
      <c r="F691">
        <f>IF(tbl_transaction[[#This Row],[Type]]="Inbound",VLOOKUP(tbl_transaction[[#This Row],[Reference Number]],barang_masuk[],6,FALSE),IF(tbl_transaction[[#This Row],[Type]]="Outbound",VLOOKUP(tbl_transaction[[#This Row],[Reference Number]],barang_keluar[],6,FALSE),""))</f>
        <v>150</v>
      </c>
      <c r="G691" t="str">
        <f>IF(tbl_transaction[[#This Row],[Type]]="Inbound",VLOOKUP(tbl_transaction[[#This Row],[Reference Number]],barang_masuk[],7,FALSE),IF(tbl_transaction[[#This Row],[Type]]="Outbound",VLOOKUP(tbl_transaction[[#This Row],[Reference Number]],barang_keluar[],7,FALSE),""))</f>
        <v>Bottle</v>
      </c>
      <c r="H691" t="str">
        <f>IF(tbl_transaction[[#This Row],[Type]]="Inbound",VLOOKUP(tbl_transaction[[#This Row],[Reference Number]],barang_masuk[],3,FALSE),IF(tbl_transaction[[#This Row],[Type]]="Outbound",VLOOKUP(tbl_transaction[[#This Row],[Reference Number]],barang_keluar[],3,FALSE),""))</f>
        <v>PT Supplier 23</v>
      </c>
      <c r="I691" t="str">
        <f>IF(D691='Kartu Stok'!$B$2,COUNTIF($D$3:D691,'Kartu Stok'!$B$2),"")</f>
        <v/>
      </c>
      <c r="L691"/>
    </row>
    <row r="692" spans="1:12" ht="14.5" x14ac:dyDescent="0.35">
      <c r="A692" s="2" t="s">
        <v>1169</v>
      </c>
      <c r="B692" s="5">
        <f>IF(LEFT(tbl_transaction[[#This Row],[Reference Number]],2)="GR",VLOOKUP(tbl_transaction[[#This Row],[Reference Number]],barang_masuk[],2,FALSE),IF(LEFT(tbl_transaction[[#This Row],[Reference Number]],2)="DO",VLOOKUP(tbl_transaction[[#This Row],[Reference Number]],barang_keluar[],2,FALSE),""))</f>
        <v>46168</v>
      </c>
      <c r="C692" t="str">
        <f t="shared" si="10"/>
        <v>Inbound</v>
      </c>
      <c r="D692" t="str">
        <f>IF(tbl_transaction[[#This Row],[Type]]="Inbound",VLOOKUP(tbl_transaction[[#This Row],[Reference Number]],barang_masuk[],4,FALSE),IF(tbl_transaction[[#This Row],[Type]]="Outbound",VLOOKUP(tbl_transaction[[#This Row],[Reference Number]],barang_keluar[],4,FALSE),""))</f>
        <v>DAR001</v>
      </c>
      <c r="E692" t="str">
        <f>IF(tbl_transaction[[#This Row],[Type]]="Inbound",VLOOKUP(tbl_transaction[[#This Row],[Reference Number]],barang_masuk[],5,FALSE),IF(tbl_transaction[[#This Row],[Type]]="Outbound",VLOOKUP(tbl_transaction[[#This Row],[Reference Number]],barang_keluar[],5,FALSE),""))</f>
        <v>Ultra Milk Dairy Variant 1</v>
      </c>
      <c r="F692">
        <f>IF(tbl_transaction[[#This Row],[Type]]="Inbound",VLOOKUP(tbl_transaction[[#This Row],[Reference Number]],barang_masuk[],6,FALSE),IF(tbl_transaction[[#This Row],[Type]]="Outbound",VLOOKUP(tbl_transaction[[#This Row],[Reference Number]],barang_keluar[],6,FALSE),""))</f>
        <v>80</v>
      </c>
      <c r="G692" t="str">
        <f>IF(tbl_transaction[[#This Row],[Type]]="Inbound",VLOOKUP(tbl_transaction[[#This Row],[Reference Number]],barang_masuk[],7,FALSE),IF(tbl_transaction[[#This Row],[Type]]="Outbound",VLOOKUP(tbl_transaction[[#This Row],[Reference Number]],barang_keluar[],7,FALSE),""))</f>
        <v>Box</v>
      </c>
      <c r="H692" t="str">
        <f>IF(tbl_transaction[[#This Row],[Type]]="Inbound",VLOOKUP(tbl_transaction[[#This Row],[Reference Number]],barang_masuk[],3,FALSE),IF(tbl_transaction[[#This Row],[Type]]="Outbound",VLOOKUP(tbl_transaction[[#This Row],[Reference Number]],barang_keluar[],3,FALSE),""))</f>
        <v>PT Supplier 24</v>
      </c>
      <c r="I692" t="str">
        <f>IF(D692='Kartu Stok'!$B$2,COUNTIF($D$3:D692,'Kartu Stok'!$B$2),"")</f>
        <v/>
      </c>
      <c r="L692"/>
    </row>
    <row r="693" spans="1:12" ht="14.5" x14ac:dyDescent="0.35">
      <c r="A693" s="2" t="s">
        <v>1170</v>
      </c>
      <c r="B693" s="5">
        <f>IF(LEFT(tbl_transaction[[#This Row],[Reference Number]],2)="GR",VLOOKUP(tbl_transaction[[#This Row],[Reference Number]],barang_masuk[],2,FALSE),IF(LEFT(tbl_transaction[[#This Row],[Reference Number]],2)="DO",VLOOKUP(tbl_transaction[[#This Row],[Reference Number]],barang_keluar[],2,FALSE),""))</f>
        <v>46031</v>
      </c>
      <c r="C693" t="str">
        <f t="shared" si="10"/>
        <v>Inbound</v>
      </c>
      <c r="D693" t="str">
        <f>IF(tbl_transaction[[#This Row],[Type]]="Inbound",VLOOKUP(tbl_transaction[[#This Row],[Reference Number]],barang_masuk[],4,FALSE),IF(tbl_transaction[[#This Row],[Type]]="Outbound",VLOOKUP(tbl_transaction[[#This Row],[Reference Number]],barang_keluar[],4,FALSE),""))</f>
        <v>HOM004</v>
      </c>
      <c r="E693" t="str">
        <f>IF(tbl_transaction[[#This Row],[Type]]="Inbound",VLOOKUP(tbl_transaction[[#This Row],[Reference Number]],barang_masuk[],5,FALSE),IF(tbl_transaction[[#This Row],[Type]]="Outbound",VLOOKUP(tbl_transaction[[#This Row],[Reference Number]],barang_keluar[],5,FALSE),""))</f>
        <v>Molto Home Care Variant 4</v>
      </c>
      <c r="F693">
        <f>IF(tbl_transaction[[#This Row],[Type]]="Inbound",VLOOKUP(tbl_transaction[[#This Row],[Reference Number]],barang_masuk[],6,FALSE),IF(tbl_transaction[[#This Row],[Type]]="Outbound",VLOOKUP(tbl_transaction[[#This Row],[Reference Number]],barang_keluar[],6,FALSE),""))</f>
        <v>60</v>
      </c>
      <c r="G693" t="str">
        <f>IF(tbl_transaction[[#This Row],[Type]]="Inbound",VLOOKUP(tbl_transaction[[#This Row],[Reference Number]],barang_masuk[],7,FALSE),IF(tbl_transaction[[#This Row],[Type]]="Outbound",VLOOKUP(tbl_transaction[[#This Row],[Reference Number]],barang_keluar[],7,FALSE),""))</f>
        <v>Pack</v>
      </c>
      <c r="H693" t="str">
        <f>IF(tbl_transaction[[#This Row],[Type]]="Inbound",VLOOKUP(tbl_transaction[[#This Row],[Reference Number]],barang_masuk[],3,FALSE),IF(tbl_transaction[[#This Row],[Type]]="Outbound",VLOOKUP(tbl_transaction[[#This Row],[Reference Number]],barang_keluar[],3,FALSE),""))</f>
        <v>PT Supplier 11</v>
      </c>
      <c r="I693" t="str">
        <f>IF(D693='Kartu Stok'!$B$2,COUNTIF($D$3:D693,'Kartu Stok'!$B$2),"")</f>
        <v/>
      </c>
      <c r="L693"/>
    </row>
    <row r="694" spans="1:12" ht="14.5" x14ac:dyDescent="0.35">
      <c r="A694" s="2" t="s">
        <v>1171</v>
      </c>
      <c r="B694" s="5">
        <f>IF(LEFT(tbl_transaction[[#This Row],[Reference Number]],2)="GR",VLOOKUP(tbl_transaction[[#This Row],[Reference Number]],barang_masuk[],2,FALSE),IF(LEFT(tbl_transaction[[#This Row],[Reference Number]],2)="DO",VLOOKUP(tbl_transaction[[#This Row],[Reference Number]],barang_keluar[],2,FALSE),""))</f>
        <v>46110</v>
      </c>
      <c r="C694" t="str">
        <f t="shared" si="10"/>
        <v>Inbound</v>
      </c>
      <c r="D694" t="str">
        <f>IF(tbl_transaction[[#This Row],[Type]]="Inbound",VLOOKUP(tbl_transaction[[#This Row],[Reference Number]],barang_masuk[],4,FALSE),IF(tbl_transaction[[#This Row],[Type]]="Outbound",VLOOKUP(tbl_transaction[[#This Row],[Reference Number]],barang_keluar[],4,FALSE),""))</f>
        <v>PER029</v>
      </c>
      <c r="E694" t="str">
        <f>IF(tbl_transaction[[#This Row],[Type]]="Inbound",VLOOKUP(tbl_transaction[[#This Row],[Reference Number]],barang_masuk[],5,FALSE),IF(tbl_transaction[[#This Row],[Type]]="Outbound",VLOOKUP(tbl_transaction[[#This Row],[Reference Number]],barang_keluar[],5,FALSE),""))</f>
        <v>Sunsilk Personal Care Variant 29</v>
      </c>
      <c r="F694">
        <f>IF(tbl_transaction[[#This Row],[Type]]="Inbound",VLOOKUP(tbl_transaction[[#This Row],[Reference Number]],barang_masuk[],6,FALSE),IF(tbl_transaction[[#This Row],[Type]]="Outbound",VLOOKUP(tbl_transaction[[#This Row],[Reference Number]],barang_keluar[],6,FALSE),""))</f>
        <v>100</v>
      </c>
      <c r="G694" t="str">
        <f>IF(tbl_transaction[[#This Row],[Type]]="Inbound",VLOOKUP(tbl_transaction[[#This Row],[Reference Number]],barang_masuk[],7,FALSE),IF(tbl_transaction[[#This Row],[Type]]="Outbound",VLOOKUP(tbl_transaction[[#This Row],[Reference Number]],barang_keluar[],7,FALSE),""))</f>
        <v>Bottle</v>
      </c>
      <c r="H694" t="str">
        <f>IF(tbl_transaction[[#This Row],[Type]]="Inbound",VLOOKUP(tbl_transaction[[#This Row],[Reference Number]],barang_masuk[],3,FALSE),IF(tbl_transaction[[#This Row],[Type]]="Outbound",VLOOKUP(tbl_transaction[[#This Row],[Reference Number]],barang_keluar[],3,FALSE),""))</f>
        <v>PT Supplier 10</v>
      </c>
      <c r="I694" t="str">
        <f>IF(D694='Kartu Stok'!$B$2,COUNTIF($D$3:D694,'Kartu Stok'!$B$2),"")</f>
        <v/>
      </c>
      <c r="L694"/>
    </row>
    <row r="695" spans="1:12" ht="14.5" x14ac:dyDescent="0.35">
      <c r="A695" s="2" t="s">
        <v>1172</v>
      </c>
      <c r="B695" s="5">
        <f>IF(LEFT(tbl_transaction[[#This Row],[Reference Number]],2)="GR",VLOOKUP(tbl_transaction[[#This Row],[Reference Number]],barang_masuk[],2,FALSE),IF(LEFT(tbl_transaction[[#This Row],[Reference Number]],2)="DO",VLOOKUP(tbl_transaction[[#This Row],[Reference Number]],barang_keluar[],2,FALSE),""))</f>
        <v>46190</v>
      </c>
      <c r="C695" t="str">
        <f t="shared" si="10"/>
        <v>Inbound</v>
      </c>
      <c r="D695" t="str">
        <f>IF(tbl_transaction[[#This Row],[Type]]="Inbound",VLOOKUP(tbl_transaction[[#This Row],[Reference Number]],barang_masuk[],4,FALSE),IF(tbl_transaction[[#This Row],[Type]]="Outbound",VLOOKUP(tbl_transaction[[#This Row],[Reference Number]],barang_keluar[],4,FALSE),""))</f>
        <v>HOM023</v>
      </c>
      <c r="E695" t="str">
        <f>IF(tbl_transaction[[#This Row],[Type]]="Inbound",VLOOKUP(tbl_transaction[[#This Row],[Reference Number]],barang_masuk[],5,FALSE),IF(tbl_transaction[[#This Row],[Type]]="Outbound",VLOOKUP(tbl_transaction[[#This Row],[Reference Number]],barang_keluar[],5,FALSE),""))</f>
        <v>Rinso Home Care Variant 23</v>
      </c>
      <c r="F695">
        <f>IF(tbl_transaction[[#This Row],[Type]]="Inbound",VLOOKUP(tbl_transaction[[#This Row],[Reference Number]],barang_masuk[],6,FALSE),IF(tbl_transaction[[#This Row],[Type]]="Outbound",VLOOKUP(tbl_transaction[[#This Row],[Reference Number]],barang_keluar[],6,FALSE),""))</f>
        <v>100</v>
      </c>
      <c r="G695" t="str">
        <f>IF(tbl_transaction[[#This Row],[Type]]="Inbound",VLOOKUP(tbl_transaction[[#This Row],[Reference Number]],barang_masuk[],7,FALSE),IF(tbl_transaction[[#This Row],[Type]]="Outbound",VLOOKUP(tbl_transaction[[#This Row],[Reference Number]],barang_keluar[],7,FALSE),""))</f>
        <v>Pack</v>
      </c>
      <c r="H695" t="str">
        <f>IF(tbl_transaction[[#This Row],[Type]]="Inbound",VLOOKUP(tbl_transaction[[#This Row],[Reference Number]],barang_masuk[],3,FALSE),IF(tbl_transaction[[#This Row],[Type]]="Outbound",VLOOKUP(tbl_transaction[[#This Row],[Reference Number]],barang_keluar[],3,FALSE),""))</f>
        <v>PT Supplier 30</v>
      </c>
      <c r="I695" t="str">
        <f>IF(D695='Kartu Stok'!$B$2,COUNTIF($D$3:D695,'Kartu Stok'!$B$2),"")</f>
        <v/>
      </c>
      <c r="L695"/>
    </row>
    <row r="696" spans="1:12" ht="14.5" x14ac:dyDescent="0.35">
      <c r="A696" s="2" t="s">
        <v>1173</v>
      </c>
      <c r="B696" s="5">
        <f>IF(LEFT(tbl_transaction[[#This Row],[Reference Number]],2)="GR",VLOOKUP(tbl_transaction[[#This Row],[Reference Number]],barang_masuk[],2,FALSE),IF(LEFT(tbl_transaction[[#This Row],[Reference Number]],2)="DO",VLOOKUP(tbl_transaction[[#This Row],[Reference Number]],barang_keluar[],2,FALSE),""))</f>
        <v>46027</v>
      </c>
      <c r="C696" t="str">
        <f t="shared" si="10"/>
        <v>Inbound</v>
      </c>
      <c r="D696" t="str">
        <f>IF(tbl_transaction[[#This Row],[Type]]="Inbound",VLOOKUP(tbl_transaction[[#This Row],[Reference Number]],barang_masuk[],4,FALSE),IF(tbl_transaction[[#This Row],[Type]]="Outbound",VLOOKUP(tbl_transaction[[#This Row],[Reference Number]],barang_keluar[],4,FALSE),""))</f>
        <v>SNK004</v>
      </c>
      <c r="E696" t="str">
        <f>IF(tbl_transaction[[#This Row],[Type]]="Inbound",VLOOKUP(tbl_transaction[[#This Row],[Reference Number]],barang_masuk[],5,FALSE),IF(tbl_transaction[[#This Row],[Type]]="Outbound",VLOOKUP(tbl_transaction[[#This Row],[Reference Number]],barang_keluar[],5,FALSE),""))</f>
        <v>Chitato Snack Variant 4</v>
      </c>
      <c r="F696">
        <f>IF(tbl_transaction[[#This Row],[Type]]="Inbound",VLOOKUP(tbl_transaction[[#This Row],[Reference Number]],barang_masuk[],6,FALSE),IF(tbl_transaction[[#This Row],[Type]]="Outbound",VLOOKUP(tbl_transaction[[#This Row],[Reference Number]],barang_keluar[],6,FALSE),""))</f>
        <v>80</v>
      </c>
      <c r="G696" t="str">
        <f>IF(tbl_transaction[[#This Row],[Type]]="Inbound",VLOOKUP(tbl_transaction[[#This Row],[Reference Number]],barang_masuk[],7,FALSE),IF(tbl_transaction[[#This Row],[Type]]="Outbound",VLOOKUP(tbl_transaction[[#This Row],[Reference Number]],barang_keluar[],7,FALSE),""))</f>
        <v>Pack</v>
      </c>
      <c r="H696" t="str">
        <f>IF(tbl_transaction[[#This Row],[Type]]="Inbound",VLOOKUP(tbl_transaction[[#This Row],[Reference Number]],barang_masuk[],3,FALSE),IF(tbl_transaction[[#This Row],[Type]]="Outbound",VLOOKUP(tbl_transaction[[#This Row],[Reference Number]],barang_keluar[],3,FALSE),""))</f>
        <v>PT Supplier 27</v>
      </c>
      <c r="I696" t="str">
        <f>IF(D696='Kartu Stok'!$B$2,COUNTIF($D$3:D696,'Kartu Stok'!$B$2),"")</f>
        <v/>
      </c>
      <c r="L696"/>
    </row>
    <row r="697" spans="1:12" ht="14.5" x14ac:dyDescent="0.35">
      <c r="A697" s="2" t="s">
        <v>1174</v>
      </c>
      <c r="B697" s="5">
        <f>IF(LEFT(tbl_transaction[[#This Row],[Reference Number]],2)="GR",VLOOKUP(tbl_transaction[[#This Row],[Reference Number]],barang_masuk[],2,FALSE),IF(LEFT(tbl_transaction[[#This Row],[Reference Number]],2)="DO",VLOOKUP(tbl_transaction[[#This Row],[Reference Number]],barang_keluar[],2,FALSE),""))</f>
        <v>46198</v>
      </c>
      <c r="C697" t="str">
        <f t="shared" si="10"/>
        <v>Inbound</v>
      </c>
      <c r="D697" t="str">
        <f>IF(tbl_transaction[[#This Row],[Type]]="Inbound",VLOOKUP(tbl_transaction[[#This Row],[Reference Number]],barang_masuk[],4,FALSE),IF(tbl_transaction[[#This Row],[Type]]="Outbound",VLOOKUP(tbl_transaction[[#This Row],[Reference Number]],barang_keluar[],4,FALSE),""))</f>
        <v>SNK021</v>
      </c>
      <c r="E697" t="str">
        <f>IF(tbl_transaction[[#This Row],[Type]]="Inbound",VLOOKUP(tbl_transaction[[#This Row],[Reference Number]],barang_masuk[],5,FALSE),IF(tbl_transaction[[#This Row],[Type]]="Outbound",VLOOKUP(tbl_transaction[[#This Row],[Reference Number]],barang_keluar[],5,FALSE),""))</f>
        <v>Qtela Snack Variant 21</v>
      </c>
      <c r="F697">
        <f>IF(tbl_transaction[[#This Row],[Type]]="Inbound",VLOOKUP(tbl_transaction[[#This Row],[Reference Number]],barang_masuk[],6,FALSE),IF(tbl_transaction[[#This Row],[Type]]="Outbound",VLOOKUP(tbl_transaction[[#This Row],[Reference Number]],barang_keluar[],6,FALSE),""))</f>
        <v>40</v>
      </c>
      <c r="G697" t="str">
        <f>IF(tbl_transaction[[#This Row],[Type]]="Inbound",VLOOKUP(tbl_transaction[[#This Row],[Reference Number]],barang_masuk[],7,FALSE),IF(tbl_transaction[[#This Row],[Type]]="Outbound",VLOOKUP(tbl_transaction[[#This Row],[Reference Number]],barang_keluar[],7,FALSE),""))</f>
        <v>Pack</v>
      </c>
      <c r="H697" t="str">
        <f>IF(tbl_transaction[[#This Row],[Type]]="Inbound",VLOOKUP(tbl_transaction[[#This Row],[Reference Number]],barang_masuk[],3,FALSE),IF(tbl_transaction[[#This Row],[Type]]="Outbound",VLOOKUP(tbl_transaction[[#This Row],[Reference Number]],barang_keluar[],3,FALSE),""))</f>
        <v>PT Supplier 27</v>
      </c>
      <c r="I697" t="str">
        <f>IF(D697='Kartu Stok'!$B$2,COUNTIF($D$3:D697,'Kartu Stok'!$B$2),"")</f>
        <v/>
      </c>
      <c r="L697"/>
    </row>
    <row r="698" spans="1:12" ht="14.5" x14ac:dyDescent="0.35">
      <c r="A698" s="2" t="s">
        <v>1175</v>
      </c>
      <c r="B698" s="5">
        <f>IF(LEFT(tbl_transaction[[#This Row],[Reference Number]],2)="GR",VLOOKUP(tbl_transaction[[#This Row],[Reference Number]],barang_masuk[],2,FALSE),IF(LEFT(tbl_transaction[[#This Row],[Reference Number]],2)="DO",VLOOKUP(tbl_transaction[[#This Row],[Reference Number]],barang_keluar[],2,FALSE),""))</f>
        <v>46183</v>
      </c>
      <c r="C698" t="str">
        <f t="shared" si="10"/>
        <v>Inbound</v>
      </c>
      <c r="D698" t="str">
        <f>IF(tbl_transaction[[#This Row],[Type]]="Inbound",VLOOKUP(tbl_transaction[[#This Row],[Reference Number]],barang_masuk[],4,FALSE),IF(tbl_transaction[[#This Row],[Type]]="Outbound",VLOOKUP(tbl_transaction[[#This Row],[Reference Number]],barang_keluar[],4,FALSE),""))</f>
        <v>SNK014</v>
      </c>
      <c r="E698" t="str">
        <f>IF(tbl_transaction[[#This Row],[Type]]="Inbound",VLOOKUP(tbl_transaction[[#This Row],[Reference Number]],barang_masuk[],5,FALSE),IF(tbl_transaction[[#This Row],[Type]]="Outbound",VLOOKUP(tbl_transaction[[#This Row],[Reference Number]],barang_keluar[],5,FALSE),""))</f>
        <v>Qtela Snack Variant 14</v>
      </c>
      <c r="F698">
        <f>IF(tbl_transaction[[#This Row],[Type]]="Inbound",VLOOKUP(tbl_transaction[[#This Row],[Reference Number]],barang_masuk[],6,FALSE),IF(tbl_transaction[[#This Row],[Type]]="Outbound",VLOOKUP(tbl_transaction[[#This Row],[Reference Number]],barang_keluar[],6,FALSE),""))</f>
        <v>30</v>
      </c>
      <c r="G698" t="str">
        <f>IF(tbl_transaction[[#This Row],[Type]]="Inbound",VLOOKUP(tbl_transaction[[#This Row],[Reference Number]],barang_masuk[],7,FALSE),IF(tbl_transaction[[#This Row],[Type]]="Outbound",VLOOKUP(tbl_transaction[[#This Row],[Reference Number]],barang_keluar[],7,FALSE),""))</f>
        <v>Pack</v>
      </c>
      <c r="H698" t="str">
        <f>IF(tbl_transaction[[#This Row],[Type]]="Inbound",VLOOKUP(tbl_transaction[[#This Row],[Reference Number]],barang_masuk[],3,FALSE),IF(tbl_transaction[[#This Row],[Type]]="Outbound",VLOOKUP(tbl_transaction[[#This Row],[Reference Number]],barang_keluar[],3,FALSE),""))</f>
        <v>PT Supplier 15</v>
      </c>
      <c r="I698" t="str">
        <f>IF(D698='Kartu Stok'!$B$2,COUNTIF($D$3:D698,'Kartu Stok'!$B$2),"")</f>
        <v/>
      </c>
      <c r="L698"/>
    </row>
    <row r="699" spans="1:12" ht="14.5" x14ac:dyDescent="0.35">
      <c r="A699" s="2" t="s">
        <v>1176</v>
      </c>
      <c r="B699" s="5">
        <f>IF(LEFT(tbl_transaction[[#This Row],[Reference Number]],2)="GR",VLOOKUP(tbl_transaction[[#This Row],[Reference Number]],barang_masuk[],2,FALSE),IF(LEFT(tbl_transaction[[#This Row],[Reference Number]],2)="DO",VLOOKUP(tbl_transaction[[#This Row],[Reference Number]],barang_keluar[],2,FALSE),""))</f>
        <v>46105</v>
      </c>
      <c r="C699" t="str">
        <f t="shared" si="10"/>
        <v>Inbound</v>
      </c>
      <c r="D699" t="str">
        <f>IF(tbl_transaction[[#This Row],[Type]]="Inbound",VLOOKUP(tbl_transaction[[#This Row],[Reference Number]],barang_masuk[],4,FALSE),IF(tbl_transaction[[#This Row],[Type]]="Outbound",VLOOKUP(tbl_transaction[[#This Row],[Reference Number]],barang_keluar[],4,FALSE),""))</f>
        <v>PER026</v>
      </c>
      <c r="E699" t="str">
        <f>IF(tbl_transaction[[#This Row],[Type]]="Inbound",VLOOKUP(tbl_transaction[[#This Row],[Reference Number]],barang_masuk[],5,FALSE),IF(tbl_transaction[[#This Row],[Type]]="Outbound",VLOOKUP(tbl_transaction[[#This Row],[Reference Number]],barang_keluar[],5,FALSE),""))</f>
        <v>Sunsilk Personal Care Variant 26</v>
      </c>
      <c r="F699">
        <f>IF(tbl_transaction[[#This Row],[Type]]="Inbound",VLOOKUP(tbl_transaction[[#This Row],[Reference Number]],barang_masuk[],6,FALSE),IF(tbl_transaction[[#This Row],[Type]]="Outbound",VLOOKUP(tbl_transaction[[#This Row],[Reference Number]],barang_keluar[],6,FALSE),""))</f>
        <v>150</v>
      </c>
      <c r="G699" t="str">
        <f>IF(tbl_transaction[[#This Row],[Type]]="Inbound",VLOOKUP(tbl_transaction[[#This Row],[Reference Number]],barang_masuk[],7,FALSE),IF(tbl_transaction[[#This Row],[Type]]="Outbound",VLOOKUP(tbl_transaction[[#This Row],[Reference Number]],barang_keluar[],7,FALSE),""))</f>
        <v>Bottle</v>
      </c>
      <c r="H699" t="str">
        <f>IF(tbl_transaction[[#This Row],[Type]]="Inbound",VLOOKUP(tbl_transaction[[#This Row],[Reference Number]],barang_masuk[],3,FALSE),IF(tbl_transaction[[#This Row],[Type]]="Outbound",VLOOKUP(tbl_transaction[[#This Row],[Reference Number]],barang_keluar[],3,FALSE),""))</f>
        <v>PT Supplier 15</v>
      </c>
      <c r="I699" t="str">
        <f>IF(D699='Kartu Stok'!$B$2,COUNTIF($D$3:D699,'Kartu Stok'!$B$2),"")</f>
        <v/>
      </c>
      <c r="L699"/>
    </row>
    <row r="700" spans="1:12" ht="14.5" x14ac:dyDescent="0.35">
      <c r="A700" s="2" t="s">
        <v>1177</v>
      </c>
      <c r="B700" s="5">
        <f>IF(LEFT(tbl_transaction[[#This Row],[Reference Number]],2)="GR",VLOOKUP(tbl_transaction[[#This Row],[Reference Number]],barang_masuk[],2,FALSE),IF(LEFT(tbl_transaction[[#This Row],[Reference Number]],2)="DO",VLOOKUP(tbl_transaction[[#This Row],[Reference Number]],barang_keluar[],2,FALSE),""))</f>
        <v>46055</v>
      </c>
      <c r="C700" t="str">
        <f t="shared" si="10"/>
        <v>Inbound</v>
      </c>
      <c r="D700" t="str">
        <f>IF(tbl_transaction[[#This Row],[Type]]="Inbound",VLOOKUP(tbl_transaction[[#This Row],[Reference Number]],barang_masuk[],4,FALSE),IF(tbl_transaction[[#This Row],[Type]]="Outbound",VLOOKUP(tbl_transaction[[#This Row],[Reference Number]],barang_keluar[],4,FALSE),""))</f>
        <v>BAB004</v>
      </c>
      <c r="E700" t="str">
        <f>IF(tbl_transaction[[#This Row],[Type]]="Inbound",VLOOKUP(tbl_transaction[[#This Row],[Reference Number]],barang_masuk[],5,FALSE),IF(tbl_transaction[[#This Row],[Type]]="Outbound",VLOOKUP(tbl_transaction[[#This Row],[Reference Number]],barang_keluar[],5,FALSE),""))</f>
        <v>Zwitsal Baby Care Variant 4</v>
      </c>
      <c r="F700">
        <f>IF(tbl_transaction[[#This Row],[Type]]="Inbound",VLOOKUP(tbl_transaction[[#This Row],[Reference Number]],barang_masuk[],6,FALSE),IF(tbl_transaction[[#This Row],[Type]]="Outbound",VLOOKUP(tbl_transaction[[#This Row],[Reference Number]],barang_keluar[],6,FALSE),""))</f>
        <v>50</v>
      </c>
      <c r="G700" t="str">
        <f>IF(tbl_transaction[[#This Row],[Type]]="Inbound",VLOOKUP(tbl_transaction[[#This Row],[Reference Number]],barang_masuk[],7,FALSE),IF(tbl_transaction[[#This Row],[Type]]="Outbound",VLOOKUP(tbl_transaction[[#This Row],[Reference Number]],barang_keluar[],7,FALSE),""))</f>
        <v>Pack</v>
      </c>
      <c r="H700" t="str">
        <f>IF(tbl_transaction[[#This Row],[Type]]="Inbound",VLOOKUP(tbl_transaction[[#This Row],[Reference Number]],barang_masuk[],3,FALSE),IF(tbl_transaction[[#This Row],[Type]]="Outbound",VLOOKUP(tbl_transaction[[#This Row],[Reference Number]],barang_keluar[],3,FALSE),""))</f>
        <v>PT Supplier 34</v>
      </c>
      <c r="I700" t="str">
        <f>IF(D700='Kartu Stok'!$B$2,COUNTIF($D$3:D700,'Kartu Stok'!$B$2),"")</f>
        <v/>
      </c>
      <c r="L700"/>
    </row>
    <row r="701" spans="1:12" ht="14.5" x14ac:dyDescent="0.35">
      <c r="A701" s="2" t="s">
        <v>1178</v>
      </c>
      <c r="B701" s="5">
        <f>IF(LEFT(tbl_transaction[[#This Row],[Reference Number]],2)="GR",VLOOKUP(tbl_transaction[[#This Row],[Reference Number]],barang_masuk[],2,FALSE),IF(LEFT(tbl_transaction[[#This Row],[Reference Number]],2)="DO",VLOOKUP(tbl_transaction[[#This Row],[Reference Number]],barang_keluar[],2,FALSE),""))</f>
        <v>46108</v>
      </c>
      <c r="C701" t="str">
        <f t="shared" si="10"/>
        <v>Inbound</v>
      </c>
      <c r="D701" t="str">
        <f>IF(tbl_transaction[[#This Row],[Type]]="Inbound",VLOOKUP(tbl_transaction[[#This Row],[Reference Number]],barang_masuk[],4,FALSE),IF(tbl_transaction[[#This Row],[Type]]="Outbound",VLOOKUP(tbl_transaction[[#This Row],[Reference Number]],barang_keluar[],4,FALSE),""))</f>
        <v>INS014</v>
      </c>
      <c r="E701" t="str">
        <f>IF(tbl_transaction[[#This Row],[Type]]="Inbound",VLOOKUP(tbl_transaction[[#This Row],[Reference Number]],barang_masuk[],5,FALSE),IF(tbl_transaction[[#This Row],[Type]]="Outbound",VLOOKUP(tbl_transaction[[#This Row],[Reference Number]],barang_keluar[],5,FALSE),""))</f>
        <v>Indomie Instant Food Variant 14</v>
      </c>
      <c r="F701">
        <f>IF(tbl_transaction[[#This Row],[Type]]="Inbound",VLOOKUP(tbl_transaction[[#This Row],[Reference Number]],barang_masuk[],6,FALSE),IF(tbl_transaction[[#This Row],[Type]]="Outbound",VLOOKUP(tbl_transaction[[#This Row],[Reference Number]],barang_keluar[],6,FALSE),""))</f>
        <v>40</v>
      </c>
      <c r="G701" t="str">
        <f>IF(tbl_transaction[[#This Row],[Type]]="Inbound",VLOOKUP(tbl_transaction[[#This Row],[Reference Number]],barang_masuk[],7,FALSE),IF(tbl_transaction[[#This Row],[Type]]="Outbound",VLOOKUP(tbl_transaction[[#This Row],[Reference Number]],barang_keluar[],7,FALSE),""))</f>
        <v>Pack</v>
      </c>
      <c r="H701" t="str">
        <f>IF(tbl_transaction[[#This Row],[Type]]="Inbound",VLOOKUP(tbl_transaction[[#This Row],[Reference Number]],barang_masuk[],3,FALSE),IF(tbl_transaction[[#This Row],[Type]]="Outbound",VLOOKUP(tbl_transaction[[#This Row],[Reference Number]],barang_keluar[],3,FALSE),""))</f>
        <v>PT Supplier 08</v>
      </c>
      <c r="I701" t="str">
        <f>IF(D701='Kartu Stok'!$B$2,COUNTIF($D$3:D701,'Kartu Stok'!$B$2),"")</f>
        <v/>
      </c>
      <c r="L701"/>
    </row>
    <row r="702" spans="1:12" ht="14.5" x14ac:dyDescent="0.35">
      <c r="A702" s="2" t="s">
        <v>1179</v>
      </c>
      <c r="B702" s="5">
        <f>IF(LEFT(tbl_transaction[[#This Row],[Reference Number]],2)="GR",VLOOKUP(tbl_transaction[[#This Row],[Reference Number]],barang_masuk[],2,FALSE),IF(LEFT(tbl_transaction[[#This Row],[Reference Number]],2)="DO",VLOOKUP(tbl_transaction[[#This Row],[Reference Number]],barang_keluar[],2,FALSE),""))</f>
        <v>46145</v>
      </c>
      <c r="C702" t="str">
        <f t="shared" si="10"/>
        <v>Inbound</v>
      </c>
      <c r="D702" t="str">
        <f>IF(tbl_transaction[[#This Row],[Type]]="Inbound",VLOOKUP(tbl_transaction[[#This Row],[Reference Number]],barang_masuk[],4,FALSE),IF(tbl_transaction[[#This Row],[Type]]="Outbound",VLOOKUP(tbl_transaction[[#This Row],[Reference Number]],barang_keluar[],4,FALSE),""))</f>
        <v>BEV014</v>
      </c>
      <c r="E702" t="str">
        <f>IF(tbl_transaction[[#This Row],[Type]]="Inbound",VLOOKUP(tbl_transaction[[#This Row],[Reference Number]],barang_masuk[],5,FALSE),IF(tbl_transaction[[#This Row],[Type]]="Outbound",VLOOKUP(tbl_transaction[[#This Row],[Reference Number]],barang_keluar[],5,FALSE),""))</f>
        <v>Coca Cola Beverage Variant 14</v>
      </c>
      <c r="F702">
        <f>IF(tbl_transaction[[#This Row],[Type]]="Inbound",VLOOKUP(tbl_transaction[[#This Row],[Reference Number]],barang_masuk[],6,FALSE),IF(tbl_transaction[[#This Row],[Type]]="Outbound",VLOOKUP(tbl_transaction[[#This Row],[Reference Number]],barang_keluar[],6,FALSE),""))</f>
        <v>20</v>
      </c>
      <c r="G702" t="str">
        <f>IF(tbl_transaction[[#This Row],[Type]]="Inbound",VLOOKUP(tbl_transaction[[#This Row],[Reference Number]],barang_masuk[],7,FALSE),IF(tbl_transaction[[#This Row],[Type]]="Outbound",VLOOKUP(tbl_transaction[[#This Row],[Reference Number]],barang_keluar[],7,FALSE),""))</f>
        <v>Bottle</v>
      </c>
      <c r="H702" t="str">
        <f>IF(tbl_transaction[[#This Row],[Type]]="Inbound",VLOOKUP(tbl_transaction[[#This Row],[Reference Number]],barang_masuk[],3,FALSE),IF(tbl_transaction[[#This Row],[Type]]="Outbound",VLOOKUP(tbl_transaction[[#This Row],[Reference Number]],barang_keluar[],3,FALSE),""))</f>
        <v>PT Supplier 05</v>
      </c>
      <c r="I702" t="str">
        <f>IF(D702='Kartu Stok'!$B$2,COUNTIF($D$3:D702,'Kartu Stok'!$B$2),"")</f>
        <v/>
      </c>
      <c r="L702"/>
    </row>
    <row r="703" spans="1:12" ht="14.5" x14ac:dyDescent="0.35">
      <c r="A703" s="2" t="s">
        <v>1180</v>
      </c>
      <c r="B703" s="5">
        <f>IF(LEFT(tbl_transaction[[#This Row],[Reference Number]],2)="GR",VLOOKUP(tbl_transaction[[#This Row],[Reference Number]],barang_masuk[],2,FALSE),IF(LEFT(tbl_transaction[[#This Row],[Reference Number]],2)="DO",VLOOKUP(tbl_transaction[[#This Row],[Reference Number]],barang_keluar[],2,FALSE),""))</f>
        <v>46185</v>
      </c>
      <c r="C703" t="str">
        <f t="shared" si="10"/>
        <v>Inbound</v>
      </c>
      <c r="D703" t="str">
        <f>IF(tbl_transaction[[#This Row],[Type]]="Inbound",VLOOKUP(tbl_transaction[[#This Row],[Reference Number]],barang_masuk[],4,FALSE),IF(tbl_transaction[[#This Row],[Type]]="Outbound",VLOOKUP(tbl_transaction[[#This Row],[Reference Number]],barang_keluar[],4,FALSE),""))</f>
        <v>DAR005</v>
      </c>
      <c r="E703" t="str">
        <f>IF(tbl_transaction[[#This Row],[Type]]="Inbound",VLOOKUP(tbl_transaction[[#This Row],[Reference Number]],barang_masuk[],5,FALSE),IF(tbl_transaction[[#This Row],[Type]]="Outbound",VLOOKUP(tbl_transaction[[#This Row],[Reference Number]],barang_keluar[],5,FALSE),""))</f>
        <v>Indomilk Dairy Variant 5</v>
      </c>
      <c r="F703">
        <f>IF(tbl_transaction[[#This Row],[Type]]="Inbound",VLOOKUP(tbl_transaction[[#This Row],[Reference Number]],barang_masuk[],6,FALSE),IF(tbl_transaction[[#This Row],[Type]]="Outbound",VLOOKUP(tbl_transaction[[#This Row],[Reference Number]],barang_keluar[],6,FALSE),""))</f>
        <v>40</v>
      </c>
      <c r="G703" t="str">
        <f>IF(tbl_transaction[[#This Row],[Type]]="Inbound",VLOOKUP(tbl_transaction[[#This Row],[Reference Number]],barang_masuk[],7,FALSE),IF(tbl_transaction[[#This Row],[Type]]="Outbound",VLOOKUP(tbl_transaction[[#This Row],[Reference Number]],barang_keluar[],7,FALSE),""))</f>
        <v>Box</v>
      </c>
      <c r="H703" t="str">
        <f>IF(tbl_transaction[[#This Row],[Type]]="Inbound",VLOOKUP(tbl_transaction[[#This Row],[Reference Number]],barang_masuk[],3,FALSE),IF(tbl_transaction[[#This Row],[Type]]="Outbound",VLOOKUP(tbl_transaction[[#This Row],[Reference Number]],barang_keluar[],3,FALSE),""))</f>
        <v>PT Supplier 10</v>
      </c>
      <c r="I703" t="str">
        <f>IF(D703='Kartu Stok'!$B$2,COUNTIF($D$3:D703,'Kartu Stok'!$B$2),"")</f>
        <v/>
      </c>
      <c r="L703"/>
    </row>
    <row r="704" spans="1:12" ht="14.5" x14ac:dyDescent="0.35">
      <c r="A704" s="2" t="s">
        <v>1181</v>
      </c>
      <c r="B704" s="5">
        <f>IF(LEFT(tbl_transaction[[#This Row],[Reference Number]],2)="GR",VLOOKUP(tbl_transaction[[#This Row],[Reference Number]],barang_masuk[],2,FALSE),IF(LEFT(tbl_transaction[[#This Row],[Reference Number]],2)="DO",VLOOKUP(tbl_transaction[[#This Row],[Reference Number]],barang_keluar[],2,FALSE),""))</f>
        <v>46149</v>
      </c>
      <c r="C704" t="str">
        <f t="shared" si="10"/>
        <v>Inbound</v>
      </c>
      <c r="D704" t="str">
        <f>IF(tbl_transaction[[#This Row],[Type]]="Inbound",VLOOKUP(tbl_transaction[[#This Row],[Reference Number]],barang_masuk[],4,FALSE),IF(tbl_transaction[[#This Row],[Type]]="Outbound",VLOOKUP(tbl_transaction[[#This Row],[Reference Number]],barang_keluar[],4,FALSE),""))</f>
        <v>BEV021</v>
      </c>
      <c r="E704" t="str">
        <f>IF(tbl_transaction[[#This Row],[Type]]="Inbound",VLOOKUP(tbl_transaction[[#This Row],[Reference Number]],barang_masuk[],5,FALSE),IF(tbl_transaction[[#This Row],[Type]]="Outbound",VLOOKUP(tbl_transaction[[#This Row],[Reference Number]],barang_keluar[],5,FALSE),""))</f>
        <v>Sosro Beverage Variant 21</v>
      </c>
      <c r="F704">
        <f>IF(tbl_transaction[[#This Row],[Type]]="Inbound",VLOOKUP(tbl_transaction[[#This Row],[Reference Number]],barang_masuk[],6,FALSE),IF(tbl_transaction[[#This Row],[Type]]="Outbound",VLOOKUP(tbl_transaction[[#This Row],[Reference Number]],barang_keluar[],6,FALSE),""))</f>
        <v>150</v>
      </c>
      <c r="G704" t="str">
        <f>IF(tbl_transaction[[#This Row],[Type]]="Inbound",VLOOKUP(tbl_transaction[[#This Row],[Reference Number]],barang_masuk[],7,FALSE),IF(tbl_transaction[[#This Row],[Type]]="Outbound",VLOOKUP(tbl_transaction[[#This Row],[Reference Number]],barang_keluar[],7,FALSE),""))</f>
        <v>Bottle</v>
      </c>
      <c r="H704" t="str">
        <f>IF(tbl_transaction[[#This Row],[Type]]="Inbound",VLOOKUP(tbl_transaction[[#This Row],[Reference Number]],barang_masuk[],3,FALSE),IF(tbl_transaction[[#This Row],[Type]]="Outbound",VLOOKUP(tbl_transaction[[#This Row],[Reference Number]],barang_keluar[],3,FALSE),""))</f>
        <v>PT Supplier 27</v>
      </c>
      <c r="I704" t="str">
        <f>IF(D704='Kartu Stok'!$B$2,COUNTIF($D$3:D704,'Kartu Stok'!$B$2),"")</f>
        <v/>
      </c>
      <c r="L704"/>
    </row>
    <row r="705" spans="1:12" ht="14.5" x14ac:dyDescent="0.35">
      <c r="A705" s="2" t="s">
        <v>1182</v>
      </c>
      <c r="B705" s="5">
        <f>IF(LEFT(tbl_transaction[[#This Row],[Reference Number]],2)="GR",VLOOKUP(tbl_transaction[[#This Row],[Reference Number]],barang_masuk[],2,FALSE),IF(LEFT(tbl_transaction[[#This Row],[Reference Number]],2)="DO",VLOOKUP(tbl_transaction[[#This Row],[Reference Number]],barang_keluar[],2,FALSE),""))</f>
        <v>46185</v>
      </c>
      <c r="C705" t="str">
        <f t="shared" si="10"/>
        <v>Inbound</v>
      </c>
      <c r="D705" t="str">
        <f>IF(tbl_transaction[[#This Row],[Type]]="Inbound",VLOOKUP(tbl_transaction[[#This Row],[Reference Number]],barang_masuk[],4,FALSE),IF(tbl_transaction[[#This Row],[Type]]="Outbound",VLOOKUP(tbl_transaction[[#This Row],[Reference Number]],barang_keluar[],4,FALSE),""))</f>
        <v>BEV009</v>
      </c>
      <c r="E705" t="str">
        <f>IF(tbl_transaction[[#This Row],[Type]]="Inbound",VLOOKUP(tbl_transaction[[#This Row],[Reference Number]],barang_masuk[],5,FALSE),IF(tbl_transaction[[#This Row],[Type]]="Outbound",VLOOKUP(tbl_transaction[[#This Row],[Reference Number]],barang_keluar[],5,FALSE),""))</f>
        <v>Aqua Beverage Variant 9</v>
      </c>
      <c r="F705">
        <f>IF(tbl_transaction[[#This Row],[Type]]="Inbound",VLOOKUP(tbl_transaction[[#This Row],[Reference Number]],barang_masuk[],6,FALSE),IF(tbl_transaction[[#This Row],[Type]]="Outbound",VLOOKUP(tbl_transaction[[#This Row],[Reference Number]],barang_keluar[],6,FALSE),""))</f>
        <v>80</v>
      </c>
      <c r="G705" t="str">
        <f>IF(tbl_transaction[[#This Row],[Type]]="Inbound",VLOOKUP(tbl_transaction[[#This Row],[Reference Number]],barang_masuk[],7,FALSE),IF(tbl_transaction[[#This Row],[Type]]="Outbound",VLOOKUP(tbl_transaction[[#This Row],[Reference Number]],barang_keluar[],7,FALSE),""))</f>
        <v>Bottle</v>
      </c>
      <c r="H705" t="str">
        <f>IF(tbl_transaction[[#This Row],[Type]]="Inbound",VLOOKUP(tbl_transaction[[#This Row],[Reference Number]],barang_masuk[],3,FALSE),IF(tbl_transaction[[#This Row],[Type]]="Outbound",VLOOKUP(tbl_transaction[[#This Row],[Reference Number]],barang_keluar[],3,FALSE),""))</f>
        <v>PT Supplier 10</v>
      </c>
      <c r="I705" t="str">
        <f>IF(D705='Kartu Stok'!$B$2,COUNTIF($D$3:D705,'Kartu Stok'!$B$2),"")</f>
        <v/>
      </c>
      <c r="L705"/>
    </row>
    <row r="706" spans="1:12" ht="14.5" x14ac:dyDescent="0.35">
      <c r="A706" s="2" t="s">
        <v>1183</v>
      </c>
      <c r="B706" s="5">
        <f>IF(LEFT(tbl_transaction[[#This Row],[Reference Number]],2)="GR",VLOOKUP(tbl_transaction[[#This Row],[Reference Number]],barang_masuk[],2,FALSE),IF(LEFT(tbl_transaction[[#This Row],[Reference Number]],2)="DO",VLOOKUP(tbl_transaction[[#This Row],[Reference Number]],barang_keluar[],2,FALSE),""))</f>
        <v>46037</v>
      </c>
      <c r="C706" t="str">
        <f t="shared" si="10"/>
        <v>Inbound</v>
      </c>
      <c r="D706" t="str">
        <f>IF(tbl_transaction[[#This Row],[Type]]="Inbound",VLOOKUP(tbl_transaction[[#This Row],[Reference Number]],barang_masuk[],4,FALSE),IF(tbl_transaction[[#This Row],[Type]]="Outbound",VLOOKUP(tbl_transaction[[#This Row],[Reference Number]],barang_keluar[],4,FALSE),""))</f>
        <v>BEV022</v>
      </c>
      <c r="E706" t="str">
        <f>IF(tbl_transaction[[#This Row],[Type]]="Inbound",VLOOKUP(tbl_transaction[[#This Row],[Reference Number]],barang_masuk[],5,FALSE),IF(tbl_transaction[[#This Row],[Type]]="Outbound",VLOOKUP(tbl_transaction[[#This Row],[Reference Number]],barang_keluar[],5,FALSE),""))</f>
        <v>Sosro Beverage Variant 22</v>
      </c>
      <c r="F706">
        <f>IF(tbl_transaction[[#This Row],[Type]]="Inbound",VLOOKUP(tbl_transaction[[#This Row],[Reference Number]],barang_masuk[],6,FALSE),IF(tbl_transaction[[#This Row],[Type]]="Outbound",VLOOKUP(tbl_transaction[[#This Row],[Reference Number]],barang_keluar[],6,FALSE),""))</f>
        <v>30</v>
      </c>
      <c r="G706" t="str">
        <f>IF(tbl_transaction[[#This Row],[Type]]="Inbound",VLOOKUP(tbl_transaction[[#This Row],[Reference Number]],barang_masuk[],7,FALSE),IF(tbl_transaction[[#This Row],[Type]]="Outbound",VLOOKUP(tbl_transaction[[#This Row],[Reference Number]],barang_keluar[],7,FALSE),""))</f>
        <v>Bottle</v>
      </c>
      <c r="H706" t="str">
        <f>IF(tbl_transaction[[#This Row],[Type]]="Inbound",VLOOKUP(tbl_transaction[[#This Row],[Reference Number]],barang_masuk[],3,FALSE),IF(tbl_transaction[[#This Row],[Type]]="Outbound",VLOOKUP(tbl_transaction[[#This Row],[Reference Number]],barang_keluar[],3,FALSE),""))</f>
        <v>PT Supplier 22</v>
      </c>
      <c r="I706" t="str">
        <f>IF(D706='Kartu Stok'!$B$2,COUNTIF($D$3:D706,'Kartu Stok'!$B$2),"")</f>
        <v/>
      </c>
      <c r="L706"/>
    </row>
    <row r="707" spans="1:12" ht="14.5" x14ac:dyDescent="0.35">
      <c r="A707" s="2" t="s">
        <v>1184</v>
      </c>
      <c r="B707" s="5">
        <f>IF(LEFT(tbl_transaction[[#This Row],[Reference Number]],2)="GR",VLOOKUP(tbl_transaction[[#This Row],[Reference Number]],barang_masuk[],2,FALSE),IF(LEFT(tbl_transaction[[#This Row],[Reference Number]],2)="DO",VLOOKUP(tbl_transaction[[#This Row],[Reference Number]],barang_keluar[],2,FALSE),""))</f>
        <v>46135</v>
      </c>
      <c r="C707" t="str">
        <f t="shared" ref="C707:C770" si="11">IF(LEFT(A707,2)="GR","Inbound",IF(LEFT(A707,2)="DO","Outbound",""))</f>
        <v>Inbound</v>
      </c>
      <c r="D707" t="str">
        <f>IF(tbl_transaction[[#This Row],[Type]]="Inbound",VLOOKUP(tbl_transaction[[#This Row],[Reference Number]],barang_masuk[],4,FALSE),IF(tbl_transaction[[#This Row],[Type]]="Outbound",VLOOKUP(tbl_transaction[[#This Row],[Reference Number]],barang_keluar[],4,FALSE),""))</f>
        <v>BEV026</v>
      </c>
      <c r="E707" t="str">
        <f>IF(tbl_transaction[[#This Row],[Type]]="Inbound",VLOOKUP(tbl_transaction[[#This Row],[Reference Number]],barang_masuk[],5,FALSE),IF(tbl_transaction[[#This Row],[Type]]="Outbound",VLOOKUP(tbl_transaction[[#This Row],[Reference Number]],barang_keluar[],5,FALSE),""))</f>
        <v>Pocari Beverage Variant 26</v>
      </c>
      <c r="F707">
        <f>IF(tbl_transaction[[#This Row],[Type]]="Inbound",VLOOKUP(tbl_transaction[[#This Row],[Reference Number]],barang_masuk[],6,FALSE),IF(tbl_transaction[[#This Row],[Type]]="Outbound",VLOOKUP(tbl_transaction[[#This Row],[Reference Number]],barang_keluar[],6,FALSE),""))</f>
        <v>150</v>
      </c>
      <c r="G707" t="str">
        <f>IF(tbl_transaction[[#This Row],[Type]]="Inbound",VLOOKUP(tbl_transaction[[#This Row],[Reference Number]],barang_masuk[],7,FALSE),IF(tbl_transaction[[#This Row],[Type]]="Outbound",VLOOKUP(tbl_transaction[[#This Row],[Reference Number]],barang_keluar[],7,FALSE),""))</f>
        <v>Bottle</v>
      </c>
      <c r="H707" t="str">
        <f>IF(tbl_transaction[[#This Row],[Type]]="Inbound",VLOOKUP(tbl_transaction[[#This Row],[Reference Number]],barang_masuk[],3,FALSE),IF(tbl_transaction[[#This Row],[Type]]="Outbound",VLOOKUP(tbl_transaction[[#This Row],[Reference Number]],barang_keluar[],3,FALSE),""))</f>
        <v>PT Supplier 05</v>
      </c>
      <c r="I707" t="str">
        <f>IF(D707='Kartu Stok'!$B$2,COUNTIF($D$3:D707,'Kartu Stok'!$B$2),"")</f>
        <v/>
      </c>
      <c r="L707"/>
    </row>
    <row r="708" spans="1:12" ht="14.5" x14ac:dyDescent="0.35">
      <c r="A708" s="2" t="s">
        <v>1185</v>
      </c>
      <c r="B708" s="5">
        <f>IF(LEFT(tbl_transaction[[#This Row],[Reference Number]],2)="GR",VLOOKUP(tbl_transaction[[#This Row],[Reference Number]],barang_masuk[],2,FALSE),IF(LEFT(tbl_transaction[[#This Row],[Reference Number]],2)="DO",VLOOKUP(tbl_transaction[[#This Row],[Reference Number]],barang_keluar[],2,FALSE),""))</f>
        <v>46180</v>
      </c>
      <c r="C708" t="str">
        <f t="shared" si="11"/>
        <v>Inbound</v>
      </c>
      <c r="D708" t="str">
        <f>IF(tbl_transaction[[#This Row],[Type]]="Inbound",VLOOKUP(tbl_transaction[[#This Row],[Reference Number]],barang_masuk[],4,FALSE),IF(tbl_transaction[[#This Row],[Type]]="Outbound",VLOOKUP(tbl_transaction[[#This Row],[Reference Number]],barang_keluar[],4,FALSE),""))</f>
        <v>SNK023</v>
      </c>
      <c r="E708" t="str">
        <f>IF(tbl_transaction[[#This Row],[Type]]="Inbound",VLOOKUP(tbl_transaction[[#This Row],[Reference Number]],barang_masuk[],5,FALSE),IF(tbl_transaction[[#This Row],[Type]]="Outbound",VLOOKUP(tbl_transaction[[#This Row],[Reference Number]],barang_keluar[],5,FALSE),""))</f>
        <v>Taro Snack Variant 23</v>
      </c>
      <c r="F708">
        <f>IF(tbl_transaction[[#This Row],[Type]]="Inbound",VLOOKUP(tbl_transaction[[#This Row],[Reference Number]],barang_masuk[],6,FALSE),IF(tbl_transaction[[#This Row],[Type]]="Outbound",VLOOKUP(tbl_transaction[[#This Row],[Reference Number]],barang_keluar[],6,FALSE),""))</f>
        <v>20</v>
      </c>
      <c r="G708" t="str">
        <f>IF(tbl_transaction[[#This Row],[Type]]="Inbound",VLOOKUP(tbl_transaction[[#This Row],[Reference Number]],barang_masuk[],7,FALSE),IF(tbl_transaction[[#This Row],[Type]]="Outbound",VLOOKUP(tbl_transaction[[#This Row],[Reference Number]],barang_keluar[],7,FALSE),""))</f>
        <v>Pack</v>
      </c>
      <c r="H708" t="str">
        <f>IF(tbl_transaction[[#This Row],[Type]]="Inbound",VLOOKUP(tbl_transaction[[#This Row],[Reference Number]],barang_masuk[],3,FALSE),IF(tbl_transaction[[#This Row],[Type]]="Outbound",VLOOKUP(tbl_transaction[[#This Row],[Reference Number]],barang_keluar[],3,FALSE),""))</f>
        <v>PT Supplier 26</v>
      </c>
      <c r="I708" t="str">
        <f>IF(D708='Kartu Stok'!$B$2,COUNTIF($D$3:D708,'Kartu Stok'!$B$2),"")</f>
        <v/>
      </c>
      <c r="L708"/>
    </row>
    <row r="709" spans="1:12" ht="14.5" x14ac:dyDescent="0.35">
      <c r="A709" s="2" t="s">
        <v>1186</v>
      </c>
      <c r="B709" s="5">
        <f>IF(LEFT(tbl_transaction[[#This Row],[Reference Number]],2)="GR",VLOOKUP(tbl_transaction[[#This Row],[Reference Number]],barang_masuk[],2,FALSE),IF(LEFT(tbl_transaction[[#This Row],[Reference Number]],2)="DO",VLOOKUP(tbl_transaction[[#This Row],[Reference Number]],barang_keluar[],2,FALSE),""))</f>
        <v>46077</v>
      </c>
      <c r="C709" t="str">
        <f t="shared" si="11"/>
        <v>Inbound</v>
      </c>
      <c r="D709" t="str">
        <f>IF(tbl_transaction[[#This Row],[Type]]="Inbound",VLOOKUP(tbl_transaction[[#This Row],[Reference Number]],barang_masuk[],4,FALSE),IF(tbl_transaction[[#This Row],[Type]]="Outbound",VLOOKUP(tbl_transaction[[#This Row],[Reference Number]],barang_keluar[],4,FALSE),""))</f>
        <v>BAB004</v>
      </c>
      <c r="E709" t="str">
        <f>IF(tbl_transaction[[#This Row],[Type]]="Inbound",VLOOKUP(tbl_transaction[[#This Row],[Reference Number]],barang_masuk[],5,FALSE),IF(tbl_transaction[[#This Row],[Type]]="Outbound",VLOOKUP(tbl_transaction[[#This Row],[Reference Number]],barang_keluar[],5,FALSE),""))</f>
        <v>Zwitsal Baby Care Variant 4</v>
      </c>
      <c r="F709">
        <f>IF(tbl_transaction[[#This Row],[Type]]="Inbound",VLOOKUP(tbl_transaction[[#This Row],[Reference Number]],barang_masuk[],6,FALSE),IF(tbl_transaction[[#This Row],[Type]]="Outbound",VLOOKUP(tbl_transaction[[#This Row],[Reference Number]],barang_keluar[],6,FALSE),""))</f>
        <v>60</v>
      </c>
      <c r="G709" t="str">
        <f>IF(tbl_transaction[[#This Row],[Type]]="Inbound",VLOOKUP(tbl_transaction[[#This Row],[Reference Number]],barang_masuk[],7,FALSE),IF(tbl_transaction[[#This Row],[Type]]="Outbound",VLOOKUP(tbl_transaction[[#This Row],[Reference Number]],barang_keluar[],7,FALSE),""))</f>
        <v>Pack</v>
      </c>
      <c r="H709" t="str">
        <f>IF(tbl_transaction[[#This Row],[Type]]="Inbound",VLOOKUP(tbl_transaction[[#This Row],[Reference Number]],barang_masuk[],3,FALSE),IF(tbl_transaction[[#This Row],[Type]]="Outbound",VLOOKUP(tbl_transaction[[#This Row],[Reference Number]],barang_keluar[],3,FALSE),""))</f>
        <v>PT Supplier 34</v>
      </c>
      <c r="I709" t="str">
        <f>IF(D709='Kartu Stok'!$B$2,COUNTIF($D$3:D709,'Kartu Stok'!$B$2),"")</f>
        <v/>
      </c>
      <c r="L709"/>
    </row>
    <row r="710" spans="1:12" ht="14.5" x14ac:dyDescent="0.35">
      <c r="A710" s="2" t="s">
        <v>1187</v>
      </c>
      <c r="B710" s="5">
        <f>IF(LEFT(tbl_transaction[[#This Row],[Reference Number]],2)="GR",VLOOKUP(tbl_transaction[[#This Row],[Reference Number]],barang_masuk[],2,FALSE),IF(LEFT(tbl_transaction[[#This Row],[Reference Number]],2)="DO",VLOOKUP(tbl_transaction[[#This Row],[Reference Number]],barang_keluar[],2,FALSE),""))</f>
        <v>46031</v>
      </c>
      <c r="C710" t="str">
        <f t="shared" si="11"/>
        <v>Inbound</v>
      </c>
      <c r="D710" t="str">
        <f>IF(tbl_transaction[[#This Row],[Type]]="Inbound",VLOOKUP(tbl_transaction[[#This Row],[Reference Number]],barang_masuk[],4,FALSE),IF(tbl_transaction[[#This Row],[Type]]="Outbound",VLOOKUP(tbl_transaction[[#This Row],[Reference Number]],barang_keluar[],4,FALSE),""))</f>
        <v>DAR001</v>
      </c>
      <c r="E710" t="str">
        <f>IF(tbl_transaction[[#This Row],[Type]]="Inbound",VLOOKUP(tbl_transaction[[#This Row],[Reference Number]],barang_masuk[],5,FALSE),IF(tbl_transaction[[#This Row],[Type]]="Outbound",VLOOKUP(tbl_transaction[[#This Row],[Reference Number]],barang_keluar[],5,FALSE),""))</f>
        <v>Ultra Milk Dairy Variant 1</v>
      </c>
      <c r="F710">
        <f>IF(tbl_transaction[[#This Row],[Type]]="Inbound",VLOOKUP(tbl_transaction[[#This Row],[Reference Number]],barang_masuk[],6,FALSE),IF(tbl_transaction[[#This Row],[Type]]="Outbound",VLOOKUP(tbl_transaction[[#This Row],[Reference Number]],barang_keluar[],6,FALSE),""))</f>
        <v>80</v>
      </c>
      <c r="G710" t="str">
        <f>IF(tbl_transaction[[#This Row],[Type]]="Inbound",VLOOKUP(tbl_transaction[[#This Row],[Reference Number]],barang_masuk[],7,FALSE),IF(tbl_transaction[[#This Row],[Type]]="Outbound",VLOOKUP(tbl_transaction[[#This Row],[Reference Number]],barang_keluar[],7,FALSE),""))</f>
        <v>Box</v>
      </c>
      <c r="H710" t="str">
        <f>IF(tbl_transaction[[#This Row],[Type]]="Inbound",VLOOKUP(tbl_transaction[[#This Row],[Reference Number]],barang_masuk[],3,FALSE),IF(tbl_transaction[[#This Row],[Type]]="Outbound",VLOOKUP(tbl_transaction[[#This Row],[Reference Number]],barang_keluar[],3,FALSE),""))</f>
        <v>PT Supplier 24</v>
      </c>
      <c r="I710" t="str">
        <f>IF(D710='Kartu Stok'!$B$2,COUNTIF($D$3:D710,'Kartu Stok'!$B$2),"")</f>
        <v/>
      </c>
      <c r="L710"/>
    </row>
    <row r="711" spans="1:12" ht="14.5" x14ac:dyDescent="0.35">
      <c r="A711" s="2" t="s">
        <v>1188</v>
      </c>
      <c r="B711" s="5">
        <f>IF(LEFT(tbl_transaction[[#This Row],[Reference Number]],2)="GR",VLOOKUP(tbl_transaction[[#This Row],[Reference Number]],barang_masuk[],2,FALSE),IF(LEFT(tbl_transaction[[#This Row],[Reference Number]],2)="DO",VLOOKUP(tbl_transaction[[#This Row],[Reference Number]],barang_keluar[],2,FALSE),""))</f>
        <v>46174</v>
      </c>
      <c r="C711" t="str">
        <f t="shared" si="11"/>
        <v>Inbound</v>
      </c>
      <c r="D711" t="str">
        <f>IF(tbl_transaction[[#This Row],[Type]]="Inbound",VLOOKUP(tbl_transaction[[#This Row],[Reference Number]],barang_masuk[],4,FALSE),IF(tbl_transaction[[#This Row],[Type]]="Outbound",VLOOKUP(tbl_transaction[[#This Row],[Reference Number]],barang_keluar[],4,FALSE),""))</f>
        <v>SNK023</v>
      </c>
      <c r="E711" t="str">
        <f>IF(tbl_transaction[[#This Row],[Type]]="Inbound",VLOOKUP(tbl_transaction[[#This Row],[Reference Number]],barang_masuk[],5,FALSE),IF(tbl_transaction[[#This Row],[Type]]="Outbound",VLOOKUP(tbl_transaction[[#This Row],[Reference Number]],barang_keluar[],5,FALSE),""))</f>
        <v>Taro Snack Variant 23</v>
      </c>
      <c r="F711">
        <f>IF(tbl_transaction[[#This Row],[Type]]="Inbound",VLOOKUP(tbl_transaction[[#This Row],[Reference Number]],barang_masuk[],6,FALSE),IF(tbl_transaction[[#This Row],[Type]]="Outbound",VLOOKUP(tbl_transaction[[#This Row],[Reference Number]],barang_keluar[],6,FALSE),""))</f>
        <v>80</v>
      </c>
      <c r="G711" t="str">
        <f>IF(tbl_transaction[[#This Row],[Type]]="Inbound",VLOOKUP(tbl_transaction[[#This Row],[Reference Number]],barang_masuk[],7,FALSE),IF(tbl_transaction[[#This Row],[Type]]="Outbound",VLOOKUP(tbl_transaction[[#This Row],[Reference Number]],barang_keluar[],7,FALSE),""))</f>
        <v>Pack</v>
      </c>
      <c r="H711" t="str">
        <f>IF(tbl_transaction[[#This Row],[Type]]="Inbound",VLOOKUP(tbl_transaction[[#This Row],[Reference Number]],barang_masuk[],3,FALSE),IF(tbl_transaction[[#This Row],[Type]]="Outbound",VLOOKUP(tbl_transaction[[#This Row],[Reference Number]],barang_keluar[],3,FALSE),""))</f>
        <v>PT Supplier 26</v>
      </c>
      <c r="I711" t="str">
        <f>IF(D711='Kartu Stok'!$B$2,COUNTIF($D$3:D711,'Kartu Stok'!$B$2),"")</f>
        <v/>
      </c>
      <c r="L711"/>
    </row>
    <row r="712" spans="1:12" ht="14.5" x14ac:dyDescent="0.35">
      <c r="A712" s="2" t="s">
        <v>1189</v>
      </c>
      <c r="B712" s="5">
        <f>IF(LEFT(tbl_transaction[[#This Row],[Reference Number]],2)="GR",VLOOKUP(tbl_transaction[[#This Row],[Reference Number]],barang_masuk[],2,FALSE),IF(LEFT(tbl_transaction[[#This Row],[Reference Number]],2)="DO",VLOOKUP(tbl_transaction[[#This Row],[Reference Number]],barang_keluar[],2,FALSE),""))</f>
        <v>46042</v>
      </c>
      <c r="C712" t="str">
        <f t="shared" si="11"/>
        <v>Inbound</v>
      </c>
      <c r="D712" t="str">
        <f>IF(tbl_transaction[[#This Row],[Type]]="Inbound",VLOOKUP(tbl_transaction[[#This Row],[Reference Number]],barang_masuk[],4,FALSE),IF(tbl_transaction[[#This Row],[Type]]="Outbound",VLOOKUP(tbl_transaction[[#This Row],[Reference Number]],barang_keluar[],4,FALSE),""))</f>
        <v>SNK029</v>
      </c>
      <c r="E712" t="str">
        <f>IF(tbl_transaction[[#This Row],[Type]]="Inbound",VLOOKUP(tbl_transaction[[#This Row],[Reference Number]],barang_masuk[],5,FALSE),IF(tbl_transaction[[#This Row],[Type]]="Outbound",VLOOKUP(tbl_transaction[[#This Row],[Reference Number]],barang_keluar[],5,FALSE),""))</f>
        <v>Chitato Snack Variant 29</v>
      </c>
      <c r="F712">
        <f>IF(tbl_transaction[[#This Row],[Type]]="Inbound",VLOOKUP(tbl_transaction[[#This Row],[Reference Number]],barang_masuk[],6,FALSE),IF(tbl_transaction[[#This Row],[Type]]="Outbound",VLOOKUP(tbl_transaction[[#This Row],[Reference Number]],barang_keluar[],6,FALSE),""))</f>
        <v>200</v>
      </c>
      <c r="G712" t="str">
        <f>IF(tbl_transaction[[#This Row],[Type]]="Inbound",VLOOKUP(tbl_transaction[[#This Row],[Reference Number]],barang_masuk[],7,FALSE),IF(tbl_transaction[[#This Row],[Type]]="Outbound",VLOOKUP(tbl_transaction[[#This Row],[Reference Number]],barang_keluar[],7,FALSE),""))</f>
        <v>Pack</v>
      </c>
      <c r="H712" t="str">
        <f>IF(tbl_transaction[[#This Row],[Type]]="Inbound",VLOOKUP(tbl_transaction[[#This Row],[Reference Number]],barang_masuk[],3,FALSE),IF(tbl_transaction[[#This Row],[Type]]="Outbound",VLOOKUP(tbl_transaction[[#This Row],[Reference Number]],barang_keluar[],3,FALSE),""))</f>
        <v>PT Supplier 11</v>
      </c>
      <c r="I712" t="str">
        <f>IF(D712='Kartu Stok'!$B$2,COUNTIF($D$3:D712,'Kartu Stok'!$B$2),"")</f>
        <v/>
      </c>
      <c r="L712"/>
    </row>
    <row r="713" spans="1:12" ht="14.5" x14ac:dyDescent="0.35">
      <c r="A713" s="2" t="s">
        <v>1190</v>
      </c>
      <c r="B713" s="5">
        <f>IF(LEFT(tbl_transaction[[#This Row],[Reference Number]],2)="GR",VLOOKUP(tbl_transaction[[#This Row],[Reference Number]],barang_masuk[],2,FALSE),IF(LEFT(tbl_transaction[[#This Row],[Reference Number]],2)="DO",VLOOKUP(tbl_transaction[[#This Row],[Reference Number]],barang_keluar[],2,FALSE),""))</f>
        <v>46070</v>
      </c>
      <c r="C713" t="str">
        <f t="shared" si="11"/>
        <v>Inbound</v>
      </c>
      <c r="D713" t="str">
        <f>IF(tbl_transaction[[#This Row],[Type]]="Inbound",VLOOKUP(tbl_transaction[[#This Row],[Reference Number]],barang_masuk[],4,FALSE),IF(tbl_transaction[[#This Row],[Type]]="Outbound",VLOOKUP(tbl_transaction[[#This Row],[Reference Number]],barang_keluar[],4,FALSE),""))</f>
        <v>PER014</v>
      </c>
      <c r="E713" t="str">
        <f>IF(tbl_transaction[[#This Row],[Type]]="Inbound",VLOOKUP(tbl_transaction[[#This Row],[Reference Number]],barang_masuk[],5,FALSE),IF(tbl_transaction[[#This Row],[Type]]="Outbound",VLOOKUP(tbl_transaction[[#This Row],[Reference Number]],barang_keluar[],5,FALSE),""))</f>
        <v>Sunsilk Personal Care Variant 14</v>
      </c>
      <c r="F713">
        <f>IF(tbl_transaction[[#This Row],[Type]]="Inbound",VLOOKUP(tbl_transaction[[#This Row],[Reference Number]],barang_masuk[],6,FALSE),IF(tbl_transaction[[#This Row],[Type]]="Outbound",VLOOKUP(tbl_transaction[[#This Row],[Reference Number]],barang_keluar[],6,FALSE),""))</f>
        <v>30</v>
      </c>
      <c r="G713" t="str">
        <f>IF(tbl_transaction[[#This Row],[Type]]="Inbound",VLOOKUP(tbl_transaction[[#This Row],[Reference Number]],barang_masuk[],7,FALSE),IF(tbl_transaction[[#This Row],[Type]]="Outbound",VLOOKUP(tbl_transaction[[#This Row],[Reference Number]],barang_keluar[],7,FALSE),""))</f>
        <v>Bottle</v>
      </c>
      <c r="H713" t="str">
        <f>IF(tbl_transaction[[#This Row],[Type]]="Inbound",VLOOKUP(tbl_transaction[[#This Row],[Reference Number]],barang_masuk[],3,FALSE),IF(tbl_transaction[[#This Row],[Type]]="Outbound",VLOOKUP(tbl_transaction[[#This Row],[Reference Number]],barang_keluar[],3,FALSE),""))</f>
        <v>PT Supplier 12</v>
      </c>
      <c r="I713" t="str">
        <f>IF(D713='Kartu Stok'!$B$2,COUNTIF($D$3:D713,'Kartu Stok'!$B$2),"")</f>
        <v/>
      </c>
      <c r="L713"/>
    </row>
    <row r="714" spans="1:12" ht="14.5" x14ac:dyDescent="0.35">
      <c r="A714" s="2" t="s">
        <v>1191</v>
      </c>
      <c r="B714" s="5">
        <f>IF(LEFT(tbl_transaction[[#This Row],[Reference Number]],2)="GR",VLOOKUP(tbl_transaction[[#This Row],[Reference Number]],barang_masuk[],2,FALSE),IF(LEFT(tbl_transaction[[#This Row],[Reference Number]],2)="DO",VLOOKUP(tbl_transaction[[#This Row],[Reference Number]],barang_keluar[],2,FALSE),""))</f>
        <v>46054</v>
      </c>
      <c r="C714" t="str">
        <f t="shared" si="11"/>
        <v>Inbound</v>
      </c>
      <c r="D714" t="str">
        <f>IF(tbl_transaction[[#This Row],[Type]]="Inbound",VLOOKUP(tbl_transaction[[#This Row],[Reference Number]],barang_masuk[],4,FALSE),IF(tbl_transaction[[#This Row],[Type]]="Outbound",VLOOKUP(tbl_transaction[[#This Row],[Reference Number]],barang_keluar[],4,FALSE),""))</f>
        <v>BEV033</v>
      </c>
      <c r="E714" t="str">
        <f>IF(tbl_transaction[[#This Row],[Type]]="Inbound",VLOOKUP(tbl_transaction[[#This Row],[Reference Number]],barang_masuk[],5,FALSE),IF(tbl_transaction[[#This Row],[Type]]="Outbound",VLOOKUP(tbl_transaction[[#This Row],[Reference Number]],barang_keluar[],5,FALSE),""))</f>
        <v>Aqua Beverage Variant 33</v>
      </c>
      <c r="F714">
        <f>IF(tbl_transaction[[#This Row],[Type]]="Inbound",VLOOKUP(tbl_transaction[[#This Row],[Reference Number]],barang_masuk[],6,FALSE),IF(tbl_transaction[[#This Row],[Type]]="Outbound",VLOOKUP(tbl_transaction[[#This Row],[Reference Number]],barang_keluar[],6,FALSE),""))</f>
        <v>50</v>
      </c>
      <c r="G714" t="str">
        <f>IF(tbl_transaction[[#This Row],[Type]]="Inbound",VLOOKUP(tbl_transaction[[#This Row],[Reference Number]],barang_masuk[],7,FALSE),IF(tbl_transaction[[#This Row],[Type]]="Outbound",VLOOKUP(tbl_transaction[[#This Row],[Reference Number]],barang_keluar[],7,FALSE),""))</f>
        <v>Bottle</v>
      </c>
      <c r="H714" t="str">
        <f>IF(tbl_transaction[[#This Row],[Type]]="Inbound",VLOOKUP(tbl_transaction[[#This Row],[Reference Number]],barang_masuk[],3,FALSE),IF(tbl_transaction[[#This Row],[Type]]="Outbound",VLOOKUP(tbl_transaction[[#This Row],[Reference Number]],barang_keluar[],3,FALSE),""))</f>
        <v>PT Supplier 10</v>
      </c>
      <c r="I714" t="str">
        <f>IF(D714='Kartu Stok'!$B$2,COUNTIF($D$3:D714,'Kartu Stok'!$B$2),"")</f>
        <v/>
      </c>
      <c r="L714"/>
    </row>
    <row r="715" spans="1:12" ht="14.5" x14ac:dyDescent="0.35">
      <c r="A715" s="2" t="s">
        <v>1192</v>
      </c>
      <c r="B715" s="5">
        <f>IF(LEFT(tbl_transaction[[#This Row],[Reference Number]],2)="GR",VLOOKUP(tbl_transaction[[#This Row],[Reference Number]],barang_masuk[],2,FALSE),IF(LEFT(tbl_transaction[[#This Row],[Reference Number]],2)="DO",VLOOKUP(tbl_transaction[[#This Row],[Reference Number]],barang_keluar[],2,FALSE),""))</f>
        <v>46062</v>
      </c>
      <c r="C715" t="str">
        <f t="shared" si="11"/>
        <v>Inbound</v>
      </c>
      <c r="D715" t="str">
        <f>IF(tbl_transaction[[#This Row],[Type]]="Inbound",VLOOKUP(tbl_transaction[[#This Row],[Reference Number]],barang_masuk[],4,FALSE),IF(tbl_transaction[[#This Row],[Type]]="Outbound",VLOOKUP(tbl_transaction[[#This Row],[Reference Number]],barang_keluar[],4,FALSE),""))</f>
        <v>HOM025</v>
      </c>
      <c r="E715" t="str">
        <f>IF(tbl_transaction[[#This Row],[Type]]="Inbound",VLOOKUP(tbl_transaction[[#This Row],[Reference Number]],barang_masuk[],5,FALSE),IF(tbl_transaction[[#This Row],[Type]]="Outbound",VLOOKUP(tbl_transaction[[#This Row],[Reference Number]],barang_keluar[],5,FALSE),""))</f>
        <v>Rinso Home Care Variant 25</v>
      </c>
      <c r="F715">
        <f>IF(tbl_transaction[[#This Row],[Type]]="Inbound",VLOOKUP(tbl_transaction[[#This Row],[Reference Number]],barang_masuk[],6,FALSE),IF(tbl_transaction[[#This Row],[Type]]="Outbound",VLOOKUP(tbl_transaction[[#This Row],[Reference Number]],barang_keluar[],6,FALSE),""))</f>
        <v>100</v>
      </c>
      <c r="G715" t="str">
        <f>IF(tbl_transaction[[#This Row],[Type]]="Inbound",VLOOKUP(tbl_transaction[[#This Row],[Reference Number]],barang_masuk[],7,FALSE),IF(tbl_transaction[[#This Row],[Type]]="Outbound",VLOOKUP(tbl_transaction[[#This Row],[Reference Number]],barang_keluar[],7,FALSE),""))</f>
        <v>Pack</v>
      </c>
      <c r="H715" t="str">
        <f>IF(tbl_transaction[[#This Row],[Type]]="Inbound",VLOOKUP(tbl_transaction[[#This Row],[Reference Number]],barang_masuk[],3,FALSE),IF(tbl_transaction[[#This Row],[Type]]="Outbound",VLOOKUP(tbl_transaction[[#This Row],[Reference Number]],barang_keluar[],3,FALSE),""))</f>
        <v>PT Supplier 11</v>
      </c>
      <c r="I715" t="str">
        <f>IF(D715='Kartu Stok'!$B$2,COUNTIF($D$3:D715,'Kartu Stok'!$B$2),"")</f>
        <v/>
      </c>
      <c r="L715"/>
    </row>
    <row r="716" spans="1:12" ht="14.5" x14ac:dyDescent="0.35">
      <c r="A716" s="2" t="s">
        <v>1193</v>
      </c>
      <c r="B716" s="5">
        <f>IF(LEFT(tbl_transaction[[#This Row],[Reference Number]],2)="GR",VLOOKUP(tbl_transaction[[#This Row],[Reference Number]],barang_masuk[],2,FALSE),IF(LEFT(tbl_transaction[[#This Row],[Reference Number]],2)="DO",VLOOKUP(tbl_transaction[[#This Row],[Reference Number]],barang_keluar[],2,FALSE),""))</f>
        <v>46180</v>
      </c>
      <c r="C716" t="str">
        <f t="shared" si="11"/>
        <v>Inbound</v>
      </c>
      <c r="D716" t="str">
        <f>IF(tbl_transaction[[#This Row],[Type]]="Inbound",VLOOKUP(tbl_transaction[[#This Row],[Reference Number]],barang_masuk[],4,FALSE),IF(tbl_transaction[[#This Row],[Type]]="Outbound",VLOOKUP(tbl_transaction[[#This Row],[Reference Number]],barang_keluar[],4,FALSE),""))</f>
        <v>BEV020</v>
      </c>
      <c r="E716" t="str">
        <f>IF(tbl_transaction[[#This Row],[Type]]="Inbound",VLOOKUP(tbl_transaction[[#This Row],[Reference Number]],barang_masuk[],5,FALSE),IF(tbl_transaction[[#This Row],[Type]]="Outbound",VLOOKUP(tbl_transaction[[#This Row],[Reference Number]],barang_keluar[],5,FALSE),""))</f>
        <v>Coca Cola Beverage Variant 20</v>
      </c>
      <c r="F716">
        <f>IF(tbl_transaction[[#This Row],[Type]]="Inbound",VLOOKUP(tbl_transaction[[#This Row],[Reference Number]],barang_masuk[],6,FALSE),IF(tbl_transaction[[#This Row],[Type]]="Outbound",VLOOKUP(tbl_transaction[[#This Row],[Reference Number]],barang_keluar[],6,FALSE),""))</f>
        <v>150</v>
      </c>
      <c r="G716" t="str">
        <f>IF(tbl_transaction[[#This Row],[Type]]="Inbound",VLOOKUP(tbl_transaction[[#This Row],[Reference Number]],barang_masuk[],7,FALSE),IF(tbl_transaction[[#This Row],[Type]]="Outbound",VLOOKUP(tbl_transaction[[#This Row],[Reference Number]],barang_keluar[],7,FALSE),""))</f>
        <v>Bottle</v>
      </c>
      <c r="H716" t="str">
        <f>IF(tbl_transaction[[#This Row],[Type]]="Inbound",VLOOKUP(tbl_transaction[[#This Row],[Reference Number]],barang_masuk[],3,FALSE),IF(tbl_transaction[[#This Row],[Type]]="Outbound",VLOOKUP(tbl_transaction[[#This Row],[Reference Number]],barang_keluar[],3,FALSE),""))</f>
        <v>PT Supplier 13</v>
      </c>
      <c r="I716" t="str">
        <f>IF(D716='Kartu Stok'!$B$2,COUNTIF($D$3:D716,'Kartu Stok'!$B$2),"")</f>
        <v/>
      </c>
      <c r="L716"/>
    </row>
    <row r="717" spans="1:12" ht="14.5" x14ac:dyDescent="0.35">
      <c r="A717" s="2" t="s">
        <v>1194</v>
      </c>
      <c r="B717" s="5">
        <f>IF(LEFT(tbl_transaction[[#This Row],[Reference Number]],2)="GR",VLOOKUP(tbl_transaction[[#This Row],[Reference Number]],barang_masuk[],2,FALSE),IF(LEFT(tbl_transaction[[#This Row],[Reference Number]],2)="DO",VLOOKUP(tbl_transaction[[#This Row],[Reference Number]],barang_keluar[],2,FALSE),""))</f>
        <v>46194</v>
      </c>
      <c r="C717" t="str">
        <f t="shared" si="11"/>
        <v>Inbound</v>
      </c>
      <c r="D717" t="str">
        <f>IF(tbl_transaction[[#This Row],[Type]]="Inbound",VLOOKUP(tbl_transaction[[#This Row],[Reference Number]],barang_masuk[],4,FALSE),IF(tbl_transaction[[#This Row],[Type]]="Outbound",VLOOKUP(tbl_transaction[[#This Row],[Reference Number]],barang_keluar[],4,FALSE),""))</f>
        <v>BEV015</v>
      </c>
      <c r="E717" t="str">
        <f>IF(tbl_transaction[[#This Row],[Type]]="Inbound",VLOOKUP(tbl_transaction[[#This Row],[Reference Number]],barang_masuk[],5,FALSE),IF(tbl_transaction[[#This Row],[Type]]="Outbound",VLOOKUP(tbl_transaction[[#This Row],[Reference Number]],barang_keluar[],5,FALSE),""))</f>
        <v>Aqua Beverage Variant 15</v>
      </c>
      <c r="F717">
        <f>IF(tbl_transaction[[#This Row],[Type]]="Inbound",VLOOKUP(tbl_transaction[[#This Row],[Reference Number]],barang_masuk[],6,FALSE),IF(tbl_transaction[[#This Row],[Type]]="Outbound",VLOOKUP(tbl_transaction[[#This Row],[Reference Number]],barang_keluar[],6,FALSE),""))</f>
        <v>60</v>
      </c>
      <c r="G717" t="str">
        <f>IF(tbl_transaction[[#This Row],[Type]]="Inbound",VLOOKUP(tbl_transaction[[#This Row],[Reference Number]],barang_masuk[],7,FALSE),IF(tbl_transaction[[#This Row],[Type]]="Outbound",VLOOKUP(tbl_transaction[[#This Row],[Reference Number]],barang_keluar[],7,FALSE),""))</f>
        <v>Bottle</v>
      </c>
      <c r="H717" t="str">
        <f>IF(tbl_transaction[[#This Row],[Type]]="Inbound",VLOOKUP(tbl_transaction[[#This Row],[Reference Number]],barang_masuk[],3,FALSE),IF(tbl_transaction[[#This Row],[Type]]="Outbound",VLOOKUP(tbl_transaction[[#This Row],[Reference Number]],barang_keluar[],3,FALSE),""))</f>
        <v>PT Supplier 13</v>
      </c>
      <c r="I717" t="str">
        <f>IF(D717='Kartu Stok'!$B$2,COUNTIF($D$3:D717,'Kartu Stok'!$B$2),"")</f>
        <v/>
      </c>
      <c r="L717"/>
    </row>
    <row r="718" spans="1:12" ht="14.5" x14ac:dyDescent="0.35">
      <c r="A718" s="2" t="s">
        <v>1195</v>
      </c>
      <c r="B718" s="5">
        <f>IF(LEFT(tbl_transaction[[#This Row],[Reference Number]],2)="GR",VLOOKUP(tbl_transaction[[#This Row],[Reference Number]],barang_masuk[],2,FALSE),IF(LEFT(tbl_transaction[[#This Row],[Reference Number]],2)="DO",VLOOKUP(tbl_transaction[[#This Row],[Reference Number]],barang_keluar[],2,FALSE),""))</f>
        <v>46033</v>
      </c>
      <c r="C718" t="str">
        <f t="shared" si="11"/>
        <v>Inbound</v>
      </c>
      <c r="D718" t="str">
        <f>IF(tbl_transaction[[#This Row],[Type]]="Inbound",VLOOKUP(tbl_transaction[[#This Row],[Reference Number]],barang_masuk[],4,FALSE),IF(tbl_transaction[[#This Row],[Type]]="Outbound",VLOOKUP(tbl_transaction[[#This Row],[Reference Number]],barang_keluar[],4,FALSE),""))</f>
        <v>INS008</v>
      </c>
      <c r="E718" t="str">
        <f>IF(tbl_transaction[[#This Row],[Type]]="Inbound",VLOOKUP(tbl_transaction[[#This Row],[Reference Number]],barang_masuk[],5,FALSE),IF(tbl_transaction[[#This Row],[Type]]="Outbound",VLOOKUP(tbl_transaction[[#This Row],[Reference Number]],barang_keluar[],5,FALSE),""))</f>
        <v>Indomie Instant Food Variant 8</v>
      </c>
      <c r="F718">
        <f>IF(tbl_transaction[[#This Row],[Type]]="Inbound",VLOOKUP(tbl_transaction[[#This Row],[Reference Number]],barang_masuk[],6,FALSE),IF(tbl_transaction[[#This Row],[Type]]="Outbound",VLOOKUP(tbl_transaction[[#This Row],[Reference Number]],barang_keluar[],6,FALSE),""))</f>
        <v>200</v>
      </c>
      <c r="G718" t="str">
        <f>IF(tbl_transaction[[#This Row],[Type]]="Inbound",VLOOKUP(tbl_transaction[[#This Row],[Reference Number]],barang_masuk[],7,FALSE),IF(tbl_transaction[[#This Row],[Type]]="Outbound",VLOOKUP(tbl_transaction[[#This Row],[Reference Number]],barang_keluar[],7,FALSE),""))</f>
        <v>Pack</v>
      </c>
      <c r="H718" t="str">
        <f>IF(tbl_transaction[[#This Row],[Type]]="Inbound",VLOOKUP(tbl_transaction[[#This Row],[Reference Number]],barang_masuk[],3,FALSE),IF(tbl_transaction[[#This Row],[Type]]="Outbound",VLOOKUP(tbl_transaction[[#This Row],[Reference Number]],barang_keluar[],3,FALSE),""))</f>
        <v>PT Supplier 30</v>
      </c>
      <c r="I718" t="str">
        <f>IF(D718='Kartu Stok'!$B$2,COUNTIF($D$3:D718,'Kartu Stok'!$B$2),"")</f>
        <v/>
      </c>
      <c r="L718"/>
    </row>
    <row r="719" spans="1:12" ht="14.5" x14ac:dyDescent="0.35">
      <c r="A719" s="2" t="s">
        <v>1196</v>
      </c>
      <c r="B719" s="5">
        <f>IF(LEFT(tbl_transaction[[#This Row],[Reference Number]],2)="GR",VLOOKUP(tbl_transaction[[#This Row],[Reference Number]],barang_masuk[],2,FALSE),IF(LEFT(tbl_transaction[[#This Row],[Reference Number]],2)="DO",VLOOKUP(tbl_transaction[[#This Row],[Reference Number]],barang_keluar[],2,FALSE),""))</f>
        <v>46135</v>
      </c>
      <c r="C719" t="str">
        <f t="shared" si="11"/>
        <v>Inbound</v>
      </c>
      <c r="D719" t="str">
        <f>IF(tbl_transaction[[#This Row],[Type]]="Inbound",VLOOKUP(tbl_transaction[[#This Row],[Reference Number]],barang_masuk[],4,FALSE),IF(tbl_transaction[[#This Row],[Type]]="Outbound",VLOOKUP(tbl_transaction[[#This Row],[Reference Number]],barang_keluar[],4,FALSE),""))</f>
        <v>INS014</v>
      </c>
      <c r="E719" t="str">
        <f>IF(tbl_transaction[[#This Row],[Type]]="Inbound",VLOOKUP(tbl_transaction[[#This Row],[Reference Number]],barang_masuk[],5,FALSE),IF(tbl_transaction[[#This Row],[Type]]="Outbound",VLOOKUP(tbl_transaction[[#This Row],[Reference Number]],barang_keluar[],5,FALSE),""))</f>
        <v>Indomie Instant Food Variant 14</v>
      </c>
      <c r="F719">
        <f>IF(tbl_transaction[[#This Row],[Type]]="Inbound",VLOOKUP(tbl_transaction[[#This Row],[Reference Number]],barang_masuk[],6,FALSE),IF(tbl_transaction[[#This Row],[Type]]="Outbound",VLOOKUP(tbl_transaction[[#This Row],[Reference Number]],barang_keluar[],6,FALSE),""))</f>
        <v>60</v>
      </c>
      <c r="G719" t="str">
        <f>IF(tbl_transaction[[#This Row],[Type]]="Inbound",VLOOKUP(tbl_transaction[[#This Row],[Reference Number]],barang_masuk[],7,FALSE),IF(tbl_transaction[[#This Row],[Type]]="Outbound",VLOOKUP(tbl_transaction[[#This Row],[Reference Number]],barang_keluar[],7,FALSE),""))</f>
        <v>Pack</v>
      </c>
      <c r="H719" t="str">
        <f>IF(tbl_transaction[[#This Row],[Type]]="Inbound",VLOOKUP(tbl_transaction[[#This Row],[Reference Number]],barang_masuk[],3,FALSE),IF(tbl_transaction[[#This Row],[Type]]="Outbound",VLOOKUP(tbl_transaction[[#This Row],[Reference Number]],barang_keluar[],3,FALSE),""))</f>
        <v>PT Supplier 08</v>
      </c>
      <c r="I719" t="str">
        <f>IF(D719='Kartu Stok'!$B$2,COUNTIF($D$3:D719,'Kartu Stok'!$B$2),"")</f>
        <v/>
      </c>
      <c r="L719"/>
    </row>
    <row r="720" spans="1:12" ht="14.5" x14ac:dyDescent="0.35">
      <c r="A720" s="2" t="s">
        <v>1197</v>
      </c>
      <c r="B720" s="5">
        <f>IF(LEFT(tbl_transaction[[#This Row],[Reference Number]],2)="GR",VLOOKUP(tbl_transaction[[#This Row],[Reference Number]],barang_masuk[],2,FALSE),IF(LEFT(tbl_transaction[[#This Row],[Reference Number]],2)="DO",VLOOKUP(tbl_transaction[[#This Row],[Reference Number]],barang_keluar[],2,FALSE),""))</f>
        <v>46096</v>
      </c>
      <c r="C720" t="str">
        <f t="shared" si="11"/>
        <v>Inbound</v>
      </c>
      <c r="D720" t="str">
        <f>IF(tbl_transaction[[#This Row],[Type]]="Inbound",VLOOKUP(tbl_transaction[[#This Row],[Reference Number]],barang_masuk[],4,FALSE),IF(tbl_transaction[[#This Row],[Type]]="Outbound",VLOOKUP(tbl_transaction[[#This Row],[Reference Number]],barang_keluar[],4,FALSE),""))</f>
        <v>BEV037</v>
      </c>
      <c r="E720" t="str">
        <f>IF(tbl_transaction[[#This Row],[Type]]="Inbound",VLOOKUP(tbl_transaction[[#This Row],[Reference Number]],barang_masuk[],5,FALSE),IF(tbl_transaction[[#This Row],[Type]]="Outbound",VLOOKUP(tbl_transaction[[#This Row],[Reference Number]],barang_keluar[],5,FALSE),""))</f>
        <v>Aqua Beverage Variant 37</v>
      </c>
      <c r="F720">
        <f>IF(tbl_transaction[[#This Row],[Type]]="Inbound",VLOOKUP(tbl_transaction[[#This Row],[Reference Number]],barang_masuk[],6,FALSE),IF(tbl_transaction[[#This Row],[Type]]="Outbound",VLOOKUP(tbl_transaction[[#This Row],[Reference Number]],barang_keluar[],6,FALSE),""))</f>
        <v>200</v>
      </c>
      <c r="G720" t="str">
        <f>IF(tbl_transaction[[#This Row],[Type]]="Inbound",VLOOKUP(tbl_transaction[[#This Row],[Reference Number]],barang_masuk[],7,FALSE),IF(tbl_transaction[[#This Row],[Type]]="Outbound",VLOOKUP(tbl_transaction[[#This Row],[Reference Number]],barang_keluar[],7,FALSE),""))</f>
        <v>Bottle</v>
      </c>
      <c r="H720" t="str">
        <f>IF(tbl_transaction[[#This Row],[Type]]="Inbound",VLOOKUP(tbl_transaction[[#This Row],[Reference Number]],barang_masuk[],3,FALSE),IF(tbl_transaction[[#This Row],[Type]]="Outbound",VLOOKUP(tbl_transaction[[#This Row],[Reference Number]],barang_keluar[],3,FALSE),""))</f>
        <v>PT Supplier 33</v>
      </c>
      <c r="I720" t="str">
        <f>IF(D720='Kartu Stok'!$B$2,COUNTIF($D$3:D720,'Kartu Stok'!$B$2),"")</f>
        <v/>
      </c>
      <c r="L720"/>
    </row>
    <row r="721" spans="1:12" ht="14.5" x14ac:dyDescent="0.35">
      <c r="A721" s="2" t="s">
        <v>1198</v>
      </c>
      <c r="B721" s="5">
        <f>IF(LEFT(tbl_transaction[[#This Row],[Reference Number]],2)="GR",VLOOKUP(tbl_transaction[[#This Row],[Reference Number]],barang_masuk[],2,FALSE),IF(LEFT(tbl_transaction[[#This Row],[Reference Number]],2)="DO",VLOOKUP(tbl_transaction[[#This Row],[Reference Number]],barang_keluar[],2,FALSE),""))</f>
        <v>46164</v>
      </c>
      <c r="C721" t="str">
        <f t="shared" si="11"/>
        <v>Inbound</v>
      </c>
      <c r="D721" t="str">
        <f>IF(tbl_transaction[[#This Row],[Type]]="Inbound",VLOOKUP(tbl_transaction[[#This Row],[Reference Number]],barang_masuk[],4,FALSE),IF(tbl_transaction[[#This Row],[Type]]="Outbound",VLOOKUP(tbl_transaction[[#This Row],[Reference Number]],barang_keluar[],4,FALSE),""))</f>
        <v>PER001</v>
      </c>
      <c r="E721" t="str">
        <f>IF(tbl_transaction[[#This Row],[Type]]="Inbound",VLOOKUP(tbl_transaction[[#This Row],[Reference Number]],barang_masuk[],5,FALSE),IF(tbl_transaction[[#This Row],[Type]]="Outbound",VLOOKUP(tbl_transaction[[#This Row],[Reference Number]],barang_keluar[],5,FALSE),""))</f>
        <v>Sunsilk Personal Care Variant 1</v>
      </c>
      <c r="F721">
        <f>IF(tbl_transaction[[#This Row],[Type]]="Inbound",VLOOKUP(tbl_transaction[[#This Row],[Reference Number]],barang_masuk[],6,FALSE),IF(tbl_transaction[[#This Row],[Type]]="Outbound",VLOOKUP(tbl_transaction[[#This Row],[Reference Number]],barang_keluar[],6,FALSE),""))</f>
        <v>80</v>
      </c>
      <c r="G721" t="str">
        <f>IF(tbl_transaction[[#This Row],[Type]]="Inbound",VLOOKUP(tbl_transaction[[#This Row],[Reference Number]],barang_masuk[],7,FALSE),IF(tbl_transaction[[#This Row],[Type]]="Outbound",VLOOKUP(tbl_transaction[[#This Row],[Reference Number]],barang_keluar[],7,FALSE),""))</f>
        <v>Bottle</v>
      </c>
      <c r="H721" t="str">
        <f>IF(tbl_transaction[[#This Row],[Type]]="Inbound",VLOOKUP(tbl_transaction[[#This Row],[Reference Number]],barang_masuk[],3,FALSE),IF(tbl_transaction[[#This Row],[Type]]="Outbound",VLOOKUP(tbl_transaction[[#This Row],[Reference Number]],barang_keluar[],3,FALSE),""))</f>
        <v>PT Supplier 01</v>
      </c>
      <c r="I721" t="str">
        <f>IF(D721='Kartu Stok'!$B$2,COUNTIF($D$3:D721,'Kartu Stok'!$B$2),"")</f>
        <v/>
      </c>
      <c r="L721"/>
    </row>
    <row r="722" spans="1:12" ht="14.5" x14ac:dyDescent="0.35">
      <c r="A722" s="2" t="s">
        <v>1199</v>
      </c>
      <c r="B722" s="5">
        <f>IF(LEFT(tbl_transaction[[#This Row],[Reference Number]],2)="GR",VLOOKUP(tbl_transaction[[#This Row],[Reference Number]],barang_masuk[],2,FALSE),IF(LEFT(tbl_transaction[[#This Row],[Reference Number]],2)="DO",VLOOKUP(tbl_transaction[[#This Row],[Reference Number]],barang_keluar[],2,FALSE),""))</f>
        <v>46152</v>
      </c>
      <c r="C722" t="str">
        <f t="shared" si="11"/>
        <v>Inbound</v>
      </c>
      <c r="D722" t="str">
        <f>IF(tbl_transaction[[#This Row],[Type]]="Inbound",VLOOKUP(tbl_transaction[[#This Row],[Reference Number]],barang_masuk[],4,FALSE),IF(tbl_transaction[[#This Row],[Type]]="Outbound",VLOOKUP(tbl_transaction[[#This Row],[Reference Number]],barang_keluar[],4,FALSE),""))</f>
        <v>HOM008</v>
      </c>
      <c r="E722" t="str">
        <f>IF(tbl_transaction[[#This Row],[Type]]="Inbound",VLOOKUP(tbl_transaction[[#This Row],[Reference Number]],barang_masuk[],5,FALSE),IF(tbl_transaction[[#This Row],[Type]]="Outbound",VLOOKUP(tbl_transaction[[#This Row],[Reference Number]],barang_keluar[],5,FALSE),""))</f>
        <v>Rinso Home Care Variant 8</v>
      </c>
      <c r="F722">
        <f>IF(tbl_transaction[[#This Row],[Type]]="Inbound",VLOOKUP(tbl_transaction[[#This Row],[Reference Number]],barang_masuk[],6,FALSE),IF(tbl_transaction[[#This Row],[Type]]="Outbound",VLOOKUP(tbl_transaction[[#This Row],[Reference Number]],barang_keluar[],6,FALSE),""))</f>
        <v>40</v>
      </c>
      <c r="G722" t="str">
        <f>IF(tbl_transaction[[#This Row],[Type]]="Inbound",VLOOKUP(tbl_transaction[[#This Row],[Reference Number]],barang_masuk[],7,FALSE),IF(tbl_transaction[[#This Row],[Type]]="Outbound",VLOOKUP(tbl_transaction[[#This Row],[Reference Number]],barang_keluar[],7,FALSE),""))</f>
        <v>Pack</v>
      </c>
      <c r="H722" t="str">
        <f>IF(tbl_transaction[[#This Row],[Type]]="Inbound",VLOOKUP(tbl_transaction[[#This Row],[Reference Number]],barang_masuk[],3,FALSE),IF(tbl_transaction[[#This Row],[Type]]="Outbound",VLOOKUP(tbl_transaction[[#This Row],[Reference Number]],barang_keluar[],3,FALSE),""))</f>
        <v>PT Supplier 19</v>
      </c>
      <c r="I722" t="str">
        <f>IF(D722='Kartu Stok'!$B$2,COUNTIF($D$3:D722,'Kartu Stok'!$B$2),"")</f>
        <v/>
      </c>
      <c r="L722"/>
    </row>
    <row r="723" spans="1:12" ht="14.5" x14ac:dyDescent="0.35">
      <c r="A723" s="2" t="s">
        <v>1200</v>
      </c>
      <c r="B723" s="5">
        <f>IF(LEFT(tbl_transaction[[#This Row],[Reference Number]],2)="GR",VLOOKUP(tbl_transaction[[#This Row],[Reference Number]],barang_masuk[],2,FALSE),IF(LEFT(tbl_transaction[[#This Row],[Reference Number]],2)="DO",VLOOKUP(tbl_transaction[[#This Row],[Reference Number]],barang_keluar[],2,FALSE),""))</f>
        <v>46189</v>
      </c>
      <c r="C723" t="str">
        <f t="shared" si="11"/>
        <v>Inbound</v>
      </c>
      <c r="D723" t="str">
        <f>IF(tbl_transaction[[#This Row],[Type]]="Inbound",VLOOKUP(tbl_transaction[[#This Row],[Reference Number]],barang_masuk[],4,FALSE),IF(tbl_transaction[[#This Row],[Type]]="Outbound",VLOOKUP(tbl_transaction[[#This Row],[Reference Number]],barang_keluar[],4,FALSE),""))</f>
        <v>BAB020</v>
      </c>
      <c r="E723" t="str">
        <f>IF(tbl_transaction[[#This Row],[Type]]="Inbound",VLOOKUP(tbl_transaction[[#This Row],[Reference Number]],barang_masuk[],5,FALSE),IF(tbl_transaction[[#This Row],[Type]]="Outbound",VLOOKUP(tbl_transaction[[#This Row],[Reference Number]],barang_keluar[],5,FALSE),""))</f>
        <v>Zwitsal Baby Care Variant 20</v>
      </c>
      <c r="F723">
        <f>IF(tbl_transaction[[#This Row],[Type]]="Inbound",VLOOKUP(tbl_transaction[[#This Row],[Reference Number]],barang_masuk[],6,FALSE),IF(tbl_transaction[[#This Row],[Type]]="Outbound",VLOOKUP(tbl_transaction[[#This Row],[Reference Number]],barang_keluar[],6,FALSE),""))</f>
        <v>80</v>
      </c>
      <c r="G723" t="str">
        <f>IF(tbl_transaction[[#This Row],[Type]]="Inbound",VLOOKUP(tbl_transaction[[#This Row],[Reference Number]],barang_masuk[],7,FALSE),IF(tbl_transaction[[#This Row],[Type]]="Outbound",VLOOKUP(tbl_transaction[[#This Row],[Reference Number]],barang_keluar[],7,FALSE),""))</f>
        <v>Pack</v>
      </c>
      <c r="H723" t="str">
        <f>IF(tbl_transaction[[#This Row],[Type]]="Inbound",VLOOKUP(tbl_transaction[[#This Row],[Reference Number]],barang_masuk[],3,FALSE),IF(tbl_transaction[[#This Row],[Type]]="Outbound",VLOOKUP(tbl_transaction[[#This Row],[Reference Number]],barang_keluar[],3,FALSE),""))</f>
        <v>PT Supplier 11</v>
      </c>
      <c r="I723" t="str">
        <f>IF(D723='Kartu Stok'!$B$2,COUNTIF($D$3:D723,'Kartu Stok'!$B$2),"")</f>
        <v/>
      </c>
      <c r="L723"/>
    </row>
    <row r="724" spans="1:12" ht="14.5" x14ac:dyDescent="0.35">
      <c r="A724" s="2" t="s">
        <v>1201</v>
      </c>
      <c r="B724" s="5">
        <f>IF(LEFT(tbl_transaction[[#This Row],[Reference Number]],2)="GR",VLOOKUP(tbl_transaction[[#This Row],[Reference Number]],barang_masuk[],2,FALSE),IF(LEFT(tbl_transaction[[#This Row],[Reference Number]],2)="DO",VLOOKUP(tbl_transaction[[#This Row],[Reference Number]],barang_keluar[],2,FALSE),""))</f>
        <v>46050</v>
      </c>
      <c r="C724" t="str">
        <f t="shared" si="11"/>
        <v>Inbound</v>
      </c>
      <c r="D724" t="str">
        <f>IF(tbl_transaction[[#This Row],[Type]]="Inbound",VLOOKUP(tbl_transaction[[#This Row],[Reference Number]],barang_masuk[],4,FALSE),IF(tbl_transaction[[#This Row],[Type]]="Outbound",VLOOKUP(tbl_transaction[[#This Row],[Reference Number]],barang_keluar[],4,FALSE),""))</f>
        <v>BAB010</v>
      </c>
      <c r="E724" t="str">
        <f>IF(tbl_transaction[[#This Row],[Type]]="Inbound",VLOOKUP(tbl_transaction[[#This Row],[Reference Number]],barang_masuk[],5,FALSE),IF(tbl_transaction[[#This Row],[Type]]="Outbound",VLOOKUP(tbl_transaction[[#This Row],[Reference Number]],barang_keluar[],5,FALSE),""))</f>
        <v>Zwitsal Baby Care Variant 10</v>
      </c>
      <c r="F724">
        <f>IF(tbl_transaction[[#This Row],[Type]]="Inbound",VLOOKUP(tbl_transaction[[#This Row],[Reference Number]],barang_masuk[],6,FALSE),IF(tbl_transaction[[#This Row],[Type]]="Outbound",VLOOKUP(tbl_transaction[[#This Row],[Reference Number]],barang_keluar[],6,FALSE),""))</f>
        <v>50</v>
      </c>
      <c r="G724" t="str">
        <f>IF(tbl_transaction[[#This Row],[Type]]="Inbound",VLOOKUP(tbl_transaction[[#This Row],[Reference Number]],barang_masuk[],7,FALSE),IF(tbl_transaction[[#This Row],[Type]]="Outbound",VLOOKUP(tbl_transaction[[#This Row],[Reference Number]],barang_keluar[],7,FALSE),""))</f>
        <v>Pack</v>
      </c>
      <c r="H724" t="str">
        <f>IF(tbl_transaction[[#This Row],[Type]]="Inbound",VLOOKUP(tbl_transaction[[#This Row],[Reference Number]],barang_masuk[],3,FALSE),IF(tbl_transaction[[#This Row],[Type]]="Outbound",VLOOKUP(tbl_transaction[[#This Row],[Reference Number]],barang_keluar[],3,FALSE),""))</f>
        <v>PT Supplier 27</v>
      </c>
      <c r="I724" t="str">
        <f>IF(D724='Kartu Stok'!$B$2,COUNTIF($D$3:D724,'Kartu Stok'!$B$2),"")</f>
        <v/>
      </c>
      <c r="L724"/>
    </row>
    <row r="725" spans="1:12" ht="14.5" x14ac:dyDescent="0.35">
      <c r="A725" s="2" t="s">
        <v>1202</v>
      </c>
      <c r="B725" s="5">
        <f>IF(LEFT(tbl_transaction[[#This Row],[Reference Number]],2)="GR",VLOOKUP(tbl_transaction[[#This Row],[Reference Number]],barang_masuk[],2,FALSE),IF(LEFT(tbl_transaction[[#This Row],[Reference Number]],2)="DO",VLOOKUP(tbl_transaction[[#This Row],[Reference Number]],barang_keluar[],2,FALSE),""))</f>
        <v>46188</v>
      </c>
      <c r="C725" t="str">
        <f t="shared" si="11"/>
        <v>Inbound</v>
      </c>
      <c r="D725" t="str">
        <f>IF(tbl_transaction[[#This Row],[Type]]="Inbound",VLOOKUP(tbl_transaction[[#This Row],[Reference Number]],barang_masuk[],4,FALSE),IF(tbl_transaction[[#This Row],[Type]]="Outbound",VLOOKUP(tbl_transaction[[#This Row],[Reference Number]],barang_keluar[],4,FALSE),""))</f>
        <v>BAB011</v>
      </c>
      <c r="E725" t="str">
        <f>IF(tbl_transaction[[#This Row],[Type]]="Inbound",VLOOKUP(tbl_transaction[[#This Row],[Reference Number]],barang_masuk[],5,FALSE),IF(tbl_transaction[[#This Row],[Type]]="Outbound",VLOOKUP(tbl_transaction[[#This Row],[Reference Number]],barang_keluar[],5,FALSE),""))</f>
        <v>MamyPoko Baby Care Variant 11</v>
      </c>
      <c r="F725">
        <f>IF(tbl_transaction[[#This Row],[Type]]="Inbound",VLOOKUP(tbl_transaction[[#This Row],[Reference Number]],barang_masuk[],6,FALSE),IF(tbl_transaction[[#This Row],[Type]]="Outbound",VLOOKUP(tbl_transaction[[#This Row],[Reference Number]],barang_keluar[],6,FALSE),""))</f>
        <v>200</v>
      </c>
      <c r="G725" t="str">
        <f>IF(tbl_transaction[[#This Row],[Type]]="Inbound",VLOOKUP(tbl_transaction[[#This Row],[Reference Number]],barang_masuk[],7,FALSE),IF(tbl_transaction[[#This Row],[Type]]="Outbound",VLOOKUP(tbl_transaction[[#This Row],[Reference Number]],barang_keluar[],7,FALSE),""))</f>
        <v>Pack</v>
      </c>
      <c r="H725" t="str">
        <f>IF(tbl_transaction[[#This Row],[Type]]="Inbound",VLOOKUP(tbl_transaction[[#This Row],[Reference Number]],barang_masuk[],3,FALSE),IF(tbl_transaction[[#This Row],[Type]]="Outbound",VLOOKUP(tbl_transaction[[#This Row],[Reference Number]],barang_keluar[],3,FALSE),""))</f>
        <v>PT Supplier 33</v>
      </c>
      <c r="I725" t="str">
        <f>IF(D725='Kartu Stok'!$B$2,COUNTIF($D$3:D725,'Kartu Stok'!$B$2),"")</f>
        <v/>
      </c>
      <c r="L725"/>
    </row>
    <row r="726" spans="1:12" ht="14.5" x14ac:dyDescent="0.35">
      <c r="A726" s="2" t="s">
        <v>1203</v>
      </c>
      <c r="B726" s="5">
        <f>IF(LEFT(tbl_transaction[[#This Row],[Reference Number]],2)="GR",VLOOKUP(tbl_transaction[[#This Row],[Reference Number]],barang_masuk[],2,FALSE),IF(LEFT(tbl_transaction[[#This Row],[Reference Number]],2)="DO",VLOOKUP(tbl_transaction[[#This Row],[Reference Number]],barang_keluar[],2,FALSE),""))</f>
        <v>46103</v>
      </c>
      <c r="C726" t="str">
        <f t="shared" si="11"/>
        <v>Inbound</v>
      </c>
      <c r="D726" t="str">
        <f>IF(tbl_transaction[[#This Row],[Type]]="Inbound",VLOOKUP(tbl_transaction[[#This Row],[Reference Number]],barang_masuk[],4,FALSE),IF(tbl_transaction[[#This Row],[Type]]="Outbound",VLOOKUP(tbl_transaction[[#This Row],[Reference Number]],barang_keluar[],4,FALSE),""))</f>
        <v>BAB001</v>
      </c>
      <c r="E726" t="str">
        <f>IF(tbl_transaction[[#This Row],[Type]]="Inbound",VLOOKUP(tbl_transaction[[#This Row],[Reference Number]],barang_masuk[],5,FALSE),IF(tbl_transaction[[#This Row],[Type]]="Outbound",VLOOKUP(tbl_transaction[[#This Row],[Reference Number]],barang_keluar[],5,FALSE),""))</f>
        <v>MamyPoko Baby Care Variant 1</v>
      </c>
      <c r="F726">
        <f>IF(tbl_transaction[[#This Row],[Type]]="Inbound",VLOOKUP(tbl_transaction[[#This Row],[Reference Number]],barang_masuk[],6,FALSE),IF(tbl_transaction[[#This Row],[Type]]="Outbound",VLOOKUP(tbl_transaction[[#This Row],[Reference Number]],barang_keluar[],6,FALSE),""))</f>
        <v>100</v>
      </c>
      <c r="G726" t="str">
        <f>IF(tbl_transaction[[#This Row],[Type]]="Inbound",VLOOKUP(tbl_transaction[[#This Row],[Reference Number]],barang_masuk[],7,FALSE),IF(tbl_transaction[[#This Row],[Type]]="Outbound",VLOOKUP(tbl_transaction[[#This Row],[Reference Number]],barang_keluar[],7,FALSE),""))</f>
        <v>Pack</v>
      </c>
      <c r="H726" t="str">
        <f>IF(tbl_transaction[[#This Row],[Type]]="Inbound",VLOOKUP(tbl_transaction[[#This Row],[Reference Number]],barang_masuk[],3,FALSE),IF(tbl_transaction[[#This Row],[Type]]="Outbound",VLOOKUP(tbl_transaction[[#This Row],[Reference Number]],barang_keluar[],3,FALSE),""))</f>
        <v>PT Supplier 15</v>
      </c>
      <c r="I726" t="str">
        <f>IF(D726='Kartu Stok'!$B$2,COUNTIF($D$3:D726,'Kartu Stok'!$B$2),"")</f>
        <v/>
      </c>
      <c r="L726"/>
    </row>
    <row r="727" spans="1:12" ht="14.5" x14ac:dyDescent="0.35">
      <c r="A727" s="2" t="s">
        <v>1204</v>
      </c>
      <c r="B727" s="5">
        <f>IF(LEFT(tbl_transaction[[#This Row],[Reference Number]],2)="GR",VLOOKUP(tbl_transaction[[#This Row],[Reference Number]],barang_masuk[],2,FALSE),IF(LEFT(tbl_transaction[[#This Row],[Reference Number]],2)="DO",VLOOKUP(tbl_transaction[[#This Row],[Reference Number]],barang_keluar[],2,FALSE),""))</f>
        <v>46144</v>
      </c>
      <c r="C727" t="str">
        <f t="shared" si="11"/>
        <v>Inbound</v>
      </c>
      <c r="D727" t="str">
        <f>IF(tbl_transaction[[#This Row],[Type]]="Inbound",VLOOKUP(tbl_transaction[[#This Row],[Reference Number]],barang_masuk[],4,FALSE),IF(tbl_transaction[[#This Row],[Type]]="Outbound",VLOOKUP(tbl_transaction[[#This Row],[Reference Number]],barang_keluar[],4,FALSE),""))</f>
        <v>BEV023</v>
      </c>
      <c r="E727" t="str">
        <f>IF(tbl_transaction[[#This Row],[Type]]="Inbound",VLOOKUP(tbl_transaction[[#This Row],[Reference Number]],barang_masuk[],5,FALSE),IF(tbl_transaction[[#This Row],[Type]]="Outbound",VLOOKUP(tbl_transaction[[#This Row],[Reference Number]],barang_keluar[],5,FALSE),""))</f>
        <v>Sosro Beverage Variant 23</v>
      </c>
      <c r="F727">
        <f>IF(tbl_transaction[[#This Row],[Type]]="Inbound",VLOOKUP(tbl_transaction[[#This Row],[Reference Number]],barang_masuk[],6,FALSE),IF(tbl_transaction[[#This Row],[Type]]="Outbound",VLOOKUP(tbl_transaction[[#This Row],[Reference Number]],barang_keluar[],6,FALSE),""))</f>
        <v>200</v>
      </c>
      <c r="G727" t="str">
        <f>IF(tbl_transaction[[#This Row],[Type]]="Inbound",VLOOKUP(tbl_transaction[[#This Row],[Reference Number]],barang_masuk[],7,FALSE),IF(tbl_transaction[[#This Row],[Type]]="Outbound",VLOOKUP(tbl_transaction[[#This Row],[Reference Number]],barang_keluar[],7,FALSE),""))</f>
        <v>Bottle</v>
      </c>
      <c r="H727" t="str">
        <f>IF(tbl_transaction[[#This Row],[Type]]="Inbound",VLOOKUP(tbl_transaction[[#This Row],[Reference Number]],barang_masuk[],3,FALSE),IF(tbl_transaction[[#This Row],[Type]]="Outbound",VLOOKUP(tbl_transaction[[#This Row],[Reference Number]],barang_keluar[],3,FALSE),""))</f>
        <v>PT Supplier 19</v>
      </c>
      <c r="I727" t="str">
        <f>IF(D727='Kartu Stok'!$B$2,COUNTIF($D$3:D727,'Kartu Stok'!$B$2),"")</f>
        <v/>
      </c>
      <c r="L727"/>
    </row>
    <row r="728" spans="1:12" ht="14.5" x14ac:dyDescent="0.35">
      <c r="A728" s="2" t="s">
        <v>1205</v>
      </c>
      <c r="B728" s="5">
        <f>IF(LEFT(tbl_transaction[[#This Row],[Reference Number]],2)="GR",VLOOKUP(tbl_transaction[[#This Row],[Reference Number]],barang_masuk[],2,FALSE),IF(LEFT(tbl_transaction[[#This Row],[Reference Number]],2)="DO",VLOOKUP(tbl_transaction[[#This Row],[Reference Number]],barang_keluar[],2,FALSE),""))</f>
        <v>46170</v>
      </c>
      <c r="C728" t="str">
        <f t="shared" si="11"/>
        <v>Inbound</v>
      </c>
      <c r="D728" t="str">
        <f>IF(tbl_transaction[[#This Row],[Type]]="Inbound",VLOOKUP(tbl_transaction[[#This Row],[Reference Number]],barang_masuk[],4,FALSE),IF(tbl_transaction[[#This Row],[Type]]="Outbound",VLOOKUP(tbl_transaction[[#This Row],[Reference Number]],barang_keluar[],4,FALSE),""))</f>
        <v>HOM021</v>
      </c>
      <c r="E728" t="str">
        <f>IF(tbl_transaction[[#This Row],[Type]]="Inbound",VLOOKUP(tbl_transaction[[#This Row],[Reference Number]],barang_masuk[],5,FALSE),IF(tbl_transaction[[#This Row],[Type]]="Outbound",VLOOKUP(tbl_transaction[[#This Row],[Reference Number]],barang_keluar[],5,FALSE),""))</f>
        <v>Rinso Home Care Variant 21</v>
      </c>
      <c r="F728">
        <f>IF(tbl_transaction[[#This Row],[Type]]="Inbound",VLOOKUP(tbl_transaction[[#This Row],[Reference Number]],barang_masuk[],6,FALSE),IF(tbl_transaction[[#This Row],[Type]]="Outbound",VLOOKUP(tbl_transaction[[#This Row],[Reference Number]],barang_keluar[],6,FALSE),""))</f>
        <v>60</v>
      </c>
      <c r="G728" t="str">
        <f>IF(tbl_transaction[[#This Row],[Type]]="Inbound",VLOOKUP(tbl_transaction[[#This Row],[Reference Number]],barang_masuk[],7,FALSE),IF(tbl_transaction[[#This Row],[Type]]="Outbound",VLOOKUP(tbl_transaction[[#This Row],[Reference Number]],barang_keluar[],7,FALSE),""))</f>
        <v>Pack</v>
      </c>
      <c r="H728" t="str">
        <f>IF(tbl_transaction[[#This Row],[Type]]="Inbound",VLOOKUP(tbl_transaction[[#This Row],[Reference Number]],barang_masuk[],3,FALSE),IF(tbl_transaction[[#This Row],[Type]]="Outbound",VLOOKUP(tbl_transaction[[#This Row],[Reference Number]],barang_keluar[],3,FALSE),""))</f>
        <v>PT Supplier 05</v>
      </c>
      <c r="I728" t="str">
        <f>IF(D728='Kartu Stok'!$B$2,COUNTIF($D$3:D728,'Kartu Stok'!$B$2),"")</f>
        <v/>
      </c>
      <c r="L728"/>
    </row>
    <row r="729" spans="1:12" ht="14.5" x14ac:dyDescent="0.35">
      <c r="A729" s="2" t="s">
        <v>1206</v>
      </c>
      <c r="B729" s="5">
        <f>IF(LEFT(tbl_transaction[[#This Row],[Reference Number]],2)="GR",VLOOKUP(tbl_transaction[[#This Row],[Reference Number]],barang_masuk[],2,FALSE),IF(LEFT(tbl_transaction[[#This Row],[Reference Number]],2)="DO",VLOOKUP(tbl_transaction[[#This Row],[Reference Number]],barang_keluar[],2,FALSE),""))</f>
        <v>46116</v>
      </c>
      <c r="C729" t="str">
        <f t="shared" si="11"/>
        <v>Inbound</v>
      </c>
      <c r="D729" t="str">
        <f>IF(tbl_transaction[[#This Row],[Type]]="Inbound",VLOOKUP(tbl_transaction[[#This Row],[Reference Number]],barang_masuk[],4,FALSE),IF(tbl_transaction[[#This Row],[Type]]="Outbound",VLOOKUP(tbl_transaction[[#This Row],[Reference Number]],barang_keluar[],4,FALSE),""))</f>
        <v>SNK026</v>
      </c>
      <c r="E729" t="str">
        <f>IF(tbl_transaction[[#This Row],[Type]]="Inbound",VLOOKUP(tbl_transaction[[#This Row],[Reference Number]],barang_masuk[],5,FALSE),IF(tbl_transaction[[#This Row],[Type]]="Outbound",VLOOKUP(tbl_transaction[[#This Row],[Reference Number]],barang_keluar[],5,FALSE),""))</f>
        <v>Chitato Snack Variant 26</v>
      </c>
      <c r="F729">
        <f>IF(tbl_transaction[[#This Row],[Type]]="Inbound",VLOOKUP(tbl_transaction[[#This Row],[Reference Number]],barang_masuk[],6,FALSE),IF(tbl_transaction[[#This Row],[Type]]="Outbound",VLOOKUP(tbl_transaction[[#This Row],[Reference Number]],barang_keluar[],6,FALSE),""))</f>
        <v>100</v>
      </c>
      <c r="G729" t="str">
        <f>IF(tbl_transaction[[#This Row],[Type]]="Inbound",VLOOKUP(tbl_transaction[[#This Row],[Reference Number]],barang_masuk[],7,FALSE),IF(tbl_transaction[[#This Row],[Type]]="Outbound",VLOOKUP(tbl_transaction[[#This Row],[Reference Number]],barang_keluar[],7,FALSE),""))</f>
        <v>Pack</v>
      </c>
      <c r="H729" t="str">
        <f>IF(tbl_transaction[[#This Row],[Type]]="Inbound",VLOOKUP(tbl_transaction[[#This Row],[Reference Number]],barang_masuk[],3,FALSE),IF(tbl_transaction[[#This Row],[Type]]="Outbound",VLOOKUP(tbl_transaction[[#This Row],[Reference Number]],barang_keluar[],3,FALSE),""))</f>
        <v>PT Supplier 02</v>
      </c>
      <c r="I729" t="str">
        <f>IF(D729='Kartu Stok'!$B$2,COUNTIF($D$3:D729,'Kartu Stok'!$B$2),"")</f>
        <v/>
      </c>
      <c r="L729"/>
    </row>
    <row r="730" spans="1:12" ht="14.5" x14ac:dyDescent="0.35">
      <c r="A730" s="2" t="s">
        <v>1207</v>
      </c>
      <c r="B730" s="5">
        <f>IF(LEFT(tbl_transaction[[#This Row],[Reference Number]],2)="GR",VLOOKUP(tbl_transaction[[#This Row],[Reference Number]],barang_masuk[],2,FALSE),IF(LEFT(tbl_transaction[[#This Row],[Reference Number]],2)="DO",VLOOKUP(tbl_transaction[[#This Row],[Reference Number]],barang_keluar[],2,FALSE),""))</f>
        <v>46117</v>
      </c>
      <c r="C730" t="str">
        <f t="shared" si="11"/>
        <v>Inbound</v>
      </c>
      <c r="D730" t="str">
        <f>IF(tbl_transaction[[#This Row],[Type]]="Inbound",VLOOKUP(tbl_transaction[[#This Row],[Reference Number]],barang_masuk[],4,FALSE),IF(tbl_transaction[[#This Row],[Type]]="Outbound",VLOOKUP(tbl_transaction[[#This Row],[Reference Number]],barang_keluar[],4,FALSE),""))</f>
        <v>BEV018</v>
      </c>
      <c r="E730" t="str">
        <f>IF(tbl_transaction[[#This Row],[Type]]="Inbound",VLOOKUP(tbl_transaction[[#This Row],[Reference Number]],barang_masuk[],5,FALSE),IF(tbl_transaction[[#This Row],[Type]]="Outbound",VLOOKUP(tbl_transaction[[#This Row],[Reference Number]],barang_keluar[],5,FALSE),""))</f>
        <v>Sosro Beverage Variant 18</v>
      </c>
      <c r="F730">
        <f>IF(tbl_transaction[[#This Row],[Type]]="Inbound",VLOOKUP(tbl_transaction[[#This Row],[Reference Number]],barang_masuk[],6,FALSE),IF(tbl_transaction[[#This Row],[Type]]="Outbound",VLOOKUP(tbl_transaction[[#This Row],[Reference Number]],barang_keluar[],6,FALSE),""))</f>
        <v>200</v>
      </c>
      <c r="G730" t="str">
        <f>IF(tbl_transaction[[#This Row],[Type]]="Inbound",VLOOKUP(tbl_transaction[[#This Row],[Reference Number]],barang_masuk[],7,FALSE),IF(tbl_transaction[[#This Row],[Type]]="Outbound",VLOOKUP(tbl_transaction[[#This Row],[Reference Number]],barang_keluar[],7,FALSE),""))</f>
        <v>Bottle</v>
      </c>
      <c r="H730" t="str">
        <f>IF(tbl_transaction[[#This Row],[Type]]="Inbound",VLOOKUP(tbl_transaction[[#This Row],[Reference Number]],barang_masuk[],3,FALSE),IF(tbl_transaction[[#This Row],[Type]]="Outbound",VLOOKUP(tbl_transaction[[#This Row],[Reference Number]],barang_keluar[],3,FALSE),""))</f>
        <v>PT Supplier 11</v>
      </c>
      <c r="I730" t="str">
        <f>IF(D730='Kartu Stok'!$B$2,COUNTIF($D$3:D730,'Kartu Stok'!$B$2),"")</f>
        <v/>
      </c>
      <c r="L730"/>
    </row>
    <row r="731" spans="1:12" ht="14.5" x14ac:dyDescent="0.35">
      <c r="A731" s="2" t="s">
        <v>1208</v>
      </c>
      <c r="B731" s="5">
        <f>IF(LEFT(tbl_transaction[[#This Row],[Reference Number]],2)="GR",VLOOKUP(tbl_transaction[[#This Row],[Reference Number]],barang_masuk[],2,FALSE),IF(LEFT(tbl_transaction[[#This Row],[Reference Number]],2)="DO",VLOOKUP(tbl_transaction[[#This Row],[Reference Number]],barang_keluar[],2,FALSE),""))</f>
        <v>46190</v>
      </c>
      <c r="C731" t="str">
        <f t="shared" si="11"/>
        <v>Inbound</v>
      </c>
      <c r="D731" t="str">
        <f>IF(tbl_transaction[[#This Row],[Type]]="Inbound",VLOOKUP(tbl_transaction[[#This Row],[Reference Number]],barang_masuk[],4,FALSE),IF(tbl_transaction[[#This Row],[Type]]="Outbound",VLOOKUP(tbl_transaction[[#This Row],[Reference Number]],barang_keluar[],4,FALSE),""))</f>
        <v>PER018</v>
      </c>
      <c r="E731" t="str">
        <f>IF(tbl_transaction[[#This Row],[Type]]="Inbound",VLOOKUP(tbl_transaction[[#This Row],[Reference Number]],barang_masuk[],5,FALSE),IF(tbl_transaction[[#This Row],[Type]]="Outbound",VLOOKUP(tbl_transaction[[#This Row],[Reference Number]],barang_keluar[],5,FALSE),""))</f>
        <v>Lifebuoy Personal Care Variant 18</v>
      </c>
      <c r="F731">
        <f>IF(tbl_transaction[[#This Row],[Type]]="Inbound",VLOOKUP(tbl_transaction[[#This Row],[Reference Number]],barang_masuk[],6,FALSE),IF(tbl_transaction[[#This Row],[Type]]="Outbound",VLOOKUP(tbl_transaction[[#This Row],[Reference Number]],barang_keluar[],6,FALSE),""))</f>
        <v>30</v>
      </c>
      <c r="G731" t="str">
        <f>IF(tbl_transaction[[#This Row],[Type]]="Inbound",VLOOKUP(tbl_transaction[[#This Row],[Reference Number]],barang_masuk[],7,FALSE),IF(tbl_transaction[[#This Row],[Type]]="Outbound",VLOOKUP(tbl_transaction[[#This Row],[Reference Number]],barang_keluar[],7,FALSE),""))</f>
        <v>Bottle</v>
      </c>
      <c r="H731" t="str">
        <f>IF(tbl_transaction[[#This Row],[Type]]="Inbound",VLOOKUP(tbl_transaction[[#This Row],[Reference Number]],barang_masuk[],3,FALSE),IF(tbl_transaction[[#This Row],[Type]]="Outbound",VLOOKUP(tbl_transaction[[#This Row],[Reference Number]],barang_keluar[],3,FALSE),""))</f>
        <v>PT Supplier 02</v>
      </c>
      <c r="I731" t="str">
        <f>IF(D731='Kartu Stok'!$B$2,COUNTIF($D$3:D731,'Kartu Stok'!$B$2),"")</f>
        <v/>
      </c>
      <c r="L731"/>
    </row>
    <row r="732" spans="1:12" ht="14.5" x14ac:dyDescent="0.35">
      <c r="A732" s="2" t="s">
        <v>1209</v>
      </c>
      <c r="B732" s="5">
        <f>IF(LEFT(tbl_transaction[[#This Row],[Reference Number]],2)="GR",VLOOKUP(tbl_transaction[[#This Row],[Reference Number]],barang_masuk[],2,FALSE),IF(LEFT(tbl_transaction[[#This Row],[Reference Number]],2)="DO",VLOOKUP(tbl_transaction[[#This Row],[Reference Number]],barang_keluar[],2,FALSE),""))</f>
        <v>46028</v>
      </c>
      <c r="C732" t="str">
        <f t="shared" si="11"/>
        <v>Inbound</v>
      </c>
      <c r="D732" t="str">
        <f>IF(tbl_transaction[[#This Row],[Type]]="Inbound",VLOOKUP(tbl_transaction[[#This Row],[Reference Number]],barang_masuk[],4,FALSE),IF(tbl_transaction[[#This Row],[Type]]="Outbound",VLOOKUP(tbl_transaction[[#This Row],[Reference Number]],barang_keluar[],4,FALSE),""))</f>
        <v>HOM010</v>
      </c>
      <c r="E732" t="str">
        <f>IF(tbl_transaction[[#This Row],[Type]]="Inbound",VLOOKUP(tbl_transaction[[#This Row],[Reference Number]],barang_masuk[],5,FALSE),IF(tbl_transaction[[#This Row],[Type]]="Outbound",VLOOKUP(tbl_transaction[[#This Row],[Reference Number]],barang_keluar[],5,FALSE),""))</f>
        <v>Molto Home Care Variant 10</v>
      </c>
      <c r="F732">
        <f>IF(tbl_transaction[[#This Row],[Type]]="Inbound",VLOOKUP(tbl_transaction[[#This Row],[Reference Number]],barang_masuk[],6,FALSE),IF(tbl_transaction[[#This Row],[Type]]="Outbound",VLOOKUP(tbl_transaction[[#This Row],[Reference Number]],barang_keluar[],6,FALSE),""))</f>
        <v>150</v>
      </c>
      <c r="G732" t="str">
        <f>IF(tbl_transaction[[#This Row],[Type]]="Inbound",VLOOKUP(tbl_transaction[[#This Row],[Reference Number]],barang_masuk[],7,FALSE),IF(tbl_transaction[[#This Row],[Type]]="Outbound",VLOOKUP(tbl_transaction[[#This Row],[Reference Number]],barang_keluar[],7,FALSE),""))</f>
        <v>Pack</v>
      </c>
      <c r="H732" t="str">
        <f>IF(tbl_transaction[[#This Row],[Type]]="Inbound",VLOOKUP(tbl_transaction[[#This Row],[Reference Number]],barang_masuk[],3,FALSE),IF(tbl_transaction[[#This Row],[Type]]="Outbound",VLOOKUP(tbl_transaction[[#This Row],[Reference Number]],barang_keluar[],3,FALSE),""))</f>
        <v>PT Supplier 35</v>
      </c>
      <c r="I732" t="str">
        <f>IF(D732='Kartu Stok'!$B$2,COUNTIF($D$3:D732,'Kartu Stok'!$B$2),"")</f>
        <v/>
      </c>
      <c r="L732"/>
    </row>
    <row r="733" spans="1:12" ht="14.5" x14ac:dyDescent="0.35">
      <c r="A733" s="2" t="s">
        <v>1210</v>
      </c>
      <c r="B733" s="5">
        <f>IF(LEFT(tbl_transaction[[#This Row],[Reference Number]],2)="GR",VLOOKUP(tbl_transaction[[#This Row],[Reference Number]],barang_masuk[],2,FALSE),IF(LEFT(tbl_transaction[[#This Row],[Reference Number]],2)="DO",VLOOKUP(tbl_transaction[[#This Row],[Reference Number]],barang_keluar[],2,FALSE),""))</f>
        <v>46100</v>
      </c>
      <c r="C733" t="str">
        <f t="shared" si="11"/>
        <v>Inbound</v>
      </c>
      <c r="D733" t="str">
        <f>IF(tbl_transaction[[#This Row],[Type]]="Inbound",VLOOKUP(tbl_transaction[[#This Row],[Reference Number]],barang_masuk[],4,FALSE),IF(tbl_transaction[[#This Row],[Type]]="Outbound",VLOOKUP(tbl_transaction[[#This Row],[Reference Number]],barang_keluar[],4,FALSE),""))</f>
        <v>SNK024</v>
      </c>
      <c r="E733" t="str">
        <f>IF(tbl_transaction[[#This Row],[Type]]="Inbound",VLOOKUP(tbl_transaction[[#This Row],[Reference Number]],barang_masuk[],5,FALSE),IF(tbl_transaction[[#This Row],[Type]]="Outbound",VLOOKUP(tbl_transaction[[#This Row],[Reference Number]],barang_keluar[],5,FALSE),""))</f>
        <v>Chitato Snack Variant 24</v>
      </c>
      <c r="F733">
        <f>IF(tbl_transaction[[#This Row],[Type]]="Inbound",VLOOKUP(tbl_transaction[[#This Row],[Reference Number]],barang_masuk[],6,FALSE),IF(tbl_transaction[[#This Row],[Type]]="Outbound",VLOOKUP(tbl_transaction[[#This Row],[Reference Number]],barang_keluar[],6,FALSE),""))</f>
        <v>150</v>
      </c>
      <c r="G733" t="str">
        <f>IF(tbl_transaction[[#This Row],[Type]]="Inbound",VLOOKUP(tbl_transaction[[#This Row],[Reference Number]],barang_masuk[],7,FALSE),IF(tbl_transaction[[#This Row],[Type]]="Outbound",VLOOKUP(tbl_transaction[[#This Row],[Reference Number]],barang_keluar[],7,FALSE),""))</f>
        <v>Pack</v>
      </c>
      <c r="H733" t="str">
        <f>IF(tbl_transaction[[#This Row],[Type]]="Inbound",VLOOKUP(tbl_transaction[[#This Row],[Reference Number]],barang_masuk[],3,FALSE),IF(tbl_transaction[[#This Row],[Type]]="Outbound",VLOOKUP(tbl_transaction[[#This Row],[Reference Number]],barang_keluar[],3,FALSE),""))</f>
        <v>PT Supplier 24</v>
      </c>
      <c r="I733" t="str">
        <f>IF(D733='Kartu Stok'!$B$2,COUNTIF($D$3:D733,'Kartu Stok'!$B$2),"")</f>
        <v/>
      </c>
      <c r="L733"/>
    </row>
    <row r="734" spans="1:12" ht="14.5" x14ac:dyDescent="0.35">
      <c r="A734" s="2" t="s">
        <v>1211</v>
      </c>
      <c r="B734" s="5">
        <f>IF(LEFT(tbl_transaction[[#This Row],[Reference Number]],2)="GR",VLOOKUP(tbl_transaction[[#This Row],[Reference Number]],barang_masuk[],2,FALSE),IF(LEFT(tbl_transaction[[#This Row],[Reference Number]],2)="DO",VLOOKUP(tbl_transaction[[#This Row],[Reference Number]],barang_keluar[],2,FALSE),""))</f>
        <v>46194</v>
      </c>
      <c r="C734" t="str">
        <f t="shared" si="11"/>
        <v>Inbound</v>
      </c>
      <c r="D734" t="str">
        <f>IF(tbl_transaction[[#This Row],[Type]]="Inbound",VLOOKUP(tbl_transaction[[#This Row],[Reference Number]],barang_masuk[],4,FALSE),IF(tbl_transaction[[#This Row],[Type]]="Outbound",VLOOKUP(tbl_transaction[[#This Row],[Reference Number]],barang_keluar[],4,FALSE),""))</f>
        <v>SNK018</v>
      </c>
      <c r="E734" t="str">
        <f>IF(tbl_transaction[[#This Row],[Type]]="Inbound",VLOOKUP(tbl_transaction[[#This Row],[Reference Number]],barang_masuk[],5,FALSE),IF(tbl_transaction[[#This Row],[Type]]="Outbound",VLOOKUP(tbl_transaction[[#This Row],[Reference Number]],barang_keluar[],5,FALSE),""))</f>
        <v>Taro Snack Variant 18</v>
      </c>
      <c r="F734">
        <f>IF(tbl_transaction[[#This Row],[Type]]="Inbound",VLOOKUP(tbl_transaction[[#This Row],[Reference Number]],barang_masuk[],6,FALSE),IF(tbl_transaction[[#This Row],[Type]]="Outbound",VLOOKUP(tbl_transaction[[#This Row],[Reference Number]],barang_keluar[],6,FALSE),""))</f>
        <v>60</v>
      </c>
      <c r="G734" t="str">
        <f>IF(tbl_transaction[[#This Row],[Type]]="Inbound",VLOOKUP(tbl_transaction[[#This Row],[Reference Number]],barang_masuk[],7,FALSE),IF(tbl_transaction[[#This Row],[Type]]="Outbound",VLOOKUP(tbl_transaction[[#This Row],[Reference Number]],barang_keluar[],7,FALSE),""))</f>
        <v>Pack</v>
      </c>
      <c r="H734" t="str">
        <f>IF(tbl_transaction[[#This Row],[Type]]="Inbound",VLOOKUP(tbl_transaction[[#This Row],[Reference Number]],barang_masuk[],3,FALSE),IF(tbl_transaction[[#This Row],[Type]]="Outbound",VLOOKUP(tbl_transaction[[#This Row],[Reference Number]],barang_keluar[],3,FALSE),""))</f>
        <v>PT Supplier 20</v>
      </c>
      <c r="I734" t="str">
        <f>IF(D734='Kartu Stok'!$B$2,COUNTIF($D$3:D734,'Kartu Stok'!$B$2),"")</f>
        <v/>
      </c>
      <c r="L734"/>
    </row>
    <row r="735" spans="1:12" ht="14.5" x14ac:dyDescent="0.35">
      <c r="A735" s="2" t="s">
        <v>1212</v>
      </c>
      <c r="B735" s="5">
        <f>IF(LEFT(tbl_transaction[[#This Row],[Reference Number]],2)="GR",VLOOKUP(tbl_transaction[[#This Row],[Reference Number]],barang_masuk[],2,FALSE),IF(LEFT(tbl_transaction[[#This Row],[Reference Number]],2)="DO",VLOOKUP(tbl_transaction[[#This Row],[Reference Number]],barang_keluar[],2,FALSE),""))</f>
        <v>46171</v>
      </c>
      <c r="C735" t="str">
        <f t="shared" si="11"/>
        <v>Inbound</v>
      </c>
      <c r="D735" t="str">
        <f>IF(tbl_transaction[[#This Row],[Type]]="Inbound",VLOOKUP(tbl_transaction[[#This Row],[Reference Number]],barang_masuk[],4,FALSE),IF(tbl_transaction[[#This Row],[Type]]="Outbound",VLOOKUP(tbl_transaction[[#This Row],[Reference Number]],barang_keluar[],4,FALSE),""))</f>
        <v>SNK026</v>
      </c>
      <c r="E735" t="str">
        <f>IF(tbl_transaction[[#This Row],[Type]]="Inbound",VLOOKUP(tbl_transaction[[#This Row],[Reference Number]],barang_masuk[],5,FALSE),IF(tbl_transaction[[#This Row],[Type]]="Outbound",VLOOKUP(tbl_transaction[[#This Row],[Reference Number]],barang_keluar[],5,FALSE),""))</f>
        <v>Chitato Snack Variant 26</v>
      </c>
      <c r="F735">
        <f>IF(tbl_transaction[[#This Row],[Type]]="Inbound",VLOOKUP(tbl_transaction[[#This Row],[Reference Number]],barang_masuk[],6,FALSE),IF(tbl_transaction[[#This Row],[Type]]="Outbound",VLOOKUP(tbl_transaction[[#This Row],[Reference Number]],barang_keluar[],6,FALSE),""))</f>
        <v>150</v>
      </c>
      <c r="G735" t="str">
        <f>IF(tbl_transaction[[#This Row],[Type]]="Inbound",VLOOKUP(tbl_transaction[[#This Row],[Reference Number]],barang_masuk[],7,FALSE),IF(tbl_transaction[[#This Row],[Type]]="Outbound",VLOOKUP(tbl_transaction[[#This Row],[Reference Number]],barang_keluar[],7,FALSE),""))</f>
        <v>Pack</v>
      </c>
      <c r="H735" t="str">
        <f>IF(tbl_transaction[[#This Row],[Type]]="Inbound",VLOOKUP(tbl_transaction[[#This Row],[Reference Number]],barang_masuk[],3,FALSE),IF(tbl_transaction[[#This Row],[Type]]="Outbound",VLOOKUP(tbl_transaction[[#This Row],[Reference Number]],barang_keluar[],3,FALSE),""))</f>
        <v>PT Supplier 02</v>
      </c>
      <c r="I735" t="str">
        <f>IF(D735='Kartu Stok'!$B$2,COUNTIF($D$3:D735,'Kartu Stok'!$B$2),"")</f>
        <v/>
      </c>
      <c r="L735"/>
    </row>
    <row r="736" spans="1:12" ht="14.5" x14ac:dyDescent="0.35">
      <c r="A736" s="2" t="s">
        <v>1213</v>
      </c>
      <c r="B736" s="5">
        <f>IF(LEFT(tbl_transaction[[#This Row],[Reference Number]],2)="GR",VLOOKUP(tbl_transaction[[#This Row],[Reference Number]],barang_masuk[],2,FALSE),IF(LEFT(tbl_transaction[[#This Row],[Reference Number]],2)="DO",VLOOKUP(tbl_transaction[[#This Row],[Reference Number]],barang_keluar[],2,FALSE),""))</f>
        <v>46174</v>
      </c>
      <c r="C736" t="str">
        <f t="shared" si="11"/>
        <v>Inbound</v>
      </c>
      <c r="D736" t="str">
        <f>IF(tbl_transaction[[#This Row],[Type]]="Inbound",VLOOKUP(tbl_transaction[[#This Row],[Reference Number]],barang_masuk[],4,FALSE),IF(tbl_transaction[[#This Row],[Type]]="Outbound",VLOOKUP(tbl_transaction[[#This Row],[Reference Number]],barang_keluar[],4,FALSE),""))</f>
        <v>INS018</v>
      </c>
      <c r="E736" t="str">
        <f>IF(tbl_transaction[[#This Row],[Type]]="Inbound",VLOOKUP(tbl_transaction[[#This Row],[Reference Number]],barang_masuk[],5,FALSE),IF(tbl_transaction[[#This Row],[Type]]="Outbound",VLOOKUP(tbl_transaction[[#This Row],[Reference Number]],barang_keluar[],5,FALSE),""))</f>
        <v>Indomie Instant Food Variant 18</v>
      </c>
      <c r="F736">
        <f>IF(tbl_transaction[[#This Row],[Type]]="Inbound",VLOOKUP(tbl_transaction[[#This Row],[Reference Number]],barang_masuk[],6,FALSE),IF(tbl_transaction[[#This Row],[Type]]="Outbound",VLOOKUP(tbl_transaction[[#This Row],[Reference Number]],barang_keluar[],6,FALSE),""))</f>
        <v>100</v>
      </c>
      <c r="G736" t="str">
        <f>IF(tbl_transaction[[#This Row],[Type]]="Inbound",VLOOKUP(tbl_transaction[[#This Row],[Reference Number]],barang_masuk[],7,FALSE),IF(tbl_transaction[[#This Row],[Type]]="Outbound",VLOOKUP(tbl_transaction[[#This Row],[Reference Number]],barang_keluar[],7,FALSE),""))</f>
        <v>Pack</v>
      </c>
      <c r="H736" t="str">
        <f>IF(tbl_transaction[[#This Row],[Type]]="Inbound",VLOOKUP(tbl_transaction[[#This Row],[Reference Number]],barang_masuk[],3,FALSE),IF(tbl_transaction[[#This Row],[Type]]="Outbound",VLOOKUP(tbl_transaction[[#This Row],[Reference Number]],barang_keluar[],3,FALSE),""))</f>
        <v>PT Supplier 03</v>
      </c>
      <c r="I736" t="str">
        <f>IF(D736='Kartu Stok'!$B$2,COUNTIF($D$3:D736,'Kartu Stok'!$B$2),"")</f>
        <v/>
      </c>
      <c r="L736"/>
    </row>
    <row r="737" spans="1:12" ht="14.5" x14ac:dyDescent="0.35">
      <c r="A737" s="2" t="s">
        <v>1214</v>
      </c>
      <c r="B737" s="5">
        <f>IF(LEFT(tbl_transaction[[#This Row],[Reference Number]],2)="GR",VLOOKUP(tbl_transaction[[#This Row],[Reference Number]],barang_masuk[],2,FALSE),IF(LEFT(tbl_transaction[[#This Row],[Reference Number]],2)="DO",VLOOKUP(tbl_transaction[[#This Row],[Reference Number]],barang_keluar[],2,FALSE),""))</f>
        <v>46089</v>
      </c>
      <c r="C737" t="str">
        <f t="shared" si="11"/>
        <v>Inbound</v>
      </c>
      <c r="D737" t="str">
        <f>IF(tbl_transaction[[#This Row],[Type]]="Inbound",VLOOKUP(tbl_transaction[[#This Row],[Reference Number]],barang_masuk[],4,FALSE),IF(tbl_transaction[[#This Row],[Type]]="Outbound",VLOOKUP(tbl_transaction[[#This Row],[Reference Number]],barang_keluar[],4,FALSE),""))</f>
        <v>BEV019</v>
      </c>
      <c r="E737" t="str">
        <f>IF(tbl_transaction[[#This Row],[Type]]="Inbound",VLOOKUP(tbl_transaction[[#This Row],[Reference Number]],barang_masuk[],5,FALSE),IF(tbl_transaction[[#This Row],[Type]]="Outbound",VLOOKUP(tbl_transaction[[#This Row],[Reference Number]],barang_keluar[],5,FALSE),""))</f>
        <v>Aqua Beverage Variant 19</v>
      </c>
      <c r="F737">
        <f>IF(tbl_transaction[[#This Row],[Type]]="Inbound",VLOOKUP(tbl_transaction[[#This Row],[Reference Number]],barang_masuk[],6,FALSE),IF(tbl_transaction[[#This Row],[Type]]="Outbound",VLOOKUP(tbl_transaction[[#This Row],[Reference Number]],barang_keluar[],6,FALSE),""))</f>
        <v>50</v>
      </c>
      <c r="G737" t="str">
        <f>IF(tbl_transaction[[#This Row],[Type]]="Inbound",VLOOKUP(tbl_transaction[[#This Row],[Reference Number]],barang_masuk[],7,FALSE),IF(tbl_transaction[[#This Row],[Type]]="Outbound",VLOOKUP(tbl_transaction[[#This Row],[Reference Number]],barang_keluar[],7,FALSE),""))</f>
        <v>Bottle</v>
      </c>
      <c r="H737" t="str">
        <f>IF(tbl_transaction[[#This Row],[Type]]="Inbound",VLOOKUP(tbl_transaction[[#This Row],[Reference Number]],barang_masuk[],3,FALSE),IF(tbl_transaction[[#This Row],[Type]]="Outbound",VLOOKUP(tbl_transaction[[#This Row],[Reference Number]],barang_keluar[],3,FALSE),""))</f>
        <v>PT Supplier 26</v>
      </c>
      <c r="I737" t="str">
        <f>IF(D737='Kartu Stok'!$B$2,COUNTIF($D$3:D737,'Kartu Stok'!$B$2),"")</f>
        <v/>
      </c>
      <c r="L737"/>
    </row>
    <row r="738" spans="1:12" ht="14.5" x14ac:dyDescent="0.35">
      <c r="A738" s="2" t="s">
        <v>1215</v>
      </c>
      <c r="B738" s="5">
        <f>IF(LEFT(tbl_transaction[[#This Row],[Reference Number]],2)="GR",VLOOKUP(tbl_transaction[[#This Row],[Reference Number]],barang_masuk[],2,FALSE),IF(LEFT(tbl_transaction[[#This Row],[Reference Number]],2)="DO",VLOOKUP(tbl_transaction[[#This Row],[Reference Number]],barang_keluar[],2,FALSE),""))</f>
        <v>46086</v>
      </c>
      <c r="C738" t="str">
        <f t="shared" si="11"/>
        <v>Inbound</v>
      </c>
      <c r="D738" t="str">
        <f>IF(tbl_transaction[[#This Row],[Type]]="Inbound",VLOOKUP(tbl_transaction[[#This Row],[Reference Number]],barang_masuk[],4,FALSE),IF(tbl_transaction[[#This Row],[Type]]="Outbound",VLOOKUP(tbl_transaction[[#This Row],[Reference Number]],barang_keluar[],4,FALSE),""))</f>
        <v>PER001</v>
      </c>
      <c r="E738" t="str">
        <f>IF(tbl_transaction[[#This Row],[Type]]="Inbound",VLOOKUP(tbl_transaction[[#This Row],[Reference Number]],barang_masuk[],5,FALSE),IF(tbl_transaction[[#This Row],[Type]]="Outbound",VLOOKUP(tbl_transaction[[#This Row],[Reference Number]],barang_keluar[],5,FALSE),""))</f>
        <v>Sunsilk Personal Care Variant 1</v>
      </c>
      <c r="F738">
        <f>IF(tbl_transaction[[#This Row],[Type]]="Inbound",VLOOKUP(tbl_transaction[[#This Row],[Reference Number]],barang_masuk[],6,FALSE),IF(tbl_transaction[[#This Row],[Type]]="Outbound",VLOOKUP(tbl_transaction[[#This Row],[Reference Number]],barang_keluar[],6,FALSE),""))</f>
        <v>80</v>
      </c>
      <c r="G738" t="str">
        <f>IF(tbl_transaction[[#This Row],[Type]]="Inbound",VLOOKUP(tbl_transaction[[#This Row],[Reference Number]],barang_masuk[],7,FALSE),IF(tbl_transaction[[#This Row],[Type]]="Outbound",VLOOKUP(tbl_transaction[[#This Row],[Reference Number]],barang_keluar[],7,FALSE),""))</f>
        <v>Bottle</v>
      </c>
      <c r="H738" t="str">
        <f>IF(tbl_transaction[[#This Row],[Type]]="Inbound",VLOOKUP(tbl_transaction[[#This Row],[Reference Number]],barang_masuk[],3,FALSE),IF(tbl_transaction[[#This Row],[Type]]="Outbound",VLOOKUP(tbl_transaction[[#This Row],[Reference Number]],barang_keluar[],3,FALSE),""))</f>
        <v>PT Supplier 01</v>
      </c>
      <c r="I738" t="str">
        <f>IF(D738='Kartu Stok'!$B$2,COUNTIF($D$3:D738,'Kartu Stok'!$B$2),"")</f>
        <v/>
      </c>
      <c r="L738"/>
    </row>
    <row r="739" spans="1:12" ht="14.5" x14ac:dyDescent="0.35">
      <c r="A739" s="2" t="s">
        <v>1216</v>
      </c>
      <c r="B739" s="5">
        <f>IF(LEFT(tbl_transaction[[#This Row],[Reference Number]],2)="GR",VLOOKUP(tbl_transaction[[#This Row],[Reference Number]],barang_masuk[],2,FALSE),IF(LEFT(tbl_transaction[[#This Row],[Reference Number]],2)="DO",VLOOKUP(tbl_transaction[[#This Row],[Reference Number]],barang_keluar[],2,FALSE),""))</f>
        <v>46039</v>
      </c>
      <c r="C739" t="str">
        <f t="shared" si="11"/>
        <v>Inbound</v>
      </c>
      <c r="D739" t="str">
        <f>IF(tbl_transaction[[#This Row],[Type]]="Inbound",VLOOKUP(tbl_transaction[[#This Row],[Reference Number]],barang_masuk[],4,FALSE),IF(tbl_transaction[[#This Row],[Type]]="Outbound",VLOOKUP(tbl_transaction[[#This Row],[Reference Number]],barang_keluar[],4,FALSE),""))</f>
        <v>HOM020</v>
      </c>
      <c r="E739" t="str">
        <f>IF(tbl_transaction[[#This Row],[Type]]="Inbound",VLOOKUP(tbl_transaction[[#This Row],[Reference Number]],barang_masuk[],5,FALSE),IF(tbl_transaction[[#This Row],[Type]]="Outbound",VLOOKUP(tbl_transaction[[#This Row],[Reference Number]],barang_keluar[],5,FALSE),""))</f>
        <v>Sunlight Home Care Variant 20</v>
      </c>
      <c r="F739">
        <f>IF(tbl_transaction[[#This Row],[Type]]="Inbound",VLOOKUP(tbl_transaction[[#This Row],[Reference Number]],barang_masuk[],6,FALSE),IF(tbl_transaction[[#This Row],[Type]]="Outbound",VLOOKUP(tbl_transaction[[#This Row],[Reference Number]],barang_keluar[],6,FALSE),""))</f>
        <v>20</v>
      </c>
      <c r="G739" t="str">
        <f>IF(tbl_transaction[[#This Row],[Type]]="Inbound",VLOOKUP(tbl_transaction[[#This Row],[Reference Number]],barang_masuk[],7,FALSE),IF(tbl_transaction[[#This Row],[Type]]="Outbound",VLOOKUP(tbl_transaction[[#This Row],[Reference Number]],barang_keluar[],7,FALSE),""))</f>
        <v>Pack</v>
      </c>
      <c r="H739" t="str">
        <f>IF(tbl_transaction[[#This Row],[Type]]="Inbound",VLOOKUP(tbl_transaction[[#This Row],[Reference Number]],barang_masuk[],3,FALSE),IF(tbl_transaction[[#This Row],[Type]]="Outbound",VLOOKUP(tbl_transaction[[#This Row],[Reference Number]],barang_keluar[],3,FALSE),""))</f>
        <v>PT Supplier 04</v>
      </c>
      <c r="I739" t="str">
        <f>IF(D739='Kartu Stok'!$B$2,COUNTIF($D$3:D739,'Kartu Stok'!$B$2),"")</f>
        <v/>
      </c>
      <c r="L739"/>
    </row>
    <row r="740" spans="1:12" ht="14.5" x14ac:dyDescent="0.35">
      <c r="A740" s="2" t="s">
        <v>1217</v>
      </c>
      <c r="B740" s="5">
        <f>IF(LEFT(tbl_transaction[[#This Row],[Reference Number]],2)="GR",VLOOKUP(tbl_transaction[[#This Row],[Reference Number]],barang_masuk[],2,FALSE),IF(LEFT(tbl_transaction[[#This Row],[Reference Number]],2)="DO",VLOOKUP(tbl_transaction[[#This Row],[Reference Number]],barang_keluar[],2,FALSE),""))</f>
        <v>46170</v>
      </c>
      <c r="C740" t="str">
        <f t="shared" si="11"/>
        <v>Inbound</v>
      </c>
      <c r="D740" t="str">
        <f>IF(tbl_transaction[[#This Row],[Type]]="Inbound",VLOOKUP(tbl_transaction[[#This Row],[Reference Number]],barang_masuk[],4,FALSE),IF(tbl_transaction[[#This Row],[Type]]="Outbound",VLOOKUP(tbl_transaction[[#This Row],[Reference Number]],barang_keluar[],4,FALSE),""))</f>
        <v>HOM006</v>
      </c>
      <c r="E740" t="str">
        <f>IF(tbl_transaction[[#This Row],[Type]]="Inbound",VLOOKUP(tbl_transaction[[#This Row],[Reference Number]],barang_masuk[],5,FALSE),IF(tbl_transaction[[#This Row],[Type]]="Outbound",VLOOKUP(tbl_transaction[[#This Row],[Reference Number]],barang_keluar[],5,FALSE),""))</f>
        <v>Sunlight Home Care Variant 6</v>
      </c>
      <c r="F740">
        <f>IF(tbl_transaction[[#This Row],[Type]]="Inbound",VLOOKUP(tbl_transaction[[#This Row],[Reference Number]],barang_masuk[],6,FALSE),IF(tbl_transaction[[#This Row],[Type]]="Outbound",VLOOKUP(tbl_transaction[[#This Row],[Reference Number]],barang_keluar[],6,FALSE),""))</f>
        <v>50</v>
      </c>
      <c r="G740" t="str">
        <f>IF(tbl_transaction[[#This Row],[Type]]="Inbound",VLOOKUP(tbl_transaction[[#This Row],[Reference Number]],barang_masuk[],7,FALSE),IF(tbl_transaction[[#This Row],[Type]]="Outbound",VLOOKUP(tbl_transaction[[#This Row],[Reference Number]],barang_keluar[],7,FALSE),""))</f>
        <v>Pack</v>
      </c>
      <c r="H740" t="str">
        <f>IF(tbl_transaction[[#This Row],[Type]]="Inbound",VLOOKUP(tbl_transaction[[#This Row],[Reference Number]],barang_masuk[],3,FALSE),IF(tbl_transaction[[#This Row],[Type]]="Outbound",VLOOKUP(tbl_transaction[[#This Row],[Reference Number]],barang_keluar[],3,FALSE),""))</f>
        <v>PT Supplier 23</v>
      </c>
      <c r="I740" t="str">
        <f>IF(D740='Kartu Stok'!$B$2,COUNTIF($D$3:D740,'Kartu Stok'!$B$2),"")</f>
        <v/>
      </c>
      <c r="L740"/>
    </row>
    <row r="741" spans="1:12" ht="14.5" x14ac:dyDescent="0.35">
      <c r="A741" s="2" t="s">
        <v>1218</v>
      </c>
      <c r="B741" s="5">
        <f>IF(LEFT(tbl_transaction[[#This Row],[Reference Number]],2)="GR",VLOOKUP(tbl_transaction[[#This Row],[Reference Number]],barang_masuk[],2,FALSE),IF(LEFT(tbl_transaction[[#This Row],[Reference Number]],2)="DO",VLOOKUP(tbl_transaction[[#This Row],[Reference Number]],barang_keluar[],2,FALSE),""))</f>
        <v>46098</v>
      </c>
      <c r="C741" t="str">
        <f t="shared" si="11"/>
        <v>Inbound</v>
      </c>
      <c r="D741" t="str">
        <f>IF(tbl_transaction[[#This Row],[Type]]="Inbound",VLOOKUP(tbl_transaction[[#This Row],[Reference Number]],barang_masuk[],4,FALSE),IF(tbl_transaction[[#This Row],[Type]]="Outbound",VLOOKUP(tbl_transaction[[#This Row],[Reference Number]],barang_keluar[],4,FALSE),""))</f>
        <v>SNK026</v>
      </c>
      <c r="E741" t="str">
        <f>IF(tbl_transaction[[#This Row],[Type]]="Inbound",VLOOKUP(tbl_transaction[[#This Row],[Reference Number]],barang_masuk[],5,FALSE),IF(tbl_transaction[[#This Row],[Type]]="Outbound",VLOOKUP(tbl_transaction[[#This Row],[Reference Number]],barang_keluar[],5,FALSE),""))</f>
        <v>Chitato Snack Variant 26</v>
      </c>
      <c r="F741">
        <f>IF(tbl_transaction[[#This Row],[Type]]="Inbound",VLOOKUP(tbl_transaction[[#This Row],[Reference Number]],barang_masuk[],6,FALSE),IF(tbl_transaction[[#This Row],[Type]]="Outbound",VLOOKUP(tbl_transaction[[#This Row],[Reference Number]],barang_keluar[],6,FALSE),""))</f>
        <v>20</v>
      </c>
      <c r="G741" t="str">
        <f>IF(tbl_transaction[[#This Row],[Type]]="Inbound",VLOOKUP(tbl_transaction[[#This Row],[Reference Number]],barang_masuk[],7,FALSE),IF(tbl_transaction[[#This Row],[Type]]="Outbound",VLOOKUP(tbl_transaction[[#This Row],[Reference Number]],barang_keluar[],7,FALSE),""))</f>
        <v>Pack</v>
      </c>
      <c r="H741" t="str">
        <f>IF(tbl_transaction[[#This Row],[Type]]="Inbound",VLOOKUP(tbl_transaction[[#This Row],[Reference Number]],barang_masuk[],3,FALSE),IF(tbl_transaction[[#This Row],[Type]]="Outbound",VLOOKUP(tbl_transaction[[#This Row],[Reference Number]],barang_keluar[],3,FALSE),""))</f>
        <v>PT Supplier 02</v>
      </c>
      <c r="I741" t="str">
        <f>IF(D741='Kartu Stok'!$B$2,COUNTIF($D$3:D741,'Kartu Stok'!$B$2),"")</f>
        <v/>
      </c>
      <c r="L741"/>
    </row>
    <row r="742" spans="1:12" ht="14.5" x14ac:dyDescent="0.35">
      <c r="A742" s="2" t="s">
        <v>1219</v>
      </c>
      <c r="B742" s="5">
        <f>IF(LEFT(tbl_transaction[[#This Row],[Reference Number]],2)="GR",VLOOKUP(tbl_transaction[[#This Row],[Reference Number]],barang_masuk[],2,FALSE),IF(LEFT(tbl_transaction[[#This Row],[Reference Number]],2)="DO",VLOOKUP(tbl_transaction[[#This Row],[Reference Number]],barang_keluar[],2,FALSE),""))</f>
        <v>46174</v>
      </c>
      <c r="C742" t="str">
        <f t="shared" si="11"/>
        <v>Inbound</v>
      </c>
      <c r="D742" t="str">
        <f>IF(tbl_transaction[[#This Row],[Type]]="Inbound",VLOOKUP(tbl_transaction[[#This Row],[Reference Number]],barang_masuk[],4,FALSE),IF(tbl_transaction[[#This Row],[Type]]="Outbound",VLOOKUP(tbl_transaction[[#This Row],[Reference Number]],barang_keluar[],4,FALSE),""))</f>
        <v>BAB012</v>
      </c>
      <c r="E742" t="str">
        <f>IF(tbl_transaction[[#This Row],[Type]]="Inbound",VLOOKUP(tbl_transaction[[#This Row],[Reference Number]],barang_masuk[],5,FALSE),IF(tbl_transaction[[#This Row],[Type]]="Outbound",VLOOKUP(tbl_transaction[[#This Row],[Reference Number]],barang_keluar[],5,FALSE),""))</f>
        <v>MamyPoko Baby Care Variant 12</v>
      </c>
      <c r="F742">
        <f>IF(tbl_transaction[[#This Row],[Type]]="Inbound",VLOOKUP(tbl_transaction[[#This Row],[Reference Number]],barang_masuk[],6,FALSE),IF(tbl_transaction[[#This Row],[Type]]="Outbound",VLOOKUP(tbl_transaction[[#This Row],[Reference Number]],barang_keluar[],6,FALSE),""))</f>
        <v>80</v>
      </c>
      <c r="G742" t="str">
        <f>IF(tbl_transaction[[#This Row],[Type]]="Inbound",VLOOKUP(tbl_transaction[[#This Row],[Reference Number]],barang_masuk[],7,FALSE),IF(tbl_transaction[[#This Row],[Type]]="Outbound",VLOOKUP(tbl_transaction[[#This Row],[Reference Number]],barang_keluar[],7,FALSE),""))</f>
        <v>Pack</v>
      </c>
      <c r="H742" t="str">
        <f>IF(tbl_transaction[[#This Row],[Type]]="Inbound",VLOOKUP(tbl_transaction[[#This Row],[Reference Number]],barang_masuk[],3,FALSE),IF(tbl_transaction[[#This Row],[Type]]="Outbound",VLOOKUP(tbl_transaction[[#This Row],[Reference Number]],barang_keluar[],3,FALSE),""))</f>
        <v>PT Supplier 08</v>
      </c>
      <c r="I742" t="str">
        <f>IF(D742='Kartu Stok'!$B$2,COUNTIF($D$3:D742,'Kartu Stok'!$B$2),"")</f>
        <v/>
      </c>
      <c r="L742"/>
    </row>
    <row r="743" spans="1:12" ht="14.5" x14ac:dyDescent="0.35">
      <c r="A743" s="2" t="s">
        <v>1220</v>
      </c>
      <c r="B743" s="5">
        <f>IF(LEFT(tbl_transaction[[#This Row],[Reference Number]],2)="GR",VLOOKUP(tbl_transaction[[#This Row],[Reference Number]],barang_masuk[],2,FALSE),IF(LEFT(tbl_transaction[[#This Row],[Reference Number]],2)="DO",VLOOKUP(tbl_transaction[[#This Row],[Reference Number]],barang_keluar[],2,FALSE),""))</f>
        <v>46063</v>
      </c>
      <c r="C743" t="str">
        <f t="shared" si="11"/>
        <v>Inbound</v>
      </c>
      <c r="D743" t="str">
        <f>IF(tbl_transaction[[#This Row],[Type]]="Inbound",VLOOKUP(tbl_transaction[[#This Row],[Reference Number]],barang_masuk[],4,FALSE),IF(tbl_transaction[[#This Row],[Type]]="Outbound",VLOOKUP(tbl_transaction[[#This Row],[Reference Number]],barang_keluar[],4,FALSE),""))</f>
        <v>DAR014</v>
      </c>
      <c r="E743" t="str">
        <f>IF(tbl_transaction[[#This Row],[Type]]="Inbound",VLOOKUP(tbl_transaction[[#This Row],[Reference Number]],barang_masuk[],5,FALSE),IF(tbl_transaction[[#This Row],[Type]]="Outbound",VLOOKUP(tbl_transaction[[#This Row],[Reference Number]],barang_keluar[],5,FALSE),""))</f>
        <v>Indomilk Dairy Variant 14</v>
      </c>
      <c r="F743">
        <f>IF(tbl_transaction[[#This Row],[Type]]="Inbound",VLOOKUP(tbl_transaction[[#This Row],[Reference Number]],barang_masuk[],6,FALSE),IF(tbl_transaction[[#This Row],[Type]]="Outbound",VLOOKUP(tbl_transaction[[#This Row],[Reference Number]],barang_keluar[],6,FALSE),""))</f>
        <v>30</v>
      </c>
      <c r="G743" t="str">
        <f>IF(tbl_transaction[[#This Row],[Type]]="Inbound",VLOOKUP(tbl_transaction[[#This Row],[Reference Number]],barang_masuk[],7,FALSE),IF(tbl_transaction[[#This Row],[Type]]="Outbound",VLOOKUP(tbl_transaction[[#This Row],[Reference Number]],barang_keluar[],7,FALSE),""))</f>
        <v>Box</v>
      </c>
      <c r="H743" t="str">
        <f>IF(tbl_transaction[[#This Row],[Type]]="Inbound",VLOOKUP(tbl_transaction[[#This Row],[Reference Number]],barang_masuk[],3,FALSE),IF(tbl_transaction[[#This Row],[Type]]="Outbound",VLOOKUP(tbl_transaction[[#This Row],[Reference Number]],barang_keluar[],3,FALSE),""))</f>
        <v>PT Supplier 16</v>
      </c>
      <c r="I743" t="str">
        <f>IF(D743='Kartu Stok'!$B$2,COUNTIF($D$3:D743,'Kartu Stok'!$B$2),"")</f>
        <v/>
      </c>
      <c r="L743"/>
    </row>
    <row r="744" spans="1:12" ht="14.5" x14ac:dyDescent="0.35">
      <c r="A744" s="2" t="s">
        <v>1221</v>
      </c>
      <c r="B744" s="5">
        <f>IF(LEFT(tbl_transaction[[#This Row],[Reference Number]],2)="GR",VLOOKUP(tbl_transaction[[#This Row],[Reference Number]],barang_masuk[],2,FALSE),IF(LEFT(tbl_transaction[[#This Row],[Reference Number]],2)="DO",VLOOKUP(tbl_transaction[[#This Row],[Reference Number]],barang_keluar[],2,FALSE),""))</f>
        <v>46157</v>
      </c>
      <c r="C744" t="str">
        <f t="shared" si="11"/>
        <v>Inbound</v>
      </c>
      <c r="D744" t="str">
        <f>IF(tbl_transaction[[#This Row],[Type]]="Inbound",VLOOKUP(tbl_transaction[[#This Row],[Reference Number]],barang_masuk[],4,FALSE),IF(tbl_transaction[[#This Row],[Type]]="Outbound",VLOOKUP(tbl_transaction[[#This Row],[Reference Number]],barang_keluar[],4,FALSE),""))</f>
        <v>INS005</v>
      </c>
      <c r="E744" t="str">
        <f>IF(tbl_transaction[[#This Row],[Type]]="Inbound",VLOOKUP(tbl_transaction[[#This Row],[Reference Number]],barang_masuk[],5,FALSE),IF(tbl_transaction[[#This Row],[Type]]="Outbound",VLOOKUP(tbl_transaction[[#This Row],[Reference Number]],barang_keluar[],5,FALSE),""))</f>
        <v>Sarimi Instant Food Variant 5</v>
      </c>
      <c r="F744">
        <f>IF(tbl_transaction[[#This Row],[Type]]="Inbound",VLOOKUP(tbl_transaction[[#This Row],[Reference Number]],barang_masuk[],6,FALSE),IF(tbl_transaction[[#This Row],[Type]]="Outbound",VLOOKUP(tbl_transaction[[#This Row],[Reference Number]],barang_keluar[],6,FALSE),""))</f>
        <v>100</v>
      </c>
      <c r="G744" t="str">
        <f>IF(tbl_transaction[[#This Row],[Type]]="Inbound",VLOOKUP(tbl_transaction[[#This Row],[Reference Number]],barang_masuk[],7,FALSE),IF(tbl_transaction[[#This Row],[Type]]="Outbound",VLOOKUP(tbl_transaction[[#This Row],[Reference Number]],barang_keluar[],7,FALSE),""))</f>
        <v>Pack</v>
      </c>
      <c r="H744" t="str">
        <f>IF(tbl_transaction[[#This Row],[Type]]="Inbound",VLOOKUP(tbl_transaction[[#This Row],[Reference Number]],barang_masuk[],3,FALSE),IF(tbl_transaction[[#This Row],[Type]]="Outbound",VLOOKUP(tbl_transaction[[#This Row],[Reference Number]],barang_keluar[],3,FALSE),""))</f>
        <v>PT Supplier 26</v>
      </c>
      <c r="I744" t="str">
        <f>IF(D744='Kartu Stok'!$B$2,COUNTIF($D$3:D744,'Kartu Stok'!$B$2),"")</f>
        <v/>
      </c>
      <c r="L744"/>
    </row>
    <row r="745" spans="1:12" ht="14.5" x14ac:dyDescent="0.35">
      <c r="A745" s="2" t="s">
        <v>1222</v>
      </c>
      <c r="B745" s="5">
        <f>IF(LEFT(tbl_transaction[[#This Row],[Reference Number]],2)="GR",VLOOKUP(tbl_transaction[[#This Row],[Reference Number]],barang_masuk[],2,FALSE),IF(LEFT(tbl_transaction[[#This Row],[Reference Number]],2)="DO",VLOOKUP(tbl_transaction[[#This Row],[Reference Number]],barang_keluar[],2,FALSE),""))</f>
        <v>46125</v>
      </c>
      <c r="C745" t="str">
        <f t="shared" si="11"/>
        <v>Inbound</v>
      </c>
      <c r="D745" t="str">
        <f>IF(tbl_transaction[[#This Row],[Type]]="Inbound",VLOOKUP(tbl_transaction[[#This Row],[Reference Number]],barang_masuk[],4,FALSE),IF(tbl_transaction[[#This Row],[Type]]="Outbound",VLOOKUP(tbl_transaction[[#This Row],[Reference Number]],barang_keluar[],4,FALSE),""))</f>
        <v>INS013</v>
      </c>
      <c r="E745" t="str">
        <f>IF(tbl_transaction[[#This Row],[Type]]="Inbound",VLOOKUP(tbl_transaction[[#This Row],[Reference Number]],barang_masuk[],5,FALSE),IF(tbl_transaction[[#This Row],[Type]]="Outbound",VLOOKUP(tbl_transaction[[#This Row],[Reference Number]],barang_keluar[],5,FALSE),""))</f>
        <v>Sarimi Instant Food Variant 13</v>
      </c>
      <c r="F745">
        <f>IF(tbl_transaction[[#This Row],[Type]]="Inbound",VLOOKUP(tbl_transaction[[#This Row],[Reference Number]],barang_masuk[],6,FALSE),IF(tbl_transaction[[#This Row],[Type]]="Outbound",VLOOKUP(tbl_transaction[[#This Row],[Reference Number]],barang_keluar[],6,FALSE),""))</f>
        <v>80</v>
      </c>
      <c r="G745" t="str">
        <f>IF(tbl_transaction[[#This Row],[Type]]="Inbound",VLOOKUP(tbl_transaction[[#This Row],[Reference Number]],barang_masuk[],7,FALSE),IF(tbl_transaction[[#This Row],[Type]]="Outbound",VLOOKUP(tbl_transaction[[#This Row],[Reference Number]],barang_keluar[],7,FALSE),""))</f>
        <v>Pack</v>
      </c>
      <c r="H745" t="str">
        <f>IF(tbl_transaction[[#This Row],[Type]]="Inbound",VLOOKUP(tbl_transaction[[#This Row],[Reference Number]],barang_masuk[],3,FALSE),IF(tbl_transaction[[#This Row],[Type]]="Outbound",VLOOKUP(tbl_transaction[[#This Row],[Reference Number]],barang_keluar[],3,FALSE),""))</f>
        <v>PT Supplier 13</v>
      </c>
      <c r="I745" t="str">
        <f>IF(D745='Kartu Stok'!$B$2,COUNTIF($D$3:D745,'Kartu Stok'!$B$2),"")</f>
        <v/>
      </c>
      <c r="L745"/>
    </row>
    <row r="746" spans="1:12" ht="14.5" x14ac:dyDescent="0.35">
      <c r="A746" s="2" t="s">
        <v>1223</v>
      </c>
      <c r="B746" s="5">
        <f>IF(LEFT(tbl_transaction[[#This Row],[Reference Number]],2)="GR",VLOOKUP(tbl_transaction[[#This Row],[Reference Number]],barang_masuk[],2,FALSE),IF(LEFT(tbl_transaction[[#This Row],[Reference Number]],2)="DO",VLOOKUP(tbl_transaction[[#This Row],[Reference Number]],barang_keluar[],2,FALSE),""))</f>
        <v>46140</v>
      </c>
      <c r="C746" t="str">
        <f t="shared" si="11"/>
        <v>Inbound</v>
      </c>
      <c r="D746" t="str">
        <f>IF(tbl_transaction[[#This Row],[Type]]="Inbound",VLOOKUP(tbl_transaction[[#This Row],[Reference Number]],barang_masuk[],4,FALSE),IF(tbl_transaction[[#This Row],[Type]]="Outbound",VLOOKUP(tbl_transaction[[#This Row],[Reference Number]],barang_keluar[],4,FALSE),""))</f>
        <v>INS012</v>
      </c>
      <c r="E746" t="str">
        <f>IF(tbl_transaction[[#This Row],[Type]]="Inbound",VLOOKUP(tbl_transaction[[#This Row],[Reference Number]],barang_masuk[],5,FALSE),IF(tbl_transaction[[#This Row],[Type]]="Outbound",VLOOKUP(tbl_transaction[[#This Row],[Reference Number]],barang_keluar[],5,FALSE),""))</f>
        <v>Sarimi Instant Food Variant 12</v>
      </c>
      <c r="F746">
        <f>IF(tbl_transaction[[#This Row],[Type]]="Inbound",VLOOKUP(tbl_transaction[[#This Row],[Reference Number]],barang_masuk[],6,FALSE),IF(tbl_transaction[[#This Row],[Type]]="Outbound",VLOOKUP(tbl_transaction[[#This Row],[Reference Number]],barang_keluar[],6,FALSE),""))</f>
        <v>120</v>
      </c>
      <c r="G746" t="str">
        <f>IF(tbl_transaction[[#This Row],[Type]]="Inbound",VLOOKUP(tbl_transaction[[#This Row],[Reference Number]],barang_masuk[],7,FALSE),IF(tbl_transaction[[#This Row],[Type]]="Outbound",VLOOKUP(tbl_transaction[[#This Row],[Reference Number]],barang_keluar[],7,FALSE),""))</f>
        <v>Pack</v>
      </c>
      <c r="H746" t="str">
        <f>IF(tbl_transaction[[#This Row],[Type]]="Inbound",VLOOKUP(tbl_transaction[[#This Row],[Reference Number]],barang_masuk[],3,FALSE),IF(tbl_transaction[[#This Row],[Type]]="Outbound",VLOOKUP(tbl_transaction[[#This Row],[Reference Number]],barang_keluar[],3,FALSE),""))</f>
        <v>PT Supplier 18</v>
      </c>
      <c r="I746" t="str">
        <f>IF(D746='Kartu Stok'!$B$2,COUNTIF($D$3:D746,'Kartu Stok'!$B$2),"")</f>
        <v/>
      </c>
      <c r="L746"/>
    </row>
    <row r="747" spans="1:12" ht="14.5" x14ac:dyDescent="0.35">
      <c r="A747" s="2" t="s">
        <v>1224</v>
      </c>
      <c r="B747" s="5">
        <f>IF(LEFT(tbl_transaction[[#This Row],[Reference Number]],2)="GR",VLOOKUP(tbl_transaction[[#This Row],[Reference Number]],barang_masuk[],2,FALSE),IF(LEFT(tbl_transaction[[#This Row],[Reference Number]],2)="DO",VLOOKUP(tbl_transaction[[#This Row],[Reference Number]],barang_keluar[],2,FALSE),""))</f>
        <v>46193</v>
      </c>
      <c r="C747" t="str">
        <f t="shared" si="11"/>
        <v>Inbound</v>
      </c>
      <c r="D747" t="str">
        <f>IF(tbl_transaction[[#This Row],[Type]]="Inbound",VLOOKUP(tbl_transaction[[#This Row],[Reference Number]],barang_masuk[],4,FALSE),IF(tbl_transaction[[#This Row],[Type]]="Outbound",VLOOKUP(tbl_transaction[[#This Row],[Reference Number]],barang_keluar[],4,FALSE),""))</f>
        <v>PER018</v>
      </c>
      <c r="E747" t="str">
        <f>IF(tbl_transaction[[#This Row],[Type]]="Inbound",VLOOKUP(tbl_transaction[[#This Row],[Reference Number]],barang_masuk[],5,FALSE),IF(tbl_transaction[[#This Row],[Type]]="Outbound",VLOOKUP(tbl_transaction[[#This Row],[Reference Number]],barang_keluar[],5,FALSE),""))</f>
        <v>Lifebuoy Personal Care Variant 18</v>
      </c>
      <c r="F747">
        <f>IF(tbl_transaction[[#This Row],[Type]]="Inbound",VLOOKUP(tbl_transaction[[#This Row],[Reference Number]],barang_masuk[],6,FALSE),IF(tbl_transaction[[#This Row],[Type]]="Outbound",VLOOKUP(tbl_transaction[[#This Row],[Reference Number]],barang_keluar[],6,FALSE),""))</f>
        <v>80</v>
      </c>
      <c r="G747" t="str">
        <f>IF(tbl_transaction[[#This Row],[Type]]="Inbound",VLOOKUP(tbl_transaction[[#This Row],[Reference Number]],barang_masuk[],7,FALSE),IF(tbl_transaction[[#This Row],[Type]]="Outbound",VLOOKUP(tbl_transaction[[#This Row],[Reference Number]],barang_keluar[],7,FALSE),""))</f>
        <v>Bottle</v>
      </c>
      <c r="H747" t="str">
        <f>IF(tbl_transaction[[#This Row],[Type]]="Inbound",VLOOKUP(tbl_transaction[[#This Row],[Reference Number]],barang_masuk[],3,FALSE),IF(tbl_transaction[[#This Row],[Type]]="Outbound",VLOOKUP(tbl_transaction[[#This Row],[Reference Number]],barang_keluar[],3,FALSE),""))</f>
        <v>PT Supplier 02</v>
      </c>
      <c r="I747" t="str">
        <f>IF(D747='Kartu Stok'!$B$2,COUNTIF($D$3:D747,'Kartu Stok'!$B$2),"")</f>
        <v/>
      </c>
      <c r="L747"/>
    </row>
    <row r="748" spans="1:12" ht="14.5" x14ac:dyDescent="0.35">
      <c r="A748" s="2" t="s">
        <v>1225</v>
      </c>
      <c r="B748" s="5">
        <f>IF(LEFT(tbl_transaction[[#This Row],[Reference Number]],2)="GR",VLOOKUP(tbl_transaction[[#This Row],[Reference Number]],barang_masuk[],2,FALSE),IF(LEFT(tbl_transaction[[#This Row],[Reference Number]],2)="DO",VLOOKUP(tbl_transaction[[#This Row],[Reference Number]],barang_keluar[],2,FALSE),""))</f>
        <v>46114</v>
      </c>
      <c r="C748" t="str">
        <f t="shared" si="11"/>
        <v>Inbound</v>
      </c>
      <c r="D748" t="str">
        <f>IF(tbl_transaction[[#This Row],[Type]]="Inbound",VLOOKUP(tbl_transaction[[#This Row],[Reference Number]],barang_masuk[],4,FALSE),IF(tbl_transaction[[#This Row],[Type]]="Outbound",VLOOKUP(tbl_transaction[[#This Row],[Reference Number]],barang_keluar[],4,FALSE),""))</f>
        <v>SNK028</v>
      </c>
      <c r="E748" t="str">
        <f>IF(tbl_transaction[[#This Row],[Type]]="Inbound",VLOOKUP(tbl_transaction[[#This Row],[Reference Number]],barang_masuk[],5,FALSE),IF(tbl_transaction[[#This Row],[Type]]="Outbound",VLOOKUP(tbl_transaction[[#This Row],[Reference Number]],barang_keluar[],5,FALSE),""))</f>
        <v>Chitato Snack Variant 28</v>
      </c>
      <c r="F748">
        <f>IF(tbl_transaction[[#This Row],[Type]]="Inbound",VLOOKUP(tbl_transaction[[#This Row],[Reference Number]],barang_masuk[],6,FALSE),IF(tbl_transaction[[#This Row],[Type]]="Outbound",VLOOKUP(tbl_transaction[[#This Row],[Reference Number]],barang_keluar[],6,FALSE),""))</f>
        <v>20</v>
      </c>
      <c r="G748" t="str">
        <f>IF(tbl_transaction[[#This Row],[Type]]="Inbound",VLOOKUP(tbl_transaction[[#This Row],[Reference Number]],barang_masuk[],7,FALSE),IF(tbl_transaction[[#This Row],[Type]]="Outbound",VLOOKUP(tbl_transaction[[#This Row],[Reference Number]],barang_keluar[],7,FALSE),""))</f>
        <v>Pack</v>
      </c>
      <c r="H748" t="str">
        <f>IF(tbl_transaction[[#This Row],[Type]]="Inbound",VLOOKUP(tbl_transaction[[#This Row],[Reference Number]],barang_masuk[],3,FALSE),IF(tbl_transaction[[#This Row],[Type]]="Outbound",VLOOKUP(tbl_transaction[[#This Row],[Reference Number]],barang_keluar[],3,FALSE),""))</f>
        <v>PT Supplier 07</v>
      </c>
      <c r="I748" t="str">
        <f>IF(D748='Kartu Stok'!$B$2,COUNTIF($D$3:D748,'Kartu Stok'!$B$2),"")</f>
        <v/>
      </c>
      <c r="L748"/>
    </row>
    <row r="749" spans="1:12" ht="14.5" x14ac:dyDescent="0.35">
      <c r="A749" s="2" t="s">
        <v>1226</v>
      </c>
      <c r="B749" s="5">
        <f>IF(LEFT(tbl_transaction[[#This Row],[Reference Number]],2)="GR",VLOOKUP(tbl_transaction[[#This Row],[Reference Number]],barang_masuk[],2,FALSE),IF(LEFT(tbl_transaction[[#This Row],[Reference Number]],2)="DO",VLOOKUP(tbl_transaction[[#This Row],[Reference Number]],barang_keluar[],2,FALSE),""))</f>
        <v>46180</v>
      </c>
      <c r="C749" t="str">
        <f t="shared" si="11"/>
        <v>Inbound</v>
      </c>
      <c r="D749" t="str">
        <f>IF(tbl_transaction[[#This Row],[Type]]="Inbound",VLOOKUP(tbl_transaction[[#This Row],[Reference Number]],barang_masuk[],4,FALSE),IF(tbl_transaction[[#This Row],[Type]]="Outbound",VLOOKUP(tbl_transaction[[#This Row],[Reference Number]],barang_keluar[],4,FALSE),""))</f>
        <v>DAR019</v>
      </c>
      <c r="E749" t="str">
        <f>IF(tbl_transaction[[#This Row],[Type]]="Inbound",VLOOKUP(tbl_transaction[[#This Row],[Reference Number]],barang_masuk[],5,FALSE),IF(tbl_transaction[[#This Row],[Type]]="Outbound",VLOOKUP(tbl_transaction[[#This Row],[Reference Number]],barang_keluar[],5,FALSE),""))</f>
        <v>Ultra Milk Dairy Variant 19</v>
      </c>
      <c r="F749">
        <f>IF(tbl_transaction[[#This Row],[Type]]="Inbound",VLOOKUP(tbl_transaction[[#This Row],[Reference Number]],barang_masuk[],6,FALSE),IF(tbl_transaction[[#This Row],[Type]]="Outbound",VLOOKUP(tbl_transaction[[#This Row],[Reference Number]],barang_keluar[],6,FALSE),""))</f>
        <v>80</v>
      </c>
      <c r="G749" t="str">
        <f>IF(tbl_transaction[[#This Row],[Type]]="Inbound",VLOOKUP(tbl_transaction[[#This Row],[Reference Number]],barang_masuk[],7,FALSE),IF(tbl_transaction[[#This Row],[Type]]="Outbound",VLOOKUP(tbl_transaction[[#This Row],[Reference Number]],barang_keluar[],7,FALSE),""))</f>
        <v>Box</v>
      </c>
      <c r="H749" t="str">
        <f>IF(tbl_transaction[[#This Row],[Type]]="Inbound",VLOOKUP(tbl_transaction[[#This Row],[Reference Number]],barang_masuk[],3,FALSE),IF(tbl_transaction[[#This Row],[Type]]="Outbound",VLOOKUP(tbl_transaction[[#This Row],[Reference Number]],barang_keluar[],3,FALSE),""))</f>
        <v>PT Supplier 19</v>
      </c>
      <c r="I749" t="str">
        <f>IF(D749='Kartu Stok'!$B$2,COUNTIF($D$3:D749,'Kartu Stok'!$B$2),"")</f>
        <v/>
      </c>
      <c r="L749"/>
    </row>
    <row r="750" spans="1:12" ht="14.5" x14ac:dyDescent="0.35">
      <c r="A750" s="2" t="s">
        <v>1227</v>
      </c>
      <c r="B750" s="5">
        <f>IF(LEFT(tbl_transaction[[#This Row],[Reference Number]],2)="GR",VLOOKUP(tbl_transaction[[#This Row],[Reference Number]],barang_masuk[],2,FALSE),IF(LEFT(tbl_transaction[[#This Row],[Reference Number]],2)="DO",VLOOKUP(tbl_transaction[[#This Row],[Reference Number]],barang_keluar[],2,FALSE),""))</f>
        <v>46166</v>
      </c>
      <c r="C750" t="str">
        <f t="shared" si="11"/>
        <v>Inbound</v>
      </c>
      <c r="D750" t="str">
        <f>IF(tbl_transaction[[#This Row],[Type]]="Inbound",VLOOKUP(tbl_transaction[[#This Row],[Reference Number]],barang_masuk[],4,FALSE),IF(tbl_transaction[[#This Row],[Type]]="Outbound",VLOOKUP(tbl_transaction[[#This Row],[Reference Number]],barang_keluar[],4,FALSE),""))</f>
        <v>DAR003</v>
      </c>
      <c r="E750" t="str">
        <f>IF(tbl_transaction[[#This Row],[Type]]="Inbound",VLOOKUP(tbl_transaction[[#This Row],[Reference Number]],barang_masuk[],5,FALSE),IF(tbl_transaction[[#This Row],[Type]]="Outbound",VLOOKUP(tbl_transaction[[#This Row],[Reference Number]],barang_keluar[],5,FALSE),""))</f>
        <v>Ultra Milk Dairy Variant 3</v>
      </c>
      <c r="F750">
        <f>IF(tbl_transaction[[#This Row],[Type]]="Inbound",VLOOKUP(tbl_transaction[[#This Row],[Reference Number]],barang_masuk[],6,FALSE),IF(tbl_transaction[[#This Row],[Type]]="Outbound",VLOOKUP(tbl_transaction[[#This Row],[Reference Number]],barang_keluar[],6,FALSE),""))</f>
        <v>30</v>
      </c>
      <c r="G750" t="str">
        <f>IF(tbl_transaction[[#This Row],[Type]]="Inbound",VLOOKUP(tbl_transaction[[#This Row],[Reference Number]],barang_masuk[],7,FALSE),IF(tbl_transaction[[#This Row],[Type]]="Outbound",VLOOKUP(tbl_transaction[[#This Row],[Reference Number]],barang_keluar[],7,FALSE),""))</f>
        <v>Box</v>
      </c>
      <c r="H750" t="str">
        <f>IF(tbl_transaction[[#This Row],[Type]]="Inbound",VLOOKUP(tbl_transaction[[#This Row],[Reference Number]],barang_masuk[],3,FALSE),IF(tbl_transaction[[#This Row],[Type]]="Outbound",VLOOKUP(tbl_transaction[[#This Row],[Reference Number]],barang_keluar[],3,FALSE),""))</f>
        <v>PT Supplier 08</v>
      </c>
      <c r="I750" t="str">
        <f>IF(D750='Kartu Stok'!$B$2,COUNTIF($D$3:D750,'Kartu Stok'!$B$2),"")</f>
        <v/>
      </c>
      <c r="L750"/>
    </row>
    <row r="751" spans="1:12" ht="14.5" x14ac:dyDescent="0.35">
      <c r="A751" s="2" t="s">
        <v>1228</v>
      </c>
      <c r="B751" s="5">
        <f>IF(LEFT(tbl_transaction[[#This Row],[Reference Number]],2)="GR",VLOOKUP(tbl_transaction[[#This Row],[Reference Number]],barang_masuk[],2,FALSE),IF(LEFT(tbl_transaction[[#This Row],[Reference Number]],2)="DO",VLOOKUP(tbl_transaction[[#This Row],[Reference Number]],barang_keluar[],2,FALSE),""))</f>
        <v>46075</v>
      </c>
      <c r="C751" t="str">
        <f t="shared" si="11"/>
        <v>Inbound</v>
      </c>
      <c r="D751" t="str">
        <f>IF(tbl_transaction[[#This Row],[Type]]="Inbound",VLOOKUP(tbl_transaction[[#This Row],[Reference Number]],barang_masuk[],4,FALSE),IF(tbl_transaction[[#This Row],[Type]]="Outbound",VLOOKUP(tbl_transaction[[#This Row],[Reference Number]],barang_keluar[],4,FALSE),""))</f>
        <v>PER029</v>
      </c>
      <c r="E751" t="str">
        <f>IF(tbl_transaction[[#This Row],[Type]]="Inbound",VLOOKUP(tbl_transaction[[#This Row],[Reference Number]],barang_masuk[],5,FALSE),IF(tbl_transaction[[#This Row],[Type]]="Outbound",VLOOKUP(tbl_transaction[[#This Row],[Reference Number]],barang_keluar[],5,FALSE),""))</f>
        <v>Sunsilk Personal Care Variant 29</v>
      </c>
      <c r="F751">
        <f>IF(tbl_transaction[[#This Row],[Type]]="Inbound",VLOOKUP(tbl_transaction[[#This Row],[Reference Number]],barang_masuk[],6,FALSE),IF(tbl_transaction[[#This Row],[Type]]="Outbound",VLOOKUP(tbl_transaction[[#This Row],[Reference Number]],barang_keluar[],6,FALSE),""))</f>
        <v>150</v>
      </c>
      <c r="G751" t="str">
        <f>IF(tbl_transaction[[#This Row],[Type]]="Inbound",VLOOKUP(tbl_transaction[[#This Row],[Reference Number]],barang_masuk[],7,FALSE),IF(tbl_transaction[[#This Row],[Type]]="Outbound",VLOOKUP(tbl_transaction[[#This Row],[Reference Number]],barang_keluar[],7,FALSE),""))</f>
        <v>Bottle</v>
      </c>
      <c r="H751" t="str">
        <f>IF(tbl_transaction[[#This Row],[Type]]="Inbound",VLOOKUP(tbl_transaction[[#This Row],[Reference Number]],barang_masuk[],3,FALSE),IF(tbl_transaction[[#This Row],[Type]]="Outbound",VLOOKUP(tbl_transaction[[#This Row],[Reference Number]],barang_keluar[],3,FALSE),""))</f>
        <v>PT Supplier 10</v>
      </c>
      <c r="I751" t="str">
        <f>IF(D751='Kartu Stok'!$B$2,COUNTIF($D$3:D751,'Kartu Stok'!$B$2),"")</f>
        <v/>
      </c>
      <c r="L751"/>
    </row>
    <row r="752" spans="1:12" ht="14.5" x14ac:dyDescent="0.35">
      <c r="A752" s="2" t="s">
        <v>1229</v>
      </c>
      <c r="B752" s="5">
        <f>IF(LEFT(tbl_transaction[[#This Row],[Reference Number]],2)="GR",VLOOKUP(tbl_transaction[[#This Row],[Reference Number]],barang_masuk[],2,FALSE),IF(LEFT(tbl_transaction[[#This Row],[Reference Number]],2)="DO",VLOOKUP(tbl_transaction[[#This Row],[Reference Number]],barang_keluar[],2,FALSE),""))</f>
        <v>46096</v>
      </c>
      <c r="C752" t="str">
        <f t="shared" si="11"/>
        <v>Inbound</v>
      </c>
      <c r="D752" t="str">
        <f>IF(tbl_transaction[[#This Row],[Type]]="Inbound",VLOOKUP(tbl_transaction[[#This Row],[Reference Number]],barang_masuk[],4,FALSE),IF(tbl_transaction[[#This Row],[Type]]="Outbound",VLOOKUP(tbl_transaction[[#This Row],[Reference Number]],barang_keluar[],4,FALSE),""))</f>
        <v>HOM005</v>
      </c>
      <c r="E752" t="str">
        <f>IF(tbl_transaction[[#This Row],[Type]]="Inbound",VLOOKUP(tbl_transaction[[#This Row],[Reference Number]],barang_masuk[],5,FALSE),IF(tbl_transaction[[#This Row],[Type]]="Outbound",VLOOKUP(tbl_transaction[[#This Row],[Reference Number]],barang_keluar[],5,FALSE),""))</f>
        <v>Rinso Home Care Variant 5</v>
      </c>
      <c r="F752">
        <f>IF(tbl_transaction[[#This Row],[Type]]="Inbound",VLOOKUP(tbl_transaction[[#This Row],[Reference Number]],barang_masuk[],6,FALSE),IF(tbl_transaction[[#This Row],[Type]]="Outbound",VLOOKUP(tbl_transaction[[#This Row],[Reference Number]],barang_keluar[],6,FALSE),""))</f>
        <v>40</v>
      </c>
      <c r="G752" t="str">
        <f>IF(tbl_transaction[[#This Row],[Type]]="Inbound",VLOOKUP(tbl_transaction[[#This Row],[Reference Number]],barang_masuk[],7,FALSE),IF(tbl_transaction[[#This Row],[Type]]="Outbound",VLOOKUP(tbl_transaction[[#This Row],[Reference Number]],barang_keluar[],7,FALSE),""))</f>
        <v>Pack</v>
      </c>
      <c r="H752" t="str">
        <f>IF(tbl_transaction[[#This Row],[Type]]="Inbound",VLOOKUP(tbl_transaction[[#This Row],[Reference Number]],barang_masuk[],3,FALSE),IF(tbl_transaction[[#This Row],[Type]]="Outbound",VLOOKUP(tbl_transaction[[#This Row],[Reference Number]],barang_keluar[],3,FALSE),""))</f>
        <v>PT Supplier 08</v>
      </c>
      <c r="I752" t="str">
        <f>IF(D752='Kartu Stok'!$B$2,COUNTIF($D$3:D752,'Kartu Stok'!$B$2),"")</f>
        <v/>
      </c>
      <c r="L752"/>
    </row>
    <row r="753" spans="1:12" ht="14.5" x14ac:dyDescent="0.35">
      <c r="A753" s="2" t="s">
        <v>1230</v>
      </c>
      <c r="B753" s="5">
        <f>IF(LEFT(tbl_transaction[[#This Row],[Reference Number]],2)="GR",VLOOKUP(tbl_transaction[[#This Row],[Reference Number]],barang_masuk[],2,FALSE),IF(LEFT(tbl_transaction[[#This Row],[Reference Number]],2)="DO",VLOOKUP(tbl_transaction[[#This Row],[Reference Number]],barang_keluar[],2,FALSE),""))</f>
        <v>46107</v>
      </c>
      <c r="C753" t="str">
        <f t="shared" si="11"/>
        <v>Inbound</v>
      </c>
      <c r="D753" t="str">
        <f>IF(tbl_transaction[[#This Row],[Type]]="Inbound",VLOOKUP(tbl_transaction[[#This Row],[Reference Number]],barang_masuk[],4,FALSE),IF(tbl_transaction[[#This Row],[Type]]="Outbound",VLOOKUP(tbl_transaction[[#This Row],[Reference Number]],barang_keluar[],4,FALSE),""))</f>
        <v>BEV002</v>
      </c>
      <c r="E753" t="str">
        <f>IF(tbl_transaction[[#This Row],[Type]]="Inbound",VLOOKUP(tbl_transaction[[#This Row],[Reference Number]],barang_masuk[],5,FALSE),IF(tbl_transaction[[#This Row],[Type]]="Outbound",VLOOKUP(tbl_transaction[[#This Row],[Reference Number]],barang_keluar[],5,FALSE),""))</f>
        <v>Aqua Beverage Variant 2</v>
      </c>
      <c r="F753">
        <f>IF(tbl_transaction[[#This Row],[Type]]="Inbound",VLOOKUP(tbl_transaction[[#This Row],[Reference Number]],barang_masuk[],6,FALSE),IF(tbl_transaction[[#This Row],[Type]]="Outbound",VLOOKUP(tbl_transaction[[#This Row],[Reference Number]],barang_keluar[],6,FALSE),""))</f>
        <v>40</v>
      </c>
      <c r="G753" t="str">
        <f>IF(tbl_transaction[[#This Row],[Type]]="Inbound",VLOOKUP(tbl_transaction[[#This Row],[Reference Number]],barang_masuk[],7,FALSE),IF(tbl_transaction[[#This Row],[Type]]="Outbound",VLOOKUP(tbl_transaction[[#This Row],[Reference Number]],barang_keluar[],7,FALSE),""))</f>
        <v>Bottle</v>
      </c>
      <c r="H753" t="str">
        <f>IF(tbl_transaction[[#This Row],[Type]]="Inbound",VLOOKUP(tbl_transaction[[#This Row],[Reference Number]],barang_masuk[],3,FALSE),IF(tbl_transaction[[#This Row],[Type]]="Outbound",VLOOKUP(tbl_transaction[[#This Row],[Reference Number]],barang_keluar[],3,FALSE),""))</f>
        <v>PT Supplier 22</v>
      </c>
      <c r="I753" t="str">
        <f>IF(D753='Kartu Stok'!$B$2,COUNTIF($D$3:D753,'Kartu Stok'!$B$2),"")</f>
        <v/>
      </c>
      <c r="L753"/>
    </row>
    <row r="754" spans="1:12" ht="14.5" x14ac:dyDescent="0.35">
      <c r="A754" s="2" t="s">
        <v>1231</v>
      </c>
      <c r="B754" s="5">
        <f>IF(LEFT(tbl_transaction[[#This Row],[Reference Number]],2)="GR",VLOOKUP(tbl_transaction[[#This Row],[Reference Number]],barang_masuk[],2,FALSE),IF(LEFT(tbl_transaction[[#This Row],[Reference Number]],2)="DO",VLOOKUP(tbl_transaction[[#This Row],[Reference Number]],barang_keluar[],2,FALSE),""))</f>
        <v>46028</v>
      </c>
      <c r="C754" t="str">
        <f t="shared" si="11"/>
        <v>Inbound</v>
      </c>
      <c r="D754" t="str">
        <f>IF(tbl_transaction[[#This Row],[Type]]="Inbound",VLOOKUP(tbl_transaction[[#This Row],[Reference Number]],barang_masuk[],4,FALSE),IF(tbl_transaction[[#This Row],[Type]]="Outbound",VLOOKUP(tbl_transaction[[#This Row],[Reference Number]],barang_keluar[],4,FALSE),""))</f>
        <v>BAB018</v>
      </c>
      <c r="E754" t="str">
        <f>IF(tbl_transaction[[#This Row],[Type]]="Inbound",VLOOKUP(tbl_transaction[[#This Row],[Reference Number]],barang_masuk[],5,FALSE),IF(tbl_transaction[[#This Row],[Type]]="Outbound",VLOOKUP(tbl_transaction[[#This Row],[Reference Number]],barang_keluar[],5,FALSE),""))</f>
        <v>MamyPoko Baby Care Variant 18</v>
      </c>
      <c r="F754">
        <f>IF(tbl_transaction[[#This Row],[Type]]="Inbound",VLOOKUP(tbl_transaction[[#This Row],[Reference Number]],barang_masuk[],6,FALSE),IF(tbl_transaction[[#This Row],[Type]]="Outbound",VLOOKUP(tbl_transaction[[#This Row],[Reference Number]],barang_keluar[],6,FALSE),""))</f>
        <v>40</v>
      </c>
      <c r="G754" t="str">
        <f>IF(tbl_transaction[[#This Row],[Type]]="Inbound",VLOOKUP(tbl_transaction[[#This Row],[Reference Number]],barang_masuk[],7,FALSE),IF(tbl_transaction[[#This Row],[Type]]="Outbound",VLOOKUP(tbl_transaction[[#This Row],[Reference Number]],barang_keluar[],7,FALSE),""))</f>
        <v>Pack</v>
      </c>
      <c r="H754" t="str">
        <f>IF(tbl_transaction[[#This Row],[Type]]="Inbound",VLOOKUP(tbl_transaction[[#This Row],[Reference Number]],barang_masuk[],3,FALSE),IF(tbl_transaction[[#This Row],[Type]]="Outbound",VLOOKUP(tbl_transaction[[#This Row],[Reference Number]],barang_keluar[],3,FALSE),""))</f>
        <v>PT Supplier 34</v>
      </c>
      <c r="I754">
        <f>IF(D754='Kartu Stok'!$B$2,COUNTIF($D$3:D754,'Kartu Stok'!$B$2),"")</f>
        <v>7</v>
      </c>
      <c r="L754"/>
    </row>
    <row r="755" spans="1:12" ht="14.5" x14ac:dyDescent="0.35">
      <c r="A755" s="2" t="s">
        <v>1232</v>
      </c>
      <c r="B755" s="5">
        <f>IF(LEFT(tbl_transaction[[#This Row],[Reference Number]],2)="GR",VLOOKUP(tbl_transaction[[#This Row],[Reference Number]],barang_masuk[],2,FALSE),IF(LEFT(tbl_transaction[[#This Row],[Reference Number]],2)="DO",VLOOKUP(tbl_transaction[[#This Row],[Reference Number]],barang_keluar[],2,FALSE),""))</f>
        <v>46136</v>
      </c>
      <c r="C755" t="str">
        <f t="shared" si="11"/>
        <v>Inbound</v>
      </c>
      <c r="D755" t="str">
        <f>IF(tbl_transaction[[#This Row],[Type]]="Inbound",VLOOKUP(tbl_transaction[[#This Row],[Reference Number]],barang_masuk[],4,FALSE),IF(tbl_transaction[[#This Row],[Type]]="Outbound",VLOOKUP(tbl_transaction[[#This Row],[Reference Number]],barang_keluar[],4,FALSE),""))</f>
        <v>BEV036</v>
      </c>
      <c r="E755" t="str">
        <f>IF(tbl_transaction[[#This Row],[Type]]="Inbound",VLOOKUP(tbl_transaction[[#This Row],[Reference Number]],barang_masuk[],5,FALSE),IF(tbl_transaction[[#This Row],[Type]]="Outbound",VLOOKUP(tbl_transaction[[#This Row],[Reference Number]],barang_keluar[],5,FALSE),""))</f>
        <v>Sosro Beverage Variant 36</v>
      </c>
      <c r="F755">
        <f>IF(tbl_transaction[[#This Row],[Type]]="Inbound",VLOOKUP(tbl_transaction[[#This Row],[Reference Number]],barang_masuk[],6,FALSE),IF(tbl_transaction[[#This Row],[Type]]="Outbound",VLOOKUP(tbl_transaction[[#This Row],[Reference Number]],barang_keluar[],6,FALSE),""))</f>
        <v>100</v>
      </c>
      <c r="G755" t="str">
        <f>IF(tbl_transaction[[#This Row],[Type]]="Inbound",VLOOKUP(tbl_transaction[[#This Row],[Reference Number]],barang_masuk[],7,FALSE),IF(tbl_transaction[[#This Row],[Type]]="Outbound",VLOOKUP(tbl_transaction[[#This Row],[Reference Number]],barang_keluar[],7,FALSE),""))</f>
        <v>Bottle</v>
      </c>
      <c r="H755" t="str">
        <f>IF(tbl_transaction[[#This Row],[Type]]="Inbound",VLOOKUP(tbl_transaction[[#This Row],[Reference Number]],barang_masuk[],3,FALSE),IF(tbl_transaction[[#This Row],[Type]]="Outbound",VLOOKUP(tbl_transaction[[#This Row],[Reference Number]],barang_keluar[],3,FALSE),""))</f>
        <v>PT Supplier 19</v>
      </c>
      <c r="I755" t="str">
        <f>IF(D755='Kartu Stok'!$B$2,COUNTIF($D$3:D755,'Kartu Stok'!$B$2),"")</f>
        <v/>
      </c>
      <c r="L755"/>
    </row>
    <row r="756" spans="1:12" ht="14.5" x14ac:dyDescent="0.35">
      <c r="A756" s="2" t="s">
        <v>1233</v>
      </c>
      <c r="B756" s="5">
        <f>IF(LEFT(tbl_transaction[[#This Row],[Reference Number]],2)="GR",VLOOKUP(tbl_transaction[[#This Row],[Reference Number]],barang_masuk[],2,FALSE),IF(LEFT(tbl_transaction[[#This Row],[Reference Number]],2)="DO",VLOOKUP(tbl_transaction[[#This Row],[Reference Number]],barang_keluar[],2,FALSE),""))</f>
        <v>46031</v>
      </c>
      <c r="C756" t="str">
        <f t="shared" si="11"/>
        <v>Inbound</v>
      </c>
      <c r="D756" t="str">
        <f>IF(tbl_transaction[[#This Row],[Type]]="Inbound",VLOOKUP(tbl_transaction[[#This Row],[Reference Number]],barang_masuk[],4,FALSE),IF(tbl_transaction[[#This Row],[Type]]="Outbound",VLOOKUP(tbl_transaction[[#This Row],[Reference Number]],barang_keluar[],4,FALSE),""))</f>
        <v>BEV015</v>
      </c>
      <c r="E756" t="str">
        <f>IF(tbl_transaction[[#This Row],[Type]]="Inbound",VLOOKUP(tbl_transaction[[#This Row],[Reference Number]],barang_masuk[],5,FALSE),IF(tbl_transaction[[#This Row],[Type]]="Outbound",VLOOKUP(tbl_transaction[[#This Row],[Reference Number]],barang_keluar[],5,FALSE),""))</f>
        <v>Aqua Beverage Variant 15</v>
      </c>
      <c r="F756">
        <f>IF(tbl_transaction[[#This Row],[Type]]="Inbound",VLOOKUP(tbl_transaction[[#This Row],[Reference Number]],barang_masuk[],6,FALSE),IF(tbl_transaction[[#This Row],[Type]]="Outbound",VLOOKUP(tbl_transaction[[#This Row],[Reference Number]],barang_keluar[],6,FALSE),""))</f>
        <v>20</v>
      </c>
      <c r="G756" t="str">
        <f>IF(tbl_transaction[[#This Row],[Type]]="Inbound",VLOOKUP(tbl_transaction[[#This Row],[Reference Number]],barang_masuk[],7,FALSE),IF(tbl_transaction[[#This Row],[Type]]="Outbound",VLOOKUP(tbl_transaction[[#This Row],[Reference Number]],barang_keluar[],7,FALSE),""))</f>
        <v>Bottle</v>
      </c>
      <c r="H756" t="str">
        <f>IF(tbl_transaction[[#This Row],[Type]]="Inbound",VLOOKUP(tbl_transaction[[#This Row],[Reference Number]],barang_masuk[],3,FALSE),IF(tbl_transaction[[#This Row],[Type]]="Outbound",VLOOKUP(tbl_transaction[[#This Row],[Reference Number]],barang_keluar[],3,FALSE),""))</f>
        <v>PT Supplier 13</v>
      </c>
      <c r="I756" t="str">
        <f>IF(D756='Kartu Stok'!$B$2,COUNTIF($D$3:D756,'Kartu Stok'!$B$2),"")</f>
        <v/>
      </c>
      <c r="L756"/>
    </row>
    <row r="757" spans="1:12" ht="14.5" x14ac:dyDescent="0.35">
      <c r="A757" s="2" t="s">
        <v>1234</v>
      </c>
      <c r="B757" s="5">
        <f>IF(LEFT(tbl_transaction[[#This Row],[Reference Number]],2)="GR",VLOOKUP(tbl_transaction[[#This Row],[Reference Number]],barang_masuk[],2,FALSE),IF(LEFT(tbl_transaction[[#This Row],[Reference Number]],2)="DO",VLOOKUP(tbl_transaction[[#This Row],[Reference Number]],barang_keluar[],2,FALSE),""))</f>
        <v>46031</v>
      </c>
      <c r="C757" t="str">
        <f t="shared" si="11"/>
        <v>Inbound</v>
      </c>
      <c r="D757" t="str">
        <f>IF(tbl_transaction[[#This Row],[Type]]="Inbound",VLOOKUP(tbl_transaction[[#This Row],[Reference Number]],barang_masuk[],4,FALSE),IF(tbl_transaction[[#This Row],[Type]]="Outbound",VLOOKUP(tbl_transaction[[#This Row],[Reference Number]],barang_keluar[],4,FALSE),""))</f>
        <v>HOM024</v>
      </c>
      <c r="E757" t="str">
        <f>IF(tbl_transaction[[#This Row],[Type]]="Inbound",VLOOKUP(tbl_transaction[[#This Row],[Reference Number]],barang_masuk[],5,FALSE),IF(tbl_transaction[[#This Row],[Type]]="Outbound",VLOOKUP(tbl_transaction[[#This Row],[Reference Number]],barang_keluar[],5,FALSE),""))</f>
        <v>Sunlight Home Care Variant 24</v>
      </c>
      <c r="F757">
        <f>IF(tbl_transaction[[#This Row],[Type]]="Inbound",VLOOKUP(tbl_transaction[[#This Row],[Reference Number]],barang_masuk[],6,FALSE),IF(tbl_transaction[[#This Row],[Type]]="Outbound",VLOOKUP(tbl_transaction[[#This Row],[Reference Number]],barang_keluar[],6,FALSE),""))</f>
        <v>20</v>
      </c>
      <c r="G757" t="str">
        <f>IF(tbl_transaction[[#This Row],[Type]]="Inbound",VLOOKUP(tbl_transaction[[#This Row],[Reference Number]],barang_masuk[],7,FALSE),IF(tbl_transaction[[#This Row],[Type]]="Outbound",VLOOKUP(tbl_transaction[[#This Row],[Reference Number]],barang_keluar[],7,FALSE),""))</f>
        <v>Pack</v>
      </c>
      <c r="H757" t="str">
        <f>IF(tbl_transaction[[#This Row],[Type]]="Inbound",VLOOKUP(tbl_transaction[[#This Row],[Reference Number]],barang_masuk[],3,FALSE),IF(tbl_transaction[[#This Row],[Type]]="Outbound",VLOOKUP(tbl_transaction[[#This Row],[Reference Number]],barang_keluar[],3,FALSE),""))</f>
        <v>PT Supplier 21</v>
      </c>
      <c r="I757" t="str">
        <f>IF(D757='Kartu Stok'!$B$2,COUNTIF($D$3:D757,'Kartu Stok'!$B$2),"")</f>
        <v/>
      </c>
      <c r="L757"/>
    </row>
    <row r="758" spans="1:12" ht="14.5" x14ac:dyDescent="0.35">
      <c r="A758" s="2" t="s">
        <v>1235</v>
      </c>
      <c r="B758" s="5">
        <f>IF(LEFT(tbl_transaction[[#This Row],[Reference Number]],2)="GR",VLOOKUP(tbl_transaction[[#This Row],[Reference Number]],barang_masuk[],2,FALSE),IF(LEFT(tbl_transaction[[#This Row],[Reference Number]],2)="DO",VLOOKUP(tbl_transaction[[#This Row],[Reference Number]],barang_keluar[],2,FALSE),""))</f>
        <v>46067</v>
      </c>
      <c r="C758" t="str">
        <f t="shared" si="11"/>
        <v>Inbound</v>
      </c>
      <c r="D758" t="str">
        <f>IF(tbl_transaction[[#This Row],[Type]]="Inbound",VLOOKUP(tbl_transaction[[#This Row],[Reference Number]],barang_masuk[],4,FALSE),IF(tbl_transaction[[#This Row],[Type]]="Outbound",VLOOKUP(tbl_transaction[[#This Row],[Reference Number]],barang_keluar[],4,FALSE),""))</f>
        <v>INS005</v>
      </c>
      <c r="E758" t="str">
        <f>IF(tbl_transaction[[#This Row],[Type]]="Inbound",VLOOKUP(tbl_transaction[[#This Row],[Reference Number]],barang_masuk[],5,FALSE),IF(tbl_transaction[[#This Row],[Type]]="Outbound",VLOOKUP(tbl_transaction[[#This Row],[Reference Number]],barang_keluar[],5,FALSE),""))</f>
        <v>Sarimi Instant Food Variant 5</v>
      </c>
      <c r="F758">
        <f>IF(tbl_transaction[[#This Row],[Type]]="Inbound",VLOOKUP(tbl_transaction[[#This Row],[Reference Number]],barang_masuk[],6,FALSE),IF(tbl_transaction[[#This Row],[Type]]="Outbound",VLOOKUP(tbl_transaction[[#This Row],[Reference Number]],barang_keluar[],6,FALSE),""))</f>
        <v>30</v>
      </c>
      <c r="G758" t="str">
        <f>IF(tbl_transaction[[#This Row],[Type]]="Inbound",VLOOKUP(tbl_transaction[[#This Row],[Reference Number]],barang_masuk[],7,FALSE),IF(tbl_transaction[[#This Row],[Type]]="Outbound",VLOOKUP(tbl_transaction[[#This Row],[Reference Number]],barang_keluar[],7,FALSE),""))</f>
        <v>Pack</v>
      </c>
      <c r="H758" t="str">
        <f>IF(tbl_transaction[[#This Row],[Type]]="Inbound",VLOOKUP(tbl_transaction[[#This Row],[Reference Number]],barang_masuk[],3,FALSE),IF(tbl_transaction[[#This Row],[Type]]="Outbound",VLOOKUP(tbl_transaction[[#This Row],[Reference Number]],barang_keluar[],3,FALSE),""))</f>
        <v>PT Supplier 26</v>
      </c>
      <c r="I758" t="str">
        <f>IF(D758='Kartu Stok'!$B$2,COUNTIF($D$3:D758,'Kartu Stok'!$B$2),"")</f>
        <v/>
      </c>
      <c r="L758"/>
    </row>
    <row r="759" spans="1:12" ht="14.5" x14ac:dyDescent="0.35">
      <c r="A759" s="2" t="s">
        <v>1236</v>
      </c>
      <c r="B759" s="5">
        <f>IF(LEFT(tbl_transaction[[#This Row],[Reference Number]],2)="GR",VLOOKUP(tbl_transaction[[#This Row],[Reference Number]],barang_masuk[],2,FALSE),IF(LEFT(tbl_transaction[[#This Row],[Reference Number]],2)="DO",VLOOKUP(tbl_transaction[[#This Row],[Reference Number]],barang_keluar[],2,FALSE),""))</f>
        <v>46118</v>
      </c>
      <c r="C759" t="str">
        <f t="shared" si="11"/>
        <v>Inbound</v>
      </c>
      <c r="D759" t="str">
        <f>IF(tbl_transaction[[#This Row],[Type]]="Inbound",VLOOKUP(tbl_transaction[[#This Row],[Reference Number]],barang_masuk[],4,FALSE),IF(tbl_transaction[[#This Row],[Type]]="Outbound",VLOOKUP(tbl_transaction[[#This Row],[Reference Number]],barang_keluar[],4,FALSE),""))</f>
        <v>INS022</v>
      </c>
      <c r="E759" t="str">
        <f>IF(tbl_transaction[[#This Row],[Type]]="Inbound",VLOOKUP(tbl_transaction[[#This Row],[Reference Number]],barang_masuk[],5,FALSE),IF(tbl_transaction[[#This Row],[Type]]="Outbound",VLOOKUP(tbl_transaction[[#This Row],[Reference Number]],barang_keluar[],5,FALSE),""))</f>
        <v>Supermi Instant Food Variant 22</v>
      </c>
      <c r="F759">
        <f>IF(tbl_transaction[[#This Row],[Type]]="Inbound",VLOOKUP(tbl_transaction[[#This Row],[Reference Number]],barang_masuk[],6,FALSE),IF(tbl_transaction[[#This Row],[Type]]="Outbound",VLOOKUP(tbl_transaction[[#This Row],[Reference Number]],barang_keluar[],6,FALSE),""))</f>
        <v>30</v>
      </c>
      <c r="G759" t="str">
        <f>IF(tbl_transaction[[#This Row],[Type]]="Inbound",VLOOKUP(tbl_transaction[[#This Row],[Reference Number]],barang_masuk[],7,FALSE),IF(tbl_transaction[[#This Row],[Type]]="Outbound",VLOOKUP(tbl_transaction[[#This Row],[Reference Number]],barang_keluar[],7,FALSE),""))</f>
        <v>Pack</v>
      </c>
      <c r="H759" t="str">
        <f>IF(tbl_transaction[[#This Row],[Type]]="Inbound",VLOOKUP(tbl_transaction[[#This Row],[Reference Number]],barang_masuk[],3,FALSE),IF(tbl_transaction[[#This Row],[Type]]="Outbound",VLOOKUP(tbl_transaction[[#This Row],[Reference Number]],barang_keluar[],3,FALSE),""))</f>
        <v>PT Supplier 23</v>
      </c>
      <c r="I759" t="str">
        <f>IF(D759='Kartu Stok'!$B$2,COUNTIF($D$3:D759,'Kartu Stok'!$B$2),"")</f>
        <v/>
      </c>
      <c r="L759"/>
    </row>
    <row r="760" spans="1:12" ht="14.5" x14ac:dyDescent="0.35">
      <c r="A760" s="2" t="s">
        <v>1237</v>
      </c>
      <c r="B760" s="5">
        <f>IF(LEFT(tbl_transaction[[#This Row],[Reference Number]],2)="GR",VLOOKUP(tbl_transaction[[#This Row],[Reference Number]],barang_masuk[],2,FALSE),IF(LEFT(tbl_transaction[[#This Row],[Reference Number]],2)="DO",VLOOKUP(tbl_transaction[[#This Row],[Reference Number]],barang_keluar[],2,FALSE),""))</f>
        <v>46185</v>
      </c>
      <c r="C760" t="str">
        <f t="shared" si="11"/>
        <v>Inbound</v>
      </c>
      <c r="D760" t="str">
        <f>IF(tbl_transaction[[#This Row],[Type]]="Inbound",VLOOKUP(tbl_transaction[[#This Row],[Reference Number]],barang_masuk[],4,FALSE),IF(tbl_transaction[[#This Row],[Type]]="Outbound",VLOOKUP(tbl_transaction[[#This Row],[Reference Number]],barang_keluar[],4,FALSE),""))</f>
        <v>INS005</v>
      </c>
      <c r="E760" t="str">
        <f>IF(tbl_transaction[[#This Row],[Type]]="Inbound",VLOOKUP(tbl_transaction[[#This Row],[Reference Number]],barang_masuk[],5,FALSE),IF(tbl_transaction[[#This Row],[Type]]="Outbound",VLOOKUP(tbl_transaction[[#This Row],[Reference Number]],barang_keluar[],5,FALSE),""))</f>
        <v>Sarimi Instant Food Variant 5</v>
      </c>
      <c r="F760">
        <f>IF(tbl_transaction[[#This Row],[Type]]="Inbound",VLOOKUP(tbl_transaction[[#This Row],[Reference Number]],barang_masuk[],6,FALSE),IF(tbl_transaction[[#This Row],[Type]]="Outbound",VLOOKUP(tbl_transaction[[#This Row],[Reference Number]],barang_keluar[],6,FALSE),""))</f>
        <v>200</v>
      </c>
      <c r="G760" t="str">
        <f>IF(tbl_transaction[[#This Row],[Type]]="Inbound",VLOOKUP(tbl_transaction[[#This Row],[Reference Number]],barang_masuk[],7,FALSE),IF(tbl_transaction[[#This Row],[Type]]="Outbound",VLOOKUP(tbl_transaction[[#This Row],[Reference Number]],barang_keluar[],7,FALSE),""))</f>
        <v>Pack</v>
      </c>
      <c r="H760" t="str">
        <f>IF(tbl_transaction[[#This Row],[Type]]="Inbound",VLOOKUP(tbl_transaction[[#This Row],[Reference Number]],barang_masuk[],3,FALSE),IF(tbl_transaction[[#This Row],[Type]]="Outbound",VLOOKUP(tbl_transaction[[#This Row],[Reference Number]],barang_keluar[],3,FALSE),""))</f>
        <v>PT Supplier 26</v>
      </c>
      <c r="I760" t="str">
        <f>IF(D760='Kartu Stok'!$B$2,COUNTIF($D$3:D760,'Kartu Stok'!$B$2),"")</f>
        <v/>
      </c>
      <c r="L760"/>
    </row>
    <row r="761" spans="1:12" ht="14.5" x14ac:dyDescent="0.35">
      <c r="A761" s="2" t="s">
        <v>1238</v>
      </c>
      <c r="B761" s="5">
        <f>IF(LEFT(tbl_transaction[[#This Row],[Reference Number]],2)="GR",VLOOKUP(tbl_transaction[[#This Row],[Reference Number]],barang_masuk[],2,FALSE),IF(LEFT(tbl_transaction[[#This Row],[Reference Number]],2)="DO",VLOOKUP(tbl_transaction[[#This Row],[Reference Number]],barang_keluar[],2,FALSE),""))</f>
        <v>46193</v>
      </c>
      <c r="C761" t="str">
        <f t="shared" si="11"/>
        <v>Inbound</v>
      </c>
      <c r="D761" t="str">
        <f>IF(tbl_transaction[[#This Row],[Type]]="Inbound",VLOOKUP(tbl_transaction[[#This Row],[Reference Number]],barang_masuk[],4,FALSE),IF(tbl_transaction[[#This Row],[Type]]="Outbound",VLOOKUP(tbl_transaction[[#This Row],[Reference Number]],barang_keluar[],4,FALSE),""))</f>
        <v>HOM007</v>
      </c>
      <c r="E761" t="str">
        <f>IF(tbl_transaction[[#This Row],[Type]]="Inbound",VLOOKUP(tbl_transaction[[#This Row],[Reference Number]],barang_masuk[],5,FALSE),IF(tbl_transaction[[#This Row],[Type]]="Outbound",VLOOKUP(tbl_transaction[[#This Row],[Reference Number]],barang_keluar[],5,FALSE),""))</f>
        <v>Sunlight Home Care Variant 7</v>
      </c>
      <c r="F761">
        <f>IF(tbl_transaction[[#This Row],[Type]]="Inbound",VLOOKUP(tbl_transaction[[#This Row],[Reference Number]],barang_masuk[],6,FALSE),IF(tbl_transaction[[#This Row],[Type]]="Outbound",VLOOKUP(tbl_transaction[[#This Row],[Reference Number]],barang_keluar[],6,FALSE),""))</f>
        <v>40</v>
      </c>
      <c r="G761" t="str">
        <f>IF(tbl_transaction[[#This Row],[Type]]="Inbound",VLOOKUP(tbl_transaction[[#This Row],[Reference Number]],barang_masuk[],7,FALSE),IF(tbl_transaction[[#This Row],[Type]]="Outbound",VLOOKUP(tbl_transaction[[#This Row],[Reference Number]],barang_keluar[],7,FALSE),""))</f>
        <v>Pack</v>
      </c>
      <c r="H761" t="str">
        <f>IF(tbl_transaction[[#This Row],[Type]]="Inbound",VLOOKUP(tbl_transaction[[#This Row],[Reference Number]],barang_masuk[],3,FALSE),IF(tbl_transaction[[#This Row],[Type]]="Outbound",VLOOKUP(tbl_transaction[[#This Row],[Reference Number]],barang_keluar[],3,FALSE),""))</f>
        <v>PT Supplier 27</v>
      </c>
      <c r="I761" t="str">
        <f>IF(D761='Kartu Stok'!$B$2,COUNTIF($D$3:D761,'Kartu Stok'!$B$2),"")</f>
        <v/>
      </c>
      <c r="L761"/>
    </row>
    <row r="762" spans="1:12" ht="14.5" x14ac:dyDescent="0.35">
      <c r="A762" s="2" t="s">
        <v>1239</v>
      </c>
      <c r="B762" s="5">
        <f>IF(LEFT(tbl_transaction[[#This Row],[Reference Number]],2)="GR",VLOOKUP(tbl_transaction[[#This Row],[Reference Number]],barang_masuk[],2,FALSE),IF(LEFT(tbl_transaction[[#This Row],[Reference Number]],2)="DO",VLOOKUP(tbl_transaction[[#This Row],[Reference Number]],barang_keluar[],2,FALSE),""))</f>
        <v>46194</v>
      </c>
      <c r="C762" t="str">
        <f t="shared" si="11"/>
        <v>Inbound</v>
      </c>
      <c r="D762" t="str">
        <f>IF(tbl_transaction[[#This Row],[Type]]="Inbound",VLOOKUP(tbl_transaction[[#This Row],[Reference Number]],barang_masuk[],4,FALSE),IF(tbl_transaction[[#This Row],[Type]]="Outbound",VLOOKUP(tbl_transaction[[#This Row],[Reference Number]],barang_keluar[],4,FALSE),""))</f>
        <v>INS010</v>
      </c>
      <c r="E762" t="str">
        <f>IF(tbl_transaction[[#This Row],[Type]]="Inbound",VLOOKUP(tbl_transaction[[#This Row],[Reference Number]],barang_masuk[],5,FALSE),IF(tbl_transaction[[#This Row],[Type]]="Outbound",VLOOKUP(tbl_transaction[[#This Row],[Reference Number]],barang_keluar[],5,FALSE),""))</f>
        <v>Sarimi Instant Food Variant 10</v>
      </c>
      <c r="F762">
        <f>IF(tbl_transaction[[#This Row],[Type]]="Inbound",VLOOKUP(tbl_transaction[[#This Row],[Reference Number]],barang_masuk[],6,FALSE),IF(tbl_transaction[[#This Row],[Type]]="Outbound",VLOOKUP(tbl_transaction[[#This Row],[Reference Number]],barang_keluar[],6,FALSE),""))</f>
        <v>60</v>
      </c>
      <c r="G762" t="str">
        <f>IF(tbl_transaction[[#This Row],[Type]]="Inbound",VLOOKUP(tbl_transaction[[#This Row],[Reference Number]],barang_masuk[],7,FALSE),IF(tbl_transaction[[#This Row],[Type]]="Outbound",VLOOKUP(tbl_transaction[[#This Row],[Reference Number]],barang_keluar[],7,FALSE),""))</f>
        <v>Pack</v>
      </c>
      <c r="H762" t="str">
        <f>IF(tbl_transaction[[#This Row],[Type]]="Inbound",VLOOKUP(tbl_transaction[[#This Row],[Reference Number]],barang_masuk[],3,FALSE),IF(tbl_transaction[[#This Row],[Type]]="Outbound",VLOOKUP(tbl_transaction[[#This Row],[Reference Number]],barang_keluar[],3,FALSE),""))</f>
        <v>PT Supplier 17</v>
      </c>
      <c r="I762" t="str">
        <f>IF(D762='Kartu Stok'!$B$2,COUNTIF($D$3:D762,'Kartu Stok'!$B$2),"")</f>
        <v/>
      </c>
      <c r="L762"/>
    </row>
    <row r="763" spans="1:12" ht="14.5" x14ac:dyDescent="0.35">
      <c r="A763" s="2" t="s">
        <v>1240</v>
      </c>
      <c r="B763" s="5">
        <f>IF(LEFT(tbl_transaction[[#This Row],[Reference Number]],2)="GR",VLOOKUP(tbl_transaction[[#This Row],[Reference Number]],barang_masuk[],2,FALSE),IF(LEFT(tbl_transaction[[#This Row],[Reference Number]],2)="DO",VLOOKUP(tbl_transaction[[#This Row],[Reference Number]],barang_keluar[],2,FALSE),""))</f>
        <v>46177</v>
      </c>
      <c r="C763" t="str">
        <f t="shared" si="11"/>
        <v>Inbound</v>
      </c>
      <c r="D763" t="str">
        <f>IF(tbl_transaction[[#This Row],[Type]]="Inbound",VLOOKUP(tbl_transaction[[#This Row],[Reference Number]],barang_masuk[],4,FALSE),IF(tbl_transaction[[#This Row],[Type]]="Outbound",VLOOKUP(tbl_transaction[[#This Row],[Reference Number]],barang_keluar[],4,FALSE),""))</f>
        <v>HOM010</v>
      </c>
      <c r="E763" t="str">
        <f>IF(tbl_transaction[[#This Row],[Type]]="Inbound",VLOOKUP(tbl_transaction[[#This Row],[Reference Number]],barang_masuk[],5,FALSE),IF(tbl_transaction[[#This Row],[Type]]="Outbound",VLOOKUP(tbl_transaction[[#This Row],[Reference Number]],barang_keluar[],5,FALSE),""))</f>
        <v>Molto Home Care Variant 10</v>
      </c>
      <c r="F763">
        <f>IF(tbl_transaction[[#This Row],[Type]]="Inbound",VLOOKUP(tbl_transaction[[#This Row],[Reference Number]],barang_masuk[],6,FALSE),IF(tbl_transaction[[#This Row],[Type]]="Outbound",VLOOKUP(tbl_transaction[[#This Row],[Reference Number]],barang_keluar[],6,FALSE),""))</f>
        <v>150</v>
      </c>
      <c r="G763" t="str">
        <f>IF(tbl_transaction[[#This Row],[Type]]="Inbound",VLOOKUP(tbl_transaction[[#This Row],[Reference Number]],barang_masuk[],7,FALSE),IF(tbl_transaction[[#This Row],[Type]]="Outbound",VLOOKUP(tbl_transaction[[#This Row],[Reference Number]],barang_keluar[],7,FALSE),""))</f>
        <v>Pack</v>
      </c>
      <c r="H763" t="str">
        <f>IF(tbl_transaction[[#This Row],[Type]]="Inbound",VLOOKUP(tbl_transaction[[#This Row],[Reference Number]],barang_masuk[],3,FALSE),IF(tbl_transaction[[#This Row],[Type]]="Outbound",VLOOKUP(tbl_transaction[[#This Row],[Reference Number]],barang_keluar[],3,FALSE),""))</f>
        <v>PT Supplier 35</v>
      </c>
      <c r="I763" t="str">
        <f>IF(D763='Kartu Stok'!$B$2,COUNTIF($D$3:D763,'Kartu Stok'!$B$2),"")</f>
        <v/>
      </c>
      <c r="L763"/>
    </row>
    <row r="764" spans="1:12" ht="14.5" x14ac:dyDescent="0.35">
      <c r="A764" s="2" t="s">
        <v>1241</v>
      </c>
      <c r="B764" s="5">
        <f>IF(LEFT(tbl_transaction[[#This Row],[Reference Number]],2)="GR",VLOOKUP(tbl_transaction[[#This Row],[Reference Number]],barang_masuk[],2,FALSE),IF(LEFT(tbl_transaction[[#This Row],[Reference Number]],2)="DO",VLOOKUP(tbl_transaction[[#This Row],[Reference Number]],barang_keluar[],2,FALSE),""))</f>
        <v>46129</v>
      </c>
      <c r="C764" t="str">
        <f t="shared" si="11"/>
        <v>Inbound</v>
      </c>
      <c r="D764" t="str">
        <f>IF(tbl_transaction[[#This Row],[Type]]="Inbound",VLOOKUP(tbl_transaction[[#This Row],[Reference Number]],barang_masuk[],4,FALSE),IF(tbl_transaction[[#This Row],[Type]]="Outbound",VLOOKUP(tbl_transaction[[#This Row],[Reference Number]],barang_keluar[],4,FALSE),""))</f>
        <v>BEV030</v>
      </c>
      <c r="E764" t="str">
        <f>IF(tbl_transaction[[#This Row],[Type]]="Inbound",VLOOKUP(tbl_transaction[[#This Row],[Reference Number]],barang_masuk[],5,FALSE),IF(tbl_transaction[[#This Row],[Type]]="Outbound",VLOOKUP(tbl_transaction[[#This Row],[Reference Number]],barang_keluar[],5,FALSE),""))</f>
        <v>Pocari Beverage Variant 30</v>
      </c>
      <c r="F764">
        <f>IF(tbl_transaction[[#This Row],[Type]]="Inbound",VLOOKUP(tbl_transaction[[#This Row],[Reference Number]],barang_masuk[],6,FALSE),IF(tbl_transaction[[#This Row],[Type]]="Outbound",VLOOKUP(tbl_transaction[[#This Row],[Reference Number]],barang_keluar[],6,FALSE),""))</f>
        <v>150</v>
      </c>
      <c r="G764" t="str">
        <f>IF(tbl_transaction[[#This Row],[Type]]="Inbound",VLOOKUP(tbl_transaction[[#This Row],[Reference Number]],barang_masuk[],7,FALSE),IF(tbl_transaction[[#This Row],[Type]]="Outbound",VLOOKUP(tbl_transaction[[#This Row],[Reference Number]],barang_keluar[],7,FALSE),""))</f>
        <v>Bottle</v>
      </c>
      <c r="H764" t="str">
        <f>IF(tbl_transaction[[#This Row],[Type]]="Inbound",VLOOKUP(tbl_transaction[[#This Row],[Reference Number]],barang_masuk[],3,FALSE),IF(tbl_transaction[[#This Row],[Type]]="Outbound",VLOOKUP(tbl_transaction[[#This Row],[Reference Number]],barang_keluar[],3,FALSE),""))</f>
        <v>PT Supplier 10</v>
      </c>
      <c r="I764" t="str">
        <f>IF(D764='Kartu Stok'!$B$2,COUNTIF($D$3:D764,'Kartu Stok'!$B$2),"")</f>
        <v/>
      </c>
      <c r="L764"/>
    </row>
    <row r="765" spans="1:12" ht="14.5" x14ac:dyDescent="0.35">
      <c r="A765" s="2" t="s">
        <v>1242</v>
      </c>
      <c r="B765" s="5">
        <f>IF(LEFT(tbl_transaction[[#This Row],[Reference Number]],2)="GR",VLOOKUP(tbl_transaction[[#This Row],[Reference Number]],barang_masuk[],2,FALSE),IF(LEFT(tbl_transaction[[#This Row],[Reference Number]],2)="DO",VLOOKUP(tbl_transaction[[#This Row],[Reference Number]],barang_keluar[],2,FALSE),""))</f>
        <v>46057</v>
      </c>
      <c r="C765" t="str">
        <f t="shared" si="11"/>
        <v>Inbound</v>
      </c>
      <c r="D765" t="str">
        <f>IF(tbl_transaction[[#This Row],[Type]]="Inbound",VLOOKUP(tbl_transaction[[#This Row],[Reference Number]],barang_masuk[],4,FALSE),IF(tbl_transaction[[#This Row],[Type]]="Outbound",VLOOKUP(tbl_transaction[[#This Row],[Reference Number]],barang_keluar[],4,FALSE),""))</f>
        <v>BEV027</v>
      </c>
      <c r="E765" t="str">
        <f>IF(tbl_transaction[[#This Row],[Type]]="Inbound",VLOOKUP(tbl_transaction[[#This Row],[Reference Number]],barang_masuk[],5,FALSE),IF(tbl_transaction[[#This Row],[Type]]="Outbound",VLOOKUP(tbl_transaction[[#This Row],[Reference Number]],barang_keluar[],5,FALSE),""))</f>
        <v>Aqua Beverage Variant 27</v>
      </c>
      <c r="F765">
        <f>IF(tbl_transaction[[#This Row],[Type]]="Inbound",VLOOKUP(tbl_transaction[[#This Row],[Reference Number]],barang_masuk[],6,FALSE),IF(tbl_transaction[[#This Row],[Type]]="Outbound",VLOOKUP(tbl_transaction[[#This Row],[Reference Number]],barang_keluar[],6,FALSE),""))</f>
        <v>40</v>
      </c>
      <c r="G765" t="str">
        <f>IF(tbl_transaction[[#This Row],[Type]]="Inbound",VLOOKUP(tbl_transaction[[#This Row],[Reference Number]],barang_masuk[],7,FALSE),IF(tbl_transaction[[#This Row],[Type]]="Outbound",VLOOKUP(tbl_transaction[[#This Row],[Reference Number]],barang_keluar[],7,FALSE),""))</f>
        <v>Bottle</v>
      </c>
      <c r="H765" t="str">
        <f>IF(tbl_transaction[[#This Row],[Type]]="Inbound",VLOOKUP(tbl_transaction[[#This Row],[Reference Number]],barang_masuk[],3,FALSE),IF(tbl_transaction[[#This Row],[Type]]="Outbound",VLOOKUP(tbl_transaction[[#This Row],[Reference Number]],barang_keluar[],3,FALSE),""))</f>
        <v>PT Supplier 06</v>
      </c>
      <c r="I765" t="str">
        <f>IF(D765='Kartu Stok'!$B$2,COUNTIF($D$3:D765,'Kartu Stok'!$B$2),"")</f>
        <v/>
      </c>
      <c r="L765"/>
    </row>
    <row r="766" spans="1:12" ht="14.5" x14ac:dyDescent="0.35">
      <c r="A766" s="2" t="s">
        <v>1243</v>
      </c>
      <c r="B766" s="5">
        <f>IF(LEFT(tbl_transaction[[#This Row],[Reference Number]],2)="GR",VLOOKUP(tbl_transaction[[#This Row],[Reference Number]],barang_masuk[],2,FALSE),IF(LEFT(tbl_transaction[[#This Row],[Reference Number]],2)="DO",VLOOKUP(tbl_transaction[[#This Row],[Reference Number]],barang_keluar[],2,FALSE),""))</f>
        <v>46171</v>
      </c>
      <c r="C766" t="str">
        <f t="shared" si="11"/>
        <v>Inbound</v>
      </c>
      <c r="D766" t="str">
        <f>IF(tbl_transaction[[#This Row],[Type]]="Inbound",VLOOKUP(tbl_transaction[[#This Row],[Reference Number]],barang_masuk[],4,FALSE),IF(tbl_transaction[[#This Row],[Type]]="Outbound",VLOOKUP(tbl_transaction[[#This Row],[Reference Number]],barang_keluar[],4,FALSE),""))</f>
        <v>INS023</v>
      </c>
      <c r="E766" t="str">
        <f>IF(tbl_transaction[[#This Row],[Type]]="Inbound",VLOOKUP(tbl_transaction[[#This Row],[Reference Number]],barang_masuk[],5,FALSE),IF(tbl_transaction[[#This Row],[Type]]="Outbound",VLOOKUP(tbl_transaction[[#This Row],[Reference Number]],barang_keluar[],5,FALSE),""))</f>
        <v>Indomie Instant Food Variant 23</v>
      </c>
      <c r="F766">
        <f>IF(tbl_transaction[[#This Row],[Type]]="Inbound",VLOOKUP(tbl_transaction[[#This Row],[Reference Number]],barang_masuk[],6,FALSE),IF(tbl_transaction[[#This Row],[Type]]="Outbound",VLOOKUP(tbl_transaction[[#This Row],[Reference Number]],barang_keluar[],6,FALSE),""))</f>
        <v>120</v>
      </c>
      <c r="G766" t="str">
        <f>IF(tbl_transaction[[#This Row],[Type]]="Inbound",VLOOKUP(tbl_transaction[[#This Row],[Reference Number]],barang_masuk[],7,FALSE),IF(tbl_transaction[[#This Row],[Type]]="Outbound",VLOOKUP(tbl_transaction[[#This Row],[Reference Number]],barang_keluar[],7,FALSE),""))</f>
        <v>Pack</v>
      </c>
      <c r="H766" t="str">
        <f>IF(tbl_transaction[[#This Row],[Type]]="Inbound",VLOOKUP(tbl_transaction[[#This Row],[Reference Number]],barang_masuk[],3,FALSE),IF(tbl_transaction[[#This Row],[Type]]="Outbound",VLOOKUP(tbl_transaction[[#This Row],[Reference Number]],barang_keluar[],3,FALSE),""))</f>
        <v>PT Supplier 29</v>
      </c>
      <c r="I766" t="str">
        <f>IF(D766='Kartu Stok'!$B$2,COUNTIF($D$3:D766,'Kartu Stok'!$B$2),"")</f>
        <v/>
      </c>
      <c r="L766"/>
    </row>
    <row r="767" spans="1:12" ht="14.5" x14ac:dyDescent="0.35">
      <c r="A767" s="2" t="s">
        <v>1244</v>
      </c>
      <c r="B767" s="5">
        <f>IF(LEFT(tbl_transaction[[#This Row],[Reference Number]],2)="GR",VLOOKUP(tbl_transaction[[#This Row],[Reference Number]],barang_masuk[],2,FALSE),IF(LEFT(tbl_transaction[[#This Row],[Reference Number]],2)="DO",VLOOKUP(tbl_transaction[[#This Row],[Reference Number]],barang_keluar[],2,FALSE),""))</f>
        <v>46142</v>
      </c>
      <c r="C767" t="str">
        <f t="shared" si="11"/>
        <v>Inbound</v>
      </c>
      <c r="D767" t="str">
        <f>IF(tbl_transaction[[#This Row],[Type]]="Inbound",VLOOKUP(tbl_transaction[[#This Row],[Reference Number]],barang_masuk[],4,FALSE),IF(tbl_transaction[[#This Row],[Type]]="Outbound",VLOOKUP(tbl_transaction[[#This Row],[Reference Number]],barang_keluar[],4,FALSE),""))</f>
        <v>BEV037</v>
      </c>
      <c r="E767" t="str">
        <f>IF(tbl_transaction[[#This Row],[Type]]="Inbound",VLOOKUP(tbl_transaction[[#This Row],[Reference Number]],barang_masuk[],5,FALSE),IF(tbl_transaction[[#This Row],[Type]]="Outbound",VLOOKUP(tbl_transaction[[#This Row],[Reference Number]],barang_keluar[],5,FALSE),""))</f>
        <v>Aqua Beverage Variant 37</v>
      </c>
      <c r="F767">
        <f>IF(tbl_transaction[[#This Row],[Type]]="Inbound",VLOOKUP(tbl_transaction[[#This Row],[Reference Number]],barang_masuk[],6,FALSE),IF(tbl_transaction[[#This Row],[Type]]="Outbound",VLOOKUP(tbl_transaction[[#This Row],[Reference Number]],barang_keluar[],6,FALSE),""))</f>
        <v>120</v>
      </c>
      <c r="G767" t="str">
        <f>IF(tbl_transaction[[#This Row],[Type]]="Inbound",VLOOKUP(tbl_transaction[[#This Row],[Reference Number]],barang_masuk[],7,FALSE),IF(tbl_transaction[[#This Row],[Type]]="Outbound",VLOOKUP(tbl_transaction[[#This Row],[Reference Number]],barang_keluar[],7,FALSE),""))</f>
        <v>Bottle</v>
      </c>
      <c r="H767" t="str">
        <f>IF(tbl_transaction[[#This Row],[Type]]="Inbound",VLOOKUP(tbl_transaction[[#This Row],[Reference Number]],barang_masuk[],3,FALSE),IF(tbl_transaction[[#This Row],[Type]]="Outbound",VLOOKUP(tbl_transaction[[#This Row],[Reference Number]],barang_keluar[],3,FALSE),""))</f>
        <v>PT Supplier 33</v>
      </c>
      <c r="I767" t="str">
        <f>IF(D767='Kartu Stok'!$B$2,COUNTIF($D$3:D767,'Kartu Stok'!$B$2),"")</f>
        <v/>
      </c>
      <c r="L767"/>
    </row>
    <row r="768" spans="1:12" ht="14.5" x14ac:dyDescent="0.35">
      <c r="A768" s="2" t="s">
        <v>1245</v>
      </c>
      <c r="B768" s="5">
        <f>IF(LEFT(tbl_transaction[[#This Row],[Reference Number]],2)="GR",VLOOKUP(tbl_transaction[[#This Row],[Reference Number]],barang_masuk[],2,FALSE),IF(LEFT(tbl_transaction[[#This Row],[Reference Number]],2)="DO",VLOOKUP(tbl_transaction[[#This Row],[Reference Number]],barang_keluar[],2,FALSE),""))</f>
        <v>46037</v>
      </c>
      <c r="C768" t="str">
        <f t="shared" si="11"/>
        <v>Inbound</v>
      </c>
      <c r="D768" t="str">
        <f>IF(tbl_transaction[[#This Row],[Type]]="Inbound",VLOOKUP(tbl_transaction[[#This Row],[Reference Number]],barang_masuk[],4,FALSE),IF(tbl_transaction[[#This Row],[Type]]="Outbound",VLOOKUP(tbl_transaction[[#This Row],[Reference Number]],barang_keluar[],4,FALSE),""))</f>
        <v>BEV033</v>
      </c>
      <c r="E768" t="str">
        <f>IF(tbl_transaction[[#This Row],[Type]]="Inbound",VLOOKUP(tbl_transaction[[#This Row],[Reference Number]],barang_masuk[],5,FALSE),IF(tbl_transaction[[#This Row],[Type]]="Outbound",VLOOKUP(tbl_transaction[[#This Row],[Reference Number]],barang_keluar[],5,FALSE),""))</f>
        <v>Aqua Beverage Variant 33</v>
      </c>
      <c r="F768">
        <f>IF(tbl_transaction[[#This Row],[Type]]="Inbound",VLOOKUP(tbl_transaction[[#This Row],[Reference Number]],barang_masuk[],6,FALSE),IF(tbl_transaction[[#This Row],[Type]]="Outbound",VLOOKUP(tbl_transaction[[#This Row],[Reference Number]],barang_keluar[],6,FALSE),""))</f>
        <v>100</v>
      </c>
      <c r="G768" t="str">
        <f>IF(tbl_transaction[[#This Row],[Type]]="Inbound",VLOOKUP(tbl_transaction[[#This Row],[Reference Number]],barang_masuk[],7,FALSE),IF(tbl_transaction[[#This Row],[Type]]="Outbound",VLOOKUP(tbl_transaction[[#This Row],[Reference Number]],barang_keluar[],7,FALSE),""))</f>
        <v>Bottle</v>
      </c>
      <c r="H768" t="str">
        <f>IF(tbl_transaction[[#This Row],[Type]]="Inbound",VLOOKUP(tbl_transaction[[#This Row],[Reference Number]],barang_masuk[],3,FALSE),IF(tbl_transaction[[#This Row],[Type]]="Outbound",VLOOKUP(tbl_transaction[[#This Row],[Reference Number]],barang_keluar[],3,FALSE),""))</f>
        <v>PT Supplier 10</v>
      </c>
      <c r="I768" t="str">
        <f>IF(D768='Kartu Stok'!$B$2,COUNTIF($D$3:D768,'Kartu Stok'!$B$2),"")</f>
        <v/>
      </c>
      <c r="L768"/>
    </row>
    <row r="769" spans="1:12" ht="14.5" x14ac:dyDescent="0.35">
      <c r="A769" s="2" t="s">
        <v>1246</v>
      </c>
      <c r="B769" s="5">
        <f>IF(LEFT(tbl_transaction[[#This Row],[Reference Number]],2)="GR",VLOOKUP(tbl_transaction[[#This Row],[Reference Number]],barang_masuk[],2,FALSE),IF(LEFT(tbl_transaction[[#This Row],[Reference Number]],2)="DO",VLOOKUP(tbl_transaction[[#This Row],[Reference Number]],barang_keluar[],2,FALSE),""))</f>
        <v>46127</v>
      </c>
      <c r="C769" t="str">
        <f t="shared" si="11"/>
        <v>Inbound</v>
      </c>
      <c r="D769" t="str">
        <f>IF(tbl_transaction[[#This Row],[Type]]="Inbound",VLOOKUP(tbl_transaction[[#This Row],[Reference Number]],barang_masuk[],4,FALSE),IF(tbl_transaction[[#This Row],[Type]]="Outbound",VLOOKUP(tbl_transaction[[#This Row],[Reference Number]],barang_keluar[],4,FALSE),""))</f>
        <v>DAR013</v>
      </c>
      <c r="E769" t="str">
        <f>IF(tbl_transaction[[#This Row],[Type]]="Inbound",VLOOKUP(tbl_transaction[[#This Row],[Reference Number]],barang_masuk[],5,FALSE),IF(tbl_transaction[[#This Row],[Type]]="Outbound",VLOOKUP(tbl_transaction[[#This Row],[Reference Number]],barang_keluar[],5,FALSE),""))</f>
        <v>Indomilk Dairy Variant 13</v>
      </c>
      <c r="F769">
        <f>IF(tbl_transaction[[#This Row],[Type]]="Inbound",VLOOKUP(tbl_transaction[[#This Row],[Reference Number]],barang_masuk[],6,FALSE),IF(tbl_transaction[[#This Row],[Type]]="Outbound",VLOOKUP(tbl_transaction[[#This Row],[Reference Number]],barang_keluar[],6,FALSE),""))</f>
        <v>150</v>
      </c>
      <c r="G769" t="str">
        <f>IF(tbl_transaction[[#This Row],[Type]]="Inbound",VLOOKUP(tbl_transaction[[#This Row],[Reference Number]],barang_masuk[],7,FALSE),IF(tbl_transaction[[#This Row],[Type]]="Outbound",VLOOKUP(tbl_transaction[[#This Row],[Reference Number]],barang_keluar[],7,FALSE),""))</f>
        <v>Box</v>
      </c>
      <c r="H769" t="str">
        <f>IF(tbl_transaction[[#This Row],[Type]]="Inbound",VLOOKUP(tbl_transaction[[#This Row],[Reference Number]],barang_masuk[],3,FALSE),IF(tbl_transaction[[#This Row],[Type]]="Outbound",VLOOKUP(tbl_transaction[[#This Row],[Reference Number]],barang_keluar[],3,FALSE),""))</f>
        <v>PT Supplier 15</v>
      </c>
      <c r="I769" t="str">
        <f>IF(D769='Kartu Stok'!$B$2,COUNTIF($D$3:D769,'Kartu Stok'!$B$2),"")</f>
        <v/>
      </c>
      <c r="L769"/>
    </row>
    <row r="770" spans="1:12" ht="14.5" x14ac:dyDescent="0.35">
      <c r="A770" s="2" t="s">
        <v>1247</v>
      </c>
      <c r="B770" s="5">
        <f>IF(LEFT(tbl_transaction[[#This Row],[Reference Number]],2)="GR",VLOOKUP(tbl_transaction[[#This Row],[Reference Number]],barang_masuk[],2,FALSE),IF(LEFT(tbl_transaction[[#This Row],[Reference Number]],2)="DO",VLOOKUP(tbl_transaction[[#This Row],[Reference Number]],barang_keluar[],2,FALSE),""))</f>
        <v>46198</v>
      </c>
      <c r="C770" t="str">
        <f t="shared" si="11"/>
        <v>Inbound</v>
      </c>
      <c r="D770" t="str">
        <f>IF(tbl_transaction[[#This Row],[Type]]="Inbound",VLOOKUP(tbl_transaction[[#This Row],[Reference Number]],barang_masuk[],4,FALSE),IF(tbl_transaction[[#This Row],[Type]]="Outbound",VLOOKUP(tbl_transaction[[#This Row],[Reference Number]],barang_keluar[],4,FALSE),""))</f>
        <v>BAB012</v>
      </c>
      <c r="E770" t="str">
        <f>IF(tbl_transaction[[#This Row],[Type]]="Inbound",VLOOKUP(tbl_transaction[[#This Row],[Reference Number]],barang_masuk[],5,FALSE),IF(tbl_transaction[[#This Row],[Type]]="Outbound",VLOOKUP(tbl_transaction[[#This Row],[Reference Number]],barang_keluar[],5,FALSE),""))</f>
        <v>MamyPoko Baby Care Variant 12</v>
      </c>
      <c r="F770">
        <f>IF(tbl_transaction[[#This Row],[Type]]="Inbound",VLOOKUP(tbl_transaction[[#This Row],[Reference Number]],barang_masuk[],6,FALSE),IF(tbl_transaction[[#This Row],[Type]]="Outbound",VLOOKUP(tbl_transaction[[#This Row],[Reference Number]],barang_keluar[],6,FALSE),""))</f>
        <v>150</v>
      </c>
      <c r="G770" t="str">
        <f>IF(tbl_transaction[[#This Row],[Type]]="Inbound",VLOOKUP(tbl_transaction[[#This Row],[Reference Number]],barang_masuk[],7,FALSE),IF(tbl_transaction[[#This Row],[Type]]="Outbound",VLOOKUP(tbl_transaction[[#This Row],[Reference Number]],barang_keluar[],7,FALSE),""))</f>
        <v>Pack</v>
      </c>
      <c r="H770" t="str">
        <f>IF(tbl_transaction[[#This Row],[Type]]="Inbound",VLOOKUP(tbl_transaction[[#This Row],[Reference Number]],barang_masuk[],3,FALSE),IF(tbl_transaction[[#This Row],[Type]]="Outbound",VLOOKUP(tbl_transaction[[#This Row],[Reference Number]],barang_keluar[],3,FALSE),""))</f>
        <v>PT Supplier 08</v>
      </c>
      <c r="I770" t="str">
        <f>IF(D770='Kartu Stok'!$B$2,COUNTIF($D$3:D770,'Kartu Stok'!$B$2),"")</f>
        <v/>
      </c>
      <c r="L770"/>
    </row>
    <row r="771" spans="1:12" ht="14.5" x14ac:dyDescent="0.35">
      <c r="A771" s="2" t="s">
        <v>1248</v>
      </c>
      <c r="B771" s="5">
        <f>IF(LEFT(tbl_transaction[[#This Row],[Reference Number]],2)="GR",VLOOKUP(tbl_transaction[[#This Row],[Reference Number]],barang_masuk[],2,FALSE),IF(LEFT(tbl_transaction[[#This Row],[Reference Number]],2)="DO",VLOOKUP(tbl_transaction[[#This Row],[Reference Number]],barang_keluar[],2,FALSE),""))</f>
        <v>46097</v>
      </c>
      <c r="C771" t="str">
        <f t="shared" ref="C771:C834" si="12">IF(LEFT(A771,2)="GR","Inbound",IF(LEFT(A771,2)="DO","Outbound",""))</f>
        <v>Inbound</v>
      </c>
      <c r="D771" t="str">
        <f>IF(tbl_transaction[[#This Row],[Type]]="Inbound",VLOOKUP(tbl_transaction[[#This Row],[Reference Number]],barang_masuk[],4,FALSE),IF(tbl_transaction[[#This Row],[Type]]="Outbound",VLOOKUP(tbl_transaction[[#This Row],[Reference Number]],barang_keluar[],4,FALSE),""))</f>
        <v>INS010</v>
      </c>
      <c r="E771" t="str">
        <f>IF(tbl_transaction[[#This Row],[Type]]="Inbound",VLOOKUP(tbl_transaction[[#This Row],[Reference Number]],barang_masuk[],5,FALSE),IF(tbl_transaction[[#This Row],[Type]]="Outbound",VLOOKUP(tbl_transaction[[#This Row],[Reference Number]],barang_keluar[],5,FALSE),""))</f>
        <v>Sarimi Instant Food Variant 10</v>
      </c>
      <c r="F771">
        <f>IF(tbl_transaction[[#This Row],[Type]]="Inbound",VLOOKUP(tbl_transaction[[#This Row],[Reference Number]],barang_masuk[],6,FALSE),IF(tbl_transaction[[#This Row],[Type]]="Outbound",VLOOKUP(tbl_transaction[[#This Row],[Reference Number]],barang_keluar[],6,FALSE),""))</f>
        <v>80</v>
      </c>
      <c r="G771" t="str">
        <f>IF(tbl_transaction[[#This Row],[Type]]="Inbound",VLOOKUP(tbl_transaction[[#This Row],[Reference Number]],barang_masuk[],7,FALSE),IF(tbl_transaction[[#This Row],[Type]]="Outbound",VLOOKUP(tbl_transaction[[#This Row],[Reference Number]],barang_keluar[],7,FALSE),""))</f>
        <v>Pack</v>
      </c>
      <c r="H771" t="str">
        <f>IF(tbl_transaction[[#This Row],[Type]]="Inbound",VLOOKUP(tbl_transaction[[#This Row],[Reference Number]],barang_masuk[],3,FALSE),IF(tbl_transaction[[#This Row],[Type]]="Outbound",VLOOKUP(tbl_transaction[[#This Row],[Reference Number]],barang_keluar[],3,FALSE),""))</f>
        <v>PT Supplier 17</v>
      </c>
      <c r="I771" t="str">
        <f>IF(D771='Kartu Stok'!$B$2,COUNTIF($D$3:D771,'Kartu Stok'!$B$2),"")</f>
        <v/>
      </c>
      <c r="L771"/>
    </row>
    <row r="772" spans="1:12" ht="14.5" x14ac:dyDescent="0.35">
      <c r="A772" s="2" t="s">
        <v>1249</v>
      </c>
      <c r="B772" s="5">
        <f>IF(LEFT(tbl_transaction[[#This Row],[Reference Number]],2)="GR",VLOOKUP(tbl_transaction[[#This Row],[Reference Number]],barang_masuk[],2,FALSE),IF(LEFT(tbl_transaction[[#This Row],[Reference Number]],2)="DO",VLOOKUP(tbl_transaction[[#This Row],[Reference Number]],barang_keluar[],2,FALSE),""))</f>
        <v>46134</v>
      </c>
      <c r="C772" t="str">
        <f t="shared" si="12"/>
        <v>Inbound</v>
      </c>
      <c r="D772" t="str">
        <f>IF(tbl_transaction[[#This Row],[Type]]="Inbound",VLOOKUP(tbl_transaction[[#This Row],[Reference Number]],barang_masuk[],4,FALSE),IF(tbl_transaction[[#This Row],[Type]]="Outbound",VLOOKUP(tbl_transaction[[#This Row],[Reference Number]],barang_keluar[],4,FALSE),""))</f>
        <v>HOM016</v>
      </c>
      <c r="E772" t="str">
        <f>IF(tbl_transaction[[#This Row],[Type]]="Inbound",VLOOKUP(tbl_transaction[[#This Row],[Reference Number]],barang_masuk[],5,FALSE),IF(tbl_transaction[[#This Row],[Type]]="Outbound",VLOOKUP(tbl_transaction[[#This Row],[Reference Number]],barang_keluar[],5,FALSE),""))</f>
        <v>Molto Home Care Variant 16</v>
      </c>
      <c r="F772">
        <f>IF(tbl_transaction[[#This Row],[Type]]="Inbound",VLOOKUP(tbl_transaction[[#This Row],[Reference Number]],barang_masuk[],6,FALSE),IF(tbl_transaction[[#This Row],[Type]]="Outbound",VLOOKUP(tbl_transaction[[#This Row],[Reference Number]],barang_keluar[],6,FALSE),""))</f>
        <v>100</v>
      </c>
      <c r="G772" t="str">
        <f>IF(tbl_transaction[[#This Row],[Type]]="Inbound",VLOOKUP(tbl_transaction[[#This Row],[Reference Number]],barang_masuk[],7,FALSE),IF(tbl_transaction[[#This Row],[Type]]="Outbound",VLOOKUP(tbl_transaction[[#This Row],[Reference Number]],barang_keluar[],7,FALSE),""))</f>
        <v>Pack</v>
      </c>
      <c r="H772" t="str">
        <f>IF(tbl_transaction[[#This Row],[Type]]="Inbound",VLOOKUP(tbl_transaction[[#This Row],[Reference Number]],barang_masuk[],3,FALSE),IF(tbl_transaction[[#This Row],[Type]]="Outbound",VLOOKUP(tbl_transaction[[#This Row],[Reference Number]],barang_keluar[],3,FALSE),""))</f>
        <v>PT Supplier 05</v>
      </c>
      <c r="I772" t="str">
        <f>IF(D772='Kartu Stok'!$B$2,COUNTIF($D$3:D772,'Kartu Stok'!$B$2),"")</f>
        <v/>
      </c>
      <c r="L772"/>
    </row>
    <row r="773" spans="1:12" ht="14.5" x14ac:dyDescent="0.35">
      <c r="A773" s="2" t="s">
        <v>1250</v>
      </c>
      <c r="B773" s="5">
        <f>IF(LEFT(tbl_transaction[[#This Row],[Reference Number]],2)="GR",VLOOKUP(tbl_transaction[[#This Row],[Reference Number]],barang_masuk[],2,FALSE),IF(LEFT(tbl_transaction[[#This Row],[Reference Number]],2)="DO",VLOOKUP(tbl_transaction[[#This Row],[Reference Number]],barang_keluar[],2,FALSE),""))</f>
        <v>46185</v>
      </c>
      <c r="C773" t="str">
        <f t="shared" si="12"/>
        <v>Inbound</v>
      </c>
      <c r="D773" t="str">
        <f>IF(tbl_transaction[[#This Row],[Type]]="Inbound",VLOOKUP(tbl_transaction[[#This Row],[Reference Number]],barang_masuk[],4,FALSE),IF(tbl_transaction[[#This Row],[Type]]="Outbound",VLOOKUP(tbl_transaction[[#This Row],[Reference Number]],barang_keluar[],4,FALSE),""))</f>
        <v>BAB019</v>
      </c>
      <c r="E773" t="str">
        <f>IF(tbl_transaction[[#This Row],[Type]]="Inbound",VLOOKUP(tbl_transaction[[#This Row],[Reference Number]],barang_masuk[],5,FALSE),IF(tbl_transaction[[#This Row],[Type]]="Outbound",VLOOKUP(tbl_transaction[[#This Row],[Reference Number]],barang_keluar[],5,FALSE),""))</f>
        <v>Zwitsal Baby Care Variant 19</v>
      </c>
      <c r="F773">
        <f>IF(tbl_transaction[[#This Row],[Type]]="Inbound",VLOOKUP(tbl_transaction[[#This Row],[Reference Number]],barang_masuk[],6,FALSE),IF(tbl_transaction[[#This Row],[Type]]="Outbound",VLOOKUP(tbl_transaction[[#This Row],[Reference Number]],barang_keluar[],6,FALSE),""))</f>
        <v>20</v>
      </c>
      <c r="G773" t="str">
        <f>IF(tbl_transaction[[#This Row],[Type]]="Inbound",VLOOKUP(tbl_transaction[[#This Row],[Reference Number]],barang_masuk[],7,FALSE),IF(tbl_transaction[[#This Row],[Type]]="Outbound",VLOOKUP(tbl_transaction[[#This Row],[Reference Number]],barang_keluar[],7,FALSE),""))</f>
        <v>Pack</v>
      </c>
      <c r="H773" t="str">
        <f>IF(tbl_transaction[[#This Row],[Type]]="Inbound",VLOOKUP(tbl_transaction[[#This Row],[Reference Number]],barang_masuk[],3,FALSE),IF(tbl_transaction[[#This Row],[Type]]="Outbound",VLOOKUP(tbl_transaction[[#This Row],[Reference Number]],barang_keluar[],3,FALSE),""))</f>
        <v>PT Supplier 02</v>
      </c>
      <c r="I773" t="str">
        <f>IF(D773='Kartu Stok'!$B$2,COUNTIF($D$3:D773,'Kartu Stok'!$B$2),"")</f>
        <v/>
      </c>
      <c r="L773"/>
    </row>
    <row r="774" spans="1:12" ht="14.5" x14ac:dyDescent="0.35">
      <c r="A774" s="2" t="s">
        <v>1251</v>
      </c>
      <c r="B774" s="5">
        <f>IF(LEFT(tbl_transaction[[#This Row],[Reference Number]],2)="GR",VLOOKUP(tbl_transaction[[#This Row],[Reference Number]],barang_masuk[],2,FALSE),IF(LEFT(tbl_transaction[[#This Row],[Reference Number]],2)="DO",VLOOKUP(tbl_transaction[[#This Row],[Reference Number]],barang_keluar[],2,FALSE),""))</f>
        <v>46145</v>
      </c>
      <c r="C774" t="str">
        <f t="shared" si="12"/>
        <v>Inbound</v>
      </c>
      <c r="D774" t="str">
        <f>IF(tbl_transaction[[#This Row],[Type]]="Inbound",VLOOKUP(tbl_transaction[[#This Row],[Reference Number]],barang_masuk[],4,FALSE),IF(tbl_transaction[[#This Row],[Type]]="Outbound",VLOOKUP(tbl_transaction[[#This Row],[Reference Number]],barang_keluar[],4,FALSE),""))</f>
        <v>HOM016</v>
      </c>
      <c r="E774" t="str">
        <f>IF(tbl_transaction[[#This Row],[Type]]="Inbound",VLOOKUP(tbl_transaction[[#This Row],[Reference Number]],barang_masuk[],5,FALSE),IF(tbl_transaction[[#This Row],[Type]]="Outbound",VLOOKUP(tbl_transaction[[#This Row],[Reference Number]],barang_keluar[],5,FALSE),""))</f>
        <v>Molto Home Care Variant 16</v>
      </c>
      <c r="F774">
        <f>IF(tbl_transaction[[#This Row],[Type]]="Inbound",VLOOKUP(tbl_transaction[[#This Row],[Reference Number]],barang_masuk[],6,FALSE),IF(tbl_transaction[[#This Row],[Type]]="Outbound",VLOOKUP(tbl_transaction[[#This Row],[Reference Number]],barang_keluar[],6,FALSE),""))</f>
        <v>20</v>
      </c>
      <c r="G774" t="str">
        <f>IF(tbl_transaction[[#This Row],[Type]]="Inbound",VLOOKUP(tbl_transaction[[#This Row],[Reference Number]],barang_masuk[],7,FALSE),IF(tbl_transaction[[#This Row],[Type]]="Outbound",VLOOKUP(tbl_transaction[[#This Row],[Reference Number]],barang_keluar[],7,FALSE),""))</f>
        <v>Pack</v>
      </c>
      <c r="H774" t="str">
        <f>IF(tbl_transaction[[#This Row],[Type]]="Inbound",VLOOKUP(tbl_transaction[[#This Row],[Reference Number]],barang_masuk[],3,FALSE),IF(tbl_transaction[[#This Row],[Type]]="Outbound",VLOOKUP(tbl_transaction[[#This Row],[Reference Number]],barang_keluar[],3,FALSE),""))</f>
        <v>PT Supplier 05</v>
      </c>
      <c r="I774" t="str">
        <f>IF(D774='Kartu Stok'!$B$2,COUNTIF($D$3:D774,'Kartu Stok'!$B$2),"")</f>
        <v/>
      </c>
      <c r="L774"/>
    </row>
    <row r="775" spans="1:12" ht="14.5" x14ac:dyDescent="0.35">
      <c r="A775" s="2" t="s">
        <v>1252</v>
      </c>
      <c r="B775" s="5">
        <f>IF(LEFT(tbl_transaction[[#This Row],[Reference Number]],2)="GR",VLOOKUP(tbl_transaction[[#This Row],[Reference Number]],barang_masuk[],2,FALSE),IF(LEFT(tbl_transaction[[#This Row],[Reference Number]],2)="DO",VLOOKUP(tbl_transaction[[#This Row],[Reference Number]],barang_keluar[],2,FALSE),""))</f>
        <v>46103</v>
      </c>
      <c r="C775" t="str">
        <f t="shared" si="12"/>
        <v>Inbound</v>
      </c>
      <c r="D775" t="str">
        <f>IF(tbl_transaction[[#This Row],[Type]]="Inbound",VLOOKUP(tbl_transaction[[#This Row],[Reference Number]],barang_masuk[],4,FALSE),IF(tbl_transaction[[#This Row],[Type]]="Outbound",VLOOKUP(tbl_transaction[[#This Row],[Reference Number]],barang_keluar[],4,FALSE),""))</f>
        <v>SNK026</v>
      </c>
      <c r="E775" t="str">
        <f>IF(tbl_transaction[[#This Row],[Type]]="Inbound",VLOOKUP(tbl_transaction[[#This Row],[Reference Number]],barang_masuk[],5,FALSE),IF(tbl_transaction[[#This Row],[Type]]="Outbound",VLOOKUP(tbl_transaction[[#This Row],[Reference Number]],barang_keluar[],5,FALSE),""))</f>
        <v>Chitato Snack Variant 26</v>
      </c>
      <c r="F775">
        <f>IF(tbl_transaction[[#This Row],[Type]]="Inbound",VLOOKUP(tbl_transaction[[#This Row],[Reference Number]],barang_masuk[],6,FALSE),IF(tbl_transaction[[#This Row],[Type]]="Outbound",VLOOKUP(tbl_transaction[[#This Row],[Reference Number]],barang_keluar[],6,FALSE),""))</f>
        <v>80</v>
      </c>
      <c r="G775" t="str">
        <f>IF(tbl_transaction[[#This Row],[Type]]="Inbound",VLOOKUP(tbl_transaction[[#This Row],[Reference Number]],barang_masuk[],7,FALSE),IF(tbl_transaction[[#This Row],[Type]]="Outbound",VLOOKUP(tbl_transaction[[#This Row],[Reference Number]],barang_keluar[],7,FALSE),""))</f>
        <v>Pack</v>
      </c>
      <c r="H775" t="str">
        <f>IF(tbl_transaction[[#This Row],[Type]]="Inbound",VLOOKUP(tbl_transaction[[#This Row],[Reference Number]],barang_masuk[],3,FALSE),IF(tbl_transaction[[#This Row],[Type]]="Outbound",VLOOKUP(tbl_transaction[[#This Row],[Reference Number]],barang_keluar[],3,FALSE),""))</f>
        <v>PT Supplier 02</v>
      </c>
      <c r="I775" t="str">
        <f>IF(D775='Kartu Stok'!$B$2,COUNTIF($D$3:D775,'Kartu Stok'!$B$2),"")</f>
        <v/>
      </c>
      <c r="L775"/>
    </row>
    <row r="776" spans="1:12" ht="14.5" x14ac:dyDescent="0.35">
      <c r="A776" s="2" t="s">
        <v>1253</v>
      </c>
      <c r="B776" s="5">
        <f>IF(LEFT(tbl_transaction[[#This Row],[Reference Number]],2)="GR",VLOOKUP(tbl_transaction[[#This Row],[Reference Number]],barang_masuk[],2,FALSE),IF(LEFT(tbl_transaction[[#This Row],[Reference Number]],2)="DO",VLOOKUP(tbl_transaction[[#This Row],[Reference Number]],barang_keluar[],2,FALSE),""))</f>
        <v>46118</v>
      </c>
      <c r="C776" t="str">
        <f t="shared" si="12"/>
        <v>Inbound</v>
      </c>
      <c r="D776" t="str">
        <f>IF(tbl_transaction[[#This Row],[Type]]="Inbound",VLOOKUP(tbl_transaction[[#This Row],[Reference Number]],barang_masuk[],4,FALSE),IF(tbl_transaction[[#This Row],[Type]]="Outbound",VLOOKUP(tbl_transaction[[#This Row],[Reference Number]],barang_keluar[],4,FALSE),""))</f>
        <v>PER017</v>
      </c>
      <c r="E776" t="str">
        <f>IF(tbl_transaction[[#This Row],[Type]]="Inbound",VLOOKUP(tbl_transaction[[#This Row],[Reference Number]],barang_masuk[],5,FALSE),IF(tbl_transaction[[#This Row],[Type]]="Outbound",VLOOKUP(tbl_transaction[[#This Row],[Reference Number]],barang_keluar[],5,FALSE),""))</f>
        <v>Pepsodent Personal Care Variant 17</v>
      </c>
      <c r="F776">
        <f>IF(tbl_transaction[[#This Row],[Type]]="Inbound",VLOOKUP(tbl_transaction[[#This Row],[Reference Number]],barang_masuk[],6,FALSE),IF(tbl_transaction[[#This Row],[Type]]="Outbound",VLOOKUP(tbl_transaction[[#This Row],[Reference Number]],barang_keluar[],6,FALSE),""))</f>
        <v>200</v>
      </c>
      <c r="G776" t="str">
        <f>IF(tbl_transaction[[#This Row],[Type]]="Inbound",VLOOKUP(tbl_transaction[[#This Row],[Reference Number]],barang_masuk[],7,FALSE),IF(tbl_transaction[[#This Row],[Type]]="Outbound",VLOOKUP(tbl_transaction[[#This Row],[Reference Number]],barang_keluar[],7,FALSE),""))</f>
        <v>Bottle</v>
      </c>
      <c r="H776" t="str">
        <f>IF(tbl_transaction[[#This Row],[Type]]="Inbound",VLOOKUP(tbl_transaction[[#This Row],[Reference Number]],barang_masuk[],3,FALSE),IF(tbl_transaction[[#This Row],[Type]]="Outbound",VLOOKUP(tbl_transaction[[#This Row],[Reference Number]],barang_keluar[],3,FALSE),""))</f>
        <v>PT Supplier 33</v>
      </c>
      <c r="I776" t="str">
        <f>IF(D776='Kartu Stok'!$B$2,COUNTIF($D$3:D776,'Kartu Stok'!$B$2),"")</f>
        <v/>
      </c>
      <c r="L776"/>
    </row>
    <row r="777" spans="1:12" ht="14.5" x14ac:dyDescent="0.35">
      <c r="A777" s="2" t="s">
        <v>1254</v>
      </c>
      <c r="B777" s="5">
        <f>IF(LEFT(tbl_transaction[[#This Row],[Reference Number]],2)="GR",VLOOKUP(tbl_transaction[[#This Row],[Reference Number]],barang_masuk[],2,FALSE),IF(LEFT(tbl_transaction[[#This Row],[Reference Number]],2)="DO",VLOOKUP(tbl_transaction[[#This Row],[Reference Number]],barang_keluar[],2,FALSE),""))</f>
        <v>46032</v>
      </c>
      <c r="C777" t="str">
        <f t="shared" si="12"/>
        <v>Inbound</v>
      </c>
      <c r="D777" t="str">
        <f>IF(tbl_transaction[[#This Row],[Type]]="Inbound",VLOOKUP(tbl_transaction[[#This Row],[Reference Number]],barang_masuk[],4,FALSE),IF(tbl_transaction[[#This Row],[Type]]="Outbound",VLOOKUP(tbl_transaction[[#This Row],[Reference Number]],barang_keluar[],4,FALSE),""))</f>
        <v>SNK009</v>
      </c>
      <c r="E777" t="str">
        <f>IF(tbl_transaction[[#This Row],[Type]]="Inbound",VLOOKUP(tbl_transaction[[#This Row],[Reference Number]],barang_masuk[],5,FALSE),IF(tbl_transaction[[#This Row],[Type]]="Outbound",VLOOKUP(tbl_transaction[[#This Row],[Reference Number]],barang_keluar[],5,FALSE),""))</f>
        <v>Chitato Snack Variant 9</v>
      </c>
      <c r="F777">
        <f>IF(tbl_transaction[[#This Row],[Type]]="Inbound",VLOOKUP(tbl_transaction[[#This Row],[Reference Number]],barang_masuk[],6,FALSE),IF(tbl_transaction[[#This Row],[Type]]="Outbound",VLOOKUP(tbl_transaction[[#This Row],[Reference Number]],barang_keluar[],6,FALSE),""))</f>
        <v>200</v>
      </c>
      <c r="G777" t="str">
        <f>IF(tbl_transaction[[#This Row],[Type]]="Inbound",VLOOKUP(tbl_transaction[[#This Row],[Reference Number]],barang_masuk[],7,FALSE),IF(tbl_transaction[[#This Row],[Type]]="Outbound",VLOOKUP(tbl_transaction[[#This Row],[Reference Number]],barang_keluar[],7,FALSE),""))</f>
        <v>Pack</v>
      </c>
      <c r="H777" t="str">
        <f>IF(tbl_transaction[[#This Row],[Type]]="Inbound",VLOOKUP(tbl_transaction[[#This Row],[Reference Number]],barang_masuk[],3,FALSE),IF(tbl_transaction[[#This Row],[Type]]="Outbound",VLOOKUP(tbl_transaction[[#This Row],[Reference Number]],barang_keluar[],3,FALSE),""))</f>
        <v>PT Supplier 21</v>
      </c>
      <c r="I777" t="str">
        <f>IF(D777='Kartu Stok'!$B$2,COUNTIF($D$3:D777,'Kartu Stok'!$B$2),"")</f>
        <v/>
      </c>
      <c r="L777"/>
    </row>
    <row r="778" spans="1:12" ht="14.5" x14ac:dyDescent="0.35">
      <c r="A778" s="2" t="s">
        <v>1255</v>
      </c>
      <c r="B778" s="5">
        <f>IF(LEFT(tbl_transaction[[#This Row],[Reference Number]],2)="GR",VLOOKUP(tbl_transaction[[#This Row],[Reference Number]],barang_masuk[],2,FALSE),IF(LEFT(tbl_transaction[[#This Row],[Reference Number]],2)="DO",VLOOKUP(tbl_transaction[[#This Row],[Reference Number]],barang_keluar[],2,FALSE),""))</f>
        <v>46192</v>
      </c>
      <c r="C778" t="str">
        <f t="shared" si="12"/>
        <v>Inbound</v>
      </c>
      <c r="D778" t="str">
        <f>IF(tbl_transaction[[#This Row],[Type]]="Inbound",VLOOKUP(tbl_transaction[[#This Row],[Reference Number]],barang_masuk[],4,FALSE),IF(tbl_transaction[[#This Row],[Type]]="Outbound",VLOOKUP(tbl_transaction[[#This Row],[Reference Number]],barang_keluar[],4,FALSE),""))</f>
        <v>SNK006</v>
      </c>
      <c r="E778" t="str">
        <f>IF(tbl_transaction[[#This Row],[Type]]="Inbound",VLOOKUP(tbl_transaction[[#This Row],[Reference Number]],barang_masuk[],5,FALSE),IF(tbl_transaction[[#This Row],[Type]]="Outbound",VLOOKUP(tbl_transaction[[#This Row],[Reference Number]],barang_keluar[],5,FALSE),""))</f>
        <v>Taro Snack Variant 6</v>
      </c>
      <c r="F778">
        <f>IF(tbl_transaction[[#This Row],[Type]]="Inbound",VLOOKUP(tbl_transaction[[#This Row],[Reference Number]],barang_masuk[],6,FALSE),IF(tbl_transaction[[#This Row],[Type]]="Outbound",VLOOKUP(tbl_transaction[[#This Row],[Reference Number]],barang_keluar[],6,FALSE),""))</f>
        <v>40</v>
      </c>
      <c r="G778" t="str">
        <f>IF(tbl_transaction[[#This Row],[Type]]="Inbound",VLOOKUP(tbl_transaction[[#This Row],[Reference Number]],barang_masuk[],7,FALSE),IF(tbl_transaction[[#This Row],[Type]]="Outbound",VLOOKUP(tbl_transaction[[#This Row],[Reference Number]],barang_keluar[],7,FALSE),""))</f>
        <v>Pack</v>
      </c>
      <c r="H778" t="str">
        <f>IF(tbl_transaction[[#This Row],[Type]]="Inbound",VLOOKUP(tbl_transaction[[#This Row],[Reference Number]],barang_masuk[],3,FALSE),IF(tbl_transaction[[#This Row],[Type]]="Outbound",VLOOKUP(tbl_transaction[[#This Row],[Reference Number]],barang_keluar[],3,FALSE),""))</f>
        <v>PT Supplier 29</v>
      </c>
      <c r="I778" t="str">
        <f>IF(D778='Kartu Stok'!$B$2,COUNTIF($D$3:D778,'Kartu Stok'!$B$2),"")</f>
        <v/>
      </c>
      <c r="L778"/>
    </row>
    <row r="779" spans="1:12" ht="14.5" x14ac:dyDescent="0.35">
      <c r="A779" s="2" t="s">
        <v>1256</v>
      </c>
      <c r="B779" s="5">
        <f>IF(LEFT(tbl_transaction[[#This Row],[Reference Number]],2)="GR",VLOOKUP(tbl_transaction[[#This Row],[Reference Number]],barang_masuk[],2,FALSE),IF(LEFT(tbl_transaction[[#This Row],[Reference Number]],2)="DO",VLOOKUP(tbl_transaction[[#This Row],[Reference Number]],barang_keluar[],2,FALSE),""))</f>
        <v>46145</v>
      </c>
      <c r="C779" t="str">
        <f t="shared" si="12"/>
        <v>Inbound</v>
      </c>
      <c r="D779" t="str">
        <f>IF(tbl_transaction[[#This Row],[Type]]="Inbound",VLOOKUP(tbl_transaction[[#This Row],[Reference Number]],barang_masuk[],4,FALSE),IF(tbl_transaction[[#This Row],[Type]]="Outbound",VLOOKUP(tbl_transaction[[#This Row],[Reference Number]],barang_keluar[],4,FALSE),""))</f>
        <v>SNK011</v>
      </c>
      <c r="E779" t="str">
        <f>IF(tbl_transaction[[#This Row],[Type]]="Inbound",VLOOKUP(tbl_transaction[[#This Row],[Reference Number]],barang_masuk[],5,FALSE),IF(tbl_transaction[[#This Row],[Type]]="Outbound",VLOOKUP(tbl_transaction[[#This Row],[Reference Number]],barang_keluar[],5,FALSE),""))</f>
        <v>Qtela Snack Variant 11</v>
      </c>
      <c r="F779">
        <f>IF(tbl_transaction[[#This Row],[Type]]="Inbound",VLOOKUP(tbl_transaction[[#This Row],[Reference Number]],barang_masuk[],6,FALSE),IF(tbl_transaction[[#This Row],[Type]]="Outbound",VLOOKUP(tbl_transaction[[#This Row],[Reference Number]],barang_keluar[],6,FALSE),""))</f>
        <v>30</v>
      </c>
      <c r="G779" t="str">
        <f>IF(tbl_transaction[[#This Row],[Type]]="Inbound",VLOOKUP(tbl_transaction[[#This Row],[Reference Number]],barang_masuk[],7,FALSE),IF(tbl_transaction[[#This Row],[Type]]="Outbound",VLOOKUP(tbl_transaction[[#This Row],[Reference Number]],barang_keluar[],7,FALSE),""))</f>
        <v>Pack</v>
      </c>
      <c r="H779" t="str">
        <f>IF(tbl_transaction[[#This Row],[Type]]="Inbound",VLOOKUP(tbl_transaction[[#This Row],[Reference Number]],barang_masuk[],3,FALSE),IF(tbl_transaction[[#This Row],[Type]]="Outbound",VLOOKUP(tbl_transaction[[#This Row],[Reference Number]],barang_keluar[],3,FALSE),""))</f>
        <v>PT Supplier 24</v>
      </c>
      <c r="I779" t="str">
        <f>IF(D779='Kartu Stok'!$B$2,COUNTIF($D$3:D779,'Kartu Stok'!$B$2),"")</f>
        <v/>
      </c>
      <c r="L779"/>
    </row>
    <row r="780" spans="1:12" ht="14.5" x14ac:dyDescent="0.35">
      <c r="A780" s="2" t="s">
        <v>1257</v>
      </c>
      <c r="B780" s="5">
        <f>IF(LEFT(tbl_transaction[[#This Row],[Reference Number]],2)="GR",VLOOKUP(tbl_transaction[[#This Row],[Reference Number]],barang_masuk[],2,FALSE),IF(LEFT(tbl_transaction[[#This Row],[Reference Number]],2)="DO",VLOOKUP(tbl_transaction[[#This Row],[Reference Number]],barang_keluar[],2,FALSE),""))</f>
        <v>46089</v>
      </c>
      <c r="C780" t="str">
        <f t="shared" si="12"/>
        <v>Inbound</v>
      </c>
      <c r="D780" t="str">
        <f>IF(tbl_transaction[[#This Row],[Type]]="Inbound",VLOOKUP(tbl_transaction[[#This Row],[Reference Number]],barang_masuk[],4,FALSE),IF(tbl_transaction[[#This Row],[Type]]="Outbound",VLOOKUP(tbl_transaction[[#This Row],[Reference Number]],barang_keluar[],4,FALSE),""))</f>
        <v>BAB012</v>
      </c>
      <c r="E780" t="str">
        <f>IF(tbl_transaction[[#This Row],[Type]]="Inbound",VLOOKUP(tbl_transaction[[#This Row],[Reference Number]],barang_masuk[],5,FALSE),IF(tbl_transaction[[#This Row],[Type]]="Outbound",VLOOKUP(tbl_transaction[[#This Row],[Reference Number]],barang_keluar[],5,FALSE),""))</f>
        <v>MamyPoko Baby Care Variant 12</v>
      </c>
      <c r="F780">
        <f>IF(tbl_transaction[[#This Row],[Type]]="Inbound",VLOOKUP(tbl_transaction[[#This Row],[Reference Number]],barang_masuk[],6,FALSE),IF(tbl_transaction[[#This Row],[Type]]="Outbound",VLOOKUP(tbl_transaction[[#This Row],[Reference Number]],barang_keluar[],6,FALSE),""))</f>
        <v>80</v>
      </c>
      <c r="G780" t="str">
        <f>IF(tbl_transaction[[#This Row],[Type]]="Inbound",VLOOKUP(tbl_transaction[[#This Row],[Reference Number]],barang_masuk[],7,FALSE),IF(tbl_transaction[[#This Row],[Type]]="Outbound",VLOOKUP(tbl_transaction[[#This Row],[Reference Number]],barang_keluar[],7,FALSE),""))</f>
        <v>Pack</v>
      </c>
      <c r="H780" t="str">
        <f>IF(tbl_transaction[[#This Row],[Type]]="Inbound",VLOOKUP(tbl_transaction[[#This Row],[Reference Number]],barang_masuk[],3,FALSE),IF(tbl_transaction[[#This Row],[Type]]="Outbound",VLOOKUP(tbl_transaction[[#This Row],[Reference Number]],barang_keluar[],3,FALSE),""))</f>
        <v>PT Supplier 08</v>
      </c>
      <c r="I780" t="str">
        <f>IF(D780='Kartu Stok'!$B$2,COUNTIF($D$3:D780,'Kartu Stok'!$B$2),"")</f>
        <v/>
      </c>
      <c r="L780"/>
    </row>
    <row r="781" spans="1:12" ht="14.5" x14ac:dyDescent="0.35">
      <c r="A781" s="2" t="s">
        <v>1258</v>
      </c>
      <c r="B781" s="5">
        <f>IF(LEFT(tbl_transaction[[#This Row],[Reference Number]],2)="GR",VLOOKUP(tbl_transaction[[#This Row],[Reference Number]],barang_masuk[],2,FALSE),IF(LEFT(tbl_transaction[[#This Row],[Reference Number]],2)="DO",VLOOKUP(tbl_transaction[[#This Row],[Reference Number]],barang_keluar[],2,FALSE),""))</f>
        <v>46024</v>
      </c>
      <c r="C781" t="str">
        <f t="shared" si="12"/>
        <v>Inbound</v>
      </c>
      <c r="D781" t="str">
        <f>IF(tbl_transaction[[#This Row],[Type]]="Inbound",VLOOKUP(tbl_transaction[[#This Row],[Reference Number]],barang_masuk[],4,FALSE),IF(tbl_transaction[[#This Row],[Type]]="Outbound",VLOOKUP(tbl_transaction[[#This Row],[Reference Number]],barang_keluar[],4,FALSE),""))</f>
        <v>PER004</v>
      </c>
      <c r="E781" t="str">
        <f>IF(tbl_transaction[[#This Row],[Type]]="Inbound",VLOOKUP(tbl_transaction[[#This Row],[Reference Number]],barang_masuk[],5,FALSE),IF(tbl_transaction[[#This Row],[Type]]="Outbound",VLOOKUP(tbl_transaction[[#This Row],[Reference Number]],barang_keluar[],5,FALSE),""))</f>
        <v>Lifebuoy Personal Care Variant 4</v>
      </c>
      <c r="F781">
        <f>IF(tbl_transaction[[#This Row],[Type]]="Inbound",VLOOKUP(tbl_transaction[[#This Row],[Reference Number]],barang_masuk[],6,FALSE),IF(tbl_transaction[[#This Row],[Type]]="Outbound",VLOOKUP(tbl_transaction[[#This Row],[Reference Number]],barang_keluar[],6,FALSE),""))</f>
        <v>60</v>
      </c>
      <c r="G781" t="str">
        <f>IF(tbl_transaction[[#This Row],[Type]]="Inbound",VLOOKUP(tbl_transaction[[#This Row],[Reference Number]],barang_masuk[],7,FALSE),IF(tbl_transaction[[#This Row],[Type]]="Outbound",VLOOKUP(tbl_transaction[[#This Row],[Reference Number]],barang_keluar[],7,FALSE),""))</f>
        <v>Bottle</v>
      </c>
      <c r="H781" t="str">
        <f>IF(tbl_transaction[[#This Row],[Type]]="Inbound",VLOOKUP(tbl_transaction[[#This Row],[Reference Number]],barang_masuk[],3,FALSE),IF(tbl_transaction[[#This Row],[Type]]="Outbound",VLOOKUP(tbl_transaction[[#This Row],[Reference Number]],barang_keluar[],3,FALSE),""))</f>
        <v>PT Supplier 07</v>
      </c>
      <c r="I781" t="str">
        <f>IF(D781='Kartu Stok'!$B$2,COUNTIF($D$3:D781,'Kartu Stok'!$B$2),"")</f>
        <v/>
      </c>
      <c r="L781"/>
    </row>
    <row r="782" spans="1:12" ht="14.5" x14ac:dyDescent="0.35">
      <c r="A782" s="2" t="s">
        <v>1259</v>
      </c>
      <c r="B782" s="5">
        <f>IF(LEFT(tbl_transaction[[#This Row],[Reference Number]],2)="GR",VLOOKUP(tbl_transaction[[#This Row],[Reference Number]],barang_masuk[],2,FALSE),IF(LEFT(tbl_transaction[[#This Row],[Reference Number]],2)="DO",VLOOKUP(tbl_transaction[[#This Row],[Reference Number]],barang_keluar[],2,FALSE),""))</f>
        <v>46043</v>
      </c>
      <c r="C782" t="str">
        <f t="shared" si="12"/>
        <v>Inbound</v>
      </c>
      <c r="D782" t="str">
        <f>IF(tbl_transaction[[#This Row],[Type]]="Inbound",VLOOKUP(tbl_transaction[[#This Row],[Reference Number]],barang_masuk[],4,FALSE),IF(tbl_transaction[[#This Row],[Type]]="Outbound",VLOOKUP(tbl_transaction[[#This Row],[Reference Number]],barang_keluar[],4,FALSE),""))</f>
        <v>SNK005</v>
      </c>
      <c r="E782" t="str">
        <f>IF(tbl_transaction[[#This Row],[Type]]="Inbound",VLOOKUP(tbl_transaction[[#This Row],[Reference Number]],barang_masuk[],5,FALSE),IF(tbl_transaction[[#This Row],[Type]]="Outbound",VLOOKUP(tbl_transaction[[#This Row],[Reference Number]],barang_keluar[],5,FALSE),""))</f>
        <v>Taro Snack Variant 5</v>
      </c>
      <c r="F782">
        <f>IF(tbl_transaction[[#This Row],[Type]]="Inbound",VLOOKUP(tbl_transaction[[#This Row],[Reference Number]],barang_masuk[],6,FALSE),IF(tbl_transaction[[#This Row],[Type]]="Outbound",VLOOKUP(tbl_transaction[[#This Row],[Reference Number]],barang_keluar[],6,FALSE),""))</f>
        <v>150</v>
      </c>
      <c r="G782" t="str">
        <f>IF(tbl_transaction[[#This Row],[Type]]="Inbound",VLOOKUP(tbl_transaction[[#This Row],[Reference Number]],barang_masuk[],7,FALSE),IF(tbl_transaction[[#This Row],[Type]]="Outbound",VLOOKUP(tbl_transaction[[#This Row],[Reference Number]],barang_keluar[],7,FALSE),""))</f>
        <v>Pack</v>
      </c>
      <c r="H782" t="str">
        <f>IF(tbl_transaction[[#This Row],[Type]]="Inbound",VLOOKUP(tbl_transaction[[#This Row],[Reference Number]],barang_masuk[],3,FALSE),IF(tbl_transaction[[#This Row],[Type]]="Outbound",VLOOKUP(tbl_transaction[[#This Row],[Reference Number]],barang_keluar[],3,FALSE),""))</f>
        <v>PT Supplier 29</v>
      </c>
      <c r="I782" t="str">
        <f>IF(D782='Kartu Stok'!$B$2,COUNTIF($D$3:D782,'Kartu Stok'!$B$2),"")</f>
        <v/>
      </c>
      <c r="L782"/>
    </row>
    <row r="783" spans="1:12" ht="14.5" x14ac:dyDescent="0.35">
      <c r="A783" s="2" t="s">
        <v>1260</v>
      </c>
      <c r="B783" s="5">
        <f>IF(LEFT(tbl_transaction[[#This Row],[Reference Number]],2)="GR",VLOOKUP(tbl_transaction[[#This Row],[Reference Number]],barang_masuk[],2,FALSE),IF(LEFT(tbl_transaction[[#This Row],[Reference Number]],2)="DO",VLOOKUP(tbl_transaction[[#This Row],[Reference Number]],barang_keluar[],2,FALSE),""))</f>
        <v>46198</v>
      </c>
      <c r="C783" t="str">
        <f t="shared" si="12"/>
        <v>Inbound</v>
      </c>
      <c r="D783" t="str">
        <f>IF(tbl_transaction[[#This Row],[Type]]="Inbound",VLOOKUP(tbl_transaction[[#This Row],[Reference Number]],barang_masuk[],4,FALSE),IF(tbl_transaction[[#This Row],[Type]]="Outbound",VLOOKUP(tbl_transaction[[#This Row],[Reference Number]],barang_keluar[],4,FALSE),""))</f>
        <v>BEV010</v>
      </c>
      <c r="E783" t="str">
        <f>IF(tbl_transaction[[#This Row],[Type]]="Inbound",VLOOKUP(tbl_transaction[[#This Row],[Reference Number]],barang_masuk[],5,FALSE),IF(tbl_transaction[[#This Row],[Type]]="Outbound",VLOOKUP(tbl_transaction[[#This Row],[Reference Number]],barang_keluar[],5,FALSE),""))</f>
        <v>Coca Cola Beverage Variant 10</v>
      </c>
      <c r="F783">
        <f>IF(tbl_transaction[[#This Row],[Type]]="Inbound",VLOOKUP(tbl_transaction[[#This Row],[Reference Number]],barang_masuk[],6,FALSE),IF(tbl_transaction[[#This Row],[Type]]="Outbound",VLOOKUP(tbl_transaction[[#This Row],[Reference Number]],barang_keluar[],6,FALSE),""))</f>
        <v>60</v>
      </c>
      <c r="G783" t="str">
        <f>IF(tbl_transaction[[#This Row],[Type]]="Inbound",VLOOKUP(tbl_transaction[[#This Row],[Reference Number]],barang_masuk[],7,FALSE),IF(tbl_transaction[[#This Row],[Type]]="Outbound",VLOOKUP(tbl_transaction[[#This Row],[Reference Number]],barang_keluar[],7,FALSE),""))</f>
        <v>Bottle</v>
      </c>
      <c r="H783" t="str">
        <f>IF(tbl_transaction[[#This Row],[Type]]="Inbound",VLOOKUP(tbl_transaction[[#This Row],[Reference Number]],barang_masuk[],3,FALSE),IF(tbl_transaction[[#This Row],[Type]]="Outbound",VLOOKUP(tbl_transaction[[#This Row],[Reference Number]],barang_keluar[],3,FALSE),""))</f>
        <v>PT Supplier 10</v>
      </c>
      <c r="I783" t="str">
        <f>IF(D783='Kartu Stok'!$B$2,COUNTIF($D$3:D783,'Kartu Stok'!$B$2),"")</f>
        <v/>
      </c>
      <c r="L783"/>
    </row>
    <row r="784" spans="1:12" ht="14.5" x14ac:dyDescent="0.35">
      <c r="A784" s="2" t="s">
        <v>1261</v>
      </c>
      <c r="B784" s="5">
        <f>IF(LEFT(tbl_transaction[[#This Row],[Reference Number]],2)="GR",VLOOKUP(tbl_transaction[[#This Row],[Reference Number]],barang_masuk[],2,FALSE),IF(LEFT(tbl_transaction[[#This Row],[Reference Number]],2)="DO",VLOOKUP(tbl_transaction[[#This Row],[Reference Number]],barang_keluar[],2,FALSE),""))</f>
        <v>46167</v>
      </c>
      <c r="C784" t="str">
        <f t="shared" si="12"/>
        <v>Inbound</v>
      </c>
      <c r="D784" t="str">
        <f>IF(tbl_transaction[[#This Row],[Type]]="Inbound",VLOOKUP(tbl_transaction[[#This Row],[Reference Number]],barang_masuk[],4,FALSE),IF(tbl_transaction[[#This Row],[Type]]="Outbound",VLOOKUP(tbl_transaction[[#This Row],[Reference Number]],barang_keluar[],4,FALSE),""))</f>
        <v>DAR001</v>
      </c>
      <c r="E784" t="str">
        <f>IF(tbl_transaction[[#This Row],[Type]]="Inbound",VLOOKUP(tbl_transaction[[#This Row],[Reference Number]],barang_masuk[],5,FALSE),IF(tbl_transaction[[#This Row],[Type]]="Outbound",VLOOKUP(tbl_transaction[[#This Row],[Reference Number]],barang_keluar[],5,FALSE),""))</f>
        <v>Ultra Milk Dairy Variant 1</v>
      </c>
      <c r="F784">
        <f>IF(tbl_transaction[[#This Row],[Type]]="Inbound",VLOOKUP(tbl_transaction[[#This Row],[Reference Number]],barang_masuk[],6,FALSE),IF(tbl_transaction[[#This Row],[Type]]="Outbound",VLOOKUP(tbl_transaction[[#This Row],[Reference Number]],barang_keluar[],6,FALSE),""))</f>
        <v>20</v>
      </c>
      <c r="G784" t="str">
        <f>IF(tbl_transaction[[#This Row],[Type]]="Inbound",VLOOKUP(tbl_transaction[[#This Row],[Reference Number]],barang_masuk[],7,FALSE),IF(tbl_transaction[[#This Row],[Type]]="Outbound",VLOOKUP(tbl_transaction[[#This Row],[Reference Number]],barang_keluar[],7,FALSE),""))</f>
        <v>Box</v>
      </c>
      <c r="H784" t="str">
        <f>IF(tbl_transaction[[#This Row],[Type]]="Inbound",VLOOKUP(tbl_transaction[[#This Row],[Reference Number]],barang_masuk[],3,FALSE),IF(tbl_transaction[[#This Row],[Type]]="Outbound",VLOOKUP(tbl_transaction[[#This Row],[Reference Number]],barang_keluar[],3,FALSE),""))</f>
        <v>PT Supplier 24</v>
      </c>
      <c r="I784" t="str">
        <f>IF(D784='Kartu Stok'!$B$2,COUNTIF($D$3:D784,'Kartu Stok'!$B$2),"")</f>
        <v/>
      </c>
      <c r="L784"/>
    </row>
    <row r="785" spans="1:12" ht="14.5" x14ac:dyDescent="0.35">
      <c r="A785" s="2" t="s">
        <v>1262</v>
      </c>
      <c r="B785" s="5">
        <f>IF(LEFT(tbl_transaction[[#This Row],[Reference Number]],2)="GR",VLOOKUP(tbl_transaction[[#This Row],[Reference Number]],barang_masuk[],2,FALSE),IF(LEFT(tbl_transaction[[#This Row],[Reference Number]],2)="DO",VLOOKUP(tbl_transaction[[#This Row],[Reference Number]],barang_keluar[],2,FALSE),""))</f>
        <v>46198</v>
      </c>
      <c r="C785" t="str">
        <f t="shared" si="12"/>
        <v>Inbound</v>
      </c>
      <c r="D785" t="str">
        <f>IF(tbl_transaction[[#This Row],[Type]]="Inbound",VLOOKUP(tbl_transaction[[#This Row],[Reference Number]],barang_masuk[],4,FALSE),IF(tbl_transaction[[#This Row],[Type]]="Outbound",VLOOKUP(tbl_transaction[[#This Row],[Reference Number]],barang_keluar[],4,FALSE),""))</f>
        <v>PER020</v>
      </c>
      <c r="E785" t="str">
        <f>IF(tbl_transaction[[#This Row],[Type]]="Inbound",VLOOKUP(tbl_transaction[[#This Row],[Reference Number]],barang_masuk[],5,FALSE),IF(tbl_transaction[[#This Row],[Type]]="Outbound",VLOOKUP(tbl_transaction[[#This Row],[Reference Number]],barang_keluar[],5,FALSE),""))</f>
        <v>Sunsilk Personal Care Variant 20</v>
      </c>
      <c r="F785">
        <f>IF(tbl_transaction[[#This Row],[Type]]="Inbound",VLOOKUP(tbl_transaction[[#This Row],[Reference Number]],barang_masuk[],6,FALSE),IF(tbl_transaction[[#This Row],[Type]]="Outbound",VLOOKUP(tbl_transaction[[#This Row],[Reference Number]],barang_keluar[],6,FALSE),""))</f>
        <v>60</v>
      </c>
      <c r="G785" t="str">
        <f>IF(tbl_transaction[[#This Row],[Type]]="Inbound",VLOOKUP(tbl_transaction[[#This Row],[Reference Number]],barang_masuk[],7,FALSE),IF(tbl_transaction[[#This Row],[Type]]="Outbound",VLOOKUP(tbl_transaction[[#This Row],[Reference Number]],barang_keluar[],7,FALSE),""))</f>
        <v>Bottle</v>
      </c>
      <c r="H785" t="str">
        <f>IF(tbl_transaction[[#This Row],[Type]]="Inbound",VLOOKUP(tbl_transaction[[#This Row],[Reference Number]],barang_masuk[],3,FALSE),IF(tbl_transaction[[#This Row],[Type]]="Outbound",VLOOKUP(tbl_transaction[[#This Row],[Reference Number]],barang_keluar[],3,FALSE),""))</f>
        <v>PT Supplier 31</v>
      </c>
      <c r="I785" t="str">
        <f>IF(D785='Kartu Stok'!$B$2,COUNTIF($D$3:D785,'Kartu Stok'!$B$2),"")</f>
        <v/>
      </c>
      <c r="L785"/>
    </row>
    <row r="786" spans="1:12" ht="14.5" x14ac:dyDescent="0.35">
      <c r="A786" s="2" t="s">
        <v>1263</v>
      </c>
      <c r="B786" s="5">
        <f>IF(LEFT(tbl_transaction[[#This Row],[Reference Number]],2)="GR",VLOOKUP(tbl_transaction[[#This Row],[Reference Number]],barang_masuk[],2,FALSE),IF(LEFT(tbl_transaction[[#This Row],[Reference Number]],2)="DO",VLOOKUP(tbl_transaction[[#This Row],[Reference Number]],barang_keluar[],2,FALSE),""))</f>
        <v>46023</v>
      </c>
      <c r="C786" t="str">
        <f t="shared" si="12"/>
        <v>Inbound</v>
      </c>
      <c r="D786" t="str">
        <f>IF(tbl_transaction[[#This Row],[Type]]="Inbound",VLOOKUP(tbl_transaction[[#This Row],[Reference Number]],barang_masuk[],4,FALSE),IF(tbl_transaction[[#This Row],[Type]]="Outbound",VLOOKUP(tbl_transaction[[#This Row],[Reference Number]],barang_keluar[],4,FALSE),""))</f>
        <v>BEV004</v>
      </c>
      <c r="E786" t="str">
        <f>IF(tbl_transaction[[#This Row],[Type]]="Inbound",VLOOKUP(tbl_transaction[[#This Row],[Reference Number]],barang_masuk[],5,FALSE),IF(tbl_transaction[[#This Row],[Type]]="Outbound",VLOOKUP(tbl_transaction[[#This Row],[Reference Number]],barang_keluar[],5,FALSE),""))</f>
        <v>Aqua Beverage Variant 4</v>
      </c>
      <c r="F786">
        <f>IF(tbl_transaction[[#This Row],[Type]]="Inbound",VLOOKUP(tbl_transaction[[#This Row],[Reference Number]],barang_masuk[],6,FALSE),IF(tbl_transaction[[#This Row],[Type]]="Outbound",VLOOKUP(tbl_transaction[[#This Row],[Reference Number]],barang_keluar[],6,FALSE),""))</f>
        <v>100</v>
      </c>
      <c r="G786" t="str">
        <f>IF(tbl_transaction[[#This Row],[Type]]="Inbound",VLOOKUP(tbl_transaction[[#This Row],[Reference Number]],barang_masuk[],7,FALSE),IF(tbl_transaction[[#This Row],[Type]]="Outbound",VLOOKUP(tbl_transaction[[#This Row],[Reference Number]],barang_keluar[],7,FALSE),""))</f>
        <v>Bottle</v>
      </c>
      <c r="H786" t="str">
        <f>IF(tbl_transaction[[#This Row],[Type]]="Inbound",VLOOKUP(tbl_transaction[[#This Row],[Reference Number]],barang_masuk[],3,FALSE),IF(tbl_transaction[[#This Row],[Type]]="Outbound",VLOOKUP(tbl_transaction[[#This Row],[Reference Number]],barang_keluar[],3,FALSE),""))</f>
        <v>PT Supplier 21</v>
      </c>
      <c r="I786" t="str">
        <f>IF(D786='Kartu Stok'!$B$2,COUNTIF($D$3:D786,'Kartu Stok'!$B$2),"")</f>
        <v/>
      </c>
      <c r="L786"/>
    </row>
    <row r="787" spans="1:12" ht="14.5" x14ac:dyDescent="0.35">
      <c r="A787" s="2" t="s">
        <v>1264</v>
      </c>
      <c r="B787" s="5">
        <f>IF(LEFT(tbl_transaction[[#This Row],[Reference Number]],2)="GR",VLOOKUP(tbl_transaction[[#This Row],[Reference Number]],barang_masuk[],2,FALSE),IF(LEFT(tbl_transaction[[#This Row],[Reference Number]],2)="DO",VLOOKUP(tbl_transaction[[#This Row],[Reference Number]],barang_keluar[],2,FALSE),""))</f>
        <v>46063</v>
      </c>
      <c r="C787" t="str">
        <f t="shared" si="12"/>
        <v>Inbound</v>
      </c>
      <c r="D787" t="str">
        <f>IF(tbl_transaction[[#This Row],[Type]]="Inbound",VLOOKUP(tbl_transaction[[#This Row],[Reference Number]],barang_masuk[],4,FALSE),IF(tbl_transaction[[#This Row],[Type]]="Outbound",VLOOKUP(tbl_transaction[[#This Row],[Reference Number]],barang_keluar[],4,FALSE),""))</f>
        <v>BAB011</v>
      </c>
      <c r="E787" t="str">
        <f>IF(tbl_transaction[[#This Row],[Type]]="Inbound",VLOOKUP(tbl_transaction[[#This Row],[Reference Number]],barang_masuk[],5,FALSE),IF(tbl_transaction[[#This Row],[Type]]="Outbound",VLOOKUP(tbl_transaction[[#This Row],[Reference Number]],barang_keluar[],5,FALSE),""))</f>
        <v>MamyPoko Baby Care Variant 11</v>
      </c>
      <c r="F787">
        <f>IF(tbl_transaction[[#This Row],[Type]]="Inbound",VLOOKUP(tbl_transaction[[#This Row],[Reference Number]],barang_masuk[],6,FALSE),IF(tbl_transaction[[#This Row],[Type]]="Outbound",VLOOKUP(tbl_transaction[[#This Row],[Reference Number]],barang_keluar[],6,FALSE),""))</f>
        <v>120</v>
      </c>
      <c r="G787" t="str">
        <f>IF(tbl_transaction[[#This Row],[Type]]="Inbound",VLOOKUP(tbl_transaction[[#This Row],[Reference Number]],barang_masuk[],7,FALSE),IF(tbl_transaction[[#This Row],[Type]]="Outbound",VLOOKUP(tbl_transaction[[#This Row],[Reference Number]],barang_keluar[],7,FALSE),""))</f>
        <v>Pack</v>
      </c>
      <c r="H787" t="str">
        <f>IF(tbl_transaction[[#This Row],[Type]]="Inbound",VLOOKUP(tbl_transaction[[#This Row],[Reference Number]],barang_masuk[],3,FALSE),IF(tbl_transaction[[#This Row],[Type]]="Outbound",VLOOKUP(tbl_transaction[[#This Row],[Reference Number]],barang_keluar[],3,FALSE),""))</f>
        <v>PT Supplier 33</v>
      </c>
      <c r="I787" t="str">
        <f>IF(D787='Kartu Stok'!$B$2,COUNTIF($D$3:D787,'Kartu Stok'!$B$2),"")</f>
        <v/>
      </c>
      <c r="L787"/>
    </row>
    <row r="788" spans="1:12" ht="14.5" x14ac:dyDescent="0.35">
      <c r="A788" s="2" t="s">
        <v>1265</v>
      </c>
      <c r="B788" s="5">
        <f>IF(LEFT(tbl_transaction[[#This Row],[Reference Number]],2)="GR",VLOOKUP(tbl_transaction[[#This Row],[Reference Number]],barang_masuk[],2,FALSE),IF(LEFT(tbl_transaction[[#This Row],[Reference Number]],2)="DO",VLOOKUP(tbl_transaction[[#This Row],[Reference Number]],barang_keluar[],2,FALSE),""))</f>
        <v>46118</v>
      </c>
      <c r="C788" t="str">
        <f t="shared" si="12"/>
        <v>Inbound</v>
      </c>
      <c r="D788" t="str">
        <f>IF(tbl_transaction[[#This Row],[Type]]="Inbound",VLOOKUP(tbl_transaction[[#This Row],[Reference Number]],barang_masuk[],4,FALSE),IF(tbl_transaction[[#This Row],[Type]]="Outbound",VLOOKUP(tbl_transaction[[#This Row],[Reference Number]],barang_keluar[],4,FALSE),""))</f>
        <v>HOM023</v>
      </c>
      <c r="E788" t="str">
        <f>IF(tbl_transaction[[#This Row],[Type]]="Inbound",VLOOKUP(tbl_transaction[[#This Row],[Reference Number]],barang_masuk[],5,FALSE),IF(tbl_transaction[[#This Row],[Type]]="Outbound",VLOOKUP(tbl_transaction[[#This Row],[Reference Number]],barang_keluar[],5,FALSE),""))</f>
        <v>Rinso Home Care Variant 23</v>
      </c>
      <c r="F788">
        <f>IF(tbl_transaction[[#This Row],[Type]]="Inbound",VLOOKUP(tbl_transaction[[#This Row],[Reference Number]],barang_masuk[],6,FALSE),IF(tbl_transaction[[#This Row],[Type]]="Outbound",VLOOKUP(tbl_transaction[[#This Row],[Reference Number]],barang_keluar[],6,FALSE),""))</f>
        <v>200</v>
      </c>
      <c r="G788" t="str">
        <f>IF(tbl_transaction[[#This Row],[Type]]="Inbound",VLOOKUP(tbl_transaction[[#This Row],[Reference Number]],barang_masuk[],7,FALSE),IF(tbl_transaction[[#This Row],[Type]]="Outbound",VLOOKUP(tbl_transaction[[#This Row],[Reference Number]],barang_keluar[],7,FALSE),""))</f>
        <v>Pack</v>
      </c>
      <c r="H788" t="str">
        <f>IF(tbl_transaction[[#This Row],[Type]]="Inbound",VLOOKUP(tbl_transaction[[#This Row],[Reference Number]],barang_masuk[],3,FALSE),IF(tbl_transaction[[#This Row],[Type]]="Outbound",VLOOKUP(tbl_transaction[[#This Row],[Reference Number]],barang_keluar[],3,FALSE),""))</f>
        <v>PT Supplier 30</v>
      </c>
      <c r="I788" t="str">
        <f>IF(D788='Kartu Stok'!$B$2,COUNTIF($D$3:D788,'Kartu Stok'!$B$2),"")</f>
        <v/>
      </c>
      <c r="L788"/>
    </row>
    <row r="789" spans="1:12" ht="14.5" x14ac:dyDescent="0.35">
      <c r="A789" s="2" t="s">
        <v>1266</v>
      </c>
      <c r="B789" s="5">
        <f>IF(LEFT(tbl_transaction[[#This Row],[Reference Number]],2)="GR",VLOOKUP(tbl_transaction[[#This Row],[Reference Number]],barang_masuk[],2,FALSE),IF(LEFT(tbl_transaction[[#This Row],[Reference Number]],2)="DO",VLOOKUP(tbl_transaction[[#This Row],[Reference Number]],barang_keluar[],2,FALSE),""))</f>
        <v>46161</v>
      </c>
      <c r="C789" t="str">
        <f t="shared" si="12"/>
        <v>Inbound</v>
      </c>
      <c r="D789" t="str">
        <f>IF(tbl_transaction[[#This Row],[Type]]="Inbound",VLOOKUP(tbl_transaction[[#This Row],[Reference Number]],barang_masuk[],4,FALSE),IF(tbl_transaction[[#This Row],[Type]]="Outbound",VLOOKUP(tbl_transaction[[#This Row],[Reference Number]],barang_keluar[],4,FALSE),""))</f>
        <v>SNK007</v>
      </c>
      <c r="E789" t="str">
        <f>IF(tbl_transaction[[#This Row],[Type]]="Inbound",VLOOKUP(tbl_transaction[[#This Row],[Reference Number]],barang_masuk[],5,FALSE),IF(tbl_transaction[[#This Row],[Type]]="Outbound",VLOOKUP(tbl_transaction[[#This Row],[Reference Number]],barang_keluar[],5,FALSE),""))</f>
        <v>Chitato Snack Variant 7</v>
      </c>
      <c r="F789">
        <f>IF(tbl_transaction[[#This Row],[Type]]="Inbound",VLOOKUP(tbl_transaction[[#This Row],[Reference Number]],barang_masuk[],6,FALSE),IF(tbl_transaction[[#This Row],[Type]]="Outbound",VLOOKUP(tbl_transaction[[#This Row],[Reference Number]],barang_keluar[],6,FALSE),""))</f>
        <v>120</v>
      </c>
      <c r="G789" t="str">
        <f>IF(tbl_transaction[[#This Row],[Type]]="Inbound",VLOOKUP(tbl_transaction[[#This Row],[Reference Number]],barang_masuk[],7,FALSE),IF(tbl_transaction[[#This Row],[Type]]="Outbound",VLOOKUP(tbl_transaction[[#This Row],[Reference Number]],barang_keluar[],7,FALSE),""))</f>
        <v>Pack</v>
      </c>
      <c r="H789" t="str">
        <f>IF(tbl_transaction[[#This Row],[Type]]="Inbound",VLOOKUP(tbl_transaction[[#This Row],[Reference Number]],barang_masuk[],3,FALSE),IF(tbl_transaction[[#This Row],[Type]]="Outbound",VLOOKUP(tbl_transaction[[#This Row],[Reference Number]],barang_keluar[],3,FALSE),""))</f>
        <v>PT Supplier 22</v>
      </c>
      <c r="I789" t="str">
        <f>IF(D789='Kartu Stok'!$B$2,COUNTIF($D$3:D789,'Kartu Stok'!$B$2),"")</f>
        <v/>
      </c>
      <c r="L789"/>
    </row>
    <row r="790" spans="1:12" ht="14.5" x14ac:dyDescent="0.35">
      <c r="A790" s="2" t="s">
        <v>1267</v>
      </c>
      <c r="B790" s="5">
        <f>IF(LEFT(tbl_transaction[[#This Row],[Reference Number]],2)="GR",VLOOKUP(tbl_transaction[[#This Row],[Reference Number]],barang_masuk[],2,FALSE),IF(LEFT(tbl_transaction[[#This Row],[Reference Number]],2)="DO",VLOOKUP(tbl_transaction[[#This Row],[Reference Number]],barang_keluar[],2,FALSE),""))</f>
        <v>46027</v>
      </c>
      <c r="C790" t="str">
        <f t="shared" si="12"/>
        <v>Inbound</v>
      </c>
      <c r="D790" t="str">
        <f>IF(tbl_transaction[[#This Row],[Type]]="Inbound",VLOOKUP(tbl_transaction[[#This Row],[Reference Number]],barang_masuk[],4,FALSE),IF(tbl_transaction[[#This Row],[Type]]="Outbound",VLOOKUP(tbl_transaction[[#This Row],[Reference Number]],barang_keluar[],4,FALSE),""))</f>
        <v>PER030</v>
      </c>
      <c r="E790" t="str">
        <f>IF(tbl_transaction[[#This Row],[Type]]="Inbound",VLOOKUP(tbl_transaction[[#This Row],[Reference Number]],barang_masuk[],5,FALSE),IF(tbl_transaction[[#This Row],[Type]]="Outbound",VLOOKUP(tbl_transaction[[#This Row],[Reference Number]],barang_keluar[],5,FALSE),""))</f>
        <v>Lifebuoy Personal Care Variant 30</v>
      </c>
      <c r="F790">
        <f>IF(tbl_transaction[[#This Row],[Type]]="Inbound",VLOOKUP(tbl_transaction[[#This Row],[Reference Number]],barang_masuk[],6,FALSE),IF(tbl_transaction[[#This Row],[Type]]="Outbound",VLOOKUP(tbl_transaction[[#This Row],[Reference Number]],barang_keluar[],6,FALSE),""))</f>
        <v>50</v>
      </c>
      <c r="G790" t="str">
        <f>IF(tbl_transaction[[#This Row],[Type]]="Inbound",VLOOKUP(tbl_transaction[[#This Row],[Reference Number]],barang_masuk[],7,FALSE),IF(tbl_transaction[[#This Row],[Type]]="Outbound",VLOOKUP(tbl_transaction[[#This Row],[Reference Number]],barang_keluar[],7,FALSE),""))</f>
        <v>Bottle</v>
      </c>
      <c r="H790" t="str">
        <f>IF(tbl_transaction[[#This Row],[Type]]="Inbound",VLOOKUP(tbl_transaction[[#This Row],[Reference Number]],barang_masuk[],3,FALSE),IF(tbl_transaction[[#This Row],[Type]]="Outbound",VLOOKUP(tbl_transaction[[#This Row],[Reference Number]],barang_keluar[],3,FALSE),""))</f>
        <v>PT Supplier 16</v>
      </c>
      <c r="I790" t="str">
        <f>IF(D790='Kartu Stok'!$B$2,COUNTIF($D$3:D790,'Kartu Stok'!$B$2),"")</f>
        <v/>
      </c>
      <c r="L790"/>
    </row>
    <row r="791" spans="1:12" ht="14.5" x14ac:dyDescent="0.35">
      <c r="A791" s="2" t="s">
        <v>1268</v>
      </c>
      <c r="B791" s="5">
        <f>IF(LEFT(tbl_transaction[[#This Row],[Reference Number]],2)="GR",VLOOKUP(tbl_transaction[[#This Row],[Reference Number]],barang_masuk[],2,FALSE),IF(LEFT(tbl_transaction[[#This Row],[Reference Number]],2)="DO",VLOOKUP(tbl_transaction[[#This Row],[Reference Number]],barang_keluar[],2,FALSE),""))</f>
        <v>46041</v>
      </c>
      <c r="C791" t="str">
        <f t="shared" si="12"/>
        <v>Inbound</v>
      </c>
      <c r="D791" t="str">
        <f>IF(tbl_transaction[[#This Row],[Type]]="Inbound",VLOOKUP(tbl_transaction[[#This Row],[Reference Number]],barang_masuk[],4,FALSE),IF(tbl_transaction[[#This Row],[Type]]="Outbound",VLOOKUP(tbl_transaction[[#This Row],[Reference Number]],barang_keluar[],4,FALSE),""))</f>
        <v>SNK019</v>
      </c>
      <c r="E791" t="str">
        <f>IF(tbl_transaction[[#This Row],[Type]]="Inbound",VLOOKUP(tbl_transaction[[#This Row],[Reference Number]],barang_masuk[],5,FALSE),IF(tbl_transaction[[#This Row],[Type]]="Outbound",VLOOKUP(tbl_transaction[[#This Row],[Reference Number]],barang_keluar[],5,FALSE),""))</f>
        <v>Qtela Snack Variant 19</v>
      </c>
      <c r="F791">
        <f>IF(tbl_transaction[[#This Row],[Type]]="Inbound",VLOOKUP(tbl_transaction[[#This Row],[Reference Number]],barang_masuk[],6,FALSE),IF(tbl_transaction[[#This Row],[Type]]="Outbound",VLOOKUP(tbl_transaction[[#This Row],[Reference Number]],barang_keluar[],6,FALSE),""))</f>
        <v>200</v>
      </c>
      <c r="G791" t="str">
        <f>IF(tbl_transaction[[#This Row],[Type]]="Inbound",VLOOKUP(tbl_transaction[[#This Row],[Reference Number]],barang_masuk[],7,FALSE),IF(tbl_transaction[[#This Row],[Type]]="Outbound",VLOOKUP(tbl_transaction[[#This Row],[Reference Number]],barang_keluar[],7,FALSE),""))</f>
        <v>Pack</v>
      </c>
      <c r="H791" t="str">
        <f>IF(tbl_transaction[[#This Row],[Type]]="Inbound",VLOOKUP(tbl_transaction[[#This Row],[Reference Number]],barang_masuk[],3,FALSE),IF(tbl_transaction[[#This Row],[Type]]="Outbound",VLOOKUP(tbl_transaction[[#This Row],[Reference Number]],barang_keluar[],3,FALSE),""))</f>
        <v>PT Supplier 29</v>
      </c>
      <c r="I791" t="str">
        <f>IF(D791='Kartu Stok'!$B$2,COUNTIF($D$3:D791,'Kartu Stok'!$B$2),"")</f>
        <v/>
      </c>
      <c r="L791"/>
    </row>
    <row r="792" spans="1:12" ht="14.5" x14ac:dyDescent="0.35">
      <c r="A792" s="2" t="s">
        <v>1269</v>
      </c>
      <c r="B792" s="5">
        <f>IF(LEFT(tbl_transaction[[#This Row],[Reference Number]],2)="GR",VLOOKUP(tbl_transaction[[#This Row],[Reference Number]],barang_masuk[],2,FALSE),IF(LEFT(tbl_transaction[[#This Row],[Reference Number]],2)="DO",VLOOKUP(tbl_transaction[[#This Row],[Reference Number]],barang_keluar[],2,FALSE),""))</f>
        <v>46154</v>
      </c>
      <c r="C792" t="str">
        <f t="shared" si="12"/>
        <v>Inbound</v>
      </c>
      <c r="D792" t="str">
        <f>IF(tbl_transaction[[#This Row],[Type]]="Inbound",VLOOKUP(tbl_transaction[[#This Row],[Reference Number]],barang_masuk[],4,FALSE),IF(tbl_transaction[[#This Row],[Type]]="Outbound",VLOOKUP(tbl_transaction[[#This Row],[Reference Number]],barang_keluar[],4,FALSE),""))</f>
        <v>BAB004</v>
      </c>
      <c r="E792" t="str">
        <f>IF(tbl_transaction[[#This Row],[Type]]="Inbound",VLOOKUP(tbl_transaction[[#This Row],[Reference Number]],barang_masuk[],5,FALSE),IF(tbl_transaction[[#This Row],[Type]]="Outbound",VLOOKUP(tbl_transaction[[#This Row],[Reference Number]],barang_keluar[],5,FALSE),""))</f>
        <v>Zwitsal Baby Care Variant 4</v>
      </c>
      <c r="F792">
        <f>IF(tbl_transaction[[#This Row],[Type]]="Inbound",VLOOKUP(tbl_transaction[[#This Row],[Reference Number]],barang_masuk[],6,FALSE),IF(tbl_transaction[[#This Row],[Type]]="Outbound",VLOOKUP(tbl_transaction[[#This Row],[Reference Number]],barang_keluar[],6,FALSE),""))</f>
        <v>150</v>
      </c>
      <c r="G792" t="str">
        <f>IF(tbl_transaction[[#This Row],[Type]]="Inbound",VLOOKUP(tbl_transaction[[#This Row],[Reference Number]],barang_masuk[],7,FALSE),IF(tbl_transaction[[#This Row],[Type]]="Outbound",VLOOKUP(tbl_transaction[[#This Row],[Reference Number]],barang_keluar[],7,FALSE),""))</f>
        <v>Pack</v>
      </c>
      <c r="H792" t="str">
        <f>IF(tbl_transaction[[#This Row],[Type]]="Inbound",VLOOKUP(tbl_transaction[[#This Row],[Reference Number]],barang_masuk[],3,FALSE),IF(tbl_transaction[[#This Row],[Type]]="Outbound",VLOOKUP(tbl_transaction[[#This Row],[Reference Number]],barang_keluar[],3,FALSE),""))</f>
        <v>PT Supplier 34</v>
      </c>
      <c r="I792" t="str">
        <f>IF(D792='Kartu Stok'!$B$2,COUNTIF($D$3:D792,'Kartu Stok'!$B$2),"")</f>
        <v/>
      </c>
      <c r="L792"/>
    </row>
    <row r="793" spans="1:12" ht="14.5" x14ac:dyDescent="0.35">
      <c r="A793" s="2" t="s">
        <v>1270</v>
      </c>
      <c r="B793" s="5">
        <f>IF(LEFT(tbl_transaction[[#This Row],[Reference Number]],2)="GR",VLOOKUP(tbl_transaction[[#This Row],[Reference Number]],barang_masuk[],2,FALSE),IF(LEFT(tbl_transaction[[#This Row],[Reference Number]],2)="DO",VLOOKUP(tbl_transaction[[#This Row],[Reference Number]],barang_keluar[],2,FALSE),""))</f>
        <v>46198</v>
      </c>
      <c r="C793" t="str">
        <f t="shared" si="12"/>
        <v>Inbound</v>
      </c>
      <c r="D793" t="str">
        <f>IF(tbl_transaction[[#This Row],[Type]]="Inbound",VLOOKUP(tbl_transaction[[#This Row],[Reference Number]],barang_masuk[],4,FALSE),IF(tbl_transaction[[#This Row],[Type]]="Outbound",VLOOKUP(tbl_transaction[[#This Row],[Reference Number]],barang_keluar[],4,FALSE),""))</f>
        <v>DAR008</v>
      </c>
      <c r="E793" t="str">
        <f>IF(tbl_transaction[[#This Row],[Type]]="Inbound",VLOOKUP(tbl_transaction[[#This Row],[Reference Number]],barang_masuk[],5,FALSE),IF(tbl_transaction[[#This Row],[Type]]="Outbound",VLOOKUP(tbl_transaction[[#This Row],[Reference Number]],barang_keluar[],5,FALSE),""))</f>
        <v>Indomilk Dairy Variant 8</v>
      </c>
      <c r="F793">
        <f>IF(tbl_transaction[[#This Row],[Type]]="Inbound",VLOOKUP(tbl_transaction[[#This Row],[Reference Number]],barang_masuk[],6,FALSE),IF(tbl_transaction[[#This Row],[Type]]="Outbound",VLOOKUP(tbl_transaction[[#This Row],[Reference Number]],barang_keluar[],6,FALSE),""))</f>
        <v>50</v>
      </c>
      <c r="G793" t="str">
        <f>IF(tbl_transaction[[#This Row],[Type]]="Inbound",VLOOKUP(tbl_transaction[[#This Row],[Reference Number]],barang_masuk[],7,FALSE),IF(tbl_transaction[[#This Row],[Type]]="Outbound",VLOOKUP(tbl_transaction[[#This Row],[Reference Number]],barang_keluar[],7,FALSE),""))</f>
        <v>Box</v>
      </c>
      <c r="H793" t="str">
        <f>IF(tbl_transaction[[#This Row],[Type]]="Inbound",VLOOKUP(tbl_transaction[[#This Row],[Reference Number]],barang_masuk[],3,FALSE),IF(tbl_transaction[[#This Row],[Type]]="Outbound",VLOOKUP(tbl_transaction[[#This Row],[Reference Number]],barang_keluar[],3,FALSE),""))</f>
        <v>PT Supplier 05</v>
      </c>
      <c r="I793" t="str">
        <f>IF(D793='Kartu Stok'!$B$2,COUNTIF($D$3:D793,'Kartu Stok'!$B$2),"")</f>
        <v/>
      </c>
      <c r="L793"/>
    </row>
    <row r="794" spans="1:12" ht="14.5" x14ac:dyDescent="0.35">
      <c r="A794" s="2" t="s">
        <v>1271</v>
      </c>
      <c r="B794" s="5">
        <f>IF(LEFT(tbl_transaction[[#This Row],[Reference Number]],2)="GR",VLOOKUP(tbl_transaction[[#This Row],[Reference Number]],barang_masuk[],2,FALSE),IF(LEFT(tbl_transaction[[#This Row],[Reference Number]],2)="DO",VLOOKUP(tbl_transaction[[#This Row],[Reference Number]],barang_keluar[],2,FALSE),""))</f>
        <v>46038</v>
      </c>
      <c r="C794" t="str">
        <f t="shared" si="12"/>
        <v>Inbound</v>
      </c>
      <c r="D794" t="str">
        <f>IF(tbl_transaction[[#This Row],[Type]]="Inbound",VLOOKUP(tbl_transaction[[#This Row],[Reference Number]],barang_masuk[],4,FALSE),IF(tbl_transaction[[#This Row],[Type]]="Outbound",VLOOKUP(tbl_transaction[[#This Row],[Reference Number]],barang_keluar[],4,FALSE),""))</f>
        <v>PER012</v>
      </c>
      <c r="E794" t="str">
        <f>IF(tbl_transaction[[#This Row],[Type]]="Inbound",VLOOKUP(tbl_transaction[[#This Row],[Reference Number]],barang_masuk[],5,FALSE),IF(tbl_transaction[[#This Row],[Type]]="Outbound",VLOOKUP(tbl_transaction[[#This Row],[Reference Number]],barang_keluar[],5,FALSE),""))</f>
        <v>Sunsilk Personal Care Variant 12</v>
      </c>
      <c r="F794">
        <f>IF(tbl_transaction[[#This Row],[Type]]="Inbound",VLOOKUP(tbl_transaction[[#This Row],[Reference Number]],barang_masuk[],6,FALSE),IF(tbl_transaction[[#This Row],[Type]]="Outbound",VLOOKUP(tbl_transaction[[#This Row],[Reference Number]],barang_keluar[],6,FALSE),""))</f>
        <v>120</v>
      </c>
      <c r="G794" t="str">
        <f>IF(tbl_transaction[[#This Row],[Type]]="Inbound",VLOOKUP(tbl_transaction[[#This Row],[Reference Number]],barang_masuk[],7,FALSE),IF(tbl_transaction[[#This Row],[Type]]="Outbound",VLOOKUP(tbl_transaction[[#This Row],[Reference Number]],barang_keluar[],7,FALSE),""))</f>
        <v>Bottle</v>
      </c>
      <c r="H794" t="str">
        <f>IF(tbl_transaction[[#This Row],[Type]]="Inbound",VLOOKUP(tbl_transaction[[#This Row],[Reference Number]],barang_masuk[],3,FALSE),IF(tbl_transaction[[#This Row],[Type]]="Outbound",VLOOKUP(tbl_transaction[[#This Row],[Reference Number]],barang_keluar[],3,FALSE),""))</f>
        <v>PT Supplier 09</v>
      </c>
      <c r="I794" t="str">
        <f>IF(D794='Kartu Stok'!$B$2,COUNTIF($D$3:D794,'Kartu Stok'!$B$2),"")</f>
        <v/>
      </c>
      <c r="L794"/>
    </row>
    <row r="795" spans="1:12" ht="14.5" x14ac:dyDescent="0.35">
      <c r="A795" s="2" t="s">
        <v>1272</v>
      </c>
      <c r="B795" s="5">
        <f>IF(LEFT(tbl_transaction[[#This Row],[Reference Number]],2)="GR",VLOOKUP(tbl_transaction[[#This Row],[Reference Number]],barang_masuk[],2,FALSE),IF(LEFT(tbl_transaction[[#This Row],[Reference Number]],2)="DO",VLOOKUP(tbl_transaction[[#This Row],[Reference Number]],barang_keluar[],2,FALSE),""))</f>
        <v>46126</v>
      </c>
      <c r="C795" t="str">
        <f t="shared" si="12"/>
        <v>Inbound</v>
      </c>
      <c r="D795" t="str">
        <f>IF(tbl_transaction[[#This Row],[Type]]="Inbound",VLOOKUP(tbl_transaction[[#This Row],[Reference Number]],barang_masuk[],4,FALSE),IF(tbl_transaction[[#This Row],[Type]]="Outbound",VLOOKUP(tbl_transaction[[#This Row],[Reference Number]],barang_keluar[],4,FALSE),""))</f>
        <v>SNK026</v>
      </c>
      <c r="E795" t="str">
        <f>IF(tbl_transaction[[#This Row],[Type]]="Inbound",VLOOKUP(tbl_transaction[[#This Row],[Reference Number]],barang_masuk[],5,FALSE),IF(tbl_transaction[[#This Row],[Type]]="Outbound",VLOOKUP(tbl_transaction[[#This Row],[Reference Number]],barang_keluar[],5,FALSE),""))</f>
        <v>Chitato Snack Variant 26</v>
      </c>
      <c r="F795">
        <f>IF(tbl_transaction[[#This Row],[Type]]="Inbound",VLOOKUP(tbl_transaction[[#This Row],[Reference Number]],barang_masuk[],6,FALSE),IF(tbl_transaction[[#This Row],[Type]]="Outbound",VLOOKUP(tbl_transaction[[#This Row],[Reference Number]],barang_keluar[],6,FALSE),""))</f>
        <v>200</v>
      </c>
      <c r="G795" t="str">
        <f>IF(tbl_transaction[[#This Row],[Type]]="Inbound",VLOOKUP(tbl_transaction[[#This Row],[Reference Number]],barang_masuk[],7,FALSE),IF(tbl_transaction[[#This Row],[Type]]="Outbound",VLOOKUP(tbl_transaction[[#This Row],[Reference Number]],barang_keluar[],7,FALSE),""))</f>
        <v>Pack</v>
      </c>
      <c r="H795" t="str">
        <f>IF(tbl_transaction[[#This Row],[Type]]="Inbound",VLOOKUP(tbl_transaction[[#This Row],[Reference Number]],barang_masuk[],3,FALSE),IF(tbl_transaction[[#This Row],[Type]]="Outbound",VLOOKUP(tbl_transaction[[#This Row],[Reference Number]],barang_keluar[],3,FALSE),""))</f>
        <v>PT Supplier 02</v>
      </c>
      <c r="I795" t="str">
        <f>IF(D795='Kartu Stok'!$B$2,COUNTIF($D$3:D795,'Kartu Stok'!$B$2),"")</f>
        <v/>
      </c>
      <c r="L795"/>
    </row>
    <row r="796" spans="1:12" ht="14.5" x14ac:dyDescent="0.35">
      <c r="A796" s="2" t="s">
        <v>1273</v>
      </c>
      <c r="B796" s="5">
        <f>IF(LEFT(tbl_transaction[[#This Row],[Reference Number]],2)="GR",VLOOKUP(tbl_transaction[[#This Row],[Reference Number]],barang_masuk[],2,FALSE),IF(LEFT(tbl_transaction[[#This Row],[Reference Number]],2)="DO",VLOOKUP(tbl_transaction[[#This Row],[Reference Number]],barang_keluar[],2,FALSE),""))</f>
        <v>46052</v>
      </c>
      <c r="C796" t="str">
        <f t="shared" si="12"/>
        <v>Inbound</v>
      </c>
      <c r="D796" t="str">
        <f>IF(tbl_transaction[[#This Row],[Type]]="Inbound",VLOOKUP(tbl_transaction[[#This Row],[Reference Number]],barang_masuk[],4,FALSE),IF(tbl_transaction[[#This Row],[Type]]="Outbound",VLOOKUP(tbl_transaction[[#This Row],[Reference Number]],barang_keluar[],4,FALSE),""))</f>
        <v>PER020</v>
      </c>
      <c r="E796" t="str">
        <f>IF(tbl_transaction[[#This Row],[Type]]="Inbound",VLOOKUP(tbl_transaction[[#This Row],[Reference Number]],barang_masuk[],5,FALSE),IF(tbl_transaction[[#This Row],[Type]]="Outbound",VLOOKUP(tbl_transaction[[#This Row],[Reference Number]],barang_keluar[],5,FALSE),""))</f>
        <v>Sunsilk Personal Care Variant 20</v>
      </c>
      <c r="F796">
        <f>IF(tbl_transaction[[#This Row],[Type]]="Inbound",VLOOKUP(tbl_transaction[[#This Row],[Reference Number]],barang_masuk[],6,FALSE),IF(tbl_transaction[[#This Row],[Type]]="Outbound",VLOOKUP(tbl_transaction[[#This Row],[Reference Number]],barang_keluar[],6,FALSE),""))</f>
        <v>60</v>
      </c>
      <c r="G796" t="str">
        <f>IF(tbl_transaction[[#This Row],[Type]]="Inbound",VLOOKUP(tbl_transaction[[#This Row],[Reference Number]],barang_masuk[],7,FALSE),IF(tbl_transaction[[#This Row],[Type]]="Outbound",VLOOKUP(tbl_transaction[[#This Row],[Reference Number]],barang_keluar[],7,FALSE),""))</f>
        <v>Bottle</v>
      </c>
      <c r="H796" t="str">
        <f>IF(tbl_transaction[[#This Row],[Type]]="Inbound",VLOOKUP(tbl_transaction[[#This Row],[Reference Number]],barang_masuk[],3,FALSE),IF(tbl_transaction[[#This Row],[Type]]="Outbound",VLOOKUP(tbl_transaction[[#This Row],[Reference Number]],barang_keluar[],3,FALSE),""))</f>
        <v>PT Supplier 31</v>
      </c>
      <c r="I796" t="str">
        <f>IF(D796='Kartu Stok'!$B$2,COUNTIF($D$3:D796,'Kartu Stok'!$B$2),"")</f>
        <v/>
      </c>
      <c r="L796"/>
    </row>
    <row r="797" spans="1:12" ht="14.5" x14ac:dyDescent="0.35">
      <c r="A797" s="2" t="s">
        <v>1274</v>
      </c>
      <c r="B797" s="5">
        <f>IF(LEFT(tbl_transaction[[#This Row],[Reference Number]],2)="GR",VLOOKUP(tbl_transaction[[#This Row],[Reference Number]],barang_masuk[],2,FALSE),IF(LEFT(tbl_transaction[[#This Row],[Reference Number]],2)="DO",VLOOKUP(tbl_transaction[[#This Row],[Reference Number]],barang_keluar[],2,FALSE),""))</f>
        <v>46026</v>
      </c>
      <c r="C797" t="str">
        <f t="shared" si="12"/>
        <v>Inbound</v>
      </c>
      <c r="D797" t="str">
        <f>IF(tbl_transaction[[#This Row],[Type]]="Inbound",VLOOKUP(tbl_transaction[[#This Row],[Reference Number]],barang_masuk[],4,FALSE),IF(tbl_transaction[[#This Row],[Type]]="Outbound",VLOOKUP(tbl_transaction[[#This Row],[Reference Number]],barang_keluar[],4,FALSE),""))</f>
        <v>PER005</v>
      </c>
      <c r="E797" t="str">
        <f>IF(tbl_transaction[[#This Row],[Type]]="Inbound",VLOOKUP(tbl_transaction[[#This Row],[Reference Number]],barang_masuk[],5,FALSE),IF(tbl_transaction[[#This Row],[Type]]="Outbound",VLOOKUP(tbl_transaction[[#This Row],[Reference Number]],barang_keluar[],5,FALSE),""))</f>
        <v>Pepsodent Personal Care Variant 5</v>
      </c>
      <c r="F797">
        <f>IF(tbl_transaction[[#This Row],[Type]]="Inbound",VLOOKUP(tbl_transaction[[#This Row],[Reference Number]],barang_masuk[],6,FALSE),IF(tbl_transaction[[#This Row],[Type]]="Outbound",VLOOKUP(tbl_transaction[[#This Row],[Reference Number]],barang_keluar[],6,FALSE),""))</f>
        <v>20</v>
      </c>
      <c r="G797" t="str">
        <f>IF(tbl_transaction[[#This Row],[Type]]="Inbound",VLOOKUP(tbl_transaction[[#This Row],[Reference Number]],barang_masuk[],7,FALSE),IF(tbl_transaction[[#This Row],[Type]]="Outbound",VLOOKUP(tbl_transaction[[#This Row],[Reference Number]],barang_keluar[],7,FALSE),""))</f>
        <v>Bottle</v>
      </c>
      <c r="H797" t="str">
        <f>IF(tbl_transaction[[#This Row],[Type]]="Inbound",VLOOKUP(tbl_transaction[[#This Row],[Reference Number]],barang_masuk[],3,FALSE),IF(tbl_transaction[[#This Row],[Type]]="Outbound",VLOOKUP(tbl_transaction[[#This Row],[Reference Number]],barang_keluar[],3,FALSE),""))</f>
        <v>PT Supplier 25</v>
      </c>
      <c r="I797" t="str">
        <f>IF(D797='Kartu Stok'!$B$2,COUNTIF($D$3:D797,'Kartu Stok'!$B$2),"")</f>
        <v/>
      </c>
      <c r="L797"/>
    </row>
    <row r="798" spans="1:12" ht="14.5" x14ac:dyDescent="0.35">
      <c r="A798" s="2" t="s">
        <v>1275</v>
      </c>
      <c r="B798" s="5">
        <f>IF(LEFT(tbl_transaction[[#This Row],[Reference Number]],2)="GR",VLOOKUP(tbl_transaction[[#This Row],[Reference Number]],barang_masuk[],2,FALSE),IF(LEFT(tbl_transaction[[#This Row],[Reference Number]],2)="DO",VLOOKUP(tbl_transaction[[#This Row],[Reference Number]],barang_keluar[],2,FALSE),""))</f>
        <v>46047</v>
      </c>
      <c r="C798" t="str">
        <f t="shared" si="12"/>
        <v>Inbound</v>
      </c>
      <c r="D798" t="str">
        <f>IF(tbl_transaction[[#This Row],[Type]]="Inbound",VLOOKUP(tbl_transaction[[#This Row],[Reference Number]],barang_masuk[],4,FALSE),IF(tbl_transaction[[#This Row],[Type]]="Outbound",VLOOKUP(tbl_transaction[[#This Row],[Reference Number]],barang_keluar[],4,FALSE),""))</f>
        <v>DAR014</v>
      </c>
      <c r="E798" t="str">
        <f>IF(tbl_transaction[[#This Row],[Type]]="Inbound",VLOOKUP(tbl_transaction[[#This Row],[Reference Number]],barang_masuk[],5,FALSE),IF(tbl_transaction[[#This Row],[Type]]="Outbound",VLOOKUP(tbl_transaction[[#This Row],[Reference Number]],barang_keluar[],5,FALSE),""))</f>
        <v>Indomilk Dairy Variant 14</v>
      </c>
      <c r="F798">
        <f>IF(tbl_transaction[[#This Row],[Type]]="Inbound",VLOOKUP(tbl_transaction[[#This Row],[Reference Number]],barang_masuk[],6,FALSE),IF(tbl_transaction[[#This Row],[Type]]="Outbound",VLOOKUP(tbl_transaction[[#This Row],[Reference Number]],barang_keluar[],6,FALSE),""))</f>
        <v>60</v>
      </c>
      <c r="G798" t="str">
        <f>IF(tbl_transaction[[#This Row],[Type]]="Inbound",VLOOKUP(tbl_transaction[[#This Row],[Reference Number]],barang_masuk[],7,FALSE),IF(tbl_transaction[[#This Row],[Type]]="Outbound",VLOOKUP(tbl_transaction[[#This Row],[Reference Number]],barang_keluar[],7,FALSE),""))</f>
        <v>Box</v>
      </c>
      <c r="H798" t="str">
        <f>IF(tbl_transaction[[#This Row],[Type]]="Inbound",VLOOKUP(tbl_transaction[[#This Row],[Reference Number]],barang_masuk[],3,FALSE),IF(tbl_transaction[[#This Row],[Type]]="Outbound",VLOOKUP(tbl_transaction[[#This Row],[Reference Number]],barang_keluar[],3,FALSE),""))</f>
        <v>PT Supplier 16</v>
      </c>
      <c r="I798" t="str">
        <f>IF(D798='Kartu Stok'!$B$2,COUNTIF($D$3:D798,'Kartu Stok'!$B$2),"")</f>
        <v/>
      </c>
      <c r="L798"/>
    </row>
    <row r="799" spans="1:12" ht="14.5" x14ac:dyDescent="0.35">
      <c r="A799" s="2" t="s">
        <v>1276</v>
      </c>
      <c r="B799" s="5">
        <f>IF(LEFT(tbl_transaction[[#This Row],[Reference Number]],2)="GR",VLOOKUP(tbl_transaction[[#This Row],[Reference Number]],barang_masuk[],2,FALSE),IF(LEFT(tbl_transaction[[#This Row],[Reference Number]],2)="DO",VLOOKUP(tbl_transaction[[#This Row],[Reference Number]],barang_keluar[],2,FALSE),""))</f>
        <v>46063</v>
      </c>
      <c r="C799" t="str">
        <f t="shared" si="12"/>
        <v>Inbound</v>
      </c>
      <c r="D799" t="str">
        <f>IF(tbl_transaction[[#This Row],[Type]]="Inbound",VLOOKUP(tbl_transaction[[#This Row],[Reference Number]],barang_masuk[],4,FALSE),IF(tbl_transaction[[#This Row],[Type]]="Outbound",VLOOKUP(tbl_transaction[[#This Row],[Reference Number]],barang_keluar[],4,FALSE),""))</f>
        <v>HOM003</v>
      </c>
      <c r="E799" t="str">
        <f>IF(tbl_transaction[[#This Row],[Type]]="Inbound",VLOOKUP(tbl_transaction[[#This Row],[Reference Number]],barang_masuk[],5,FALSE),IF(tbl_transaction[[#This Row],[Type]]="Outbound",VLOOKUP(tbl_transaction[[#This Row],[Reference Number]],barang_keluar[],5,FALSE),""))</f>
        <v>Sunlight Home Care Variant 3</v>
      </c>
      <c r="F799">
        <f>IF(tbl_transaction[[#This Row],[Type]]="Inbound",VLOOKUP(tbl_transaction[[#This Row],[Reference Number]],barang_masuk[],6,FALSE),IF(tbl_transaction[[#This Row],[Type]]="Outbound",VLOOKUP(tbl_transaction[[#This Row],[Reference Number]],barang_keluar[],6,FALSE),""))</f>
        <v>120</v>
      </c>
      <c r="G799" t="str">
        <f>IF(tbl_transaction[[#This Row],[Type]]="Inbound",VLOOKUP(tbl_transaction[[#This Row],[Reference Number]],barang_masuk[],7,FALSE),IF(tbl_transaction[[#This Row],[Type]]="Outbound",VLOOKUP(tbl_transaction[[#This Row],[Reference Number]],barang_keluar[],7,FALSE),""))</f>
        <v>Pack</v>
      </c>
      <c r="H799" t="str">
        <f>IF(tbl_transaction[[#This Row],[Type]]="Inbound",VLOOKUP(tbl_transaction[[#This Row],[Reference Number]],barang_masuk[],3,FALSE),IF(tbl_transaction[[#This Row],[Type]]="Outbound",VLOOKUP(tbl_transaction[[#This Row],[Reference Number]],barang_keluar[],3,FALSE),""))</f>
        <v>PT Supplier 14</v>
      </c>
      <c r="I799" t="str">
        <f>IF(D799='Kartu Stok'!$B$2,COUNTIF($D$3:D799,'Kartu Stok'!$B$2),"")</f>
        <v/>
      </c>
      <c r="L799"/>
    </row>
    <row r="800" spans="1:12" ht="14.5" x14ac:dyDescent="0.35">
      <c r="A800" s="2" t="s">
        <v>1277</v>
      </c>
      <c r="B800" s="5">
        <f>IF(LEFT(tbl_transaction[[#This Row],[Reference Number]],2)="GR",VLOOKUP(tbl_transaction[[#This Row],[Reference Number]],barang_masuk[],2,FALSE),IF(LEFT(tbl_transaction[[#This Row],[Reference Number]],2)="DO",VLOOKUP(tbl_transaction[[#This Row],[Reference Number]],barang_keluar[],2,FALSE),""))</f>
        <v>46040</v>
      </c>
      <c r="C800" t="str">
        <f t="shared" si="12"/>
        <v>Inbound</v>
      </c>
      <c r="D800" t="str">
        <f>IF(tbl_transaction[[#This Row],[Type]]="Inbound",VLOOKUP(tbl_transaction[[#This Row],[Reference Number]],barang_masuk[],4,FALSE),IF(tbl_transaction[[#This Row],[Type]]="Outbound",VLOOKUP(tbl_transaction[[#This Row],[Reference Number]],barang_keluar[],4,FALSE),""))</f>
        <v>PER016</v>
      </c>
      <c r="E800" t="str">
        <f>IF(tbl_transaction[[#This Row],[Type]]="Inbound",VLOOKUP(tbl_transaction[[#This Row],[Reference Number]],barang_masuk[],5,FALSE),IF(tbl_transaction[[#This Row],[Type]]="Outbound",VLOOKUP(tbl_transaction[[#This Row],[Reference Number]],barang_keluar[],5,FALSE),""))</f>
        <v>Lifebuoy Personal Care Variant 16</v>
      </c>
      <c r="F800">
        <f>IF(tbl_transaction[[#This Row],[Type]]="Inbound",VLOOKUP(tbl_transaction[[#This Row],[Reference Number]],barang_masuk[],6,FALSE),IF(tbl_transaction[[#This Row],[Type]]="Outbound",VLOOKUP(tbl_transaction[[#This Row],[Reference Number]],barang_keluar[],6,FALSE),""))</f>
        <v>80</v>
      </c>
      <c r="G800" t="str">
        <f>IF(tbl_transaction[[#This Row],[Type]]="Inbound",VLOOKUP(tbl_transaction[[#This Row],[Reference Number]],barang_masuk[],7,FALSE),IF(tbl_transaction[[#This Row],[Type]]="Outbound",VLOOKUP(tbl_transaction[[#This Row],[Reference Number]],barang_keluar[],7,FALSE),""))</f>
        <v>Bottle</v>
      </c>
      <c r="H800" t="str">
        <f>IF(tbl_transaction[[#This Row],[Type]]="Inbound",VLOOKUP(tbl_transaction[[#This Row],[Reference Number]],barang_masuk[],3,FALSE),IF(tbl_transaction[[#This Row],[Type]]="Outbound",VLOOKUP(tbl_transaction[[#This Row],[Reference Number]],barang_keluar[],3,FALSE),""))</f>
        <v>PT Supplier 11</v>
      </c>
      <c r="I800" t="str">
        <f>IF(D800='Kartu Stok'!$B$2,COUNTIF($D$3:D800,'Kartu Stok'!$B$2),"")</f>
        <v/>
      </c>
      <c r="L800"/>
    </row>
    <row r="801" spans="1:12" ht="14.5" x14ac:dyDescent="0.35">
      <c r="A801" s="2" t="s">
        <v>1278</v>
      </c>
      <c r="B801" s="5">
        <f>IF(LEFT(tbl_transaction[[#This Row],[Reference Number]],2)="GR",VLOOKUP(tbl_transaction[[#This Row],[Reference Number]],barang_masuk[],2,FALSE),IF(LEFT(tbl_transaction[[#This Row],[Reference Number]],2)="DO",VLOOKUP(tbl_transaction[[#This Row],[Reference Number]],barang_keluar[],2,FALSE),""))</f>
        <v>46168</v>
      </c>
      <c r="C801" t="str">
        <f t="shared" si="12"/>
        <v>Inbound</v>
      </c>
      <c r="D801" t="str">
        <f>IF(tbl_transaction[[#This Row],[Type]]="Inbound",VLOOKUP(tbl_transaction[[#This Row],[Reference Number]],barang_masuk[],4,FALSE),IF(tbl_transaction[[#This Row],[Type]]="Outbound",VLOOKUP(tbl_transaction[[#This Row],[Reference Number]],barang_keluar[],4,FALSE),""))</f>
        <v>HOM005</v>
      </c>
      <c r="E801" t="str">
        <f>IF(tbl_transaction[[#This Row],[Type]]="Inbound",VLOOKUP(tbl_transaction[[#This Row],[Reference Number]],barang_masuk[],5,FALSE),IF(tbl_transaction[[#This Row],[Type]]="Outbound",VLOOKUP(tbl_transaction[[#This Row],[Reference Number]],barang_keluar[],5,FALSE),""))</f>
        <v>Rinso Home Care Variant 5</v>
      </c>
      <c r="F801">
        <f>IF(tbl_transaction[[#This Row],[Type]]="Inbound",VLOOKUP(tbl_transaction[[#This Row],[Reference Number]],barang_masuk[],6,FALSE),IF(tbl_transaction[[#This Row],[Type]]="Outbound",VLOOKUP(tbl_transaction[[#This Row],[Reference Number]],barang_keluar[],6,FALSE),""))</f>
        <v>40</v>
      </c>
      <c r="G801" t="str">
        <f>IF(tbl_transaction[[#This Row],[Type]]="Inbound",VLOOKUP(tbl_transaction[[#This Row],[Reference Number]],barang_masuk[],7,FALSE),IF(tbl_transaction[[#This Row],[Type]]="Outbound",VLOOKUP(tbl_transaction[[#This Row],[Reference Number]],barang_keluar[],7,FALSE),""))</f>
        <v>Pack</v>
      </c>
      <c r="H801" t="str">
        <f>IF(tbl_transaction[[#This Row],[Type]]="Inbound",VLOOKUP(tbl_transaction[[#This Row],[Reference Number]],barang_masuk[],3,FALSE),IF(tbl_transaction[[#This Row],[Type]]="Outbound",VLOOKUP(tbl_transaction[[#This Row],[Reference Number]],barang_keluar[],3,FALSE),""))</f>
        <v>PT Supplier 08</v>
      </c>
      <c r="I801" t="str">
        <f>IF(D801='Kartu Stok'!$B$2,COUNTIF($D$3:D801,'Kartu Stok'!$B$2),"")</f>
        <v/>
      </c>
      <c r="L801"/>
    </row>
    <row r="802" spans="1:12" ht="14.5" x14ac:dyDescent="0.35">
      <c r="A802" s="2" t="s">
        <v>1279</v>
      </c>
      <c r="B802" s="5">
        <f>IF(LEFT(tbl_transaction[[#This Row],[Reference Number]],2)="GR",VLOOKUP(tbl_transaction[[#This Row],[Reference Number]],barang_masuk[],2,FALSE),IF(LEFT(tbl_transaction[[#This Row],[Reference Number]],2)="DO",VLOOKUP(tbl_transaction[[#This Row],[Reference Number]],barang_keluar[],2,FALSE),""))</f>
        <v>46072</v>
      </c>
      <c r="C802" t="str">
        <f t="shared" si="12"/>
        <v>Inbound</v>
      </c>
      <c r="D802" t="str">
        <f>IF(tbl_transaction[[#This Row],[Type]]="Inbound",VLOOKUP(tbl_transaction[[#This Row],[Reference Number]],barang_masuk[],4,FALSE),IF(tbl_transaction[[#This Row],[Type]]="Outbound",VLOOKUP(tbl_transaction[[#This Row],[Reference Number]],barang_keluar[],4,FALSE),""))</f>
        <v>BEV028</v>
      </c>
      <c r="E802" t="str">
        <f>IF(tbl_transaction[[#This Row],[Type]]="Inbound",VLOOKUP(tbl_transaction[[#This Row],[Reference Number]],barang_masuk[],5,FALSE),IF(tbl_transaction[[#This Row],[Type]]="Outbound",VLOOKUP(tbl_transaction[[#This Row],[Reference Number]],barang_keluar[],5,FALSE),""))</f>
        <v>Pocari Beverage Variant 28</v>
      </c>
      <c r="F802">
        <f>IF(tbl_transaction[[#This Row],[Type]]="Inbound",VLOOKUP(tbl_transaction[[#This Row],[Reference Number]],barang_masuk[],6,FALSE),IF(tbl_transaction[[#This Row],[Type]]="Outbound",VLOOKUP(tbl_transaction[[#This Row],[Reference Number]],barang_keluar[],6,FALSE),""))</f>
        <v>50</v>
      </c>
      <c r="G802" t="str">
        <f>IF(tbl_transaction[[#This Row],[Type]]="Inbound",VLOOKUP(tbl_transaction[[#This Row],[Reference Number]],barang_masuk[],7,FALSE),IF(tbl_transaction[[#This Row],[Type]]="Outbound",VLOOKUP(tbl_transaction[[#This Row],[Reference Number]],barang_keluar[],7,FALSE),""))</f>
        <v>Bottle</v>
      </c>
      <c r="H802" t="str">
        <f>IF(tbl_transaction[[#This Row],[Type]]="Inbound",VLOOKUP(tbl_transaction[[#This Row],[Reference Number]],barang_masuk[],3,FALSE),IF(tbl_transaction[[#This Row],[Type]]="Outbound",VLOOKUP(tbl_transaction[[#This Row],[Reference Number]],barang_keluar[],3,FALSE),""))</f>
        <v>PT Supplier 05</v>
      </c>
      <c r="I802" t="str">
        <f>IF(D802='Kartu Stok'!$B$2,COUNTIF($D$3:D802,'Kartu Stok'!$B$2),"")</f>
        <v/>
      </c>
      <c r="L802"/>
    </row>
    <row r="803" spans="1:12" ht="14.5" x14ac:dyDescent="0.35">
      <c r="A803" s="2" t="s">
        <v>1280</v>
      </c>
      <c r="B803" s="5">
        <f>IF(LEFT(tbl_transaction[[#This Row],[Reference Number]],2)="GR",VLOOKUP(tbl_transaction[[#This Row],[Reference Number]],barang_masuk[],2,FALSE),IF(LEFT(tbl_transaction[[#This Row],[Reference Number]],2)="DO",VLOOKUP(tbl_transaction[[#This Row],[Reference Number]],barang_keluar[],2,FALSE),""))</f>
        <v>46143</v>
      </c>
      <c r="C803" t="str">
        <f t="shared" si="12"/>
        <v>Inbound</v>
      </c>
      <c r="D803" t="str">
        <f>IF(tbl_transaction[[#This Row],[Type]]="Inbound",VLOOKUP(tbl_transaction[[#This Row],[Reference Number]],barang_masuk[],4,FALSE),IF(tbl_transaction[[#This Row],[Type]]="Outbound",VLOOKUP(tbl_transaction[[#This Row],[Reference Number]],barang_keluar[],4,FALSE),""))</f>
        <v>SNK002</v>
      </c>
      <c r="E803" t="str">
        <f>IF(tbl_transaction[[#This Row],[Type]]="Inbound",VLOOKUP(tbl_transaction[[#This Row],[Reference Number]],barang_masuk[],5,FALSE),IF(tbl_transaction[[#This Row],[Type]]="Outbound",VLOOKUP(tbl_transaction[[#This Row],[Reference Number]],barang_keluar[],5,FALSE),""))</f>
        <v>Qtela Snack Variant 2</v>
      </c>
      <c r="F803">
        <f>IF(tbl_transaction[[#This Row],[Type]]="Inbound",VLOOKUP(tbl_transaction[[#This Row],[Reference Number]],barang_masuk[],6,FALSE),IF(tbl_transaction[[#This Row],[Type]]="Outbound",VLOOKUP(tbl_transaction[[#This Row],[Reference Number]],barang_keluar[],6,FALSE),""))</f>
        <v>100</v>
      </c>
      <c r="G803" t="str">
        <f>IF(tbl_transaction[[#This Row],[Type]]="Inbound",VLOOKUP(tbl_transaction[[#This Row],[Reference Number]],barang_masuk[],7,FALSE),IF(tbl_transaction[[#This Row],[Type]]="Outbound",VLOOKUP(tbl_transaction[[#This Row],[Reference Number]],barang_keluar[],7,FALSE),""))</f>
        <v>Pack</v>
      </c>
      <c r="H803" t="str">
        <f>IF(tbl_transaction[[#This Row],[Type]]="Inbound",VLOOKUP(tbl_transaction[[#This Row],[Reference Number]],barang_masuk[],3,FALSE),IF(tbl_transaction[[#This Row],[Type]]="Outbound",VLOOKUP(tbl_transaction[[#This Row],[Reference Number]],barang_keluar[],3,FALSE),""))</f>
        <v>PT Supplier 11</v>
      </c>
      <c r="I803" t="str">
        <f>IF(D803='Kartu Stok'!$B$2,COUNTIF($D$3:D803,'Kartu Stok'!$B$2),"")</f>
        <v/>
      </c>
      <c r="L803"/>
    </row>
    <row r="804" spans="1:12" ht="14.5" x14ac:dyDescent="0.35">
      <c r="A804" s="2" t="s">
        <v>1281</v>
      </c>
      <c r="B804" s="5">
        <f>IF(LEFT(tbl_transaction[[#This Row],[Reference Number]],2)="GR",VLOOKUP(tbl_transaction[[#This Row],[Reference Number]],barang_masuk[],2,FALSE),IF(LEFT(tbl_transaction[[#This Row],[Reference Number]],2)="DO",VLOOKUP(tbl_transaction[[#This Row],[Reference Number]],barang_keluar[],2,FALSE),""))</f>
        <v>46202</v>
      </c>
      <c r="C804" t="str">
        <f t="shared" si="12"/>
        <v>Inbound</v>
      </c>
      <c r="D804" t="str">
        <f>IF(tbl_transaction[[#This Row],[Type]]="Inbound",VLOOKUP(tbl_transaction[[#This Row],[Reference Number]],barang_masuk[],4,FALSE),IF(tbl_transaction[[#This Row],[Type]]="Outbound",VLOOKUP(tbl_transaction[[#This Row],[Reference Number]],barang_keluar[],4,FALSE),""))</f>
        <v>SNK014</v>
      </c>
      <c r="E804" t="str">
        <f>IF(tbl_transaction[[#This Row],[Type]]="Inbound",VLOOKUP(tbl_transaction[[#This Row],[Reference Number]],barang_masuk[],5,FALSE),IF(tbl_transaction[[#This Row],[Type]]="Outbound",VLOOKUP(tbl_transaction[[#This Row],[Reference Number]],barang_keluar[],5,FALSE),""))</f>
        <v>Qtela Snack Variant 14</v>
      </c>
      <c r="F804">
        <f>IF(tbl_transaction[[#This Row],[Type]]="Inbound",VLOOKUP(tbl_transaction[[#This Row],[Reference Number]],barang_masuk[],6,FALSE),IF(tbl_transaction[[#This Row],[Type]]="Outbound",VLOOKUP(tbl_transaction[[#This Row],[Reference Number]],barang_keluar[],6,FALSE),""))</f>
        <v>200</v>
      </c>
      <c r="G804" t="str">
        <f>IF(tbl_transaction[[#This Row],[Type]]="Inbound",VLOOKUP(tbl_transaction[[#This Row],[Reference Number]],barang_masuk[],7,FALSE),IF(tbl_transaction[[#This Row],[Type]]="Outbound",VLOOKUP(tbl_transaction[[#This Row],[Reference Number]],barang_keluar[],7,FALSE),""))</f>
        <v>Pack</v>
      </c>
      <c r="H804" t="str">
        <f>IF(tbl_transaction[[#This Row],[Type]]="Inbound",VLOOKUP(tbl_transaction[[#This Row],[Reference Number]],barang_masuk[],3,FALSE),IF(tbl_transaction[[#This Row],[Type]]="Outbound",VLOOKUP(tbl_transaction[[#This Row],[Reference Number]],barang_keluar[],3,FALSE),""))</f>
        <v>PT Supplier 15</v>
      </c>
      <c r="I804" t="str">
        <f>IF(D804='Kartu Stok'!$B$2,COUNTIF($D$3:D804,'Kartu Stok'!$B$2),"")</f>
        <v/>
      </c>
      <c r="L804"/>
    </row>
    <row r="805" spans="1:12" ht="14.5" x14ac:dyDescent="0.35">
      <c r="A805" s="2" t="s">
        <v>1282</v>
      </c>
      <c r="B805" s="5">
        <f>IF(LEFT(tbl_transaction[[#This Row],[Reference Number]],2)="GR",VLOOKUP(tbl_transaction[[#This Row],[Reference Number]],barang_masuk[],2,FALSE),IF(LEFT(tbl_transaction[[#This Row],[Reference Number]],2)="DO",VLOOKUP(tbl_transaction[[#This Row],[Reference Number]],barang_keluar[],2,FALSE),""))</f>
        <v>46159</v>
      </c>
      <c r="C805" t="str">
        <f t="shared" si="12"/>
        <v>Inbound</v>
      </c>
      <c r="D805" t="str">
        <f>IF(tbl_transaction[[#This Row],[Type]]="Inbound",VLOOKUP(tbl_transaction[[#This Row],[Reference Number]],barang_masuk[],4,FALSE),IF(tbl_transaction[[#This Row],[Type]]="Outbound",VLOOKUP(tbl_transaction[[#This Row],[Reference Number]],barang_keluar[],4,FALSE),""))</f>
        <v>BAB004</v>
      </c>
      <c r="E805" t="str">
        <f>IF(tbl_transaction[[#This Row],[Type]]="Inbound",VLOOKUP(tbl_transaction[[#This Row],[Reference Number]],barang_masuk[],5,FALSE),IF(tbl_transaction[[#This Row],[Type]]="Outbound",VLOOKUP(tbl_transaction[[#This Row],[Reference Number]],barang_keluar[],5,FALSE),""))</f>
        <v>Zwitsal Baby Care Variant 4</v>
      </c>
      <c r="F805">
        <f>IF(tbl_transaction[[#This Row],[Type]]="Inbound",VLOOKUP(tbl_transaction[[#This Row],[Reference Number]],barang_masuk[],6,FALSE),IF(tbl_transaction[[#This Row],[Type]]="Outbound",VLOOKUP(tbl_transaction[[#This Row],[Reference Number]],barang_keluar[],6,FALSE),""))</f>
        <v>200</v>
      </c>
      <c r="G805" t="str">
        <f>IF(tbl_transaction[[#This Row],[Type]]="Inbound",VLOOKUP(tbl_transaction[[#This Row],[Reference Number]],barang_masuk[],7,FALSE),IF(tbl_transaction[[#This Row],[Type]]="Outbound",VLOOKUP(tbl_transaction[[#This Row],[Reference Number]],barang_keluar[],7,FALSE),""))</f>
        <v>Pack</v>
      </c>
      <c r="H805" t="str">
        <f>IF(tbl_transaction[[#This Row],[Type]]="Inbound",VLOOKUP(tbl_transaction[[#This Row],[Reference Number]],barang_masuk[],3,FALSE),IF(tbl_transaction[[#This Row],[Type]]="Outbound",VLOOKUP(tbl_transaction[[#This Row],[Reference Number]],barang_keluar[],3,FALSE),""))</f>
        <v>PT Supplier 34</v>
      </c>
      <c r="I805" t="str">
        <f>IF(D805='Kartu Stok'!$B$2,COUNTIF($D$3:D805,'Kartu Stok'!$B$2),"")</f>
        <v/>
      </c>
      <c r="L805"/>
    </row>
    <row r="806" spans="1:12" ht="14.5" x14ac:dyDescent="0.35">
      <c r="A806" s="2" t="s">
        <v>1283</v>
      </c>
      <c r="B806" s="5">
        <f>IF(LEFT(tbl_transaction[[#This Row],[Reference Number]],2)="GR",VLOOKUP(tbl_transaction[[#This Row],[Reference Number]],barang_masuk[],2,FALSE),IF(LEFT(tbl_transaction[[#This Row],[Reference Number]],2)="DO",VLOOKUP(tbl_transaction[[#This Row],[Reference Number]],barang_keluar[],2,FALSE),""))</f>
        <v>46044</v>
      </c>
      <c r="C806" t="str">
        <f t="shared" si="12"/>
        <v>Inbound</v>
      </c>
      <c r="D806" t="str">
        <f>IF(tbl_transaction[[#This Row],[Type]]="Inbound",VLOOKUP(tbl_transaction[[#This Row],[Reference Number]],barang_masuk[],4,FALSE),IF(tbl_transaction[[#This Row],[Type]]="Outbound",VLOOKUP(tbl_transaction[[#This Row],[Reference Number]],barang_keluar[],4,FALSE),""))</f>
        <v>DAR003</v>
      </c>
      <c r="E806" t="str">
        <f>IF(tbl_transaction[[#This Row],[Type]]="Inbound",VLOOKUP(tbl_transaction[[#This Row],[Reference Number]],barang_masuk[],5,FALSE),IF(tbl_transaction[[#This Row],[Type]]="Outbound",VLOOKUP(tbl_transaction[[#This Row],[Reference Number]],barang_keluar[],5,FALSE),""))</f>
        <v>Ultra Milk Dairy Variant 3</v>
      </c>
      <c r="F806">
        <f>IF(tbl_transaction[[#This Row],[Type]]="Inbound",VLOOKUP(tbl_transaction[[#This Row],[Reference Number]],barang_masuk[],6,FALSE),IF(tbl_transaction[[#This Row],[Type]]="Outbound",VLOOKUP(tbl_transaction[[#This Row],[Reference Number]],barang_keluar[],6,FALSE),""))</f>
        <v>30</v>
      </c>
      <c r="G806" t="str">
        <f>IF(tbl_transaction[[#This Row],[Type]]="Inbound",VLOOKUP(tbl_transaction[[#This Row],[Reference Number]],barang_masuk[],7,FALSE),IF(tbl_transaction[[#This Row],[Type]]="Outbound",VLOOKUP(tbl_transaction[[#This Row],[Reference Number]],barang_keluar[],7,FALSE),""))</f>
        <v>Box</v>
      </c>
      <c r="H806" t="str">
        <f>IF(tbl_transaction[[#This Row],[Type]]="Inbound",VLOOKUP(tbl_transaction[[#This Row],[Reference Number]],barang_masuk[],3,FALSE),IF(tbl_transaction[[#This Row],[Type]]="Outbound",VLOOKUP(tbl_transaction[[#This Row],[Reference Number]],barang_keluar[],3,FALSE),""))</f>
        <v>PT Supplier 08</v>
      </c>
      <c r="I806" t="str">
        <f>IF(D806='Kartu Stok'!$B$2,COUNTIF($D$3:D806,'Kartu Stok'!$B$2),"")</f>
        <v/>
      </c>
      <c r="L806"/>
    </row>
    <row r="807" spans="1:12" ht="14.5" x14ac:dyDescent="0.35">
      <c r="A807" s="2" t="s">
        <v>1284</v>
      </c>
      <c r="B807" s="5">
        <f>IF(LEFT(tbl_transaction[[#This Row],[Reference Number]],2)="GR",VLOOKUP(tbl_transaction[[#This Row],[Reference Number]],barang_masuk[],2,FALSE),IF(LEFT(tbl_transaction[[#This Row],[Reference Number]],2)="DO",VLOOKUP(tbl_transaction[[#This Row],[Reference Number]],barang_keluar[],2,FALSE),""))</f>
        <v>46181</v>
      </c>
      <c r="C807" t="str">
        <f t="shared" si="12"/>
        <v>Inbound</v>
      </c>
      <c r="D807" t="str">
        <f>IF(tbl_transaction[[#This Row],[Type]]="Inbound",VLOOKUP(tbl_transaction[[#This Row],[Reference Number]],barang_masuk[],4,FALSE),IF(tbl_transaction[[#This Row],[Type]]="Outbound",VLOOKUP(tbl_transaction[[#This Row],[Reference Number]],barang_keluar[],4,FALSE),""))</f>
        <v>DAR003</v>
      </c>
      <c r="E807" t="str">
        <f>IF(tbl_transaction[[#This Row],[Type]]="Inbound",VLOOKUP(tbl_transaction[[#This Row],[Reference Number]],barang_masuk[],5,FALSE),IF(tbl_transaction[[#This Row],[Type]]="Outbound",VLOOKUP(tbl_transaction[[#This Row],[Reference Number]],barang_keluar[],5,FALSE),""))</f>
        <v>Ultra Milk Dairy Variant 3</v>
      </c>
      <c r="F807">
        <f>IF(tbl_transaction[[#This Row],[Type]]="Inbound",VLOOKUP(tbl_transaction[[#This Row],[Reference Number]],barang_masuk[],6,FALSE),IF(tbl_transaction[[#This Row],[Type]]="Outbound",VLOOKUP(tbl_transaction[[#This Row],[Reference Number]],barang_keluar[],6,FALSE),""))</f>
        <v>120</v>
      </c>
      <c r="G807" t="str">
        <f>IF(tbl_transaction[[#This Row],[Type]]="Inbound",VLOOKUP(tbl_transaction[[#This Row],[Reference Number]],barang_masuk[],7,FALSE),IF(tbl_transaction[[#This Row],[Type]]="Outbound",VLOOKUP(tbl_transaction[[#This Row],[Reference Number]],barang_keluar[],7,FALSE),""))</f>
        <v>Box</v>
      </c>
      <c r="H807" t="str">
        <f>IF(tbl_transaction[[#This Row],[Type]]="Inbound",VLOOKUP(tbl_transaction[[#This Row],[Reference Number]],barang_masuk[],3,FALSE),IF(tbl_transaction[[#This Row],[Type]]="Outbound",VLOOKUP(tbl_transaction[[#This Row],[Reference Number]],barang_keluar[],3,FALSE),""))</f>
        <v>PT Supplier 08</v>
      </c>
      <c r="I807" t="str">
        <f>IF(D807='Kartu Stok'!$B$2,COUNTIF($D$3:D807,'Kartu Stok'!$B$2),"")</f>
        <v/>
      </c>
      <c r="L807"/>
    </row>
    <row r="808" spans="1:12" ht="14.5" x14ac:dyDescent="0.35">
      <c r="A808" s="2" t="s">
        <v>1285</v>
      </c>
      <c r="B808" s="5">
        <f>IF(LEFT(tbl_transaction[[#This Row],[Reference Number]],2)="GR",VLOOKUP(tbl_transaction[[#This Row],[Reference Number]],barang_masuk[],2,FALSE),IF(LEFT(tbl_transaction[[#This Row],[Reference Number]],2)="DO",VLOOKUP(tbl_transaction[[#This Row],[Reference Number]],barang_keluar[],2,FALSE),""))</f>
        <v>46113</v>
      </c>
      <c r="C808" t="str">
        <f t="shared" si="12"/>
        <v>Inbound</v>
      </c>
      <c r="D808" t="str">
        <f>IF(tbl_transaction[[#This Row],[Type]]="Inbound",VLOOKUP(tbl_transaction[[#This Row],[Reference Number]],barang_masuk[],4,FALSE),IF(tbl_transaction[[#This Row],[Type]]="Outbound",VLOOKUP(tbl_transaction[[#This Row],[Reference Number]],barang_keluar[],4,FALSE),""))</f>
        <v>SNK024</v>
      </c>
      <c r="E808" t="str">
        <f>IF(tbl_transaction[[#This Row],[Type]]="Inbound",VLOOKUP(tbl_transaction[[#This Row],[Reference Number]],barang_masuk[],5,FALSE),IF(tbl_transaction[[#This Row],[Type]]="Outbound",VLOOKUP(tbl_transaction[[#This Row],[Reference Number]],barang_keluar[],5,FALSE),""))</f>
        <v>Chitato Snack Variant 24</v>
      </c>
      <c r="F808">
        <f>IF(tbl_transaction[[#This Row],[Type]]="Inbound",VLOOKUP(tbl_transaction[[#This Row],[Reference Number]],barang_masuk[],6,FALSE),IF(tbl_transaction[[#This Row],[Type]]="Outbound",VLOOKUP(tbl_transaction[[#This Row],[Reference Number]],barang_keluar[],6,FALSE),""))</f>
        <v>100</v>
      </c>
      <c r="G808" t="str">
        <f>IF(tbl_transaction[[#This Row],[Type]]="Inbound",VLOOKUP(tbl_transaction[[#This Row],[Reference Number]],barang_masuk[],7,FALSE),IF(tbl_transaction[[#This Row],[Type]]="Outbound",VLOOKUP(tbl_transaction[[#This Row],[Reference Number]],barang_keluar[],7,FALSE),""))</f>
        <v>Pack</v>
      </c>
      <c r="H808" t="str">
        <f>IF(tbl_transaction[[#This Row],[Type]]="Inbound",VLOOKUP(tbl_transaction[[#This Row],[Reference Number]],barang_masuk[],3,FALSE),IF(tbl_transaction[[#This Row],[Type]]="Outbound",VLOOKUP(tbl_transaction[[#This Row],[Reference Number]],barang_keluar[],3,FALSE),""))</f>
        <v>PT Supplier 24</v>
      </c>
      <c r="I808" t="str">
        <f>IF(D808='Kartu Stok'!$B$2,COUNTIF($D$3:D808,'Kartu Stok'!$B$2),"")</f>
        <v/>
      </c>
      <c r="L808"/>
    </row>
    <row r="809" spans="1:12" ht="14.5" x14ac:dyDescent="0.35">
      <c r="A809" s="2" t="s">
        <v>1286</v>
      </c>
      <c r="B809" s="5">
        <f>IF(LEFT(tbl_transaction[[#This Row],[Reference Number]],2)="GR",VLOOKUP(tbl_transaction[[#This Row],[Reference Number]],barang_masuk[],2,FALSE),IF(LEFT(tbl_transaction[[#This Row],[Reference Number]],2)="DO",VLOOKUP(tbl_transaction[[#This Row],[Reference Number]],barang_keluar[],2,FALSE),""))</f>
        <v>46116</v>
      </c>
      <c r="C809" t="str">
        <f t="shared" si="12"/>
        <v>Inbound</v>
      </c>
      <c r="D809" t="str">
        <f>IF(tbl_transaction[[#This Row],[Type]]="Inbound",VLOOKUP(tbl_transaction[[#This Row],[Reference Number]],barang_masuk[],4,FALSE),IF(tbl_transaction[[#This Row],[Type]]="Outbound",VLOOKUP(tbl_transaction[[#This Row],[Reference Number]],barang_keluar[],4,FALSE),""))</f>
        <v>SNK008</v>
      </c>
      <c r="E809" t="str">
        <f>IF(tbl_transaction[[#This Row],[Type]]="Inbound",VLOOKUP(tbl_transaction[[#This Row],[Reference Number]],barang_masuk[],5,FALSE),IF(tbl_transaction[[#This Row],[Type]]="Outbound",VLOOKUP(tbl_transaction[[#This Row],[Reference Number]],barang_keluar[],5,FALSE),""))</f>
        <v>Chitato Snack Variant 8</v>
      </c>
      <c r="F809">
        <f>IF(tbl_transaction[[#This Row],[Type]]="Inbound",VLOOKUP(tbl_transaction[[#This Row],[Reference Number]],barang_masuk[],6,FALSE),IF(tbl_transaction[[#This Row],[Type]]="Outbound",VLOOKUP(tbl_transaction[[#This Row],[Reference Number]],barang_keluar[],6,FALSE),""))</f>
        <v>200</v>
      </c>
      <c r="G809" t="str">
        <f>IF(tbl_transaction[[#This Row],[Type]]="Inbound",VLOOKUP(tbl_transaction[[#This Row],[Reference Number]],barang_masuk[],7,FALSE),IF(tbl_transaction[[#This Row],[Type]]="Outbound",VLOOKUP(tbl_transaction[[#This Row],[Reference Number]],barang_keluar[],7,FALSE),""))</f>
        <v>Pack</v>
      </c>
      <c r="H809" t="str">
        <f>IF(tbl_transaction[[#This Row],[Type]]="Inbound",VLOOKUP(tbl_transaction[[#This Row],[Reference Number]],barang_masuk[],3,FALSE),IF(tbl_transaction[[#This Row],[Type]]="Outbound",VLOOKUP(tbl_transaction[[#This Row],[Reference Number]],barang_keluar[],3,FALSE),""))</f>
        <v>PT Supplier 07</v>
      </c>
      <c r="I809" t="str">
        <f>IF(D809='Kartu Stok'!$B$2,COUNTIF($D$3:D809,'Kartu Stok'!$B$2),"")</f>
        <v/>
      </c>
      <c r="L809"/>
    </row>
    <row r="810" spans="1:12" ht="14.5" x14ac:dyDescent="0.35">
      <c r="A810" s="2" t="s">
        <v>1287</v>
      </c>
      <c r="B810" s="5">
        <f>IF(LEFT(tbl_transaction[[#This Row],[Reference Number]],2)="GR",VLOOKUP(tbl_transaction[[#This Row],[Reference Number]],barang_masuk[],2,FALSE),IF(LEFT(tbl_transaction[[#This Row],[Reference Number]],2)="DO",VLOOKUP(tbl_transaction[[#This Row],[Reference Number]],barang_keluar[],2,FALSE),""))</f>
        <v>46050</v>
      </c>
      <c r="C810" t="str">
        <f t="shared" si="12"/>
        <v>Inbound</v>
      </c>
      <c r="D810" t="str">
        <f>IF(tbl_transaction[[#This Row],[Type]]="Inbound",VLOOKUP(tbl_transaction[[#This Row],[Reference Number]],barang_masuk[],4,FALSE),IF(tbl_transaction[[#This Row],[Type]]="Outbound",VLOOKUP(tbl_transaction[[#This Row],[Reference Number]],barang_keluar[],4,FALSE),""))</f>
        <v>INS005</v>
      </c>
      <c r="E810" t="str">
        <f>IF(tbl_transaction[[#This Row],[Type]]="Inbound",VLOOKUP(tbl_transaction[[#This Row],[Reference Number]],barang_masuk[],5,FALSE),IF(tbl_transaction[[#This Row],[Type]]="Outbound",VLOOKUP(tbl_transaction[[#This Row],[Reference Number]],barang_keluar[],5,FALSE),""))</f>
        <v>Sarimi Instant Food Variant 5</v>
      </c>
      <c r="F810">
        <f>IF(tbl_transaction[[#This Row],[Type]]="Inbound",VLOOKUP(tbl_transaction[[#This Row],[Reference Number]],barang_masuk[],6,FALSE),IF(tbl_transaction[[#This Row],[Type]]="Outbound",VLOOKUP(tbl_transaction[[#This Row],[Reference Number]],barang_keluar[],6,FALSE),""))</f>
        <v>120</v>
      </c>
      <c r="G810" t="str">
        <f>IF(tbl_transaction[[#This Row],[Type]]="Inbound",VLOOKUP(tbl_transaction[[#This Row],[Reference Number]],barang_masuk[],7,FALSE),IF(tbl_transaction[[#This Row],[Type]]="Outbound",VLOOKUP(tbl_transaction[[#This Row],[Reference Number]],barang_keluar[],7,FALSE),""))</f>
        <v>Pack</v>
      </c>
      <c r="H810" t="str">
        <f>IF(tbl_transaction[[#This Row],[Type]]="Inbound",VLOOKUP(tbl_transaction[[#This Row],[Reference Number]],barang_masuk[],3,FALSE),IF(tbl_transaction[[#This Row],[Type]]="Outbound",VLOOKUP(tbl_transaction[[#This Row],[Reference Number]],barang_keluar[],3,FALSE),""))</f>
        <v>PT Supplier 26</v>
      </c>
      <c r="I810" t="str">
        <f>IF(D810='Kartu Stok'!$B$2,COUNTIF($D$3:D810,'Kartu Stok'!$B$2),"")</f>
        <v/>
      </c>
      <c r="L810"/>
    </row>
    <row r="811" spans="1:12" ht="14.5" x14ac:dyDescent="0.35">
      <c r="A811" s="2" t="s">
        <v>1288</v>
      </c>
      <c r="B811" s="5">
        <f>IF(LEFT(tbl_transaction[[#This Row],[Reference Number]],2)="GR",VLOOKUP(tbl_transaction[[#This Row],[Reference Number]],barang_masuk[],2,FALSE),IF(LEFT(tbl_transaction[[#This Row],[Reference Number]],2)="DO",VLOOKUP(tbl_transaction[[#This Row],[Reference Number]],barang_keluar[],2,FALSE),""))</f>
        <v>46190</v>
      </c>
      <c r="C811" t="str">
        <f t="shared" si="12"/>
        <v>Inbound</v>
      </c>
      <c r="D811" t="str">
        <f>IF(tbl_transaction[[#This Row],[Type]]="Inbound",VLOOKUP(tbl_transaction[[#This Row],[Reference Number]],barang_masuk[],4,FALSE),IF(tbl_transaction[[#This Row],[Type]]="Outbound",VLOOKUP(tbl_transaction[[#This Row],[Reference Number]],barang_keluar[],4,FALSE),""))</f>
        <v>PER028</v>
      </c>
      <c r="E811" t="str">
        <f>IF(tbl_transaction[[#This Row],[Type]]="Inbound",VLOOKUP(tbl_transaction[[#This Row],[Reference Number]],barang_masuk[],5,FALSE),IF(tbl_transaction[[#This Row],[Type]]="Outbound",VLOOKUP(tbl_transaction[[#This Row],[Reference Number]],barang_keluar[],5,FALSE),""))</f>
        <v>Sunsilk Personal Care Variant 28</v>
      </c>
      <c r="F811">
        <f>IF(tbl_transaction[[#This Row],[Type]]="Inbound",VLOOKUP(tbl_transaction[[#This Row],[Reference Number]],barang_masuk[],6,FALSE),IF(tbl_transaction[[#This Row],[Type]]="Outbound",VLOOKUP(tbl_transaction[[#This Row],[Reference Number]],barang_keluar[],6,FALSE),""))</f>
        <v>80</v>
      </c>
      <c r="G811" t="str">
        <f>IF(tbl_transaction[[#This Row],[Type]]="Inbound",VLOOKUP(tbl_transaction[[#This Row],[Reference Number]],barang_masuk[],7,FALSE),IF(tbl_transaction[[#This Row],[Type]]="Outbound",VLOOKUP(tbl_transaction[[#This Row],[Reference Number]],barang_keluar[],7,FALSE),""))</f>
        <v>Bottle</v>
      </c>
      <c r="H811" t="str">
        <f>IF(tbl_transaction[[#This Row],[Type]]="Inbound",VLOOKUP(tbl_transaction[[#This Row],[Reference Number]],barang_masuk[],3,FALSE),IF(tbl_transaction[[#This Row],[Type]]="Outbound",VLOOKUP(tbl_transaction[[#This Row],[Reference Number]],barang_keluar[],3,FALSE),""))</f>
        <v>PT Supplier 13</v>
      </c>
      <c r="I811" t="str">
        <f>IF(D811='Kartu Stok'!$B$2,COUNTIF($D$3:D811,'Kartu Stok'!$B$2),"")</f>
        <v/>
      </c>
      <c r="L811"/>
    </row>
    <row r="812" spans="1:12" ht="14.5" x14ac:dyDescent="0.35">
      <c r="A812" s="2" t="s">
        <v>1289</v>
      </c>
      <c r="B812" s="5">
        <f>IF(LEFT(tbl_transaction[[#This Row],[Reference Number]],2)="GR",VLOOKUP(tbl_transaction[[#This Row],[Reference Number]],barang_masuk[],2,FALSE),IF(LEFT(tbl_transaction[[#This Row],[Reference Number]],2)="DO",VLOOKUP(tbl_transaction[[#This Row],[Reference Number]],barang_keluar[],2,FALSE),""))</f>
        <v>46107</v>
      </c>
      <c r="C812" t="str">
        <f t="shared" si="12"/>
        <v>Inbound</v>
      </c>
      <c r="D812" t="str">
        <f>IF(tbl_transaction[[#This Row],[Type]]="Inbound",VLOOKUP(tbl_transaction[[#This Row],[Reference Number]],barang_masuk[],4,FALSE),IF(tbl_transaction[[#This Row],[Type]]="Outbound",VLOOKUP(tbl_transaction[[#This Row],[Reference Number]],barang_keluar[],4,FALSE),""))</f>
        <v>DAR014</v>
      </c>
      <c r="E812" t="str">
        <f>IF(tbl_transaction[[#This Row],[Type]]="Inbound",VLOOKUP(tbl_transaction[[#This Row],[Reference Number]],barang_masuk[],5,FALSE),IF(tbl_transaction[[#This Row],[Type]]="Outbound",VLOOKUP(tbl_transaction[[#This Row],[Reference Number]],barang_keluar[],5,FALSE),""))</f>
        <v>Indomilk Dairy Variant 14</v>
      </c>
      <c r="F812">
        <f>IF(tbl_transaction[[#This Row],[Type]]="Inbound",VLOOKUP(tbl_transaction[[#This Row],[Reference Number]],barang_masuk[],6,FALSE),IF(tbl_transaction[[#This Row],[Type]]="Outbound",VLOOKUP(tbl_transaction[[#This Row],[Reference Number]],barang_keluar[],6,FALSE),""))</f>
        <v>100</v>
      </c>
      <c r="G812" t="str">
        <f>IF(tbl_transaction[[#This Row],[Type]]="Inbound",VLOOKUP(tbl_transaction[[#This Row],[Reference Number]],barang_masuk[],7,FALSE),IF(tbl_transaction[[#This Row],[Type]]="Outbound",VLOOKUP(tbl_transaction[[#This Row],[Reference Number]],barang_keluar[],7,FALSE),""))</f>
        <v>Box</v>
      </c>
      <c r="H812" t="str">
        <f>IF(tbl_transaction[[#This Row],[Type]]="Inbound",VLOOKUP(tbl_transaction[[#This Row],[Reference Number]],barang_masuk[],3,FALSE),IF(tbl_transaction[[#This Row],[Type]]="Outbound",VLOOKUP(tbl_transaction[[#This Row],[Reference Number]],barang_keluar[],3,FALSE),""))</f>
        <v>PT Supplier 16</v>
      </c>
      <c r="I812" t="str">
        <f>IF(D812='Kartu Stok'!$B$2,COUNTIF($D$3:D812,'Kartu Stok'!$B$2),"")</f>
        <v/>
      </c>
      <c r="L812"/>
    </row>
    <row r="813" spans="1:12" ht="14.5" x14ac:dyDescent="0.35">
      <c r="A813" s="2" t="s">
        <v>1290</v>
      </c>
      <c r="B813" s="5">
        <f>IF(LEFT(tbl_transaction[[#This Row],[Reference Number]],2)="GR",VLOOKUP(tbl_transaction[[#This Row],[Reference Number]],barang_masuk[],2,FALSE),IF(LEFT(tbl_transaction[[#This Row],[Reference Number]],2)="DO",VLOOKUP(tbl_transaction[[#This Row],[Reference Number]],barang_keluar[],2,FALSE),""))</f>
        <v>46045</v>
      </c>
      <c r="C813" t="str">
        <f t="shared" si="12"/>
        <v>Inbound</v>
      </c>
      <c r="D813" t="str">
        <f>IF(tbl_transaction[[#This Row],[Type]]="Inbound",VLOOKUP(tbl_transaction[[#This Row],[Reference Number]],barang_masuk[],4,FALSE),IF(tbl_transaction[[#This Row],[Type]]="Outbound",VLOOKUP(tbl_transaction[[#This Row],[Reference Number]],barang_keluar[],4,FALSE),""))</f>
        <v>BEV012</v>
      </c>
      <c r="E813" t="str">
        <f>IF(tbl_transaction[[#This Row],[Type]]="Inbound",VLOOKUP(tbl_transaction[[#This Row],[Reference Number]],barang_masuk[],5,FALSE),IF(tbl_transaction[[#This Row],[Type]]="Outbound",VLOOKUP(tbl_transaction[[#This Row],[Reference Number]],barang_keluar[],5,FALSE),""))</f>
        <v>Pocari Beverage Variant 12</v>
      </c>
      <c r="F813">
        <f>IF(tbl_transaction[[#This Row],[Type]]="Inbound",VLOOKUP(tbl_transaction[[#This Row],[Reference Number]],barang_masuk[],6,FALSE),IF(tbl_transaction[[#This Row],[Type]]="Outbound",VLOOKUP(tbl_transaction[[#This Row],[Reference Number]],barang_keluar[],6,FALSE),""))</f>
        <v>120</v>
      </c>
      <c r="G813" t="str">
        <f>IF(tbl_transaction[[#This Row],[Type]]="Inbound",VLOOKUP(tbl_transaction[[#This Row],[Reference Number]],barang_masuk[],7,FALSE),IF(tbl_transaction[[#This Row],[Type]]="Outbound",VLOOKUP(tbl_transaction[[#This Row],[Reference Number]],barang_keluar[],7,FALSE),""))</f>
        <v>Bottle</v>
      </c>
      <c r="H813" t="str">
        <f>IF(tbl_transaction[[#This Row],[Type]]="Inbound",VLOOKUP(tbl_transaction[[#This Row],[Reference Number]],barang_masuk[],3,FALSE),IF(tbl_transaction[[#This Row],[Type]]="Outbound",VLOOKUP(tbl_transaction[[#This Row],[Reference Number]],barang_keluar[],3,FALSE),""))</f>
        <v>PT Supplier 34</v>
      </c>
      <c r="I813" t="str">
        <f>IF(D813='Kartu Stok'!$B$2,COUNTIF($D$3:D813,'Kartu Stok'!$B$2),"")</f>
        <v/>
      </c>
      <c r="L813"/>
    </row>
    <row r="814" spans="1:12" ht="14.5" x14ac:dyDescent="0.35">
      <c r="A814" s="2" t="s">
        <v>1291</v>
      </c>
      <c r="B814" s="5">
        <f>IF(LEFT(tbl_transaction[[#This Row],[Reference Number]],2)="GR",VLOOKUP(tbl_transaction[[#This Row],[Reference Number]],barang_masuk[],2,FALSE),IF(LEFT(tbl_transaction[[#This Row],[Reference Number]],2)="DO",VLOOKUP(tbl_transaction[[#This Row],[Reference Number]],barang_keluar[],2,FALSE),""))</f>
        <v>46130</v>
      </c>
      <c r="C814" t="str">
        <f t="shared" si="12"/>
        <v>Inbound</v>
      </c>
      <c r="D814" t="str">
        <f>IF(tbl_transaction[[#This Row],[Type]]="Inbound",VLOOKUP(tbl_transaction[[#This Row],[Reference Number]],barang_masuk[],4,FALSE),IF(tbl_transaction[[#This Row],[Type]]="Outbound",VLOOKUP(tbl_transaction[[#This Row],[Reference Number]],barang_keluar[],4,FALSE),""))</f>
        <v>INS025</v>
      </c>
      <c r="E814" t="str">
        <f>IF(tbl_transaction[[#This Row],[Type]]="Inbound",VLOOKUP(tbl_transaction[[#This Row],[Reference Number]],barang_masuk[],5,FALSE),IF(tbl_transaction[[#This Row],[Type]]="Outbound",VLOOKUP(tbl_transaction[[#This Row],[Reference Number]],barang_keluar[],5,FALSE),""))</f>
        <v>Indomie Instant Food Variant 25</v>
      </c>
      <c r="F814">
        <f>IF(tbl_transaction[[#This Row],[Type]]="Inbound",VLOOKUP(tbl_transaction[[#This Row],[Reference Number]],barang_masuk[],6,FALSE),IF(tbl_transaction[[#This Row],[Type]]="Outbound",VLOOKUP(tbl_transaction[[#This Row],[Reference Number]],barang_keluar[],6,FALSE),""))</f>
        <v>120</v>
      </c>
      <c r="G814" t="str">
        <f>IF(tbl_transaction[[#This Row],[Type]]="Inbound",VLOOKUP(tbl_transaction[[#This Row],[Reference Number]],barang_masuk[],7,FALSE),IF(tbl_transaction[[#This Row],[Type]]="Outbound",VLOOKUP(tbl_transaction[[#This Row],[Reference Number]],barang_keluar[],7,FALSE),""))</f>
        <v>Pack</v>
      </c>
      <c r="H814" t="str">
        <f>IF(tbl_transaction[[#This Row],[Type]]="Inbound",VLOOKUP(tbl_transaction[[#This Row],[Reference Number]],barang_masuk[],3,FALSE),IF(tbl_transaction[[#This Row],[Type]]="Outbound",VLOOKUP(tbl_transaction[[#This Row],[Reference Number]],barang_keluar[],3,FALSE),""))</f>
        <v>PT Supplier 28</v>
      </c>
      <c r="I814" t="str">
        <f>IF(D814='Kartu Stok'!$B$2,COUNTIF($D$3:D814,'Kartu Stok'!$B$2),"")</f>
        <v/>
      </c>
      <c r="L814"/>
    </row>
    <row r="815" spans="1:12" ht="14.5" x14ac:dyDescent="0.35">
      <c r="A815" s="2" t="s">
        <v>1292</v>
      </c>
      <c r="B815" s="5">
        <f>IF(LEFT(tbl_transaction[[#This Row],[Reference Number]],2)="GR",VLOOKUP(tbl_transaction[[#This Row],[Reference Number]],barang_masuk[],2,FALSE),IF(LEFT(tbl_transaction[[#This Row],[Reference Number]],2)="DO",VLOOKUP(tbl_transaction[[#This Row],[Reference Number]],barang_keluar[],2,FALSE),""))</f>
        <v>46063</v>
      </c>
      <c r="C815" t="str">
        <f t="shared" si="12"/>
        <v>Inbound</v>
      </c>
      <c r="D815" t="str">
        <f>IF(tbl_transaction[[#This Row],[Type]]="Inbound",VLOOKUP(tbl_transaction[[#This Row],[Reference Number]],barang_masuk[],4,FALSE),IF(tbl_transaction[[#This Row],[Type]]="Outbound",VLOOKUP(tbl_transaction[[#This Row],[Reference Number]],barang_keluar[],4,FALSE),""))</f>
        <v>BEV013</v>
      </c>
      <c r="E815" t="str">
        <f>IF(tbl_transaction[[#This Row],[Type]]="Inbound",VLOOKUP(tbl_transaction[[#This Row],[Reference Number]],barang_masuk[],5,FALSE),IF(tbl_transaction[[#This Row],[Type]]="Outbound",VLOOKUP(tbl_transaction[[#This Row],[Reference Number]],barang_keluar[],5,FALSE),""))</f>
        <v>Sosro Beverage Variant 13</v>
      </c>
      <c r="F815">
        <f>IF(tbl_transaction[[#This Row],[Type]]="Inbound",VLOOKUP(tbl_transaction[[#This Row],[Reference Number]],barang_masuk[],6,FALSE),IF(tbl_transaction[[#This Row],[Type]]="Outbound",VLOOKUP(tbl_transaction[[#This Row],[Reference Number]],barang_keluar[],6,FALSE),""))</f>
        <v>150</v>
      </c>
      <c r="G815" t="str">
        <f>IF(tbl_transaction[[#This Row],[Type]]="Inbound",VLOOKUP(tbl_transaction[[#This Row],[Reference Number]],barang_masuk[],7,FALSE),IF(tbl_transaction[[#This Row],[Type]]="Outbound",VLOOKUP(tbl_transaction[[#This Row],[Reference Number]],barang_keluar[],7,FALSE),""))</f>
        <v>Bottle</v>
      </c>
      <c r="H815" t="str">
        <f>IF(tbl_transaction[[#This Row],[Type]]="Inbound",VLOOKUP(tbl_transaction[[#This Row],[Reference Number]],barang_masuk[],3,FALSE),IF(tbl_transaction[[#This Row],[Type]]="Outbound",VLOOKUP(tbl_transaction[[#This Row],[Reference Number]],barang_keluar[],3,FALSE),""))</f>
        <v>PT Supplier 22</v>
      </c>
      <c r="I815" t="str">
        <f>IF(D815='Kartu Stok'!$B$2,COUNTIF($D$3:D815,'Kartu Stok'!$B$2),"")</f>
        <v/>
      </c>
      <c r="L815"/>
    </row>
    <row r="816" spans="1:12" ht="14.5" x14ac:dyDescent="0.35">
      <c r="A816" s="2" t="s">
        <v>1293</v>
      </c>
      <c r="B816" s="5">
        <f>IF(LEFT(tbl_transaction[[#This Row],[Reference Number]],2)="GR",VLOOKUP(tbl_transaction[[#This Row],[Reference Number]],barang_masuk[],2,FALSE),IF(LEFT(tbl_transaction[[#This Row],[Reference Number]],2)="DO",VLOOKUP(tbl_transaction[[#This Row],[Reference Number]],barang_keluar[],2,FALSE),""))</f>
        <v>46117</v>
      </c>
      <c r="C816" t="str">
        <f t="shared" si="12"/>
        <v>Inbound</v>
      </c>
      <c r="D816" t="str">
        <f>IF(tbl_transaction[[#This Row],[Type]]="Inbound",VLOOKUP(tbl_transaction[[#This Row],[Reference Number]],barang_masuk[],4,FALSE),IF(tbl_transaction[[#This Row],[Type]]="Outbound",VLOOKUP(tbl_transaction[[#This Row],[Reference Number]],barang_keluar[],4,FALSE),""))</f>
        <v>DAR007</v>
      </c>
      <c r="E816" t="str">
        <f>IF(tbl_transaction[[#This Row],[Type]]="Inbound",VLOOKUP(tbl_transaction[[#This Row],[Reference Number]],barang_masuk[],5,FALSE),IF(tbl_transaction[[#This Row],[Type]]="Outbound",VLOOKUP(tbl_transaction[[#This Row],[Reference Number]],barang_keluar[],5,FALSE),""))</f>
        <v>Indomilk Dairy Variant 7</v>
      </c>
      <c r="F816">
        <f>IF(tbl_transaction[[#This Row],[Type]]="Inbound",VLOOKUP(tbl_transaction[[#This Row],[Reference Number]],barang_masuk[],6,FALSE),IF(tbl_transaction[[#This Row],[Type]]="Outbound",VLOOKUP(tbl_transaction[[#This Row],[Reference Number]],barang_keluar[],6,FALSE),""))</f>
        <v>120</v>
      </c>
      <c r="G816" t="str">
        <f>IF(tbl_transaction[[#This Row],[Type]]="Inbound",VLOOKUP(tbl_transaction[[#This Row],[Reference Number]],barang_masuk[],7,FALSE),IF(tbl_transaction[[#This Row],[Type]]="Outbound",VLOOKUP(tbl_transaction[[#This Row],[Reference Number]],barang_keluar[],7,FALSE),""))</f>
        <v>Box</v>
      </c>
      <c r="H816" t="str">
        <f>IF(tbl_transaction[[#This Row],[Type]]="Inbound",VLOOKUP(tbl_transaction[[#This Row],[Reference Number]],barang_masuk[],3,FALSE),IF(tbl_transaction[[#This Row],[Type]]="Outbound",VLOOKUP(tbl_transaction[[#This Row],[Reference Number]],barang_keluar[],3,FALSE),""))</f>
        <v>PT Supplier 26</v>
      </c>
      <c r="I816" t="str">
        <f>IF(D816='Kartu Stok'!$B$2,COUNTIF($D$3:D816,'Kartu Stok'!$B$2),"")</f>
        <v/>
      </c>
      <c r="L816"/>
    </row>
    <row r="817" spans="1:12" ht="14.5" x14ac:dyDescent="0.35">
      <c r="A817" s="2" t="s">
        <v>1294</v>
      </c>
      <c r="B817" s="5">
        <f>IF(LEFT(tbl_transaction[[#This Row],[Reference Number]],2)="GR",VLOOKUP(tbl_transaction[[#This Row],[Reference Number]],barang_masuk[],2,FALSE),IF(LEFT(tbl_transaction[[#This Row],[Reference Number]],2)="DO",VLOOKUP(tbl_transaction[[#This Row],[Reference Number]],barang_keluar[],2,FALSE),""))</f>
        <v>46164</v>
      </c>
      <c r="C817" t="str">
        <f t="shared" si="12"/>
        <v>Inbound</v>
      </c>
      <c r="D817" t="str">
        <f>IF(tbl_transaction[[#This Row],[Type]]="Inbound",VLOOKUP(tbl_transaction[[#This Row],[Reference Number]],barang_masuk[],4,FALSE),IF(tbl_transaction[[#This Row],[Type]]="Outbound",VLOOKUP(tbl_transaction[[#This Row],[Reference Number]],barang_keluar[],4,FALSE),""))</f>
        <v>BEV037</v>
      </c>
      <c r="E817" t="str">
        <f>IF(tbl_transaction[[#This Row],[Type]]="Inbound",VLOOKUP(tbl_transaction[[#This Row],[Reference Number]],barang_masuk[],5,FALSE),IF(tbl_transaction[[#This Row],[Type]]="Outbound",VLOOKUP(tbl_transaction[[#This Row],[Reference Number]],barang_keluar[],5,FALSE),""))</f>
        <v>Aqua Beverage Variant 37</v>
      </c>
      <c r="F817">
        <f>IF(tbl_transaction[[#This Row],[Type]]="Inbound",VLOOKUP(tbl_transaction[[#This Row],[Reference Number]],barang_masuk[],6,FALSE),IF(tbl_transaction[[#This Row],[Type]]="Outbound",VLOOKUP(tbl_transaction[[#This Row],[Reference Number]],barang_keluar[],6,FALSE),""))</f>
        <v>80</v>
      </c>
      <c r="G817" t="str">
        <f>IF(tbl_transaction[[#This Row],[Type]]="Inbound",VLOOKUP(tbl_transaction[[#This Row],[Reference Number]],barang_masuk[],7,FALSE),IF(tbl_transaction[[#This Row],[Type]]="Outbound",VLOOKUP(tbl_transaction[[#This Row],[Reference Number]],barang_keluar[],7,FALSE),""))</f>
        <v>Bottle</v>
      </c>
      <c r="H817" t="str">
        <f>IF(tbl_transaction[[#This Row],[Type]]="Inbound",VLOOKUP(tbl_transaction[[#This Row],[Reference Number]],barang_masuk[],3,FALSE),IF(tbl_transaction[[#This Row],[Type]]="Outbound",VLOOKUP(tbl_transaction[[#This Row],[Reference Number]],barang_keluar[],3,FALSE),""))</f>
        <v>PT Supplier 33</v>
      </c>
      <c r="I817" t="str">
        <f>IF(D817='Kartu Stok'!$B$2,COUNTIF($D$3:D817,'Kartu Stok'!$B$2),"")</f>
        <v/>
      </c>
      <c r="L817"/>
    </row>
    <row r="818" spans="1:12" ht="14.5" x14ac:dyDescent="0.35">
      <c r="A818" s="2" t="s">
        <v>1295</v>
      </c>
      <c r="B818" s="5">
        <f>IF(LEFT(tbl_transaction[[#This Row],[Reference Number]],2)="GR",VLOOKUP(tbl_transaction[[#This Row],[Reference Number]],barang_masuk[],2,FALSE),IF(LEFT(tbl_transaction[[#This Row],[Reference Number]],2)="DO",VLOOKUP(tbl_transaction[[#This Row],[Reference Number]],barang_keluar[],2,FALSE),""))</f>
        <v>46176</v>
      </c>
      <c r="C818" t="str">
        <f t="shared" si="12"/>
        <v>Inbound</v>
      </c>
      <c r="D818" t="str">
        <f>IF(tbl_transaction[[#This Row],[Type]]="Inbound",VLOOKUP(tbl_transaction[[#This Row],[Reference Number]],barang_masuk[],4,FALSE),IF(tbl_transaction[[#This Row],[Type]]="Outbound",VLOOKUP(tbl_transaction[[#This Row],[Reference Number]],barang_keluar[],4,FALSE),""))</f>
        <v>PER015</v>
      </c>
      <c r="E818" t="str">
        <f>IF(tbl_transaction[[#This Row],[Type]]="Inbound",VLOOKUP(tbl_transaction[[#This Row],[Reference Number]],barang_masuk[],5,FALSE),IF(tbl_transaction[[#This Row],[Type]]="Outbound",VLOOKUP(tbl_transaction[[#This Row],[Reference Number]],barang_keluar[],5,FALSE),""))</f>
        <v>Sunsilk Personal Care Variant 15</v>
      </c>
      <c r="F818">
        <f>IF(tbl_transaction[[#This Row],[Type]]="Inbound",VLOOKUP(tbl_transaction[[#This Row],[Reference Number]],barang_masuk[],6,FALSE),IF(tbl_transaction[[#This Row],[Type]]="Outbound",VLOOKUP(tbl_transaction[[#This Row],[Reference Number]],barang_keluar[],6,FALSE),""))</f>
        <v>20</v>
      </c>
      <c r="G818" t="str">
        <f>IF(tbl_transaction[[#This Row],[Type]]="Inbound",VLOOKUP(tbl_transaction[[#This Row],[Reference Number]],barang_masuk[],7,FALSE),IF(tbl_transaction[[#This Row],[Type]]="Outbound",VLOOKUP(tbl_transaction[[#This Row],[Reference Number]],barang_keluar[],7,FALSE),""))</f>
        <v>Bottle</v>
      </c>
      <c r="H818" t="str">
        <f>IF(tbl_transaction[[#This Row],[Type]]="Inbound",VLOOKUP(tbl_transaction[[#This Row],[Reference Number]],barang_masuk[],3,FALSE),IF(tbl_transaction[[#This Row],[Type]]="Outbound",VLOOKUP(tbl_transaction[[#This Row],[Reference Number]],barang_keluar[],3,FALSE),""))</f>
        <v>PT Supplier 10</v>
      </c>
      <c r="I818" t="str">
        <f>IF(D818='Kartu Stok'!$B$2,COUNTIF($D$3:D818,'Kartu Stok'!$B$2),"")</f>
        <v/>
      </c>
      <c r="L818"/>
    </row>
    <row r="819" spans="1:12" ht="14.5" x14ac:dyDescent="0.35">
      <c r="A819" s="2" t="s">
        <v>1296</v>
      </c>
      <c r="B819" s="5">
        <f>IF(LEFT(tbl_transaction[[#This Row],[Reference Number]],2)="GR",VLOOKUP(tbl_transaction[[#This Row],[Reference Number]],barang_masuk[],2,FALSE),IF(LEFT(tbl_transaction[[#This Row],[Reference Number]],2)="DO",VLOOKUP(tbl_transaction[[#This Row],[Reference Number]],barang_keluar[],2,FALSE),""))</f>
        <v>46142</v>
      </c>
      <c r="C819" t="str">
        <f t="shared" si="12"/>
        <v>Inbound</v>
      </c>
      <c r="D819" t="str">
        <f>IF(tbl_transaction[[#This Row],[Type]]="Inbound",VLOOKUP(tbl_transaction[[#This Row],[Reference Number]],barang_masuk[],4,FALSE),IF(tbl_transaction[[#This Row],[Type]]="Outbound",VLOOKUP(tbl_transaction[[#This Row],[Reference Number]],barang_keluar[],4,FALSE),""))</f>
        <v>DAR011</v>
      </c>
      <c r="E819" t="str">
        <f>IF(tbl_transaction[[#This Row],[Type]]="Inbound",VLOOKUP(tbl_transaction[[#This Row],[Reference Number]],barang_masuk[],5,FALSE),IF(tbl_transaction[[#This Row],[Type]]="Outbound",VLOOKUP(tbl_transaction[[#This Row],[Reference Number]],barang_keluar[],5,FALSE),""))</f>
        <v>Indomilk Dairy Variant 11</v>
      </c>
      <c r="F819">
        <f>IF(tbl_transaction[[#This Row],[Type]]="Inbound",VLOOKUP(tbl_transaction[[#This Row],[Reference Number]],barang_masuk[],6,FALSE),IF(tbl_transaction[[#This Row],[Type]]="Outbound",VLOOKUP(tbl_transaction[[#This Row],[Reference Number]],barang_keluar[],6,FALSE),""))</f>
        <v>150</v>
      </c>
      <c r="G819" t="str">
        <f>IF(tbl_transaction[[#This Row],[Type]]="Inbound",VLOOKUP(tbl_transaction[[#This Row],[Reference Number]],barang_masuk[],7,FALSE),IF(tbl_transaction[[#This Row],[Type]]="Outbound",VLOOKUP(tbl_transaction[[#This Row],[Reference Number]],barang_keluar[],7,FALSE),""))</f>
        <v>Box</v>
      </c>
      <c r="H819" t="str">
        <f>IF(tbl_transaction[[#This Row],[Type]]="Inbound",VLOOKUP(tbl_transaction[[#This Row],[Reference Number]],barang_masuk[],3,FALSE),IF(tbl_transaction[[#This Row],[Type]]="Outbound",VLOOKUP(tbl_transaction[[#This Row],[Reference Number]],barang_keluar[],3,FALSE),""))</f>
        <v>PT Supplier 19</v>
      </c>
      <c r="I819" t="str">
        <f>IF(D819='Kartu Stok'!$B$2,COUNTIF($D$3:D819,'Kartu Stok'!$B$2),"")</f>
        <v/>
      </c>
      <c r="L819"/>
    </row>
    <row r="820" spans="1:12" ht="14.5" x14ac:dyDescent="0.35">
      <c r="A820" s="2" t="s">
        <v>1297</v>
      </c>
      <c r="B820" s="5">
        <f>IF(LEFT(tbl_transaction[[#This Row],[Reference Number]],2)="GR",VLOOKUP(tbl_transaction[[#This Row],[Reference Number]],barang_masuk[],2,FALSE),IF(LEFT(tbl_transaction[[#This Row],[Reference Number]],2)="DO",VLOOKUP(tbl_transaction[[#This Row],[Reference Number]],barang_keluar[],2,FALSE),""))</f>
        <v>46136</v>
      </c>
      <c r="C820" t="str">
        <f t="shared" si="12"/>
        <v>Inbound</v>
      </c>
      <c r="D820" t="str">
        <f>IF(tbl_transaction[[#This Row],[Type]]="Inbound",VLOOKUP(tbl_transaction[[#This Row],[Reference Number]],barang_masuk[],4,FALSE),IF(tbl_transaction[[#This Row],[Type]]="Outbound",VLOOKUP(tbl_transaction[[#This Row],[Reference Number]],barang_keluar[],4,FALSE),""))</f>
        <v>PER018</v>
      </c>
      <c r="E820" t="str">
        <f>IF(tbl_transaction[[#This Row],[Type]]="Inbound",VLOOKUP(tbl_transaction[[#This Row],[Reference Number]],barang_masuk[],5,FALSE),IF(tbl_transaction[[#This Row],[Type]]="Outbound",VLOOKUP(tbl_transaction[[#This Row],[Reference Number]],barang_keluar[],5,FALSE),""))</f>
        <v>Lifebuoy Personal Care Variant 18</v>
      </c>
      <c r="F820">
        <f>IF(tbl_transaction[[#This Row],[Type]]="Inbound",VLOOKUP(tbl_transaction[[#This Row],[Reference Number]],barang_masuk[],6,FALSE),IF(tbl_transaction[[#This Row],[Type]]="Outbound",VLOOKUP(tbl_transaction[[#This Row],[Reference Number]],barang_keluar[],6,FALSE),""))</f>
        <v>100</v>
      </c>
      <c r="G820" t="str">
        <f>IF(tbl_transaction[[#This Row],[Type]]="Inbound",VLOOKUP(tbl_transaction[[#This Row],[Reference Number]],barang_masuk[],7,FALSE),IF(tbl_transaction[[#This Row],[Type]]="Outbound",VLOOKUP(tbl_transaction[[#This Row],[Reference Number]],barang_keluar[],7,FALSE),""))</f>
        <v>Bottle</v>
      </c>
      <c r="H820" t="str">
        <f>IF(tbl_transaction[[#This Row],[Type]]="Inbound",VLOOKUP(tbl_transaction[[#This Row],[Reference Number]],barang_masuk[],3,FALSE),IF(tbl_transaction[[#This Row],[Type]]="Outbound",VLOOKUP(tbl_transaction[[#This Row],[Reference Number]],barang_keluar[],3,FALSE),""))</f>
        <v>PT Supplier 02</v>
      </c>
      <c r="I820" t="str">
        <f>IF(D820='Kartu Stok'!$B$2,COUNTIF($D$3:D820,'Kartu Stok'!$B$2),"")</f>
        <v/>
      </c>
      <c r="L820"/>
    </row>
    <row r="821" spans="1:12" ht="14.5" x14ac:dyDescent="0.35">
      <c r="A821" s="2" t="s">
        <v>1298</v>
      </c>
      <c r="B821" s="5">
        <f>IF(LEFT(tbl_transaction[[#This Row],[Reference Number]],2)="GR",VLOOKUP(tbl_transaction[[#This Row],[Reference Number]],barang_masuk[],2,FALSE),IF(LEFT(tbl_transaction[[#This Row],[Reference Number]],2)="DO",VLOOKUP(tbl_transaction[[#This Row],[Reference Number]],barang_keluar[],2,FALSE),""))</f>
        <v>46163</v>
      </c>
      <c r="C821" t="str">
        <f t="shared" si="12"/>
        <v>Inbound</v>
      </c>
      <c r="D821" t="str">
        <f>IF(tbl_transaction[[#This Row],[Type]]="Inbound",VLOOKUP(tbl_transaction[[#This Row],[Reference Number]],barang_masuk[],4,FALSE),IF(tbl_transaction[[#This Row],[Type]]="Outbound",VLOOKUP(tbl_transaction[[#This Row],[Reference Number]],barang_keluar[],4,FALSE),""))</f>
        <v>SNK021</v>
      </c>
      <c r="E821" t="str">
        <f>IF(tbl_transaction[[#This Row],[Type]]="Inbound",VLOOKUP(tbl_transaction[[#This Row],[Reference Number]],barang_masuk[],5,FALSE),IF(tbl_transaction[[#This Row],[Type]]="Outbound",VLOOKUP(tbl_transaction[[#This Row],[Reference Number]],barang_keluar[],5,FALSE),""))</f>
        <v>Qtela Snack Variant 21</v>
      </c>
      <c r="F821">
        <f>IF(tbl_transaction[[#This Row],[Type]]="Inbound",VLOOKUP(tbl_transaction[[#This Row],[Reference Number]],barang_masuk[],6,FALSE),IF(tbl_transaction[[#This Row],[Type]]="Outbound",VLOOKUP(tbl_transaction[[#This Row],[Reference Number]],barang_keluar[],6,FALSE),""))</f>
        <v>50</v>
      </c>
      <c r="G821" t="str">
        <f>IF(tbl_transaction[[#This Row],[Type]]="Inbound",VLOOKUP(tbl_transaction[[#This Row],[Reference Number]],barang_masuk[],7,FALSE),IF(tbl_transaction[[#This Row],[Type]]="Outbound",VLOOKUP(tbl_transaction[[#This Row],[Reference Number]],barang_keluar[],7,FALSE),""))</f>
        <v>Pack</v>
      </c>
      <c r="H821" t="str">
        <f>IF(tbl_transaction[[#This Row],[Type]]="Inbound",VLOOKUP(tbl_transaction[[#This Row],[Reference Number]],barang_masuk[],3,FALSE),IF(tbl_transaction[[#This Row],[Type]]="Outbound",VLOOKUP(tbl_transaction[[#This Row],[Reference Number]],barang_keluar[],3,FALSE),""))</f>
        <v>PT Supplier 27</v>
      </c>
      <c r="I821" t="str">
        <f>IF(D821='Kartu Stok'!$B$2,COUNTIF($D$3:D821,'Kartu Stok'!$B$2),"")</f>
        <v/>
      </c>
      <c r="L821"/>
    </row>
    <row r="822" spans="1:12" ht="14.5" x14ac:dyDescent="0.35">
      <c r="A822" s="2" t="s">
        <v>1299</v>
      </c>
      <c r="B822" s="5">
        <f>IF(LEFT(tbl_transaction[[#This Row],[Reference Number]],2)="GR",VLOOKUP(tbl_transaction[[#This Row],[Reference Number]],barang_masuk[],2,FALSE),IF(LEFT(tbl_transaction[[#This Row],[Reference Number]],2)="DO",VLOOKUP(tbl_transaction[[#This Row],[Reference Number]],barang_keluar[],2,FALSE),""))</f>
        <v>46203</v>
      </c>
      <c r="C822" t="str">
        <f t="shared" si="12"/>
        <v>Inbound</v>
      </c>
      <c r="D822" t="str">
        <f>IF(tbl_transaction[[#This Row],[Type]]="Inbound",VLOOKUP(tbl_transaction[[#This Row],[Reference Number]],barang_masuk[],4,FALSE),IF(tbl_transaction[[#This Row],[Type]]="Outbound",VLOOKUP(tbl_transaction[[#This Row],[Reference Number]],barang_keluar[],4,FALSE),""))</f>
        <v>BEV032</v>
      </c>
      <c r="E822" t="str">
        <f>IF(tbl_transaction[[#This Row],[Type]]="Inbound",VLOOKUP(tbl_transaction[[#This Row],[Reference Number]],barang_masuk[],5,FALSE),IF(tbl_transaction[[#This Row],[Type]]="Outbound",VLOOKUP(tbl_transaction[[#This Row],[Reference Number]],barang_keluar[],5,FALSE),""))</f>
        <v>Aqua Beverage Variant 32</v>
      </c>
      <c r="F822">
        <f>IF(tbl_transaction[[#This Row],[Type]]="Inbound",VLOOKUP(tbl_transaction[[#This Row],[Reference Number]],barang_masuk[],6,FALSE),IF(tbl_transaction[[#This Row],[Type]]="Outbound",VLOOKUP(tbl_transaction[[#This Row],[Reference Number]],barang_keluar[],6,FALSE),""))</f>
        <v>40</v>
      </c>
      <c r="G822" t="str">
        <f>IF(tbl_transaction[[#This Row],[Type]]="Inbound",VLOOKUP(tbl_transaction[[#This Row],[Reference Number]],barang_masuk[],7,FALSE),IF(tbl_transaction[[#This Row],[Type]]="Outbound",VLOOKUP(tbl_transaction[[#This Row],[Reference Number]],barang_keluar[],7,FALSE),""))</f>
        <v>Bottle</v>
      </c>
      <c r="H822" t="str">
        <f>IF(tbl_transaction[[#This Row],[Type]]="Inbound",VLOOKUP(tbl_transaction[[#This Row],[Reference Number]],barang_masuk[],3,FALSE),IF(tbl_transaction[[#This Row],[Type]]="Outbound",VLOOKUP(tbl_transaction[[#This Row],[Reference Number]],barang_keluar[],3,FALSE),""))</f>
        <v>PT Supplier 17</v>
      </c>
      <c r="I822" t="str">
        <f>IF(D822='Kartu Stok'!$B$2,COUNTIF($D$3:D822,'Kartu Stok'!$B$2),"")</f>
        <v/>
      </c>
      <c r="L822"/>
    </row>
    <row r="823" spans="1:12" ht="14.5" x14ac:dyDescent="0.35">
      <c r="A823" s="2" t="s">
        <v>1300</v>
      </c>
      <c r="B823" s="5">
        <f>IF(LEFT(tbl_transaction[[#This Row],[Reference Number]],2)="GR",VLOOKUP(tbl_transaction[[#This Row],[Reference Number]],barang_masuk[],2,FALSE),IF(LEFT(tbl_transaction[[#This Row],[Reference Number]],2)="DO",VLOOKUP(tbl_transaction[[#This Row],[Reference Number]],barang_keluar[],2,FALSE),""))</f>
        <v>46127</v>
      </c>
      <c r="C823" t="str">
        <f t="shared" si="12"/>
        <v>Inbound</v>
      </c>
      <c r="D823" t="str">
        <f>IF(tbl_transaction[[#This Row],[Type]]="Inbound",VLOOKUP(tbl_transaction[[#This Row],[Reference Number]],barang_masuk[],4,FALSE),IF(tbl_transaction[[#This Row],[Type]]="Outbound",VLOOKUP(tbl_transaction[[#This Row],[Reference Number]],barang_keluar[],4,FALSE),""))</f>
        <v>PER019</v>
      </c>
      <c r="E823" t="str">
        <f>IF(tbl_transaction[[#This Row],[Type]]="Inbound",VLOOKUP(tbl_transaction[[#This Row],[Reference Number]],barang_masuk[],5,FALSE),IF(tbl_transaction[[#This Row],[Type]]="Outbound",VLOOKUP(tbl_transaction[[#This Row],[Reference Number]],barang_keluar[],5,FALSE),""))</f>
        <v>Sunsilk Personal Care Variant 19</v>
      </c>
      <c r="F823">
        <f>IF(tbl_transaction[[#This Row],[Type]]="Inbound",VLOOKUP(tbl_transaction[[#This Row],[Reference Number]],barang_masuk[],6,FALSE),IF(tbl_transaction[[#This Row],[Type]]="Outbound",VLOOKUP(tbl_transaction[[#This Row],[Reference Number]],barang_keluar[],6,FALSE),""))</f>
        <v>50</v>
      </c>
      <c r="G823" t="str">
        <f>IF(tbl_transaction[[#This Row],[Type]]="Inbound",VLOOKUP(tbl_transaction[[#This Row],[Reference Number]],barang_masuk[],7,FALSE),IF(tbl_transaction[[#This Row],[Type]]="Outbound",VLOOKUP(tbl_transaction[[#This Row],[Reference Number]],barang_keluar[],7,FALSE),""))</f>
        <v>Bottle</v>
      </c>
      <c r="H823" t="str">
        <f>IF(tbl_transaction[[#This Row],[Type]]="Inbound",VLOOKUP(tbl_transaction[[#This Row],[Reference Number]],barang_masuk[],3,FALSE),IF(tbl_transaction[[#This Row],[Type]]="Outbound",VLOOKUP(tbl_transaction[[#This Row],[Reference Number]],barang_keluar[],3,FALSE),""))</f>
        <v>PT Supplier 26</v>
      </c>
      <c r="I823" t="str">
        <f>IF(D823='Kartu Stok'!$B$2,COUNTIF($D$3:D823,'Kartu Stok'!$B$2),"")</f>
        <v/>
      </c>
      <c r="L823"/>
    </row>
    <row r="824" spans="1:12" ht="14.5" x14ac:dyDescent="0.35">
      <c r="A824" s="2" t="s">
        <v>1301</v>
      </c>
      <c r="B824" s="5">
        <f>IF(LEFT(tbl_transaction[[#This Row],[Reference Number]],2)="GR",VLOOKUP(tbl_transaction[[#This Row],[Reference Number]],barang_masuk[],2,FALSE),IF(LEFT(tbl_transaction[[#This Row],[Reference Number]],2)="DO",VLOOKUP(tbl_transaction[[#This Row],[Reference Number]],barang_keluar[],2,FALSE),""))</f>
        <v>46189</v>
      </c>
      <c r="C824" t="str">
        <f t="shared" si="12"/>
        <v>Inbound</v>
      </c>
      <c r="D824" t="str">
        <f>IF(tbl_transaction[[#This Row],[Type]]="Inbound",VLOOKUP(tbl_transaction[[#This Row],[Reference Number]],barang_masuk[],4,FALSE),IF(tbl_transaction[[#This Row],[Type]]="Outbound",VLOOKUP(tbl_transaction[[#This Row],[Reference Number]],barang_keluar[],4,FALSE),""))</f>
        <v>HOM018</v>
      </c>
      <c r="E824" t="str">
        <f>IF(tbl_transaction[[#This Row],[Type]]="Inbound",VLOOKUP(tbl_transaction[[#This Row],[Reference Number]],barang_masuk[],5,FALSE),IF(tbl_transaction[[#This Row],[Type]]="Outbound",VLOOKUP(tbl_transaction[[#This Row],[Reference Number]],barang_keluar[],5,FALSE),""))</f>
        <v>Molto Home Care Variant 18</v>
      </c>
      <c r="F824">
        <f>IF(tbl_transaction[[#This Row],[Type]]="Inbound",VLOOKUP(tbl_transaction[[#This Row],[Reference Number]],barang_masuk[],6,FALSE),IF(tbl_transaction[[#This Row],[Type]]="Outbound",VLOOKUP(tbl_transaction[[#This Row],[Reference Number]],barang_keluar[],6,FALSE),""))</f>
        <v>200</v>
      </c>
      <c r="G824" t="str">
        <f>IF(tbl_transaction[[#This Row],[Type]]="Inbound",VLOOKUP(tbl_transaction[[#This Row],[Reference Number]],barang_masuk[],7,FALSE),IF(tbl_transaction[[#This Row],[Type]]="Outbound",VLOOKUP(tbl_transaction[[#This Row],[Reference Number]],barang_keluar[],7,FALSE),""))</f>
        <v>Pack</v>
      </c>
      <c r="H824" t="str">
        <f>IF(tbl_transaction[[#This Row],[Type]]="Inbound",VLOOKUP(tbl_transaction[[#This Row],[Reference Number]],barang_masuk[],3,FALSE),IF(tbl_transaction[[#This Row],[Type]]="Outbound",VLOOKUP(tbl_transaction[[#This Row],[Reference Number]],barang_keluar[],3,FALSE),""))</f>
        <v>PT Supplier 15</v>
      </c>
      <c r="I824" t="str">
        <f>IF(D824='Kartu Stok'!$B$2,COUNTIF($D$3:D824,'Kartu Stok'!$B$2),"")</f>
        <v/>
      </c>
      <c r="L824"/>
    </row>
    <row r="825" spans="1:12" ht="14.5" x14ac:dyDescent="0.35">
      <c r="A825" s="2" t="s">
        <v>1302</v>
      </c>
      <c r="B825" s="5">
        <f>IF(LEFT(tbl_transaction[[#This Row],[Reference Number]],2)="GR",VLOOKUP(tbl_transaction[[#This Row],[Reference Number]],barang_masuk[],2,FALSE),IF(LEFT(tbl_transaction[[#This Row],[Reference Number]],2)="DO",VLOOKUP(tbl_transaction[[#This Row],[Reference Number]],barang_keluar[],2,FALSE),""))</f>
        <v>46128</v>
      </c>
      <c r="C825" t="str">
        <f t="shared" si="12"/>
        <v>Inbound</v>
      </c>
      <c r="D825" t="str">
        <f>IF(tbl_transaction[[#This Row],[Type]]="Inbound",VLOOKUP(tbl_transaction[[#This Row],[Reference Number]],barang_masuk[],4,FALSE),IF(tbl_transaction[[#This Row],[Type]]="Outbound",VLOOKUP(tbl_transaction[[#This Row],[Reference Number]],barang_keluar[],4,FALSE),""))</f>
        <v>SNK027</v>
      </c>
      <c r="E825" t="str">
        <f>IF(tbl_transaction[[#This Row],[Type]]="Inbound",VLOOKUP(tbl_transaction[[#This Row],[Reference Number]],barang_masuk[],5,FALSE),IF(tbl_transaction[[#This Row],[Type]]="Outbound",VLOOKUP(tbl_transaction[[#This Row],[Reference Number]],barang_keluar[],5,FALSE),""))</f>
        <v>Qtela Snack Variant 27</v>
      </c>
      <c r="F825">
        <f>IF(tbl_transaction[[#This Row],[Type]]="Inbound",VLOOKUP(tbl_transaction[[#This Row],[Reference Number]],barang_masuk[],6,FALSE),IF(tbl_transaction[[#This Row],[Type]]="Outbound",VLOOKUP(tbl_transaction[[#This Row],[Reference Number]],barang_keluar[],6,FALSE),""))</f>
        <v>50</v>
      </c>
      <c r="G825" t="str">
        <f>IF(tbl_transaction[[#This Row],[Type]]="Inbound",VLOOKUP(tbl_transaction[[#This Row],[Reference Number]],barang_masuk[],7,FALSE),IF(tbl_transaction[[#This Row],[Type]]="Outbound",VLOOKUP(tbl_transaction[[#This Row],[Reference Number]],barang_keluar[],7,FALSE),""))</f>
        <v>Pack</v>
      </c>
      <c r="H825" t="str">
        <f>IF(tbl_transaction[[#This Row],[Type]]="Inbound",VLOOKUP(tbl_transaction[[#This Row],[Reference Number]],barang_masuk[],3,FALSE),IF(tbl_transaction[[#This Row],[Type]]="Outbound",VLOOKUP(tbl_transaction[[#This Row],[Reference Number]],barang_keluar[],3,FALSE),""))</f>
        <v>PT Supplier 15</v>
      </c>
      <c r="I825" t="str">
        <f>IF(D825='Kartu Stok'!$B$2,COUNTIF($D$3:D825,'Kartu Stok'!$B$2),"")</f>
        <v/>
      </c>
      <c r="L825"/>
    </row>
    <row r="826" spans="1:12" ht="14.5" x14ac:dyDescent="0.35">
      <c r="A826" s="2" t="s">
        <v>1303</v>
      </c>
      <c r="B826" s="5">
        <f>IF(LEFT(tbl_transaction[[#This Row],[Reference Number]],2)="GR",VLOOKUP(tbl_transaction[[#This Row],[Reference Number]],barang_masuk[],2,FALSE),IF(LEFT(tbl_transaction[[#This Row],[Reference Number]],2)="DO",VLOOKUP(tbl_transaction[[#This Row],[Reference Number]],barang_keluar[],2,FALSE),""))</f>
        <v>46098</v>
      </c>
      <c r="C826" t="str">
        <f t="shared" si="12"/>
        <v>Inbound</v>
      </c>
      <c r="D826" t="str">
        <f>IF(tbl_transaction[[#This Row],[Type]]="Inbound",VLOOKUP(tbl_transaction[[#This Row],[Reference Number]],barang_masuk[],4,FALSE),IF(tbl_transaction[[#This Row],[Type]]="Outbound",VLOOKUP(tbl_transaction[[#This Row],[Reference Number]],barang_keluar[],4,FALSE),""))</f>
        <v>HOM001</v>
      </c>
      <c r="E826" t="str">
        <f>IF(tbl_transaction[[#This Row],[Type]]="Inbound",VLOOKUP(tbl_transaction[[#This Row],[Reference Number]],barang_masuk[],5,FALSE),IF(tbl_transaction[[#This Row],[Type]]="Outbound",VLOOKUP(tbl_transaction[[#This Row],[Reference Number]],barang_keluar[],5,FALSE),""))</f>
        <v>Sunlight Home Care Variant 1</v>
      </c>
      <c r="F826">
        <f>IF(tbl_transaction[[#This Row],[Type]]="Inbound",VLOOKUP(tbl_transaction[[#This Row],[Reference Number]],barang_masuk[],6,FALSE),IF(tbl_transaction[[#This Row],[Type]]="Outbound",VLOOKUP(tbl_transaction[[#This Row],[Reference Number]],barang_keluar[],6,FALSE),""))</f>
        <v>150</v>
      </c>
      <c r="G826" t="str">
        <f>IF(tbl_transaction[[#This Row],[Type]]="Inbound",VLOOKUP(tbl_transaction[[#This Row],[Reference Number]],barang_masuk[],7,FALSE),IF(tbl_transaction[[#This Row],[Type]]="Outbound",VLOOKUP(tbl_transaction[[#This Row],[Reference Number]],barang_keluar[],7,FALSE),""))</f>
        <v>Pack</v>
      </c>
      <c r="H826" t="str">
        <f>IF(tbl_transaction[[#This Row],[Type]]="Inbound",VLOOKUP(tbl_transaction[[#This Row],[Reference Number]],barang_masuk[],3,FALSE),IF(tbl_transaction[[#This Row],[Type]]="Outbound",VLOOKUP(tbl_transaction[[#This Row],[Reference Number]],barang_keluar[],3,FALSE),""))</f>
        <v>PT Supplier 03</v>
      </c>
      <c r="I826" t="str">
        <f>IF(D826='Kartu Stok'!$B$2,COUNTIF($D$3:D826,'Kartu Stok'!$B$2),"")</f>
        <v/>
      </c>
      <c r="L826"/>
    </row>
    <row r="827" spans="1:12" ht="14.5" x14ac:dyDescent="0.35">
      <c r="A827" s="2" t="s">
        <v>1304</v>
      </c>
      <c r="B827" s="5">
        <f>IF(LEFT(tbl_transaction[[#This Row],[Reference Number]],2)="GR",VLOOKUP(tbl_transaction[[#This Row],[Reference Number]],barang_masuk[],2,FALSE),IF(LEFT(tbl_transaction[[#This Row],[Reference Number]],2)="DO",VLOOKUP(tbl_transaction[[#This Row],[Reference Number]],barang_keluar[],2,FALSE),""))</f>
        <v>46153</v>
      </c>
      <c r="C827" t="str">
        <f t="shared" si="12"/>
        <v>Inbound</v>
      </c>
      <c r="D827" t="str">
        <f>IF(tbl_transaction[[#This Row],[Type]]="Inbound",VLOOKUP(tbl_transaction[[#This Row],[Reference Number]],barang_masuk[],4,FALSE),IF(tbl_transaction[[#This Row],[Type]]="Outbound",VLOOKUP(tbl_transaction[[#This Row],[Reference Number]],barang_keluar[],4,FALSE),""))</f>
        <v>BEV014</v>
      </c>
      <c r="E827" t="str">
        <f>IF(tbl_transaction[[#This Row],[Type]]="Inbound",VLOOKUP(tbl_transaction[[#This Row],[Reference Number]],barang_masuk[],5,FALSE),IF(tbl_transaction[[#This Row],[Type]]="Outbound",VLOOKUP(tbl_transaction[[#This Row],[Reference Number]],barang_keluar[],5,FALSE),""))</f>
        <v>Coca Cola Beverage Variant 14</v>
      </c>
      <c r="F827">
        <f>IF(tbl_transaction[[#This Row],[Type]]="Inbound",VLOOKUP(tbl_transaction[[#This Row],[Reference Number]],barang_masuk[],6,FALSE),IF(tbl_transaction[[#This Row],[Type]]="Outbound",VLOOKUP(tbl_transaction[[#This Row],[Reference Number]],barang_keluar[],6,FALSE),""))</f>
        <v>200</v>
      </c>
      <c r="G827" t="str">
        <f>IF(tbl_transaction[[#This Row],[Type]]="Inbound",VLOOKUP(tbl_transaction[[#This Row],[Reference Number]],barang_masuk[],7,FALSE),IF(tbl_transaction[[#This Row],[Type]]="Outbound",VLOOKUP(tbl_transaction[[#This Row],[Reference Number]],barang_keluar[],7,FALSE),""))</f>
        <v>Bottle</v>
      </c>
      <c r="H827" t="str">
        <f>IF(tbl_transaction[[#This Row],[Type]]="Inbound",VLOOKUP(tbl_transaction[[#This Row],[Reference Number]],barang_masuk[],3,FALSE),IF(tbl_transaction[[#This Row],[Type]]="Outbound",VLOOKUP(tbl_transaction[[#This Row],[Reference Number]],barang_keluar[],3,FALSE),""))</f>
        <v>PT Supplier 05</v>
      </c>
      <c r="I827" t="str">
        <f>IF(D827='Kartu Stok'!$B$2,COUNTIF($D$3:D827,'Kartu Stok'!$B$2),"")</f>
        <v/>
      </c>
      <c r="L827"/>
    </row>
    <row r="828" spans="1:12" ht="14.5" x14ac:dyDescent="0.35">
      <c r="A828" s="2" t="s">
        <v>1305</v>
      </c>
      <c r="B828" s="5">
        <f>IF(LEFT(tbl_transaction[[#This Row],[Reference Number]],2)="GR",VLOOKUP(tbl_transaction[[#This Row],[Reference Number]],barang_masuk[],2,FALSE),IF(LEFT(tbl_transaction[[#This Row],[Reference Number]],2)="DO",VLOOKUP(tbl_transaction[[#This Row],[Reference Number]],barang_keluar[],2,FALSE),""))</f>
        <v>46052</v>
      </c>
      <c r="C828" t="str">
        <f t="shared" si="12"/>
        <v>Inbound</v>
      </c>
      <c r="D828" t="str">
        <f>IF(tbl_transaction[[#This Row],[Type]]="Inbound",VLOOKUP(tbl_transaction[[#This Row],[Reference Number]],barang_masuk[],4,FALSE),IF(tbl_transaction[[#This Row],[Type]]="Outbound",VLOOKUP(tbl_transaction[[#This Row],[Reference Number]],barang_keluar[],4,FALSE),""))</f>
        <v>PER002</v>
      </c>
      <c r="E828" t="str">
        <f>IF(tbl_transaction[[#This Row],[Type]]="Inbound",VLOOKUP(tbl_transaction[[#This Row],[Reference Number]],barang_masuk[],5,FALSE),IF(tbl_transaction[[#This Row],[Type]]="Outbound",VLOOKUP(tbl_transaction[[#This Row],[Reference Number]],barang_keluar[],5,FALSE),""))</f>
        <v>Lifebuoy Personal Care Variant 2</v>
      </c>
      <c r="F828">
        <f>IF(tbl_transaction[[#This Row],[Type]]="Inbound",VLOOKUP(tbl_transaction[[#This Row],[Reference Number]],barang_masuk[],6,FALSE),IF(tbl_transaction[[#This Row],[Type]]="Outbound",VLOOKUP(tbl_transaction[[#This Row],[Reference Number]],barang_keluar[],6,FALSE),""))</f>
        <v>30</v>
      </c>
      <c r="G828" t="str">
        <f>IF(tbl_transaction[[#This Row],[Type]]="Inbound",VLOOKUP(tbl_transaction[[#This Row],[Reference Number]],barang_masuk[],7,FALSE),IF(tbl_transaction[[#This Row],[Type]]="Outbound",VLOOKUP(tbl_transaction[[#This Row],[Reference Number]],barang_keluar[],7,FALSE),""))</f>
        <v>Bottle</v>
      </c>
      <c r="H828" t="str">
        <f>IF(tbl_transaction[[#This Row],[Type]]="Inbound",VLOOKUP(tbl_transaction[[#This Row],[Reference Number]],barang_masuk[],3,FALSE),IF(tbl_transaction[[#This Row],[Type]]="Outbound",VLOOKUP(tbl_transaction[[#This Row],[Reference Number]],barang_keluar[],3,FALSE),""))</f>
        <v>PT Supplier 31</v>
      </c>
      <c r="I828" t="str">
        <f>IF(D828='Kartu Stok'!$B$2,COUNTIF($D$3:D828,'Kartu Stok'!$B$2),"")</f>
        <v/>
      </c>
      <c r="L828"/>
    </row>
    <row r="829" spans="1:12" ht="14.5" x14ac:dyDescent="0.35">
      <c r="A829" s="2" t="s">
        <v>1306</v>
      </c>
      <c r="B829" s="5">
        <f>IF(LEFT(tbl_transaction[[#This Row],[Reference Number]],2)="GR",VLOOKUP(tbl_transaction[[#This Row],[Reference Number]],barang_masuk[],2,FALSE),IF(LEFT(tbl_transaction[[#This Row],[Reference Number]],2)="DO",VLOOKUP(tbl_transaction[[#This Row],[Reference Number]],barang_keluar[],2,FALSE),""))</f>
        <v>46134</v>
      </c>
      <c r="C829" t="str">
        <f t="shared" si="12"/>
        <v>Inbound</v>
      </c>
      <c r="D829" t="str">
        <f>IF(tbl_transaction[[#This Row],[Type]]="Inbound",VLOOKUP(tbl_transaction[[#This Row],[Reference Number]],barang_masuk[],4,FALSE),IF(tbl_transaction[[#This Row],[Type]]="Outbound",VLOOKUP(tbl_transaction[[#This Row],[Reference Number]],barang_keluar[],4,FALSE),""))</f>
        <v>SNK006</v>
      </c>
      <c r="E829" t="str">
        <f>IF(tbl_transaction[[#This Row],[Type]]="Inbound",VLOOKUP(tbl_transaction[[#This Row],[Reference Number]],barang_masuk[],5,FALSE),IF(tbl_transaction[[#This Row],[Type]]="Outbound",VLOOKUP(tbl_transaction[[#This Row],[Reference Number]],barang_keluar[],5,FALSE),""))</f>
        <v>Taro Snack Variant 6</v>
      </c>
      <c r="F829">
        <f>IF(tbl_transaction[[#This Row],[Type]]="Inbound",VLOOKUP(tbl_transaction[[#This Row],[Reference Number]],barang_masuk[],6,FALSE),IF(tbl_transaction[[#This Row],[Type]]="Outbound",VLOOKUP(tbl_transaction[[#This Row],[Reference Number]],barang_keluar[],6,FALSE),""))</f>
        <v>150</v>
      </c>
      <c r="G829" t="str">
        <f>IF(tbl_transaction[[#This Row],[Type]]="Inbound",VLOOKUP(tbl_transaction[[#This Row],[Reference Number]],barang_masuk[],7,FALSE),IF(tbl_transaction[[#This Row],[Type]]="Outbound",VLOOKUP(tbl_transaction[[#This Row],[Reference Number]],barang_keluar[],7,FALSE),""))</f>
        <v>Pack</v>
      </c>
      <c r="H829" t="str">
        <f>IF(tbl_transaction[[#This Row],[Type]]="Inbound",VLOOKUP(tbl_transaction[[#This Row],[Reference Number]],barang_masuk[],3,FALSE),IF(tbl_transaction[[#This Row],[Type]]="Outbound",VLOOKUP(tbl_transaction[[#This Row],[Reference Number]],barang_keluar[],3,FALSE),""))</f>
        <v>PT Supplier 29</v>
      </c>
      <c r="I829" t="str">
        <f>IF(D829='Kartu Stok'!$B$2,COUNTIF($D$3:D829,'Kartu Stok'!$B$2),"")</f>
        <v/>
      </c>
      <c r="L829"/>
    </row>
    <row r="830" spans="1:12" ht="14.5" x14ac:dyDescent="0.35">
      <c r="A830" s="2" t="s">
        <v>1307</v>
      </c>
      <c r="B830" s="5">
        <f>IF(LEFT(tbl_transaction[[#This Row],[Reference Number]],2)="GR",VLOOKUP(tbl_transaction[[#This Row],[Reference Number]],barang_masuk[],2,FALSE),IF(LEFT(tbl_transaction[[#This Row],[Reference Number]],2)="DO",VLOOKUP(tbl_transaction[[#This Row],[Reference Number]],barang_keluar[],2,FALSE),""))</f>
        <v>46068</v>
      </c>
      <c r="C830" t="str">
        <f t="shared" si="12"/>
        <v>Inbound</v>
      </c>
      <c r="D830" t="str">
        <f>IF(tbl_transaction[[#This Row],[Type]]="Inbound",VLOOKUP(tbl_transaction[[#This Row],[Reference Number]],barang_masuk[],4,FALSE),IF(tbl_transaction[[#This Row],[Type]]="Outbound",VLOOKUP(tbl_transaction[[#This Row],[Reference Number]],barang_keluar[],4,FALSE),""))</f>
        <v>BEV014</v>
      </c>
      <c r="E830" t="str">
        <f>IF(tbl_transaction[[#This Row],[Type]]="Inbound",VLOOKUP(tbl_transaction[[#This Row],[Reference Number]],barang_masuk[],5,FALSE),IF(tbl_transaction[[#This Row],[Type]]="Outbound",VLOOKUP(tbl_transaction[[#This Row],[Reference Number]],barang_keluar[],5,FALSE),""))</f>
        <v>Coca Cola Beverage Variant 14</v>
      </c>
      <c r="F830">
        <f>IF(tbl_transaction[[#This Row],[Type]]="Inbound",VLOOKUP(tbl_transaction[[#This Row],[Reference Number]],barang_masuk[],6,FALSE),IF(tbl_transaction[[#This Row],[Type]]="Outbound",VLOOKUP(tbl_transaction[[#This Row],[Reference Number]],barang_keluar[],6,FALSE),""))</f>
        <v>30</v>
      </c>
      <c r="G830" t="str">
        <f>IF(tbl_transaction[[#This Row],[Type]]="Inbound",VLOOKUP(tbl_transaction[[#This Row],[Reference Number]],barang_masuk[],7,FALSE),IF(tbl_transaction[[#This Row],[Type]]="Outbound",VLOOKUP(tbl_transaction[[#This Row],[Reference Number]],barang_keluar[],7,FALSE),""))</f>
        <v>Bottle</v>
      </c>
      <c r="H830" t="str">
        <f>IF(tbl_transaction[[#This Row],[Type]]="Inbound",VLOOKUP(tbl_transaction[[#This Row],[Reference Number]],barang_masuk[],3,FALSE),IF(tbl_transaction[[#This Row],[Type]]="Outbound",VLOOKUP(tbl_transaction[[#This Row],[Reference Number]],barang_keluar[],3,FALSE),""))</f>
        <v>PT Supplier 05</v>
      </c>
      <c r="I830" t="str">
        <f>IF(D830='Kartu Stok'!$B$2,COUNTIF($D$3:D830,'Kartu Stok'!$B$2),"")</f>
        <v/>
      </c>
      <c r="L830"/>
    </row>
    <row r="831" spans="1:12" ht="14.5" x14ac:dyDescent="0.35">
      <c r="A831" s="2" t="s">
        <v>1308</v>
      </c>
      <c r="B831" s="5">
        <f>IF(LEFT(tbl_transaction[[#This Row],[Reference Number]],2)="GR",VLOOKUP(tbl_transaction[[#This Row],[Reference Number]],barang_masuk[],2,FALSE),IF(LEFT(tbl_transaction[[#This Row],[Reference Number]],2)="DO",VLOOKUP(tbl_transaction[[#This Row],[Reference Number]],barang_keluar[],2,FALSE),""))</f>
        <v>46110</v>
      </c>
      <c r="C831" t="str">
        <f t="shared" si="12"/>
        <v>Inbound</v>
      </c>
      <c r="D831" t="str">
        <f>IF(tbl_transaction[[#This Row],[Type]]="Inbound",VLOOKUP(tbl_transaction[[#This Row],[Reference Number]],barang_masuk[],4,FALSE),IF(tbl_transaction[[#This Row],[Type]]="Outbound",VLOOKUP(tbl_transaction[[#This Row],[Reference Number]],barang_keluar[],4,FALSE),""))</f>
        <v>BAB019</v>
      </c>
      <c r="E831" t="str">
        <f>IF(tbl_transaction[[#This Row],[Type]]="Inbound",VLOOKUP(tbl_transaction[[#This Row],[Reference Number]],barang_masuk[],5,FALSE),IF(tbl_transaction[[#This Row],[Type]]="Outbound",VLOOKUP(tbl_transaction[[#This Row],[Reference Number]],barang_keluar[],5,FALSE),""))</f>
        <v>Zwitsal Baby Care Variant 19</v>
      </c>
      <c r="F831">
        <f>IF(tbl_transaction[[#This Row],[Type]]="Inbound",VLOOKUP(tbl_transaction[[#This Row],[Reference Number]],barang_masuk[],6,FALSE),IF(tbl_transaction[[#This Row],[Type]]="Outbound",VLOOKUP(tbl_transaction[[#This Row],[Reference Number]],barang_keluar[],6,FALSE),""))</f>
        <v>60</v>
      </c>
      <c r="G831" t="str">
        <f>IF(tbl_transaction[[#This Row],[Type]]="Inbound",VLOOKUP(tbl_transaction[[#This Row],[Reference Number]],barang_masuk[],7,FALSE),IF(tbl_transaction[[#This Row],[Type]]="Outbound",VLOOKUP(tbl_transaction[[#This Row],[Reference Number]],barang_keluar[],7,FALSE),""))</f>
        <v>Pack</v>
      </c>
      <c r="H831" t="str">
        <f>IF(tbl_transaction[[#This Row],[Type]]="Inbound",VLOOKUP(tbl_transaction[[#This Row],[Reference Number]],barang_masuk[],3,FALSE),IF(tbl_transaction[[#This Row],[Type]]="Outbound",VLOOKUP(tbl_transaction[[#This Row],[Reference Number]],barang_keluar[],3,FALSE),""))</f>
        <v>PT Supplier 02</v>
      </c>
      <c r="I831" t="str">
        <f>IF(D831='Kartu Stok'!$B$2,COUNTIF($D$3:D831,'Kartu Stok'!$B$2),"")</f>
        <v/>
      </c>
      <c r="L831"/>
    </row>
    <row r="832" spans="1:12" ht="14.5" x14ac:dyDescent="0.35">
      <c r="A832" s="2" t="s">
        <v>1309</v>
      </c>
      <c r="B832" s="5">
        <f>IF(LEFT(tbl_transaction[[#This Row],[Reference Number]],2)="GR",VLOOKUP(tbl_transaction[[#This Row],[Reference Number]],barang_masuk[],2,FALSE),IF(LEFT(tbl_transaction[[#This Row],[Reference Number]],2)="DO",VLOOKUP(tbl_transaction[[#This Row],[Reference Number]],barang_keluar[],2,FALSE),""))</f>
        <v>46072</v>
      </c>
      <c r="C832" t="str">
        <f t="shared" si="12"/>
        <v>Inbound</v>
      </c>
      <c r="D832" t="str">
        <f>IF(tbl_transaction[[#This Row],[Type]]="Inbound",VLOOKUP(tbl_transaction[[#This Row],[Reference Number]],barang_masuk[],4,FALSE),IF(tbl_transaction[[#This Row],[Type]]="Outbound",VLOOKUP(tbl_transaction[[#This Row],[Reference Number]],barang_keluar[],4,FALSE),""))</f>
        <v>BEV035</v>
      </c>
      <c r="E832" t="str">
        <f>IF(tbl_transaction[[#This Row],[Type]]="Inbound",VLOOKUP(tbl_transaction[[#This Row],[Reference Number]],barang_masuk[],5,FALSE),IF(tbl_transaction[[#This Row],[Type]]="Outbound",VLOOKUP(tbl_transaction[[#This Row],[Reference Number]],barang_keluar[],5,FALSE),""))</f>
        <v>Sosro Beverage Variant 35</v>
      </c>
      <c r="F832">
        <f>IF(tbl_transaction[[#This Row],[Type]]="Inbound",VLOOKUP(tbl_transaction[[#This Row],[Reference Number]],barang_masuk[],6,FALSE),IF(tbl_transaction[[#This Row],[Type]]="Outbound",VLOOKUP(tbl_transaction[[#This Row],[Reference Number]],barang_keluar[],6,FALSE),""))</f>
        <v>100</v>
      </c>
      <c r="G832" t="str">
        <f>IF(tbl_transaction[[#This Row],[Type]]="Inbound",VLOOKUP(tbl_transaction[[#This Row],[Reference Number]],barang_masuk[],7,FALSE),IF(tbl_transaction[[#This Row],[Type]]="Outbound",VLOOKUP(tbl_transaction[[#This Row],[Reference Number]],barang_keluar[],7,FALSE),""))</f>
        <v>Bottle</v>
      </c>
      <c r="H832" t="str">
        <f>IF(tbl_transaction[[#This Row],[Type]]="Inbound",VLOOKUP(tbl_transaction[[#This Row],[Reference Number]],barang_masuk[],3,FALSE),IF(tbl_transaction[[#This Row],[Type]]="Outbound",VLOOKUP(tbl_transaction[[#This Row],[Reference Number]],barang_keluar[],3,FALSE),""))</f>
        <v>PT Supplier 12</v>
      </c>
      <c r="I832" t="str">
        <f>IF(D832='Kartu Stok'!$B$2,COUNTIF($D$3:D832,'Kartu Stok'!$B$2),"")</f>
        <v/>
      </c>
      <c r="L832"/>
    </row>
    <row r="833" spans="1:12" ht="14.5" x14ac:dyDescent="0.35">
      <c r="A833" s="2" t="s">
        <v>1310</v>
      </c>
      <c r="B833" s="5">
        <f>IF(LEFT(tbl_transaction[[#This Row],[Reference Number]],2)="GR",VLOOKUP(tbl_transaction[[#This Row],[Reference Number]],barang_masuk[],2,FALSE),IF(LEFT(tbl_transaction[[#This Row],[Reference Number]],2)="DO",VLOOKUP(tbl_transaction[[#This Row],[Reference Number]],barang_keluar[],2,FALSE),""))</f>
        <v>46174</v>
      </c>
      <c r="C833" t="str">
        <f t="shared" si="12"/>
        <v>Inbound</v>
      </c>
      <c r="D833" t="str">
        <f>IF(tbl_transaction[[#This Row],[Type]]="Inbound",VLOOKUP(tbl_transaction[[#This Row],[Reference Number]],barang_masuk[],4,FALSE),IF(tbl_transaction[[#This Row],[Type]]="Outbound",VLOOKUP(tbl_transaction[[#This Row],[Reference Number]],barang_keluar[],4,FALSE),""))</f>
        <v>BAB006</v>
      </c>
      <c r="E833" t="str">
        <f>IF(tbl_transaction[[#This Row],[Type]]="Inbound",VLOOKUP(tbl_transaction[[#This Row],[Reference Number]],barang_masuk[],5,FALSE),IF(tbl_transaction[[#This Row],[Type]]="Outbound",VLOOKUP(tbl_transaction[[#This Row],[Reference Number]],barang_keluar[],5,FALSE),""))</f>
        <v>Zwitsal Baby Care Variant 6</v>
      </c>
      <c r="F833">
        <f>IF(tbl_transaction[[#This Row],[Type]]="Inbound",VLOOKUP(tbl_transaction[[#This Row],[Reference Number]],barang_masuk[],6,FALSE),IF(tbl_transaction[[#This Row],[Type]]="Outbound",VLOOKUP(tbl_transaction[[#This Row],[Reference Number]],barang_keluar[],6,FALSE),""))</f>
        <v>200</v>
      </c>
      <c r="G833" t="str">
        <f>IF(tbl_transaction[[#This Row],[Type]]="Inbound",VLOOKUP(tbl_transaction[[#This Row],[Reference Number]],barang_masuk[],7,FALSE),IF(tbl_transaction[[#This Row],[Type]]="Outbound",VLOOKUP(tbl_transaction[[#This Row],[Reference Number]],barang_keluar[],7,FALSE),""))</f>
        <v>Pack</v>
      </c>
      <c r="H833" t="str">
        <f>IF(tbl_transaction[[#This Row],[Type]]="Inbound",VLOOKUP(tbl_transaction[[#This Row],[Reference Number]],barang_masuk[],3,FALSE),IF(tbl_transaction[[#This Row],[Type]]="Outbound",VLOOKUP(tbl_transaction[[#This Row],[Reference Number]],barang_keluar[],3,FALSE),""))</f>
        <v>PT Supplier 23</v>
      </c>
      <c r="I833" t="str">
        <f>IF(D833='Kartu Stok'!$B$2,COUNTIF($D$3:D833,'Kartu Stok'!$B$2),"")</f>
        <v/>
      </c>
      <c r="L833"/>
    </row>
    <row r="834" spans="1:12" ht="14.5" x14ac:dyDescent="0.35">
      <c r="A834" s="2" t="s">
        <v>1311</v>
      </c>
      <c r="B834" s="5">
        <f>IF(LEFT(tbl_transaction[[#This Row],[Reference Number]],2)="GR",VLOOKUP(tbl_transaction[[#This Row],[Reference Number]],barang_masuk[],2,FALSE),IF(LEFT(tbl_transaction[[#This Row],[Reference Number]],2)="DO",VLOOKUP(tbl_transaction[[#This Row],[Reference Number]],barang_keluar[],2,FALSE),""))</f>
        <v>46031</v>
      </c>
      <c r="C834" t="str">
        <f t="shared" si="12"/>
        <v>Inbound</v>
      </c>
      <c r="D834" t="str">
        <f>IF(tbl_transaction[[#This Row],[Type]]="Inbound",VLOOKUP(tbl_transaction[[#This Row],[Reference Number]],barang_masuk[],4,FALSE),IF(tbl_transaction[[#This Row],[Type]]="Outbound",VLOOKUP(tbl_transaction[[#This Row],[Reference Number]],barang_keluar[],4,FALSE),""))</f>
        <v>PER011</v>
      </c>
      <c r="E834" t="str">
        <f>IF(tbl_transaction[[#This Row],[Type]]="Inbound",VLOOKUP(tbl_transaction[[#This Row],[Reference Number]],barang_masuk[],5,FALSE),IF(tbl_transaction[[#This Row],[Type]]="Outbound",VLOOKUP(tbl_transaction[[#This Row],[Reference Number]],barang_keluar[],5,FALSE),""))</f>
        <v>Pepsodent Personal Care Variant 11</v>
      </c>
      <c r="F834">
        <f>IF(tbl_transaction[[#This Row],[Type]]="Inbound",VLOOKUP(tbl_transaction[[#This Row],[Reference Number]],barang_masuk[],6,FALSE),IF(tbl_transaction[[#This Row],[Type]]="Outbound",VLOOKUP(tbl_transaction[[#This Row],[Reference Number]],barang_keluar[],6,FALSE),""))</f>
        <v>30</v>
      </c>
      <c r="G834" t="str">
        <f>IF(tbl_transaction[[#This Row],[Type]]="Inbound",VLOOKUP(tbl_transaction[[#This Row],[Reference Number]],barang_masuk[],7,FALSE),IF(tbl_transaction[[#This Row],[Type]]="Outbound",VLOOKUP(tbl_transaction[[#This Row],[Reference Number]],barang_keluar[],7,FALSE),""))</f>
        <v>Bottle</v>
      </c>
      <c r="H834" t="str">
        <f>IF(tbl_transaction[[#This Row],[Type]]="Inbound",VLOOKUP(tbl_transaction[[#This Row],[Reference Number]],barang_masuk[],3,FALSE),IF(tbl_transaction[[#This Row],[Type]]="Outbound",VLOOKUP(tbl_transaction[[#This Row],[Reference Number]],barang_keluar[],3,FALSE),""))</f>
        <v>PT Supplier 15</v>
      </c>
      <c r="I834" t="str">
        <f>IF(D834='Kartu Stok'!$B$2,COUNTIF($D$3:D834,'Kartu Stok'!$B$2),"")</f>
        <v/>
      </c>
      <c r="L834"/>
    </row>
    <row r="835" spans="1:12" ht="14.5" x14ac:dyDescent="0.35">
      <c r="A835" s="2" t="s">
        <v>1312</v>
      </c>
      <c r="B835" s="5">
        <f>IF(LEFT(tbl_transaction[[#This Row],[Reference Number]],2)="GR",VLOOKUP(tbl_transaction[[#This Row],[Reference Number]],barang_masuk[],2,FALSE),IF(LEFT(tbl_transaction[[#This Row],[Reference Number]],2)="DO",VLOOKUP(tbl_transaction[[#This Row],[Reference Number]],barang_keluar[],2,FALSE),""))</f>
        <v>46089</v>
      </c>
      <c r="C835" t="str">
        <f t="shared" ref="C835:C898" si="13">IF(LEFT(A835,2)="GR","Inbound",IF(LEFT(A835,2)="DO","Outbound",""))</f>
        <v>Inbound</v>
      </c>
      <c r="D835" t="str">
        <f>IF(tbl_transaction[[#This Row],[Type]]="Inbound",VLOOKUP(tbl_transaction[[#This Row],[Reference Number]],barang_masuk[],4,FALSE),IF(tbl_transaction[[#This Row],[Type]]="Outbound",VLOOKUP(tbl_transaction[[#This Row],[Reference Number]],barang_keluar[],4,FALSE),""))</f>
        <v>HOM004</v>
      </c>
      <c r="E835" t="str">
        <f>IF(tbl_transaction[[#This Row],[Type]]="Inbound",VLOOKUP(tbl_transaction[[#This Row],[Reference Number]],barang_masuk[],5,FALSE),IF(tbl_transaction[[#This Row],[Type]]="Outbound",VLOOKUP(tbl_transaction[[#This Row],[Reference Number]],barang_keluar[],5,FALSE),""))</f>
        <v>Molto Home Care Variant 4</v>
      </c>
      <c r="F835">
        <f>IF(tbl_transaction[[#This Row],[Type]]="Inbound",VLOOKUP(tbl_transaction[[#This Row],[Reference Number]],barang_masuk[],6,FALSE),IF(tbl_transaction[[#This Row],[Type]]="Outbound",VLOOKUP(tbl_transaction[[#This Row],[Reference Number]],barang_keluar[],6,FALSE),""))</f>
        <v>50</v>
      </c>
      <c r="G835" t="str">
        <f>IF(tbl_transaction[[#This Row],[Type]]="Inbound",VLOOKUP(tbl_transaction[[#This Row],[Reference Number]],barang_masuk[],7,FALSE),IF(tbl_transaction[[#This Row],[Type]]="Outbound",VLOOKUP(tbl_transaction[[#This Row],[Reference Number]],barang_keluar[],7,FALSE),""))</f>
        <v>Pack</v>
      </c>
      <c r="H835" t="str">
        <f>IF(tbl_transaction[[#This Row],[Type]]="Inbound",VLOOKUP(tbl_transaction[[#This Row],[Reference Number]],barang_masuk[],3,FALSE),IF(tbl_transaction[[#This Row],[Type]]="Outbound",VLOOKUP(tbl_transaction[[#This Row],[Reference Number]],barang_keluar[],3,FALSE),""))</f>
        <v>PT Supplier 11</v>
      </c>
      <c r="I835" t="str">
        <f>IF(D835='Kartu Stok'!$B$2,COUNTIF($D$3:D835,'Kartu Stok'!$B$2),"")</f>
        <v/>
      </c>
      <c r="L835"/>
    </row>
    <row r="836" spans="1:12" ht="14.5" x14ac:dyDescent="0.35">
      <c r="A836" s="2" t="s">
        <v>1313</v>
      </c>
      <c r="B836" s="5">
        <f>IF(LEFT(tbl_transaction[[#This Row],[Reference Number]],2)="GR",VLOOKUP(tbl_transaction[[#This Row],[Reference Number]],barang_masuk[],2,FALSE),IF(LEFT(tbl_transaction[[#This Row],[Reference Number]],2)="DO",VLOOKUP(tbl_transaction[[#This Row],[Reference Number]],barang_keluar[],2,FALSE),""))</f>
        <v>46059</v>
      </c>
      <c r="C836" t="str">
        <f t="shared" si="13"/>
        <v>Inbound</v>
      </c>
      <c r="D836" t="str">
        <f>IF(tbl_transaction[[#This Row],[Type]]="Inbound",VLOOKUP(tbl_transaction[[#This Row],[Reference Number]],barang_masuk[],4,FALSE),IF(tbl_transaction[[#This Row],[Type]]="Outbound",VLOOKUP(tbl_transaction[[#This Row],[Reference Number]],barang_keluar[],4,FALSE),""))</f>
        <v>DAR004</v>
      </c>
      <c r="E836" t="str">
        <f>IF(tbl_transaction[[#This Row],[Type]]="Inbound",VLOOKUP(tbl_transaction[[#This Row],[Reference Number]],barang_masuk[],5,FALSE),IF(tbl_transaction[[#This Row],[Type]]="Outbound",VLOOKUP(tbl_transaction[[#This Row],[Reference Number]],barang_keluar[],5,FALSE),""))</f>
        <v>Ultra Milk Dairy Variant 4</v>
      </c>
      <c r="F836">
        <f>IF(tbl_transaction[[#This Row],[Type]]="Inbound",VLOOKUP(tbl_transaction[[#This Row],[Reference Number]],barang_masuk[],6,FALSE),IF(tbl_transaction[[#This Row],[Type]]="Outbound",VLOOKUP(tbl_transaction[[#This Row],[Reference Number]],barang_keluar[],6,FALSE),""))</f>
        <v>80</v>
      </c>
      <c r="G836" t="str">
        <f>IF(tbl_transaction[[#This Row],[Type]]="Inbound",VLOOKUP(tbl_transaction[[#This Row],[Reference Number]],barang_masuk[],7,FALSE),IF(tbl_transaction[[#This Row],[Type]]="Outbound",VLOOKUP(tbl_transaction[[#This Row],[Reference Number]],barang_keluar[],7,FALSE),""))</f>
        <v>Box</v>
      </c>
      <c r="H836" t="str">
        <f>IF(tbl_transaction[[#This Row],[Type]]="Inbound",VLOOKUP(tbl_transaction[[#This Row],[Reference Number]],barang_masuk[],3,FALSE),IF(tbl_transaction[[#This Row],[Type]]="Outbound",VLOOKUP(tbl_transaction[[#This Row],[Reference Number]],barang_keluar[],3,FALSE),""))</f>
        <v>PT Supplier 32</v>
      </c>
      <c r="I836" t="str">
        <f>IF(D836='Kartu Stok'!$B$2,COUNTIF($D$3:D836,'Kartu Stok'!$B$2),"")</f>
        <v/>
      </c>
      <c r="L836"/>
    </row>
    <row r="837" spans="1:12" ht="14.5" x14ac:dyDescent="0.35">
      <c r="A837" s="2" t="s">
        <v>1314</v>
      </c>
      <c r="B837" s="5">
        <f>IF(LEFT(tbl_transaction[[#This Row],[Reference Number]],2)="GR",VLOOKUP(tbl_transaction[[#This Row],[Reference Number]],barang_masuk[],2,FALSE),IF(LEFT(tbl_transaction[[#This Row],[Reference Number]],2)="DO",VLOOKUP(tbl_transaction[[#This Row],[Reference Number]],barang_keluar[],2,FALSE),""))</f>
        <v>46133</v>
      </c>
      <c r="C837" t="str">
        <f t="shared" si="13"/>
        <v>Inbound</v>
      </c>
      <c r="D837" t="str">
        <f>IF(tbl_transaction[[#This Row],[Type]]="Inbound",VLOOKUP(tbl_transaction[[#This Row],[Reference Number]],barang_masuk[],4,FALSE),IF(tbl_transaction[[#This Row],[Type]]="Outbound",VLOOKUP(tbl_transaction[[#This Row],[Reference Number]],barang_keluar[],4,FALSE),""))</f>
        <v>BEV040</v>
      </c>
      <c r="E837" t="str">
        <f>IF(tbl_transaction[[#This Row],[Type]]="Inbound",VLOOKUP(tbl_transaction[[#This Row],[Reference Number]],barang_masuk[],5,FALSE),IF(tbl_transaction[[#This Row],[Type]]="Outbound",VLOOKUP(tbl_transaction[[#This Row],[Reference Number]],barang_keluar[],5,FALSE),""))</f>
        <v>Aqua Beverage Variant 40</v>
      </c>
      <c r="F837">
        <f>IF(tbl_transaction[[#This Row],[Type]]="Inbound",VLOOKUP(tbl_transaction[[#This Row],[Reference Number]],barang_masuk[],6,FALSE),IF(tbl_transaction[[#This Row],[Type]]="Outbound",VLOOKUP(tbl_transaction[[#This Row],[Reference Number]],barang_keluar[],6,FALSE),""))</f>
        <v>150</v>
      </c>
      <c r="G837" t="str">
        <f>IF(tbl_transaction[[#This Row],[Type]]="Inbound",VLOOKUP(tbl_transaction[[#This Row],[Reference Number]],barang_masuk[],7,FALSE),IF(tbl_transaction[[#This Row],[Type]]="Outbound",VLOOKUP(tbl_transaction[[#This Row],[Reference Number]],barang_keluar[],7,FALSE),""))</f>
        <v>Bottle</v>
      </c>
      <c r="H837" t="str">
        <f>IF(tbl_transaction[[#This Row],[Type]]="Inbound",VLOOKUP(tbl_transaction[[#This Row],[Reference Number]],barang_masuk[],3,FALSE),IF(tbl_transaction[[#This Row],[Type]]="Outbound",VLOOKUP(tbl_transaction[[#This Row],[Reference Number]],barang_keluar[],3,FALSE),""))</f>
        <v>PT Supplier 19</v>
      </c>
      <c r="I837" t="str">
        <f>IF(D837='Kartu Stok'!$B$2,COUNTIF($D$3:D837,'Kartu Stok'!$B$2),"")</f>
        <v/>
      </c>
      <c r="L837"/>
    </row>
    <row r="838" spans="1:12" ht="14.5" x14ac:dyDescent="0.35">
      <c r="A838" s="2" t="s">
        <v>1315</v>
      </c>
      <c r="B838" s="5">
        <f>IF(LEFT(tbl_transaction[[#This Row],[Reference Number]],2)="GR",VLOOKUP(tbl_transaction[[#This Row],[Reference Number]],barang_masuk[],2,FALSE),IF(LEFT(tbl_transaction[[#This Row],[Reference Number]],2)="DO",VLOOKUP(tbl_transaction[[#This Row],[Reference Number]],barang_keluar[],2,FALSE),""))</f>
        <v>46202</v>
      </c>
      <c r="C838" t="str">
        <f t="shared" si="13"/>
        <v>Inbound</v>
      </c>
      <c r="D838" t="str">
        <f>IF(tbl_transaction[[#This Row],[Type]]="Inbound",VLOOKUP(tbl_transaction[[#This Row],[Reference Number]],barang_masuk[],4,FALSE),IF(tbl_transaction[[#This Row],[Type]]="Outbound",VLOOKUP(tbl_transaction[[#This Row],[Reference Number]],barang_keluar[],4,FALSE),""))</f>
        <v>BEV028</v>
      </c>
      <c r="E838" t="str">
        <f>IF(tbl_transaction[[#This Row],[Type]]="Inbound",VLOOKUP(tbl_transaction[[#This Row],[Reference Number]],barang_masuk[],5,FALSE),IF(tbl_transaction[[#This Row],[Type]]="Outbound",VLOOKUP(tbl_transaction[[#This Row],[Reference Number]],barang_keluar[],5,FALSE),""))</f>
        <v>Pocari Beverage Variant 28</v>
      </c>
      <c r="F838">
        <f>IF(tbl_transaction[[#This Row],[Type]]="Inbound",VLOOKUP(tbl_transaction[[#This Row],[Reference Number]],barang_masuk[],6,FALSE),IF(tbl_transaction[[#This Row],[Type]]="Outbound",VLOOKUP(tbl_transaction[[#This Row],[Reference Number]],barang_keluar[],6,FALSE),""))</f>
        <v>150</v>
      </c>
      <c r="G838" t="str">
        <f>IF(tbl_transaction[[#This Row],[Type]]="Inbound",VLOOKUP(tbl_transaction[[#This Row],[Reference Number]],barang_masuk[],7,FALSE),IF(tbl_transaction[[#This Row],[Type]]="Outbound",VLOOKUP(tbl_transaction[[#This Row],[Reference Number]],barang_keluar[],7,FALSE),""))</f>
        <v>Bottle</v>
      </c>
      <c r="H838" t="str">
        <f>IF(tbl_transaction[[#This Row],[Type]]="Inbound",VLOOKUP(tbl_transaction[[#This Row],[Reference Number]],barang_masuk[],3,FALSE),IF(tbl_transaction[[#This Row],[Type]]="Outbound",VLOOKUP(tbl_transaction[[#This Row],[Reference Number]],barang_keluar[],3,FALSE),""))</f>
        <v>PT Supplier 05</v>
      </c>
      <c r="I838" t="str">
        <f>IF(D838='Kartu Stok'!$B$2,COUNTIF($D$3:D838,'Kartu Stok'!$B$2),"")</f>
        <v/>
      </c>
      <c r="L838"/>
    </row>
    <row r="839" spans="1:12" ht="14.5" x14ac:dyDescent="0.35">
      <c r="A839" s="2" t="s">
        <v>1316</v>
      </c>
      <c r="B839" s="5">
        <f>IF(LEFT(tbl_transaction[[#This Row],[Reference Number]],2)="GR",VLOOKUP(tbl_transaction[[#This Row],[Reference Number]],barang_masuk[],2,FALSE),IF(LEFT(tbl_transaction[[#This Row],[Reference Number]],2)="DO",VLOOKUP(tbl_transaction[[#This Row],[Reference Number]],barang_keluar[],2,FALSE),""))</f>
        <v>46056</v>
      </c>
      <c r="C839" t="str">
        <f t="shared" si="13"/>
        <v>Inbound</v>
      </c>
      <c r="D839" t="str">
        <f>IF(tbl_transaction[[#This Row],[Type]]="Inbound",VLOOKUP(tbl_transaction[[#This Row],[Reference Number]],barang_masuk[],4,FALSE),IF(tbl_transaction[[#This Row],[Type]]="Outbound",VLOOKUP(tbl_transaction[[#This Row],[Reference Number]],barang_keluar[],4,FALSE),""))</f>
        <v>SNK032</v>
      </c>
      <c r="E839" t="str">
        <f>IF(tbl_transaction[[#This Row],[Type]]="Inbound",VLOOKUP(tbl_transaction[[#This Row],[Reference Number]],barang_masuk[],5,FALSE),IF(tbl_transaction[[#This Row],[Type]]="Outbound",VLOOKUP(tbl_transaction[[#This Row],[Reference Number]],barang_keluar[],5,FALSE),""))</f>
        <v>Qtela Snack Variant 32</v>
      </c>
      <c r="F839">
        <f>IF(tbl_transaction[[#This Row],[Type]]="Inbound",VLOOKUP(tbl_transaction[[#This Row],[Reference Number]],barang_masuk[],6,FALSE),IF(tbl_transaction[[#This Row],[Type]]="Outbound",VLOOKUP(tbl_transaction[[#This Row],[Reference Number]],barang_keluar[],6,FALSE),""))</f>
        <v>20</v>
      </c>
      <c r="G839" t="str">
        <f>IF(tbl_transaction[[#This Row],[Type]]="Inbound",VLOOKUP(tbl_transaction[[#This Row],[Reference Number]],barang_masuk[],7,FALSE),IF(tbl_transaction[[#This Row],[Type]]="Outbound",VLOOKUP(tbl_transaction[[#This Row],[Reference Number]],barang_keluar[],7,FALSE),""))</f>
        <v>Pack</v>
      </c>
      <c r="H839" t="str">
        <f>IF(tbl_transaction[[#This Row],[Type]]="Inbound",VLOOKUP(tbl_transaction[[#This Row],[Reference Number]],barang_masuk[],3,FALSE),IF(tbl_transaction[[#This Row],[Type]]="Outbound",VLOOKUP(tbl_transaction[[#This Row],[Reference Number]],barang_keluar[],3,FALSE),""))</f>
        <v>PT Supplier 32</v>
      </c>
      <c r="I839" t="str">
        <f>IF(D839='Kartu Stok'!$B$2,COUNTIF($D$3:D839,'Kartu Stok'!$B$2),"")</f>
        <v/>
      </c>
      <c r="L839"/>
    </row>
    <row r="840" spans="1:12" ht="14.5" x14ac:dyDescent="0.35">
      <c r="A840" s="2" t="s">
        <v>1317</v>
      </c>
      <c r="B840" s="5">
        <f>IF(LEFT(tbl_transaction[[#This Row],[Reference Number]],2)="GR",VLOOKUP(tbl_transaction[[#This Row],[Reference Number]],barang_masuk[],2,FALSE),IF(LEFT(tbl_transaction[[#This Row],[Reference Number]],2)="DO",VLOOKUP(tbl_transaction[[#This Row],[Reference Number]],barang_keluar[],2,FALSE),""))</f>
        <v>46065</v>
      </c>
      <c r="C840" t="str">
        <f t="shared" si="13"/>
        <v>Inbound</v>
      </c>
      <c r="D840" t="str">
        <f>IF(tbl_transaction[[#This Row],[Type]]="Inbound",VLOOKUP(tbl_transaction[[#This Row],[Reference Number]],barang_masuk[],4,FALSE),IF(tbl_transaction[[#This Row],[Type]]="Outbound",VLOOKUP(tbl_transaction[[#This Row],[Reference Number]],barang_keluar[],4,FALSE),""))</f>
        <v>PER027</v>
      </c>
      <c r="E840" t="str">
        <f>IF(tbl_transaction[[#This Row],[Type]]="Inbound",VLOOKUP(tbl_transaction[[#This Row],[Reference Number]],barang_masuk[],5,FALSE),IF(tbl_transaction[[#This Row],[Type]]="Outbound",VLOOKUP(tbl_transaction[[#This Row],[Reference Number]],barang_keluar[],5,FALSE),""))</f>
        <v>Sunsilk Personal Care Variant 27</v>
      </c>
      <c r="F840">
        <f>IF(tbl_transaction[[#This Row],[Type]]="Inbound",VLOOKUP(tbl_transaction[[#This Row],[Reference Number]],barang_masuk[],6,FALSE),IF(tbl_transaction[[#This Row],[Type]]="Outbound",VLOOKUP(tbl_transaction[[#This Row],[Reference Number]],barang_keluar[],6,FALSE),""))</f>
        <v>100</v>
      </c>
      <c r="G840" t="str">
        <f>IF(tbl_transaction[[#This Row],[Type]]="Inbound",VLOOKUP(tbl_transaction[[#This Row],[Reference Number]],barang_masuk[],7,FALSE),IF(tbl_transaction[[#This Row],[Type]]="Outbound",VLOOKUP(tbl_transaction[[#This Row],[Reference Number]],barang_keluar[],7,FALSE),""))</f>
        <v>Bottle</v>
      </c>
      <c r="H840" t="str">
        <f>IF(tbl_transaction[[#This Row],[Type]]="Inbound",VLOOKUP(tbl_transaction[[#This Row],[Reference Number]],barang_masuk[],3,FALSE),IF(tbl_transaction[[#This Row],[Type]]="Outbound",VLOOKUP(tbl_transaction[[#This Row],[Reference Number]],barang_keluar[],3,FALSE),""))</f>
        <v>PT Supplier 06</v>
      </c>
      <c r="I840" t="str">
        <f>IF(D840='Kartu Stok'!$B$2,COUNTIF($D$3:D840,'Kartu Stok'!$B$2),"")</f>
        <v/>
      </c>
      <c r="L840"/>
    </row>
    <row r="841" spans="1:12" ht="14.5" x14ac:dyDescent="0.35">
      <c r="A841" s="2" t="s">
        <v>1318</v>
      </c>
      <c r="B841" s="5">
        <f>IF(LEFT(tbl_transaction[[#This Row],[Reference Number]],2)="GR",VLOOKUP(tbl_transaction[[#This Row],[Reference Number]],barang_masuk[],2,FALSE),IF(LEFT(tbl_transaction[[#This Row],[Reference Number]],2)="DO",VLOOKUP(tbl_transaction[[#This Row],[Reference Number]],barang_keluar[],2,FALSE),""))</f>
        <v>46163</v>
      </c>
      <c r="C841" t="str">
        <f t="shared" si="13"/>
        <v>Inbound</v>
      </c>
      <c r="D841" t="str">
        <f>IF(tbl_transaction[[#This Row],[Type]]="Inbound",VLOOKUP(tbl_transaction[[#This Row],[Reference Number]],barang_masuk[],4,FALSE),IF(tbl_transaction[[#This Row],[Type]]="Outbound",VLOOKUP(tbl_transaction[[#This Row],[Reference Number]],barang_keluar[],4,FALSE),""))</f>
        <v>DAR015</v>
      </c>
      <c r="E841" t="str">
        <f>IF(tbl_transaction[[#This Row],[Type]]="Inbound",VLOOKUP(tbl_transaction[[#This Row],[Reference Number]],barang_masuk[],5,FALSE),IF(tbl_transaction[[#This Row],[Type]]="Outbound",VLOOKUP(tbl_transaction[[#This Row],[Reference Number]],barang_keluar[],5,FALSE),""))</f>
        <v>Ultra Milk Dairy Variant 15</v>
      </c>
      <c r="F841">
        <f>IF(tbl_transaction[[#This Row],[Type]]="Inbound",VLOOKUP(tbl_transaction[[#This Row],[Reference Number]],barang_masuk[],6,FALSE),IF(tbl_transaction[[#This Row],[Type]]="Outbound",VLOOKUP(tbl_transaction[[#This Row],[Reference Number]],barang_keluar[],6,FALSE),""))</f>
        <v>50</v>
      </c>
      <c r="G841" t="str">
        <f>IF(tbl_transaction[[#This Row],[Type]]="Inbound",VLOOKUP(tbl_transaction[[#This Row],[Reference Number]],barang_masuk[],7,FALSE),IF(tbl_transaction[[#This Row],[Type]]="Outbound",VLOOKUP(tbl_transaction[[#This Row],[Reference Number]],barang_keluar[],7,FALSE),""))</f>
        <v>Box</v>
      </c>
      <c r="H841" t="str">
        <f>IF(tbl_transaction[[#This Row],[Type]]="Inbound",VLOOKUP(tbl_transaction[[#This Row],[Reference Number]],barang_masuk[],3,FALSE),IF(tbl_transaction[[#This Row],[Type]]="Outbound",VLOOKUP(tbl_transaction[[#This Row],[Reference Number]],barang_keluar[],3,FALSE),""))</f>
        <v>PT Supplier 10</v>
      </c>
      <c r="I841" t="str">
        <f>IF(D841='Kartu Stok'!$B$2,COUNTIF($D$3:D841,'Kartu Stok'!$B$2),"")</f>
        <v/>
      </c>
      <c r="L841"/>
    </row>
    <row r="842" spans="1:12" ht="14.5" x14ac:dyDescent="0.35">
      <c r="A842" s="2" t="s">
        <v>1319</v>
      </c>
      <c r="B842" s="5">
        <f>IF(LEFT(tbl_transaction[[#This Row],[Reference Number]],2)="GR",VLOOKUP(tbl_transaction[[#This Row],[Reference Number]],barang_masuk[],2,FALSE),IF(LEFT(tbl_transaction[[#This Row],[Reference Number]],2)="DO",VLOOKUP(tbl_transaction[[#This Row],[Reference Number]],barang_keluar[],2,FALSE),""))</f>
        <v>46133</v>
      </c>
      <c r="C842" t="str">
        <f t="shared" si="13"/>
        <v>Inbound</v>
      </c>
      <c r="D842" t="str">
        <f>IF(tbl_transaction[[#This Row],[Type]]="Inbound",VLOOKUP(tbl_transaction[[#This Row],[Reference Number]],barang_masuk[],4,FALSE),IF(tbl_transaction[[#This Row],[Type]]="Outbound",VLOOKUP(tbl_transaction[[#This Row],[Reference Number]],barang_keluar[],4,FALSE),""))</f>
        <v>DAR009</v>
      </c>
      <c r="E842" t="str">
        <f>IF(tbl_transaction[[#This Row],[Type]]="Inbound",VLOOKUP(tbl_transaction[[#This Row],[Reference Number]],barang_masuk[],5,FALSE),IF(tbl_transaction[[#This Row],[Type]]="Outbound",VLOOKUP(tbl_transaction[[#This Row],[Reference Number]],barang_keluar[],5,FALSE),""))</f>
        <v>Indomilk Dairy Variant 9</v>
      </c>
      <c r="F842">
        <f>IF(tbl_transaction[[#This Row],[Type]]="Inbound",VLOOKUP(tbl_transaction[[#This Row],[Reference Number]],barang_masuk[],6,FALSE),IF(tbl_transaction[[#This Row],[Type]]="Outbound",VLOOKUP(tbl_transaction[[#This Row],[Reference Number]],barang_keluar[],6,FALSE),""))</f>
        <v>30</v>
      </c>
      <c r="G842" t="str">
        <f>IF(tbl_transaction[[#This Row],[Type]]="Inbound",VLOOKUP(tbl_transaction[[#This Row],[Reference Number]],barang_masuk[],7,FALSE),IF(tbl_transaction[[#This Row],[Type]]="Outbound",VLOOKUP(tbl_transaction[[#This Row],[Reference Number]],barang_keluar[],7,FALSE),""))</f>
        <v>Box</v>
      </c>
      <c r="H842" t="str">
        <f>IF(tbl_transaction[[#This Row],[Type]]="Inbound",VLOOKUP(tbl_transaction[[#This Row],[Reference Number]],barang_masuk[],3,FALSE),IF(tbl_transaction[[#This Row],[Type]]="Outbound",VLOOKUP(tbl_transaction[[#This Row],[Reference Number]],barang_keluar[],3,FALSE),""))</f>
        <v>PT Supplier 33</v>
      </c>
      <c r="I842" t="str">
        <f>IF(D842='Kartu Stok'!$B$2,COUNTIF($D$3:D842,'Kartu Stok'!$B$2),"")</f>
        <v/>
      </c>
      <c r="L842"/>
    </row>
    <row r="843" spans="1:12" ht="14.5" x14ac:dyDescent="0.35">
      <c r="A843" s="2" t="s">
        <v>1320</v>
      </c>
      <c r="B843" s="5">
        <f>IF(LEFT(tbl_transaction[[#This Row],[Reference Number]],2)="GR",VLOOKUP(tbl_transaction[[#This Row],[Reference Number]],barang_masuk[],2,FALSE),IF(LEFT(tbl_transaction[[#This Row],[Reference Number]],2)="DO",VLOOKUP(tbl_transaction[[#This Row],[Reference Number]],barang_keluar[],2,FALSE),""))</f>
        <v>46098</v>
      </c>
      <c r="C843" t="str">
        <f t="shared" si="13"/>
        <v>Inbound</v>
      </c>
      <c r="D843" t="str">
        <f>IF(tbl_transaction[[#This Row],[Type]]="Inbound",VLOOKUP(tbl_transaction[[#This Row],[Reference Number]],barang_masuk[],4,FALSE),IF(tbl_transaction[[#This Row],[Type]]="Outbound",VLOOKUP(tbl_transaction[[#This Row],[Reference Number]],barang_keluar[],4,FALSE),""))</f>
        <v>SNK011</v>
      </c>
      <c r="E843" t="str">
        <f>IF(tbl_transaction[[#This Row],[Type]]="Inbound",VLOOKUP(tbl_transaction[[#This Row],[Reference Number]],barang_masuk[],5,FALSE),IF(tbl_transaction[[#This Row],[Type]]="Outbound",VLOOKUP(tbl_transaction[[#This Row],[Reference Number]],barang_keluar[],5,FALSE),""))</f>
        <v>Qtela Snack Variant 11</v>
      </c>
      <c r="F843">
        <f>IF(tbl_transaction[[#This Row],[Type]]="Inbound",VLOOKUP(tbl_transaction[[#This Row],[Reference Number]],barang_masuk[],6,FALSE),IF(tbl_transaction[[#This Row],[Type]]="Outbound",VLOOKUP(tbl_transaction[[#This Row],[Reference Number]],barang_keluar[],6,FALSE),""))</f>
        <v>200</v>
      </c>
      <c r="G843" t="str">
        <f>IF(tbl_transaction[[#This Row],[Type]]="Inbound",VLOOKUP(tbl_transaction[[#This Row],[Reference Number]],barang_masuk[],7,FALSE),IF(tbl_transaction[[#This Row],[Type]]="Outbound",VLOOKUP(tbl_transaction[[#This Row],[Reference Number]],barang_keluar[],7,FALSE),""))</f>
        <v>Pack</v>
      </c>
      <c r="H843" t="str">
        <f>IF(tbl_transaction[[#This Row],[Type]]="Inbound",VLOOKUP(tbl_transaction[[#This Row],[Reference Number]],barang_masuk[],3,FALSE),IF(tbl_transaction[[#This Row],[Type]]="Outbound",VLOOKUP(tbl_transaction[[#This Row],[Reference Number]],barang_keluar[],3,FALSE),""))</f>
        <v>PT Supplier 24</v>
      </c>
      <c r="I843" t="str">
        <f>IF(D843='Kartu Stok'!$B$2,COUNTIF($D$3:D843,'Kartu Stok'!$B$2),"")</f>
        <v/>
      </c>
      <c r="L843"/>
    </row>
    <row r="844" spans="1:12" ht="14.5" x14ac:dyDescent="0.35">
      <c r="A844" s="2" t="s">
        <v>1321</v>
      </c>
      <c r="B844" s="5">
        <f>IF(LEFT(tbl_transaction[[#This Row],[Reference Number]],2)="GR",VLOOKUP(tbl_transaction[[#This Row],[Reference Number]],barang_masuk[],2,FALSE),IF(LEFT(tbl_transaction[[#This Row],[Reference Number]],2)="DO",VLOOKUP(tbl_transaction[[#This Row],[Reference Number]],barang_keluar[],2,FALSE),""))</f>
        <v>46154</v>
      </c>
      <c r="C844" t="str">
        <f t="shared" si="13"/>
        <v>Inbound</v>
      </c>
      <c r="D844" t="str">
        <f>IF(tbl_transaction[[#This Row],[Type]]="Inbound",VLOOKUP(tbl_transaction[[#This Row],[Reference Number]],barang_masuk[],4,FALSE),IF(tbl_transaction[[#This Row],[Type]]="Outbound",VLOOKUP(tbl_transaction[[#This Row],[Reference Number]],barang_keluar[],4,FALSE),""))</f>
        <v>HOM008</v>
      </c>
      <c r="E844" t="str">
        <f>IF(tbl_transaction[[#This Row],[Type]]="Inbound",VLOOKUP(tbl_transaction[[#This Row],[Reference Number]],barang_masuk[],5,FALSE),IF(tbl_transaction[[#This Row],[Type]]="Outbound",VLOOKUP(tbl_transaction[[#This Row],[Reference Number]],barang_keluar[],5,FALSE),""))</f>
        <v>Rinso Home Care Variant 8</v>
      </c>
      <c r="F844">
        <f>IF(tbl_transaction[[#This Row],[Type]]="Inbound",VLOOKUP(tbl_transaction[[#This Row],[Reference Number]],barang_masuk[],6,FALSE),IF(tbl_transaction[[#This Row],[Type]]="Outbound",VLOOKUP(tbl_transaction[[#This Row],[Reference Number]],barang_keluar[],6,FALSE),""))</f>
        <v>50</v>
      </c>
      <c r="G844" t="str">
        <f>IF(tbl_transaction[[#This Row],[Type]]="Inbound",VLOOKUP(tbl_transaction[[#This Row],[Reference Number]],barang_masuk[],7,FALSE),IF(tbl_transaction[[#This Row],[Type]]="Outbound",VLOOKUP(tbl_transaction[[#This Row],[Reference Number]],barang_keluar[],7,FALSE),""))</f>
        <v>Pack</v>
      </c>
      <c r="H844" t="str">
        <f>IF(tbl_transaction[[#This Row],[Type]]="Inbound",VLOOKUP(tbl_transaction[[#This Row],[Reference Number]],barang_masuk[],3,FALSE),IF(tbl_transaction[[#This Row],[Type]]="Outbound",VLOOKUP(tbl_transaction[[#This Row],[Reference Number]],barang_keluar[],3,FALSE),""))</f>
        <v>PT Supplier 19</v>
      </c>
      <c r="I844" t="str">
        <f>IF(D844='Kartu Stok'!$B$2,COUNTIF($D$3:D844,'Kartu Stok'!$B$2),"")</f>
        <v/>
      </c>
      <c r="L844"/>
    </row>
    <row r="845" spans="1:12" ht="14.5" x14ac:dyDescent="0.35">
      <c r="A845" s="2" t="s">
        <v>1322</v>
      </c>
      <c r="B845" s="5">
        <f>IF(LEFT(tbl_transaction[[#This Row],[Reference Number]],2)="GR",VLOOKUP(tbl_transaction[[#This Row],[Reference Number]],barang_masuk[],2,FALSE),IF(LEFT(tbl_transaction[[#This Row],[Reference Number]],2)="DO",VLOOKUP(tbl_transaction[[#This Row],[Reference Number]],barang_keluar[],2,FALSE),""))</f>
        <v>46080</v>
      </c>
      <c r="C845" t="str">
        <f t="shared" si="13"/>
        <v>Inbound</v>
      </c>
      <c r="D845" t="str">
        <f>IF(tbl_transaction[[#This Row],[Type]]="Inbound",VLOOKUP(tbl_transaction[[#This Row],[Reference Number]],barang_masuk[],4,FALSE),IF(tbl_transaction[[#This Row],[Type]]="Outbound",VLOOKUP(tbl_transaction[[#This Row],[Reference Number]],barang_keluar[],4,FALSE),""))</f>
        <v>BAB015</v>
      </c>
      <c r="E845" t="str">
        <f>IF(tbl_transaction[[#This Row],[Type]]="Inbound",VLOOKUP(tbl_transaction[[#This Row],[Reference Number]],barang_masuk[],5,FALSE),IF(tbl_transaction[[#This Row],[Type]]="Outbound",VLOOKUP(tbl_transaction[[#This Row],[Reference Number]],barang_keluar[],5,FALSE),""))</f>
        <v>MamyPoko Baby Care Variant 15</v>
      </c>
      <c r="F845">
        <f>IF(tbl_transaction[[#This Row],[Type]]="Inbound",VLOOKUP(tbl_transaction[[#This Row],[Reference Number]],barang_masuk[],6,FALSE),IF(tbl_transaction[[#This Row],[Type]]="Outbound",VLOOKUP(tbl_transaction[[#This Row],[Reference Number]],barang_keluar[],6,FALSE),""))</f>
        <v>50</v>
      </c>
      <c r="G845" t="str">
        <f>IF(tbl_transaction[[#This Row],[Type]]="Inbound",VLOOKUP(tbl_transaction[[#This Row],[Reference Number]],barang_masuk[],7,FALSE),IF(tbl_transaction[[#This Row],[Type]]="Outbound",VLOOKUP(tbl_transaction[[#This Row],[Reference Number]],barang_keluar[],7,FALSE),""))</f>
        <v>Pack</v>
      </c>
      <c r="H845" t="str">
        <f>IF(tbl_transaction[[#This Row],[Type]]="Inbound",VLOOKUP(tbl_transaction[[#This Row],[Reference Number]],barang_masuk[],3,FALSE),IF(tbl_transaction[[#This Row],[Type]]="Outbound",VLOOKUP(tbl_transaction[[#This Row],[Reference Number]],barang_keluar[],3,FALSE),""))</f>
        <v>PT Supplier 22</v>
      </c>
      <c r="I845" t="str">
        <f>IF(D845='Kartu Stok'!$B$2,COUNTIF($D$3:D845,'Kartu Stok'!$B$2),"")</f>
        <v/>
      </c>
      <c r="L845"/>
    </row>
    <row r="846" spans="1:12" ht="14.5" x14ac:dyDescent="0.35">
      <c r="A846" s="2" t="s">
        <v>1323</v>
      </c>
      <c r="B846" s="5">
        <f>IF(LEFT(tbl_transaction[[#This Row],[Reference Number]],2)="GR",VLOOKUP(tbl_transaction[[#This Row],[Reference Number]],barang_masuk[],2,FALSE),IF(LEFT(tbl_transaction[[#This Row],[Reference Number]],2)="DO",VLOOKUP(tbl_transaction[[#This Row],[Reference Number]],barang_keluar[],2,FALSE),""))</f>
        <v>46090</v>
      </c>
      <c r="C846" t="str">
        <f t="shared" si="13"/>
        <v>Inbound</v>
      </c>
      <c r="D846" t="str">
        <f>IF(tbl_transaction[[#This Row],[Type]]="Inbound",VLOOKUP(tbl_transaction[[#This Row],[Reference Number]],barang_masuk[],4,FALSE),IF(tbl_transaction[[#This Row],[Type]]="Outbound",VLOOKUP(tbl_transaction[[#This Row],[Reference Number]],barang_keluar[],4,FALSE),""))</f>
        <v>PER013</v>
      </c>
      <c r="E846" t="str">
        <f>IF(tbl_transaction[[#This Row],[Type]]="Inbound",VLOOKUP(tbl_transaction[[#This Row],[Reference Number]],barang_masuk[],5,FALSE),IF(tbl_transaction[[#This Row],[Type]]="Outbound",VLOOKUP(tbl_transaction[[#This Row],[Reference Number]],barang_keluar[],5,FALSE),""))</f>
        <v>Pepsodent Personal Care Variant 13</v>
      </c>
      <c r="F846">
        <f>IF(tbl_transaction[[#This Row],[Type]]="Inbound",VLOOKUP(tbl_transaction[[#This Row],[Reference Number]],barang_masuk[],6,FALSE),IF(tbl_transaction[[#This Row],[Type]]="Outbound",VLOOKUP(tbl_transaction[[#This Row],[Reference Number]],barang_keluar[],6,FALSE),""))</f>
        <v>40</v>
      </c>
      <c r="G846" t="str">
        <f>IF(tbl_transaction[[#This Row],[Type]]="Inbound",VLOOKUP(tbl_transaction[[#This Row],[Reference Number]],barang_masuk[],7,FALSE),IF(tbl_transaction[[#This Row],[Type]]="Outbound",VLOOKUP(tbl_transaction[[#This Row],[Reference Number]],barang_keluar[],7,FALSE),""))</f>
        <v>Bottle</v>
      </c>
      <c r="H846" t="str">
        <f>IF(tbl_transaction[[#This Row],[Type]]="Inbound",VLOOKUP(tbl_transaction[[#This Row],[Reference Number]],barang_masuk[],3,FALSE),IF(tbl_transaction[[#This Row],[Type]]="Outbound",VLOOKUP(tbl_transaction[[#This Row],[Reference Number]],barang_keluar[],3,FALSE),""))</f>
        <v>PT Supplier 16</v>
      </c>
      <c r="I846" t="str">
        <f>IF(D846='Kartu Stok'!$B$2,COUNTIF($D$3:D846,'Kartu Stok'!$B$2),"")</f>
        <v/>
      </c>
      <c r="L846"/>
    </row>
    <row r="847" spans="1:12" ht="14.5" x14ac:dyDescent="0.35">
      <c r="A847" s="2" t="s">
        <v>1324</v>
      </c>
      <c r="B847" s="5">
        <f>IF(LEFT(tbl_transaction[[#This Row],[Reference Number]],2)="GR",VLOOKUP(tbl_transaction[[#This Row],[Reference Number]],barang_masuk[],2,FALSE),IF(LEFT(tbl_transaction[[#This Row],[Reference Number]],2)="DO",VLOOKUP(tbl_transaction[[#This Row],[Reference Number]],barang_keluar[],2,FALSE),""))</f>
        <v>46169</v>
      </c>
      <c r="C847" t="str">
        <f t="shared" si="13"/>
        <v>Inbound</v>
      </c>
      <c r="D847" t="str">
        <f>IF(tbl_transaction[[#This Row],[Type]]="Inbound",VLOOKUP(tbl_transaction[[#This Row],[Reference Number]],barang_masuk[],4,FALSE),IF(tbl_transaction[[#This Row],[Type]]="Outbound",VLOOKUP(tbl_transaction[[#This Row],[Reference Number]],barang_keluar[],4,FALSE),""))</f>
        <v>DAR006</v>
      </c>
      <c r="E847" t="str">
        <f>IF(tbl_transaction[[#This Row],[Type]]="Inbound",VLOOKUP(tbl_transaction[[#This Row],[Reference Number]],barang_masuk[],5,FALSE),IF(tbl_transaction[[#This Row],[Type]]="Outbound",VLOOKUP(tbl_transaction[[#This Row],[Reference Number]],barang_keluar[],5,FALSE),""))</f>
        <v>Ultra Milk Dairy Variant 6</v>
      </c>
      <c r="F847">
        <f>IF(tbl_transaction[[#This Row],[Type]]="Inbound",VLOOKUP(tbl_transaction[[#This Row],[Reference Number]],barang_masuk[],6,FALSE),IF(tbl_transaction[[#This Row],[Type]]="Outbound",VLOOKUP(tbl_transaction[[#This Row],[Reference Number]],barang_keluar[],6,FALSE),""))</f>
        <v>20</v>
      </c>
      <c r="G847" t="str">
        <f>IF(tbl_transaction[[#This Row],[Type]]="Inbound",VLOOKUP(tbl_transaction[[#This Row],[Reference Number]],barang_masuk[],7,FALSE),IF(tbl_transaction[[#This Row],[Type]]="Outbound",VLOOKUP(tbl_transaction[[#This Row],[Reference Number]],barang_keluar[],7,FALSE),""))</f>
        <v>Box</v>
      </c>
      <c r="H847" t="str">
        <f>IF(tbl_transaction[[#This Row],[Type]]="Inbound",VLOOKUP(tbl_transaction[[#This Row],[Reference Number]],barang_masuk[],3,FALSE),IF(tbl_transaction[[#This Row],[Type]]="Outbound",VLOOKUP(tbl_transaction[[#This Row],[Reference Number]],barang_keluar[],3,FALSE),""))</f>
        <v>PT Supplier 14</v>
      </c>
      <c r="I847" t="str">
        <f>IF(D847='Kartu Stok'!$B$2,COUNTIF($D$3:D847,'Kartu Stok'!$B$2),"")</f>
        <v/>
      </c>
      <c r="L847"/>
    </row>
    <row r="848" spans="1:12" ht="14.5" x14ac:dyDescent="0.35">
      <c r="A848" s="2" t="s">
        <v>1325</v>
      </c>
      <c r="B848" s="5">
        <f>IF(LEFT(tbl_transaction[[#This Row],[Reference Number]],2)="GR",VLOOKUP(tbl_transaction[[#This Row],[Reference Number]],barang_masuk[],2,FALSE),IF(LEFT(tbl_transaction[[#This Row],[Reference Number]],2)="DO",VLOOKUP(tbl_transaction[[#This Row],[Reference Number]],barang_keluar[],2,FALSE),""))</f>
        <v>46187</v>
      </c>
      <c r="C848" t="str">
        <f t="shared" si="13"/>
        <v>Inbound</v>
      </c>
      <c r="D848" t="str">
        <f>IF(tbl_transaction[[#This Row],[Type]]="Inbound",VLOOKUP(tbl_transaction[[#This Row],[Reference Number]],barang_masuk[],4,FALSE),IF(tbl_transaction[[#This Row],[Type]]="Outbound",VLOOKUP(tbl_transaction[[#This Row],[Reference Number]],barang_keluar[],4,FALSE),""))</f>
        <v>HOM008</v>
      </c>
      <c r="E848" t="str">
        <f>IF(tbl_transaction[[#This Row],[Type]]="Inbound",VLOOKUP(tbl_transaction[[#This Row],[Reference Number]],barang_masuk[],5,FALSE),IF(tbl_transaction[[#This Row],[Type]]="Outbound",VLOOKUP(tbl_transaction[[#This Row],[Reference Number]],barang_keluar[],5,FALSE),""))</f>
        <v>Rinso Home Care Variant 8</v>
      </c>
      <c r="F848">
        <f>IF(tbl_transaction[[#This Row],[Type]]="Inbound",VLOOKUP(tbl_transaction[[#This Row],[Reference Number]],barang_masuk[],6,FALSE),IF(tbl_transaction[[#This Row],[Type]]="Outbound",VLOOKUP(tbl_transaction[[#This Row],[Reference Number]],barang_keluar[],6,FALSE),""))</f>
        <v>50</v>
      </c>
      <c r="G848" t="str">
        <f>IF(tbl_transaction[[#This Row],[Type]]="Inbound",VLOOKUP(tbl_transaction[[#This Row],[Reference Number]],barang_masuk[],7,FALSE),IF(tbl_transaction[[#This Row],[Type]]="Outbound",VLOOKUP(tbl_transaction[[#This Row],[Reference Number]],barang_keluar[],7,FALSE),""))</f>
        <v>Pack</v>
      </c>
      <c r="H848" t="str">
        <f>IF(tbl_transaction[[#This Row],[Type]]="Inbound",VLOOKUP(tbl_transaction[[#This Row],[Reference Number]],barang_masuk[],3,FALSE),IF(tbl_transaction[[#This Row],[Type]]="Outbound",VLOOKUP(tbl_transaction[[#This Row],[Reference Number]],barang_keluar[],3,FALSE),""))</f>
        <v>PT Supplier 19</v>
      </c>
      <c r="I848" t="str">
        <f>IF(D848='Kartu Stok'!$B$2,COUNTIF($D$3:D848,'Kartu Stok'!$B$2),"")</f>
        <v/>
      </c>
      <c r="L848"/>
    </row>
    <row r="849" spans="1:12" ht="14.5" x14ac:dyDescent="0.35">
      <c r="A849" s="2" t="s">
        <v>1326</v>
      </c>
      <c r="B849" s="5">
        <f>IF(LEFT(tbl_transaction[[#This Row],[Reference Number]],2)="GR",VLOOKUP(tbl_transaction[[#This Row],[Reference Number]],barang_masuk[],2,FALSE),IF(LEFT(tbl_transaction[[#This Row],[Reference Number]],2)="DO",VLOOKUP(tbl_transaction[[#This Row],[Reference Number]],barang_keluar[],2,FALSE),""))</f>
        <v>46121</v>
      </c>
      <c r="C849" t="str">
        <f t="shared" si="13"/>
        <v>Inbound</v>
      </c>
      <c r="D849" t="str">
        <f>IF(tbl_transaction[[#This Row],[Type]]="Inbound",VLOOKUP(tbl_transaction[[#This Row],[Reference Number]],barang_masuk[],4,FALSE),IF(tbl_transaction[[#This Row],[Type]]="Outbound",VLOOKUP(tbl_transaction[[#This Row],[Reference Number]],barang_keluar[],4,FALSE),""))</f>
        <v>BEV027</v>
      </c>
      <c r="E849" t="str">
        <f>IF(tbl_transaction[[#This Row],[Type]]="Inbound",VLOOKUP(tbl_transaction[[#This Row],[Reference Number]],barang_masuk[],5,FALSE),IF(tbl_transaction[[#This Row],[Type]]="Outbound",VLOOKUP(tbl_transaction[[#This Row],[Reference Number]],barang_keluar[],5,FALSE),""))</f>
        <v>Aqua Beverage Variant 27</v>
      </c>
      <c r="F849">
        <f>IF(tbl_transaction[[#This Row],[Type]]="Inbound",VLOOKUP(tbl_transaction[[#This Row],[Reference Number]],barang_masuk[],6,FALSE),IF(tbl_transaction[[#This Row],[Type]]="Outbound",VLOOKUP(tbl_transaction[[#This Row],[Reference Number]],barang_keluar[],6,FALSE),""))</f>
        <v>100</v>
      </c>
      <c r="G849" t="str">
        <f>IF(tbl_transaction[[#This Row],[Type]]="Inbound",VLOOKUP(tbl_transaction[[#This Row],[Reference Number]],barang_masuk[],7,FALSE),IF(tbl_transaction[[#This Row],[Type]]="Outbound",VLOOKUP(tbl_transaction[[#This Row],[Reference Number]],barang_keluar[],7,FALSE),""))</f>
        <v>Bottle</v>
      </c>
      <c r="H849" t="str">
        <f>IF(tbl_transaction[[#This Row],[Type]]="Inbound",VLOOKUP(tbl_transaction[[#This Row],[Reference Number]],barang_masuk[],3,FALSE),IF(tbl_transaction[[#This Row],[Type]]="Outbound",VLOOKUP(tbl_transaction[[#This Row],[Reference Number]],barang_keluar[],3,FALSE),""))</f>
        <v>PT Supplier 06</v>
      </c>
      <c r="I849" t="str">
        <f>IF(D849='Kartu Stok'!$B$2,COUNTIF($D$3:D849,'Kartu Stok'!$B$2),"")</f>
        <v/>
      </c>
      <c r="L849"/>
    </row>
    <row r="850" spans="1:12" ht="14.5" x14ac:dyDescent="0.35">
      <c r="A850" s="2" t="s">
        <v>1327</v>
      </c>
      <c r="B850" s="5">
        <f>IF(LEFT(tbl_transaction[[#This Row],[Reference Number]],2)="GR",VLOOKUP(tbl_transaction[[#This Row],[Reference Number]],barang_masuk[],2,FALSE),IF(LEFT(tbl_transaction[[#This Row],[Reference Number]],2)="DO",VLOOKUP(tbl_transaction[[#This Row],[Reference Number]],barang_keluar[],2,FALSE),""))</f>
        <v>46047</v>
      </c>
      <c r="C850" t="str">
        <f t="shared" si="13"/>
        <v>Inbound</v>
      </c>
      <c r="D850" t="str">
        <f>IF(tbl_transaction[[#This Row],[Type]]="Inbound",VLOOKUP(tbl_transaction[[#This Row],[Reference Number]],barang_masuk[],4,FALSE),IF(tbl_transaction[[#This Row],[Type]]="Outbound",VLOOKUP(tbl_transaction[[#This Row],[Reference Number]],barang_keluar[],4,FALSE),""))</f>
        <v>PER007</v>
      </c>
      <c r="E850" t="str">
        <f>IF(tbl_transaction[[#This Row],[Type]]="Inbound",VLOOKUP(tbl_transaction[[#This Row],[Reference Number]],barang_masuk[],5,FALSE),IF(tbl_transaction[[#This Row],[Type]]="Outbound",VLOOKUP(tbl_transaction[[#This Row],[Reference Number]],barang_keluar[],5,FALSE),""))</f>
        <v>Pepsodent Personal Care Variant 7</v>
      </c>
      <c r="F850">
        <f>IF(tbl_transaction[[#This Row],[Type]]="Inbound",VLOOKUP(tbl_transaction[[#This Row],[Reference Number]],barang_masuk[],6,FALSE),IF(tbl_transaction[[#This Row],[Type]]="Outbound",VLOOKUP(tbl_transaction[[#This Row],[Reference Number]],barang_keluar[],6,FALSE),""))</f>
        <v>120</v>
      </c>
      <c r="G850" t="str">
        <f>IF(tbl_transaction[[#This Row],[Type]]="Inbound",VLOOKUP(tbl_transaction[[#This Row],[Reference Number]],barang_masuk[],7,FALSE),IF(tbl_transaction[[#This Row],[Type]]="Outbound",VLOOKUP(tbl_transaction[[#This Row],[Reference Number]],barang_keluar[],7,FALSE),""))</f>
        <v>Bottle</v>
      </c>
      <c r="H850" t="str">
        <f>IF(tbl_transaction[[#This Row],[Type]]="Inbound",VLOOKUP(tbl_transaction[[#This Row],[Reference Number]],barang_masuk[],3,FALSE),IF(tbl_transaction[[#This Row],[Type]]="Outbound",VLOOKUP(tbl_transaction[[#This Row],[Reference Number]],barang_keluar[],3,FALSE),""))</f>
        <v>PT Supplier 21</v>
      </c>
      <c r="I850" t="str">
        <f>IF(D850='Kartu Stok'!$B$2,COUNTIF($D$3:D850,'Kartu Stok'!$B$2),"")</f>
        <v/>
      </c>
      <c r="L850"/>
    </row>
    <row r="851" spans="1:12" ht="14.5" x14ac:dyDescent="0.35">
      <c r="A851" s="2" t="s">
        <v>1328</v>
      </c>
      <c r="B851" s="5">
        <f>IF(LEFT(tbl_transaction[[#This Row],[Reference Number]],2)="GR",VLOOKUP(tbl_transaction[[#This Row],[Reference Number]],barang_masuk[],2,FALSE),IF(LEFT(tbl_transaction[[#This Row],[Reference Number]],2)="DO",VLOOKUP(tbl_transaction[[#This Row],[Reference Number]],barang_keluar[],2,FALSE),""))</f>
        <v>46092</v>
      </c>
      <c r="C851" t="str">
        <f t="shared" si="13"/>
        <v>Inbound</v>
      </c>
      <c r="D851" t="str">
        <f>IF(tbl_transaction[[#This Row],[Type]]="Inbound",VLOOKUP(tbl_transaction[[#This Row],[Reference Number]],barang_masuk[],4,FALSE),IF(tbl_transaction[[#This Row],[Type]]="Outbound",VLOOKUP(tbl_transaction[[#This Row],[Reference Number]],barang_keluar[],4,FALSE),""))</f>
        <v>SNK003</v>
      </c>
      <c r="E851" t="str">
        <f>IF(tbl_transaction[[#This Row],[Type]]="Inbound",VLOOKUP(tbl_transaction[[#This Row],[Reference Number]],barang_masuk[],5,FALSE),IF(tbl_transaction[[#This Row],[Type]]="Outbound",VLOOKUP(tbl_transaction[[#This Row],[Reference Number]],barang_keluar[],5,FALSE),""))</f>
        <v>Qtela Snack Variant 3</v>
      </c>
      <c r="F851">
        <f>IF(tbl_transaction[[#This Row],[Type]]="Inbound",VLOOKUP(tbl_transaction[[#This Row],[Reference Number]],barang_masuk[],6,FALSE),IF(tbl_transaction[[#This Row],[Type]]="Outbound",VLOOKUP(tbl_transaction[[#This Row],[Reference Number]],barang_keluar[],6,FALSE),""))</f>
        <v>60</v>
      </c>
      <c r="G851" t="str">
        <f>IF(tbl_transaction[[#This Row],[Type]]="Inbound",VLOOKUP(tbl_transaction[[#This Row],[Reference Number]],barang_masuk[],7,FALSE),IF(tbl_transaction[[#This Row],[Type]]="Outbound",VLOOKUP(tbl_transaction[[#This Row],[Reference Number]],barang_keluar[],7,FALSE),""))</f>
        <v>Pack</v>
      </c>
      <c r="H851" t="str">
        <f>IF(tbl_transaction[[#This Row],[Type]]="Inbound",VLOOKUP(tbl_transaction[[#This Row],[Reference Number]],barang_masuk[],3,FALSE),IF(tbl_transaction[[#This Row],[Type]]="Outbound",VLOOKUP(tbl_transaction[[#This Row],[Reference Number]],barang_keluar[],3,FALSE),""))</f>
        <v>PT Supplier 34</v>
      </c>
      <c r="I851" t="str">
        <f>IF(D851='Kartu Stok'!$B$2,COUNTIF($D$3:D851,'Kartu Stok'!$B$2),"")</f>
        <v/>
      </c>
      <c r="L851"/>
    </row>
    <row r="852" spans="1:12" ht="14.5" x14ac:dyDescent="0.35">
      <c r="A852" s="2" t="s">
        <v>1329</v>
      </c>
      <c r="B852" s="5">
        <f>IF(LEFT(tbl_transaction[[#This Row],[Reference Number]],2)="GR",VLOOKUP(tbl_transaction[[#This Row],[Reference Number]],barang_masuk[],2,FALSE),IF(LEFT(tbl_transaction[[#This Row],[Reference Number]],2)="DO",VLOOKUP(tbl_transaction[[#This Row],[Reference Number]],barang_keluar[],2,FALSE),""))</f>
        <v>46136</v>
      </c>
      <c r="C852" t="str">
        <f t="shared" si="13"/>
        <v>Inbound</v>
      </c>
      <c r="D852" t="str">
        <f>IF(tbl_transaction[[#This Row],[Type]]="Inbound",VLOOKUP(tbl_transaction[[#This Row],[Reference Number]],barang_masuk[],4,FALSE),IF(tbl_transaction[[#This Row],[Type]]="Outbound",VLOOKUP(tbl_transaction[[#This Row],[Reference Number]],barang_keluar[],4,FALSE),""))</f>
        <v>SNK028</v>
      </c>
      <c r="E852" t="str">
        <f>IF(tbl_transaction[[#This Row],[Type]]="Inbound",VLOOKUP(tbl_transaction[[#This Row],[Reference Number]],barang_masuk[],5,FALSE),IF(tbl_transaction[[#This Row],[Type]]="Outbound",VLOOKUP(tbl_transaction[[#This Row],[Reference Number]],barang_keluar[],5,FALSE),""))</f>
        <v>Chitato Snack Variant 28</v>
      </c>
      <c r="F852">
        <f>IF(tbl_transaction[[#This Row],[Type]]="Inbound",VLOOKUP(tbl_transaction[[#This Row],[Reference Number]],barang_masuk[],6,FALSE),IF(tbl_transaction[[#This Row],[Type]]="Outbound",VLOOKUP(tbl_transaction[[#This Row],[Reference Number]],barang_keluar[],6,FALSE),""))</f>
        <v>20</v>
      </c>
      <c r="G852" t="str">
        <f>IF(tbl_transaction[[#This Row],[Type]]="Inbound",VLOOKUP(tbl_transaction[[#This Row],[Reference Number]],barang_masuk[],7,FALSE),IF(tbl_transaction[[#This Row],[Type]]="Outbound",VLOOKUP(tbl_transaction[[#This Row],[Reference Number]],barang_keluar[],7,FALSE),""))</f>
        <v>Pack</v>
      </c>
      <c r="H852" t="str">
        <f>IF(tbl_transaction[[#This Row],[Type]]="Inbound",VLOOKUP(tbl_transaction[[#This Row],[Reference Number]],barang_masuk[],3,FALSE),IF(tbl_transaction[[#This Row],[Type]]="Outbound",VLOOKUP(tbl_transaction[[#This Row],[Reference Number]],barang_keluar[],3,FALSE),""))</f>
        <v>PT Supplier 07</v>
      </c>
      <c r="I852" t="str">
        <f>IF(D852='Kartu Stok'!$B$2,COUNTIF($D$3:D852,'Kartu Stok'!$B$2),"")</f>
        <v/>
      </c>
      <c r="L852"/>
    </row>
    <row r="853" spans="1:12" ht="14.5" x14ac:dyDescent="0.35">
      <c r="A853" s="2" t="s">
        <v>1330</v>
      </c>
      <c r="B853" s="5">
        <f>IF(LEFT(tbl_transaction[[#This Row],[Reference Number]],2)="GR",VLOOKUP(tbl_transaction[[#This Row],[Reference Number]],barang_masuk[],2,FALSE),IF(LEFT(tbl_transaction[[#This Row],[Reference Number]],2)="DO",VLOOKUP(tbl_transaction[[#This Row],[Reference Number]],barang_keluar[],2,FALSE),""))</f>
        <v>46181</v>
      </c>
      <c r="C853" t="str">
        <f t="shared" si="13"/>
        <v>Inbound</v>
      </c>
      <c r="D853" t="str">
        <f>IF(tbl_transaction[[#This Row],[Type]]="Inbound",VLOOKUP(tbl_transaction[[#This Row],[Reference Number]],barang_masuk[],4,FALSE),IF(tbl_transaction[[#This Row],[Type]]="Outbound",VLOOKUP(tbl_transaction[[#This Row],[Reference Number]],barang_keluar[],4,FALSE),""))</f>
        <v>BAB014</v>
      </c>
      <c r="E853" t="str">
        <f>IF(tbl_transaction[[#This Row],[Type]]="Inbound",VLOOKUP(tbl_transaction[[#This Row],[Reference Number]],barang_masuk[],5,FALSE),IF(tbl_transaction[[#This Row],[Type]]="Outbound",VLOOKUP(tbl_transaction[[#This Row],[Reference Number]],barang_keluar[],5,FALSE),""))</f>
        <v>MamyPoko Baby Care Variant 14</v>
      </c>
      <c r="F853">
        <f>IF(tbl_transaction[[#This Row],[Type]]="Inbound",VLOOKUP(tbl_transaction[[#This Row],[Reference Number]],barang_masuk[],6,FALSE),IF(tbl_transaction[[#This Row],[Type]]="Outbound",VLOOKUP(tbl_transaction[[#This Row],[Reference Number]],barang_keluar[],6,FALSE),""))</f>
        <v>60</v>
      </c>
      <c r="G853" t="str">
        <f>IF(tbl_transaction[[#This Row],[Type]]="Inbound",VLOOKUP(tbl_transaction[[#This Row],[Reference Number]],barang_masuk[],7,FALSE),IF(tbl_transaction[[#This Row],[Type]]="Outbound",VLOOKUP(tbl_transaction[[#This Row],[Reference Number]],barang_keluar[],7,FALSE),""))</f>
        <v>Pack</v>
      </c>
      <c r="H853" t="str">
        <f>IF(tbl_transaction[[#This Row],[Type]]="Inbound",VLOOKUP(tbl_transaction[[#This Row],[Reference Number]],barang_masuk[],3,FALSE),IF(tbl_transaction[[#This Row],[Type]]="Outbound",VLOOKUP(tbl_transaction[[#This Row],[Reference Number]],barang_keluar[],3,FALSE),""))</f>
        <v>PT Supplier 21</v>
      </c>
      <c r="I853" t="str">
        <f>IF(D853='Kartu Stok'!$B$2,COUNTIF($D$3:D853,'Kartu Stok'!$B$2),"")</f>
        <v/>
      </c>
      <c r="L853"/>
    </row>
    <row r="854" spans="1:12" ht="14.5" x14ac:dyDescent="0.35">
      <c r="A854" s="2" t="s">
        <v>1331</v>
      </c>
      <c r="B854" s="5">
        <f>IF(LEFT(tbl_transaction[[#This Row],[Reference Number]],2)="GR",VLOOKUP(tbl_transaction[[#This Row],[Reference Number]],barang_masuk[],2,FALSE),IF(LEFT(tbl_transaction[[#This Row],[Reference Number]],2)="DO",VLOOKUP(tbl_transaction[[#This Row],[Reference Number]],barang_keluar[],2,FALSE),""))</f>
        <v>46075</v>
      </c>
      <c r="C854" t="str">
        <f t="shared" si="13"/>
        <v>Inbound</v>
      </c>
      <c r="D854" t="str">
        <f>IF(tbl_transaction[[#This Row],[Type]]="Inbound",VLOOKUP(tbl_transaction[[#This Row],[Reference Number]],barang_masuk[],4,FALSE),IF(tbl_transaction[[#This Row],[Type]]="Outbound",VLOOKUP(tbl_transaction[[#This Row],[Reference Number]],barang_keluar[],4,FALSE),""))</f>
        <v>SNK035</v>
      </c>
      <c r="E854" t="str">
        <f>IF(tbl_transaction[[#This Row],[Type]]="Inbound",VLOOKUP(tbl_transaction[[#This Row],[Reference Number]],barang_masuk[],5,FALSE),IF(tbl_transaction[[#This Row],[Type]]="Outbound",VLOOKUP(tbl_transaction[[#This Row],[Reference Number]],barang_keluar[],5,FALSE),""))</f>
        <v>Qtela Snack Variant 35</v>
      </c>
      <c r="F854">
        <f>IF(tbl_transaction[[#This Row],[Type]]="Inbound",VLOOKUP(tbl_transaction[[#This Row],[Reference Number]],barang_masuk[],6,FALSE),IF(tbl_transaction[[#This Row],[Type]]="Outbound",VLOOKUP(tbl_transaction[[#This Row],[Reference Number]],barang_keluar[],6,FALSE),""))</f>
        <v>20</v>
      </c>
      <c r="G854" t="str">
        <f>IF(tbl_transaction[[#This Row],[Type]]="Inbound",VLOOKUP(tbl_transaction[[#This Row],[Reference Number]],barang_masuk[],7,FALSE),IF(tbl_transaction[[#This Row],[Type]]="Outbound",VLOOKUP(tbl_transaction[[#This Row],[Reference Number]],barang_keluar[],7,FALSE),""))</f>
        <v>Pack</v>
      </c>
      <c r="H854" t="str">
        <f>IF(tbl_transaction[[#This Row],[Type]]="Inbound",VLOOKUP(tbl_transaction[[#This Row],[Reference Number]],barang_masuk[],3,FALSE),IF(tbl_transaction[[#This Row],[Type]]="Outbound",VLOOKUP(tbl_transaction[[#This Row],[Reference Number]],barang_keluar[],3,FALSE),""))</f>
        <v>PT Supplier 25</v>
      </c>
      <c r="I854" t="str">
        <f>IF(D854='Kartu Stok'!$B$2,COUNTIF($D$3:D854,'Kartu Stok'!$B$2),"")</f>
        <v/>
      </c>
      <c r="L854"/>
    </row>
    <row r="855" spans="1:12" ht="14.5" x14ac:dyDescent="0.35">
      <c r="A855" s="2" t="s">
        <v>1332</v>
      </c>
      <c r="B855" s="5">
        <f>IF(LEFT(tbl_transaction[[#This Row],[Reference Number]],2)="GR",VLOOKUP(tbl_transaction[[#This Row],[Reference Number]],barang_masuk[],2,FALSE),IF(LEFT(tbl_transaction[[#This Row],[Reference Number]],2)="DO",VLOOKUP(tbl_transaction[[#This Row],[Reference Number]],barang_keluar[],2,FALSE),""))</f>
        <v>46065</v>
      </c>
      <c r="C855" t="str">
        <f t="shared" si="13"/>
        <v>Inbound</v>
      </c>
      <c r="D855" t="str">
        <f>IF(tbl_transaction[[#This Row],[Type]]="Inbound",VLOOKUP(tbl_transaction[[#This Row],[Reference Number]],barang_masuk[],4,FALSE),IF(tbl_transaction[[#This Row],[Type]]="Outbound",VLOOKUP(tbl_transaction[[#This Row],[Reference Number]],barang_keluar[],4,FALSE),""))</f>
        <v>DAR016</v>
      </c>
      <c r="E855" t="str">
        <f>IF(tbl_transaction[[#This Row],[Type]]="Inbound",VLOOKUP(tbl_transaction[[#This Row],[Reference Number]],barang_masuk[],5,FALSE),IF(tbl_transaction[[#This Row],[Type]]="Outbound",VLOOKUP(tbl_transaction[[#This Row],[Reference Number]],barang_keluar[],5,FALSE),""))</f>
        <v>Indomilk Dairy Variant 16</v>
      </c>
      <c r="F855">
        <f>IF(tbl_transaction[[#This Row],[Type]]="Inbound",VLOOKUP(tbl_transaction[[#This Row],[Reference Number]],barang_masuk[],6,FALSE),IF(tbl_transaction[[#This Row],[Type]]="Outbound",VLOOKUP(tbl_transaction[[#This Row],[Reference Number]],barang_keluar[],6,FALSE),""))</f>
        <v>60</v>
      </c>
      <c r="G855" t="str">
        <f>IF(tbl_transaction[[#This Row],[Type]]="Inbound",VLOOKUP(tbl_transaction[[#This Row],[Reference Number]],barang_masuk[],7,FALSE),IF(tbl_transaction[[#This Row],[Type]]="Outbound",VLOOKUP(tbl_transaction[[#This Row],[Reference Number]],barang_keluar[],7,FALSE),""))</f>
        <v>Box</v>
      </c>
      <c r="H855" t="str">
        <f>IF(tbl_transaction[[#This Row],[Type]]="Inbound",VLOOKUP(tbl_transaction[[#This Row],[Reference Number]],barang_masuk[],3,FALSE),IF(tbl_transaction[[#This Row],[Type]]="Outbound",VLOOKUP(tbl_transaction[[#This Row],[Reference Number]],barang_keluar[],3,FALSE),""))</f>
        <v>PT Supplier 18</v>
      </c>
      <c r="I855" t="str">
        <f>IF(D855='Kartu Stok'!$B$2,COUNTIF($D$3:D855,'Kartu Stok'!$B$2),"")</f>
        <v/>
      </c>
      <c r="L855"/>
    </row>
    <row r="856" spans="1:12" ht="14.5" x14ac:dyDescent="0.35">
      <c r="A856" s="2" t="s">
        <v>1333</v>
      </c>
      <c r="B856" s="5">
        <f>IF(LEFT(tbl_transaction[[#This Row],[Reference Number]],2)="GR",VLOOKUP(tbl_transaction[[#This Row],[Reference Number]],barang_masuk[],2,FALSE),IF(LEFT(tbl_transaction[[#This Row],[Reference Number]],2)="DO",VLOOKUP(tbl_transaction[[#This Row],[Reference Number]],barang_keluar[],2,FALSE),""))</f>
        <v>46197</v>
      </c>
      <c r="C856" t="str">
        <f t="shared" si="13"/>
        <v>Inbound</v>
      </c>
      <c r="D856" t="str">
        <f>IF(tbl_transaction[[#This Row],[Type]]="Inbound",VLOOKUP(tbl_transaction[[#This Row],[Reference Number]],barang_masuk[],4,FALSE),IF(tbl_transaction[[#This Row],[Type]]="Outbound",VLOOKUP(tbl_transaction[[#This Row],[Reference Number]],barang_keluar[],4,FALSE),""))</f>
        <v>BEV024</v>
      </c>
      <c r="E856" t="str">
        <f>IF(tbl_transaction[[#This Row],[Type]]="Inbound",VLOOKUP(tbl_transaction[[#This Row],[Reference Number]],barang_masuk[],5,FALSE),IF(tbl_transaction[[#This Row],[Type]]="Outbound",VLOOKUP(tbl_transaction[[#This Row],[Reference Number]],barang_keluar[],5,FALSE),""))</f>
        <v>Aqua Beverage Variant 24</v>
      </c>
      <c r="F856">
        <f>IF(tbl_transaction[[#This Row],[Type]]="Inbound",VLOOKUP(tbl_transaction[[#This Row],[Reference Number]],barang_masuk[],6,FALSE),IF(tbl_transaction[[#This Row],[Type]]="Outbound",VLOOKUP(tbl_transaction[[#This Row],[Reference Number]],barang_keluar[],6,FALSE),""))</f>
        <v>30</v>
      </c>
      <c r="G856" t="str">
        <f>IF(tbl_transaction[[#This Row],[Type]]="Inbound",VLOOKUP(tbl_transaction[[#This Row],[Reference Number]],barang_masuk[],7,FALSE),IF(tbl_transaction[[#This Row],[Type]]="Outbound",VLOOKUP(tbl_transaction[[#This Row],[Reference Number]],barang_keluar[],7,FALSE),""))</f>
        <v>Bottle</v>
      </c>
      <c r="H856" t="str">
        <f>IF(tbl_transaction[[#This Row],[Type]]="Inbound",VLOOKUP(tbl_transaction[[#This Row],[Reference Number]],barang_masuk[],3,FALSE),IF(tbl_transaction[[#This Row],[Type]]="Outbound",VLOOKUP(tbl_transaction[[#This Row],[Reference Number]],barang_keluar[],3,FALSE),""))</f>
        <v>PT Supplier 13</v>
      </c>
      <c r="I856" t="str">
        <f>IF(D856='Kartu Stok'!$B$2,COUNTIF($D$3:D856,'Kartu Stok'!$B$2),"")</f>
        <v/>
      </c>
      <c r="L856"/>
    </row>
    <row r="857" spans="1:12" ht="14.5" x14ac:dyDescent="0.35">
      <c r="A857" s="2" t="s">
        <v>1334</v>
      </c>
      <c r="B857" s="5">
        <f>IF(LEFT(tbl_transaction[[#This Row],[Reference Number]],2)="GR",VLOOKUP(tbl_transaction[[#This Row],[Reference Number]],barang_masuk[],2,FALSE),IF(LEFT(tbl_transaction[[#This Row],[Reference Number]],2)="DO",VLOOKUP(tbl_transaction[[#This Row],[Reference Number]],barang_keluar[],2,FALSE),""))</f>
        <v>46171</v>
      </c>
      <c r="C857" t="str">
        <f t="shared" si="13"/>
        <v>Inbound</v>
      </c>
      <c r="D857" t="str">
        <f>IF(tbl_transaction[[#This Row],[Type]]="Inbound",VLOOKUP(tbl_transaction[[#This Row],[Reference Number]],barang_masuk[],4,FALSE),IF(tbl_transaction[[#This Row],[Type]]="Outbound",VLOOKUP(tbl_transaction[[#This Row],[Reference Number]],barang_keluar[],4,FALSE),""))</f>
        <v>PER023</v>
      </c>
      <c r="E857" t="str">
        <f>IF(tbl_transaction[[#This Row],[Type]]="Inbound",VLOOKUP(tbl_transaction[[#This Row],[Reference Number]],barang_masuk[],5,FALSE),IF(tbl_transaction[[#This Row],[Type]]="Outbound",VLOOKUP(tbl_transaction[[#This Row],[Reference Number]],barang_keluar[],5,FALSE),""))</f>
        <v>Lifebuoy Personal Care Variant 23</v>
      </c>
      <c r="F857">
        <f>IF(tbl_transaction[[#This Row],[Type]]="Inbound",VLOOKUP(tbl_transaction[[#This Row],[Reference Number]],barang_masuk[],6,FALSE),IF(tbl_transaction[[#This Row],[Type]]="Outbound",VLOOKUP(tbl_transaction[[#This Row],[Reference Number]],barang_keluar[],6,FALSE),""))</f>
        <v>80</v>
      </c>
      <c r="G857" t="str">
        <f>IF(tbl_transaction[[#This Row],[Type]]="Inbound",VLOOKUP(tbl_transaction[[#This Row],[Reference Number]],barang_masuk[],7,FALSE),IF(tbl_transaction[[#This Row],[Type]]="Outbound",VLOOKUP(tbl_transaction[[#This Row],[Reference Number]],barang_keluar[],7,FALSE),""))</f>
        <v>Bottle</v>
      </c>
      <c r="H857" t="str">
        <f>IF(tbl_transaction[[#This Row],[Type]]="Inbound",VLOOKUP(tbl_transaction[[#This Row],[Reference Number]],barang_masuk[],3,FALSE),IF(tbl_transaction[[#This Row],[Type]]="Outbound",VLOOKUP(tbl_transaction[[#This Row],[Reference Number]],barang_keluar[],3,FALSE),""))</f>
        <v>PT Supplier 21</v>
      </c>
      <c r="I857" t="str">
        <f>IF(D857='Kartu Stok'!$B$2,COUNTIF($D$3:D857,'Kartu Stok'!$B$2),"")</f>
        <v/>
      </c>
      <c r="L857"/>
    </row>
    <row r="858" spans="1:12" ht="14.5" x14ac:dyDescent="0.35">
      <c r="A858" s="2" t="s">
        <v>1335</v>
      </c>
      <c r="B858" s="5">
        <f>IF(LEFT(tbl_transaction[[#This Row],[Reference Number]],2)="GR",VLOOKUP(tbl_transaction[[#This Row],[Reference Number]],barang_masuk[],2,FALSE),IF(LEFT(tbl_transaction[[#This Row],[Reference Number]],2)="DO",VLOOKUP(tbl_transaction[[#This Row],[Reference Number]],barang_keluar[],2,FALSE),""))</f>
        <v>46079</v>
      </c>
      <c r="C858" t="str">
        <f t="shared" si="13"/>
        <v>Inbound</v>
      </c>
      <c r="D858" t="str">
        <f>IF(tbl_transaction[[#This Row],[Type]]="Inbound",VLOOKUP(tbl_transaction[[#This Row],[Reference Number]],barang_masuk[],4,FALSE),IF(tbl_transaction[[#This Row],[Type]]="Outbound",VLOOKUP(tbl_transaction[[#This Row],[Reference Number]],barang_keluar[],4,FALSE),""))</f>
        <v>DAR007</v>
      </c>
      <c r="E858" t="str">
        <f>IF(tbl_transaction[[#This Row],[Type]]="Inbound",VLOOKUP(tbl_transaction[[#This Row],[Reference Number]],barang_masuk[],5,FALSE),IF(tbl_transaction[[#This Row],[Type]]="Outbound",VLOOKUP(tbl_transaction[[#This Row],[Reference Number]],barang_keluar[],5,FALSE),""))</f>
        <v>Indomilk Dairy Variant 7</v>
      </c>
      <c r="F858">
        <f>IF(tbl_transaction[[#This Row],[Type]]="Inbound",VLOOKUP(tbl_transaction[[#This Row],[Reference Number]],barang_masuk[],6,FALSE),IF(tbl_transaction[[#This Row],[Type]]="Outbound",VLOOKUP(tbl_transaction[[#This Row],[Reference Number]],barang_keluar[],6,FALSE),""))</f>
        <v>200</v>
      </c>
      <c r="G858" t="str">
        <f>IF(tbl_transaction[[#This Row],[Type]]="Inbound",VLOOKUP(tbl_transaction[[#This Row],[Reference Number]],barang_masuk[],7,FALSE),IF(tbl_transaction[[#This Row],[Type]]="Outbound",VLOOKUP(tbl_transaction[[#This Row],[Reference Number]],barang_keluar[],7,FALSE),""))</f>
        <v>Box</v>
      </c>
      <c r="H858" t="str">
        <f>IF(tbl_transaction[[#This Row],[Type]]="Inbound",VLOOKUP(tbl_transaction[[#This Row],[Reference Number]],barang_masuk[],3,FALSE),IF(tbl_transaction[[#This Row],[Type]]="Outbound",VLOOKUP(tbl_transaction[[#This Row],[Reference Number]],barang_keluar[],3,FALSE),""))</f>
        <v>PT Supplier 26</v>
      </c>
      <c r="I858" t="str">
        <f>IF(D858='Kartu Stok'!$B$2,COUNTIF($D$3:D858,'Kartu Stok'!$B$2),"")</f>
        <v/>
      </c>
      <c r="L858"/>
    </row>
    <row r="859" spans="1:12" ht="14.5" x14ac:dyDescent="0.35">
      <c r="A859" s="2" t="s">
        <v>1336</v>
      </c>
      <c r="B859" s="5">
        <f>IF(LEFT(tbl_transaction[[#This Row],[Reference Number]],2)="GR",VLOOKUP(tbl_transaction[[#This Row],[Reference Number]],barang_masuk[],2,FALSE),IF(LEFT(tbl_transaction[[#This Row],[Reference Number]],2)="DO",VLOOKUP(tbl_transaction[[#This Row],[Reference Number]],barang_keluar[],2,FALSE),""))</f>
        <v>46152</v>
      </c>
      <c r="C859" t="str">
        <f t="shared" si="13"/>
        <v>Inbound</v>
      </c>
      <c r="D859" t="str">
        <f>IF(tbl_transaction[[#This Row],[Type]]="Inbound",VLOOKUP(tbl_transaction[[#This Row],[Reference Number]],barang_masuk[],4,FALSE),IF(tbl_transaction[[#This Row],[Type]]="Outbound",VLOOKUP(tbl_transaction[[#This Row],[Reference Number]],barang_keluar[],4,FALSE),""))</f>
        <v>INS021</v>
      </c>
      <c r="E859" t="str">
        <f>IF(tbl_transaction[[#This Row],[Type]]="Inbound",VLOOKUP(tbl_transaction[[#This Row],[Reference Number]],barang_masuk[],5,FALSE),IF(tbl_transaction[[#This Row],[Type]]="Outbound",VLOOKUP(tbl_transaction[[#This Row],[Reference Number]],barang_keluar[],5,FALSE),""))</f>
        <v>Sarimi Instant Food Variant 21</v>
      </c>
      <c r="F859">
        <f>IF(tbl_transaction[[#This Row],[Type]]="Inbound",VLOOKUP(tbl_transaction[[#This Row],[Reference Number]],barang_masuk[],6,FALSE),IF(tbl_transaction[[#This Row],[Type]]="Outbound",VLOOKUP(tbl_transaction[[#This Row],[Reference Number]],barang_keluar[],6,FALSE),""))</f>
        <v>60</v>
      </c>
      <c r="G859" t="str">
        <f>IF(tbl_transaction[[#This Row],[Type]]="Inbound",VLOOKUP(tbl_transaction[[#This Row],[Reference Number]],barang_masuk[],7,FALSE),IF(tbl_transaction[[#This Row],[Type]]="Outbound",VLOOKUP(tbl_transaction[[#This Row],[Reference Number]],barang_keluar[],7,FALSE),""))</f>
        <v>Pack</v>
      </c>
      <c r="H859" t="str">
        <f>IF(tbl_transaction[[#This Row],[Type]]="Inbound",VLOOKUP(tbl_transaction[[#This Row],[Reference Number]],barang_masuk[],3,FALSE),IF(tbl_transaction[[#This Row],[Type]]="Outbound",VLOOKUP(tbl_transaction[[#This Row],[Reference Number]],barang_keluar[],3,FALSE),""))</f>
        <v>PT Supplier 31</v>
      </c>
      <c r="I859" t="str">
        <f>IF(D859='Kartu Stok'!$B$2,COUNTIF($D$3:D859,'Kartu Stok'!$B$2),"")</f>
        <v/>
      </c>
      <c r="L859"/>
    </row>
    <row r="860" spans="1:12" ht="14.5" x14ac:dyDescent="0.35">
      <c r="A860" s="2" t="s">
        <v>1337</v>
      </c>
      <c r="B860" s="5">
        <f>IF(LEFT(tbl_transaction[[#This Row],[Reference Number]],2)="GR",VLOOKUP(tbl_transaction[[#This Row],[Reference Number]],barang_masuk[],2,FALSE),IF(LEFT(tbl_transaction[[#This Row],[Reference Number]],2)="DO",VLOOKUP(tbl_transaction[[#This Row],[Reference Number]],barang_keluar[],2,FALSE),""))</f>
        <v>46028</v>
      </c>
      <c r="C860" t="str">
        <f t="shared" si="13"/>
        <v>Inbound</v>
      </c>
      <c r="D860" t="str">
        <f>IF(tbl_transaction[[#This Row],[Type]]="Inbound",VLOOKUP(tbl_transaction[[#This Row],[Reference Number]],barang_masuk[],4,FALSE),IF(tbl_transaction[[#This Row],[Type]]="Outbound",VLOOKUP(tbl_transaction[[#This Row],[Reference Number]],barang_keluar[],4,FALSE),""))</f>
        <v>HOM024</v>
      </c>
      <c r="E860" t="str">
        <f>IF(tbl_transaction[[#This Row],[Type]]="Inbound",VLOOKUP(tbl_transaction[[#This Row],[Reference Number]],barang_masuk[],5,FALSE),IF(tbl_transaction[[#This Row],[Type]]="Outbound",VLOOKUP(tbl_transaction[[#This Row],[Reference Number]],barang_keluar[],5,FALSE),""))</f>
        <v>Sunlight Home Care Variant 24</v>
      </c>
      <c r="F860">
        <f>IF(tbl_transaction[[#This Row],[Type]]="Inbound",VLOOKUP(tbl_transaction[[#This Row],[Reference Number]],barang_masuk[],6,FALSE),IF(tbl_transaction[[#This Row],[Type]]="Outbound",VLOOKUP(tbl_transaction[[#This Row],[Reference Number]],barang_keluar[],6,FALSE),""))</f>
        <v>50</v>
      </c>
      <c r="G860" t="str">
        <f>IF(tbl_transaction[[#This Row],[Type]]="Inbound",VLOOKUP(tbl_transaction[[#This Row],[Reference Number]],barang_masuk[],7,FALSE),IF(tbl_transaction[[#This Row],[Type]]="Outbound",VLOOKUP(tbl_transaction[[#This Row],[Reference Number]],barang_keluar[],7,FALSE),""))</f>
        <v>Pack</v>
      </c>
      <c r="H860" t="str">
        <f>IF(tbl_transaction[[#This Row],[Type]]="Inbound",VLOOKUP(tbl_transaction[[#This Row],[Reference Number]],barang_masuk[],3,FALSE),IF(tbl_transaction[[#This Row],[Type]]="Outbound",VLOOKUP(tbl_transaction[[#This Row],[Reference Number]],barang_keluar[],3,FALSE),""))</f>
        <v>PT Supplier 21</v>
      </c>
      <c r="I860" t="str">
        <f>IF(D860='Kartu Stok'!$B$2,COUNTIF($D$3:D860,'Kartu Stok'!$B$2),"")</f>
        <v/>
      </c>
      <c r="L860"/>
    </row>
    <row r="861" spans="1:12" ht="14.5" x14ac:dyDescent="0.35">
      <c r="A861" s="2" t="s">
        <v>1338</v>
      </c>
      <c r="B861" s="5">
        <f>IF(LEFT(tbl_transaction[[#This Row],[Reference Number]],2)="GR",VLOOKUP(tbl_transaction[[#This Row],[Reference Number]],barang_masuk[],2,FALSE),IF(LEFT(tbl_transaction[[#This Row],[Reference Number]],2)="DO",VLOOKUP(tbl_transaction[[#This Row],[Reference Number]],barang_keluar[],2,FALSE),""))</f>
        <v>46128</v>
      </c>
      <c r="C861" t="str">
        <f t="shared" si="13"/>
        <v>Inbound</v>
      </c>
      <c r="D861" t="str">
        <f>IF(tbl_transaction[[#This Row],[Type]]="Inbound",VLOOKUP(tbl_transaction[[#This Row],[Reference Number]],barang_masuk[],4,FALSE),IF(tbl_transaction[[#This Row],[Type]]="Outbound",VLOOKUP(tbl_transaction[[#This Row],[Reference Number]],barang_keluar[],4,FALSE),""))</f>
        <v>PER002</v>
      </c>
      <c r="E861" t="str">
        <f>IF(tbl_transaction[[#This Row],[Type]]="Inbound",VLOOKUP(tbl_transaction[[#This Row],[Reference Number]],barang_masuk[],5,FALSE),IF(tbl_transaction[[#This Row],[Type]]="Outbound",VLOOKUP(tbl_transaction[[#This Row],[Reference Number]],barang_keluar[],5,FALSE),""))</f>
        <v>Lifebuoy Personal Care Variant 2</v>
      </c>
      <c r="F861">
        <f>IF(tbl_transaction[[#This Row],[Type]]="Inbound",VLOOKUP(tbl_transaction[[#This Row],[Reference Number]],barang_masuk[],6,FALSE),IF(tbl_transaction[[#This Row],[Type]]="Outbound",VLOOKUP(tbl_transaction[[#This Row],[Reference Number]],barang_keluar[],6,FALSE),""))</f>
        <v>20</v>
      </c>
      <c r="G861" t="str">
        <f>IF(tbl_transaction[[#This Row],[Type]]="Inbound",VLOOKUP(tbl_transaction[[#This Row],[Reference Number]],barang_masuk[],7,FALSE),IF(tbl_transaction[[#This Row],[Type]]="Outbound",VLOOKUP(tbl_transaction[[#This Row],[Reference Number]],barang_keluar[],7,FALSE),""))</f>
        <v>Bottle</v>
      </c>
      <c r="H861" t="str">
        <f>IF(tbl_transaction[[#This Row],[Type]]="Inbound",VLOOKUP(tbl_transaction[[#This Row],[Reference Number]],barang_masuk[],3,FALSE),IF(tbl_transaction[[#This Row],[Type]]="Outbound",VLOOKUP(tbl_transaction[[#This Row],[Reference Number]],barang_keluar[],3,FALSE),""))</f>
        <v>PT Supplier 31</v>
      </c>
      <c r="I861" t="str">
        <f>IF(D861='Kartu Stok'!$B$2,COUNTIF($D$3:D861,'Kartu Stok'!$B$2),"")</f>
        <v/>
      </c>
      <c r="L861"/>
    </row>
    <row r="862" spans="1:12" ht="14.5" x14ac:dyDescent="0.35">
      <c r="A862" s="2" t="s">
        <v>1339</v>
      </c>
      <c r="B862" s="5">
        <f>IF(LEFT(tbl_transaction[[#This Row],[Reference Number]],2)="GR",VLOOKUP(tbl_transaction[[#This Row],[Reference Number]],barang_masuk[],2,FALSE),IF(LEFT(tbl_transaction[[#This Row],[Reference Number]],2)="DO",VLOOKUP(tbl_transaction[[#This Row],[Reference Number]],barang_keluar[],2,FALSE),""))</f>
        <v>46151</v>
      </c>
      <c r="C862" t="str">
        <f t="shared" si="13"/>
        <v>Inbound</v>
      </c>
      <c r="D862" t="str">
        <f>IF(tbl_transaction[[#This Row],[Type]]="Inbound",VLOOKUP(tbl_transaction[[#This Row],[Reference Number]],barang_masuk[],4,FALSE),IF(tbl_transaction[[#This Row],[Type]]="Outbound",VLOOKUP(tbl_transaction[[#This Row],[Reference Number]],barang_keluar[],4,FALSE),""))</f>
        <v>INS001</v>
      </c>
      <c r="E862" t="str">
        <f>IF(tbl_transaction[[#This Row],[Type]]="Inbound",VLOOKUP(tbl_transaction[[#This Row],[Reference Number]],barang_masuk[],5,FALSE),IF(tbl_transaction[[#This Row],[Type]]="Outbound",VLOOKUP(tbl_transaction[[#This Row],[Reference Number]],barang_keluar[],5,FALSE),""))</f>
        <v>Sarimi Instant Food Variant 1</v>
      </c>
      <c r="F862">
        <f>IF(tbl_transaction[[#This Row],[Type]]="Inbound",VLOOKUP(tbl_transaction[[#This Row],[Reference Number]],barang_masuk[],6,FALSE),IF(tbl_transaction[[#This Row],[Type]]="Outbound",VLOOKUP(tbl_transaction[[#This Row],[Reference Number]],barang_keluar[],6,FALSE),""))</f>
        <v>50</v>
      </c>
      <c r="G862" t="str">
        <f>IF(tbl_transaction[[#This Row],[Type]]="Inbound",VLOOKUP(tbl_transaction[[#This Row],[Reference Number]],barang_masuk[],7,FALSE),IF(tbl_transaction[[#This Row],[Type]]="Outbound",VLOOKUP(tbl_transaction[[#This Row],[Reference Number]],barang_keluar[],7,FALSE),""))</f>
        <v>Pack</v>
      </c>
      <c r="H862" t="str">
        <f>IF(tbl_transaction[[#This Row],[Type]]="Inbound",VLOOKUP(tbl_transaction[[#This Row],[Reference Number]],barang_masuk[],3,FALSE),IF(tbl_transaction[[#This Row],[Type]]="Outbound",VLOOKUP(tbl_transaction[[#This Row],[Reference Number]],barang_keluar[],3,FALSE),""))</f>
        <v>PT Supplier 32</v>
      </c>
      <c r="I862" t="str">
        <f>IF(D862='Kartu Stok'!$B$2,COUNTIF($D$3:D862,'Kartu Stok'!$B$2),"")</f>
        <v/>
      </c>
      <c r="L862"/>
    </row>
    <row r="863" spans="1:12" ht="14.5" x14ac:dyDescent="0.35">
      <c r="A863" s="2" t="s">
        <v>1340</v>
      </c>
      <c r="B863" s="5">
        <f>IF(LEFT(tbl_transaction[[#This Row],[Reference Number]],2)="GR",VLOOKUP(tbl_transaction[[#This Row],[Reference Number]],barang_masuk[],2,FALSE),IF(LEFT(tbl_transaction[[#This Row],[Reference Number]],2)="DO",VLOOKUP(tbl_transaction[[#This Row],[Reference Number]],barang_keluar[],2,FALSE),""))</f>
        <v>46053</v>
      </c>
      <c r="C863" t="str">
        <f t="shared" si="13"/>
        <v>Inbound</v>
      </c>
      <c r="D863" t="str">
        <f>IF(tbl_transaction[[#This Row],[Type]]="Inbound",VLOOKUP(tbl_transaction[[#This Row],[Reference Number]],barang_masuk[],4,FALSE),IF(tbl_transaction[[#This Row],[Type]]="Outbound",VLOOKUP(tbl_transaction[[#This Row],[Reference Number]],barang_keluar[],4,FALSE),""))</f>
        <v>SNK022</v>
      </c>
      <c r="E863" t="str">
        <f>IF(tbl_transaction[[#This Row],[Type]]="Inbound",VLOOKUP(tbl_transaction[[#This Row],[Reference Number]],barang_masuk[],5,FALSE),IF(tbl_transaction[[#This Row],[Type]]="Outbound",VLOOKUP(tbl_transaction[[#This Row],[Reference Number]],barang_keluar[],5,FALSE),""))</f>
        <v>Chitato Snack Variant 22</v>
      </c>
      <c r="F863">
        <f>IF(tbl_transaction[[#This Row],[Type]]="Inbound",VLOOKUP(tbl_transaction[[#This Row],[Reference Number]],barang_masuk[],6,FALSE),IF(tbl_transaction[[#This Row],[Type]]="Outbound",VLOOKUP(tbl_transaction[[#This Row],[Reference Number]],barang_keluar[],6,FALSE),""))</f>
        <v>80</v>
      </c>
      <c r="G863" t="str">
        <f>IF(tbl_transaction[[#This Row],[Type]]="Inbound",VLOOKUP(tbl_transaction[[#This Row],[Reference Number]],barang_masuk[],7,FALSE),IF(tbl_transaction[[#This Row],[Type]]="Outbound",VLOOKUP(tbl_transaction[[#This Row],[Reference Number]],barang_keluar[],7,FALSE),""))</f>
        <v>Pack</v>
      </c>
      <c r="H863" t="str">
        <f>IF(tbl_transaction[[#This Row],[Type]]="Inbound",VLOOKUP(tbl_transaction[[#This Row],[Reference Number]],barang_masuk[],3,FALSE),IF(tbl_transaction[[#This Row],[Type]]="Outbound",VLOOKUP(tbl_transaction[[#This Row],[Reference Number]],barang_keluar[],3,FALSE),""))</f>
        <v>PT Supplier 04</v>
      </c>
      <c r="I863" t="str">
        <f>IF(D863='Kartu Stok'!$B$2,COUNTIF($D$3:D863,'Kartu Stok'!$B$2),"")</f>
        <v/>
      </c>
      <c r="L863"/>
    </row>
    <row r="864" spans="1:12" ht="14.5" x14ac:dyDescent="0.35">
      <c r="A864" s="2" t="s">
        <v>1341</v>
      </c>
      <c r="B864" s="5">
        <f>IF(LEFT(tbl_transaction[[#This Row],[Reference Number]],2)="GR",VLOOKUP(tbl_transaction[[#This Row],[Reference Number]],barang_masuk[],2,FALSE),IF(LEFT(tbl_transaction[[#This Row],[Reference Number]],2)="DO",VLOOKUP(tbl_transaction[[#This Row],[Reference Number]],barang_keluar[],2,FALSE),""))</f>
        <v>46032</v>
      </c>
      <c r="C864" t="str">
        <f t="shared" si="13"/>
        <v>Inbound</v>
      </c>
      <c r="D864" t="str">
        <f>IF(tbl_transaction[[#This Row],[Type]]="Inbound",VLOOKUP(tbl_transaction[[#This Row],[Reference Number]],barang_masuk[],4,FALSE),IF(tbl_transaction[[#This Row],[Type]]="Outbound",VLOOKUP(tbl_transaction[[#This Row],[Reference Number]],barang_keluar[],4,FALSE),""))</f>
        <v>PER007</v>
      </c>
      <c r="E864" t="str">
        <f>IF(tbl_transaction[[#This Row],[Type]]="Inbound",VLOOKUP(tbl_transaction[[#This Row],[Reference Number]],barang_masuk[],5,FALSE),IF(tbl_transaction[[#This Row],[Type]]="Outbound",VLOOKUP(tbl_transaction[[#This Row],[Reference Number]],barang_keluar[],5,FALSE),""))</f>
        <v>Pepsodent Personal Care Variant 7</v>
      </c>
      <c r="F864">
        <f>IF(tbl_transaction[[#This Row],[Type]]="Inbound",VLOOKUP(tbl_transaction[[#This Row],[Reference Number]],barang_masuk[],6,FALSE),IF(tbl_transaction[[#This Row],[Type]]="Outbound",VLOOKUP(tbl_transaction[[#This Row],[Reference Number]],barang_keluar[],6,FALSE),""))</f>
        <v>40</v>
      </c>
      <c r="G864" t="str">
        <f>IF(tbl_transaction[[#This Row],[Type]]="Inbound",VLOOKUP(tbl_transaction[[#This Row],[Reference Number]],barang_masuk[],7,FALSE),IF(tbl_transaction[[#This Row],[Type]]="Outbound",VLOOKUP(tbl_transaction[[#This Row],[Reference Number]],barang_keluar[],7,FALSE),""))</f>
        <v>Bottle</v>
      </c>
      <c r="H864" t="str">
        <f>IF(tbl_transaction[[#This Row],[Type]]="Inbound",VLOOKUP(tbl_transaction[[#This Row],[Reference Number]],barang_masuk[],3,FALSE),IF(tbl_transaction[[#This Row],[Type]]="Outbound",VLOOKUP(tbl_transaction[[#This Row],[Reference Number]],barang_keluar[],3,FALSE),""))</f>
        <v>PT Supplier 21</v>
      </c>
      <c r="I864" t="str">
        <f>IF(D864='Kartu Stok'!$B$2,COUNTIF($D$3:D864,'Kartu Stok'!$B$2),"")</f>
        <v/>
      </c>
      <c r="L864"/>
    </row>
    <row r="865" spans="1:12" ht="14.5" x14ac:dyDescent="0.35">
      <c r="A865" s="2" t="s">
        <v>1342</v>
      </c>
      <c r="B865" s="5">
        <f>IF(LEFT(tbl_transaction[[#This Row],[Reference Number]],2)="GR",VLOOKUP(tbl_transaction[[#This Row],[Reference Number]],barang_masuk[],2,FALSE),IF(LEFT(tbl_transaction[[#This Row],[Reference Number]],2)="DO",VLOOKUP(tbl_transaction[[#This Row],[Reference Number]],barang_keluar[],2,FALSE),""))</f>
        <v>46071</v>
      </c>
      <c r="C865" t="str">
        <f t="shared" si="13"/>
        <v>Inbound</v>
      </c>
      <c r="D865" t="str">
        <f>IF(tbl_transaction[[#This Row],[Type]]="Inbound",VLOOKUP(tbl_transaction[[#This Row],[Reference Number]],barang_masuk[],4,FALSE),IF(tbl_transaction[[#This Row],[Type]]="Outbound",VLOOKUP(tbl_transaction[[#This Row],[Reference Number]],barang_keluar[],4,FALSE),""))</f>
        <v>SNK013</v>
      </c>
      <c r="E865" t="str">
        <f>IF(tbl_transaction[[#This Row],[Type]]="Inbound",VLOOKUP(tbl_transaction[[#This Row],[Reference Number]],barang_masuk[],5,FALSE),IF(tbl_transaction[[#This Row],[Type]]="Outbound",VLOOKUP(tbl_transaction[[#This Row],[Reference Number]],barang_keluar[],5,FALSE),""))</f>
        <v>Qtela Snack Variant 13</v>
      </c>
      <c r="F865">
        <f>IF(tbl_transaction[[#This Row],[Type]]="Inbound",VLOOKUP(tbl_transaction[[#This Row],[Reference Number]],barang_masuk[],6,FALSE),IF(tbl_transaction[[#This Row],[Type]]="Outbound",VLOOKUP(tbl_transaction[[#This Row],[Reference Number]],barang_keluar[],6,FALSE),""))</f>
        <v>20</v>
      </c>
      <c r="G865" t="str">
        <f>IF(tbl_transaction[[#This Row],[Type]]="Inbound",VLOOKUP(tbl_transaction[[#This Row],[Reference Number]],barang_masuk[],7,FALSE),IF(tbl_transaction[[#This Row],[Type]]="Outbound",VLOOKUP(tbl_transaction[[#This Row],[Reference Number]],barang_keluar[],7,FALSE),""))</f>
        <v>Pack</v>
      </c>
      <c r="H865" t="str">
        <f>IF(tbl_transaction[[#This Row],[Type]]="Inbound",VLOOKUP(tbl_transaction[[#This Row],[Reference Number]],barang_masuk[],3,FALSE),IF(tbl_transaction[[#This Row],[Type]]="Outbound",VLOOKUP(tbl_transaction[[#This Row],[Reference Number]],barang_keluar[],3,FALSE),""))</f>
        <v>PT Supplier 32</v>
      </c>
      <c r="I865" t="str">
        <f>IF(D865='Kartu Stok'!$B$2,COUNTIF($D$3:D865,'Kartu Stok'!$B$2),"")</f>
        <v/>
      </c>
      <c r="L865"/>
    </row>
    <row r="866" spans="1:12" ht="14.5" x14ac:dyDescent="0.35">
      <c r="A866" s="2" t="s">
        <v>1343</v>
      </c>
      <c r="B866" s="5">
        <f>IF(LEFT(tbl_transaction[[#This Row],[Reference Number]],2)="GR",VLOOKUP(tbl_transaction[[#This Row],[Reference Number]],barang_masuk[],2,FALSE),IF(LEFT(tbl_transaction[[#This Row],[Reference Number]],2)="DO",VLOOKUP(tbl_transaction[[#This Row],[Reference Number]],barang_keluar[],2,FALSE),""))</f>
        <v>46147</v>
      </c>
      <c r="C866" t="str">
        <f t="shared" si="13"/>
        <v>Inbound</v>
      </c>
      <c r="D866" t="str">
        <f>IF(tbl_transaction[[#This Row],[Type]]="Inbound",VLOOKUP(tbl_transaction[[#This Row],[Reference Number]],barang_masuk[],4,FALSE),IF(tbl_transaction[[#This Row],[Type]]="Outbound",VLOOKUP(tbl_transaction[[#This Row],[Reference Number]],barang_keluar[],4,FALSE),""))</f>
        <v>BEV009</v>
      </c>
      <c r="E866" t="str">
        <f>IF(tbl_transaction[[#This Row],[Type]]="Inbound",VLOOKUP(tbl_transaction[[#This Row],[Reference Number]],barang_masuk[],5,FALSE),IF(tbl_transaction[[#This Row],[Type]]="Outbound",VLOOKUP(tbl_transaction[[#This Row],[Reference Number]],barang_keluar[],5,FALSE),""))</f>
        <v>Aqua Beverage Variant 9</v>
      </c>
      <c r="F866">
        <f>IF(tbl_transaction[[#This Row],[Type]]="Inbound",VLOOKUP(tbl_transaction[[#This Row],[Reference Number]],barang_masuk[],6,FALSE),IF(tbl_transaction[[#This Row],[Type]]="Outbound",VLOOKUP(tbl_transaction[[#This Row],[Reference Number]],barang_keluar[],6,FALSE),""))</f>
        <v>20</v>
      </c>
      <c r="G866" t="str">
        <f>IF(tbl_transaction[[#This Row],[Type]]="Inbound",VLOOKUP(tbl_transaction[[#This Row],[Reference Number]],barang_masuk[],7,FALSE),IF(tbl_transaction[[#This Row],[Type]]="Outbound",VLOOKUP(tbl_transaction[[#This Row],[Reference Number]],barang_keluar[],7,FALSE),""))</f>
        <v>Bottle</v>
      </c>
      <c r="H866" t="str">
        <f>IF(tbl_transaction[[#This Row],[Type]]="Inbound",VLOOKUP(tbl_transaction[[#This Row],[Reference Number]],barang_masuk[],3,FALSE),IF(tbl_transaction[[#This Row],[Type]]="Outbound",VLOOKUP(tbl_transaction[[#This Row],[Reference Number]],barang_keluar[],3,FALSE),""))</f>
        <v>PT Supplier 10</v>
      </c>
      <c r="I866" t="str">
        <f>IF(D866='Kartu Stok'!$B$2,COUNTIF($D$3:D866,'Kartu Stok'!$B$2),"")</f>
        <v/>
      </c>
      <c r="L866"/>
    </row>
    <row r="867" spans="1:12" ht="14.5" x14ac:dyDescent="0.35">
      <c r="A867" s="2" t="s">
        <v>1344</v>
      </c>
      <c r="B867" s="5">
        <f>IF(LEFT(tbl_transaction[[#This Row],[Reference Number]],2)="GR",VLOOKUP(tbl_transaction[[#This Row],[Reference Number]],barang_masuk[],2,FALSE),IF(LEFT(tbl_transaction[[#This Row],[Reference Number]],2)="DO",VLOOKUP(tbl_transaction[[#This Row],[Reference Number]],barang_keluar[],2,FALSE),""))</f>
        <v>46186</v>
      </c>
      <c r="C867" t="str">
        <f t="shared" si="13"/>
        <v>Inbound</v>
      </c>
      <c r="D867" t="str">
        <f>IF(tbl_transaction[[#This Row],[Type]]="Inbound",VLOOKUP(tbl_transaction[[#This Row],[Reference Number]],barang_masuk[],4,FALSE),IF(tbl_transaction[[#This Row],[Type]]="Outbound",VLOOKUP(tbl_transaction[[#This Row],[Reference Number]],barang_keluar[],4,FALSE),""))</f>
        <v>HOM016</v>
      </c>
      <c r="E867" t="str">
        <f>IF(tbl_transaction[[#This Row],[Type]]="Inbound",VLOOKUP(tbl_transaction[[#This Row],[Reference Number]],barang_masuk[],5,FALSE),IF(tbl_transaction[[#This Row],[Type]]="Outbound",VLOOKUP(tbl_transaction[[#This Row],[Reference Number]],barang_keluar[],5,FALSE),""))</f>
        <v>Molto Home Care Variant 16</v>
      </c>
      <c r="F867">
        <f>IF(tbl_transaction[[#This Row],[Type]]="Inbound",VLOOKUP(tbl_transaction[[#This Row],[Reference Number]],barang_masuk[],6,FALSE),IF(tbl_transaction[[#This Row],[Type]]="Outbound",VLOOKUP(tbl_transaction[[#This Row],[Reference Number]],barang_keluar[],6,FALSE),""))</f>
        <v>120</v>
      </c>
      <c r="G867" t="str">
        <f>IF(tbl_transaction[[#This Row],[Type]]="Inbound",VLOOKUP(tbl_transaction[[#This Row],[Reference Number]],barang_masuk[],7,FALSE),IF(tbl_transaction[[#This Row],[Type]]="Outbound",VLOOKUP(tbl_transaction[[#This Row],[Reference Number]],barang_keluar[],7,FALSE),""))</f>
        <v>Pack</v>
      </c>
      <c r="H867" t="str">
        <f>IF(tbl_transaction[[#This Row],[Type]]="Inbound",VLOOKUP(tbl_transaction[[#This Row],[Reference Number]],barang_masuk[],3,FALSE),IF(tbl_transaction[[#This Row],[Type]]="Outbound",VLOOKUP(tbl_transaction[[#This Row],[Reference Number]],barang_keluar[],3,FALSE),""))</f>
        <v>PT Supplier 05</v>
      </c>
      <c r="I867" t="str">
        <f>IF(D867='Kartu Stok'!$B$2,COUNTIF($D$3:D867,'Kartu Stok'!$B$2),"")</f>
        <v/>
      </c>
      <c r="L867"/>
    </row>
    <row r="868" spans="1:12" ht="14.5" x14ac:dyDescent="0.35">
      <c r="A868" s="2" t="s">
        <v>1345</v>
      </c>
      <c r="B868" s="5">
        <f>IF(LEFT(tbl_transaction[[#This Row],[Reference Number]],2)="GR",VLOOKUP(tbl_transaction[[#This Row],[Reference Number]],barang_masuk[],2,FALSE),IF(LEFT(tbl_transaction[[#This Row],[Reference Number]],2)="DO",VLOOKUP(tbl_transaction[[#This Row],[Reference Number]],barang_keluar[],2,FALSE),""))</f>
        <v>46027</v>
      </c>
      <c r="C868" t="str">
        <f t="shared" si="13"/>
        <v>Inbound</v>
      </c>
      <c r="D868" t="str">
        <f>IF(tbl_transaction[[#This Row],[Type]]="Inbound",VLOOKUP(tbl_transaction[[#This Row],[Reference Number]],barang_masuk[],4,FALSE),IF(tbl_transaction[[#This Row],[Type]]="Outbound",VLOOKUP(tbl_transaction[[#This Row],[Reference Number]],barang_keluar[],4,FALSE),""))</f>
        <v>PER017</v>
      </c>
      <c r="E868" t="str">
        <f>IF(tbl_transaction[[#This Row],[Type]]="Inbound",VLOOKUP(tbl_transaction[[#This Row],[Reference Number]],barang_masuk[],5,FALSE),IF(tbl_transaction[[#This Row],[Type]]="Outbound",VLOOKUP(tbl_transaction[[#This Row],[Reference Number]],barang_keluar[],5,FALSE),""))</f>
        <v>Pepsodent Personal Care Variant 17</v>
      </c>
      <c r="F868">
        <f>IF(tbl_transaction[[#This Row],[Type]]="Inbound",VLOOKUP(tbl_transaction[[#This Row],[Reference Number]],barang_masuk[],6,FALSE),IF(tbl_transaction[[#This Row],[Type]]="Outbound",VLOOKUP(tbl_transaction[[#This Row],[Reference Number]],barang_keluar[],6,FALSE),""))</f>
        <v>120</v>
      </c>
      <c r="G868" t="str">
        <f>IF(tbl_transaction[[#This Row],[Type]]="Inbound",VLOOKUP(tbl_transaction[[#This Row],[Reference Number]],barang_masuk[],7,FALSE),IF(tbl_transaction[[#This Row],[Type]]="Outbound",VLOOKUP(tbl_transaction[[#This Row],[Reference Number]],barang_keluar[],7,FALSE),""))</f>
        <v>Bottle</v>
      </c>
      <c r="H868" t="str">
        <f>IF(tbl_transaction[[#This Row],[Type]]="Inbound",VLOOKUP(tbl_transaction[[#This Row],[Reference Number]],barang_masuk[],3,FALSE),IF(tbl_transaction[[#This Row],[Type]]="Outbound",VLOOKUP(tbl_transaction[[#This Row],[Reference Number]],barang_keluar[],3,FALSE),""))</f>
        <v>PT Supplier 33</v>
      </c>
      <c r="I868" t="str">
        <f>IF(D868='Kartu Stok'!$B$2,COUNTIF($D$3:D868,'Kartu Stok'!$B$2),"")</f>
        <v/>
      </c>
      <c r="L868"/>
    </row>
    <row r="869" spans="1:12" ht="14.5" x14ac:dyDescent="0.35">
      <c r="A869" s="2" t="s">
        <v>1346</v>
      </c>
      <c r="B869" s="5">
        <f>IF(LEFT(tbl_transaction[[#This Row],[Reference Number]],2)="GR",VLOOKUP(tbl_transaction[[#This Row],[Reference Number]],barang_masuk[],2,FALSE),IF(LEFT(tbl_transaction[[#This Row],[Reference Number]],2)="DO",VLOOKUP(tbl_transaction[[#This Row],[Reference Number]],barang_keluar[],2,FALSE),""))</f>
        <v>46113</v>
      </c>
      <c r="C869" t="str">
        <f t="shared" si="13"/>
        <v>Inbound</v>
      </c>
      <c r="D869" t="str">
        <f>IF(tbl_transaction[[#This Row],[Type]]="Inbound",VLOOKUP(tbl_transaction[[#This Row],[Reference Number]],barang_masuk[],4,FALSE),IF(tbl_transaction[[#This Row],[Type]]="Outbound",VLOOKUP(tbl_transaction[[#This Row],[Reference Number]],barang_keluar[],4,FALSE),""))</f>
        <v>SNK025</v>
      </c>
      <c r="E869" t="str">
        <f>IF(tbl_transaction[[#This Row],[Type]]="Inbound",VLOOKUP(tbl_transaction[[#This Row],[Reference Number]],barang_masuk[],5,FALSE),IF(tbl_transaction[[#This Row],[Type]]="Outbound",VLOOKUP(tbl_transaction[[#This Row],[Reference Number]],barang_keluar[],5,FALSE),""))</f>
        <v>Qtela Snack Variant 25</v>
      </c>
      <c r="F869">
        <f>IF(tbl_transaction[[#This Row],[Type]]="Inbound",VLOOKUP(tbl_transaction[[#This Row],[Reference Number]],barang_masuk[],6,FALSE),IF(tbl_transaction[[#This Row],[Type]]="Outbound",VLOOKUP(tbl_transaction[[#This Row],[Reference Number]],barang_keluar[],6,FALSE),""))</f>
        <v>60</v>
      </c>
      <c r="G869" t="str">
        <f>IF(tbl_transaction[[#This Row],[Type]]="Inbound",VLOOKUP(tbl_transaction[[#This Row],[Reference Number]],barang_masuk[],7,FALSE),IF(tbl_transaction[[#This Row],[Type]]="Outbound",VLOOKUP(tbl_transaction[[#This Row],[Reference Number]],barang_keluar[],7,FALSE),""))</f>
        <v>Pack</v>
      </c>
      <c r="H869" t="str">
        <f>IF(tbl_transaction[[#This Row],[Type]]="Inbound",VLOOKUP(tbl_transaction[[#This Row],[Reference Number]],barang_masuk[],3,FALSE),IF(tbl_transaction[[#This Row],[Type]]="Outbound",VLOOKUP(tbl_transaction[[#This Row],[Reference Number]],barang_keluar[],3,FALSE),""))</f>
        <v>PT Supplier 14</v>
      </c>
      <c r="I869" t="str">
        <f>IF(D869='Kartu Stok'!$B$2,COUNTIF($D$3:D869,'Kartu Stok'!$B$2),"")</f>
        <v/>
      </c>
      <c r="L869"/>
    </row>
    <row r="870" spans="1:12" ht="14.5" x14ac:dyDescent="0.35">
      <c r="A870" s="2" t="s">
        <v>1347</v>
      </c>
      <c r="B870" s="5">
        <f>IF(LEFT(tbl_transaction[[#This Row],[Reference Number]],2)="GR",VLOOKUP(tbl_transaction[[#This Row],[Reference Number]],barang_masuk[],2,FALSE),IF(LEFT(tbl_transaction[[#This Row],[Reference Number]],2)="DO",VLOOKUP(tbl_transaction[[#This Row],[Reference Number]],barang_keluar[],2,FALSE),""))</f>
        <v>46057</v>
      </c>
      <c r="C870" t="str">
        <f t="shared" si="13"/>
        <v>Inbound</v>
      </c>
      <c r="D870" t="str">
        <f>IF(tbl_transaction[[#This Row],[Type]]="Inbound",VLOOKUP(tbl_transaction[[#This Row],[Reference Number]],barang_masuk[],4,FALSE),IF(tbl_transaction[[#This Row],[Type]]="Outbound",VLOOKUP(tbl_transaction[[#This Row],[Reference Number]],barang_keluar[],4,FALSE),""))</f>
        <v>PER011</v>
      </c>
      <c r="E870" t="str">
        <f>IF(tbl_transaction[[#This Row],[Type]]="Inbound",VLOOKUP(tbl_transaction[[#This Row],[Reference Number]],barang_masuk[],5,FALSE),IF(tbl_transaction[[#This Row],[Type]]="Outbound",VLOOKUP(tbl_transaction[[#This Row],[Reference Number]],barang_keluar[],5,FALSE),""))</f>
        <v>Pepsodent Personal Care Variant 11</v>
      </c>
      <c r="F870">
        <f>IF(tbl_transaction[[#This Row],[Type]]="Inbound",VLOOKUP(tbl_transaction[[#This Row],[Reference Number]],barang_masuk[],6,FALSE),IF(tbl_transaction[[#This Row],[Type]]="Outbound",VLOOKUP(tbl_transaction[[#This Row],[Reference Number]],barang_keluar[],6,FALSE),""))</f>
        <v>150</v>
      </c>
      <c r="G870" t="str">
        <f>IF(tbl_transaction[[#This Row],[Type]]="Inbound",VLOOKUP(tbl_transaction[[#This Row],[Reference Number]],barang_masuk[],7,FALSE),IF(tbl_transaction[[#This Row],[Type]]="Outbound",VLOOKUP(tbl_transaction[[#This Row],[Reference Number]],barang_keluar[],7,FALSE),""))</f>
        <v>Bottle</v>
      </c>
      <c r="H870" t="str">
        <f>IF(tbl_transaction[[#This Row],[Type]]="Inbound",VLOOKUP(tbl_transaction[[#This Row],[Reference Number]],barang_masuk[],3,FALSE),IF(tbl_transaction[[#This Row],[Type]]="Outbound",VLOOKUP(tbl_transaction[[#This Row],[Reference Number]],barang_keluar[],3,FALSE),""))</f>
        <v>PT Supplier 15</v>
      </c>
      <c r="I870" t="str">
        <f>IF(D870='Kartu Stok'!$B$2,COUNTIF($D$3:D870,'Kartu Stok'!$B$2),"")</f>
        <v/>
      </c>
      <c r="L870"/>
    </row>
    <row r="871" spans="1:12" ht="14.5" x14ac:dyDescent="0.35">
      <c r="A871" s="2" t="s">
        <v>1348</v>
      </c>
      <c r="B871" s="5">
        <f>IF(LEFT(tbl_transaction[[#This Row],[Reference Number]],2)="GR",VLOOKUP(tbl_transaction[[#This Row],[Reference Number]],barang_masuk[],2,FALSE),IF(LEFT(tbl_transaction[[#This Row],[Reference Number]],2)="DO",VLOOKUP(tbl_transaction[[#This Row],[Reference Number]],barang_keluar[],2,FALSE),""))</f>
        <v>46196</v>
      </c>
      <c r="C871" t="str">
        <f t="shared" si="13"/>
        <v>Inbound</v>
      </c>
      <c r="D871" t="str">
        <f>IF(tbl_transaction[[#This Row],[Type]]="Inbound",VLOOKUP(tbl_transaction[[#This Row],[Reference Number]],barang_masuk[],4,FALSE),IF(tbl_transaction[[#This Row],[Type]]="Outbound",VLOOKUP(tbl_transaction[[#This Row],[Reference Number]],barang_keluar[],4,FALSE),""))</f>
        <v>BEV009</v>
      </c>
      <c r="E871" t="str">
        <f>IF(tbl_transaction[[#This Row],[Type]]="Inbound",VLOOKUP(tbl_transaction[[#This Row],[Reference Number]],barang_masuk[],5,FALSE),IF(tbl_transaction[[#This Row],[Type]]="Outbound",VLOOKUP(tbl_transaction[[#This Row],[Reference Number]],barang_keluar[],5,FALSE),""))</f>
        <v>Aqua Beverage Variant 9</v>
      </c>
      <c r="F871">
        <f>IF(tbl_transaction[[#This Row],[Type]]="Inbound",VLOOKUP(tbl_transaction[[#This Row],[Reference Number]],barang_masuk[],6,FALSE),IF(tbl_transaction[[#This Row],[Type]]="Outbound",VLOOKUP(tbl_transaction[[#This Row],[Reference Number]],barang_keluar[],6,FALSE),""))</f>
        <v>40</v>
      </c>
      <c r="G871" t="str">
        <f>IF(tbl_transaction[[#This Row],[Type]]="Inbound",VLOOKUP(tbl_transaction[[#This Row],[Reference Number]],barang_masuk[],7,FALSE),IF(tbl_transaction[[#This Row],[Type]]="Outbound",VLOOKUP(tbl_transaction[[#This Row],[Reference Number]],barang_keluar[],7,FALSE),""))</f>
        <v>Bottle</v>
      </c>
      <c r="H871" t="str">
        <f>IF(tbl_transaction[[#This Row],[Type]]="Inbound",VLOOKUP(tbl_transaction[[#This Row],[Reference Number]],barang_masuk[],3,FALSE),IF(tbl_transaction[[#This Row],[Type]]="Outbound",VLOOKUP(tbl_transaction[[#This Row],[Reference Number]],barang_keluar[],3,FALSE),""))</f>
        <v>PT Supplier 10</v>
      </c>
      <c r="I871" t="str">
        <f>IF(D871='Kartu Stok'!$B$2,COUNTIF($D$3:D871,'Kartu Stok'!$B$2),"")</f>
        <v/>
      </c>
      <c r="L871"/>
    </row>
    <row r="872" spans="1:12" ht="14.5" x14ac:dyDescent="0.35">
      <c r="A872" s="2" t="s">
        <v>1349</v>
      </c>
      <c r="B872" s="5">
        <f>IF(LEFT(tbl_transaction[[#This Row],[Reference Number]],2)="GR",VLOOKUP(tbl_transaction[[#This Row],[Reference Number]],barang_masuk[],2,FALSE),IF(LEFT(tbl_transaction[[#This Row],[Reference Number]],2)="DO",VLOOKUP(tbl_transaction[[#This Row],[Reference Number]],barang_keluar[],2,FALSE),""))</f>
        <v>46168</v>
      </c>
      <c r="C872" t="str">
        <f t="shared" si="13"/>
        <v>Inbound</v>
      </c>
      <c r="D872" t="str">
        <f>IF(tbl_transaction[[#This Row],[Type]]="Inbound",VLOOKUP(tbl_transaction[[#This Row],[Reference Number]],barang_masuk[],4,FALSE),IF(tbl_transaction[[#This Row],[Type]]="Outbound",VLOOKUP(tbl_transaction[[#This Row],[Reference Number]],barang_keluar[],4,FALSE),""))</f>
        <v>PER029</v>
      </c>
      <c r="E872" t="str">
        <f>IF(tbl_transaction[[#This Row],[Type]]="Inbound",VLOOKUP(tbl_transaction[[#This Row],[Reference Number]],barang_masuk[],5,FALSE),IF(tbl_transaction[[#This Row],[Type]]="Outbound",VLOOKUP(tbl_transaction[[#This Row],[Reference Number]],barang_keluar[],5,FALSE),""))</f>
        <v>Sunsilk Personal Care Variant 29</v>
      </c>
      <c r="F872">
        <f>IF(tbl_transaction[[#This Row],[Type]]="Inbound",VLOOKUP(tbl_transaction[[#This Row],[Reference Number]],barang_masuk[],6,FALSE),IF(tbl_transaction[[#This Row],[Type]]="Outbound",VLOOKUP(tbl_transaction[[#This Row],[Reference Number]],barang_keluar[],6,FALSE),""))</f>
        <v>40</v>
      </c>
      <c r="G872" t="str">
        <f>IF(tbl_transaction[[#This Row],[Type]]="Inbound",VLOOKUP(tbl_transaction[[#This Row],[Reference Number]],barang_masuk[],7,FALSE),IF(tbl_transaction[[#This Row],[Type]]="Outbound",VLOOKUP(tbl_transaction[[#This Row],[Reference Number]],barang_keluar[],7,FALSE),""))</f>
        <v>Bottle</v>
      </c>
      <c r="H872" t="str">
        <f>IF(tbl_transaction[[#This Row],[Type]]="Inbound",VLOOKUP(tbl_transaction[[#This Row],[Reference Number]],barang_masuk[],3,FALSE),IF(tbl_transaction[[#This Row],[Type]]="Outbound",VLOOKUP(tbl_transaction[[#This Row],[Reference Number]],barang_keluar[],3,FALSE),""))</f>
        <v>PT Supplier 10</v>
      </c>
      <c r="I872" t="str">
        <f>IF(D872='Kartu Stok'!$B$2,COUNTIF($D$3:D872,'Kartu Stok'!$B$2),"")</f>
        <v/>
      </c>
      <c r="L872"/>
    </row>
    <row r="873" spans="1:12" ht="14.5" x14ac:dyDescent="0.35">
      <c r="A873" s="2" t="s">
        <v>1350</v>
      </c>
      <c r="B873" s="5">
        <f>IF(LEFT(tbl_transaction[[#This Row],[Reference Number]],2)="GR",VLOOKUP(tbl_transaction[[#This Row],[Reference Number]],barang_masuk[],2,FALSE),IF(LEFT(tbl_transaction[[#This Row],[Reference Number]],2)="DO",VLOOKUP(tbl_transaction[[#This Row],[Reference Number]],barang_keluar[],2,FALSE),""))</f>
        <v>46083</v>
      </c>
      <c r="C873" t="str">
        <f t="shared" si="13"/>
        <v>Inbound</v>
      </c>
      <c r="D873" t="str">
        <f>IF(tbl_transaction[[#This Row],[Type]]="Inbound",VLOOKUP(tbl_transaction[[#This Row],[Reference Number]],barang_masuk[],4,FALSE),IF(tbl_transaction[[#This Row],[Type]]="Outbound",VLOOKUP(tbl_transaction[[#This Row],[Reference Number]],barang_keluar[],4,FALSE),""))</f>
        <v>BAB010</v>
      </c>
      <c r="E873" t="str">
        <f>IF(tbl_transaction[[#This Row],[Type]]="Inbound",VLOOKUP(tbl_transaction[[#This Row],[Reference Number]],barang_masuk[],5,FALSE),IF(tbl_transaction[[#This Row],[Type]]="Outbound",VLOOKUP(tbl_transaction[[#This Row],[Reference Number]],barang_keluar[],5,FALSE),""))</f>
        <v>Zwitsal Baby Care Variant 10</v>
      </c>
      <c r="F873">
        <f>IF(tbl_transaction[[#This Row],[Type]]="Inbound",VLOOKUP(tbl_transaction[[#This Row],[Reference Number]],barang_masuk[],6,FALSE),IF(tbl_transaction[[#This Row],[Type]]="Outbound",VLOOKUP(tbl_transaction[[#This Row],[Reference Number]],barang_keluar[],6,FALSE),""))</f>
        <v>20</v>
      </c>
      <c r="G873" t="str">
        <f>IF(tbl_transaction[[#This Row],[Type]]="Inbound",VLOOKUP(tbl_transaction[[#This Row],[Reference Number]],barang_masuk[],7,FALSE),IF(tbl_transaction[[#This Row],[Type]]="Outbound",VLOOKUP(tbl_transaction[[#This Row],[Reference Number]],barang_keluar[],7,FALSE),""))</f>
        <v>Pack</v>
      </c>
      <c r="H873" t="str">
        <f>IF(tbl_transaction[[#This Row],[Type]]="Inbound",VLOOKUP(tbl_transaction[[#This Row],[Reference Number]],barang_masuk[],3,FALSE),IF(tbl_transaction[[#This Row],[Type]]="Outbound",VLOOKUP(tbl_transaction[[#This Row],[Reference Number]],barang_keluar[],3,FALSE),""))</f>
        <v>PT Supplier 27</v>
      </c>
      <c r="I873" t="str">
        <f>IF(D873='Kartu Stok'!$B$2,COUNTIF($D$3:D873,'Kartu Stok'!$B$2),"")</f>
        <v/>
      </c>
      <c r="L873"/>
    </row>
    <row r="874" spans="1:12" ht="14.5" x14ac:dyDescent="0.35">
      <c r="A874" s="2" t="s">
        <v>1351</v>
      </c>
      <c r="B874" s="5">
        <f>IF(LEFT(tbl_transaction[[#This Row],[Reference Number]],2)="GR",VLOOKUP(tbl_transaction[[#This Row],[Reference Number]],barang_masuk[],2,FALSE),IF(LEFT(tbl_transaction[[#This Row],[Reference Number]],2)="DO",VLOOKUP(tbl_transaction[[#This Row],[Reference Number]],barang_keluar[],2,FALSE),""))</f>
        <v>46142</v>
      </c>
      <c r="C874" t="str">
        <f t="shared" si="13"/>
        <v>Inbound</v>
      </c>
      <c r="D874" t="str">
        <f>IF(tbl_transaction[[#This Row],[Type]]="Inbound",VLOOKUP(tbl_transaction[[#This Row],[Reference Number]],barang_masuk[],4,FALSE),IF(tbl_transaction[[#This Row],[Type]]="Outbound",VLOOKUP(tbl_transaction[[#This Row],[Reference Number]],barang_keluar[],4,FALSE),""))</f>
        <v>DAR003</v>
      </c>
      <c r="E874" t="str">
        <f>IF(tbl_transaction[[#This Row],[Type]]="Inbound",VLOOKUP(tbl_transaction[[#This Row],[Reference Number]],barang_masuk[],5,FALSE),IF(tbl_transaction[[#This Row],[Type]]="Outbound",VLOOKUP(tbl_transaction[[#This Row],[Reference Number]],barang_keluar[],5,FALSE),""))</f>
        <v>Ultra Milk Dairy Variant 3</v>
      </c>
      <c r="F874">
        <f>IF(tbl_transaction[[#This Row],[Type]]="Inbound",VLOOKUP(tbl_transaction[[#This Row],[Reference Number]],barang_masuk[],6,FALSE),IF(tbl_transaction[[#This Row],[Type]]="Outbound",VLOOKUP(tbl_transaction[[#This Row],[Reference Number]],barang_keluar[],6,FALSE),""))</f>
        <v>50</v>
      </c>
      <c r="G874" t="str">
        <f>IF(tbl_transaction[[#This Row],[Type]]="Inbound",VLOOKUP(tbl_transaction[[#This Row],[Reference Number]],barang_masuk[],7,FALSE),IF(tbl_transaction[[#This Row],[Type]]="Outbound",VLOOKUP(tbl_transaction[[#This Row],[Reference Number]],barang_keluar[],7,FALSE),""))</f>
        <v>Box</v>
      </c>
      <c r="H874" t="str">
        <f>IF(tbl_transaction[[#This Row],[Type]]="Inbound",VLOOKUP(tbl_transaction[[#This Row],[Reference Number]],barang_masuk[],3,FALSE),IF(tbl_transaction[[#This Row],[Type]]="Outbound",VLOOKUP(tbl_transaction[[#This Row],[Reference Number]],barang_keluar[],3,FALSE),""))</f>
        <v>PT Supplier 08</v>
      </c>
      <c r="I874" t="str">
        <f>IF(D874='Kartu Stok'!$B$2,COUNTIF($D$3:D874,'Kartu Stok'!$B$2),"")</f>
        <v/>
      </c>
      <c r="L874"/>
    </row>
    <row r="875" spans="1:12" ht="14.5" x14ac:dyDescent="0.35">
      <c r="A875" s="2" t="s">
        <v>1352</v>
      </c>
      <c r="B875" s="5">
        <f>IF(LEFT(tbl_transaction[[#This Row],[Reference Number]],2)="GR",VLOOKUP(tbl_transaction[[#This Row],[Reference Number]],barang_masuk[],2,FALSE),IF(LEFT(tbl_transaction[[#This Row],[Reference Number]],2)="DO",VLOOKUP(tbl_transaction[[#This Row],[Reference Number]],barang_keluar[],2,FALSE),""))</f>
        <v>46031</v>
      </c>
      <c r="C875" t="str">
        <f t="shared" si="13"/>
        <v>Inbound</v>
      </c>
      <c r="D875" t="str">
        <f>IF(tbl_transaction[[#This Row],[Type]]="Inbound",VLOOKUP(tbl_transaction[[#This Row],[Reference Number]],barang_masuk[],4,FALSE),IF(tbl_transaction[[#This Row],[Type]]="Outbound",VLOOKUP(tbl_transaction[[#This Row],[Reference Number]],barang_keluar[],4,FALSE),""))</f>
        <v>SNK013</v>
      </c>
      <c r="E875" t="str">
        <f>IF(tbl_transaction[[#This Row],[Type]]="Inbound",VLOOKUP(tbl_transaction[[#This Row],[Reference Number]],barang_masuk[],5,FALSE),IF(tbl_transaction[[#This Row],[Type]]="Outbound",VLOOKUP(tbl_transaction[[#This Row],[Reference Number]],barang_keluar[],5,FALSE),""))</f>
        <v>Qtela Snack Variant 13</v>
      </c>
      <c r="F875">
        <f>IF(tbl_transaction[[#This Row],[Type]]="Inbound",VLOOKUP(tbl_transaction[[#This Row],[Reference Number]],barang_masuk[],6,FALSE),IF(tbl_transaction[[#This Row],[Type]]="Outbound",VLOOKUP(tbl_transaction[[#This Row],[Reference Number]],barang_keluar[],6,FALSE),""))</f>
        <v>120</v>
      </c>
      <c r="G875" t="str">
        <f>IF(tbl_transaction[[#This Row],[Type]]="Inbound",VLOOKUP(tbl_transaction[[#This Row],[Reference Number]],barang_masuk[],7,FALSE),IF(tbl_transaction[[#This Row],[Type]]="Outbound",VLOOKUP(tbl_transaction[[#This Row],[Reference Number]],barang_keluar[],7,FALSE),""))</f>
        <v>Pack</v>
      </c>
      <c r="H875" t="str">
        <f>IF(tbl_transaction[[#This Row],[Type]]="Inbound",VLOOKUP(tbl_transaction[[#This Row],[Reference Number]],barang_masuk[],3,FALSE),IF(tbl_transaction[[#This Row],[Type]]="Outbound",VLOOKUP(tbl_transaction[[#This Row],[Reference Number]],barang_keluar[],3,FALSE),""))</f>
        <v>PT Supplier 32</v>
      </c>
      <c r="I875" t="str">
        <f>IF(D875='Kartu Stok'!$B$2,COUNTIF($D$3:D875,'Kartu Stok'!$B$2),"")</f>
        <v/>
      </c>
      <c r="L875"/>
    </row>
    <row r="876" spans="1:12" ht="14.5" x14ac:dyDescent="0.35">
      <c r="A876" s="2" t="s">
        <v>1353</v>
      </c>
      <c r="B876" s="5">
        <f>IF(LEFT(tbl_transaction[[#This Row],[Reference Number]],2)="GR",VLOOKUP(tbl_transaction[[#This Row],[Reference Number]],barang_masuk[],2,FALSE),IF(LEFT(tbl_transaction[[#This Row],[Reference Number]],2)="DO",VLOOKUP(tbl_transaction[[#This Row],[Reference Number]],barang_keluar[],2,FALSE),""))</f>
        <v>46047</v>
      </c>
      <c r="C876" t="str">
        <f t="shared" si="13"/>
        <v>Inbound</v>
      </c>
      <c r="D876" t="str">
        <f>IF(tbl_transaction[[#This Row],[Type]]="Inbound",VLOOKUP(tbl_transaction[[#This Row],[Reference Number]],barang_masuk[],4,FALSE),IF(tbl_transaction[[#This Row],[Type]]="Outbound",VLOOKUP(tbl_transaction[[#This Row],[Reference Number]],barang_keluar[],4,FALSE),""))</f>
        <v>PER004</v>
      </c>
      <c r="E876" t="str">
        <f>IF(tbl_transaction[[#This Row],[Type]]="Inbound",VLOOKUP(tbl_transaction[[#This Row],[Reference Number]],barang_masuk[],5,FALSE),IF(tbl_transaction[[#This Row],[Type]]="Outbound",VLOOKUP(tbl_transaction[[#This Row],[Reference Number]],barang_keluar[],5,FALSE),""))</f>
        <v>Lifebuoy Personal Care Variant 4</v>
      </c>
      <c r="F876">
        <f>IF(tbl_transaction[[#This Row],[Type]]="Inbound",VLOOKUP(tbl_transaction[[#This Row],[Reference Number]],barang_masuk[],6,FALSE),IF(tbl_transaction[[#This Row],[Type]]="Outbound",VLOOKUP(tbl_transaction[[#This Row],[Reference Number]],barang_keluar[],6,FALSE),""))</f>
        <v>80</v>
      </c>
      <c r="G876" t="str">
        <f>IF(tbl_transaction[[#This Row],[Type]]="Inbound",VLOOKUP(tbl_transaction[[#This Row],[Reference Number]],barang_masuk[],7,FALSE),IF(tbl_transaction[[#This Row],[Type]]="Outbound",VLOOKUP(tbl_transaction[[#This Row],[Reference Number]],barang_keluar[],7,FALSE),""))</f>
        <v>Bottle</v>
      </c>
      <c r="H876" t="str">
        <f>IF(tbl_transaction[[#This Row],[Type]]="Inbound",VLOOKUP(tbl_transaction[[#This Row],[Reference Number]],barang_masuk[],3,FALSE),IF(tbl_transaction[[#This Row],[Type]]="Outbound",VLOOKUP(tbl_transaction[[#This Row],[Reference Number]],barang_keluar[],3,FALSE),""))</f>
        <v>PT Supplier 07</v>
      </c>
      <c r="I876" t="str">
        <f>IF(D876='Kartu Stok'!$B$2,COUNTIF($D$3:D876,'Kartu Stok'!$B$2),"")</f>
        <v/>
      </c>
      <c r="L876"/>
    </row>
    <row r="877" spans="1:12" ht="14.5" x14ac:dyDescent="0.35">
      <c r="A877" s="2" t="s">
        <v>1354</v>
      </c>
      <c r="B877" s="5">
        <f>IF(LEFT(tbl_transaction[[#This Row],[Reference Number]],2)="GR",VLOOKUP(tbl_transaction[[#This Row],[Reference Number]],barang_masuk[],2,FALSE),IF(LEFT(tbl_transaction[[#This Row],[Reference Number]],2)="DO",VLOOKUP(tbl_transaction[[#This Row],[Reference Number]],barang_keluar[],2,FALSE),""))</f>
        <v>46056</v>
      </c>
      <c r="C877" t="str">
        <f t="shared" si="13"/>
        <v>Inbound</v>
      </c>
      <c r="D877" t="str">
        <f>IF(tbl_transaction[[#This Row],[Type]]="Inbound",VLOOKUP(tbl_transaction[[#This Row],[Reference Number]],barang_masuk[],4,FALSE),IF(tbl_transaction[[#This Row],[Type]]="Outbound",VLOOKUP(tbl_transaction[[#This Row],[Reference Number]],barang_keluar[],4,FALSE),""))</f>
        <v>SNK011</v>
      </c>
      <c r="E877" t="str">
        <f>IF(tbl_transaction[[#This Row],[Type]]="Inbound",VLOOKUP(tbl_transaction[[#This Row],[Reference Number]],barang_masuk[],5,FALSE),IF(tbl_transaction[[#This Row],[Type]]="Outbound",VLOOKUP(tbl_transaction[[#This Row],[Reference Number]],barang_keluar[],5,FALSE),""))</f>
        <v>Qtela Snack Variant 11</v>
      </c>
      <c r="F877">
        <f>IF(tbl_transaction[[#This Row],[Type]]="Inbound",VLOOKUP(tbl_transaction[[#This Row],[Reference Number]],barang_masuk[],6,FALSE),IF(tbl_transaction[[#This Row],[Type]]="Outbound",VLOOKUP(tbl_transaction[[#This Row],[Reference Number]],barang_keluar[],6,FALSE),""))</f>
        <v>50</v>
      </c>
      <c r="G877" t="str">
        <f>IF(tbl_transaction[[#This Row],[Type]]="Inbound",VLOOKUP(tbl_transaction[[#This Row],[Reference Number]],barang_masuk[],7,FALSE),IF(tbl_transaction[[#This Row],[Type]]="Outbound",VLOOKUP(tbl_transaction[[#This Row],[Reference Number]],barang_keluar[],7,FALSE),""))</f>
        <v>Pack</v>
      </c>
      <c r="H877" t="str">
        <f>IF(tbl_transaction[[#This Row],[Type]]="Inbound",VLOOKUP(tbl_transaction[[#This Row],[Reference Number]],barang_masuk[],3,FALSE),IF(tbl_transaction[[#This Row],[Type]]="Outbound",VLOOKUP(tbl_transaction[[#This Row],[Reference Number]],barang_keluar[],3,FALSE),""))</f>
        <v>PT Supplier 24</v>
      </c>
      <c r="I877" t="str">
        <f>IF(D877='Kartu Stok'!$B$2,COUNTIF($D$3:D877,'Kartu Stok'!$B$2),"")</f>
        <v/>
      </c>
      <c r="L877"/>
    </row>
    <row r="878" spans="1:12" ht="14.5" x14ac:dyDescent="0.35">
      <c r="A878" s="2" t="s">
        <v>1355</v>
      </c>
      <c r="B878" s="5">
        <f>IF(LEFT(tbl_transaction[[#This Row],[Reference Number]],2)="GR",VLOOKUP(tbl_transaction[[#This Row],[Reference Number]],barang_masuk[],2,FALSE),IF(LEFT(tbl_transaction[[#This Row],[Reference Number]],2)="DO",VLOOKUP(tbl_transaction[[#This Row],[Reference Number]],barang_keluar[],2,FALSE),""))</f>
        <v>46034</v>
      </c>
      <c r="C878" t="str">
        <f t="shared" si="13"/>
        <v>Inbound</v>
      </c>
      <c r="D878" t="str">
        <f>IF(tbl_transaction[[#This Row],[Type]]="Inbound",VLOOKUP(tbl_transaction[[#This Row],[Reference Number]],barang_masuk[],4,FALSE),IF(tbl_transaction[[#This Row],[Type]]="Outbound",VLOOKUP(tbl_transaction[[#This Row],[Reference Number]],barang_keluar[],4,FALSE),""))</f>
        <v>SNK023</v>
      </c>
      <c r="E878" t="str">
        <f>IF(tbl_transaction[[#This Row],[Type]]="Inbound",VLOOKUP(tbl_transaction[[#This Row],[Reference Number]],barang_masuk[],5,FALSE),IF(tbl_transaction[[#This Row],[Type]]="Outbound",VLOOKUP(tbl_transaction[[#This Row],[Reference Number]],barang_keluar[],5,FALSE),""))</f>
        <v>Taro Snack Variant 23</v>
      </c>
      <c r="F878">
        <f>IF(tbl_transaction[[#This Row],[Type]]="Inbound",VLOOKUP(tbl_transaction[[#This Row],[Reference Number]],barang_masuk[],6,FALSE),IF(tbl_transaction[[#This Row],[Type]]="Outbound",VLOOKUP(tbl_transaction[[#This Row],[Reference Number]],barang_keluar[],6,FALSE),""))</f>
        <v>50</v>
      </c>
      <c r="G878" t="str">
        <f>IF(tbl_transaction[[#This Row],[Type]]="Inbound",VLOOKUP(tbl_transaction[[#This Row],[Reference Number]],barang_masuk[],7,FALSE),IF(tbl_transaction[[#This Row],[Type]]="Outbound",VLOOKUP(tbl_transaction[[#This Row],[Reference Number]],barang_keluar[],7,FALSE),""))</f>
        <v>Pack</v>
      </c>
      <c r="H878" t="str">
        <f>IF(tbl_transaction[[#This Row],[Type]]="Inbound",VLOOKUP(tbl_transaction[[#This Row],[Reference Number]],barang_masuk[],3,FALSE),IF(tbl_transaction[[#This Row],[Type]]="Outbound",VLOOKUP(tbl_transaction[[#This Row],[Reference Number]],barang_keluar[],3,FALSE),""))</f>
        <v>PT Supplier 26</v>
      </c>
      <c r="I878" t="str">
        <f>IF(D878='Kartu Stok'!$B$2,COUNTIF($D$3:D878,'Kartu Stok'!$B$2),"")</f>
        <v/>
      </c>
      <c r="L878"/>
    </row>
    <row r="879" spans="1:12" ht="14.5" x14ac:dyDescent="0.35">
      <c r="A879" s="2" t="s">
        <v>1356</v>
      </c>
      <c r="B879" s="5">
        <f>IF(LEFT(tbl_transaction[[#This Row],[Reference Number]],2)="GR",VLOOKUP(tbl_transaction[[#This Row],[Reference Number]],barang_masuk[],2,FALSE),IF(LEFT(tbl_transaction[[#This Row],[Reference Number]],2)="DO",VLOOKUP(tbl_transaction[[#This Row],[Reference Number]],barang_keluar[],2,FALSE),""))</f>
        <v>46145</v>
      </c>
      <c r="C879" t="str">
        <f t="shared" si="13"/>
        <v>Inbound</v>
      </c>
      <c r="D879" t="str">
        <f>IF(tbl_transaction[[#This Row],[Type]]="Inbound",VLOOKUP(tbl_transaction[[#This Row],[Reference Number]],barang_masuk[],4,FALSE),IF(tbl_transaction[[#This Row],[Type]]="Outbound",VLOOKUP(tbl_transaction[[#This Row],[Reference Number]],barang_keluar[],4,FALSE),""))</f>
        <v>BEV004</v>
      </c>
      <c r="E879" t="str">
        <f>IF(tbl_transaction[[#This Row],[Type]]="Inbound",VLOOKUP(tbl_transaction[[#This Row],[Reference Number]],barang_masuk[],5,FALSE),IF(tbl_transaction[[#This Row],[Type]]="Outbound",VLOOKUP(tbl_transaction[[#This Row],[Reference Number]],barang_keluar[],5,FALSE),""))</f>
        <v>Aqua Beverage Variant 4</v>
      </c>
      <c r="F879">
        <f>IF(tbl_transaction[[#This Row],[Type]]="Inbound",VLOOKUP(tbl_transaction[[#This Row],[Reference Number]],barang_masuk[],6,FALSE),IF(tbl_transaction[[#This Row],[Type]]="Outbound",VLOOKUP(tbl_transaction[[#This Row],[Reference Number]],barang_keluar[],6,FALSE),""))</f>
        <v>150</v>
      </c>
      <c r="G879" t="str">
        <f>IF(tbl_transaction[[#This Row],[Type]]="Inbound",VLOOKUP(tbl_transaction[[#This Row],[Reference Number]],barang_masuk[],7,FALSE),IF(tbl_transaction[[#This Row],[Type]]="Outbound",VLOOKUP(tbl_transaction[[#This Row],[Reference Number]],barang_keluar[],7,FALSE),""))</f>
        <v>Bottle</v>
      </c>
      <c r="H879" t="str">
        <f>IF(tbl_transaction[[#This Row],[Type]]="Inbound",VLOOKUP(tbl_transaction[[#This Row],[Reference Number]],barang_masuk[],3,FALSE),IF(tbl_transaction[[#This Row],[Type]]="Outbound",VLOOKUP(tbl_transaction[[#This Row],[Reference Number]],barang_keluar[],3,FALSE),""))</f>
        <v>PT Supplier 21</v>
      </c>
      <c r="I879" t="str">
        <f>IF(D879='Kartu Stok'!$B$2,COUNTIF($D$3:D879,'Kartu Stok'!$B$2),"")</f>
        <v/>
      </c>
      <c r="L879"/>
    </row>
    <row r="880" spans="1:12" ht="14.5" x14ac:dyDescent="0.35">
      <c r="A880" s="2" t="s">
        <v>1357</v>
      </c>
      <c r="B880" s="5">
        <f>IF(LEFT(tbl_transaction[[#This Row],[Reference Number]],2)="GR",VLOOKUP(tbl_transaction[[#This Row],[Reference Number]],barang_masuk[],2,FALSE),IF(LEFT(tbl_transaction[[#This Row],[Reference Number]],2)="DO",VLOOKUP(tbl_transaction[[#This Row],[Reference Number]],barang_keluar[],2,FALSE),""))</f>
        <v>46074</v>
      </c>
      <c r="C880" t="str">
        <f t="shared" si="13"/>
        <v>Inbound</v>
      </c>
      <c r="D880" t="str">
        <f>IF(tbl_transaction[[#This Row],[Type]]="Inbound",VLOOKUP(tbl_transaction[[#This Row],[Reference Number]],barang_masuk[],4,FALSE),IF(tbl_transaction[[#This Row],[Type]]="Outbound",VLOOKUP(tbl_transaction[[#This Row],[Reference Number]],barang_keluar[],4,FALSE),""))</f>
        <v>SNK009</v>
      </c>
      <c r="E880" t="str">
        <f>IF(tbl_transaction[[#This Row],[Type]]="Inbound",VLOOKUP(tbl_transaction[[#This Row],[Reference Number]],barang_masuk[],5,FALSE),IF(tbl_transaction[[#This Row],[Type]]="Outbound",VLOOKUP(tbl_transaction[[#This Row],[Reference Number]],barang_keluar[],5,FALSE),""))</f>
        <v>Chitato Snack Variant 9</v>
      </c>
      <c r="F880">
        <f>IF(tbl_transaction[[#This Row],[Type]]="Inbound",VLOOKUP(tbl_transaction[[#This Row],[Reference Number]],barang_masuk[],6,FALSE),IF(tbl_transaction[[#This Row],[Type]]="Outbound",VLOOKUP(tbl_transaction[[#This Row],[Reference Number]],barang_keluar[],6,FALSE),""))</f>
        <v>100</v>
      </c>
      <c r="G880" t="str">
        <f>IF(tbl_transaction[[#This Row],[Type]]="Inbound",VLOOKUP(tbl_transaction[[#This Row],[Reference Number]],barang_masuk[],7,FALSE),IF(tbl_transaction[[#This Row],[Type]]="Outbound",VLOOKUP(tbl_transaction[[#This Row],[Reference Number]],barang_keluar[],7,FALSE),""))</f>
        <v>Pack</v>
      </c>
      <c r="H880" t="str">
        <f>IF(tbl_transaction[[#This Row],[Type]]="Inbound",VLOOKUP(tbl_transaction[[#This Row],[Reference Number]],barang_masuk[],3,FALSE),IF(tbl_transaction[[#This Row],[Type]]="Outbound",VLOOKUP(tbl_transaction[[#This Row],[Reference Number]],barang_keluar[],3,FALSE),""))</f>
        <v>PT Supplier 21</v>
      </c>
      <c r="I880" t="str">
        <f>IF(D880='Kartu Stok'!$B$2,COUNTIF($D$3:D880,'Kartu Stok'!$B$2),"")</f>
        <v/>
      </c>
      <c r="L880"/>
    </row>
    <row r="881" spans="1:12" ht="14.5" x14ac:dyDescent="0.35">
      <c r="A881" s="2" t="s">
        <v>1358</v>
      </c>
      <c r="B881" s="5">
        <f>IF(LEFT(tbl_transaction[[#This Row],[Reference Number]],2)="GR",VLOOKUP(tbl_transaction[[#This Row],[Reference Number]],barang_masuk[],2,FALSE),IF(LEFT(tbl_transaction[[#This Row],[Reference Number]],2)="DO",VLOOKUP(tbl_transaction[[#This Row],[Reference Number]],barang_keluar[],2,FALSE),""))</f>
        <v>46175</v>
      </c>
      <c r="C881" t="str">
        <f t="shared" si="13"/>
        <v>Inbound</v>
      </c>
      <c r="D881" t="str">
        <f>IF(tbl_transaction[[#This Row],[Type]]="Inbound",VLOOKUP(tbl_transaction[[#This Row],[Reference Number]],barang_masuk[],4,FALSE),IF(tbl_transaction[[#This Row],[Type]]="Outbound",VLOOKUP(tbl_transaction[[#This Row],[Reference Number]],barang_keluar[],4,FALSE),""))</f>
        <v>INS015</v>
      </c>
      <c r="E881" t="str">
        <f>IF(tbl_transaction[[#This Row],[Type]]="Inbound",VLOOKUP(tbl_transaction[[#This Row],[Reference Number]],barang_masuk[],5,FALSE),IF(tbl_transaction[[#This Row],[Type]]="Outbound",VLOOKUP(tbl_transaction[[#This Row],[Reference Number]],barang_keluar[],5,FALSE),""))</f>
        <v>Supermi Instant Food Variant 15</v>
      </c>
      <c r="F881">
        <f>IF(tbl_transaction[[#This Row],[Type]]="Inbound",VLOOKUP(tbl_transaction[[#This Row],[Reference Number]],barang_masuk[],6,FALSE),IF(tbl_transaction[[#This Row],[Type]]="Outbound",VLOOKUP(tbl_transaction[[#This Row],[Reference Number]],barang_keluar[],6,FALSE),""))</f>
        <v>200</v>
      </c>
      <c r="G881" t="str">
        <f>IF(tbl_transaction[[#This Row],[Type]]="Inbound",VLOOKUP(tbl_transaction[[#This Row],[Reference Number]],barang_masuk[],7,FALSE),IF(tbl_transaction[[#This Row],[Type]]="Outbound",VLOOKUP(tbl_transaction[[#This Row],[Reference Number]],barang_keluar[],7,FALSE),""))</f>
        <v>Pack</v>
      </c>
      <c r="H881" t="str">
        <f>IF(tbl_transaction[[#This Row],[Type]]="Inbound",VLOOKUP(tbl_transaction[[#This Row],[Reference Number]],barang_masuk[],3,FALSE),IF(tbl_transaction[[#This Row],[Type]]="Outbound",VLOOKUP(tbl_transaction[[#This Row],[Reference Number]],barang_keluar[],3,FALSE),""))</f>
        <v>PT Supplier 24</v>
      </c>
      <c r="I881" t="str">
        <f>IF(D881='Kartu Stok'!$B$2,COUNTIF($D$3:D881,'Kartu Stok'!$B$2),"")</f>
        <v/>
      </c>
      <c r="L881"/>
    </row>
    <row r="882" spans="1:12" ht="14.5" x14ac:dyDescent="0.35">
      <c r="A882" s="2" t="s">
        <v>1359</v>
      </c>
      <c r="B882" s="5">
        <f>IF(LEFT(tbl_transaction[[#This Row],[Reference Number]],2)="GR",VLOOKUP(tbl_transaction[[#This Row],[Reference Number]],barang_masuk[],2,FALSE),IF(LEFT(tbl_transaction[[#This Row],[Reference Number]],2)="DO",VLOOKUP(tbl_transaction[[#This Row],[Reference Number]],barang_keluar[],2,FALSE),""))</f>
        <v>46071</v>
      </c>
      <c r="C882" t="str">
        <f t="shared" si="13"/>
        <v>Inbound</v>
      </c>
      <c r="D882" t="str">
        <f>IF(tbl_transaction[[#This Row],[Type]]="Inbound",VLOOKUP(tbl_transaction[[#This Row],[Reference Number]],barang_masuk[],4,FALSE),IF(tbl_transaction[[#This Row],[Type]]="Outbound",VLOOKUP(tbl_transaction[[#This Row],[Reference Number]],barang_keluar[],4,FALSE),""))</f>
        <v>BAB013</v>
      </c>
      <c r="E882" t="str">
        <f>IF(tbl_transaction[[#This Row],[Type]]="Inbound",VLOOKUP(tbl_transaction[[#This Row],[Reference Number]],barang_masuk[],5,FALSE),IF(tbl_transaction[[#This Row],[Type]]="Outbound",VLOOKUP(tbl_transaction[[#This Row],[Reference Number]],barang_keluar[],5,FALSE),""))</f>
        <v>MamyPoko Baby Care Variant 13</v>
      </c>
      <c r="F882">
        <f>IF(tbl_transaction[[#This Row],[Type]]="Inbound",VLOOKUP(tbl_transaction[[#This Row],[Reference Number]],barang_masuk[],6,FALSE),IF(tbl_transaction[[#This Row],[Type]]="Outbound",VLOOKUP(tbl_transaction[[#This Row],[Reference Number]],barang_keluar[],6,FALSE),""))</f>
        <v>150</v>
      </c>
      <c r="G882" t="str">
        <f>IF(tbl_transaction[[#This Row],[Type]]="Inbound",VLOOKUP(tbl_transaction[[#This Row],[Reference Number]],barang_masuk[],7,FALSE),IF(tbl_transaction[[#This Row],[Type]]="Outbound",VLOOKUP(tbl_transaction[[#This Row],[Reference Number]],barang_keluar[],7,FALSE),""))</f>
        <v>Pack</v>
      </c>
      <c r="H882" t="str">
        <f>IF(tbl_transaction[[#This Row],[Type]]="Inbound",VLOOKUP(tbl_transaction[[#This Row],[Reference Number]],barang_masuk[],3,FALSE),IF(tbl_transaction[[#This Row],[Type]]="Outbound",VLOOKUP(tbl_transaction[[#This Row],[Reference Number]],barang_keluar[],3,FALSE),""))</f>
        <v>PT Supplier 26</v>
      </c>
      <c r="I882" t="str">
        <f>IF(D882='Kartu Stok'!$B$2,COUNTIF($D$3:D882,'Kartu Stok'!$B$2),"")</f>
        <v/>
      </c>
      <c r="L882"/>
    </row>
    <row r="883" spans="1:12" ht="14.5" x14ac:dyDescent="0.35">
      <c r="A883" s="2" t="s">
        <v>1360</v>
      </c>
      <c r="B883" s="5">
        <f>IF(LEFT(tbl_transaction[[#This Row],[Reference Number]],2)="GR",VLOOKUP(tbl_transaction[[#This Row],[Reference Number]],barang_masuk[],2,FALSE),IF(LEFT(tbl_transaction[[#This Row],[Reference Number]],2)="DO",VLOOKUP(tbl_transaction[[#This Row],[Reference Number]],barang_keluar[],2,FALSE),""))</f>
        <v>46077</v>
      </c>
      <c r="C883" t="str">
        <f t="shared" si="13"/>
        <v>Inbound</v>
      </c>
      <c r="D883" t="str">
        <f>IF(tbl_transaction[[#This Row],[Type]]="Inbound",VLOOKUP(tbl_transaction[[#This Row],[Reference Number]],barang_masuk[],4,FALSE),IF(tbl_transaction[[#This Row],[Type]]="Outbound",VLOOKUP(tbl_transaction[[#This Row],[Reference Number]],barang_keluar[],4,FALSE),""))</f>
        <v>BEV039</v>
      </c>
      <c r="E883" t="str">
        <f>IF(tbl_transaction[[#This Row],[Type]]="Inbound",VLOOKUP(tbl_transaction[[#This Row],[Reference Number]],barang_masuk[],5,FALSE),IF(tbl_transaction[[#This Row],[Type]]="Outbound",VLOOKUP(tbl_transaction[[#This Row],[Reference Number]],barang_keluar[],5,FALSE),""))</f>
        <v>Pocari Beverage Variant 39</v>
      </c>
      <c r="F883">
        <f>IF(tbl_transaction[[#This Row],[Type]]="Inbound",VLOOKUP(tbl_transaction[[#This Row],[Reference Number]],barang_masuk[],6,FALSE),IF(tbl_transaction[[#This Row],[Type]]="Outbound",VLOOKUP(tbl_transaction[[#This Row],[Reference Number]],barang_keluar[],6,FALSE),""))</f>
        <v>50</v>
      </c>
      <c r="G883" t="str">
        <f>IF(tbl_transaction[[#This Row],[Type]]="Inbound",VLOOKUP(tbl_transaction[[#This Row],[Reference Number]],barang_masuk[],7,FALSE),IF(tbl_transaction[[#This Row],[Type]]="Outbound",VLOOKUP(tbl_transaction[[#This Row],[Reference Number]],barang_keluar[],7,FALSE),""))</f>
        <v>Bottle</v>
      </c>
      <c r="H883" t="str">
        <f>IF(tbl_transaction[[#This Row],[Type]]="Inbound",VLOOKUP(tbl_transaction[[#This Row],[Reference Number]],barang_masuk[],3,FALSE),IF(tbl_transaction[[#This Row],[Type]]="Outbound",VLOOKUP(tbl_transaction[[#This Row],[Reference Number]],barang_keluar[],3,FALSE),""))</f>
        <v>PT Supplier 02</v>
      </c>
      <c r="I883" t="str">
        <f>IF(D883='Kartu Stok'!$B$2,COUNTIF($D$3:D883,'Kartu Stok'!$B$2),"")</f>
        <v/>
      </c>
      <c r="L883"/>
    </row>
    <row r="884" spans="1:12" ht="14.5" x14ac:dyDescent="0.35">
      <c r="A884" s="2" t="s">
        <v>1361</v>
      </c>
      <c r="B884" s="5">
        <f>IF(LEFT(tbl_transaction[[#This Row],[Reference Number]],2)="GR",VLOOKUP(tbl_transaction[[#This Row],[Reference Number]],barang_masuk[],2,FALSE),IF(LEFT(tbl_transaction[[#This Row],[Reference Number]],2)="DO",VLOOKUP(tbl_transaction[[#This Row],[Reference Number]],barang_keluar[],2,FALSE),""))</f>
        <v>46052</v>
      </c>
      <c r="C884" t="str">
        <f t="shared" si="13"/>
        <v>Inbound</v>
      </c>
      <c r="D884" t="str">
        <f>IF(tbl_transaction[[#This Row],[Type]]="Inbound",VLOOKUP(tbl_transaction[[#This Row],[Reference Number]],barang_masuk[],4,FALSE),IF(tbl_transaction[[#This Row],[Type]]="Outbound",VLOOKUP(tbl_transaction[[#This Row],[Reference Number]],barang_keluar[],4,FALSE),""))</f>
        <v>DAR002</v>
      </c>
      <c r="E884" t="str">
        <f>IF(tbl_transaction[[#This Row],[Type]]="Inbound",VLOOKUP(tbl_transaction[[#This Row],[Reference Number]],barang_masuk[],5,FALSE),IF(tbl_transaction[[#This Row],[Type]]="Outbound",VLOOKUP(tbl_transaction[[#This Row],[Reference Number]],barang_keluar[],5,FALSE),""))</f>
        <v>Indomilk Dairy Variant 2</v>
      </c>
      <c r="F884">
        <f>IF(tbl_transaction[[#This Row],[Type]]="Inbound",VLOOKUP(tbl_transaction[[#This Row],[Reference Number]],barang_masuk[],6,FALSE),IF(tbl_transaction[[#This Row],[Type]]="Outbound",VLOOKUP(tbl_transaction[[#This Row],[Reference Number]],barang_keluar[],6,FALSE),""))</f>
        <v>100</v>
      </c>
      <c r="G884" t="str">
        <f>IF(tbl_transaction[[#This Row],[Type]]="Inbound",VLOOKUP(tbl_transaction[[#This Row],[Reference Number]],barang_masuk[],7,FALSE),IF(tbl_transaction[[#This Row],[Type]]="Outbound",VLOOKUP(tbl_transaction[[#This Row],[Reference Number]],barang_keluar[],7,FALSE),""))</f>
        <v>Box</v>
      </c>
      <c r="H884" t="str">
        <f>IF(tbl_transaction[[#This Row],[Type]]="Inbound",VLOOKUP(tbl_transaction[[#This Row],[Reference Number]],barang_masuk[],3,FALSE),IF(tbl_transaction[[#This Row],[Type]]="Outbound",VLOOKUP(tbl_transaction[[#This Row],[Reference Number]],barang_keluar[],3,FALSE),""))</f>
        <v>PT Supplier 28</v>
      </c>
      <c r="I884" t="str">
        <f>IF(D884='Kartu Stok'!$B$2,COUNTIF($D$3:D884,'Kartu Stok'!$B$2),"")</f>
        <v/>
      </c>
      <c r="L884"/>
    </row>
    <row r="885" spans="1:12" ht="14.5" x14ac:dyDescent="0.35">
      <c r="A885" s="2" t="s">
        <v>1362</v>
      </c>
      <c r="B885" s="5">
        <f>IF(LEFT(tbl_transaction[[#This Row],[Reference Number]],2)="GR",VLOOKUP(tbl_transaction[[#This Row],[Reference Number]],barang_masuk[],2,FALSE),IF(LEFT(tbl_transaction[[#This Row],[Reference Number]],2)="DO",VLOOKUP(tbl_transaction[[#This Row],[Reference Number]],barang_keluar[],2,FALSE),""))</f>
        <v>46109</v>
      </c>
      <c r="C885" t="str">
        <f t="shared" si="13"/>
        <v>Inbound</v>
      </c>
      <c r="D885" t="str">
        <f>IF(tbl_transaction[[#This Row],[Type]]="Inbound",VLOOKUP(tbl_transaction[[#This Row],[Reference Number]],barang_masuk[],4,FALSE),IF(tbl_transaction[[#This Row],[Type]]="Outbound",VLOOKUP(tbl_transaction[[#This Row],[Reference Number]],barang_keluar[],4,FALSE),""))</f>
        <v>INS017</v>
      </c>
      <c r="E885" t="str">
        <f>IF(tbl_transaction[[#This Row],[Type]]="Inbound",VLOOKUP(tbl_transaction[[#This Row],[Reference Number]],barang_masuk[],5,FALSE),IF(tbl_transaction[[#This Row],[Type]]="Outbound",VLOOKUP(tbl_transaction[[#This Row],[Reference Number]],barang_keluar[],5,FALSE),""))</f>
        <v>Indomie Instant Food Variant 17</v>
      </c>
      <c r="F885">
        <f>IF(tbl_transaction[[#This Row],[Type]]="Inbound",VLOOKUP(tbl_transaction[[#This Row],[Reference Number]],barang_masuk[],6,FALSE),IF(tbl_transaction[[#This Row],[Type]]="Outbound",VLOOKUP(tbl_transaction[[#This Row],[Reference Number]],barang_keluar[],6,FALSE),""))</f>
        <v>150</v>
      </c>
      <c r="G885" t="str">
        <f>IF(tbl_transaction[[#This Row],[Type]]="Inbound",VLOOKUP(tbl_transaction[[#This Row],[Reference Number]],barang_masuk[],7,FALSE),IF(tbl_transaction[[#This Row],[Type]]="Outbound",VLOOKUP(tbl_transaction[[#This Row],[Reference Number]],barang_keluar[],7,FALSE),""))</f>
        <v>Pack</v>
      </c>
      <c r="H885" t="str">
        <f>IF(tbl_transaction[[#This Row],[Type]]="Inbound",VLOOKUP(tbl_transaction[[#This Row],[Reference Number]],barang_masuk[],3,FALSE),IF(tbl_transaction[[#This Row],[Type]]="Outbound",VLOOKUP(tbl_transaction[[#This Row],[Reference Number]],barang_keluar[],3,FALSE),""))</f>
        <v>PT Supplier 32</v>
      </c>
      <c r="I885" t="str">
        <f>IF(D885='Kartu Stok'!$B$2,COUNTIF($D$3:D885,'Kartu Stok'!$B$2),"")</f>
        <v/>
      </c>
      <c r="L885"/>
    </row>
    <row r="886" spans="1:12" ht="14.5" x14ac:dyDescent="0.35">
      <c r="A886" s="2" t="s">
        <v>1363</v>
      </c>
      <c r="B886" s="5">
        <f>IF(LEFT(tbl_transaction[[#This Row],[Reference Number]],2)="GR",VLOOKUP(tbl_transaction[[#This Row],[Reference Number]],barang_masuk[],2,FALSE),IF(LEFT(tbl_transaction[[#This Row],[Reference Number]],2)="DO",VLOOKUP(tbl_transaction[[#This Row],[Reference Number]],barang_keluar[],2,FALSE),""))</f>
        <v>46183</v>
      </c>
      <c r="C886" t="str">
        <f t="shared" si="13"/>
        <v>Inbound</v>
      </c>
      <c r="D886" t="str">
        <f>IF(tbl_transaction[[#This Row],[Type]]="Inbound",VLOOKUP(tbl_transaction[[#This Row],[Reference Number]],barang_masuk[],4,FALSE),IF(tbl_transaction[[#This Row],[Type]]="Outbound",VLOOKUP(tbl_transaction[[#This Row],[Reference Number]],barang_keluar[],4,FALSE),""))</f>
        <v>SNK014</v>
      </c>
      <c r="E886" t="str">
        <f>IF(tbl_transaction[[#This Row],[Type]]="Inbound",VLOOKUP(tbl_transaction[[#This Row],[Reference Number]],barang_masuk[],5,FALSE),IF(tbl_transaction[[#This Row],[Type]]="Outbound",VLOOKUP(tbl_transaction[[#This Row],[Reference Number]],barang_keluar[],5,FALSE),""))</f>
        <v>Qtela Snack Variant 14</v>
      </c>
      <c r="F886">
        <f>IF(tbl_transaction[[#This Row],[Type]]="Inbound",VLOOKUP(tbl_transaction[[#This Row],[Reference Number]],barang_masuk[],6,FALSE),IF(tbl_transaction[[#This Row],[Type]]="Outbound",VLOOKUP(tbl_transaction[[#This Row],[Reference Number]],barang_keluar[],6,FALSE),""))</f>
        <v>150</v>
      </c>
      <c r="G886" t="str">
        <f>IF(tbl_transaction[[#This Row],[Type]]="Inbound",VLOOKUP(tbl_transaction[[#This Row],[Reference Number]],barang_masuk[],7,FALSE),IF(tbl_transaction[[#This Row],[Type]]="Outbound",VLOOKUP(tbl_transaction[[#This Row],[Reference Number]],barang_keluar[],7,FALSE),""))</f>
        <v>Pack</v>
      </c>
      <c r="H886" t="str">
        <f>IF(tbl_transaction[[#This Row],[Type]]="Inbound",VLOOKUP(tbl_transaction[[#This Row],[Reference Number]],barang_masuk[],3,FALSE),IF(tbl_transaction[[#This Row],[Type]]="Outbound",VLOOKUP(tbl_transaction[[#This Row],[Reference Number]],barang_keluar[],3,FALSE),""))</f>
        <v>PT Supplier 15</v>
      </c>
      <c r="I886" t="str">
        <f>IF(D886='Kartu Stok'!$B$2,COUNTIF($D$3:D886,'Kartu Stok'!$B$2),"")</f>
        <v/>
      </c>
      <c r="L886"/>
    </row>
    <row r="887" spans="1:12" ht="14.5" x14ac:dyDescent="0.35">
      <c r="A887" s="2" t="s">
        <v>1364</v>
      </c>
      <c r="B887" s="5">
        <f>IF(LEFT(tbl_transaction[[#This Row],[Reference Number]],2)="GR",VLOOKUP(tbl_transaction[[#This Row],[Reference Number]],barang_masuk[],2,FALSE),IF(LEFT(tbl_transaction[[#This Row],[Reference Number]],2)="DO",VLOOKUP(tbl_transaction[[#This Row],[Reference Number]],barang_keluar[],2,FALSE),""))</f>
        <v>46156</v>
      </c>
      <c r="C887" t="str">
        <f t="shared" si="13"/>
        <v>Inbound</v>
      </c>
      <c r="D887" t="str">
        <f>IF(tbl_transaction[[#This Row],[Type]]="Inbound",VLOOKUP(tbl_transaction[[#This Row],[Reference Number]],barang_masuk[],4,FALSE),IF(tbl_transaction[[#This Row],[Type]]="Outbound",VLOOKUP(tbl_transaction[[#This Row],[Reference Number]],barang_keluar[],4,FALSE),""))</f>
        <v>PER028</v>
      </c>
      <c r="E887" t="str">
        <f>IF(tbl_transaction[[#This Row],[Type]]="Inbound",VLOOKUP(tbl_transaction[[#This Row],[Reference Number]],barang_masuk[],5,FALSE),IF(tbl_transaction[[#This Row],[Type]]="Outbound",VLOOKUP(tbl_transaction[[#This Row],[Reference Number]],barang_keluar[],5,FALSE),""))</f>
        <v>Sunsilk Personal Care Variant 28</v>
      </c>
      <c r="F887">
        <f>IF(tbl_transaction[[#This Row],[Type]]="Inbound",VLOOKUP(tbl_transaction[[#This Row],[Reference Number]],barang_masuk[],6,FALSE),IF(tbl_transaction[[#This Row],[Type]]="Outbound",VLOOKUP(tbl_transaction[[#This Row],[Reference Number]],barang_keluar[],6,FALSE),""))</f>
        <v>80</v>
      </c>
      <c r="G887" t="str">
        <f>IF(tbl_transaction[[#This Row],[Type]]="Inbound",VLOOKUP(tbl_transaction[[#This Row],[Reference Number]],barang_masuk[],7,FALSE),IF(tbl_transaction[[#This Row],[Type]]="Outbound",VLOOKUP(tbl_transaction[[#This Row],[Reference Number]],barang_keluar[],7,FALSE),""))</f>
        <v>Bottle</v>
      </c>
      <c r="H887" t="str">
        <f>IF(tbl_transaction[[#This Row],[Type]]="Inbound",VLOOKUP(tbl_transaction[[#This Row],[Reference Number]],barang_masuk[],3,FALSE),IF(tbl_transaction[[#This Row],[Type]]="Outbound",VLOOKUP(tbl_transaction[[#This Row],[Reference Number]],barang_keluar[],3,FALSE),""))</f>
        <v>PT Supplier 13</v>
      </c>
      <c r="I887" t="str">
        <f>IF(D887='Kartu Stok'!$B$2,COUNTIF($D$3:D887,'Kartu Stok'!$B$2),"")</f>
        <v/>
      </c>
      <c r="L887"/>
    </row>
    <row r="888" spans="1:12" ht="14.5" x14ac:dyDescent="0.35">
      <c r="A888" s="2" t="s">
        <v>1365</v>
      </c>
      <c r="B888" s="5">
        <f>IF(LEFT(tbl_transaction[[#This Row],[Reference Number]],2)="GR",VLOOKUP(tbl_transaction[[#This Row],[Reference Number]],barang_masuk[],2,FALSE),IF(LEFT(tbl_transaction[[#This Row],[Reference Number]],2)="DO",VLOOKUP(tbl_transaction[[#This Row],[Reference Number]],barang_keluar[],2,FALSE),""))</f>
        <v>46182</v>
      </c>
      <c r="C888" t="str">
        <f t="shared" si="13"/>
        <v>Inbound</v>
      </c>
      <c r="D888" t="str">
        <f>IF(tbl_transaction[[#This Row],[Type]]="Inbound",VLOOKUP(tbl_transaction[[#This Row],[Reference Number]],barang_masuk[],4,FALSE),IF(tbl_transaction[[#This Row],[Type]]="Outbound",VLOOKUP(tbl_transaction[[#This Row],[Reference Number]],barang_keluar[],4,FALSE),""))</f>
        <v>HOM027</v>
      </c>
      <c r="E888" t="str">
        <f>IF(tbl_transaction[[#This Row],[Type]]="Inbound",VLOOKUP(tbl_transaction[[#This Row],[Reference Number]],barang_masuk[],5,FALSE),IF(tbl_transaction[[#This Row],[Type]]="Outbound",VLOOKUP(tbl_transaction[[#This Row],[Reference Number]],barang_keluar[],5,FALSE),""))</f>
        <v>Molto Home Care Variant 27</v>
      </c>
      <c r="F888">
        <f>IF(tbl_transaction[[#This Row],[Type]]="Inbound",VLOOKUP(tbl_transaction[[#This Row],[Reference Number]],barang_masuk[],6,FALSE),IF(tbl_transaction[[#This Row],[Type]]="Outbound",VLOOKUP(tbl_transaction[[#This Row],[Reference Number]],barang_keluar[],6,FALSE),""))</f>
        <v>200</v>
      </c>
      <c r="G888" t="str">
        <f>IF(tbl_transaction[[#This Row],[Type]]="Inbound",VLOOKUP(tbl_transaction[[#This Row],[Reference Number]],barang_masuk[],7,FALSE),IF(tbl_transaction[[#This Row],[Type]]="Outbound",VLOOKUP(tbl_transaction[[#This Row],[Reference Number]],barang_keluar[],7,FALSE),""))</f>
        <v>Pack</v>
      </c>
      <c r="H888" t="str">
        <f>IF(tbl_transaction[[#This Row],[Type]]="Inbound",VLOOKUP(tbl_transaction[[#This Row],[Reference Number]],barang_masuk[],3,FALSE),IF(tbl_transaction[[#This Row],[Type]]="Outbound",VLOOKUP(tbl_transaction[[#This Row],[Reference Number]],barang_keluar[],3,FALSE),""))</f>
        <v>PT Supplier 02</v>
      </c>
      <c r="I888" t="str">
        <f>IF(D888='Kartu Stok'!$B$2,COUNTIF($D$3:D888,'Kartu Stok'!$B$2),"")</f>
        <v/>
      </c>
      <c r="L888"/>
    </row>
    <row r="889" spans="1:12" ht="14.5" x14ac:dyDescent="0.35">
      <c r="A889" s="2" t="s">
        <v>1366</v>
      </c>
      <c r="B889" s="5">
        <f>IF(LEFT(tbl_transaction[[#This Row],[Reference Number]],2)="GR",VLOOKUP(tbl_transaction[[#This Row],[Reference Number]],barang_masuk[],2,FALSE),IF(LEFT(tbl_transaction[[#This Row],[Reference Number]],2)="DO",VLOOKUP(tbl_transaction[[#This Row],[Reference Number]],barang_keluar[],2,FALSE),""))</f>
        <v>46187</v>
      </c>
      <c r="C889" t="str">
        <f t="shared" si="13"/>
        <v>Inbound</v>
      </c>
      <c r="D889" t="str">
        <f>IF(tbl_transaction[[#This Row],[Type]]="Inbound",VLOOKUP(tbl_transaction[[#This Row],[Reference Number]],barang_masuk[],4,FALSE),IF(tbl_transaction[[#This Row],[Type]]="Outbound",VLOOKUP(tbl_transaction[[#This Row],[Reference Number]],barang_keluar[],4,FALSE),""))</f>
        <v>HOM019</v>
      </c>
      <c r="E889" t="str">
        <f>IF(tbl_transaction[[#This Row],[Type]]="Inbound",VLOOKUP(tbl_transaction[[#This Row],[Reference Number]],barang_masuk[],5,FALSE),IF(tbl_transaction[[#This Row],[Type]]="Outbound",VLOOKUP(tbl_transaction[[#This Row],[Reference Number]],barang_keluar[],5,FALSE),""))</f>
        <v>Rinso Home Care Variant 19</v>
      </c>
      <c r="F889">
        <f>IF(tbl_transaction[[#This Row],[Type]]="Inbound",VLOOKUP(tbl_transaction[[#This Row],[Reference Number]],barang_masuk[],6,FALSE),IF(tbl_transaction[[#This Row],[Type]]="Outbound",VLOOKUP(tbl_transaction[[#This Row],[Reference Number]],barang_keluar[],6,FALSE),""))</f>
        <v>20</v>
      </c>
      <c r="G889" t="str">
        <f>IF(tbl_transaction[[#This Row],[Type]]="Inbound",VLOOKUP(tbl_transaction[[#This Row],[Reference Number]],barang_masuk[],7,FALSE),IF(tbl_transaction[[#This Row],[Type]]="Outbound",VLOOKUP(tbl_transaction[[#This Row],[Reference Number]],barang_keluar[],7,FALSE),""))</f>
        <v>Pack</v>
      </c>
      <c r="H889" t="str">
        <f>IF(tbl_transaction[[#This Row],[Type]]="Inbound",VLOOKUP(tbl_transaction[[#This Row],[Reference Number]],barang_masuk[],3,FALSE),IF(tbl_transaction[[#This Row],[Type]]="Outbound",VLOOKUP(tbl_transaction[[#This Row],[Reference Number]],barang_keluar[],3,FALSE),""))</f>
        <v>PT Supplier 01</v>
      </c>
      <c r="I889" t="str">
        <f>IF(D889='Kartu Stok'!$B$2,COUNTIF($D$3:D889,'Kartu Stok'!$B$2),"")</f>
        <v/>
      </c>
      <c r="L889"/>
    </row>
    <row r="890" spans="1:12" ht="14.5" x14ac:dyDescent="0.35">
      <c r="A890" s="2" t="s">
        <v>1367</v>
      </c>
      <c r="B890" s="5">
        <f>IF(LEFT(tbl_transaction[[#This Row],[Reference Number]],2)="GR",VLOOKUP(tbl_transaction[[#This Row],[Reference Number]],barang_masuk[],2,FALSE),IF(LEFT(tbl_transaction[[#This Row],[Reference Number]],2)="DO",VLOOKUP(tbl_transaction[[#This Row],[Reference Number]],barang_keluar[],2,FALSE),""))</f>
        <v>46092</v>
      </c>
      <c r="C890" t="str">
        <f t="shared" si="13"/>
        <v>Inbound</v>
      </c>
      <c r="D890" t="str">
        <f>IF(tbl_transaction[[#This Row],[Type]]="Inbound",VLOOKUP(tbl_transaction[[#This Row],[Reference Number]],barang_masuk[],4,FALSE),IF(tbl_transaction[[#This Row],[Type]]="Outbound",VLOOKUP(tbl_transaction[[#This Row],[Reference Number]],barang_keluar[],4,FALSE),""))</f>
        <v>DAR013</v>
      </c>
      <c r="E890" t="str">
        <f>IF(tbl_transaction[[#This Row],[Type]]="Inbound",VLOOKUP(tbl_transaction[[#This Row],[Reference Number]],barang_masuk[],5,FALSE),IF(tbl_transaction[[#This Row],[Type]]="Outbound",VLOOKUP(tbl_transaction[[#This Row],[Reference Number]],barang_keluar[],5,FALSE),""))</f>
        <v>Indomilk Dairy Variant 13</v>
      </c>
      <c r="F890">
        <f>IF(tbl_transaction[[#This Row],[Type]]="Inbound",VLOOKUP(tbl_transaction[[#This Row],[Reference Number]],barang_masuk[],6,FALSE),IF(tbl_transaction[[#This Row],[Type]]="Outbound",VLOOKUP(tbl_transaction[[#This Row],[Reference Number]],barang_keluar[],6,FALSE),""))</f>
        <v>80</v>
      </c>
      <c r="G890" t="str">
        <f>IF(tbl_transaction[[#This Row],[Type]]="Inbound",VLOOKUP(tbl_transaction[[#This Row],[Reference Number]],barang_masuk[],7,FALSE),IF(tbl_transaction[[#This Row],[Type]]="Outbound",VLOOKUP(tbl_transaction[[#This Row],[Reference Number]],barang_keluar[],7,FALSE),""))</f>
        <v>Box</v>
      </c>
      <c r="H890" t="str">
        <f>IF(tbl_transaction[[#This Row],[Type]]="Inbound",VLOOKUP(tbl_transaction[[#This Row],[Reference Number]],barang_masuk[],3,FALSE),IF(tbl_transaction[[#This Row],[Type]]="Outbound",VLOOKUP(tbl_transaction[[#This Row],[Reference Number]],barang_keluar[],3,FALSE),""))</f>
        <v>PT Supplier 15</v>
      </c>
      <c r="I890" t="str">
        <f>IF(D890='Kartu Stok'!$B$2,COUNTIF($D$3:D890,'Kartu Stok'!$B$2),"")</f>
        <v/>
      </c>
      <c r="L890"/>
    </row>
    <row r="891" spans="1:12" ht="14.5" x14ac:dyDescent="0.35">
      <c r="A891" s="2" t="s">
        <v>1368</v>
      </c>
      <c r="B891" s="5">
        <f>IF(LEFT(tbl_transaction[[#This Row],[Reference Number]],2)="GR",VLOOKUP(tbl_transaction[[#This Row],[Reference Number]],barang_masuk[],2,FALSE),IF(LEFT(tbl_transaction[[#This Row],[Reference Number]],2)="DO",VLOOKUP(tbl_transaction[[#This Row],[Reference Number]],barang_keluar[],2,FALSE),""))</f>
        <v>46157</v>
      </c>
      <c r="C891" t="str">
        <f t="shared" si="13"/>
        <v>Inbound</v>
      </c>
      <c r="D891" t="str">
        <f>IF(tbl_transaction[[#This Row],[Type]]="Inbound",VLOOKUP(tbl_transaction[[#This Row],[Reference Number]],barang_masuk[],4,FALSE),IF(tbl_transaction[[#This Row],[Type]]="Outbound",VLOOKUP(tbl_transaction[[#This Row],[Reference Number]],barang_keluar[],4,FALSE),""))</f>
        <v>INS022</v>
      </c>
      <c r="E891" t="str">
        <f>IF(tbl_transaction[[#This Row],[Type]]="Inbound",VLOOKUP(tbl_transaction[[#This Row],[Reference Number]],barang_masuk[],5,FALSE),IF(tbl_transaction[[#This Row],[Type]]="Outbound",VLOOKUP(tbl_transaction[[#This Row],[Reference Number]],barang_keluar[],5,FALSE),""))</f>
        <v>Supermi Instant Food Variant 22</v>
      </c>
      <c r="F891">
        <f>IF(tbl_transaction[[#This Row],[Type]]="Inbound",VLOOKUP(tbl_transaction[[#This Row],[Reference Number]],barang_masuk[],6,FALSE),IF(tbl_transaction[[#This Row],[Type]]="Outbound",VLOOKUP(tbl_transaction[[#This Row],[Reference Number]],barang_keluar[],6,FALSE),""))</f>
        <v>120</v>
      </c>
      <c r="G891" t="str">
        <f>IF(tbl_transaction[[#This Row],[Type]]="Inbound",VLOOKUP(tbl_transaction[[#This Row],[Reference Number]],barang_masuk[],7,FALSE),IF(tbl_transaction[[#This Row],[Type]]="Outbound",VLOOKUP(tbl_transaction[[#This Row],[Reference Number]],barang_keluar[],7,FALSE),""))</f>
        <v>Pack</v>
      </c>
      <c r="H891" t="str">
        <f>IF(tbl_transaction[[#This Row],[Type]]="Inbound",VLOOKUP(tbl_transaction[[#This Row],[Reference Number]],barang_masuk[],3,FALSE),IF(tbl_transaction[[#This Row],[Type]]="Outbound",VLOOKUP(tbl_transaction[[#This Row],[Reference Number]],barang_keluar[],3,FALSE),""))</f>
        <v>PT Supplier 23</v>
      </c>
      <c r="I891" t="str">
        <f>IF(D891='Kartu Stok'!$B$2,COUNTIF($D$3:D891,'Kartu Stok'!$B$2),"")</f>
        <v/>
      </c>
      <c r="L891"/>
    </row>
    <row r="892" spans="1:12" ht="14.5" x14ac:dyDescent="0.35">
      <c r="A892" s="2" t="s">
        <v>1369</v>
      </c>
      <c r="B892" s="5">
        <f>IF(LEFT(tbl_transaction[[#This Row],[Reference Number]],2)="GR",VLOOKUP(tbl_transaction[[#This Row],[Reference Number]],barang_masuk[],2,FALSE),IF(LEFT(tbl_transaction[[#This Row],[Reference Number]],2)="DO",VLOOKUP(tbl_transaction[[#This Row],[Reference Number]],barang_keluar[],2,FALSE),""))</f>
        <v>46122</v>
      </c>
      <c r="C892" t="str">
        <f t="shared" si="13"/>
        <v>Inbound</v>
      </c>
      <c r="D892" t="str">
        <f>IF(tbl_transaction[[#This Row],[Type]]="Inbound",VLOOKUP(tbl_transaction[[#This Row],[Reference Number]],barang_masuk[],4,FALSE),IF(tbl_transaction[[#This Row],[Type]]="Outbound",VLOOKUP(tbl_transaction[[#This Row],[Reference Number]],barang_keluar[],4,FALSE),""))</f>
        <v>SNK011</v>
      </c>
      <c r="E892" t="str">
        <f>IF(tbl_transaction[[#This Row],[Type]]="Inbound",VLOOKUP(tbl_transaction[[#This Row],[Reference Number]],barang_masuk[],5,FALSE),IF(tbl_transaction[[#This Row],[Type]]="Outbound",VLOOKUP(tbl_transaction[[#This Row],[Reference Number]],barang_keluar[],5,FALSE),""))</f>
        <v>Qtela Snack Variant 11</v>
      </c>
      <c r="F892">
        <f>IF(tbl_transaction[[#This Row],[Type]]="Inbound",VLOOKUP(tbl_transaction[[#This Row],[Reference Number]],barang_masuk[],6,FALSE),IF(tbl_transaction[[#This Row],[Type]]="Outbound",VLOOKUP(tbl_transaction[[#This Row],[Reference Number]],barang_keluar[],6,FALSE),""))</f>
        <v>40</v>
      </c>
      <c r="G892" t="str">
        <f>IF(tbl_transaction[[#This Row],[Type]]="Inbound",VLOOKUP(tbl_transaction[[#This Row],[Reference Number]],barang_masuk[],7,FALSE),IF(tbl_transaction[[#This Row],[Type]]="Outbound",VLOOKUP(tbl_transaction[[#This Row],[Reference Number]],barang_keluar[],7,FALSE),""))</f>
        <v>Pack</v>
      </c>
      <c r="H892" t="str">
        <f>IF(tbl_transaction[[#This Row],[Type]]="Inbound",VLOOKUP(tbl_transaction[[#This Row],[Reference Number]],barang_masuk[],3,FALSE),IF(tbl_transaction[[#This Row],[Type]]="Outbound",VLOOKUP(tbl_transaction[[#This Row],[Reference Number]],barang_keluar[],3,FALSE),""))</f>
        <v>PT Supplier 24</v>
      </c>
      <c r="I892" t="str">
        <f>IF(D892='Kartu Stok'!$B$2,COUNTIF($D$3:D892,'Kartu Stok'!$B$2),"")</f>
        <v/>
      </c>
      <c r="L892"/>
    </row>
    <row r="893" spans="1:12" ht="14.5" x14ac:dyDescent="0.35">
      <c r="A893" s="2" t="s">
        <v>1370</v>
      </c>
      <c r="B893" s="5">
        <f>IF(LEFT(tbl_transaction[[#This Row],[Reference Number]],2)="GR",VLOOKUP(tbl_transaction[[#This Row],[Reference Number]],barang_masuk[],2,FALSE),IF(LEFT(tbl_transaction[[#This Row],[Reference Number]],2)="DO",VLOOKUP(tbl_transaction[[#This Row],[Reference Number]],barang_keluar[],2,FALSE),""))</f>
        <v>46048</v>
      </c>
      <c r="C893" t="str">
        <f t="shared" si="13"/>
        <v>Inbound</v>
      </c>
      <c r="D893" t="str">
        <f>IF(tbl_transaction[[#This Row],[Type]]="Inbound",VLOOKUP(tbl_transaction[[#This Row],[Reference Number]],barang_masuk[],4,FALSE),IF(tbl_transaction[[#This Row],[Type]]="Outbound",VLOOKUP(tbl_transaction[[#This Row],[Reference Number]],barang_keluar[],4,FALSE),""))</f>
        <v>DAR012</v>
      </c>
      <c r="E893" t="str">
        <f>IF(tbl_transaction[[#This Row],[Type]]="Inbound",VLOOKUP(tbl_transaction[[#This Row],[Reference Number]],barang_masuk[],5,FALSE),IF(tbl_transaction[[#This Row],[Type]]="Outbound",VLOOKUP(tbl_transaction[[#This Row],[Reference Number]],barang_keluar[],5,FALSE),""))</f>
        <v>Indomilk Dairy Variant 12</v>
      </c>
      <c r="F893">
        <f>IF(tbl_transaction[[#This Row],[Type]]="Inbound",VLOOKUP(tbl_transaction[[#This Row],[Reference Number]],barang_masuk[],6,FALSE),IF(tbl_transaction[[#This Row],[Type]]="Outbound",VLOOKUP(tbl_transaction[[#This Row],[Reference Number]],barang_keluar[],6,FALSE),""))</f>
        <v>200</v>
      </c>
      <c r="G893" t="str">
        <f>IF(tbl_transaction[[#This Row],[Type]]="Inbound",VLOOKUP(tbl_transaction[[#This Row],[Reference Number]],barang_masuk[],7,FALSE),IF(tbl_transaction[[#This Row],[Type]]="Outbound",VLOOKUP(tbl_transaction[[#This Row],[Reference Number]],barang_keluar[],7,FALSE),""))</f>
        <v>Box</v>
      </c>
      <c r="H893" t="str">
        <f>IF(tbl_transaction[[#This Row],[Type]]="Inbound",VLOOKUP(tbl_transaction[[#This Row],[Reference Number]],barang_masuk[],3,FALSE),IF(tbl_transaction[[#This Row],[Type]]="Outbound",VLOOKUP(tbl_transaction[[#This Row],[Reference Number]],barang_keluar[],3,FALSE),""))</f>
        <v>PT Supplier 07</v>
      </c>
      <c r="I893" t="str">
        <f>IF(D893='Kartu Stok'!$B$2,COUNTIF($D$3:D893,'Kartu Stok'!$B$2),"")</f>
        <v/>
      </c>
      <c r="L893"/>
    </row>
    <row r="894" spans="1:12" ht="14.5" x14ac:dyDescent="0.35">
      <c r="A894" s="2" t="s">
        <v>1371</v>
      </c>
      <c r="B894" s="5">
        <f>IF(LEFT(tbl_transaction[[#This Row],[Reference Number]],2)="GR",VLOOKUP(tbl_transaction[[#This Row],[Reference Number]],barang_masuk[],2,FALSE),IF(LEFT(tbl_transaction[[#This Row],[Reference Number]],2)="DO",VLOOKUP(tbl_transaction[[#This Row],[Reference Number]],barang_keluar[],2,FALSE),""))</f>
        <v>46141</v>
      </c>
      <c r="C894" t="str">
        <f t="shared" si="13"/>
        <v>Inbound</v>
      </c>
      <c r="D894" t="str">
        <f>IF(tbl_transaction[[#This Row],[Type]]="Inbound",VLOOKUP(tbl_transaction[[#This Row],[Reference Number]],barang_masuk[],4,FALSE),IF(tbl_transaction[[#This Row],[Type]]="Outbound",VLOOKUP(tbl_transaction[[#This Row],[Reference Number]],barang_keluar[],4,FALSE),""))</f>
        <v>INS003</v>
      </c>
      <c r="E894" t="str">
        <f>IF(tbl_transaction[[#This Row],[Type]]="Inbound",VLOOKUP(tbl_transaction[[#This Row],[Reference Number]],barang_masuk[],5,FALSE),IF(tbl_transaction[[#This Row],[Type]]="Outbound",VLOOKUP(tbl_transaction[[#This Row],[Reference Number]],barang_keluar[],5,FALSE),""))</f>
        <v>Indomie Instant Food Variant 3</v>
      </c>
      <c r="F894">
        <f>IF(tbl_transaction[[#This Row],[Type]]="Inbound",VLOOKUP(tbl_transaction[[#This Row],[Reference Number]],barang_masuk[],6,FALSE),IF(tbl_transaction[[#This Row],[Type]]="Outbound",VLOOKUP(tbl_transaction[[#This Row],[Reference Number]],barang_keluar[],6,FALSE),""))</f>
        <v>40</v>
      </c>
      <c r="G894" t="str">
        <f>IF(tbl_transaction[[#This Row],[Type]]="Inbound",VLOOKUP(tbl_transaction[[#This Row],[Reference Number]],barang_masuk[],7,FALSE),IF(tbl_transaction[[#This Row],[Type]]="Outbound",VLOOKUP(tbl_transaction[[#This Row],[Reference Number]],barang_keluar[],7,FALSE),""))</f>
        <v>Pack</v>
      </c>
      <c r="H894" t="str">
        <f>IF(tbl_transaction[[#This Row],[Type]]="Inbound",VLOOKUP(tbl_transaction[[#This Row],[Reference Number]],barang_masuk[],3,FALSE),IF(tbl_transaction[[#This Row],[Type]]="Outbound",VLOOKUP(tbl_transaction[[#This Row],[Reference Number]],barang_keluar[],3,FALSE),""))</f>
        <v>PT Supplier 11</v>
      </c>
      <c r="I894" t="str">
        <f>IF(D894='Kartu Stok'!$B$2,COUNTIF($D$3:D894,'Kartu Stok'!$B$2),"")</f>
        <v/>
      </c>
      <c r="L894"/>
    </row>
    <row r="895" spans="1:12" ht="14.5" x14ac:dyDescent="0.35">
      <c r="A895" s="2" t="s">
        <v>1372</v>
      </c>
      <c r="B895" s="5">
        <f>IF(LEFT(tbl_transaction[[#This Row],[Reference Number]],2)="GR",VLOOKUP(tbl_transaction[[#This Row],[Reference Number]],barang_masuk[],2,FALSE),IF(LEFT(tbl_transaction[[#This Row],[Reference Number]],2)="DO",VLOOKUP(tbl_transaction[[#This Row],[Reference Number]],barang_keluar[],2,FALSE),""))</f>
        <v>46150</v>
      </c>
      <c r="C895" t="str">
        <f t="shared" si="13"/>
        <v>Inbound</v>
      </c>
      <c r="D895" t="str">
        <f>IF(tbl_transaction[[#This Row],[Type]]="Inbound",VLOOKUP(tbl_transaction[[#This Row],[Reference Number]],barang_masuk[],4,FALSE),IF(tbl_transaction[[#This Row],[Type]]="Outbound",VLOOKUP(tbl_transaction[[#This Row],[Reference Number]],barang_keluar[],4,FALSE),""))</f>
        <v>BEV039</v>
      </c>
      <c r="E895" t="str">
        <f>IF(tbl_transaction[[#This Row],[Type]]="Inbound",VLOOKUP(tbl_transaction[[#This Row],[Reference Number]],barang_masuk[],5,FALSE),IF(tbl_transaction[[#This Row],[Type]]="Outbound",VLOOKUP(tbl_transaction[[#This Row],[Reference Number]],barang_keluar[],5,FALSE),""))</f>
        <v>Pocari Beverage Variant 39</v>
      </c>
      <c r="F895">
        <f>IF(tbl_transaction[[#This Row],[Type]]="Inbound",VLOOKUP(tbl_transaction[[#This Row],[Reference Number]],barang_masuk[],6,FALSE),IF(tbl_transaction[[#This Row],[Type]]="Outbound",VLOOKUP(tbl_transaction[[#This Row],[Reference Number]],barang_keluar[],6,FALSE),""))</f>
        <v>40</v>
      </c>
      <c r="G895" t="str">
        <f>IF(tbl_transaction[[#This Row],[Type]]="Inbound",VLOOKUP(tbl_transaction[[#This Row],[Reference Number]],barang_masuk[],7,FALSE),IF(tbl_transaction[[#This Row],[Type]]="Outbound",VLOOKUP(tbl_transaction[[#This Row],[Reference Number]],barang_keluar[],7,FALSE),""))</f>
        <v>Bottle</v>
      </c>
      <c r="H895" t="str">
        <f>IF(tbl_transaction[[#This Row],[Type]]="Inbound",VLOOKUP(tbl_transaction[[#This Row],[Reference Number]],barang_masuk[],3,FALSE),IF(tbl_transaction[[#This Row],[Type]]="Outbound",VLOOKUP(tbl_transaction[[#This Row],[Reference Number]],barang_keluar[],3,FALSE),""))</f>
        <v>PT Supplier 02</v>
      </c>
      <c r="I895" t="str">
        <f>IF(D895='Kartu Stok'!$B$2,COUNTIF($D$3:D895,'Kartu Stok'!$B$2),"")</f>
        <v/>
      </c>
      <c r="L895"/>
    </row>
    <row r="896" spans="1:12" ht="14.5" x14ac:dyDescent="0.35">
      <c r="A896" s="2" t="s">
        <v>1373</v>
      </c>
      <c r="B896" s="5">
        <f>IF(LEFT(tbl_transaction[[#This Row],[Reference Number]],2)="GR",VLOOKUP(tbl_transaction[[#This Row],[Reference Number]],barang_masuk[],2,FALSE),IF(LEFT(tbl_transaction[[#This Row],[Reference Number]],2)="DO",VLOOKUP(tbl_transaction[[#This Row],[Reference Number]],barang_keluar[],2,FALSE),""))</f>
        <v>46183</v>
      </c>
      <c r="C896" t="str">
        <f t="shared" si="13"/>
        <v>Inbound</v>
      </c>
      <c r="D896" t="str">
        <f>IF(tbl_transaction[[#This Row],[Type]]="Inbound",VLOOKUP(tbl_transaction[[#This Row],[Reference Number]],barang_masuk[],4,FALSE),IF(tbl_transaction[[#This Row],[Type]]="Outbound",VLOOKUP(tbl_transaction[[#This Row],[Reference Number]],barang_keluar[],4,FALSE),""))</f>
        <v>SNK013</v>
      </c>
      <c r="E896" t="str">
        <f>IF(tbl_transaction[[#This Row],[Type]]="Inbound",VLOOKUP(tbl_transaction[[#This Row],[Reference Number]],barang_masuk[],5,FALSE),IF(tbl_transaction[[#This Row],[Type]]="Outbound",VLOOKUP(tbl_transaction[[#This Row],[Reference Number]],barang_keluar[],5,FALSE),""))</f>
        <v>Qtela Snack Variant 13</v>
      </c>
      <c r="F896">
        <f>IF(tbl_transaction[[#This Row],[Type]]="Inbound",VLOOKUP(tbl_transaction[[#This Row],[Reference Number]],barang_masuk[],6,FALSE),IF(tbl_transaction[[#This Row],[Type]]="Outbound",VLOOKUP(tbl_transaction[[#This Row],[Reference Number]],barang_keluar[],6,FALSE),""))</f>
        <v>20</v>
      </c>
      <c r="G896" t="str">
        <f>IF(tbl_transaction[[#This Row],[Type]]="Inbound",VLOOKUP(tbl_transaction[[#This Row],[Reference Number]],barang_masuk[],7,FALSE),IF(tbl_transaction[[#This Row],[Type]]="Outbound",VLOOKUP(tbl_transaction[[#This Row],[Reference Number]],barang_keluar[],7,FALSE),""))</f>
        <v>Pack</v>
      </c>
      <c r="H896" t="str">
        <f>IF(tbl_transaction[[#This Row],[Type]]="Inbound",VLOOKUP(tbl_transaction[[#This Row],[Reference Number]],barang_masuk[],3,FALSE),IF(tbl_transaction[[#This Row],[Type]]="Outbound",VLOOKUP(tbl_transaction[[#This Row],[Reference Number]],barang_keluar[],3,FALSE),""))</f>
        <v>PT Supplier 32</v>
      </c>
      <c r="I896" t="str">
        <f>IF(D896='Kartu Stok'!$B$2,COUNTIF($D$3:D896,'Kartu Stok'!$B$2),"")</f>
        <v/>
      </c>
      <c r="L896"/>
    </row>
    <row r="897" spans="1:12" ht="14.5" x14ac:dyDescent="0.35">
      <c r="A897" s="2" t="s">
        <v>1374</v>
      </c>
      <c r="B897" s="5">
        <f>IF(LEFT(tbl_transaction[[#This Row],[Reference Number]],2)="GR",VLOOKUP(tbl_transaction[[#This Row],[Reference Number]],barang_masuk[],2,FALSE),IF(LEFT(tbl_transaction[[#This Row],[Reference Number]],2)="DO",VLOOKUP(tbl_transaction[[#This Row],[Reference Number]],barang_keluar[],2,FALSE),""))</f>
        <v>46058</v>
      </c>
      <c r="C897" t="str">
        <f t="shared" si="13"/>
        <v>Inbound</v>
      </c>
      <c r="D897" t="str">
        <f>IF(tbl_transaction[[#This Row],[Type]]="Inbound",VLOOKUP(tbl_transaction[[#This Row],[Reference Number]],barang_masuk[],4,FALSE),IF(tbl_transaction[[#This Row],[Type]]="Outbound",VLOOKUP(tbl_transaction[[#This Row],[Reference Number]],barang_keluar[],4,FALSE),""))</f>
        <v>SNK014</v>
      </c>
      <c r="E897" t="str">
        <f>IF(tbl_transaction[[#This Row],[Type]]="Inbound",VLOOKUP(tbl_transaction[[#This Row],[Reference Number]],barang_masuk[],5,FALSE),IF(tbl_transaction[[#This Row],[Type]]="Outbound",VLOOKUP(tbl_transaction[[#This Row],[Reference Number]],barang_keluar[],5,FALSE),""))</f>
        <v>Qtela Snack Variant 14</v>
      </c>
      <c r="F897">
        <f>IF(tbl_transaction[[#This Row],[Type]]="Inbound",VLOOKUP(tbl_transaction[[#This Row],[Reference Number]],barang_masuk[],6,FALSE),IF(tbl_transaction[[#This Row],[Type]]="Outbound",VLOOKUP(tbl_transaction[[#This Row],[Reference Number]],barang_keluar[],6,FALSE),""))</f>
        <v>40</v>
      </c>
      <c r="G897" t="str">
        <f>IF(tbl_transaction[[#This Row],[Type]]="Inbound",VLOOKUP(tbl_transaction[[#This Row],[Reference Number]],barang_masuk[],7,FALSE),IF(tbl_transaction[[#This Row],[Type]]="Outbound",VLOOKUP(tbl_transaction[[#This Row],[Reference Number]],barang_keluar[],7,FALSE),""))</f>
        <v>Pack</v>
      </c>
      <c r="H897" t="str">
        <f>IF(tbl_transaction[[#This Row],[Type]]="Inbound",VLOOKUP(tbl_transaction[[#This Row],[Reference Number]],barang_masuk[],3,FALSE),IF(tbl_transaction[[#This Row],[Type]]="Outbound",VLOOKUP(tbl_transaction[[#This Row],[Reference Number]],barang_keluar[],3,FALSE),""))</f>
        <v>PT Supplier 15</v>
      </c>
      <c r="I897" t="str">
        <f>IF(D897='Kartu Stok'!$B$2,COUNTIF($D$3:D897,'Kartu Stok'!$B$2),"")</f>
        <v/>
      </c>
      <c r="L897"/>
    </row>
    <row r="898" spans="1:12" ht="14.5" x14ac:dyDescent="0.35">
      <c r="A898" s="2" t="s">
        <v>1375</v>
      </c>
      <c r="B898" s="5">
        <f>IF(LEFT(tbl_transaction[[#This Row],[Reference Number]],2)="GR",VLOOKUP(tbl_transaction[[#This Row],[Reference Number]],barang_masuk[],2,FALSE),IF(LEFT(tbl_transaction[[#This Row],[Reference Number]],2)="DO",VLOOKUP(tbl_transaction[[#This Row],[Reference Number]],barang_keluar[],2,FALSE),""))</f>
        <v>46161</v>
      </c>
      <c r="C898" t="str">
        <f t="shared" si="13"/>
        <v>Inbound</v>
      </c>
      <c r="D898" t="str">
        <f>IF(tbl_transaction[[#This Row],[Type]]="Inbound",VLOOKUP(tbl_transaction[[#This Row],[Reference Number]],barang_masuk[],4,FALSE),IF(tbl_transaction[[#This Row],[Type]]="Outbound",VLOOKUP(tbl_transaction[[#This Row],[Reference Number]],barang_keluar[],4,FALSE),""))</f>
        <v>DAR018</v>
      </c>
      <c r="E898" t="str">
        <f>IF(tbl_transaction[[#This Row],[Type]]="Inbound",VLOOKUP(tbl_transaction[[#This Row],[Reference Number]],barang_masuk[],5,FALSE),IF(tbl_transaction[[#This Row],[Type]]="Outbound",VLOOKUP(tbl_transaction[[#This Row],[Reference Number]],barang_keluar[],5,FALSE),""))</f>
        <v>Ultra Milk Dairy Variant 18</v>
      </c>
      <c r="F898">
        <f>IF(tbl_transaction[[#This Row],[Type]]="Inbound",VLOOKUP(tbl_transaction[[#This Row],[Reference Number]],barang_masuk[],6,FALSE),IF(tbl_transaction[[#This Row],[Type]]="Outbound",VLOOKUP(tbl_transaction[[#This Row],[Reference Number]],barang_keluar[],6,FALSE),""))</f>
        <v>20</v>
      </c>
      <c r="G898" t="str">
        <f>IF(tbl_transaction[[#This Row],[Type]]="Inbound",VLOOKUP(tbl_transaction[[#This Row],[Reference Number]],barang_masuk[],7,FALSE),IF(tbl_transaction[[#This Row],[Type]]="Outbound",VLOOKUP(tbl_transaction[[#This Row],[Reference Number]],barang_keluar[],7,FALSE),""))</f>
        <v>Box</v>
      </c>
      <c r="H898" t="str">
        <f>IF(tbl_transaction[[#This Row],[Type]]="Inbound",VLOOKUP(tbl_transaction[[#This Row],[Reference Number]],barang_masuk[],3,FALSE),IF(tbl_transaction[[#This Row],[Type]]="Outbound",VLOOKUP(tbl_transaction[[#This Row],[Reference Number]],barang_keluar[],3,FALSE),""))</f>
        <v>PT Supplier 32</v>
      </c>
      <c r="I898" t="str">
        <f>IF(D898='Kartu Stok'!$B$2,COUNTIF($D$3:D898,'Kartu Stok'!$B$2),"")</f>
        <v/>
      </c>
      <c r="L898"/>
    </row>
    <row r="899" spans="1:12" ht="14.5" x14ac:dyDescent="0.35">
      <c r="A899" s="2" t="s">
        <v>1376</v>
      </c>
      <c r="B899" s="5">
        <f>IF(LEFT(tbl_transaction[[#This Row],[Reference Number]],2)="GR",VLOOKUP(tbl_transaction[[#This Row],[Reference Number]],barang_masuk[],2,FALSE),IF(LEFT(tbl_transaction[[#This Row],[Reference Number]],2)="DO",VLOOKUP(tbl_transaction[[#This Row],[Reference Number]],barang_keluar[],2,FALSE),""))</f>
        <v>46036</v>
      </c>
      <c r="C899" t="str">
        <f t="shared" ref="C899:C962" si="14">IF(LEFT(A899,2)="GR","Inbound",IF(LEFT(A899,2)="DO","Outbound",""))</f>
        <v>Inbound</v>
      </c>
      <c r="D899" t="str">
        <f>IF(tbl_transaction[[#This Row],[Type]]="Inbound",VLOOKUP(tbl_transaction[[#This Row],[Reference Number]],barang_masuk[],4,FALSE),IF(tbl_transaction[[#This Row],[Type]]="Outbound",VLOOKUP(tbl_transaction[[#This Row],[Reference Number]],barang_keluar[],4,FALSE),""))</f>
        <v>BEV005</v>
      </c>
      <c r="E899" t="str">
        <f>IF(tbl_transaction[[#This Row],[Type]]="Inbound",VLOOKUP(tbl_transaction[[#This Row],[Reference Number]],barang_masuk[],5,FALSE),IF(tbl_transaction[[#This Row],[Type]]="Outbound",VLOOKUP(tbl_transaction[[#This Row],[Reference Number]],barang_keluar[],5,FALSE),""))</f>
        <v>Aqua Beverage Variant 5</v>
      </c>
      <c r="F899">
        <f>IF(tbl_transaction[[#This Row],[Type]]="Inbound",VLOOKUP(tbl_transaction[[#This Row],[Reference Number]],barang_masuk[],6,FALSE),IF(tbl_transaction[[#This Row],[Type]]="Outbound",VLOOKUP(tbl_transaction[[#This Row],[Reference Number]],barang_keluar[],6,FALSE),""))</f>
        <v>200</v>
      </c>
      <c r="G899" t="str">
        <f>IF(tbl_transaction[[#This Row],[Type]]="Inbound",VLOOKUP(tbl_transaction[[#This Row],[Reference Number]],barang_masuk[],7,FALSE),IF(tbl_transaction[[#This Row],[Type]]="Outbound",VLOOKUP(tbl_transaction[[#This Row],[Reference Number]],barang_keluar[],7,FALSE),""))</f>
        <v>Bottle</v>
      </c>
      <c r="H899" t="str">
        <f>IF(tbl_transaction[[#This Row],[Type]]="Inbound",VLOOKUP(tbl_transaction[[#This Row],[Reference Number]],barang_masuk[],3,FALSE),IF(tbl_transaction[[#This Row],[Type]]="Outbound",VLOOKUP(tbl_transaction[[#This Row],[Reference Number]],barang_keluar[],3,FALSE),""))</f>
        <v>PT Supplier 33</v>
      </c>
      <c r="I899" t="str">
        <f>IF(D899='Kartu Stok'!$B$2,COUNTIF($D$3:D899,'Kartu Stok'!$B$2),"")</f>
        <v/>
      </c>
      <c r="L899"/>
    </row>
    <row r="900" spans="1:12" ht="14.5" x14ac:dyDescent="0.35">
      <c r="A900" s="2" t="s">
        <v>1377</v>
      </c>
      <c r="B900" s="5">
        <f>IF(LEFT(tbl_transaction[[#This Row],[Reference Number]],2)="GR",VLOOKUP(tbl_transaction[[#This Row],[Reference Number]],barang_masuk[],2,FALSE),IF(LEFT(tbl_transaction[[#This Row],[Reference Number]],2)="DO",VLOOKUP(tbl_transaction[[#This Row],[Reference Number]],barang_keluar[],2,FALSE),""))</f>
        <v>46136</v>
      </c>
      <c r="C900" t="str">
        <f t="shared" si="14"/>
        <v>Inbound</v>
      </c>
      <c r="D900" t="str">
        <f>IF(tbl_transaction[[#This Row],[Type]]="Inbound",VLOOKUP(tbl_transaction[[#This Row],[Reference Number]],barang_masuk[],4,FALSE),IF(tbl_transaction[[#This Row],[Type]]="Outbound",VLOOKUP(tbl_transaction[[#This Row],[Reference Number]],barang_keluar[],4,FALSE),""))</f>
        <v>PER007</v>
      </c>
      <c r="E900" t="str">
        <f>IF(tbl_transaction[[#This Row],[Type]]="Inbound",VLOOKUP(tbl_transaction[[#This Row],[Reference Number]],barang_masuk[],5,FALSE),IF(tbl_transaction[[#This Row],[Type]]="Outbound",VLOOKUP(tbl_transaction[[#This Row],[Reference Number]],barang_keluar[],5,FALSE),""))</f>
        <v>Pepsodent Personal Care Variant 7</v>
      </c>
      <c r="F900">
        <f>IF(tbl_transaction[[#This Row],[Type]]="Inbound",VLOOKUP(tbl_transaction[[#This Row],[Reference Number]],barang_masuk[],6,FALSE),IF(tbl_transaction[[#This Row],[Type]]="Outbound",VLOOKUP(tbl_transaction[[#This Row],[Reference Number]],barang_keluar[],6,FALSE),""))</f>
        <v>20</v>
      </c>
      <c r="G900" t="str">
        <f>IF(tbl_transaction[[#This Row],[Type]]="Inbound",VLOOKUP(tbl_transaction[[#This Row],[Reference Number]],barang_masuk[],7,FALSE),IF(tbl_transaction[[#This Row],[Type]]="Outbound",VLOOKUP(tbl_transaction[[#This Row],[Reference Number]],barang_keluar[],7,FALSE),""))</f>
        <v>Bottle</v>
      </c>
      <c r="H900" t="str">
        <f>IF(tbl_transaction[[#This Row],[Type]]="Inbound",VLOOKUP(tbl_transaction[[#This Row],[Reference Number]],barang_masuk[],3,FALSE),IF(tbl_transaction[[#This Row],[Type]]="Outbound",VLOOKUP(tbl_transaction[[#This Row],[Reference Number]],barang_keluar[],3,FALSE),""))</f>
        <v>PT Supplier 21</v>
      </c>
      <c r="I900" t="str">
        <f>IF(D900='Kartu Stok'!$B$2,COUNTIF($D$3:D900,'Kartu Stok'!$B$2),"")</f>
        <v/>
      </c>
      <c r="L900"/>
    </row>
    <row r="901" spans="1:12" ht="14.5" x14ac:dyDescent="0.35">
      <c r="A901" s="2" t="s">
        <v>1378</v>
      </c>
      <c r="B901" s="5">
        <f>IF(LEFT(tbl_transaction[[#This Row],[Reference Number]],2)="GR",VLOOKUP(tbl_transaction[[#This Row],[Reference Number]],barang_masuk[],2,FALSE),IF(LEFT(tbl_transaction[[#This Row],[Reference Number]],2)="DO",VLOOKUP(tbl_transaction[[#This Row],[Reference Number]],barang_keluar[],2,FALSE),""))</f>
        <v>46144</v>
      </c>
      <c r="C901" t="str">
        <f t="shared" si="14"/>
        <v>Inbound</v>
      </c>
      <c r="D901" t="str">
        <f>IF(tbl_transaction[[#This Row],[Type]]="Inbound",VLOOKUP(tbl_transaction[[#This Row],[Reference Number]],barang_masuk[],4,FALSE),IF(tbl_transaction[[#This Row],[Type]]="Outbound",VLOOKUP(tbl_transaction[[#This Row],[Reference Number]],barang_keluar[],4,FALSE),""))</f>
        <v>BAB019</v>
      </c>
      <c r="E901" t="str">
        <f>IF(tbl_transaction[[#This Row],[Type]]="Inbound",VLOOKUP(tbl_transaction[[#This Row],[Reference Number]],barang_masuk[],5,FALSE),IF(tbl_transaction[[#This Row],[Type]]="Outbound",VLOOKUP(tbl_transaction[[#This Row],[Reference Number]],barang_keluar[],5,FALSE),""))</f>
        <v>Zwitsal Baby Care Variant 19</v>
      </c>
      <c r="F901">
        <f>IF(tbl_transaction[[#This Row],[Type]]="Inbound",VLOOKUP(tbl_transaction[[#This Row],[Reference Number]],barang_masuk[],6,FALSE),IF(tbl_transaction[[#This Row],[Type]]="Outbound",VLOOKUP(tbl_transaction[[#This Row],[Reference Number]],barang_keluar[],6,FALSE),""))</f>
        <v>50</v>
      </c>
      <c r="G901" t="str">
        <f>IF(tbl_transaction[[#This Row],[Type]]="Inbound",VLOOKUP(tbl_transaction[[#This Row],[Reference Number]],barang_masuk[],7,FALSE),IF(tbl_transaction[[#This Row],[Type]]="Outbound",VLOOKUP(tbl_transaction[[#This Row],[Reference Number]],barang_keluar[],7,FALSE),""))</f>
        <v>Pack</v>
      </c>
      <c r="H901" t="str">
        <f>IF(tbl_transaction[[#This Row],[Type]]="Inbound",VLOOKUP(tbl_transaction[[#This Row],[Reference Number]],barang_masuk[],3,FALSE),IF(tbl_transaction[[#This Row],[Type]]="Outbound",VLOOKUP(tbl_transaction[[#This Row],[Reference Number]],barang_keluar[],3,FALSE),""))</f>
        <v>PT Supplier 02</v>
      </c>
      <c r="I901" t="str">
        <f>IF(D901='Kartu Stok'!$B$2,COUNTIF($D$3:D901,'Kartu Stok'!$B$2),"")</f>
        <v/>
      </c>
      <c r="L901"/>
    </row>
    <row r="902" spans="1:12" ht="14.5" x14ac:dyDescent="0.35">
      <c r="A902" s="2" t="s">
        <v>1379</v>
      </c>
      <c r="B902" s="5">
        <f>IF(LEFT(tbl_transaction[[#This Row],[Reference Number]],2)="GR",VLOOKUP(tbl_transaction[[#This Row],[Reference Number]],barang_masuk[],2,FALSE),IF(LEFT(tbl_transaction[[#This Row],[Reference Number]],2)="DO",VLOOKUP(tbl_transaction[[#This Row],[Reference Number]],barang_keluar[],2,FALSE),""))</f>
        <v>46180</v>
      </c>
      <c r="C902" t="str">
        <f t="shared" si="14"/>
        <v>Inbound</v>
      </c>
      <c r="D902" t="str">
        <f>IF(tbl_transaction[[#This Row],[Type]]="Inbound",VLOOKUP(tbl_transaction[[#This Row],[Reference Number]],barang_masuk[],4,FALSE),IF(tbl_transaction[[#This Row],[Type]]="Outbound",VLOOKUP(tbl_transaction[[#This Row],[Reference Number]],barang_keluar[],4,FALSE),""))</f>
        <v>PER011</v>
      </c>
      <c r="E902" t="str">
        <f>IF(tbl_transaction[[#This Row],[Type]]="Inbound",VLOOKUP(tbl_transaction[[#This Row],[Reference Number]],barang_masuk[],5,FALSE),IF(tbl_transaction[[#This Row],[Type]]="Outbound",VLOOKUP(tbl_transaction[[#This Row],[Reference Number]],barang_keluar[],5,FALSE),""))</f>
        <v>Pepsodent Personal Care Variant 11</v>
      </c>
      <c r="F902">
        <f>IF(tbl_transaction[[#This Row],[Type]]="Inbound",VLOOKUP(tbl_transaction[[#This Row],[Reference Number]],barang_masuk[],6,FALSE),IF(tbl_transaction[[#This Row],[Type]]="Outbound",VLOOKUP(tbl_transaction[[#This Row],[Reference Number]],barang_keluar[],6,FALSE),""))</f>
        <v>150</v>
      </c>
      <c r="G902" t="str">
        <f>IF(tbl_transaction[[#This Row],[Type]]="Inbound",VLOOKUP(tbl_transaction[[#This Row],[Reference Number]],barang_masuk[],7,FALSE),IF(tbl_transaction[[#This Row],[Type]]="Outbound",VLOOKUP(tbl_transaction[[#This Row],[Reference Number]],barang_keluar[],7,FALSE),""))</f>
        <v>Bottle</v>
      </c>
      <c r="H902" t="str">
        <f>IF(tbl_transaction[[#This Row],[Type]]="Inbound",VLOOKUP(tbl_transaction[[#This Row],[Reference Number]],barang_masuk[],3,FALSE),IF(tbl_transaction[[#This Row],[Type]]="Outbound",VLOOKUP(tbl_transaction[[#This Row],[Reference Number]],barang_keluar[],3,FALSE),""))</f>
        <v>PT Supplier 15</v>
      </c>
      <c r="I902" t="str">
        <f>IF(D902='Kartu Stok'!$B$2,COUNTIF($D$3:D902,'Kartu Stok'!$B$2),"")</f>
        <v/>
      </c>
      <c r="L902"/>
    </row>
    <row r="903" spans="1:12" ht="14.5" x14ac:dyDescent="0.35">
      <c r="A903" s="2" t="s">
        <v>1380</v>
      </c>
      <c r="B903" s="5">
        <f>IF(LEFT(tbl_transaction[[#This Row],[Reference Number]],2)="GR",VLOOKUP(tbl_transaction[[#This Row],[Reference Number]],barang_masuk[],2,FALSE),IF(LEFT(tbl_transaction[[#This Row],[Reference Number]],2)="DO",VLOOKUP(tbl_transaction[[#This Row],[Reference Number]],barang_keluar[],2,FALSE),""))</f>
        <v>46132</v>
      </c>
      <c r="C903" t="str">
        <f t="shared" si="14"/>
        <v>Inbound</v>
      </c>
      <c r="D903" t="str">
        <f>IF(tbl_transaction[[#This Row],[Type]]="Inbound",VLOOKUP(tbl_transaction[[#This Row],[Reference Number]],barang_masuk[],4,FALSE),IF(tbl_transaction[[#This Row],[Type]]="Outbound",VLOOKUP(tbl_transaction[[#This Row],[Reference Number]],barang_keluar[],4,FALSE),""))</f>
        <v>BEV002</v>
      </c>
      <c r="E903" t="str">
        <f>IF(tbl_transaction[[#This Row],[Type]]="Inbound",VLOOKUP(tbl_transaction[[#This Row],[Reference Number]],barang_masuk[],5,FALSE),IF(tbl_transaction[[#This Row],[Type]]="Outbound",VLOOKUP(tbl_transaction[[#This Row],[Reference Number]],barang_keluar[],5,FALSE),""))</f>
        <v>Aqua Beverage Variant 2</v>
      </c>
      <c r="F903">
        <f>IF(tbl_transaction[[#This Row],[Type]]="Inbound",VLOOKUP(tbl_transaction[[#This Row],[Reference Number]],barang_masuk[],6,FALSE),IF(tbl_transaction[[#This Row],[Type]]="Outbound",VLOOKUP(tbl_transaction[[#This Row],[Reference Number]],barang_keluar[],6,FALSE),""))</f>
        <v>40</v>
      </c>
      <c r="G903" t="str">
        <f>IF(tbl_transaction[[#This Row],[Type]]="Inbound",VLOOKUP(tbl_transaction[[#This Row],[Reference Number]],barang_masuk[],7,FALSE),IF(tbl_transaction[[#This Row],[Type]]="Outbound",VLOOKUP(tbl_transaction[[#This Row],[Reference Number]],barang_keluar[],7,FALSE),""))</f>
        <v>Bottle</v>
      </c>
      <c r="H903" t="str">
        <f>IF(tbl_transaction[[#This Row],[Type]]="Inbound",VLOOKUP(tbl_transaction[[#This Row],[Reference Number]],barang_masuk[],3,FALSE),IF(tbl_transaction[[#This Row],[Type]]="Outbound",VLOOKUP(tbl_transaction[[#This Row],[Reference Number]],barang_keluar[],3,FALSE),""))</f>
        <v>PT Supplier 22</v>
      </c>
      <c r="I903" t="str">
        <f>IF(D903='Kartu Stok'!$B$2,COUNTIF($D$3:D903,'Kartu Stok'!$B$2),"")</f>
        <v/>
      </c>
      <c r="L903"/>
    </row>
    <row r="904" spans="1:12" ht="14.5" x14ac:dyDescent="0.35">
      <c r="A904" s="2" t="s">
        <v>1381</v>
      </c>
      <c r="B904" s="5">
        <f>IF(LEFT(tbl_transaction[[#This Row],[Reference Number]],2)="GR",VLOOKUP(tbl_transaction[[#This Row],[Reference Number]],barang_masuk[],2,FALSE),IF(LEFT(tbl_transaction[[#This Row],[Reference Number]],2)="DO",VLOOKUP(tbl_transaction[[#This Row],[Reference Number]],barang_keluar[],2,FALSE),""))</f>
        <v>46165</v>
      </c>
      <c r="C904" t="str">
        <f t="shared" si="14"/>
        <v>Inbound</v>
      </c>
      <c r="D904" t="str">
        <f>IF(tbl_transaction[[#This Row],[Type]]="Inbound",VLOOKUP(tbl_transaction[[#This Row],[Reference Number]],barang_masuk[],4,FALSE),IF(tbl_transaction[[#This Row],[Type]]="Outbound",VLOOKUP(tbl_transaction[[#This Row],[Reference Number]],barang_keluar[],4,FALSE),""))</f>
        <v>DAR013</v>
      </c>
      <c r="E904" t="str">
        <f>IF(tbl_transaction[[#This Row],[Type]]="Inbound",VLOOKUP(tbl_transaction[[#This Row],[Reference Number]],barang_masuk[],5,FALSE),IF(tbl_transaction[[#This Row],[Type]]="Outbound",VLOOKUP(tbl_transaction[[#This Row],[Reference Number]],barang_keluar[],5,FALSE),""))</f>
        <v>Indomilk Dairy Variant 13</v>
      </c>
      <c r="F904">
        <f>IF(tbl_transaction[[#This Row],[Type]]="Inbound",VLOOKUP(tbl_transaction[[#This Row],[Reference Number]],barang_masuk[],6,FALSE),IF(tbl_transaction[[#This Row],[Type]]="Outbound",VLOOKUP(tbl_transaction[[#This Row],[Reference Number]],barang_keluar[],6,FALSE),""))</f>
        <v>120</v>
      </c>
      <c r="G904" t="str">
        <f>IF(tbl_transaction[[#This Row],[Type]]="Inbound",VLOOKUP(tbl_transaction[[#This Row],[Reference Number]],barang_masuk[],7,FALSE),IF(tbl_transaction[[#This Row],[Type]]="Outbound",VLOOKUP(tbl_transaction[[#This Row],[Reference Number]],barang_keluar[],7,FALSE),""))</f>
        <v>Box</v>
      </c>
      <c r="H904" t="str">
        <f>IF(tbl_transaction[[#This Row],[Type]]="Inbound",VLOOKUP(tbl_transaction[[#This Row],[Reference Number]],barang_masuk[],3,FALSE),IF(tbl_transaction[[#This Row],[Type]]="Outbound",VLOOKUP(tbl_transaction[[#This Row],[Reference Number]],barang_keluar[],3,FALSE),""))</f>
        <v>PT Supplier 15</v>
      </c>
      <c r="I904" t="str">
        <f>IF(D904='Kartu Stok'!$B$2,COUNTIF($D$3:D904,'Kartu Stok'!$B$2),"")</f>
        <v/>
      </c>
      <c r="L904"/>
    </row>
    <row r="905" spans="1:12" ht="14.5" x14ac:dyDescent="0.35">
      <c r="A905" s="2" t="s">
        <v>1382</v>
      </c>
      <c r="B905" s="5">
        <f>IF(LEFT(tbl_transaction[[#This Row],[Reference Number]],2)="GR",VLOOKUP(tbl_transaction[[#This Row],[Reference Number]],barang_masuk[],2,FALSE),IF(LEFT(tbl_transaction[[#This Row],[Reference Number]],2)="DO",VLOOKUP(tbl_transaction[[#This Row],[Reference Number]],barang_keluar[],2,FALSE),""))</f>
        <v>46062</v>
      </c>
      <c r="C905" t="str">
        <f t="shared" si="14"/>
        <v>Inbound</v>
      </c>
      <c r="D905" t="str">
        <f>IF(tbl_transaction[[#This Row],[Type]]="Inbound",VLOOKUP(tbl_transaction[[#This Row],[Reference Number]],barang_masuk[],4,FALSE),IF(tbl_transaction[[#This Row],[Type]]="Outbound",VLOOKUP(tbl_transaction[[#This Row],[Reference Number]],barang_keluar[],4,FALSE),""))</f>
        <v>HOM024</v>
      </c>
      <c r="E905" t="str">
        <f>IF(tbl_transaction[[#This Row],[Type]]="Inbound",VLOOKUP(tbl_transaction[[#This Row],[Reference Number]],barang_masuk[],5,FALSE),IF(tbl_transaction[[#This Row],[Type]]="Outbound",VLOOKUP(tbl_transaction[[#This Row],[Reference Number]],barang_keluar[],5,FALSE),""))</f>
        <v>Sunlight Home Care Variant 24</v>
      </c>
      <c r="F905">
        <f>IF(tbl_transaction[[#This Row],[Type]]="Inbound",VLOOKUP(tbl_transaction[[#This Row],[Reference Number]],barang_masuk[],6,FALSE),IF(tbl_transaction[[#This Row],[Type]]="Outbound",VLOOKUP(tbl_transaction[[#This Row],[Reference Number]],barang_keluar[],6,FALSE),""))</f>
        <v>80</v>
      </c>
      <c r="G905" t="str">
        <f>IF(tbl_transaction[[#This Row],[Type]]="Inbound",VLOOKUP(tbl_transaction[[#This Row],[Reference Number]],barang_masuk[],7,FALSE),IF(tbl_transaction[[#This Row],[Type]]="Outbound",VLOOKUP(tbl_transaction[[#This Row],[Reference Number]],barang_keluar[],7,FALSE),""))</f>
        <v>Pack</v>
      </c>
      <c r="H905" t="str">
        <f>IF(tbl_transaction[[#This Row],[Type]]="Inbound",VLOOKUP(tbl_transaction[[#This Row],[Reference Number]],barang_masuk[],3,FALSE),IF(tbl_transaction[[#This Row],[Type]]="Outbound",VLOOKUP(tbl_transaction[[#This Row],[Reference Number]],barang_keluar[],3,FALSE),""))</f>
        <v>PT Supplier 21</v>
      </c>
      <c r="I905" t="str">
        <f>IF(D905='Kartu Stok'!$B$2,COUNTIF($D$3:D905,'Kartu Stok'!$B$2),"")</f>
        <v/>
      </c>
      <c r="L905"/>
    </row>
    <row r="906" spans="1:12" ht="14.5" x14ac:dyDescent="0.35">
      <c r="A906" s="2" t="s">
        <v>1383</v>
      </c>
      <c r="B906" s="5">
        <f>IF(LEFT(tbl_transaction[[#This Row],[Reference Number]],2)="GR",VLOOKUP(tbl_transaction[[#This Row],[Reference Number]],barang_masuk[],2,FALSE),IF(LEFT(tbl_transaction[[#This Row],[Reference Number]],2)="DO",VLOOKUP(tbl_transaction[[#This Row],[Reference Number]],barang_keluar[],2,FALSE),""))</f>
        <v>46137</v>
      </c>
      <c r="C906" t="str">
        <f t="shared" si="14"/>
        <v>Inbound</v>
      </c>
      <c r="D906" t="str">
        <f>IF(tbl_transaction[[#This Row],[Type]]="Inbound",VLOOKUP(tbl_transaction[[#This Row],[Reference Number]],barang_masuk[],4,FALSE),IF(tbl_transaction[[#This Row],[Type]]="Outbound",VLOOKUP(tbl_transaction[[#This Row],[Reference Number]],barang_keluar[],4,FALSE),""))</f>
        <v>BAB015</v>
      </c>
      <c r="E906" t="str">
        <f>IF(tbl_transaction[[#This Row],[Type]]="Inbound",VLOOKUP(tbl_transaction[[#This Row],[Reference Number]],barang_masuk[],5,FALSE),IF(tbl_transaction[[#This Row],[Type]]="Outbound",VLOOKUP(tbl_transaction[[#This Row],[Reference Number]],barang_keluar[],5,FALSE),""))</f>
        <v>MamyPoko Baby Care Variant 15</v>
      </c>
      <c r="F906">
        <f>IF(tbl_transaction[[#This Row],[Type]]="Inbound",VLOOKUP(tbl_transaction[[#This Row],[Reference Number]],barang_masuk[],6,FALSE),IF(tbl_transaction[[#This Row],[Type]]="Outbound",VLOOKUP(tbl_transaction[[#This Row],[Reference Number]],barang_keluar[],6,FALSE),""))</f>
        <v>50</v>
      </c>
      <c r="G906" t="str">
        <f>IF(tbl_transaction[[#This Row],[Type]]="Inbound",VLOOKUP(tbl_transaction[[#This Row],[Reference Number]],barang_masuk[],7,FALSE),IF(tbl_transaction[[#This Row],[Type]]="Outbound",VLOOKUP(tbl_transaction[[#This Row],[Reference Number]],barang_keluar[],7,FALSE),""))</f>
        <v>Pack</v>
      </c>
      <c r="H906" t="str">
        <f>IF(tbl_transaction[[#This Row],[Type]]="Inbound",VLOOKUP(tbl_transaction[[#This Row],[Reference Number]],barang_masuk[],3,FALSE),IF(tbl_transaction[[#This Row],[Type]]="Outbound",VLOOKUP(tbl_transaction[[#This Row],[Reference Number]],barang_keluar[],3,FALSE),""))</f>
        <v>PT Supplier 22</v>
      </c>
      <c r="I906" t="str">
        <f>IF(D906='Kartu Stok'!$B$2,COUNTIF($D$3:D906,'Kartu Stok'!$B$2),"")</f>
        <v/>
      </c>
      <c r="L906"/>
    </row>
    <row r="907" spans="1:12" ht="14.5" x14ac:dyDescent="0.35">
      <c r="A907" s="2" t="s">
        <v>1384</v>
      </c>
      <c r="B907" s="5">
        <f>IF(LEFT(tbl_transaction[[#This Row],[Reference Number]],2)="GR",VLOOKUP(tbl_transaction[[#This Row],[Reference Number]],barang_masuk[],2,FALSE),IF(LEFT(tbl_transaction[[#This Row],[Reference Number]],2)="DO",VLOOKUP(tbl_transaction[[#This Row],[Reference Number]],barang_keluar[],2,FALSE),""))</f>
        <v>46037</v>
      </c>
      <c r="C907" t="str">
        <f t="shared" si="14"/>
        <v>Inbound</v>
      </c>
      <c r="D907" t="str">
        <f>IF(tbl_transaction[[#This Row],[Type]]="Inbound",VLOOKUP(tbl_transaction[[#This Row],[Reference Number]],barang_masuk[],4,FALSE),IF(tbl_transaction[[#This Row],[Type]]="Outbound",VLOOKUP(tbl_transaction[[#This Row],[Reference Number]],barang_keluar[],4,FALSE),""))</f>
        <v>HOM023</v>
      </c>
      <c r="E907" t="str">
        <f>IF(tbl_transaction[[#This Row],[Type]]="Inbound",VLOOKUP(tbl_transaction[[#This Row],[Reference Number]],barang_masuk[],5,FALSE),IF(tbl_transaction[[#This Row],[Type]]="Outbound",VLOOKUP(tbl_transaction[[#This Row],[Reference Number]],barang_keluar[],5,FALSE),""))</f>
        <v>Rinso Home Care Variant 23</v>
      </c>
      <c r="F907">
        <f>IF(tbl_transaction[[#This Row],[Type]]="Inbound",VLOOKUP(tbl_transaction[[#This Row],[Reference Number]],barang_masuk[],6,FALSE),IF(tbl_transaction[[#This Row],[Type]]="Outbound",VLOOKUP(tbl_transaction[[#This Row],[Reference Number]],barang_keluar[],6,FALSE),""))</f>
        <v>80</v>
      </c>
      <c r="G907" t="str">
        <f>IF(tbl_transaction[[#This Row],[Type]]="Inbound",VLOOKUP(tbl_transaction[[#This Row],[Reference Number]],barang_masuk[],7,FALSE),IF(tbl_transaction[[#This Row],[Type]]="Outbound",VLOOKUP(tbl_transaction[[#This Row],[Reference Number]],barang_keluar[],7,FALSE),""))</f>
        <v>Pack</v>
      </c>
      <c r="H907" t="str">
        <f>IF(tbl_transaction[[#This Row],[Type]]="Inbound",VLOOKUP(tbl_transaction[[#This Row],[Reference Number]],barang_masuk[],3,FALSE),IF(tbl_transaction[[#This Row],[Type]]="Outbound",VLOOKUP(tbl_transaction[[#This Row],[Reference Number]],barang_keluar[],3,FALSE),""))</f>
        <v>PT Supplier 30</v>
      </c>
      <c r="I907" t="str">
        <f>IF(D907='Kartu Stok'!$B$2,COUNTIF($D$3:D907,'Kartu Stok'!$B$2),"")</f>
        <v/>
      </c>
      <c r="L907"/>
    </row>
    <row r="908" spans="1:12" ht="14.5" x14ac:dyDescent="0.35">
      <c r="A908" s="2" t="s">
        <v>1385</v>
      </c>
      <c r="B908" s="5">
        <f>IF(LEFT(tbl_transaction[[#This Row],[Reference Number]],2)="GR",VLOOKUP(tbl_transaction[[#This Row],[Reference Number]],barang_masuk[],2,FALSE),IF(LEFT(tbl_transaction[[#This Row],[Reference Number]],2)="DO",VLOOKUP(tbl_transaction[[#This Row],[Reference Number]],barang_keluar[],2,FALSE),""))</f>
        <v>46031</v>
      </c>
      <c r="C908" t="str">
        <f t="shared" si="14"/>
        <v>Inbound</v>
      </c>
      <c r="D908" t="str">
        <f>IF(tbl_transaction[[#This Row],[Type]]="Inbound",VLOOKUP(tbl_transaction[[#This Row],[Reference Number]],barang_masuk[],4,FALSE),IF(tbl_transaction[[#This Row],[Type]]="Outbound",VLOOKUP(tbl_transaction[[#This Row],[Reference Number]],barang_keluar[],4,FALSE),""))</f>
        <v>PER007</v>
      </c>
      <c r="E908" t="str">
        <f>IF(tbl_transaction[[#This Row],[Type]]="Inbound",VLOOKUP(tbl_transaction[[#This Row],[Reference Number]],barang_masuk[],5,FALSE),IF(tbl_transaction[[#This Row],[Type]]="Outbound",VLOOKUP(tbl_transaction[[#This Row],[Reference Number]],barang_keluar[],5,FALSE),""))</f>
        <v>Pepsodent Personal Care Variant 7</v>
      </c>
      <c r="F908">
        <f>IF(tbl_transaction[[#This Row],[Type]]="Inbound",VLOOKUP(tbl_transaction[[#This Row],[Reference Number]],barang_masuk[],6,FALSE),IF(tbl_transaction[[#This Row],[Type]]="Outbound",VLOOKUP(tbl_transaction[[#This Row],[Reference Number]],barang_keluar[],6,FALSE),""))</f>
        <v>200</v>
      </c>
      <c r="G908" t="str">
        <f>IF(tbl_transaction[[#This Row],[Type]]="Inbound",VLOOKUP(tbl_transaction[[#This Row],[Reference Number]],barang_masuk[],7,FALSE),IF(tbl_transaction[[#This Row],[Type]]="Outbound",VLOOKUP(tbl_transaction[[#This Row],[Reference Number]],barang_keluar[],7,FALSE),""))</f>
        <v>Bottle</v>
      </c>
      <c r="H908" t="str">
        <f>IF(tbl_transaction[[#This Row],[Type]]="Inbound",VLOOKUP(tbl_transaction[[#This Row],[Reference Number]],barang_masuk[],3,FALSE),IF(tbl_transaction[[#This Row],[Type]]="Outbound",VLOOKUP(tbl_transaction[[#This Row],[Reference Number]],barang_keluar[],3,FALSE),""))</f>
        <v>PT Supplier 21</v>
      </c>
      <c r="I908" t="str">
        <f>IF(D908='Kartu Stok'!$B$2,COUNTIF($D$3:D908,'Kartu Stok'!$B$2),"")</f>
        <v/>
      </c>
      <c r="L908"/>
    </row>
    <row r="909" spans="1:12" ht="14.5" x14ac:dyDescent="0.35">
      <c r="A909" s="2" t="s">
        <v>1386</v>
      </c>
      <c r="B909" s="5">
        <f>IF(LEFT(tbl_transaction[[#This Row],[Reference Number]],2)="GR",VLOOKUP(tbl_transaction[[#This Row],[Reference Number]],barang_masuk[],2,FALSE),IF(LEFT(tbl_transaction[[#This Row],[Reference Number]],2)="DO",VLOOKUP(tbl_transaction[[#This Row],[Reference Number]],barang_keluar[],2,FALSE),""))</f>
        <v>46093</v>
      </c>
      <c r="C909" t="str">
        <f t="shared" si="14"/>
        <v>Inbound</v>
      </c>
      <c r="D909" t="str">
        <f>IF(tbl_transaction[[#This Row],[Type]]="Inbound",VLOOKUP(tbl_transaction[[#This Row],[Reference Number]],barang_masuk[],4,FALSE),IF(tbl_transaction[[#This Row],[Type]]="Outbound",VLOOKUP(tbl_transaction[[#This Row],[Reference Number]],barang_keluar[],4,FALSE),""))</f>
        <v>SNK034</v>
      </c>
      <c r="E909" t="str">
        <f>IF(tbl_transaction[[#This Row],[Type]]="Inbound",VLOOKUP(tbl_transaction[[#This Row],[Reference Number]],barang_masuk[],5,FALSE),IF(tbl_transaction[[#This Row],[Type]]="Outbound",VLOOKUP(tbl_transaction[[#This Row],[Reference Number]],barang_keluar[],5,FALSE),""))</f>
        <v>Taro Snack Variant 34</v>
      </c>
      <c r="F909">
        <f>IF(tbl_transaction[[#This Row],[Type]]="Inbound",VLOOKUP(tbl_transaction[[#This Row],[Reference Number]],barang_masuk[],6,FALSE),IF(tbl_transaction[[#This Row],[Type]]="Outbound",VLOOKUP(tbl_transaction[[#This Row],[Reference Number]],barang_keluar[],6,FALSE),""))</f>
        <v>200</v>
      </c>
      <c r="G909" t="str">
        <f>IF(tbl_transaction[[#This Row],[Type]]="Inbound",VLOOKUP(tbl_transaction[[#This Row],[Reference Number]],barang_masuk[],7,FALSE),IF(tbl_transaction[[#This Row],[Type]]="Outbound",VLOOKUP(tbl_transaction[[#This Row],[Reference Number]],barang_keluar[],7,FALSE),""))</f>
        <v>Pack</v>
      </c>
      <c r="H909" t="str">
        <f>IF(tbl_transaction[[#This Row],[Type]]="Inbound",VLOOKUP(tbl_transaction[[#This Row],[Reference Number]],barang_masuk[],3,FALSE),IF(tbl_transaction[[#This Row],[Type]]="Outbound",VLOOKUP(tbl_transaction[[#This Row],[Reference Number]],barang_keluar[],3,FALSE),""))</f>
        <v>PT Supplier 20</v>
      </c>
      <c r="I909" t="str">
        <f>IF(D909='Kartu Stok'!$B$2,COUNTIF($D$3:D909,'Kartu Stok'!$B$2),"")</f>
        <v/>
      </c>
      <c r="L909"/>
    </row>
    <row r="910" spans="1:12" ht="14.5" x14ac:dyDescent="0.35">
      <c r="A910" s="2" t="s">
        <v>1387</v>
      </c>
      <c r="B910" s="5">
        <f>IF(LEFT(tbl_transaction[[#This Row],[Reference Number]],2)="GR",VLOOKUP(tbl_transaction[[#This Row],[Reference Number]],barang_masuk[],2,FALSE),IF(LEFT(tbl_transaction[[#This Row],[Reference Number]],2)="DO",VLOOKUP(tbl_transaction[[#This Row],[Reference Number]],barang_keluar[],2,FALSE),""))</f>
        <v>46084</v>
      </c>
      <c r="C910" t="str">
        <f t="shared" si="14"/>
        <v>Inbound</v>
      </c>
      <c r="D910" t="str">
        <f>IF(tbl_transaction[[#This Row],[Type]]="Inbound",VLOOKUP(tbl_transaction[[#This Row],[Reference Number]],barang_masuk[],4,FALSE),IF(tbl_transaction[[#This Row],[Type]]="Outbound",VLOOKUP(tbl_transaction[[#This Row],[Reference Number]],barang_keluar[],4,FALSE),""))</f>
        <v>DAR005</v>
      </c>
      <c r="E910" t="str">
        <f>IF(tbl_transaction[[#This Row],[Type]]="Inbound",VLOOKUP(tbl_transaction[[#This Row],[Reference Number]],barang_masuk[],5,FALSE),IF(tbl_transaction[[#This Row],[Type]]="Outbound",VLOOKUP(tbl_transaction[[#This Row],[Reference Number]],barang_keluar[],5,FALSE),""))</f>
        <v>Indomilk Dairy Variant 5</v>
      </c>
      <c r="F910">
        <f>IF(tbl_transaction[[#This Row],[Type]]="Inbound",VLOOKUP(tbl_transaction[[#This Row],[Reference Number]],barang_masuk[],6,FALSE),IF(tbl_transaction[[#This Row],[Type]]="Outbound",VLOOKUP(tbl_transaction[[#This Row],[Reference Number]],barang_keluar[],6,FALSE),""))</f>
        <v>80</v>
      </c>
      <c r="G910" t="str">
        <f>IF(tbl_transaction[[#This Row],[Type]]="Inbound",VLOOKUP(tbl_transaction[[#This Row],[Reference Number]],barang_masuk[],7,FALSE),IF(tbl_transaction[[#This Row],[Type]]="Outbound",VLOOKUP(tbl_transaction[[#This Row],[Reference Number]],barang_keluar[],7,FALSE),""))</f>
        <v>Box</v>
      </c>
      <c r="H910" t="str">
        <f>IF(tbl_transaction[[#This Row],[Type]]="Inbound",VLOOKUP(tbl_transaction[[#This Row],[Reference Number]],barang_masuk[],3,FALSE),IF(tbl_transaction[[#This Row],[Type]]="Outbound",VLOOKUP(tbl_transaction[[#This Row],[Reference Number]],barang_keluar[],3,FALSE),""))</f>
        <v>PT Supplier 10</v>
      </c>
      <c r="I910" t="str">
        <f>IF(D910='Kartu Stok'!$B$2,COUNTIF($D$3:D910,'Kartu Stok'!$B$2),"")</f>
        <v/>
      </c>
      <c r="L910"/>
    </row>
    <row r="911" spans="1:12" ht="14.5" x14ac:dyDescent="0.35">
      <c r="A911" s="2" t="s">
        <v>1388</v>
      </c>
      <c r="B911" s="5">
        <f>IF(LEFT(tbl_transaction[[#This Row],[Reference Number]],2)="GR",VLOOKUP(tbl_transaction[[#This Row],[Reference Number]],barang_masuk[],2,FALSE),IF(LEFT(tbl_transaction[[#This Row],[Reference Number]],2)="DO",VLOOKUP(tbl_transaction[[#This Row],[Reference Number]],barang_keluar[],2,FALSE),""))</f>
        <v>46030</v>
      </c>
      <c r="C911" t="str">
        <f t="shared" si="14"/>
        <v>Inbound</v>
      </c>
      <c r="D911" t="str">
        <f>IF(tbl_transaction[[#This Row],[Type]]="Inbound",VLOOKUP(tbl_transaction[[#This Row],[Reference Number]],barang_masuk[],4,FALSE),IF(tbl_transaction[[#This Row],[Type]]="Outbound",VLOOKUP(tbl_transaction[[#This Row],[Reference Number]],barang_keluar[],4,FALSE),""))</f>
        <v>DAR003</v>
      </c>
      <c r="E911" t="str">
        <f>IF(tbl_transaction[[#This Row],[Type]]="Inbound",VLOOKUP(tbl_transaction[[#This Row],[Reference Number]],barang_masuk[],5,FALSE),IF(tbl_transaction[[#This Row],[Type]]="Outbound",VLOOKUP(tbl_transaction[[#This Row],[Reference Number]],barang_keluar[],5,FALSE),""))</f>
        <v>Ultra Milk Dairy Variant 3</v>
      </c>
      <c r="F911">
        <f>IF(tbl_transaction[[#This Row],[Type]]="Inbound",VLOOKUP(tbl_transaction[[#This Row],[Reference Number]],barang_masuk[],6,FALSE),IF(tbl_transaction[[#This Row],[Type]]="Outbound",VLOOKUP(tbl_transaction[[#This Row],[Reference Number]],barang_keluar[],6,FALSE),""))</f>
        <v>60</v>
      </c>
      <c r="G911" t="str">
        <f>IF(tbl_transaction[[#This Row],[Type]]="Inbound",VLOOKUP(tbl_transaction[[#This Row],[Reference Number]],barang_masuk[],7,FALSE),IF(tbl_transaction[[#This Row],[Type]]="Outbound",VLOOKUP(tbl_transaction[[#This Row],[Reference Number]],barang_keluar[],7,FALSE),""))</f>
        <v>Box</v>
      </c>
      <c r="H911" t="str">
        <f>IF(tbl_transaction[[#This Row],[Type]]="Inbound",VLOOKUP(tbl_transaction[[#This Row],[Reference Number]],barang_masuk[],3,FALSE),IF(tbl_transaction[[#This Row],[Type]]="Outbound",VLOOKUP(tbl_transaction[[#This Row],[Reference Number]],barang_keluar[],3,FALSE),""))</f>
        <v>PT Supplier 08</v>
      </c>
      <c r="I911" t="str">
        <f>IF(D911='Kartu Stok'!$B$2,COUNTIF($D$3:D911,'Kartu Stok'!$B$2),"")</f>
        <v/>
      </c>
      <c r="L911"/>
    </row>
    <row r="912" spans="1:12" ht="14.5" x14ac:dyDescent="0.35">
      <c r="A912" s="2" t="s">
        <v>1389</v>
      </c>
      <c r="B912" s="5">
        <f>IF(LEFT(tbl_transaction[[#This Row],[Reference Number]],2)="GR",VLOOKUP(tbl_transaction[[#This Row],[Reference Number]],barang_masuk[],2,FALSE),IF(LEFT(tbl_transaction[[#This Row],[Reference Number]],2)="DO",VLOOKUP(tbl_transaction[[#This Row],[Reference Number]],barang_keluar[],2,FALSE),""))</f>
        <v>46031</v>
      </c>
      <c r="C912" t="str">
        <f t="shared" si="14"/>
        <v>Inbound</v>
      </c>
      <c r="D912" t="str">
        <f>IF(tbl_transaction[[#This Row],[Type]]="Inbound",VLOOKUP(tbl_transaction[[#This Row],[Reference Number]],barang_masuk[],4,FALSE),IF(tbl_transaction[[#This Row],[Type]]="Outbound",VLOOKUP(tbl_transaction[[#This Row],[Reference Number]],barang_keluar[],4,FALSE),""))</f>
        <v>BEV020</v>
      </c>
      <c r="E912" t="str">
        <f>IF(tbl_transaction[[#This Row],[Type]]="Inbound",VLOOKUP(tbl_transaction[[#This Row],[Reference Number]],barang_masuk[],5,FALSE),IF(tbl_transaction[[#This Row],[Type]]="Outbound",VLOOKUP(tbl_transaction[[#This Row],[Reference Number]],barang_keluar[],5,FALSE),""))</f>
        <v>Coca Cola Beverage Variant 20</v>
      </c>
      <c r="F912">
        <f>IF(tbl_transaction[[#This Row],[Type]]="Inbound",VLOOKUP(tbl_transaction[[#This Row],[Reference Number]],barang_masuk[],6,FALSE),IF(tbl_transaction[[#This Row],[Type]]="Outbound",VLOOKUP(tbl_transaction[[#This Row],[Reference Number]],barang_keluar[],6,FALSE),""))</f>
        <v>60</v>
      </c>
      <c r="G912" t="str">
        <f>IF(tbl_transaction[[#This Row],[Type]]="Inbound",VLOOKUP(tbl_transaction[[#This Row],[Reference Number]],barang_masuk[],7,FALSE),IF(tbl_transaction[[#This Row],[Type]]="Outbound",VLOOKUP(tbl_transaction[[#This Row],[Reference Number]],barang_keluar[],7,FALSE),""))</f>
        <v>Bottle</v>
      </c>
      <c r="H912" t="str">
        <f>IF(tbl_transaction[[#This Row],[Type]]="Inbound",VLOOKUP(tbl_transaction[[#This Row],[Reference Number]],barang_masuk[],3,FALSE),IF(tbl_transaction[[#This Row],[Type]]="Outbound",VLOOKUP(tbl_transaction[[#This Row],[Reference Number]],barang_keluar[],3,FALSE),""))</f>
        <v>PT Supplier 13</v>
      </c>
      <c r="I912" t="str">
        <f>IF(D912='Kartu Stok'!$B$2,COUNTIF($D$3:D912,'Kartu Stok'!$B$2),"")</f>
        <v/>
      </c>
      <c r="L912"/>
    </row>
    <row r="913" spans="1:12" ht="14.5" x14ac:dyDescent="0.35">
      <c r="A913" s="2" t="s">
        <v>1390</v>
      </c>
      <c r="B913" s="5">
        <f>IF(LEFT(tbl_transaction[[#This Row],[Reference Number]],2)="GR",VLOOKUP(tbl_transaction[[#This Row],[Reference Number]],barang_masuk[],2,FALSE),IF(LEFT(tbl_transaction[[#This Row],[Reference Number]],2)="DO",VLOOKUP(tbl_transaction[[#This Row],[Reference Number]],barang_keluar[],2,FALSE),""))</f>
        <v>46084</v>
      </c>
      <c r="C913" t="str">
        <f t="shared" si="14"/>
        <v>Inbound</v>
      </c>
      <c r="D913" t="str">
        <f>IF(tbl_transaction[[#This Row],[Type]]="Inbound",VLOOKUP(tbl_transaction[[#This Row],[Reference Number]],barang_masuk[],4,FALSE),IF(tbl_transaction[[#This Row],[Type]]="Outbound",VLOOKUP(tbl_transaction[[#This Row],[Reference Number]],barang_keluar[],4,FALSE),""))</f>
        <v>BAB001</v>
      </c>
      <c r="E913" t="str">
        <f>IF(tbl_transaction[[#This Row],[Type]]="Inbound",VLOOKUP(tbl_transaction[[#This Row],[Reference Number]],barang_masuk[],5,FALSE),IF(tbl_transaction[[#This Row],[Type]]="Outbound",VLOOKUP(tbl_transaction[[#This Row],[Reference Number]],barang_keluar[],5,FALSE),""))</f>
        <v>MamyPoko Baby Care Variant 1</v>
      </c>
      <c r="F913">
        <f>IF(tbl_transaction[[#This Row],[Type]]="Inbound",VLOOKUP(tbl_transaction[[#This Row],[Reference Number]],barang_masuk[],6,FALSE),IF(tbl_transaction[[#This Row],[Type]]="Outbound",VLOOKUP(tbl_transaction[[#This Row],[Reference Number]],barang_keluar[],6,FALSE),""))</f>
        <v>100</v>
      </c>
      <c r="G913" t="str">
        <f>IF(tbl_transaction[[#This Row],[Type]]="Inbound",VLOOKUP(tbl_transaction[[#This Row],[Reference Number]],barang_masuk[],7,FALSE),IF(tbl_transaction[[#This Row],[Type]]="Outbound",VLOOKUP(tbl_transaction[[#This Row],[Reference Number]],barang_keluar[],7,FALSE),""))</f>
        <v>Pack</v>
      </c>
      <c r="H913" t="str">
        <f>IF(tbl_transaction[[#This Row],[Type]]="Inbound",VLOOKUP(tbl_transaction[[#This Row],[Reference Number]],barang_masuk[],3,FALSE),IF(tbl_transaction[[#This Row],[Type]]="Outbound",VLOOKUP(tbl_transaction[[#This Row],[Reference Number]],barang_keluar[],3,FALSE),""))</f>
        <v>PT Supplier 15</v>
      </c>
      <c r="I913" t="str">
        <f>IF(D913='Kartu Stok'!$B$2,COUNTIF($D$3:D913,'Kartu Stok'!$B$2),"")</f>
        <v/>
      </c>
      <c r="L913"/>
    </row>
    <row r="914" spans="1:12" ht="14.5" x14ac:dyDescent="0.35">
      <c r="A914" s="2" t="s">
        <v>1391</v>
      </c>
      <c r="B914" s="5">
        <f>IF(LEFT(tbl_transaction[[#This Row],[Reference Number]],2)="GR",VLOOKUP(tbl_transaction[[#This Row],[Reference Number]],barang_masuk[],2,FALSE),IF(LEFT(tbl_transaction[[#This Row],[Reference Number]],2)="DO",VLOOKUP(tbl_transaction[[#This Row],[Reference Number]],barang_keluar[],2,FALSE),""))</f>
        <v>46100</v>
      </c>
      <c r="C914" t="str">
        <f t="shared" si="14"/>
        <v>Inbound</v>
      </c>
      <c r="D914" t="str">
        <f>IF(tbl_transaction[[#This Row],[Type]]="Inbound",VLOOKUP(tbl_transaction[[#This Row],[Reference Number]],barang_masuk[],4,FALSE),IF(tbl_transaction[[#This Row],[Type]]="Outbound",VLOOKUP(tbl_transaction[[#This Row],[Reference Number]],barang_keluar[],4,FALSE),""))</f>
        <v>HOM017</v>
      </c>
      <c r="E914" t="str">
        <f>IF(tbl_transaction[[#This Row],[Type]]="Inbound",VLOOKUP(tbl_transaction[[#This Row],[Reference Number]],barang_masuk[],5,FALSE),IF(tbl_transaction[[#This Row],[Type]]="Outbound",VLOOKUP(tbl_transaction[[#This Row],[Reference Number]],barang_keluar[],5,FALSE),""))</f>
        <v>Rinso Home Care Variant 17</v>
      </c>
      <c r="F914">
        <f>IF(tbl_transaction[[#This Row],[Type]]="Inbound",VLOOKUP(tbl_transaction[[#This Row],[Reference Number]],barang_masuk[],6,FALSE),IF(tbl_transaction[[#This Row],[Type]]="Outbound",VLOOKUP(tbl_transaction[[#This Row],[Reference Number]],barang_keluar[],6,FALSE),""))</f>
        <v>60</v>
      </c>
      <c r="G914" t="str">
        <f>IF(tbl_transaction[[#This Row],[Type]]="Inbound",VLOOKUP(tbl_transaction[[#This Row],[Reference Number]],barang_masuk[],7,FALSE),IF(tbl_transaction[[#This Row],[Type]]="Outbound",VLOOKUP(tbl_transaction[[#This Row],[Reference Number]],barang_keluar[],7,FALSE),""))</f>
        <v>Pack</v>
      </c>
      <c r="H914" t="str">
        <f>IF(tbl_transaction[[#This Row],[Type]]="Inbound",VLOOKUP(tbl_transaction[[#This Row],[Reference Number]],barang_masuk[],3,FALSE),IF(tbl_transaction[[#This Row],[Type]]="Outbound",VLOOKUP(tbl_transaction[[#This Row],[Reference Number]],barang_keluar[],3,FALSE),""))</f>
        <v>PT Supplier 28</v>
      </c>
      <c r="I914" t="str">
        <f>IF(D914='Kartu Stok'!$B$2,COUNTIF($D$3:D914,'Kartu Stok'!$B$2),"")</f>
        <v/>
      </c>
      <c r="L914"/>
    </row>
    <row r="915" spans="1:12" ht="14.5" x14ac:dyDescent="0.35">
      <c r="A915" s="2" t="s">
        <v>1392</v>
      </c>
      <c r="B915" s="5">
        <f>IF(LEFT(tbl_transaction[[#This Row],[Reference Number]],2)="GR",VLOOKUP(tbl_transaction[[#This Row],[Reference Number]],barang_masuk[],2,FALSE),IF(LEFT(tbl_transaction[[#This Row],[Reference Number]],2)="DO",VLOOKUP(tbl_transaction[[#This Row],[Reference Number]],barang_keluar[],2,FALSE),""))</f>
        <v>46053</v>
      </c>
      <c r="C915" t="str">
        <f t="shared" si="14"/>
        <v>Inbound</v>
      </c>
      <c r="D915" t="str">
        <f>IF(tbl_transaction[[#This Row],[Type]]="Inbound",VLOOKUP(tbl_transaction[[#This Row],[Reference Number]],barang_masuk[],4,FALSE),IF(tbl_transaction[[#This Row],[Type]]="Outbound",VLOOKUP(tbl_transaction[[#This Row],[Reference Number]],barang_keluar[],4,FALSE),""))</f>
        <v>DAR014</v>
      </c>
      <c r="E915" t="str">
        <f>IF(tbl_transaction[[#This Row],[Type]]="Inbound",VLOOKUP(tbl_transaction[[#This Row],[Reference Number]],barang_masuk[],5,FALSE),IF(tbl_transaction[[#This Row],[Type]]="Outbound",VLOOKUP(tbl_transaction[[#This Row],[Reference Number]],barang_keluar[],5,FALSE),""))</f>
        <v>Indomilk Dairy Variant 14</v>
      </c>
      <c r="F915">
        <f>IF(tbl_transaction[[#This Row],[Type]]="Inbound",VLOOKUP(tbl_transaction[[#This Row],[Reference Number]],barang_masuk[],6,FALSE),IF(tbl_transaction[[#This Row],[Type]]="Outbound",VLOOKUP(tbl_transaction[[#This Row],[Reference Number]],barang_keluar[],6,FALSE),""))</f>
        <v>200</v>
      </c>
      <c r="G915" t="str">
        <f>IF(tbl_transaction[[#This Row],[Type]]="Inbound",VLOOKUP(tbl_transaction[[#This Row],[Reference Number]],barang_masuk[],7,FALSE),IF(tbl_transaction[[#This Row],[Type]]="Outbound",VLOOKUP(tbl_transaction[[#This Row],[Reference Number]],barang_keluar[],7,FALSE),""))</f>
        <v>Box</v>
      </c>
      <c r="H915" t="str">
        <f>IF(tbl_transaction[[#This Row],[Type]]="Inbound",VLOOKUP(tbl_transaction[[#This Row],[Reference Number]],barang_masuk[],3,FALSE),IF(tbl_transaction[[#This Row],[Type]]="Outbound",VLOOKUP(tbl_transaction[[#This Row],[Reference Number]],barang_keluar[],3,FALSE),""))</f>
        <v>PT Supplier 16</v>
      </c>
      <c r="I915" t="str">
        <f>IF(D915='Kartu Stok'!$B$2,COUNTIF($D$3:D915,'Kartu Stok'!$B$2),"")</f>
        <v/>
      </c>
      <c r="L915"/>
    </row>
    <row r="916" spans="1:12" ht="14.5" x14ac:dyDescent="0.35">
      <c r="A916" s="2" t="s">
        <v>1393</v>
      </c>
      <c r="B916" s="5">
        <f>IF(LEFT(tbl_transaction[[#This Row],[Reference Number]],2)="GR",VLOOKUP(tbl_transaction[[#This Row],[Reference Number]],barang_masuk[],2,FALSE),IF(LEFT(tbl_transaction[[#This Row],[Reference Number]],2)="DO",VLOOKUP(tbl_transaction[[#This Row],[Reference Number]],barang_keluar[],2,FALSE),""))</f>
        <v>46091</v>
      </c>
      <c r="C916" t="str">
        <f t="shared" si="14"/>
        <v>Inbound</v>
      </c>
      <c r="D916" t="str">
        <f>IF(tbl_transaction[[#This Row],[Type]]="Inbound",VLOOKUP(tbl_transaction[[#This Row],[Reference Number]],barang_masuk[],4,FALSE),IF(tbl_transaction[[#This Row],[Type]]="Outbound",VLOOKUP(tbl_transaction[[#This Row],[Reference Number]],barang_keluar[],4,FALSE),""))</f>
        <v>SNK032</v>
      </c>
      <c r="E916" t="str">
        <f>IF(tbl_transaction[[#This Row],[Type]]="Inbound",VLOOKUP(tbl_transaction[[#This Row],[Reference Number]],barang_masuk[],5,FALSE),IF(tbl_transaction[[#This Row],[Type]]="Outbound",VLOOKUP(tbl_transaction[[#This Row],[Reference Number]],barang_keluar[],5,FALSE),""))</f>
        <v>Qtela Snack Variant 32</v>
      </c>
      <c r="F916">
        <f>IF(tbl_transaction[[#This Row],[Type]]="Inbound",VLOOKUP(tbl_transaction[[#This Row],[Reference Number]],barang_masuk[],6,FALSE),IF(tbl_transaction[[#This Row],[Type]]="Outbound",VLOOKUP(tbl_transaction[[#This Row],[Reference Number]],barang_keluar[],6,FALSE),""))</f>
        <v>40</v>
      </c>
      <c r="G916" t="str">
        <f>IF(tbl_transaction[[#This Row],[Type]]="Inbound",VLOOKUP(tbl_transaction[[#This Row],[Reference Number]],barang_masuk[],7,FALSE),IF(tbl_transaction[[#This Row],[Type]]="Outbound",VLOOKUP(tbl_transaction[[#This Row],[Reference Number]],barang_keluar[],7,FALSE),""))</f>
        <v>Pack</v>
      </c>
      <c r="H916" t="str">
        <f>IF(tbl_transaction[[#This Row],[Type]]="Inbound",VLOOKUP(tbl_transaction[[#This Row],[Reference Number]],barang_masuk[],3,FALSE),IF(tbl_transaction[[#This Row],[Type]]="Outbound",VLOOKUP(tbl_transaction[[#This Row],[Reference Number]],barang_keluar[],3,FALSE),""))</f>
        <v>PT Supplier 32</v>
      </c>
      <c r="I916" t="str">
        <f>IF(D916='Kartu Stok'!$B$2,COUNTIF($D$3:D916,'Kartu Stok'!$B$2),"")</f>
        <v/>
      </c>
      <c r="L916"/>
    </row>
    <row r="917" spans="1:12" ht="14.5" x14ac:dyDescent="0.35">
      <c r="A917" s="2" t="s">
        <v>1394</v>
      </c>
      <c r="B917" s="5">
        <f>IF(LEFT(tbl_transaction[[#This Row],[Reference Number]],2)="GR",VLOOKUP(tbl_transaction[[#This Row],[Reference Number]],barang_masuk[],2,FALSE),IF(LEFT(tbl_transaction[[#This Row],[Reference Number]],2)="DO",VLOOKUP(tbl_transaction[[#This Row],[Reference Number]],barang_keluar[],2,FALSE),""))</f>
        <v>46070</v>
      </c>
      <c r="C917" t="str">
        <f t="shared" si="14"/>
        <v>Inbound</v>
      </c>
      <c r="D917" t="str">
        <f>IF(tbl_transaction[[#This Row],[Type]]="Inbound",VLOOKUP(tbl_transaction[[#This Row],[Reference Number]],barang_masuk[],4,FALSE),IF(tbl_transaction[[#This Row],[Type]]="Outbound",VLOOKUP(tbl_transaction[[#This Row],[Reference Number]],barang_keluar[],4,FALSE),""))</f>
        <v>HOM013</v>
      </c>
      <c r="E917" t="str">
        <f>IF(tbl_transaction[[#This Row],[Type]]="Inbound",VLOOKUP(tbl_transaction[[#This Row],[Reference Number]],barang_masuk[],5,FALSE),IF(tbl_transaction[[#This Row],[Type]]="Outbound",VLOOKUP(tbl_transaction[[#This Row],[Reference Number]],barang_keluar[],5,FALSE),""))</f>
        <v>Rinso Home Care Variant 13</v>
      </c>
      <c r="F917">
        <f>IF(tbl_transaction[[#This Row],[Type]]="Inbound",VLOOKUP(tbl_transaction[[#This Row],[Reference Number]],barang_masuk[],6,FALSE),IF(tbl_transaction[[#This Row],[Type]]="Outbound",VLOOKUP(tbl_transaction[[#This Row],[Reference Number]],barang_keluar[],6,FALSE),""))</f>
        <v>200</v>
      </c>
      <c r="G917" t="str">
        <f>IF(tbl_transaction[[#This Row],[Type]]="Inbound",VLOOKUP(tbl_transaction[[#This Row],[Reference Number]],barang_masuk[],7,FALSE),IF(tbl_transaction[[#This Row],[Type]]="Outbound",VLOOKUP(tbl_transaction[[#This Row],[Reference Number]],barang_keluar[],7,FALSE),""))</f>
        <v>Pack</v>
      </c>
      <c r="H917" t="str">
        <f>IF(tbl_transaction[[#This Row],[Type]]="Inbound",VLOOKUP(tbl_transaction[[#This Row],[Reference Number]],barang_masuk[],3,FALSE),IF(tbl_transaction[[#This Row],[Type]]="Outbound",VLOOKUP(tbl_transaction[[#This Row],[Reference Number]],barang_keluar[],3,FALSE),""))</f>
        <v>PT Supplier 17</v>
      </c>
      <c r="I917" t="str">
        <f>IF(D917='Kartu Stok'!$B$2,COUNTIF($D$3:D917,'Kartu Stok'!$B$2),"")</f>
        <v/>
      </c>
      <c r="L917"/>
    </row>
    <row r="918" spans="1:12" ht="14.5" x14ac:dyDescent="0.35">
      <c r="A918" s="2" t="s">
        <v>1395</v>
      </c>
      <c r="B918" s="5">
        <f>IF(LEFT(tbl_transaction[[#This Row],[Reference Number]],2)="GR",VLOOKUP(tbl_transaction[[#This Row],[Reference Number]],barang_masuk[],2,FALSE),IF(LEFT(tbl_transaction[[#This Row],[Reference Number]],2)="DO",VLOOKUP(tbl_transaction[[#This Row],[Reference Number]],barang_keluar[],2,FALSE),""))</f>
        <v>46063</v>
      </c>
      <c r="C918" t="str">
        <f t="shared" si="14"/>
        <v>Inbound</v>
      </c>
      <c r="D918" t="str">
        <f>IF(tbl_transaction[[#This Row],[Type]]="Inbound",VLOOKUP(tbl_transaction[[#This Row],[Reference Number]],barang_masuk[],4,FALSE),IF(tbl_transaction[[#This Row],[Type]]="Outbound",VLOOKUP(tbl_transaction[[#This Row],[Reference Number]],barang_keluar[],4,FALSE),""))</f>
        <v>BAB019</v>
      </c>
      <c r="E918" t="str">
        <f>IF(tbl_transaction[[#This Row],[Type]]="Inbound",VLOOKUP(tbl_transaction[[#This Row],[Reference Number]],barang_masuk[],5,FALSE),IF(tbl_transaction[[#This Row],[Type]]="Outbound",VLOOKUP(tbl_transaction[[#This Row],[Reference Number]],barang_keluar[],5,FALSE),""))</f>
        <v>Zwitsal Baby Care Variant 19</v>
      </c>
      <c r="F918">
        <f>IF(tbl_transaction[[#This Row],[Type]]="Inbound",VLOOKUP(tbl_transaction[[#This Row],[Reference Number]],barang_masuk[],6,FALSE),IF(tbl_transaction[[#This Row],[Type]]="Outbound",VLOOKUP(tbl_transaction[[#This Row],[Reference Number]],barang_keluar[],6,FALSE),""))</f>
        <v>150</v>
      </c>
      <c r="G918" t="str">
        <f>IF(tbl_transaction[[#This Row],[Type]]="Inbound",VLOOKUP(tbl_transaction[[#This Row],[Reference Number]],barang_masuk[],7,FALSE),IF(tbl_transaction[[#This Row],[Type]]="Outbound",VLOOKUP(tbl_transaction[[#This Row],[Reference Number]],barang_keluar[],7,FALSE),""))</f>
        <v>Pack</v>
      </c>
      <c r="H918" t="str">
        <f>IF(tbl_transaction[[#This Row],[Type]]="Inbound",VLOOKUP(tbl_transaction[[#This Row],[Reference Number]],barang_masuk[],3,FALSE),IF(tbl_transaction[[#This Row],[Type]]="Outbound",VLOOKUP(tbl_transaction[[#This Row],[Reference Number]],barang_keluar[],3,FALSE),""))</f>
        <v>PT Supplier 02</v>
      </c>
      <c r="I918" t="str">
        <f>IF(D918='Kartu Stok'!$B$2,COUNTIF($D$3:D918,'Kartu Stok'!$B$2),"")</f>
        <v/>
      </c>
      <c r="L918"/>
    </row>
    <row r="919" spans="1:12" ht="14.5" x14ac:dyDescent="0.35">
      <c r="A919" s="2" t="s">
        <v>1396</v>
      </c>
      <c r="B919" s="5">
        <f>IF(LEFT(tbl_transaction[[#This Row],[Reference Number]],2)="GR",VLOOKUP(tbl_transaction[[#This Row],[Reference Number]],barang_masuk[],2,FALSE),IF(LEFT(tbl_transaction[[#This Row],[Reference Number]],2)="DO",VLOOKUP(tbl_transaction[[#This Row],[Reference Number]],barang_keluar[],2,FALSE),""))</f>
        <v>46175</v>
      </c>
      <c r="C919" t="str">
        <f t="shared" si="14"/>
        <v>Inbound</v>
      </c>
      <c r="D919" t="str">
        <f>IF(tbl_transaction[[#This Row],[Type]]="Inbound",VLOOKUP(tbl_transaction[[#This Row],[Reference Number]],barang_masuk[],4,FALSE),IF(tbl_transaction[[#This Row],[Type]]="Outbound",VLOOKUP(tbl_transaction[[#This Row],[Reference Number]],barang_keluar[],4,FALSE),""))</f>
        <v>SNK007</v>
      </c>
      <c r="E919" t="str">
        <f>IF(tbl_transaction[[#This Row],[Type]]="Inbound",VLOOKUP(tbl_transaction[[#This Row],[Reference Number]],barang_masuk[],5,FALSE),IF(tbl_transaction[[#This Row],[Type]]="Outbound",VLOOKUP(tbl_transaction[[#This Row],[Reference Number]],barang_keluar[],5,FALSE),""))</f>
        <v>Chitato Snack Variant 7</v>
      </c>
      <c r="F919">
        <f>IF(tbl_transaction[[#This Row],[Type]]="Inbound",VLOOKUP(tbl_transaction[[#This Row],[Reference Number]],barang_masuk[],6,FALSE),IF(tbl_transaction[[#This Row],[Type]]="Outbound",VLOOKUP(tbl_transaction[[#This Row],[Reference Number]],barang_keluar[],6,FALSE),""))</f>
        <v>200</v>
      </c>
      <c r="G919" t="str">
        <f>IF(tbl_transaction[[#This Row],[Type]]="Inbound",VLOOKUP(tbl_transaction[[#This Row],[Reference Number]],barang_masuk[],7,FALSE),IF(tbl_transaction[[#This Row],[Type]]="Outbound",VLOOKUP(tbl_transaction[[#This Row],[Reference Number]],barang_keluar[],7,FALSE),""))</f>
        <v>Pack</v>
      </c>
      <c r="H919" t="str">
        <f>IF(tbl_transaction[[#This Row],[Type]]="Inbound",VLOOKUP(tbl_transaction[[#This Row],[Reference Number]],barang_masuk[],3,FALSE),IF(tbl_transaction[[#This Row],[Type]]="Outbound",VLOOKUP(tbl_transaction[[#This Row],[Reference Number]],barang_keluar[],3,FALSE),""))</f>
        <v>PT Supplier 22</v>
      </c>
      <c r="I919" t="str">
        <f>IF(D919='Kartu Stok'!$B$2,COUNTIF($D$3:D919,'Kartu Stok'!$B$2),"")</f>
        <v/>
      </c>
      <c r="L919"/>
    </row>
    <row r="920" spans="1:12" ht="14.5" x14ac:dyDescent="0.35">
      <c r="A920" s="2" t="s">
        <v>1397</v>
      </c>
      <c r="B920" s="5">
        <f>IF(LEFT(tbl_transaction[[#This Row],[Reference Number]],2)="GR",VLOOKUP(tbl_transaction[[#This Row],[Reference Number]],barang_masuk[],2,FALSE),IF(LEFT(tbl_transaction[[#This Row],[Reference Number]],2)="DO",VLOOKUP(tbl_transaction[[#This Row],[Reference Number]],barang_keluar[],2,FALSE),""))</f>
        <v>46089</v>
      </c>
      <c r="C920" t="str">
        <f t="shared" si="14"/>
        <v>Inbound</v>
      </c>
      <c r="D920" t="str">
        <f>IF(tbl_transaction[[#This Row],[Type]]="Inbound",VLOOKUP(tbl_transaction[[#This Row],[Reference Number]],barang_masuk[],4,FALSE),IF(tbl_transaction[[#This Row],[Type]]="Outbound",VLOOKUP(tbl_transaction[[#This Row],[Reference Number]],barang_keluar[],4,FALSE),""))</f>
        <v>SNK025</v>
      </c>
      <c r="E920" t="str">
        <f>IF(tbl_transaction[[#This Row],[Type]]="Inbound",VLOOKUP(tbl_transaction[[#This Row],[Reference Number]],barang_masuk[],5,FALSE),IF(tbl_transaction[[#This Row],[Type]]="Outbound",VLOOKUP(tbl_transaction[[#This Row],[Reference Number]],barang_keluar[],5,FALSE),""))</f>
        <v>Qtela Snack Variant 25</v>
      </c>
      <c r="F920">
        <f>IF(tbl_transaction[[#This Row],[Type]]="Inbound",VLOOKUP(tbl_transaction[[#This Row],[Reference Number]],barang_masuk[],6,FALSE),IF(tbl_transaction[[#This Row],[Type]]="Outbound",VLOOKUP(tbl_transaction[[#This Row],[Reference Number]],barang_keluar[],6,FALSE),""))</f>
        <v>40</v>
      </c>
      <c r="G920" t="str">
        <f>IF(tbl_transaction[[#This Row],[Type]]="Inbound",VLOOKUP(tbl_transaction[[#This Row],[Reference Number]],barang_masuk[],7,FALSE),IF(tbl_transaction[[#This Row],[Type]]="Outbound",VLOOKUP(tbl_transaction[[#This Row],[Reference Number]],barang_keluar[],7,FALSE),""))</f>
        <v>Pack</v>
      </c>
      <c r="H920" t="str">
        <f>IF(tbl_transaction[[#This Row],[Type]]="Inbound",VLOOKUP(tbl_transaction[[#This Row],[Reference Number]],barang_masuk[],3,FALSE),IF(tbl_transaction[[#This Row],[Type]]="Outbound",VLOOKUP(tbl_transaction[[#This Row],[Reference Number]],barang_keluar[],3,FALSE),""))</f>
        <v>PT Supplier 14</v>
      </c>
      <c r="I920" t="str">
        <f>IF(D920='Kartu Stok'!$B$2,COUNTIF($D$3:D920,'Kartu Stok'!$B$2),"")</f>
        <v/>
      </c>
      <c r="L920"/>
    </row>
    <row r="921" spans="1:12" ht="14.5" x14ac:dyDescent="0.35">
      <c r="A921" s="2" t="s">
        <v>1398</v>
      </c>
      <c r="B921" s="5">
        <f>IF(LEFT(tbl_transaction[[#This Row],[Reference Number]],2)="GR",VLOOKUP(tbl_transaction[[#This Row],[Reference Number]],barang_masuk[],2,FALSE),IF(LEFT(tbl_transaction[[#This Row],[Reference Number]],2)="DO",VLOOKUP(tbl_transaction[[#This Row],[Reference Number]],barang_keluar[],2,FALSE),""))</f>
        <v>46184</v>
      </c>
      <c r="C921" t="str">
        <f t="shared" si="14"/>
        <v>Inbound</v>
      </c>
      <c r="D921" t="str">
        <f>IF(tbl_transaction[[#This Row],[Type]]="Inbound",VLOOKUP(tbl_transaction[[#This Row],[Reference Number]],barang_masuk[],4,FALSE),IF(tbl_transaction[[#This Row],[Type]]="Outbound",VLOOKUP(tbl_transaction[[#This Row],[Reference Number]],barang_keluar[],4,FALSE),""))</f>
        <v>INS010</v>
      </c>
      <c r="E921" t="str">
        <f>IF(tbl_transaction[[#This Row],[Type]]="Inbound",VLOOKUP(tbl_transaction[[#This Row],[Reference Number]],barang_masuk[],5,FALSE),IF(tbl_transaction[[#This Row],[Type]]="Outbound",VLOOKUP(tbl_transaction[[#This Row],[Reference Number]],barang_keluar[],5,FALSE),""))</f>
        <v>Sarimi Instant Food Variant 10</v>
      </c>
      <c r="F921">
        <f>IF(tbl_transaction[[#This Row],[Type]]="Inbound",VLOOKUP(tbl_transaction[[#This Row],[Reference Number]],barang_masuk[],6,FALSE),IF(tbl_transaction[[#This Row],[Type]]="Outbound",VLOOKUP(tbl_transaction[[#This Row],[Reference Number]],barang_keluar[],6,FALSE),""))</f>
        <v>40</v>
      </c>
      <c r="G921" t="str">
        <f>IF(tbl_transaction[[#This Row],[Type]]="Inbound",VLOOKUP(tbl_transaction[[#This Row],[Reference Number]],barang_masuk[],7,FALSE),IF(tbl_transaction[[#This Row],[Type]]="Outbound",VLOOKUP(tbl_transaction[[#This Row],[Reference Number]],barang_keluar[],7,FALSE),""))</f>
        <v>Pack</v>
      </c>
      <c r="H921" t="str">
        <f>IF(tbl_transaction[[#This Row],[Type]]="Inbound",VLOOKUP(tbl_transaction[[#This Row],[Reference Number]],barang_masuk[],3,FALSE),IF(tbl_transaction[[#This Row],[Type]]="Outbound",VLOOKUP(tbl_transaction[[#This Row],[Reference Number]],barang_keluar[],3,FALSE),""))</f>
        <v>PT Supplier 17</v>
      </c>
      <c r="I921" t="str">
        <f>IF(D921='Kartu Stok'!$B$2,COUNTIF($D$3:D921,'Kartu Stok'!$B$2),"")</f>
        <v/>
      </c>
      <c r="L921"/>
    </row>
    <row r="922" spans="1:12" ht="14.5" x14ac:dyDescent="0.35">
      <c r="A922" s="2" t="s">
        <v>1399</v>
      </c>
      <c r="B922" s="5">
        <f>IF(LEFT(tbl_transaction[[#This Row],[Reference Number]],2)="GR",VLOOKUP(tbl_transaction[[#This Row],[Reference Number]],barang_masuk[],2,FALSE),IF(LEFT(tbl_transaction[[#This Row],[Reference Number]],2)="DO",VLOOKUP(tbl_transaction[[#This Row],[Reference Number]],barang_keluar[],2,FALSE),""))</f>
        <v>46025</v>
      </c>
      <c r="C922" t="str">
        <f t="shared" si="14"/>
        <v>Inbound</v>
      </c>
      <c r="D922" t="str">
        <f>IF(tbl_transaction[[#This Row],[Type]]="Inbound",VLOOKUP(tbl_transaction[[#This Row],[Reference Number]],barang_masuk[],4,FALSE),IF(tbl_transaction[[#This Row],[Type]]="Outbound",VLOOKUP(tbl_transaction[[#This Row],[Reference Number]],barang_keluar[],4,FALSE),""))</f>
        <v>BEV027</v>
      </c>
      <c r="E922" t="str">
        <f>IF(tbl_transaction[[#This Row],[Type]]="Inbound",VLOOKUP(tbl_transaction[[#This Row],[Reference Number]],barang_masuk[],5,FALSE),IF(tbl_transaction[[#This Row],[Type]]="Outbound",VLOOKUP(tbl_transaction[[#This Row],[Reference Number]],barang_keluar[],5,FALSE),""))</f>
        <v>Aqua Beverage Variant 27</v>
      </c>
      <c r="F922">
        <f>IF(tbl_transaction[[#This Row],[Type]]="Inbound",VLOOKUP(tbl_transaction[[#This Row],[Reference Number]],barang_masuk[],6,FALSE),IF(tbl_transaction[[#This Row],[Type]]="Outbound",VLOOKUP(tbl_transaction[[#This Row],[Reference Number]],barang_keluar[],6,FALSE),""))</f>
        <v>100</v>
      </c>
      <c r="G922" t="str">
        <f>IF(tbl_transaction[[#This Row],[Type]]="Inbound",VLOOKUP(tbl_transaction[[#This Row],[Reference Number]],barang_masuk[],7,FALSE),IF(tbl_transaction[[#This Row],[Type]]="Outbound",VLOOKUP(tbl_transaction[[#This Row],[Reference Number]],barang_keluar[],7,FALSE),""))</f>
        <v>Bottle</v>
      </c>
      <c r="H922" t="str">
        <f>IF(tbl_transaction[[#This Row],[Type]]="Inbound",VLOOKUP(tbl_transaction[[#This Row],[Reference Number]],barang_masuk[],3,FALSE),IF(tbl_transaction[[#This Row],[Type]]="Outbound",VLOOKUP(tbl_transaction[[#This Row],[Reference Number]],barang_keluar[],3,FALSE),""))</f>
        <v>PT Supplier 06</v>
      </c>
      <c r="I922" t="str">
        <f>IF(D922='Kartu Stok'!$B$2,COUNTIF($D$3:D922,'Kartu Stok'!$B$2),"")</f>
        <v/>
      </c>
      <c r="L922"/>
    </row>
    <row r="923" spans="1:12" ht="14.5" x14ac:dyDescent="0.35">
      <c r="A923" s="2" t="s">
        <v>1400</v>
      </c>
      <c r="B923" s="5">
        <f>IF(LEFT(tbl_transaction[[#This Row],[Reference Number]],2)="GR",VLOOKUP(tbl_transaction[[#This Row],[Reference Number]],barang_masuk[],2,FALSE),IF(LEFT(tbl_transaction[[#This Row],[Reference Number]],2)="DO",VLOOKUP(tbl_transaction[[#This Row],[Reference Number]],barang_keluar[],2,FALSE),""))</f>
        <v>46200</v>
      </c>
      <c r="C923" t="str">
        <f t="shared" si="14"/>
        <v>Inbound</v>
      </c>
      <c r="D923" t="str">
        <f>IF(tbl_transaction[[#This Row],[Type]]="Inbound",VLOOKUP(tbl_transaction[[#This Row],[Reference Number]],barang_masuk[],4,FALSE),IF(tbl_transaction[[#This Row],[Type]]="Outbound",VLOOKUP(tbl_transaction[[#This Row],[Reference Number]],barang_keluar[],4,FALSE),""))</f>
        <v>BAB011</v>
      </c>
      <c r="E923" t="str">
        <f>IF(tbl_transaction[[#This Row],[Type]]="Inbound",VLOOKUP(tbl_transaction[[#This Row],[Reference Number]],barang_masuk[],5,FALSE),IF(tbl_transaction[[#This Row],[Type]]="Outbound",VLOOKUP(tbl_transaction[[#This Row],[Reference Number]],barang_keluar[],5,FALSE),""))</f>
        <v>MamyPoko Baby Care Variant 11</v>
      </c>
      <c r="F923">
        <f>IF(tbl_transaction[[#This Row],[Type]]="Inbound",VLOOKUP(tbl_transaction[[#This Row],[Reference Number]],barang_masuk[],6,FALSE),IF(tbl_transaction[[#This Row],[Type]]="Outbound",VLOOKUP(tbl_transaction[[#This Row],[Reference Number]],barang_keluar[],6,FALSE),""))</f>
        <v>30</v>
      </c>
      <c r="G923" t="str">
        <f>IF(tbl_transaction[[#This Row],[Type]]="Inbound",VLOOKUP(tbl_transaction[[#This Row],[Reference Number]],barang_masuk[],7,FALSE),IF(tbl_transaction[[#This Row],[Type]]="Outbound",VLOOKUP(tbl_transaction[[#This Row],[Reference Number]],barang_keluar[],7,FALSE),""))</f>
        <v>Pack</v>
      </c>
      <c r="H923" t="str">
        <f>IF(tbl_transaction[[#This Row],[Type]]="Inbound",VLOOKUP(tbl_transaction[[#This Row],[Reference Number]],barang_masuk[],3,FALSE),IF(tbl_transaction[[#This Row],[Type]]="Outbound",VLOOKUP(tbl_transaction[[#This Row],[Reference Number]],barang_keluar[],3,FALSE),""))</f>
        <v>PT Supplier 33</v>
      </c>
      <c r="I923" t="str">
        <f>IF(D923='Kartu Stok'!$B$2,COUNTIF($D$3:D923,'Kartu Stok'!$B$2),"")</f>
        <v/>
      </c>
      <c r="L923"/>
    </row>
    <row r="924" spans="1:12" ht="14.5" x14ac:dyDescent="0.35">
      <c r="A924" s="2" t="s">
        <v>1401</v>
      </c>
      <c r="B924" s="5">
        <f>IF(LEFT(tbl_transaction[[#This Row],[Reference Number]],2)="GR",VLOOKUP(tbl_transaction[[#This Row],[Reference Number]],barang_masuk[],2,FALSE),IF(LEFT(tbl_transaction[[#This Row],[Reference Number]],2)="DO",VLOOKUP(tbl_transaction[[#This Row],[Reference Number]],barang_keluar[],2,FALSE),""))</f>
        <v>46073</v>
      </c>
      <c r="C924" t="str">
        <f t="shared" si="14"/>
        <v>Inbound</v>
      </c>
      <c r="D924" t="str">
        <f>IF(tbl_transaction[[#This Row],[Type]]="Inbound",VLOOKUP(tbl_transaction[[#This Row],[Reference Number]],barang_masuk[],4,FALSE),IF(tbl_transaction[[#This Row],[Type]]="Outbound",VLOOKUP(tbl_transaction[[#This Row],[Reference Number]],barang_keluar[],4,FALSE),""))</f>
        <v>INS008</v>
      </c>
      <c r="E924" t="str">
        <f>IF(tbl_transaction[[#This Row],[Type]]="Inbound",VLOOKUP(tbl_transaction[[#This Row],[Reference Number]],barang_masuk[],5,FALSE),IF(tbl_transaction[[#This Row],[Type]]="Outbound",VLOOKUP(tbl_transaction[[#This Row],[Reference Number]],barang_keluar[],5,FALSE),""))</f>
        <v>Indomie Instant Food Variant 8</v>
      </c>
      <c r="F924">
        <f>IF(tbl_transaction[[#This Row],[Type]]="Inbound",VLOOKUP(tbl_transaction[[#This Row],[Reference Number]],barang_masuk[],6,FALSE),IF(tbl_transaction[[#This Row],[Type]]="Outbound",VLOOKUP(tbl_transaction[[#This Row],[Reference Number]],barang_keluar[],6,FALSE),""))</f>
        <v>100</v>
      </c>
      <c r="G924" t="str">
        <f>IF(tbl_transaction[[#This Row],[Type]]="Inbound",VLOOKUP(tbl_transaction[[#This Row],[Reference Number]],barang_masuk[],7,FALSE),IF(tbl_transaction[[#This Row],[Type]]="Outbound",VLOOKUP(tbl_transaction[[#This Row],[Reference Number]],barang_keluar[],7,FALSE),""))</f>
        <v>Pack</v>
      </c>
      <c r="H924" t="str">
        <f>IF(tbl_transaction[[#This Row],[Type]]="Inbound",VLOOKUP(tbl_transaction[[#This Row],[Reference Number]],barang_masuk[],3,FALSE),IF(tbl_transaction[[#This Row],[Type]]="Outbound",VLOOKUP(tbl_transaction[[#This Row],[Reference Number]],barang_keluar[],3,FALSE),""))</f>
        <v>PT Supplier 30</v>
      </c>
      <c r="I924" t="str">
        <f>IF(D924='Kartu Stok'!$B$2,COUNTIF($D$3:D924,'Kartu Stok'!$B$2),"")</f>
        <v/>
      </c>
      <c r="L924"/>
    </row>
    <row r="925" spans="1:12" ht="14.5" x14ac:dyDescent="0.35">
      <c r="A925" s="2" t="s">
        <v>1402</v>
      </c>
      <c r="B925" s="5">
        <f>IF(LEFT(tbl_transaction[[#This Row],[Reference Number]],2)="GR",VLOOKUP(tbl_transaction[[#This Row],[Reference Number]],barang_masuk[],2,FALSE),IF(LEFT(tbl_transaction[[#This Row],[Reference Number]],2)="DO",VLOOKUP(tbl_transaction[[#This Row],[Reference Number]],barang_keluar[],2,FALSE),""))</f>
        <v>46089</v>
      </c>
      <c r="C925" t="str">
        <f t="shared" si="14"/>
        <v>Inbound</v>
      </c>
      <c r="D925" t="str">
        <f>IF(tbl_transaction[[#This Row],[Type]]="Inbound",VLOOKUP(tbl_transaction[[#This Row],[Reference Number]],barang_masuk[],4,FALSE),IF(tbl_transaction[[#This Row],[Type]]="Outbound",VLOOKUP(tbl_transaction[[#This Row],[Reference Number]],barang_keluar[],4,FALSE),""))</f>
        <v>PER028</v>
      </c>
      <c r="E925" t="str">
        <f>IF(tbl_transaction[[#This Row],[Type]]="Inbound",VLOOKUP(tbl_transaction[[#This Row],[Reference Number]],barang_masuk[],5,FALSE),IF(tbl_transaction[[#This Row],[Type]]="Outbound",VLOOKUP(tbl_transaction[[#This Row],[Reference Number]],barang_keluar[],5,FALSE),""))</f>
        <v>Sunsilk Personal Care Variant 28</v>
      </c>
      <c r="F925">
        <f>IF(tbl_transaction[[#This Row],[Type]]="Inbound",VLOOKUP(tbl_transaction[[#This Row],[Reference Number]],barang_masuk[],6,FALSE),IF(tbl_transaction[[#This Row],[Type]]="Outbound",VLOOKUP(tbl_transaction[[#This Row],[Reference Number]],barang_keluar[],6,FALSE),""))</f>
        <v>150</v>
      </c>
      <c r="G925" t="str">
        <f>IF(tbl_transaction[[#This Row],[Type]]="Inbound",VLOOKUP(tbl_transaction[[#This Row],[Reference Number]],barang_masuk[],7,FALSE),IF(tbl_transaction[[#This Row],[Type]]="Outbound",VLOOKUP(tbl_transaction[[#This Row],[Reference Number]],barang_keluar[],7,FALSE),""))</f>
        <v>Bottle</v>
      </c>
      <c r="H925" t="str">
        <f>IF(tbl_transaction[[#This Row],[Type]]="Inbound",VLOOKUP(tbl_transaction[[#This Row],[Reference Number]],barang_masuk[],3,FALSE),IF(tbl_transaction[[#This Row],[Type]]="Outbound",VLOOKUP(tbl_transaction[[#This Row],[Reference Number]],barang_keluar[],3,FALSE),""))</f>
        <v>PT Supplier 13</v>
      </c>
      <c r="I925" t="str">
        <f>IF(D925='Kartu Stok'!$B$2,COUNTIF($D$3:D925,'Kartu Stok'!$B$2),"")</f>
        <v/>
      </c>
      <c r="L925"/>
    </row>
    <row r="926" spans="1:12" ht="14.5" x14ac:dyDescent="0.35">
      <c r="A926" s="2" t="s">
        <v>1403</v>
      </c>
      <c r="B926" s="5">
        <f>IF(LEFT(tbl_transaction[[#This Row],[Reference Number]],2)="GR",VLOOKUP(tbl_transaction[[#This Row],[Reference Number]],barang_masuk[],2,FALSE),IF(LEFT(tbl_transaction[[#This Row],[Reference Number]],2)="DO",VLOOKUP(tbl_transaction[[#This Row],[Reference Number]],barang_keluar[],2,FALSE),""))</f>
        <v>46125</v>
      </c>
      <c r="C926" t="str">
        <f t="shared" si="14"/>
        <v>Inbound</v>
      </c>
      <c r="D926" t="str">
        <f>IF(tbl_transaction[[#This Row],[Type]]="Inbound",VLOOKUP(tbl_transaction[[#This Row],[Reference Number]],barang_masuk[],4,FALSE),IF(tbl_transaction[[#This Row],[Type]]="Outbound",VLOOKUP(tbl_transaction[[#This Row],[Reference Number]],barang_keluar[],4,FALSE),""))</f>
        <v>SNK021</v>
      </c>
      <c r="E926" t="str">
        <f>IF(tbl_transaction[[#This Row],[Type]]="Inbound",VLOOKUP(tbl_transaction[[#This Row],[Reference Number]],barang_masuk[],5,FALSE),IF(tbl_transaction[[#This Row],[Type]]="Outbound",VLOOKUP(tbl_transaction[[#This Row],[Reference Number]],barang_keluar[],5,FALSE),""))</f>
        <v>Qtela Snack Variant 21</v>
      </c>
      <c r="F926">
        <f>IF(tbl_transaction[[#This Row],[Type]]="Inbound",VLOOKUP(tbl_transaction[[#This Row],[Reference Number]],barang_masuk[],6,FALSE),IF(tbl_transaction[[#This Row],[Type]]="Outbound",VLOOKUP(tbl_transaction[[#This Row],[Reference Number]],barang_keluar[],6,FALSE),""))</f>
        <v>200</v>
      </c>
      <c r="G926" t="str">
        <f>IF(tbl_transaction[[#This Row],[Type]]="Inbound",VLOOKUP(tbl_transaction[[#This Row],[Reference Number]],barang_masuk[],7,FALSE),IF(tbl_transaction[[#This Row],[Type]]="Outbound",VLOOKUP(tbl_transaction[[#This Row],[Reference Number]],barang_keluar[],7,FALSE),""))</f>
        <v>Pack</v>
      </c>
      <c r="H926" t="str">
        <f>IF(tbl_transaction[[#This Row],[Type]]="Inbound",VLOOKUP(tbl_transaction[[#This Row],[Reference Number]],barang_masuk[],3,FALSE),IF(tbl_transaction[[#This Row],[Type]]="Outbound",VLOOKUP(tbl_transaction[[#This Row],[Reference Number]],barang_keluar[],3,FALSE),""))</f>
        <v>PT Supplier 27</v>
      </c>
      <c r="I926" t="str">
        <f>IF(D926='Kartu Stok'!$B$2,COUNTIF($D$3:D926,'Kartu Stok'!$B$2),"")</f>
        <v/>
      </c>
      <c r="L926"/>
    </row>
    <row r="927" spans="1:12" ht="14.5" x14ac:dyDescent="0.35">
      <c r="A927" s="2" t="s">
        <v>1404</v>
      </c>
      <c r="B927" s="5">
        <f>IF(LEFT(tbl_transaction[[#This Row],[Reference Number]],2)="GR",VLOOKUP(tbl_transaction[[#This Row],[Reference Number]],barang_masuk[],2,FALSE),IF(LEFT(tbl_transaction[[#This Row],[Reference Number]],2)="DO",VLOOKUP(tbl_transaction[[#This Row],[Reference Number]],barang_keluar[],2,FALSE),""))</f>
        <v>46066</v>
      </c>
      <c r="C927" t="str">
        <f t="shared" si="14"/>
        <v>Inbound</v>
      </c>
      <c r="D927" t="str">
        <f>IF(tbl_transaction[[#This Row],[Type]]="Inbound",VLOOKUP(tbl_transaction[[#This Row],[Reference Number]],barang_masuk[],4,FALSE),IF(tbl_transaction[[#This Row],[Type]]="Outbound",VLOOKUP(tbl_transaction[[#This Row],[Reference Number]],barang_keluar[],4,FALSE),""))</f>
        <v>BEV008</v>
      </c>
      <c r="E927" t="str">
        <f>IF(tbl_transaction[[#This Row],[Type]]="Inbound",VLOOKUP(tbl_transaction[[#This Row],[Reference Number]],barang_masuk[],5,FALSE),IF(tbl_transaction[[#This Row],[Type]]="Outbound",VLOOKUP(tbl_transaction[[#This Row],[Reference Number]],barang_keluar[],5,FALSE),""))</f>
        <v>Aqua Beverage Variant 8</v>
      </c>
      <c r="F927">
        <f>IF(tbl_transaction[[#This Row],[Type]]="Inbound",VLOOKUP(tbl_transaction[[#This Row],[Reference Number]],barang_masuk[],6,FALSE),IF(tbl_transaction[[#This Row],[Type]]="Outbound",VLOOKUP(tbl_transaction[[#This Row],[Reference Number]],barang_keluar[],6,FALSE),""))</f>
        <v>150</v>
      </c>
      <c r="G927" t="str">
        <f>IF(tbl_transaction[[#This Row],[Type]]="Inbound",VLOOKUP(tbl_transaction[[#This Row],[Reference Number]],barang_masuk[],7,FALSE),IF(tbl_transaction[[#This Row],[Type]]="Outbound",VLOOKUP(tbl_transaction[[#This Row],[Reference Number]],barang_keluar[],7,FALSE),""))</f>
        <v>Bottle</v>
      </c>
      <c r="H927" t="str">
        <f>IF(tbl_transaction[[#This Row],[Type]]="Inbound",VLOOKUP(tbl_transaction[[#This Row],[Reference Number]],barang_masuk[],3,FALSE),IF(tbl_transaction[[#This Row],[Type]]="Outbound",VLOOKUP(tbl_transaction[[#This Row],[Reference Number]],barang_keluar[],3,FALSE),""))</f>
        <v>PT Supplier 24</v>
      </c>
      <c r="I927" t="str">
        <f>IF(D927='Kartu Stok'!$B$2,COUNTIF($D$3:D927,'Kartu Stok'!$B$2),"")</f>
        <v/>
      </c>
      <c r="L927"/>
    </row>
    <row r="928" spans="1:12" ht="14.5" x14ac:dyDescent="0.35">
      <c r="A928" s="2" t="s">
        <v>1405</v>
      </c>
      <c r="B928" s="5">
        <f>IF(LEFT(tbl_transaction[[#This Row],[Reference Number]],2)="GR",VLOOKUP(tbl_transaction[[#This Row],[Reference Number]],barang_masuk[],2,FALSE),IF(LEFT(tbl_transaction[[#This Row],[Reference Number]],2)="DO",VLOOKUP(tbl_transaction[[#This Row],[Reference Number]],barang_keluar[],2,FALSE),""))</f>
        <v>46182</v>
      </c>
      <c r="C928" t="str">
        <f t="shared" si="14"/>
        <v>Inbound</v>
      </c>
      <c r="D928" t="str">
        <f>IF(tbl_transaction[[#This Row],[Type]]="Inbound",VLOOKUP(tbl_transaction[[#This Row],[Reference Number]],barang_masuk[],4,FALSE),IF(tbl_transaction[[#This Row],[Type]]="Outbound",VLOOKUP(tbl_transaction[[#This Row],[Reference Number]],barang_keluar[],4,FALSE),""))</f>
        <v>INS010</v>
      </c>
      <c r="E928" t="str">
        <f>IF(tbl_transaction[[#This Row],[Type]]="Inbound",VLOOKUP(tbl_transaction[[#This Row],[Reference Number]],barang_masuk[],5,FALSE),IF(tbl_transaction[[#This Row],[Type]]="Outbound",VLOOKUP(tbl_transaction[[#This Row],[Reference Number]],barang_keluar[],5,FALSE),""))</f>
        <v>Sarimi Instant Food Variant 10</v>
      </c>
      <c r="F928">
        <f>IF(tbl_transaction[[#This Row],[Type]]="Inbound",VLOOKUP(tbl_transaction[[#This Row],[Reference Number]],barang_masuk[],6,FALSE),IF(tbl_transaction[[#This Row],[Type]]="Outbound",VLOOKUP(tbl_transaction[[#This Row],[Reference Number]],barang_keluar[],6,FALSE),""))</f>
        <v>50</v>
      </c>
      <c r="G928" t="str">
        <f>IF(tbl_transaction[[#This Row],[Type]]="Inbound",VLOOKUP(tbl_transaction[[#This Row],[Reference Number]],barang_masuk[],7,FALSE),IF(tbl_transaction[[#This Row],[Type]]="Outbound",VLOOKUP(tbl_transaction[[#This Row],[Reference Number]],barang_keluar[],7,FALSE),""))</f>
        <v>Pack</v>
      </c>
      <c r="H928" t="str">
        <f>IF(tbl_transaction[[#This Row],[Type]]="Inbound",VLOOKUP(tbl_transaction[[#This Row],[Reference Number]],barang_masuk[],3,FALSE),IF(tbl_transaction[[#This Row],[Type]]="Outbound",VLOOKUP(tbl_transaction[[#This Row],[Reference Number]],barang_keluar[],3,FALSE),""))</f>
        <v>PT Supplier 17</v>
      </c>
      <c r="I928" t="str">
        <f>IF(D928='Kartu Stok'!$B$2,COUNTIF($D$3:D928,'Kartu Stok'!$B$2),"")</f>
        <v/>
      </c>
      <c r="L928"/>
    </row>
    <row r="929" spans="1:12" ht="14.5" x14ac:dyDescent="0.35">
      <c r="A929" s="2" t="s">
        <v>1406</v>
      </c>
      <c r="B929" s="5">
        <f>IF(LEFT(tbl_transaction[[#This Row],[Reference Number]],2)="GR",VLOOKUP(tbl_transaction[[#This Row],[Reference Number]],barang_masuk[],2,FALSE),IF(LEFT(tbl_transaction[[#This Row],[Reference Number]],2)="DO",VLOOKUP(tbl_transaction[[#This Row],[Reference Number]],barang_keluar[],2,FALSE),""))</f>
        <v>46151</v>
      </c>
      <c r="C929" t="str">
        <f t="shared" si="14"/>
        <v>Inbound</v>
      </c>
      <c r="D929" t="str">
        <f>IF(tbl_transaction[[#This Row],[Type]]="Inbound",VLOOKUP(tbl_transaction[[#This Row],[Reference Number]],barang_masuk[],4,FALSE),IF(tbl_transaction[[#This Row],[Type]]="Outbound",VLOOKUP(tbl_transaction[[#This Row],[Reference Number]],barang_keluar[],4,FALSE),""))</f>
        <v>HOM005</v>
      </c>
      <c r="E929" t="str">
        <f>IF(tbl_transaction[[#This Row],[Type]]="Inbound",VLOOKUP(tbl_transaction[[#This Row],[Reference Number]],barang_masuk[],5,FALSE),IF(tbl_transaction[[#This Row],[Type]]="Outbound",VLOOKUP(tbl_transaction[[#This Row],[Reference Number]],barang_keluar[],5,FALSE),""))</f>
        <v>Rinso Home Care Variant 5</v>
      </c>
      <c r="F929">
        <f>IF(tbl_transaction[[#This Row],[Type]]="Inbound",VLOOKUP(tbl_transaction[[#This Row],[Reference Number]],barang_masuk[],6,FALSE),IF(tbl_transaction[[#This Row],[Type]]="Outbound",VLOOKUP(tbl_transaction[[#This Row],[Reference Number]],barang_keluar[],6,FALSE),""))</f>
        <v>200</v>
      </c>
      <c r="G929" t="str">
        <f>IF(tbl_transaction[[#This Row],[Type]]="Inbound",VLOOKUP(tbl_transaction[[#This Row],[Reference Number]],barang_masuk[],7,FALSE),IF(tbl_transaction[[#This Row],[Type]]="Outbound",VLOOKUP(tbl_transaction[[#This Row],[Reference Number]],barang_keluar[],7,FALSE),""))</f>
        <v>Pack</v>
      </c>
      <c r="H929" t="str">
        <f>IF(tbl_transaction[[#This Row],[Type]]="Inbound",VLOOKUP(tbl_transaction[[#This Row],[Reference Number]],barang_masuk[],3,FALSE),IF(tbl_transaction[[#This Row],[Type]]="Outbound",VLOOKUP(tbl_transaction[[#This Row],[Reference Number]],barang_keluar[],3,FALSE),""))</f>
        <v>PT Supplier 08</v>
      </c>
      <c r="I929" t="str">
        <f>IF(D929='Kartu Stok'!$B$2,COUNTIF($D$3:D929,'Kartu Stok'!$B$2),"")</f>
        <v/>
      </c>
      <c r="L929"/>
    </row>
    <row r="930" spans="1:12" ht="14.5" x14ac:dyDescent="0.35">
      <c r="A930" s="2" t="s">
        <v>1407</v>
      </c>
      <c r="B930" s="5">
        <f>IF(LEFT(tbl_transaction[[#This Row],[Reference Number]],2)="GR",VLOOKUP(tbl_transaction[[#This Row],[Reference Number]],barang_masuk[],2,FALSE),IF(LEFT(tbl_transaction[[#This Row],[Reference Number]],2)="DO",VLOOKUP(tbl_transaction[[#This Row],[Reference Number]],barang_keluar[],2,FALSE),""))</f>
        <v>46125</v>
      </c>
      <c r="C930" t="str">
        <f t="shared" si="14"/>
        <v>Inbound</v>
      </c>
      <c r="D930" t="str">
        <f>IF(tbl_transaction[[#This Row],[Type]]="Inbound",VLOOKUP(tbl_transaction[[#This Row],[Reference Number]],barang_masuk[],4,FALSE),IF(tbl_transaction[[#This Row],[Type]]="Outbound",VLOOKUP(tbl_transaction[[#This Row],[Reference Number]],barang_keluar[],4,FALSE),""))</f>
        <v>INS002</v>
      </c>
      <c r="E930" t="str">
        <f>IF(tbl_transaction[[#This Row],[Type]]="Inbound",VLOOKUP(tbl_transaction[[#This Row],[Reference Number]],barang_masuk[],5,FALSE),IF(tbl_transaction[[#This Row],[Type]]="Outbound",VLOOKUP(tbl_transaction[[#This Row],[Reference Number]],barang_keluar[],5,FALSE),""))</f>
        <v>Supermi Instant Food Variant 2</v>
      </c>
      <c r="F930">
        <f>IF(tbl_transaction[[#This Row],[Type]]="Inbound",VLOOKUP(tbl_transaction[[#This Row],[Reference Number]],barang_masuk[],6,FALSE),IF(tbl_transaction[[#This Row],[Type]]="Outbound",VLOOKUP(tbl_transaction[[#This Row],[Reference Number]],barang_keluar[],6,FALSE),""))</f>
        <v>120</v>
      </c>
      <c r="G930" t="str">
        <f>IF(tbl_transaction[[#This Row],[Type]]="Inbound",VLOOKUP(tbl_transaction[[#This Row],[Reference Number]],barang_masuk[],7,FALSE),IF(tbl_transaction[[#This Row],[Type]]="Outbound",VLOOKUP(tbl_transaction[[#This Row],[Reference Number]],barang_keluar[],7,FALSE),""))</f>
        <v>Pack</v>
      </c>
      <c r="H930" t="str">
        <f>IF(tbl_transaction[[#This Row],[Type]]="Inbound",VLOOKUP(tbl_transaction[[#This Row],[Reference Number]],barang_masuk[],3,FALSE),IF(tbl_transaction[[#This Row],[Type]]="Outbound",VLOOKUP(tbl_transaction[[#This Row],[Reference Number]],barang_keluar[],3,FALSE),""))</f>
        <v>PT Supplier 06</v>
      </c>
      <c r="I930" t="str">
        <f>IF(D930='Kartu Stok'!$B$2,COUNTIF($D$3:D930,'Kartu Stok'!$B$2),"")</f>
        <v/>
      </c>
      <c r="L930"/>
    </row>
    <row r="931" spans="1:12" ht="14.5" x14ac:dyDescent="0.35">
      <c r="A931" s="2" t="s">
        <v>1408</v>
      </c>
      <c r="B931" s="5">
        <f>IF(LEFT(tbl_transaction[[#This Row],[Reference Number]],2)="GR",VLOOKUP(tbl_transaction[[#This Row],[Reference Number]],barang_masuk[],2,FALSE),IF(LEFT(tbl_transaction[[#This Row],[Reference Number]],2)="DO",VLOOKUP(tbl_transaction[[#This Row],[Reference Number]],barang_keluar[],2,FALSE),""))</f>
        <v>46023</v>
      </c>
      <c r="C931" t="str">
        <f t="shared" si="14"/>
        <v>Inbound</v>
      </c>
      <c r="D931" t="str">
        <f>IF(tbl_transaction[[#This Row],[Type]]="Inbound",VLOOKUP(tbl_transaction[[#This Row],[Reference Number]],barang_masuk[],4,FALSE),IF(tbl_transaction[[#This Row],[Type]]="Outbound",VLOOKUP(tbl_transaction[[#This Row],[Reference Number]],barang_keluar[],4,FALSE),""))</f>
        <v>HOM010</v>
      </c>
      <c r="E931" t="str">
        <f>IF(tbl_transaction[[#This Row],[Type]]="Inbound",VLOOKUP(tbl_transaction[[#This Row],[Reference Number]],barang_masuk[],5,FALSE),IF(tbl_transaction[[#This Row],[Type]]="Outbound",VLOOKUP(tbl_transaction[[#This Row],[Reference Number]],barang_keluar[],5,FALSE),""))</f>
        <v>Molto Home Care Variant 10</v>
      </c>
      <c r="F931">
        <f>IF(tbl_transaction[[#This Row],[Type]]="Inbound",VLOOKUP(tbl_transaction[[#This Row],[Reference Number]],barang_masuk[],6,FALSE),IF(tbl_transaction[[#This Row],[Type]]="Outbound",VLOOKUP(tbl_transaction[[#This Row],[Reference Number]],barang_keluar[],6,FALSE),""))</f>
        <v>60</v>
      </c>
      <c r="G931" t="str">
        <f>IF(tbl_transaction[[#This Row],[Type]]="Inbound",VLOOKUP(tbl_transaction[[#This Row],[Reference Number]],barang_masuk[],7,FALSE),IF(tbl_transaction[[#This Row],[Type]]="Outbound",VLOOKUP(tbl_transaction[[#This Row],[Reference Number]],barang_keluar[],7,FALSE),""))</f>
        <v>Pack</v>
      </c>
      <c r="H931" t="str">
        <f>IF(tbl_transaction[[#This Row],[Type]]="Inbound",VLOOKUP(tbl_transaction[[#This Row],[Reference Number]],barang_masuk[],3,FALSE),IF(tbl_transaction[[#This Row],[Type]]="Outbound",VLOOKUP(tbl_transaction[[#This Row],[Reference Number]],barang_keluar[],3,FALSE),""))</f>
        <v>PT Supplier 35</v>
      </c>
      <c r="I931" t="str">
        <f>IF(D931='Kartu Stok'!$B$2,COUNTIF($D$3:D931,'Kartu Stok'!$B$2),"")</f>
        <v/>
      </c>
      <c r="L931"/>
    </row>
    <row r="932" spans="1:12" ht="14.5" x14ac:dyDescent="0.35">
      <c r="A932" s="2" t="s">
        <v>1409</v>
      </c>
      <c r="B932" s="5">
        <f>IF(LEFT(tbl_transaction[[#This Row],[Reference Number]],2)="GR",VLOOKUP(tbl_transaction[[#This Row],[Reference Number]],barang_masuk[],2,FALSE),IF(LEFT(tbl_transaction[[#This Row],[Reference Number]],2)="DO",VLOOKUP(tbl_transaction[[#This Row],[Reference Number]],barang_keluar[],2,FALSE),""))</f>
        <v>46123</v>
      </c>
      <c r="C932" t="str">
        <f t="shared" si="14"/>
        <v>Inbound</v>
      </c>
      <c r="D932" t="str">
        <f>IF(tbl_transaction[[#This Row],[Type]]="Inbound",VLOOKUP(tbl_transaction[[#This Row],[Reference Number]],barang_masuk[],4,FALSE),IF(tbl_transaction[[#This Row],[Type]]="Outbound",VLOOKUP(tbl_transaction[[#This Row],[Reference Number]],barang_keluar[],4,FALSE),""))</f>
        <v>SNK020</v>
      </c>
      <c r="E932" t="str">
        <f>IF(tbl_transaction[[#This Row],[Type]]="Inbound",VLOOKUP(tbl_transaction[[#This Row],[Reference Number]],barang_masuk[],5,FALSE),IF(tbl_transaction[[#This Row],[Type]]="Outbound",VLOOKUP(tbl_transaction[[#This Row],[Reference Number]],barang_keluar[],5,FALSE),""))</f>
        <v>Qtela Snack Variant 20</v>
      </c>
      <c r="F932">
        <f>IF(tbl_transaction[[#This Row],[Type]]="Inbound",VLOOKUP(tbl_transaction[[#This Row],[Reference Number]],barang_masuk[],6,FALSE),IF(tbl_transaction[[#This Row],[Type]]="Outbound",VLOOKUP(tbl_transaction[[#This Row],[Reference Number]],barang_keluar[],6,FALSE),""))</f>
        <v>100</v>
      </c>
      <c r="G932" t="str">
        <f>IF(tbl_transaction[[#This Row],[Type]]="Inbound",VLOOKUP(tbl_transaction[[#This Row],[Reference Number]],barang_masuk[],7,FALSE),IF(tbl_transaction[[#This Row],[Type]]="Outbound",VLOOKUP(tbl_transaction[[#This Row],[Reference Number]],barang_keluar[],7,FALSE),""))</f>
        <v>Pack</v>
      </c>
      <c r="H932" t="str">
        <f>IF(tbl_transaction[[#This Row],[Type]]="Inbound",VLOOKUP(tbl_transaction[[#This Row],[Reference Number]],barang_masuk[],3,FALSE),IF(tbl_transaction[[#This Row],[Type]]="Outbound",VLOOKUP(tbl_transaction[[#This Row],[Reference Number]],barang_keluar[],3,FALSE),""))</f>
        <v>PT Supplier 20</v>
      </c>
      <c r="I932" t="str">
        <f>IF(D932='Kartu Stok'!$B$2,COUNTIF($D$3:D932,'Kartu Stok'!$B$2),"")</f>
        <v/>
      </c>
      <c r="L932"/>
    </row>
    <row r="933" spans="1:12" ht="14.5" x14ac:dyDescent="0.35">
      <c r="A933" s="2" t="s">
        <v>1410</v>
      </c>
      <c r="B933" s="5">
        <f>IF(LEFT(tbl_transaction[[#This Row],[Reference Number]],2)="GR",VLOOKUP(tbl_transaction[[#This Row],[Reference Number]],barang_masuk[],2,FALSE),IF(LEFT(tbl_transaction[[#This Row],[Reference Number]],2)="DO",VLOOKUP(tbl_transaction[[#This Row],[Reference Number]],barang_keluar[],2,FALSE),""))</f>
        <v>46039</v>
      </c>
      <c r="C933" t="str">
        <f t="shared" si="14"/>
        <v>Inbound</v>
      </c>
      <c r="D933" t="str">
        <f>IF(tbl_transaction[[#This Row],[Type]]="Inbound",VLOOKUP(tbl_transaction[[#This Row],[Reference Number]],barang_masuk[],4,FALSE),IF(tbl_transaction[[#This Row],[Type]]="Outbound",VLOOKUP(tbl_transaction[[#This Row],[Reference Number]],barang_keluar[],4,FALSE),""))</f>
        <v>INS008</v>
      </c>
      <c r="E933" t="str">
        <f>IF(tbl_transaction[[#This Row],[Type]]="Inbound",VLOOKUP(tbl_transaction[[#This Row],[Reference Number]],barang_masuk[],5,FALSE),IF(tbl_transaction[[#This Row],[Type]]="Outbound",VLOOKUP(tbl_transaction[[#This Row],[Reference Number]],barang_keluar[],5,FALSE),""))</f>
        <v>Indomie Instant Food Variant 8</v>
      </c>
      <c r="F933">
        <f>IF(tbl_transaction[[#This Row],[Type]]="Inbound",VLOOKUP(tbl_transaction[[#This Row],[Reference Number]],barang_masuk[],6,FALSE),IF(tbl_transaction[[#This Row],[Type]]="Outbound",VLOOKUP(tbl_transaction[[#This Row],[Reference Number]],barang_keluar[],6,FALSE),""))</f>
        <v>40</v>
      </c>
      <c r="G933" t="str">
        <f>IF(tbl_transaction[[#This Row],[Type]]="Inbound",VLOOKUP(tbl_transaction[[#This Row],[Reference Number]],barang_masuk[],7,FALSE),IF(tbl_transaction[[#This Row],[Type]]="Outbound",VLOOKUP(tbl_transaction[[#This Row],[Reference Number]],barang_keluar[],7,FALSE),""))</f>
        <v>Pack</v>
      </c>
      <c r="H933" t="str">
        <f>IF(tbl_transaction[[#This Row],[Type]]="Inbound",VLOOKUP(tbl_transaction[[#This Row],[Reference Number]],barang_masuk[],3,FALSE),IF(tbl_transaction[[#This Row],[Type]]="Outbound",VLOOKUP(tbl_transaction[[#This Row],[Reference Number]],barang_keluar[],3,FALSE),""))</f>
        <v>PT Supplier 30</v>
      </c>
      <c r="I933" t="str">
        <f>IF(D933='Kartu Stok'!$B$2,COUNTIF($D$3:D933,'Kartu Stok'!$B$2),"")</f>
        <v/>
      </c>
      <c r="L933"/>
    </row>
    <row r="934" spans="1:12" ht="14.5" x14ac:dyDescent="0.35">
      <c r="A934" s="2" t="s">
        <v>1411</v>
      </c>
      <c r="B934" s="5">
        <f>IF(LEFT(tbl_transaction[[#This Row],[Reference Number]],2)="GR",VLOOKUP(tbl_transaction[[#This Row],[Reference Number]],barang_masuk[],2,FALSE),IF(LEFT(tbl_transaction[[#This Row],[Reference Number]],2)="DO",VLOOKUP(tbl_transaction[[#This Row],[Reference Number]],barang_keluar[],2,FALSE),""))</f>
        <v>46081</v>
      </c>
      <c r="C934" t="str">
        <f t="shared" si="14"/>
        <v>Inbound</v>
      </c>
      <c r="D934" t="str">
        <f>IF(tbl_transaction[[#This Row],[Type]]="Inbound",VLOOKUP(tbl_transaction[[#This Row],[Reference Number]],barang_masuk[],4,FALSE),IF(tbl_transaction[[#This Row],[Type]]="Outbound",VLOOKUP(tbl_transaction[[#This Row],[Reference Number]],barang_keluar[],4,FALSE),""))</f>
        <v>BEV037</v>
      </c>
      <c r="E934" t="str">
        <f>IF(tbl_transaction[[#This Row],[Type]]="Inbound",VLOOKUP(tbl_transaction[[#This Row],[Reference Number]],barang_masuk[],5,FALSE),IF(tbl_transaction[[#This Row],[Type]]="Outbound",VLOOKUP(tbl_transaction[[#This Row],[Reference Number]],barang_keluar[],5,FALSE),""))</f>
        <v>Aqua Beverage Variant 37</v>
      </c>
      <c r="F934">
        <f>IF(tbl_transaction[[#This Row],[Type]]="Inbound",VLOOKUP(tbl_transaction[[#This Row],[Reference Number]],barang_masuk[],6,FALSE),IF(tbl_transaction[[#This Row],[Type]]="Outbound",VLOOKUP(tbl_transaction[[#This Row],[Reference Number]],barang_keluar[],6,FALSE),""))</f>
        <v>100</v>
      </c>
      <c r="G934" t="str">
        <f>IF(tbl_transaction[[#This Row],[Type]]="Inbound",VLOOKUP(tbl_transaction[[#This Row],[Reference Number]],barang_masuk[],7,FALSE),IF(tbl_transaction[[#This Row],[Type]]="Outbound",VLOOKUP(tbl_transaction[[#This Row],[Reference Number]],barang_keluar[],7,FALSE),""))</f>
        <v>Bottle</v>
      </c>
      <c r="H934" t="str">
        <f>IF(tbl_transaction[[#This Row],[Type]]="Inbound",VLOOKUP(tbl_transaction[[#This Row],[Reference Number]],barang_masuk[],3,FALSE),IF(tbl_transaction[[#This Row],[Type]]="Outbound",VLOOKUP(tbl_transaction[[#This Row],[Reference Number]],barang_keluar[],3,FALSE),""))</f>
        <v>PT Supplier 33</v>
      </c>
      <c r="I934" t="str">
        <f>IF(D934='Kartu Stok'!$B$2,COUNTIF($D$3:D934,'Kartu Stok'!$B$2),"")</f>
        <v/>
      </c>
      <c r="L934"/>
    </row>
    <row r="935" spans="1:12" ht="14.5" x14ac:dyDescent="0.35">
      <c r="A935" s="2" t="s">
        <v>1412</v>
      </c>
      <c r="B935" s="5">
        <f>IF(LEFT(tbl_transaction[[#This Row],[Reference Number]],2)="GR",VLOOKUP(tbl_transaction[[#This Row],[Reference Number]],barang_masuk[],2,FALSE),IF(LEFT(tbl_transaction[[#This Row],[Reference Number]],2)="DO",VLOOKUP(tbl_transaction[[#This Row],[Reference Number]],barang_keluar[],2,FALSE),""))</f>
        <v>46027</v>
      </c>
      <c r="C935" t="str">
        <f t="shared" si="14"/>
        <v>Inbound</v>
      </c>
      <c r="D935" t="str">
        <f>IF(tbl_transaction[[#This Row],[Type]]="Inbound",VLOOKUP(tbl_transaction[[#This Row],[Reference Number]],barang_masuk[],4,FALSE),IF(tbl_transaction[[#This Row],[Type]]="Outbound",VLOOKUP(tbl_transaction[[#This Row],[Reference Number]],barang_keluar[],4,FALSE),""))</f>
        <v>DAR008</v>
      </c>
      <c r="E935" t="str">
        <f>IF(tbl_transaction[[#This Row],[Type]]="Inbound",VLOOKUP(tbl_transaction[[#This Row],[Reference Number]],barang_masuk[],5,FALSE),IF(tbl_transaction[[#This Row],[Type]]="Outbound",VLOOKUP(tbl_transaction[[#This Row],[Reference Number]],barang_keluar[],5,FALSE),""))</f>
        <v>Indomilk Dairy Variant 8</v>
      </c>
      <c r="F935">
        <f>IF(tbl_transaction[[#This Row],[Type]]="Inbound",VLOOKUP(tbl_transaction[[#This Row],[Reference Number]],barang_masuk[],6,FALSE),IF(tbl_transaction[[#This Row],[Type]]="Outbound",VLOOKUP(tbl_transaction[[#This Row],[Reference Number]],barang_keluar[],6,FALSE),""))</f>
        <v>120</v>
      </c>
      <c r="G935" t="str">
        <f>IF(tbl_transaction[[#This Row],[Type]]="Inbound",VLOOKUP(tbl_transaction[[#This Row],[Reference Number]],barang_masuk[],7,FALSE),IF(tbl_transaction[[#This Row],[Type]]="Outbound",VLOOKUP(tbl_transaction[[#This Row],[Reference Number]],barang_keluar[],7,FALSE),""))</f>
        <v>Box</v>
      </c>
      <c r="H935" t="str">
        <f>IF(tbl_transaction[[#This Row],[Type]]="Inbound",VLOOKUP(tbl_transaction[[#This Row],[Reference Number]],barang_masuk[],3,FALSE),IF(tbl_transaction[[#This Row],[Type]]="Outbound",VLOOKUP(tbl_transaction[[#This Row],[Reference Number]],barang_keluar[],3,FALSE),""))</f>
        <v>PT Supplier 05</v>
      </c>
      <c r="I935" t="str">
        <f>IF(D935='Kartu Stok'!$B$2,COUNTIF($D$3:D935,'Kartu Stok'!$B$2),"")</f>
        <v/>
      </c>
      <c r="L935"/>
    </row>
    <row r="936" spans="1:12" ht="14.5" x14ac:dyDescent="0.35">
      <c r="A936" s="2" t="s">
        <v>1413</v>
      </c>
      <c r="B936" s="5">
        <f>IF(LEFT(tbl_transaction[[#This Row],[Reference Number]],2)="GR",VLOOKUP(tbl_transaction[[#This Row],[Reference Number]],barang_masuk[],2,FALSE),IF(LEFT(tbl_transaction[[#This Row],[Reference Number]],2)="DO",VLOOKUP(tbl_transaction[[#This Row],[Reference Number]],barang_keluar[],2,FALSE),""))</f>
        <v>46156</v>
      </c>
      <c r="C936" t="str">
        <f t="shared" si="14"/>
        <v>Inbound</v>
      </c>
      <c r="D936" t="str">
        <f>IF(tbl_transaction[[#This Row],[Type]]="Inbound",VLOOKUP(tbl_transaction[[#This Row],[Reference Number]],barang_masuk[],4,FALSE),IF(tbl_transaction[[#This Row],[Type]]="Outbound",VLOOKUP(tbl_transaction[[#This Row],[Reference Number]],barang_keluar[],4,FALSE),""))</f>
        <v>PER006</v>
      </c>
      <c r="E936" t="str">
        <f>IF(tbl_transaction[[#This Row],[Type]]="Inbound",VLOOKUP(tbl_transaction[[#This Row],[Reference Number]],barang_masuk[],5,FALSE),IF(tbl_transaction[[#This Row],[Type]]="Outbound",VLOOKUP(tbl_transaction[[#This Row],[Reference Number]],barang_keluar[],5,FALSE),""))</f>
        <v>Lifebuoy Personal Care Variant 6</v>
      </c>
      <c r="F936">
        <f>IF(tbl_transaction[[#This Row],[Type]]="Inbound",VLOOKUP(tbl_transaction[[#This Row],[Reference Number]],barang_masuk[],6,FALSE),IF(tbl_transaction[[#This Row],[Type]]="Outbound",VLOOKUP(tbl_transaction[[#This Row],[Reference Number]],barang_keluar[],6,FALSE),""))</f>
        <v>80</v>
      </c>
      <c r="G936" t="str">
        <f>IF(tbl_transaction[[#This Row],[Type]]="Inbound",VLOOKUP(tbl_transaction[[#This Row],[Reference Number]],barang_masuk[],7,FALSE),IF(tbl_transaction[[#This Row],[Type]]="Outbound",VLOOKUP(tbl_transaction[[#This Row],[Reference Number]],barang_keluar[],7,FALSE),""))</f>
        <v>Bottle</v>
      </c>
      <c r="H936" t="str">
        <f>IF(tbl_transaction[[#This Row],[Type]]="Inbound",VLOOKUP(tbl_transaction[[#This Row],[Reference Number]],barang_masuk[],3,FALSE),IF(tbl_transaction[[#This Row],[Type]]="Outbound",VLOOKUP(tbl_transaction[[#This Row],[Reference Number]],barang_keluar[],3,FALSE),""))</f>
        <v>PT Supplier 10</v>
      </c>
      <c r="I936" t="str">
        <f>IF(D936='Kartu Stok'!$B$2,COUNTIF($D$3:D936,'Kartu Stok'!$B$2),"")</f>
        <v/>
      </c>
      <c r="L936"/>
    </row>
    <row r="937" spans="1:12" ht="14.5" x14ac:dyDescent="0.35">
      <c r="A937" s="2" t="s">
        <v>1414</v>
      </c>
      <c r="B937" s="5">
        <f>IF(LEFT(tbl_transaction[[#This Row],[Reference Number]],2)="GR",VLOOKUP(tbl_transaction[[#This Row],[Reference Number]],barang_masuk[],2,FALSE),IF(LEFT(tbl_transaction[[#This Row],[Reference Number]],2)="DO",VLOOKUP(tbl_transaction[[#This Row],[Reference Number]],barang_keluar[],2,FALSE),""))</f>
        <v>46053</v>
      </c>
      <c r="C937" t="str">
        <f t="shared" si="14"/>
        <v>Inbound</v>
      </c>
      <c r="D937" t="str">
        <f>IF(tbl_transaction[[#This Row],[Type]]="Inbound",VLOOKUP(tbl_transaction[[#This Row],[Reference Number]],barang_masuk[],4,FALSE),IF(tbl_transaction[[#This Row],[Type]]="Outbound",VLOOKUP(tbl_transaction[[#This Row],[Reference Number]],barang_keluar[],4,FALSE),""))</f>
        <v>DAR012</v>
      </c>
      <c r="E937" t="str">
        <f>IF(tbl_transaction[[#This Row],[Type]]="Inbound",VLOOKUP(tbl_transaction[[#This Row],[Reference Number]],barang_masuk[],5,FALSE),IF(tbl_transaction[[#This Row],[Type]]="Outbound",VLOOKUP(tbl_transaction[[#This Row],[Reference Number]],barang_keluar[],5,FALSE),""))</f>
        <v>Indomilk Dairy Variant 12</v>
      </c>
      <c r="F937">
        <f>IF(tbl_transaction[[#This Row],[Type]]="Inbound",VLOOKUP(tbl_transaction[[#This Row],[Reference Number]],barang_masuk[],6,FALSE),IF(tbl_transaction[[#This Row],[Type]]="Outbound",VLOOKUP(tbl_transaction[[#This Row],[Reference Number]],barang_keluar[],6,FALSE),""))</f>
        <v>120</v>
      </c>
      <c r="G937" t="str">
        <f>IF(tbl_transaction[[#This Row],[Type]]="Inbound",VLOOKUP(tbl_transaction[[#This Row],[Reference Number]],barang_masuk[],7,FALSE),IF(tbl_transaction[[#This Row],[Type]]="Outbound",VLOOKUP(tbl_transaction[[#This Row],[Reference Number]],barang_keluar[],7,FALSE),""))</f>
        <v>Box</v>
      </c>
      <c r="H937" t="str">
        <f>IF(tbl_transaction[[#This Row],[Type]]="Inbound",VLOOKUP(tbl_transaction[[#This Row],[Reference Number]],barang_masuk[],3,FALSE),IF(tbl_transaction[[#This Row],[Type]]="Outbound",VLOOKUP(tbl_transaction[[#This Row],[Reference Number]],barang_keluar[],3,FALSE),""))</f>
        <v>PT Supplier 07</v>
      </c>
      <c r="I937" t="str">
        <f>IF(D937='Kartu Stok'!$B$2,COUNTIF($D$3:D937,'Kartu Stok'!$B$2),"")</f>
        <v/>
      </c>
      <c r="L937"/>
    </row>
    <row r="938" spans="1:12" ht="14.5" x14ac:dyDescent="0.35">
      <c r="A938" s="2" t="s">
        <v>1415</v>
      </c>
      <c r="B938" s="5">
        <f>IF(LEFT(tbl_transaction[[#This Row],[Reference Number]],2)="GR",VLOOKUP(tbl_transaction[[#This Row],[Reference Number]],barang_masuk[],2,FALSE),IF(LEFT(tbl_transaction[[#This Row],[Reference Number]],2)="DO",VLOOKUP(tbl_transaction[[#This Row],[Reference Number]],barang_keluar[],2,FALSE),""))</f>
        <v>46130</v>
      </c>
      <c r="C938" t="str">
        <f t="shared" si="14"/>
        <v>Inbound</v>
      </c>
      <c r="D938" t="str">
        <f>IF(tbl_transaction[[#This Row],[Type]]="Inbound",VLOOKUP(tbl_transaction[[#This Row],[Reference Number]],barang_masuk[],4,FALSE),IF(tbl_transaction[[#This Row],[Type]]="Outbound",VLOOKUP(tbl_transaction[[#This Row],[Reference Number]],barang_keluar[],4,FALSE),""))</f>
        <v>HOM009</v>
      </c>
      <c r="E938" t="str">
        <f>IF(tbl_transaction[[#This Row],[Type]]="Inbound",VLOOKUP(tbl_transaction[[#This Row],[Reference Number]],barang_masuk[],5,FALSE),IF(tbl_transaction[[#This Row],[Type]]="Outbound",VLOOKUP(tbl_transaction[[#This Row],[Reference Number]],barang_keluar[],5,FALSE),""))</f>
        <v>Molto Home Care Variant 9</v>
      </c>
      <c r="F938">
        <f>IF(tbl_transaction[[#This Row],[Type]]="Inbound",VLOOKUP(tbl_transaction[[#This Row],[Reference Number]],barang_masuk[],6,FALSE),IF(tbl_transaction[[#This Row],[Type]]="Outbound",VLOOKUP(tbl_transaction[[#This Row],[Reference Number]],barang_keluar[],6,FALSE),""))</f>
        <v>50</v>
      </c>
      <c r="G938" t="str">
        <f>IF(tbl_transaction[[#This Row],[Type]]="Inbound",VLOOKUP(tbl_transaction[[#This Row],[Reference Number]],barang_masuk[],7,FALSE),IF(tbl_transaction[[#This Row],[Type]]="Outbound",VLOOKUP(tbl_transaction[[#This Row],[Reference Number]],barang_keluar[],7,FALSE),""))</f>
        <v>Pack</v>
      </c>
      <c r="H938" t="str">
        <f>IF(tbl_transaction[[#This Row],[Type]]="Inbound",VLOOKUP(tbl_transaction[[#This Row],[Reference Number]],barang_masuk[],3,FALSE),IF(tbl_transaction[[#This Row],[Type]]="Outbound",VLOOKUP(tbl_transaction[[#This Row],[Reference Number]],barang_keluar[],3,FALSE),""))</f>
        <v>PT Supplier 06</v>
      </c>
      <c r="I938" t="str">
        <f>IF(D938='Kartu Stok'!$B$2,COUNTIF($D$3:D938,'Kartu Stok'!$B$2),"")</f>
        <v/>
      </c>
      <c r="L938"/>
    </row>
    <row r="939" spans="1:12" ht="14.5" x14ac:dyDescent="0.35">
      <c r="A939" s="2" t="s">
        <v>1416</v>
      </c>
      <c r="B939" s="5">
        <f>IF(LEFT(tbl_transaction[[#This Row],[Reference Number]],2)="GR",VLOOKUP(tbl_transaction[[#This Row],[Reference Number]],barang_masuk[],2,FALSE),IF(LEFT(tbl_transaction[[#This Row],[Reference Number]],2)="DO",VLOOKUP(tbl_transaction[[#This Row],[Reference Number]],barang_keluar[],2,FALSE),""))</f>
        <v>46197</v>
      </c>
      <c r="C939" t="str">
        <f t="shared" si="14"/>
        <v>Inbound</v>
      </c>
      <c r="D939" t="str">
        <f>IF(tbl_transaction[[#This Row],[Type]]="Inbound",VLOOKUP(tbl_transaction[[#This Row],[Reference Number]],barang_masuk[],4,FALSE),IF(tbl_transaction[[#This Row],[Type]]="Outbound",VLOOKUP(tbl_transaction[[#This Row],[Reference Number]],barang_keluar[],4,FALSE),""))</f>
        <v>PER020</v>
      </c>
      <c r="E939" t="str">
        <f>IF(tbl_transaction[[#This Row],[Type]]="Inbound",VLOOKUP(tbl_transaction[[#This Row],[Reference Number]],barang_masuk[],5,FALSE),IF(tbl_transaction[[#This Row],[Type]]="Outbound",VLOOKUP(tbl_transaction[[#This Row],[Reference Number]],barang_keluar[],5,FALSE),""))</f>
        <v>Sunsilk Personal Care Variant 20</v>
      </c>
      <c r="F939">
        <f>IF(tbl_transaction[[#This Row],[Type]]="Inbound",VLOOKUP(tbl_transaction[[#This Row],[Reference Number]],barang_masuk[],6,FALSE),IF(tbl_transaction[[#This Row],[Type]]="Outbound",VLOOKUP(tbl_transaction[[#This Row],[Reference Number]],barang_keluar[],6,FALSE),""))</f>
        <v>200</v>
      </c>
      <c r="G939" t="str">
        <f>IF(tbl_transaction[[#This Row],[Type]]="Inbound",VLOOKUP(tbl_transaction[[#This Row],[Reference Number]],barang_masuk[],7,FALSE),IF(tbl_transaction[[#This Row],[Type]]="Outbound",VLOOKUP(tbl_transaction[[#This Row],[Reference Number]],barang_keluar[],7,FALSE),""))</f>
        <v>Bottle</v>
      </c>
      <c r="H939" t="str">
        <f>IF(tbl_transaction[[#This Row],[Type]]="Inbound",VLOOKUP(tbl_transaction[[#This Row],[Reference Number]],barang_masuk[],3,FALSE),IF(tbl_transaction[[#This Row],[Type]]="Outbound",VLOOKUP(tbl_transaction[[#This Row],[Reference Number]],barang_keluar[],3,FALSE),""))</f>
        <v>PT Supplier 31</v>
      </c>
      <c r="I939" t="str">
        <f>IF(D939='Kartu Stok'!$B$2,COUNTIF($D$3:D939,'Kartu Stok'!$B$2),"")</f>
        <v/>
      </c>
      <c r="L939"/>
    </row>
    <row r="940" spans="1:12" ht="14.5" x14ac:dyDescent="0.35">
      <c r="A940" s="2" t="s">
        <v>1417</v>
      </c>
      <c r="B940" s="5">
        <f>IF(LEFT(tbl_transaction[[#This Row],[Reference Number]],2)="GR",VLOOKUP(tbl_transaction[[#This Row],[Reference Number]],barang_masuk[],2,FALSE),IF(LEFT(tbl_transaction[[#This Row],[Reference Number]],2)="DO",VLOOKUP(tbl_transaction[[#This Row],[Reference Number]],barang_keluar[],2,FALSE),""))</f>
        <v>46137</v>
      </c>
      <c r="C940" t="str">
        <f t="shared" si="14"/>
        <v>Inbound</v>
      </c>
      <c r="D940" t="str">
        <f>IF(tbl_transaction[[#This Row],[Type]]="Inbound",VLOOKUP(tbl_transaction[[#This Row],[Reference Number]],barang_masuk[],4,FALSE),IF(tbl_transaction[[#This Row],[Type]]="Outbound",VLOOKUP(tbl_transaction[[#This Row],[Reference Number]],barang_keluar[],4,FALSE),""))</f>
        <v>BEV010</v>
      </c>
      <c r="E940" t="str">
        <f>IF(tbl_transaction[[#This Row],[Type]]="Inbound",VLOOKUP(tbl_transaction[[#This Row],[Reference Number]],barang_masuk[],5,FALSE),IF(tbl_transaction[[#This Row],[Type]]="Outbound",VLOOKUP(tbl_transaction[[#This Row],[Reference Number]],barang_keluar[],5,FALSE),""))</f>
        <v>Coca Cola Beverage Variant 10</v>
      </c>
      <c r="F940">
        <f>IF(tbl_transaction[[#This Row],[Type]]="Inbound",VLOOKUP(tbl_transaction[[#This Row],[Reference Number]],barang_masuk[],6,FALSE),IF(tbl_transaction[[#This Row],[Type]]="Outbound",VLOOKUP(tbl_transaction[[#This Row],[Reference Number]],barang_keluar[],6,FALSE),""))</f>
        <v>80</v>
      </c>
      <c r="G940" t="str">
        <f>IF(tbl_transaction[[#This Row],[Type]]="Inbound",VLOOKUP(tbl_transaction[[#This Row],[Reference Number]],barang_masuk[],7,FALSE),IF(tbl_transaction[[#This Row],[Type]]="Outbound",VLOOKUP(tbl_transaction[[#This Row],[Reference Number]],barang_keluar[],7,FALSE),""))</f>
        <v>Bottle</v>
      </c>
      <c r="H940" t="str">
        <f>IF(tbl_transaction[[#This Row],[Type]]="Inbound",VLOOKUP(tbl_transaction[[#This Row],[Reference Number]],barang_masuk[],3,FALSE),IF(tbl_transaction[[#This Row],[Type]]="Outbound",VLOOKUP(tbl_transaction[[#This Row],[Reference Number]],barang_keluar[],3,FALSE),""))</f>
        <v>PT Supplier 10</v>
      </c>
      <c r="I940" t="str">
        <f>IF(D940='Kartu Stok'!$B$2,COUNTIF($D$3:D940,'Kartu Stok'!$B$2),"")</f>
        <v/>
      </c>
      <c r="L940"/>
    </row>
    <row r="941" spans="1:12" ht="14.5" x14ac:dyDescent="0.35">
      <c r="A941" s="2" t="s">
        <v>1418</v>
      </c>
      <c r="B941" s="5">
        <f>IF(LEFT(tbl_transaction[[#This Row],[Reference Number]],2)="GR",VLOOKUP(tbl_transaction[[#This Row],[Reference Number]],barang_masuk[],2,FALSE),IF(LEFT(tbl_transaction[[#This Row],[Reference Number]],2)="DO",VLOOKUP(tbl_transaction[[#This Row],[Reference Number]],barang_keluar[],2,FALSE),""))</f>
        <v>46126</v>
      </c>
      <c r="C941" t="str">
        <f t="shared" si="14"/>
        <v>Inbound</v>
      </c>
      <c r="D941" t="str">
        <f>IF(tbl_transaction[[#This Row],[Type]]="Inbound",VLOOKUP(tbl_transaction[[#This Row],[Reference Number]],barang_masuk[],4,FALSE),IF(tbl_transaction[[#This Row],[Type]]="Outbound",VLOOKUP(tbl_transaction[[#This Row],[Reference Number]],barang_keluar[],4,FALSE),""))</f>
        <v>DAR010</v>
      </c>
      <c r="E941" t="str">
        <f>IF(tbl_transaction[[#This Row],[Type]]="Inbound",VLOOKUP(tbl_transaction[[#This Row],[Reference Number]],barang_masuk[],5,FALSE),IF(tbl_transaction[[#This Row],[Type]]="Outbound",VLOOKUP(tbl_transaction[[#This Row],[Reference Number]],barang_keluar[],5,FALSE),""))</f>
        <v>Ultra Milk Dairy Variant 10</v>
      </c>
      <c r="F941">
        <f>IF(tbl_transaction[[#This Row],[Type]]="Inbound",VLOOKUP(tbl_transaction[[#This Row],[Reference Number]],barang_masuk[],6,FALSE),IF(tbl_transaction[[#This Row],[Type]]="Outbound",VLOOKUP(tbl_transaction[[#This Row],[Reference Number]],barang_keluar[],6,FALSE),""))</f>
        <v>20</v>
      </c>
      <c r="G941" t="str">
        <f>IF(tbl_transaction[[#This Row],[Type]]="Inbound",VLOOKUP(tbl_transaction[[#This Row],[Reference Number]],barang_masuk[],7,FALSE),IF(tbl_transaction[[#This Row],[Type]]="Outbound",VLOOKUP(tbl_transaction[[#This Row],[Reference Number]],barang_keluar[],7,FALSE),""))</f>
        <v>Box</v>
      </c>
      <c r="H941" t="str">
        <f>IF(tbl_transaction[[#This Row],[Type]]="Inbound",VLOOKUP(tbl_transaction[[#This Row],[Reference Number]],barang_masuk[],3,FALSE),IF(tbl_transaction[[#This Row],[Type]]="Outbound",VLOOKUP(tbl_transaction[[#This Row],[Reference Number]],barang_keluar[],3,FALSE),""))</f>
        <v>PT Supplier 28</v>
      </c>
      <c r="I941" t="str">
        <f>IF(D941='Kartu Stok'!$B$2,COUNTIF($D$3:D941,'Kartu Stok'!$B$2),"")</f>
        <v/>
      </c>
      <c r="L941"/>
    </row>
    <row r="942" spans="1:12" ht="14.5" x14ac:dyDescent="0.35">
      <c r="A942" s="2" t="s">
        <v>1419</v>
      </c>
      <c r="B942" s="5">
        <f>IF(LEFT(tbl_transaction[[#This Row],[Reference Number]],2)="GR",VLOOKUP(tbl_transaction[[#This Row],[Reference Number]],barang_masuk[],2,FALSE),IF(LEFT(tbl_transaction[[#This Row],[Reference Number]],2)="DO",VLOOKUP(tbl_transaction[[#This Row],[Reference Number]],barang_keluar[],2,FALSE),""))</f>
        <v>46117</v>
      </c>
      <c r="C942" t="str">
        <f t="shared" si="14"/>
        <v>Inbound</v>
      </c>
      <c r="D942" t="str">
        <f>IF(tbl_transaction[[#This Row],[Type]]="Inbound",VLOOKUP(tbl_transaction[[#This Row],[Reference Number]],barang_masuk[],4,FALSE),IF(tbl_transaction[[#This Row],[Type]]="Outbound",VLOOKUP(tbl_transaction[[#This Row],[Reference Number]],barang_keluar[],4,FALSE),""))</f>
        <v>INS010</v>
      </c>
      <c r="E942" t="str">
        <f>IF(tbl_transaction[[#This Row],[Type]]="Inbound",VLOOKUP(tbl_transaction[[#This Row],[Reference Number]],barang_masuk[],5,FALSE),IF(tbl_transaction[[#This Row],[Type]]="Outbound",VLOOKUP(tbl_transaction[[#This Row],[Reference Number]],barang_keluar[],5,FALSE),""))</f>
        <v>Sarimi Instant Food Variant 10</v>
      </c>
      <c r="F942">
        <f>IF(tbl_transaction[[#This Row],[Type]]="Inbound",VLOOKUP(tbl_transaction[[#This Row],[Reference Number]],barang_masuk[],6,FALSE),IF(tbl_transaction[[#This Row],[Type]]="Outbound",VLOOKUP(tbl_transaction[[#This Row],[Reference Number]],barang_keluar[],6,FALSE),""))</f>
        <v>50</v>
      </c>
      <c r="G942" t="str">
        <f>IF(tbl_transaction[[#This Row],[Type]]="Inbound",VLOOKUP(tbl_transaction[[#This Row],[Reference Number]],barang_masuk[],7,FALSE),IF(tbl_transaction[[#This Row],[Type]]="Outbound",VLOOKUP(tbl_transaction[[#This Row],[Reference Number]],barang_keluar[],7,FALSE),""))</f>
        <v>Pack</v>
      </c>
      <c r="H942" t="str">
        <f>IF(tbl_transaction[[#This Row],[Type]]="Inbound",VLOOKUP(tbl_transaction[[#This Row],[Reference Number]],barang_masuk[],3,FALSE),IF(tbl_transaction[[#This Row],[Type]]="Outbound",VLOOKUP(tbl_transaction[[#This Row],[Reference Number]],barang_keluar[],3,FALSE),""))</f>
        <v>PT Supplier 17</v>
      </c>
      <c r="I942" t="str">
        <f>IF(D942='Kartu Stok'!$B$2,COUNTIF($D$3:D942,'Kartu Stok'!$B$2),"")</f>
        <v/>
      </c>
      <c r="L942"/>
    </row>
    <row r="943" spans="1:12" ht="14.5" x14ac:dyDescent="0.35">
      <c r="A943" s="2" t="s">
        <v>1420</v>
      </c>
      <c r="B943" s="5">
        <f>IF(LEFT(tbl_transaction[[#This Row],[Reference Number]],2)="GR",VLOOKUP(tbl_transaction[[#This Row],[Reference Number]],barang_masuk[],2,FALSE),IF(LEFT(tbl_transaction[[#This Row],[Reference Number]],2)="DO",VLOOKUP(tbl_transaction[[#This Row],[Reference Number]],barang_keluar[],2,FALSE),""))</f>
        <v>46130</v>
      </c>
      <c r="C943" t="str">
        <f t="shared" si="14"/>
        <v>Inbound</v>
      </c>
      <c r="D943" t="str">
        <f>IF(tbl_transaction[[#This Row],[Type]]="Inbound",VLOOKUP(tbl_transaction[[#This Row],[Reference Number]],barang_masuk[],4,FALSE),IF(tbl_transaction[[#This Row],[Type]]="Outbound",VLOOKUP(tbl_transaction[[#This Row],[Reference Number]],barang_keluar[],4,FALSE),""))</f>
        <v>DAR017</v>
      </c>
      <c r="E943" t="str">
        <f>IF(tbl_transaction[[#This Row],[Type]]="Inbound",VLOOKUP(tbl_transaction[[#This Row],[Reference Number]],barang_masuk[],5,FALSE),IF(tbl_transaction[[#This Row],[Type]]="Outbound",VLOOKUP(tbl_transaction[[#This Row],[Reference Number]],barang_keluar[],5,FALSE),""))</f>
        <v>Indomilk Dairy Variant 17</v>
      </c>
      <c r="F943">
        <f>IF(tbl_transaction[[#This Row],[Type]]="Inbound",VLOOKUP(tbl_transaction[[#This Row],[Reference Number]],barang_masuk[],6,FALSE),IF(tbl_transaction[[#This Row],[Type]]="Outbound",VLOOKUP(tbl_transaction[[#This Row],[Reference Number]],barang_keluar[],6,FALSE),""))</f>
        <v>80</v>
      </c>
      <c r="G943" t="str">
        <f>IF(tbl_transaction[[#This Row],[Type]]="Inbound",VLOOKUP(tbl_transaction[[#This Row],[Reference Number]],barang_masuk[],7,FALSE),IF(tbl_transaction[[#This Row],[Type]]="Outbound",VLOOKUP(tbl_transaction[[#This Row],[Reference Number]],barang_keluar[],7,FALSE),""))</f>
        <v>Box</v>
      </c>
      <c r="H943" t="str">
        <f>IF(tbl_transaction[[#This Row],[Type]]="Inbound",VLOOKUP(tbl_transaction[[#This Row],[Reference Number]],barang_masuk[],3,FALSE),IF(tbl_transaction[[#This Row],[Type]]="Outbound",VLOOKUP(tbl_transaction[[#This Row],[Reference Number]],barang_keluar[],3,FALSE),""))</f>
        <v>PT Supplier 24</v>
      </c>
      <c r="I943" t="str">
        <f>IF(D943='Kartu Stok'!$B$2,COUNTIF($D$3:D943,'Kartu Stok'!$B$2),"")</f>
        <v/>
      </c>
      <c r="L943"/>
    </row>
    <row r="944" spans="1:12" ht="14.5" x14ac:dyDescent="0.35">
      <c r="A944" s="2" t="s">
        <v>1421</v>
      </c>
      <c r="B944" s="5">
        <f>IF(LEFT(tbl_transaction[[#This Row],[Reference Number]],2)="GR",VLOOKUP(tbl_transaction[[#This Row],[Reference Number]],barang_masuk[],2,FALSE),IF(LEFT(tbl_transaction[[#This Row],[Reference Number]],2)="DO",VLOOKUP(tbl_transaction[[#This Row],[Reference Number]],barang_keluar[],2,FALSE),""))</f>
        <v>46062</v>
      </c>
      <c r="C944" t="str">
        <f t="shared" si="14"/>
        <v>Inbound</v>
      </c>
      <c r="D944" t="str">
        <f>IF(tbl_transaction[[#This Row],[Type]]="Inbound",VLOOKUP(tbl_transaction[[#This Row],[Reference Number]],barang_masuk[],4,FALSE),IF(tbl_transaction[[#This Row],[Type]]="Outbound",VLOOKUP(tbl_transaction[[#This Row],[Reference Number]],barang_keluar[],4,FALSE),""))</f>
        <v>HOM014</v>
      </c>
      <c r="E944" t="str">
        <f>IF(tbl_transaction[[#This Row],[Type]]="Inbound",VLOOKUP(tbl_transaction[[#This Row],[Reference Number]],barang_masuk[],5,FALSE),IF(tbl_transaction[[#This Row],[Type]]="Outbound",VLOOKUP(tbl_transaction[[#This Row],[Reference Number]],barang_keluar[],5,FALSE),""))</f>
        <v>Rinso Home Care Variant 14</v>
      </c>
      <c r="F944">
        <f>IF(tbl_transaction[[#This Row],[Type]]="Inbound",VLOOKUP(tbl_transaction[[#This Row],[Reference Number]],barang_masuk[],6,FALSE),IF(tbl_transaction[[#This Row],[Type]]="Outbound",VLOOKUP(tbl_transaction[[#This Row],[Reference Number]],barang_keluar[],6,FALSE),""))</f>
        <v>20</v>
      </c>
      <c r="G944" t="str">
        <f>IF(tbl_transaction[[#This Row],[Type]]="Inbound",VLOOKUP(tbl_transaction[[#This Row],[Reference Number]],barang_masuk[],7,FALSE),IF(tbl_transaction[[#This Row],[Type]]="Outbound",VLOOKUP(tbl_transaction[[#This Row],[Reference Number]],barang_keluar[],7,FALSE),""))</f>
        <v>Pack</v>
      </c>
      <c r="H944" t="str">
        <f>IF(tbl_transaction[[#This Row],[Type]]="Inbound",VLOOKUP(tbl_transaction[[#This Row],[Reference Number]],barang_masuk[],3,FALSE),IF(tbl_transaction[[#This Row],[Type]]="Outbound",VLOOKUP(tbl_transaction[[#This Row],[Reference Number]],barang_keluar[],3,FALSE),""))</f>
        <v>PT Supplier 30</v>
      </c>
      <c r="I944" t="str">
        <f>IF(D944='Kartu Stok'!$B$2,COUNTIF($D$3:D944,'Kartu Stok'!$B$2),"")</f>
        <v/>
      </c>
      <c r="L944"/>
    </row>
    <row r="945" spans="1:12" ht="14.5" x14ac:dyDescent="0.35">
      <c r="A945" s="2" t="s">
        <v>1422</v>
      </c>
      <c r="B945" s="5">
        <f>IF(LEFT(tbl_transaction[[#This Row],[Reference Number]],2)="GR",VLOOKUP(tbl_transaction[[#This Row],[Reference Number]],barang_masuk[],2,FALSE),IF(LEFT(tbl_transaction[[#This Row],[Reference Number]],2)="DO",VLOOKUP(tbl_transaction[[#This Row],[Reference Number]],barang_keluar[],2,FALSE),""))</f>
        <v>46190</v>
      </c>
      <c r="C945" t="str">
        <f t="shared" si="14"/>
        <v>Inbound</v>
      </c>
      <c r="D945" t="str">
        <f>IF(tbl_transaction[[#This Row],[Type]]="Inbound",VLOOKUP(tbl_transaction[[#This Row],[Reference Number]],barang_masuk[],4,FALSE),IF(tbl_transaction[[#This Row],[Type]]="Outbound",VLOOKUP(tbl_transaction[[#This Row],[Reference Number]],barang_keluar[],4,FALSE),""))</f>
        <v>BAB009</v>
      </c>
      <c r="E945" t="str">
        <f>IF(tbl_transaction[[#This Row],[Type]]="Inbound",VLOOKUP(tbl_transaction[[#This Row],[Reference Number]],barang_masuk[],5,FALSE),IF(tbl_transaction[[#This Row],[Type]]="Outbound",VLOOKUP(tbl_transaction[[#This Row],[Reference Number]],barang_keluar[],5,FALSE),""))</f>
        <v>MamyPoko Baby Care Variant 9</v>
      </c>
      <c r="F945">
        <f>IF(tbl_transaction[[#This Row],[Type]]="Inbound",VLOOKUP(tbl_transaction[[#This Row],[Reference Number]],barang_masuk[],6,FALSE),IF(tbl_transaction[[#This Row],[Type]]="Outbound",VLOOKUP(tbl_transaction[[#This Row],[Reference Number]],barang_keluar[],6,FALSE),""))</f>
        <v>30</v>
      </c>
      <c r="G945" t="str">
        <f>IF(tbl_transaction[[#This Row],[Type]]="Inbound",VLOOKUP(tbl_transaction[[#This Row],[Reference Number]],barang_masuk[],7,FALSE),IF(tbl_transaction[[#This Row],[Type]]="Outbound",VLOOKUP(tbl_transaction[[#This Row],[Reference Number]],barang_keluar[],7,FALSE),""))</f>
        <v>Pack</v>
      </c>
      <c r="H945" t="str">
        <f>IF(tbl_transaction[[#This Row],[Type]]="Inbound",VLOOKUP(tbl_transaction[[#This Row],[Reference Number]],barang_masuk[],3,FALSE),IF(tbl_transaction[[#This Row],[Type]]="Outbound",VLOOKUP(tbl_transaction[[#This Row],[Reference Number]],barang_keluar[],3,FALSE),""))</f>
        <v>PT Supplier 14</v>
      </c>
      <c r="I945" t="str">
        <f>IF(D945='Kartu Stok'!$B$2,COUNTIF($D$3:D945,'Kartu Stok'!$B$2),"")</f>
        <v/>
      </c>
      <c r="L945"/>
    </row>
    <row r="946" spans="1:12" ht="14.5" x14ac:dyDescent="0.35">
      <c r="A946" s="2" t="s">
        <v>1423</v>
      </c>
      <c r="B946" s="5">
        <f>IF(LEFT(tbl_transaction[[#This Row],[Reference Number]],2)="GR",VLOOKUP(tbl_transaction[[#This Row],[Reference Number]],barang_masuk[],2,FALSE),IF(LEFT(tbl_transaction[[#This Row],[Reference Number]],2)="DO",VLOOKUP(tbl_transaction[[#This Row],[Reference Number]],barang_keluar[],2,FALSE),""))</f>
        <v>46058</v>
      </c>
      <c r="C946" t="str">
        <f t="shared" si="14"/>
        <v>Inbound</v>
      </c>
      <c r="D946" t="str">
        <f>IF(tbl_transaction[[#This Row],[Type]]="Inbound",VLOOKUP(tbl_transaction[[#This Row],[Reference Number]],barang_masuk[],4,FALSE),IF(tbl_transaction[[#This Row],[Type]]="Outbound",VLOOKUP(tbl_transaction[[#This Row],[Reference Number]],barang_keluar[],4,FALSE),""))</f>
        <v>SNK014</v>
      </c>
      <c r="E946" t="str">
        <f>IF(tbl_transaction[[#This Row],[Type]]="Inbound",VLOOKUP(tbl_transaction[[#This Row],[Reference Number]],barang_masuk[],5,FALSE),IF(tbl_transaction[[#This Row],[Type]]="Outbound",VLOOKUP(tbl_transaction[[#This Row],[Reference Number]],barang_keluar[],5,FALSE),""))</f>
        <v>Qtela Snack Variant 14</v>
      </c>
      <c r="F946">
        <f>IF(tbl_transaction[[#This Row],[Type]]="Inbound",VLOOKUP(tbl_transaction[[#This Row],[Reference Number]],barang_masuk[],6,FALSE),IF(tbl_transaction[[#This Row],[Type]]="Outbound",VLOOKUP(tbl_transaction[[#This Row],[Reference Number]],barang_keluar[],6,FALSE),""))</f>
        <v>150</v>
      </c>
      <c r="G946" t="str">
        <f>IF(tbl_transaction[[#This Row],[Type]]="Inbound",VLOOKUP(tbl_transaction[[#This Row],[Reference Number]],barang_masuk[],7,FALSE),IF(tbl_transaction[[#This Row],[Type]]="Outbound",VLOOKUP(tbl_transaction[[#This Row],[Reference Number]],barang_keluar[],7,FALSE),""))</f>
        <v>Pack</v>
      </c>
      <c r="H946" t="str">
        <f>IF(tbl_transaction[[#This Row],[Type]]="Inbound",VLOOKUP(tbl_transaction[[#This Row],[Reference Number]],barang_masuk[],3,FALSE),IF(tbl_transaction[[#This Row],[Type]]="Outbound",VLOOKUP(tbl_transaction[[#This Row],[Reference Number]],barang_keluar[],3,FALSE),""))</f>
        <v>PT Supplier 15</v>
      </c>
      <c r="I946" t="str">
        <f>IF(D946='Kartu Stok'!$B$2,COUNTIF($D$3:D946,'Kartu Stok'!$B$2),"")</f>
        <v/>
      </c>
      <c r="L946"/>
    </row>
    <row r="947" spans="1:12" ht="14.5" x14ac:dyDescent="0.35">
      <c r="A947" s="2" t="s">
        <v>1424</v>
      </c>
      <c r="B947" s="5">
        <f>IF(LEFT(tbl_transaction[[#This Row],[Reference Number]],2)="GR",VLOOKUP(tbl_transaction[[#This Row],[Reference Number]],barang_masuk[],2,FALSE),IF(LEFT(tbl_transaction[[#This Row],[Reference Number]],2)="DO",VLOOKUP(tbl_transaction[[#This Row],[Reference Number]],barang_keluar[],2,FALSE),""))</f>
        <v>46112</v>
      </c>
      <c r="C947" t="str">
        <f t="shared" si="14"/>
        <v>Inbound</v>
      </c>
      <c r="D947" t="str">
        <f>IF(tbl_transaction[[#This Row],[Type]]="Inbound",VLOOKUP(tbl_transaction[[#This Row],[Reference Number]],barang_masuk[],4,FALSE),IF(tbl_transaction[[#This Row],[Type]]="Outbound",VLOOKUP(tbl_transaction[[#This Row],[Reference Number]],barang_keluar[],4,FALSE),""))</f>
        <v>SNK027</v>
      </c>
      <c r="E947" t="str">
        <f>IF(tbl_transaction[[#This Row],[Type]]="Inbound",VLOOKUP(tbl_transaction[[#This Row],[Reference Number]],barang_masuk[],5,FALSE),IF(tbl_transaction[[#This Row],[Type]]="Outbound",VLOOKUP(tbl_transaction[[#This Row],[Reference Number]],barang_keluar[],5,FALSE),""))</f>
        <v>Qtela Snack Variant 27</v>
      </c>
      <c r="F947">
        <f>IF(tbl_transaction[[#This Row],[Type]]="Inbound",VLOOKUP(tbl_transaction[[#This Row],[Reference Number]],barang_masuk[],6,FALSE),IF(tbl_transaction[[#This Row],[Type]]="Outbound",VLOOKUP(tbl_transaction[[#This Row],[Reference Number]],barang_keluar[],6,FALSE),""))</f>
        <v>60</v>
      </c>
      <c r="G947" t="str">
        <f>IF(tbl_transaction[[#This Row],[Type]]="Inbound",VLOOKUP(tbl_transaction[[#This Row],[Reference Number]],barang_masuk[],7,FALSE),IF(tbl_transaction[[#This Row],[Type]]="Outbound",VLOOKUP(tbl_transaction[[#This Row],[Reference Number]],barang_keluar[],7,FALSE),""))</f>
        <v>Pack</v>
      </c>
      <c r="H947" t="str">
        <f>IF(tbl_transaction[[#This Row],[Type]]="Inbound",VLOOKUP(tbl_transaction[[#This Row],[Reference Number]],barang_masuk[],3,FALSE),IF(tbl_transaction[[#This Row],[Type]]="Outbound",VLOOKUP(tbl_transaction[[#This Row],[Reference Number]],barang_keluar[],3,FALSE),""))</f>
        <v>PT Supplier 15</v>
      </c>
      <c r="I947" t="str">
        <f>IF(D947='Kartu Stok'!$B$2,COUNTIF($D$3:D947,'Kartu Stok'!$B$2),"")</f>
        <v/>
      </c>
      <c r="L947"/>
    </row>
    <row r="948" spans="1:12" ht="14.5" x14ac:dyDescent="0.35">
      <c r="A948" s="2" t="s">
        <v>1425</v>
      </c>
      <c r="B948" s="5">
        <f>IF(LEFT(tbl_transaction[[#This Row],[Reference Number]],2)="GR",VLOOKUP(tbl_transaction[[#This Row],[Reference Number]],barang_masuk[],2,FALSE),IF(LEFT(tbl_transaction[[#This Row],[Reference Number]],2)="DO",VLOOKUP(tbl_transaction[[#This Row],[Reference Number]],barang_keluar[],2,FALSE),""))</f>
        <v>46157</v>
      </c>
      <c r="C948" t="str">
        <f t="shared" si="14"/>
        <v>Inbound</v>
      </c>
      <c r="D948" t="str">
        <f>IF(tbl_transaction[[#This Row],[Type]]="Inbound",VLOOKUP(tbl_transaction[[#This Row],[Reference Number]],barang_masuk[],4,FALSE),IF(tbl_transaction[[#This Row],[Type]]="Outbound",VLOOKUP(tbl_transaction[[#This Row],[Reference Number]],barang_keluar[],4,FALSE),""))</f>
        <v>BEV036</v>
      </c>
      <c r="E948" t="str">
        <f>IF(tbl_transaction[[#This Row],[Type]]="Inbound",VLOOKUP(tbl_transaction[[#This Row],[Reference Number]],barang_masuk[],5,FALSE),IF(tbl_transaction[[#This Row],[Type]]="Outbound",VLOOKUP(tbl_transaction[[#This Row],[Reference Number]],barang_keluar[],5,FALSE),""))</f>
        <v>Sosro Beverage Variant 36</v>
      </c>
      <c r="F948">
        <f>IF(tbl_transaction[[#This Row],[Type]]="Inbound",VLOOKUP(tbl_transaction[[#This Row],[Reference Number]],barang_masuk[],6,FALSE),IF(tbl_transaction[[#This Row],[Type]]="Outbound",VLOOKUP(tbl_transaction[[#This Row],[Reference Number]],barang_keluar[],6,FALSE),""))</f>
        <v>20</v>
      </c>
      <c r="G948" t="str">
        <f>IF(tbl_transaction[[#This Row],[Type]]="Inbound",VLOOKUP(tbl_transaction[[#This Row],[Reference Number]],barang_masuk[],7,FALSE),IF(tbl_transaction[[#This Row],[Type]]="Outbound",VLOOKUP(tbl_transaction[[#This Row],[Reference Number]],barang_keluar[],7,FALSE),""))</f>
        <v>Bottle</v>
      </c>
      <c r="H948" t="str">
        <f>IF(tbl_transaction[[#This Row],[Type]]="Inbound",VLOOKUP(tbl_transaction[[#This Row],[Reference Number]],barang_masuk[],3,FALSE),IF(tbl_transaction[[#This Row],[Type]]="Outbound",VLOOKUP(tbl_transaction[[#This Row],[Reference Number]],barang_keluar[],3,FALSE),""))</f>
        <v>PT Supplier 19</v>
      </c>
      <c r="I948" t="str">
        <f>IF(D948='Kartu Stok'!$B$2,COUNTIF($D$3:D948,'Kartu Stok'!$B$2),"")</f>
        <v/>
      </c>
      <c r="L948"/>
    </row>
    <row r="949" spans="1:12" ht="14.5" x14ac:dyDescent="0.35">
      <c r="A949" s="2" t="s">
        <v>1426</v>
      </c>
      <c r="B949" s="5">
        <f>IF(LEFT(tbl_transaction[[#This Row],[Reference Number]],2)="GR",VLOOKUP(tbl_transaction[[#This Row],[Reference Number]],barang_masuk[],2,FALSE),IF(LEFT(tbl_transaction[[#This Row],[Reference Number]],2)="DO",VLOOKUP(tbl_transaction[[#This Row],[Reference Number]],barang_keluar[],2,FALSE),""))</f>
        <v>46050</v>
      </c>
      <c r="C949" t="str">
        <f t="shared" si="14"/>
        <v>Inbound</v>
      </c>
      <c r="D949" t="str">
        <f>IF(tbl_transaction[[#This Row],[Type]]="Inbound",VLOOKUP(tbl_transaction[[#This Row],[Reference Number]],barang_masuk[],4,FALSE),IF(tbl_transaction[[#This Row],[Type]]="Outbound",VLOOKUP(tbl_transaction[[#This Row],[Reference Number]],barang_keluar[],4,FALSE),""))</f>
        <v>BAB001</v>
      </c>
      <c r="E949" t="str">
        <f>IF(tbl_transaction[[#This Row],[Type]]="Inbound",VLOOKUP(tbl_transaction[[#This Row],[Reference Number]],barang_masuk[],5,FALSE),IF(tbl_transaction[[#This Row],[Type]]="Outbound",VLOOKUP(tbl_transaction[[#This Row],[Reference Number]],barang_keluar[],5,FALSE),""))</f>
        <v>MamyPoko Baby Care Variant 1</v>
      </c>
      <c r="F949">
        <f>IF(tbl_transaction[[#This Row],[Type]]="Inbound",VLOOKUP(tbl_transaction[[#This Row],[Reference Number]],barang_masuk[],6,FALSE),IF(tbl_transaction[[#This Row],[Type]]="Outbound",VLOOKUP(tbl_transaction[[#This Row],[Reference Number]],barang_keluar[],6,FALSE),""))</f>
        <v>60</v>
      </c>
      <c r="G949" t="str">
        <f>IF(tbl_transaction[[#This Row],[Type]]="Inbound",VLOOKUP(tbl_transaction[[#This Row],[Reference Number]],barang_masuk[],7,FALSE),IF(tbl_transaction[[#This Row],[Type]]="Outbound",VLOOKUP(tbl_transaction[[#This Row],[Reference Number]],barang_keluar[],7,FALSE),""))</f>
        <v>Pack</v>
      </c>
      <c r="H949" t="str">
        <f>IF(tbl_transaction[[#This Row],[Type]]="Inbound",VLOOKUP(tbl_transaction[[#This Row],[Reference Number]],barang_masuk[],3,FALSE),IF(tbl_transaction[[#This Row],[Type]]="Outbound",VLOOKUP(tbl_transaction[[#This Row],[Reference Number]],barang_keluar[],3,FALSE),""))</f>
        <v>PT Supplier 15</v>
      </c>
      <c r="I949" t="str">
        <f>IF(D949='Kartu Stok'!$B$2,COUNTIF($D$3:D949,'Kartu Stok'!$B$2),"")</f>
        <v/>
      </c>
      <c r="L949"/>
    </row>
    <row r="950" spans="1:12" ht="14.5" x14ac:dyDescent="0.35">
      <c r="A950" s="2" t="s">
        <v>1427</v>
      </c>
      <c r="B950" s="5">
        <f>IF(LEFT(tbl_transaction[[#This Row],[Reference Number]],2)="GR",VLOOKUP(tbl_transaction[[#This Row],[Reference Number]],barang_masuk[],2,FALSE),IF(LEFT(tbl_transaction[[#This Row],[Reference Number]],2)="DO",VLOOKUP(tbl_transaction[[#This Row],[Reference Number]],barang_keluar[],2,FALSE),""))</f>
        <v>46109</v>
      </c>
      <c r="C950" t="str">
        <f t="shared" si="14"/>
        <v>Inbound</v>
      </c>
      <c r="D950" t="str">
        <f>IF(tbl_transaction[[#This Row],[Type]]="Inbound",VLOOKUP(tbl_transaction[[#This Row],[Reference Number]],barang_masuk[],4,FALSE),IF(tbl_transaction[[#This Row],[Type]]="Outbound",VLOOKUP(tbl_transaction[[#This Row],[Reference Number]],barang_keluar[],4,FALSE),""))</f>
        <v>BEV005</v>
      </c>
      <c r="E950" t="str">
        <f>IF(tbl_transaction[[#This Row],[Type]]="Inbound",VLOOKUP(tbl_transaction[[#This Row],[Reference Number]],barang_masuk[],5,FALSE),IF(tbl_transaction[[#This Row],[Type]]="Outbound",VLOOKUP(tbl_transaction[[#This Row],[Reference Number]],barang_keluar[],5,FALSE),""))</f>
        <v>Aqua Beverage Variant 5</v>
      </c>
      <c r="F950">
        <f>IF(tbl_transaction[[#This Row],[Type]]="Inbound",VLOOKUP(tbl_transaction[[#This Row],[Reference Number]],barang_masuk[],6,FALSE),IF(tbl_transaction[[#This Row],[Type]]="Outbound",VLOOKUP(tbl_transaction[[#This Row],[Reference Number]],barang_keluar[],6,FALSE),""))</f>
        <v>50</v>
      </c>
      <c r="G950" t="str">
        <f>IF(tbl_transaction[[#This Row],[Type]]="Inbound",VLOOKUP(tbl_transaction[[#This Row],[Reference Number]],barang_masuk[],7,FALSE),IF(tbl_transaction[[#This Row],[Type]]="Outbound",VLOOKUP(tbl_transaction[[#This Row],[Reference Number]],barang_keluar[],7,FALSE),""))</f>
        <v>Bottle</v>
      </c>
      <c r="H950" t="str">
        <f>IF(tbl_transaction[[#This Row],[Type]]="Inbound",VLOOKUP(tbl_transaction[[#This Row],[Reference Number]],barang_masuk[],3,FALSE),IF(tbl_transaction[[#This Row],[Type]]="Outbound",VLOOKUP(tbl_transaction[[#This Row],[Reference Number]],barang_keluar[],3,FALSE),""))</f>
        <v>PT Supplier 33</v>
      </c>
      <c r="I950" t="str">
        <f>IF(D950='Kartu Stok'!$B$2,COUNTIF($D$3:D950,'Kartu Stok'!$B$2),"")</f>
        <v/>
      </c>
      <c r="L950"/>
    </row>
    <row r="951" spans="1:12" ht="14.5" x14ac:dyDescent="0.35">
      <c r="A951" s="2" t="s">
        <v>1428</v>
      </c>
      <c r="B951" s="5">
        <f>IF(LEFT(tbl_transaction[[#This Row],[Reference Number]],2)="GR",VLOOKUP(tbl_transaction[[#This Row],[Reference Number]],barang_masuk[],2,FALSE),IF(LEFT(tbl_transaction[[#This Row],[Reference Number]],2)="DO",VLOOKUP(tbl_transaction[[#This Row],[Reference Number]],barang_keluar[],2,FALSE),""))</f>
        <v>46064</v>
      </c>
      <c r="C951" t="str">
        <f t="shared" si="14"/>
        <v>Inbound</v>
      </c>
      <c r="D951" t="str">
        <f>IF(tbl_transaction[[#This Row],[Type]]="Inbound",VLOOKUP(tbl_transaction[[#This Row],[Reference Number]],barang_masuk[],4,FALSE),IF(tbl_transaction[[#This Row],[Type]]="Outbound",VLOOKUP(tbl_transaction[[#This Row],[Reference Number]],barang_keluar[],4,FALSE),""))</f>
        <v>INS021</v>
      </c>
      <c r="E951" t="str">
        <f>IF(tbl_transaction[[#This Row],[Type]]="Inbound",VLOOKUP(tbl_transaction[[#This Row],[Reference Number]],barang_masuk[],5,FALSE),IF(tbl_transaction[[#This Row],[Type]]="Outbound",VLOOKUP(tbl_transaction[[#This Row],[Reference Number]],barang_keluar[],5,FALSE),""))</f>
        <v>Sarimi Instant Food Variant 21</v>
      </c>
      <c r="F951">
        <f>IF(tbl_transaction[[#This Row],[Type]]="Inbound",VLOOKUP(tbl_transaction[[#This Row],[Reference Number]],barang_masuk[],6,FALSE),IF(tbl_transaction[[#This Row],[Type]]="Outbound",VLOOKUP(tbl_transaction[[#This Row],[Reference Number]],barang_keluar[],6,FALSE),""))</f>
        <v>100</v>
      </c>
      <c r="G951" t="str">
        <f>IF(tbl_transaction[[#This Row],[Type]]="Inbound",VLOOKUP(tbl_transaction[[#This Row],[Reference Number]],barang_masuk[],7,FALSE),IF(tbl_transaction[[#This Row],[Type]]="Outbound",VLOOKUP(tbl_transaction[[#This Row],[Reference Number]],barang_keluar[],7,FALSE),""))</f>
        <v>Pack</v>
      </c>
      <c r="H951" t="str">
        <f>IF(tbl_transaction[[#This Row],[Type]]="Inbound",VLOOKUP(tbl_transaction[[#This Row],[Reference Number]],barang_masuk[],3,FALSE),IF(tbl_transaction[[#This Row],[Type]]="Outbound",VLOOKUP(tbl_transaction[[#This Row],[Reference Number]],barang_keluar[],3,FALSE),""))</f>
        <v>PT Supplier 31</v>
      </c>
      <c r="I951" t="str">
        <f>IF(D951='Kartu Stok'!$B$2,COUNTIF($D$3:D951,'Kartu Stok'!$B$2),"")</f>
        <v/>
      </c>
      <c r="L951"/>
    </row>
    <row r="952" spans="1:12" ht="14.5" x14ac:dyDescent="0.35">
      <c r="A952" s="2" t="s">
        <v>1429</v>
      </c>
      <c r="B952" s="5">
        <f>IF(LEFT(tbl_transaction[[#This Row],[Reference Number]],2)="GR",VLOOKUP(tbl_transaction[[#This Row],[Reference Number]],barang_masuk[],2,FALSE),IF(LEFT(tbl_transaction[[#This Row],[Reference Number]],2)="DO",VLOOKUP(tbl_transaction[[#This Row],[Reference Number]],barang_keluar[],2,FALSE),""))</f>
        <v>46076</v>
      </c>
      <c r="C952" t="str">
        <f t="shared" si="14"/>
        <v>Inbound</v>
      </c>
      <c r="D952" t="str">
        <f>IF(tbl_transaction[[#This Row],[Type]]="Inbound",VLOOKUP(tbl_transaction[[#This Row],[Reference Number]],barang_masuk[],4,FALSE),IF(tbl_transaction[[#This Row],[Type]]="Outbound",VLOOKUP(tbl_transaction[[#This Row],[Reference Number]],barang_keluar[],4,FALSE),""))</f>
        <v>BEV013</v>
      </c>
      <c r="E952" t="str">
        <f>IF(tbl_transaction[[#This Row],[Type]]="Inbound",VLOOKUP(tbl_transaction[[#This Row],[Reference Number]],barang_masuk[],5,FALSE),IF(tbl_transaction[[#This Row],[Type]]="Outbound",VLOOKUP(tbl_transaction[[#This Row],[Reference Number]],barang_keluar[],5,FALSE),""))</f>
        <v>Sosro Beverage Variant 13</v>
      </c>
      <c r="F952">
        <f>IF(tbl_transaction[[#This Row],[Type]]="Inbound",VLOOKUP(tbl_transaction[[#This Row],[Reference Number]],barang_masuk[],6,FALSE),IF(tbl_transaction[[#This Row],[Type]]="Outbound",VLOOKUP(tbl_transaction[[#This Row],[Reference Number]],barang_keluar[],6,FALSE),""))</f>
        <v>100</v>
      </c>
      <c r="G952" t="str">
        <f>IF(tbl_transaction[[#This Row],[Type]]="Inbound",VLOOKUP(tbl_transaction[[#This Row],[Reference Number]],barang_masuk[],7,FALSE),IF(tbl_transaction[[#This Row],[Type]]="Outbound",VLOOKUP(tbl_transaction[[#This Row],[Reference Number]],barang_keluar[],7,FALSE),""))</f>
        <v>Bottle</v>
      </c>
      <c r="H952" t="str">
        <f>IF(tbl_transaction[[#This Row],[Type]]="Inbound",VLOOKUP(tbl_transaction[[#This Row],[Reference Number]],barang_masuk[],3,FALSE),IF(tbl_transaction[[#This Row],[Type]]="Outbound",VLOOKUP(tbl_transaction[[#This Row],[Reference Number]],barang_keluar[],3,FALSE),""))</f>
        <v>PT Supplier 22</v>
      </c>
      <c r="I952" t="str">
        <f>IF(D952='Kartu Stok'!$B$2,COUNTIF($D$3:D952,'Kartu Stok'!$B$2),"")</f>
        <v/>
      </c>
      <c r="L952"/>
    </row>
    <row r="953" spans="1:12" ht="14.5" x14ac:dyDescent="0.35">
      <c r="A953" s="2" t="s">
        <v>1430</v>
      </c>
      <c r="B953" s="5">
        <f>IF(LEFT(tbl_transaction[[#This Row],[Reference Number]],2)="GR",VLOOKUP(tbl_transaction[[#This Row],[Reference Number]],barang_masuk[],2,FALSE),IF(LEFT(tbl_transaction[[#This Row],[Reference Number]],2)="DO",VLOOKUP(tbl_transaction[[#This Row],[Reference Number]],barang_keluar[],2,FALSE),""))</f>
        <v>46092</v>
      </c>
      <c r="C953" t="str">
        <f t="shared" si="14"/>
        <v>Inbound</v>
      </c>
      <c r="D953" t="str">
        <f>IF(tbl_transaction[[#This Row],[Type]]="Inbound",VLOOKUP(tbl_transaction[[#This Row],[Reference Number]],barang_masuk[],4,FALSE),IF(tbl_transaction[[#This Row],[Type]]="Outbound",VLOOKUP(tbl_transaction[[#This Row],[Reference Number]],barang_keluar[],4,FALSE),""))</f>
        <v>BEV033</v>
      </c>
      <c r="E953" t="str">
        <f>IF(tbl_transaction[[#This Row],[Type]]="Inbound",VLOOKUP(tbl_transaction[[#This Row],[Reference Number]],barang_masuk[],5,FALSE),IF(tbl_transaction[[#This Row],[Type]]="Outbound",VLOOKUP(tbl_transaction[[#This Row],[Reference Number]],barang_keluar[],5,FALSE),""))</f>
        <v>Aqua Beverage Variant 33</v>
      </c>
      <c r="F953">
        <f>IF(tbl_transaction[[#This Row],[Type]]="Inbound",VLOOKUP(tbl_transaction[[#This Row],[Reference Number]],barang_masuk[],6,FALSE),IF(tbl_transaction[[#This Row],[Type]]="Outbound",VLOOKUP(tbl_transaction[[#This Row],[Reference Number]],barang_keluar[],6,FALSE),""))</f>
        <v>20</v>
      </c>
      <c r="G953" t="str">
        <f>IF(tbl_transaction[[#This Row],[Type]]="Inbound",VLOOKUP(tbl_transaction[[#This Row],[Reference Number]],barang_masuk[],7,FALSE),IF(tbl_transaction[[#This Row],[Type]]="Outbound",VLOOKUP(tbl_transaction[[#This Row],[Reference Number]],barang_keluar[],7,FALSE),""))</f>
        <v>Bottle</v>
      </c>
      <c r="H953" t="str">
        <f>IF(tbl_transaction[[#This Row],[Type]]="Inbound",VLOOKUP(tbl_transaction[[#This Row],[Reference Number]],barang_masuk[],3,FALSE),IF(tbl_transaction[[#This Row],[Type]]="Outbound",VLOOKUP(tbl_transaction[[#This Row],[Reference Number]],barang_keluar[],3,FALSE),""))</f>
        <v>PT Supplier 10</v>
      </c>
      <c r="I953" t="str">
        <f>IF(D953='Kartu Stok'!$B$2,COUNTIF($D$3:D953,'Kartu Stok'!$B$2),"")</f>
        <v/>
      </c>
      <c r="L953"/>
    </row>
    <row r="954" spans="1:12" ht="14.5" x14ac:dyDescent="0.35">
      <c r="A954" s="2" t="s">
        <v>1431</v>
      </c>
      <c r="B954" s="5">
        <f>IF(LEFT(tbl_transaction[[#This Row],[Reference Number]],2)="GR",VLOOKUP(tbl_transaction[[#This Row],[Reference Number]],barang_masuk[],2,FALSE),IF(LEFT(tbl_transaction[[#This Row],[Reference Number]],2)="DO",VLOOKUP(tbl_transaction[[#This Row],[Reference Number]],barang_keluar[],2,FALSE),""))</f>
        <v>46199</v>
      </c>
      <c r="C954" t="str">
        <f t="shared" si="14"/>
        <v>Inbound</v>
      </c>
      <c r="D954" t="str">
        <f>IF(tbl_transaction[[#This Row],[Type]]="Inbound",VLOOKUP(tbl_transaction[[#This Row],[Reference Number]],barang_masuk[],4,FALSE),IF(tbl_transaction[[#This Row],[Type]]="Outbound",VLOOKUP(tbl_transaction[[#This Row],[Reference Number]],barang_keluar[],4,FALSE),""))</f>
        <v>HOM007</v>
      </c>
      <c r="E954" t="str">
        <f>IF(tbl_transaction[[#This Row],[Type]]="Inbound",VLOOKUP(tbl_transaction[[#This Row],[Reference Number]],barang_masuk[],5,FALSE),IF(tbl_transaction[[#This Row],[Type]]="Outbound",VLOOKUP(tbl_transaction[[#This Row],[Reference Number]],barang_keluar[],5,FALSE),""))</f>
        <v>Sunlight Home Care Variant 7</v>
      </c>
      <c r="F954">
        <f>IF(tbl_transaction[[#This Row],[Type]]="Inbound",VLOOKUP(tbl_transaction[[#This Row],[Reference Number]],barang_masuk[],6,FALSE),IF(tbl_transaction[[#This Row],[Type]]="Outbound",VLOOKUP(tbl_transaction[[#This Row],[Reference Number]],barang_keluar[],6,FALSE),""))</f>
        <v>120</v>
      </c>
      <c r="G954" t="str">
        <f>IF(tbl_transaction[[#This Row],[Type]]="Inbound",VLOOKUP(tbl_transaction[[#This Row],[Reference Number]],barang_masuk[],7,FALSE),IF(tbl_transaction[[#This Row],[Type]]="Outbound",VLOOKUP(tbl_transaction[[#This Row],[Reference Number]],barang_keluar[],7,FALSE),""))</f>
        <v>Pack</v>
      </c>
      <c r="H954" t="str">
        <f>IF(tbl_transaction[[#This Row],[Type]]="Inbound",VLOOKUP(tbl_transaction[[#This Row],[Reference Number]],barang_masuk[],3,FALSE),IF(tbl_transaction[[#This Row],[Type]]="Outbound",VLOOKUP(tbl_transaction[[#This Row],[Reference Number]],barang_keluar[],3,FALSE),""))</f>
        <v>PT Supplier 27</v>
      </c>
      <c r="I954" t="str">
        <f>IF(D954='Kartu Stok'!$B$2,COUNTIF($D$3:D954,'Kartu Stok'!$B$2),"")</f>
        <v/>
      </c>
      <c r="L954"/>
    </row>
    <row r="955" spans="1:12" ht="14.5" x14ac:dyDescent="0.35">
      <c r="A955" s="2" t="s">
        <v>1432</v>
      </c>
      <c r="B955" s="5">
        <f>IF(LEFT(tbl_transaction[[#This Row],[Reference Number]],2)="GR",VLOOKUP(tbl_transaction[[#This Row],[Reference Number]],barang_masuk[],2,FALSE),IF(LEFT(tbl_transaction[[#This Row],[Reference Number]],2)="DO",VLOOKUP(tbl_transaction[[#This Row],[Reference Number]],barang_keluar[],2,FALSE),""))</f>
        <v>46195</v>
      </c>
      <c r="C955" t="str">
        <f t="shared" si="14"/>
        <v>Inbound</v>
      </c>
      <c r="D955" t="str">
        <f>IF(tbl_transaction[[#This Row],[Type]]="Inbound",VLOOKUP(tbl_transaction[[#This Row],[Reference Number]],barang_masuk[],4,FALSE),IF(tbl_transaction[[#This Row],[Type]]="Outbound",VLOOKUP(tbl_transaction[[#This Row],[Reference Number]],barang_keluar[],4,FALSE),""))</f>
        <v>BEV017</v>
      </c>
      <c r="E955" t="str">
        <f>IF(tbl_transaction[[#This Row],[Type]]="Inbound",VLOOKUP(tbl_transaction[[#This Row],[Reference Number]],barang_masuk[],5,FALSE),IF(tbl_transaction[[#This Row],[Type]]="Outbound",VLOOKUP(tbl_transaction[[#This Row],[Reference Number]],barang_keluar[],5,FALSE),""))</f>
        <v>Aqua Beverage Variant 17</v>
      </c>
      <c r="F955">
        <f>IF(tbl_transaction[[#This Row],[Type]]="Inbound",VLOOKUP(tbl_transaction[[#This Row],[Reference Number]],barang_masuk[],6,FALSE),IF(tbl_transaction[[#This Row],[Type]]="Outbound",VLOOKUP(tbl_transaction[[#This Row],[Reference Number]],barang_keluar[],6,FALSE),""))</f>
        <v>100</v>
      </c>
      <c r="G955" t="str">
        <f>IF(tbl_transaction[[#This Row],[Type]]="Inbound",VLOOKUP(tbl_transaction[[#This Row],[Reference Number]],barang_masuk[],7,FALSE),IF(tbl_transaction[[#This Row],[Type]]="Outbound",VLOOKUP(tbl_transaction[[#This Row],[Reference Number]],barang_keluar[],7,FALSE),""))</f>
        <v>Bottle</v>
      </c>
      <c r="H955" t="str">
        <f>IF(tbl_transaction[[#This Row],[Type]]="Inbound",VLOOKUP(tbl_transaction[[#This Row],[Reference Number]],barang_masuk[],3,FALSE),IF(tbl_transaction[[#This Row],[Type]]="Outbound",VLOOKUP(tbl_transaction[[#This Row],[Reference Number]],barang_keluar[],3,FALSE),""))</f>
        <v>PT Supplier 35</v>
      </c>
      <c r="I955" t="str">
        <f>IF(D955='Kartu Stok'!$B$2,COUNTIF($D$3:D955,'Kartu Stok'!$B$2),"")</f>
        <v/>
      </c>
      <c r="L955"/>
    </row>
    <row r="956" spans="1:12" ht="14.5" x14ac:dyDescent="0.35">
      <c r="A956" s="2" t="s">
        <v>1433</v>
      </c>
      <c r="B956" s="5">
        <f>IF(LEFT(tbl_transaction[[#This Row],[Reference Number]],2)="GR",VLOOKUP(tbl_transaction[[#This Row],[Reference Number]],barang_masuk[],2,FALSE),IF(LEFT(tbl_transaction[[#This Row],[Reference Number]],2)="DO",VLOOKUP(tbl_transaction[[#This Row],[Reference Number]],barang_keluar[],2,FALSE),""))</f>
        <v>46188</v>
      </c>
      <c r="C956" t="str">
        <f t="shared" si="14"/>
        <v>Inbound</v>
      </c>
      <c r="D956" t="str">
        <f>IF(tbl_transaction[[#This Row],[Type]]="Inbound",VLOOKUP(tbl_transaction[[#This Row],[Reference Number]],barang_masuk[],4,FALSE),IF(tbl_transaction[[#This Row],[Type]]="Outbound",VLOOKUP(tbl_transaction[[#This Row],[Reference Number]],barang_keluar[],4,FALSE),""))</f>
        <v>BEV013</v>
      </c>
      <c r="E956" t="str">
        <f>IF(tbl_transaction[[#This Row],[Type]]="Inbound",VLOOKUP(tbl_transaction[[#This Row],[Reference Number]],barang_masuk[],5,FALSE),IF(tbl_transaction[[#This Row],[Type]]="Outbound",VLOOKUP(tbl_transaction[[#This Row],[Reference Number]],barang_keluar[],5,FALSE),""))</f>
        <v>Sosro Beverage Variant 13</v>
      </c>
      <c r="F956">
        <f>IF(tbl_transaction[[#This Row],[Type]]="Inbound",VLOOKUP(tbl_transaction[[#This Row],[Reference Number]],barang_masuk[],6,FALSE),IF(tbl_transaction[[#This Row],[Type]]="Outbound",VLOOKUP(tbl_transaction[[#This Row],[Reference Number]],barang_keluar[],6,FALSE),""))</f>
        <v>30</v>
      </c>
      <c r="G956" t="str">
        <f>IF(tbl_transaction[[#This Row],[Type]]="Inbound",VLOOKUP(tbl_transaction[[#This Row],[Reference Number]],barang_masuk[],7,FALSE),IF(tbl_transaction[[#This Row],[Type]]="Outbound",VLOOKUP(tbl_transaction[[#This Row],[Reference Number]],barang_keluar[],7,FALSE),""))</f>
        <v>Bottle</v>
      </c>
      <c r="H956" t="str">
        <f>IF(tbl_transaction[[#This Row],[Type]]="Inbound",VLOOKUP(tbl_transaction[[#This Row],[Reference Number]],barang_masuk[],3,FALSE),IF(tbl_transaction[[#This Row],[Type]]="Outbound",VLOOKUP(tbl_transaction[[#This Row],[Reference Number]],barang_keluar[],3,FALSE),""))</f>
        <v>PT Supplier 22</v>
      </c>
      <c r="I956" t="str">
        <f>IF(D956='Kartu Stok'!$B$2,COUNTIF($D$3:D956,'Kartu Stok'!$B$2),"")</f>
        <v/>
      </c>
      <c r="L956"/>
    </row>
    <row r="957" spans="1:12" ht="14.5" x14ac:dyDescent="0.35">
      <c r="A957" s="2" t="s">
        <v>1434</v>
      </c>
      <c r="B957" s="5">
        <f>IF(LEFT(tbl_transaction[[#This Row],[Reference Number]],2)="GR",VLOOKUP(tbl_transaction[[#This Row],[Reference Number]],barang_masuk[],2,FALSE),IF(LEFT(tbl_transaction[[#This Row],[Reference Number]],2)="DO",VLOOKUP(tbl_transaction[[#This Row],[Reference Number]],barang_keluar[],2,FALSE),""))</f>
        <v>46035</v>
      </c>
      <c r="C957" t="str">
        <f t="shared" si="14"/>
        <v>Inbound</v>
      </c>
      <c r="D957" t="str">
        <f>IF(tbl_transaction[[#This Row],[Type]]="Inbound",VLOOKUP(tbl_transaction[[#This Row],[Reference Number]],barang_masuk[],4,FALSE),IF(tbl_transaction[[#This Row],[Type]]="Outbound",VLOOKUP(tbl_transaction[[#This Row],[Reference Number]],barang_keluar[],4,FALSE),""))</f>
        <v>BAB005</v>
      </c>
      <c r="E957" t="str">
        <f>IF(tbl_transaction[[#This Row],[Type]]="Inbound",VLOOKUP(tbl_transaction[[#This Row],[Reference Number]],barang_masuk[],5,FALSE),IF(tbl_transaction[[#This Row],[Type]]="Outbound",VLOOKUP(tbl_transaction[[#This Row],[Reference Number]],barang_keluar[],5,FALSE),""))</f>
        <v>Zwitsal Baby Care Variant 5</v>
      </c>
      <c r="F957">
        <f>IF(tbl_transaction[[#This Row],[Type]]="Inbound",VLOOKUP(tbl_transaction[[#This Row],[Reference Number]],barang_masuk[],6,FALSE),IF(tbl_transaction[[#This Row],[Type]]="Outbound",VLOOKUP(tbl_transaction[[#This Row],[Reference Number]],barang_keluar[],6,FALSE),""))</f>
        <v>60</v>
      </c>
      <c r="G957" t="str">
        <f>IF(tbl_transaction[[#This Row],[Type]]="Inbound",VLOOKUP(tbl_transaction[[#This Row],[Reference Number]],barang_masuk[],7,FALSE),IF(tbl_transaction[[#This Row],[Type]]="Outbound",VLOOKUP(tbl_transaction[[#This Row],[Reference Number]],barang_keluar[],7,FALSE),""))</f>
        <v>Pack</v>
      </c>
      <c r="H957" t="str">
        <f>IF(tbl_transaction[[#This Row],[Type]]="Inbound",VLOOKUP(tbl_transaction[[#This Row],[Reference Number]],barang_masuk[],3,FALSE),IF(tbl_transaction[[#This Row],[Type]]="Outbound",VLOOKUP(tbl_transaction[[#This Row],[Reference Number]],barang_keluar[],3,FALSE),""))</f>
        <v>PT Supplier 18</v>
      </c>
      <c r="I957" t="str">
        <f>IF(D957='Kartu Stok'!$B$2,COUNTIF($D$3:D957,'Kartu Stok'!$B$2),"")</f>
        <v/>
      </c>
      <c r="L957"/>
    </row>
    <row r="958" spans="1:12" ht="14.5" x14ac:dyDescent="0.35">
      <c r="A958" s="2" t="s">
        <v>1435</v>
      </c>
      <c r="B958" s="5">
        <f>IF(LEFT(tbl_transaction[[#This Row],[Reference Number]],2)="GR",VLOOKUP(tbl_transaction[[#This Row],[Reference Number]],barang_masuk[],2,FALSE),IF(LEFT(tbl_transaction[[#This Row],[Reference Number]],2)="DO",VLOOKUP(tbl_transaction[[#This Row],[Reference Number]],barang_keluar[],2,FALSE),""))</f>
        <v>46178</v>
      </c>
      <c r="C958" t="str">
        <f t="shared" si="14"/>
        <v>Inbound</v>
      </c>
      <c r="D958" t="str">
        <f>IF(tbl_transaction[[#This Row],[Type]]="Inbound",VLOOKUP(tbl_transaction[[#This Row],[Reference Number]],barang_masuk[],4,FALSE),IF(tbl_transaction[[#This Row],[Type]]="Outbound",VLOOKUP(tbl_transaction[[#This Row],[Reference Number]],barang_keluar[],4,FALSE),""))</f>
        <v>SNK009</v>
      </c>
      <c r="E958" t="str">
        <f>IF(tbl_transaction[[#This Row],[Type]]="Inbound",VLOOKUP(tbl_transaction[[#This Row],[Reference Number]],barang_masuk[],5,FALSE),IF(tbl_transaction[[#This Row],[Type]]="Outbound",VLOOKUP(tbl_transaction[[#This Row],[Reference Number]],barang_keluar[],5,FALSE),""))</f>
        <v>Chitato Snack Variant 9</v>
      </c>
      <c r="F958">
        <f>IF(tbl_transaction[[#This Row],[Type]]="Inbound",VLOOKUP(tbl_transaction[[#This Row],[Reference Number]],barang_masuk[],6,FALSE),IF(tbl_transaction[[#This Row],[Type]]="Outbound",VLOOKUP(tbl_transaction[[#This Row],[Reference Number]],barang_keluar[],6,FALSE),""))</f>
        <v>30</v>
      </c>
      <c r="G958" t="str">
        <f>IF(tbl_transaction[[#This Row],[Type]]="Inbound",VLOOKUP(tbl_transaction[[#This Row],[Reference Number]],barang_masuk[],7,FALSE),IF(tbl_transaction[[#This Row],[Type]]="Outbound",VLOOKUP(tbl_transaction[[#This Row],[Reference Number]],barang_keluar[],7,FALSE),""))</f>
        <v>Pack</v>
      </c>
      <c r="H958" t="str">
        <f>IF(tbl_transaction[[#This Row],[Type]]="Inbound",VLOOKUP(tbl_transaction[[#This Row],[Reference Number]],barang_masuk[],3,FALSE),IF(tbl_transaction[[#This Row],[Type]]="Outbound",VLOOKUP(tbl_transaction[[#This Row],[Reference Number]],barang_keluar[],3,FALSE),""))</f>
        <v>PT Supplier 21</v>
      </c>
      <c r="I958" t="str">
        <f>IF(D958='Kartu Stok'!$B$2,COUNTIF($D$3:D958,'Kartu Stok'!$B$2),"")</f>
        <v/>
      </c>
      <c r="L958"/>
    </row>
    <row r="959" spans="1:12" ht="14.5" x14ac:dyDescent="0.35">
      <c r="A959" s="2" t="s">
        <v>1436</v>
      </c>
      <c r="B959" s="5">
        <f>IF(LEFT(tbl_transaction[[#This Row],[Reference Number]],2)="GR",VLOOKUP(tbl_transaction[[#This Row],[Reference Number]],barang_masuk[],2,FALSE),IF(LEFT(tbl_transaction[[#This Row],[Reference Number]],2)="DO",VLOOKUP(tbl_transaction[[#This Row],[Reference Number]],barang_keluar[],2,FALSE),""))</f>
        <v>46131</v>
      </c>
      <c r="C959" t="str">
        <f t="shared" si="14"/>
        <v>Inbound</v>
      </c>
      <c r="D959" t="str">
        <f>IF(tbl_transaction[[#This Row],[Type]]="Inbound",VLOOKUP(tbl_transaction[[#This Row],[Reference Number]],barang_masuk[],4,FALSE),IF(tbl_transaction[[#This Row],[Type]]="Outbound",VLOOKUP(tbl_transaction[[#This Row],[Reference Number]],barang_keluar[],4,FALSE),""))</f>
        <v>SNK022</v>
      </c>
      <c r="E959" t="str">
        <f>IF(tbl_transaction[[#This Row],[Type]]="Inbound",VLOOKUP(tbl_transaction[[#This Row],[Reference Number]],barang_masuk[],5,FALSE),IF(tbl_transaction[[#This Row],[Type]]="Outbound",VLOOKUP(tbl_transaction[[#This Row],[Reference Number]],barang_keluar[],5,FALSE),""))</f>
        <v>Chitato Snack Variant 22</v>
      </c>
      <c r="F959">
        <f>IF(tbl_transaction[[#This Row],[Type]]="Inbound",VLOOKUP(tbl_transaction[[#This Row],[Reference Number]],barang_masuk[],6,FALSE),IF(tbl_transaction[[#This Row],[Type]]="Outbound",VLOOKUP(tbl_transaction[[#This Row],[Reference Number]],barang_keluar[],6,FALSE),""))</f>
        <v>80</v>
      </c>
      <c r="G959" t="str">
        <f>IF(tbl_transaction[[#This Row],[Type]]="Inbound",VLOOKUP(tbl_transaction[[#This Row],[Reference Number]],barang_masuk[],7,FALSE),IF(tbl_transaction[[#This Row],[Type]]="Outbound",VLOOKUP(tbl_transaction[[#This Row],[Reference Number]],barang_keluar[],7,FALSE),""))</f>
        <v>Pack</v>
      </c>
      <c r="H959" t="str">
        <f>IF(tbl_transaction[[#This Row],[Type]]="Inbound",VLOOKUP(tbl_transaction[[#This Row],[Reference Number]],barang_masuk[],3,FALSE),IF(tbl_transaction[[#This Row],[Type]]="Outbound",VLOOKUP(tbl_transaction[[#This Row],[Reference Number]],barang_keluar[],3,FALSE),""))</f>
        <v>PT Supplier 04</v>
      </c>
      <c r="I959" t="str">
        <f>IF(D959='Kartu Stok'!$B$2,COUNTIF($D$3:D959,'Kartu Stok'!$B$2),"")</f>
        <v/>
      </c>
      <c r="L959"/>
    </row>
    <row r="960" spans="1:12" ht="14.5" x14ac:dyDescent="0.35">
      <c r="A960" s="2" t="s">
        <v>1437</v>
      </c>
      <c r="B960" s="5">
        <f>IF(LEFT(tbl_transaction[[#This Row],[Reference Number]],2)="GR",VLOOKUP(tbl_transaction[[#This Row],[Reference Number]],barang_masuk[],2,FALSE),IF(LEFT(tbl_transaction[[#This Row],[Reference Number]],2)="DO",VLOOKUP(tbl_transaction[[#This Row],[Reference Number]],barang_keluar[],2,FALSE),""))</f>
        <v>46183</v>
      </c>
      <c r="C960" t="str">
        <f t="shared" si="14"/>
        <v>Inbound</v>
      </c>
      <c r="D960" t="str">
        <f>IF(tbl_transaction[[#This Row],[Type]]="Inbound",VLOOKUP(tbl_transaction[[#This Row],[Reference Number]],barang_masuk[],4,FALSE),IF(tbl_transaction[[#This Row],[Type]]="Outbound",VLOOKUP(tbl_transaction[[#This Row],[Reference Number]],barang_keluar[],4,FALSE),""))</f>
        <v>BEV019</v>
      </c>
      <c r="E960" t="str">
        <f>IF(tbl_transaction[[#This Row],[Type]]="Inbound",VLOOKUP(tbl_transaction[[#This Row],[Reference Number]],barang_masuk[],5,FALSE),IF(tbl_transaction[[#This Row],[Type]]="Outbound",VLOOKUP(tbl_transaction[[#This Row],[Reference Number]],barang_keluar[],5,FALSE),""))</f>
        <v>Aqua Beverage Variant 19</v>
      </c>
      <c r="F960">
        <f>IF(tbl_transaction[[#This Row],[Type]]="Inbound",VLOOKUP(tbl_transaction[[#This Row],[Reference Number]],barang_masuk[],6,FALSE),IF(tbl_transaction[[#This Row],[Type]]="Outbound",VLOOKUP(tbl_transaction[[#This Row],[Reference Number]],barang_keluar[],6,FALSE),""))</f>
        <v>60</v>
      </c>
      <c r="G960" t="str">
        <f>IF(tbl_transaction[[#This Row],[Type]]="Inbound",VLOOKUP(tbl_transaction[[#This Row],[Reference Number]],barang_masuk[],7,FALSE),IF(tbl_transaction[[#This Row],[Type]]="Outbound",VLOOKUP(tbl_transaction[[#This Row],[Reference Number]],barang_keluar[],7,FALSE),""))</f>
        <v>Bottle</v>
      </c>
      <c r="H960" t="str">
        <f>IF(tbl_transaction[[#This Row],[Type]]="Inbound",VLOOKUP(tbl_transaction[[#This Row],[Reference Number]],barang_masuk[],3,FALSE),IF(tbl_transaction[[#This Row],[Type]]="Outbound",VLOOKUP(tbl_transaction[[#This Row],[Reference Number]],barang_keluar[],3,FALSE),""))</f>
        <v>PT Supplier 26</v>
      </c>
      <c r="I960" t="str">
        <f>IF(D960='Kartu Stok'!$B$2,COUNTIF($D$3:D960,'Kartu Stok'!$B$2),"")</f>
        <v/>
      </c>
      <c r="L960"/>
    </row>
    <row r="961" spans="1:12" ht="14.5" x14ac:dyDescent="0.35">
      <c r="A961" s="2" t="s">
        <v>1438</v>
      </c>
      <c r="B961" s="5">
        <f>IF(LEFT(tbl_transaction[[#This Row],[Reference Number]],2)="GR",VLOOKUP(tbl_transaction[[#This Row],[Reference Number]],barang_masuk[],2,FALSE),IF(LEFT(tbl_transaction[[#This Row],[Reference Number]],2)="DO",VLOOKUP(tbl_transaction[[#This Row],[Reference Number]],barang_keluar[],2,FALSE),""))</f>
        <v>46170</v>
      </c>
      <c r="C961" t="str">
        <f t="shared" si="14"/>
        <v>Inbound</v>
      </c>
      <c r="D961" t="str">
        <f>IF(tbl_transaction[[#This Row],[Type]]="Inbound",VLOOKUP(tbl_transaction[[#This Row],[Reference Number]],barang_masuk[],4,FALSE),IF(tbl_transaction[[#This Row],[Type]]="Outbound",VLOOKUP(tbl_transaction[[#This Row],[Reference Number]],barang_keluar[],4,FALSE),""))</f>
        <v>BEV038</v>
      </c>
      <c r="E961" t="str">
        <f>IF(tbl_transaction[[#This Row],[Type]]="Inbound",VLOOKUP(tbl_transaction[[#This Row],[Reference Number]],barang_masuk[],5,FALSE),IF(tbl_transaction[[#This Row],[Type]]="Outbound",VLOOKUP(tbl_transaction[[#This Row],[Reference Number]],barang_keluar[],5,FALSE),""))</f>
        <v>Aqua Beverage Variant 38</v>
      </c>
      <c r="F961">
        <f>IF(tbl_transaction[[#This Row],[Type]]="Inbound",VLOOKUP(tbl_transaction[[#This Row],[Reference Number]],barang_masuk[],6,FALSE),IF(tbl_transaction[[#This Row],[Type]]="Outbound",VLOOKUP(tbl_transaction[[#This Row],[Reference Number]],barang_keluar[],6,FALSE),""))</f>
        <v>150</v>
      </c>
      <c r="G961" t="str">
        <f>IF(tbl_transaction[[#This Row],[Type]]="Inbound",VLOOKUP(tbl_transaction[[#This Row],[Reference Number]],barang_masuk[],7,FALSE),IF(tbl_transaction[[#This Row],[Type]]="Outbound",VLOOKUP(tbl_transaction[[#This Row],[Reference Number]],barang_keluar[],7,FALSE),""))</f>
        <v>Bottle</v>
      </c>
      <c r="H961" t="str">
        <f>IF(tbl_transaction[[#This Row],[Type]]="Inbound",VLOOKUP(tbl_transaction[[#This Row],[Reference Number]],barang_masuk[],3,FALSE),IF(tbl_transaction[[#This Row],[Type]]="Outbound",VLOOKUP(tbl_transaction[[#This Row],[Reference Number]],barang_keluar[],3,FALSE),""))</f>
        <v>PT Supplier 29</v>
      </c>
      <c r="I961" t="str">
        <f>IF(D961='Kartu Stok'!$B$2,COUNTIF($D$3:D961,'Kartu Stok'!$B$2),"")</f>
        <v/>
      </c>
      <c r="L961"/>
    </row>
    <row r="962" spans="1:12" ht="14.5" x14ac:dyDescent="0.35">
      <c r="A962" s="2" t="s">
        <v>1439</v>
      </c>
      <c r="B962" s="5">
        <f>IF(LEFT(tbl_transaction[[#This Row],[Reference Number]],2)="GR",VLOOKUP(tbl_transaction[[#This Row],[Reference Number]],barang_masuk[],2,FALSE),IF(LEFT(tbl_transaction[[#This Row],[Reference Number]],2)="DO",VLOOKUP(tbl_transaction[[#This Row],[Reference Number]],barang_keluar[],2,FALSE),""))</f>
        <v>46029</v>
      </c>
      <c r="C962" t="str">
        <f t="shared" si="14"/>
        <v>Inbound</v>
      </c>
      <c r="D962" t="str">
        <f>IF(tbl_transaction[[#This Row],[Type]]="Inbound",VLOOKUP(tbl_transaction[[#This Row],[Reference Number]],barang_masuk[],4,FALSE),IF(tbl_transaction[[#This Row],[Type]]="Outbound",VLOOKUP(tbl_transaction[[#This Row],[Reference Number]],barang_keluar[],4,FALSE),""))</f>
        <v>INS021</v>
      </c>
      <c r="E962" t="str">
        <f>IF(tbl_transaction[[#This Row],[Type]]="Inbound",VLOOKUP(tbl_transaction[[#This Row],[Reference Number]],barang_masuk[],5,FALSE),IF(tbl_transaction[[#This Row],[Type]]="Outbound",VLOOKUP(tbl_transaction[[#This Row],[Reference Number]],barang_keluar[],5,FALSE),""))</f>
        <v>Sarimi Instant Food Variant 21</v>
      </c>
      <c r="F962">
        <f>IF(tbl_transaction[[#This Row],[Type]]="Inbound",VLOOKUP(tbl_transaction[[#This Row],[Reference Number]],barang_masuk[],6,FALSE),IF(tbl_transaction[[#This Row],[Type]]="Outbound",VLOOKUP(tbl_transaction[[#This Row],[Reference Number]],barang_keluar[],6,FALSE),""))</f>
        <v>50</v>
      </c>
      <c r="G962" t="str">
        <f>IF(tbl_transaction[[#This Row],[Type]]="Inbound",VLOOKUP(tbl_transaction[[#This Row],[Reference Number]],barang_masuk[],7,FALSE),IF(tbl_transaction[[#This Row],[Type]]="Outbound",VLOOKUP(tbl_transaction[[#This Row],[Reference Number]],barang_keluar[],7,FALSE),""))</f>
        <v>Pack</v>
      </c>
      <c r="H962" t="str">
        <f>IF(tbl_transaction[[#This Row],[Type]]="Inbound",VLOOKUP(tbl_transaction[[#This Row],[Reference Number]],barang_masuk[],3,FALSE),IF(tbl_transaction[[#This Row],[Type]]="Outbound",VLOOKUP(tbl_transaction[[#This Row],[Reference Number]],barang_keluar[],3,FALSE),""))</f>
        <v>PT Supplier 31</v>
      </c>
      <c r="I962" t="str">
        <f>IF(D962='Kartu Stok'!$B$2,COUNTIF($D$3:D962,'Kartu Stok'!$B$2),"")</f>
        <v/>
      </c>
      <c r="L962"/>
    </row>
    <row r="963" spans="1:12" ht="14.5" x14ac:dyDescent="0.35">
      <c r="A963" s="2" t="s">
        <v>1440</v>
      </c>
      <c r="B963" s="5">
        <f>IF(LEFT(tbl_transaction[[#This Row],[Reference Number]],2)="GR",VLOOKUP(tbl_transaction[[#This Row],[Reference Number]],barang_masuk[],2,FALSE),IF(LEFT(tbl_transaction[[#This Row],[Reference Number]],2)="DO",VLOOKUP(tbl_transaction[[#This Row],[Reference Number]],barang_keluar[],2,FALSE),""))</f>
        <v>46178</v>
      </c>
      <c r="C963" t="str">
        <f t="shared" ref="C963:C1026" si="15">IF(LEFT(A963,2)="GR","Inbound",IF(LEFT(A963,2)="DO","Outbound",""))</f>
        <v>Inbound</v>
      </c>
      <c r="D963" t="str">
        <f>IF(tbl_transaction[[#This Row],[Type]]="Inbound",VLOOKUP(tbl_transaction[[#This Row],[Reference Number]],barang_masuk[],4,FALSE),IF(tbl_transaction[[#This Row],[Type]]="Outbound",VLOOKUP(tbl_transaction[[#This Row],[Reference Number]],barang_keluar[],4,FALSE),""))</f>
        <v>SNK033</v>
      </c>
      <c r="E963" t="str">
        <f>IF(tbl_transaction[[#This Row],[Type]]="Inbound",VLOOKUP(tbl_transaction[[#This Row],[Reference Number]],barang_masuk[],5,FALSE),IF(tbl_transaction[[#This Row],[Type]]="Outbound",VLOOKUP(tbl_transaction[[#This Row],[Reference Number]],barang_keluar[],5,FALSE),""))</f>
        <v>Chitato Snack Variant 33</v>
      </c>
      <c r="F963">
        <f>IF(tbl_transaction[[#This Row],[Type]]="Inbound",VLOOKUP(tbl_transaction[[#This Row],[Reference Number]],barang_masuk[],6,FALSE),IF(tbl_transaction[[#This Row],[Type]]="Outbound",VLOOKUP(tbl_transaction[[#This Row],[Reference Number]],barang_keluar[],6,FALSE),""))</f>
        <v>20</v>
      </c>
      <c r="G963" t="str">
        <f>IF(tbl_transaction[[#This Row],[Type]]="Inbound",VLOOKUP(tbl_transaction[[#This Row],[Reference Number]],barang_masuk[],7,FALSE),IF(tbl_transaction[[#This Row],[Type]]="Outbound",VLOOKUP(tbl_transaction[[#This Row],[Reference Number]],barang_keluar[],7,FALSE),""))</f>
        <v>Pack</v>
      </c>
      <c r="H963" t="str">
        <f>IF(tbl_transaction[[#This Row],[Type]]="Inbound",VLOOKUP(tbl_transaction[[#This Row],[Reference Number]],barang_masuk[],3,FALSE),IF(tbl_transaction[[#This Row],[Type]]="Outbound",VLOOKUP(tbl_transaction[[#This Row],[Reference Number]],barang_keluar[],3,FALSE),""))</f>
        <v>PT Supplier 17</v>
      </c>
      <c r="I963" t="str">
        <f>IF(D963='Kartu Stok'!$B$2,COUNTIF($D$3:D963,'Kartu Stok'!$B$2),"")</f>
        <v/>
      </c>
      <c r="L963"/>
    </row>
    <row r="964" spans="1:12" ht="14.5" x14ac:dyDescent="0.35">
      <c r="A964" s="2" t="s">
        <v>1441</v>
      </c>
      <c r="B964" s="5">
        <f>IF(LEFT(tbl_transaction[[#This Row],[Reference Number]],2)="GR",VLOOKUP(tbl_transaction[[#This Row],[Reference Number]],barang_masuk[],2,FALSE),IF(LEFT(tbl_transaction[[#This Row],[Reference Number]],2)="DO",VLOOKUP(tbl_transaction[[#This Row],[Reference Number]],barang_keluar[],2,FALSE),""))</f>
        <v>46190</v>
      </c>
      <c r="C964" t="str">
        <f t="shared" si="15"/>
        <v>Inbound</v>
      </c>
      <c r="D964" t="str">
        <f>IF(tbl_transaction[[#This Row],[Type]]="Inbound",VLOOKUP(tbl_transaction[[#This Row],[Reference Number]],barang_masuk[],4,FALSE),IF(tbl_transaction[[#This Row],[Type]]="Outbound",VLOOKUP(tbl_transaction[[#This Row],[Reference Number]],barang_keluar[],4,FALSE),""))</f>
        <v>PER026</v>
      </c>
      <c r="E964" t="str">
        <f>IF(tbl_transaction[[#This Row],[Type]]="Inbound",VLOOKUP(tbl_transaction[[#This Row],[Reference Number]],barang_masuk[],5,FALSE),IF(tbl_transaction[[#This Row],[Type]]="Outbound",VLOOKUP(tbl_transaction[[#This Row],[Reference Number]],barang_keluar[],5,FALSE),""))</f>
        <v>Sunsilk Personal Care Variant 26</v>
      </c>
      <c r="F964">
        <f>IF(tbl_transaction[[#This Row],[Type]]="Inbound",VLOOKUP(tbl_transaction[[#This Row],[Reference Number]],barang_masuk[],6,FALSE),IF(tbl_transaction[[#This Row],[Type]]="Outbound",VLOOKUP(tbl_transaction[[#This Row],[Reference Number]],barang_keluar[],6,FALSE),""))</f>
        <v>50</v>
      </c>
      <c r="G964" t="str">
        <f>IF(tbl_transaction[[#This Row],[Type]]="Inbound",VLOOKUP(tbl_transaction[[#This Row],[Reference Number]],barang_masuk[],7,FALSE),IF(tbl_transaction[[#This Row],[Type]]="Outbound",VLOOKUP(tbl_transaction[[#This Row],[Reference Number]],barang_keluar[],7,FALSE),""))</f>
        <v>Bottle</v>
      </c>
      <c r="H964" t="str">
        <f>IF(tbl_transaction[[#This Row],[Type]]="Inbound",VLOOKUP(tbl_transaction[[#This Row],[Reference Number]],barang_masuk[],3,FALSE),IF(tbl_transaction[[#This Row],[Type]]="Outbound",VLOOKUP(tbl_transaction[[#This Row],[Reference Number]],barang_keluar[],3,FALSE),""))</f>
        <v>PT Supplier 15</v>
      </c>
      <c r="I964" t="str">
        <f>IF(D964='Kartu Stok'!$B$2,COUNTIF($D$3:D964,'Kartu Stok'!$B$2),"")</f>
        <v/>
      </c>
      <c r="L964"/>
    </row>
    <row r="965" spans="1:12" ht="14.5" x14ac:dyDescent="0.35">
      <c r="A965" s="2" t="s">
        <v>1442</v>
      </c>
      <c r="B965" s="5">
        <f>IF(LEFT(tbl_transaction[[#This Row],[Reference Number]],2)="GR",VLOOKUP(tbl_transaction[[#This Row],[Reference Number]],barang_masuk[],2,FALSE),IF(LEFT(tbl_transaction[[#This Row],[Reference Number]],2)="DO",VLOOKUP(tbl_transaction[[#This Row],[Reference Number]],barang_keluar[],2,FALSE),""))</f>
        <v>46166</v>
      </c>
      <c r="C965" t="str">
        <f t="shared" si="15"/>
        <v>Inbound</v>
      </c>
      <c r="D965" t="str">
        <f>IF(tbl_transaction[[#This Row],[Type]]="Inbound",VLOOKUP(tbl_transaction[[#This Row],[Reference Number]],barang_masuk[],4,FALSE),IF(tbl_transaction[[#This Row],[Type]]="Outbound",VLOOKUP(tbl_transaction[[#This Row],[Reference Number]],barang_keluar[],4,FALSE),""))</f>
        <v>HOM010</v>
      </c>
      <c r="E965" t="str">
        <f>IF(tbl_transaction[[#This Row],[Type]]="Inbound",VLOOKUP(tbl_transaction[[#This Row],[Reference Number]],barang_masuk[],5,FALSE),IF(tbl_transaction[[#This Row],[Type]]="Outbound",VLOOKUP(tbl_transaction[[#This Row],[Reference Number]],barang_keluar[],5,FALSE),""))</f>
        <v>Molto Home Care Variant 10</v>
      </c>
      <c r="F965">
        <f>IF(tbl_transaction[[#This Row],[Type]]="Inbound",VLOOKUP(tbl_transaction[[#This Row],[Reference Number]],barang_masuk[],6,FALSE),IF(tbl_transaction[[#This Row],[Type]]="Outbound",VLOOKUP(tbl_transaction[[#This Row],[Reference Number]],barang_keluar[],6,FALSE),""))</f>
        <v>60</v>
      </c>
      <c r="G965" t="str">
        <f>IF(tbl_transaction[[#This Row],[Type]]="Inbound",VLOOKUP(tbl_transaction[[#This Row],[Reference Number]],barang_masuk[],7,FALSE),IF(tbl_transaction[[#This Row],[Type]]="Outbound",VLOOKUP(tbl_transaction[[#This Row],[Reference Number]],barang_keluar[],7,FALSE),""))</f>
        <v>Pack</v>
      </c>
      <c r="H965" t="str">
        <f>IF(tbl_transaction[[#This Row],[Type]]="Inbound",VLOOKUP(tbl_transaction[[#This Row],[Reference Number]],barang_masuk[],3,FALSE),IF(tbl_transaction[[#This Row],[Type]]="Outbound",VLOOKUP(tbl_transaction[[#This Row],[Reference Number]],barang_keluar[],3,FALSE),""))</f>
        <v>PT Supplier 35</v>
      </c>
      <c r="I965" t="str">
        <f>IF(D965='Kartu Stok'!$B$2,COUNTIF($D$3:D965,'Kartu Stok'!$B$2),"")</f>
        <v/>
      </c>
      <c r="L965"/>
    </row>
    <row r="966" spans="1:12" ht="14.5" x14ac:dyDescent="0.35">
      <c r="A966" s="2" t="s">
        <v>1443</v>
      </c>
      <c r="B966" s="5">
        <f>IF(LEFT(tbl_transaction[[#This Row],[Reference Number]],2)="GR",VLOOKUP(tbl_transaction[[#This Row],[Reference Number]],barang_masuk[],2,FALSE),IF(LEFT(tbl_transaction[[#This Row],[Reference Number]],2)="DO",VLOOKUP(tbl_transaction[[#This Row],[Reference Number]],barang_keluar[],2,FALSE),""))</f>
        <v>46126</v>
      </c>
      <c r="C966" t="str">
        <f t="shared" si="15"/>
        <v>Inbound</v>
      </c>
      <c r="D966" t="str">
        <f>IF(tbl_transaction[[#This Row],[Type]]="Inbound",VLOOKUP(tbl_transaction[[#This Row],[Reference Number]],barang_masuk[],4,FALSE),IF(tbl_transaction[[#This Row],[Type]]="Outbound",VLOOKUP(tbl_transaction[[#This Row],[Reference Number]],barang_keluar[],4,FALSE),""))</f>
        <v>INS008</v>
      </c>
      <c r="E966" t="str">
        <f>IF(tbl_transaction[[#This Row],[Type]]="Inbound",VLOOKUP(tbl_transaction[[#This Row],[Reference Number]],barang_masuk[],5,FALSE),IF(tbl_transaction[[#This Row],[Type]]="Outbound",VLOOKUP(tbl_transaction[[#This Row],[Reference Number]],barang_keluar[],5,FALSE),""))</f>
        <v>Indomie Instant Food Variant 8</v>
      </c>
      <c r="F966">
        <f>IF(tbl_transaction[[#This Row],[Type]]="Inbound",VLOOKUP(tbl_transaction[[#This Row],[Reference Number]],barang_masuk[],6,FALSE),IF(tbl_transaction[[#This Row],[Type]]="Outbound",VLOOKUP(tbl_transaction[[#This Row],[Reference Number]],barang_keluar[],6,FALSE),""))</f>
        <v>100</v>
      </c>
      <c r="G966" t="str">
        <f>IF(tbl_transaction[[#This Row],[Type]]="Inbound",VLOOKUP(tbl_transaction[[#This Row],[Reference Number]],barang_masuk[],7,FALSE),IF(tbl_transaction[[#This Row],[Type]]="Outbound",VLOOKUP(tbl_transaction[[#This Row],[Reference Number]],barang_keluar[],7,FALSE),""))</f>
        <v>Pack</v>
      </c>
      <c r="H966" t="str">
        <f>IF(tbl_transaction[[#This Row],[Type]]="Inbound",VLOOKUP(tbl_transaction[[#This Row],[Reference Number]],barang_masuk[],3,FALSE),IF(tbl_transaction[[#This Row],[Type]]="Outbound",VLOOKUP(tbl_transaction[[#This Row],[Reference Number]],barang_keluar[],3,FALSE),""))</f>
        <v>PT Supplier 30</v>
      </c>
      <c r="I966" t="str">
        <f>IF(D966='Kartu Stok'!$B$2,COUNTIF($D$3:D966,'Kartu Stok'!$B$2),"")</f>
        <v/>
      </c>
      <c r="L966"/>
    </row>
    <row r="967" spans="1:12" ht="14.5" x14ac:dyDescent="0.35">
      <c r="A967" s="2" t="s">
        <v>1444</v>
      </c>
      <c r="B967" s="5">
        <f>IF(LEFT(tbl_transaction[[#This Row],[Reference Number]],2)="GR",VLOOKUP(tbl_transaction[[#This Row],[Reference Number]],barang_masuk[],2,FALSE),IF(LEFT(tbl_transaction[[#This Row],[Reference Number]],2)="DO",VLOOKUP(tbl_transaction[[#This Row],[Reference Number]],barang_keluar[],2,FALSE),""))</f>
        <v>46076</v>
      </c>
      <c r="C967" t="str">
        <f t="shared" si="15"/>
        <v>Inbound</v>
      </c>
      <c r="D967" t="str">
        <f>IF(tbl_transaction[[#This Row],[Type]]="Inbound",VLOOKUP(tbl_transaction[[#This Row],[Reference Number]],barang_masuk[],4,FALSE),IF(tbl_transaction[[#This Row],[Type]]="Outbound",VLOOKUP(tbl_transaction[[#This Row],[Reference Number]],barang_keluar[],4,FALSE),""))</f>
        <v>DAR016</v>
      </c>
      <c r="E967" t="str">
        <f>IF(tbl_transaction[[#This Row],[Type]]="Inbound",VLOOKUP(tbl_transaction[[#This Row],[Reference Number]],barang_masuk[],5,FALSE),IF(tbl_transaction[[#This Row],[Type]]="Outbound",VLOOKUP(tbl_transaction[[#This Row],[Reference Number]],barang_keluar[],5,FALSE),""))</f>
        <v>Indomilk Dairy Variant 16</v>
      </c>
      <c r="F967">
        <f>IF(tbl_transaction[[#This Row],[Type]]="Inbound",VLOOKUP(tbl_transaction[[#This Row],[Reference Number]],barang_masuk[],6,FALSE),IF(tbl_transaction[[#This Row],[Type]]="Outbound",VLOOKUP(tbl_transaction[[#This Row],[Reference Number]],barang_keluar[],6,FALSE),""))</f>
        <v>60</v>
      </c>
      <c r="G967" t="str">
        <f>IF(tbl_transaction[[#This Row],[Type]]="Inbound",VLOOKUP(tbl_transaction[[#This Row],[Reference Number]],barang_masuk[],7,FALSE),IF(tbl_transaction[[#This Row],[Type]]="Outbound",VLOOKUP(tbl_transaction[[#This Row],[Reference Number]],barang_keluar[],7,FALSE),""))</f>
        <v>Box</v>
      </c>
      <c r="H967" t="str">
        <f>IF(tbl_transaction[[#This Row],[Type]]="Inbound",VLOOKUP(tbl_transaction[[#This Row],[Reference Number]],barang_masuk[],3,FALSE),IF(tbl_transaction[[#This Row],[Type]]="Outbound",VLOOKUP(tbl_transaction[[#This Row],[Reference Number]],barang_keluar[],3,FALSE),""))</f>
        <v>PT Supplier 18</v>
      </c>
      <c r="I967" t="str">
        <f>IF(D967='Kartu Stok'!$B$2,COUNTIF($D$3:D967,'Kartu Stok'!$B$2),"")</f>
        <v/>
      </c>
      <c r="L967"/>
    </row>
    <row r="968" spans="1:12" ht="14.5" x14ac:dyDescent="0.35">
      <c r="A968" s="2" t="s">
        <v>1445</v>
      </c>
      <c r="B968" s="5">
        <f>IF(LEFT(tbl_transaction[[#This Row],[Reference Number]],2)="GR",VLOOKUP(tbl_transaction[[#This Row],[Reference Number]],barang_masuk[],2,FALSE),IF(LEFT(tbl_transaction[[#This Row],[Reference Number]],2)="DO",VLOOKUP(tbl_transaction[[#This Row],[Reference Number]],barang_keluar[],2,FALSE),""))</f>
        <v>46061</v>
      </c>
      <c r="C968" t="str">
        <f t="shared" si="15"/>
        <v>Inbound</v>
      </c>
      <c r="D968" t="str">
        <f>IF(tbl_transaction[[#This Row],[Type]]="Inbound",VLOOKUP(tbl_transaction[[#This Row],[Reference Number]],barang_masuk[],4,FALSE),IF(tbl_transaction[[#This Row],[Type]]="Outbound",VLOOKUP(tbl_transaction[[#This Row],[Reference Number]],barang_keluar[],4,FALSE),""))</f>
        <v>BAB011</v>
      </c>
      <c r="E968" t="str">
        <f>IF(tbl_transaction[[#This Row],[Type]]="Inbound",VLOOKUP(tbl_transaction[[#This Row],[Reference Number]],barang_masuk[],5,FALSE),IF(tbl_transaction[[#This Row],[Type]]="Outbound",VLOOKUP(tbl_transaction[[#This Row],[Reference Number]],barang_keluar[],5,FALSE),""))</f>
        <v>MamyPoko Baby Care Variant 11</v>
      </c>
      <c r="F968">
        <f>IF(tbl_transaction[[#This Row],[Type]]="Inbound",VLOOKUP(tbl_transaction[[#This Row],[Reference Number]],barang_masuk[],6,FALSE),IF(tbl_transaction[[#This Row],[Type]]="Outbound",VLOOKUP(tbl_transaction[[#This Row],[Reference Number]],barang_keluar[],6,FALSE),""))</f>
        <v>20</v>
      </c>
      <c r="G968" t="str">
        <f>IF(tbl_transaction[[#This Row],[Type]]="Inbound",VLOOKUP(tbl_transaction[[#This Row],[Reference Number]],barang_masuk[],7,FALSE),IF(tbl_transaction[[#This Row],[Type]]="Outbound",VLOOKUP(tbl_transaction[[#This Row],[Reference Number]],barang_keluar[],7,FALSE),""))</f>
        <v>Pack</v>
      </c>
      <c r="H968" t="str">
        <f>IF(tbl_transaction[[#This Row],[Type]]="Inbound",VLOOKUP(tbl_transaction[[#This Row],[Reference Number]],barang_masuk[],3,FALSE),IF(tbl_transaction[[#This Row],[Type]]="Outbound",VLOOKUP(tbl_transaction[[#This Row],[Reference Number]],barang_keluar[],3,FALSE),""))</f>
        <v>PT Supplier 33</v>
      </c>
      <c r="I968" t="str">
        <f>IF(D968='Kartu Stok'!$B$2,COUNTIF($D$3:D968,'Kartu Stok'!$B$2),"")</f>
        <v/>
      </c>
      <c r="L968"/>
    </row>
    <row r="969" spans="1:12" ht="14.5" x14ac:dyDescent="0.35">
      <c r="A969" s="2" t="s">
        <v>1446</v>
      </c>
      <c r="B969" s="5">
        <f>IF(LEFT(tbl_transaction[[#This Row],[Reference Number]],2)="GR",VLOOKUP(tbl_transaction[[#This Row],[Reference Number]],barang_masuk[],2,FALSE),IF(LEFT(tbl_transaction[[#This Row],[Reference Number]],2)="DO",VLOOKUP(tbl_transaction[[#This Row],[Reference Number]],barang_keluar[],2,FALSE),""))</f>
        <v>46076</v>
      </c>
      <c r="C969" t="str">
        <f t="shared" si="15"/>
        <v>Inbound</v>
      </c>
      <c r="D969" t="str">
        <f>IF(tbl_transaction[[#This Row],[Type]]="Inbound",VLOOKUP(tbl_transaction[[#This Row],[Reference Number]],barang_masuk[],4,FALSE),IF(tbl_transaction[[#This Row],[Type]]="Outbound",VLOOKUP(tbl_transaction[[#This Row],[Reference Number]],barang_keluar[],4,FALSE),""))</f>
        <v>SNK025</v>
      </c>
      <c r="E969" t="str">
        <f>IF(tbl_transaction[[#This Row],[Type]]="Inbound",VLOOKUP(tbl_transaction[[#This Row],[Reference Number]],barang_masuk[],5,FALSE),IF(tbl_transaction[[#This Row],[Type]]="Outbound",VLOOKUP(tbl_transaction[[#This Row],[Reference Number]],barang_keluar[],5,FALSE),""))</f>
        <v>Qtela Snack Variant 25</v>
      </c>
      <c r="F969">
        <f>IF(tbl_transaction[[#This Row],[Type]]="Inbound",VLOOKUP(tbl_transaction[[#This Row],[Reference Number]],barang_masuk[],6,FALSE),IF(tbl_transaction[[#This Row],[Type]]="Outbound",VLOOKUP(tbl_transaction[[#This Row],[Reference Number]],barang_keluar[],6,FALSE),""))</f>
        <v>200</v>
      </c>
      <c r="G969" t="str">
        <f>IF(tbl_transaction[[#This Row],[Type]]="Inbound",VLOOKUP(tbl_transaction[[#This Row],[Reference Number]],barang_masuk[],7,FALSE),IF(tbl_transaction[[#This Row],[Type]]="Outbound",VLOOKUP(tbl_transaction[[#This Row],[Reference Number]],barang_keluar[],7,FALSE),""))</f>
        <v>Pack</v>
      </c>
      <c r="H969" t="str">
        <f>IF(tbl_transaction[[#This Row],[Type]]="Inbound",VLOOKUP(tbl_transaction[[#This Row],[Reference Number]],barang_masuk[],3,FALSE),IF(tbl_transaction[[#This Row],[Type]]="Outbound",VLOOKUP(tbl_transaction[[#This Row],[Reference Number]],barang_keluar[],3,FALSE),""))</f>
        <v>PT Supplier 14</v>
      </c>
      <c r="I969" t="str">
        <f>IF(D969='Kartu Stok'!$B$2,COUNTIF($D$3:D969,'Kartu Stok'!$B$2),"")</f>
        <v/>
      </c>
      <c r="L969"/>
    </row>
    <row r="970" spans="1:12" ht="14.5" x14ac:dyDescent="0.35">
      <c r="A970" s="2" t="s">
        <v>1447</v>
      </c>
      <c r="B970" s="5">
        <f>IF(LEFT(tbl_transaction[[#This Row],[Reference Number]],2)="GR",VLOOKUP(tbl_transaction[[#This Row],[Reference Number]],barang_masuk[],2,FALSE),IF(LEFT(tbl_transaction[[#This Row],[Reference Number]],2)="DO",VLOOKUP(tbl_transaction[[#This Row],[Reference Number]],barang_keluar[],2,FALSE),""))</f>
        <v>46061</v>
      </c>
      <c r="C970" t="str">
        <f t="shared" si="15"/>
        <v>Inbound</v>
      </c>
      <c r="D970" t="str">
        <f>IF(tbl_transaction[[#This Row],[Type]]="Inbound",VLOOKUP(tbl_transaction[[#This Row],[Reference Number]],barang_masuk[],4,FALSE),IF(tbl_transaction[[#This Row],[Type]]="Outbound",VLOOKUP(tbl_transaction[[#This Row],[Reference Number]],barang_keluar[],4,FALSE),""))</f>
        <v>INS022</v>
      </c>
      <c r="E970" t="str">
        <f>IF(tbl_transaction[[#This Row],[Type]]="Inbound",VLOOKUP(tbl_transaction[[#This Row],[Reference Number]],barang_masuk[],5,FALSE),IF(tbl_transaction[[#This Row],[Type]]="Outbound",VLOOKUP(tbl_transaction[[#This Row],[Reference Number]],barang_keluar[],5,FALSE),""))</f>
        <v>Supermi Instant Food Variant 22</v>
      </c>
      <c r="F970">
        <f>IF(tbl_transaction[[#This Row],[Type]]="Inbound",VLOOKUP(tbl_transaction[[#This Row],[Reference Number]],barang_masuk[],6,FALSE),IF(tbl_transaction[[#This Row],[Type]]="Outbound",VLOOKUP(tbl_transaction[[#This Row],[Reference Number]],barang_keluar[],6,FALSE),""))</f>
        <v>20</v>
      </c>
      <c r="G970" t="str">
        <f>IF(tbl_transaction[[#This Row],[Type]]="Inbound",VLOOKUP(tbl_transaction[[#This Row],[Reference Number]],barang_masuk[],7,FALSE),IF(tbl_transaction[[#This Row],[Type]]="Outbound",VLOOKUP(tbl_transaction[[#This Row],[Reference Number]],barang_keluar[],7,FALSE),""))</f>
        <v>Pack</v>
      </c>
      <c r="H970" t="str">
        <f>IF(tbl_transaction[[#This Row],[Type]]="Inbound",VLOOKUP(tbl_transaction[[#This Row],[Reference Number]],barang_masuk[],3,FALSE),IF(tbl_transaction[[#This Row],[Type]]="Outbound",VLOOKUP(tbl_transaction[[#This Row],[Reference Number]],barang_keluar[],3,FALSE),""))</f>
        <v>PT Supplier 23</v>
      </c>
      <c r="I970" t="str">
        <f>IF(D970='Kartu Stok'!$B$2,COUNTIF($D$3:D970,'Kartu Stok'!$B$2),"")</f>
        <v/>
      </c>
      <c r="L970"/>
    </row>
    <row r="971" spans="1:12" ht="14.5" x14ac:dyDescent="0.35">
      <c r="A971" s="2" t="s">
        <v>1448</v>
      </c>
      <c r="B971" s="5">
        <f>IF(LEFT(tbl_transaction[[#This Row],[Reference Number]],2)="GR",VLOOKUP(tbl_transaction[[#This Row],[Reference Number]],barang_masuk[],2,FALSE),IF(LEFT(tbl_transaction[[#This Row],[Reference Number]],2)="DO",VLOOKUP(tbl_transaction[[#This Row],[Reference Number]],barang_keluar[],2,FALSE),""))</f>
        <v>46184</v>
      </c>
      <c r="C971" t="str">
        <f t="shared" si="15"/>
        <v>Inbound</v>
      </c>
      <c r="D971" t="str">
        <f>IF(tbl_transaction[[#This Row],[Type]]="Inbound",VLOOKUP(tbl_transaction[[#This Row],[Reference Number]],barang_masuk[],4,FALSE),IF(tbl_transaction[[#This Row],[Type]]="Outbound",VLOOKUP(tbl_transaction[[#This Row],[Reference Number]],barang_keluar[],4,FALSE),""))</f>
        <v>DAR005</v>
      </c>
      <c r="E971" t="str">
        <f>IF(tbl_transaction[[#This Row],[Type]]="Inbound",VLOOKUP(tbl_transaction[[#This Row],[Reference Number]],barang_masuk[],5,FALSE),IF(tbl_transaction[[#This Row],[Type]]="Outbound",VLOOKUP(tbl_transaction[[#This Row],[Reference Number]],barang_keluar[],5,FALSE),""))</f>
        <v>Indomilk Dairy Variant 5</v>
      </c>
      <c r="F971">
        <f>IF(tbl_transaction[[#This Row],[Type]]="Inbound",VLOOKUP(tbl_transaction[[#This Row],[Reference Number]],barang_masuk[],6,FALSE),IF(tbl_transaction[[#This Row],[Type]]="Outbound",VLOOKUP(tbl_transaction[[#This Row],[Reference Number]],barang_keluar[],6,FALSE),""))</f>
        <v>100</v>
      </c>
      <c r="G971" t="str">
        <f>IF(tbl_transaction[[#This Row],[Type]]="Inbound",VLOOKUP(tbl_transaction[[#This Row],[Reference Number]],barang_masuk[],7,FALSE),IF(tbl_transaction[[#This Row],[Type]]="Outbound",VLOOKUP(tbl_transaction[[#This Row],[Reference Number]],barang_keluar[],7,FALSE),""))</f>
        <v>Box</v>
      </c>
      <c r="H971" t="str">
        <f>IF(tbl_transaction[[#This Row],[Type]]="Inbound",VLOOKUP(tbl_transaction[[#This Row],[Reference Number]],barang_masuk[],3,FALSE),IF(tbl_transaction[[#This Row],[Type]]="Outbound",VLOOKUP(tbl_transaction[[#This Row],[Reference Number]],barang_keluar[],3,FALSE),""))</f>
        <v>PT Supplier 10</v>
      </c>
      <c r="I971" t="str">
        <f>IF(D971='Kartu Stok'!$B$2,COUNTIF($D$3:D971,'Kartu Stok'!$B$2),"")</f>
        <v/>
      </c>
      <c r="L971"/>
    </row>
    <row r="972" spans="1:12" ht="14.5" x14ac:dyDescent="0.35">
      <c r="A972" s="2" t="s">
        <v>1449</v>
      </c>
      <c r="B972" s="5">
        <f>IF(LEFT(tbl_transaction[[#This Row],[Reference Number]],2)="GR",VLOOKUP(tbl_transaction[[#This Row],[Reference Number]],barang_masuk[],2,FALSE),IF(LEFT(tbl_transaction[[#This Row],[Reference Number]],2)="DO",VLOOKUP(tbl_transaction[[#This Row],[Reference Number]],barang_keluar[],2,FALSE),""))</f>
        <v>46049</v>
      </c>
      <c r="C972" t="str">
        <f t="shared" si="15"/>
        <v>Inbound</v>
      </c>
      <c r="D972" t="str">
        <f>IF(tbl_transaction[[#This Row],[Type]]="Inbound",VLOOKUP(tbl_transaction[[#This Row],[Reference Number]],barang_masuk[],4,FALSE),IF(tbl_transaction[[#This Row],[Type]]="Outbound",VLOOKUP(tbl_transaction[[#This Row],[Reference Number]],barang_keluar[],4,FALSE),""))</f>
        <v>SNK035</v>
      </c>
      <c r="E972" t="str">
        <f>IF(tbl_transaction[[#This Row],[Type]]="Inbound",VLOOKUP(tbl_transaction[[#This Row],[Reference Number]],barang_masuk[],5,FALSE),IF(tbl_transaction[[#This Row],[Type]]="Outbound",VLOOKUP(tbl_transaction[[#This Row],[Reference Number]],barang_keluar[],5,FALSE),""))</f>
        <v>Qtela Snack Variant 35</v>
      </c>
      <c r="F972">
        <f>IF(tbl_transaction[[#This Row],[Type]]="Inbound",VLOOKUP(tbl_transaction[[#This Row],[Reference Number]],barang_masuk[],6,FALSE),IF(tbl_transaction[[#This Row],[Type]]="Outbound",VLOOKUP(tbl_transaction[[#This Row],[Reference Number]],barang_keluar[],6,FALSE),""))</f>
        <v>30</v>
      </c>
      <c r="G972" t="str">
        <f>IF(tbl_transaction[[#This Row],[Type]]="Inbound",VLOOKUP(tbl_transaction[[#This Row],[Reference Number]],barang_masuk[],7,FALSE),IF(tbl_transaction[[#This Row],[Type]]="Outbound",VLOOKUP(tbl_transaction[[#This Row],[Reference Number]],barang_keluar[],7,FALSE),""))</f>
        <v>Pack</v>
      </c>
      <c r="H972" t="str">
        <f>IF(tbl_transaction[[#This Row],[Type]]="Inbound",VLOOKUP(tbl_transaction[[#This Row],[Reference Number]],barang_masuk[],3,FALSE),IF(tbl_transaction[[#This Row],[Type]]="Outbound",VLOOKUP(tbl_transaction[[#This Row],[Reference Number]],barang_keluar[],3,FALSE),""))</f>
        <v>PT Supplier 25</v>
      </c>
      <c r="I972" t="str">
        <f>IF(D972='Kartu Stok'!$B$2,COUNTIF($D$3:D972,'Kartu Stok'!$B$2),"")</f>
        <v/>
      </c>
      <c r="L972"/>
    </row>
    <row r="973" spans="1:12" ht="14.5" x14ac:dyDescent="0.35">
      <c r="A973" s="2" t="s">
        <v>1450</v>
      </c>
      <c r="B973" s="5">
        <f>IF(LEFT(tbl_transaction[[#This Row],[Reference Number]],2)="GR",VLOOKUP(tbl_transaction[[#This Row],[Reference Number]],barang_masuk[],2,FALSE),IF(LEFT(tbl_transaction[[#This Row],[Reference Number]],2)="DO",VLOOKUP(tbl_transaction[[#This Row],[Reference Number]],barang_keluar[],2,FALSE),""))</f>
        <v>46087</v>
      </c>
      <c r="C973" t="str">
        <f t="shared" si="15"/>
        <v>Inbound</v>
      </c>
      <c r="D973" t="str">
        <f>IF(tbl_transaction[[#This Row],[Type]]="Inbound",VLOOKUP(tbl_transaction[[#This Row],[Reference Number]],barang_masuk[],4,FALSE),IF(tbl_transaction[[#This Row],[Type]]="Outbound",VLOOKUP(tbl_transaction[[#This Row],[Reference Number]],barang_keluar[],4,FALSE),""))</f>
        <v>INS004</v>
      </c>
      <c r="E973" t="str">
        <f>IF(tbl_transaction[[#This Row],[Type]]="Inbound",VLOOKUP(tbl_transaction[[#This Row],[Reference Number]],barang_masuk[],5,FALSE),IF(tbl_transaction[[#This Row],[Type]]="Outbound",VLOOKUP(tbl_transaction[[#This Row],[Reference Number]],barang_keluar[],5,FALSE),""))</f>
        <v>Sarimi Instant Food Variant 4</v>
      </c>
      <c r="F973">
        <f>IF(tbl_transaction[[#This Row],[Type]]="Inbound",VLOOKUP(tbl_transaction[[#This Row],[Reference Number]],barang_masuk[],6,FALSE),IF(tbl_transaction[[#This Row],[Type]]="Outbound",VLOOKUP(tbl_transaction[[#This Row],[Reference Number]],barang_keluar[],6,FALSE),""))</f>
        <v>20</v>
      </c>
      <c r="G973" t="str">
        <f>IF(tbl_transaction[[#This Row],[Type]]="Inbound",VLOOKUP(tbl_transaction[[#This Row],[Reference Number]],barang_masuk[],7,FALSE),IF(tbl_transaction[[#This Row],[Type]]="Outbound",VLOOKUP(tbl_transaction[[#This Row],[Reference Number]],barang_keluar[],7,FALSE),""))</f>
        <v>Pack</v>
      </c>
      <c r="H973" t="str">
        <f>IF(tbl_transaction[[#This Row],[Type]]="Inbound",VLOOKUP(tbl_transaction[[#This Row],[Reference Number]],barang_masuk[],3,FALSE),IF(tbl_transaction[[#This Row],[Type]]="Outbound",VLOOKUP(tbl_transaction[[#This Row],[Reference Number]],barang_keluar[],3,FALSE),""))</f>
        <v>PT Supplier 27</v>
      </c>
      <c r="I973" t="str">
        <f>IF(D973='Kartu Stok'!$B$2,COUNTIF($D$3:D973,'Kartu Stok'!$B$2),"")</f>
        <v/>
      </c>
      <c r="L973"/>
    </row>
    <row r="974" spans="1:12" ht="14.5" x14ac:dyDescent="0.35">
      <c r="A974" s="2" t="s">
        <v>1451</v>
      </c>
      <c r="B974" s="5">
        <f>IF(LEFT(tbl_transaction[[#This Row],[Reference Number]],2)="GR",VLOOKUP(tbl_transaction[[#This Row],[Reference Number]],barang_masuk[],2,FALSE),IF(LEFT(tbl_transaction[[#This Row],[Reference Number]],2)="DO",VLOOKUP(tbl_transaction[[#This Row],[Reference Number]],barang_keluar[],2,FALSE),""))</f>
        <v>46092</v>
      </c>
      <c r="C974" t="str">
        <f t="shared" si="15"/>
        <v>Inbound</v>
      </c>
      <c r="D974" t="str">
        <f>IF(tbl_transaction[[#This Row],[Type]]="Inbound",VLOOKUP(tbl_transaction[[#This Row],[Reference Number]],barang_masuk[],4,FALSE),IF(tbl_transaction[[#This Row],[Type]]="Outbound",VLOOKUP(tbl_transaction[[#This Row],[Reference Number]],barang_keluar[],4,FALSE),""))</f>
        <v>SNK017</v>
      </c>
      <c r="E974" t="str">
        <f>IF(tbl_transaction[[#This Row],[Type]]="Inbound",VLOOKUP(tbl_transaction[[#This Row],[Reference Number]],barang_masuk[],5,FALSE),IF(tbl_transaction[[#This Row],[Type]]="Outbound",VLOOKUP(tbl_transaction[[#This Row],[Reference Number]],barang_keluar[],5,FALSE),""))</f>
        <v>Qtela Snack Variant 17</v>
      </c>
      <c r="F974">
        <f>IF(tbl_transaction[[#This Row],[Type]]="Inbound",VLOOKUP(tbl_transaction[[#This Row],[Reference Number]],barang_masuk[],6,FALSE),IF(tbl_transaction[[#This Row],[Type]]="Outbound",VLOOKUP(tbl_transaction[[#This Row],[Reference Number]],barang_keluar[],6,FALSE),""))</f>
        <v>20</v>
      </c>
      <c r="G974" t="str">
        <f>IF(tbl_transaction[[#This Row],[Type]]="Inbound",VLOOKUP(tbl_transaction[[#This Row],[Reference Number]],barang_masuk[],7,FALSE),IF(tbl_transaction[[#This Row],[Type]]="Outbound",VLOOKUP(tbl_transaction[[#This Row],[Reference Number]],barang_keluar[],7,FALSE),""))</f>
        <v>Pack</v>
      </c>
      <c r="H974" t="str">
        <f>IF(tbl_transaction[[#This Row],[Type]]="Inbound",VLOOKUP(tbl_transaction[[#This Row],[Reference Number]],barang_masuk[],3,FALSE),IF(tbl_transaction[[#This Row],[Type]]="Outbound",VLOOKUP(tbl_transaction[[#This Row],[Reference Number]],barang_keluar[],3,FALSE),""))</f>
        <v>PT Supplier 07</v>
      </c>
      <c r="I974" t="str">
        <f>IF(D974='Kartu Stok'!$B$2,COUNTIF($D$3:D974,'Kartu Stok'!$B$2),"")</f>
        <v/>
      </c>
      <c r="L974"/>
    </row>
    <row r="975" spans="1:12" ht="14.5" x14ac:dyDescent="0.35">
      <c r="A975" s="2" t="s">
        <v>1452</v>
      </c>
      <c r="B975" s="5">
        <f>IF(LEFT(tbl_transaction[[#This Row],[Reference Number]],2)="GR",VLOOKUP(tbl_transaction[[#This Row],[Reference Number]],barang_masuk[],2,FALSE),IF(LEFT(tbl_transaction[[#This Row],[Reference Number]],2)="DO",VLOOKUP(tbl_transaction[[#This Row],[Reference Number]],barang_keluar[],2,FALSE),""))</f>
        <v>46092</v>
      </c>
      <c r="C975" t="str">
        <f t="shared" si="15"/>
        <v>Inbound</v>
      </c>
      <c r="D975" t="str">
        <f>IF(tbl_transaction[[#This Row],[Type]]="Inbound",VLOOKUP(tbl_transaction[[#This Row],[Reference Number]],barang_masuk[],4,FALSE),IF(tbl_transaction[[#This Row],[Type]]="Outbound",VLOOKUP(tbl_transaction[[#This Row],[Reference Number]],barang_keluar[],4,FALSE),""))</f>
        <v>HOM020</v>
      </c>
      <c r="E975" t="str">
        <f>IF(tbl_transaction[[#This Row],[Type]]="Inbound",VLOOKUP(tbl_transaction[[#This Row],[Reference Number]],barang_masuk[],5,FALSE),IF(tbl_transaction[[#This Row],[Type]]="Outbound",VLOOKUP(tbl_transaction[[#This Row],[Reference Number]],barang_keluar[],5,FALSE),""))</f>
        <v>Sunlight Home Care Variant 20</v>
      </c>
      <c r="F975">
        <f>IF(tbl_transaction[[#This Row],[Type]]="Inbound",VLOOKUP(tbl_transaction[[#This Row],[Reference Number]],barang_masuk[],6,FALSE),IF(tbl_transaction[[#This Row],[Type]]="Outbound",VLOOKUP(tbl_transaction[[#This Row],[Reference Number]],barang_keluar[],6,FALSE),""))</f>
        <v>100</v>
      </c>
      <c r="G975" t="str">
        <f>IF(tbl_transaction[[#This Row],[Type]]="Inbound",VLOOKUP(tbl_transaction[[#This Row],[Reference Number]],barang_masuk[],7,FALSE),IF(tbl_transaction[[#This Row],[Type]]="Outbound",VLOOKUP(tbl_transaction[[#This Row],[Reference Number]],barang_keluar[],7,FALSE),""))</f>
        <v>Pack</v>
      </c>
      <c r="H975" t="str">
        <f>IF(tbl_transaction[[#This Row],[Type]]="Inbound",VLOOKUP(tbl_transaction[[#This Row],[Reference Number]],barang_masuk[],3,FALSE),IF(tbl_transaction[[#This Row],[Type]]="Outbound",VLOOKUP(tbl_transaction[[#This Row],[Reference Number]],barang_keluar[],3,FALSE),""))</f>
        <v>PT Supplier 04</v>
      </c>
      <c r="I975" t="str">
        <f>IF(D975='Kartu Stok'!$B$2,COUNTIF($D$3:D975,'Kartu Stok'!$B$2),"")</f>
        <v/>
      </c>
      <c r="L975"/>
    </row>
    <row r="976" spans="1:12" ht="14.5" x14ac:dyDescent="0.35">
      <c r="A976" s="2" t="s">
        <v>1453</v>
      </c>
      <c r="B976" s="5">
        <f>IF(LEFT(tbl_transaction[[#This Row],[Reference Number]],2)="GR",VLOOKUP(tbl_transaction[[#This Row],[Reference Number]],barang_masuk[],2,FALSE),IF(LEFT(tbl_transaction[[#This Row],[Reference Number]],2)="DO",VLOOKUP(tbl_transaction[[#This Row],[Reference Number]],barang_keluar[],2,FALSE),""))</f>
        <v>46071</v>
      </c>
      <c r="C976" t="str">
        <f t="shared" si="15"/>
        <v>Inbound</v>
      </c>
      <c r="D976" t="str">
        <f>IF(tbl_transaction[[#This Row],[Type]]="Inbound",VLOOKUP(tbl_transaction[[#This Row],[Reference Number]],barang_masuk[],4,FALSE),IF(tbl_transaction[[#This Row],[Type]]="Outbound",VLOOKUP(tbl_transaction[[#This Row],[Reference Number]],barang_keluar[],4,FALSE),""))</f>
        <v>PER029</v>
      </c>
      <c r="E976" t="str">
        <f>IF(tbl_transaction[[#This Row],[Type]]="Inbound",VLOOKUP(tbl_transaction[[#This Row],[Reference Number]],barang_masuk[],5,FALSE),IF(tbl_transaction[[#This Row],[Type]]="Outbound",VLOOKUP(tbl_transaction[[#This Row],[Reference Number]],barang_keluar[],5,FALSE),""))</f>
        <v>Sunsilk Personal Care Variant 29</v>
      </c>
      <c r="F976">
        <f>IF(tbl_transaction[[#This Row],[Type]]="Inbound",VLOOKUP(tbl_transaction[[#This Row],[Reference Number]],barang_masuk[],6,FALSE),IF(tbl_transaction[[#This Row],[Type]]="Outbound",VLOOKUP(tbl_transaction[[#This Row],[Reference Number]],barang_keluar[],6,FALSE),""))</f>
        <v>200</v>
      </c>
      <c r="G976" t="str">
        <f>IF(tbl_transaction[[#This Row],[Type]]="Inbound",VLOOKUP(tbl_transaction[[#This Row],[Reference Number]],barang_masuk[],7,FALSE),IF(tbl_transaction[[#This Row],[Type]]="Outbound",VLOOKUP(tbl_transaction[[#This Row],[Reference Number]],barang_keluar[],7,FALSE),""))</f>
        <v>Bottle</v>
      </c>
      <c r="H976" t="str">
        <f>IF(tbl_transaction[[#This Row],[Type]]="Inbound",VLOOKUP(tbl_transaction[[#This Row],[Reference Number]],barang_masuk[],3,FALSE),IF(tbl_transaction[[#This Row],[Type]]="Outbound",VLOOKUP(tbl_transaction[[#This Row],[Reference Number]],barang_keluar[],3,FALSE),""))</f>
        <v>PT Supplier 10</v>
      </c>
      <c r="I976" t="str">
        <f>IF(D976='Kartu Stok'!$B$2,COUNTIF($D$3:D976,'Kartu Stok'!$B$2),"")</f>
        <v/>
      </c>
      <c r="L976"/>
    </row>
    <row r="977" spans="1:12" ht="14.5" x14ac:dyDescent="0.35">
      <c r="A977" s="2" t="s">
        <v>1454</v>
      </c>
      <c r="B977" s="5">
        <f>IF(LEFT(tbl_transaction[[#This Row],[Reference Number]],2)="GR",VLOOKUP(tbl_transaction[[#This Row],[Reference Number]],barang_masuk[],2,FALSE),IF(LEFT(tbl_transaction[[#This Row],[Reference Number]],2)="DO",VLOOKUP(tbl_transaction[[#This Row],[Reference Number]],barang_keluar[],2,FALSE),""))</f>
        <v>46068</v>
      </c>
      <c r="C977" t="str">
        <f t="shared" si="15"/>
        <v>Inbound</v>
      </c>
      <c r="D977" t="str">
        <f>IF(tbl_transaction[[#This Row],[Type]]="Inbound",VLOOKUP(tbl_transaction[[#This Row],[Reference Number]],barang_masuk[],4,FALSE),IF(tbl_transaction[[#This Row],[Type]]="Outbound",VLOOKUP(tbl_transaction[[#This Row],[Reference Number]],barang_keluar[],4,FALSE),""))</f>
        <v>SNK007</v>
      </c>
      <c r="E977" t="str">
        <f>IF(tbl_transaction[[#This Row],[Type]]="Inbound",VLOOKUP(tbl_transaction[[#This Row],[Reference Number]],barang_masuk[],5,FALSE),IF(tbl_transaction[[#This Row],[Type]]="Outbound",VLOOKUP(tbl_transaction[[#This Row],[Reference Number]],barang_keluar[],5,FALSE),""))</f>
        <v>Chitato Snack Variant 7</v>
      </c>
      <c r="F977">
        <f>IF(tbl_transaction[[#This Row],[Type]]="Inbound",VLOOKUP(tbl_transaction[[#This Row],[Reference Number]],barang_masuk[],6,FALSE),IF(tbl_transaction[[#This Row],[Type]]="Outbound",VLOOKUP(tbl_transaction[[#This Row],[Reference Number]],barang_keluar[],6,FALSE),""))</f>
        <v>150</v>
      </c>
      <c r="G977" t="str">
        <f>IF(tbl_transaction[[#This Row],[Type]]="Inbound",VLOOKUP(tbl_transaction[[#This Row],[Reference Number]],barang_masuk[],7,FALSE),IF(tbl_transaction[[#This Row],[Type]]="Outbound",VLOOKUP(tbl_transaction[[#This Row],[Reference Number]],barang_keluar[],7,FALSE),""))</f>
        <v>Pack</v>
      </c>
      <c r="H977" t="str">
        <f>IF(tbl_transaction[[#This Row],[Type]]="Inbound",VLOOKUP(tbl_transaction[[#This Row],[Reference Number]],barang_masuk[],3,FALSE),IF(tbl_transaction[[#This Row],[Type]]="Outbound",VLOOKUP(tbl_transaction[[#This Row],[Reference Number]],barang_keluar[],3,FALSE),""))</f>
        <v>PT Supplier 22</v>
      </c>
      <c r="I977" t="str">
        <f>IF(D977='Kartu Stok'!$B$2,COUNTIF($D$3:D977,'Kartu Stok'!$B$2),"")</f>
        <v/>
      </c>
      <c r="L977"/>
    </row>
    <row r="978" spans="1:12" ht="14.5" x14ac:dyDescent="0.35">
      <c r="A978" s="2" t="s">
        <v>1455</v>
      </c>
      <c r="B978" s="5">
        <f>IF(LEFT(tbl_transaction[[#This Row],[Reference Number]],2)="GR",VLOOKUP(tbl_transaction[[#This Row],[Reference Number]],barang_masuk[],2,FALSE),IF(LEFT(tbl_transaction[[#This Row],[Reference Number]],2)="DO",VLOOKUP(tbl_transaction[[#This Row],[Reference Number]],barang_keluar[],2,FALSE),""))</f>
        <v>46123</v>
      </c>
      <c r="C978" t="str">
        <f t="shared" si="15"/>
        <v>Inbound</v>
      </c>
      <c r="D978" t="str">
        <f>IF(tbl_transaction[[#This Row],[Type]]="Inbound",VLOOKUP(tbl_transaction[[#This Row],[Reference Number]],barang_masuk[],4,FALSE),IF(tbl_transaction[[#This Row],[Type]]="Outbound",VLOOKUP(tbl_transaction[[#This Row],[Reference Number]],barang_keluar[],4,FALSE),""))</f>
        <v>PER005</v>
      </c>
      <c r="E978" t="str">
        <f>IF(tbl_transaction[[#This Row],[Type]]="Inbound",VLOOKUP(tbl_transaction[[#This Row],[Reference Number]],barang_masuk[],5,FALSE),IF(tbl_transaction[[#This Row],[Type]]="Outbound",VLOOKUP(tbl_transaction[[#This Row],[Reference Number]],barang_keluar[],5,FALSE),""))</f>
        <v>Pepsodent Personal Care Variant 5</v>
      </c>
      <c r="F978">
        <f>IF(tbl_transaction[[#This Row],[Type]]="Inbound",VLOOKUP(tbl_transaction[[#This Row],[Reference Number]],barang_masuk[],6,FALSE),IF(tbl_transaction[[#This Row],[Type]]="Outbound",VLOOKUP(tbl_transaction[[#This Row],[Reference Number]],barang_keluar[],6,FALSE),""))</f>
        <v>100</v>
      </c>
      <c r="G978" t="str">
        <f>IF(tbl_transaction[[#This Row],[Type]]="Inbound",VLOOKUP(tbl_transaction[[#This Row],[Reference Number]],barang_masuk[],7,FALSE),IF(tbl_transaction[[#This Row],[Type]]="Outbound",VLOOKUP(tbl_transaction[[#This Row],[Reference Number]],barang_keluar[],7,FALSE),""))</f>
        <v>Bottle</v>
      </c>
      <c r="H978" t="str">
        <f>IF(tbl_transaction[[#This Row],[Type]]="Inbound",VLOOKUP(tbl_transaction[[#This Row],[Reference Number]],barang_masuk[],3,FALSE),IF(tbl_transaction[[#This Row],[Type]]="Outbound",VLOOKUP(tbl_transaction[[#This Row],[Reference Number]],barang_keluar[],3,FALSE),""))</f>
        <v>PT Supplier 25</v>
      </c>
      <c r="I978" t="str">
        <f>IF(D978='Kartu Stok'!$B$2,COUNTIF($D$3:D978,'Kartu Stok'!$B$2),"")</f>
        <v/>
      </c>
      <c r="L978"/>
    </row>
    <row r="979" spans="1:12" ht="14.5" x14ac:dyDescent="0.35">
      <c r="A979" s="2" t="s">
        <v>1456</v>
      </c>
      <c r="B979" s="5">
        <f>IF(LEFT(tbl_transaction[[#This Row],[Reference Number]],2)="GR",VLOOKUP(tbl_transaction[[#This Row],[Reference Number]],barang_masuk[],2,FALSE),IF(LEFT(tbl_transaction[[#This Row],[Reference Number]],2)="DO",VLOOKUP(tbl_transaction[[#This Row],[Reference Number]],barang_keluar[],2,FALSE),""))</f>
        <v>46056</v>
      </c>
      <c r="C979" t="str">
        <f t="shared" si="15"/>
        <v>Inbound</v>
      </c>
      <c r="D979" t="str">
        <f>IF(tbl_transaction[[#This Row],[Type]]="Inbound",VLOOKUP(tbl_transaction[[#This Row],[Reference Number]],barang_masuk[],4,FALSE),IF(tbl_transaction[[#This Row],[Type]]="Outbound",VLOOKUP(tbl_transaction[[#This Row],[Reference Number]],barang_keluar[],4,FALSE),""))</f>
        <v>BEV013</v>
      </c>
      <c r="E979" t="str">
        <f>IF(tbl_transaction[[#This Row],[Type]]="Inbound",VLOOKUP(tbl_transaction[[#This Row],[Reference Number]],barang_masuk[],5,FALSE),IF(tbl_transaction[[#This Row],[Type]]="Outbound",VLOOKUP(tbl_transaction[[#This Row],[Reference Number]],barang_keluar[],5,FALSE),""))</f>
        <v>Sosro Beverage Variant 13</v>
      </c>
      <c r="F979">
        <f>IF(tbl_transaction[[#This Row],[Type]]="Inbound",VLOOKUP(tbl_transaction[[#This Row],[Reference Number]],barang_masuk[],6,FALSE),IF(tbl_transaction[[#This Row],[Type]]="Outbound",VLOOKUP(tbl_transaction[[#This Row],[Reference Number]],barang_keluar[],6,FALSE),""))</f>
        <v>80</v>
      </c>
      <c r="G979" t="str">
        <f>IF(tbl_transaction[[#This Row],[Type]]="Inbound",VLOOKUP(tbl_transaction[[#This Row],[Reference Number]],barang_masuk[],7,FALSE),IF(tbl_transaction[[#This Row],[Type]]="Outbound",VLOOKUP(tbl_transaction[[#This Row],[Reference Number]],barang_keluar[],7,FALSE),""))</f>
        <v>Bottle</v>
      </c>
      <c r="H979" t="str">
        <f>IF(tbl_transaction[[#This Row],[Type]]="Inbound",VLOOKUP(tbl_transaction[[#This Row],[Reference Number]],barang_masuk[],3,FALSE),IF(tbl_transaction[[#This Row],[Type]]="Outbound",VLOOKUP(tbl_transaction[[#This Row],[Reference Number]],barang_keluar[],3,FALSE),""))</f>
        <v>PT Supplier 22</v>
      </c>
      <c r="I979" t="str">
        <f>IF(D979='Kartu Stok'!$B$2,COUNTIF($D$3:D979,'Kartu Stok'!$B$2),"")</f>
        <v/>
      </c>
      <c r="L979"/>
    </row>
    <row r="980" spans="1:12" ht="14.5" x14ac:dyDescent="0.35">
      <c r="A980" s="2" t="s">
        <v>1457</v>
      </c>
      <c r="B980" s="5">
        <f>IF(LEFT(tbl_transaction[[#This Row],[Reference Number]],2)="GR",VLOOKUP(tbl_transaction[[#This Row],[Reference Number]],barang_masuk[],2,FALSE),IF(LEFT(tbl_transaction[[#This Row],[Reference Number]],2)="DO",VLOOKUP(tbl_transaction[[#This Row],[Reference Number]],barang_keluar[],2,FALSE),""))</f>
        <v>46165</v>
      </c>
      <c r="C980" t="str">
        <f t="shared" si="15"/>
        <v>Inbound</v>
      </c>
      <c r="D980" t="str">
        <f>IF(tbl_transaction[[#This Row],[Type]]="Inbound",VLOOKUP(tbl_transaction[[#This Row],[Reference Number]],barang_masuk[],4,FALSE),IF(tbl_transaction[[#This Row],[Type]]="Outbound",VLOOKUP(tbl_transaction[[#This Row],[Reference Number]],barang_keluar[],4,FALSE),""))</f>
        <v>DAR016</v>
      </c>
      <c r="E980" t="str">
        <f>IF(tbl_transaction[[#This Row],[Type]]="Inbound",VLOOKUP(tbl_transaction[[#This Row],[Reference Number]],barang_masuk[],5,FALSE),IF(tbl_transaction[[#This Row],[Type]]="Outbound",VLOOKUP(tbl_transaction[[#This Row],[Reference Number]],barang_keluar[],5,FALSE),""))</f>
        <v>Indomilk Dairy Variant 16</v>
      </c>
      <c r="F980">
        <f>IF(tbl_transaction[[#This Row],[Type]]="Inbound",VLOOKUP(tbl_transaction[[#This Row],[Reference Number]],barang_masuk[],6,FALSE),IF(tbl_transaction[[#This Row],[Type]]="Outbound",VLOOKUP(tbl_transaction[[#This Row],[Reference Number]],barang_keluar[],6,FALSE),""))</f>
        <v>30</v>
      </c>
      <c r="G980" t="str">
        <f>IF(tbl_transaction[[#This Row],[Type]]="Inbound",VLOOKUP(tbl_transaction[[#This Row],[Reference Number]],barang_masuk[],7,FALSE),IF(tbl_transaction[[#This Row],[Type]]="Outbound",VLOOKUP(tbl_transaction[[#This Row],[Reference Number]],barang_keluar[],7,FALSE),""))</f>
        <v>Box</v>
      </c>
      <c r="H980" t="str">
        <f>IF(tbl_transaction[[#This Row],[Type]]="Inbound",VLOOKUP(tbl_transaction[[#This Row],[Reference Number]],barang_masuk[],3,FALSE),IF(tbl_transaction[[#This Row],[Type]]="Outbound",VLOOKUP(tbl_transaction[[#This Row],[Reference Number]],barang_keluar[],3,FALSE),""))</f>
        <v>PT Supplier 18</v>
      </c>
      <c r="I980" t="str">
        <f>IF(D980='Kartu Stok'!$B$2,COUNTIF($D$3:D980,'Kartu Stok'!$B$2),"")</f>
        <v/>
      </c>
      <c r="L980"/>
    </row>
    <row r="981" spans="1:12" ht="14.5" x14ac:dyDescent="0.35">
      <c r="A981" s="2" t="s">
        <v>1458</v>
      </c>
      <c r="B981" s="5">
        <f>IF(LEFT(tbl_transaction[[#This Row],[Reference Number]],2)="GR",VLOOKUP(tbl_transaction[[#This Row],[Reference Number]],barang_masuk[],2,FALSE),IF(LEFT(tbl_transaction[[#This Row],[Reference Number]],2)="DO",VLOOKUP(tbl_transaction[[#This Row],[Reference Number]],barang_keluar[],2,FALSE),""))</f>
        <v>46164</v>
      </c>
      <c r="C981" t="str">
        <f t="shared" si="15"/>
        <v>Inbound</v>
      </c>
      <c r="D981" t="str">
        <f>IF(tbl_transaction[[#This Row],[Type]]="Inbound",VLOOKUP(tbl_transaction[[#This Row],[Reference Number]],barang_masuk[],4,FALSE),IF(tbl_transaction[[#This Row],[Type]]="Outbound",VLOOKUP(tbl_transaction[[#This Row],[Reference Number]],barang_keluar[],4,FALSE),""))</f>
        <v>PER023</v>
      </c>
      <c r="E981" t="str">
        <f>IF(tbl_transaction[[#This Row],[Type]]="Inbound",VLOOKUP(tbl_transaction[[#This Row],[Reference Number]],barang_masuk[],5,FALSE),IF(tbl_transaction[[#This Row],[Type]]="Outbound",VLOOKUP(tbl_transaction[[#This Row],[Reference Number]],barang_keluar[],5,FALSE),""))</f>
        <v>Lifebuoy Personal Care Variant 23</v>
      </c>
      <c r="F981">
        <f>IF(tbl_transaction[[#This Row],[Type]]="Inbound",VLOOKUP(tbl_transaction[[#This Row],[Reference Number]],barang_masuk[],6,FALSE),IF(tbl_transaction[[#This Row],[Type]]="Outbound",VLOOKUP(tbl_transaction[[#This Row],[Reference Number]],barang_keluar[],6,FALSE),""))</f>
        <v>60</v>
      </c>
      <c r="G981" t="str">
        <f>IF(tbl_transaction[[#This Row],[Type]]="Inbound",VLOOKUP(tbl_transaction[[#This Row],[Reference Number]],barang_masuk[],7,FALSE),IF(tbl_transaction[[#This Row],[Type]]="Outbound",VLOOKUP(tbl_transaction[[#This Row],[Reference Number]],barang_keluar[],7,FALSE),""))</f>
        <v>Bottle</v>
      </c>
      <c r="H981" t="str">
        <f>IF(tbl_transaction[[#This Row],[Type]]="Inbound",VLOOKUP(tbl_transaction[[#This Row],[Reference Number]],barang_masuk[],3,FALSE),IF(tbl_transaction[[#This Row],[Type]]="Outbound",VLOOKUP(tbl_transaction[[#This Row],[Reference Number]],barang_keluar[],3,FALSE),""))</f>
        <v>PT Supplier 21</v>
      </c>
      <c r="I981" t="str">
        <f>IF(D981='Kartu Stok'!$B$2,COUNTIF($D$3:D981,'Kartu Stok'!$B$2),"")</f>
        <v/>
      </c>
      <c r="L981"/>
    </row>
    <row r="982" spans="1:12" ht="14.5" x14ac:dyDescent="0.35">
      <c r="A982" s="2" t="s">
        <v>1459</v>
      </c>
      <c r="B982" s="5">
        <f>IF(LEFT(tbl_transaction[[#This Row],[Reference Number]],2)="GR",VLOOKUP(tbl_transaction[[#This Row],[Reference Number]],barang_masuk[],2,FALSE),IF(LEFT(tbl_transaction[[#This Row],[Reference Number]],2)="DO",VLOOKUP(tbl_transaction[[#This Row],[Reference Number]],barang_keluar[],2,FALSE),""))</f>
        <v>46134</v>
      </c>
      <c r="C982" t="str">
        <f t="shared" si="15"/>
        <v>Inbound</v>
      </c>
      <c r="D982" t="str">
        <f>IF(tbl_transaction[[#This Row],[Type]]="Inbound",VLOOKUP(tbl_transaction[[#This Row],[Reference Number]],barang_masuk[],4,FALSE),IF(tbl_transaction[[#This Row],[Type]]="Outbound",VLOOKUP(tbl_transaction[[#This Row],[Reference Number]],barang_keluar[],4,FALSE),""))</f>
        <v>BEV005</v>
      </c>
      <c r="E982" t="str">
        <f>IF(tbl_transaction[[#This Row],[Type]]="Inbound",VLOOKUP(tbl_transaction[[#This Row],[Reference Number]],barang_masuk[],5,FALSE),IF(tbl_transaction[[#This Row],[Type]]="Outbound",VLOOKUP(tbl_transaction[[#This Row],[Reference Number]],barang_keluar[],5,FALSE),""))</f>
        <v>Aqua Beverage Variant 5</v>
      </c>
      <c r="F982">
        <f>IF(tbl_transaction[[#This Row],[Type]]="Inbound",VLOOKUP(tbl_transaction[[#This Row],[Reference Number]],barang_masuk[],6,FALSE),IF(tbl_transaction[[#This Row],[Type]]="Outbound",VLOOKUP(tbl_transaction[[#This Row],[Reference Number]],barang_keluar[],6,FALSE),""))</f>
        <v>60</v>
      </c>
      <c r="G982" t="str">
        <f>IF(tbl_transaction[[#This Row],[Type]]="Inbound",VLOOKUP(tbl_transaction[[#This Row],[Reference Number]],barang_masuk[],7,FALSE),IF(tbl_transaction[[#This Row],[Type]]="Outbound",VLOOKUP(tbl_transaction[[#This Row],[Reference Number]],barang_keluar[],7,FALSE),""))</f>
        <v>Bottle</v>
      </c>
      <c r="H982" t="str">
        <f>IF(tbl_transaction[[#This Row],[Type]]="Inbound",VLOOKUP(tbl_transaction[[#This Row],[Reference Number]],barang_masuk[],3,FALSE),IF(tbl_transaction[[#This Row],[Type]]="Outbound",VLOOKUP(tbl_transaction[[#This Row],[Reference Number]],barang_keluar[],3,FALSE),""))</f>
        <v>PT Supplier 33</v>
      </c>
      <c r="I982" t="str">
        <f>IF(D982='Kartu Stok'!$B$2,COUNTIF($D$3:D982,'Kartu Stok'!$B$2),"")</f>
        <v/>
      </c>
      <c r="L982"/>
    </row>
    <row r="983" spans="1:12" ht="14.5" x14ac:dyDescent="0.35">
      <c r="A983" s="2" t="s">
        <v>1460</v>
      </c>
      <c r="B983" s="5">
        <f>IF(LEFT(tbl_transaction[[#This Row],[Reference Number]],2)="GR",VLOOKUP(tbl_transaction[[#This Row],[Reference Number]],barang_masuk[],2,FALSE),IF(LEFT(tbl_transaction[[#This Row],[Reference Number]],2)="DO",VLOOKUP(tbl_transaction[[#This Row],[Reference Number]],barang_keluar[],2,FALSE),""))</f>
        <v>46103</v>
      </c>
      <c r="C983" t="str">
        <f t="shared" si="15"/>
        <v>Inbound</v>
      </c>
      <c r="D983" t="str">
        <f>IF(tbl_transaction[[#This Row],[Type]]="Inbound",VLOOKUP(tbl_transaction[[#This Row],[Reference Number]],barang_masuk[],4,FALSE),IF(tbl_transaction[[#This Row],[Type]]="Outbound",VLOOKUP(tbl_transaction[[#This Row],[Reference Number]],barang_keluar[],4,FALSE),""))</f>
        <v>PER012</v>
      </c>
      <c r="E983" t="str">
        <f>IF(tbl_transaction[[#This Row],[Type]]="Inbound",VLOOKUP(tbl_transaction[[#This Row],[Reference Number]],barang_masuk[],5,FALSE),IF(tbl_transaction[[#This Row],[Type]]="Outbound",VLOOKUP(tbl_transaction[[#This Row],[Reference Number]],barang_keluar[],5,FALSE),""))</f>
        <v>Sunsilk Personal Care Variant 12</v>
      </c>
      <c r="F983">
        <f>IF(tbl_transaction[[#This Row],[Type]]="Inbound",VLOOKUP(tbl_transaction[[#This Row],[Reference Number]],barang_masuk[],6,FALSE),IF(tbl_transaction[[#This Row],[Type]]="Outbound",VLOOKUP(tbl_transaction[[#This Row],[Reference Number]],barang_keluar[],6,FALSE),""))</f>
        <v>80</v>
      </c>
      <c r="G983" t="str">
        <f>IF(tbl_transaction[[#This Row],[Type]]="Inbound",VLOOKUP(tbl_transaction[[#This Row],[Reference Number]],barang_masuk[],7,FALSE),IF(tbl_transaction[[#This Row],[Type]]="Outbound",VLOOKUP(tbl_transaction[[#This Row],[Reference Number]],barang_keluar[],7,FALSE),""))</f>
        <v>Bottle</v>
      </c>
      <c r="H983" t="str">
        <f>IF(tbl_transaction[[#This Row],[Type]]="Inbound",VLOOKUP(tbl_transaction[[#This Row],[Reference Number]],barang_masuk[],3,FALSE),IF(tbl_transaction[[#This Row],[Type]]="Outbound",VLOOKUP(tbl_transaction[[#This Row],[Reference Number]],barang_keluar[],3,FALSE),""))</f>
        <v>PT Supplier 09</v>
      </c>
      <c r="I983" t="str">
        <f>IF(D983='Kartu Stok'!$B$2,COUNTIF($D$3:D983,'Kartu Stok'!$B$2),"")</f>
        <v/>
      </c>
      <c r="L983"/>
    </row>
    <row r="984" spans="1:12" ht="14.5" x14ac:dyDescent="0.35">
      <c r="A984" s="2" t="s">
        <v>1461</v>
      </c>
      <c r="B984" s="5">
        <f>IF(LEFT(tbl_transaction[[#This Row],[Reference Number]],2)="GR",VLOOKUP(tbl_transaction[[#This Row],[Reference Number]],barang_masuk[],2,FALSE),IF(LEFT(tbl_transaction[[#This Row],[Reference Number]],2)="DO",VLOOKUP(tbl_transaction[[#This Row],[Reference Number]],barang_keluar[],2,FALSE),""))</f>
        <v>46067</v>
      </c>
      <c r="C984" t="str">
        <f t="shared" si="15"/>
        <v>Inbound</v>
      </c>
      <c r="D984" t="str">
        <f>IF(tbl_transaction[[#This Row],[Type]]="Inbound",VLOOKUP(tbl_transaction[[#This Row],[Reference Number]],barang_masuk[],4,FALSE),IF(tbl_transaction[[#This Row],[Type]]="Outbound",VLOOKUP(tbl_transaction[[#This Row],[Reference Number]],barang_keluar[],4,FALSE),""))</f>
        <v>BAB001</v>
      </c>
      <c r="E984" t="str">
        <f>IF(tbl_transaction[[#This Row],[Type]]="Inbound",VLOOKUP(tbl_transaction[[#This Row],[Reference Number]],barang_masuk[],5,FALSE),IF(tbl_transaction[[#This Row],[Type]]="Outbound",VLOOKUP(tbl_transaction[[#This Row],[Reference Number]],barang_keluar[],5,FALSE),""))</f>
        <v>MamyPoko Baby Care Variant 1</v>
      </c>
      <c r="F984">
        <f>IF(tbl_transaction[[#This Row],[Type]]="Inbound",VLOOKUP(tbl_transaction[[#This Row],[Reference Number]],barang_masuk[],6,FALSE),IF(tbl_transaction[[#This Row],[Type]]="Outbound",VLOOKUP(tbl_transaction[[#This Row],[Reference Number]],barang_keluar[],6,FALSE),""))</f>
        <v>50</v>
      </c>
      <c r="G984" t="str">
        <f>IF(tbl_transaction[[#This Row],[Type]]="Inbound",VLOOKUP(tbl_transaction[[#This Row],[Reference Number]],barang_masuk[],7,FALSE),IF(tbl_transaction[[#This Row],[Type]]="Outbound",VLOOKUP(tbl_transaction[[#This Row],[Reference Number]],barang_keluar[],7,FALSE),""))</f>
        <v>Pack</v>
      </c>
      <c r="H984" t="str">
        <f>IF(tbl_transaction[[#This Row],[Type]]="Inbound",VLOOKUP(tbl_transaction[[#This Row],[Reference Number]],barang_masuk[],3,FALSE),IF(tbl_transaction[[#This Row],[Type]]="Outbound",VLOOKUP(tbl_transaction[[#This Row],[Reference Number]],barang_keluar[],3,FALSE),""))</f>
        <v>PT Supplier 15</v>
      </c>
      <c r="I984" t="str">
        <f>IF(D984='Kartu Stok'!$B$2,COUNTIF($D$3:D984,'Kartu Stok'!$B$2),"")</f>
        <v/>
      </c>
      <c r="L984"/>
    </row>
    <row r="985" spans="1:12" ht="14.5" x14ac:dyDescent="0.35">
      <c r="A985" s="2" t="s">
        <v>1462</v>
      </c>
      <c r="B985" s="5">
        <f>IF(LEFT(tbl_transaction[[#This Row],[Reference Number]],2)="GR",VLOOKUP(tbl_transaction[[#This Row],[Reference Number]],barang_masuk[],2,FALSE),IF(LEFT(tbl_transaction[[#This Row],[Reference Number]],2)="DO",VLOOKUP(tbl_transaction[[#This Row],[Reference Number]],barang_keluar[],2,FALSE),""))</f>
        <v>46055</v>
      </c>
      <c r="C985" t="str">
        <f t="shared" si="15"/>
        <v>Inbound</v>
      </c>
      <c r="D985" t="str">
        <f>IF(tbl_transaction[[#This Row],[Type]]="Inbound",VLOOKUP(tbl_transaction[[#This Row],[Reference Number]],barang_masuk[],4,FALSE),IF(tbl_transaction[[#This Row],[Type]]="Outbound",VLOOKUP(tbl_transaction[[#This Row],[Reference Number]],barang_keluar[],4,FALSE),""))</f>
        <v>HOM030</v>
      </c>
      <c r="E985" t="str">
        <f>IF(tbl_transaction[[#This Row],[Type]]="Inbound",VLOOKUP(tbl_transaction[[#This Row],[Reference Number]],barang_masuk[],5,FALSE),IF(tbl_transaction[[#This Row],[Type]]="Outbound",VLOOKUP(tbl_transaction[[#This Row],[Reference Number]],barang_keluar[],5,FALSE),""))</f>
        <v>Molto Home Care Variant 30</v>
      </c>
      <c r="F985">
        <f>IF(tbl_transaction[[#This Row],[Type]]="Inbound",VLOOKUP(tbl_transaction[[#This Row],[Reference Number]],barang_masuk[],6,FALSE),IF(tbl_transaction[[#This Row],[Type]]="Outbound",VLOOKUP(tbl_transaction[[#This Row],[Reference Number]],barang_keluar[],6,FALSE),""))</f>
        <v>30</v>
      </c>
      <c r="G985" t="str">
        <f>IF(tbl_transaction[[#This Row],[Type]]="Inbound",VLOOKUP(tbl_transaction[[#This Row],[Reference Number]],barang_masuk[],7,FALSE),IF(tbl_transaction[[#This Row],[Type]]="Outbound",VLOOKUP(tbl_transaction[[#This Row],[Reference Number]],barang_keluar[],7,FALSE),""))</f>
        <v>Pack</v>
      </c>
      <c r="H985" t="str">
        <f>IF(tbl_transaction[[#This Row],[Type]]="Inbound",VLOOKUP(tbl_transaction[[#This Row],[Reference Number]],barang_masuk[],3,FALSE),IF(tbl_transaction[[#This Row],[Type]]="Outbound",VLOOKUP(tbl_transaction[[#This Row],[Reference Number]],barang_keluar[],3,FALSE),""))</f>
        <v>PT Supplier 29</v>
      </c>
      <c r="I985" t="str">
        <f>IF(D985='Kartu Stok'!$B$2,COUNTIF($D$3:D985,'Kartu Stok'!$B$2),"")</f>
        <v/>
      </c>
      <c r="L985"/>
    </row>
    <row r="986" spans="1:12" ht="14.5" x14ac:dyDescent="0.35">
      <c r="A986" s="2" t="s">
        <v>1463</v>
      </c>
      <c r="B986" s="5">
        <f>IF(LEFT(tbl_transaction[[#This Row],[Reference Number]],2)="GR",VLOOKUP(tbl_transaction[[#This Row],[Reference Number]],barang_masuk[],2,FALSE),IF(LEFT(tbl_transaction[[#This Row],[Reference Number]],2)="DO",VLOOKUP(tbl_transaction[[#This Row],[Reference Number]],barang_keluar[],2,FALSE),""))</f>
        <v>46147</v>
      </c>
      <c r="C986" t="str">
        <f t="shared" si="15"/>
        <v>Inbound</v>
      </c>
      <c r="D986" t="str">
        <f>IF(tbl_transaction[[#This Row],[Type]]="Inbound",VLOOKUP(tbl_transaction[[#This Row],[Reference Number]],barang_masuk[],4,FALSE),IF(tbl_transaction[[#This Row],[Type]]="Outbound",VLOOKUP(tbl_transaction[[#This Row],[Reference Number]],barang_keluar[],4,FALSE),""))</f>
        <v>DAR020</v>
      </c>
      <c r="E986" t="str">
        <f>IF(tbl_transaction[[#This Row],[Type]]="Inbound",VLOOKUP(tbl_transaction[[#This Row],[Reference Number]],barang_masuk[],5,FALSE),IF(tbl_transaction[[#This Row],[Type]]="Outbound",VLOOKUP(tbl_transaction[[#This Row],[Reference Number]],barang_keluar[],5,FALSE),""))</f>
        <v>Ultra Milk Dairy Variant 20</v>
      </c>
      <c r="F986">
        <f>IF(tbl_transaction[[#This Row],[Type]]="Inbound",VLOOKUP(tbl_transaction[[#This Row],[Reference Number]],barang_masuk[],6,FALSE),IF(tbl_transaction[[#This Row],[Type]]="Outbound",VLOOKUP(tbl_transaction[[#This Row],[Reference Number]],barang_keluar[],6,FALSE),""))</f>
        <v>80</v>
      </c>
      <c r="G986" t="str">
        <f>IF(tbl_transaction[[#This Row],[Type]]="Inbound",VLOOKUP(tbl_transaction[[#This Row],[Reference Number]],barang_masuk[],7,FALSE),IF(tbl_transaction[[#This Row],[Type]]="Outbound",VLOOKUP(tbl_transaction[[#This Row],[Reference Number]],barang_keluar[],7,FALSE),""))</f>
        <v>Box</v>
      </c>
      <c r="H986" t="str">
        <f>IF(tbl_transaction[[#This Row],[Type]]="Inbound",VLOOKUP(tbl_transaction[[#This Row],[Reference Number]],barang_masuk[],3,FALSE),IF(tbl_transaction[[#This Row],[Type]]="Outbound",VLOOKUP(tbl_transaction[[#This Row],[Reference Number]],barang_keluar[],3,FALSE),""))</f>
        <v>PT Supplier 14</v>
      </c>
      <c r="I986" t="str">
        <f>IF(D986='Kartu Stok'!$B$2,COUNTIF($D$3:D986,'Kartu Stok'!$B$2),"")</f>
        <v/>
      </c>
      <c r="L986"/>
    </row>
    <row r="987" spans="1:12" ht="14.5" x14ac:dyDescent="0.35">
      <c r="A987" s="2" t="s">
        <v>1464</v>
      </c>
      <c r="B987" s="5">
        <f>IF(LEFT(tbl_transaction[[#This Row],[Reference Number]],2)="GR",VLOOKUP(tbl_transaction[[#This Row],[Reference Number]],barang_masuk[],2,FALSE),IF(LEFT(tbl_transaction[[#This Row],[Reference Number]],2)="DO",VLOOKUP(tbl_transaction[[#This Row],[Reference Number]],barang_keluar[],2,FALSE),""))</f>
        <v>46188</v>
      </c>
      <c r="C987" t="str">
        <f t="shared" si="15"/>
        <v>Inbound</v>
      </c>
      <c r="D987" t="str">
        <f>IF(tbl_transaction[[#This Row],[Type]]="Inbound",VLOOKUP(tbl_transaction[[#This Row],[Reference Number]],barang_masuk[],4,FALSE),IF(tbl_transaction[[#This Row],[Type]]="Outbound",VLOOKUP(tbl_transaction[[#This Row],[Reference Number]],barang_keluar[],4,FALSE),""))</f>
        <v>BEV013</v>
      </c>
      <c r="E987" t="str">
        <f>IF(tbl_transaction[[#This Row],[Type]]="Inbound",VLOOKUP(tbl_transaction[[#This Row],[Reference Number]],barang_masuk[],5,FALSE),IF(tbl_transaction[[#This Row],[Type]]="Outbound",VLOOKUP(tbl_transaction[[#This Row],[Reference Number]],barang_keluar[],5,FALSE),""))</f>
        <v>Sosro Beverage Variant 13</v>
      </c>
      <c r="F987">
        <f>IF(tbl_transaction[[#This Row],[Type]]="Inbound",VLOOKUP(tbl_transaction[[#This Row],[Reference Number]],barang_masuk[],6,FALSE),IF(tbl_transaction[[#This Row],[Type]]="Outbound",VLOOKUP(tbl_transaction[[#This Row],[Reference Number]],barang_keluar[],6,FALSE),""))</f>
        <v>50</v>
      </c>
      <c r="G987" t="str">
        <f>IF(tbl_transaction[[#This Row],[Type]]="Inbound",VLOOKUP(tbl_transaction[[#This Row],[Reference Number]],barang_masuk[],7,FALSE),IF(tbl_transaction[[#This Row],[Type]]="Outbound",VLOOKUP(tbl_transaction[[#This Row],[Reference Number]],barang_keluar[],7,FALSE),""))</f>
        <v>Bottle</v>
      </c>
      <c r="H987" t="str">
        <f>IF(tbl_transaction[[#This Row],[Type]]="Inbound",VLOOKUP(tbl_transaction[[#This Row],[Reference Number]],barang_masuk[],3,FALSE),IF(tbl_transaction[[#This Row],[Type]]="Outbound",VLOOKUP(tbl_transaction[[#This Row],[Reference Number]],barang_keluar[],3,FALSE),""))</f>
        <v>PT Supplier 22</v>
      </c>
      <c r="I987" t="str">
        <f>IF(D987='Kartu Stok'!$B$2,COUNTIF($D$3:D987,'Kartu Stok'!$B$2),"")</f>
        <v/>
      </c>
      <c r="L987"/>
    </row>
    <row r="988" spans="1:12" ht="14.5" x14ac:dyDescent="0.35">
      <c r="A988" s="2" t="s">
        <v>1465</v>
      </c>
      <c r="B988" s="5">
        <f>IF(LEFT(tbl_transaction[[#This Row],[Reference Number]],2)="GR",VLOOKUP(tbl_transaction[[#This Row],[Reference Number]],barang_masuk[],2,FALSE),IF(LEFT(tbl_transaction[[#This Row],[Reference Number]],2)="DO",VLOOKUP(tbl_transaction[[#This Row],[Reference Number]],barang_keluar[],2,FALSE),""))</f>
        <v>46171</v>
      </c>
      <c r="C988" t="str">
        <f t="shared" si="15"/>
        <v>Inbound</v>
      </c>
      <c r="D988" t="str">
        <f>IF(tbl_transaction[[#This Row],[Type]]="Inbound",VLOOKUP(tbl_transaction[[#This Row],[Reference Number]],barang_masuk[],4,FALSE),IF(tbl_transaction[[#This Row],[Type]]="Outbound",VLOOKUP(tbl_transaction[[#This Row],[Reference Number]],barang_keluar[],4,FALSE),""))</f>
        <v>HOM011</v>
      </c>
      <c r="E988" t="str">
        <f>IF(tbl_transaction[[#This Row],[Type]]="Inbound",VLOOKUP(tbl_transaction[[#This Row],[Reference Number]],barang_masuk[],5,FALSE),IF(tbl_transaction[[#This Row],[Type]]="Outbound",VLOOKUP(tbl_transaction[[#This Row],[Reference Number]],barang_keluar[],5,FALSE),""))</f>
        <v>Sunlight Home Care Variant 11</v>
      </c>
      <c r="F988">
        <f>IF(tbl_transaction[[#This Row],[Type]]="Inbound",VLOOKUP(tbl_transaction[[#This Row],[Reference Number]],barang_masuk[],6,FALSE),IF(tbl_transaction[[#This Row],[Type]]="Outbound",VLOOKUP(tbl_transaction[[#This Row],[Reference Number]],barang_keluar[],6,FALSE),""))</f>
        <v>150</v>
      </c>
      <c r="G988" t="str">
        <f>IF(tbl_transaction[[#This Row],[Type]]="Inbound",VLOOKUP(tbl_transaction[[#This Row],[Reference Number]],barang_masuk[],7,FALSE),IF(tbl_transaction[[#This Row],[Type]]="Outbound",VLOOKUP(tbl_transaction[[#This Row],[Reference Number]],barang_keluar[],7,FALSE),""))</f>
        <v>Pack</v>
      </c>
      <c r="H988" t="str">
        <f>IF(tbl_transaction[[#This Row],[Type]]="Inbound",VLOOKUP(tbl_transaction[[#This Row],[Reference Number]],barang_masuk[],3,FALSE),IF(tbl_transaction[[#This Row],[Type]]="Outbound",VLOOKUP(tbl_transaction[[#This Row],[Reference Number]],barang_keluar[],3,FALSE),""))</f>
        <v>PT Supplier 28</v>
      </c>
      <c r="I988" t="str">
        <f>IF(D988='Kartu Stok'!$B$2,COUNTIF($D$3:D988,'Kartu Stok'!$B$2),"")</f>
        <v/>
      </c>
      <c r="L988"/>
    </row>
    <row r="989" spans="1:12" ht="14.5" x14ac:dyDescent="0.35">
      <c r="A989" s="2" t="s">
        <v>1466</v>
      </c>
      <c r="B989" s="5">
        <f>IF(LEFT(tbl_transaction[[#This Row],[Reference Number]],2)="GR",VLOOKUP(tbl_transaction[[#This Row],[Reference Number]],barang_masuk[],2,FALSE),IF(LEFT(tbl_transaction[[#This Row],[Reference Number]],2)="DO",VLOOKUP(tbl_transaction[[#This Row],[Reference Number]],barang_keluar[],2,FALSE),""))</f>
        <v>46158</v>
      </c>
      <c r="C989" t="str">
        <f t="shared" si="15"/>
        <v>Inbound</v>
      </c>
      <c r="D989" t="str">
        <f>IF(tbl_transaction[[#This Row],[Type]]="Inbound",VLOOKUP(tbl_transaction[[#This Row],[Reference Number]],barang_masuk[],4,FALSE),IF(tbl_transaction[[#This Row],[Type]]="Outbound",VLOOKUP(tbl_transaction[[#This Row],[Reference Number]],barang_keluar[],4,FALSE),""))</f>
        <v>HOM027</v>
      </c>
      <c r="E989" t="str">
        <f>IF(tbl_transaction[[#This Row],[Type]]="Inbound",VLOOKUP(tbl_transaction[[#This Row],[Reference Number]],barang_masuk[],5,FALSE),IF(tbl_transaction[[#This Row],[Type]]="Outbound",VLOOKUP(tbl_transaction[[#This Row],[Reference Number]],barang_keluar[],5,FALSE),""))</f>
        <v>Molto Home Care Variant 27</v>
      </c>
      <c r="F989">
        <f>IF(tbl_transaction[[#This Row],[Type]]="Inbound",VLOOKUP(tbl_transaction[[#This Row],[Reference Number]],barang_masuk[],6,FALSE),IF(tbl_transaction[[#This Row],[Type]]="Outbound",VLOOKUP(tbl_transaction[[#This Row],[Reference Number]],barang_keluar[],6,FALSE),""))</f>
        <v>60</v>
      </c>
      <c r="G989" t="str">
        <f>IF(tbl_transaction[[#This Row],[Type]]="Inbound",VLOOKUP(tbl_transaction[[#This Row],[Reference Number]],barang_masuk[],7,FALSE),IF(tbl_transaction[[#This Row],[Type]]="Outbound",VLOOKUP(tbl_transaction[[#This Row],[Reference Number]],barang_keluar[],7,FALSE),""))</f>
        <v>Pack</v>
      </c>
      <c r="H989" t="str">
        <f>IF(tbl_transaction[[#This Row],[Type]]="Inbound",VLOOKUP(tbl_transaction[[#This Row],[Reference Number]],barang_masuk[],3,FALSE),IF(tbl_transaction[[#This Row],[Type]]="Outbound",VLOOKUP(tbl_transaction[[#This Row],[Reference Number]],barang_keluar[],3,FALSE),""))</f>
        <v>PT Supplier 02</v>
      </c>
      <c r="I989" t="str">
        <f>IF(D989='Kartu Stok'!$B$2,COUNTIF($D$3:D989,'Kartu Stok'!$B$2),"")</f>
        <v/>
      </c>
      <c r="L989"/>
    </row>
    <row r="990" spans="1:12" ht="14.5" x14ac:dyDescent="0.35">
      <c r="A990" s="2" t="s">
        <v>1467</v>
      </c>
      <c r="B990" s="5">
        <f>IF(LEFT(tbl_transaction[[#This Row],[Reference Number]],2)="GR",VLOOKUP(tbl_transaction[[#This Row],[Reference Number]],barang_masuk[],2,FALSE),IF(LEFT(tbl_transaction[[#This Row],[Reference Number]],2)="DO",VLOOKUP(tbl_transaction[[#This Row],[Reference Number]],barang_keluar[],2,FALSE),""))</f>
        <v>46132</v>
      </c>
      <c r="C990" t="str">
        <f t="shared" si="15"/>
        <v>Inbound</v>
      </c>
      <c r="D990" t="str">
        <f>IF(tbl_transaction[[#This Row],[Type]]="Inbound",VLOOKUP(tbl_transaction[[#This Row],[Reference Number]],barang_masuk[],4,FALSE),IF(tbl_transaction[[#This Row],[Type]]="Outbound",VLOOKUP(tbl_transaction[[#This Row],[Reference Number]],barang_keluar[],4,FALSE),""))</f>
        <v>SNK021</v>
      </c>
      <c r="E990" t="str">
        <f>IF(tbl_transaction[[#This Row],[Type]]="Inbound",VLOOKUP(tbl_transaction[[#This Row],[Reference Number]],barang_masuk[],5,FALSE),IF(tbl_transaction[[#This Row],[Type]]="Outbound",VLOOKUP(tbl_transaction[[#This Row],[Reference Number]],barang_keluar[],5,FALSE),""))</f>
        <v>Qtela Snack Variant 21</v>
      </c>
      <c r="F990">
        <f>IF(tbl_transaction[[#This Row],[Type]]="Inbound",VLOOKUP(tbl_transaction[[#This Row],[Reference Number]],barang_masuk[],6,FALSE),IF(tbl_transaction[[#This Row],[Type]]="Outbound",VLOOKUP(tbl_transaction[[#This Row],[Reference Number]],barang_keluar[],6,FALSE),""))</f>
        <v>50</v>
      </c>
      <c r="G990" t="str">
        <f>IF(tbl_transaction[[#This Row],[Type]]="Inbound",VLOOKUP(tbl_transaction[[#This Row],[Reference Number]],barang_masuk[],7,FALSE),IF(tbl_transaction[[#This Row],[Type]]="Outbound",VLOOKUP(tbl_transaction[[#This Row],[Reference Number]],barang_keluar[],7,FALSE),""))</f>
        <v>Pack</v>
      </c>
      <c r="H990" t="str">
        <f>IF(tbl_transaction[[#This Row],[Type]]="Inbound",VLOOKUP(tbl_transaction[[#This Row],[Reference Number]],barang_masuk[],3,FALSE),IF(tbl_transaction[[#This Row],[Type]]="Outbound",VLOOKUP(tbl_transaction[[#This Row],[Reference Number]],barang_keluar[],3,FALSE),""))</f>
        <v>PT Supplier 27</v>
      </c>
      <c r="I990" t="str">
        <f>IF(D990='Kartu Stok'!$B$2,COUNTIF($D$3:D990,'Kartu Stok'!$B$2),"")</f>
        <v/>
      </c>
      <c r="L990"/>
    </row>
    <row r="991" spans="1:12" ht="14.5" x14ac:dyDescent="0.35">
      <c r="A991" s="2" t="s">
        <v>1468</v>
      </c>
      <c r="B991" s="5">
        <f>IF(LEFT(tbl_transaction[[#This Row],[Reference Number]],2)="GR",VLOOKUP(tbl_transaction[[#This Row],[Reference Number]],barang_masuk[],2,FALSE),IF(LEFT(tbl_transaction[[#This Row],[Reference Number]],2)="DO",VLOOKUP(tbl_transaction[[#This Row],[Reference Number]],barang_keluar[],2,FALSE),""))</f>
        <v>46130</v>
      </c>
      <c r="C991" t="str">
        <f t="shared" si="15"/>
        <v>Inbound</v>
      </c>
      <c r="D991" t="str">
        <f>IF(tbl_transaction[[#This Row],[Type]]="Inbound",VLOOKUP(tbl_transaction[[#This Row],[Reference Number]],barang_masuk[],4,FALSE),IF(tbl_transaction[[#This Row],[Type]]="Outbound",VLOOKUP(tbl_transaction[[#This Row],[Reference Number]],barang_keluar[],4,FALSE),""))</f>
        <v>BEV001</v>
      </c>
      <c r="E991" t="str">
        <f>IF(tbl_transaction[[#This Row],[Type]]="Inbound",VLOOKUP(tbl_transaction[[#This Row],[Reference Number]],barang_masuk[],5,FALSE),IF(tbl_transaction[[#This Row],[Type]]="Outbound",VLOOKUP(tbl_transaction[[#This Row],[Reference Number]],barang_keluar[],5,FALSE),""))</f>
        <v>Coca Cola Beverage Variant 1</v>
      </c>
      <c r="F991">
        <f>IF(tbl_transaction[[#This Row],[Type]]="Inbound",VLOOKUP(tbl_transaction[[#This Row],[Reference Number]],barang_masuk[],6,FALSE),IF(tbl_transaction[[#This Row],[Type]]="Outbound",VLOOKUP(tbl_transaction[[#This Row],[Reference Number]],barang_keluar[],6,FALSE),""))</f>
        <v>20</v>
      </c>
      <c r="G991" t="str">
        <f>IF(tbl_transaction[[#This Row],[Type]]="Inbound",VLOOKUP(tbl_transaction[[#This Row],[Reference Number]],barang_masuk[],7,FALSE),IF(tbl_transaction[[#This Row],[Type]]="Outbound",VLOOKUP(tbl_transaction[[#This Row],[Reference Number]],barang_keluar[],7,FALSE),""))</f>
        <v>Bottle</v>
      </c>
      <c r="H991" t="str">
        <f>IF(tbl_transaction[[#This Row],[Type]]="Inbound",VLOOKUP(tbl_transaction[[#This Row],[Reference Number]],barang_masuk[],3,FALSE),IF(tbl_transaction[[#This Row],[Type]]="Outbound",VLOOKUP(tbl_transaction[[#This Row],[Reference Number]],barang_keluar[],3,FALSE),""))</f>
        <v>PT Supplier 26</v>
      </c>
      <c r="I991" t="str">
        <f>IF(D991='Kartu Stok'!$B$2,COUNTIF($D$3:D991,'Kartu Stok'!$B$2),"")</f>
        <v/>
      </c>
      <c r="L991"/>
    </row>
    <row r="992" spans="1:12" ht="14.5" x14ac:dyDescent="0.35">
      <c r="A992" s="2" t="s">
        <v>1469</v>
      </c>
      <c r="B992" s="5">
        <f>IF(LEFT(tbl_transaction[[#This Row],[Reference Number]],2)="GR",VLOOKUP(tbl_transaction[[#This Row],[Reference Number]],barang_masuk[],2,FALSE),IF(LEFT(tbl_transaction[[#This Row],[Reference Number]],2)="DO",VLOOKUP(tbl_transaction[[#This Row],[Reference Number]],barang_keluar[],2,FALSE),""))</f>
        <v>46126</v>
      </c>
      <c r="C992" t="str">
        <f t="shared" si="15"/>
        <v>Inbound</v>
      </c>
      <c r="D992" t="str">
        <f>IF(tbl_transaction[[#This Row],[Type]]="Inbound",VLOOKUP(tbl_transaction[[#This Row],[Reference Number]],barang_masuk[],4,FALSE),IF(tbl_transaction[[#This Row],[Type]]="Outbound",VLOOKUP(tbl_transaction[[#This Row],[Reference Number]],barang_keluar[],4,FALSE),""))</f>
        <v>SNK031</v>
      </c>
      <c r="E992" t="str">
        <f>IF(tbl_transaction[[#This Row],[Type]]="Inbound",VLOOKUP(tbl_transaction[[#This Row],[Reference Number]],barang_masuk[],5,FALSE),IF(tbl_transaction[[#This Row],[Type]]="Outbound",VLOOKUP(tbl_transaction[[#This Row],[Reference Number]],barang_keluar[],5,FALSE),""))</f>
        <v>Taro Snack Variant 31</v>
      </c>
      <c r="F992">
        <f>IF(tbl_transaction[[#This Row],[Type]]="Inbound",VLOOKUP(tbl_transaction[[#This Row],[Reference Number]],barang_masuk[],6,FALSE),IF(tbl_transaction[[#This Row],[Type]]="Outbound",VLOOKUP(tbl_transaction[[#This Row],[Reference Number]],barang_keluar[],6,FALSE),""))</f>
        <v>200</v>
      </c>
      <c r="G992" t="str">
        <f>IF(tbl_transaction[[#This Row],[Type]]="Inbound",VLOOKUP(tbl_transaction[[#This Row],[Reference Number]],barang_masuk[],7,FALSE),IF(tbl_transaction[[#This Row],[Type]]="Outbound",VLOOKUP(tbl_transaction[[#This Row],[Reference Number]],barang_keluar[],7,FALSE),""))</f>
        <v>Pack</v>
      </c>
      <c r="H992" t="str">
        <f>IF(tbl_transaction[[#This Row],[Type]]="Inbound",VLOOKUP(tbl_transaction[[#This Row],[Reference Number]],barang_masuk[],3,FALSE),IF(tbl_transaction[[#This Row],[Type]]="Outbound",VLOOKUP(tbl_transaction[[#This Row],[Reference Number]],barang_keluar[],3,FALSE),""))</f>
        <v>PT Supplier 17</v>
      </c>
      <c r="I992" t="str">
        <f>IF(D992='Kartu Stok'!$B$2,COUNTIF($D$3:D992,'Kartu Stok'!$B$2),"")</f>
        <v/>
      </c>
      <c r="L992"/>
    </row>
    <row r="993" spans="1:12" ht="14.5" x14ac:dyDescent="0.35">
      <c r="A993" s="2" t="s">
        <v>1470</v>
      </c>
      <c r="B993" s="5">
        <f>IF(LEFT(tbl_transaction[[#This Row],[Reference Number]],2)="GR",VLOOKUP(tbl_transaction[[#This Row],[Reference Number]],barang_masuk[],2,FALSE),IF(LEFT(tbl_transaction[[#This Row],[Reference Number]],2)="DO",VLOOKUP(tbl_transaction[[#This Row],[Reference Number]],barang_keluar[],2,FALSE),""))</f>
        <v>46089</v>
      </c>
      <c r="C993" t="str">
        <f t="shared" si="15"/>
        <v>Inbound</v>
      </c>
      <c r="D993" t="str">
        <f>IF(tbl_transaction[[#This Row],[Type]]="Inbound",VLOOKUP(tbl_transaction[[#This Row],[Reference Number]],barang_masuk[],4,FALSE),IF(tbl_transaction[[#This Row],[Type]]="Outbound",VLOOKUP(tbl_transaction[[#This Row],[Reference Number]],barang_keluar[],4,FALSE),""))</f>
        <v>SNK031</v>
      </c>
      <c r="E993" t="str">
        <f>IF(tbl_transaction[[#This Row],[Type]]="Inbound",VLOOKUP(tbl_transaction[[#This Row],[Reference Number]],barang_masuk[],5,FALSE),IF(tbl_transaction[[#This Row],[Type]]="Outbound",VLOOKUP(tbl_transaction[[#This Row],[Reference Number]],barang_keluar[],5,FALSE),""))</f>
        <v>Taro Snack Variant 31</v>
      </c>
      <c r="F993">
        <f>IF(tbl_transaction[[#This Row],[Type]]="Inbound",VLOOKUP(tbl_transaction[[#This Row],[Reference Number]],barang_masuk[],6,FALSE),IF(tbl_transaction[[#This Row],[Type]]="Outbound",VLOOKUP(tbl_transaction[[#This Row],[Reference Number]],barang_keluar[],6,FALSE),""))</f>
        <v>120</v>
      </c>
      <c r="G993" t="str">
        <f>IF(tbl_transaction[[#This Row],[Type]]="Inbound",VLOOKUP(tbl_transaction[[#This Row],[Reference Number]],barang_masuk[],7,FALSE),IF(tbl_transaction[[#This Row],[Type]]="Outbound",VLOOKUP(tbl_transaction[[#This Row],[Reference Number]],barang_keluar[],7,FALSE),""))</f>
        <v>Pack</v>
      </c>
      <c r="H993" t="str">
        <f>IF(tbl_transaction[[#This Row],[Type]]="Inbound",VLOOKUP(tbl_transaction[[#This Row],[Reference Number]],barang_masuk[],3,FALSE),IF(tbl_transaction[[#This Row],[Type]]="Outbound",VLOOKUP(tbl_transaction[[#This Row],[Reference Number]],barang_keluar[],3,FALSE),""))</f>
        <v>PT Supplier 17</v>
      </c>
      <c r="I993" t="str">
        <f>IF(D993='Kartu Stok'!$B$2,COUNTIF($D$3:D993,'Kartu Stok'!$B$2),"")</f>
        <v/>
      </c>
      <c r="L993"/>
    </row>
    <row r="994" spans="1:12" ht="14.5" x14ac:dyDescent="0.35">
      <c r="A994" s="2" t="s">
        <v>1471</v>
      </c>
      <c r="B994" s="5">
        <f>IF(LEFT(tbl_transaction[[#This Row],[Reference Number]],2)="GR",VLOOKUP(tbl_transaction[[#This Row],[Reference Number]],barang_masuk[],2,FALSE),IF(LEFT(tbl_transaction[[#This Row],[Reference Number]],2)="DO",VLOOKUP(tbl_transaction[[#This Row],[Reference Number]],barang_keluar[],2,FALSE),""))</f>
        <v>46089</v>
      </c>
      <c r="C994" t="str">
        <f t="shared" si="15"/>
        <v>Inbound</v>
      </c>
      <c r="D994" t="str">
        <f>IF(tbl_transaction[[#This Row],[Type]]="Inbound",VLOOKUP(tbl_transaction[[#This Row],[Reference Number]],barang_masuk[],4,FALSE),IF(tbl_transaction[[#This Row],[Type]]="Outbound",VLOOKUP(tbl_transaction[[#This Row],[Reference Number]],barang_keluar[],4,FALSE),""))</f>
        <v>INS013</v>
      </c>
      <c r="E994" t="str">
        <f>IF(tbl_transaction[[#This Row],[Type]]="Inbound",VLOOKUP(tbl_transaction[[#This Row],[Reference Number]],barang_masuk[],5,FALSE),IF(tbl_transaction[[#This Row],[Type]]="Outbound",VLOOKUP(tbl_transaction[[#This Row],[Reference Number]],barang_keluar[],5,FALSE),""))</f>
        <v>Sarimi Instant Food Variant 13</v>
      </c>
      <c r="F994">
        <f>IF(tbl_transaction[[#This Row],[Type]]="Inbound",VLOOKUP(tbl_transaction[[#This Row],[Reference Number]],barang_masuk[],6,FALSE),IF(tbl_transaction[[#This Row],[Type]]="Outbound",VLOOKUP(tbl_transaction[[#This Row],[Reference Number]],barang_keluar[],6,FALSE),""))</f>
        <v>100</v>
      </c>
      <c r="G994" t="str">
        <f>IF(tbl_transaction[[#This Row],[Type]]="Inbound",VLOOKUP(tbl_transaction[[#This Row],[Reference Number]],barang_masuk[],7,FALSE),IF(tbl_transaction[[#This Row],[Type]]="Outbound",VLOOKUP(tbl_transaction[[#This Row],[Reference Number]],barang_keluar[],7,FALSE),""))</f>
        <v>Pack</v>
      </c>
      <c r="H994" t="str">
        <f>IF(tbl_transaction[[#This Row],[Type]]="Inbound",VLOOKUP(tbl_transaction[[#This Row],[Reference Number]],barang_masuk[],3,FALSE),IF(tbl_transaction[[#This Row],[Type]]="Outbound",VLOOKUP(tbl_transaction[[#This Row],[Reference Number]],barang_keluar[],3,FALSE),""))</f>
        <v>PT Supplier 13</v>
      </c>
      <c r="I994" t="str">
        <f>IF(D994='Kartu Stok'!$B$2,COUNTIF($D$3:D994,'Kartu Stok'!$B$2),"")</f>
        <v/>
      </c>
      <c r="L994"/>
    </row>
    <row r="995" spans="1:12" ht="14.5" x14ac:dyDescent="0.35">
      <c r="A995" s="2" t="s">
        <v>1472</v>
      </c>
      <c r="B995" s="5">
        <f>IF(LEFT(tbl_transaction[[#This Row],[Reference Number]],2)="GR",VLOOKUP(tbl_transaction[[#This Row],[Reference Number]],barang_masuk[],2,FALSE),IF(LEFT(tbl_transaction[[#This Row],[Reference Number]],2)="DO",VLOOKUP(tbl_transaction[[#This Row],[Reference Number]],barang_keluar[],2,FALSE),""))</f>
        <v>46195</v>
      </c>
      <c r="C995" t="str">
        <f t="shared" si="15"/>
        <v>Inbound</v>
      </c>
      <c r="D995" t="str">
        <f>IF(tbl_transaction[[#This Row],[Type]]="Inbound",VLOOKUP(tbl_transaction[[#This Row],[Reference Number]],barang_masuk[],4,FALSE),IF(tbl_transaction[[#This Row],[Type]]="Outbound",VLOOKUP(tbl_transaction[[#This Row],[Reference Number]],barang_keluar[],4,FALSE),""))</f>
        <v>SNK026</v>
      </c>
      <c r="E995" t="str">
        <f>IF(tbl_transaction[[#This Row],[Type]]="Inbound",VLOOKUP(tbl_transaction[[#This Row],[Reference Number]],barang_masuk[],5,FALSE),IF(tbl_transaction[[#This Row],[Type]]="Outbound",VLOOKUP(tbl_transaction[[#This Row],[Reference Number]],barang_keluar[],5,FALSE),""))</f>
        <v>Chitato Snack Variant 26</v>
      </c>
      <c r="F995">
        <f>IF(tbl_transaction[[#This Row],[Type]]="Inbound",VLOOKUP(tbl_transaction[[#This Row],[Reference Number]],barang_masuk[],6,FALSE),IF(tbl_transaction[[#This Row],[Type]]="Outbound",VLOOKUP(tbl_transaction[[#This Row],[Reference Number]],barang_keluar[],6,FALSE),""))</f>
        <v>150</v>
      </c>
      <c r="G995" t="str">
        <f>IF(tbl_transaction[[#This Row],[Type]]="Inbound",VLOOKUP(tbl_transaction[[#This Row],[Reference Number]],barang_masuk[],7,FALSE),IF(tbl_transaction[[#This Row],[Type]]="Outbound",VLOOKUP(tbl_transaction[[#This Row],[Reference Number]],barang_keluar[],7,FALSE),""))</f>
        <v>Pack</v>
      </c>
      <c r="H995" t="str">
        <f>IF(tbl_transaction[[#This Row],[Type]]="Inbound",VLOOKUP(tbl_transaction[[#This Row],[Reference Number]],barang_masuk[],3,FALSE),IF(tbl_transaction[[#This Row],[Type]]="Outbound",VLOOKUP(tbl_transaction[[#This Row],[Reference Number]],barang_keluar[],3,FALSE),""))</f>
        <v>PT Supplier 02</v>
      </c>
      <c r="I995" t="str">
        <f>IF(D995='Kartu Stok'!$B$2,COUNTIF($D$3:D995,'Kartu Stok'!$B$2),"")</f>
        <v/>
      </c>
      <c r="L995"/>
    </row>
    <row r="996" spans="1:12" ht="14.5" x14ac:dyDescent="0.35">
      <c r="A996" s="2" t="s">
        <v>1473</v>
      </c>
      <c r="B996" s="5">
        <f>IF(LEFT(tbl_transaction[[#This Row],[Reference Number]],2)="GR",VLOOKUP(tbl_transaction[[#This Row],[Reference Number]],barang_masuk[],2,FALSE),IF(LEFT(tbl_transaction[[#This Row],[Reference Number]],2)="DO",VLOOKUP(tbl_transaction[[#This Row],[Reference Number]],barang_keluar[],2,FALSE),""))</f>
        <v>46114</v>
      </c>
      <c r="C996" t="str">
        <f t="shared" si="15"/>
        <v>Inbound</v>
      </c>
      <c r="D996" t="str">
        <f>IF(tbl_transaction[[#This Row],[Type]]="Inbound",VLOOKUP(tbl_transaction[[#This Row],[Reference Number]],barang_masuk[],4,FALSE),IF(tbl_transaction[[#This Row],[Type]]="Outbound",VLOOKUP(tbl_transaction[[#This Row],[Reference Number]],barang_keluar[],4,FALSE),""))</f>
        <v>BEV003</v>
      </c>
      <c r="E996" t="str">
        <f>IF(tbl_transaction[[#This Row],[Type]]="Inbound",VLOOKUP(tbl_transaction[[#This Row],[Reference Number]],barang_masuk[],5,FALSE),IF(tbl_transaction[[#This Row],[Type]]="Outbound",VLOOKUP(tbl_transaction[[#This Row],[Reference Number]],barang_keluar[],5,FALSE),""))</f>
        <v>Sosro Beverage Variant 3</v>
      </c>
      <c r="F996">
        <f>IF(tbl_transaction[[#This Row],[Type]]="Inbound",VLOOKUP(tbl_transaction[[#This Row],[Reference Number]],barang_masuk[],6,FALSE),IF(tbl_transaction[[#This Row],[Type]]="Outbound",VLOOKUP(tbl_transaction[[#This Row],[Reference Number]],barang_keluar[],6,FALSE),""))</f>
        <v>150</v>
      </c>
      <c r="G996" t="str">
        <f>IF(tbl_transaction[[#This Row],[Type]]="Inbound",VLOOKUP(tbl_transaction[[#This Row],[Reference Number]],barang_masuk[],7,FALSE),IF(tbl_transaction[[#This Row],[Type]]="Outbound",VLOOKUP(tbl_transaction[[#This Row],[Reference Number]],barang_keluar[],7,FALSE),""))</f>
        <v>Bottle</v>
      </c>
      <c r="H996" t="str">
        <f>IF(tbl_transaction[[#This Row],[Type]]="Inbound",VLOOKUP(tbl_transaction[[#This Row],[Reference Number]],barang_masuk[],3,FALSE),IF(tbl_transaction[[#This Row],[Type]]="Outbound",VLOOKUP(tbl_transaction[[#This Row],[Reference Number]],barang_keluar[],3,FALSE),""))</f>
        <v>PT Supplier 02</v>
      </c>
      <c r="I996" t="str">
        <f>IF(D996='Kartu Stok'!$B$2,COUNTIF($D$3:D996,'Kartu Stok'!$B$2),"")</f>
        <v/>
      </c>
      <c r="L996"/>
    </row>
    <row r="997" spans="1:12" ht="14.5" x14ac:dyDescent="0.35">
      <c r="A997" s="2" t="s">
        <v>1474</v>
      </c>
      <c r="B997" s="5">
        <f>IF(LEFT(tbl_transaction[[#This Row],[Reference Number]],2)="GR",VLOOKUP(tbl_transaction[[#This Row],[Reference Number]],barang_masuk[],2,FALSE),IF(LEFT(tbl_transaction[[#This Row],[Reference Number]],2)="DO",VLOOKUP(tbl_transaction[[#This Row],[Reference Number]],barang_keluar[],2,FALSE),""))</f>
        <v>46173</v>
      </c>
      <c r="C997" t="str">
        <f t="shared" si="15"/>
        <v>Inbound</v>
      </c>
      <c r="D997" t="str">
        <f>IF(tbl_transaction[[#This Row],[Type]]="Inbound",VLOOKUP(tbl_transaction[[#This Row],[Reference Number]],barang_masuk[],4,FALSE),IF(tbl_transaction[[#This Row],[Type]]="Outbound",VLOOKUP(tbl_transaction[[#This Row],[Reference Number]],barang_keluar[],4,FALSE),""))</f>
        <v>BEV018</v>
      </c>
      <c r="E997" t="str">
        <f>IF(tbl_transaction[[#This Row],[Type]]="Inbound",VLOOKUP(tbl_transaction[[#This Row],[Reference Number]],barang_masuk[],5,FALSE),IF(tbl_transaction[[#This Row],[Type]]="Outbound",VLOOKUP(tbl_transaction[[#This Row],[Reference Number]],barang_keluar[],5,FALSE),""))</f>
        <v>Sosro Beverage Variant 18</v>
      </c>
      <c r="F997">
        <f>IF(tbl_transaction[[#This Row],[Type]]="Inbound",VLOOKUP(tbl_transaction[[#This Row],[Reference Number]],barang_masuk[],6,FALSE),IF(tbl_transaction[[#This Row],[Type]]="Outbound",VLOOKUP(tbl_transaction[[#This Row],[Reference Number]],barang_keluar[],6,FALSE),""))</f>
        <v>30</v>
      </c>
      <c r="G997" t="str">
        <f>IF(tbl_transaction[[#This Row],[Type]]="Inbound",VLOOKUP(tbl_transaction[[#This Row],[Reference Number]],barang_masuk[],7,FALSE),IF(tbl_transaction[[#This Row],[Type]]="Outbound",VLOOKUP(tbl_transaction[[#This Row],[Reference Number]],barang_keluar[],7,FALSE),""))</f>
        <v>Bottle</v>
      </c>
      <c r="H997" t="str">
        <f>IF(tbl_transaction[[#This Row],[Type]]="Inbound",VLOOKUP(tbl_transaction[[#This Row],[Reference Number]],barang_masuk[],3,FALSE),IF(tbl_transaction[[#This Row],[Type]]="Outbound",VLOOKUP(tbl_transaction[[#This Row],[Reference Number]],barang_keluar[],3,FALSE),""))</f>
        <v>PT Supplier 11</v>
      </c>
      <c r="I997" t="str">
        <f>IF(D997='Kartu Stok'!$B$2,COUNTIF($D$3:D997,'Kartu Stok'!$B$2),"")</f>
        <v/>
      </c>
      <c r="L997"/>
    </row>
    <row r="998" spans="1:12" ht="14.5" x14ac:dyDescent="0.35">
      <c r="A998" s="2" t="s">
        <v>1475</v>
      </c>
      <c r="B998" s="5">
        <f>IF(LEFT(tbl_transaction[[#This Row],[Reference Number]],2)="GR",VLOOKUP(tbl_transaction[[#This Row],[Reference Number]],barang_masuk[],2,FALSE),IF(LEFT(tbl_transaction[[#This Row],[Reference Number]],2)="DO",VLOOKUP(tbl_transaction[[#This Row],[Reference Number]],barang_keluar[],2,FALSE),""))</f>
        <v>46077</v>
      </c>
      <c r="C998" t="str">
        <f t="shared" si="15"/>
        <v>Inbound</v>
      </c>
      <c r="D998" t="str">
        <f>IF(tbl_transaction[[#This Row],[Type]]="Inbound",VLOOKUP(tbl_transaction[[#This Row],[Reference Number]],barang_masuk[],4,FALSE),IF(tbl_transaction[[#This Row],[Type]]="Outbound",VLOOKUP(tbl_transaction[[#This Row],[Reference Number]],barang_keluar[],4,FALSE),""))</f>
        <v>BAB006</v>
      </c>
      <c r="E998" t="str">
        <f>IF(tbl_transaction[[#This Row],[Type]]="Inbound",VLOOKUP(tbl_transaction[[#This Row],[Reference Number]],barang_masuk[],5,FALSE),IF(tbl_transaction[[#This Row],[Type]]="Outbound",VLOOKUP(tbl_transaction[[#This Row],[Reference Number]],barang_keluar[],5,FALSE),""))</f>
        <v>Zwitsal Baby Care Variant 6</v>
      </c>
      <c r="F998">
        <f>IF(tbl_transaction[[#This Row],[Type]]="Inbound",VLOOKUP(tbl_transaction[[#This Row],[Reference Number]],barang_masuk[],6,FALSE),IF(tbl_transaction[[#This Row],[Type]]="Outbound",VLOOKUP(tbl_transaction[[#This Row],[Reference Number]],barang_keluar[],6,FALSE),""))</f>
        <v>120</v>
      </c>
      <c r="G998" t="str">
        <f>IF(tbl_transaction[[#This Row],[Type]]="Inbound",VLOOKUP(tbl_transaction[[#This Row],[Reference Number]],barang_masuk[],7,FALSE),IF(tbl_transaction[[#This Row],[Type]]="Outbound",VLOOKUP(tbl_transaction[[#This Row],[Reference Number]],barang_keluar[],7,FALSE),""))</f>
        <v>Pack</v>
      </c>
      <c r="H998" t="str">
        <f>IF(tbl_transaction[[#This Row],[Type]]="Inbound",VLOOKUP(tbl_transaction[[#This Row],[Reference Number]],barang_masuk[],3,FALSE),IF(tbl_transaction[[#This Row],[Type]]="Outbound",VLOOKUP(tbl_transaction[[#This Row],[Reference Number]],barang_keluar[],3,FALSE),""))</f>
        <v>PT Supplier 23</v>
      </c>
      <c r="I998" t="str">
        <f>IF(D998='Kartu Stok'!$B$2,COUNTIF($D$3:D998,'Kartu Stok'!$B$2),"")</f>
        <v/>
      </c>
      <c r="L998"/>
    </row>
    <row r="999" spans="1:12" ht="14.5" x14ac:dyDescent="0.35">
      <c r="A999" s="2" t="s">
        <v>1476</v>
      </c>
      <c r="B999" s="5">
        <f>IF(LEFT(tbl_transaction[[#This Row],[Reference Number]],2)="GR",VLOOKUP(tbl_transaction[[#This Row],[Reference Number]],barang_masuk[],2,FALSE),IF(LEFT(tbl_transaction[[#This Row],[Reference Number]],2)="DO",VLOOKUP(tbl_transaction[[#This Row],[Reference Number]],barang_keluar[],2,FALSE),""))</f>
        <v>46025</v>
      </c>
      <c r="C999" t="str">
        <f t="shared" si="15"/>
        <v>Inbound</v>
      </c>
      <c r="D999" t="str">
        <f>IF(tbl_transaction[[#This Row],[Type]]="Inbound",VLOOKUP(tbl_transaction[[#This Row],[Reference Number]],barang_masuk[],4,FALSE),IF(tbl_transaction[[#This Row],[Type]]="Outbound",VLOOKUP(tbl_transaction[[#This Row],[Reference Number]],barang_keluar[],4,FALSE),""))</f>
        <v>HOM008</v>
      </c>
      <c r="E999" t="str">
        <f>IF(tbl_transaction[[#This Row],[Type]]="Inbound",VLOOKUP(tbl_transaction[[#This Row],[Reference Number]],barang_masuk[],5,FALSE),IF(tbl_transaction[[#This Row],[Type]]="Outbound",VLOOKUP(tbl_transaction[[#This Row],[Reference Number]],barang_keluar[],5,FALSE),""))</f>
        <v>Rinso Home Care Variant 8</v>
      </c>
      <c r="F999">
        <f>IF(tbl_transaction[[#This Row],[Type]]="Inbound",VLOOKUP(tbl_transaction[[#This Row],[Reference Number]],barang_masuk[],6,FALSE),IF(tbl_transaction[[#This Row],[Type]]="Outbound",VLOOKUP(tbl_transaction[[#This Row],[Reference Number]],barang_keluar[],6,FALSE),""))</f>
        <v>50</v>
      </c>
      <c r="G999" t="str">
        <f>IF(tbl_transaction[[#This Row],[Type]]="Inbound",VLOOKUP(tbl_transaction[[#This Row],[Reference Number]],barang_masuk[],7,FALSE),IF(tbl_transaction[[#This Row],[Type]]="Outbound",VLOOKUP(tbl_transaction[[#This Row],[Reference Number]],barang_keluar[],7,FALSE),""))</f>
        <v>Pack</v>
      </c>
      <c r="H999" t="str">
        <f>IF(tbl_transaction[[#This Row],[Type]]="Inbound",VLOOKUP(tbl_transaction[[#This Row],[Reference Number]],barang_masuk[],3,FALSE),IF(tbl_transaction[[#This Row],[Type]]="Outbound",VLOOKUP(tbl_transaction[[#This Row],[Reference Number]],barang_keluar[],3,FALSE),""))</f>
        <v>PT Supplier 19</v>
      </c>
      <c r="I999" t="str">
        <f>IF(D999='Kartu Stok'!$B$2,COUNTIF($D$3:D999,'Kartu Stok'!$B$2),"")</f>
        <v/>
      </c>
      <c r="L999"/>
    </row>
    <row r="1000" spans="1:12" ht="14.5" x14ac:dyDescent="0.35">
      <c r="A1000" s="2" t="s">
        <v>1477</v>
      </c>
      <c r="B1000" s="5">
        <f>IF(LEFT(tbl_transaction[[#This Row],[Reference Number]],2)="GR",VLOOKUP(tbl_transaction[[#This Row],[Reference Number]],barang_masuk[],2,FALSE),IF(LEFT(tbl_transaction[[#This Row],[Reference Number]],2)="DO",VLOOKUP(tbl_transaction[[#This Row],[Reference Number]],barang_keluar[],2,FALSE),""))</f>
        <v>46152</v>
      </c>
      <c r="C1000" t="str">
        <f t="shared" si="15"/>
        <v>Inbound</v>
      </c>
      <c r="D1000" t="str">
        <f>IF(tbl_transaction[[#This Row],[Type]]="Inbound",VLOOKUP(tbl_transaction[[#This Row],[Reference Number]],barang_masuk[],4,FALSE),IF(tbl_transaction[[#This Row],[Type]]="Outbound",VLOOKUP(tbl_transaction[[#This Row],[Reference Number]],barang_keluar[],4,FALSE),""))</f>
        <v>SNK019</v>
      </c>
      <c r="E1000" t="str">
        <f>IF(tbl_transaction[[#This Row],[Type]]="Inbound",VLOOKUP(tbl_transaction[[#This Row],[Reference Number]],barang_masuk[],5,FALSE),IF(tbl_transaction[[#This Row],[Type]]="Outbound",VLOOKUP(tbl_transaction[[#This Row],[Reference Number]],barang_keluar[],5,FALSE),""))</f>
        <v>Qtela Snack Variant 19</v>
      </c>
      <c r="F1000">
        <f>IF(tbl_transaction[[#This Row],[Type]]="Inbound",VLOOKUP(tbl_transaction[[#This Row],[Reference Number]],barang_masuk[],6,FALSE),IF(tbl_transaction[[#This Row],[Type]]="Outbound",VLOOKUP(tbl_transaction[[#This Row],[Reference Number]],barang_keluar[],6,FALSE),""))</f>
        <v>60</v>
      </c>
      <c r="G1000" t="str">
        <f>IF(tbl_transaction[[#This Row],[Type]]="Inbound",VLOOKUP(tbl_transaction[[#This Row],[Reference Number]],barang_masuk[],7,FALSE),IF(tbl_transaction[[#This Row],[Type]]="Outbound",VLOOKUP(tbl_transaction[[#This Row],[Reference Number]],barang_keluar[],7,FALSE),""))</f>
        <v>Pack</v>
      </c>
      <c r="H1000" t="str">
        <f>IF(tbl_transaction[[#This Row],[Type]]="Inbound",VLOOKUP(tbl_transaction[[#This Row],[Reference Number]],barang_masuk[],3,FALSE),IF(tbl_transaction[[#This Row],[Type]]="Outbound",VLOOKUP(tbl_transaction[[#This Row],[Reference Number]],barang_keluar[],3,FALSE),""))</f>
        <v>PT Supplier 29</v>
      </c>
      <c r="I1000" t="str">
        <f>IF(D1000='Kartu Stok'!$B$2,COUNTIF($D$3:D1000,'Kartu Stok'!$B$2),"")</f>
        <v/>
      </c>
      <c r="L1000"/>
    </row>
    <row r="1001" spans="1:12" ht="14.5" x14ac:dyDescent="0.35">
      <c r="A1001" s="2" t="s">
        <v>1478</v>
      </c>
      <c r="B1001" s="5">
        <f>IF(LEFT(tbl_transaction[[#This Row],[Reference Number]],2)="GR",VLOOKUP(tbl_transaction[[#This Row],[Reference Number]],barang_masuk[],2,FALSE),IF(LEFT(tbl_transaction[[#This Row],[Reference Number]],2)="DO",VLOOKUP(tbl_transaction[[#This Row],[Reference Number]],barang_keluar[],2,FALSE),""))</f>
        <v>46117</v>
      </c>
      <c r="C1001" t="str">
        <f t="shared" si="15"/>
        <v>Inbound</v>
      </c>
      <c r="D1001" t="str">
        <f>IF(tbl_transaction[[#This Row],[Type]]="Inbound",VLOOKUP(tbl_transaction[[#This Row],[Reference Number]],barang_masuk[],4,FALSE),IF(tbl_transaction[[#This Row],[Type]]="Outbound",VLOOKUP(tbl_transaction[[#This Row],[Reference Number]],barang_keluar[],4,FALSE),""))</f>
        <v>BEV036</v>
      </c>
      <c r="E1001" t="str">
        <f>IF(tbl_transaction[[#This Row],[Type]]="Inbound",VLOOKUP(tbl_transaction[[#This Row],[Reference Number]],barang_masuk[],5,FALSE),IF(tbl_transaction[[#This Row],[Type]]="Outbound",VLOOKUP(tbl_transaction[[#This Row],[Reference Number]],barang_keluar[],5,FALSE),""))</f>
        <v>Sosro Beverage Variant 36</v>
      </c>
      <c r="F1001">
        <f>IF(tbl_transaction[[#This Row],[Type]]="Inbound",VLOOKUP(tbl_transaction[[#This Row],[Reference Number]],barang_masuk[],6,FALSE),IF(tbl_transaction[[#This Row],[Type]]="Outbound",VLOOKUP(tbl_transaction[[#This Row],[Reference Number]],barang_keluar[],6,FALSE),""))</f>
        <v>80</v>
      </c>
      <c r="G1001" t="str">
        <f>IF(tbl_transaction[[#This Row],[Type]]="Inbound",VLOOKUP(tbl_transaction[[#This Row],[Reference Number]],barang_masuk[],7,FALSE),IF(tbl_transaction[[#This Row],[Type]]="Outbound",VLOOKUP(tbl_transaction[[#This Row],[Reference Number]],barang_keluar[],7,FALSE),""))</f>
        <v>Bottle</v>
      </c>
      <c r="H1001" t="str">
        <f>IF(tbl_transaction[[#This Row],[Type]]="Inbound",VLOOKUP(tbl_transaction[[#This Row],[Reference Number]],barang_masuk[],3,FALSE),IF(tbl_transaction[[#This Row],[Type]]="Outbound",VLOOKUP(tbl_transaction[[#This Row],[Reference Number]],barang_keluar[],3,FALSE),""))</f>
        <v>PT Supplier 19</v>
      </c>
      <c r="I1001" t="str">
        <f>IF(D1001='Kartu Stok'!$B$2,COUNTIF($D$3:D1001,'Kartu Stok'!$B$2),"")</f>
        <v/>
      </c>
      <c r="L1001"/>
    </row>
    <row r="1002" spans="1:12" ht="14.5" x14ac:dyDescent="0.35">
      <c r="A1002" s="2" t="s">
        <v>1479</v>
      </c>
      <c r="B1002" s="5">
        <f>IF(LEFT(tbl_transaction[[#This Row],[Reference Number]],2)="GR",VLOOKUP(tbl_transaction[[#This Row],[Reference Number]],barang_masuk[],2,FALSE),IF(LEFT(tbl_transaction[[#This Row],[Reference Number]],2)="DO",VLOOKUP(tbl_transaction[[#This Row],[Reference Number]],barang_keluar[],2,FALSE),""))</f>
        <v>46097</v>
      </c>
      <c r="C1002" t="str">
        <f t="shared" si="15"/>
        <v>Inbound</v>
      </c>
      <c r="D1002" t="str">
        <f>IF(tbl_transaction[[#This Row],[Type]]="Inbound",VLOOKUP(tbl_transaction[[#This Row],[Reference Number]],barang_masuk[],4,FALSE),IF(tbl_transaction[[#This Row],[Type]]="Outbound",VLOOKUP(tbl_transaction[[#This Row],[Reference Number]],barang_keluar[],4,FALSE),""))</f>
        <v>INS020</v>
      </c>
      <c r="E1002" t="str">
        <f>IF(tbl_transaction[[#This Row],[Type]]="Inbound",VLOOKUP(tbl_transaction[[#This Row],[Reference Number]],barang_masuk[],5,FALSE),IF(tbl_transaction[[#This Row],[Type]]="Outbound",VLOOKUP(tbl_transaction[[#This Row],[Reference Number]],barang_keluar[],5,FALSE),""))</f>
        <v>Indomie Instant Food Variant 20</v>
      </c>
      <c r="F1002">
        <f>IF(tbl_transaction[[#This Row],[Type]]="Inbound",VLOOKUP(tbl_transaction[[#This Row],[Reference Number]],barang_masuk[],6,FALSE),IF(tbl_transaction[[#This Row],[Type]]="Outbound",VLOOKUP(tbl_transaction[[#This Row],[Reference Number]],barang_keluar[],6,FALSE),""))</f>
        <v>100</v>
      </c>
      <c r="G1002" t="str">
        <f>IF(tbl_transaction[[#This Row],[Type]]="Inbound",VLOOKUP(tbl_transaction[[#This Row],[Reference Number]],barang_masuk[],7,FALSE),IF(tbl_transaction[[#This Row],[Type]]="Outbound",VLOOKUP(tbl_transaction[[#This Row],[Reference Number]],barang_keluar[],7,FALSE),""))</f>
        <v>Pack</v>
      </c>
      <c r="H1002" t="str">
        <f>IF(tbl_transaction[[#This Row],[Type]]="Inbound",VLOOKUP(tbl_transaction[[#This Row],[Reference Number]],barang_masuk[],3,FALSE),IF(tbl_transaction[[#This Row],[Type]]="Outbound",VLOOKUP(tbl_transaction[[#This Row],[Reference Number]],barang_keluar[],3,FALSE),""))</f>
        <v>PT Supplier 31</v>
      </c>
      <c r="I1002" t="str">
        <f>IF(D1002='Kartu Stok'!$B$2,COUNTIF($D$3:D1002,'Kartu Stok'!$B$2),"")</f>
        <v/>
      </c>
      <c r="L1002"/>
    </row>
    <row r="1003" spans="1:12" ht="14.5" x14ac:dyDescent="0.35">
      <c r="A1003" s="2" t="s">
        <v>1480</v>
      </c>
      <c r="B1003" s="5">
        <f>IF(LEFT(tbl_transaction[[#This Row],[Reference Number]],2)="GR",VLOOKUP(tbl_transaction[[#This Row],[Reference Number]],barang_masuk[],2,FALSE),IF(LEFT(tbl_transaction[[#This Row],[Reference Number]],2)="DO",VLOOKUP(tbl_transaction[[#This Row],[Reference Number]],barang_keluar[],2,FALSE),""))</f>
        <v>46099</v>
      </c>
      <c r="C1003" t="str">
        <f t="shared" si="15"/>
        <v>Inbound</v>
      </c>
      <c r="D1003" t="str">
        <f>IF(tbl_transaction[[#This Row],[Type]]="Inbound",VLOOKUP(tbl_transaction[[#This Row],[Reference Number]],barang_masuk[],4,FALSE),IF(tbl_transaction[[#This Row],[Type]]="Outbound",VLOOKUP(tbl_transaction[[#This Row],[Reference Number]],barang_keluar[],4,FALSE),""))</f>
        <v>PER016</v>
      </c>
      <c r="E1003" t="str">
        <f>IF(tbl_transaction[[#This Row],[Type]]="Inbound",VLOOKUP(tbl_transaction[[#This Row],[Reference Number]],barang_masuk[],5,FALSE),IF(tbl_transaction[[#This Row],[Type]]="Outbound",VLOOKUP(tbl_transaction[[#This Row],[Reference Number]],barang_keluar[],5,FALSE),""))</f>
        <v>Lifebuoy Personal Care Variant 16</v>
      </c>
      <c r="F1003">
        <f>IF(tbl_transaction[[#This Row],[Type]]="Inbound",VLOOKUP(tbl_transaction[[#This Row],[Reference Number]],barang_masuk[],6,FALSE),IF(tbl_transaction[[#This Row],[Type]]="Outbound",VLOOKUP(tbl_transaction[[#This Row],[Reference Number]],barang_keluar[],6,FALSE),""))</f>
        <v>120</v>
      </c>
      <c r="G1003" t="str">
        <f>IF(tbl_transaction[[#This Row],[Type]]="Inbound",VLOOKUP(tbl_transaction[[#This Row],[Reference Number]],barang_masuk[],7,FALSE),IF(tbl_transaction[[#This Row],[Type]]="Outbound",VLOOKUP(tbl_transaction[[#This Row],[Reference Number]],barang_keluar[],7,FALSE),""))</f>
        <v>Bottle</v>
      </c>
      <c r="H1003" t="str">
        <f>IF(tbl_transaction[[#This Row],[Type]]="Inbound",VLOOKUP(tbl_transaction[[#This Row],[Reference Number]],barang_masuk[],3,FALSE),IF(tbl_transaction[[#This Row],[Type]]="Outbound",VLOOKUP(tbl_transaction[[#This Row],[Reference Number]],barang_keluar[],3,FALSE),""))</f>
        <v>PT Supplier 11</v>
      </c>
      <c r="I1003" t="str">
        <f>IF(D1003='Kartu Stok'!$B$2,COUNTIF($D$3:D1003,'Kartu Stok'!$B$2),"")</f>
        <v/>
      </c>
      <c r="L1003"/>
    </row>
    <row r="1004" spans="1:12" ht="14.5" x14ac:dyDescent="0.35">
      <c r="A1004" s="2" t="s">
        <v>1481</v>
      </c>
      <c r="B1004" s="5">
        <f>IF(LEFT(tbl_transaction[[#This Row],[Reference Number]],2)="GR",VLOOKUP(tbl_transaction[[#This Row],[Reference Number]],barang_masuk[],2,FALSE),IF(LEFT(tbl_transaction[[#This Row],[Reference Number]],2)="DO",VLOOKUP(tbl_transaction[[#This Row],[Reference Number]],barang_keluar[],2,FALSE),""))</f>
        <v>46127</v>
      </c>
      <c r="C1004" t="str">
        <f t="shared" si="15"/>
        <v>Inbound</v>
      </c>
      <c r="D1004" t="str">
        <f>IF(tbl_transaction[[#This Row],[Type]]="Inbound",VLOOKUP(tbl_transaction[[#This Row],[Reference Number]],barang_masuk[],4,FALSE),IF(tbl_transaction[[#This Row],[Type]]="Outbound",VLOOKUP(tbl_transaction[[#This Row],[Reference Number]],barang_keluar[],4,FALSE),""))</f>
        <v>PER018</v>
      </c>
      <c r="E1004" t="str">
        <f>IF(tbl_transaction[[#This Row],[Type]]="Inbound",VLOOKUP(tbl_transaction[[#This Row],[Reference Number]],barang_masuk[],5,FALSE),IF(tbl_transaction[[#This Row],[Type]]="Outbound",VLOOKUP(tbl_transaction[[#This Row],[Reference Number]],barang_keluar[],5,FALSE),""))</f>
        <v>Lifebuoy Personal Care Variant 18</v>
      </c>
      <c r="F1004">
        <f>IF(tbl_transaction[[#This Row],[Type]]="Inbound",VLOOKUP(tbl_transaction[[#This Row],[Reference Number]],barang_masuk[],6,FALSE),IF(tbl_transaction[[#This Row],[Type]]="Outbound",VLOOKUP(tbl_transaction[[#This Row],[Reference Number]],barang_keluar[],6,FALSE),""))</f>
        <v>20</v>
      </c>
      <c r="G1004" t="str">
        <f>IF(tbl_transaction[[#This Row],[Type]]="Inbound",VLOOKUP(tbl_transaction[[#This Row],[Reference Number]],barang_masuk[],7,FALSE),IF(tbl_transaction[[#This Row],[Type]]="Outbound",VLOOKUP(tbl_transaction[[#This Row],[Reference Number]],barang_keluar[],7,FALSE),""))</f>
        <v>Bottle</v>
      </c>
      <c r="H1004" t="str">
        <f>IF(tbl_transaction[[#This Row],[Type]]="Inbound",VLOOKUP(tbl_transaction[[#This Row],[Reference Number]],barang_masuk[],3,FALSE),IF(tbl_transaction[[#This Row],[Type]]="Outbound",VLOOKUP(tbl_transaction[[#This Row],[Reference Number]],barang_keluar[],3,FALSE),""))</f>
        <v>PT Supplier 02</v>
      </c>
      <c r="I1004" t="str">
        <f>IF(D1004='Kartu Stok'!$B$2,COUNTIF($D$3:D1004,'Kartu Stok'!$B$2),"")</f>
        <v/>
      </c>
      <c r="L1004"/>
    </row>
    <row r="1005" spans="1:12" ht="14.5" x14ac:dyDescent="0.35">
      <c r="A1005" s="2" t="s">
        <v>1482</v>
      </c>
      <c r="B1005" s="5">
        <f>IF(LEFT(tbl_transaction[[#This Row],[Reference Number]],2)="GR",VLOOKUP(tbl_transaction[[#This Row],[Reference Number]],barang_masuk[],2,FALSE),IF(LEFT(tbl_transaction[[#This Row],[Reference Number]],2)="DO",VLOOKUP(tbl_transaction[[#This Row],[Reference Number]],barang_keluar[],2,FALSE),""))</f>
        <v>46155</v>
      </c>
      <c r="C1005" t="str">
        <f t="shared" si="15"/>
        <v>Inbound</v>
      </c>
      <c r="D1005" t="str">
        <f>IF(tbl_transaction[[#This Row],[Type]]="Inbound",VLOOKUP(tbl_transaction[[#This Row],[Reference Number]],barang_masuk[],4,FALSE),IF(tbl_transaction[[#This Row],[Type]]="Outbound",VLOOKUP(tbl_transaction[[#This Row],[Reference Number]],barang_keluar[],4,FALSE),""))</f>
        <v>BAB006</v>
      </c>
      <c r="E1005" t="str">
        <f>IF(tbl_transaction[[#This Row],[Type]]="Inbound",VLOOKUP(tbl_transaction[[#This Row],[Reference Number]],barang_masuk[],5,FALSE),IF(tbl_transaction[[#This Row],[Type]]="Outbound",VLOOKUP(tbl_transaction[[#This Row],[Reference Number]],barang_keluar[],5,FALSE),""))</f>
        <v>Zwitsal Baby Care Variant 6</v>
      </c>
      <c r="F1005">
        <f>IF(tbl_transaction[[#This Row],[Type]]="Inbound",VLOOKUP(tbl_transaction[[#This Row],[Reference Number]],barang_masuk[],6,FALSE),IF(tbl_transaction[[#This Row],[Type]]="Outbound",VLOOKUP(tbl_transaction[[#This Row],[Reference Number]],barang_keluar[],6,FALSE),""))</f>
        <v>100</v>
      </c>
      <c r="G1005" t="str">
        <f>IF(tbl_transaction[[#This Row],[Type]]="Inbound",VLOOKUP(tbl_transaction[[#This Row],[Reference Number]],barang_masuk[],7,FALSE),IF(tbl_transaction[[#This Row],[Type]]="Outbound",VLOOKUP(tbl_transaction[[#This Row],[Reference Number]],barang_keluar[],7,FALSE),""))</f>
        <v>Pack</v>
      </c>
      <c r="H1005" t="str">
        <f>IF(tbl_transaction[[#This Row],[Type]]="Inbound",VLOOKUP(tbl_transaction[[#This Row],[Reference Number]],barang_masuk[],3,FALSE),IF(tbl_transaction[[#This Row],[Type]]="Outbound",VLOOKUP(tbl_transaction[[#This Row],[Reference Number]],barang_keluar[],3,FALSE),""))</f>
        <v>PT Supplier 23</v>
      </c>
      <c r="I1005" t="str">
        <f>IF(D1005='Kartu Stok'!$B$2,COUNTIF($D$3:D1005,'Kartu Stok'!$B$2),"")</f>
        <v/>
      </c>
      <c r="L1005"/>
    </row>
    <row r="1006" spans="1:12" ht="14.5" x14ac:dyDescent="0.35">
      <c r="A1006" s="2" t="s">
        <v>1483</v>
      </c>
      <c r="B1006" s="5">
        <f>IF(LEFT(tbl_transaction[[#This Row],[Reference Number]],2)="GR",VLOOKUP(tbl_transaction[[#This Row],[Reference Number]],barang_masuk[],2,FALSE),IF(LEFT(tbl_transaction[[#This Row],[Reference Number]],2)="DO",VLOOKUP(tbl_transaction[[#This Row],[Reference Number]],barang_keluar[],2,FALSE),""))</f>
        <v>46129</v>
      </c>
      <c r="C1006" t="str">
        <f t="shared" si="15"/>
        <v>Inbound</v>
      </c>
      <c r="D1006" t="str">
        <f>IF(tbl_transaction[[#This Row],[Type]]="Inbound",VLOOKUP(tbl_transaction[[#This Row],[Reference Number]],barang_masuk[],4,FALSE),IF(tbl_transaction[[#This Row],[Type]]="Outbound",VLOOKUP(tbl_transaction[[#This Row],[Reference Number]],barang_keluar[],4,FALSE),""))</f>
        <v>SNK019</v>
      </c>
      <c r="E1006" t="str">
        <f>IF(tbl_transaction[[#This Row],[Type]]="Inbound",VLOOKUP(tbl_transaction[[#This Row],[Reference Number]],barang_masuk[],5,FALSE),IF(tbl_transaction[[#This Row],[Type]]="Outbound",VLOOKUP(tbl_transaction[[#This Row],[Reference Number]],barang_keluar[],5,FALSE),""))</f>
        <v>Qtela Snack Variant 19</v>
      </c>
      <c r="F1006">
        <f>IF(tbl_transaction[[#This Row],[Type]]="Inbound",VLOOKUP(tbl_transaction[[#This Row],[Reference Number]],barang_masuk[],6,FALSE),IF(tbl_transaction[[#This Row],[Type]]="Outbound",VLOOKUP(tbl_transaction[[#This Row],[Reference Number]],barang_keluar[],6,FALSE),""))</f>
        <v>200</v>
      </c>
      <c r="G1006" t="str">
        <f>IF(tbl_transaction[[#This Row],[Type]]="Inbound",VLOOKUP(tbl_transaction[[#This Row],[Reference Number]],barang_masuk[],7,FALSE),IF(tbl_transaction[[#This Row],[Type]]="Outbound",VLOOKUP(tbl_transaction[[#This Row],[Reference Number]],barang_keluar[],7,FALSE),""))</f>
        <v>Pack</v>
      </c>
      <c r="H1006" t="str">
        <f>IF(tbl_transaction[[#This Row],[Type]]="Inbound",VLOOKUP(tbl_transaction[[#This Row],[Reference Number]],barang_masuk[],3,FALSE),IF(tbl_transaction[[#This Row],[Type]]="Outbound",VLOOKUP(tbl_transaction[[#This Row],[Reference Number]],barang_keluar[],3,FALSE),""))</f>
        <v>PT Supplier 29</v>
      </c>
      <c r="I1006" t="str">
        <f>IF(D1006='Kartu Stok'!$B$2,COUNTIF($D$3:D1006,'Kartu Stok'!$B$2),"")</f>
        <v/>
      </c>
      <c r="L1006"/>
    </row>
    <row r="1007" spans="1:12" ht="14.5" x14ac:dyDescent="0.35">
      <c r="A1007" s="2" t="s">
        <v>1484</v>
      </c>
      <c r="B1007" s="5">
        <f>IF(LEFT(tbl_transaction[[#This Row],[Reference Number]],2)="GR",VLOOKUP(tbl_transaction[[#This Row],[Reference Number]],barang_masuk[],2,FALSE),IF(LEFT(tbl_transaction[[#This Row],[Reference Number]],2)="DO",VLOOKUP(tbl_transaction[[#This Row],[Reference Number]],barang_keluar[],2,FALSE),""))</f>
        <v>46121</v>
      </c>
      <c r="C1007" t="str">
        <f t="shared" si="15"/>
        <v>Inbound</v>
      </c>
      <c r="D1007" t="str">
        <f>IF(tbl_transaction[[#This Row],[Type]]="Inbound",VLOOKUP(tbl_transaction[[#This Row],[Reference Number]],barang_masuk[],4,FALSE),IF(tbl_transaction[[#This Row],[Type]]="Outbound",VLOOKUP(tbl_transaction[[#This Row],[Reference Number]],barang_keluar[],4,FALSE),""))</f>
        <v>PER027</v>
      </c>
      <c r="E1007" t="str">
        <f>IF(tbl_transaction[[#This Row],[Type]]="Inbound",VLOOKUP(tbl_transaction[[#This Row],[Reference Number]],barang_masuk[],5,FALSE),IF(tbl_transaction[[#This Row],[Type]]="Outbound",VLOOKUP(tbl_transaction[[#This Row],[Reference Number]],barang_keluar[],5,FALSE),""))</f>
        <v>Sunsilk Personal Care Variant 27</v>
      </c>
      <c r="F1007">
        <f>IF(tbl_transaction[[#This Row],[Type]]="Inbound",VLOOKUP(tbl_transaction[[#This Row],[Reference Number]],barang_masuk[],6,FALSE),IF(tbl_transaction[[#This Row],[Type]]="Outbound",VLOOKUP(tbl_transaction[[#This Row],[Reference Number]],barang_keluar[],6,FALSE),""))</f>
        <v>40</v>
      </c>
      <c r="G1007" t="str">
        <f>IF(tbl_transaction[[#This Row],[Type]]="Inbound",VLOOKUP(tbl_transaction[[#This Row],[Reference Number]],barang_masuk[],7,FALSE),IF(tbl_transaction[[#This Row],[Type]]="Outbound",VLOOKUP(tbl_transaction[[#This Row],[Reference Number]],barang_keluar[],7,FALSE),""))</f>
        <v>Bottle</v>
      </c>
      <c r="H1007" t="str">
        <f>IF(tbl_transaction[[#This Row],[Type]]="Inbound",VLOOKUP(tbl_transaction[[#This Row],[Reference Number]],barang_masuk[],3,FALSE),IF(tbl_transaction[[#This Row],[Type]]="Outbound",VLOOKUP(tbl_transaction[[#This Row],[Reference Number]],barang_keluar[],3,FALSE),""))</f>
        <v>PT Supplier 06</v>
      </c>
      <c r="I1007" t="str">
        <f>IF(D1007='Kartu Stok'!$B$2,COUNTIF($D$3:D1007,'Kartu Stok'!$B$2),"")</f>
        <v/>
      </c>
      <c r="L1007"/>
    </row>
    <row r="1008" spans="1:12" ht="14.5" x14ac:dyDescent="0.35">
      <c r="A1008" s="2" t="s">
        <v>1485</v>
      </c>
      <c r="B1008" s="5">
        <f>IF(LEFT(tbl_transaction[[#This Row],[Reference Number]],2)="GR",VLOOKUP(tbl_transaction[[#This Row],[Reference Number]],barang_masuk[],2,FALSE),IF(LEFT(tbl_transaction[[#This Row],[Reference Number]],2)="DO",VLOOKUP(tbl_transaction[[#This Row],[Reference Number]],barang_keluar[],2,FALSE),""))</f>
        <v>46111</v>
      </c>
      <c r="C1008" t="str">
        <f t="shared" si="15"/>
        <v>Inbound</v>
      </c>
      <c r="D1008" t="str">
        <f>IF(tbl_transaction[[#This Row],[Type]]="Inbound",VLOOKUP(tbl_transaction[[#This Row],[Reference Number]],barang_masuk[],4,FALSE),IF(tbl_transaction[[#This Row],[Type]]="Outbound",VLOOKUP(tbl_transaction[[#This Row],[Reference Number]],barang_keluar[],4,FALSE),""))</f>
        <v>SNK014</v>
      </c>
      <c r="E1008" t="str">
        <f>IF(tbl_transaction[[#This Row],[Type]]="Inbound",VLOOKUP(tbl_transaction[[#This Row],[Reference Number]],barang_masuk[],5,FALSE),IF(tbl_transaction[[#This Row],[Type]]="Outbound",VLOOKUP(tbl_transaction[[#This Row],[Reference Number]],barang_keluar[],5,FALSE),""))</f>
        <v>Qtela Snack Variant 14</v>
      </c>
      <c r="F1008">
        <f>IF(tbl_transaction[[#This Row],[Type]]="Inbound",VLOOKUP(tbl_transaction[[#This Row],[Reference Number]],barang_masuk[],6,FALSE),IF(tbl_transaction[[#This Row],[Type]]="Outbound",VLOOKUP(tbl_transaction[[#This Row],[Reference Number]],barang_keluar[],6,FALSE),""))</f>
        <v>80</v>
      </c>
      <c r="G1008" t="str">
        <f>IF(tbl_transaction[[#This Row],[Type]]="Inbound",VLOOKUP(tbl_transaction[[#This Row],[Reference Number]],barang_masuk[],7,FALSE),IF(tbl_transaction[[#This Row],[Type]]="Outbound",VLOOKUP(tbl_transaction[[#This Row],[Reference Number]],barang_keluar[],7,FALSE),""))</f>
        <v>Pack</v>
      </c>
      <c r="H1008" t="str">
        <f>IF(tbl_transaction[[#This Row],[Type]]="Inbound",VLOOKUP(tbl_transaction[[#This Row],[Reference Number]],barang_masuk[],3,FALSE),IF(tbl_transaction[[#This Row],[Type]]="Outbound",VLOOKUP(tbl_transaction[[#This Row],[Reference Number]],barang_keluar[],3,FALSE),""))</f>
        <v>PT Supplier 15</v>
      </c>
      <c r="I1008" t="str">
        <f>IF(D1008='Kartu Stok'!$B$2,COUNTIF($D$3:D1008,'Kartu Stok'!$B$2),"")</f>
        <v/>
      </c>
      <c r="L1008"/>
    </row>
    <row r="1009" spans="1:12" ht="14.5" x14ac:dyDescent="0.35">
      <c r="A1009" s="2" t="s">
        <v>1486</v>
      </c>
      <c r="B1009" s="5">
        <f>IF(LEFT(tbl_transaction[[#This Row],[Reference Number]],2)="GR",VLOOKUP(tbl_transaction[[#This Row],[Reference Number]],barang_masuk[],2,FALSE),IF(LEFT(tbl_transaction[[#This Row],[Reference Number]],2)="DO",VLOOKUP(tbl_transaction[[#This Row],[Reference Number]],barang_keluar[],2,FALSE),""))</f>
        <v>46096</v>
      </c>
      <c r="C1009" t="str">
        <f t="shared" si="15"/>
        <v>Inbound</v>
      </c>
      <c r="D1009" t="str">
        <f>IF(tbl_transaction[[#This Row],[Type]]="Inbound",VLOOKUP(tbl_transaction[[#This Row],[Reference Number]],barang_masuk[],4,FALSE),IF(tbl_transaction[[#This Row],[Type]]="Outbound",VLOOKUP(tbl_transaction[[#This Row],[Reference Number]],barang_keluar[],4,FALSE),""))</f>
        <v>HOM018</v>
      </c>
      <c r="E1009" t="str">
        <f>IF(tbl_transaction[[#This Row],[Type]]="Inbound",VLOOKUP(tbl_transaction[[#This Row],[Reference Number]],barang_masuk[],5,FALSE),IF(tbl_transaction[[#This Row],[Type]]="Outbound",VLOOKUP(tbl_transaction[[#This Row],[Reference Number]],barang_keluar[],5,FALSE),""))</f>
        <v>Molto Home Care Variant 18</v>
      </c>
      <c r="F1009">
        <f>IF(tbl_transaction[[#This Row],[Type]]="Inbound",VLOOKUP(tbl_transaction[[#This Row],[Reference Number]],barang_masuk[],6,FALSE),IF(tbl_transaction[[#This Row],[Type]]="Outbound",VLOOKUP(tbl_transaction[[#This Row],[Reference Number]],barang_keluar[],6,FALSE),""))</f>
        <v>100</v>
      </c>
      <c r="G1009" t="str">
        <f>IF(tbl_transaction[[#This Row],[Type]]="Inbound",VLOOKUP(tbl_transaction[[#This Row],[Reference Number]],barang_masuk[],7,FALSE),IF(tbl_transaction[[#This Row],[Type]]="Outbound",VLOOKUP(tbl_transaction[[#This Row],[Reference Number]],barang_keluar[],7,FALSE),""))</f>
        <v>Pack</v>
      </c>
      <c r="H1009" t="str">
        <f>IF(tbl_transaction[[#This Row],[Type]]="Inbound",VLOOKUP(tbl_transaction[[#This Row],[Reference Number]],barang_masuk[],3,FALSE),IF(tbl_transaction[[#This Row],[Type]]="Outbound",VLOOKUP(tbl_transaction[[#This Row],[Reference Number]],barang_keluar[],3,FALSE),""))</f>
        <v>PT Supplier 15</v>
      </c>
      <c r="I1009" t="str">
        <f>IF(D1009='Kartu Stok'!$B$2,COUNTIF($D$3:D1009,'Kartu Stok'!$B$2),"")</f>
        <v/>
      </c>
      <c r="L1009"/>
    </row>
    <row r="1010" spans="1:12" ht="14.5" x14ac:dyDescent="0.35">
      <c r="A1010" s="2" t="s">
        <v>1487</v>
      </c>
      <c r="B1010" s="5">
        <f>IF(LEFT(tbl_transaction[[#This Row],[Reference Number]],2)="GR",VLOOKUP(tbl_transaction[[#This Row],[Reference Number]],barang_masuk[],2,FALSE),IF(LEFT(tbl_transaction[[#This Row],[Reference Number]],2)="DO",VLOOKUP(tbl_transaction[[#This Row],[Reference Number]],barang_keluar[],2,FALSE),""))</f>
        <v>46132</v>
      </c>
      <c r="C1010" t="str">
        <f t="shared" si="15"/>
        <v>Inbound</v>
      </c>
      <c r="D1010" t="str">
        <f>IF(tbl_transaction[[#This Row],[Type]]="Inbound",VLOOKUP(tbl_transaction[[#This Row],[Reference Number]],barang_masuk[],4,FALSE),IF(tbl_transaction[[#This Row],[Type]]="Outbound",VLOOKUP(tbl_transaction[[#This Row],[Reference Number]],barang_keluar[],4,FALSE),""))</f>
        <v>SNK027</v>
      </c>
      <c r="E1010" t="str">
        <f>IF(tbl_transaction[[#This Row],[Type]]="Inbound",VLOOKUP(tbl_transaction[[#This Row],[Reference Number]],barang_masuk[],5,FALSE),IF(tbl_transaction[[#This Row],[Type]]="Outbound",VLOOKUP(tbl_transaction[[#This Row],[Reference Number]],barang_keluar[],5,FALSE),""))</f>
        <v>Qtela Snack Variant 27</v>
      </c>
      <c r="F1010">
        <f>IF(tbl_transaction[[#This Row],[Type]]="Inbound",VLOOKUP(tbl_transaction[[#This Row],[Reference Number]],barang_masuk[],6,FALSE),IF(tbl_transaction[[#This Row],[Type]]="Outbound",VLOOKUP(tbl_transaction[[#This Row],[Reference Number]],barang_keluar[],6,FALSE),""))</f>
        <v>30</v>
      </c>
      <c r="G1010" t="str">
        <f>IF(tbl_transaction[[#This Row],[Type]]="Inbound",VLOOKUP(tbl_transaction[[#This Row],[Reference Number]],barang_masuk[],7,FALSE),IF(tbl_transaction[[#This Row],[Type]]="Outbound",VLOOKUP(tbl_transaction[[#This Row],[Reference Number]],barang_keluar[],7,FALSE),""))</f>
        <v>Pack</v>
      </c>
      <c r="H1010" t="str">
        <f>IF(tbl_transaction[[#This Row],[Type]]="Inbound",VLOOKUP(tbl_transaction[[#This Row],[Reference Number]],barang_masuk[],3,FALSE),IF(tbl_transaction[[#This Row],[Type]]="Outbound",VLOOKUP(tbl_transaction[[#This Row],[Reference Number]],barang_keluar[],3,FALSE),""))</f>
        <v>PT Supplier 15</v>
      </c>
      <c r="I1010" t="str">
        <f>IF(D1010='Kartu Stok'!$B$2,COUNTIF($D$3:D1010,'Kartu Stok'!$B$2),"")</f>
        <v/>
      </c>
      <c r="L1010"/>
    </row>
    <row r="1011" spans="1:12" ht="14.5" x14ac:dyDescent="0.35">
      <c r="A1011" s="2" t="s">
        <v>1488</v>
      </c>
      <c r="B1011" s="5">
        <f>IF(LEFT(tbl_transaction[[#This Row],[Reference Number]],2)="GR",VLOOKUP(tbl_transaction[[#This Row],[Reference Number]],barang_masuk[],2,FALSE),IF(LEFT(tbl_transaction[[#This Row],[Reference Number]],2)="DO",VLOOKUP(tbl_transaction[[#This Row],[Reference Number]],barang_keluar[],2,FALSE),""))</f>
        <v>46106</v>
      </c>
      <c r="C1011" t="str">
        <f t="shared" si="15"/>
        <v>Inbound</v>
      </c>
      <c r="D1011" t="str">
        <f>IF(tbl_transaction[[#This Row],[Type]]="Inbound",VLOOKUP(tbl_transaction[[#This Row],[Reference Number]],barang_masuk[],4,FALSE),IF(tbl_transaction[[#This Row],[Type]]="Outbound",VLOOKUP(tbl_transaction[[#This Row],[Reference Number]],barang_keluar[],4,FALSE),""))</f>
        <v>INS008</v>
      </c>
      <c r="E1011" t="str">
        <f>IF(tbl_transaction[[#This Row],[Type]]="Inbound",VLOOKUP(tbl_transaction[[#This Row],[Reference Number]],barang_masuk[],5,FALSE),IF(tbl_transaction[[#This Row],[Type]]="Outbound",VLOOKUP(tbl_transaction[[#This Row],[Reference Number]],barang_keluar[],5,FALSE),""))</f>
        <v>Indomie Instant Food Variant 8</v>
      </c>
      <c r="F1011">
        <f>IF(tbl_transaction[[#This Row],[Type]]="Inbound",VLOOKUP(tbl_transaction[[#This Row],[Reference Number]],barang_masuk[],6,FALSE),IF(tbl_transaction[[#This Row],[Type]]="Outbound",VLOOKUP(tbl_transaction[[#This Row],[Reference Number]],barang_keluar[],6,FALSE),""))</f>
        <v>150</v>
      </c>
      <c r="G1011" t="str">
        <f>IF(tbl_transaction[[#This Row],[Type]]="Inbound",VLOOKUP(tbl_transaction[[#This Row],[Reference Number]],barang_masuk[],7,FALSE),IF(tbl_transaction[[#This Row],[Type]]="Outbound",VLOOKUP(tbl_transaction[[#This Row],[Reference Number]],barang_keluar[],7,FALSE),""))</f>
        <v>Pack</v>
      </c>
      <c r="H1011" t="str">
        <f>IF(tbl_transaction[[#This Row],[Type]]="Inbound",VLOOKUP(tbl_transaction[[#This Row],[Reference Number]],barang_masuk[],3,FALSE),IF(tbl_transaction[[#This Row],[Type]]="Outbound",VLOOKUP(tbl_transaction[[#This Row],[Reference Number]],barang_keluar[],3,FALSE),""))</f>
        <v>PT Supplier 30</v>
      </c>
      <c r="I1011" t="str">
        <f>IF(D1011='Kartu Stok'!$B$2,COUNTIF($D$3:D1011,'Kartu Stok'!$B$2),"")</f>
        <v/>
      </c>
      <c r="L1011"/>
    </row>
    <row r="1012" spans="1:12" ht="14.5" x14ac:dyDescent="0.35">
      <c r="A1012" s="2" t="s">
        <v>1489</v>
      </c>
      <c r="B1012" s="5">
        <f>IF(LEFT(tbl_transaction[[#This Row],[Reference Number]],2)="GR",VLOOKUP(tbl_transaction[[#This Row],[Reference Number]],barang_masuk[],2,FALSE),IF(LEFT(tbl_transaction[[#This Row],[Reference Number]],2)="DO",VLOOKUP(tbl_transaction[[#This Row],[Reference Number]],barang_keluar[],2,FALSE),""))</f>
        <v>46124</v>
      </c>
      <c r="C1012" t="str">
        <f t="shared" si="15"/>
        <v>Inbound</v>
      </c>
      <c r="D1012" t="str">
        <f>IF(tbl_transaction[[#This Row],[Type]]="Inbound",VLOOKUP(tbl_transaction[[#This Row],[Reference Number]],barang_masuk[],4,FALSE),IF(tbl_transaction[[#This Row],[Type]]="Outbound",VLOOKUP(tbl_transaction[[#This Row],[Reference Number]],barang_keluar[],4,FALSE),""))</f>
        <v>BEV001</v>
      </c>
      <c r="E1012" t="str">
        <f>IF(tbl_transaction[[#This Row],[Type]]="Inbound",VLOOKUP(tbl_transaction[[#This Row],[Reference Number]],barang_masuk[],5,FALSE),IF(tbl_transaction[[#This Row],[Type]]="Outbound",VLOOKUP(tbl_transaction[[#This Row],[Reference Number]],barang_keluar[],5,FALSE),""))</f>
        <v>Coca Cola Beverage Variant 1</v>
      </c>
      <c r="F1012">
        <f>IF(tbl_transaction[[#This Row],[Type]]="Inbound",VLOOKUP(tbl_transaction[[#This Row],[Reference Number]],barang_masuk[],6,FALSE),IF(tbl_transaction[[#This Row],[Type]]="Outbound",VLOOKUP(tbl_transaction[[#This Row],[Reference Number]],barang_keluar[],6,FALSE),""))</f>
        <v>120</v>
      </c>
      <c r="G1012" t="str">
        <f>IF(tbl_transaction[[#This Row],[Type]]="Inbound",VLOOKUP(tbl_transaction[[#This Row],[Reference Number]],barang_masuk[],7,FALSE),IF(tbl_transaction[[#This Row],[Type]]="Outbound",VLOOKUP(tbl_transaction[[#This Row],[Reference Number]],barang_keluar[],7,FALSE),""))</f>
        <v>Bottle</v>
      </c>
      <c r="H1012" t="str">
        <f>IF(tbl_transaction[[#This Row],[Type]]="Inbound",VLOOKUP(tbl_transaction[[#This Row],[Reference Number]],barang_masuk[],3,FALSE),IF(tbl_transaction[[#This Row],[Type]]="Outbound",VLOOKUP(tbl_transaction[[#This Row],[Reference Number]],barang_keluar[],3,FALSE),""))</f>
        <v>PT Supplier 26</v>
      </c>
      <c r="I1012" t="str">
        <f>IF(D1012='Kartu Stok'!$B$2,COUNTIF($D$3:D1012,'Kartu Stok'!$B$2),"")</f>
        <v/>
      </c>
      <c r="L1012"/>
    </row>
    <row r="1013" spans="1:12" ht="14.5" x14ac:dyDescent="0.35">
      <c r="A1013" s="2" t="s">
        <v>1490</v>
      </c>
      <c r="B1013" s="5">
        <f>IF(LEFT(tbl_transaction[[#This Row],[Reference Number]],2)="GR",VLOOKUP(tbl_transaction[[#This Row],[Reference Number]],barang_masuk[],2,FALSE),IF(LEFT(tbl_transaction[[#This Row],[Reference Number]],2)="DO",VLOOKUP(tbl_transaction[[#This Row],[Reference Number]],barang_keluar[],2,FALSE),""))</f>
        <v>46082</v>
      </c>
      <c r="C1013" t="str">
        <f t="shared" si="15"/>
        <v>Inbound</v>
      </c>
      <c r="D1013" t="str">
        <f>IF(tbl_transaction[[#This Row],[Type]]="Inbound",VLOOKUP(tbl_transaction[[#This Row],[Reference Number]],barang_masuk[],4,FALSE),IF(tbl_transaction[[#This Row],[Type]]="Outbound",VLOOKUP(tbl_transaction[[#This Row],[Reference Number]],barang_keluar[],4,FALSE),""))</f>
        <v>BEV021</v>
      </c>
      <c r="E1013" t="str">
        <f>IF(tbl_transaction[[#This Row],[Type]]="Inbound",VLOOKUP(tbl_transaction[[#This Row],[Reference Number]],barang_masuk[],5,FALSE),IF(tbl_transaction[[#This Row],[Type]]="Outbound",VLOOKUP(tbl_transaction[[#This Row],[Reference Number]],barang_keluar[],5,FALSE),""))</f>
        <v>Sosro Beverage Variant 21</v>
      </c>
      <c r="F1013">
        <f>IF(tbl_transaction[[#This Row],[Type]]="Inbound",VLOOKUP(tbl_transaction[[#This Row],[Reference Number]],barang_masuk[],6,FALSE),IF(tbl_transaction[[#This Row],[Type]]="Outbound",VLOOKUP(tbl_transaction[[#This Row],[Reference Number]],barang_keluar[],6,FALSE),""))</f>
        <v>80</v>
      </c>
      <c r="G1013" t="str">
        <f>IF(tbl_transaction[[#This Row],[Type]]="Inbound",VLOOKUP(tbl_transaction[[#This Row],[Reference Number]],barang_masuk[],7,FALSE),IF(tbl_transaction[[#This Row],[Type]]="Outbound",VLOOKUP(tbl_transaction[[#This Row],[Reference Number]],barang_keluar[],7,FALSE),""))</f>
        <v>Bottle</v>
      </c>
      <c r="H1013" t="str">
        <f>IF(tbl_transaction[[#This Row],[Type]]="Inbound",VLOOKUP(tbl_transaction[[#This Row],[Reference Number]],barang_masuk[],3,FALSE),IF(tbl_transaction[[#This Row],[Type]]="Outbound",VLOOKUP(tbl_transaction[[#This Row],[Reference Number]],barang_keluar[],3,FALSE),""))</f>
        <v>PT Supplier 27</v>
      </c>
      <c r="I1013" t="str">
        <f>IF(D1013='Kartu Stok'!$B$2,COUNTIF($D$3:D1013,'Kartu Stok'!$B$2),"")</f>
        <v/>
      </c>
      <c r="L1013"/>
    </row>
    <row r="1014" spans="1:12" ht="14.5" x14ac:dyDescent="0.35">
      <c r="A1014" s="2" t="s">
        <v>1491</v>
      </c>
      <c r="B1014" s="5">
        <f>IF(LEFT(tbl_transaction[[#This Row],[Reference Number]],2)="GR",VLOOKUP(tbl_transaction[[#This Row],[Reference Number]],barang_masuk[],2,FALSE),IF(LEFT(tbl_transaction[[#This Row],[Reference Number]],2)="DO",VLOOKUP(tbl_transaction[[#This Row],[Reference Number]],barang_keluar[],2,FALSE),""))</f>
        <v>46057</v>
      </c>
      <c r="C1014" t="str">
        <f t="shared" si="15"/>
        <v>Inbound</v>
      </c>
      <c r="D1014" t="str">
        <f>IF(tbl_transaction[[#This Row],[Type]]="Inbound",VLOOKUP(tbl_transaction[[#This Row],[Reference Number]],barang_masuk[],4,FALSE),IF(tbl_transaction[[#This Row],[Type]]="Outbound",VLOOKUP(tbl_transaction[[#This Row],[Reference Number]],barang_keluar[],4,FALSE),""))</f>
        <v>PER011</v>
      </c>
      <c r="E1014" t="str">
        <f>IF(tbl_transaction[[#This Row],[Type]]="Inbound",VLOOKUP(tbl_transaction[[#This Row],[Reference Number]],barang_masuk[],5,FALSE),IF(tbl_transaction[[#This Row],[Type]]="Outbound",VLOOKUP(tbl_transaction[[#This Row],[Reference Number]],barang_keluar[],5,FALSE),""))</f>
        <v>Pepsodent Personal Care Variant 11</v>
      </c>
      <c r="F1014">
        <f>IF(tbl_transaction[[#This Row],[Type]]="Inbound",VLOOKUP(tbl_transaction[[#This Row],[Reference Number]],barang_masuk[],6,FALSE),IF(tbl_transaction[[#This Row],[Type]]="Outbound",VLOOKUP(tbl_transaction[[#This Row],[Reference Number]],barang_keluar[],6,FALSE),""))</f>
        <v>30</v>
      </c>
      <c r="G1014" t="str">
        <f>IF(tbl_transaction[[#This Row],[Type]]="Inbound",VLOOKUP(tbl_transaction[[#This Row],[Reference Number]],barang_masuk[],7,FALSE),IF(tbl_transaction[[#This Row],[Type]]="Outbound",VLOOKUP(tbl_transaction[[#This Row],[Reference Number]],barang_keluar[],7,FALSE),""))</f>
        <v>Bottle</v>
      </c>
      <c r="H1014" t="str">
        <f>IF(tbl_transaction[[#This Row],[Type]]="Inbound",VLOOKUP(tbl_transaction[[#This Row],[Reference Number]],barang_masuk[],3,FALSE),IF(tbl_transaction[[#This Row],[Type]]="Outbound",VLOOKUP(tbl_transaction[[#This Row],[Reference Number]],barang_keluar[],3,FALSE),""))</f>
        <v>PT Supplier 15</v>
      </c>
      <c r="I1014" t="str">
        <f>IF(D1014='Kartu Stok'!$B$2,COUNTIF($D$3:D1014,'Kartu Stok'!$B$2),"")</f>
        <v/>
      </c>
      <c r="L1014"/>
    </row>
    <row r="1015" spans="1:12" ht="14.5" x14ac:dyDescent="0.35">
      <c r="A1015" s="2" t="s">
        <v>1492</v>
      </c>
      <c r="B1015" s="5">
        <f>IF(LEFT(tbl_transaction[[#This Row],[Reference Number]],2)="GR",VLOOKUP(tbl_transaction[[#This Row],[Reference Number]],barang_masuk[],2,FALSE),IF(LEFT(tbl_transaction[[#This Row],[Reference Number]],2)="DO",VLOOKUP(tbl_transaction[[#This Row],[Reference Number]],barang_keluar[],2,FALSE),""))</f>
        <v>46081</v>
      </c>
      <c r="C1015" t="str">
        <f t="shared" si="15"/>
        <v>Inbound</v>
      </c>
      <c r="D1015" t="str">
        <f>IF(tbl_transaction[[#This Row],[Type]]="Inbound",VLOOKUP(tbl_transaction[[#This Row],[Reference Number]],barang_masuk[],4,FALSE),IF(tbl_transaction[[#This Row],[Type]]="Outbound",VLOOKUP(tbl_transaction[[#This Row],[Reference Number]],barang_keluar[],4,FALSE),""))</f>
        <v>SNK006</v>
      </c>
      <c r="E1015" t="str">
        <f>IF(tbl_transaction[[#This Row],[Type]]="Inbound",VLOOKUP(tbl_transaction[[#This Row],[Reference Number]],barang_masuk[],5,FALSE),IF(tbl_transaction[[#This Row],[Type]]="Outbound",VLOOKUP(tbl_transaction[[#This Row],[Reference Number]],barang_keluar[],5,FALSE),""))</f>
        <v>Taro Snack Variant 6</v>
      </c>
      <c r="F1015">
        <f>IF(tbl_transaction[[#This Row],[Type]]="Inbound",VLOOKUP(tbl_transaction[[#This Row],[Reference Number]],barang_masuk[],6,FALSE),IF(tbl_transaction[[#This Row],[Type]]="Outbound",VLOOKUP(tbl_transaction[[#This Row],[Reference Number]],barang_keluar[],6,FALSE),""))</f>
        <v>50</v>
      </c>
      <c r="G1015" t="str">
        <f>IF(tbl_transaction[[#This Row],[Type]]="Inbound",VLOOKUP(tbl_transaction[[#This Row],[Reference Number]],barang_masuk[],7,FALSE),IF(tbl_transaction[[#This Row],[Type]]="Outbound",VLOOKUP(tbl_transaction[[#This Row],[Reference Number]],barang_keluar[],7,FALSE),""))</f>
        <v>Pack</v>
      </c>
      <c r="H1015" t="str">
        <f>IF(tbl_transaction[[#This Row],[Type]]="Inbound",VLOOKUP(tbl_transaction[[#This Row],[Reference Number]],barang_masuk[],3,FALSE),IF(tbl_transaction[[#This Row],[Type]]="Outbound",VLOOKUP(tbl_transaction[[#This Row],[Reference Number]],barang_keluar[],3,FALSE),""))</f>
        <v>PT Supplier 29</v>
      </c>
      <c r="I1015" t="str">
        <f>IF(D1015='Kartu Stok'!$B$2,COUNTIF($D$3:D1015,'Kartu Stok'!$B$2),"")</f>
        <v/>
      </c>
      <c r="L1015"/>
    </row>
    <row r="1016" spans="1:12" ht="14.5" x14ac:dyDescent="0.35">
      <c r="A1016" s="2" t="s">
        <v>1493</v>
      </c>
      <c r="B1016" s="5">
        <f>IF(LEFT(tbl_transaction[[#This Row],[Reference Number]],2)="GR",VLOOKUP(tbl_transaction[[#This Row],[Reference Number]],barang_masuk[],2,FALSE),IF(LEFT(tbl_transaction[[#This Row],[Reference Number]],2)="DO",VLOOKUP(tbl_transaction[[#This Row],[Reference Number]],barang_keluar[],2,FALSE),""))</f>
        <v>46180</v>
      </c>
      <c r="C1016" t="str">
        <f t="shared" si="15"/>
        <v>Inbound</v>
      </c>
      <c r="D1016" t="str">
        <f>IF(tbl_transaction[[#This Row],[Type]]="Inbound",VLOOKUP(tbl_transaction[[#This Row],[Reference Number]],barang_masuk[],4,FALSE),IF(tbl_transaction[[#This Row],[Type]]="Outbound",VLOOKUP(tbl_transaction[[#This Row],[Reference Number]],barang_keluar[],4,FALSE),""))</f>
        <v>HOM013</v>
      </c>
      <c r="E1016" t="str">
        <f>IF(tbl_transaction[[#This Row],[Type]]="Inbound",VLOOKUP(tbl_transaction[[#This Row],[Reference Number]],barang_masuk[],5,FALSE),IF(tbl_transaction[[#This Row],[Type]]="Outbound",VLOOKUP(tbl_transaction[[#This Row],[Reference Number]],barang_keluar[],5,FALSE),""))</f>
        <v>Rinso Home Care Variant 13</v>
      </c>
      <c r="F1016">
        <f>IF(tbl_transaction[[#This Row],[Type]]="Inbound",VLOOKUP(tbl_transaction[[#This Row],[Reference Number]],barang_masuk[],6,FALSE),IF(tbl_transaction[[#This Row],[Type]]="Outbound",VLOOKUP(tbl_transaction[[#This Row],[Reference Number]],barang_keluar[],6,FALSE),""))</f>
        <v>150</v>
      </c>
      <c r="G1016" t="str">
        <f>IF(tbl_transaction[[#This Row],[Type]]="Inbound",VLOOKUP(tbl_transaction[[#This Row],[Reference Number]],barang_masuk[],7,FALSE),IF(tbl_transaction[[#This Row],[Type]]="Outbound",VLOOKUP(tbl_transaction[[#This Row],[Reference Number]],barang_keluar[],7,FALSE),""))</f>
        <v>Pack</v>
      </c>
      <c r="H1016" t="str">
        <f>IF(tbl_transaction[[#This Row],[Type]]="Inbound",VLOOKUP(tbl_transaction[[#This Row],[Reference Number]],barang_masuk[],3,FALSE),IF(tbl_transaction[[#This Row],[Type]]="Outbound",VLOOKUP(tbl_transaction[[#This Row],[Reference Number]],barang_keluar[],3,FALSE),""))</f>
        <v>PT Supplier 17</v>
      </c>
      <c r="I1016" t="str">
        <f>IF(D1016='Kartu Stok'!$B$2,COUNTIF($D$3:D1016,'Kartu Stok'!$B$2),"")</f>
        <v/>
      </c>
      <c r="L1016"/>
    </row>
    <row r="1017" spans="1:12" ht="14.5" x14ac:dyDescent="0.35">
      <c r="A1017" s="2" t="s">
        <v>1494</v>
      </c>
      <c r="B1017" s="5">
        <f>IF(LEFT(tbl_transaction[[#This Row],[Reference Number]],2)="GR",VLOOKUP(tbl_transaction[[#This Row],[Reference Number]],barang_masuk[],2,FALSE),IF(LEFT(tbl_transaction[[#This Row],[Reference Number]],2)="DO",VLOOKUP(tbl_transaction[[#This Row],[Reference Number]],barang_keluar[],2,FALSE),""))</f>
        <v>46098</v>
      </c>
      <c r="C1017" t="str">
        <f t="shared" si="15"/>
        <v>Inbound</v>
      </c>
      <c r="D1017" t="str">
        <f>IF(tbl_transaction[[#This Row],[Type]]="Inbound",VLOOKUP(tbl_transaction[[#This Row],[Reference Number]],barang_masuk[],4,FALSE),IF(tbl_transaction[[#This Row],[Type]]="Outbound",VLOOKUP(tbl_transaction[[#This Row],[Reference Number]],barang_keluar[],4,FALSE),""))</f>
        <v>BEV039</v>
      </c>
      <c r="E1017" t="str">
        <f>IF(tbl_transaction[[#This Row],[Type]]="Inbound",VLOOKUP(tbl_transaction[[#This Row],[Reference Number]],barang_masuk[],5,FALSE),IF(tbl_transaction[[#This Row],[Type]]="Outbound",VLOOKUP(tbl_transaction[[#This Row],[Reference Number]],barang_keluar[],5,FALSE),""))</f>
        <v>Pocari Beverage Variant 39</v>
      </c>
      <c r="F1017">
        <f>IF(tbl_transaction[[#This Row],[Type]]="Inbound",VLOOKUP(tbl_transaction[[#This Row],[Reference Number]],barang_masuk[],6,FALSE),IF(tbl_transaction[[#This Row],[Type]]="Outbound",VLOOKUP(tbl_transaction[[#This Row],[Reference Number]],barang_keluar[],6,FALSE),""))</f>
        <v>60</v>
      </c>
      <c r="G1017" t="str">
        <f>IF(tbl_transaction[[#This Row],[Type]]="Inbound",VLOOKUP(tbl_transaction[[#This Row],[Reference Number]],barang_masuk[],7,FALSE),IF(tbl_transaction[[#This Row],[Type]]="Outbound",VLOOKUP(tbl_transaction[[#This Row],[Reference Number]],barang_keluar[],7,FALSE),""))</f>
        <v>Bottle</v>
      </c>
      <c r="H1017" t="str">
        <f>IF(tbl_transaction[[#This Row],[Type]]="Inbound",VLOOKUP(tbl_transaction[[#This Row],[Reference Number]],barang_masuk[],3,FALSE),IF(tbl_transaction[[#This Row],[Type]]="Outbound",VLOOKUP(tbl_transaction[[#This Row],[Reference Number]],barang_keluar[],3,FALSE),""))</f>
        <v>PT Supplier 02</v>
      </c>
      <c r="I1017" t="str">
        <f>IF(D1017='Kartu Stok'!$B$2,COUNTIF($D$3:D1017,'Kartu Stok'!$B$2),"")</f>
        <v/>
      </c>
      <c r="L1017"/>
    </row>
    <row r="1018" spans="1:12" ht="14.5" x14ac:dyDescent="0.35">
      <c r="A1018" s="2" t="s">
        <v>1495</v>
      </c>
      <c r="B1018" s="5">
        <f>IF(LEFT(tbl_transaction[[#This Row],[Reference Number]],2)="GR",VLOOKUP(tbl_transaction[[#This Row],[Reference Number]],barang_masuk[],2,FALSE),IF(LEFT(tbl_transaction[[#This Row],[Reference Number]],2)="DO",VLOOKUP(tbl_transaction[[#This Row],[Reference Number]],barang_keluar[],2,FALSE),""))</f>
        <v>46088</v>
      </c>
      <c r="C1018" t="str">
        <f t="shared" si="15"/>
        <v>Inbound</v>
      </c>
      <c r="D1018" t="str">
        <f>IF(tbl_transaction[[#This Row],[Type]]="Inbound",VLOOKUP(tbl_transaction[[#This Row],[Reference Number]],barang_masuk[],4,FALSE),IF(tbl_transaction[[#This Row],[Type]]="Outbound",VLOOKUP(tbl_transaction[[#This Row],[Reference Number]],barang_keluar[],4,FALSE),""))</f>
        <v>DAR013</v>
      </c>
      <c r="E1018" t="str">
        <f>IF(tbl_transaction[[#This Row],[Type]]="Inbound",VLOOKUP(tbl_transaction[[#This Row],[Reference Number]],barang_masuk[],5,FALSE),IF(tbl_transaction[[#This Row],[Type]]="Outbound",VLOOKUP(tbl_transaction[[#This Row],[Reference Number]],barang_keluar[],5,FALSE),""))</f>
        <v>Indomilk Dairy Variant 13</v>
      </c>
      <c r="F1018">
        <f>IF(tbl_transaction[[#This Row],[Type]]="Inbound",VLOOKUP(tbl_transaction[[#This Row],[Reference Number]],barang_masuk[],6,FALSE),IF(tbl_transaction[[#This Row],[Type]]="Outbound",VLOOKUP(tbl_transaction[[#This Row],[Reference Number]],barang_keluar[],6,FALSE),""))</f>
        <v>60</v>
      </c>
      <c r="G1018" t="str">
        <f>IF(tbl_transaction[[#This Row],[Type]]="Inbound",VLOOKUP(tbl_transaction[[#This Row],[Reference Number]],barang_masuk[],7,FALSE),IF(tbl_transaction[[#This Row],[Type]]="Outbound",VLOOKUP(tbl_transaction[[#This Row],[Reference Number]],barang_keluar[],7,FALSE),""))</f>
        <v>Box</v>
      </c>
      <c r="H1018" t="str">
        <f>IF(tbl_transaction[[#This Row],[Type]]="Inbound",VLOOKUP(tbl_transaction[[#This Row],[Reference Number]],barang_masuk[],3,FALSE),IF(tbl_transaction[[#This Row],[Type]]="Outbound",VLOOKUP(tbl_transaction[[#This Row],[Reference Number]],barang_keluar[],3,FALSE),""))</f>
        <v>PT Supplier 15</v>
      </c>
      <c r="I1018" t="str">
        <f>IF(D1018='Kartu Stok'!$B$2,COUNTIF($D$3:D1018,'Kartu Stok'!$B$2),"")</f>
        <v/>
      </c>
      <c r="L1018"/>
    </row>
    <row r="1019" spans="1:12" ht="14.5" x14ac:dyDescent="0.35">
      <c r="A1019" s="2" t="s">
        <v>1496</v>
      </c>
      <c r="B1019" s="5">
        <f>IF(LEFT(tbl_transaction[[#This Row],[Reference Number]],2)="GR",VLOOKUP(tbl_transaction[[#This Row],[Reference Number]],barang_masuk[],2,FALSE),IF(LEFT(tbl_transaction[[#This Row],[Reference Number]],2)="DO",VLOOKUP(tbl_transaction[[#This Row],[Reference Number]],barang_keluar[],2,FALSE),""))</f>
        <v>46082</v>
      </c>
      <c r="C1019" t="str">
        <f t="shared" si="15"/>
        <v>Inbound</v>
      </c>
      <c r="D1019" t="str">
        <f>IF(tbl_transaction[[#This Row],[Type]]="Inbound",VLOOKUP(tbl_transaction[[#This Row],[Reference Number]],barang_masuk[],4,FALSE),IF(tbl_transaction[[#This Row],[Type]]="Outbound",VLOOKUP(tbl_transaction[[#This Row],[Reference Number]],barang_keluar[],4,FALSE),""))</f>
        <v>DAR010</v>
      </c>
      <c r="E1019" t="str">
        <f>IF(tbl_transaction[[#This Row],[Type]]="Inbound",VLOOKUP(tbl_transaction[[#This Row],[Reference Number]],barang_masuk[],5,FALSE),IF(tbl_transaction[[#This Row],[Type]]="Outbound",VLOOKUP(tbl_transaction[[#This Row],[Reference Number]],barang_keluar[],5,FALSE),""))</f>
        <v>Ultra Milk Dairy Variant 10</v>
      </c>
      <c r="F1019">
        <f>IF(tbl_transaction[[#This Row],[Type]]="Inbound",VLOOKUP(tbl_transaction[[#This Row],[Reference Number]],barang_masuk[],6,FALSE),IF(tbl_transaction[[#This Row],[Type]]="Outbound",VLOOKUP(tbl_transaction[[#This Row],[Reference Number]],barang_keluar[],6,FALSE),""))</f>
        <v>120</v>
      </c>
      <c r="G1019" t="str">
        <f>IF(tbl_transaction[[#This Row],[Type]]="Inbound",VLOOKUP(tbl_transaction[[#This Row],[Reference Number]],barang_masuk[],7,FALSE),IF(tbl_transaction[[#This Row],[Type]]="Outbound",VLOOKUP(tbl_transaction[[#This Row],[Reference Number]],barang_keluar[],7,FALSE),""))</f>
        <v>Box</v>
      </c>
      <c r="H1019" t="str">
        <f>IF(tbl_transaction[[#This Row],[Type]]="Inbound",VLOOKUP(tbl_transaction[[#This Row],[Reference Number]],barang_masuk[],3,FALSE),IF(tbl_transaction[[#This Row],[Type]]="Outbound",VLOOKUP(tbl_transaction[[#This Row],[Reference Number]],barang_keluar[],3,FALSE),""))</f>
        <v>PT Supplier 28</v>
      </c>
      <c r="I1019" t="str">
        <f>IF(D1019='Kartu Stok'!$B$2,COUNTIF($D$3:D1019,'Kartu Stok'!$B$2),"")</f>
        <v/>
      </c>
      <c r="L1019"/>
    </row>
    <row r="1020" spans="1:12" ht="14.5" x14ac:dyDescent="0.35">
      <c r="A1020" s="2" t="s">
        <v>1497</v>
      </c>
      <c r="B1020" s="5">
        <f>IF(LEFT(tbl_transaction[[#This Row],[Reference Number]],2)="GR",VLOOKUP(tbl_transaction[[#This Row],[Reference Number]],barang_masuk[],2,FALSE),IF(LEFT(tbl_transaction[[#This Row],[Reference Number]],2)="DO",VLOOKUP(tbl_transaction[[#This Row],[Reference Number]],barang_keluar[],2,FALSE),""))</f>
        <v>46189</v>
      </c>
      <c r="C1020" t="str">
        <f t="shared" si="15"/>
        <v>Inbound</v>
      </c>
      <c r="D1020" t="str">
        <f>IF(tbl_transaction[[#This Row],[Type]]="Inbound",VLOOKUP(tbl_transaction[[#This Row],[Reference Number]],barang_masuk[],4,FALSE),IF(tbl_transaction[[#This Row],[Type]]="Outbound",VLOOKUP(tbl_transaction[[#This Row],[Reference Number]],barang_keluar[],4,FALSE),""))</f>
        <v>INS009</v>
      </c>
      <c r="E1020" t="str">
        <f>IF(tbl_transaction[[#This Row],[Type]]="Inbound",VLOOKUP(tbl_transaction[[#This Row],[Reference Number]],barang_masuk[],5,FALSE),IF(tbl_transaction[[#This Row],[Type]]="Outbound",VLOOKUP(tbl_transaction[[#This Row],[Reference Number]],barang_keluar[],5,FALSE),""))</f>
        <v>Sarimi Instant Food Variant 9</v>
      </c>
      <c r="F1020">
        <f>IF(tbl_transaction[[#This Row],[Type]]="Inbound",VLOOKUP(tbl_transaction[[#This Row],[Reference Number]],barang_masuk[],6,FALSE),IF(tbl_transaction[[#This Row],[Type]]="Outbound",VLOOKUP(tbl_transaction[[#This Row],[Reference Number]],barang_keluar[],6,FALSE),""))</f>
        <v>200</v>
      </c>
      <c r="G1020" t="str">
        <f>IF(tbl_transaction[[#This Row],[Type]]="Inbound",VLOOKUP(tbl_transaction[[#This Row],[Reference Number]],barang_masuk[],7,FALSE),IF(tbl_transaction[[#This Row],[Type]]="Outbound",VLOOKUP(tbl_transaction[[#This Row],[Reference Number]],barang_keluar[],7,FALSE),""))</f>
        <v>Pack</v>
      </c>
      <c r="H1020" t="str">
        <f>IF(tbl_transaction[[#This Row],[Type]]="Inbound",VLOOKUP(tbl_transaction[[#This Row],[Reference Number]],barang_masuk[],3,FALSE),IF(tbl_transaction[[#This Row],[Type]]="Outbound",VLOOKUP(tbl_transaction[[#This Row],[Reference Number]],barang_keluar[],3,FALSE),""))</f>
        <v>PT Supplier 13</v>
      </c>
      <c r="I1020" t="str">
        <f>IF(D1020='Kartu Stok'!$B$2,COUNTIF($D$3:D1020,'Kartu Stok'!$B$2),"")</f>
        <v/>
      </c>
      <c r="L1020"/>
    </row>
    <row r="1021" spans="1:12" ht="14.5" x14ac:dyDescent="0.35">
      <c r="A1021" s="2" t="s">
        <v>1498</v>
      </c>
      <c r="B1021" s="5">
        <f>IF(LEFT(tbl_transaction[[#This Row],[Reference Number]],2)="GR",VLOOKUP(tbl_transaction[[#This Row],[Reference Number]],barang_masuk[],2,FALSE),IF(LEFT(tbl_transaction[[#This Row],[Reference Number]],2)="DO",VLOOKUP(tbl_transaction[[#This Row],[Reference Number]],barang_keluar[],2,FALSE),""))</f>
        <v>46094</v>
      </c>
      <c r="C1021" t="str">
        <f t="shared" si="15"/>
        <v>Inbound</v>
      </c>
      <c r="D1021" t="str">
        <f>IF(tbl_transaction[[#This Row],[Type]]="Inbound",VLOOKUP(tbl_transaction[[#This Row],[Reference Number]],barang_masuk[],4,FALSE),IF(tbl_transaction[[#This Row],[Type]]="Outbound",VLOOKUP(tbl_transaction[[#This Row],[Reference Number]],barang_keluar[],4,FALSE),""))</f>
        <v>PER013</v>
      </c>
      <c r="E1021" t="str">
        <f>IF(tbl_transaction[[#This Row],[Type]]="Inbound",VLOOKUP(tbl_transaction[[#This Row],[Reference Number]],barang_masuk[],5,FALSE),IF(tbl_transaction[[#This Row],[Type]]="Outbound",VLOOKUP(tbl_transaction[[#This Row],[Reference Number]],barang_keluar[],5,FALSE),""))</f>
        <v>Pepsodent Personal Care Variant 13</v>
      </c>
      <c r="F1021">
        <f>IF(tbl_transaction[[#This Row],[Type]]="Inbound",VLOOKUP(tbl_transaction[[#This Row],[Reference Number]],barang_masuk[],6,FALSE),IF(tbl_transaction[[#This Row],[Type]]="Outbound",VLOOKUP(tbl_transaction[[#This Row],[Reference Number]],barang_keluar[],6,FALSE),""))</f>
        <v>120</v>
      </c>
      <c r="G1021" t="str">
        <f>IF(tbl_transaction[[#This Row],[Type]]="Inbound",VLOOKUP(tbl_transaction[[#This Row],[Reference Number]],barang_masuk[],7,FALSE),IF(tbl_transaction[[#This Row],[Type]]="Outbound",VLOOKUP(tbl_transaction[[#This Row],[Reference Number]],barang_keluar[],7,FALSE),""))</f>
        <v>Bottle</v>
      </c>
      <c r="H1021" t="str">
        <f>IF(tbl_transaction[[#This Row],[Type]]="Inbound",VLOOKUP(tbl_transaction[[#This Row],[Reference Number]],barang_masuk[],3,FALSE),IF(tbl_transaction[[#This Row],[Type]]="Outbound",VLOOKUP(tbl_transaction[[#This Row],[Reference Number]],barang_keluar[],3,FALSE),""))</f>
        <v>PT Supplier 16</v>
      </c>
      <c r="I1021" t="str">
        <f>IF(D1021='Kartu Stok'!$B$2,COUNTIF($D$3:D1021,'Kartu Stok'!$B$2),"")</f>
        <v/>
      </c>
      <c r="L1021"/>
    </row>
    <row r="1022" spans="1:12" ht="14.5" x14ac:dyDescent="0.35">
      <c r="A1022" s="2" t="s">
        <v>1499</v>
      </c>
      <c r="B1022" s="5">
        <f>IF(LEFT(tbl_transaction[[#This Row],[Reference Number]],2)="GR",VLOOKUP(tbl_transaction[[#This Row],[Reference Number]],barang_masuk[],2,FALSE),IF(LEFT(tbl_transaction[[#This Row],[Reference Number]],2)="DO",VLOOKUP(tbl_transaction[[#This Row],[Reference Number]],barang_keluar[],2,FALSE),""))</f>
        <v>46150</v>
      </c>
      <c r="C1022" t="str">
        <f t="shared" si="15"/>
        <v>Inbound</v>
      </c>
      <c r="D1022" t="str">
        <f>IF(tbl_transaction[[#This Row],[Type]]="Inbound",VLOOKUP(tbl_transaction[[#This Row],[Reference Number]],barang_masuk[],4,FALSE),IF(tbl_transaction[[#This Row],[Type]]="Outbound",VLOOKUP(tbl_transaction[[#This Row],[Reference Number]],barang_keluar[],4,FALSE),""))</f>
        <v>BEV020</v>
      </c>
      <c r="E1022" t="str">
        <f>IF(tbl_transaction[[#This Row],[Type]]="Inbound",VLOOKUP(tbl_transaction[[#This Row],[Reference Number]],barang_masuk[],5,FALSE),IF(tbl_transaction[[#This Row],[Type]]="Outbound",VLOOKUP(tbl_transaction[[#This Row],[Reference Number]],barang_keluar[],5,FALSE),""))</f>
        <v>Coca Cola Beverage Variant 20</v>
      </c>
      <c r="F1022">
        <f>IF(tbl_transaction[[#This Row],[Type]]="Inbound",VLOOKUP(tbl_transaction[[#This Row],[Reference Number]],barang_masuk[],6,FALSE),IF(tbl_transaction[[#This Row],[Type]]="Outbound",VLOOKUP(tbl_transaction[[#This Row],[Reference Number]],barang_keluar[],6,FALSE),""))</f>
        <v>50</v>
      </c>
      <c r="G1022" t="str">
        <f>IF(tbl_transaction[[#This Row],[Type]]="Inbound",VLOOKUP(tbl_transaction[[#This Row],[Reference Number]],barang_masuk[],7,FALSE),IF(tbl_transaction[[#This Row],[Type]]="Outbound",VLOOKUP(tbl_transaction[[#This Row],[Reference Number]],barang_keluar[],7,FALSE),""))</f>
        <v>Bottle</v>
      </c>
      <c r="H1022" t="str">
        <f>IF(tbl_transaction[[#This Row],[Type]]="Inbound",VLOOKUP(tbl_transaction[[#This Row],[Reference Number]],barang_masuk[],3,FALSE),IF(tbl_transaction[[#This Row],[Type]]="Outbound",VLOOKUP(tbl_transaction[[#This Row],[Reference Number]],barang_keluar[],3,FALSE),""))</f>
        <v>PT Supplier 13</v>
      </c>
      <c r="I1022" t="str">
        <f>IF(D1022='Kartu Stok'!$B$2,COUNTIF($D$3:D1022,'Kartu Stok'!$B$2),"")</f>
        <v/>
      </c>
      <c r="L1022"/>
    </row>
    <row r="1023" spans="1:12" ht="14.5" x14ac:dyDescent="0.35">
      <c r="A1023" s="2" t="s">
        <v>1500</v>
      </c>
      <c r="B1023" s="5">
        <f>IF(LEFT(tbl_transaction[[#This Row],[Reference Number]],2)="GR",VLOOKUP(tbl_transaction[[#This Row],[Reference Number]],barang_masuk[],2,FALSE),IF(LEFT(tbl_transaction[[#This Row],[Reference Number]],2)="DO",VLOOKUP(tbl_transaction[[#This Row],[Reference Number]],barang_keluar[],2,FALSE),""))</f>
        <v>46091</v>
      </c>
      <c r="C1023" t="str">
        <f t="shared" si="15"/>
        <v>Inbound</v>
      </c>
      <c r="D1023" t="str">
        <f>IF(tbl_transaction[[#This Row],[Type]]="Inbound",VLOOKUP(tbl_transaction[[#This Row],[Reference Number]],barang_masuk[],4,FALSE),IF(tbl_transaction[[#This Row],[Type]]="Outbound",VLOOKUP(tbl_transaction[[#This Row],[Reference Number]],barang_keluar[],4,FALSE),""))</f>
        <v>HOM004</v>
      </c>
      <c r="E1023" t="str">
        <f>IF(tbl_transaction[[#This Row],[Type]]="Inbound",VLOOKUP(tbl_transaction[[#This Row],[Reference Number]],barang_masuk[],5,FALSE),IF(tbl_transaction[[#This Row],[Type]]="Outbound",VLOOKUP(tbl_transaction[[#This Row],[Reference Number]],barang_keluar[],5,FALSE),""))</f>
        <v>Molto Home Care Variant 4</v>
      </c>
      <c r="F1023">
        <f>IF(tbl_transaction[[#This Row],[Type]]="Inbound",VLOOKUP(tbl_transaction[[#This Row],[Reference Number]],barang_masuk[],6,FALSE),IF(tbl_transaction[[#This Row],[Type]]="Outbound",VLOOKUP(tbl_transaction[[#This Row],[Reference Number]],barang_keluar[],6,FALSE),""))</f>
        <v>40</v>
      </c>
      <c r="G1023" t="str">
        <f>IF(tbl_transaction[[#This Row],[Type]]="Inbound",VLOOKUP(tbl_transaction[[#This Row],[Reference Number]],barang_masuk[],7,FALSE),IF(tbl_transaction[[#This Row],[Type]]="Outbound",VLOOKUP(tbl_transaction[[#This Row],[Reference Number]],barang_keluar[],7,FALSE),""))</f>
        <v>Pack</v>
      </c>
      <c r="H1023" t="str">
        <f>IF(tbl_transaction[[#This Row],[Type]]="Inbound",VLOOKUP(tbl_transaction[[#This Row],[Reference Number]],barang_masuk[],3,FALSE),IF(tbl_transaction[[#This Row],[Type]]="Outbound",VLOOKUP(tbl_transaction[[#This Row],[Reference Number]],barang_keluar[],3,FALSE),""))</f>
        <v>PT Supplier 11</v>
      </c>
      <c r="I1023" t="str">
        <f>IF(D1023='Kartu Stok'!$B$2,COUNTIF($D$3:D1023,'Kartu Stok'!$B$2),"")</f>
        <v/>
      </c>
      <c r="L1023"/>
    </row>
    <row r="1024" spans="1:12" ht="14.5" x14ac:dyDescent="0.35">
      <c r="A1024" s="2" t="s">
        <v>1501</v>
      </c>
      <c r="B1024" s="5">
        <f>IF(LEFT(tbl_transaction[[#This Row],[Reference Number]],2)="GR",VLOOKUP(tbl_transaction[[#This Row],[Reference Number]],barang_masuk[],2,FALSE),IF(LEFT(tbl_transaction[[#This Row],[Reference Number]],2)="DO",VLOOKUP(tbl_transaction[[#This Row],[Reference Number]],barang_keluar[],2,FALSE),""))</f>
        <v>46069</v>
      </c>
      <c r="C1024" t="str">
        <f t="shared" si="15"/>
        <v>Inbound</v>
      </c>
      <c r="D1024" t="str">
        <f>IF(tbl_transaction[[#This Row],[Type]]="Inbound",VLOOKUP(tbl_transaction[[#This Row],[Reference Number]],barang_masuk[],4,FALSE),IF(tbl_transaction[[#This Row],[Type]]="Outbound",VLOOKUP(tbl_transaction[[#This Row],[Reference Number]],barang_keluar[],4,FALSE),""))</f>
        <v>SNK002</v>
      </c>
      <c r="E1024" t="str">
        <f>IF(tbl_transaction[[#This Row],[Type]]="Inbound",VLOOKUP(tbl_transaction[[#This Row],[Reference Number]],barang_masuk[],5,FALSE),IF(tbl_transaction[[#This Row],[Type]]="Outbound",VLOOKUP(tbl_transaction[[#This Row],[Reference Number]],barang_keluar[],5,FALSE),""))</f>
        <v>Qtela Snack Variant 2</v>
      </c>
      <c r="F1024">
        <f>IF(tbl_transaction[[#This Row],[Type]]="Inbound",VLOOKUP(tbl_transaction[[#This Row],[Reference Number]],barang_masuk[],6,FALSE),IF(tbl_transaction[[#This Row],[Type]]="Outbound",VLOOKUP(tbl_transaction[[#This Row],[Reference Number]],barang_keluar[],6,FALSE),""))</f>
        <v>30</v>
      </c>
      <c r="G1024" t="str">
        <f>IF(tbl_transaction[[#This Row],[Type]]="Inbound",VLOOKUP(tbl_transaction[[#This Row],[Reference Number]],barang_masuk[],7,FALSE),IF(tbl_transaction[[#This Row],[Type]]="Outbound",VLOOKUP(tbl_transaction[[#This Row],[Reference Number]],barang_keluar[],7,FALSE),""))</f>
        <v>Pack</v>
      </c>
      <c r="H1024" t="str">
        <f>IF(tbl_transaction[[#This Row],[Type]]="Inbound",VLOOKUP(tbl_transaction[[#This Row],[Reference Number]],barang_masuk[],3,FALSE),IF(tbl_transaction[[#This Row],[Type]]="Outbound",VLOOKUP(tbl_transaction[[#This Row],[Reference Number]],barang_keluar[],3,FALSE),""))</f>
        <v>PT Supplier 11</v>
      </c>
      <c r="I1024" t="str">
        <f>IF(D1024='Kartu Stok'!$B$2,COUNTIF($D$3:D1024,'Kartu Stok'!$B$2),"")</f>
        <v/>
      </c>
      <c r="L1024"/>
    </row>
    <row r="1025" spans="1:12" ht="14.5" x14ac:dyDescent="0.35">
      <c r="A1025" s="2" t="s">
        <v>1502</v>
      </c>
      <c r="B1025" s="5">
        <f>IF(LEFT(tbl_transaction[[#This Row],[Reference Number]],2)="GR",VLOOKUP(tbl_transaction[[#This Row],[Reference Number]],barang_masuk[],2,FALSE),IF(LEFT(tbl_transaction[[#This Row],[Reference Number]],2)="DO",VLOOKUP(tbl_transaction[[#This Row],[Reference Number]],barang_keluar[],2,FALSE),""))</f>
        <v>46055</v>
      </c>
      <c r="C1025" t="str">
        <f t="shared" si="15"/>
        <v>Inbound</v>
      </c>
      <c r="D1025" t="str">
        <f>IF(tbl_transaction[[#This Row],[Type]]="Inbound",VLOOKUP(tbl_transaction[[#This Row],[Reference Number]],barang_masuk[],4,FALSE),IF(tbl_transaction[[#This Row],[Type]]="Outbound",VLOOKUP(tbl_transaction[[#This Row],[Reference Number]],barang_keluar[],4,FALSE),""))</f>
        <v>BEV025</v>
      </c>
      <c r="E1025" t="str">
        <f>IF(tbl_transaction[[#This Row],[Type]]="Inbound",VLOOKUP(tbl_transaction[[#This Row],[Reference Number]],barang_masuk[],5,FALSE),IF(tbl_transaction[[#This Row],[Type]]="Outbound",VLOOKUP(tbl_transaction[[#This Row],[Reference Number]],barang_keluar[],5,FALSE),""))</f>
        <v>Sosro Beverage Variant 25</v>
      </c>
      <c r="F1025">
        <f>IF(tbl_transaction[[#This Row],[Type]]="Inbound",VLOOKUP(tbl_transaction[[#This Row],[Reference Number]],barang_masuk[],6,FALSE),IF(tbl_transaction[[#This Row],[Type]]="Outbound",VLOOKUP(tbl_transaction[[#This Row],[Reference Number]],barang_keluar[],6,FALSE),""))</f>
        <v>50</v>
      </c>
      <c r="G1025" t="str">
        <f>IF(tbl_transaction[[#This Row],[Type]]="Inbound",VLOOKUP(tbl_transaction[[#This Row],[Reference Number]],barang_masuk[],7,FALSE),IF(tbl_transaction[[#This Row],[Type]]="Outbound",VLOOKUP(tbl_transaction[[#This Row],[Reference Number]],barang_keluar[],7,FALSE),""))</f>
        <v>Bottle</v>
      </c>
      <c r="H1025" t="str">
        <f>IF(tbl_transaction[[#This Row],[Type]]="Inbound",VLOOKUP(tbl_transaction[[#This Row],[Reference Number]],barang_masuk[],3,FALSE),IF(tbl_transaction[[#This Row],[Type]]="Outbound",VLOOKUP(tbl_transaction[[#This Row],[Reference Number]],barang_keluar[],3,FALSE),""))</f>
        <v>PT Supplier 06</v>
      </c>
      <c r="I1025" t="str">
        <f>IF(D1025='Kartu Stok'!$B$2,COUNTIF($D$3:D1025,'Kartu Stok'!$B$2),"")</f>
        <v/>
      </c>
      <c r="L1025"/>
    </row>
    <row r="1026" spans="1:12" ht="14.5" x14ac:dyDescent="0.35">
      <c r="A1026" s="2" t="s">
        <v>1503</v>
      </c>
      <c r="B1026" s="5">
        <f>IF(LEFT(tbl_transaction[[#This Row],[Reference Number]],2)="GR",VLOOKUP(tbl_transaction[[#This Row],[Reference Number]],barang_masuk[],2,FALSE),IF(LEFT(tbl_transaction[[#This Row],[Reference Number]],2)="DO",VLOOKUP(tbl_transaction[[#This Row],[Reference Number]],barang_keluar[],2,FALSE),""))</f>
        <v>46023</v>
      </c>
      <c r="C1026" t="str">
        <f t="shared" si="15"/>
        <v>Inbound</v>
      </c>
      <c r="D1026" t="str">
        <f>IF(tbl_transaction[[#This Row],[Type]]="Inbound",VLOOKUP(tbl_transaction[[#This Row],[Reference Number]],barang_masuk[],4,FALSE),IF(tbl_transaction[[#This Row],[Type]]="Outbound",VLOOKUP(tbl_transaction[[#This Row],[Reference Number]],barang_keluar[],4,FALSE),""))</f>
        <v>BEV001</v>
      </c>
      <c r="E1026" t="str">
        <f>IF(tbl_transaction[[#This Row],[Type]]="Inbound",VLOOKUP(tbl_transaction[[#This Row],[Reference Number]],barang_masuk[],5,FALSE),IF(tbl_transaction[[#This Row],[Type]]="Outbound",VLOOKUP(tbl_transaction[[#This Row],[Reference Number]],barang_keluar[],5,FALSE),""))</f>
        <v>Coca Cola Beverage Variant 1</v>
      </c>
      <c r="F1026">
        <f>IF(tbl_transaction[[#This Row],[Type]]="Inbound",VLOOKUP(tbl_transaction[[#This Row],[Reference Number]],barang_masuk[],6,FALSE),IF(tbl_transaction[[#This Row],[Type]]="Outbound",VLOOKUP(tbl_transaction[[#This Row],[Reference Number]],barang_keluar[],6,FALSE),""))</f>
        <v>30</v>
      </c>
      <c r="G1026" t="str">
        <f>IF(tbl_transaction[[#This Row],[Type]]="Inbound",VLOOKUP(tbl_transaction[[#This Row],[Reference Number]],barang_masuk[],7,FALSE),IF(tbl_transaction[[#This Row],[Type]]="Outbound",VLOOKUP(tbl_transaction[[#This Row],[Reference Number]],barang_keluar[],7,FALSE),""))</f>
        <v>Bottle</v>
      </c>
      <c r="H1026" t="str">
        <f>IF(tbl_transaction[[#This Row],[Type]]="Inbound",VLOOKUP(tbl_transaction[[#This Row],[Reference Number]],barang_masuk[],3,FALSE),IF(tbl_transaction[[#This Row],[Type]]="Outbound",VLOOKUP(tbl_transaction[[#This Row],[Reference Number]],barang_keluar[],3,FALSE),""))</f>
        <v>PT Supplier 26</v>
      </c>
      <c r="I1026" t="str">
        <f>IF(D1026='Kartu Stok'!$B$2,COUNTIF($D$3:D1026,'Kartu Stok'!$B$2),"")</f>
        <v/>
      </c>
      <c r="L1026"/>
    </row>
    <row r="1027" spans="1:12" ht="14.5" x14ac:dyDescent="0.35">
      <c r="A1027" s="2" t="s">
        <v>1504</v>
      </c>
      <c r="B1027" s="5">
        <f>IF(LEFT(tbl_transaction[[#This Row],[Reference Number]],2)="GR",VLOOKUP(tbl_transaction[[#This Row],[Reference Number]],barang_masuk[],2,FALSE),IF(LEFT(tbl_transaction[[#This Row],[Reference Number]],2)="DO",VLOOKUP(tbl_transaction[[#This Row],[Reference Number]],barang_keluar[],2,FALSE),""))</f>
        <v>46036</v>
      </c>
      <c r="C1027" t="str">
        <f t="shared" ref="C1027:C1090" si="16">IF(LEFT(A1027,2)="GR","Inbound",IF(LEFT(A1027,2)="DO","Outbound",""))</f>
        <v>Inbound</v>
      </c>
      <c r="D1027" t="str">
        <f>IF(tbl_transaction[[#This Row],[Type]]="Inbound",VLOOKUP(tbl_transaction[[#This Row],[Reference Number]],barang_masuk[],4,FALSE),IF(tbl_transaction[[#This Row],[Type]]="Outbound",VLOOKUP(tbl_transaction[[#This Row],[Reference Number]],barang_keluar[],4,FALSE),""))</f>
        <v>HOM027</v>
      </c>
      <c r="E1027" t="str">
        <f>IF(tbl_transaction[[#This Row],[Type]]="Inbound",VLOOKUP(tbl_transaction[[#This Row],[Reference Number]],barang_masuk[],5,FALSE),IF(tbl_transaction[[#This Row],[Type]]="Outbound",VLOOKUP(tbl_transaction[[#This Row],[Reference Number]],barang_keluar[],5,FALSE),""))</f>
        <v>Molto Home Care Variant 27</v>
      </c>
      <c r="F1027">
        <f>IF(tbl_transaction[[#This Row],[Type]]="Inbound",VLOOKUP(tbl_transaction[[#This Row],[Reference Number]],barang_masuk[],6,FALSE),IF(tbl_transaction[[#This Row],[Type]]="Outbound",VLOOKUP(tbl_transaction[[#This Row],[Reference Number]],barang_keluar[],6,FALSE),""))</f>
        <v>150</v>
      </c>
      <c r="G1027" t="str">
        <f>IF(tbl_transaction[[#This Row],[Type]]="Inbound",VLOOKUP(tbl_transaction[[#This Row],[Reference Number]],barang_masuk[],7,FALSE),IF(tbl_transaction[[#This Row],[Type]]="Outbound",VLOOKUP(tbl_transaction[[#This Row],[Reference Number]],barang_keluar[],7,FALSE),""))</f>
        <v>Pack</v>
      </c>
      <c r="H1027" t="str">
        <f>IF(tbl_transaction[[#This Row],[Type]]="Inbound",VLOOKUP(tbl_transaction[[#This Row],[Reference Number]],barang_masuk[],3,FALSE),IF(tbl_transaction[[#This Row],[Type]]="Outbound",VLOOKUP(tbl_transaction[[#This Row],[Reference Number]],barang_keluar[],3,FALSE),""))</f>
        <v>PT Supplier 02</v>
      </c>
      <c r="I1027" t="str">
        <f>IF(D1027='Kartu Stok'!$B$2,COUNTIF($D$3:D1027,'Kartu Stok'!$B$2),"")</f>
        <v/>
      </c>
      <c r="L1027"/>
    </row>
    <row r="1028" spans="1:12" ht="14.5" x14ac:dyDescent="0.35">
      <c r="A1028" s="2" t="s">
        <v>1505</v>
      </c>
      <c r="B1028" s="5">
        <f>IF(LEFT(tbl_transaction[[#This Row],[Reference Number]],2)="GR",VLOOKUP(tbl_transaction[[#This Row],[Reference Number]],barang_masuk[],2,FALSE),IF(LEFT(tbl_transaction[[#This Row],[Reference Number]],2)="DO",VLOOKUP(tbl_transaction[[#This Row],[Reference Number]],barang_keluar[],2,FALSE),""))</f>
        <v>46078</v>
      </c>
      <c r="C1028" t="str">
        <f t="shared" si="16"/>
        <v>Inbound</v>
      </c>
      <c r="D1028" t="str">
        <f>IF(tbl_transaction[[#This Row],[Type]]="Inbound",VLOOKUP(tbl_transaction[[#This Row],[Reference Number]],barang_masuk[],4,FALSE),IF(tbl_transaction[[#This Row],[Type]]="Outbound",VLOOKUP(tbl_transaction[[#This Row],[Reference Number]],barang_keluar[],4,FALSE),""))</f>
        <v>PER024</v>
      </c>
      <c r="E1028" t="str">
        <f>IF(tbl_transaction[[#This Row],[Type]]="Inbound",VLOOKUP(tbl_transaction[[#This Row],[Reference Number]],barang_masuk[],5,FALSE),IF(tbl_transaction[[#This Row],[Type]]="Outbound",VLOOKUP(tbl_transaction[[#This Row],[Reference Number]],barang_keluar[],5,FALSE),""))</f>
        <v>Pepsodent Personal Care Variant 24</v>
      </c>
      <c r="F1028">
        <f>IF(tbl_transaction[[#This Row],[Type]]="Inbound",VLOOKUP(tbl_transaction[[#This Row],[Reference Number]],barang_masuk[],6,FALSE),IF(tbl_transaction[[#This Row],[Type]]="Outbound",VLOOKUP(tbl_transaction[[#This Row],[Reference Number]],barang_keluar[],6,FALSE),""))</f>
        <v>60</v>
      </c>
      <c r="G1028" t="str">
        <f>IF(tbl_transaction[[#This Row],[Type]]="Inbound",VLOOKUP(tbl_transaction[[#This Row],[Reference Number]],barang_masuk[],7,FALSE),IF(tbl_transaction[[#This Row],[Type]]="Outbound",VLOOKUP(tbl_transaction[[#This Row],[Reference Number]],barang_keluar[],7,FALSE),""))</f>
        <v>Bottle</v>
      </c>
      <c r="H1028" t="str">
        <f>IF(tbl_transaction[[#This Row],[Type]]="Inbound",VLOOKUP(tbl_transaction[[#This Row],[Reference Number]],barang_masuk[],3,FALSE),IF(tbl_transaction[[#This Row],[Type]]="Outbound",VLOOKUP(tbl_transaction[[#This Row],[Reference Number]],barang_keluar[],3,FALSE),""))</f>
        <v>PT Supplier 20</v>
      </c>
      <c r="I1028" t="str">
        <f>IF(D1028='Kartu Stok'!$B$2,COUNTIF($D$3:D1028,'Kartu Stok'!$B$2),"")</f>
        <v/>
      </c>
      <c r="L1028"/>
    </row>
    <row r="1029" spans="1:12" ht="14.5" x14ac:dyDescent="0.35">
      <c r="A1029" s="2" t="s">
        <v>1506</v>
      </c>
      <c r="B1029" s="5">
        <f>IF(LEFT(tbl_transaction[[#This Row],[Reference Number]],2)="GR",VLOOKUP(tbl_transaction[[#This Row],[Reference Number]],barang_masuk[],2,FALSE),IF(LEFT(tbl_transaction[[#This Row],[Reference Number]],2)="DO",VLOOKUP(tbl_transaction[[#This Row],[Reference Number]],barang_keluar[],2,FALSE),""))</f>
        <v>46103</v>
      </c>
      <c r="C1029" t="str">
        <f t="shared" si="16"/>
        <v>Inbound</v>
      </c>
      <c r="D1029" t="str">
        <f>IF(tbl_transaction[[#This Row],[Type]]="Inbound",VLOOKUP(tbl_transaction[[#This Row],[Reference Number]],barang_masuk[],4,FALSE),IF(tbl_transaction[[#This Row],[Type]]="Outbound",VLOOKUP(tbl_transaction[[#This Row],[Reference Number]],barang_keluar[],4,FALSE),""))</f>
        <v>BEV015</v>
      </c>
      <c r="E1029" t="str">
        <f>IF(tbl_transaction[[#This Row],[Type]]="Inbound",VLOOKUP(tbl_transaction[[#This Row],[Reference Number]],barang_masuk[],5,FALSE),IF(tbl_transaction[[#This Row],[Type]]="Outbound",VLOOKUP(tbl_transaction[[#This Row],[Reference Number]],barang_keluar[],5,FALSE),""))</f>
        <v>Aqua Beverage Variant 15</v>
      </c>
      <c r="F1029">
        <f>IF(tbl_transaction[[#This Row],[Type]]="Inbound",VLOOKUP(tbl_transaction[[#This Row],[Reference Number]],barang_masuk[],6,FALSE),IF(tbl_transaction[[#This Row],[Type]]="Outbound",VLOOKUP(tbl_transaction[[#This Row],[Reference Number]],barang_keluar[],6,FALSE),""))</f>
        <v>200</v>
      </c>
      <c r="G1029" t="str">
        <f>IF(tbl_transaction[[#This Row],[Type]]="Inbound",VLOOKUP(tbl_transaction[[#This Row],[Reference Number]],barang_masuk[],7,FALSE),IF(tbl_transaction[[#This Row],[Type]]="Outbound",VLOOKUP(tbl_transaction[[#This Row],[Reference Number]],barang_keluar[],7,FALSE),""))</f>
        <v>Bottle</v>
      </c>
      <c r="H1029" t="str">
        <f>IF(tbl_transaction[[#This Row],[Type]]="Inbound",VLOOKUP(tbl_transaction[[#This Row],[Reference Number]],barang_masuk[],3,FALSE),IF(tbl_transaction[[#This Row],[Type]]="Outbound",VLOOKUP(tbl_transaction[[#This Row],[Reference Number]],barang_keluar[],3,FALSE),""))</f>
        <v>PT Supplier 13</v>
      </c>
      <c r="I1029" t="str">
        <f>IF(D1029='Kartu Stok'!$B$2,COUNTIF($D$3:D1029,'Kartu Stok'!$B$2),"")</f>
        <v/>
      </c>
      <c r="L1029"/>
    </row>
    <row r="1030" spans="1:12" ht="14.5" x14ac:dyDescent="0.35">
      <c r="A1030" s="2" t="s">
        <v>1507</v>
      </c>
      <c r="B1030" s="5">
        <f>IF(LEFT(tbl_transaction[[#This Row],[Reference Number]],2)="GR",VLOOKUP(tbl_transaction[[#This Row],[Reference Number]],barang_masuk[],2,FALSE),IF(LEFT(tbl_transaction[[#This Row],[Reference Number]],2)="DO",VLOOKUP(tbl_transaction[[#This Row],[Reference Number]],barang_keluar[],2,FALSE),""))</f>
        <v>46180</v>
      </c>
      <c r="C1030" t="str">
        <f t="shared" si="16"/>
        <v>Inbound</v>
      </c>
      <c r="D1030" t="str">
        <f>IF(tbl_transaction[[#This Row],[Type]]="Inbound",VLOOKUP(tbl_transaction[[#This Row],[Reference Number]],barang_masuk[],4,FALSE),IF(tbl_transaction[[#This Row],[Type]]="Outbound",VLOOKUP(tbl_transaction[[#This Row],[Reference Number]],barang_keluar[],4,FALSE),""))</f>
        <v>BEV031</v>
      </c>
      <c r="E1030" t="str">
        <f>IF(tbl_transaction[[#This Row],[Type]]="Inbound",VLOOKUP(tbl_transaction[[#This Row],[Reference Number]],barang_masuk[],5,FALSE),IF(tbl_transaction[[#This Row],[Type]]="Outbound",VLOOKUP(tbl_transaction[[#This Row],[Reference Number]],barang_keluar[],5,FALSE),""))</f>
        <v>Sosro Beverage Variant 31</v>
      </c>
      <c r="F1030">
        <f>IF(tbl_transaction[[#This Row],[Type]]="Inbound",VLOOKUP(tbl_transaction[[#This Row],[Reference Number]],barang_masuk[],6,FALSE),IF(tbl_transaction[[#This Row],[Type]]="Outbound",VLOOKUP(tbl_transaction[[#This Row],[Reference Number]],barang_keluar[],6,FALSE),""))</f>
        <v>20</v>
      </c>
      <c r="G1030" t="str">
        <f>IF(tbl_transaction[[#This Row],[Type]]="Inbound",VLOOKUP(tbl_transaction[[#This Row],[Reference Number]],barang_masuk[],7,FALSE),IF(tbl_transaction[[#This Row],[Type]]="Outbound",VLOOKUP(tbl_transaction[[#This Row],[Reference Number]],barang_keluar[],7,FALSE),""))</f>
        <v>Bottle</v>
      </c>
      <c r="H1030" t="str">
        <f>IF(tbl_transaction[[#This Row],[Type]]="Inbound",VLOOKUP(tbl_transaction[[#This Row],[Reference Number]],barang_masuk[],3,FALSE),IF(tbl_transaction[[#This Row],[Type]]="Outbound",VLOOKUP(tbl_transaction[[#This Row],[Reference Number]],barang_keluar[],3,FALSE),""))</f>
        <v>PT Supplier 24</v>
      </c>
      <c r="I1030" t="str">
        <f>IF(D1030='Kartu Stok'!$B$2,COUNTIF($D$3:D1030,'Kartu Stok'!$B$2),"")</f>
        <v/>
      </c>
      <c r="L1030"/>
    </row>
    <row r="1031" spans="1:12" ht="14.5" x14ac:dyDescent="0.35">
      <c r="A1031" s="2" t="s">
        <v>1508</v>
      </c>
      <c r="B1031" s="5">
        <f>IF(LEFT(tbl_transaction[[#This Row],[Reference Number]],2)="GR",VLOOKUP(tbl_transaction[[#This Row],[Reference Number]],barang_masuk[],2,FALSE),IF(LEFT(tbl_transaction[[#This Row],[Reference Number]],2)="DO",VLOOKUP(tbl_transaction[[#This Row],[Reference Number]],barang_keluar[],2,FALSE),""))</f>
        <v>46180</v>
      </c>
      <c r="C1031" t="str">
        <f t="shared" si="16"/>
        <v>Inbound</v>
      </c>
      <c r="D1031" t="str">
        <f>IF(tbl_transaction[[#This Row],[Type]]="Inbound",VLOOKUP(tbl_transaction[[#This Row],[Reference Number]],barang_masuk[],4,FALSE),IF(tbl_transaction[[#This Row],[Type]]="Outbound",VLOOKUP(tbl_transaction[[#This Row],[Reference Number]],barang_keluar[],4,FALSE),""))</f>
        <v>HOM001</v>
      </c>
      <c r="E1031" t="str">
        <f>IF(tbl_transaction[[#This Row],[Type]]="Inbound",VLOOKUP(tbl_transaction[[#This Row],[Reference Number]],barang_masuk[],5,FALSE),IF(tbl_transaction[[#This Row],[Type]]="Outbound",VLOOKUP(tbl_transaction[[#This Row],[Reference Number]],barang_keluar[],5,FALSE),""))</f>
        <v>Sunlight Home Care Variant 1</v>
      </c>
      <c r="F1031">
        <f>IF(tbl_transaction[[#This Row],[Type]]="Inbound",VLOOKUP(tbl_transaction[[#This Row],[Reference Number]],barang_masuk[],6,FALSE),IF(tbl_transaction[[#This Row],[Type]]="Outbound",VLOOKUP(tbl_transaction[[#This Row],[Reference Number]],barang_keluar[],6,FALSE),""))</f>
        <v>50</v>
      </c>
      <c r="G1031" t="str">
        <f>IF(tbl_transaction[[#This Row],[Type]]="Inbound",VLOOKUP(tbl_transaction[[#This Row],[Reference Number]],barang_masuk[],7,FALSE),IF(tbl_transaction[[#This Row],[Type]]="Outbound",VLOOKUP(tbl_transaction[[#This Row],[Reference Number]],barang_keluar[],7,FALSE),""))</f>
        <v>Pack</v>
      </c>
      <c r="H1031" t="str">
        <f>IF(tbl_transaction[[#This Row],[Type]]="Inbound",VLOOKUP(tbl_transaction[[#This Row],[Reference Number]],barang_masuk[],3,FALSE),IF(tbl_transaction[[#This Row],[Type]]="Outbound",VLOOKUP(tbl_transaction[[#This Row],[Reference Number]],barang_keluar[],3,FALSE),""))</f>
        <v>PT Supplier 03</v>
      </c>
      <c r="I1031" t="str">
        <f>IF(D1031='Kartu Stok'!$B$2,COUNTIF($D$3:D1031,'Kartu Stok'!$B$2),"")</f>
        <v/>
      </c>
      <c r="L1031"/>
    </row>
    <row r="1032" spans="1:12" ht="14.5" x14ac:dyDescent="0.35">
      <c r="A1032" s="2" t="s">
        <v>1509</v>
      </c>
      <c r="B1032" s="5">
        <f>IF(LEFT(tbl_transaction[[#This Row],[Reference Number]],2)="GR",VLOOKUP(tbl_transaction[[#This Row],[Reference Number]],barang_masuk[],2,FALSE),IF(LEFT(tbl_transaction[[#This Row],[Reference Number]],2)="DO",VLOOKUP(tbl_transaction[[#This Row],[Reference Number]],barang_keluar[],2,FALSE),""))</f>
        <v>46131</v>
      </c>
      <c r="C1032" t="str">
        <f t="shared" si="16"/>
        <v>Inbound</v>
      </c>
      <c r="D1032" t="str">
        <f>IF(tbl_transaction[[#This Row],[Type]]="Inbound",VLOOKUP(tbl_transaction[[#This Row],[Reference Number]],barang_masuk[],4,FALSE),IF(tbl_transaction[[#This Row],[Type]]="Outbound",VLOOKUP(tbl_transaction[[#This Row],[Reference Number]],barang_keluar[],4,FALSE),""))</f>
        <v>BEV037</v>
      </c>
      <c r="E1032" t="str">
        <f>IF(tbl_transaction[[#This Row],[Type]]="Inbound",VLOOKUP(tbl_transaction[[#This Row],[Reference Number]],barang_masuk[],5,FALSE),IF(tbl_transaction[[#This Row],[Type]]="Outbound",VLOOKUP(tbl_transaction[[#This Row],[Reference Number]],barang_keluar[],5,FALSE),""))</f>
        <v>Aqua Beverage Variant 37</v>
      </c>
      <c r="F1032">
        <f>IF(tbl_transaction[[#This Row],[Type]]="Inbound",VLOOKUP(tbl_transaction[[#This Row],[Reference Number]],barang_masuk[],6,FALSE),IF(tbl_transaction[[#This Row],[Type]]="Outbound",VLOOKUP(tbl_transaction[[#This Row],[Reference Number]],barang_keluar[],6,FALSE),""))</f>
        <v>20</v>
      </c>
      <c r="G1032" t="str">
        <f>IF(tbl_transaction[[#This Row],[Type]]="Inbound",VLOOKUP(tbl_transaction[[#This Row],[Reference Number]],barang_masuk[],7,FALSE),IF(tbl_transaction[[#This Row],[Type]]="Outbound",VLOOKUP(tbl_transaction[[#This Row],[Reference Number]],barang_keluar[],7,FALSE),""))</f>
        <v>Bottle</v>
      </c>
      <c r="H1032" t="str">
        <f>IF(tbl_transaction[[#This Row],[Type]]="Inbound",VLOOKUP(tbl_transaction[[#This Row],[Reference Number]],barang_masuk[],3,FALSE),IF(tbl_transaction[[#This Row],[Type]]="Outbound",VLOOKUP(tbl_transaction[[#This Row],[Reference Number]],barang_keluar[],3,FALSE),""))</f>
        <v>PT Supplier 33</v>
      </c>
      <c r="I1032" t="str">
        <f>IF(D1032='Kartu Stok'!$B$2,COUNTIF($D$3:D1032,'Kartu Stok'!$B$2),"")</f>
        <v/>
      </c>
      <c r="L1032"/>
    </row>
    <row r="1033" spans="1:12" ht="14.5" x14ac:dyDescent="0.35">
      <c r="A1033" s="2" t="s">
        <v>1510</v>
      </c>
      <c r="B1033" s="5">
        <f>IF(LEFT(tbl_transaction[[#This Row],[Reference Number]],2)="GR",VLOOKUP(tbl_transaction[[#This Row],[Reference Number]],barang_masuk[],2,FALSE),IF(LEFT(tbl_transaction[[#This Row],[Reference Number]],2)="DO",VLOOKUP(tbl_transaction[[#This Row],[Reference Number]],barang_keluar[],2,FALSE),""))</f>
        <v>46199</v>
      </c>
      <c r="C1033" t="str">
        <f t="shared" si="16"/>
        <v>Inbound</v>
      </c>
      <c r="D1033" t="str">
        <f>IF(tbl_transaction[[#This Row],[Type]]="Inbound",VLOOKUP(tbl_transaction[[#This Row],[Reference Number]],barang_masuk[],4,FALSE),IF(tbl_transaction[[#This Row],[Type]]="Outbound",VLOOKUP(tbl_transaction[[#This Row],[Reference Number]],barang_keluar[],4,FALSE),""))</f>
        <v>SNK004</v>
      </c>
      <c r="E1033" t="str">
        <f>IF(tbl_transaction[[#This Row],[Type]]="Inbound",VLOOKUP(tbl_transaction[[#This Row],[Reference Number]],barang_masuk[],5,FALSE),IF(tbl_transaction[[#This Row],[Type]]="Outbound",VLOOKUP(tbl_transaction[[#This Row],[Reference Number]],barang_keluar[],5,FALSE),""))</f>
        <v>Chitato Snack Variant 4</v>
      </c>
      <c r="F1033">
        <f>IF(tbl_transaction[[#This Row],[Type]]="Inbound",VLOOKUP(tbl_transaction[[#This Row],[Reference Number]],barang_masuk[],6,FALSE),IF(tbl_transaction[[#This Row],[Type]]="Outbound",VLOOKUP(tbl_transaction[[#This Row],[Reference Number]],barang_keluar[],6,FALSE),""))</f>
        <v>80</v>
      </c>
      <c r="G1033" t="str">
        <f>IF(tbl_transaction[[#This Row],[Type]]="Inbound",VLOOKUP(tbl_transaction[[#This Row],[Reference Number]],barang_masuk[],7,FALSE),IF(tbl_transaction[[#This Row],[Type]]="Outbound",VLOOKUP(tbl_transaction[[#This Row],[Reference Number]],barang_keluar[],7,FALSE),""))</f>
        <v>Pack</v>
      </c>
      <c r="H1033" t="str">
        <f>IF(tbl_transaction[[#This Row],[Type]]="Inbound",VLOOKUP(tbl_transaction[[#This Row],[Reference Number]],barang_masuk[],3,FALSE),IF(tbl_transaction[[#This Row],[Type]]="Outbound",VLOOKUP(tbl_transaction[[#This Row],[Reference Number]],barang_keluar[],3,FALSE),""))</f>
        <v>PT Supplier 27</v>
      </c>
      <c r="I1033" t="str">
        <f>IF(D1033='Kartu Stok'!$B$2,COUNTIF($D$3:D1033,'Kartu Stok'!$B$2),"")</f>
        <v/>
      </c>
      <c r="L1033"/>
    </row>
    <row r="1034" spans="1:12" ht="14.5" x14ac:dyDescent="0.35">
      <c r="A1034" s="2" t="s">
        <v>1511</v>
      </c>
      <c r="B1034" s="5">
        <f>IF(LEFT(tbl_transaction[[#This Row],[Reference Number]],2)="GR",VLOOKUP(tbl_transaction[[#This Row],[Reference Number]],barang_masuk[],2,FALSE),IF(LEFT(tbl_transaction[[#This Row],[Reference Number]],2)="DO",VLOOKUP(tbl_transaction[[#This Row],[Reference Number]],barang_keluar[],2,FALSE),""))</f>
        <v>46194</v>
      </c>
      <c r="C1034" t="str">
        <f t="shared" si="16"/>
        <v>Inbound</v>
      </c>
      <c r="D1034" t="str">
        <f>IF(tbl_transaction[[#This Row],[Type]]="Inbound",VLOOKUP(tbl_transaction[[#This Row],[Reference Number]],barang_masuk[],4,FALSE),IF(tbl_transaction[[#This Row],[Type]]="Outbound",VLOOKUP(tbl_transaction[[#This Row],[Reference Number]],barang_keluar[],4,FALSE),""))</f>
        <v>HOM010</v>
      </c>
      <c r="E1034" t="str">
        <f>IF(tbl_transaction[[#This Row],[Type]]="Inbound",VLOOKUP(tbl_transaction[[#This Row],[Reference Number]],barang_masuk[],5,FALSE),IF(tbl_transaction[[#This Row],[Type]]="Outbound",VLOOKUP(tbl_transaction[[#This Row],[Reference Number]],barang_keluar[],5,FALSE),""))</f>
        <v>Molto Home Care Variant 10</v>
      </c>
      <c r="F1034">
        <f>IF(tbl_transaction[[#This Row],[Type]]="Inbound",VLOOKUP(tbl_transaction[[#This Row],[Reference Number]],barang_masuk[],6,FALSE),IF(tbl_transaction[[#This Row],[Type]]="Outbound",VLOOKUP(tbl_transaction[[#This Row],[Reference Number]],barang_keluar[],6,FALSE),""))</f>
        <v>100</v>
      </c>
      <c r="G1034" t="str">
        <f>IF(tbl_transaction[[#This Row],[Type]]="Inbound",VLOOKUP(tbl_transaction[[#This Row],[Reference Number]],barang_masuk[],7,FALSE),IF(tbl_transaction[[#This Row],[Type]]="Outbound",VLOOKUP(tbl_transaction[[#This Row],[Reference Number]],barang_keluar[],7,FALSE),""))</f>
        <v>Pack</v>
      </c>
      <c r="H1034" t="str">
        <f>IF(tbl_transaction[[#This Row],[Type]]="Inbound",VLOOKUP(tbl_transaction[[#This Row],[Reference Number]],barang_masuk[],3,FALSE),IF(tbl_transaction[[#This Row],[Type]]="Outbound",VLOOKUP(tbl_transaction[[#This Row],[Reference Number]],barang_keluar[],3,FALSE),""))</f>
        <v>PT Supplier 35</v>
      </c>
      <c r="I1034" t="str">
        <f>IF(D1034='Kartu Stok'!$B$2,COUNTIF($D$3:D1034,'Kartu Stok'!$B$2),"")</f>
        <v/>
      </c>
      <c r="L1034"/>
    </row>
    <row r="1035" spans="1:12" ht="14.5" x14ac:dyDescent="0.35">
      <c r="A1035" s="2" t="s">
        <v>1512</v>
      </c>
      <c r="B1035" s="5">
        <f>IF(LEFT(tbl_transaction[[#This Row],[Reference Number]],2)="GR",VLOOKUP(tbl_transaction[[#This Row],[Reference Number]],barang_masuk[],2,FALSE),IF(LEFT(tbl_transaction[[#This Row],[Reference Number]],2)="DO",VLOOKUP(tbl_transaction[[#This Row],[Reference Number]],barang_keluar[],2,FALSE),""))</f>
        <v>46160</v>
      </c>
      <c r="C1035" t="str">
        <f t="shared" si="16"/>
        <v>Inbound</v>
      </c>
      <c r="D1035" t="str">
        <f>IF(tbl_transaction[[#This Row],[Type]]="Inbound",VLOOKUP(tbl_transaction[[#This Row],[Reference Number]],barang_masuk[],4,FALSE),IF(tbl_transaction[[#This Row],[Type]]="Outbound",VLOOKUP(tbl_transaction[[#This Row],[Reference Number]],barang_keluar[],4,FALSE),""))</f>
        <v>PER022</v>
      </c>
      <c r="E1035" t="str">
        <f>IF(tbl_transaction[[#This Row],[Type]]="Inbound",VLOOKUP(tbl_transaction[[#This Row],[Reference Number]],barang_masuk[],5,FALSE),IF(tbl_transaction[[#This Row],[Type]]="Outbound",VLOOKUP(tbl_transaction[[#This Row],[Reference Number]],barang_keluar[],5,FALSE),""))</f>
        <v>Pepsodent Personal Care Variant 22</v>
      </c>
      <c r="F1035">
        <f>IF(tbl_transaction[[#This Row],[Type]]="Inbound",VLOOKUP(tbl_transaction[[#This Row],[Reference Number]],barang_masuk[],6,FALSE),IF(tbl_transaction[[#This Row],[Type]]="Outbound",VLOOKUP(tbl_transaction[[#This Row],[Reference Number]],barang_keluar[],6,FALSE),""))</f>
        <v>50</v>
      </c>
      <c r="G1035" t="str">
        <f>IF(tbl_transaction[[#This Row],[Type]]="Inbound",VLOOKUP(tbl_transaction[[#This Row],[Reference Number]],barang_masuk[],7,FALSE),IF(tbl_transaction[[#This Row],[Type]]="Outbound",VLOOKUP(tbl_transaction[[#This Row],[Reference Number]],barang_keluar[],7,FALSE),""))</f>
        <v>Bottle</v>
      </c>
      <c r="H1035" t="str">
        <f>IF(tbl_transaction[[#This Row],[Type]]="Inbound",VLOOKUP(tbl_transaction[[#This Row],[Reference Number]],barang_masuk[],3,FALSE),IF(tbl_transaction[[#This Row],[Type]]="Outbound",VLOOKUP(tbl_transaction[[#This Row],[Reference Number]],barang_keluar[],3,FALSE),""))</f>
        <v>PT Supplier 23</v>
      </c>
      <c r="I1035" t="str">
        <f>IF(D1035='Kartu Stok'!$B$2,COUNTIF($D$3:D1035,'Kartu Stok'!$B$2),"")</f>
        <v/>
      </c>
      <c r="L1035"/>
    </row>
    <row r="1036" spans="1:12" ht="14.5" x14ac:dyDescent="0.35">
      <c r="A1036" s="2" t="s">
        <v>1513</v>
      </c>
      <c r="B1036" s="5">
        <f>IF(LEFT(tbl_transaction[[#This Row],[Reference Number]],2)="GR",VLOOKUP(tbl_transaction[[#This Row],[Reference Number]],barang_masuk[],2,FALSE),IF(LEFT(tbl_transaction[[#This Row],[Reference Number]],2)="DO",VLOOKUP(tbl_transaction[[#This Row],[Reference Number]],barang_keluar[],2,FALSE),""))</f>
        <v>46159</v>
      </c>
      <c r="C1036" t="str">
        <f t="shared" si="16"/>
        <v>Inbound</v>
      </c>
      <c r="D1036" t="str">
        <f>IF(tbl_transaction[[#This Row],[Type]]="Inbound",VLOOKUP(tbl_transaction[[#This Row],[Reference Number]],barang_masuk[],4,FALSE),IF(tbl_transaction[[#This Row],[Type]]="Outbound",VLOOKUP(tbl_transaction[[#This Row],[Reference Number]],barang_keluar[],4,FALSE),""))</f>
        <v>DAR012</v>
      </c>
      <c r="E1036" t="str">
        <f>IF(tbl_transaction[[#This Row],[Type]]="Inbound",VLOOKUP(tbl_transaction[[#This Row],[Reference Number]],barang_masuk[],5,FALSE),IF(tbl_transaction[[#This Row],[Type]]="Outbound",VLOOKUP(tbl_transaction[[#This Row],[Reference Number]],barang_keluar[],5,FALSE),""))</f>
        <v>Indomilk Dairy Variant 12</v>
      </c>
      <c r="F1036">
        <f>IF(tbl_transaction[[#This Row],[Type]]="Inbound",VLOOKUP(tbl_transaction[[#This Row],[Reference Number]],barang_masuk[],6,FALSE),IF(tbl_transaction[[#This Row],[Type]]="Outbound",VLOOKUP(tbl_transaction[[#This Row],[Reference Number]],barang_keluar[],6,FALSE),""))</f>
        <v>120</v>
      </c>
      <c r="G1036" t="str">
        <f>IF(tbl_transaction[[#This Row],[Type]]="Inbound",VLOOKUP(tbl_transaction[[#This Row],[Reference Number]],barang_masuk[],7,FALSE),IF(tbl_transaction[[#This Row],[Type]]="Outbound",VLOOKUP(tbl_transaction[[#This Row],[Reference Number]],barang_keluar[],7,FALSE),""))</f>
        <v>Box</v>
      </c>
      <c r="H1036" t="str">
        <f>IF(tbl_transaction[[#This Row],[Type]]="Inbound",VLOOKUP(tbl_transaction[[#This Row],[Reference Number]],barang_masuk[],3,FALSE),IF(tbl_transaction[[#This Row],[Type]]="Outbound",VLOOKUP(tbl_transaction[[#This Row],[Reference Number]],barang_keluar[],3,FALSE),""))</f>
        <v>PT Supplier 07</v>
      </c>
      <c r="I1036" t="str">
        <f>IF(D1036='Kartu Stok'!$B$2,COUNTIF($D$3:D1036,'Kartu Stok'!$B$2),"")</f>
        <v/>
      </c>
      <c r="L1036"/>
    </row>
    <row r="1037" spans="1:12" ht="14.5" x14ac:dyDescent="0.35">
      <c r="A1037" s="2" t="s">
        <v>1514</v>
      </c>
      <c r="B1037" s="5">
        <f>IF(LEFT(tbl_transaction[[#This Row],[Reference Number]],2)="GR",VLOOKUP(tbl_transaction[[#This Row],[Reference Number]],barang_masuk[],2,FALSE),IF(LEFT(tbl_transaction[[#This Row],[Reference Number]],2)="DO",VLOOKUP(tbl_transaction[[#This Row],[Reference Number]],barang_keluar[],2,FALSE),""))</f>
        <v>46083</v>
      </c>
      <c r="C1037" t="str">
        <f t="shared" si="16"/>
        <v>Inbound</v>
      </c>
      <c r="D1037" t="str">
        <f>IF(tbl_transaction[[#This Row],[Type]]="Inbound",VLOOKUP(tbl_transaction[[#This Row],[Reference Number]],barang_masuk[],4,FALSE),IF(tbl_transaction[[#This Row],[Type]]="Outbound",VLOOKUP(tbl_transaction[[#This Row],[Reference Number]],barang_keluar[],4,FALSE),""))</f>
        <v>HOM017</v>
      </c>
      <c r="E1037" t="str">
        <f>IF(tbl_transaction[[#This Row],[Type]]="Inbound",VLOOKUP(tbl_transaction[[#This Row],[Reference Number]],barang_masuk[],5,FALSE),IF(tbl_transaction[[#This Row],[Type]]="Outbound",VLOOKUP(tbl_transaction[[#This Row],[Reference Number]],barang_keluar[],5,FALSE),""))</f>
        <v>Rinso Home Care Variant 17</v>
      </c>
      <c r="F1037">
        <f>IF(tbl_transaction[[#This Row],[Type]]="Inbound",VLOOKUP(tbl_transaction[[#This Row],[Reference Number]],barang_masuk[],6,FALSE),IF(tbl_transaction[[#This Row],[Type]]="Outbound",VLOOKUP(tbl_transaction[[#This Row],[Reference Number]],barang_keluar[],6,FALSE),""))</f>
        <v>40</v>
      </c>
      <c r="G1037" t="str">
        <f>IF(tbl_transaction[[#This Row],[Type]]="Inbound",VLOOKUP(tbl_transaction[[#This Row],[Reference Number]],barang_masuk[],7,FALSE),IF(tbl_transaction[[#This Row],[Type]]="Outbound",VLOOKUP(tbl_transaction[[#This Row],[Reference Number]],barang_keluar[],7,FALSE),""))</f>
        <v>Pack</v>
      </c>
      <c r="H1037" t="str">
        <f>IF(tbl_transaction[[#This Row],[Type]]="Inbound",VLOOKUP(tbl_transaction[[#This Row],[Reference Number]],barang_masuk[],3,FALSE),IF(tbl_transaction[[#This Row],[Type]]="Outbound",VLOOKUP(tbl_transaction[[#This Row],[Reference Number]],barang_keluar[],3,FALSE),""))</f>
        <v>PT Supplier 28</v>
      </c>
      <c r="I1037" t="str">
        <f>IF(D1037='Kartu Stok'!$B$2,COUNTIF($D$3:D1037,'Kartu Stok'!$B$2),"")</f>
        <v/>
      </c>
      <c r="L1037"/>
    </row>
    <row r="1038" spans="1:12" ht="14.5" x14ac:dyDescent="0.35">
      <c r="A1038" s="2" t="s">
        <v>1515</v>
      </c>
      <c r="B1038" s="5">
        <f>IF(LEFT(tbl_transaction[[#This Row],[Reference Number]],2)="GR",VLOOKUP(tbl_transaction[[#This Row],[Reference Number]],barang_masuk[],2,FALSE),IF(LEFT(tbl_transaction[[#This Row],[Reference Number]],2)="DO",VLOOKUP(tbl_transaction[[#This Row],[Reference Number]],barang_keluar[],2,FALSE),""))</f>
        <v>46122</v>
      </c>
      <c r="C1038" t="str">
        <f t="shared" si="16"/>
        <v>Inbound</v>
      </c>
      <c r="D1038" t="str">
        <f>IF(tbl_transaction[[#This Row],[Type]]="Inbound",VLOOKUP(tbl_transaction[[#This Row],[Reference Number]],barang_masuk[],4,FALSE),IF(tbl_transaction[[#This Row],[Type]]="Outbound",VLOOKUP(tbl_transaction[[#This Row],[Reference Number]],barang_keluar[],4,FALSE),""))</f>
        <v>HOM007</v>
      </c>
      <c r="E1038" t="str">
        <f>IF(tbl_transaction[[#This Row],[Type]]="Inbound",VLOOKUP(tbl_transaction[[#This Row],[Reference Number]],barang_masuk[],5,FALSE),IF(tbl_transaction[[#This Row],[Type]]="Outbound",VLOOKUP(tbl_transaction[[#This Row],[Reference Number]],barang_keluar[],5,FALSE),""))</f>
        <v>Sunlight Home Care Variant 7</v>
      </c>
      <c r="F1038">
        <f>IF(tbl_transaction[[#This Row],[Type]]="Inbound",VLOOKUP(tbl_transaction[[#This Row],[Reference Number]],barang_masuk[],6,FALSE),IF(tbl_transaction[[#This Row],[Type]]="Outbound",VLOOKUP(tbl_transaction[[#This Row],[Reference Number]],barang_keluar[],6,FALSE),""))</f>
        <v>20</v>
      </c>
      <c r="G1038" t="str">
        <f>IF(tbl_transaction[[#This Row],[Type]]="Inbound",VLOOKUP(tbl_transaction[[#This Row],[Reference Number]],barang_masuk[],7,FALSE),IF(tbl_transaction[[#This Row],[Type]]="Outbound",VLOOKUP(tbl_transaction[[#This Row],[Reference Number]],barang_keluar[],7,FALSE),""))</f>
        <v>Pack</v>
      </c>
      <c r="H1038" t="str">
        <f>IF(tbl_transaction[[#This Row],[Type]]="Inbound",VLOOKUP(tbl_transaction[[#This Row],[Reference Number]],barang_masuk[],3,FALSE),IF(tbl_transaction[[#This Row],[Type]]="Outbound",VLOOKUP(tbl_transaction[[#This Row],[Reference Number]],barang_keluar[],3,FALSE),""))</f>
        <v>PT Supplier 27</v>
      </c>
      <c r="I1038" t="str">
        <f>IF(D1038='Kartu Stok'!$B$2,COUNTIF($D$3:D1038,'Kartu Stok'!$B$2),"")</f>
        <v/>
      </c>
      <c r="L1038"/>
    </row>
    <row r="1039" spans="1:12" ht="14.5" x14ac:dyDescent="0.35">
      <c r="A1039" s="2" t="s">
        <v>1516</v>
      </c>
      <c r="B1039" s="5">
        <f>IF(LEFT(tbl_transaction[[#This Row],[Reference Number]],2)="GR",VLOOKUP(tbl_transaction[[#This Row],[Reference Number]],barang_masuk[],2,FALSE),IF(LEFT(tbl_transaction[[#This Row],[Reference Number]],2)="DO",VLOOKUP(tbl_transaction[[#This Row],[Reference Number]],barang_keluar[],2,FALSE),""))</f>
        <v>46086</v>
      </c>
      <c r="C1039" t="str">
        <f t="shared" si="16"/>
        <v>Inbound</v>
      </c>
      <c r="D1039" t="str">
        <f>IF(tbl_transaction[[#This Row],[Type]]="Inbound",VLOOKUP(tbl_transaction[[#This Row],[Reference Number]],barang_masuk[],4,FALSE),IF(tbl_transaction[[#This Row],[Type]]="Outbound",VLOOKUP(tbl_transaction[[#This Row],[Reference Number]],barang_keluar[],4,FALSE),""))</f>
        <v>PER020</v>
      </c>
      <c r="E1039" t="str">
        <f>IF(tbl_transaction[[#This Row],[Type]]="Inbound",VLOOKUP(tbl_transaction[[#This Row],[Reference Number]],barang_masuk[],5,FALSE),IF(tbl_transaction[[#This Row],[Type]]="Outbound",VLOOKUP(tbl_transaction[[#This Row],[Reference Number]],barang_keluar[],5,FALSE),""))</f>
        <v>Sunsilk Personal Care Variant 20</v>
      </c>
      <c r="F1039">
        <f>IF(tbl_transaction[[#This Row],[Type]]="Inbound",VLOOKUP(tbl_transaction[[#This Row],[Reference Number]],barang_masuk[],6,FALSE),IF(tbl_transaction[[#This Row],[Type]]="Outbound",VLOOKUP(tbl_transaction[[#This Row],[Reference Number]],barang_keluar[],6,FALSE),""))</f>
        <v>20</v>
      </c>
      <c r="G1039" t="str">
        <f>IF(tbl_transaction[[#This Row],[Type]]="Inbound",VLOOKUP(tbl_transaction[[#This Row],[Reference Number]],barang_masuk[],7,FALSE),IF(tbl_transaction[[#This Row],[Type]]="Outbound",VLOOKUP(tbl_transaction[[#This Row],[Reference Number]],barang_keluar[],7,FALSE),""))</f>
        <v>Bottle</v>
      </c>
      <c r="H1039" t="str">
        <f>IF(tbl_transaction[[#This Row],[Type]]="Inbound",VLOOKUP(tbl_transaction[[#This Row],[Reference Number]],barang_masuk[],3,FALSE),IF(tbl_transaction[[#This Row],[Type]]="Outbound",VLOOKUP(tbl_transaction[[#This Row],[Reference Number]],barang_keluar[],3,FALSE),""))</f>
        <v>PT Supplier 31</v>
      </c>
      <c r="I1039" t="str">
        <f>IF(D1039='Kartu Stok'!$B$2,COUNTIF($D$3:D1039,'Kartu Stok'!$B$2),"")</f>
        <v/>
      </c>
      <c r="L1039"/>
    </row>
    <row r="1040" spans="1:12" ht="14.5" x14ac:dyDescent="0.35">
      <c r="A1040" s="2" t="s">
        <v>1517</v>
      </c>
      <c r="B1040" s="5">
        <f>IF(LEFT(tbl_transaction[[#This Row],[Reference Number]],2)="GR",VLOOKUP(tbl_transaction[[#This Row],[Reference Number]],barang_masuk[],2,FALSE),IF(LEFT(tbl_transaction[[#This Row],[Reference Number]],2)="DO",VLOOKUP(tbl_transaction[[#This Row],[Reference Number]],barang_keluar[],2,FALSE),""))</f>
        <v>46153</v>
      </c>
      <c r="C1040" t="str">
        <f t="shared" si="16"/>
        <v>Inbound</v>
      </c>
      <c r="D1040" t="str">
        <f>IF(tbl_transaction[[#This Row],[Type]]="Inbound",VLOOKUP(tbl_transaction[[#This Row],[Reference Number]],barang_masuk[],4,FALSE),IF(tbl_transaction[[#This Row],[Type]]="Outbound",VLOOKUP(tbl_transaction[[#This Row],[Reference Number]],barang_keluar[],4,FALSE),""))</f>
        <v>HOM008</v>
      </c>
      <c r="E1040" t="str">
        <f>IF(tbl_transaction[[#This Row],[Type]]="Inbound",VLOOKUP(tbl_transaction[[#This Row],[Reference Number]],barang_masuk[],5,FALSE),IF(tbl_transaction[[#This Row],[Type]]="Outbound",VLOOKUP(tbl_transaction[[#This Row],[Reference Number]],barang_keluar[],5,FALSE),""))</f>
        <v>Rinso Home Care Variant 8</v>
      </c>
      <c r="F1040">
        <f>IF(tbl_transaction[[#This Row],[Type]]="Inbound",VLOOKUP(tbl_transaction[[#This Row],[Reference Number]],barang_masuk[],6,FALSE),IF(tbl_transaction[[#This Row],[Type]]="Outbound",VLOOKUP(tbl_transaction[[#This Row],[Reference Number]],barang_keluar[],6,FALSE),""))</f>
        <v>150</v>
      </c>
      <c r="G1040" t="str">
        <f>IF(tbl_transaction[[#This Row],[Type]]="Inbound",VLOOKUP(tbl_transaction[[#This Row],[Reference Number]],barang_masuk[],7,FALSE),IF(tbl_transaction[[#This Row],[Type]]="Outbound",VLOOKUP(tbl_transaction[[#This Row],[Reference Number]],barang_keluar[],7,FALSE),""))</f>
        <v>Pack</v>
      </c>
      <c r="H1040" t="str">
        <f>IF(tbl_transaction[[#This Row],[Type]]="Inbound",VLOOKUP(tbl_transaction[[#This Row],[Reference Number]],barang_masuk[],3,FALSE),IF(tbl_transaction[[#This Row],[Type]]="Outbound",VLOOKUP(tbl_transaction[[#This Row],[Reference Number]],barang_keluar[],3,FALSE),""))</f>
        <v>PT Supplier 19</v>
      </c>
      <c r="I1040" t="str">
        <f>IF(D1040='Kartu Stok'!$B$2,COUNTIF($D$3:D1040,'Kartu Stok'!$B$2),"")</f>
        <v/>
      </c>
      <c r="L1040"/>
    </row>
    <row r="1041" spans="1:12" ht="14.5" x14ac:dyDescent="0.35">
      <c r="A1041" s="2" t="s">
        <v>1518</v>
      </c>
      <c r="B1041" s="5">
        <f>IF(LEFT(tbl_transaction[[#This Row],[Reference Number]],2)="GR",VLOOKUP(tbl_transaction[[#This Row],[Reference Number]],barang_masuk[],2,FALSE),IF(LEFT(tbl_transaction[[#This Row],[Reference Number]],2)="DO",VLOOKUP(tbl_transaction[[#This Row],[Reference Number]],barang_keluar[],2,FALSE),""))</f>
        <v>46106</v>
      </c>
      <c r="C1041" t="str">
        <f t="shared" si="16"/>
        <v>Inbound</v>
      </c>
      <c r="D1041" t="str">
        <f>IF(tbl_transaction[[#This Row],[Type]]="Inbound",VLOOKUP(tbl_transaction[[#This Row],[Reference Number]],barang_masuk[],4,FALSE),IF(tbl_transaction[[#This Row],[Type]]="Outbound",VLOOKUP(tbl_transaction[[#This Row],[Reference Number]],barang_keluar[],4,FALSE),""))</f>
        <v>SNK030</v>
      </c>
      <c r="E1041" t="str">
        <f>IF(tbl_transaction[[#This Row],[Type]]="Inbound",VLOOKUP(tbl_transaction[[#This Row],[Reference Number]],barang_masuk[],5,FALSE),IF(tbl_transaction[[#This Row],[Type]]="Outbound",VLOOKUP(tbl_transaction[[#This Row],[Reference Number]],barang_keluar[],5,FALSE),""))</f>
        <v>Qtela Snack Variant 30</v>
      </c>
      <c r="F1041">
        <f>IF(tbl_transaction[[#This Row],[Type]]="Inbound",VLOOKUP(tbl_transaction[[#This Row],[Reference Number]],barang_masuk[],6,FALSE),IF(tbl_transaction[[#This Row],[Type]]="Outbound",VLOOKUP(tbl_transaction[[#This Row],[Reference Number]],barang_keluar[],6,FALSE),""))</f>
        <v>80</v>
      </c>
      <c r="G1041" t="str">
        <f>IF(tbl_transaction[[#This Row],[Type]]="Inbound",VLOOKUP(tbl_transaction[[#This Row],[Reference Number]],barang_masuk[],7,FALSE),IF(tbl_transaction[[#This Row],[Type]]="Outbound",VLOOKUP(tbl_transaction[[#This Row],[Reference Number]],barang_keluar[],7,FALSE),""))</f>
        <v>Pack</v>
      </c>
      <c r="H1041" t="str">
        <f>IF(tbl_transaction[[#This Row],[Type]]="Inbound",VLOOKUP(tbl_transaction[[#This Row],[Reference Number]],barang_masuk[],3,FALSE),IF(tbl_transaction[[#This Row],[Type]]="Outbound",VLOOKUP(tbl_transaction[[#This Row],[Reference Number]],barang_keluar[],3,FALSE),""))</f>
        <v>PT Supplier 25</v>
      </c>
      <c r="I1041" t="str">
        <f>IF(D1041='Kartu Stok'!$B$2,COUNTIF($D$3:D1041,'Kartu Stok'!$B$2),"")</f>
        <v/>
      </c>
      <c r="L1041"/>
    </row>
    <row r="1042" spans="1:12" ht="14.5" x14ac:dyDescent="0.35">
      <c r="A1042" s="2" t="s">
        <v>1519</v>
      </c>
      <c r="B1042" s="5">
        <f>IF(LEFT(tbl_transaction[[#This Row],[Reference Number]],2)="GR",VLOOKUP(tbl_transaction[[#This Row],[Reference Number]],barang_masuk[],2,FALSE),IF(LEFT(tbl_transaction[[#This Row],[Reference Number]],2)="DO",VLOOKUP(tbl_transaction[[#This Row],[Reference Number]],barang_keluar[],2,FALSE),""))</f>
        <v>46100</v>
      </c>
      <c r="C1042" t="str">
        <f t="shared" si="16"/>
        <v>Inbound</v>
      </c>
      <c r="D1042" t="str">
        <f>IF(tbl_transaction[[#This Row],[Type]]="Inbound",VLOOKUP(tbl_transaction[[#This Row],[Reference Number]],barang_masuk[],4,FALSE),IF(tbl_transaction[[#This Row],[Type]]="Outbound",VLOOKUP(tbl_transaction[[#This Row],[Reference Number]],barang_keluar[],4,FALSE),""))</f>
        <v>BEV032</v>
      </c>
      <c r="E1042" t="str">
        <f>IF(tbl_transaction[[#This Row],[Type]]="Inbound",VLOOKUP(tbl_transaction[[#This Row],[Reference Number]],barang_masuk[],5,FALSE),IF(tbl_transaction[[#This Row],[Type]]="Outbound",VLOOKUP(tbl_transaction[[#This Row],[Reference Number]],barang_keluar[],5,FALSE),""))</f>
        <v>Aqua Beverage Variant 32</v>
      </c>
      <c r="F1042">
        <f>IF(tbl_transaction[[#This Row],[Type]]="Inbound",VLOOKUP(tbl_transaction[[#This Row],[Reference Number]],barang_masuk[],6,FALSE),IF(tbl_transaction[[#This Row],[Type]]="Outbound",VLOOKUP(tbl_transaction[[#This Row],[Reference Number]],barang_keluar[],6,FALSE),""))</f>
        <v>20</v>
      </c>
      <c r="G1042" t="str">
        <f>IF(tbl_transaction[[#This Row],[Type]]="Inbound",VLOOKUP(tbl_transaction[[#This Row],[Reference Number]],barang_masuk[],7,FALSE),IF(tbl_transaction[[#This Row],[Type]]="Outbound",VLOOKUP(tbl_transaction[[#This Row],[Reference Number]],barang_keluar[],7,FALSE),""))</f>
        <v>Bottle</v>
      </c>
      <c r="H1042" t="str">
        <f>IF(tbl_transaction[[#This Row],[Type]]="Inbound",VLOOKUP(tbl_transaction[[#This Row],[Reference Number]],barang_masuk[],3,FALSE),IF(tbl_transaction[[#This Row],[Type]]="Outbound",VLOOKUP(tbl_transaction[[#This Row],[Reference Number]],barang_keluar[],3,FALSE),""))</f>
        <v>PT Supplier 17</v>
      </c>
      <c r="I1042" t="str">
        <f>IF(D1042='Kartu Stok'!$B$2,COUNTIF($D$3:D1042,'Kartu Stok'!$B$2),"")</f>
        <v/>
      </c>
      <c r="L1042"/>
    </row>
    <row r="1043" spans="1:12" ht="14.5" x14ac:dyDescent="0.35">
      <c r="A1043" s="2" t="s">
        <v>1520</v>
      </c>
      <c r="B1043" s="5">
        <f>IF(LEFT(tbl_transaction[[#This Row],[Reference Number]],2)="GR",VLOOKUP(tbl_transaction[[#This Row],[Reference Number]],barang_masuk[],2,FALSE),IF(LEFT(tbl_transaction[[#This Row],[Reference Number]],2)="DO",VLOOKUP(tbl_transaction[[#This Row],[Reference Number]],barang_keluar[],2,FALSE),""))</f>
        <v>46184</v>
      </c>
      <c r="C1043" t="str">
        <f t="shared" si="16"/>
        <v>Inbound</v>
      </c>
      <c r="D1043" t="str">
        <f>IF(tbl_transaction[[#This Row],[Type]]="Inbound",VLOOKUP(tbl_transaction[[#This Row],[Reference Number]],barang_masuk[],4,FALSE),IF(tbl_transaction[[#This Row],[Type]]="Outbound",VLOOKUP(tbl_transaction[[#This Row],[Reference Number]],barang_keluar[],4,FALSE),""))</f>
        <v>HOM013</v>
      </c>
      <c r="E1043" t="str">
        <f>IF(tbl_transaction[[#This Row],[Type]]="Inbound",VLOOKUP(tbl_transaction[[#This Row],[Reference Number]],barang_masuk[],5,FALSE),IF(tbl_transaction[[#This Row],[Type]]="Outbound",VLOOKUP(tbl_transaction[[#This Row],[Reference Number]],barang_keluar[],5,FALSE),""))</f>
        <v>Rinso Home Care Variant 13</v>
      </c>
      <c r="F1043">
        <f>IF(tbl_transaction[[#This Row],[Type]]="Inbound",VLOOKUP(tbl_transaction[[#This Row],[Reference Number]],barang_masuk[],6,FALSE),IF(tbl_transaction[[#This Row],[Type]]="Outbound",VLOOKUP(tbl_transaction[[#This Row],[Reference Number]],barang_keluar[],6,FALSE),""))</f>
        <v>150</v>
      </c>
      <c r="G1043" t="str">
        <f>IF(tbl_transaction[[#This Row],[Type]]="Inbound",VLOOKUP(tbl_transaction[[#This Row],[Reference Number]],barang_masuk[],7,FALSE),IF(tbl_transaction[[#This Row],[Type]]="Outbound",VLOOKUP(tbl_transaction[[#This Row],[Reference Number]],barang_keluar[],7,FALSE),""))</f>
        <v>Pack</v>
      </c>
      <c r="H1043" t="str">
        <f>IF(tbl_transaction[[#This Row],[Type]]="Inbound",VLOOKUP(tbl_transaction[[#This Row],[Reference Number]],barang_masuk[],3,FALSE),IF(tbl_transaction[[#This Row],[Type]]="Outbound",VLOOKUP(tbl_transaction[[#This Row],[Reference Number]],barang_keluar[],3,FALSE),""))</f>
        <v>PT Supplier 17</v>
      </c>
      <c r="I1043" t="str">
        <f>IF(D1043='Kartu Stok'!$B$2,COUNTIF($D$3:D1043,'Kartu Stok'!$B$2),"")</f>
        <v/>
      </c>
      <c r="L1043"/>
    </row>
    <row r="1044" spans="1:12" ht="14.5" x14ac:dyDescent="0.35">
      <c r="A1044" s="2" t="s">
        <v>1521</v>
      </c>
      <c r="B1044" s="5">
        <f>IF(LEFT(tbl_transaction[[#This Row],[Reference Number]],2)="GR",VLOOKUP(tbl_transaction[[#This Row],[Reference Number]],barang_masuk[],2,FALSE),IF(LEFT(tbl_transaction[[#This Row],[Reference Number]],2)="DO",VLOOKUP(tbl_transaction[[#This Row],[Reference Number]],barang_keluar[],2,FALSE),""))</f>
        <v>46117</v>
      </c>
      <c r="C1044" t="str">
        <f t="shared" si="16"/>
        <v>Inbound</v>
      </c>
      <c r="D1044" t="str">
        <f>IF(tbl_transaction[[#This Row],[Type]]="Inbound",VLOOKUP(tbl_transaction[[#This Row],[Reference Number]],barang_masuk[],4,FALSE),IF(tbl_transaction[[#This Row],[Type]]="Outbound",VLOOKUP(tbl_transaction[[#This Row],[Reference Number]],barang_keluar[],4,FALSE),""))</f>
        <v>DAR016</v>
      </c>
      <c r="E1044" t="str">
        <f>IF(tbl_transaction[[#This Row],[Type]]="Inbound",VLOOKUP(tbl_transaction[[#This Row],[Reference Number]],barang_masuk[],5,FALSE),IF(tbl_transaction[[#This Row],[Type]]="Outbound",VLOOKUP(tbl_transaction[[#This Row],[Reference Number]],barang_keluar[],5,FALSE),""))</f>
        <v>Indomilk Dairy Variant 16</v>
      </c>
      <c r="F1044">
        <f>IF(tbl_transaction[[#This Row],[Type]]="Inbound",VLOOKUP(tbl_transaction[[#This Row],[Reference Number]],barang_masuk[],6,FALSE),IF(tbl_transaction[[#This Row],[Type]]="Outbound",VLOOKUP(tbl_transaction[[#This Row],[Reference Number]],barang_keluar[],6,FALSE),""))</f>
        <v>20</v>
      </c>
      <c r="G1044" t="str">
        <f>IF(tbl_transaction[[#This Row],[Type]]="Inbound",VLOOKUP(tbl_transaction[[#This Row],[Reference Number]],barang_masuk[],7,FALSE),IF(tbl_transaction[[#This Row],[Type]]="Outbound",VLOOKUP(tbl_transaction[[#This Row],[Reference Number]],barang_keluar[],7,FALSE),""))</f>
        <v>Box</v>
      </c>
      <c r="H1044" t="str">
        <f>IF(tbl_transaction[[#This Row],[Type]]="Inbound",VLOOKUP(tbl_transaction[[#This Row],[Reference Number]],barang_masuk[],3,FALSE),IF(tbl_transaction[[#This Row],[Type]]="Outbound",VLOOKUP(tbl_transaction[[#This Row],[Reference Number]],barang_keluar[],3,FALSE),""))</f>
        <v>PT Supplier 18</v>
      </c>
      <c r="I1044" t="str">
        <f>IF(D1044='Kartu Stok'!$B$2,COUNTIF($D$3:D1044,'Kartu Stok'!$B$2),"")</f>
        <v/>
      </c>
      <c r="L1044"/>
    </row>
    <row r="1045" spans="1:12" ht="14.5" x14ac:dyDescent="0.35">
      <c r="A1045" s="2" t="s">
        <v>1522</v>
      </c>
      <c r="B1045" s="5">
        <f>IF(LEFT(tbl_transaction[[#This Row],[Reference Number]],2)="GR",VLOOKUP(tbl_transaction[[#This Row],[Reference Number]],barang_masuk[],2,FALSE),IF(LEFT(tbl_transaction[[#This Row],[Reference Number]],2)="DO",VLOOKUP(tbl_transaction[[#This Row],[Reference Number]],barang_keluar[],2,FALSE),""))</f>
        <v>46099</v>
      </c>
      <c r="C1045" t="str">
        <f t="shared" si="16"/>
        <v>Inbound</v>
      </c>
      <c r="D1045" t="str">
        <f>IF(tbl_transaction[[#This Row],[Type]]="Inbound",VLOOKUP(tbl_transaction[[#This Row],[Reference Number]],barang_masuk[],4,FALSE),IF(tbl_transaction[[#This Row],[Type]]="Outbound",VLOOKUP(tbl_transaction[[#This Row],[Reference Number]],barang_keluar[],4,FALSE),""))</f>
        <v>PER015</v>
      </c>
      <c r="E1045" t="str">
        <f>IF(tbl_transaction[[#This Row],[Type]]="Inbound",VLOOKUP(tbl_transaction[[#This Row],[Reference Number]],barang_masuk[],5,FALSE),IF(tbl_transaction[[#This Row],[Type]]="Outbound",VLOOKUP(tbl_transaction[[#This Row],[Reference Number]],barang_keluar[],5,FALSE),""))</f>
        <v>Sunsilk Personal Care Variant 15</v>
      </c>
      <c r="F1045">
        <f>IF(tbl_transaction[[#This Row],[Type]]="Inbound",VLOOKUP(tbl_transaction[[#This Row],[Reference Number]],barang_masuk[],6,FALSE),IF(tbl_transaction[[#This Row],[Type]]="Outbound",VLOOKUP(tbl_transaction[[#This Row],[Reference Number]],barang_keluar[],6,FALSE),""))</f>
        <v>100</v>
      </c>
      <c r="G1045" t="str">
        <f>IF(tbl_transaction[[#This Row],[Type]]="Inbound",VLOOKUP(tbl_transaction[[#This Row],[Reference Number]],barang_masuk[],7,FALSE),IF(tbl_transaction[[#This Row],[Type]]="Outbound",VLOOKUP(tbl_transaction[[#This Row],[Reference Number]],barang_keluar[],7,FALSE),""))</f>
        <v>Bottle</v>
      </c>
      <c r="H1045" t="str">
        <f>IF(tbl_transaction[[#This Row],[Type]]="Inbound",VLOOKUP(tbl_transaction[[#This Row],[Reference Number]],barang_masuk[],3,FALSE),IF(tbl_transaction[[#This Row],[Type]]="Outbound",VLOOKUP(tbl_transaction[[#This Row],[Reference Number]],barang_keluar[],3,FALSE),""))</f>
        <v>PT Supplier 10</v>
      </c>
      <c r="I1045" t="str">
        <f>IF(D1045='Kartu Stok'!$B$2,COUNTIF($D$3:D1045,'Kartu Stok'!$B$2),"")</f>
        <v/>
      </c>
      <c r="L1045"/>
    </row>
    <row r="1046" spans="1:12" ht="14.5" x14ac:dyDescent="0.35">
      <c r="A1046" s="2" t="s">
        <v>1523</v>
      </c>
      <c r="B1046" s="5">
        <f>IF(LEFT(tbl_transaction[[#This Row],[Reference Number]],2)="GR",VLOOKUP(tbl_transaction[[#This Row],[Reference Number]],barang_masuk[],2,FALSE),IF(LEFT(tbl_transaction[[#This Row],[Reference Number]],2)="DO",VLOOKUP(tbl_transaction[[#This Row],[Reference Number]],barang_keluar[],2,FALSE),""))</f>
        <v>46033</v>
      </c>
      <c r="C1046" t="str">
        <f t="shared" si="16"/>
        <v>Inbound</v>
      </c>
      <c r="D1046" t="str">
        <f>IF(tbl_transaction[[#This Row],[Type]]="Inbound",VLOOKUP(tbl_transaction[[#This Row],[Reference Number]],barang_masuk[],4,FALSE),IF(tbl_transaction[[#This Row],[Type]]="Outbound",VLOOKUP(tbl_transaction[[#This Row],[Reference Number]],barang_keluar[],4,FALSE),""))</f>
        <v>HOM016</v>
      </c>
      <c r="E1046" t="str">
        <f>IF(tbl_transaction[[#This Row],[Type]]="Inbound",VLOOKUP(tbl_transaction[[#This Row],[Reference Number]],barang_masuk[],5,FALSE),IF(tbl_transaction[[#This Row],[Type]]="Outbound",VLOOKUP(tbl_transaction[[#This Row],[Reference Number]],barang_keluar[],5,FALSE),""))</f>
        <v>Molto Home Care Variant 16</v>
      </c>
      <c r="F1046">
        <f>IF(tbl_transaction[[#This Row],[Type]]="Inbound",VLOOKUP(tbl_transaction[[#This Row],[Reference Number]],barang_masuk[],6,FALSE),IF(tbl_transaction[[#This Row],[Type]]="Outbound",VLOOKUP(tbl_transaction[[#This Row],[Reference Number]],barang_keluar[],6,FALSE),""))</f>
        <v>150</v>
      </c>
      <c r="G1046" t="str">
        <f>IF(tbl_transaction[[#This Row],[Type]]="Inbound",VLOOKUP(tbl_transaction[[#This Row],[Reference Number]],barang_masuk[],7,FALSE),IF(tbl_transaction[[#This Row],[Type]]="Outbound",VLOOKUP(tbl_transaction[[#This Row],[Reference Number]],barang_keluar[],7,FALSE),""))</f>
        <v>Pack</v>
      </c>
      <c r="H1046" t="str">
        <f>IF(tbl_transaction[[#This Row],[Type]]="Inbound",VLOOKUP(tbl_transaction[[#This Row],[Reference Number]],barang_masuk[],3,FALSE),IF(tbl_transaction[[#This Row],[Type]]="Outbound",VLOOKUP(tbl_transaction[[#This Row],[Reference Number]],barang_keluar[],3,FALSE),""))</f>
        <v>PT Supplier 05</v>
      </c>
      <c r="I1046" t="str">
        <f>IF(D1046='Kartu Stok'!$B$2,COUNTIF($D$3:D1046,'Kartu Stok'!$B$2),"")</f>
        <v/>
      </c>
      <c r="L1046"/>
    </row>
    <row r="1047" spans="1:12" ht="14.5" x14ac:dyDescent="0.35">
      <c r="A1047" s="2" t="s">
        <v>1524</v>
      </c>
      <c r="B1047" s="5">
        <f>IF(LEFT(tbl_transaction[[#This Row],[Reference Number]],2)="GR",VLOOKUP(tbl_transaction[[#This Row],[Reference Number]],barang_masuk[],2,FALSE),IF(LEFT(tbl_transaction[[#This Row],[Reference Number]],2)="DO",VLOOKUP(tbl_transaction[[#This Row],[Reference Number]],barang_keluar[],2,FALSE),""))</f>
        <v>46099</v>
      </c>
      <c r="C1047" t="str">
        <f t="shared" si="16"/>
        <v>Inbound</v>
      </c>
      <c r="D1047" t="str">
        <f>IF(tbl_transaction[[#This Row],[Type]]="Inbound",VLOOKUP(tbl_transaction[[#This Row],[Reference Number]],barang_masuk[],4,FALSE),IF(tbl_transaction[[#This Row],[Type]]="Outbound",VLOOKUP(tbl_transaction[[#This Row],[Reference Number]],barang_keluar[],4,FALSE),""))</f>
        <v>PER022</v>
      </c>
      <c r="E1047" t="str">
        <f>IF(tbl_transaction[[#This Row],[Type]]="Inbound",VLOOKUP(tbl_transaction[[#This Row],[Reference Number]],barang_masuk[],5,FALSE),IF(tbl_transaction[[#This Row],[Type]]="Outbound",VLOOKUP(tbl_transaction[[#This Row],[Reference Number]],barang_keluar[],5,FALSE),""))</f>
        <v>Pepsodent Personal Care Variant 22</v>
      </c>
      <c r="F1047">
        <f>IF(tbl_transaction[[#This Row],[Type]]="Inbound",VLOOKUP(tbl_transaction[[#This Row],[Reference Number]],barang_masuk[],6,FALSE),IF(tbl_transaction[[#This Row],[Type]]="Outbound",VLOOKUP(tbl_transaction[[#This Row],[Reference Number]],barang_keluar[],6,FALSE),""))</f>
        <v>40</v>
      </c>
      <c r="G1047" t="str">
        <f>IF(tbl_transaction[[#This Row],[Type]]="Inbound",VLOOKUP(tbl_transaction[[#This Row],[Reference Number]],barang_masuk[],7,FALSE),IF(tbl_transaction[[#This Row],[Type]]="Outbound",VLOOKUP(tbl_transaction[[#This Row],[Reference Number]],barang_keluar[],7,FALSE),""))</f>
        <v>Bottle</v>
      </c>
      <c r="H1047" t="str">
        <f>IF(tbl_transaction[[#This Row],[Type]]="Inbound",VLOOKUP(tbl_transaction[[#This Row],[Reference Number]],barang_masuk[],3,FALSE),IF(tbl_transaction[[#This Row],[Type]]="Outbound",VLOOKUP(tbl_transaction[[#This Row],[Reference Number]],barang_keluar[],3,FALSE),""))</f>
        <v>PT Supplier 23</v>
      </c>
      <c r="I1047" t="str">
        <f>IF(D1047='Kartu Stok'!$B$2,COUNTIF($D$3:D1047,'Kartu Stok'!$B$2),"")</f>
        <v/>
      </c>
      <c r="L1047"/>
    </row>
    <row r="1048" spans="1:12" ht="14.5" x14ac:dyDescent="0.35">
      <c r="A1048" s="2" t="s">
        <v>1525</v>
      </c>
      <c r="B1048" s="5">
        <f>IF(LEFT(tbl_transaction[[#This Row],[Reference Number]],2)="GR",VLOOKUP(tbl_transaction[[#This Row],[Reference Number]],barang_masuk[],2,FALSE),IF(LEFT(tbl_transaction[[#This Row],[Reference Number]],2)="DO",VLOOKUP(tbl_transaction[[#This Row],[Reference Number]],barang_keluar[],2,FALSE),""))</f>
        <v>46110</v>
      </c>
      <c r="C1048" t="str">
        <f t="shared" si="16"/>
        <v>Inbound</v>
      </c>
      <c r="D1048" t="str">
        <f>IF(tbl_transaction[[#This Row],[Type]]="Inbound",VLOOKUP(tbl_transaction[[#This Row],[Reference Number]],barang_masuk[],4,FALSE),IF(tbl_transaction[[#This Row],[Type]]="Outbound",VLOOKUP(tbl_transaction[[#This Row],[Reference Number]],barang_keluar[],4,FALSE),""))</f>
        <v>PER019</v>
      </c>
      <c r="E1048" t="str">
        <f>IF(tbl_transaction[[#This Row],[Type]]="Inbound",VLOOKUP(tbl_transaction[[#This Row],[Reference Number]],barang_masuk[],5,FALSE),IF(tbl_transaction[[#This Row],[Type]]="Outbound",VLOOKUP(tbl_transaction[[#This Row],[Reference Number]],barang_keluar[],5,FALSE),""))</f>
        <v>Sunsilk Personal Care Variant 19</v>
      </c>
      <c r="F1048">
        <f>IF(tbl_transaction[[#This Row],[Type]]="Inbound",VLOOKUP(tbl_transaction[[#This Row],[Reference Number]],barang_masuk[],6,FALSE),IF(tbl_transaction[[#This Row],[Type]]="Outbound",VLOOKUP(tbl_transaction[[#This Row],[Reference Number]],barang_keluar[],6,FALSE),""))</f>
        <v>150</v>
      </c>
      <c r="G1048" t="str">
        <f>IF(tbl_transaction[[#This Row],[Type]]="Inbound",VLOOKUP(tbl_transaction[[#This Row],[Reference Number]],barang_masuk[],7,FALSE),IF(tbl_transaction[[#This Row],[Type]]="Outbound",VLOOKUP(tbl_transaction[[#This Row],[Reference Number]],barang_keluar[],7,FALSE),""))</f>
        <v>Bottle</v>
      </c>
      <c r="H1048" t="str">
        <f>IF(tbl_transaction[[#This Row],[Type]]="Inbound",VLOOKUP(tbl_transaction[[#This Row],[Reference Number]],barang_masuk[],3,FALSE),IF(tbl_transaction[[#This Row],[Type]]="Outbound",VLOOKUP(tbl_transaction[[#This Row],[Reference Number]],barang_keluar[],3,FALSE),""))</f>
        <v>PT Supplier 26</v>
      </c>
      <c r="I1048" t="str">
        <f>IF(D1048='Kartu Stok'!$B$2,COUNTIF($D$3:D1048,'Kartu Stok'!$B$2),"")</f>
        <v/>
      </c>
      <c r="L1048"/>
    </row>
    <row r="1049" spans="1:12" ht="14.5" x14ac:dyDescent="0.35">
      <c r="A1049" s="2" t="s">
        <v>1526</v>
      </c>
      <c r="B1049" s="5">
        <f>IF(LEFT(tbl_transaction[[#This Row],[Reference Number]],2)="GR",VLOOKUP(tbl_transaction[[#This Row],[Reference Number]],barang_masuk[],2,FALSE),IF(LEFT(tbl_transaction[[#This Row],[Reference Number]],2)="DO",VLOOKUP(tbl_transaction[[#This Row],[Reference Number]],barang_keluar[],2,FALSE),""))</f>
        <v>46110</v>
      </c>
      <c r="C1049" t="str">
        <f t="shared" si="16"/>
        <v>Inbound</v>
      </c>
      <c r="D1049" t="str">
        <f>IF(tbl_transaction[[#This Row],[Type]]="Inbound",VLOOKUP(tbl_transaction[[#This Row],[Reference Number]],barang_masuk[],4,FALSE),IF(tbl_transaction[[#This Row],[Type]]="Outbound",VLOOKUP(tbl_transaction[[#This Row],[Reference Number]],barang_keluar[],4,FALSE),""))</f>
        <v>HOM010</v>
      </c>
      <c r="E1049" t="str">
        <f>IF(tbl_transaction[[#This Row],[Type]]="Inbound",VLOOKUP(tbl_transaction[[#This Row],[Reference Number]],barang_masuk[],5,FALSE),IF(tbl_transaction[[#This Row],[Type]]="Outbound",VLOOKUP(tbl_transaction[[#This Row],[Reference Number]],barang_keluar[],5,FALSE),""))</f>
        <v>Molto Home Care Variant 10</v>
      </c>
      <c r="F1049">
        <f>IF(tbl_transaction[[#This Row],[Type]]="Inbound",VLOOKUP(tbl_transaction[[#This Row],[Reference Number]],barang_masuk[],6,FALSE),IF(tbl_transaction[[#This Row],[Type]]="Outbound",VLOOKUP(tbl_transaction[[#This Row],[Reference Number]],barang_keluar[],6,FALSE),""))</f>
        <v>120</v>
      </c>
      <c r="G1049" t="str">
        <f>IF(tbl_transaction[[#This Row],[Type]]="Inbound",VLOOKUP(tbl_transaction[[#This Row],[Reference Number]],barang_masuk[],7,FALSE),IF(tbl_transaction[[#This Row],[Type]]="Outbound",VLOOKUP(tbl_transaction[[#This Row],[Reference Number]],barang_keluar[],7,FALSE),""))</f>
        <v>Pack</v>
      </c>
      <c r="H1049" t="str">
        <f>IF(tbl_transaction[[#This Row],[Type]]="Inbound",VLOOKUP(tbl_transaction[[#This Row],[Reference Number]],barang_masuk[],3,FALSE),IF(tbl_transaction[[#This Row],[Type]]="Outbound",VLOOKUP(tbl_transaction[[#This Row],[Reference Number]],barang_keluar[],3,FALSE),""))</f>
        <v>PT Supplier 35</v>
      </c>
      <c r="I1049" t="str">
        <f>IF(D1049='Kartu Stok'!$B$2,COUNTIF($D$3:D1049,'Kartu Stok'!$B$2),"")</f>
        <v/>
      </c>
      <c r="L1049"/>
    </row>
    <row r="1050" spans="1:12" ht="14.5" x14ac:dyDescent="0.35">
      <c r="A1050" s="2" t="s">
        <v>1527</v>
      </c>
      <c r="B1050" s="5">
        <f>IF(LEFT(tbl_transaction[[#This Row],[Reference Number]],2)="GR",VLOOKUP(tbl_transaction[[#This Row],[Reference Number]],barang_masuk[],2,FALSE),IF(LEFT(tbl_transaction[[#This Row],[Reference Number]],2)="DO",VLOOKUP(tbl_transaction[[#This Row],[Reference Number]],barang_keluar[],2,FALSE),""))</f>
        <v>46109</v>
      </c>
      <c r="C1050" t="str">
        <f t="shared" si="16"/>
        <v>Inbound</v>
      </c>
      <c r="D1050" t="str">
        <f>IF(tbl_transaction[[#This Row],[Type]]="Inbound",VLOOKUP(tbl_transaction[[#This Row],[Reference Number]],barang_masuk[],4,FALSE),IF(tbl_transaction[[#This Row],[Type]]="Outbound",VLOOKUP(tbl_transaction[[#This Row],[Reference Number]],barang_keluar[],4,FALSE),""))</f>
        <v>HOM026</v>
      </c>
      <c r="E1050" t="str">
        <f>IF(tbl_transaction[[#This Row],[Type]]="Inbound",VLOOKUP(tbl_transaction[[#This Row],[Reference Number]],barang_masuk[],5,FALSE),IF(tbl_transaction[[#This Row],[Type]]="Outbound",VLOOKUP(tbl_transaction[[#This Row],[Reference Number]],barang_keluar[],5,FALSE),""))</f>
        <v>Sunlight Home Care Variant 26</v>
      </c>
      <c r="F1050">
        <f>IF(tbl_transaction[[#This Row],[Type]]="Inbound",VLOOKUP(tbl_transaction[[#This Row],[Reference Number]],barang_masuk[],6,FALSE),IF(tbl_transaction[[#This Row],[Type]]="Outbound",VLOOKUP(tbl_transaction[[#This Row],[Reference Number]],barang_keluar[],6,FALSE),""))</f>
        <v>200</v>
      </c>
      <c r="G1050" t="str">
        <f>IF(tbl_transaction[[#This Row],[Type]]="Inbound",VLOOKUP(tbl_transaction[[#This Row],[Reference Number]],barang_masuk[],7,FALSE),IF(tbl_transaction[[#This Row],[Type]]="Outbound",VLOOKUP(tbl_transaction[[#This Row],[Reference Number]],barang_keluar[],7,FALSE),""))</f>
        <v>Pack</v>
      </c>
      <c r="H1050" t="str">
        <f>IF(tbl_transaction[[#This Row],[Type]]="Inbound",VLOOKUP(tbl_transaction[[#This Row],[Reference Number]],barang_masuk[],3,FALSE),IF(tbl_transaction[[#This Row],[Type]]="Outbound",VLOOKUP(tbl_transaction[[#This Row],[Reference Number]],barang_keluar[],3,FALSE),""))</f>
        <v>PT Supplier 13</v>
      </c>
      <c r="I1050" t="str">
        <f>IF(D1050='Kartu Stok'!$B$2,COUNTIF($D$3:D1050,'Kartu Stok'!$B$2),"")</f>
        <v/>
      </c>
      <c r="L1050"/>
    </row>
    <row r="1051" spans="1:12" ht="14.5" x14ac:dyDescent="0.35">
      <c r="A1051" s="2" t="s">
        <v>1528</v>
      </c>
      <c r="B1051" s="5">
        <f>IF(LEFT(tbl_transaction[[#This Row],[Reference Number]],2)="GR",VLOOKUP(tbl_transaction[[#This Row],[Reference Number]],barang_masuk[],2,FALSE),IF(LEFT(tbl_transaction[[#This Row],[Reference Number]],2)="DO",VLOOKUP(tbl_transaction[[#This Row],[Reference Number]],barang_keluar[],2,FALSE),""))</f>
        <v>46064</v>
      </c>
      <c r="C1051" t="str">
        <f t="shared" si="16"/>
        <v>Inbound</v>
      </c>
      <c r="D1051" t="str">
        <f>IF(tbl_transaction[[#This Row],[Type]]="Inbound",VLOOKUP(tbl_transaction[[#This Row],[Reference Number]],barang_masuk[],4,FALSE),IF(tbl_transaction[[#This Row],[Type]]="Outbound",VLOOKUP(tbl_transaction[[#This Row],[Reference Number]],barang_keluar[],4,FALSE),""))</f>
        <v>INS007</v>
      </c>
      <c r="E1051" t="str">
        <f>IF(tbl_transaction[[#This Row],[Type]]="Inbound",VLOOKUP(tbl_transaction[[#This Row],[Reference Number]],barang_masuk[],5,FALSE),IF(tbl_transaction[[#This Row],[Type]]="Outbound",VLOOKUP(tbl_transaction[[#This Row],[Reference Number]],barang_keluar[],5,FALSE),""))</f>
        <v>Supermi Instant Food Variant 7</v>
      </c>
      <c r="F1051">
        <f>IF(tbl_transaction[[#This Row],[Type]]="Inbound",VLOOKUP(tbl_transaction[[#This Row],[Reference Number]],barang_masuk[],6,FALSE),IF(tbl_transaction[[#This Row],[Type]]="Outbound",VLOOKUP(tbl_transaction[[#This Row],[Reference Number]],barang_keluar[],6,FALSE),""))</f>
        <v>50</v>
      </c>
      <c r="G1051" t="str">
        <f>IF(tbl_transaction[[#This Row],[Type]]="Inbound",VLOOKUP(tbl_transaction[[#This Row],[Reference Number]],barang_masuk[],7,FALSE),IF(tbl_transaction[[#This Row],[Type]]="Outbound",VLOOKUP(tbl_transaction[[#This Row],[Reference Number]],barang_keluar[],7,FALSE),""))</f>
        <v>Pack</v>
      </c>
      <c r="H1051" t="str">
        <f>IF(tbl_transaction[[#This Row],[Type]]="Inbound",VLOOKUP(tbl_transaction[[#This Row],[Reference Number]],barang_masuk[],3,FALSE),IF(tbl_transaction[[#This Row],[Type]]="Outbound",VLOOKUP(tbl_transaction[[#This Row],[Reference Number]],barang_keluar[],3,FALSE),""))</f>
        <v>PT Supplier 28</v>
      </c>
      <c r="I1051" t="str">
        <f>IF(D1051='Kartu Stok'!$B$2,COUNTIF($D$3:D1051,'Kartu Stok'!$B$2),"")</f>
        <v/>
      </c>
      <c r="L1051"/>
    </row>
    <row r="1052" spans="1:12" ht="14.5" x14ac:dyDescent="0.35">
      <c r="A1052" s="2" t="s">
        <v>1529</v>
      </c>
      <c r="B1052" s="5">
        <f>IF(LEFT(tbl_transaction[[#This Row],[Reference Number]],2)="GR",VLOOKUP(tbl_transaction[[#This Row],[Reference Number]],barang_masuk[],2,FALSE),IF(LEFT(tbl_transaction[[#This Row],[Reference Number]],2)="DO",VLOOKUP(tbl_transaction[[#This Row],[Reference Number]],barang_keluar[],2,FALSE),""))</f>
        <v>46200</v>
      </c>
      <c r="C1052" t="str">
        <f t="shared" si="16"/>
        <v>Inbound</v>
      </c>
      <c r="D1052" t="str">
        <f>IF(tbl_transaction[[#This Row],[Type]]="Inbound",VLOOKUP(tbl_transaction[[#This Row],[Reference Number]],barang_masuk[],4,FALSE),IF(tbl_transaction[[#This Row],[Type]]="Outbound",VLOOKUP(tbl_transaction[[#This Row],[Reference Number]],barang_keluar[],4,FALSE),""))</f>
        <v>BEV028</v>
      </c>
      <c r="E1052" t="str">
        <f>IF(tbl_transaction[[#This Row],[Type]]="Inbound",VLOOKUP(tbl_transaction[[#This Row],[Reference Number]],barang_masuk[],5,FALSE),IF(tbl_transaction[[#This Row],[Type]]="Outbound",VLOOKUP(tbl_transaction[[#This Row],[Reference Number]],barang_keluar[],5,FALSE),""))</f>
        <v>Pocari Beverage Variant 28</v>
      </c>
      <c r="F1052">
        <f>IF(tbl_transaction[[#This Row],[Type]]="Inbound",VLOOKUP(tbl_transaction[[#This Row],[Reference Number]],barang_masuk[],6,FALSE),IF(tbl_transaction[[#This Row],[Type]]="Outbound",VLOOKUP(tbl_transaction[[#This Row],[Reference Number]],barang_keluar[],6,FALSE),""))</f>
        <v>150</v>
      </c>
      <c r="G1052" t="str">
        <f>IF(tbl_transaction[[#This Row],[Type]]="Inbound",VLOOKUP(tbl_transaction[[#This Row],[Reference Number]],barang_masuk[],7,FALSE),IF(tbl_transaction[[#This Row],[Type]]="Outbound",VLOOKUP(tbl_transaction[[#This Row],[Reference Number]],barang_keluar[],7,FALSE),""))</f>
        <v>Bottle</v>
      </c>
      <c r="H1052" t="str">
        <f>IF(tbl_transaction[[#This Row],[Type]]="Inbound",VLOOKUP(tbl_transaction[[#This Row],[Reference Number]],barang_masuk[],3,FALSE),IF(tbl_transaction[[#This Row],[Type]]="Outbound",VLOOKUP(tbl_transaction[[#This Row],[Reference Number]],barang_keluar[],3,FALSE),""))</f>
        <v>PT Supplier 05</v>
      </c>
      <c r="I1052" t="str">
        <f>IF(D1052='Kartu Stok'!$B$2,COUNTIF($D$3:D1052,'Kartu Stok'!$B$2),"")</f>
        <v/>
      </c>
      <c r="L1052"/>
    </row>
    <row r="1053" spans="1:12" ht="14.5" x14ac:dyDescent="0.35">
      <c r="A1053" s="2" t="s">
        <v>1530</v>
      </c>
      <c r="B1053" s="5">
        <f>IF(LEFT(tbl_transaction[[#This Row],[Reference Number]],2)="GR",VLOOKUP(tbl_transaction[[#This Row],[Reference Number]],barang_masuk[],2,FALSE),IF(LEFT(tbl_transaction[[#This Row],[Reference Number]],2)="DO",VLOOKUP(tbl_transaction[[#This Row],[Reference Number]],barang_keluar[],2,FALSE),""))</f>
        <v>46114</v>
      </c>
      <c r="C1053" t="str">
        <f t="shared" si="16"/>
        <v>Inbound</v>
      </c>
      <c r="D1053" t="str">
        <f>IF(tbl_transaction[[#This Row],[Type]]="Inbound",VLOOKUP(tbl_transaction[[#This Row],[Reference Number]],barang_masuk[],4,FALSE),IF(tbl_transaction[[#This Row],[Type]]="Outbound",VLOOKUP(tbl_transaction[[#This Row],[Reference Number]],barang_keluar[],4,FALSE),""))</f>
        <v>PER014</v>
      </c>
      <c r="E1053" t="str">
        <f>IF(tbl_transaction[[#This Row],[Type]]="Inbound",VLOOKUP(tbl_transaction[[#This Row],[Reference Number]],barang_masuk[],5,FALSE),IF(tbl_transaction[[#This Row],[Type]]="Outbound",VLOOKUP(tbl_transaction[[#This Row],[Reference Number]],barang_keluar[],5,FALSE),""))</f>
        <v>Sunsilk Personal Care Variant 14</v>
      </c>
      <c r="F1053">
        <f>IF(tbl_transaction[[#This Row],[Type]]="Inbound",VLOOKUP(tbl_transaction[[#This Row],[Reference Number]],barang_masuk[],6,FALSE),IF(tbl_transaction[[#This Row],[Type]]="Outbound",VLOOKUP(tbl_transaction[[#This Row],[Reference Number]],barang_keluar[],6,FALSE),""))</f>
        <v>30</v>
      </c>
      <c r="G1053" t="str">
        <f>IF(tbl_transaction[[#This Row],[Type]]="Inbound",VLOOKUP(tbl_transaction[[#This Row],[Reference Number]],barang_masuk[],7,FALSE),IF(tbl_transaction[[#This Row],[Type]]="Outbound",VLOOKUP(tbl_transaction[[#This Row],[Reference Number]],barang_keluar[],7,FALSE),""))</f>
        <v>Bottle</v>
      </c>
      <c r="H1053" t="str">
        <f>IF(tbl_transaction[[#This Row],[Type]]="Inbound",VLOOKUP(tbl_transaction[[#This Row],[Reference Number]],barang_masuk[],3,FALSE),IF(tbl_transaction[[#This Row],[Type]]="Outbound",VLOOKUP(tbl_transaction[[#This Row],[Reference Number]],barang_keluar[],3,FALSE),""))</f>
        <v>PT Supplier 12</v>
      </c>
      <c r="I1053" t="str">
        <f>IF(D1053='Kartu Stok'!$B$2,COUNTIF($D$3:D1053,'Kartu Stok'!$B$2),"")</f>
        <v/>
      </c>
      <c r="L1053"/>
    </row>
    <row r="1054" spans="1:12" ht="14.5" x14ac:dyDescent="0.35">
      <c r="A1054" s="2" t="s">
        <v>1531</v>
      </c>
      <c r="B1054" s="5">
        <f>IF(LEFT(tbl_transaction[[#This Row],[Reference Number]],2)="GR",VLOOKUP(tbl_transaction[[#This Row],[Reference Number]],barang_masuk[],2,FALSE),IF(LEFT(tbl_transaction[[#This Row],[Reference Number]],2)="DO",VLOOKUP(tbl_transaction[[#This Row],[Reference Number]],barang_keluar[],2,FALSE),""))</f>
        <v>46164</v>
      </c>
      <c r="C1054" t="str">
        <f t="shared" si="16"/>
        <v>Inbound</v>
      </c>
      <c r="D1054" t="str">
        <f>IF(tbl_transaction[[#This Row],[Type]]="Inbound",VLOOKUP(tbl_transaction[[#This Row],[Reference Number]],barang_masuk[],4,FALSE),IF(tbl_transaction[[#This Row],[Type]]="Outbound",VLOOKUP(tbl_transaction[[#This Row],[Reference Number]],barang_keluar[],4,FALSE),""))</f>
        <v>BAB004</v>
      </c>
      <c r="E1054" t="str">
        <f>IF(tbl_transaction[[#This Row],[Type]]="Inbound",VLOOKUP(tbl_transaction[[#This Row],[Reference Number]],barang_masuk[],5,FALSE),IF(tbl_transaction[[#This Row],[Type]]="Outbound",VLOOKUP(tbl_transaction[[#This Row],[Reference Number]],barang_keluar[],5,FALSE),""))</f>
        <v>Zwitsal Baby Care Variant 4</v>
      </c>
      <c r="F1054">
        <f>IF(tbl_transaction[[#This Row],[Type]]="Inbound",VLOOKUP(tbl_transaction[[#This Row],[Reference Number]],barang_masuk[],6,FALSE),IF(tbl_transaction[[#This Row],[Type]]="Outbound",VLOOKUP(tbl_transaction[[#This Row],[Reference Number]],barang_keluar[],6,FALSE),""))</f>
        <v>50</v>
      </c>
      <c r="G1054" t="str">
        <f>IF(tbl_transaction[[#This Row],[Type]]="Inbound",VLOOKUP(tbl_transaction[[#This Row],[Reference Number]],barang_masuk[],7,FALSE),IF(tbl_transaction[[#This Row],[Type]]="Outbound",VLOOKUP(tbl_transaction[[#This Row],[Reference Number]],barang_keluar[],7,FALSE),""))</f>
        <v>Pack</v>
      </c>
      <c r="H1054" t="str">
        <f>IF(tbl_transaction[[#This Row],[Type]]="Inbound",VLOOKUP(tbl_transaction[[#This Row],[Reference Number]],barang_masuk[],3,FALSE),IF(tbl_transaction[[#This Row],[Type]]="Outbound",VLOOKUP(tbl_transaction[[#This Row],[Reference Number]],barang_keluar[],3,FALSE),""))</f>
        <v>PT Supplier 34</v>
      </c>
      <c r="I1054" t="str">
        <f>IF(D1054='Kartu Stok'!$B$2,COUNTIF($D$3:D1054,'Kartu Stok'!$B$2),"")</f>
        <v/>
      </c>
      <c r="L1054"/>
    </row>
    <row r="1055" spans="1:12" ht="14.5" x14ac:dyDescent="0.35">
      <c r="A1055" s="2" t="s">
        <v>1532</v>
      </c>
      <c r="B1055" s="5">
        <f>IF(LEFT(tbl_transaction[[#This Row],[Reference Number]],2)="GR",VLOOKUP(tbl_transaction[[#This Row],[Reference Number]],barang_masuk[],2,FALSE),IF(LEFT(tbl_transaction[[#This Row],[Reference Number]],2)="DO",VLOOKUP(tbl_transaction[[#This Row],[Reference Number]],barang_keluar[],2,FALSE),""))</f>
        <v>46119</v>
      </c>
      <c r="C1055" t="str">
        <f t="shared" si="16"/>
        <v>Inbound</v>
      </c>
      <c r="D1055" t="str">
        <f>IF(tbl_transaction[[#This Row],[Type]]="Inbound",VLOOKUP(tbl_transaction[[#This Row],[Reference Number]],barang_masuk[],4,FALSE),IF(tbl_transaction[[#This Row],[Type]]="Outbound",VLOOKUP(tbl_transaction[[#This Row],[Reference Number]],barang_keluar[],4,FALSE),""))</f>
        <v>SNK025</v>
      </c>
      <c r="E1055" t="str">
        <f>IF(tbl_transaction[[#This Row],[Type]]="Inbound",VLOOKUP(tbl_transaction[[#This Row],[Reference Number]],barang_masuk[],5,FALSE),IF(tbl_transaction[[#This Row],[Type]]="Outbound",VLOOKUP(tbl_transaction[[#This Row],[Reference Number]],barang_keluar[],5,FALSE),""))</f>
        <v>Qtela Snack Variant 25</v>
      </c>
      <c r="F1055">
        <f>IF(tbl_transaction[[#This Row],[Type]]="Inbound",VLOOKUP(tbl_transaction[[#This Row],[Reference Number]],barang_masuk[],6,FALSE),IF(tbl_transaction[[#This Row],[Type]]="Outbound",VLOOKUP(tbl_transaction[[#This Row],[Reference Number]],barang_keluar[],6,FALSE),""))</f>
        <v>200</v>
      </c>
      <c r="G1055" t="str">
        <f>IF(tbl_transaction[[#This Row],[Type]]="Inbound",VLOOKUP(tbl_transaction[[#This Row],[Reference Number]],barang_masuk[],7,FALSE),IF(tbl_transaction[[#This Row],[Type]]="Outbound",VLOOKUP(tbl_transaction[[#This Row],[Reference Number]],barang_keluar[],7,FALSE),""))</f>
        <v>Pack</v>
      </c>
      <c r="H1055" t="str">
        <f>IF(tbl_transaction[[#This Row],[Type]]="Inbound",VLOOKUP(tbl_transaction[[#This Row],[Reference Number]],barang_masuk[],3,FALSE),IF(tbl_transaction[[#This Row],[Type]]="Outbound",VLOOKUP(tbl_transaction[[#This Row],[Reference Number]],barang_keluar[],3,FALSE),""))</f>
        <v>PT Supplier 14</v>
      </c>
      <c r="I1055" t="str">
        <f>IF(D1055='Kartu Stok'!$B$2,COUNTIF($D$3:D1055,'Kartu Stok'!$B$2),"")</f>
        <v/>
      </c>
      <c r="L1055"/>
    </row>
    <row r="1056" spans="1:12" ht="14.5" x14ac:dyDescent="0.35">
      <c r="A1056" s="2" t="s">
        <v>1533</v>
      </c>
      <c r="B1056" s="5">
        <f>IF(LEFT(tbl_transaction[[#This Row],[Reference Number]],2)="GR",VLOOKUP(tbl_transaction[[#This Row],[Reference Number]],barang_masuk[],2,FALSE),IF(LEFT(tbl_transaction[[#This Row],[Reference Number]],2)="DO",VLOOKUP(tbl_transaction[[#This Row],[Reference Number]],barang_keluar[],2,FALSE),""))</f>
        <v>46103</v>
      </c>
      <c r="C1056" t="str">
        <f t="shared" si="16"/>
        <v>Inbound</v>
      </c>
      <c r="D1056" t="str">
        <f>IF(tbl_transaction[[#This Row],[Type]]="Inbound",VLOOKUP(tbl_transaction[[#This Row],[Reference Number]],barang_masuk[],4,FALSE),IF(tbl_transaction[[#This Row],[Type]]="Outbound",VLOOKUP(tbl_transaction[[#This Row],[Reference Number]],barang_keluar[],4,FALSE),""))</f>
        <v>BAB019</v>
      </c>
      <c r="E1056" t="str">
        <f>IF(tbl_transaction[[#This Row],[Type]]="Inbound",VLOOKUP(tbl_transaction[[#This Row],[Reference Number]],barang_masuk[],5,FALSE),IF(tbl_transaction[[#This Row],[Type]]="Outbound",VLOOKUP(tbl_transaction[[#This Row],[Reference Number]],barang_keluar[],5,FALSE),""))</f>
        <v>Zwitsal Baby Care Variant 19</v>
      </c>
      <c r="F1056">
        <f>IF(tbl_transaction[[#This Row],[Type]]="Inbound",VLOOKUP(tbl_transaction[[#This Row],[Reference Number]],barang_masuk[],6,FALSE),IF(tbl_transaction[[#This Row],[Type]]="Outbound",VLOOKUP(tbl_transaction[[#This Row],[Reference Number]],barang_keluar[],6,FALSE),""))</f>
        <v>150</v>
      </c>
      <c r="G1056" t="str">
        <f>IF(tbl_transaction[[#This Row],[Type]]="Inbound",VLOOKUP(tbl_transaction[[#This Row],[Reference Number]],barang_masuk[],7,FALSE),IF(tbl_transaction[[#This Row],[Type]]="Outbound",VLOOKUP(tbl_transaction[[#This Row],[Reference Number]],barang_keluar[],7,FALSE),""))</f>
        <v>Pack</v>
      </c>
      <c r="H1056" t="str">
        <f>IF(tbl_transaction[[#This Row],[Type]]="Inbound",VLOOKUP(tbl_transaction[[#This Row],[Reference Number]],barang_masuk[],3,FALSE),IF(tbl_transaction[[#This Row],[Type]]="Outbound",VLOOKUP(tbl_transaction[[#This Row],[Reference Number]],barang_keluar[],3,FALSE),""))</f>
        <v>PT Supplier 02</v>
      </c>
      <c r="I1056" t="str">
        <f>IF(D1056='Kartu Stok'!$B$2,COUNTIF($D$3:D1056,'Kartu Stok'!$B$2),"")</f>
        <v/>
      </c>
      <c r="L1056"/>
    </row>
    <row r="1057" spans="1:12" ht="14.5" x14ac:dyDescent="0.35">
      <c r="A1057" s="2" t="s">
        <v>1534</v>
      </c>
      <c r="B1057" s="5">
        <f>IF(LEFT(tbl_transaction[[#This Row],[Reference Number]],2)="GR",VLOOKUP(tbl_transaction[[#This Row],[Reference Number]],barang_masuk[],2,FALSE),IF(LEFT(tbl_transaction[[#This Row],[Reference Number]],2)="DO",VLOOKUP(tbl_transaction[[#This Row],[Reference Number]],barang_keluar[],2,FALSE),""))</f>
        <v>46076</v>
      </c>
      <c r="C1057" t="str">
        <f t="shared" si="16"/>
        <v>Inbound</v>
      </c>
      <c r="D1057" t="str">
        <f>IF(tbl_transaction[[#This Row],[Type]]="Inbound",VLOOKUP(tbl_transaction[[#This Row],[Reference Number]],barang_masuk[],4,FALSE),IF(tbl_transaction[[#This Row],[Type]]="Outbound",VLOOKUP(tbl_transaction[[#This Row],[Reference Number]],barang_keluar[],4,FALSE),""))</f>
        <v>SNK012</v>
      </c>
      <c r="E1057" t="str">
        <f>IF(tbl_transaction[[#This Row],[Type]]="Inbound",VLOOKUP(tbl_transaction[[#This Row],[Reference Number]],barang_masuk[],5,FALSE),IF(tbl_transaction[[#This Row],[Type]]="Outbound",VLOOKUP(tbl_transaction[[#This Row],[Reference Number]],barang_keluar[],5,FALSE),""))</f>
        <v>Taro Snack Variant 12</v>
      </c>
      <c r="F1057">
        <f>IF(tbl_transaction[[#This Row],[Type]]="Inbound",VLOOKUP(tbl_transaction[[#This Row],[Reference Number]],barang_masuk[],6,FALSE),IF(tbl_transaction[[#This Row],[Type]]="Outbound",VLOOKUP(tbl_transaction[[#This Row],[Reference Number]],barang_keluar[],6,FALSE),""))</f>
        <v>20</v>
      </c>
      <c r="G1057" t="str">
        <f>IF(tbl_transaction[[#This Row],[Type]]="Inbound",VLOOKUP(tbl_transaction[[#This Row],[Reference Number]],barang_masuk[],7,FALSE),IF(tbl_transaction[[#This Row],[Type]]="Outbound",VLOOKUP(tbl_transaction[[#This Row],[Reference Number]],barang_keluar[],7,FALSE),""))</f>
        <v>Pack</v>
      </c>
      <c r="H1057" t="str">
        <f>IF(tbl_transaction[[#This Row],[Type]]="Inbound",VLOOKUP(tbl_transaction[[#This Row],[Reference Number]],barang_masuk[],3,FALSE),IF(tbl_transaction[[#This Row],[Type]]="Outbound",VLOOKUP(tbl_transaction[[#This Row],[Reference Number]],barang_keluar[],3,FALSE),""))</f>
        <v>PT Supplier 31</v>
      </c>
      <c r="I1057" t="str">
        <f>IF(D1057='Kartu Stok'!$B$2,COUNTIF($D$3:D1057,'Kartu Stok'!$B$2),"")</f>
        <v/>
      </c>
      <c r="L1057"/>
    </row>
    <row r="1058" spans="1:12" ht="14.5" x14ac:dyDescent="0.35">
      <c r="A1058" s="2" t="s">
        <v>1535</v>
      </c>
      <c r="B1058" s="5">
        <f>IF(LEFT(tbl_transaction[[#This Row],[Reference Number]],2)="GR",VLOOKUP(tbl_transaction[[#This Row],[Reference Number]],barang_masuk[],2,FALSE),IF(LEFT(tbl_transaction[[#This Row],[Reference Number]],2)="DO",VLOOKUP(tbl_transaction[[#This Row],[Reference Number]],barang_keluar[],2,FALSE),""))</f>
        <v>46068</v>
      </c>
      <c r="C1058" t="str">
        <f t="shared" si="16"/>
        <v>Inbound</v>
      </c>
      <c r="D1058" t="str">
        <f>IF(tbl_transaction[[#This Row],[Type]]="Inbound",VLOOKUP(tbl_transaction[[#This Row],[Reference Number]],barang_masuk[],4,FALSE),IF(tbl_transaction[[#This Row],[Type]]="Outbound",VLOOKUP(tbl_transaction[[#This Row],[Reference Number]],barang_keluar[],4,FALSE),""))</f>
        <v>DAR008</v>
      </c>
      <c r="E1058" t="str">
        <f>IF(tbl_transaction[[#This Row],[Type]]="Inbound",VLOOKUP(tbl_transaction[[#This Row],[Reference Number]],barang_masuk[],5,FALSE),IF(tbl_transaction[[#This Row],[Type]]="Outbound",VLOOKUP(tbl_transaction[[#This Row],[Reference Number]],barang_keluar[],5,FALSE),""))</f>
        <v>Indomilk Dairy Variant 8</v>
      </c>
      <c r="F1058">
        <f>IF(tbl_transaction[[#This Row],[Type]]="Inbound",VLOOKUP(tbl_transaction[[#This Row],[Reference Number]],barang_masuk[],6,FALSE),IF(tbl_transaction[[#This Row],[Type]]="Outbound",VLOOKUP(tbl_transaction[[#This Row],[Reference Number]],barang_keluar[],6,FALSE),""))</f>
        <v>20</v>
      </c>
      <c r="G1058" t="str">
        <f>IF(tbl_transaction[[#This Row],[Type]]="Inbound",VLOOKUP(tbl_transaction[[#This Row],[Reference Number]],barang_masuk[],7,FALSE),IF(tbl_transaction[[#This Row],[Type]]="Outbound",VLOOKUP(tbl_transaction[[#This Row],[Reference Number]],barang_keluar[],7,FALSE),""))</f>
        <v>Box</v>
      </c>
      <c r="H1058" t="str">
        <f>IF(tbl_transaction[[#This Row],[Type]]="Inbound",VLOOKUP(tbl_transaction[[#This Row],[Reference Number]],barang_masuk[],3,FALSE),IF(tbl_transaction[[#This Row],[Type]]="Outbound",VLOOKUP(tbl_transaction[[#This Row],[Reference Number]],barang_keluar[],3,FALSE),""))</f>
        <v>PT Supplier 05</v>
      </c>
      <c r="I1058" t="str">
        <f>IF(D1058='Kartu Stok'!$B$2,COUNTIF($D$3:D1058,'Kartu Stok'!$B$2),"")</f>
        <v/>
      </c>
      <c r="L1058"/>
    </row>
    <row r="1059" spans="1:12" ht="14.5" x14ac:dyDescent="0.35">
      <c r="A1059" s="2" t="s">
        <v>1536</v>
      </c>
      <c r="B1059" s="5">
        <f>IF(LEFT(tbl_transaction[[#This Row],[Reference Number]],2)="GR",VLOOKUP(tbl_transaction[[#This Row],[Reference Number]],barang_masuk[],2,FALSE),IF(LEFT(tbl_transaction[[#This Row],[Reference Number]],2)="DO",VLOOKUP(tbl_transaction[[#This Row],[Reference Number]],barang_keluar[],2,FALSE),""))</f>
        <v>46199</v>
      </c>
      <c r="C1059" t="str">
        <f t="shared" si="16"/>
        <v>Inbound</v>
      </c>
      <c r="D1059" t="str">
        <f>IF(tbl_transaction[[#This Row],[Type]]="Inbound",VLOOKUP(tbl_transaction[[#This Row],[Reference Number]],barang_masuk[],4,FALSE),IF(tbl_transaction[[#This Row],[Type]]="Outbound",VLOOKUP(tbl_transaction[[#This Row],[Reference Number]],barang_keluar[],4,FALSE),""))</f>
        <v>SNK026</v>
      </c>
      <c r="E1059" t="str">
        <f>IF(tbl_transaction[[#This Row],[Type]]="Inbound",VLOOKUP(tbl_transaction[[#This Row],[Reference Number]],barang_masuk[],5,FALSE),IF(tbl_transaction[[#This Row],[Type]]="Outbound",VLOOKUP(tbl_transaction[[#This Row],[Reference Number]],barang_keluar[],5,FALSE),""))</f>
        <v>Chitato Snack Variant 26</v>
      </c>
      <c r="F1059">
        <f>IF(tbl_transaction[[#This Row],[Type]]="Inbound",VLOOKUP(tbl_transaction[[#This Row],[Reference Number]],barang_masuk[],6,FALSE),IF(tbl_transaction[[#This Row],[Type]]="Outbound",VLOOKUP(tbl_transaction[[#This Row],[Reference Number]],barang_keluar[],6,FALSE),""))</f>
        <v>60</v>
      </c>
      <c r="G1059" t="str">
        <f>IF(tbl_transaction[[#This Row],[Type]]="Inbound",VLOOKUP(tbl_transaction[[#This Row],[Reference Number]],barang_masuk[],7,FALSE),IF(tbl_transaction[[#This Row],[Type]]="Outbound",VLOOKUP(tbl_transaction[[#This Row],[Reference Number]],barang_keluar[],7,FALSE),""))</f>
        <v>Pack</v>
      </c>
      <c r="H1059" t="str">
        <f>IF(tbl_transaction[[#This Row],[Type]]="Inbound",VLOOKUP(tbl_transaction[[#This Row],[Reference Number]],barang_masuk[],3,FALSE),IF(tbl_transaction[[#This Row],[Type]]="Outbound",VLOOKUP(tbl_transaction[[#This Row],[Reference Number]],barang_keluar[],3,FALSE),""))</f>
        <v>PT Supplier 02</v>
      </c>
      <c r="I1059" t="str">
        <f>IF(D1059='Kartu Stok'!$B$2,COUNTIF($D$3:D1059,'Kartu Stok'!$B$2),"")</f>
        <v/>
      </c>
      <c r="L1059"/>
    </row>
    <row r="1060" spans="1:12" ht="14.5" x14ac:dyDescent="0.35">
      <c r="A1060" s="2" t="s">
        <v>1537</v>
      </c>
      <c r="B1060" s="5">
        <f>IF(LEFT(tbl_transaction[[#This Row],[Reference Number]],2)="GR",VLOOKUP(tbl_transaction[[#This Row],[Reference Number]],barang_masuk[],2,FALSE),IF(LEFT(tbl_transaction[[#This Row],[Reference Number]],2)="DO",VLOOKUP(tbl_transaction[[#This Row],[Reference Number]],barang_keluar[],2,FALSE),""))</f>
        <v>46082</v>
      </c>
      <c r="C1060" t="str">
        <f t="shared" si="16"/>
        <v>Inbound</v>
      </c>
      <c r="D1060" t="str">
        <f>IF(tbl_transaction[[#This Row],[Type]]="Inbound",VLOOKUP(tbl_transaction[[#This Row],[Reference Number]],barang_masuk[],4,FALSE),IF(tbl_transaction[[#This Row],[Type]]="Outbound",VLOOKUP(tbl_transaction[[#This Row],[Reference Number]],barang_keluar[],4,FALSE),""))</f>
        <v>HOM014</v>
      </c>
      <c r="E1060" t="str">
        <f>IF(tbl_transaction[[#This Row],[Type]]="Inbound",VLOOKUP(tbl_transaction[[#This Row],[Reference Number]],barang_masuk[],5,FALSE),IF(tbl_transaction[[#This Row],[Type]]="Outbound",VLOOKUP(tbl_transaction[[#This Row],[Reference Number]],barang_keluar[],5,FALSE),""))</f>
        <v>Rinso Home Care Variant 14</v>
      </c>
      <c r="F1060">
        <f>IF(tbl_transaction[[#This Row],[Type]]="Inbound",VLOOKUP(tbl_transaction[[#This Row],[Reference Number]],barang_masuk[],6,FALSE),IF(tbl_transaction[[#This Row],[Type]]="Outbound",VLOOKUP(tbl_transaction[[#This Row],[Reference Number]],barang_keluar[],6,FALSE),""))</f>
        <v>50</v>
      </c>
      <c r="G1060" t="str">
        <f>IF(tbl_transaction[[#This Row],[Type]]="Inbound",VLOOKUP(tbl_transaction[[#This Row],[Reference Number]],barang_masuk[],7,FALSE),IF(tbl_transaction[[#This Row],[Type]]="Outbound",VLOOKUP(tbl_transaction[[#This Row],[Reference Number]],barang_keluar[],7,FALSE),""))</f>
        <v>Pack</v>
      </c>
      <c r="H1060" t="str">
        <f>IF(tbl_transaction[[#This Row],[Type]]="Inbound",VLOOKUP(tbl_transaction[[#This Row],[Reference Number]],barang_masuk[],3,FALSE),IF(tbl_transaction[[#This Row],[Type]]="Outbound",VLOOKUP(tbl_transaction[[#This Row],[Reference Number]],barang_keluar[],3,FALSE),""))</f>
        <v>PT Supplier 30</v>
      </c>
      <c r="I1060" t="str">
        <f>IF(D1060='Kartu Stok'!$B$2,COUNTIF($D$3:D1060,'Kartu Stok'!$B$2),"")</f>
        <v/>
      </c>
      <c r="L1060"/>
    </row>
    <row r="1061" spans="1:12" ht="14.5" x14ac:dyDescent="0.35">
      <c r="A1061" s="2" t="s">
        <v>1538</v>
      </c>
      <c r="B1061" s="5">
        <f>IF(LEFT(tbl_transaction[[#This Row],[Reference Number]],2)="GR",VLOOKUP(tbl_transaction[[#This Row],[Reference Number]],barang_masuk[],2,FALSE),IF(LEFT(tbl_transaction[[#This Row],[Reference Number]],2)="DO",VLOOKUP(tbl_transaction[[#This Row],[Reference Number]],barang_keluar[],2,FALSE),""))</f>
        <v>46064</v>
      </c>
      <c r="C1061" t="str">
        <f t="shared" si="16"/>
        <v>Inbound</v>
      </c>
      <c r="D1061" t="str">
        <f>IF(tbl_transaction[[#This Row],[Type]]="Inbound",VLOOKUP(tbl_transaction[[#This Row],[Reference Number]],barang_masuk[],4,FALSE),IF(tbl_transaction[[#This Row],[Type]]="Outbound",VLOOKUP(tbl_transaction[[#This Row],[Reference Number]],barang_keluar[],4,FALSE),""))</f>
        <v>BEV023</v>
      </c>
      <c r="E1061" t="str">
        <f>IF(tbl_transaction[[#This Row],[Type]]="Inbound",VLOOKUP(tbl_transaction[[#This Row],[Reference Number]],barang_masuk[],5,FALSE),IF(tbl_transaction[[#This Row],[Type]]="Outbound",VLOOKUP(tbl_transaction[[#This Row],[Reference Number]],barang_keluar[],5,FALSE),""))</f>
        <v>Sosro Beverage Variant 23</v>
      </c>
      <c r="F1061">
        <f>IF(tbl_transaction[[#This Row],[Type]]="Inbound",VLOOKUP(tbl_transaction[[#This Row],[Reference Number]],barang_masuk[],6,FALSE),IF(tbl_transaction[[#This Row],[Type]]="Outbound",VLOOKUP(tbl_transaction[[#This Row],[Reference Number]],barang_keluar[],6,FALSE),""))</f>
        <v>30</v>
      </c>
      <c r="G1061" t="str">
        <f>IF(tbl_transaction[[#This Row],[Type]]="Inbound",VLOOKUP(tbl_transaction[[#This Row],[Reference Number]],barang_masuk[],7,FALSE),IF(tbl_transaction[[#This Row],[Type]]="Outbound",VLOOKUP(tbl_transaction[[#This Row],[Reference Number]],barang_keluar[],7,FALSE),""))</f>
        <v>Bottle</v>
      </c>
      <c r="H1061" t="str">
        <f>IF(tbl_transaction[[#This Row],[Type]]="Inbound",VLOOKUP(tbl_transaction[[#This Row],[Reference Number]],barang_masuk[],3,FALSE),IF(tbl_transaction[[#This Row],[Type]]="Outbound",VLOOKUP(tbl_transaction[[#This Row],[Reference Number]],barang_keluar[],3,FALSE),""))</f>
        <v>PT Supplier 19</v>
      </c>
      <c r="I1061" t="str">
        <f>IF(D1061='Kartu Stok'!$B$2,COUNTIF($D$3:D1061,'Kartu Stok'!$B$2),"")</f>
        <v/>
      </c>
      <c r="L1061"/>
    </row>
    <row r="1062" spans="1:12" ht="14.5" x14ac:dyDescent="0.35">
      <c r="A1062" s="2" t="s">
        <v>1539</v>
      </c>
      <c r="B1062" s="5">
        <f>IF(LEFT(tbl_transaction[[#This Row],[Reference Number]],2)="GR",VLOOKUP(tbl_transaction[[#This Row],[Reference Number]],barang_masuk[],2,FALSE),IF(LEFT(tbl_transaction[[#This Row],[Reference Number]],2)="DO",VLOOKUP(tbl_transaction[[#This Row],[Reference Number]],barang_keluar[],2,FALSE),""))</f>
        <v>46194</v>
      </c>
      <c r="C1062" t="str">
        <f t="shared" si="16"/>
        <v>Inbound</v>
      </c>
      <c r="D1062" t="str">
        <f>IF(tbl_transaction[[#This Row],[Type]]="Inbound",VLOOKUP(tbl_transaction[[#This Row],[Reference Number]],barang_masuk[],4,FALSE),IF(tbl_transaction[[#This Row],[Type]]="Outbound",VLOOKUP(tbl_transaction[[#This Row],[Reference Number]],barang_keluar[],4,FALSE),""))</f>
        <v>PER021</v>
      </c>
      <c r="E1062" t="str">
        <f>IF(tbl_transaction[[#This Row],[Type]]="Inbound",VLOOKUP(tbl_transaction[[#This Row],[Reference Number]],barang_masuk[],5,FALSE),IF(tbl_transaction[[#This Row],[Type]]="Outbound",VLOOKUP(tbl_transaction[[#This Row],[Reference Number]],barang_keluar[],5,FALSE),""))</f>
        <v>Sunsilk Personal Care Variant 21</v>
      </c>
      <c r="F1062">
        <f>IF(tbl_transaction[[#This Row],[Type]]="Inbound",VLOOKUP(tbl_transaction[[#This Row],[Reference Number]],barang_masuk[],6,FALSE),IF(tbl_transaction[[#This Row],[Type]]="Outbound",VLOOKUP(tbl_transaction[[#This Row],[Reference Number]],barang_keluar[],6,FALSE),""))</f>
        <v>100</v>
      </c>
      <c r="G1062" t="str">
        <f>IF(tbl_transaction[[#This Row],[Type]]="Inbound",VLOOKUP(tbl_transaction[[#This Row],[Reference Number]],barang_masuk[],7,FALSE),IF(tbl_transaction[[#This Row],[Type]]="Outbound",VLOOKUP(tbl_transaction[[#This Row],[Reference Number]],barang_keluar[],7,FALSE),""))</f>
        <v>Bottle</v>
      </c>
      <c r="H1062" t="str">
        <f>IF(tbl_transaction[[#This Row],[Type]]="Inbound",VLOOKUP(tbl_transaction[[#This Row],[Reference Number]],barang_masuk[],3,FALSE),IF(tbl_transaction[[#This Row],[Type]]="Outbound",VLOOKUP(tbl_transaction[[#This Row],[Reference Number]],barang_keluar[],3,FALSE),""))</f>
        <v>PT Supplier 07</v>
      </c>
      <c r="I1062" t="str">
        <f>IF(D1062='Kartu Stok'!$B$2,COUNTIF($D$3:D1062,'Kartu Stok'!$B$2),"")</f>
        <v/>
      </c>
      <c r="L1062"/>
    </row>
    <row r="1063" spans="1:12" ht="14.5" x14ac:dyDescent="0.35">
      <c r="A1063" s="2" t="s">
        <v>1540</v>
      </c>
      <c r="B1063" s="5">
        <f>IF(LEFT(tbl_transaction[[#This Row],[Reference Number]],2)="GR",VLOOKUP(tbl_transaction[[#This Row],[Reference Number]],barang_masuk[],2,FALSE),IF(LEFT(tbl_transaction[[#This Row],[Reference Number]],2)="DO",VLOOKUP(tbl_transaction[[#This Row],[Reference Number]],barang_keluar[],2,FALSE),""))</f>
        <v>46080</v>
      </c>
      <c r="C1063" t="str">
        <f t="shared" si="16"/>
        <v>Inbound</v>
      </c>
      <c r="D1063" t="str">
        <f>IF(tbl_transaction[[#This Row],[Type]]="Inbound",VLOOKUP(tbl_transaction[[#This Row],[Reference Number]],barang_masuk[],4,FALSE),IF(tbl_transaction[[#This Row],[Type]]="Outbound",VLOOKUP(tbl_transaction[[#This Row],[Reference Number]],barang_keluar[],4,FALSE),""))</f>
        <v>SNK008</v>
      </c>
      <c r="E1063" t="str">
        <f>IF(tbl_transaction[[#This Row],[Type]]="Inbound",VLOOKUP(tbl_transaction[[#This Row],[Reference Number]],barang_masuk[],5,FALSE),IF(tbl_transaction[[#This Row],[Type]]="Outbound",VLOOKUP(tbl_transaction[[#This Row],[Reference Number]],barang_keluar[],5,FALSE),""))</f>
        <v>Chitato Snack Variant 8</v>
      </c>
      <c r="F1063">
        <f>IF(tbl_transaction[[#This Row],[Type]]="Inbound",VLOOKUP(tbl_transaction[[#This Row],[Reference Number]],barang_masuk[],6,FALSE),IF(tbl_transaction[[#This Row],[Type]]="Outbound",VLOOKUP(tbl_transaction[[#This Row],[Reference Number]],barang_keluar[],6,FALSE),""))</f>
        <v>200</v>
      </c>
      <c r="G1063" t="str">
        <f>IF(tbl_transaction[[#This Row],[Type]]="Inbound",VLOOKUP(tbl_transaction[[#This Row],[Reference Number]],barang_masuk[],7,FALSE),IF(tbl_transaction[[#This Row],[Type]]="Outbound",VLOOKUP(tbl_transaction[[#This Row],[Reference Number]],barang_keluar[],7,FALSE),""))</f>
        <v>Pack</v>
      </c>
      <c r="H1063" t="str">
        <f>IF(tbl_transaction[[#This Row],[Type]]="Inbound",VLOOKUP(tbl_transaction[[#This Row],[Reference Number]],barang_masuk[],3,FALSE),IF(tbl_transaction[[#This Row],[Type]]="Outbound",VLOOKUP(tbl_transaction[[#This Row],[Reference Number]],barang_keluar[],3,FALSE),""))</f>
        <v>PT Supplier 07</v>
      </c>
      <c r="I1063" t="str">
        <f>IF(D1063='Kartu Stok'!$B$2,COUNTIF($D$3:D1063,'Kartu Stok'!$B$2),"")</f>
        <v/>
      </c>
      <c r="L1063"/>
    </row>
    <row r="1064" spans="1:12" ht="14.5" x14ac:dyDescent="0.35">
      <c r="A1064" s="2" t="s">
        <v>1541</v>
      </c>
      <c r="B1064" s="5">
        <f>IF(LEFT(tbl_transaction[[#This Row],[Reference Number]],2)="GR",VLOOKUP(tbl_transaction[[#This Row],[Reference Number]],barang_masuk[],2,FALSE),IF(LEFT(tbl_transaction[[#This Row],[Reference Number]],2)="DO",VLOOKUP(tbl_transaction[[#This Row],[Reference Number]],barang_keluar[],2,FALSE),""))</f>
        <v>46107</v>
      </c>
      <c r="C1064" t="str">
        <f t="shared" si="16"/>
        <v>Inbound</v>
      </c>
      <c r="D1064" t="str">
        <f>IF(tbl_transaction[[#This Row],[Type]]="Inbound",VLOOKUP(tbl_transaction[[#This Row],[Reference Number]],barang_masuk[],4,FALSE),IF(tbl_transaction[[#This Row],[Type]]="Outbound",VLOOKUP(tbl_transaction[[#This Row],[Reference Number]],barang_keluar[],4,FALSE),""))</f>
        <v>DAR008</v>
      </c>
      <c r="E1064" t="str">
        <f>IF(tbl_transaction[[#This Row],[Type]]="Inbound",VLOOKUP(tbl_transaction[[#This Row],[Reference Number]],barang_masuk[],5,FALSE),IF(tbl_transaction[[#This Row],[Type]]="Outbound",VLOOKUP(tbl_transaction[[#This Row],[Reference Number]],barang_keluar[],5,FALSE),""))</f>
        <v>Indomilk Dairy Variant 8</v>
      </c>
      <c r="F1064">
        <f>IF(tbl_transaction[[#This Row],[Type]]="Inbound",VLOOKUP(tbl_transaction[[#This Row],[Reference Number]],barang_masuk[],6,FALSE),IF(tbl_transaction[[#This Row],[Type]]="Outbound",VLOOKUP(tbl_transaction[[#This Row],[Reference Number]],barang_keluar[],6,FALSE),""))</f>
        <v>200</v>
      </c>
      <c r="G1064" t="str">
        <f>IF(tbl_transaction[[#This Row],[Type]]="Inbound",VLOOKUP(tbl_transaction[[#This Row],[Reference Number]],barang_masuk[],7,FALSE),IF(tbl_transaction[[#This Row],[Type]]="Outbound",VLOOKUP(tbl_transaction[[#This Row],[Reference Number]],barang_keluar[],7,FALSE),""))</f>
        <v>Box</v>
      </c>
      <c r="H1064" t="str">
        <f>IF(tbl_transaction[[#This Row],[Type]]="Inbound",VLOOKUP(tbl_transaction[[#This Row],[Reference Number]],barang_masuk[],3,FALSE),IF(tbl_transaction[[#This Row],[Type]]="Outbound",VLOOKUP(tbl_transaction[[#This Row],[Reference Number]],barang_keluar[],3,FALSE),""))</f>
        <v>PT Supplier 05</v>
      </c>
      <c r="I1064" t="str">
        <f>IF(D1064='Kartu Stok'!$B$2,COUNTIF($D$3:D1064,'Kartu Stok'!$B$2),"")</f>
        <v/>
      </c>
      <c r="L1064"/>
    </row>
    <row r="1065" spans="1:12" ht="14.5" x14ac:dyDescent="0.35">
      <c r="A1065" s="2" t="s">
        <v>1542</v>
      </c>
      <c r="B1065" s="5">
        <f>IF(LEFT(tbl_transaction[[#This Row],[Reference Number]],2)="GR",VLOOKUP(tbl_transaction[[#This Row],[Reference Number]],barang_masuk[],2,FALSE),IF(LEFT(tbl_transaction[[#This Row],[Reference Number]],2)="DO",VLOOKUP(tbl_transaction[[#This Row],[Reference Number]],barang_keluar[],2,FALSE),""))</f>
        <v>46039</v>
      </c>
      <c r="C1065" t="str">
        <f t="shared" si="16"/>
        <v>Inbound</v>
      </c>
      <c r="D1065" t="str">
        <f>IF(tbl_transaction[[#This Row],[Type]]="Inbound",VLOOKUP(tbl_transaction[[#This Row],[Reference Number]],barang_masuk[],4,FALSE),IF(tbl_transaction[[#This Row],[Type]]="Outbound",VLOOKUP(tbl_transaction[[#This Row],[Reference Number]],barang_keluar[],4,FALSE),""))</f>
        <v>BAB015</v>
      </c>
      <c r="E1065" t="str">
        <f>IF(tbl_transaction[[#This Row],[Type]]="Inbound",VLOOKUP(tbl_transaction[[#This Row],[Reference Number]],barang_masuk[],5,FALSE),IF(tbl_transaction[[#This Row],[Type]]="Outbound",VLOOKUP(tbl_transaction[[#This Row],[Reference Number]],barang_keluar[],5,FALSE),""))</f>
        <v>MamyPoko Baby Care Variant 15</v>
      </c>
      <c r="F1065">
        <f>IF(tbl_transaction[[#This Row],[Type]]="Inbound",VLOOKUP(tbl_transaction[[#This Row],[Reference Number]],barang_masuk[],6,FALSE),IF(tbl_transaction[[#This Row],[Type]]="Outbound",VLOOKUP(tbl_transaction[[#This Row],[Reference Number]],barang_keluar[],6,FALSE),""))</f>
        <v>40</v>
      </c>
      <c r="G1065" t="str">
        <f>IF(tbl_transaction[[#This Row],[Type]]="Inbound",VLOOKUP(tbl_transaction[[#This Row],[Reference Number]],barang_masuk[],7,FALSE),IF(tbl_transaction[[#This Row],[Type]]="Outbound",VLOOKUP(tbl_transaction[[#This Row],[Reference Number]],barang_keluar[],7,FALSE),""))</f>
        <v>Pack</v>
      </c>
      <c r="H1065" t="str">
        <f>IF(tbl_transaction[[#This Row],[Type]]="Inbound",VLOOKUP(tbl_transaction[[#This Row],[Reference Number]],barang_masuk[],3,FALSE),IF(tbl_transaction[[#This Row],[Type]]="Outbound",VLOOKUP(tbl_transaction[[#This Row],[Reference Number]],barang_keluar[],3,FALSE),""))</f>
        <v>PT Supplier 22</v>
      </c>
      <c r="I1065" t="str">
        <f>IF(D1065='Kartu Stok'!$B$2,COUNTIF($D$3:D1065,'Kartu Stok'!$B$2),"")</f>
        <v/>
      </c>
      <c r="L1065"/>
    </row>
    <row r="1066" spans="1:12" ht="14.5" x14ac:dyDescent="0.35">
      <c r="A1066" s="2" t="s">
        <v>1543</v>
      </c>
      <c r="B1066" s="5">
        <f>IF(LEFT(tbl_transaction[[#This Row],[Reference Number]],2)="GR",VLOOKUP(tbl_transaction[[#This Row],[Reference Number]],barang_masuk[],2,FALSE),IF(LEFT(tbl_transaction[[#This Row],[Reference Number]],2)="DO",VLOOKUP(tbl_transaction[[#This Row],[Reference Number]],barang_keluar[],2,FALSE),""))</f>
        <v>46038</v>
      </c>
      <c r="C1066" t="str">
        <f t="shared" si="16"/>
        <v>Inbound</v>
      </c>
      <c r="D1066" t="str">
        <f>IF(tbl_transaction[[#This Row],[Type]]="Inbound",VLOOKUP(tbl_transaction[[#This Row],[Reference Number]],barang_masuk[],4,FALSE),IF(tbl_transaction[[#This Row],[Type]]="Outbound",VLOOKUP(tbl_transaction[[#This Row],[Reference Number]],barang_keluar[],4,FALSE),""))</f>
        <v>INS017</v>
      </c>
      <c r="E1066" t="str">
        <f>IF(tbl_transaction[[#This Row],[Type]]="Inbound",VLOOKUP(tbl_transaction[[#This Row],[Reference Number]],barang_masuk[],5,FALSE),IF(tbl_transaction[[#This Row],[Type]]="Outbound",VLOOKUP(tbl_transaction[[#This Row],[Reference Number]],barang_keluar[],5,FALSE),""))</f>
        <v>Indomie Instant Food Variant 17</v>
      </c>
      <c r="F1066">
        <f>IF(tbl_transaction[[#This Row],[Type]]="Inbound",VLOOKUP(tbl_transaction[[#This Row],[Reference Number]],barang_masuk[],6,FALSE),IF(tbl_transaction[[#This Row],[Type]]="Outbound",VLOOKUP(tbl_transaction[[#This Row],[Reference Number]],barang_keluar[],6,FALSE),""))</f>
        <v>150</v>
      </c>
      <c r="G1066" t="str">
        <f>IF(tbl_transaction[[#This Row],[Type]]="Inbound",VLOOKUP(tbl_transaction[[#This Row],[Reference Number]],barang_masuk[],7,FALSE),IF(tbl_transaction[[#This Row],[Type]]="Outbound",VLOOKUP(tbl_transaction[[#This Row],[Reference Number]],barang_keluar[],7,FALSE),""))</f>
        <v>Pack</v>
      </c>
      <c r="H1066" t="str">
        <f>IF(tbl_transaction[[#This Row],[Type]]="Inbound",VLOOKUP(tbl_transaction[[#This Row],[Reference Number]],barang_masuk[],3,FALSE),IF(tbl_transaction[[#This Row],[Type]]="Outbound",VLOOKUP(tbl_transaction[[#This Row],[Reference Number]],barang_keluar[],3,FALSE),""))</f>
        <v>PT Supplier 32</v>
      </c>
      <c r="I1066" t="str">
        <f>IF(D1066='Kartu Stok'!$B$2,COUNTIF($D$3:D1066,'Kartu Stok'!$B$2),"")</f>
        <v/>
      </c>
      <c r="L1066"/>
    </row>
    <row r="1067" spans="1:12" ht="14.5" x14ac:dyDescent="0.35">
      <c r="A1067" s="2" t="s">
        <v>1544</v>
      </c>
      <c r="B1067" s="5">
        <f>IF(LEFT(tbl_transaction[[#This Row],[Reference Number]],2)="GR",VLOOKUP(tbl_transaction[[#This Row],[Reference Number]],barang_masuk[],2,FALSE),IF(LEFT(tbl_transaction[[#This Row],[Reference Number]],2)="DO",VLOOKUP(tbl_transaction[[#This Row],[Reference Number]],barang_keluar[],2,FALSE),""))</f>
        <v>46029</v>
      </c>
      <c r="C1067" t="str">
        <f t="shared" si="16"/>
        <v>Inbound</v>
      </c>
      <c r="D1067" t="str">
        <f>IF(tbl_transaction[[#This Row],[Type]]="Inbound",VLOOKUP(tbl_transaction[[#This Row],[Reference Number]],barang_masuk[],4,FALSE),IF(tbl_transaction[[#This Row],[Type]]="Outbound",VLOOKUP(tbl_transaction[[#This Row],[Reference Number]],barang_keluar[],4,FALSE),""))</f>
        <v>BEV035</v>
      </c>
      <c r="E1067" t="str">
        <f>IF(tbl_transaction[[#This Row],[Type]]="Inbound",VLOOKUP(tbl_transaction[[#This Row],[Reference Number]],barang_masuk[],5,FALSE),IF(tbl_transaction[[#This Row],[Type]]="Outbound",VLOOKUP(tbl_transaction[[#This Row],[Reference Number]],barang_keluar[],5,FALSE),""))</f>
        <v>Sosro Beverage Variant 35</v>
      </c>
      <c r="F1067">
        <f>IF(tbl_transaction[[#This Row],[Type]]="Inbound",VLOOKUP(tbl_transaction[[#This Row],[Reference Number]],barang_masuk[],6,FALSE),IF(tbl_transaction[[#This Row],[Type]]="Outbound",VLOOKUP(tbl_transaction[[#This Row],[Reference Number]],barang_keluar[],6,FALSE),""))</f>
        <v>20</v>
      </c>
      <c r="G1067" t="str">
        <f>IF(tbl_transaction[[#This Row],[Type]]="Inbound",VLOOKUP(tbl_transaction[[#This Row],[Reference Number]],barang_masuk[],7,FALSE),IF(tbl_transaction[[#This Row],[Type]]="Outbound",VLOOKUP(tbl_transaction[[#This Row],[Reference Number]],barang_keluar[],7,FALSE),""))</f>
        <v>Bottle</v>
      </c>
      <c r="H1067" t="str">
        <f>IF(tbl_transaction[[#This Row],[Type]]="Inbound",VLOOKUP(tbl_transaction[[#This Row],[Reference Number]],barang_masuk[],3,FALSE),IF(tbl_transaction[[#This Row],[Type]]="Outbound",VLOOKUP(tbl_transaction[[#This Row],[Reference Number]],barang_keluar[],3,FALSE),""))</f>
        <v>PT Supplier 12</v>
      </c>
      <c r="I1067" t="str">
        <f>IF(D1067='Kartu Stok'!$B$2,COUNTIF($D$3:D1067,'Kartu Stok'!$B$2),"")</f>
        <v/>
      </c>
      <c r="L1067"/>
    </row>
    <row r="1068" spans="1:12" ht="14.5" x14ac:dyDescent="0.35">
      <c r="A1068" s="2" t="s">
        <v>1545</v>
      </c>
      <c r="B1068" s="5">
        <f>IF(LEFT(tbl_transaction[[#This Row],[Reference Number]],2)="GR",VLOOKUP(tbl_transaction[[#This Row],[Reference Number]],barang_masuk[],2,FALSE),IF(LEFT(tbl_transaction[[#This Row],[Reference Number]],2)="DO",VLOOKUP(tbl_transaction[[#This Row],[Reference Number]],barang_keluar[],2,FALSE),""))</f>
        <v>46078</v>
      </c>
      <c r="C1068" t="str">
        <f t="shared" si="16"/>
        <v>Inbound</v>
      </c>
      <c r="D1068" t="str">
        <f>IF(tbl_transaction[[#This Row],[Type]]="Inbound",VLOOKUP(tbl_transaction[[#This Row],[Reference Number]],barang_masuk[],4,FALSE),IF(tbl_transaction[[#This Row],[Type]]="Outbound",VLOOKUP(tbl_transaction[[#This Row],[Reference Number]],barang_keluar[],4,FALSE),""))</f>
        <v>HOM016</v>
      </c>
      <c r="E1068" t="str">
        <f>IF(tbl_transaction[[#This Row],[Type]]="Inbound",VLOOKUP(tbl_transaction[[#This Row],[Reference Number]],barang_masuk[],5,FALSE),IF(tbl_transaction[[#This Row],[Type]]="Outbound",VLOOKUP(tbl_transaction[[#This Row],[Reference Number]],barang_keluar[],5,FALSE),""))</f>
        <v>Molto Home Care Variant 16</v>
      </c>
      <c r="F1068">
        <f>IF(tbl_transaction[[#This Row],[Type]]="Inbound",VLOOKUP(tbl_transaction[[#This Row],[Reference Number]],barang_masuk[],6,FALSE),IF(tbl_transaction[[#This Row],[Type]]="Outbound",VLOOKUP(tbl_transaction[[#This Row],[Reference Number]],barang_keluar[],6,FALSE),""))</f>
        <v>40</v>
      </c>
      <c r="G1068" t="str">
        <f>IF(tbl_transaction[[#This Row],[Type]]="Inbound",VLOOKUP(tbl_transaction[[#This Row],[Reference Number]],barang_masuk[],7,FALSE),IF(tbl_transaction[[#This Row],[Type]]="Outbound",VLOOKUP(tbl_transaction[[#This Row],[Reference Number]],barang_keluar[],7,FALSE),""))</f>
        <v>Pack</v>
      </c>
      <c r="H1068" t="str">
        <f>IF(tbl_transaction[[#This Row],[Type]]="Inbound",VLOOKUP(tbl_transaction[[#This Row],[Reference Number]],barang_masuk[],3,FALSE),IF(tbl_transaction[[#This Row],[Type]]="Outbound",VLOOKUP(tbl_transaction[[#This Row],[Reference Number]],barang_keluar[],3,FALSE),""))</f>
        <v>PT Supplier 05</v>
      </c>
      <c r="I1068" t="str">
        <f>IF(D1068='Kartu Stok'!$B$2,COUNTIF($D$3:D1068,'Kartu Stok'!$B$2),"")</f>
        <v/>
      </c>
      <c r="L1068"/>
    </row>
    <row r="1069" spans="1:12" ht="14.5" x14ac:dyDescent="0.35">
      <c r="A1069" s="2" t="s">
        <v>1546</v>
      </c>
      <c r="B1069" s="5">
        <f>IF(LEFT(tbl_transaction[[#This Row],[Reference Number]],2)="GR",VLOOKUP(tbl_transaction[[#This Row],[Reference Number]],barang_masuk[],2,FALSE),IF(LEFT(tbl_transaction[[#This Row],[Reference Number]],2)="DO",VLOOKUP(tbl_transaction[[#This Row],[Reference Number]],barang_keluar[],2,FALSE),""))</f>
        <v>46167</v>
      </c>
      <c r="C1069" t="str">
        <f t="shared" si="16"/>
        <v>Inbound</v>
      </c>
      <c r="D1069" t="str">
        <f>IF(tbl_transaction[[#This Row],[Type]]="Inbound",VLOOKUP(tbl_transaction[[#This Row],[Reference Number]],barang_masuk[],4,FALSE),IF(tbl_transaction[[#This Row],[Type]]="Outbound",VLOOKUP(tbl_transaction[[#This Row],[Reference Number]],barang_keluar[],4,FALSE),""))</f>
        <v>HOM020</v>
      </c>
      <c r="E1069" t="str">
        <f>IF(tbl_transaction[[#This Row],[Type]]="Inbound",VLOOKUP(tbl_transaction[[#This Row],[Reference Number]],barang_masuk[],5,FALSE),IF(tbl_transaction[[#This Row],[Type]]="Outbound",VLOOKUP(tbl_transaction[[#This Row],[Reference Number]],barang_keluar[],5,FALSE),""))</f>
        <v>Sunlight Home Care Variant 20</v>
      </c>
      <c r="F1069">
        <f>IF(tbl_transaction[[#This Row],[Type]]="Inbound",VLOOKUP(tbl_transaction[[#This Row],[Reference Number]],barang_masuk[],6,FALSE),IF(tbl_transaction[[#This Row],[Type]]="Outbound",VLOOKUP(tbl_transaction[[#This Row],[Reference Number]],barang_keluar[],6,FALSE),""))</f>
        <v>20</v>
      </c>
      <c r="G1069" t="str">
        <f>IF(tbl_transaction[[#This Row],[Type]]="Inbound",VLOOKUP(tbl_transaction[[#This Row],[Reference Number]],barang_masuk[],7,FALSE),IF(tbl_transaction[[#This Row],[Type]]="Outbound",VLOOKUP(tbl_transaction[[#This Row],[Reference Number]],barang_keluar[],7,FALSE),""))</f>
        <v>Pack</v>
      </c>
      <c r="H1069" t="str">
        <f>IF(tbl_transaction[[#This Row],[Type]]="Inbound",VLOOKUP(tbl_transaction[[#This Row],[Reference Number]],barang_masuk[],3,FALSE),IF(tbl_transaction[[#This Row],[Type]]="Outbound",VLOOKUP(tbl_transaction[[#This Row],[Reference Number]],barang_keluar[],3,FALSE),""))</f>
        <v>PT Supplier 04</v>
      </c>
      <c r="I1069" t="str">
        <f>IF(D1069='Kartu Stok'!$B$2,COUNTIF($D$3:D1069,'Kartu Stok'!$B$2),"")</f>
        <v/>
      </c>
      <c r="L1069"/>
    </row>
    <row r="1070" spans="1:12" ht="14.5" x14ac:dyDescent="0.35">
      <c r="A1070" s="2" t="s">
        <v>1547</v>
      </c>
      <c r="B1070" s="5">
        <f>IF(LEFT(tbl_transaction[[#This Row],[Reference Number]],2)="GR",VLOOKUP(tbl_transaction[[#This Row],[Reference Number]],barang_masuk[],2,FALSE),IF(LEFT(tbl_transaction[[#This Row],[Reference Number]],2)="DO",VLOOKUP(tbl_transaction[[#This Row],[Reference Number]],barang_keluar[],2,FALSE),""))</f>
        <v>46156</v>
      </c>
      <c r="C1070" t="str">
        <f t="shared" si="16"/>
        <v>Inbound</v>
      </c>
      <c r="D1070" t="str">
        <f>IF(tbl_transaction[[#This Row],[Type]]="Inbound",VLOOKUP(tbl_transaction[[#This Row],[Reference Number]],barang_masuk[],4,FALSE),IF(tbl_transaction[[#This Row],[Type]]="Outbound",VLOOKUP(tbl_transaction[[#This Row],[Reference Number]],barang_keluar[],4,FALSE),""))</f>
        <v>SNK002</v>
      </c>
      <c r="E1070" t="str">
        <f>IF(tbl_transaction[[#This Row],[Type]]="Inbound",VLOOKUP(tbl_transaction[[#This Row],[Reference Number]],barang_masuk[],5,FALSE),IF(tbl_transaction[[#This Row],[Type]]="Outbound",VLOOKUP(tbl_transaction[[#This Row],[Reference Number]],barang_keluar[],5,FALSE),""))</f>
        <v>Qtela Snack Variant 2</v>
      </c>
      <c r="F1070">
        <f>IF(tbl_transaction[[#This Row],[Type]]="Inbound",VLOOKUP(tbl_transaction[[#This Row],[Reference Number]],barang_masuk[],6,FALSE),IF(tbl_transaction[[#This Row],[Type]]="Outbound",VLOOKUP(tbl_transaction[[#This Row],[Reference Number]],barang_keluar[],6,FALSE),""))</f>
        <v>200</v>
      </c>
      <c r="G1070" t="str">
        <f>IF(tbl_transaction[[#This Row],[Type]]="Inbound",VLOOKUP(tbl_transaction[[#This Row],[Reference Number]],barang_masuk[],7,FALSE),IF(tbl_transaction[[#This Row],[Type]]="Outbound",VLOOKUP(tbl_transaction[[#This Row],[Reference Number]],barang_keluar[],7,FALSE),""))</f>
        <v>Pack</v>
      </c>
      <c r="H1070" t="str">
        <f>IF(tbl_transaction[[#This Row],[Type]]="Inbound",VLOOKUP(tbl_transaction[[#This Row],[Reference Number]],barang_masuk[],3,FALSE),IF(tbl_transaction[[#This Row],[Type]]="Outbound",VLOOKUP(tbl_transaction[[#This Row],[Reference Number]],barang_keluar[],3,FALSE),""))</f>
        <v>PT Supplier 11</v>
      </c>
      <c r="I1070" t="str">
        <f>IF(D1070='Kartu Stok'!$B$2,COUNTIF($D$3:D1070,'Kartu Stok'!$B$2),"")</f>
        <v/>
      </c>
      <c r="L1070"/>
    </row>
    <row r="1071" spans="1:12" ht="14.5" x14ac:dyDescent="0.35">
      <c r="A1071" s="2" t="s">
        <v>1548</v>
      </c>
      <c r="B1071" s="5">
        <f>IF(LEFT(tbl_transaction[[#This Row],[Reference Number]],2)="GR",VLOOKUP(tbl_transaction[[#This Row],[Reference Number]],barang_masuk[],2,FALSE),IF(LEFT(tbl_transaction[[#This Row],[Reference Number]],2)="DO",VLOOKUP(tbl_transaction[[#This Row],[Reference Number]],barang_keluar[],2,FALSE),""))</f>
        <v>46190</v>
      </c>
      <c r="C1071" t="str">
        <f t="shared" si="16"/>
        <v>Inbound</v>
      </c>
      <c r="D1071" t="str">
        <f>IF(tbl_transaction[[#This Row],[Type]]="Inbound",VLOOKUP(tbl_transaction[[#This Row],[Reference Number]],barang_masuk[],4,FALSE),IF(tbl_transaction[[#This Row],[Type]]="Outbound",VLOOKUP(tbl_transaction[[#This Row],[Reference Number]],barang_keluar[],4,FALSE),""))</f>
        <v>BEV005</v>
      </c>
      <c r="E1071" t="str">
        <f>IF(tbl_transaction[[#This Row],[Type]]="Inbound",VLOOKUP(tbl_transaction[[#This Row],[Reference Number]],barang_masuk[],5,FALSE),IF(tbl_transaction[[#This Row],[Type]]="Outbound",VLOOKUP(tbl_transaction[[#This Row],[Reference Number]],barang_keluar[],5,FALSE),""))</f>
        <v>Aqua Beverage Variant 5</v>
      </c>
      <c r="F1071">
        <f>IF(tbl_transaction[[#This Row],[Type]]="Inbound",VLOOKUP(tbl_transaction[[#This Row],[Reference Number]],barang_masuk[],6,FALSE),IF(tbl_transaction[[#This Row],[Type]]="Outbound",VLOOKUP(tbl_transaction[[#This Row],[Reference Number]],barang_keluar[],6,FALSE),""))</f>
        <v>50</v>
      </c>
      <c r="G1071" t="str">
        <f>IF(tbl_transaction[[#This Row],[Type]]="Inbound",VLOOKUP(tbl_transaction[[#This Row],[Reference Number]],barang_masuk[],7,FALSE),IF(tbl_transaction[[#This Row],[Type]]="Outbound",VLOOKUP(tbl_transaction[[#This Row],[Reference Number]],barang_keluar[],7,FALSE),""))</f>
        <v>Bottle</v>
      </c>
      <c r="H1071" t="str">
        <f>IF(tbl_transaction[[#This Row],[Type]]="Inbound",VLOOKUP(tbl_transaction[[#This Row],[Reference Number]],barang_masuk[],3,FALSE),IF(tbl_transaction[[#This Row],[Type]]="Outbound",VLOOKUP(tbl_transaction[[#This Row],[Reference Number]],barang_keluar[],3,FALSE),""))</f>
        <v>PT Supplier 33</v>
      </c>
      <c r="I1071" t="str">
        <f>IF(D1071='Kartu Stok'!$B$2,COUNTIF($D$3:D1071,'Kartu Stok'!$B$2),"")</f>
        <v/>
      </c>
      <c r="L1071"/>
    </row>
    <row r="1072" spans="1:12" ht="14.5" x14ac:dyDescent="0.35">
      <c r="A1072" s="2" t="s">
        <v>1549</v>
      </c>
      <c r="B1072" s="5">
        <f>IF(LEFT(tbl_transaction[[#This Row],[Reference Number]],2)="GR",VLOOKUP(tbl_transaction[[#This Row],[Reference Number]],barang_masuk[],2,FALSE),IF(LEFT(tbl_transaction[[#This Row],[Reference Number]],2)="DO",VLOOKUP(tbl_transaction[[#This Row],[Reference Number]],barang_keluar[],2,FALSE),""))</f>
        <v>46171</v>
      </c>
      <c r="C1072" t="str">
        <f t="shared" si="16"/>
        <v>Inbound</v>
      </c>
      <c r="D1072" t="str">
        <f>IF(tbl_transaction[[#This Row],[Type]]="Inbound",VLOOKUP(tbl_transaction[[#This Row],[Reference Number]],barang_masuk[],4,FALSE),IF(tbl_transaction[[#This Row],[Type]]="Outbound",VLOOKUP(tbl_transaction[[#This Row],[Reference Number]],barang_keluar[],4,FALSE),""))</f>
        <v>PER017</v>
      </c>
      <c r="E1072" t="str">
        <f>IF(tbl_transaction[[#This Row],[Type]]="Inbound",VLOOKUP(tbl_transaction[[#This Row],[Reference Number]],barang_masuk[],5,FALSE),IF(tbl_transaction[[#This Row],[Type]]="Outbound",VLOOKUP(tbl_transaction[[#This Row],[Reference Number]],barang_keluar[],5,FALSE),""))</f>
        <v>Pepsodent Personal Care Variant 17</v>
      </c>
      <c r="F1072">
        <f>IF(tbl_transaction[[#This Row],[Type]]="Inbound",VLOOKUP(tbl_transaction[[#This Row],[Reference Number]],barang_masuk[],6,FALSE),IF(tbl_transaction[[#This Row],[Type]]="Outbound",VLOOKUP(tbl_transaction[[#This Row],[Reference Number]],barang_keluar[],6,FALSE),""))</f>
        <v>80</v>
      </c>
      <c r="G1072" t="str">
        <f>IF(tbl_transaction[[#This Row],[Type]]="Inbound",VLOOKUP(tbl_transaction[[#This Row],[Reference Number]],barang_masuk[],7,FALSE),IF(tbl_transaction[[#This Row],[Type]]="Outbound",VLOOKUP(tbl_transaction[[#This Row],[Reference Number]],barang_keluar[],7,FALSE),""))</f>
        <v>Bottle</v>
      </c>
      <c r="H1072" t="str">
        <f>IF(tbl_transaction[[#This Row],[Type]]="Inbound",VLOOKUP(tbl_transaction[[#This Row],[Reference Number]],barang_masuk[],3,FALSE),IF(tbl_transaction[[#This Row],[Type]]="Outbound",VLOOKUP(tbl_transaction[[#This Row],[Reference Number]],barang_keluar[],3,FALSE),""))</f>
        <v>PT Supplier 33</v>
      </c>
      <c r="I1072" t="str">
        <f>IF(D1072='Kartu Stok'!$B$2,COUNTIF($D$3:D1072,'Kartu Stok'!$B$2),"")</f>
        <v/>
      </c>
      <c r="L1072"/>
    </row>
    <row r="1073" spans="1:12" ht="14.5" x14ac:dyDescent="0.35">
      <c r="A1073" s="2" t="s">
        <v>1550</v>
      </c>
      <c r="B1073" s="5">
        <f>IF(LEFT(tbl_transaction[[#This Row],[Reference Number]],2)="GR",VLOOKUP(tbl_transaction[[#This Row],[Reference Number]],barang_masuk[],2,FALSE),IF(LEFT(tbl_transaction[[#This Row],[Reference Number]],2)="DO",VLOOKUP(tbl_transaction[[#This Row],[Reference Number]],barang_keluar[],2,FALSE),""))</f>
        <v>46110</v>
      </c>
      <c r="C1073" t="str">
        <f t="shared" si="16"/>
        <v>Inbound</v>
      </c>
      <c r="D1073" t="str">
        <f>IF(tbl_transaction[[#This Row],[Type]]="Inbound",VLOOKUP(tbl_transaction[[#This Row],[Reference Number]],barang_masuk[],4,FALSE),IF(tbl_transaction[[#This Row],[Type]]="Outbound",VLOOKUP(tbl_transaction[[#This Row],[Reference Number]],barang_keluar[],4,FALSE),""))</f>
        <v>INS009</v>
      </c>
      <c r="E1073" t="str">
        <f>IF(tbl_transaction[[#This Row],[Type]]="Inbound",VLOOKUP(tbl_transaction[[#This Row],[Reference Number]],barang_masuk[],5,FALSE),IF(tbl_transaction[[#This Row],[Type]]="Outbound",VLOOKUP(tbl_transaction[[#This Row],[Reference Number]],barang_keluar[],5,FALSE),""))</f>
        <v>Sarimi Instant Food Variant 9</v>
      </c>
      <c r="F1073">
        <f>IF(tbl_transaction[[#This Row],[Type]]="Inbound",VLOOKUP(tbl_transaction[[#This Row],[Reference Number]],barang_masuk[],6,FALSE),IF(tbl_transaction[[#This Row],[Type]]="Outbound",VLOOKUP(tbl_transaction[[#This Row],[Reference Number]],barang_keluar[],6,FALSE),""))</f>
        <v>80</v>
      </c>
      <c r="G1073" t="str">
        <f>IF(tbl_transaction[[#This Row],[Type]]="Inbound",VLOOKUP(tbl_transaction[[#This Row],[Reference Number]],barang_masuk[],7,FALSE),IF(tbl_transaction[[#This Row],[Type]]="Outbound",VLOOKUP(tbl_transaction[[#This Row],[Reference Number]],barang_keluar[],7,FALSE),""))</f>
        <v>Pack</v>
      </c>
      <c r="H1073" t="str">
        <f>IF(tbl_transaction[[#This Row],[Type]]="Inbound",VLOOKUP(tbl_transaction[[#This Row],[Reference Number]],barang_masuk[],3,FALSE),IF(tbl_transaction[[#This Row],[Type]]="Outbound",VLOOKUP(tbl_transaction[[#This Row],[Reference Number]],barang_keluar[],3,FALSE),""))</f>
        <v>PT Supplier 13</v>
      </c>
      <c r="I1073" t="str">
        <f>IF(D1073='Kartu Stok'!$B$2,COUNTIF($D$3:D1073,'Kartu Stok'!$B$2),"")</f>
        <v/>
      </c>
      <c r="L1073"/>
    </row>
    <row r="1074" spans="1:12" ht="14.5" x14ac:dyDescent="0.35">
      <c r="A1074" s="2" t="s">
        <v>1551</v>
      </c>
      <c r="B1074" s="5">
        <f>IF(LEFT(tbl_transaction[[#This Row],[Reference Number]],2)="GR",VLOOKUP(tbl_transaction[[#This Row],[Reference Number]],barang_masuk[],2,FALSE),IF(LEFT(tbl_transaction[[#This Row],[Reference Number]],2)="DO",VLOOKUP(tbl_transaction[[#This Row],[Reference Number]],barang_keluar[],2,FALSE),""))</f>
        <v>46196</v>
      </c>
      <c r="C1074" t="str">
        <f t="shared" si="16"/>
        <v>Inbound</v>
      </c>
      <c r="D1074" t="str">
        <f>IF(tbl_transaction[[#This Row],[Type]]="Inbound",VLOOKUP(tbl_transaction[[#This Row],[Reference Number]],barang_masuk[],4,FALSE),IF(tbl_transaction[[#This Row],[Type]]="Outbound",VLOOKUP(tbl_transaction[[#This Row],[Reference Number]],barang_keluar[],4,FALSE),""))</f>
        <v>SNK001</v>
      </c>
      <c r="E1074" t="str">
        <f>IF(tbl_transaction[[#This Row],[Type]]="Inbound",VLOOKUP(tbl_transaction[[#This Row],[Reference Number]],barang_masuk[],5,FALSE),IF(tbl_transaction[[#This Row],[Type]]="Outbound",VLOOKUP(tbl_transaction[[#This Row],[Reference Number]],barang_keluar[],5,FALSE),""))</f>
        <v>Taro Snack Variant 1</v>
      </c>
      <c r="F1074">
        <f>IF(tbl_transaction[[#This Row],[Type]]="Inbound",VLOOKUP(tbl_transaction[[#This Row],[Reference Number]],barang_masuk[],6,FALSE),IF(tbl_transaction[[#This Row],[Type]]="Outbound",VLOOKUP(tbl_transaction[[#This Row],[Reference Number]],barang_keluar[],6,FALSE),""))</f>
        <v>120</v>
      </c>
      <c r="G1074" t="str">
        <f>IF(tbl_transaction[[#This Row],[Type]]="Inbound",VLOOKUP(tbl_transaction[[#This Row],[Reference Number]],barang_masuk[],7,FALSE),IF(tbl_transaction[[#This Row],[Type]]="Outbound",VLOOKUP(tbl_transaction[[#This Row],[Reference Number]],barang_keluar[],7,FALSE),""))</f>
        <v>Pack</v>
      </c>
      <c r="H1074" t="str">
        <f>IF(tbl_transaction[[#This Row],[Type]]="Inbound",VLOOKUP(tbl_transaction[[#This Row],[Reference Number]],barang_masuk[],3,FALSE),IF(tbl_transaction[[#This Row],[Type]]="Outbound",VLOOKUP(tbl_transaction[[#This Row],[Reference Number]],barang_keluar[],3,FALSE),""))</f>
        <v>PT Supplier 25</v>
      </c>
      <c r="I1074" t="str">
        <f>IF(D1074='Kartu Stok'!$B$2,COUNTIF($D$3:D1074,'Kartu Stok'!$B$2),"")</f>
        <v/>
      </c>
      <c r="L1074"/>
    </row>
    <row r="1075" spans="1:12" ht="14.5" x14ac:dyDescent="0.35">
      <c r="A1075" s="2" t="s">
        <v>1552</v>
      </c>
      <c r="B1075" s="5">
        <f>IF(LEFT(tbl_transaction[[#This Row],[Reference Number]],2)="GR",VLOOKUP(tbl_transaction[[#This Row],[Reference Number]],barang_masuk[],2,FALSE),IF(LEFT(tbl_transaction[[#This Row],[Reference Number]],2)="DO",VLOOKUP(tbl_transaction[[#This Row],[Reference Number]],barang_keluar[],2,FALSE),""))</f>
        <v>46071</v>
      </c>
      <c r="C1075" t="str">
        <f t="shared" si="16"/>
        <v>Inbound</v>
      </c>
      <c r="D1075" t="str">
        <f>IF(tbl_transaction[[#This Row],[Type]]="Inbound",VLOOKUP(tbl_transaction[[#This Row],[Reference Number]],barang_masuk[],4,FALSE),IF(tbl_transaction[[#This Row],[Type]]="Outbound",VLOOKUP(tbl_transaction[[#This Row],[Reference Number]],barang_keluar[],4,FALSE),""))</f>
        <v>BAB013</v>
      </c>
      <c r="E1075" t="str">
        <f>IF(tbl_transaction[[#This Row],[Type]]="Inbound",VLOOKUP(tbl_transaction[[#This Row],[Reference Number]],barang_masuk[],5,FALSE),IF(tbl_transaction[[#This Row],[Type]]="Outbound",VLOOKUP(tbl_transaction[[#This Row],[Reference Number]],barang_keluar[],5,FALSE),""))</f>
        <v>MamyPoko Baby Care Variant 13</v>
      </c>
      <c r="F1075">
        <f>IF(tbl_transaction[[#This Row],[Type]]="Inbound",VLOOKUP(tbl_transaction[[#This Row],[Reference Number]],barang_masuk[],6,FALSE),IF(tbl_transaction[[#This Row],[Type]]="Outbound",VLOOKUP(tbl_transaction[[#This Row],[Reference Number]],barang_keluar[],6,FALSE),""))</f>
        <v>50</v>
      </c>
      <c r="G1075" t="str">
        <f>IF(tbl_transaction[[#This Row],[Type]]="Inbound",VLOOKUP(tbl_transaction[[#This Row],[Reference Number]],barang_masuk[],7,FALSE),IF(tbl_transaction[[#This Row],[Type]]="Outbound",VLOOKUP(tbl_transaction[[#This Row],[Reference Number]],barang_keluar[],7,FALSE),""))</f>
        <v>Pack</v>
      </c>
      <c r="H1075" t="str">
        <f>IF(tbl_transaction[[#This Row],[Type]]="Inbound",VLOOKUP(tbl_transaction[[#This Row],[Reference Number]],barang_masuk[],3,FALSE),IF(tbl_transaction[[#This Row],[Type]]="Outbound",VLOOKUP(tbl_transaction[[#This Row],[Reference Number]],barang_keluar[],3,FALSE),""))</f>
        <v>PT Supplier 26</v>
      </c>
      <c r="I1075" t="str">
        <f>IF(D1075='Kartu Stok'!$B$2,COUNTIF($D$3:D1075,'Kartu Stok'!$B$2),"")</f>
        <v/>
      </c>
      <c r="L1075"/>
    </row>
    <row r="1076" spans="1:12" ht="14.5" x14ac:dyDescent="0.35">
      <c r="A1076" s="2" t="s">
        <v>1553</v>
      </c>
      <c r="B1076" s="5">
        <f>IF(LEFT(tbl_transaction[[#This Row],[Reference Number]],2)="GR",VLOOKUP(tbl_transaction[[#This Row],[Reference Number]],barang_masuk[],2,FALSE),IF(LEFT(tbl_transaction[[#This Row],[Reference Number]],2)="DO",VLOOKUP(tbl_transaction[[#This Row],[Reference Number]],barang_keluar[],2,FALSE),""))</f>
        <v>46046</v>
      </c>
      <c r="C1076" t="str">
        <f t="shared" si="16"/>
        <v>Inbound</v>
      </c>
      <c r="D1076" t="str">
        <f>IF(tbl_transaction[[#This Row],[Type]]="Inbound",VLOOKUP(tbl_transaction[[#This Row],[Reference Number]],barang_masuk[],4,FALSE),IF(tbl_transaction[[#This Row],[Type]]="Outbound",VLOOKUP(tbl_transaction[[#This Row],[Reference Number]],barang_keluar[],4,FALSE),""))</f>
        <v>BAB011</v>
      </c>
      <c r="E1076" t="str">
        <f>IF(tbl_transaction[[#This Row],[Type]]="Inbound",VLOOKUP(tbl_transaction[[#This Row],[Reference Number]],barang_masuk[],5,FALSE),IF(tbl_transaction[[#This Row],[Type]]="Outbound",VLOOKUP(tbl_transaction[[#This Row],[Reference Number]],barang_keluar[],5,FALSE),""))</f>
        <v>MamyPoko Baby Care Variant 11</v>
      </c>
      <c r="F1076">
        <f>IF(tbl_transaction[[#This Row],[Type]]="Inbound",VLOOKUP(tbl_transaction[[#This Row],[Reference Number]],barang_masuk[],6,FALSE),IF(tbl_transaction[[#This Row],[Type]]="Outbound",VLOOKUP(tbl_transaction[[#This Row],[Reference Number]],barang_keluar[],6,FALSE),""))</f>
        <v>80</v>
      </c>
      <c r="G1076" t="str">
        <f>IF(tbl_transaction[[#This Row],[Type]]="Inbound",VLOOKUP(tbl_transaction[[#This Row],[Reference Number]],barang_masuk[],7,FALSE),IF(tbl_transaction[[#This Row],[Type]]="Outbound",VLOOKUP(tbl_transaction[[#This Row],[Reference Number]],barang_keluar[],7,FALSE),""))</f>
        <v>Pack</v>
      </c>
      <c r="H1076" t="str">
        <f>IF(tbl_transaction[[#This Row],[Type]]="Inbound",VLOOKUP(tbl_transaction[[#This Row],[Reference Number]],barang_masuk[],3,FALSE),IF(tbl_transaction[[#This Row],[Type]]="Outbound",VLOOKUP(tbl_transaction[[#This Row],[Reference Number]],barang_keluar[],3,FALSE),""))</f>
        <v>PT Supplier 33</v>
      </c>
      <c r="I1076" t="str">
        <f>IF(D1076='Kartu Stok'!$B$2,COUNTIF($D$3:D1076,'Kartu Stok'!$B$2),"")</f>
        <v/>
      </c>
      <c r="L1076"/>
    </row>
    <row r="1077" spans="1:12" ht="14.5" x14ac:dyDescent="0.35">
      <c r="A1077" s="2" t="s">
        <v>1554</v>
      </c>
      <c r="B1077" s="5">
        <f>IF(LEFT(tbl_transaction[[#This Row],[Reference Number]],2)="GR",VLOOKUP(tbl_transaction[[#This Row],[Reference Number]],barang_masuk[],2,FALSE),IF(LEFT(tbl_transaction[[#This Row],[Reference Number]],2)="DO",VLOOKUP(tbl_transaction[[#This Row],[Reference Number]],barang_keluar[],2,FALSE),""))</f>
        <v>46103</v>
      </c>
      <c r="C1077" t="str">
        <f t="shared" si="16"/>
        <v>Inbound</v>
      </c>
      <c r="D1077" t="str">
        <f>IF(tbl_transaction[[#This Row],[Type]]="Inbound",VLOOKUP(tbl_transaction[[#This Row],[Reference Number]],barang_masuk[],4,FALSE),IF(tbl_transaction[[#This Row],[Type]]="Outbound",VLOOKUP(tbl_transaction[[#This Row],[Reference Number]],barang_keluar[],4,FALSE),""))</f>
        <v>HOM018</v>
      </c>
      <c r="E1077" t="str">
        <f>IF(tbl_transaction[[#This Row],[Type]]="Inbound",VLOOKUP(tbl_transaction[[#This Row],[Reference Number]],barang_masuk[],5,FALSE),IF(tbl_transaction[[#This Row],[Type]]="Outbound",VLOOKUP(tbl_transaction[[#This Row],[Reference Number]],barang_keluar[],5,FALSE),""))</f>
        <v>Molto Home Care Variant 18</v>
      </c>
      <c r="F1077">
        <f>IF(tbl_transaction[[#This Row],[Type]]="Inbound",VLOOKUP(tbl_transaction[[#This Row],[Reference Number]],barang_masuk[],6,FALSE),IF(tbl_transaction[[#This Row],[Type]]="Outbound",VLOOKUP(tbl_transaction[[#This Row],[Reference Number]],barang_keluar[],6,FALSE),""))</f>
        <v>60</v>
      </c>
      <c r="G1077" t="str">
        <f>IF(tbl_transaction[[#This Row],[Type]]="Inbound",VLOOKUP(tbl_transaction[[#This Row],[Reference Number]],barang_masuk[],7,FALSE),IF(tbl_transaction[[#This Row],[Type]]="Outbound",VLOOKUP(tbl_transaction[[#This Row],[Reference Number]],barang_keluar[],7,FALSE),""))</f>
        <v>Pack</v>
      </c>
      <c r="H1077" t="str">
        <f>IF(tbl_transaction[[#This Row],[Type]]="Inbound",VLOOKUP(tbl_transaction[[#This Row],[Reference Number]],barang_masuk[],3,FALSE),IF(tbl_transaction[[#This Row],[Type]]="Outbound",VLOOKUP(tbl_transaction[[#This Row],[Reference Number]],barang_keluar[],3,FALSE),""))</f>
        <v>PT Supplier 15</v>
      </c>
      <c r="I1077" t="str">
        <f>IF(D1077='Kartu Stok'!$B$2,COUNTIF($D$3:D1077,'Kartu Stok'!$B$2),"")</f>
        <v/>
      </c>
      <c r="L1077"/>
    </row>
    <row r="1078" spans="1:12" ht="14.5" x14ac:dyDescent="0.35">
      <c r="A1078" s="2" t="s">
        <v>1555</v>
      </c>
      <c r="B1078" s="5">
        <f>IF(LEFT(tbl_transaction[[#This Row],[Reference Number]],2)="GR",VLOOKUP(tbl_transaction[[#This Row],[Reference Number]],barang_masuk[],2,FALSE),IF(LEFT(tbl_transaction[[#This Row],[Reference Number]],2)="DO",VLOOKUP(tbl_transaction[[#This Row],[Reference Number]],barang_keluar[],2,FALSE),""))</f>
        <v>46107</v>
      </c>
      <c r="C1078" t="str">
        <f t="shared" si="16"/>
        <v>Inbound</v>
      </c>
      <c r="D1078" t="str">
        <f>IF(tbl_transaction[[#This Row],[Type]]="Inbound",VLOOKUP(tbl_transaction[[#This Row],[Reference Number]],barang_masuk[],4,FALSE),IF(tbl_transaction[[#This Row],[Type]]="Outbound",VLOOKUP(tbl_transaction[[#This Row],[Reference Number]],barang_keluar[],4,FALSE),""))</f>
        <v>DAR018</v>
      </c>
      <c r="E1078" t="str">
        <f>IF(tbl_transaction[[#This Row],[Type]]="Inbound",VLOOKUP(tbl_transaction[[#This Row],[Reference Number]],barang_masuk[],5,FALSE),IF(tbl_transaction[[#This Row],[Type]]="Outbound",VLOOKUP(tbl_transaction[[#This Row],[Reference Number]],barang_keluar[],5,FALSE),""))</f>
        <v>Ultra Milk Dairy Variant 18</v>
      </c>
      <c r="F1078">
        <f>IF(tbl_transaction[[#This Row],[Type]]="Inbound",VLOOKUP(tbl_transaction[[#This Row],[Reference Number]],barang_masuk[],6,FALSE),IF(tbl_transaction[[#This Row],[Type]]="Outbound",VLOOKUP(tbl_transaction[[#This Row],[Reference Number]],barang_keluar[],6,FALSE),""))</f>
        <v>100</v>
      </c>
      <c r="G1078" t="str">
        <f>IF(tbl_transaction[[#This Row],[Type]]="Inbound",VLOOKUP(tbl_transaction[[#This Row],[Reference Number]],barang_masuk[],7,FALSE),IF(tbl_transaction[[#This Row],[Type]]="Outbound",VLOOKUP(tbl_transaction[[#This Row],[Reference Number]],barang_keluar[],7,FALSE),""))</f>
        <v>Box</v>
      </c>
      <c r="H1078" t="str">
        <f>IF(tbl_transaction[[#This Row],[Type]]="Inbound",VLOOKUP(tbl_transaction[[#This Row],[Reference Number]],barang_masuk[],3,FALSE),IF(tbl_transaction[[#This Row],[Type]]="Outbound",VLOOKUP(tbl_transaction[[#This Row],[Reference Number]],barang_keluar[],3,FALSE),""))</f>
        <v>PT Supplier 32</v>
      </c>
      <c r="I1078" t="str">
        <f>IF(D1078='Kartu Stok'!$B$2,COUNTIF($D$3:D1078,'Kartu Stok'!$B$2),"")</f>
        <v/>
      </c>
      <c r="L1078"/>
    </row>
    <row r="1079" spans="1:12" ht="14.5" x14ac:dyDescent="0.35">
      <c r="A1079" s="2" t="s">
        <v>1556</v>
      </c>
      <c r="B1079" s="5">
        <f>IF(LEFT(tbl_transaction[[#This Row],[Reference Number]],2)="GR",VLOOKUP(tbl_transaction[[#This Row],[Reference Number]],barang_masuk[],2,FALSE),IF(LEFT(tbl_transaction[[#This Row],[Reference Number]],2)="DO",VLOOKUP(tbl_transaction[[#This Row],[Reference Number]],barang_keluar[],2,FALSE),""))</f>
        <v>46128</v>
      </c>
      <c r="C1079" t="str">
        <f t="shared" si="16"/>
        <v>Inbound</v>
      </c>
      <c r="D1079" t="str">
        <f>IF(tbl_transaction[[#This Row],[Type]]="Inbound",VLOOKUP(tbl_transaction[[#This Row],[Reference Number]],barang_masuk[],4,FALSE),IF(tbl_transaction[[#This Row],[Type]]="Outbound",VLOOKUP(tbl_transaction[[#This Row],[Reference Number]],barang_keluar[],4,FALSE),""))</f>
        <v>PER001</v>
      </c>
      <c r="E1079" t="str">
        <f>IF(tbl_transaction[[#This Row],[Type]]="Inbound",VLOOKUP(tbl_transaction[[#This Row],[Reference Number]],barang_masuk[],5,FALSE),IF(tbl_transaction[[#This Row],[Type]]="Outbound",VLOOKUP(tbl_transaction[[#This Row],[Reference Number]],barang_keluar[],5,FALSE),""))</f>
        <v>Sunsilk Personal Care Variant 1</v>
      </c>
      <c r="F1079">
        <f>IF(tbl_transaction[[#This Row],[Type]]="Inbound",VLOOKUP(tbl_transaction[[#This Row],[Reference Number]],barang_masuk[],6,FALSE),IF(tbl_transaction[[#This Row],[Type]]="Outbound",VLOOKUP(tbl_transaction[[#This Row],[Reference Number]],barang_keluar[],6,FALSE),""))</f>
        <v>80</v>
      </c>
      <c r="G1079" t="str">
        <f>IF(tbl_transaction[[#This Row],[Type]]="Inbound",VLOOKUP(tbl_transaction[[#This Row],[Reference Number]],barang_masuk[],7,FALSE),IF(tbl_transaction[[#This Row],[Type]]="Outbound",VLOOKUP(tbl_transaction[[#This Row],[Reference Number]],barang_keluar[],7,FALSE),""))</f>
        <v>Bottle</v>
      </c>
      <c r="H1079" t="str">
        <f>IF(tbl_transaction[[#This Row],[Type]]="Inbound",VLOOKUP(tbl_transaction[[#This Row],[Reference Number]],barang_masuk[],3,FALSE),IF(tbl_transaction[[#This Row],[Type]]="Outbound",VLOOKUP(tbl_transaction[[#This Row],[Reference Number]],barang_keluar[],3,FALSE),""))</f>
        <v>PT Supplier 01</v>
      </c>
      <c r="I1079" t="str">
        <f>IF(D1079='Kartu Stok'!$B$2,COUNTIF($D$3:D1079,'Kartu Stok'!$B$2),"")</f>
        <v/>
      </c>
      <c r="L1079"/>
    </row>
    <row r="1080" spans="1:12" ht="14.5" x14ac:dyDescent="0.35">
      <c r="A1080" s="2" t="s">
        <v>1557</v>
      </c>
      <c r="B1080" s="5">
        <f>IF(LEFT(tbl_transaction[[#This Row],[Reference Number]],2)="GR",VLOOKUP(tbl_transaction[[#This Row],[Reference Number]],barang_masuk[],2,FALSE),IF(LEFT(tbl_transaction[[#This Row],[Reference Number]],2)="DO",VLOOKUP(tbl_transaction[[#This Row],[Reference Number]],barang_keluar[],2,FALSE),""))</f>
        <v>46121</v>
      </c>
      <c r="C1080" t="str">
        <f t="shared" si="16"/>
        <v>Inbound</v>
      </c>
      <c r="D1080" t="str">
        <f>IF(tbl_transaction[[#This Row],[Type]]="Inbound",VLOOKUP(tbl_transaction[[#This Row],[Reference Number]],barang_masuk[],4,FALSE),IF(tbl_transaction[[#This Row],[Type]]="Outbound",VLOOKUP(tbl_transaction[[#This Row],[Reference Number]],barang_keluar[],4,FALSE),""))</f>
        <v>PER009</v>
      </c>
      <c r="E1080" t="str">
        <f>IF(tbl_transaction[[#This Row],[Type]]="Inbound",VLOOKUP(tbl_transaction[[#This Row],[Reference Number]],barang_masuk[],5,FALSE),IF(tbl_transaction[[#This Row],[Type]]="Outbound",VLOOKUP(tbl_transaction[[#This Row],[Reference Number]],barang_keluar[],5,FALSE),""))</f>
        <v>Lifebuoy Personal Care Variant 9</v>
      </c>
      <c r="F1080">
        <f>IF(tbl_transaction[[#This Row],[Type]]="Inbound",VLOOKUP(tbl_transaction[[#This Row],[Reference Number]],barang_masuk[],6,FALSE),IF(tbl_transaction[[#This Row],[Type]]="Outbound",VLOOKUP(tbl_transaction[[#This Row],[Reference Number]],barang_keluar[],6,FALSE),""))</f>
        <v>80</v>
      </c>
      <c r="G1080" t="str">
        <f>IF(tbl_transaction[[#This Row],[Type]]="Inbound",VLOOKUP(tbl_transaction[[#This Row],[Reference Number]],barang_masuk[],7,FALSE),IF(tbl_transaction[[#This Row],[Type]]="Outbound",VLOOKUP(tbl_transaction[[#This Row],[Reference Number]],barang_keluar[],7,FALSE),""))</f>
        <v>Bottle</v>
      </c>
      <c r="H1080" t="str">
        <f>IF(tbl_transaction[[#This Row],[Type]]="Inbound",VLOOKUP(tbl_transaction[[#This Row],[Reference Number]],barang_masuk[],3,FALSE),IF(tbl_transaction[[#This Row],[Type]]="Outbound",VLOOKUP(tbl_transaction[[#This Row],[Reference Number]],barang_keluar[],3,FALSE),""))</f>
        <v>PT Supplier 17</v>
      </c>
      <c r="I1080" t="str">
        <f>IF(D1080='Kartu Stok'!$B$2,COUNTIF($D$3:D1080,'Kartu Stok'!$B$2),"")</f>
        <v/>
      </c>
      <c r="L1080"/>
    </row>
    <row r="1081" spans="1:12" ht="14.5" x14ac:dyDescent="0.35">
      <c r="A1081" s="2" t="s">
        <v>1558</v>
      </c>
      <c r="B1081" s="5">
        <f>IF(LEFT(tbl_transaction[[#This Row],[Reference Number]],2)="GR",VLOOKUP(tbl_transaction[[#This Row],[Reference Number]],barang_masuk[],2,FALSE),IF(LEFT(tbl_transaction[[#This Row],[Reference Number]],2)="DO",VLOOKUP(tbl_transaction[[#This Row],[Reference Number]],barang_keluar[],2,FALSE),""))</f>
        <v>46096</v>
      </c>
      <c r="C1081" t="str">
        <f t="shared" si="16"/>
        <v>Inbound</v>
      </c>
      <c r="D1081" t="str">
        <f>IF(tbl_transaction[[#This Row],[Type]]="Inbound",VLOOKUP(tbl_transaction[[#This Row],[Reference Number]],barang_masuk[],4,FALSE),IF(tbl_transaction[[#This Row],[Type]]="Outbound",VLOOKUP(tbl_transaction[[#This Row],[Reference Number]],barang_keluar[],4,FALSE),""))</f>
        <v>BAB013</v>
      </c>
      <c r="E1081" t="str">
        <f>IF(tbl_transaction[[#This Row],[Type]]="Inbound",VLOOKUP(tbl_transaction[[#This Row],[Reference Number]],barang_masuk[],5,FALSE),IF(tbl_transaction[[#This Row],[Type]]="Outbound",VLOOKUP(tbl_transaction[[#This Row],[Reference Number]],barang_keluar[],5,FALSE),""))</f>
        <v>MamyPoko Baby Care Variant 13</v>
      </c>
      <c r="F1081">
        <f>IF(tbl_transaction[[#This Row],[Type]]="Inbound",VLOOKUP(tbl_transaction[[#This Row],[Reference Number]],barang_masuk[],6,FALSE),IF(tbl_transaction[[#This Row],[Type]]="Outbound",VLOOKUP(tbl_transaction[[#This Row],[Reference Number]],barang_keluar[],6,FALSE),""))</f>
        <v>120</v>
      </c>
      <c r="G1081" t="str">
        <f>IF(tbl_transaction[[#This Row],[Type]]="Inbound",VLOOKUP(tbl_transaction[[#This Row],[Reference Number]],barang_masuk[],7,FALSE),IF(tbl_transaction[[#This Row],[Type]]="Outbound",VLOOKUP(tbl_transaction[[#This Row],[Reference Number]],barang_keluar[],7,FALSE),""))</f>
        <v>Pack</v>
      </c>
      <c r="H1081" t="str">
        <f>IF(tbl_transaction[[#This Row],[Type]]="Inbound",VLOOKUP(tbl_transaction[[#This Row],[Reference Number]],barang_masuk[],3,FALSE),IF(tbl_transaction[[#This Row],[Type]]="Outbound",VLOOKUP(tbl_transaction[[#This Row],[Reference Number]],barang_keluar[],3,FALSE),""))</f>
        <v>PT Supplier 26</v>
      </c>
      <c r="I1081" t="str">
        <f>IF(D1081='Kartu Stok'!$B$2,COUNTIF($D$3:D1081,'Kartu Stok'!$B$2),"")</f>
        <v/>
      </c>
      <c r="L1081"/>
    </row>
    <row r="1082" spans="1:12" ht="14.5" x14ac:dyDescent="0.35">
      <c r="A1082" s="2" t="s">
        <v>1559</v>
      </c>
      <c r="B1082" s="5">
        <f>IF(LEFT(tbl_transaction[[#This Row],[Reference Number]],2)="GR",VLOOKUP(tbl_transaction[[#This Row],[Reference Number]],barang_masuk[],2,FALSE),IF(LEFT(tbl_transaction[[#This Row],[Reference Number]],2)="DO",VLOOKUP(tbl_transaction[[#This Row],[Reference Number]],barang_keluar[],2,FALSE),""))</f>
        <v>46071</v>
      </c>
      <c r="C1082" t="str">
        <f t="shared" si="16"/>
        <v>Inbound</v>
      </c>
      <c r="D1082" t="str">
        <f>IF(tbl_transaction[[#This Row],[Type]]="Inbound",VLOOKUP(tbl_transaction[[#This Row],[Reference Number]],barang_masuk[],4,FALSE),IF(tbl_transaction[[#This Row],[Type]]="Outbound",VLOOKUP(tbl_transaction[[#This Row],[Reference Number]],barang_keluar[],4,FALSE),""))</f>
        <v>BAB016</v>
      </c>
      <c r="E1082" t="str">
        <f>IF(tbl_transaction[[#This Row],[Type]]="Inbound",VLOOKUP(tbl_transaction[[#This Row],[Reference Number]],barang_masuk[],5,FALSE),IF(tbl_transaction[[#This Row],[Type]]="Outbound",VLOOKUP(tbl_transaction[[#This Row],[Reference Number]],barang_keluar[],5,FALSE),""))</f>
        <v>MamyPoko Baby Care Variant 16</v>
      </c>
      <c r="F1082">
        <f>IF(tbl_transaction[[#This Row],[Type]]="Inbound",VLOOKUP(tbl_transaction[[#This Row],[Reference Number]],barang_masuk[],6,FALSE),IF(tbl_transaction[[#This Row],[Type]]="Outbound",VLOOKUP(tbl_transaction[[#This Row],[Reference Number]],barang_keluar[],6,FALSE),""))</f>
        <v>50</v>
      </c>
      <c r="G1082" t="str">
        <f>IF(tbl_transaction[[#This Row],[Type]]="Inbound",VLOOKUP(tbl_transaction[[#This Row],[Reference Number]],barang_masuk[],7,FALSE),IF(tbl_transaction[[#This Row],[Type]]="Outbound",VLOOKUP(tbl_transaction[[#This Row],[Reference Number]],barang_keluar[],7,FALSE),""))</f>
        <v>Pack</v>
      </c>
      <c r="H1082" t="str">
        <f>IF(tbl_transaction[[#This Row],[Type]]="Inbound",VLOOKUP(tbl_transaction[[#This Row],[Reference Number]],barang_masuk[],3,FALSE),IF(tbl_transaction[[#This Row],[Type]]="Outbound",VLOOKUP(tbl_transaction[[#This Row],[Reference Number]],barang_keluar[],3,FALSE),""))</f>
        <v>PT Supplier 26</v>
      </c>
      <c r="I1082" t="str">
        <f>IF(D1082='Kartu Stok'!$B$2,COUNTIF($D$3:D1082,'Kartu Stok'!$B$2),"")</f>
        <v/>
      </c>
      <c r="L1082"/>
    </row>
    <row r="1083" spans="1:12" ht="14.5" x14ac:dyDescent="0.35">
      <c r="A1083" s="2" t="s">
        <v>1560</v>
      </c>
      <c r="B1083" s="5">
        <f>IF(LEFT(tbl_transaction[[#This Row],[Reference Number]],2)="GR",VLOOKUP(tbl_transaction[[#This Row],[Reference Number]],barang_masuk[],2,FALSE),IF(LEFT(tbl_transaction[[#This Row],[Reference Number]],2)="DO",VLOOKUP(tbl_transaction[[#This Row],[Reference Number]],barang_keluar[],2,FALSE),""))</f>
        <v>46178</v>
      </c>
      <c r="C1083" t="str">
        <f t="shared" si="16"/>
        <v>Inbound</v>
      </c>
      <c r="D1083" t="str">
        <f>IF(tbl_transaction[[#This Row],[Type]]="Inbound",VLOOKUP(tbl_transaction[[#This Row],[Reference Number]],barang_masuk[],4,FALSE),IF(tbl_transaction[[#This Row],[Type]]="Outbound",VLOOKUP(tbl_transaction[[#This Row],[Reference Number]],barang_keluar[],4,FALSE),""))</f>
        <v>PER019</v>
      </c>
      <c r="E1083" t="str">
        <f>IF(tbl_transaction[[#This Row],[Type]]="Inbound",VLOOKUP(tbl_transaction[[#This Row],[Reference Number]],barang_masuk[],5,FALSE),IF(tbl_transaction[[#This Row],[Type]]="Outbound",VLOOKUP(tbl_transaction[[#This Row],[Reference Number]],barang_keluar[],5,FALSE),""))</f>
        <v>Sunsilk Personal Care Variant 19</v>
      </c>
      <c r="F1083">
        <f>IF(tbl_transaction[[#This Row],[Type]]="Inbound",VLOOKUP(tbl_transaction[[#This Row],[Reference Number]],barang_masuk[],6,FALSE),IF(tbl_transaction[[#This Row],[Type]]="Outbound",VLOOKUP(tbl_transaction[[#This Row],[Reference Number]],barang_keluar[],6,FALSE),""))</f>
        <v>20</v>
      </c>
      <c r="G1083" t="str">
        <f>IF(tbl_transaction[[#This Row],[Type]]="Inbound",VLOOKUP(tbl_transaction[[#This Row],[Reference Number]],barang_masuk[],7,FALSE),IF(tbl_transaction[[#This Row],[Type]]="Outbound",VLOOKUP(tbl_transaction[[#This Row],[Reference Number]],barang_keluar[],7,FALSE),""))</f>
        <v>Bottle</v>
      </c>
      <c r="H1083" t="str">
        <f>IF(tbl_transaction[[#This Row],[Type]]="Inbound",VLOOKUP(tbl_transaction[[#This Row],[Reference Number]],barang_masuk[],3,FALSE),IF(tbl_transaction[[#This Row],[Type]]="Outbound",VLOOKUP(tbl_transaction[[#This Row],[Reference Number]],barang_keluar[],3,FALSE),""))</f>
        <v>PT Supplier 26</v>
      </c>
      <c r="I1083" t="str">
        <f>IF(D1083='Kartu Stok'!$B$2,COUNTIF($D$3:D1083,'Kartu Stok'!$B$2),"")</f>
        <v/>
      </c>
      <c r="L1083"/>
    </row>
    <row r="1084" spans="1:12" ht="14.5" x14ac:dyDescent="0.35">
      <c r="A1084" s="2" t="s">
        <v>1561</v>
      </c>
      <c r="B1084" s="5">
        <f>IF(LEFT(tbl_transaction[[#This Row],[Reference Number]],2)="GR",VLOOKUP(tbl_transaction[[#This Row],[Reference Number]],barang_masuk[],2,FALSE),IF(LEFT(tbl_transaction[[#This Row],[Reference Number]],2)="DO",VLOOKUP(tbl_transaction[[#This Row],[Reference Number]],barang_keluar[],2,FALSE),""))</f>
        <v>46030</v>
      </c>
      <c r="C1084" t="str">
        <f t="shared" si="16"/>
        <v>Inbound</v>
      </c>
      <c r="D1084" t="str">
        <f>IF(tbl_transaction[[#This Row],[Type]]="Inbound",VLOOKUP(tbl_transaction[[#This Row],[Reference Number]],barang_masuk[],4,FALSE),IF(tbl_transaction[[#This Row],[Type]]="Outbound",VLOOKUP(tbl_transaction[[#This Row],[Reference Number]],barang_keluar[],4,FALSE),""))</f>
        <v>BEV002</v>
      </c>
      <c r="E1084" t="str">
        <f>IF(tbl_transaction[[#This Row],[Type]]="Inbound",VLOOKUP(tbl_transaction[[#This Row],[Reference Number]],barang_masuk[],5,FALSE),IF(tbl_transaction[[#This Row],[Type]]="Outbound",VLOOKUP(tbl_transaction[[#This Row],[Reference Number]],barang_keluar[],5,FALSE),""))</f>
        <v>Aqua Beverage Variant 2</v>
      </c>
      <c r="F1084">
        <f>IF(tbl_transaction[[#This Row],[Type]]="Inbound",VLOOKUP(tbl_transaction[[#This Row],[Reference Number]],barang_masuk[],6,FALSE),IF(tbl_transaction[[#This Row],[Type]]="Outbound",VLOOKUP(tbl_transaction[[#This Row],[Reference Number]],barang_keluar[],6,FALSE),""))</f>
        <v>200</v>
      </c>
      <c r="G1084" t="str">
        <f>IF(tbl_transaction[[#This Row],[Type]]="Inbound",VLOOKUP(tbl_transaction[[#This Row],[Reference Number]],barang_masuk[],7,FALSE),IF(tbl_transaction[[#This Row],[Type]]="Outbound",VLOOKUP(tbl_transaction[[#This Row],[Reference Number]],barang_keluar[],7,FALSE),""))</f>
        <v>Bottle</v>
      </c>
      <c r="H1084" t="str">
        <f>IF(tbl_transaction[[#This Row],[Type]]="Inbound",VLOOKUP(tbl_transaction[[#This Row],[Reference Number]],barang_masuk[],3,FALSE),IF(tbl_transaction[[#This Row],[Type]]="Outbound",VLOOKUP(tbl_transaction[[#This Row],[Reference Number]],barang_keluar[],3,FALSE),""))</f>
        <v>PT Supplier 22</v>
      </c>
      <c r="I1084" t="str">
        <f>IF(D1084='Kartu Stok'!$B$2,COUNTIF($D$3:D1084,'Kartu Stok'!$B$2),"")</f>
        <v/>
      </c>
      <c r="L1084"/>
    </row>
    <row r="1085" spans="1:12" ht="14.5" x14ac:dyDescent="0.35">
      <c r="A1085" s="2" t="s">
        <v>1562</v>
      </c>
      <c r="B1085" s="5">
        <f>IF(LEFT(tbl_transaction[[#This Row],[Reference Number]],2)="GR",VLOOKUP(tbl_transaction[[#This Row],[Reference Number]],barang_masuk[],2,FALSE),IF(LEFT(tbl_transaction[[#This Row],[Reference Number]],2)="DO",VLOOKUP(tbl_transaction[[#This Row],[Reference Number]],barang_keluar[],2,FALSE),""))</f>
        <v>46192</v>
      </c>
      <c r="C1085" t="str">
        <f t="shared" si="16"/>
        <v>Inbound</v>
      </c>
      <c r="D1085" t="str">
        <f>IF(tbl_transaction[[#This Row],[Type]]="Inbound",VLOOKUP(tbl_transaction[[#This Row],[Reference Number]],barang_masuk[],4,FALSE),IF(tbl_transaction[[#This Row],[Type]]="Outbound",VLOOKUP(tbl_transaction[[#This Row],[Reference Number]],barang_keluar[],4,FALSE),""))</f>
        <v>INS016</v>
      </c>
      <c r="E1085" t="str">
        <f>IF(tbl_transaction[[#This Row],[Type]]="Inbound",VLOOKUP(tbl_transaction[[#This Row],[Reference Number]],barang_masuk[],5,FALSE),IF(tbl_transaction[[#This Row],[Type]]="Outbound",VLOOKUP(tbl_transaction[[#This Row],[Reference Number]],barang_keluar[],5,FALSE),""))</f>
        <v>Sarimi Instant Food Variant 16</v>
      </c>
      <c r="F1085">
        <f>IF(tbl_transaction[[#This Row],[Type]]="Inbound",VLOOKUP(tbl_transaction[[#This Row],[Reference Number]],barang_masuk[],6,FALSE),IF(tbl_transaction[[#This Row],[Type]]="Outbound",VLOOKUP(tbl_transaction[[#This Row],[Reference Number]],barang_keluar[],6,FALSE),""))</f>
        <v>30</v>
      </c>
      <c r="G1085" t="str">
        <f>IF(tbl_transaction[[#This Row],[Type]]="Inbound",VLOOKUP(tbl_transaction[[#This Row],[Reference Number]],barang_masuk[],7,FALSE),IF(tbl_transaction[[#This Row],[Type]]="Outbound",VLOOKUP(tbl_transaction[[#This Row],[Reference Number]],barang_keluar[],7,FALSE),""))</f>
        <v>Pack</v>
      </c>
      <c r="H1085" t="str">
        <f>IF(tbl_transaction[[#This Row],[Type]]="Inbound",VLOOKUP(tbl_transaction[[#This Row],[Reference Number]],barang_masuk[],3,FALSE),IF(tbl_transaction[[#This Row],[Type]]="Outbound",VLOOKUP(tbl_transaction[[#This Row],[Reference Number]],barang_keluar[],3,FALSE),""))</f>
        <v>PT Supplier 08</v>
      </c>
      <c r="I1085" t="str">
        <f>IF(D1085='Kartu Stok'!$B$2,COUNTIF($D$3:D1085,'Kartu Stok'!$B$2),"")</f>
        <v/>
      </c>
      <c r="L1085"/>
    </row>
    <row r="1086" spans="1:12" ht="14.5" x14ac:dyDescent="0.35">
      <c r="A1086" s="2" t="s">
        <v>1563</v>
      </c>
      <c r="B1086" s="5">
        <f>IF(LEFT(tbl_transaction[[#This Row],[Reference Number]],2)="GR",VLOOKUP(tbl_transaction[[#This Row],[Reference Number]],barang_masuk[],2,FALSE),IF(LEFT(tbl_transaction[[#This Row],[Reference Number]],2)="DO",VLOOKUP(tbl_transaction[[#This Row],[Reference Number]],barang_keluar[],2,FALSE),""))</f>
        <v>46099</v>
      </c>
      <c r="C1086" t="str">
        <f t="shared" si="16"/>
        <v>Inbound</v>
      </c>
      <c r="D1086" t="str">
        <f>IF(tbl_transaction[[#This Row],[Type]]="Inbound",VLOOKUP(tbl_transaction[[#This Row],[Reference Number]],barang_masuk[],4,FALSE),IF(tbl_transaction[[#This Row],[Type]]="Outbound",VLOOKUP(tbl_transaction[[#This Row],[Reference Number]],barang_keluar[],4,FALSE),""))</f>
        <v>SNK016</v>
      </c>
      <c r="E1086" t="str">
        <f>IF(tbl_transaction[[#This Row],[Type]]="Inbound",VLOOKUP(tbl_transaction[[#This Row],[Reference Number]],barang_masuk[],5,FALSE),IF(tbl_transaction[[#This Row],[Type]]="Outbound",VLOOKUP(tbl_transaction[[#This Row],[Reference Number]],barang_keluar[],5,FALSE),""))</f>
        <v>Qtela Snack Variant 16</v>
      </c>
      <c r="F1086">
        <f>IF(tbl_transaction[[#This Row],[Type]]="Inbound",VLOOKUP(tbl_transaction[[#This Row],[Reference Number]],barang_masuk[],6,FALSE),IF(tbl_transaction[[#This Row],[Type]]="Outbound",VLOOKUP(tbl_transaction[[#This Row],[Reference Number]],barang_keluar[],6,FALSE),""))</f>
        <v>40</v>
      </c>
      <c r="G1086" t="str">
        <f>IF(tbl_transaction[[#This Row],[Type]]="Inbound",VLOOKUP(tbl_transaction[[#This Row],[Reference Number]],barang_masuk[],7,FALSE),IF(tbl_transaction[[#This Row],[Type]]="Outbound",VLOOKUP(tbl_transaction[[#This Row],[Reference Number]],barang_keluar[],7,FALSE),""))</f>
        <v>Pack</v>
      </c>
      <c r="H1086" t="str">
        <f>IF(tbl_transaction[[#This Row],[Type]]="Inbound",VLOOKUP(tbl_transaction[[#This Row],[Reference Number]],barang_masuk[],3,FALSE),IF(tbl_transaction[[#This Row],[Type]]="Outbound",VLOOKUP(tbl_transaction[[#This Row],[Reference Number]],barang_keluar[],3,FALSE),""))</f>
        <v>PT Supplier 12</v>
      </c>
      <c r="I1086" t="str">
        <f>IF(D1086='Kartu Stok'!$B$2,COUNTIF($D$3:D1086,'Kartu Stok'!$B$2),"")</f>
        <v/>
      </c>
      <c r="L1086"/>
    </row>
    <row r="1087" spans="1:12" ht="14.5" x14ac:dyDescent="0.35">
      <c r="A1087" s="2" t="s">
        <v>1564</v>
      </c>
      <c r="B1087" s="5">
        <f>IF(LEFT(tbl_transaction[[#This Row],[Reference Number]],2)="GR",VLOOKUP(tbl_transaction[[#This Row],[Reference Number]],barang_masuk[],2,FALSE),IF(LEFT(tbl_transaction[[#This Row],[Reference Number]],2)="DO",VLOOKUP(tbl_transaction[[#This Row],[Reference Number]],barang_keluar[],2,FALSE),""))</f>
        <v>46199</v>
      </c>
      <c r="C1087" t="str">
        <f t="shared" si="16"/>
        <v>Inbound</v>
      </c>
      <c r="D1087" t="str">
        <f>IF(tbl_transaction[[#This Row],[Type]]="Inbound",VLOOKUP(tbl_transaction[[#This Row],[Reference Number]],barang_masuk[],4,FALSE),IF(tbl_transaction[[#This Row],[Type]]="Outbound",VLOOKUP(tbl_transaction[[#This Row],[Reference Number]],barang_keluar[],4,FALSE),""))</f>
        <v>BAB001</v>
      </c>
      <c r="E1087" t="str">
        <f>IF(tbl_transaction[[#This Row],[Type]]="Inbound",VLOOKUP(tbl_transaction[[#This Row],[Reference Number]],barang_masuk[],5,FALSE),IF(tbl_transaction[[#This Row],[Type]]="Outbound",VLOOKUP(tbl_transaction[[#This Row],[Reference Number]],barang_keluar[],5,FALSE),""))</f>
        <v>MamyPoko Baby Care Variant 1</v>
      </c>
      <c r="F1087">
        <f>IF(tbl_transaction[[#This Row],[Type]]="Inbound",VLOOKUP(tbl_transaction[[#This Row],[Reference Number]],barang_masuk[],6,FALSE),IF(tbl_transaction[[#This Row],[Type]]="Outbound",VLOOKUP(tbl_transaction[[#This Row],[Reference Number]],barang_keluar[],6,FALSE),""))</f>
        <v>100</v>
      </c>
      <c r="G1087" t="str">
        <f>IF(tbl_transaction[[#This Row],[Type]]="Inbound",VLOOKUP(tbl_transaction[[#This Row],[Reference Number]],barang_masuk[],7,FALSE),IF(tbl_transaction[[#This Row],[Type]]="Outbound",VLOOKUP(tbl_transaction[[#This Row],[Reference Number]],barang_keluar[],7,FALSE),""))</f>
        <v>Pack</v>
      </c>
      <c r="H1087" t="str">
        <f>IF(tbl_transaction[[#This Row],[Type]]="Inbound",VLOOKUP(tbl_transaction[[#This Row],[Reference Number]],barang_masuk[],3,FALSE),IF(tbl_transaction[[#This Row],[Type]]="Outbound",VLOOKUP(tbl_transaction[[#This Row],[Reference Number]],barang_keluar[],3,FALSE),""))</f>
        <v>PT Supplier 15</v>
      </c>
      <c r="I1087" t="str">
        <f>IF(D1087='Kartu Stok'!$B$2,COUNTIF($D$3:D1087,'Kartu Stok'!$B$2),"")</f>
        <v/>
      </c>
      <c r="L1087"/>
    </row>
    <row r="1088" spans="1:12" ht="14.5" x14ac:dyDescent="0.35">
      <c r="A1088" s="2" t="s">
        <v>1565</v>
      </c>
      <c r="B1088" s="5">
        <f>IF(LEFT(tbl_transaction[[#This Row],[Reference Number]],2)="GR",VLOOKUP(tbl_transaction[[#This Row],[Reference Number]],barang_masuk[],2,FALSE),IF(LEFT(tbl_transaction[[#This Row],[Reference Number]],2)="DO",VLOOKUP(tbl_transaction[[#This Row],[Reference Number]],barang_keluar[],2,FALSE),""))</f>
        <v>46037</v>
      </c>
      <c r="C1088" t="str">
        <f t="shared" si="16"/>
        <v>Inbound</v>
      </c>
      <c r="D1088" t="str">
        <f>IF(tbl_transaction[[#This Row],[Type]]="Inbound",VLOOKUP(tbl_transaction[[#This Row],[Reference Number]],barang_masuk[],4,FALSE),IF(tbl_transaction[[#This Row],[Type]]="Outbound",VLOOKUP(tbl_transaction[[#This Row],[Reference Number]],barang_keluar[],4,FALSE),""))</f>
        <v>BEV019</v>
      </c>
      <c r="E1088" t="str">
        <f>IF(tbl_transaction[[#This Row],[Type]]="Inbound",VLOOKUP(tbl_transaction[[#This Row],[Reference Number]],barang_masuk[],5,FALSE),IF(tbl_transaction[[#This Row],[Type]]="Outbound",VLOOKUP(tbl_transaction[[#This Row],[Reference Number]],barang_keluar[],5,FALSE),""))</f>
        <v>Aqua Beverage Variant 19</v>
      </c>
      <c r="F1088">
        <f>IF(tbl_transaction[[#This Row],[Type]]="Inbound",VLOOKUP(tbl_transaction[[#This Row],[Reference Number]],barang_masuk[],6,FALSE),IF(tbl_transaction[[#This Row],[Type]]="Outbound",VLOOKUP(tbl_transaction[[#This Row],[Reference Number]],barang_keluar[],6,FALSE),""))</f>
        <v>30</v>
      </c>
      <c r="G1088" t="str">
        <f>IF(tbl_transaction[[#This Row],[Type]]="Inbound",VLOOKUP(tbl_transaction[[#This Row],[Reference Number]],barang_masuk[],7,FALSE),IF(tbl_transaction[[#This Row],[Type]]="Outbound",VLOOKUP(tbl_transaction[[#This Row],[Reference Number]],barang_keluar[],7,FALSE),""))</f>
        <v>Bottle</v>
      </c>
      <c r="H1088" t="str">
        <f>IF(tbl_transaction[[#This Row],[Type]]="Inbound",VLOOKUP(tbl_transaction[[#This Row],[Reference Number]],barang_masuk[],3,FALSE),IF(tbl_transaction[[#This Row],[Type]]="Outbound",VLOOKUP(tbl_transaction[[#This Row],[Reference Number]],barang_keluar[],3,FALSE),""))</f>
        <v>PT Supplier 26</v>
      </c>
      <c r="I1088" t="str">
        <f>IF(D1088='Kartu Stok'!$B$2,COUNTIF($D$3:D1088,'Kartu Stok'!$B$2),"")</f>
        <v/>
      </c>
      <c r="L1088"/>
    </row>
    <row r="1089" spans="1:12" ht="14.5" x14ac:dyDescent="0.35">
      <c r="A1089" s="2" t="s">
        <v>1566</v>
      </c>
      <c r="B1089" s="5">
        <f>IF(LEFT(tbl_transaction[[#This Row],[Reference Number]],2)="GR",VLOOKUP(tbl_transaction[[#This Row],[Reference Number]],barang_masuk[],2,FALSE),IF(LEFT(tbl_transaction[[#This Row],[Reference Number]],2)="DO",VLOOKUP(tbl_transaction[[#This Row],[Reference Number]],barang_keluar[],2,FALSE),""))</f>
        <v>46174</v>
      </c>
      <c r="C1089" t="str">
        <f t="shared" si="16"/>
        <v>Inbound</v>
      </c>
      <c r="D1089" t="str">
        <f>IF(tbl_transaction[[#This Row],[Type]]="Inbound",VLOOKUP(tbl_transaction[[#This Row],[Reference Number]],barang_masuk[],4,FALSE),IF(tbl_transaction[[#This Row],[Type]]="Outbound",VLOOKUP(tbl_transaction[[#This Row],[Reference Number]],barang_keluar[],4,FALSE),""))</f>
        <v>BEV003</v>
      </c>
      <c r="E1089" t="str">
        <f>IF(tbl_transaction[[#This Row],[Type]]="Inbound",VLOOKUP(tbl_transaction[[#This Row],[Reference Number]],barang_masuk[],5,FALSE),IF(tbl_transaction[[#This Row],[Type]]="Outbound",VLOOKUP(tbl_transaction[[#This Row],[Reference Number]],barang_keluar[],5,FALSE),""))</f>
        <v>Sosro Beverage Variant 3</v>
      </c>
      <c r="F1089">
        <f>IF(tbl_transaction[[#This Row],[Type]]="Inbound",VLOOKUP(tbl_transaction[[#This Row],[Reference Number]],barang_masuk[],6,FALSE),IF(tbl_transaction[[#This Row],[Type]]="Outbound",VLOOKUP(tbl_transaction[[#This Row],[Reference Number]],barang_keluar[],6,FALSE),""))</f>
        <v>150</v>
      </c>
      <c r="G1089" t="str">
        <f>IF(tbl_transaction[[#This Row],[Type]]="Inbound",VLOOKUP(tbl_transaction[[#This Row],[Reference Number]],barang_masuk[],7,FALSE),IF(tbl_transaction[[#This Row],[Type]]="Outbound",VLOOKUP(tbl_transaction[[#This Row],[Reference Number]],barang_keluar[],7,FALSE),""))</f>
        <v>Bottle</v>
      </c>
      <c r="H1089" t="str">
        <f>IF(tbl_transaction[[#This Row],[Type]]="Inbound",VLOOKUP(tbl_transaction[[#This Row],[Reference Number]],barang_masuk[],3,FALSE),IF(tbl_transaction[[#This Row],[Type]]="Outbound",VLOOKUP(tbl_transaction[[#This Row],[Reference Number]],barang_keluar[],3,FALSE),""))</f>
        <v>PT Supplier 02</v>
      </c>
      <c r="I1089" t="str">
        <f>IF(D1089='Kartu Stok'!$B$2,COUNTIF($D$3:D1089,'Kartu Stok'!$B$2),"")</f>
        <v/>
      </c>
      <c r="L1089"/>
    </row>
    <row r="1090" spans="1:12" ht="14.5" x14ac:dyDescent="0.35">
      <c r="A1090" s="2" t="s">
        <v>1567</v>
      </c>
      <c r="B1090" s="5">
        <f>IF(LEFT(tbl_transaction[[#This Row],[Reference Number]],2)="GR",VLOOKUP(tbl_transaction[[#This Row],[Reference Number]],barang_masuk[],2,FALSE),IF(LEFT(tbl_transaction[[#This Row],[Reference Number]],2)="DO",VLOOKUP(tbl_transaction[[#This Row],[Reference Number]],barang_keluar[],2,FALSE),""))</f>
        <v>46154</v>
      </c>
      <c r="C1090" t="str">
        <f t="shared" si="16"/>
        <v>Inbound</v>
      </c>
      <c r="D1090" t="str">
        <f>IF(tbl_transaction[[#This Row],[Type]]="Inbound",VLOOKUP(tbl_transaction[[#This Row],[Reference Number]],barang_masuk[],4,FALSE),IF(tbl_transaction[[#This Row],[Type]]="Outbound",VLOOKUP(tbl_transaction[[#This Row],[Reference Number]],barang_keluar[],4,FALSE),""))</f>
        <v>BAB002</v>
      </c>
      <c r="E1090" t="str">
        <f>IF(tbl_transaction[[#This Row],[Type]]="Inbound",VLOOKUP(tbl_transaction[[#This Row],[Reference Number]],barang_masuk[],5,FALSE),IF(tbl_transaction[[#This Row],[Type]]="Outbound",VLOOKUP(tbl_transaction[[#This Row],[Reference Number]],barang_keluar[],5,FALSE),""))</f>
        <v>Zwitsal Baby Care Variant 2</v>
      </c>
      <c r="F1090">
        <f>IF(tbl_transaction[[#This Row],[Type]]="Inbound",VLOOKUP(tbl_transaction[[#This Row],[Reference Number]],barang_masuk[],6,FALSE),IF(tbl_transaction[[#This Row],[Type]]="Outbound",VLOOKUP(tbl_transaction[[#This Row],[Reference Number]],barang_keluar[],6,FALSE),""))</f>
        <v>120</v>
      </c>
      <c r="G1090" t="str">
        <f>IF(tbl_transaction[[#This Row],[Type]]="Inbound",VLOOKUP(tbl_transaction[[#This Row],[Reference Number]],barang_masuk[],7,FALSE),IF(tbl_transaction[[#This Row],[Type]]="Outbound",VLOOKUP(tbl_transaction[[#This Row],[Reference Number]],barang_keluar[],7,FALSE),""))</f>
        <v>Pack</v>
      </c>
      <c r="H1090" t="str">
        <f>IF(tbl_transaction[[#This Row],[Type]]="Inbound",VLOOKUP(tbl_transaction[[#This Row],[Reference Number]],barang_masuk[],3,FALSE),IF(tbl_transaction[[#This Row],[Type]]="Outbound",VLOOKUP(tbl_transaction[[#This Row],[Reference Number]],barang_keluar[],3,FALSE),""))</f>
        <v>PT Supplier 13</v>
      </c>
      <c r="I1090" t="str">
        <f>IF(D1090='Kartu Stok'!$B$2,COUNTIF($D$3:D1090,'Kartu Stok'!$B$2),"")</f>
        <v/>
      </c>
      <c r="L1090"/>
    </row>
    <row r="1091" spans="1:12" ht="14.5" x14ac:dyDescent="0.35">
      <c r="A1091" s="2" t="s">
        <v>1568</v>
      </c>
      <c r="B1091" s="5">
        <f>IF(LEFT(tbl_transaction[[#This Row],[Reference Number]],2)="GR",VLOOKUP(tbl_transaction[[#This Row],[Reference Number]],barang_masuk[],2,FALSE),IF(LEFT(tbl_transaction[[#This Row],[Reference Number]],2)="DO",VLOOKUP(tbl_transaction[[#This Row],[Reference Number]],barang_keluar[],2,FALSE),""))</f>
        <v>46025</v>
      </c>
      <c r="C1091" t="str">
        <f t="shared" ref="C1091:C1154" si="17">IF(LEFT(A1091,2)="GR","Inbound",IF(LEFT(A1091,2)="DO","Outbound",""))</f>
        <v>Inbound</v>
      </c>
      <c r="D1091" t="str">
        <f>IF(tbl_transaction[[#This Row],[Type]]="Inbound",VLOOKUP(tbl_transaction[[#This Row],[Reference Number]],barang_masuk[],4,FALSE),IF(tbl_transaction[[#This Row],[Type]]="Outbound",VLOOKUP(tbl_transaction[[#This Row],[Reference Number]],barang_keluar[],4,FALSE),""))</f>
        <v>HOM014</v>
      </c>
      <c r="E1091" t="str">
        <f>IF(tbl_transaction[[#This Row],[Type]]="Inbound",VLOOKUP(tbl_transaction[[#This Row],[Reference Number]],barang_masuk[],5,FALSE),IF(tbl_transaction[[#This Row],[Type]]="Outbound",VLOOKUP(tbl_transaction[[#This Row],[Reference Number]],barang_keluar[],5,FALSE),""))</f>
        <v>Rinso Home Care Variant 14</v>
      </c>
      <c r="F1091">
        <f>IF(tbl_transaction[[#This Row],[Type]]="Inbound",VLOOKUP(tbl_transaction[[#This Row],[Reference Number]],barang_masuk[],6,FALSE),IF(tbl_transaction[[#This Row],[Type]]="Outbound",VLOOKUP(tbl_transaction[[#This Row],[Reference Number]],barang_keluar[],6,FALSE),""))</f>
        <v>50</v>
      </c>
      <c r="G1091" t="str">
        <f>IF(tbl_transaction[[#This Row],[Type]]="Inbound",VLOOKUP(tbl_transaction[[#This Row],[Reference Number]],barang_masuk[],7,FALSE),IF(tbl_transaction[[#This Row],[Type]]="Outbound",VLOOKUP(tbl_transaction[[#This Row],[Reference Number]],barang_keluar[],7,FALSE),""))</f>
        <v>Pack</v>
      </c>
      <c r="H1091" t="str">
        <f>IF(tbl_transaction[[#This Row],[Type]]="Inbound",VLOOKUP(tbl_transaction[[#This Row],[Reference Number]],barang_masuk[],3,FALSE),IF(tbl_transaction[[#This Row],[Type]]="Outbound",VLOOKUP(tbl_transaction[[#This Row],[Reference Number]],barang_keluar[],3,FALSE),""))</f>
        <v>PT Supplier 30</v>
      </c>
      <c r="I1091" t="str">
        <f>IF(D1091='Kartu Stok'!$B$2,COUNTIF($D$3:D1091,'Kartu Stok'!$B$2),"")</f>
        <v/>
      </c>
      <c r="L1091"/>
    </row>
    <row r="1092" spans="1:12" ht="14.5" x14ac:dyDescent="0.35">
      <c r="A1092" s="2" t="s">
        <v>1569</v>
      </c>
      <c r="B1092" s="5">
        <f>IF(LEFT(tbl_transaction[[#This Row],[Reference Number]],2)="GR",VLOOKUP(tbl_transaction[[#This Row],[Reference Number]],barang_masuk[],2,FALSE),IF(LEFT(tbl_transaction[[#This Row],[Reference Number]],2)="DO",VLOOKUP(tbl_transaction[[#This Row],[Reference Number]],barang_keluar[],2,FALSE),""))</f>
        <v>46097</v>
      </c>
      <c r="C1092" t="str">
        <f t="shared" si="17"/>
        <v>Inbound</v>
      </c>
      <c r="D1092" t="str">
        <f>IF(tbl_transaction[[#This Row],[Type]]="Inbound",VLOOKUP(tbl_transaction[[#This Row],[Reference Number]],barang_masuk[],4,FALSE),IF(tbl_transaction[[#This Row],[Type]]="Outbound",VLOOKUP(tbl_transaction[[#This Row],[Reference Number]],barang_keluar[],4,FALSE),""))</f>
        <v>SNK003</v>
      </c>
      <c r="E1092" t="str">
        <f>IF(tbl_transaction[[#This Row],[Type]]="Inbound",VLOOKUP(tbl_transaction[[#This Row],[Reference Number]],barang_masuk[],5,FALSE),IF(tbl_transaction[[#This Row],[Type]]="Outbound",VLOOKUP(tbl_transaction[[#This Row],[Reference Number]],barang_keluar[],5,FALSE),""))</f>
        <v>Qtela Snack Variant 3</v>
      </c>
      <c r="F1092">
        <f>IF(tbl_transaction[[#This Row],[Type]]="Inbound",VLOOKUP(tbl_transaction[[#This Row],[Reference Number]],barang_masuk[],6,FALSE),IF(tbl_transaction[[#This Row],[Type]]="Outbound",VLOOKUP(tbl_transaction[[#This Row],[Reference Number]],barang_keluar[],6,FALSE),""))</f>
        <v>200</v>
      </c>
      <c r="G1092" t="str">
        <f>IF(tbl_transaction[[#This Row],[Type]]="Inbound",VLOOKUP(tbl_transaction[[#This Row],[Reference Number]],barang_masuk[],7,FALSE),IF(tbl_transaction[[#This Row],[Type]]="Outbound",VLOOKUP(tbl_transaction[[#This Row],[Reference Number]],barang_keluar[],7,FALSE),""))</f>
        <v>Pack</v>
      </c>
      <c r="H1092" t="str">
        <f>IF(tbl_transaction[[#This Row],[Type]]="Inbound",VLOOKUP(tbl_transaction[[#This Row],[Reference Number]],barang_masuk[],3,FALSE),IF(tbl_transaction[[#This Row],[Type]]="Outbound",VLOOKUP(tbl_transaction[[#This Row],[Reference Number]],barang_keluar[],3,FALSE),""))</f>
        <v>PT Supplier 34</v>
      </c>
      <c r="I1092" t="str">
        <f>IF(D1092='Kartu Stok'!$B$2,COUNTIF($D$3:D1092,'Kartu Stok'!$B$2),"")</f>
        <v/>
      </c>
      <c r="L1092"/>
    </row>
    <row r="1093" spans="1:12" ht="14.5" x14ac:dyDescent="0.35">
      <c r="A1093" s="2" t="s">
        <v>1570</v>
      </c>
      <c r="B1093" s="5">
        <f>IF(LEFT(tbl_transaction[[#This Row],[Reference Number]],2)="GR",VLOOKUP(tbl_transaction[[#This Row],[Reference Number]],barang_masuk[],2,FALSE),IF(LEFT(tbl_transaction[[#This Row],[Reference Number]],2)="DO",VLOOKUP(tbl_transaction[[#This Row],[Reference Number]],barang_keluar[],2,FALSE),""))</f>
        <v>46091</v>
      </c>
      <c r="C1093" t="str">
        <f t="shared" si="17"/>
        <v>Inbound</v>
      </c>
      <c r="D1093" t="str">
        <f>IF(tbl_transaction[[#This Row],[Type]]="Inbound",VLOOKUP(tbl_transaction[[#This Row],[Reference Number]],barang_masuk[],4,FALSE),IF(tbl_transaction[[#This Row],[Type]]="Outbound",VLOOKUP(tbl_transaction[[#This Row],[Reference Number]],barang_keluar[],4,FALSE),""))</f>
        <v>BAB011</v>
      </c>
      <c r="E1093" t="str">
        <f>IF(tbl_transaction[[#This Row],[Type]]="Inbound",VLOOKUP(tbl_transaction[[#This Row],[Reference Number]],barang_masuk[],5,FALSE),IF(tbl_transaction[[#This Row],[Type]]="Outbound",VLOOKUP(tbl_transaction[[#This Row],[Reference Number]],barang_keluar[],5,FALSE),""))</f>
        <v>MamyPoko Baby Care Variant 11</v>
      </c>
      <c r="F1093">
        <f>IF(tbl_transaction[[#This Row],[Type]]="Inbound",VLOOKUP(tbl_transaction[[#This Row],[Reference Number]],barang_masuk[],6,FALSE),IF(tbl_transaction[[#This Row],[Type]]="Outbound",VLOOKUP(tbl_transaction[[#This Row],[Reference Number]],barang_keluar[],6,FALSE),""))</f>
        <v>60</v>
      </c>
      <c r="G1093" t="str">
        <f>IF(tbl_transaction[[#This Row],[Type]]="Inbound",VLOOKUP(tbl_transaction[[#This Row],[Reference Number]],barang_masuk[],7,FALSE),IF(tbl_transaction[[#This Row],[Type]]="Outbound",VLOOKUP(tbl_transaction[[#This Row],[Reference Number]],barang_keluar[],7,FALSE),""))</f>
        <v>Pack</v>
      </c>
      <c r="H1093" t="str">
        <f>IF(tbl_transaction[[#This Row],[Type]]="Inbound",VLOOKUP(tbl_transaction[[#This Row],[Reference Number]],barang_masuk[],3,FALSE),IF(tbl_transaction[[#This Row],[Type]]="Outbound",VLOOKUP(tbl_transaction[[#This Row],[Reference Number]],barang_keluar[],3,FALSE),""))</f>
        <v>PT Supplier 33</v>
      </c>
      <c r="I1093" t="str">
        <f>IF(D1093='Kartu Stok'!$B$2,COUNTIF($D$3:D1093,'Kartu Stok'!$B$2),"")</f>
        <v/>
      </c>
      <c r="L1093"/>
    </row>
    <row r="1094" spans="1:12" ht="14.5" x14ac:dyDescent="0.35">
      <c r="A1094" s="2" t="s">
        <v>1571</v>
      </c>
      <c r="B1094" s="5">
        <f>IF(LEFT(tbl_transaction[[#This Row],[Reference Number]],2)="GR",VLOOKUP(tbl_transaction[[#This Row],[Reference Number]],barang_masuk[],2,FALSE),IF(LEFT(tbl_transaction[[#This Row],[Reference Number]],2)="DO",VLOOKUP(tbl_transaction[[#This Row],[Reference Number]],barang_keluar[],2,FALSE),""))</f>
        <v>46167</v>
      </c>
      <c r="C1094" t="str">
        <f t="shared" si="17"/>
        <v>Inbound</v>
      </c>
      <c r="D1094" t="str">
        <f>IF(tbl_transaction[[#This Row],[Type]]="Inbound",VLOOKUP(tbl_transaction[[#This Row],[Reference Number]],barang_masuk[],4,FALSE),IF(tbl_transaction[[#This Row],[Type]]="Outbound",VLOOKUP(tbl_transaction[[#This Row],[Reference Number]],barang_keluar[],4,FALSE),""))</f>
        <v>SNK013</v>
      </c>
      <c r="E1094" t="str">
        <f>IF(tbl_transaction[[#This Row],[Type]]="Inbound",VLOOKUP(tbl_transaction[[#This Row],[Reference Number]],barang_masuk[],5,FALSE),IF(tbl_transaction[[#This Row],[Type]]="Outbound",VLOOKUP(tbl_transaction[[#This Row],[Reference Number]],barang_keluar[],5,FALSE),""))</f>
        <v>Qtela Snack Variant 13</v>
      </c>
      <c r="F1094">
        <f>IF(tbl_transaction[[#This Row],[Type]]="Inbound",VLOOKUP(tbl_transaction[[#This Row],[Reference Number]],barang_masuk[],6,FALSE),IF(tbl_transaction[[#This Row],[Type]]="Outbound",VLOOKUP(tbl_transaction[[#This Row],[Reference Number]],barang_keluar[],6,FALSE),""))</f>
        <v>200</v>
      </c>
      <c r="G1094" t="str">
        <f>IF(tbl_transaction[[#This Row],[Type]]="Inbound",VLOOKUP(tbl_transaction[[#This Row],[Reference Number]],barang_masuk[],7,FALSE),IF(tbl_transaction[[#This Row],[Type]]="Outbound",VLOOKUP(tbl_transaction[[#This Row],[Reference Number]],barang_keluar[],7,FALSE),""))</f>
        <v>Pack</v>
      </c>
      <c r="H1094" t="str">
        <f>IF(tbl_transaction[[#This Row],[Type]]="Inbound",VLOOKUP(tbl_transaction[[#This Row],[Reference Number]],barang_masuk[],3,FALSE),IF(tbl_transaction[[#This Row],[Type]]="Outbound",VLOOKUP(tbl_transaction[[#This Row],[Reference Number]],barang_keluar[],3,FALSE),""))</f>
        <v>PT Supplier 32</v>
      </c>
      <c r="I1094" t="str">
        <f>IF(D1094='Kartu Stok'!$B$2,COUNTIF($D$3:D1094,'Kartu Stok'!$B$2),"")</f>
        <v/>
      </c>
      <c r="L1094"/>
    </row>
    <row r="1095" spans="1:12" ht="14.5" x14ac:dyDescent="0.35">
      <c r="A1095" s="2" t="s">
        <v>1572</v>
      </c>
      <c r="B1095" s="5">
        <f>IF(LEFT(tbl_transaction[[#This Row],[Reference Number]],2)="GR",VLOOKUP(tbl_transaction[[#This Row],[Reference Number]],barang_masuk[],2,FALSE),IF(LEFT(tbl_transaction[[#This Row],[Reference Number]],2)="DO",VLOOKUP(tbl_transaction[[#This Row],[Reference Number]],barang_keluar[],2,FALSE),""))</f>
        <v>46111</v>
      </c>
      <c r="C1095" t="str">
        <f t="shared" si="17"/>
        <v>Inbound</v>
      </c>
      <c r="D1095" t="str">
        <f>IF(tbl_transaction[[#This Row],[Type]]="Inbound",VLOOKUP(tbl_transaction[[#This Row],[Reference Number]],barang_masuk[],4,FALSE),IF(tbl_transaction[[#This Row],[Type]]="Outbound",VLOOKUP(tbl_transaction[[#This Row],[Reference Number]],barang_keluar[],4,FALSE),""))</f>
        <v>DAR005</v>
      </c>
      <c r="E1095" t="str">
        <f>IF(tbl_transaction[[#This Row],[Type]]="Inbound",VLOOKUP(tbl_transaction[[#This Row],[Reference Number]],barang_masuk[],5,FALSE),IF(tbl_transaction[[#This Row],[Type]]="Outbound",VLOOKUP(tbl_transaction[[#This Row],[Reference Number]],barang_keluar[],5,FALSE),""))</f>
        <v>Indomilk Dairy Variant 5</v>
      </c>
      <c r="F1095">
        <f>IF(tbl_transaction[[#This Row],[Type]]="Inbound",VLOOKUP(tbl_transaction[[#This Row],[Reference Number]],barang_masuk[],6,FALSE),IF(tbl_transaction[[#This Row],[Type]]="Outbound",VLOOKUP(tbl_transaction[[#This Row],[Reference Number]],barang_keluar[],6,FALSE),""))</f>
        <v>120</v>
      </c>
      <c r="G1095" t="str">
        <f>IF(tbl_transaction[[#This Row],[Type]]="Inbound",VLOOKUP(tbl_transaction[[#This Row],[Reference Number]],barang_masuk[],7,FALSE),IF(tbl_transaction[[#This Row],[Type]]="Outbound",VLOOKUP(tbl_transaction[[#This Row],[Reference Number]],barang_keluar[],7,FALSE),""))</f>
        <v>Box</v>
      </c>
      <c r="H1095" t="str">
        <f>IF(tbl_transaction[[#This Row],[Type]]="Inbound",VLOOKUP(tbl_transaction[[#This Row],[Reference Number]],barang_masuk[],3,FALSE),IF(tbl_transaction[[#This Row],[Type]]="Outbound",VLOOKUP(tbl_transaction[[#This Row],[Reference Number]],barang_keluar[],3,FALSE),""))</f>
        <v>PT Supplier 10</v>
      </c>
      <c r="I1095" t="str">
        <f>IF(D1095='Kartu Stok'!$B$2,COUNTIF($D$3:D1095,'Kartu Stok'!$B$2),"")</f>
        <v/>
      </c>
      <c r="L1095"/>
    </row>
    <row r="1096" spans="1:12" ht="14.5" x14ac:dyDescent="0.35">
      <c r="A1096" s="2" t="s">
        <v>1573</v>
      </c>
      <c r="B1096" s="5">
        <f>IF(LEFT(tbl_transaction[[#This Row],[Reference Number]],2)="GR",VLOOKUP(tbl_transaction[[#This Row],[Reference Number]],barang_masuk[],2,FALSE),IF(LEFT(tbl_transaction[[#This Row],[Reference Number]],2)="DO",VLOOKUP(tbl_transaction[[#This Row],[Reference Number]],barang_keluar[],2,FALSE),""))</f>
        <v>46033</v>
      </c>
      <c r="C1096" t="str">
        <f t="shared" si="17"/>
        <v>Inbound</v>
      </c>
      <c r="D1096" t="str">
        <f>IF(tbl_transaction[[#This Row],[Type]]="Inbound",VLOOKUP(tbl_transaction[[#This Row],[Reference Number]],barang_masuk[],4,FALSE),IF(tbl_transaction[[#This Row],[Type]]="Outbound",VLOOKUP(tbl_transaction[[#This Row],[Reference Number]],barang_keluar[],4,FALSE),""))</f>
        <v>HOM028</v>
      </c>
      <c r="E1096" t="str">
        <f>IF(tbl_transaction[[#This Row],[Type]]="Inbound",VLOOKUP(tbl_transaction[[#This Row],[Reference Number]],barang_masuk[],5,FALSE),IF(tbl_transaction[[#This Row],[Type]]="Outbound",VLOOKUP(tbl_transaction[[#This Row],[Reference Number]],barang_keluar[],5,FALSE),""))</f>
        <v>Rinso Home Care Variant 28</v>
      </c>
      <c r="F1096">
        <f>IF(tbl_transaction[[#This Row],[Type]]="Inbound",VLOOKUP(tbl_transaction[[#This Row],[Reference Number]],barang_masuk[],6,FALSE),IF(tbl_transaction[[#This Row],[Type]]="Outbound",VLOOKUP(tbl_transaction[[#This Row],[Reference Number]],barang_keluar[],6,FALSE),""))</f>
        <v>120</v>
      </c>
      <c r="G1096" t="str">
        <f>IF(tbl_transaction[[#This Row],[Type]]="Inbound",VLOOKUP(tbl_transaction[[#This Row],[Reference Number]],barang_masuk[],7,FALSE),IF(tbl_transaction[[#This Row],[Type]]="Outbound",VLOOKUP(tbl_transaction[[#This Row],[Reference Number]],barang_keluar[],7,FALSE),""))</f>
        <v>Pack</v>
      </c>
      <c r="H1096" t="str">
        <f>IF(tbl_transaction[[#This Row],[Type]]="Inbound",VLOOKUP(tbl_transaction[[#This Row],[Reference Number]],barang_masuk[],3,FALSE),IF(tbl_transaction[[#This Row],[Type]]="Outbound",VLOOKUP(tbl_transaction[[#This Row],[Reference Number]],barang_keluar[],3,FALSE),""))</f>
        <v>PT Supplier 20</v>
      </c>
      <c r="I1096" t="str">
        <f>IF(D1096='Kartu Stok'!$B$2,COUNTIF($D$3:D1096,'Kartu Stok'!$B$2),"")</f>
        <v/>
      </c>
      <c r="L1096"/>
    </row>
    <row r="1097" spans="1:12" ht="14.5" x14ac:dyDescent="0.35">
      <c r="A1097" s="2" t="s">
        <v>1574</v>
      </c>
      <c r="B1097" s="5">
        <f>IF(LEFT(tbl_transaction[[#This Row],[Reference Number]],2)="GR",VLOOKUP(tbl_transaction[[#This Row],[Reference Number]],barang_masuk[],2,FALSE),IF(LEFT(tbl_transaction[[#This Row],[Reference Number]],2)="DO",VLOOKUP(tbl_transaction[[#This Row],[Reference Number]],barang_keluar[],2,FALSE),""))</f>
        <v>46053</v>
      </c>
      <c r="C1097" t="str">
        <f t="shared" si="17"/>
        <v>Inbound</v>
      </c>
      <c r="D1097" t="str">
        <f>IF(tbl_transaction[[#This Row],[Type]]="Inbound",VLOOKUP(tbl_transaction[[#This Row],[Reference Number]],barang_masuk[],4,FALSE),IF(tbl_transaction[[#This Row],[Type]]="Outbound",VLOOKUP(tbl_transaction[[#This Row],[Reference Number]],barang_keluar[],4,FALSE),""))</f>
        <v>SNK029</v>
      </c>
      <c r="E1097" t="str">
        <f>IF(tbl_transaction[[#This Row],[Type]]="Inbound",VLOOKUP(tbl_transaction[[#This Row],[Reference Number]],barang_masuk[],5,FALSE),IF(tbl_transaction[[#This Row],[Type]]="Outbound",VLOOKUP(tbl_transaction[[#This Row],[Reference Number]],barang_keluar[],5,FALSE),""))</f>
        <v>Chitato Snack Variant 29</v>
      </c>
      <c r="F1097">
        <f>IF(tbl_transaction[[#This Row],[Type]]="Inbound",VLOOKUP(tbl_transaction[[#This Row],[Reference Number]],barang_masuk[],6,FALSE),IF(tbl_transaction[[#This Row],[Type]]="Outbound",VLOOKUP(tbl_transaction[[#This Row],[Reference Number]],barang_keluar[],6,FALSE),""))</f>
        <v>100</v>
      </c>
      <c r="G1097" t="str">
        <f>IF(tbl_transaction[[#This Row],[Type]]="Inbound",VLOOKUP(tbl_transaction[[#This Row],[Reference Number]],barang_masuk[],7,FALSE),IF(tbl_transaction[[#This Row],[Type]]="Outbound",VLOOKUP(tbl_transaction[[#This Row],[Reference Number]],barang_keluar[],7,FALSE),""))</f>
        <v>Pack</v>
      </c>
      <c r="H1097" t="str">
        <f>IF(tbl_transaction[[#This Row],[Type]]="Inbound",VLOOKUP(tbl_transaction[[#This Row],[Reference Number]],barang_masuk[],3,FALSE),IF(tbl_transaction[[#This Row],[Type]]="Outbound",VLOOKUP(tbl_transaction[[#This Row],[Reference Number]],barang_keluar[],3,FALSE),""))</f>
        <v>PT Supplier 11</v>
      </c>
      <c r="I1097" t="str">
        <f>IF(D1097='Kartu Stok'!$B$2,COUNTIF($D$3:D1097,'Kartu Stok'!$B$2),"")</f>
        <v/>
      </c>
      <c r="L1097"/>
    </row>
    <row r="1098" spans="1:12" ht="14.5" x14ac:dyDescent="0.35">
      <c r="A1098" s="2" t="s">
        <v>1575</v>
      </c>
      <c r="B1098" s="5">
        <f>IF(LEFT(tbl_transaction[[#This Row],[Reference Number]],2)="GR",VLOOKUP(tbl_transaction[[#This Row],[Reference Number]],barang_masuk[],2,FALSE),IF(LEFT(tbl_transaction[[#This Row],[Reference Number]],2)="DO",VLOOKUP(tbl_transaction[[#This Row],[Reference Number]],barang_keluar[],2,FALSE),""))</f>
        <v>46122</v>
      </c>
      <c r="C1098" t="str">
        <f t="shared" si="17"/>
        <v>Inbound</v>
      </c>
      <c r="D1098" t="str">
        <f>IF(tbl_transaction[[#This Row],[Type]]="Inbound",VLOOKUP(tbl_transaction[[#This Row],[Reference Number]],barang_masuk[],4,FALSE),IF(tbl_transaction[[#This Row],[Type]]="Outbound",VLOOKUP(tbl_transaction[[#This Row],[Reference Number]],barang_keluar[],4,FALSE),""))</f>
        <v>BEV020</v>
      </c>
      <c r="E1098" t="str">
        <f>IF(tbl_transaction[[#This Row],[Type]]="Inbound",VLOOKUP(tbl_transaction[[#This Row],[Reference Number]],barang_masuk[],5,FALSE),IF(tbl_transaction[[#This Row],[Type]]="Outbound",VLOOKUP(tbl_transaction[[#This Row],[Reference Number]],barang_keluar[],5,FALSE),""))</f>
        <v>Coca Cola Beverage Variant 20</v>
      </c>
      <c r="F1098">
        <f>IF(tbl_transaction[[#This Row],[Type]]="Inbound",VLOOKUP(tbl_transaction[[#This Row],[Reference Number]],barang_masuk[],6,FALSE),IF(tbl_transaction[[#This Row],[Type]]="Outbound",VLOOKUP(tbl_transaction[[#This Row],[Reference Number]],barang_keluar[],6,FALSE),""))</f>
        <v>150</v>
      </c>
      <c r="G1098" t="str">
        <f>IF(tbl_transaction[[#This Row],[Type]]="Inbound",VLOOKUP(tbl_transaction[[#This Row],[Reference Number]],barang_masuk[],7,FALSE),IF(tbl_transaction[[#This Row],[Type]]="Outbound",VLOOKUP(tbl_transaction[[#This Row],[Reference Number]],barang_keluar[],7,FALSE),""))</f>
        <v>Bottle</v>
      </c>
      <c r="H1098" t="str">
        <f>IF(tbl_transaction[[#This Row],[Type]]="Inbound",VLOOKUP(tbl_transaction[[#This Row],[Reference Number]],barang_masuk[],3,FALSE),IF(tbl_transaction[[#This Row],[Type]]="Outbound",VLOOKUP(tbl_transaction[[#This Row],[Reference Number]],barang_keluar[],3,FALSE),""))</f>
        <v>PT Supplier 13</v>
      </c>
      <c r="I1098" t="str">
        <f>IF(D1098='Kartu Stok'!$B$2,COUNTIF($D$3:D1098,'Kartu Stok'!$B$2),"")</f>
        <v/>
      </c>
      <c r="L1098"/>
    </row>
    <row r="1099" spans="1:12" ht="14.5" x14ac:dyDescent="0.35">
      <c r="A1099" s="2" t="s">
        <v>1576</v>
      </c>
      <c r="B1099" s="5">
        <f>IF(LEFT(tbl_transaction[[#This Row],[Reference Number]],2)="GR",VLOOKUP(tbl_transaction[[#This Row],[Reference Number]],barang_masuk[],2,FALSE),IF(LEFT(tbl_transaction[[#This Row],[Reference Number]],2)="DO",VLOOKUP(tbl_transaction[[#This Row],[Reference Number]],barang_keluar[],2,FALSE),""))</f>
        <v>46050</v>
      </c>
      <c r="C1099" t="str">
        <f t="shared" si="17"/>
        <v>Inbound</v>
      </c>
      <c r="D1099" t="str">
        <f>IF(tbl_transaction[[#This Row],[Type]]="Inbound",VLOOKUP(tbl_transaction[[#This Row],[Reference Number]],barang_masuk[],4,FALSE),IF(tbl_transaction[[#This Row],[Type]]="Outbound",VLOOKUP(tbl_transaction[[#This Row],[Reference Number]],barang_keluar[],4,FALSE),""))</f>
        <v>INS017</v>
      </c>
      <c r="E1099" t="str">
        <f>IF(tbl_transaction[[#This Row],[Type]]="Inbound",VLOOKUP(tbl_transaction[[#This Row],[Reference Number]],barang_masuk[],5,FALSE),IF(tbl_transaction[[#This Row],[Type]]="Outbound",VLOOKUP(tbl_transaction[[#This Row],[Reference Number]],barang_keluar[],5,FALSE),""))</f>
        <v>Indomie Instant Food Variant 17</v>
      </c>
      <c r="F1099">
        <f>IF(tbl_transaction[[#This Row],[Type]]="Inbound",VLOOKUP(tbl_transaction[[#This Row],[Reference Number]],barang_masuk[],6,FALSE),IF(tbl_transaction[[#This Row],[Type]]="Outbound",VLOOKUP(tbl_transaction[[#This Row],[Reference Number]],barang_keluar[],6,FALSE),""))</f>
        <v>120</v>
      </c>
      <c r="G1099" t="str">
        <f>IF(tbl_transaction[[#This Row],[Type]]="Inbound",VLOOKUP(tbl_transaction[[#This Row],[Reference Number]],barang_masuk[],7,FALSE),IF(tbl_transaction[[#This Row],[Type]]="Outbound",VLOOKUP(tbl_transaction[[#This Row],[Reference Number]],barang_keluar[],7,FALSE),""))</f>
        <v>Pack</v>
      </c>
      <c r="H1099" t="str">
        <f>IF(tbl_transaction[[#This Row],[Type]]="Inbound",VLOOKUP(tbl_transaction[[#This Row],[Reference Number]],barang_masuk[],3,FALSE),IF(tbl_transaction[[#This Row],[Type]]="Outbound",VLOOKUP(tbl_transaction[[#This Row],[Reference Number]],barang_keluar[],3,FALSE),""))</f>
        <v>PT Supplier 32</v>
      </c>
      <c r="I1099" t="str">
        <f>IF(D1099='Kartu Stok'!$B$2,COUNTIF($D$3:D1099,'Kartu Stok'!$B$2),"")</f>
        <v/>
      </c>
      <c r="L1099"/>
    </row>
    <row r="1100" spans="1:12" ht="14.5" x14ac:dyDescent="0.35">
      <c r="A1100" s="2" t="s">
        <v>1577</v>
      </c>
      <c r="B1100" s="5">
        <f>IF(LEFT(tbl_transaction[[#This Row],[Reference Number]],2)="GR",VLOOKUP(tbl_transaction[[#This Row],[Reference Number]],barang_masuk[],2,FALSE),IF(LEFT(tbl_transaction[[#This Row],[Reference Number]],2)="DO",VLOOKUP(tbl_transaction[[#This Row],[Reference Number]],barang_keluar[],2,FALSE),""))</f>
        <v>46170</v>
      </c>
      <c r="C1100" t="str">
        <f t="shared" si="17"/>
        <v>Inbound</v>
      </c>
      <c r="D1100" t="str">
        <f>IF(tbl_transaction[[#This Row],[Type]]="Inbound",VLOOKUP(tbl_transaction[[#This Row],[Reference Number]],barang_masuk[],4,FALSE),IF(tbl_transaction[[#This Row],[Type]]="Outbound",VLOOKUP(tbl_transaction[[#This Row],[Reference Number]],barang_keluar[],4,FALSE),""))</f>
        <v>BAB010</v>
      </c>
      <c r="E1100" t="str">
        <f>IF(tbl_transaction[[#This Row],[Type]]="Inbound",VLOOKUP(tbl_transaction[[#This Row],[Reference Number]],barang_masuk[],5,FALSE),IF(tbl_transaction[[#This Row],[Type]]="Outbound",VLOOKUP(tbl_transaction[[#This Row],[Reference Number]],barang_keluar[],5,FALSE),""))</f>
        <v>Zwitsal Baby Care Variant 10</v>
      </c>
      <c r="F1100">
        <f>IF(tbl_transaction[[#This Row],[Type]]="Inbound",VLOOKUP(tbl_transaction[[#This Row],[Reference Number]],barang_masuk[],6,FALSE),IF(tbl_transaction[[#This Row],[Type]]="Outbound",VLOOKUP(tbl_transaction[[#This Row],[Reference Number]],barang_keluar[],6,FALSE),""))</f>
        <v>200</v>
      </c>
      <c r="G1100" t="str">
        <f>IF(tbl_transaction[[#This Row],[Type]]="Inbound",VLOOKUP(tbl_transaction[[#This Row],[Reference Number]],barang_masuk[],7,FALSE),IF(tbl_transaction[[#This Row],[Type]]="Outbound",VLOOKUP(tbl_transaction[[#This Row],[Reference Number]],barang_keluar[],7,FALSE),""))</f>
        <v>Pack</v>
      </c>
      <c r="H1100" t="str">
        <f>IF(tbl_transaction[[#This Row],[Type]]="Inbound",VLOOKUP(tbl_transaction[[#This Row],[Reference Number]],barang_masuk[],3,FALSE),IF(tbl_transaction[[#This Row],[Type]]="Outbound",VLOOKUP(tbl_transaction[[#This Row],[Reference Number]],barang_keluar[],3,FALSE),""))</f>
        <v>PT Supplier 27</v>
      </c>
      <c r="I1100" t="str">
        <f>IF(D1100='Kartu Stok'!$B$2,COUNTIF($D$3:D1100,'Kartu Stok'!$B$2),"")</f>
        <v/>
      </c>
      <c r="L1100"/>
    </row>
    <row r="1101" spans="1:12" ht="14.5" x14ac:dyDescent="0.35">
      <c r="A1101" s="2" t="s">
        <v>1578</v>
      </c>
      <c r="B1101" s="5">
        <f>IF(LEFT(tbl_transaction[[#This Row],[Reference Number]],2)="GR",VLOOKUP(tbl_transaction[[#This Row],[Reference Number]],barang_masuk[],2,FALSE),IF(LEFT(tbl_transaction[[#This Row],[Reference Number]],2)="DO",VLOOKUP(tbl_transaction[[#This Row],[Reference Number]],barang_keluar[],2,FALSE),""))</f>
        <v>46137</v>
      </c>
      <c r="C1101" t="str">
        <f t="shared" si="17"/>
        <v>Inbound</v>
      </c>
      <c r="D1101" t="str">
        <f>IF(tbl_transaction[[#This Row],[Type]]="Inbound",VLOOKUP(tbl_transaction[[#This Row],[Reference Number]],barang_masuk[],4,FALSE),IF(tbl_transaction[[#This Row],[Type]]="Outbound",VLOOKUP(tbl_transaction[[#This Row],[Reference Number]],barang_keluar[],4,FALSE),""))</f>
        <v>SNK031</v>
      </c>
      <c r="E1101" t="str">
        <f>IF(tbl_transaction[[#This Row],[Type]]="Inbound",VLOOKUP(tbl_transaction[[#This Row],[Reference Number]],barang_masuk[],5,FALSE),IF(tbl_transaction[[#This Row],[Type]]="Outbound",VLOOKUP(tbl_transaction[[#This Row],[Reference Number]],barang_keluar[],5,FALSE),""))</f>
        <v>Taro Snack Variant 31</v>
      </c>
      <c r="F1101">
        <f>IF(tbl_transaction[[#This Row],[Type]]="Inbound",VLOOKUP(tbl_transaction[[#This Row],[Reference Number]],barang_masuk[],6,FALSE),IF(tbl_transaction[[#This Row],[Type]]="Outbound",VLOOKUP(tbl_transaction[[#This Row],[Reference Number]],barang_keluar[],6,FALSE),""))</f>
        <v>120</v>
      </c>
      <c r="G1101" t="str">
        <f>IF(tbl_transaction[[#This Row],[Type]]="Inbound",VLOOKUP(tbl_transaction[[#This Row],[Reference Number]],barang_masuk[],7,FALSE),IF(tbl_transaction[[#This Row],[Type]]="Outbound",VLOOKUP(tbl_transaction[[#This Row],[Reference Number]],barang_keluar[],7,FALSE),""))</f>
        <v>Pack</v>
      </c>
      <c r="H1101" t="str">
        <f>IF(tbl_transaction[[#This Row],[Type]]="Inbound",VLOOKUP(tbl_transaction[[#This Row],[Reference Number]],barang_masuk[],3,FALSE),IF(tbl_transaction[[#This Row],[Type]]="Outbound",VLOOKUP(tbl_transaction[[#This Row],[Reference Number]],barang_keluar[],3,FALSE),""))</f>
        <v>PT Supplier 17</v>
      </c>
      <c r="I1101" t="str">
        <f>IF(D1101='Kartu Stok'!$B$2,COUNTIF($D$3:D1101,'Kartu Stok'!$B$2),"")</f>
        <v/>
      </c>
      <c r="L1101"/>
    </row>
    <row r="1102" spans="1:12" ht="14.5" x14ac:dyDescent="0.35">
      <c r="A1102" s="2" t="s">
        <v>1579</v>
      </c>
      <c r="B1102" s="5">
        <f>IF(LEFT(tbl_transaction[[#This Row],[Reference Number]],2)="GR",VLOOKUP(tbl_transaction[[#This Row],[Reference Number]],barang_masuk[],2,FALSE),IF(LEFT(tbl_transaction[[#This Row],[Reference Number]],2)="DO",VLOOKUP(tbl_transaction[[#This Row],[Reference Number]],barang_keluar[],2,FALSE),""))</f>
        <v>46094</v>
      </c>
      <c r="C1102" t="str">
        <f t="shared" si="17"/>
        <v>Inbound</v>
      </c>
      <c r="D1102" t="str">
        <f>IF(tbl_transaction[[#This Row],[Type]]="Inbound",VLOOKUP(tbl_transaction[[#This Row],[Reference Number]],barang_masuk[],4,FALSE),IF(tbl_transaction[[#This Row],[Type]]="Outbound",VLOOKUP(tbl_transaction[[#This Row],[Reference Number]],barang_keluar[],4,FALSE),""))</f>
        <v>INS013</v>
      </c>
      <c r="E1102" t="str">
        <f>IF(tbl_transaction[[#This Row],[Type]]="Inbound",VLOOKUP(tbl_transaction[[#This Row],[Reference Number]],barang_masuk[],5,FALSE),IF(tbl_transaction[[#This Row],[Type]]="Outbound",VLOOKUP(tbl_transaction[[#This Row],[Reference Number]],barang_keluar[],5,FALSE),""))</f>
        <v>Sarimi Instant Food Variant 13</v>
      </c>
      <c r="F1102">
        <f>IF(tbl_transaction[[#This Row],[Type]]="Inbound",VLOOKUP(tbl_transaction[[#This Row],[Reference Number]],barang_masuk[],6,FALSE),IF(tbl_transaction[[#This Row],[Type]]="Outbound",VLOOKUP(tbl_transaction[[#This Row],[Reference Number]],barang_keluar[],6,FALSE),""))</f>
        <v>120</v>
      </c>
      <c r="G1102" t="str">
        <f>IF(tbl_transaction[[#This Row],[Type]]="Inbound",VLOOKUP(tbl_transaction[[#This Row],[Reference Number]],barang_masuk[],7,FALSE),IF(tbl_transaction[[#This Row],[Type]]="Outbound",VLOOKUP(tbl_transaction[[#This Row],[Reference Number]],barang_keluar[],7,FALSE),""))</f>
        <v>Pack</v>
      </c>
      <c r="H1102" t="str">
        <f>IF(tbl_transaction[[#This Row],[Type]]="Inbound",VLOOKUP(tbl_transaction[[#This Row],[Reference Number]],barang_masuk[],3,FALSE),IF(tbl_transaction[[#This Row],[Type]]="Outbound",VLOOKUP(tbl_transaction[[#This Row],[Reference Number]],barang_keluar[],3,FALSE),""))</f>
        <v>PT Supplier 13</v>
      </c>
      <c r="I1102" t="str">
        <f>IF(D1102='Kartu Stok'!$B$2,COUNTIF($D$3:D1102,'Kartu Stok'!$B$2),"")</f>
        <v/>
      </c>
      <c r="L1102"/>
    </row>
    <row r="1103" spans="1:12" ht="14.5" x14ac:dyDescent="0.35">
      <c r="A1103" s="2" t="s">
        <v>1580</v>
      </c>
      <c r="B1103" s="5">
        <f>IF(LEFT(tbl_transaction[[#This Row],[Reference Number]],2)="GR",VLOOKUP(tbl_transaction[[#This Row],[Reference Number]],barang_masuk[],2,FALSE),IF(LEFT(tbl_transaction[[#This Row],[Reference Number]],2)="DO",VLOOKUP(tbl_transaction[[#This Row],[Reference Number]],barang_keluar[],2,FALSE),""))</f>
        <v>46190</v>
      </c>
      <c r="C1103" t="str">
        <f t="shared" si="17"/>
        <v>Inbound</v>
      </c>
      <c r="D1103" t="str">
        <f>IF(tbl_transaction[[#This Row],[Type]]="Inbound",VLOOKUP(tbl_transaction[[#This Row],[Reference Number]],barang_masuk[],4,FALSE),IF(tbl_transaction[[#This Row],[Type]]="Outbound",VLOOKUP(tbl_transaction[[#This Row],[Reference Number]],barang_keluar[],4,FALSE),""))</f>
        <v>HOM008</v>
      </c>
      <c r="E1103" t="str">
        <f>IF(tbl_transaction[[#This Row],[Type]]="Inbound",VLOOKUP(tbl_transaction[[#This Row],[Reference Number]],barang_masuk[],5,FALSE),IF(tbl_transaction[[#This Row],[Type]]="Outbound",VLOOKUP(tbl_transaction[[#This Row],[Reference Number]],barang_keluar[],5,FALSE),""))</f>
        <v>Rinso Home Care Variant 8</v>
      </c>
      <c r="F1103">
        <f>IF(tbl_transaction[[#This Row],[Type]]="Inbound",VLOOKUP(tbl_transaction[[#This Row],[Reference Number]],barang_masuk[],6,FALSE),IF(tbl_transaction[[#This Row],[Type]]="Outbound",VLOOKUP(tbl_transaction[[#This Row],[Reference Number]],barang_keluar[],6,FALSE),""))</f>
        <v>40</v>
      </c>
      <c r="G1103" t="str">
        <f>IF(tbl_transaction[[#This Row],[Type]]="Inbound",VLOOKUP(tbl_transaction[[#This Row],[Reference Number]],barang_masuk[],7,FALSE),IF(tbl_transaction[[#This Row],[Type]]="Outbound",VLOOKUP(tbl_transaction[[#This Row],[Reference Number]],barang_keluar[],7,FALSE),""))</f>
        <v>Pack</v>
      </c>
      <c r="H1103" t="str">
        <f>IF(tbl_transaction[[#This Row],[Type]]="Inbound",VLOOKUP(tbl_transaction[[#This Row],[Reference Number]],barang_masuk[],3,FALSE),IF(tbl_transaction[[#This Row],[Type]]="Outbound",VLOOKUP(tbl_transaction[[#This Row],[Reference Number]],barang_keluar[],3,FALSE),""))</f>
        <v>PT Supplier 19</v>
      </c>
      <c r="I1103" t="str">
        <f>IF(D1103='Kartu Stok'!$B$2,COUNTIF($D$3:D1103,'Kartu Stok'!$B$2),"")</f>
        <v/>
      </c>
      <c r="L1103"/>
    </row>
    <row r="1104" spans="1:12" ht="14.5" x14ac:dyDescent="0.35">
      <c r="A1104" s="2" t="s">
        <v>1581</v>
      </c>
      <c r="B1104" s="5">
        <f>IF(LEFT(tbl_transaction[[#This Row],[Reference Number]],2)="GR",VLOOKUP(tbl_transaction[[#This Row],[Reference Number]],barang_masuk[],2,FALSE),IF(LEFT(tbl_transaction[[#This Row],[Reference Number]],2)="DO",VLOOKUP(tbl_transaction[[#This Row],[Reference Number]],barang_keluar[],2,FALSE),""))</f>
        <v>46140</v>
      </c>
      <c r="C1104" t="str">
        <f t="shared" si="17"/>
        <v>Inbound</v>
      </c>
      <c r="D1104" t="str">
        <f>IF(tbl_transaction[[#This Row],[Type]]="Inbound",VLOOKUP(tbl_transaction[[#This Row],[Reference Number]],barang_masuk[],4,FALSE),IF(tbl_transaction[[#This Row],[Type]]="Outbound",VLOOKUP(tbl_transaction[[#This Row],[Reference Number]],barang_keluar[],4,FALSE),""))</f>
        <v>INS005</v>
      </c>
      <c r="E1104" t="str">
        <f>IF(tbl_transaction[[#This Row],[Type]]="Inbound",VLOOKUP(tbl_transaction[[#This Row],[Reference Number]],barang_masuk[],5,FALSE),IF(tbl_transaction[[#This Row],[Type]]="Outbound",VLOOKUP(tbl_transaction[[#This Row],[Reference Number]],barang_keluar[],5,FALSE),""))</f>
        <v>Sarimi Instant Food Variant 5</v>
      </c>
      <c r="F1104">
        <f>IF(tbl_transaction[[#This Row],[Type]]="Inbound",VLOOKUP(tbl_transaction[[#This Row],[Reference Number]],barang_masuk[],6,FALSE),IF(tbl_transaction[[#This Row],[Type]]="Outbound",VLOOKUP(tbl_transaction[[#This Row],[Reference Number]],barang_keluar[],6,FALSE),""))</f>
        <v>100</v>
      </c>
      <c r="G1104" t="str">
        <f>IF(tbl_transaction[[#This Row],[Type]]="Inbound",VLOOKUP(tbl_transaction[[#This Row],[Reference Number]],barang_masuk[],7,FALSE),IF(tbl_transaction[[#This Row],[Type]]="Outbound",VLOOKUP(tbl_transaction[[#This Row],[Reference Number]],barang_keluar[],7,FALSE),""))</f>
        <v>Pack</v>
      </c>
      <c r="H1104" t="str">
        <f>IF(tbl_transaction[[#This Row],[Type]]="Inbound",VLOOKUP(tbl_transaction[[#This Row],[Reference Number]],barang_masuk[],3,FALSE),IF(tbl_transaction[[#This Row],[Type]]="Outbound",VLOOKUP(tbl_transaction[[#This Row],[Reference Number]],barang_keluar[],3,FALSE),""))</f>
        <v>PT Supplier 26</v>
      </c>
      <c r="I1104" t="str">
        <f>IF(D1104='Kartu Stok'!$B$2,COUNTIF($D$3:D1104,'Kartu Stok'!$B$2),"")</f>
        <v/>
      </c>
      <c r="L1104"/>
    </row>
    <row r="1105" spans="1:12" ht="14.5" x14ac:dyDescent="0.35">
      <c r="A1105" s="2" t="s">
        <v>1582</v>
      </c>
      <c r="B1105" s="5">
        <f>IF(LEFT(tbl_transaction[[#This Row],[Reference Number]],2)="GR",VLOOKUP(tbl_transaction[[#This Row],[Reference Number]],barang_masuk[],2,FALSE),IF(LEFT(tbl_transaction[[#This Row],[Reference Number]],2)="DO",VLOOKUP(tbl_transaction[[#This Row],[Reference Number]],barang_keluar[],2,FALSE),""))</f>
        <v>46137</v>
      </c>
      <c r="C1105" t="str">
        <f t="shared" si="17"/>
        <v>Inbound</v>
      </c>
      <c r="D1105" t="str">
        <f>IF(tbl_transaction[[#This Row],[Type]]="Inbound",VLOOKUP(tbl_transaction[[#This Row],[Reference Number]],barang_masuk[],4,FALSE),IF(tbl_transaction[[#This Row],[Type]]="Outbound",VLOOKUP(tbl_transaction[[#This Row],[Reference Number]],barang_keluar[],4,FALSE),""))</f>
        <v>INS013</v>
      </c>
      <c r="E1105" t="str">
        <f>IF(tbl_transaction[[#This Row],[Type]]="Inbound",VLOOKUP(tbl_transaction[[#This Row],[Reference Number]],barang_masuk[],5,FALSE),IF(tbl_transaction[[#This Row],[Type]]="Outbound",VLOOKUP(tbl_transaction[[#This Row],[Reference Number]],barang_keluar[],5,FALSE),""))</f>
        <v>Sarimi Instant Food Variant 13</v>
      </c>
      <c r="F1105">
        <f>IF(tbl_transaction[[#This Row],[Type]]="Inbound",VLOOKUP(tbl_transaction[[#This Row],[Reference Number]],barang_masuk[],6,FALSE),IF(tbl_transaction[[#This Row],[Type]]="Outbound",VLOOKUP(tbl_transaction[[#This Row],[Reference Number]],barang_keluar[],6,FALSE),""))</f>
        <v>40</v>
      </c>
      <c r="G1105" t="str">
        <f>IF(tbl_transaction[[#This Row],[Type]]="Inbound",VLOOKUP(tbl_transaction[[#This Row],[Reference Number]],barang_masuk[],7,FALSE),IF(tbl_transaction[[#This Row],[Type]]="Outbound",VLOOKUP(tbl_transaction[[#This Row],[Reference Number]],barang_keluar[],7,FALSE),""))</f>
        <v>Pack</v>
      </c>
      <c r="H1105" t="str">
        <f>IF(tbl_transaction[[#This Row],[Type]]="Inbound",VLOOKUP(tbl_transaction[[#This Row],[Reference Number]],barang_masuk[],3,FALSE),IF(tbl_transaction[[#This Row],[Type]]="Outbound",VLOOKUP(tbl_transaction[[#This Row],[Reference Number]],barang_keluar[],3,FALSE),""))</f>
        <v>PT Supplier 13</v>
      </c>
      <c r="I1105" t="str">
        <f>IF(D1105='Kartu Stok'!$B$2,COUNTIF($D$3:D1105,'Kartu Stok'!$B$2),"")</f>
        <v/>
      </c>
      <c r="L1105"/>
    </row>
    <row r="1106" spans="1:12" ht="14.5" x14ac:dyDescent="0.35">
      <c r="A1106" s="2" t="s">
        <v>1583</v>
      </c>
      <c r="B1106" s="5">
        <f>IF(LEFT(tbl_transaction[[#This Row],[Reference Number]],2)="GR",VLOOKUP(tbl_transaction[[#This Row],[Reference Number]],barang_masuk[],2,FALSE),IF(LEFT(tbl_transaction[[#This Row],[Reference Number]],2)="DO",VLOOKUP(tbl_transaction[[#This Row],[Reference Number]],barang_keluar[],2,FALSE),""))</f>
        <v>46152</v>
      </c>
      <c r="C1106" t="str">
        <f t="shared" si="17"/>
        <v>Inbound</v>
      </c>
      <c r="D1106" t="str">
        <f>IF(tbl_transaction[[#This Row],[Type]]="Inbound",VLOOKUP(tbl_transaction[[#This Row],[Reference Number]],barang_masuk[],4,FALSE),IF(tbl_transaction[[#This Row],[Type]]="Outbound",VLOOKUP(tbl_transaction[[#This Row],[Reference Number]],barang_keluar[],4,FALSE),""))</f>
        <v>BEV016</v>
      </c>
      <c r="E1106" t="str">
        <f>IF(tbl_transaction[[#This Row],[Type]]="Inbound",VLOOKUP(tbl_transaction[[#This Row],[Reference Number]],barang_masuk[],5,FALSE),IF(tbl_transaction[[#This Row],[Type]]="Outbound",VLOOKUP(tbl_transaction[[#This Row],[Reference Number]],barang_keluar[],5,FALSE),""))</f>
        <v>Sosro Beverage Variant 16</v>
      </c>
      <c r="F1106">
        <f>IF(tbl_transaction[[#This Row],[Type]]="Inbound",VLOOKUP(tbl_transaction[[#This Row],[Reference Number]],barang_masuk[],6,FALSE),IF(tbl_transaction[[#This Row],[Type]]="Outbound",VLOOKUP(tbl_transaction[[#This Row],[Reference Number]],barang_keluar[],6,FALSE),""))</f>
        <v>40</v>
      </c>
      <c r="G1106" t="str">
        <f>IF(tbl_transaction[[#This Row],[Type]]="Inbound",VLOOKUP(tbl_transaction[[#This Row],[Reference Number]],barang_masuk[],7,FALSE),IF(tbl_transaction[[#This Row],[Type]]="Outbound",VLOOKUP(tbl_transaction[[#This Row],[Reference Number]],barang_keluar[],7,FALSE),""))</f>
        <v>Bottle</v>
      </c>
      <c r="H1106" t="str">
        <f>IF(tbl_transaction[[#This Row],[Type]]="Inbound",VLOOKUP(tbl_transaction[[#This Row],[Reference Number]],barang_masuk[],3,FALSE),IF(tbl_transaction[[#This Row],[Type]]="Outbound",VLOOKUP(tbl_transaction[[#This Row],[Reference Number]],barang_keluar[],3,FALSE),""))</f>
        <v>PT Supplier 34</v>
      </c>
      <c r="I1106" t="str">
        <f>IF(D1106='Kartu Stok'!$B$2,COUNTIF($D$3:D1106,'Kartu Stok'!$B$2),"")</f>
        <v/>
      </c>
      <c r="L1106"/>
    </row>
    <row r="1107" spans="1:12" ht="14.5" x14ac:dyDescent="0.35">
      <c r="A1107" s="2" t="s">
        <v>1584</v>
      </c>
      <c r="B1107" s="5">
        <f>IF(LEFT(tbl_transaction[[#This Row],[Reference Number]],2)="GR",VLOOKUP(tbl_transaction[[#This Row],[Reference Number]],barang_masuk[],2,FALSE),IF(LEFT(tbl_transaction[[#This Row],[Reference Number]],2)="DO",VLOOKUP(tbl_transaction[[#This Row],[Reference Number]],barang_keluar[],2,FALSE),""))</f>
        <v>46064</v>
      </c>
      <c r="C1107" t="str">
        <f t="shared" si="17"/>
        <v>Inbound</v>
      </c>
      <c r="D1107" t="str">
        <f>IF(tbl_transaction[[#This Row],[Type]]="Inbound",VLOOKUP(tbl_transaction[[#This Row],[Reference Number]],barang_masuk[],4,FALSE),IF(tbl_transaction[[#This Row],[Type]]="Outbound",VLOOKUP(tbl_transaction[[#This Row],[Reference Number]],barang_keluar[],4,FALSE),""))</f>
        <v>INS018</v>
      </c>
      <c r="E1107" t="str">
        <f>IF(tbl_transaction[[#This Row],[Type]]="Inbound",VLOOKUP(tbl_transaction[[#This Row],[Reference Number]],barang_masuk[],5,FALSE),IF(tbl_transaction[[#This Row],[Type]]="Outbound",VLOOKUP(tbl_transaction[[#This Row],[Reference Number]],barang_keluar[],5,FALSE),""))</f>
        <v>Indomie Instant Food Variant 18</v>
      </c>
      <c r="F1107">
        <f>IF(tbl_transaction[[#This Row],[Type]]="Inbound",VLOOKUP(tbl_transaction[[#This Row],[Reference Number]],barang_masuk[],6,FALSE),IF(tbl_transaction[[#This Row],[Type]]="Outbound",VLOOKUP(tbl_transaction[[#This Row],[Reference Number]],barang_keluar[],6,FALSE),""))</f>
        <v>120</v>
      </c>
      <c r="G1107" t="str">
        <f>IF(tbl_transaction[[#This Row],[Type]]="Inbound",VLOOKUP(tbl_transaction[[#This Row],[Reference Number]],barang_masuk[],7,FALSE),IF(tbl_transaction[[#This Row],[Type]]="Outbound",VLOOKUP(tbl_transaction[[#This Row],[Reference Number]],barang_keluar[],7,FALSE),""))</f>
        <v>Pack</v>
      </c>
      <c r="H1107" t="str">
        <f>IF(tbl_transaction[[#This Row],[Type]]="Inbound",VLOOKUP(tbl_transaction[[#This Row],[Reference Number]],barang_masuk[],3,FALSE),IF(tbl_transaction[[#This Row],[Type]]="Outbound",VLOOKUP(tbl_transaction[[#This Row],[Reference Number]],barang_keluar[],3,FALSE),""))</f>
        <v>PT Supplier 03</v>
      </c>
      <c r="I1107" t="str">
        <f>IF(D1107='Kartu Stok'!$B$2,COUNTIF($D$3:D1107,'Kartu Stok'!$B$2),"")</f>
        <v/>
      </c>
      <c r="L1107"/>
    </row>
    <row r="1108" spans="1:12" ht="14.5" x14ac:dyDescent="0.35">
      <c r="A1108" s="2" t="s">
        <v>1585</v>
      </c>
      <c r="B1108" s="5">
        <f>IF(LEFT(tbl_transaction[[#This Row],[Reference Number]],2)="GR",VLOOKUP(tbl_transaction[[#This Row],[Reference Number]],barang_masuk[],2,FALSE),IF(LEFT(tbl_transaction[[#This Row],[Reference Number]],2)="DO",VLOOKUP(tbl_transaction[[#This Row],[Reference Number]],barang_keluar[],2,FALSE),""))</f>
        <v>46153</v>
      </c>
      <c r="C1108" t="str">
        <f t="shared" si="17"/>
        <v>Inbound</v>
      </c>
      <c r="D1108" t="str">
        <f>IF(tbl_transaction[[#This Row],[Type]]="Inbound",VLOOKUP(tbl_transaction[[#This Row],[Reference Number]],barang_masuk[],4,FALSE),IF(tbl_transaction[[#This Row],[Type]]="Outbound",VLOOKUP(tbl_transaction[[#This Row],[Reference Number]],barang_keluar[],4,FALSE),""))</f>
        <v>DAR004</v>
      </c>
      <c r="E1108" t="str">
        <f>IF(tbl_transaction[[#This Row],[Type]]="Inbound",VLOOKUP(tbl_transaction[[#This Row],[Reference Number]],barang_masuk[],5,FALSE),IF(tbl_transaction[[#This Row],[Type]]="Outbound",VLOOKUP(tbl_transaction[[#This Row],[Reference Number]],barang_keluar[],5,FALSE),""))</f>
        <v>Ultra Milk Dairy Variant 4</v>
      </c>
      <c r="F1108">
        <f>IF(tbl_transaction[[#This Row],[Type]]="Inbound",VLOOKUP(tbl_transaction[[#This Row],[Reference Number]],barang_masuk[],6,FALSE),IF(tbl_transaction[[#This Row],[Type]]="Outbound",VLOOKUP(tbl_transaction[[#This Row],[Reference Number]],barang_keluar[],6,FALSE),""))</f>
        <v>40</v>
      </c>
      <c r="G1108" t="str">
        <f>IF(tbl_transaction[[#This Row],[Type]]="Inbound",VLOOKUP(tbl_transaction[[#This Row],[Reference Number]],barang_masuk[],7,FALSE),IF(tbl_transaction[[#This Row],[Type]]="Outbound",VLOOKUP(tbl_transaction[[#This Row],[Reference Number]],barang_keluar[],7,FALSE),""))</f>
        <v>Box</v>
      </c>
      <c r="H1108" t="str">
        <f>IF(tbl_transaction[[#This Row],[Type]]="Inbound",VLOOKUP(tbl_transaction[[#This Row],[Reference Number]],barang_masuk[],3,FALSE),IF(tbl_transaction[[#This Row],[Type]]="Outbound",VLOOKUP(tbl_transaction[[#This Row],[Reference Number]],barang_keluar[],3,FALSE),""))</f>
        <v>PT Supplier 32</v>
      </c>
      <c r="I1108" t="str">
        <f>IF(D1108='Kartu Stok'!$B$2,COUNTIF($D$3:D1108,'Kartu Stok'!$B$2),"")</f>
        <v/>
      </c>
      <c r="L1108"/>
    </row>
    <row r="1109" spans="1:12" ht="14.5" x14ac:dyDescent="0.35">
      <c r="A1109" s="2" t="s">
        <v>1586</v>
      </c>
      <c r="B1109" s="5">
        <f>IF(LEFT(tbl_transaction[[#This Row],[Reference Number]],2)="GR",VLOOKUP(tbl_transaction[[#This Row],[Reference Number]],barang_masuk[],2,FALSE),IF(LEFT(tbl_transaction[[#This Row],[Reference Number]],2)="DO",VLOOKUP(tbl_transaction[[#This Row],[Reference Number]],barang_keluar[],2,FALSE),""))</f>
        <v>46118</v>
      </c>
      <c r="C1109" t="str">
        <f t="shared" si="17"/>
        <v>Inbound</v>
      </c>
      <c r="D1109" t="str">
        <f>IF(tbl_transaction[[#This Row],[Type]]="Inbound",VLOOKUP(tbl_transaction[[#This Row],[Reference Number]],barang_masuk[],4,FALSE),IF(tbl_transaction[[#This Row],[Type]]="Outbound",VLOOKUP(tbl_transaction[[#This Row],[Reference Number]],barang_keluar[],4,FALSE),""))</f>
        <v>PER011</v>
      </c>
      <c r="E1109" t="str">
        <f>IF(tbl_transaction[[#This Row],[Type]]="Inbound",VLOOKUP(tbl_transaction[[#This Row],[Reference Number]],barang_masuk[],5,FALSE),IF(tbl_transaction[[#This Row],[Type]]="Outbound",VLOOKUP(tbl_transaction[[#This Row],[Reference Number]],barang_keluar[],5,FALSE),""))</f>
        <v>Pepsodent Personal Care Variant 11</v>
      </c>
      <c r="F1109">
        <f>IF(tbl_transaction[[#This Row],[Type]]="Inbound",VLOOKUP(tbl_transaction[[#This Row],[Reference Number]],barang_masuk[],6,FALSE),IF(tbl_transaction[[#This Row],[Type]]="Outbound",VLOOKUP(tbl_transaction[[#This Row],[Reference Number]],barang_keluar[],6,FALSE),""))</f>
        <v>200</v>
      </c>
      <c r="G1109" t="str">
        <f>IF(tbl_transaction[[#This Row],[Type]]="Inbound",VLOOKUP(tbl_transaction[[#This Row],[Reference Number]],barang_masuk[],7,FALSE),IF(tbl_transaction[[#This Row],[Type]]="Outbound",VLOOKUP(tbl_transaction[[#This Row],[Reference Number]],barang_keluar[],7,FALSE),""))</f>
        <v>Bottle</v>
      </c>
      <c r="H1109" t="str">
        <f>IF(tbl_transaction[[#This Row],[Type]]="Inbound",VLOOKUP(tbl_transaction[[#This Row],[Reference Number]],barang_masuk[],3,FALSE),IF(tbl_transaction[[#This Row],[Type]]="Outbound",VLOOKUP(tbl_transaction[[#This Row],[Reference Number]],barang_keluar[],3,FALSE),""))</f>
        <v>PT Supplier 15</v>
      </c>
      <c r="I1109" t="str">
        <f>IF(D1109='Kartu Stok'!$B$2,COUNTIF($D$3:D1109,'Kartu Stok'!$B$2),"")</f>
        <v/>
      </c>
      <c r="L1109"/>
    </row>
    <row r="1110" spans="1:12" ht="14.5" x14ac:dyDescent="0.35">
      <c r="A1110" s="2" t="s">
        <v>1587</v>
      </c>
      <c r="B1110" s="5">
        <f>IF(LEFT(tbl_transaction[[#This Row],[Reference Number]],2)="GR",VLOOKUP(tbl_transaction[[#This Row],[Reference Number]],barang_masuk[],2,FALSE),IF(LEFT(tbl_transaction[[#This Row],[Reference Number]],2)="DO",VLOOKUP(tbl_transaction[[#This Row],[Reference Number]],barang_keluar[],2,FALSE),""))</f>
        <v>46116</v>
      </c>
      <c r="C1110" t="str">
        <f t="shared" si="17"/>
        <v>Inbound</v>
      </c>
      <c r="D1110" t="str">
        <f>IF(tbl_transaction[[#This Row],[Type]]="Inbound",VLOOKUP(tbl_transaction[[#This Row],[Reference Number]],barang_masuk[],4,FALSE),IF(tbl_transaction[[#This Row],[Type]]="Outbound",VLOOKUP(tbl_transaction[[#This Row],[Reference Number]],barang_keluar[],4,FALSE),""))</f>
        <v>SNK017</v>
      </c>
      <c r="E1110" t="str">
        <f>IF(tbl_transaction[[#This Row],[Type]]="Inbound",VLOOKUP(tbl_transaction[[#This Row],[Reference Number]],barang_masuk[],5,FALSE),IF(tbl_transaction[[#This Row],[Type]]="Outbound",VLOOKUP(tbl_transaction[[#This Row],[Reference Number]],barang_keluar[],5,FALSE),""))</f>
        <v>Qtela Snack Variant 17</v>
      </c>
      <c r="F1110">
        <f>IF(tbl_transaction[[#This Row],[Type]]="Inbound",VLOOKUP(tbl_transaction[[#This Row],[Reference Number]],barang_masuk[],6,FALSE),IF(tbl_transaction[[#This Row],[Type]]="Outbound",VLOOKUP(tbl_transaction[[#This Row],[Reference Number]],barang_keluar[],6,FALSE),""))</f>
        <v>60</v>
      </c>
      <c r="G1110" t="str">
        <f>IF(tbl_transaction[[#This Row],[Type]]="Inbound",VLOOKUP(tbl_transaction[[#This Row],[Reference Number]],barang_masuk[],7,FALSE),IF(tbl_transaction[[#This Row],[Type]]="Outbound",VLOOKUP(tbl_transaction[[#This Row],[Reference Number]],barang_keluar[],7,FALSE),""))</f>
        <v>Pack</v>
      </c>
      <c r="H1110" t="str">
        <f>IF(tbl_transaction[[#This Row],[Type]]="Inbound",VLOOKUP(tbl_transaction[[#This Row],[Reference Number]],barang_masuk[],3,FALSE),IF(tbl_transaction[[#This Row],[Type]]="Outbound",VLOOKUP(tbl_transaction[[#This Row],[Reference Number]],barang_keluar[],3,FALSE),""))</f>
        <v>PT Supplier 07</v>
      </c>
      <c r="I1110" t="str">
        <f>IF(D1110='Kartu Stok'!$B$2,COUNTIF($D$3:D1110,'Kartu Stok'!$B$2),"")</f>
        <v/>
      </c>
      <c r="L1110"/>
    </row>
    <row r="1111" spans="1:12" ht="14.5" x14ac:dyDescent="0.35">
      <c r="A1111" s="2" t="s">
        <v>1588</v>
      </c>
      <c r="B1111" s="5">
        <f>IF(LEFT(tbl_transaction[[#This Row],[Reference Number]],2)="GR",VLOOKUP(tbl_transaction[[#This Row],[Reference Number]],barang_masuk[],2,FALSE),IF(LEFT(tbl_transaction[[#This Row],[Reference Number]],2)="DO",VLOOKUP(tbl_transaction[[#This Row],[Reference Number]],barang_keluar[],2,FALSE),""))</f>
        <v>46180</v>
      </c>
      <c r="C1111" t="str">
        <f t="shared" si="17"/>
        <v>Inbound</v>
      </c>
      <c r="D1111" t="str">
        <f>IF(tbl_transaction[[#This Row],[Type]]="Inbound",VLOOKUP(tbl_transaction[[#This Row],[Reference Number]],barang_masuk[],4,FALSE),IF(tbl_transaction[[#This Row],[Type]]="Outbound",VLOOKUP(tbl_transaction[[#This Row],[Reference Number]],barang_keluar[],4,FALSE),""))</f>
        <v>SNK008</v>
      </c>
      <c r="E1111" t="str">
        <f>IF(tbl_transaction[[#This Row],[Type]]="Inbound",VLOOKUP(tbl_transaction[[#This Row],[Reference Number]],barang_masuk[],5,FALSE),IF(tbl_transaction[[#This Row],[Type]]="Outbound",VLOOKUP(tbl_transaction[[#This Row],[Reference Number]],barang_keluar[],5,FALSE),""))</f>
        <v>Chitato Snack Variant 8</v>
      </c>
      <c r="F1111">
        <f>IF(tbl_transaction[[#This Row],[Type]]="Inbound",VLOOKUP(tbl_transaction[[#This Row],[Reference Number]],barang_masuk[],6,FALSE),IF(tbl_transaction[[#This Row],[Type]]="Outbound",VLOOKUP(tbl_transaction[[#This Row],[Reference Number]],barang_keluar[],6,FALSE),""))</f>
        <v>120</v>
      </c>
      <c r="G1111" t="str">
        <f>IF(tbl_transaction[[#This Row],[Type]]="Inbound",VLOOKUP(tbl_transaction[[#This Row],[Reference Number]],barang_masuk[],7,FALSE),IF(tbl_transaction[[#This Row],[Type]]="Outbound",VLOOKUP(tbl_transaction[[#This Row],[Reference Number]],barang_keluar[],7,FALSE),""))</f>
        <v>Pack</v>
      </c>
      <c r="H1111" t="str">
        <f>IF(tbl_transaction[[#This Row],[Type]]="Inbound",VLOOKUP(tbl_transaction[[#This Row],[Reference Number]],barang_masuk[],3,FALSE),IF(tbl_transaction[[#This Row],[Type]]="Outbound",VLOOKUP(tbl_transaction[[#This Row],[Reference Number]],barang_keluar[],3,FALSE),""))</f>
        <v>PT Supplier 07</v>
      </c>
      <c r="I1111" t="str">
        <f>IF(D1111='Kartu Stok'!$B$2,COUNTIF($D$3:D1111,'Kartu Stok'!$B$2),"")</f>
        <v/>
      </c>
      <c r="L1111"/>
    </row>
    <row r="1112" spans="1:12" ht="14.5" x14ac:dyDescent="0.35">
      <c r="A1112" s="2" t="s">
        <v>1589</v>
      </c>
      <c r="B1112" s="5">
        <f>IF(LEFT(tbl_transaction[[#This Row],[Reference Number]],2)="GR",VLOOKUP(tbl_transaction[[#This Row],[Reference Number]],barang_masuk[],2,FALSE),IF(LEFT(tbl_transaction[[#This Row],[Reference Number]],2)="DO",VLOOKUP(tbl_transaction[[#This Row],[Reference Number]],barang_keluar[],2,FALSE),""))</f>
        <v>46139</v>
      </c>
      <c r="C1112" t="str">
        <f t="shared" si="17"/>
        <v>Inbound</v>
      </c>
      <c r="D1112" t="str">
        <f>IF(tbl_transaction[[#This Row],[Type]]="Inbound",VLOOKUP(tbl_transaction[[#This Row],[Reference Number]],barang_masuk[],4,FALSE),IF(tbl_transaction[[#This Row],[Type]]="Outbound",VLOOKUP(tbl_transaction[[#This Row],[Reference Number]],barang_keluar[],4,FALSE),""))</f>
        <v>SNK032</v>
      </c>
      <c r="E1112" t="str">
        <f>IF(tbl_transaction[[#This Row],[Type]]="Inbound",VLOOKUP(tbl_transaction[[#This Row],[Reference Number]],barang_masuk[],5,FALSE),IF(tbl_transaction[[#This Row],[Type]]="Outbound",VLOOKUP(tbl_transaction[[#This Row],[Reference Number]],barang_keluar[],5,FALSE),""))</f>
        <v>Qtela Snack Variant 32</v>
      </c>
      <c r="F1112">
        <f>IF(tbl_transaction[[#This Row],[Type]]="Inbound",VLOOKUP(tbl_transaction[[#This Row],[Reference Number]],barang_masuk[],6,FALSE),IF(tbl_transaction[[#This Row],[Type]]="Outbound",VLOOKUP(tbl_transaction[[#This Row],[Reference Number]],barang_keluar[],6,FALSE),""))</f>
        <v>120</v>
      </c>
      <c r="G1112" t="str">
        <f>IF(tbl_transaction[[#This Row],[Type]]="Inbound",VLOOKUP(tbl_transaction[[#This Row],[Reference Number]],barang_masuk[],7,FALSE),IF(tbl_transaction[[#This Row],[Type]]="Outbound",VLOOKUP(tbl_transaction[[#This Row],[Reference Number]],barang_keluar[],7,FALSE),""))</f>
        <v>Pack</v>
      </c>
      <c r="H1112" t="str">
        <f>IF(tbl_transaction[[#This Row],[Type]]="Inbound",VLOOKUP(tbl_transaction[[#This Row],[Reference Number]],barang_masuk[],3,FALSE),IF(tbl_transaction[[#This Row],[Type]]="Outbound",VLOOKUP(tbl_transaction[[#This Row],[Reference Number]],barang_keluar[],3,FALSE),""))</f>
        <v>PT Supplier 32</v>
      </c>
      <c r="I1112" t="str">
        <f>IF(D1112='Kartu Stok'!$B$2,COUNTIF($D$3:D1112,'Kartu Stok'!$B$2),"")</f>
        <v/>
      </c>
      <c r="L1112"/>
    </row>
    <row r="1113" spans="1:12" ht="14.5" x14ac:dyDescent="0.35">
      <c r="A1113" s="2" t="s">
        <v>1590</v>
      </c>
      <c r="B1113" s="5">
        <f>IF(LEFT(tbl_transaction[[#This Row],[Reference Number]],2)="GR",VLOOKUP(tbl_transaction[[#This Row],[Reference Number]],barang_masuk[],2,FALSE),IF(LEFT(tbl_transaction[[#This Row],[Reference Number]],2)="DO",VLOOKUP(tbl_transaction[[#This Row],[Reference Number]],barang_keluar[],2,FALSE),""))</f>
        <v>46040</v>
      </c>
      <c r="C1113" t="str">
        <f t="shared" si="17"/>
        <v>Inbound</v>
      </c>
      <c r="D1113" t="str">
        <f>IF(tbl_transaction[[#This Row],[Type]]="Inbound",VLOOKUP(tbl_transaction[[#This Row],[Reference Number]],barang_masuk[],4,FALSE),IF(tbl_transaction[[#This Row],[Type]]="Outbound",VLOOKUP(tbl_transaction[[#This Row],[Reference Number]],barang_keluar[],4,FALSE),""))</f>
        <v>BEV032</v>
      </c>
      <c r="E1113" t="str">
        <f>IF(tbl_transaction[[#This Row],[Type]]="Inbound",VLOOKUP(tbl_transaction[[#This Row],[Reference Number]],barang_masuk[],5,FALSE),IF(tbl_transaction[[#This Row],[Type]]="Outbound",VLOOKUP(tbl_transaction[[#This Row],[Reference Number]],barang_keluar[],5,FALSE),""))</f>
        <v>Aqua Beverage Variant 32</v>
      </c>
      <c r="F1113">
        <f>IF(tbl_transaction[[#This Row],[Type]]="Inbound",VLOOKUP(tbl_transaction[[#This Row],[Reference Number]],barang_masuk[],6,FALSE),IF(tbl_transaction[[#This Row],[Type]]="Outbound",VLOOKUP(tbl_transaction[[#This Row],[Reference Number]],barang_keluar[],6,FALSE),""))</f>
        <v>100</v>
      </c>
      <c r="G1113" t="str">
        <f>IF(tbl_transaction[[#This Row],[Type]]="Inbound",VLOOKUP(tbl_transaction[[#This Row],[Reference Number]],barang_masuk[],7,FALSE),IF(tbl_transaction[[#This Row],[Type]]="Outbound",VLOOKUP(tbl_transaction[[#This Row],[Reference Number]],barang_keluar[],7,FALSE),""))</f>
        <v>Bottle</v>
      </c>
      <c r="H1113" t="str">
        <f>IF(tbl_transaction[[#This Row],[Type]]="Inbound",VLOOKUP(tbl_transaction[[#This Row],[Reference Number]],barang_masuk[],3,FALSE),IF(tbl_transaction[[#This Row],[Type]]="Outbound",VLOOKUP(tbl_transaction[[#This Row],[Reference Number]],barang_keluar[],3,FALSE),""))</f>
        <v>PT Supplier 17</v>
      </c>
      <c r="I1113" t="str">
        <f>IF(D1113='Kartu Stok'!$B$2,COUNTIF($D$3:D1113,'Kartu Stok'!$B$2),"")</f>
        <v/>
      </c>
      <c r="L1113"/>
    </row>
    <row r="1114" spans="1:12" ht="14.5" x14ac:dyDescent="0.35">
      <c r="A1114" s="2" t="s">
        <v>1591</v>
      </c>
      <c r="B1114" s="5">
        <f>IF(LEFT(tbl_transaction[[#This Row],[Reference Number]],2)="GR",VLOOKUP(tbl_transaction[[#This Row],[Reference Number]],barang_masuk[],2,FALSE),IF(LEFT(tbl_transaction[[#This Row],[Reference Number]],2)="DO",VLOOKUP(tbl_transaction[[#This Row],[Reference Number]],barang_keluar[],2,FALSE),""))</f>
        <v>46163</v>
      </c>
      <c r="C1114" t="str">
        <f t="shared" si="17"/>
        <v>Inbound</v>
      </c>
      <c r="D1114" t="str">
        <f>IF(tbl_transaction[[#This Row],[Type]]="Inbound",VLOOKUP(tbl_transaction[[#This Row],[Reference Number]],barang_masuk[],4,FALSE),IF(tbl_transaction[[#This Row],[Type]]="Outbound",VLOOKUP(tbl_transaction[[#This Row],[Reference Number]],barang_keluar[],4,FALSE),""))</f>
        <v>BAB018</v>
      </c>
      <c r="E1114" t="str">
        <f>IF(tbl_transaction[[#This Row],[Type]]="Inbound",VLOOKUP(tbl_transaction[[#This Row],[Reference Number]],barang_masuk[],5,FALSE),IF(tbl_transaction[[#This Row],[Type]]="Outbound",VLOOKUP(tbl_transaction[[#This Row],[Reference Number]],barang_keluar[],5,FALSE),""))</f>
        <v>MamyPoko Baby Care Variant 18</v>
      </c>
      <c r="F1114">
        <f>IF(tbl_transaction[[#This Row],[Type]]="Inbound",VLOOKUP(tbl_transaction[[#This Row],[Reference Number]],barang_masuk[],6,FALSE),IF(tbl_transaction[[#This Row],[Type]]="Outbound",VLOOKUP(tbl_transaction[[#This Row],[Reference Number]],barang_keluar[],6,FALSE),""))</f>
        <v>150</v>
      </c>
      <c r="G1114" t="str">
        <f>IF(tbl_transaction[[#This Row],[Type]]="Inbound",VLOOKUP(tbl_transaction[[#This Row],[Reference Number]],barang_masuk[],7,FALSE),IF(tbl_transaction[[#This Row],[Type]]="Outbound",VLOOKUP(tbl_transaction[[#This Row],[Reference Number]],barang_keluar[],7,FALSE),""))</f>
        <v>Pack</v>
      </c>
      <c r="H1114" t="str">
        <f>IF(tbl_transaction[[#This Row],[Type]]="Inbound",VLOOKUP(tbl_transaction[[#This Row],[Reference Number]],barang_masuk[],3,FALSE),IF(tbl_transaction[[#This Row],[Type]]="Outbound",VLOOKUP(tbl_transaction[[#This Row],[Reference Number]],barang_keluar[],3,FALSE),""))</f>
        <v>PT Supplier 34</v>
      </c>
      <c r="I1114">
        <f>IF(D1114='Kartu Stok'!$B$2,COUNTIF($D$3:D1114,'Kartu Stok'!$B$2),"")</f>
        <v>8</v>
      </c>
      <c r="L1114"/>
    </row>
    <row r="1115" spans="1:12" ht="14.5" x14ac:dyDescent="0.35">
      <c r="A1115" s="2" t="s">
        <v>1592</v>
      </c>
      <c r="B1115" s="5">
        <f>IF(LEFT(tbl_transaction[[#This Row],[Reference Number]],2)="GR",VLOOKUP(tbl_transaction[[#This Row],[Reference Number]],barang_masuk[],2,FALSE),IF(LEFT(tbl_transaction[[#This Row],[Reference Number]],2)="DO",VLOOKUP(tbl_transaction[[#This Row],[Reference Number]],barang_keluar[],2,FALSE),""))</f>
        <v>46039</v>
      </c>
      <c r="C1115" t="str">
        <f t="shared" si="17"/>
        <v>Inbound</v>
      </c>
      <c r="D1115" t="str">
        <f>IF(tbl_transaction[[#This Row],[Type]]="Inbound",VLOOKUP(tbl_transaction[[#This Row],[Reference Number]],barang_masuk[],4,FALSE),IF(tbl_transaction[[#This Row],[Type]]="Outbound",VLOOKUP(tbl_transaction[[#This Row],[Reference Number]],barang_keluar[],4,FALSE),""))</f>
        <v>BAB012</v>
      </c>
      <c r="E1115" t="str">
        <f>IF(tbl_transaction[[#This Row],[Type]]="Inbound",VLOOKUP(tbl_transaction[[#This Row],[Reference Number]],barang_masuk[],5,FALSE),IF(tbl_transaction[[#This Row],[Type]]="Outbound",VLOOKUP(tbl_transaction[[#This Row],[Reference Number]],barang_keluar[],5,FALSE),""))</f>
        <v>MamyPoko Baby Care Variant 12</v>
      </c>
      <c r="F1115">
        <f>IF(tbl_transaction[[#This Row],[Type]]="Inbound",VLOOKUP(tbl_transaction[[#This Row],[Reference Number]],barang_masuk[],6,FALSE),IF(tbl_transaction[[#This Row],[Type]]="Outbound",VLOOKUP(tbl_transaction[[#This Row],[Reference Number]],barang_keluar[],6,FALSE),""))</f>
        <v>60</v>
      </c>
      <c r="G1115" t="str">
        <f>IF(tbl_transaction[[#This Row],[Type]]="Inbound",VLOOKUP(tbl_transaction[[#This Row],[Reference Number]],barang_masuk[],7,FALSE),IF(tbl_transaction[[#This Row],[Type]]="Outbound",VLOOKUP(tbl_transaction[[#This Row],[Reference Number]],barang_keluar[],7,FALSE),""))</f>
        <v>Pack</v>
      </c>
      <c r="H1115" t="str">
        <f>IF(tbl_transaction[[#This Row],[Type]]="Inbound",VLOOKUP(tbl_transaction[[#This Row],[Reference Number]],barang_masuk[],3,FALSE),IF(tbl_transaction[[#This Row],[Type]]="Outbound",VLOOKUP(tbl_transaction[[#This Row],[Reference Number]],barang_keluar[],3,FALSE),""))</f>
        <v>PT Supplier 08</v>
      </c>
      <c r="I1115" t="str">
        <f>IF(D1115='Kartu Stok'!$B$2,COUNTIF($D$3:D1115,'Kartu Stok'!$B$2),"")</f>
        <v/>
      </c>
      <c r="L1115"/>
    </row>
    <row r="1116" spans="1:12" ht="14.5" x14ac:dyDescent="0.35">
      <c r="A1116" s="2" t="s">
        <v>1593</v>
      </c>
      <c r="B1116" s="5">
        <f>IF(LEFT(tbl_transaction[[#This Row],[Reference Number]],2)="GR",VLOOKUP(tbl_transaction[[#This Row],[Reference Number]],barang_masuk[],2,FALSE),IF(LEFT(tbl_transaction[[#This Row],[Reference Number]],2)="DO",VLOOKUP(tbl_transaction[[#This Row],[Reference Number]],barang_keluar[],2,FALSE),""))</f>
        <v>46034</v>
      </c>
      <c r="C1116" t="str">
        <f t="shared" si="17"/>
        <v>Inbound</v>
      </c>
      <c r="D1116" t="str">
        <f>IF(tbl_transaction[[#This Row],[Type]]="Inbound",VLOOKUP(tbl_transaction[[#This Row],[Reference Number]],barang_masuk[],4,FALSE),IF(tbl_transaction[[#This Row],[Type]]="Outbound",VLOOKUP(tbl_transaction[[#This Row],[Reference Number]],barang_keluar[],4,FALSE),""))</f>
        <v>INS011</v>
      </c>
      <c r="E1116" t="str">
        <f>IF(tbl_transaction[[#This Row],[Type]]="Inbound",VLOOKUP(tbl_transaction[[#This Row],[Reference Number]],barang_masuk[],5,FALSE),IF(tbl_transaction[[#This Row],[Type]]="Outbound",VLOOKUP(tbl_transaction[[#This Row],[Reference Number]],barang_keluar[],5,FALSE),""))</f>
        <v>Indomie Instant Food Variant 11</v>
      </c>
      <c r="F1116">
        <f>IF(tbl_transaction[[#This Row],[Type]]="Inbound",VLOOKUP(tbl_transaction[[#This Row],[Reference Number]],barang_masuk[],6,FALSE),IF(tbl_transaction[[#This Row],[Type]]="Outbound",VLOOKUP(tbl_transaction[[#This Row],[Reference Number]],barang_keluar[],6,FALSE),""))</f>
        <v>200</v>
      </c>
      <c r="G1116" t="str">
        <f>IF(tbl_transaction[[#This Row],[Type]]="Inbound",VLOOKUP(tbl_transaction[[#This Row],[Reference Number]],barang_masuk[],7,FALSE),IF(tbl_transaction[[#This Row],[Type]]="Outbound",VLOOKUP(tbl_transaction[[#This Row],[Reference Number]],barang_keluar[],7,FALSE),""))</f>
        <v>Pack</v>
      </c>
      <c r="H1116" t="str">
        <f>IF(tbl_transaction[[#This Row],[Type]]="Inbound",VLOOKUP(tbl_transaction[[#This Row],[Reference Number]],barang_masuk[],3,FALSE),IF(tbl_transaction[[#This Row],[Type]]="Outbound",VLOOKUP(tbl_transaction[[#This Row],[Reference Number]],barang_keluar[],3,FALSE),""))</f>
        <v>PT Supplier 18</v>
      </c>
      <c r="I1116" t="str">
        <f>IF(D1116='Kartu Stok'!$B$2,COUNTIF($D$3:D1116,'Kartu Stok'!$B$2),"")</f>
        <v/>
      </c>
      <c r="L1116"/>
    </row>
    <row r="1117" spans="1:12" ht="14.5" x14ac:dyDescent="0.35">
      <c r="A1117" s="2" t="s">
        <v>1594</v>
      </c>
      <c r="B1117" s="5">
        <f>IF(LEFT(tbl_transaction[[#This Row],[Reference Number]],2)="GR",VLOOKUP(tbl_transaction[[#This Row],[Reference Number]],barang_masuk[],2,FALSE),IF(LEFT(tbl_transaction[[#This Row],[Reference Number]],2)="DO",VLOOKUP(tbl_transaction[[#This Row],[Reference Number]],barang_keluar[],2,FALSE),""))</f>
        <v>46111</v>
      </c>
      <c r="C1117" t="str">
        <f t="shared" si="17"/>
        <v>Inbound</v>
      </c>
      <c r="D1117" t="str">
        <f>IF(tbl_transaction[[#This Row],[Type]]="Inbound",VLOOKUP(tbl_transaction[[#This Row],[Reference Number]],barang_masuk[],4,FALSE),IF(tbl_transaction[[#This Row],[Type]]="Outbound",VLOOKUP(tbl_transaction[[#This Row],[Reference Number]],barang_keluar[],4,FALSE),""))</f>
        <v>SNK016</v>
      </c>
      <c r="E1117" t="str">
        <f>IF(tbl_transaction[[#This Row],[Type]]="Inbound",VLOOKUP(tbl_transaction[[#This Row],[Reference Number]],barang_masuk[],5,FALSE),IF(tbl_transaction[[#This Row],[Type]]="Outbound",VLOOKUP(tbl_transaction[[#This Row],[Reference Number]],barang_keluar[],5,FALSE),""))</f>
        <v>Qtela Snack Variant 16</v>
      </c>
      <c r="F1117">
        <f>IF(tbl_transaction[[#This Row],[Type]]="Inbound",VLOOKUP(tbl_transaction[[#This Row],[Reference Number]],barang_masuk[],6,FALSE),IF(tbl_transaction[[#This Row],[Type]]="Outbound",VLOOKUP(tbl_transaction[[#This Row],[Reference Number]],barang_keluar[],6,FALSE),""))</f>
        <v>120</v>
      </c>
      <c r="G1117" t="str">
        <f>IF(tbl_transaction[[#This Row],[Type]]="Inbound",VLOOKUP(tbl_transaction[[#This Row],[Reference Number]],barang_masuk[],7,FALSE),IF(tbl_transaction[[#This Row],[Type]]="Outbound",VLOOKUP(tbl_transaction[[#This Row],[Reference Number]],barang_keluar[],7,FALSE),""))</f>
        <v>Pack</v>
      </c>
      <c r="H1117" t="str">
        <f>IF(tbl_transaction[[#This Row],[Type]]="Inbound",VLOOKUP(tbl_transaction[[#This Row],[Reference Number]],barang_masuk[],3,FALSE),IF(tbl_transaction[[#This Row],[Type]]="Outbound",VLOOKUP(tbl_transaction[[#This Row],[Reference Number]],barang_keluar[],3,FALSE),""))</f>
        <v>PT Supplier 12</v>
      </c>
      <c r="I1117" t="str">
        <f>IF(D1117='Kartu Stok'!$B$2,COUNTIF($D$3:D1117,'Kartu Stok'!$B$2),"")</f>
        <v/>
      </c>
      <c r="L1117"/>
    </row>
    <row r="1118" spans="1:12" ht="14.5" x14ac:dyDescent="0.35">
      <c r="A1118" s="2" t="s">
        <v>1595</v>
      </c>
      <c r="B1118" s="5">
        <f>IF(LEFT(tbl_transaction[[#This Row],[Reference Number]],2)="GR",VLOOKUP(tbl_transaction[[#This Row],[Reference Number]],barang_masuk[],2,FALSE),IF(LEFT(tbl_transaction[[#This Row],[Reference Number]],2)="DO",VLOOKUP(tbl_transaction[[#This Row],[Reference Number]],barang_keluar[],2,FALSE),""))</f>
        <v>46094</v>
      </c>
      <c r="C1118" t="str">
        <f t="shared" si="17"/>
        <v>Inbound</v>
      </c>
      <c r="D1118" t="str">
        <f>IF(tbl_transaction[[#This Row],[Type]]="Inbound",VLOOKUP(tbl_transaction[[#This Row],[Reference Number]],barang_masuk[],4,FALSE),IF(tbl_transaction[[#This Row],[Type]]="Outbound",VLOOKUP(tbl_transaction[[#This Row],[Reference Number]],barang_keluar[],4,FALSE),""))</f>
        <v>BAB011</v>
      </c>
      <c r="E1118" t="str">
        <f>IF(tbl_transaction[[#This Row],[Type]]="Inbound",VLOOKUP(tbl_transaction[[#This Row],[Reference Number]],barang_masuk[],5,FALSE),IF(tbl_transaction[[#This Row],[Type]]="Outbound",VLOOKUP(tbl_transaction[[#This Row],[Reference Number]],barang_keluar[],5,FALSE),""))</f>
        <v>MamyPoko Baby Care Variant 11</v>
      </c>
      <c r="F1118">
        <f>IF(tbl_transaction[[#This Row],[Type]]="Inbound",VLOOKUP(tbl_transaction[[#This Row],[Reference Number]],barang_masuk[],6,FALSE),IF(tbl_transaction[[#This Row],[Type]]="Outbound",VLOOKUP(tbl_transaction[[#This Row],[Reference Number]],barang_keluar[],6,FALSE),""))</f>
        <v>20</v>
      </c>
      <c r="G1118" t="str">
        <f>IF(tbl_transaction[[#This Row],[Type]]="Inbound",VLOOKUP(tbl_transaction[[#This Row],[Reference Number]],barang_masuk[],7,FALSE),IF(tbl_transaction[[#This Row],[Type]]="Outbound",VLOOKUP(tbl_transaction[[#This Row],[Reference Number]],barang_keluar[],7,FALSE),""))</f>
        <v>Pack</v>
      </c>
      <c r="H1118" t="str">
        <f>IF(tbl_transaction[[#This Row],[Type]]="Inbound",VLOOKUP(tbl_transaction[[#This Row],[Reference Number]],barang_masuk[],3,FALSE),IF(tbl_transaction[[#This Row],[Type]]="Outbound",VLOOKUP(tbl_transaction[[#This Row],[Reference Number]],barang_keluar[],3,FALSE),""))</f>
        <v>PT Supplier 33</v>
      </c>
      <c r="I1118" t="str">
        <f>IF(D1118='Kartu Stok'!$B$2,COUNTIF($D$3:D1118,'Kartu Stok'!$B$2),"")</f>
        <v/>
      </c>
      <c r="L1118"/>
    </row>
    <row r="1119" spans="1:12" ht="14.5" x14ac:dyDescent="0.35">
      <c r="A1119" s="2" t="s">
        <v>1596</v>
      </c>
      <c r="B1119" s="5">
        <f>IF(LEFT(tbl_transaction[[#This Row],[Reference Number]],2)="GR",VLOOKUP(tbl_transaction[[#This Row],[Reference Number]],barang_masuk[],2,FALSE),IF(LEFT(tbl_transaction[[#This Row],[Reference Number]],2)="DO",VLOOKUP(tbl_transaction[[#This Row],[Reference Number]],barang_keluar[],2,FALSE),""))</f>
        <v>46165</v>
      </c>
      <c r="C1119" t="str">
        <f t="shared" si="17"/>
        <v>Inbound</v>
      </c>
      <c r="D1119" t="str">
        <f>IF(tbl_transaction[[#This Row],[Type]]="Inbound",VLOOKUP(tbl_transaction[[#This Row],[Reference Number]],barang_masuk[],4,FALSE),IF(tbl_transaction[[#This Row],[Type]]="Outbound",VLOOKUP(tbl_transaction[[#This Row],[Reference Number]],barang_keluar[],4,FALSE),""))</f>
        <v>BAB001</v>
      </c>
      <c r="E1119" t="str">
        <f>IF(tbl_transaction[[#This Row],[Type]]="Inbound",VLOOKUP(tbl_transaction[[#This Row],[Reference Number]],barang_masuk[],5,FALSE),IF(tbl_transaction[[#This Row],[Type]]="Outbound",VLOOKUP(tbl_transaction[[#This Row],[Reference Number]],barang_keluar[],5,FALSE),""))</f>
        <v>MamyPoko Baby Care Variant 1</v>
      </c>
      <c r="F1119">
        <f>IF(tbl_transaction[[#This Row],[Type]]="Inbound",VLOOKUP(tbl_transaction[[#This Row],[Reference Number]],barang_masuk[],6,FALSE),IF(tbl_transaction[[#This Row],[Type]]="Outbound",VLOOKUP(tbl_transaction[[#This Row],[Reference Number]],barang_keluar[],6,FALSE),""))</f>
        <v>200</v>
      </c>
      <c r="G1119" t="str">
        <f>IF(tbl_transaction[[#This Row],[Type]]="Inbound",VLOOKUP(tbl_transaction[[#This Row],[Reference Number]],barang_masuk[],7,FALSE),IF(tbl_transaction[[#This Row],[Type]]="Outbound",VLOOKUP(tbl_transaction[[#This Row],[Reference Number]],barang_keluar[],7,FALSE),""))</f>
        <v>Pack</v>
      </c>
      <c r="H1119" t="str">
        <f>IF(tbl_transaction[[#This Row],[Type]]="Inbound",VLOOKUP(tbl_transaction[[#This Row],[Reference Number]],barang_masuk[],3,FALSE),IF(tbl_transaction[[#This Row],[Type]]="Outbound",VLOOKUP(tbl_transaction[[#This Row],[Reference Number]],barang_keluar[],3,FALSE),""))</f>
        <v>PT Supplier 15</v>
      </c>
      <c r="I1119" t="str">
        <f>IF(D1119='Kartu Stok'!$B$2,COUNTIF($D$3:D1119,'Kartu Stok'!$B$2),"")</f>
        <v/>
      </c>
      <c r="L1119"/>
    </row>
    <row r="1120" spans="1:12" ht="14.5" x14ac:dyDescent="0.35">
      <c r="A1120" s="2" t="s">
        <v>1597</v>
      </c>
      <c r="B1120" s="5">
        <f>IF(LEFT(tbl_transaction[[#This Row],[Reference Number]],2)="GR",VLOOKUP(tbl_transaction[[#This Row],[Reference Number]],barang_masuk[],2,FALSE),IF(LEFT(tbl_transaction[[#This Row],[Reference Number]],2)="DO",VLOOKUP(tbl_transaction[[#This Row],[Reference Number]],barang_keluar[],2,FALSE),""))</f>
        <v>46199</v>
      </c>
      <c r="C1120" t="str">
        <f t="shared" si="17"/>
        <v>Inbound</v>
      </c>
      <c r="D1120" t="str">
        <f>IF(tbl_transaction[[#This Row],[Type]]="Inbound",VLOOKUP(tbl_transaction[[#This Row],[Reference Number]],barang_masuk[],4,FALSE),IF(tbl_transaction[[#This Row],[Type]]="Outbound",VLOOKUP(tbl_transaction[[#This Row],[Reference Number]],barang_keluar[],4,FALSE),""))</f>
        <v>BAB018</v>
      </c>
      <c r="E1120" t="str">
        <f>IF(tbl_transaction[[#This Row],[Type]]="Inbound",VLOOKUP(tbl_transaction[[#This Row],[Reference Number]],barang_masuk[],5,FALSE),IF(tbl_transaction[[#This Row],[Type]]="Outbound",VLOOKUP(tbl_transaction[[#This Row],[Reference Number]],barang_keluar[],5,FALSE),""))</f>
        <v>MamyPoko Baby Care Variant 18</v>
      </c>
      <c r="F1120">
        <f>IF(tbl_transaction[[#This Row],[Type]]="Inbound",VLOOKUP(tbl_transaction[[#This Row],[Reference Number]],barang_masuk[],6,FALSE),IF(tbl_transaction[[#This Row],[Type]]="Outbound",VLOOKUP(tbl_transaction[[#This Row],[Reference Number]],barang_keluar[],6,FALSE),""))</f>
        <v>120</v>
      </c>
      <c r="G1120" t="str">
        <f>IF(tbl_transaction[[#This Row],[Type]]="Inbound",VLOOKUP(tbl_transaction[[#This Row],[Reference Number]],barang_masuk[],7,FALSE),IF(tbl_transaction[[#This Row],[Type]]="Outbound",VLOOKUP(tbl_transaction[[#This Row],[Reference Number]],barang_keluar[],7,FALSE),""))</f>
        <v>Pack</v>
      </c>
      <c r="H1120" t="str">
        <f>IF(tbl_transaction[[#This Row],[Type]]="Inbound",VLOOKUP(tbl_transaction[[#This Row],[Reference Number]],barang_masuk[],3,FALSE),IF(tbl_transaction[[#This Row],[Type]]="Outbound",VLOOKUP(tbl_transaction[[#This Row],[Reference Number]],barang_keluar[],3,FALSE),""))</f>
        <v>PT Supplier 34</v>
      </c>
      <c r="I1120">
        <f>IF(D1120='Kartu Stok'!$B$2,COUNTIF($D$3:D1120,'Kartu Stok'!$B$2),"")</f>
        <v>9</v>
      </c>
      <c r="L1120"/>
    </row>
    <row r="1121" spans="1:12" ht="14.5" x14ac:dyDescent="0.35">
      <c r="A1121" s="2" t="s">
        <v>1598</v>
      </c>
      <c r="B1121" s="5">
        <f>IF(LEFT(tbl_transaction[[#This Row],[Reference Number]],2)="GR",VLOOKUP(tbl_transaction[[#This Row],[Reference Number]],barang_masuk[],2,FALSE),IF(LEFT(tbl_transaction[[#This Row],[Reference Number]],2)="DO",VLOOKUP(tbl_transaction[[#This Row],[Reference Number]],barang_keluar[],2,FALSE),""))</f>
        <v>46109</v>
      </c>
      <c r="C1121" t="str">
        <f t="shared" si="17"/>
        <v>Inbound</v>
      </c>
      <c r="D1121" t="str">
        <f>IF(tbl_transaction[[#This Row],[Type]]="Inbound",VLOOKUP(tbl_transaction[[#This Row],[Reference Number]],barang_masuk[],4,FALSE),IF(tbl_transaction[[#This Row],[Type]]="Outbound",VLOOKUP(tbl_transaction[[#This Row],[Reference Number]],barang_keluar[],4,FALSE),""))</f>
        <v>INS009</v>
      </c>
      <c r="E1121" t="str">
        <f>IF(tbl_transaction[[#This Row],[Type]]="Inbound",VLOOKUP(tbl_transaction[[#This Row],[Reference Number]],barang_masuk[],5,FALSE),IF(tbl_transaction[[#This Row],[Type]]="Outbound",VLOOKUP(tbl_transaction[[#This Row],[Reference Number]],barang_keluar[],5,FALSE),""))</f>
        <v>Sarimi Instant Food Variant 9</v>
      </c>
      <c r="F1121">
        <f>IF(tbl_transaction[[#This Row],[Type]]="Inbound",VLOOKUP(tbl_transaction[[#This Row],[Reference Number]],barang_masuk[],6,FALSE),IF(tbl_transaction[[#This Row],[Type]]="Outbound",VLOOKUP(tbl_transaction[[#This Row],[Reference Number]],barang_keluar[],6,FALSE),""))</f>
        <v>50</v>
      </c>
      <c r="G1121" t="str">
        <f>IF(tbl_transaction[[#This Row],[Type]]="Inbound",VLOOKUP(tbl_transaction[[#This Row],[Reference Number]],barang_masuk[],7,FALSE),IF(tbl_transaction[[#This Row],[Type]]="Outbound",VLOOKUP(tbl_transaction[[#This Row],[Reference Number]],barang_keluar[],7,FALSE),""))</f>
        <v>Pack</v>
      </c>
      <c r="H1121" t="str">
        <f>IF(tbl_transaction[[#This Row],[Type]]="Inbound",VLOOKUP(tbl_transaction[[#This Row],[Reference Number]],barang_masuk[],3,FALSE),IF(tbl_transaction[[#This Row],[Type]]="Outbound",VLOOKUP(tbl_transaction[[#This Row],[Reference Number]],barang_keluar[],3,FALSE),""))</f>
        <v>PT Supplier 13</v>
      </c>
      <c r="I1121" t="str">
        <f>IF(D1121='Kartu Stok'!$B$2,COUNTIF($D$3:D1121,'Kartu Stok'!$B$2),"")</f>
        <v/>
      </c>
      <c r="L1121"/>
    </row>
    <row r="1122" spans="1:12" ht="14.5" x14ac:dyDescent="0.35">
      <c r="A1122" s="2" t="s">
        <v>1599</v>
      </c>
      <c r="B1122" s="5">
        <f>IF(LEFT(tbl_transaction[[#This Row],[Reference Number]],2)="GR",VLOOKUP(tbl_transaction[[#This Row],[Reference Number]],barang_masuk[],2,FALSE),IF(LEFT(tbl_transaction[[#This Row],[Reference Number]],2)="DO",VLOOKUP(tbl_transaction[[#This Row],[Reference Number]],barang_keluar[],2,FALSE),""))</f>
        <v>46066</v>
      </c>
      <c r="C1122" t="str">
        <f t="shared" si="17"/>
        <v>Inbound</v>
      </c>
      <c r="D1122" t="str">
        <f>IF(tbl_transaction[[#This Row],[Type]]="Inbound",VLOOKUP(tbl_transaction[[#This Row],[Reference Number]],barang_masuk[],4,FALSE),IF(tbl_transaction[[#This Row],[Type]]="Outbound",VLOOKUP(tbl_transaction[[#This Row],[Reference Number]],barang_keluar[],4,FALSE),""))</f>
        <v>INS022</v>
      </c>
      <c r="E1122" t="str">
        <f>IF(tbl_transaction[[#This Row],[Type]]="Inbound",VLOOKUP(tbl_transaction[[#This Row],[Reference Number]],barang_masuk[],5,FALSE),IF(tbl_transaction[[#This Row],[Type]]="Outbound",VLOOKUP(tbl_transaction[[#This Row],[Reference Number]],barang_keluar[],5,FALSE),""))</f>
        <v>Supermi Instant Food Variant 22</v>
      </c>
      <c r="F1122">
        <f>IF(tbl_transaction[[#This Row],[Type]]="Inbound",VLOOKUP(tbl_transaction[[#This Row],[Reference Number]],barang_masuk[],6,FALSE),IF(tbl_transaction[[#This Row],[Type]]="Outbound",VLOOKUP(tbl_transaction[[#This Row],[Reference Number]],barang_keluar[],6,FALSE),""))</f>
        <v>60</v>
      </c>
      <c r="G1122" t="str">
        <f>IF(tbl_transaction[[#This Row],[Type]]="Inbound",VLOOKUP(tbl_transaction[[#This Row],[Reference Number]],barang_masuk[],7,FALSE),IF(tbl_transaction[[#This Row],[Type]]="Outbound",VLOOKUP(tbl_transaction[[#This Row],[Reference Number]],barang_keluar[],7,FALSE),""))</f>
        <v>Pack</v>
      </c>
      <c r="H1122" t="str">
        <f>IF(tbl_transaction[[#This Row],[Type]]="Inbound",VLOOKUP(tbl_transaction[[#This Row],[Reference Number]],barang_masuk[],3,FALSE),IF(tbl_transaction[[#This Row],[Type]]="Outbound",VLOOKUP(tbl_transaction[[#This Row],[Reference Number]],barang_keluar[],3,FALSE),""))</f>
        <v>PT Supplier 23</v>
      </c>
      <c r="I1122" t="str">
        <f>IF(D1122='Kartu Stok'!$B$2,COUNTIF($D$3:D1122,'Kartu Stok'!$B$2),"")</f>
        <v/>
      </c>
      <c r="L1122"/>
    </row>
    <row r="1123" spans="1:12" ht="14.5" x14ac:dyDescent="0.35">
      <c r="A1123" s="2" t="s">
        <v>1600</v>
      </c>
      <c r="B1123" s="5">
        <f>IF(LEFT(tbl_transaction[[#This Row],[Reference Number]],2)="GR",VLOOKUP(tbl_transaction[[#This Row],[Reference Number]],barang_masuk[],2,FALSE),IF(LEFT(tbl_transaction[[#This Row],[Reference Number]],2)="DO",VLOOKUP(tbl_transaction[[#This Row],[Reference Number]],barang_keluar[],2,FALSE),""))</f>
        <v>46060</v>
      </c>
      <c r="C1123" t="str">
        <f t="shared" si="17"/>
        <v>Inbound</v>
      </c>
      <c r="D1123" t="str">
        <f>IF(tbl_transaction[[#This Row],[Type]]="Inbound",VLOOKUP(tbl_transaction[[#This Row],[Reference Number]],barang_masuk[],4,FALSE),IF(tbl_transaction[[#This Row],[Type]]="Outbound",VLOOKUP(tbl_transaction[[#This Row],[Reference Number]],barang_keluar[],4,FALSE),""))</f>
        <v>PER006</v>
      </c>
      <c r="E1123" t="str">
        <f>IF(tbl_transaction[[#This Row],[Type]]="Inbound",VLOOKUP(tbl_transaction[[#This Row],[Reference Number]],barang_masuk[],5,FALSE),IF(tbl_transaction[[#This Row],[Type]]="Outbound",VLOOKUP(tbl_transaction[[#This Row],[Reference Number]],barang_keluar[],5,FALSE),""))</f>
        <v>Lifebuoy Personal Care Variant 6</v>
      </c>
      <c r="F1123">
        <f>IF(tbl_transaction[[#This Row],[Type]]="Inbound",VLOOKUP(tbl_transaction[[#This Row],[Reference Number]],barang_masuk[],6,FALSE),IF(tbl_transaction[[#This Row],[Type]]="Outbound",VLOOKUP(tbl_transaction[[#This Row],[Reference Number]],barang_keluar[],6,FALSE),""))</f>
        <v>60</v>
      </c>
      <c r="G1123" t="str">
        <f>IF(tbl_transaction[[#This Row],[Type]]="Inbound",VLOOKUP(tbl_transaction[[#This Row],[Reference Number]],barang_masuk[],7,FALSE),IF(tbl_transaction[[#This Row],[Type]]="Outbound",VLOOKUP(tbl_transaction[[#This Row],[Reference Number]],barang_keluar[],7,FALSE),""))</f>
        <v>Bottle</v>
      </c>
      <c r="H1123" t="str">
        <f>IF(tbl_transaction[[#This Row],[Type]]="Inbound",VLOOKUP(tbl_transaction[[#This Row],[Reference Number]],barang_masuk[],3,FALSE),IF(tbl_transaction[[#This Row],[Type]]="Outbound",VLOOKUP(tbl_transaction[[#This Row],[Reference Number]],barang_keluar[],3,FALSE),""))</f>
        <v>PT Supplier 10</v>
      </c>
      <c r="I1123" t="str">
        <f>IF(D1123='Kartu Stok'!$B$2,COUNTIF($D$3:D1123,'Kartu Stok'!$B$2),"")</f>
        <v/>
      </c>
      <c r="L1123"/>
    </row>
    <row r="1124" spans="1:12" ht="14.5" x14ac:dyDescent="0.35">
      <c r="A1124" s="2" t="s">
        <v>1601</v>
      </c>
      <c r="B1124" s="5">
        <f>IF(LEFT(tbl_transaction[[#This Row],[Reference Number]],2)="GR",VLOOKUP(tbl_transaction[[#This Row],[Reference Number]],barang_masuk[],2,FALSE),IF(LEFT(tbl_transaction[[#This Row],[Reference Number]],2)="DO",VLOOKUP(tbl_transaction[[#This Row],[Reference Number]],barang_keluar[],2,FALSE),""))</f>
        <v>46024</v>
      </c>
      <c r="C1124" t="str">
        <f t="shared" si="17"/>
        <v>Inbound</v>
      </c>
      <c r="D1124" t="str">
        <f>IF(tbl_transaction[[#This Row],[Type]]="Inbound",VLOOKUP(tbl_transaction[[#This Row],[Reference Number]],barang_masuk[],4,FALSE),IF(tbl_transaction[[#This Row],[Type]]="Outbound",VLOOKUP(tbl_transaction[[#This Row],[Reference Number]],barang_keluar[],4,FALSE),""))</f>
        <v>PER006</v>
      </c>
      <c r="E1124" t="str">
        <f>IF(tbl_transaction[[#This Row],[Type]]="Inbound",VLOOKUP(tbl_transaction[[#This Row],[Reference Number]],barang_masuk[],5,FALSE),IF(tbl_transaction[[#This Row],[Type]]="Outbound",VLOOKUP(tbl_transaction[[#This Row],[Reference Number]],barang_keluar[],5,FALSE),""))</f>
        <v>Lifebuoy Personal Care Variant 6</v>
      </c>
      <c r="F1124">
        <f>IF(tbl_transaction[[#This Row],[Type]]="Inbound",VLOOKUP(tbl_transaction[[#This Row],[Reference Number]],barang_masuk[],6,FALSE),IF(tbl_transaction[[#This Row],[Type]]="Outbound",VLOOKUP(tbl_transaction[[#This Row],[Reference Number]],barang_keluar[],6,FALSE),""))</f>
        <v>100</v>
      </c>
      <c r="G1124" t="str">
        <f>IF(tbl_transaction[[#This Row],[Type]]="Inbound",VLOOKUP(tbl_transaction[[#This Row],[Reference Number]],barang_masuk[],7,FALSE),IF(tbl_transaction[[#This Row],[Type]]="Outbound",VLOOKUP(tbl_transaction[[#This Row],[Reference Number]],barang_keluar[],7,FALSE),""))</f>
        <v>Bottle</v>
      </c>
      <c r="H1124" t="str">
        <f>IF(tbl_transaction[[#This Row],[Type]]="Inbound",VLOOKUP(tbl_transaction[[#This Row],[Reference Number]],barang_masuk[],3,FALSE),IF(tbl_transaction[[#This Row],[Type]]="Outbound",VLOOKUP(tbl_transaction[[#This Row],[Reference Number]],barang_keluar[],3,FALSE),""))</f>
        <v>PT Supplier 10</v>
      </c>
      <c r="I1124" t="str">
        <f>IF(D1124='Kartu Stok'!$B$2,COUNTIF($D$3:D1124,'Kartu Stok'!$B$2),"")</f>
        <v/>
      </c>
      <c r="L1124"/>
    </row>
    <row r="1125" spans="1:12" ht="14.5" x14ac:dyDescent="0.35">
      <c r="A1125" s="2" t="s">
        <v>1602</v>
      </c>
      <c r="B1125" s="5">
        <f>IF(LEFT(tbl_transaction[[#This Row],[Reference Number]],2)="GR",VLOOKUP(tbl_transaction[[#This Row],[Reference Number]],barang_masuk[],2,FALSE),IF(LEFT(tbl_transaction[[#This Row],[Reference Number]],2)="DO",VLOOKUP(tbl_transaction[[#This Row],[Reference Number]],barang_keluar[],2,FALSE),""))</f>
        <v>46167</v>
      </c>
      <c r="C1125" t="str">
        <f t="shared" si="17"/>
        <v>Inbound</v>
      </c>
      <c r="D1125" t="str">
        <f>IF(tbl_transaction[[#This Row],[Type]]="Inbound",VLOOKUP(tbl_transaction[[#This Row],[Reference Number]],barang_masuk[],4,FALSE),IF(tbl_transaction[[#This Row],[Type]]="Outbound",VLOOKUP(tbl_transaction[[#This Row],[Reference Number]],barang_keluar[],4,FALSE),""))</f>
        <v>BAB008</v>
      </c>
      <c r="E1125" t="str">
        <f>IF(tbl_transaction[[#This Row],[Type]]="Inbound",VLOOKUP(tbl_transaction[[#This Row],[Reference Number]],barang_masuk[],5,FALSE),IF(tbl_transaction[[#This Row],[Type]]="Outbound",VLOOKUP(tbl_transaction[[#This Row],[Reference Number]],barang_keluar[],5,FALSE),""))</f>
        <v>Zwitsal Baby Care Variant 8</v>
      </c>
      <c r="F1125">
        <f>IF(tbl_transaction[[#This Row],[Type]]="Inbound",VLOOKUP(tbl_transaction[[#This Row],[Reference Number]],barang_masuk[],6,FALSE),IF(tbl_transaction[[#This Row],[Type]]="Outbound",VLOOKUP(tbl_transaction[[#This Row],[Reference Number]],barang_keluar[],6,FALSE),""))</f>
        <v>50</v>
      </c>
      <c r="G1125" t="str">
        <f>IF(tbl_transaction[[#This Row],[Type]]="Inbound",VLOOKUP(tbl_transaction[[#This Row],[Reference Number]],barang_masuk[],7,FALSE),IF(tbl_transaction[[#This Row],[Type]]="Outbound",VLOOKUP(tbl_transaction[[#This Row],[Reference Number]],barang_keluar[],7,FALSE),""))</f>
        <v>Pack</v>
      </c>
      <c r="H1125" t="str">
        <f>IF(tbl_transaction[[#This Row],[Type]]="Inbound",VLOOKUP(tbl_transaction[[#This Row],[Reference Number]],barang_masuk[],3,FALSE),IF(tbl_transaction[[#This Row],[Type]]="Outbound",VLOOKUP(tbl_transaction[[#This Row],[Reference Number]],barang_keluar[],3,FALSE),""))</f>
        <v>PT Supplier 32</v>
      </c>
      <c r="I1125" t="str">
        <f>IF(D1125='Kartu Stok'!$B$2,COUNTIF($D$3:D1125,'Kartu Stok'!$B$2),"")</f>
        <v/>
      </c>
      <c r="L1125"/>
    </row>
    <row r="1126" spans="1:12" ht="14.5" x14ac:dyDescent="0.35">
      <c r="A1126" s="2" t="s">
        <v>1603</v>
      </c>
      <c r="B1126" s="5">
        <f>IF(LEFT(tbl_transaction[[#This Row],[Reference Number]],2)="GR",VLOOKUP(tbl_transaction[[#This Row],[Reference Number]],barang_masuk[],2,FALSE),IF(LEFT(tbl_transaction[[#This Row],[Reference Number]],2)="DO",VLOOKUP(tbl_transaction[[#This Row],[Reference Number]],barang_keluar[],2,FALSE),""))</f>
        <v>46153</v>
      </c>
      <c r="C1126" t="str">
        <f t="shared" si="17"/>
        <v>Inbound</v>
      </c>
      <c r="D1126" t="str">
        <f>IF(tbl_transaction[[#This Row],[Type]]="Inbound",VLOOKUP(tbl_transaction[[#This Row],[Reference Number]],barang_masuk[],4,FALSE),IF(tbl_transaction[[#This Row],[Type]]="Outbound",VLOOKUP(tbl_transaction[[#This Row],[Reference Number]],barang_keluar[],4,FALSE),""))</f>
        <v>BEV028</v>
      </c>
      <c r="E1126" t="str">
        <f>IF(tbl_transaction[[#This Row],[Type]]="Inbound",VLOOKUP(tbl_transaction[[#This Row],[Reference Number]],barang_masuk[],5,FALSE),IF(tbl_transaction[[#This Row],[Type]]="Outbound",VLOOKUP(tbl_transaction[[#This Row],[Reference Number]],barang_keluar[],5,FALSE),""))</f>
        <v>Pocari Beverage Variant 28</v>
      </c>
      <c r="F1126">
        <f>IF(tbl_transaction[[#This Row],[Type]]="Inbound",VLOOKUP(tbl_transaction[[#This Row],[Reference Number]],barang_masuk[],6,FALSE),IF(tbl_transaction[[#This Row],[Type]]="Outbound",VLOOKUP(tbl_transaction[[#This Row],[Reference Number]],barang_keluar[],6,FALSE),""))</f>
        <v>30</v>
      </c>
      <c r="G1126" t="str">
        <f>IF(tbl_transaction[[#This Row],[Type]]="Inbound",VLOOKUP(tbl_transaction[[#This Row],[Reference Number]],barang_masuk[],7,FALSE),IF(tbl_transaction[[#This Row],[Type]]="Outbound",VLOOKUP(tbl_transaction[[#This Row],[Reference Number]],barang_keluar[],7,FALSE),""))</f>
        <v>Bottle</v>
      </c>
      <c r="H1126" t="str">
        <f>IF(tbl_transaction[[#This Row],[Type]]="Inbound",VLOOKUP(tbl_transaction[[#This Row],[Reference Number]],barang_masuk[],3,FALSE),IF(tbl_transaction[[#This Row],[Type]]="Outbound",VLOOKUP(tbl_transaction[[#This Row],[Reference Number]],barang_keluar[],3,FALSE),""))</f>
        <v>PT Supplier 05</v>
      </c>
      <c r="I1126" t="str">
        <f>IF(D1126='Kartu Stok'!$B$2,COUNTIF($D$3:D1126,'Kartu Stok'!$B$2),"")</f>
        <v/>
      </c>
      <c r="L1126"/>
    </row>
    <row r="1127" spans="1:12" ht="14.5" x14ac:dyDescent="0.35">
      <c r="A1127" s="2" t="s">
        <v>1604</v>
      </c>
      <c r="B1127" s="5">
        <f>IF(LEFT(tbl_transaction[[#This Row],[Reference Number]],2)="GR",VLOOKUP(tbl_transaction[[#This Row],[Reference Number]],barang_masuk[],2,FALSE),IF(LEFT(tbl_transaction[[#This Row],[Reference Number]],2)="DO",VLOOKUP(tbl_transaction[[#This Row],[Reference Number]],barang_keluar[],2,FALSE),""))</f>
        <v>46152</v>
      </c>
      <c r="C1127" t="str">
        <f t="shared" si="17"/>
        <v>Inbound</v>
      </c>
      <c r="D1127" t="str">
        <f>IF(tbl_transaction[[#This Row],[Type]]="Inbound",VLOOKUP(tbl_transaction[[#This Row],[Reference Number]],barang_masuk[],4,FALSE),IF(tbl_transaction[[#This Row],[Type]]="Outbound",VLOOKUP(tbl_transaction[[#This Row],[Reference Number]],barang_keluar[],4,FALSE),""))</f>
        <v>DAR020</v>
      </c>
      <c r="E1127" t="str">
        <f>IF(tbl_transaction[[#This Row],[Type]]="Inbound",VLOOKUP(tbl_transaction[[#This Row],[Reference Number]],barang_masuk[],5,FALSE),IF(tbl_transaction[[#This Row],[Type]]="Outbound",VLOOKUP(tbl_transaction[[#This Row],[Reference Number]],barang_keluar[],5,FALSE),""))</f>
        <v>Ultra Milk Dairy Variant 20</v>
      </c>
      <c r="F1127">
        <f>IF(tbl_transaction[[#This Row],[Type]]="Inbound",VLOOKUP(tbl_transaction[[#This Row],[Reference Number]],barang_masuk[],6,FALSE),IF(tbl_transaction[[#This Row],[Type]]="Outbound",VLOOKUP(tbl_transaction[[#This Row],[Reference Number]],barang_keluar[],6,FALSE),""))</f>
        <v>150</v>
      </c>
      <c r="G1127" t="str">
        <f>IF(tbl_transaction[[#This Row],[Type]]="Inbound",VLOOKUP(tbl_transaction[[#This Row],[Reference Number]],barang_masuk[],7,FALSE),IF(tbl_transaction[[#This Row],[Type]]="Outbound",VLOOKUP(tbl_transaction[[#This Row],[Reference Number]],barang_keluar[],7,FALSE),""))</f>
        <v>Box</v>
      </c>
      <c r="H1127" t="str">
        <f>IF(tbl_transaction[[#This Row],[Type]]="Inbound",VLOOKUP(tbl_transaction[[#This Row],[Reference Number]],barang_masuk[],3,FALSE),IF(tbl_transaction[[#This Row],[Type]]="Outbound",VLOOKUP(tbl_transaction[[#This Row],[Reference Number]],barang_keluar[],3,FALSE),""))</f>
        <v>PT Supplier 14</v>
      </c>
      <c r="I1127" t="str">
        <f>IF(D1127='Kartu Stok'!$B$2,COUNTIF($D$3:D1127,'Kartu Stok'!$B$2),"")</f>
        <v/>
      </c>
      <c r="L1127"/>
    </row>
    <row r="1128" spans="1:12" ht="14.5" x14ac:dyDescent="0.35">
      <c r="A1128" s="2" t="s">
        <v>1605</v>
      </c>
      <c r="B1128" s="5">
        <f>IF(LEFT(tbl_transaction[[#This Row],[Reference Number]],2)="GR",VLOOKUP(tbl_transaction[[#This Row],[Reference Number]],barang_masuk[],2,FALSE),IF(LEFT(tbl_transaction[[#This Row],[Reference Number]],2)="DO",VLOOKUP(tbl_transaction[[#This Row],[Reference Number]],barang_keluar[],2,FALSE),""))</f>
        <v>46127</v>
      </c>
      <c r="C1128" t="str">
        <f t="shared" si="17"/>
        <v>Inbound</v>
      </c>
      <c r="D1128" t="str">
        <f>IF(tbl_transaction[[#This Row],[Type]]="Inbound",VLOOKUP(tbl_transaction[[#This Row],[Reference Number]],barang_masuk[],4,FALSE),IF(tbl_transaction[[#This Row],[Type]]="Outbound",VLOOKUP(tbl_transaction[[#This Row],[Reference Number]],barang_keluar[],4,FALSE),""))</f>
        <v>INS002</v>
      </c>
      <c r="E1128" t="str">
        <f>IF(tbl_transaction[[#This Row],[Type]]="Inbound",VLOOKUP(tbl_transaction[[#This Row],[Reference Number]],barang_masuk[],5,FALSE),IF(tbl_transaction[[#This Row],[Type]]="Outbound",VLOOKUP(tbl_transaction[[#This Row],[Reference Number]],barang_keluar[],5,FALSE),""))</f>
        <v>Supermi Instant Food Variant 2</v>
      </c>
      <c r="F1128">
        <f>IF(tbl_transaction[[#This Row],[Type]]="Inbound",VLOOKUP(tbl_transaction[[#This Row],[Reference Number]],barang_masuk[],6,FALSE),IF(tbl_transaction[[#This Row],[Type]]="Outbound",VLOOKUP(tbl_transaction[[#This Row],[Reference Number]],barang_keluar[],6,FALSE),""))</f>
        <v>200</v>
      </c>
      <c r="G1128" t="str">
        <f>IF(tbl_transaction[[#This Row],[Type]]="Inbound",VLOOKUP(tbl_transaction[[#This Row],[Reference Number]],barang_masuk[],7,FALSE),IF(tbl_transaction[[#This Row],[Type]]="Outbound",VLOOKUP(tbl_transaction[[#This Row],[Reference Number]],barang_keluar[],7,FALSE),""))</f>
        <v>Pack</v>
      </c>
      <c r="H1128" t="str">
        <f>IF(tbl_transaction[[#This Row],[Type]]="Inbound",VLOOKUP(tbl_transaction[[#This Row],[Reference Number]],barang_masuk[],3,FALSE),IF(tbl_transaction[[#This Row],[Type]]="Outbound",VLOOKUP(tbl_transaction[[#This Row],[Reference Number]],barang_keluar[],3,FALSE),""))</f>
        <v>PT Supplier 06</v>
      </c>
      <c r="I1128" t="str">
        <f>IF(D1128='Kartu Stok'!$B$2,COUNTIF($D$3:D1128,'Kartu Stok'!$B$2),"")</f>
        <v/>
      </c>
      <c r="L1128"/>
    </row>
    <row r="1129" spans="1:12" ht="14.5" x14ac:dyDescent="0.35">
      <c r="A1129" s="2" t="s">
        <v>1606</v>
      </c>
      <c r="B1129" s="5">
        <f>IF(LEFT(tbl_transaction[[#This Row],[Reference Number]],2)="GR",VLOOKUP(tbl_transaction[[#This Row],[Reference Number]],barang_masuk[],2,FALSE),IF(LEFT(tbl_transaction[[#This Row],[Reference Number]],2)="DO",VLOOKUP(tbl_transaction[[#This Row],[Reference Number]],barang_keluar[],2,FALSE),""))</f>
        <v>46080</v>
      </c>
      <c r="C1129" t="str">
        <f t="shared" si="17"/>
        <v>Inbound</v>
      </c>
      <c r="D1129" t="str">
        <f>IF(tbl_transaction[[#This Row],[Type]]="Inbound",VLOOKUP(tbl_transaction[[#This Row],[Reference Number]],barang_masuk[],4,FALSE),IF(tbl_transaction[[#This Row],[Type]]="Outbound",VLOOKUP(tbl_transaction[[#This Row],[Reference Number]],barang_keluar[],4,FALSE),""))</f>
        <v>PER010</v>
      </c>
      <c r="E1129" t="str">
        <f>IF(tbl_transaction[[#This Row],[Type]]="Inbound",VLOOKUP(tbl_transaction[[#This Row],[Reference Number]],barang_masuk[],5,FALSE),IF(tbl_transaction[[#This Row],[Type]]="Outbound",VLOOKUP(tbl_transaction[[#This Row],[Reference Number]],barang_keluar[],5,FALSE),""))</f>
        <v>Lifebuoy Personal Care Variant 10</v>
      </c>
      <c r="F1129">
        <f>IF(tbl_transaction[[#This Row],[Type]]="Inbound",VLOOKUP(tbl_transaction[[#This Row],[Reference Number]],barang_masuk[],6,FALSE),IF(tbl_transaction[[#This Row],[Type]]="Outbound",VLOOKUP(tbl_transaction[[#This Row],[Reference Number]],barang_keluar[],6,FALSE),""))</f>
        <v>200</v>
      </c>
      <c r="G1129" t="str">
        <f>IF(tbl_transaction[[#This Row],[Type]]="Inbound",VLOOKUP(tbl_transaction[[#This Row],[Reference Number]],barang_masuk[],7,FALSE),IF(tbl_transaction[[#This Row],[Type]]="Outbound",VLOOKUP(tbl_transaction[[#This Row],[Reference Number]],barang_keluar[],7,FALSE),""))</f>
        <v>Bottle</v>
      </c>
      <c r="H1129" t="str">
        <f>IF(tbl_transaction[[#This Row],[Type]]="Inbound",VLOOKUP(tbl_transaction[[#This Row],[Reference Number]],barang_masuk[],3,FALSE),IF(tbl_transaction[[#This Row],[Type]]="Outbound",VLOOKUP(tbl_transaction[[#This Row],[Reference Number]],barang_keluar[],3,FALSE),""))</f>
        <v>PT Supplier 01</v>
      </c>
      <c r="I1129" t="str">
        <f>IF(D1129='Kartu Stok'!$B$2,COUNTIF($D$3:D1129,'Kartu Stok'!$B$2),"")</f>
        <v/>
      </c>
      <c r="L1129"/>
    </row>
    <row r="1130" spans="1:12" ht="14.5" x14ac:dyDescent="0.35">
      <c r="A1130" s="2" t="s">
        <v>1607</v>
      </c>
      <c r="B1130" s="5">
        <f>IF(LEFT(tbl_transaction[[#This Row],[Reference Number]],2)="GR",VLOOKUP(tbl_transaction[[#This Row],[Reference Number]],barang_masuk[],2,FALSE),IF(LEFT(tbl_transaction[[#This Row],[Reference Number]],2)="DO",VLOOKUP(tbl_transaction[[#This Row],[Reference Number]],barang_keluar[],2,FALSE),""))</f>
        <v>46025</v>
      </c>
      <c r="C1130" t="str">
        <f t="shared" si="17"/>
        <v>Inbound</v>
      </c>
      <c r="D1130" t="str">
        <f>IF(tbl_transaction[[#This Row],[Type]]="Inbound",VLOOKUP(tbl_transaction[[#This Row],[Reference Number]],barang_masuk[],4,FALSE),IF(tbl_transaction[[#This Row],[Type]]="Outbound",VLOOKUP(tbl_transaction[[#This Row],[Reference Number]],barang_keluar[],4,FALSE),""))</f>
        <v>SNK017</v>
      </c>
      <c r="E1130" t="str">
        <f>IF(tbl_transaction[[#This Row],[Type]]="Inbound",VLOOKUP(tbl_transaction[[#This Row],[Reference Number]],barang_masuk[],5,FALSE),IF(tbl_transaction[[#This Row],[Type]]="Outbound",VLOOKUP(tbl_transaction[[#This Row],[Reference Number]],barang_keluar[],5,FALSE),""))</f>
        <v>Qtela Snack Variant 17</v>
      </c>
      <c r="F1130">
        <f>IF(tbl_transaction[[#This Row],[Type]]="Inbound",VLOOKUP(tbl_transaction[[#This Row],[Reference Number]],barang_masuk[],6,FALSE),IF(tbl_transaction[[#This Row],[Type]]="Outbound",VLOOKUP(tbl_transaction[[#This Row],[Reference Number]],barang_keluar[],6,FALSE),""))</f>
        <v>150</v>
      </c>
      <c r="G1130" t="str">
        <f>IF(tbl_transaction[[#This Row],[Type]]="Inbound",VLOOKUP(tbl_transaction[[#This Row],[Reference Number]],barang_masuk[],7,FALSE),IF(tbl_transaction[[#This Row],[Type]]="Outbound",VLOOKUP(tbl_transaction[[#This Row],[Reference Number]],barang_keluar[],7,FALSE),""))</f>
        <v>Pack</v>
      </c>
      <c r="H1130" t="str">
        <f>IF(tbl_transaction[[#This Row],[Type]]="Inbound",VLOOKUP(tbl_transaction[[#This Row],[Reference Number]],barang_masuk[],3,FALSE),IF(tbl_transaction[[#This Row],[Type]]="Outbound",VLOOKUP(tbl_transaction[[#This Row],[Reference Number]],barang_keluar[],3,FALSE),""))</f>
        <v>PT Supplier 07</v>
      </c>
      <c r="I1130" t="str">
        <f>IF(D1130='Kartu Stok'!$B$2,COUNTIF($D$3:D1130,'Kartu Stok'!$B$2),"")</f>
        <v/>
      </c>
      <c r="L1130"/>
    </row>
    <row r="1131" spans="1:12" ht="14.5" x14ac:dyDescent="0.35">
      <c r="A1131" s="2" t="s">
        <v>1608</v>
      </c>
      <c r="B1131" s="5">
        <f>IF(LEFT(tbl_transaction[[#This Row],[Reference Number]],2)="GR",VLOOKUP(tbl_transaction[[#This Row],[Reference Number]],barang_masuk[],2,FALSE),IF(LEFT(tbl_transaction[[#This Row],[Reference Number]],2)="DO",VLOOKUP(tbl_transaction[[#This Row],[Reference Number]],barang_keluar[],2,FALSE),""))</f>
        <v>46114</v>
      </c>
      <c r="C1131" t="str">
        <f t="shared" si="17"/>
        <v>Inbound</v>
      </c>
      <c r="D1131" t="str">
        <f>IF(tbl_transaction[[#This Row],[Type]]="Inbound",VLOOKUP(tbl_transaction[[#This Row],[Reference Number]],barang_masuk[],4,FALSE),IF(tbl_transaction[[#This Row],[Type]]="Outbound",VLOOKUP(tbl_transaction[[#This Row],[Reference Number]],barang_keluar[],4,FALSE),""))</f>
        <v>HOM002</v>
      </c>
      <c r="E1131" t="str">
        <f>IF(tbl_transaction[[#This Row],[Type]]="Inbound",VLOOKUP(tbl_transaction[[#This Row],[Reference Number]],barang_masuk[],5,FALSE),IF(tbl_transaction[[#This Row],[Type]]="Outbound",VLOOKUP(tbl_transaction[[#This Row],[Reference Number]],barang_keluar[],5,FALSE),""))</f>
        <v>Sunlight Home Care Variant 2</v>
      </c>
      <c r="F1131">
        <f>IF(tbl_transaction[[#This Row],[Type]]="Inbound",VLOOKUP(tbl_transaction[[#This Row],[Reference Number]],barang_masuk[],6,FALSE),IF(tbl_transaction[[#This Row],[Type]]="Outbound",VLOOKUP(tbl_transaction[[#This Row],[Reference Number]],barang_keluar[],6,FALSE),""))</f>
        <v>60</v>
      </c>
      <c r="G1131" t="str">
        <f>IF(tbl_transaction[[#This Row],[Type]]="Inbound",VLOOKUP(tbl_transaction[[#This Row],[Reference Number]],barang_masuk[],7,FALSE),IF(tbl_transaction[[#This Row],[Type]]="Outbound",VLOOKUP(tbl_transaction[[#This Row],[Reference Number]],barang_keluar[],7,FALSE),""))</f>
        <v>Pack</v>
      </c>
      <c r="H1131" t="str">
        <f>IF(tbl_transaction[[#This Row],[Type]]="Inbound",VLOOKUP(tbl_transaction[[#This Row],[Reference Number]],barang_masuk[],3,FALSE),IF(tbl_transaction[[#This Row],[Type]]="Outbound",VLOOKUP(tbl_transaction[[#This Row],[Reference Number]],barang_keluar[],3,FALSE),""))</f>
        <v>PT Supplier 35</v>
      </c>
      <c r="I1131" t="str">
        <f>IF(D1131='Kartu Stok'!$B$2,COUNTIF($D$3:D1131,'Kartu Stok'!$B$2),"")</f>
        <v/>
      </c>
      <c r="L1131"/>
    </row>
    <row r="1132" spans="1:12" ht="14.5" x14ac:dyDescent="0.35">
      <c r="A1132" s="2" t="s">
        <v>1609</v>
      </c>
      <c r="B1132" s="5">
        <f>IF(LEFT(tbl_transaction[[#This Row],[Reference Number]],2)="GR",VLOOKUP(tbl_transaction[[#This Row],[Reference Number]],barang_masuk[],2,FALSE),IF(LEFT(tbl_transaction[[#This Row],[Reference Number]],2)="DO",VLOOKUP(tbl_transaction[[#This Row],[Reference Number]],barang_keluar[],2,FALSE),""))</f>
        <v>46093</v>
      </c>
      <c r="C1132" t="str">
        <f t="shared" si="17"/>
        <v>Inbound</v>
      </c>
      <c r="D1132" t="str">
        <f>IF(tbl_transaction[[#This Row],[Type]]="Inbound",VLOOKUP(tbl_transaction[[#This Row],[Reference Number]],barang_masuk[],4,FALSE),IF(tbl_transaction[[#This Row],[Type]]="Outbound",VLOOKUP(tbl_transaction[[#This Row],[Reference Number]],barang_keluar[],4,FALSE),""))</f>
        <v>BAB001</v>
      </c>
      <c r="E1132" t="str">
        <f>IF(tbl_transaction[[#This Row],[Type]]="Inbound",VLOOKUP(tbl_transaction[[#This Row],[Reference Number]],barang_masuk[],5,FALSE),IF(tbl_transaction[[#This Row],[Type]]="Outbound",VLOOKUP(tbl_transaction[[#This Row],[Reference Number]],barang_keluar[],5,FALSE),""))</f>
        <v>MamyPoko Baby Care Variant 1</v>
      </c>
      <c r="F1132">
        <f>IF(tbl_transaction[[#This Row],[Type]]="Inbound",VLOOKUP(tbl_transaction[[#This Row],[Reference Number]],barang_masuk[],6,FALSE),IF(tbl_transaction[[#This Row],[Type]]="Outbound",VLOOKUP(tbl_transaction[[#This Row],[Reference Number]],barang_keluar[],6,FALSE),""))</f>
        <v>60</v>
      </c>
      <c r="G1132" t="str">
        <f>IF(tbl_transaction[[#This Row],[Type]]="Inbound",VLOOKUP(tbl_transaction[[#This Row],[Reference Number]],barang_masuk[],7,FALSE),IF(tbl_transaction[[#This Row],[Type]]="Outbound",VLOOKUP(tbl_transaction[[#This Row],[Reference Number]],barang_keluar[],7,FALSE),""))</f>
        <v>Pack</v>
      </c>
      <c r="H1132" t="str">
        <f>IF(tbl_transaction[[#This Row],[Type]]="Inbound",VLOOKUP(tbl_transaction[[#This Row],[Reference Number]],barang_masuk[],3,FALSE),IF(tbl_transaction[[#This Row],[Type]]="Outbound",VLOOKUP(tbl_transaction[[#This Row],[Reference Number]],barang_keluar[],3,FALSE),""))</f>
        <v>PT Supplier 15</v>
      </c>
      <c r="I1132" t="str">
        <f>IF(D1132='Kartu Stok'!$B$2,COUNTIF($D$3:D1132,'Kartu Stok'!$B$2),"")</f>
        <v/>
      </c>
      <c r="L1132"/>
    </row>
    <row r="1133" spans="1:12" ht="14.5" x14ac:dyDescent="0.35">
      <c r="A1133" s="2" t="s">
        <v>1610</v>
      </c>
      <c r="B1133" s="5">
        <f>IF(LEFT(tbl_transaction[[#This Row],[Reference Number]],2)="GR",VLOOKUP(tbl_transaction[[#This Row],[Reference Number]],barang_masuk[],2,FALSE),IF(LEFT(tbl_transaction[[#This Row],[Reference Number]],2)="DO",VLOOKUP(tbl_transaction[[#This Row],[Reference Number]],barang_keluar[],2,FALSE),""))</f>
        <v>46084</v>
      </c>
      <c r="C1133" t="str">
        <f t="shared" si="17"/>
        <v>Inbound</v>
      </c>
      <c r="D1133" t="str">
        <f>IF(tbl_transaction[[#This Row],[Type]]="Inbound",VLOOKUP(tbl_transaction[[#This Row],[Reference Number]],barang_masuk[],4,FALSE),IF(tbl_transaction[[#This Row],[Type]]="Outbound",VLOOKUP(tbl_transaction[[#This Row],[Reference Number]],barang_keluar[],4,FALSE),""))</f>
        <v>BEV011</v>
      </c>
      <c r="E1133" t="str">
        <f>IF(tbl_transaction[[#This Row],[Type]]="Inbound",VLOOKUP(tbl_transaction[[#This Row],[Reference Number]],barang_masuk[],5,FALSE),IF(tbl_transaction[[#This Row],[Type]]="Outbound",VLOOKUP(tbl_transaction[[#This Row],[Reference Number]],barang_keluar[],5,FALSE),""))</f>
        <v>Pocari Beverage Variant 11</v>
      </c>
      <c r="F1133">
        <f>IF(tbl_transaction[[#This Row],[Type]]="Inbound",VLOOKUP(tbl_transaction[[#This Row],[Reference Number]],barang_masuk[],6,FALSE),IF(tbl_transaction[[#This Row],[Type]]="Outbound",VLOOKUP(tbl_transaction[[#This Row],[Reference Number]],barang_keluar[],6,FALSE),""))</f>
        <v>150</v>
      </c>
      <c r="G1133" t="str">
        <f>IF(tbl_transaction[[#This Row],[Type]]="Inbound",VLOOKUP(tbl_transaction[[#This Row],[Reference Number]],barang_masuk[],7,FALSE),IF(tbl_transaction[[#This Row],[Type]]="Outbound",VLOOKUP(tbl_transaction[[#This Row],[Reference Number]],barang_keluar[],7,FALSE),""))</f>
        <v>Bottle</v>
      </c>
      <c r="H1133" t="str">
        <f>IF(tbl_transaction[[#This Row],[Type]]="Inbound",VLOOKUP(tbl_transaction[[#This Row],[Reference Number]],barang_masuk[],3,FALSE),IF(tbl_transaction[[#This Row],[Type]]="Outbound",VLOOKUP(tbl_transaction[[#This Row],[Reference Number]],barang_keluar[],3,FALSE),""))</f>
        <v>PT Supplier 05</v>
      </c>
      <c r="I1133" t="str">
        <f>IF(D1133='Kartu Stok'!$B$2,COUNTIF($D$3:D1133,'Kartu Stok'!$B$2),"")</f>
        <v/>
      </c>
      <c r="L1133"/>
    </row>
    <row r="1134" spans="1:12" ht="14.5" x14ac:dyDescent="0.35">
      <c r="A1134" s="2" t="s">
        <v>1611</v>
      </c>
      <c r="B1134" s="5">
        <f>IF(LEFT(tbl_transaction[[#This Row],[Reference Number]],2)="GR",VLOOKUP(tbl_transaction[[#This Row],[Reference Number]],barang_masuk[],2,FALSE),IF(LEFT(tbl_transaction[[#This Row],[Reference Number]],2)="DO",VLOOKUP(tbl_transaction[[#This Row],[Reference Number]],barang_keluar[],2,FALSE),""))</f>
        <v>46175</v>
      </c>
      <c r="C1134" t="str">
        <f t="shared" si="17"/>
        <v>Inbound</v>
      </c>
      <c r="D1134" t="str">
        <f>IF(tbl_transaction[[#This Row],[Type]]="Inbound",VLOOKUP(tbl_transaction[[#This Row],[Reference Number]],barang_masuk[],4,FALSE),IF(tbl_transaction[[#This Row],[Type]]="Outbound",VLOOKUP(tbl_transaction[[#This Row],[Reference Number]],barang_keluar[],4,FALSE),""))</f>
        <v>BEV020</v>
      </c>
      <c r="E1134" t="str">
        <f>IF(tbl_transaction[[#This Row],[Type]]="Inbound",VLOOKUP(tbl_transaction[[#This Row],[Reference Number]],barang_masuk[],5,FALSE),IF(tbl_transaction[[#This Row],[Type]]="Outbound",VLOOKUP(tbl_transaction[[#This Row],[Reference Number]],barang_keluar[],5,FALSE),""))</f>
        <v>Coca Cola Beverage Variant 20</v>
      </c>
      <c r="F1134">
        <f>IF(tbl_transaction[[#This Row],[Type]]="Inbound",VLOOKUP(tbl_transaction[[#This Row],[Reference Number]],barang_masuk[],6,FALSE),IF(tbl_transaction[[#This Row],[Type]]="Outbound",VLOOKUP(tbl_transaction[[#This Row],[Reference Number]],barang_keluar[],6,FALSE),""))</f>
        <v>30</v>
      </c>
      <c r="G1134" t="str">
        <f>IF(tbl_transaction[[#This Row],[Type]]="Inbound",VLOOKUP(tbl_transaction[[#This Row],[Reference Number]],barang_masuk[],7,FALSE),IF(tbl_transaction[[#This Row],[Type]]="Outbound",VLOOKUP(tbl_transaction[[#This Row],[Reference Number]],barang_keluar[],7,FALSE),""))</f>
        <v>Bottle</v>
      </c>
      <c r="H1134" t="str">
        <f>IF(tbl_transaction[[#This Row],[Type]]="Inbound",VLOOKUP(tbl_transaction[[#This Row],[Reference Number]],barang_masuk[],3,FALSE),IF(tbl_transaction[[#This Row],[Type]]="Outbound",VLOOKUP(tbl_transaction[[#This Row],[Reference Number]],barang_keluar[],3,FALSE),""))</f>
        <v>PT Supplier 13</v>
      </c>
      <c r="I1134" t="str">
        <f>IF(D1134='Kartu Stok'!$B$2,COUNTIF($D$3:D1134,'Kartu Stok'!$B$2),"")</f>
        <v/>
      </c>
      <c r="L1134"/>
    </row>
    <row r="1135" spans="1:12" ht="14.5" x14ac:dyDescent="0.35">
      <c r="A1135" s="2" t="s">
        <v>1612</v>
      </c>
      <c r="B1135" s="5">
        <f>IF(LEFT(tbl_transaction[[#This Row],[Reference Number]],2)="GR",VLOOKUP(tbl_transaction[[#This Row],[Reference Number]],barang_masuk[],2,FALSE),IF(LEFT(tbl_transaction[[#This Row],[Reference Number]],2)="DO",VLOOKUP(tbl_transaction[[#This Row],[Reference Number]],barang_keluar[],2,FALSE),""))</f>
        <v>46133</v>
      </c>
      <c r="C1135" t="str">
        <f t="shared" si="17"/>
        <v>Inbound</v>
      </c>
      <c r="D1135" t="str">
        <f>IF(tbl_transaction[[#This Row],[Type]]="Inbound",VLOOKUP(tbl_transaction[[#This Row],[Reference Number]],barang_masuk[],4,FALSE),IF(tbl_transaction[[#This Row],[Type]]="Outbound",VLOOKUP(tbl_transaction[[#This Row],[Reference Number]],barang_keluar[],4,FALSE),""))</f>
        <v>HOM012</v>
      </c>
      <c r="E1135" t="str">
        <f>IF(tbl_transaction[[#This Row],[Type]]="Inbound",VLOOKUP(tbl_transaction[[#This Row],[Reference Number]],barang_masuk[],5,FALSE),IF(tbl_transaction[[#This Row],[Type]]="Outbound",VLOOKUP(tbl_transaction[[#This Row],[Reference Number]],barang_keluar[],5,FALSE),""))</f>
        <v>Molto Home Care Variant 12</v>
      </c>
      <c r="F1135">
        <f>IF(tbl_transaction[[#This Row],[Type]]="Inbound",VLOOKUP(tbl_transaction[[#This Row],[Reference Number]],barang_masuk[],6,FALSE),IF(tbl_transaction[[#This Row],[Type]]="Outbound",VLOOKUP(tbl_transaction[[#This Row],[Reference Number]],barang_keluar[],6,FALSE),""))</f>
        <v>150</v>
      </c>
      <c r="G1135" t="str">
        <f>IF(tbl_transaction[[#This Row],[Type]]="Inbound",VLOOKUP(tbl_transaction[[#This Row],[Reference Number]],barang_masuk[],7,FALSE),IF(tbl_transaction[[#This Row],[Type]]="Outbound",VLOOKUP(tbl_transaction[[#This Row],[Reference Number]],barang_keluar[],7,FALSE),""))</f>
        <v>Pack</v>
      </c>
      <c r="H1135" t="str">
        <f>IF(tbl_transaction[[#This Row],[Type]]="Inbound",VLOOKUP(tbl_transaction[[#This Row],[Reference Number]],barang_masuk[],3,FALSE),IF(tbl_transaction[[#This Row],[Type]]="Outbound",VLOOKUP(tbl_transaction[[#This Row],[Reference Number]],barang_keluar[],3,FALSE),""))</f>
        <v>PT Supplier 10</v>
      </c>
      <c r="I1135" t="str">
        <f>IF(D1135='Kartu Stok'!$B$2,COUNTIF($D$3:D1135,'Kartu Stok'!$B$2),"")</f>
        <v/>
      </c>
      <c r="L1135"/>
    </row>
    <row r="1136" spans="1:12" ht="14.5" x14ac:dyDescent="0.35">
      <c r="A1136" s="2" t="s">
        <v>1613</v>
      </c>
      <c r="B1136" s="5">
        <f>IF(LEFT(tbl_transaction[[#This Row],[Reference Number]],2)="GR",VLOOKUP(tbl_transaction[[#This Row],[Reference Number]],barang_masuk[],2,FALSE),IF(LEFT(tbl_transaction[[#This Row],[Reference Number]],2)="DO",VLOOKUP(tbl_transaction[[#This Row],[Reference Number]],barang_keluar[],2,FALSE),""))</f>
        <v>46048</v>
      </c>
      <c r="C1136" t="str">
        <f t="shared" si="17"/>
        <v>Inbound</v>
      </c>
      <c r="D1136" t="str">
        <f>IF(tbl_transaction[[#This Row],[Type]]="Inbound",VLOOKUP(tbl_transaction[[#This Row],[Reference Number]],barang_masuk[],4,FALSE),IF(tbl_transaction[[#This Row],[Type]]="Outbound",VLOOKUP(tbl_transaction[[#This Row],[Reference Number]],barang_keluar[],4,FALSE),""))</f>
        <v>BEV040</v>
      </c>
      <c r="E1136" t="str">
        <f>IF(tbl_transaction[[#This Row],[Type]]="Inbound",VLOOKUP(tbl_transaction[[#This Row],[Reference Number]],barang_masuk[],5,FALSE),IF(tbl_transaction[[#This Row],[Type]]="Outbound",VLOOKUP(tbl_transaction[[#This Row],[Reference Number]],barang_keluar[],5,FALSE),""))</f>
        <v>Aqua Beverage Variant 40</v>
      </c>
      <c r="F1136">
        <f>IF(tbl_transaction[[#This Row],[Type]]="Inbound",VLOOKUP(tbl_transaction[[#This Row],[Reference Number]],barang_masuk[],6,FALSE),IF(tbl_transaction[[#This Row],[Type]]="Outbound",VLOOKUP(tbl_transaction[[#This Row],[Reference Number]],barang_keluar[],6,FALSE),""))</f>
        <v>60</v>
      </c>
      <c r="G1136" t="str">
        <f>IF(tbl_transaction[[#This Row],[Type]]="Inbound",VLOOKUP(tbl_transaction[[#This Row],[Reference Number]],barang_masuk[],7,FALSE),IF(tbl_transaction[[#This Row],[Type]]="Outbound",VLOOKUP(tbl_transaction[[#This Row],[Reference Number]],barang_keluar[],7,FALSE),""))</f>
        <v>Bottle</v>
      </c>
      <c r="H1136" t="str">
        <f>IF(tbl_transaction[[#This Row],[Type]]="Inbound",VLOOKUP(tbl_transaction[[#This Row],[Reference Number]],barang_masuk[],3,FALSE),IF(tbl_transaction[[#This Row],[Type]]="Outbound",VLOOKUP(tbl_transaction[[#This Row],[Reference Number]],barang_keluar[],3,FALSE),""))</f>
        <v>PT Supplier 19</v>
      </c>
      <c r="I1136" t="str">
        <f>IF(D1136='Kartu Stok'!$B$2,COUNTIF($D$3:D1136,'Kartu Stok'!$B$2),"")</f>
        <v/>
      </c>
      <c r="L1136"/>
    </row>
    <row r="1137" spans="1:12" ht="14.5" x14ac:dyDescent="0.35">
      <c r="A1137" s="2" t="s">
        <v>1614</v>
      </c>
      <c r="B1137" s="5">
        <f>IF(LEFT(tbl_transaction[[#This Row],[Reference Number]],2)="GR",VLOOKUP(tbl_transaction[[#This Row],[Reference Number]],barang_masuk[],2,FALSE),IF(LEFT(tbl_transaction[[#This Row],[Reference Number]],2)="DO",VLOOKUP(tbl_transaction[[#This Row],[Reference Number]],barang_keluar[],2,FALSE),""))</f>
        <v>46051</v>
      </c>
      <c r="C1137" t="str">
        <f t="shared" si="17"/>
        <v>Inbound</v>
      </c>
      <c r="D1137" t="str">
        <f>IF(tbl_transaction[[#This Row],[Type]]="Inbound",VLOOKUP(tbl_transaction[[#This Row],[Reference Number]],barang_masuk[],4,FALSE),IF(tbl_transaction[[#This Row],[Type]]="Outbound",VLOOKUP(tbl_transaction[[#This Row],[Reference Number]],barang_keluar[],4,FALSE),""))</f>
        <v>SNK028</v>
      </c>
      <c r="E1137" t="str">
        <f>IF(tbl_transaction[[#This Row],[Type]]="Inbound",VLOOKUP(tbl_transaction[[#This Row],[Reference Number]],barang_masuk[],5,FALSE),IF(tbl_transaction[[#This Row],[Type]]="Outbound",VLOOKUP(tbl_transaction[[#This Row],[Reference Number]],barang_keluar[],5,FALSE),""))</f>
        <v>Chitato Snack Variant 28</v>
      </c>
      <c r="F1137">
        <f>IF(tbl_transaction[[#This Row],[Type]]="Inbound",VLOOKUP(tbl_transaction[[#This Row],[Reference Number]],barang_masuk[],6,FALSE),IF(tbl_transaction[[#This Row],[Type]]="Outbound",VLOOKUP(tbl_transaction[[#This Row],[Reference Number]],barang_keluar[],6,FALSE),""))</f>
        <v>200</v>
      </c>
      <c r="G1137" t="str">
        <f>IF(tbl_transaction[[#This Row],[Type]]="Inbound",VLOOKUP(tbl_transaction[[#This Row],[Reference Number]],barang_masuk[],7,FALSE),IF(tbl_transaction[[#This Row],[Type]]="Outbound",VLOOKUP(tbl_transaction[[#This Row],[Reference Number]],barang_keluar[],7,FALSE),""))</f>
        <v>Pack</v>
      </c>
      <c r="H1137" t="str">
        <f>IF(tbl_transaction[[#This Row],[Type]]="Inbound",VLOOKUP(tbl_transaction[[#This Row],[Reference Number]],barang_masuk[],3,FALSE),IF(tbl_transaction[[#This Row],[Type]]="Outbound",VLOOKUP(tbl_transaction[[#This Row],[Reference Number]],barang_keluar[],3,FALSE),""))</f>
        <v>PT Supplier 07</v>
      </c>
      <c r="I1137" t="str">
        <f>IF(D1137='Kartu Stok'!$B$2,COUNTIF($D$3:D1137,'Kartu Stok'!$B$2),"")</f>
        <v/>
      </c>
      <c r="L1137"/>
    </row>
    <row r="1138" spans="1:12" ht="14.5" x14ac:dyDescent="0.35">
      <c r="A1138" s="2" t="s">
        <v>1615</v>
      </c>
      <c r="B1138" s="5">
        <f>IF(LEFT(tbl_transaction[[#This Row],[Reference Number]],2)="GR",VLOOKUP(tbl_transaction[[#This Row],[Reference Number]],barang_masuk[],2,FALSE),IF(LEFT(tbl_transaction[[#This Row],[Reference Number]],2)="DO",VLOOKUP(tbl_transaction[[#This Row],[Reference Number]],barang_keluar[],2,FALSE),""))</f>
        <v>46085</v>
      </c>
      <c r="C1138" t="str">
        <f t="shared" si="17"/>
        <v>Inbound</v>
      </c>
      <c r="D1138" t="str">
        <f>IF(tbl_transaction[[#This Row],[Type]]="Inbound",VLOOKUP(tbl_transaction[[#This Row],[Reference Number]],barang_masuk[],4,FALSE),IF(tbl_transaction[[#This Row],[Type]]="Outbound",VLOOKUP(tbl_transaction[[#This Row],[Reference Number]],barang_keluar[],4,FALSE),""))</f>
        <v>SNK033</v>
      </c>
      <c r="E1138" t="str">
        <f>IF(tbl_transaction[[#This Row],[Type]]="Inbound",VLOOKUP(tbl_transaction[[#This Row],[Reference Number]],barang_masuk[],5,FALSE),IF(tbl_transaction[[#This Row],[Type]]="Outbound",VLOOKUP(tbl_transaction[[#This Row],[Reference Number]],barang_keluar[],5,FALSE),""))</f>
        <v>Chitato Snack Variant 33</v>
      </c>
      <c r="F1138">
        <f>IF(tbl_transaction[[#This Row],[Type]]="Inbound",VLOOKUP(tbl_transaction[[#This Row],[Reference Number]],barang_masuk[],6,FALSE),IF(tbl_transaction[[#This Row],[Type]]="Outbound",VLOOKUP(tbl_transaction[[#This Row],[Reference Number]],barang_keluar[],6,FALSE),""))</f>
        <v>120</v>
      </c>
      <c r="G1138" t="str">
        <f>IF(tbl_transaction[[#This Row],[Type]]="Inbound",VLOOKUP(tbl_transaction[[#This Row],[Reference Number]],barang_masuk[],7,FALSE),IF(tbl_transaction[[#This Row],[Type]]="Outbound",VLOOKUP(tbl_transaction[[#This Row],[Reference Number]],barang_keluar[],7,FALSE),""))</f>
        <v>Pack</v>
      </c>
      <c r="H1138" t="str">
        <f>IF(tbl_transaction[[#This Row],[Type]]="Inbound",VLOOKUP(tbl_transaction[[#This Row],[Reference Number]],barang_masuk[],3,FALSE),IF(tbl_transaction[[#This Row],[Type]]="Outbound",VLOOKUP(tbl_transaction[[#This Row],[Reference Number]],barang_keluar[],3,FALSE),""))</f>
        <v>PT Supplier 17</v>
      </c>
      <c r="I1138" t="str">
        <f>IF(D1138='Kartu Stok'!$B$2,COUNTIF($D$3:D1138,'Kartu Stok'!$B$2),"")</f>
        <v/>
      </c>
      <c r="L1138"/>
    </row>
    <row r="1139" spans="1:12" ht="14.5" x14ac:dyDescent="0.35">
      <c r="A1139" s="2" t="s">
        <v>1616</v>
      </c>
      <c r="B1139" s="5">
        <f>IF(LEFT(tbl_transaction[[#This Row],[Reference Number]],2)="GR",VLOOKUP(tbl_transaction[[#This Row],[Reference Number]],barang_masuk[],2,FALSE),IF(LEFT(tbl_transaction[[#This Row],[Reference Number]],2)="DO",VLOOKUP(tbl_transaction[[#This Row],[Reference Number]],barang_keluar[],2,FALSE),""))</f>
        <v>46131</v>
      </c>
      <c r="C1139" t="str">
        <f t="shared" si="17"/>
        <v>Inbound</v>
      </c>
      <c r="D1139" t="str">
        <f>IF(tbl_transaction[[#This Row],[Type]]="Inbound",VLOOKUP(tbl_transaction[[#This Row],[Reference Number]],barang_masuk[],4,FALSE),IF(tbl_transaction[[#This Row],[Type]]="Outbound",VLOOKUP(tbl_transaction[[#This Row],[Reference Number]],barang_keluar[],4,FALSE),""))</f>
        <v>DAR010</v>
      </c>
      <c r="E1139" t="str">
        <f>IF(tbl_transaction[[#This Row],[Type]]="Inbound",VLOOKUP(tbl_transaction[[#This Row],[Reference Number]],barang_masuk[],5,FALSE),IF(tbl_transaction[[#This Row],[Type]]="Outbound",VLOOKUP(tbl_transaction[[#This Row],[Reference Number]],barang_keluar[],5,FALSE),""))</f>
        <v>Ultra Milk Dairy Variant 10</v>
      </c>
      <c r="F1139">
        <f>IF(tbl_transaction[[#This Row],[Type]]="Inbound",VLOOKUP(tbl_transaction[[#This Row],[Reference Number]],barang_masuk[],6,FALSE),IF(tbl_transaction[[#This Row],[Type]]="Outbound",VLOOKUP(tbl_transaction[[#This Row],[Reference Number]],barang_keluar[],6,FALSE),""))</f>
        <v>50</v>
      </c>
      <c r="G1139" t="str">
        <f>IF(tbl_transaction[[#This Row],[Type]]="Inbound",VLOOKUP(tbl_transaction[[#This Row],[Reference Number]],barang_masuk[],7,FALSE),IF(tbl_transaction[[#This Row],[Type]]="Outbound",VLOOKUP(tbl_transaction[[#This Row],[Reference Number]],barang_keluar[],7,FALSE),""))</f>
        <v>Box</v>
      </c>
      <c r="H1139" t="str">
        <f>IF(tbl_transaction[[#This Row],[Type]]="Inbound",VLOOKUP(tbl_transaction[[#This Row],[Reference Number]],barang_masuk[],3,FALSE),IF(tbl_transaction[[#This Row],[Type]]="Outbound",VLOOKUP(tbl_transaction[[#This Row],[Reference Number]],barang_keluar[],3,FALSE),""))</f>
        <v>PT Supplier 28</v>
      </c>
      <c r="I1139" t="str">
        <f>IF(D1139='Kartu Stok'!$B$2,COUNTIF($D$3:D1139,'Kartu Stok'!$B$2),"")</f>
        <v/>
      </c>
      <c r="L1139"/>
    </row>
    <row r="1140" spans="1:12" ht="14.5" x14ac:dyDescent="0.35">
      <c r="A1140" s="2" t="s">
        <v>1617</v>
      </c>
      <c r="B1140" s="5">
        <f>IF(LEFT(tbl_transaction[[#This Row],[Reference Number]],2)="GR",VLOOKUP(tbl_transaction[[#This Row],[Reference Number]],barang_masuk[],2,FALSE),IF(LEFT(tbl_transaction[[#This Row],[Reference Number]],2)="DO",VLOOKUP(tbl_transaction[[#This Row],[Reference Number]],barang_keluar[],2,FALSE),""))</f>
        <v>46057</v>
      </c>
      <c r="C1140" t="str">
        <f t="shared" si="17"/>
        <v>Inbound</v>
      </c>
      <c r="D1140" t="str">
        <f>IF(tbl_transaction[[#This Row],[Type]]="Inbound",VLOOKUP(tbl_transaction[[#This Row],[Reference Number]],barang_masuk[],4,FALSE),IF(tbl_transaction[[#This Row],[Type]]="Outbound",VLOOKUP(tbl_transaction[[#This Row],[Reference Number]],barang_keluar[],4,FALSE),""))</f>
        <v>DAR020</v>
      </c>
      <c r="E1140" t="str">
        <f>IF(tbl_transaction[[#This Row],[Type]]="Inbound",VLOOKUP(tbl_transaction[[#This Row],[Reference Number]],barang_masuk[],5,FALSE),IF(tbl_transaction[[#This Row],[Type]]="Outbound",VLOOKUP(tbl_transaction[[#This Row],[Reference Number]],barang_keluar[],5,FALSE),""))</f>
        <v>Ultra Milk Dairy Variant 20</v>
      </c>
      <c r="F1140">
        <f>IF(tbl_transaction[[#This Row],[Type]]="Inbound",VLOOKUP(tbl_transaction[[#This Row],[Reference Number]],barang_masuk[],6,FALSE),IF(tbl_transaction[[#This Row],[Type]]="Outbound",VLOOKUP(tbl_transaction[[#This Row],[Reference Number]],barang_keluar[],6,FALSE),""))</f>
        <v>150</v>
      </c>
      <c r="G1140" t="str">
        <f>IF(tbl_transaction[[#This Row],[Type]]="Inbound",VLOOKUP(tbl_transaction[[#This Row],[Reference Number]],barang_masuk[],7,FALSE),IF(tbl_transaction[[#This Row],[Type]]="Outbound",VLOOKUP(tbl_transaction[[#This Row],[Reference Number]],barang_keluar[],7,FALSE),""))</f>
        <v>Box</v>
      </c>
      <c r="H1140" t="str">
        <f>IF(tbl_transaction[[#This Row],[Type]]="Inbound",VLOOKUP(tbl_transaction[[#This Row],[Reference Number]],barang_masuk[],3,FALSE),IF(tbl_transaction[[#This Row],[Type]]="Outbound",VLOOKUP(tbl_transaction[[#This Row],[Reference Number]],barang_keluar[],3,FALSE),""))</f>
        <v>PT Supplier 14</v>
      </c>
      <c r="I1140" t="str">
        <f>IF(D1140='Kartu Stok'!$B$2,COUNTIF($D$3:D1140,'Kartu Stok'!$B$2),"")</f>
        <v/>
      </c>
      <c r="L1140"/>
    </row>
    <row r="1141" spans="1:12" ht="14.5" x14ac:dyDescent="0.35">
      <c r="A1141" s="2" t="s">
        <v>1618</v>
      </c>
      <c r="B1141" s="5">
        <f>IF(LEFT(tbl_transaction[[#This Row],[Reference Number]],2)="GR",VLOOKUP(tbl_transaction[[#This Row],[Reference Number]],barang_masuk[],2,FALSE),IF(LEFT(tbl_transaction[[#This Row],[Reference Number]],2)="DO",VLOOKUP(tbl_transaction[[#This Row],[Reference Number]],barang_keluar[],2,FALSE),""))</f>
        <v>46053</v>
      </c>
      <c r="C1141" t="str">
        <f t="shared" si="17"/>
        <v>Inbound</v>
      </c>
      <c r="D1141" t="str">
        <f>IF(tbl_transaction[[#This Row],[Type]]="Inbound",VLOOKUP(tbl_transaction[[#This Row],[Reference Number]],barang_masuk[],4,FALSE),IF(tbl_transaction[[#This Row],[Type]]="Outbound",VLOOKUP(tbl_transaction[[#This Row],[Reference Number]],barang_keluar[],4,FALSE),""))</f>
        <v>BAB010</v>
      </c>
      <c r="E1141" t="str">
        <f>IF(tbl_transaction[[#This Row],[Type]]="Inbound",VLOOKUP(tbl_transaction[[#This Row],[Reference Number]],barang_masuk[],5,FALSE),IF(tbl_transaction[[#This Row],[Type]]="Outbound",VLOOKUP(tbl_transaction[[#This Row],[Reference Number]],barang_keluar[],5,FALSE),""))</f>
        <v>Zwitsal Baby Care Variant 10</v>
      </c>
      <c r="F1141">
        <f>IF(tbl_transaction[[#This Row],[Type]]="Inbound",VLOOKUP(tbl_transaction[[#This Row],[Reference Number]],barang_masuk[],6,FALSE),IF(tbl_transaction[[#This Row],[Type]]="Outbound",VLOOKUP(tbl_transaction[[#This Row],[Reference Number]],barang_keluar[],6,FALSE),""))</f>
        <v>50</v>
      </c>
      <c r="G1141" t="str">
        <f>IF(tbl_transaction[[#This Row],[Type]]="Inbound",VLOOKUP(tbl_transaction[[#This Row],[Reference Number]],barang_masuk[],7,FALSE),IF(tbl_transaction[[#This Row],[Type]]="Outbound",VLOOKUP(tbl_transaction[[#This Row],[Reference Number]],barang_keluar[],7,FALSE),""))</f>
        <v>Pack</v>
      </c>
      <c r="H1141" t="str">
        <f>IF(tbl_transaction[[#This Row],[Type]]="Inbound",VLOOKUP(tbl_transaction[[#This Row],[Reference Number]],barang_masuk[],3,FALSE),IF(tbl_transaction[[#This Row],[Type]]="Outbound",VLOOKUP(tbl_transaction[[#This Row],[Reference Number]],barang_keluar[],3,FALSE),""))</f>
        <v>PT Supplier 27</v>
      </c>
      <c r="I1141" t="str">
        <f>IF(D1141='Kartu Stok'!$B$2,COUNTIF($D$3:D1141,'Kartu Stok'!$B$2),"")</f>
        <v/>
      </c>
      <c r="L1141"/>
    </row>
    <row r="1142" spans="1:12" ht="14.5" x14ac:dyDescent="0.35">
      <c r="A1142" s="2" t="s">
        <v>1619</v>
      </c>
      <c r="B1142" s="5">
        <f>IF(LEFT(tbl_transaction[[#This Row],[Reference Number]],2)="GR",VLOOKUP(tbl_transaction[[#This Row],[Reference Number]],barang_masuk[],2,FALSE),IF(LEFT(tbl_transaction[[#This Row],[Reference Number]],2)="DO",VLOOKUP(tbl_transaction[[#This Row],[Reference Number]],barang_keluar[],2,FALSE),""))</f>
        <v>46051</v>
      </c>
      <c r="C1142" t="str">
        <f t="shared" si="17"/>
        <v>Inbound</v>
      </c>
      <c r="D1142" t="str">
        <f>IF(tbl_transaction[[#This Row],[Type]]="Inbound",VLOOKUP(tbl_transaction[[#This Row],[Reference Number]],barang_masuk[],4,FALSE),IF(tbl_transaction[[#This Row],[Type]]="Outbound",VLOOKUP(tbl_transaction[[#This Row],[Reference Number]],barang_keluar[],4,FALSE),""))</f>
        <v>HOM017</v>
      </c>
      <c r="E1142" t="str">
        <f>IF(tbl_transaction[[#This Row],[Type]]="Inbound",VLOOKUP(tbl_transaction[[#This Row],[Reference Number]],barang_masuk[],5,FALSE),IF(tbl_transaction[[#This Row],[Type]]="Outbound",VLOOKUP(tbl_transaction[[#This Row],[Reference Number]],barang_keluar[],5,FALSE),""))</f>
        <v>Rinso Home Care Variant 17</v>
      </c>
      <c r="F1142">
        <f>IF(tbl_transaction[[#This Row],[Type]]="Inbound",VLOOKUP(tbl_transaction[[#This Row],[Reference Number]],barang_masuk[],6,FALSE),IF(tbl_transaction[[#This Row],[Type]]="Outbound",VLOOKUP(tbl_transaction[[#This Row],[Reference Number]],barang_keluar[],6,FALSE),""))</f>
        <v>60</v>
      </c>
      <c r="G1142" t="str">
        <f>IF(tbl_transaction[[#This Row],[Type]]="Inbound",VLOOKUP(tbl_transaction[[#This Row],[Reference Number]],barang_masuk[],7,FALSE),IF(tbl_transaction[[#This Row],[Type]]="Outbound",VLOOKUP(tbl_transaction[[#This Row],[Reference Number]],barang_keluar[],7,FALSE),""))</f>
        <v>Pack</v>
      </c>
      <c r="H1142" t="str">
        <f>IF(tbl_transaction[[#This Row],[Type]]="Inbound",VLOOKUP(tbl_transaction[[#This Row],[Reference Number]],barang_masuk[],3,FALSE),IF(tbl_transaction[[#This Row],[Type]]="Outbound",VLOOKUP(tbl_transaction[[#This Row],[Reference Number]],barang_keluar[],3,FALSE),""))</f>
        <v>PT Supplier 28</v>
      </c>
      <c r="I1142" t="str">
        <f>IF(D1142='Kartu Stok'!$B$2,COUNTIF($D$3:D1142,'Kartu Stok'!$B$2),"")</f>
        <v/>
      </c>
      <c r="L1142"/>
    </row>
    <row r="1143" spans="1:12" ht="14.5" x14ac:dyDescent="0.35">
      <c r="A1143" s="2" t="s">
        <v>1620</v>
      </c>
      <c r="B1143" s="5">
        <f>IF(LEFT(tbl_transaction[[#This Row],[Reference Number]],2)="GR",VLOOKUP(tbl_transaction[[#This Row],[Reference Number]],barang_masuk[],2,FALSE),IF(LEFT(tbl_transaction[[#This Row],[Reference Number]],2)="DO",VLOOKUP(tbl_transaction[[#This Row],[Reference Number]],barang_keluar[],2,FALSE),""))</f>
        <v>46184</v>
      </c>
      <c r="C1143" t="str">
        <f t="shared" si="17"/>
        <v>Inbound</v>
      </c>
      <c r="D1143" t="str">
        <f>IF(tbl_transaction[[#This Row],[Type]]="Inbound",VLOOKUP(tbl_transaction[[#This Row],[Reference Number]],barang_masuk[],4,FALSE),IF(tbl_transaction[[#This Row],[Type]]="Outbound",VLOOKUP(tbl_transaction[[#This Row],[Reference Number]],barang_keluar[],4,FALSE),""))</f>
        <v>SNK002</v>
      </c>
      <c r="E1143" t="str">
        <f>IF(tbl_transaction[[#This Row],[Type]]="Inbound",VLOOKUP(tbl_transaction[[#This Row],[Reference Number]],barang_masuk[],5,FALSE),IF(tbl_transaction[[#This Row],[Type]]="Outbound",VLOOKUP(tbl_transaction[[#This Row],[Reference Number]],barang_keluar[],5,FALSE),""))</f>
        <v>Qtela Snack Variant 2</v>
      </c>
      <c r="F1143">
        <f>IF(tbl_transaction[[#This Row],[Type]]="Inbound",VLOOKUP(tbl_transaction[[#This Row],[Reference Number]],barang_masuk[],6,FALSE),IF(tbl_transaction[[#This Row],[Type]]="Outbound",VLOOKUP(tbl_transaction[[#This Row],[Reference Number]],barang_keluar[],6,FALSE),""))</f>
        <v>30</v>
      </c>
      <c r="G1143" t="str">
        <f>IF(tbl_transaction[[#This Row],[Type]]="Inbound",VLOOKUP(tbl_transaction[[#This Row],[Reference Number]],barang_masuk[],7,FALSE),IF(tbl_transaction[[#This Row],[Type]]="Outbound",VLOOKUP(tbl_transaction[[#This Row],[Reference Number]],barang_keluar[],7,FALSE),""))</f>
        <v>Pack</v>
      </c>
      <c r="H1143" t="str">
        <f>IF(tbl_transaction[[#This Row],[Type]]="Inbound",VLOOKUP(tbl_transaction[[#This Row],[Reference Number]],barang_masuk[],3,FALSE),IF(tbl_transaction[[#This Row],[Type]]="Outbound",VLOOKUP(tbl_transaction[[#This Row],[Reference Number]],barang_keluar[],3,FALSE),""))</f>
        <v>PT Supplier 11</v>
      </c>
      <c r="I1143" t="str">
        <f>IF(D1143='Kartu Stok'!$B$2,COUNTIF($D$3:D1143,'Kartu Stok'!$B$2),"")</f>
        <v/>
      </c>
      <c r="L1143"/>
    </row>
    <row r="1144" spans="1:12" ht="14.5" x14ac:dyDescent="0.35">
      <c r="A1144" s="2" t="s">
        <v>1621</v>
      </c>
      <c r="B1144" s="5">
        <f>IF(LEFT(tbl_transaction[[#This Row],[Reference Number]],2)="GR",VLOOKUP(tbl_transaction[[#This Row],[Reference Number]],barang_masuk[],2,FALSE),IF(LEFT(tbl_transaction[[#This Row],[Reference Number]],2)="DO",VLOOKUP(tbl_transaction[[#This Row],[Reference Number]],barang_keluar[],2,FALSE),""))</f>
        <v>46165</v>
      </c>
      <c r="C1144" t="str">
        <f t="shared" si="17"/>
        <v>Inbound</v>
      </c>
      <c r="D1144" t="str">
        <f>IF(tbl_transaction[[#This Row],[Type]]="Inbound",VLOOKUP(tbl_transaction[[#This Row],[Reference Number]],barang_masuk[],4,FALSE),IF(tbl_transaction[[#This Row],[Type]]="Outbound",VLOOKUP(tbl_transaction[[#This Row],[Reference Number]],barang_keluar[],4,FALSE),""))</f>
        <v>INS017</v>
      </c>
      <c r="E1144" t="str">
        <f>IF(tbl_transaction[[#This Row],[Type]]="Inbound",VLOOKUP(tbl_transaction[[#This Row],[Reference Number]],barang_masuk[],5,FALSE),IF(tbl_transaction[[#This Row],[Type]]="Outbound",VLOOKUP(tbl_transaction[[#This Row],[Reference Number]],barang_keluar[],5,FALSE),""))</f>
        <v>Indomie Instant Food Variant 17</v>
      </c>
      <c r="F1144">
        <f>IF(tbl_transaction[[#This Row],[Type]]="Inbound",VLOOKUP(tbl_transaction[[#This Row],[Reference Number]],barang_masuk[],6,FALSE),IF(tbl_transaction[[#This Row],[Type]]="Outbound",VLOOKUP(tbl_transaction[[#This Row],[Reference Number]],barang_keluar[],6,FALSE),""))</f>
        <v>150</v>
      </c>
      <c r="G1144" t="str">
        <f>IF(tbl_transaction[[#This Row],[Type]]="Inbound",VLOOKUP(tbl_transaction[[#This Row],[Reference Number]],barang_masuk[],7,FALSE),IF(tbl_transaction[[#This Row],[Type]]="Outbound",VLOOKUP(tbl_transaction[[#This Row],[Reference Number]],barang_keluar[],7,FALSE),""))</f>
        <v>Pack</v>
      </c>
      <c r="H1144" t="str">
        <f>IF(tbl_transaction[[#This Row],[Type]]="Inbound",VLOOKUP(tbl_transaction[[#This Row],[Reference Number]],barang_masuk[],3,FALSE),IF(tbl_transaction[[#This Row],[Type]]="Outbound",VLOOKUP(tbl_transaction[[#This Row],[Reference Number]],barang_keluar[],3,FALSE),""))</f>
        <v>PT Supplier 32</v>
      </c>
      <c r="I1144" t="str">
        <f>IF(D1144='Kartu Stok'!$B$2,COUNTIF($D$3:D1144,'Kartu Stok'!$B$2),"")</f>
        <v/>
      </c>
      <c r="L1144"/>
    </row>
    <row r="1145" spans="1:12" ht="14.5" x14ac:dyDescent="0.35">
      <c r="A1145" s="2" t="s">
        <v>1622</v>
      </c>
      <c r="B1145" s="5">
        <f>IF(LEFT(tbl_transaction[[#This Row],[Reference Number]],2)="GR",VLOOKUP(tbl_transaction[[#This Row],[Reference Number]],barang_masuk[],2,FALSE),IF(LEFT(tbl_transaction[[#This Row],[Reference Number]],2)="DO",VLOOKUP(tbl_transaction[[#This Row],[Reference Number]],barang_keluar[],2,FALSE),""))</f>
        <v>46069</v>
      </c>
      <c r="C1145" t="str">
        <f t="shared" si="17"/>
        <v>Inbound</v>
      </c>
      <c r="D1145" t="str">
        <f>IF(tbl_transaction[[#This Row],[Type]]="Inbound",VLOOKUP(tbl_transaction[[#This Row],[Reference Number]],barang_masuk[],4,FALSE),IF(tbl_transaction[[#This Row],[Type]]="Outbound",VLOOKUP(tbl_transaction[[#This Row],[Reference Number]],barang_keluar[],4,FALSE),""))</f>
        <v>PER003</v>
      </c>
      <c r="E1145" t="str">
        <f>IF(tbl_transaction[[#This Row],[Type]]="Inbound",VLOOKUP(tbl_transaction[[#This Row],[Reference Number]],barang_masuk[],5,FALSE),IF(tbl_transaction[[#This Row],[Type]]="Outbound",VLOOKUP(tbl_transaction[[#This Row],[Reference Number]],barang_keluar[],5,FALSE),""))</f>
        <v>Pepsodent Personal Care Variant 3</v>
      </c>
      <c r="F1145">
        <f>IF(tbl_transaction[[#This Row],[Type]]="Inbound",VLOOKUP(tbl_transaction[[#This Row],[Reference Number]],barang_masuk[],6,FALSE),IF(tbl_transaction[[#This Row],[Type]]="Outbound",VLOOKUP(tbl_transaction[[#This Row],[Reference Number]],barang_keluar[],6,FALSE),""))</f>
        <v>50</v>
      </c>
      <c r="G1145" t="str">
        <f>IF(tbl_transaction[[#This Row],[Type]]="Inbound",VLOOKUP(tbl_transaction[[#This Row],[Reference Number]],barang_masuk[],7,FALSE),IF(tbl_transaction[[#This Row],[Type]]="Outbound",VLOOKUP(tbl_transaction[[#This Row],[Reference Number]],barang_keluar[],7,FALSE),""))</f>
        <v>Bottle</v>
      </c>
      <c r="H1145" t="str">
        <f>IF(tbl_transaction[[#This Row],[Type]]="Inbound",VLOOKUP(tbl_transaction[[#This Row],[Reference Number]],barang_masuk[],3,FALSE),IF(tbl_transaction[[#This Row],[Type]]="Outbound",VLOOKUP(tbl_transaction[[#This Row],[Reference Number]],barang_keluar[],3,FALSE),""))</f>
        <v>PT Supplier 24</v>
      </c>
      <c r="I1145" t="str">
        <f>IF(D1145='Kartu Stok'!$B$2,COUNTIF($D$3:D1145,'Kartu Stok'!$B$2),"")</f>
        <v/>
      </c>
      <c r="L1145"/>
    </row>
    <row r="1146" spans="1:12" ht="14.5" x14ac:dyDescent="0.35">
      <c r="A1146" s="2" t="s">
        <v>1623</v>
      </c>
      <c r="B1146" s="5">
        <f>IF(LEFT(tbl_transaction[[#This Row],[Reference Number]],2)="GR",VLOOKUP(tbl_transaction[[#This Row],[Reference Number]],barang_masuk[],2,FALSE),IF(LEFT(tbl_transaction[[#This Row],[Reference Number]],2)="DO",VLOOKUP(tbl_transaction[[#This Row],[Reference Number]],barang_keluar[],2,FALSE),""))</f>
        <v>46194</v>
      </c>
      <c r="C1146" t="str">
        <f t="shared" si="17"/>
        <v>Inbound</v>
      </c>
      <c r="D1146" t="str">
        <f>IF(tbl_transaction[[#This Row],[Type]]="Inbound",VLOOKUP(tbl_transaction[[#This Row],[Reference Number]],barang_masuk[],4,FALSE),IF(tbl_transaction[[#This Row],[Type]]="Outbound",VLOOKUP(tbl_transaction[[#This Row],[Reference Number]],barang_keluar[],4,FALSE),""))</f>
        <v>PER030</v>
      </c>
      <c r="E1146" t="str">
        <f>IF(tbl_transaction[[#This Row],[Type]]="Inbound",VLOOKUP(tbl_transaction[[#This Row],[Reference Number]],barang_masuk[],5,FALSE),IF(tbl_transaction[[#This Row],[Type]]="Outbound",VLOOKUP(tbl_transaction[[#This Row],[Reference Number]],barang_keluar[],5,FALSE),""))</f>
        <v>Lifebuoy Personal Care Variant 30</v>
      </c>
      <c r="F1146">
        <f>IF(tbl_transaction[[#This Row],[Type]]="Inbound",VLOOKUP(tbl_transaction[[#This Row],[Reference Number]],barang_masuk[],6,FALSE),IF(tbl_transaction[[#This Row],[Type]]="Outbound",VLOOKUP(tbl_transaction[[#This Row],[Reference Number]],barang_keluar[],6,FALSE),""))</f>
        <v>50</v>
      </c>
      <c r="G1146" t="str">
        <f>IF(tbl_transaction[[#This Row],[Type]]="Inbound",VLOOKUP(tbl_transaction[[#This Row],[Reference Number]],barang_masuk[],7,FALSE),IF(tbl_transaction[[#This Row],[Type]]="Outbound",VLOOKUP(tbl_transaction[[#This Row],[Reference Number]],barang_keluar[],7,FALSE),""))</f>
        <v>Bottle</v>
      </c>
      <c r="H1146" t="str">
        <f>IF(tbl_transaction[[#This Row],[Type]]="Inbound",VLOOKUP(tbl_transaction[[#This Row],[Reference Number]],barang_masuk[],3,FALSE),IF(tbl_transaction[[#This Row],[Type]]="Outbound",VLOOKUP(tbl_transaction[[#This Row],[Reference Number]],barang_keluar[],3,FALSE),""))</f>
        <v>PT Supplier 16</v>
      </c>
      <c r="I1146" t="str">
        <f>IF(D1146='Kartu Stok'!$B$2,COUNTIF($D$3:D1146,'Kartu Stok'!$B$2),"")</f>
        <v/>
      </c>
      <c r="L1146"/>
    </row>
    <row r="1147" spans="1:12" ht="14.5" x14ac:dyDescent="0.35">
      <c r="A1147" s="2" t="s">
        <v>1624</v>
      </c>
      <c r="B1147" s="5">
        <f>IF(LEFT(tbl_transaction[[#This Row],[Reference Number]],2)="GR",VLOOKUP(tbl_transaction[[#This Row],[Reference Number]],barang_masuk[],2,FALSE),IF(LEFT(tbl_transaction[[#This Row],[Reference Number]],2)="DO",VLOOKUP(tbl_transaction[[#This Row],[Reference Number]],barang_keluar[],2,FALSE),""))</f>
        <v>46095</v>
      </c>
      <c r="C1147" t="str">
        <f t="shared" si="17"/>
        <v>Inbound</v>
      </c>
      <c r="D1147" t="str">
        <f>IF(tbl_transaction[[#This Row],[Type]]="Inbound",VLOOKUP(tbl_transaction[[#This Row],[Reference Number]],barang_masuk[],4,FALSE),IF(tbl_transaction[[#This Row],[Type]]="Outbound",VLOOKUP(tbl_transaction[[#This Row],[Reference Number]],barang_keluar[],4,FALSE),""))</f>
        <v>BEV020</v>
      </c>
      <c r="E1147" t="str">
        <f>IF(tbl_transaction[[#This Row],[Type]]="Inbound",VLOOKUP(tbl_transaction[[#This Row],[Reference Number]],barang_masuk[],5,FALSE),IF(tbl_transaction[[#This Row],[Type]]="Outbound",VLOOKUP(tbl_transaction[[#This Row],[Reference Number]],barang_keluar[],5,FALSE),""))</f>
        <v>Coca Cola Beverage Variant 20</v>
      </c>
      <c r="F1147">
        <f>IF(tbl_transaction[[#This Row],[Type]]="Inbound",VLOOKUP(tbl_transaction[[#This Row],[Reference Number]],barang_masuk[],6,FALSE),IF(tbl_transaction[[#This Row],[Type]]="Outbound",VLOOKUP(tbl_transaction[[#This Row],[Reference Number]],barang_keluar[],6,FALSE),""))</f>
        <v>120</v>
      </c>
      <c r="G1147" t="str">
        <f>IF(tbl_transaction[[#This Row],[Type]]="Inbound",VLOOKUP(tbl_transaction[[#This Row],[Reference Number]],barang_masuk[],7,FALSE),IF(tbl_transaction[[#This Row],[Type]]="Outbound",VLOOKUP(tbl_transaction[[#This Row],[Reference Number]],barang_keluar[],7,FALSE),""))</f>
        <v>Bottle</v>
      </c>
      <c r="H1147" t="str">
        <f>IF(tbl_transaction[[#This Row],[Type]]="Inbound",VLOOKUP(tbl_transaction[[#This Row],[Reference Number]],barang_masuk[],3,FALSE),IF(tbl_transaction[[#This Row],[Type]]="Outbound",VLOOKUP(tbl_transaction[[#This Row],[Reference Number]],barang_keluar[],3,FALSE),""))</f>
        <v>PT Supplier 13</v>
      </c>
      <c r="I1147" t="str">
        <f>IF(D1147='Kartu Stok'!$B$2,COUNTIF($D$3:D1147,'Kartu Stok'!$B$2),"")</f>
        <v/>
      </c>
      <c r="L1147"/>
    </row>
    <row r="1148" spans="1:12" ht="14.5" x14ac:dyDescent="0.35">
      <c r="A1148" s="2" t="s">
        <v>1625</v>
      </c>
      <c r="B1148" s="5">
        <f>IF(LEFT(tbl_transaction[[#This Row],[Reference Number]],2)="GR",VLOOKUP(tbl_transaction[[#This Row],[Reference Number]],barang_masuk[],2,FALSE),IF(LEFT(tbl_transaction[[#This Row],[Reference Number]],2)="DO",VLOOKUP(tbl_transaction[[#This Row],[Reference Number]],barang_keluar[],2,FALSE),""))</f>
        <v>46110</v>
      </c>
      <c r="C1148" t="str">
        <f t="shared" si="17"/>
        <v>Inbound</v>
      </c>
      <c r="D1148" t="str">
        <f>IF(tbl_transaction[[#This Row],[Type]]="Inbound",VLOOKUP(tbl_transaction[[#This Row],[Reference Number]],barang_masuk[],4,FALSE),IF(tbl_transaction[[#This Row],[Type]]="Outbound",VLOOKUP(tbl_transaction[[#This Row],[Reference Number]],barang_keluar[],4,FALSE),""))</f>
        <v>PER001</v>
      </c>
      <c r="E1148" t="str">
        <f>IF(tbl_transaction[[#This Row],[Type]]="Inbound",VLOOKUP(tbl_transaction[[#This Row],[Reference Number]],barang_masuk[],5,FALSE),IF(tbl_transaction[[#This Row],[Type]]="Outbound",VLOOKUP(tbl_transaction[[#This Row],[Reference Number]],barang_keluar[],5,FALSE),""))</f>
        <v>Sunsilk Personal Care Variant 1</v>
      </c>
      <c r="F1148">
        <f>IF(tbl_transaction[[#This Row],[Type]]="Inbound",VLOOKUP(tbl_transaction[[#This Row],[Reference Number]],barang_masuk[],6,FALSE),IF(tbl_transaction[[#This Row],[Type]]="Outbound",VLOOKUP(tbl_transaction[[#This Row],[Reference Number]],barang_keluar[],6,FALSE),""))</f>
        <v>100</v>
      </c>
      <c r="G1148" t="str">
        <f>IF(tbl_transaction[[#This Row],[Type]]="Inbound",VLOOKUP(tbl_transaction[[#This Row],[Reference Number]],barang_masuk[],7,FALSE),IF(tbl_transaction[[#This Row],[Type]]="Outbound",VLOOKUP(tbl_transaction[[#This Row],[Reference Number]],barang_keluar[],7,FALSE),""))</f>
        <v>Bottle</v>
      </c>
      <c r="H1148" t="str">
        <f>IF(tbl_transaction[[#This Row],[Type]]="Inbound",VLOOKUP(tbl_transaction[[#This Row],[Reference Number]],barang_masuk[],3,FALSE),IF(tbl_transaction[[#This Row],[Type]]="Outbound",VLOOKUP(tbl_transaction[[#This Row],[Reference Number]],barang_keluar[],3,FALSE),""))</f>
        <v>PT Supplier 01</v>
      </c>
      <c r="I1148" t="str">
        <f>IF(D1148='Kartu Stok'!$B$2,COUNTIF($D$3:D1148,'Kartu Stok'!$B$2),"")</f>
        <v/>
      </c>
      <c r="L1148"/>
    </row>
    <row r="1149" spans="1:12" ht="14.5" x14ac:dyDescent="0.35">
      <c r="A1149" s="2" t="s">
        <v>1626</v>
      </c>
      <c r="B1149" s="5">
        <f>IF(LEFT(tbl_transaction[[#This Row],[Reference Number]],2)="GR",VLOOKUP(tbl_transaction[[#This Row],[Reference Number]],barang_masuk[],2,FALSE),IF(LEFT(tbl_transaction[[#This Row],[Reference Number]],2)="DO",VLOOKUP(tbl_transaction[[#This Row],[Reference Number]],barang_keluar[],2,FALSE),""))</f>
        <v>46177</v>
      </c>
      <c r="C1149" t="str">
        <f t="shared" si="17"/>
        <v>Inbound</v>
      </c>
      <c r="D1149" t="str">
        <f>IF(tbl_transaction[[#This Row],[Type]]="Inbound",VLOOKUP(tbl_transaction[[#This Row],[Reference Number]],barang_masuk[],4,FALSE),IF(tbl_transaction[[#This Row],[Type]]="Outbound",VLOOKUP(tbl_transaction[[#This Row],[Reference Number]],barang_keluar[],4,FALSE),""))</f>
        <v>SNK035</v>
      </c>
      <c r="E1149" t="str">
        <f>IF(tbl_transaction[[#This Row],[Type]]="Inbound",VLOOKUP(tbl_transaction[[#This Row],[Reference Number]],barang_masuk[],5,FALSE),IF(tbl_transaction[[#This Row],[Type]]="Outbound",VLOOKUP(tbl_transaction[[#This Row],[Reference Number]],barang_keluar[],5,FALSE),""))</f>
        <v>Qtela Snack Variant 35</v>
      </c>
      <c r="F1149">
        <f>IF(tbl_transaction[[#This Row],[Type]]="Inbound",VLOOKUP(tbl_transaction[[#This Row],[Reference Number]],barang_masuk[],6,FALSE),IF(tbl_transaction[[#This Row],[Type]]="Outbound",VLOOKUP(tbl_transaction[[#This Row],[Reference Number]],barang_keluar[],6,FALSE),""))</f>
        <v>150</v>
      </c>
      <c r="G1149" t="str">
        <f>IF(tbl_transaction[[#This Row],[Type]]="Inbound",VLOOKUP(tbl_transaction[[#This Row],[Reference Number]],barang_masuk[],7,FALSE),IF(tbl_transaction[[#This Row],[Type]]="Outbound",VLOOKUP(tbl_transaction[[#This Row],[Reference Number]],barang_keluar[],7,FALSE),""))</f>
        <v>Pack</v>
      </c>
      <c r="H1149" t="str">
        <f>IF(tbl_transaction[[#This Row],[Type]]="Inbound",VLOOKUP(tbl_transaction[[#This Row],[Reference Number]],barang_masuk[],3,FALSE),IF(tbl_transaction[[#This Row],[Type]]="Outbound",VLOOKUP(tbl_transaction[[#This Row],[Reference Number]],barang_keluar[],3,FALSE),""))</f>
        <v>PT Supplier 25</v>
      </c>
      <c r="I1149" t="str">
        <f>IF(D1149='Kartu Stok'!$B$2,COUNTIF($D$3:D1149,'Kartu Stok'!$B$2),"")</f>
        <v/>
      </c>
      <c r="L1149"/>
    </row>
    <row r="1150" spans="1:12" ht="14.5" x14ac:dyDescent="0.35">
      <c r="A1150" s="2" t="s">
        <v>1627</v>
      </c>
      <c r="B1150" s="5">
        <f>IF(LEFT(tbl_transaction[[#This Row],[Reference Number]],2)="GR",VLOOKUP(tbl_transaction[[#This Row],[Reference Number]],barang_masuk[],2,FALSE),IF(LEFT(tbl_transaction[[#This Row],[Reference Number]],2)="DO",VLOOKUP(tbl_transaction[[#This Row],[Reference Number]],barang_keluar[],2,FALSE),""))</f>
        <v>46148</v>
      </c>
      <c r="C1150" t="str">
        <f t="shared" si="17"/>
        <v>Inbound</v>
      </c>
      <c r="D1150" t="str">
        <f>IF(tbl_transaction[[#This Row],[Type]]="Inbound",VLOOKUP(tbl_transaction[[#This Row],[Reference Number]],barang_masuk[],4,FALSE),IF(tbl_transaction[[#This Row],[Type]]="Outbound",VLOOKUP(tbl_transaction[[#This Row],[Reference Number]],barang_keluar[],4,FALSE),""))</f>
        <v>PER003</v>
      </c>
      <c r="E1150" t="str">
        <f>IF(tbl_transaction[[#This Row],[Type]]="Inbound",VLOOKUP(tbl_transaction[[#This Row],[Reference Number]],barang_masuk[],5,FALSE),IF(tbl_transaction[[#This Row],[Type]]="Outbound",VLOOKUP(tbl_transaction[[#This Row],[Reference Number]],barang_keluar[],5,FALSE),""))</f>
        <v>Pepsodent Personal Care Variant 3</v>
      </c>
      <c r="F1150">
        <f>IF(tbl_transaction[[#This Row],[Type]]="Inbound",VLOOKUP(tbl_transaction[[#This Row],[Reference Number]],barang_masuk[],6,FALSE),IF(tbl_transaction[[#This Row],[Type]]="Outbound",VLOOKUP(tbl_transaction[[#This Row],[Reference Number]],barang_keluar[],6,FALSE),""))</f>
        <v>200</v>
      </c>
      <c r="G1150" t="str">
        <f>IF(tbl_transaction[[#This Row],[Type]]="Inbound",VLOOKUP(tbl_transaction[[#This Row],[Reference Number]],barang_masuk[],7,FALSE),IF(tbl_transaction[[#This Row],[Type]]="Outbound",VLOOKUP(tbl_transaction[[#This Row],[Reference Number]],barang_keluar[],7,FALSE),""))</f>
        <v>Bottle</v>
      </c>
      <c r="H1150" t="str">
        <f>IF(tbl_transaction[[#This Row],[Type]]="Inbound",VLOOKUP(tbl_transaction[[#This Row],[Reference Number]],barang_masuk[],3,FALSE),IF(tbl_transaction[[#This Row],[Type]]="Outbound",VLOOKUP(tbl_transaction[[#This Row],[Reference Number]],barang_keluar[],3,FALSE),""))</f>
        <v>PT Supplier 24</v>
      </c>
      <c r="I1150" t="str">
        <f>IF(D1150='Kartu Stok'!$B$2,COUNTIF($D$3:D1150,'Kartu Stok'!$B$2),"")</f>
        <v/>
      </c>
      <c r="L1150"/>
    </row>
    <row r="1151" spans="1:12" ht="14.5" x14ac:dyDescent="0.35">
      <c r="A1151" s="2" t="s">
        <v>1628</v>
      </c>
      <c r="B1151" s="5">
        <f>IF(LEFT(tbl_transaction[[#This Row],[Reference Number]],2)="GR",VLOOKUP(tbl_transaction[[#This Row],[Reference Number]],barang_masuk[],2,FALSE),IF(LEFT(tbl_transaction[[#This Row],[Reference Number]],2)="DO",VLOOKUP(tbl_transaction[[#This Row],[Reference Number]],barang_keluar[],2,FALSE),""))</f>
        <v>46069</v>
      </c>
      <c r="C1151" t="str">
        <f t="shared" si="17"/>
        <v>Inbound</v>
      </c>
      <c r="D1151" t="str">
        <f>IF(tbl_transaction[[#This Row],[Type]]="Inbound",VLOOKUP(tbl_transaction[[#This Row],[Reference Number]],barang_masuk[],4,FALSE),IF(tbl_transaction[[#This Row],[Type]]="Outbound",VLOOKUP(tbl_transaction[[#This Row],[Reference Number]],barang_keluar[],4,FALSE),""))</f>
        <v>BAB014</v>
      </c>
      <c r="E1151" t="str">
        <f>IF(tbl_transaction[[#This Row],[Type]]="Inbound",VLOOKUP(tbl_transaction[[#This Row],[Reference Number]],barang_masuk[],5,FALSE),IF(tbl_transaction[[#This Row],[Type]]="Outbound",VLOOKUP(tbl_transaction[[#This Row],[Reference Number]],barang_keluar[],5,FALSE),""))</f>
        <v>MamyPoko Baby Care Variant 14</v>
      </c>
      <c r="F1151">
        <f>IF(tbl_transaction[[#This Row],[Type]]="Inbound",VLOOKUP(tbl_transaction[[#This Row],[Reference Number]],barang_masuk[],6,FALSE),IF(tbl_transaction[[#This Row],[Type]]="Outbound",VLOOKUP(tbl_transaction[[#This Row],[Reference Number]],barang_keluar[],6,FALSE),""))</f>
        <v>60</v>
      </c>
      <c r="G1151" t="str">
        <f>IF(tbl_transaction[[#This Row],[Type]]="Inbound",VLOOKUP(tbl_transaction[[#This Row],[Reference Number]],barang_masuk[],7,FALSE),IF(tbl_transaction[[#This Row],[Type]]="Outbound",VLOOKUP(tbl_transaction[[#This Row],[Reference Number]],barang_keluar[],7,FALSE),""))</f>
        <v>Pack</v>
      </c>
      <c r="H1151" t="str">
        <f>IF(tbl_transaction[[#This Row],[Type]]="Inbound",VLOOKUP(tbl_transaction[[#This Row],[Reference Number]],barang_masuk[],3,FALSE),IF(tbl_transaction[[#This Row],[Type]]="Outbound",VLOOKUP(tbl_transaction[[#This Row],[Reference Number]],barang_keluar[],3,FALSE),""))</f>
        <v>PT Supplier 21</v>
      </c>
      <c r="I1151" t="str">
        <f>IF(D1151='Kartu Stok'!$B$2,COUNTIF($D$3:D1151,'Kartu Stok'!$B$2),"")</f>
        <v/>
      </c>
      <c r="L1151"/>
    </row>
    <row r="1152" spans="1:12" ht="14.5" x14ac:dyDescent="0.35">
      <c r="A1152" s="2" t="s">
        <v>1629</v>
      </c>
      <c r="B1152" s="5">
        <f>IF(LEFT(tbl_transaction[[#This Row],[Reference Number]],2)="GR",VLOOKUP(tbl_transaction[[#This Row],[Reference Number]],barang_masuk[],2,FALSE),IF(LEFT(tbl_transaction[[#This Row],[Reference Number]],2)="DO",VLOOKUP(tbl_transaction[[#This Row],[Reference Number]],barang_keluar[],2,FALSE),""))</f>
        <v>46104</v>
      </c>
      <c r="C1152" t="str">
        <f t="shared" si="17"/>
        <v>Inbound</v>
      </c>
      <c r="D1152" t="str">
        <f>IF(tbl_transaction[[#This Row],[Type]]="Inbound",VLOOKUP(tbl_transaction[[#This Row],[Reference Number]],barang_masuk[],4,FALSE),IF(tbl_transaction[[#This Row],[Type]]="Outbound",VLOOKUP(tbl_transaction[[#This Row],[Reference Number]],barang_keluar[],4,FALSE),""))</f>
        <v>HOM009</v>
      </c>
      <c r="E1152" t="str">
        <f>IF(tbl_transaction[[#This Row],[Type]]="Inbound",VLOOKUP(tbl_transaction[[#This Row],[Reference Number]],barang_masuk[],5,FALSE),IF(tbl_transaction[[#This Row],[Type]]="Outbound",VLOOKUP(tbl_transaction[[#This Row],[Reference Number]],barang_keluar[],5,FALSE),""))</f>
        <v>Molto Home Care Variant 9</v>
      </c>
      <c r="F1152">
        <f>IF(tbl_transaction[[#This Row],[Type]]="Inbound",VLOOKUP(tbl_transaction[[#This Row],[Reference Number]],barang_masuk[],6,FALSE),IF(tbl_transaction[[#This Row],[Type]]="Outbound",VLOOKUP(tbl_transaction[[#This Row],[Reference Number]],barang_keluar[],6,FALSE),""))</f>
        <v>80</v>
      </c>
      <c r="G1152" t="str">
        <f>IF(tbl_transaction[[#This Row],[Type]]="Inbound",VLOOKUP(tbl_transaction[[#This Row],[Reference Number]],barang_masuk[],7,FALSE),IF(tbl_transaction[[#This Row],[Type]]="Outbound",VLOOKUP(tbl_transaction[[#This Row],[Reference Number]],barang_keluar[],7,FALSE),""))</f>
        <v>Pack</v>
      </c>
      <c r="H1152" t="str">
        <f>IF(tbl_transaction[[#This Row],[Type]]="Inbound",VLOOKUP(tbl_transaction[[#This Row],[Reference Number]],barang_masuk[],3,FALSE),IF(tbl_transaction[[#This Row],[Type]]="Outbound",VLOOKUP(tbl_transaction[[#This Row],[Reference Number]],barang_keluar[],3,FALSE),""))</f>
        <v>PT Supplier 06</v>
      </c>
      <c r="I1152" t="str">
        <f>IF(D1152='Kartu Stok'!$B$2,COUNTIF($D$3:D1152,'Kartu Stok'!$B$2),"")</f>
        <v/>
      </c>
      <c r="L1152"/>
    </row>
    <row r="1153" spans="1:12" ht="14.5" x14ac:dyDescent="0.35">
      <c r="A1153" s="2" t="s">
        <v>1630</v>
      </c>
      <c r="B1153" s="5">
        <f>IF(LEFT(tbl_transaction[[#This Row],[Reference Number]],2)="GR",VLOOKUP(tbl_transaction[[#This Row],[Reference Number]],barang_masuk[],2,FALSE),IF(LEFT(tbl_transaction[[#This Row],[Reference Number]],2)="DO",VLOOKUP(tbl_transaction[[#This Row],[Reference Number]],barang_keluar[],2,FALSE),""))</f>
        <v>46133</v>
      </c>
      <c r="C1153" t="str">
        <f t="shared" si="17"/>
        <v>Inbound</v>
      </c>
      <c r="D1153" t="str">
        <f>IF(tbl_transaction[[#This Row],[Type]]="Inbound",VLOOKUP(tbl_transaction[[#This Row],[Reference Number]],barang_masuk[],4,FALSE),IF(tbl_transaction[[#This Row],[Type]]="Outbound",VLOOKUP(tbl_transaction[[#This Row],[Reference Number]],barang_keluar[],4,FALSE),""))</f>
        <v>BEV002</v>
      </c>
      <c r="E1153" t="str">
        <f>IF(tbl_transaction[[#This Row],[Type]]="Inbound",VLOOKUP(tbl_transaction[[#This Row],[Reference Number]],barang_masuk[],5,FALSE),IF(tbl_transaction[[#This Row],[Type]]="Outbound",VLOOKUP(tbl_transaction[[#This Row],[Reference Number]],barang_keluar[],5,FALSE),""))</f>
        <v>Aqua Beverage Variant 2</v>
      </c>
      <c r="F1153">
        <f>IF(tbl_transaction[[#This Row],[Type]]="Inbound",VLOOKUP(tbl_transaction[[#This Row],[Reference Number]],barang_masuk[],6,FALSE),IF(tbl_transaction[[#This Row],[Type]]="Outbound",VLOOKUP(tbl_transaction[[#This Row],[Reference Number]],barang_keluar[],6,FALSE),""))</f>
        <v>100</v>
      </c>
      <c r="G1153" t="str">
        <f>IF(tbl_transaction[[#This Row],[Type]]="Inbound",VLOOKUP(tbl_transaction[[#This Row],[Reference Number]],barang_masuk[],7,FALSE),IF(tbl_transaction[[#This Row],[Type]]="Outbound",VLOOKUP(tbl_transaction[[#This Row],[Reference Number]],barang_keluar[],7,FALSE),""))</f>
        <v>Bottle</v>
      </c>
      <c r="H1153" t="str">
        <f>IF(tbl_transaction[[#This Row],[Type]]="Inbound",VLOOKUP(tbl_transaction[[#This Row],[Reference Number]],barang_masuk[],3,FALSE),IF(tbl_transaction[[#This Row],[Type]]="Outbound",VLOOKUP(tbl_transaction[[#This Row],[Reference Number]],barang_keluar[],3,FALSE),""))</f>
        <v>PT Supplier 22</v>
      </c>
      <c r="I1153" t="str">
        <f>IF(D1153='Kartu Stok'!$B$2,COUNTIF($D$3:D1153,'Kartu Stok'!$B$2),"")</f>
        <v/>
      </c>
      <c r="L1153"/>
    </row>
    <row r="1154" spans="1:12" ht="14.5" x14ac:dyDescent="0.35">
      <c r="A1154" s="2" t="s">
        <v>1631</v>
      </c>
      <c r="B1154" s="5">
        <f>IF(LEFT(tbl_transaction[[#This Row],[Reference Number]],2)="GR",VLOOKUP(tbl_transaction[[#This Row],[Reference Number]],barang_masuk[],2,FALSE),IF(LEFT(tbl_transaction[[#This Row],[Reference Number]],2)="DO",VLOOKUP(tbl_transaction[[#This Row],[Reference Number]],barang_keluar[],2,FALSE),""))</f>
        <v>46144</v>
      </c>
      <c r="C1154" t="str">
        <f t="shared" si="17"/>
        <v>Inbound</v>
      </c>
      <c r="D1154" t="str">
        <f>IF(tbl_transaction[[#This Row],[Type]]="Inbound",VLOOKUP(tbl_transaction[[#This Row],[Reference Number]],barang_masuk[],4,FALSE),IF(tbl_transaction[[#This Row],[Type]]="Outbound",VLOOKUP(tbl_transaction[[#This Row],[Reference Number]],barang_keluar[],4,FALSE),""))</f>
        <v>INS002</v>
      </c>
      <c r="E1154" t="str">
        <f>IF(tbl_transaction[[#This Row],[Type]]="Inbound",VLOOKUP(tbl_transaction[[#This Row],[Reference Number]],barang_masuk[],5,FALSE),IF(tbl_transaction[[#This Row],[Type]]="Outbound",VLOOKUP(tbl_transaction[[#This Row],[Reference Number]],barang_keluar[],5,FALSE),""))</f>
        <v>Supermi Instant Food Variant 2</v>
      </c>
      <c r="F1154">
        <f>IF(tbl_transaction[[#This Row],[Type]]="Inbound",VLOOKUP(tbl_transaction[[#This Row],[Reference Number]],barang_masuk[],6,FALSE),IF(tbl_transaction[[#This Row],[Type]]="Outbound",VLOOKUP(tbl_transaction[[#This Row],[Reference Number]],barang_keluar[],6,FALSE),""))</f>
        <v>80</v>
      </c>
      <c r="G1154" t="str">
        <f>IF(tbl_transaction[[#This Row],[Type]]="Inbound",VLOOKUP(tbl_transaction[[#This Row],[Reference Number]],barang_masuk[],7,FALSE),IF(tbl_transaction[[#This Row],[Type]]="Outbound",VLOOKUP(tbl_transaction[[#This Row],[Reference Number]],barang_keluar[],7,FALSE),""))</f>
        <v>Pack</v>
      </c>
      <c r="H1154" t="str">
        <f>IF(tbl_transaction[[#This Row],[Type]]="Inbound",VLOOKUP(tbl_transaction[[#This Row],[Reference Number]],barang_masuk[],3,FALSE),IF(tbl_transaction[[#This Row],[Type]]="Outbound",VLOOKUP(tbl_transaction[[#This Row],[Reference Number]],barang_keluar[],3,FALSE),""))</f>
        <v>PT Supplier 06</v>
      </c>
      <c r="I1154" t="str">
        <f>IF(D1154='Kartu Stok'!$B$2,COUNTIF($D$3:D1154,'Kartu Stok'!$B$2),"")</f>
        <v/>
      </c>
      <c r="L1154"/>
    </row>
    <row r="1155" spans="1:12" ht="14.5" x14ac:dyDescent="0.35">
      <c r="A1155" s="2" t="s">
        <v>1632</v>
      </c>
      <c r="B1155" s="5">
        <f>IF(LEFT(tbl_transaction[[#This Row],[Reference Number]],2)="GR",VLOOKUP(tbl_transaction[[#This Row],[Reference Number]],barang_masuk[],2,FALSE),IF(LEFT(tbl_transaction[[#This Row],[Reference Number]],2)="DO",VLOOKUP(tbl_transaction[[#This Row],[Reference Number]],barang_keluar[],2,FALSE),""))</f>
        <v>46104</v>
      </c>
      <c r="C1155" t="str">
        <f t="shared" ref="C1155:C1218" si="18">IF(LEFT(A1155,2)="GR","Inbound",IF(LEFT(A1155,2)="DO","Outbound",""))</f>
        <v>Inbound</v>
      </c>
      <c r="D1155" t="str">
        <f>IF(tbl_transaction[[#This Row],[Type]]="Inbound",VLOOKUP(tbl_transaction[[#This Row],[Reference Number]],barang_masuk[],4,FALSE),IF(tbl_transaction[[#This Row],[Type]]="Outbound",VLOOKUP(tbl_transaction[[#This Row],[Reference Number]],barang_keluar[],4,FALSE),""))</f>
        <v>SNK019</v>
      </c>
      <c r="E1155" t="str">
        <f>IF(tbl_transaction[[#This Row],[Type]]="Inbound",VLOOKUP(tbl_transaction[[#This Row],[Reference Number]],barang_masuk[],5,FALSE),IF(tbl_transaction[[#This Row],[Type]]="Outbound",VLOOKUP(tbl_transaction[[#This Row],[Reference Number]],barang_keluar[],5,FALSE),""))</f>
        <v>Qtela Snack Variant 19</v>
      </c>
      <c r="F1155">
        <f>IF(tbl_transaction[[#This Row],[Type]]="Inbound",VLOOKUP(tbl_transaction[[#This Row],[Reference Number]],barang_masuk[],6,FALSE),IF(tbl_transaction[[#This Row],[Type]]="Outbound",VLOOKUP(tbl_transaction[[#This Row],[Reference Number]],barang_keluar[],6,FALSE),""))</f>
        <v>80</v>
      </c>
      <c r="G1155" t="str">
        <f>IF(tbl_transaction[[#This Row],[Type]]="Inbound",VLOOKUP(tbl_transaction[[#This Row],[Reference Number]],barang_masuk[],7,FALSE),IF(tbl_transaction[[#This Row],[Type]]="Outbound",VLOOKUP(tbl_transaction[[#This Row],[Reference Number]],barang_keluar[],7,FALSE),""))</f>
        <v>Pack</v>
      </c>
      <c r="H1155" t="str">
        <f>IF(tbl_transaction[[#This Row],[Type]]="Inbound",VLOOKUP(tbl_transaction[[#This Row],[Reference Number]],barang_masuk[],3,FALSE),IF(tbl_transaction[[#This Row],[Type]]="Outbound",VLOOKUP(tbl_transaction[[#This Row],[Reference Number]],barang_keluar[],3,FALSE),""))</f>
        <v>PT Supplier 29</v>
      </c>
      <c r="I1155" t="str">
        <f>IF(D1155='Kartu Stok'!$B$2,COUNTIF($D$3:D1155,'Kartu Stok'!$B$2),"")</f>
        <v/>
      </c>
      <c r="L1155"/>
    </row>
    <row r="1156" spans="1:12" ht="14.5" x14ac:dyDescent="0.35">
      <c r="A1156" s="2" t="s">
        <v>1633</v>
      </c>
      <c r="B1156" s="5">
        <f>IF(LEFT(tbl_transaction[[#This Row],[Reference Number]],2)="GR",VLOOKUP(tbl_transaction[[#This Row],[Reference Number]],barang_masuk[],2,FALSE),IF(LEFT(tbl_transaction[[#This Row],[Reference Number]],2)="DO",VLOOKUP(tbl_transaction[[#This Row],[Reference Number]],barang_keluar[],2,FALSE),""))</f>
        <v>46070</v>
      </c>
      <c r="C1156" t="str">
        <f t="shared" si="18"/>
        <v>Inbound</v>
      </c>
      <c r="D1156" t="str">
        <f>IF(tbl_transaction[[#This Row],[Type]]="Inbound",VLOOKUP(tbl_transaction[[#This Row],[Reference Number]],barang_masuk[],4,FALSE),IF(tbl_transaction[[#This Row],[Type]]="Outbound",VLOOKUP(tbl_transaction[[#This Row],[Reference Number]],barang_keluar[],4,FALSE),""))</f>
        <v>BAB009</v>
      </c>
      <c r="E1156" t="str">
        <f>IF(tbl_transaction[[#This Row],[Type]]="Inbound",VLOOKUP(tbl_transaction[[#This Row],[Reference Number]],barang_masuk[],5,FALSE),IF(tbl_transaction[[#This Row],[Type]]="Outbound",VLOOKUP(tbl_transaction[[#This Row],[Reference Number]],barang_keluar[],5,FALSE),""))</f>
        <v>MamyPoko Baby Care Variant 9</v>
      </c>
      <c r="F1156">
        <f>IF(tbl_transaction[[#This Row],[Type]]="Inbound",VLOOKUP(tbl_transaction[[#This Row],[Reference Number]],barang_masuk[],6,FALSE),IF(tbl_transaction[[#This Row],[Type]]="Outbound",VLOOKUP(tbl_transaction[[#This Row],[Reference Number]],barang_keluar[],6,FALSE),""))</f>
        <v>20</v>
      </c>
      <c r="G1156" t="str">
        <f>IF(tbl_transaction[[#This Row],[Type]]="Inbound",VLOOKUP(tbl_transaction[[#This Row],[Reference Number]],barang_masuk[],7,FALSE),IF(tbl_transaction[[#This Row],[Type]]="Outbound",VLOOKUP(tbl_transaction[[#This Row],[Reference Number]],barang_keluar[],7,FALSE),""))</f>
        <v>Pack</v>
      </c>
      <c r="H1156" t="str">
        <f>IF(tbl_transaction[[#This Row],[Type]]="Inbound",VLOOKUP(tbl_transaction[[#This Row],[Reference Number]],barang_masuk[],3,FALSE),IF(tbl_transaction[[#This Row],[Type]]="Outbound",VLOOKUP(tbl_transaction[[#This Row],[Reference Number]],barang_keluar[],3,FALSE),""))</f>
        <v>PT Supplier 14</v>
      </c>
      <c r="I1156" t="str">
        <f>IF(D1156='Kartu Stok'!$B$2,COUNTIF($D$3:D1156,'Kartu Stok'!$B$2),"")</f>
        <v/>
      </c>
      <c r="L1156"/>
    </row>
    <row r="1157" spans="1:12" ht="14.5" x14ac:dyDescent="0.35">
      <c r="A1157" s="2" t="s">
        <v>1634</v>
      </c>
      <c r="B1157" s="5">
        <f>IF(LEFT(tbl_transaction[[#This Row],[Reference Number]],2)="GR",VLOOKUP(tbl_transaction[[#This Row],[Reference Number]],barang_masuk[],2,FALSE),IF(LEFT(tbl_transaction[[#This Row],[Reference Number]],2)="DO",VLOOKUP(tbl_transaction[[#This Row],[Reference Number]],barang_keluar[],2,FALSE),""))</f>
        <v>46130</v>
      </c>
      <c r="C1157" t="str">
        <f t="shared" si="18"/>
        <v>Inbound</v>
      </c>
      <c r="D1157" t="str">
        <f>IF(tbl_transaction[[#This Row],[Type]]="Inbound",VLOOKUP(tbl_transaction[[#This Row],[Reference Number]],barang_masuk[],4,FALSE),IF(tbl_transaction[[#This Row],[Type]]="Outbound",VLOOKUP(tbl_transaction[[#This Row],[Reference Number]],barang_keluar[],4,FALSE),""))</f>
        <v>SNK010</v>
      </c>
      <c r="E1157" t="str">
        <f>IF(tbl_transaction[[#This Row],[Type]]="Inbound",VLOOKUP(tbl_transaction[[#This Row],[Reference Number]],barang_masuk[],5,FALSE),IF(tbl_transaction[[#This Row],[Type]]="Outbound",VLOOKUP(tbl_transaction[[#This Row],[Reference Number]],barang_keluar[],5,FALSE),""))</f>
        <v>Taro Snack Variant 10</v>
      </c>
      <c r="F1157">
        <f>IF(tbl_transaction[[#This Row],[Type]]="Inbound",VLOOKUP(tbl_transaction[[#This Row],[Reference Number]],barang_masuk[],6,FALSE),IF(tbl_transaction[[#This Row],[Type]]="Outbound",VLOOKUP(tbl_transaction[[#This Row],[Reference Number]],barang_keluar[],6,FALSE),""))</f>
        <v>120</v>
      </c>
      <c r="G1157" t="str">
        <f>IF(tbl_transaction[[#This Row],[Type]]="Inbound",VLOOKUP(tbl_transaction[[#This Row],[Reference Number]],barang_masuk[],7,FALSE),IF(tbl_transaction[[#This Row],[Type]]="Outbound",VLOOKUP(tbl_transaction[[#This Row],[Reference Number]],barang_keluar[],7,FALSE),""))</f>
        <v>Pack</v>
      </c>
      <c r="H1157" t="str">
        <f>IF(tbl_transaction[[#This Row],[Type]]="Inbound",VLOOKUP(tbl_transaction[[#This Row],[Reference Number]],barang_masuk[],3,FALSE),IF(tbl_transaction[[#This Row],[Type]]="Outbound",VLOOKUP(tbl_transaction[[#This Row],[Reference Number]],barang_keluar[],3,FALSE),""))</f>
        <v>PT Supplier 34</v>
      </c>
      <c r="I1157" t="str">
        <f>IF(D1157='Kartu Stok'!$B$2,COUNTIF($D$3:D1157,'Kartu Stok'!$B$2),"")</f>
        <v/>
      </c>
      <c r="L1157"/>
    </row>
    <row r="1158" spans="1:12" ht="14.5" x14ac:dyDescent="0.35">
      <c r="A1158" s="2" t="s">
        <v>1635</v>
      </c>
      <c r="B1158" s="5">
        <f>IF(LEFT(tbl_transaction[[#This Row],[Reference Number]],2)="GR",VLOOKUP(tbl_transaction[[#This Row],[Reference Number]],barang_masuk[],2,FALSE),IF(LEFT(tbl_transaction[[#This Row],[Reference Number]],2)="DO",VLOOKUP(tbl_transaction[[#This Row],[Reference Number]],barang_keluar[],2,FALSE),""))</f>
        <v>46106</v>
      </c>
      <c r="C1158" t="str">
        <f t="shared" si="18"/>
        <v>Inbound</v>
      </c>
      <c r="D1158" t="str">
        <f>IF(tbl_transaction[[#This Row],[Type]]="Inbound",VLOOKUP(tbl_transaction[[#This Row],[Reference Number]],barang_masuk[],4,FALSE),IF(tbl_transaction[[#This Row],[Type]]="Outbound",VLOOKUP(tbl_transaction[[#This Row],[Reference Number]],barang_keluar[],4,FALSE),""))</f>
        <v>DAR010</v>
      </c>
      <c r="E1158" t="str">
        <f>IF(tbl_transaction[[#This Row],[Type]]="Inbound",VLOOKUP(tbl_transaction[[#This Row],[Reference Number]],barang_masuk[],5,FALSE),IF(tbl_transaction[[#This Row],[Type]]="Outbound",VLOOKUP(tbl_transaction[[#This Row],[Reference Number]],barang_keluar[],5,FALSE),""))</f>
        <v>Ultra Milk Dairy Variant 10</v>
      </c>
      <c r="F1158">
        <f>IF(tbl_transaction[[#This Row],[Type]]="Inbound",VLOOKUP(tbl_transaction[[#This Row],[Reference Number]],barang_masuk[],6,FALSE),IF(tbl_transaction[[#This Row],[Type]]="Outbound",VLOOKUP(tbl_transaction[[#This Row],[Reference Number]],barang_keluar[],6,FALSE),""))</f>
        <v>20</v>
      </c>
      <c r="G1158" t="str">
        <f>IF(tbl_transaction[[#This Row],[Type]]="Inbound",VLOOKUP(tbl_transaction[[#This Row],[Reference Number]],barang_masuk[],7,FALSE),IF(tbl_transaction[[#This Row],[Type]]="Outbound",VLOOKUP(tbl_transaction[[#This Row],[Reference Number]],barang_keluar[],7,FALSE),""))</f>
        <v>Box</v>
      </c>
      <c r="H1158" t="str">
        <f>IF(tbl_transaction[[#This Row],[Type]]="Inbound",VLOOKUP(tbl_transaction[[#This Row],[Reference Number]],barang_masuk[],3,FALSE),IF(tbl_transaction[[#This Row],[Type]]="Outbound",VLOOKUP(tbl_transaction[[#This Row],[Reference Number]],barang_keluar[],3,FALSE),""))</f>
        <v>PT Supplier 28</v>
      </c>
      <c r="I1158" t="str">
        <f>IF(D1158='Kartu Stok'!$B$2,COUNTIF($D$3:D1158,'Kartu Stok'!$B$2),"")</f>
        <v/>
      </c>
      <c r="L1158"/>
    </row>
    <row r="1159" spans="1:12" ht="14.5" x14ac:dyDescent="0.35">
      <c r="A1159" s="2" t="s">
        <v>1636</v>
      </c>
      <c r="B1159" s="5">
        <f>IF(LEFT(tbl_transaction[[#This Row],[Reference Number]],2)="GR",VLOOKUP(tbl_transaction[[#This Row],[Reference Number]],barang_masuk[],2,FALSE),IF(LEFT(tbl_transaction[[#This Row],[Reference Number]],2)="DO",VLOOKUP(tbl_transaction[[#This Row],[Reference Number]],barang_keluar[],2,FALSE),""))</f>
        <v>46187</v>
      </c>
      <c r="C1159" t="str">
        <f t="shared" si="18"/>
        <v>Inbound</v>
      </c>
      <c r="D1159" t="str">
        <f>IF(tbl_transaction[[#This Row],[Type]]="Inbound",VLOOKUP(tbl_transaction[[#This Row],[Reference Number]],barang_masuk[],4,FALSE),IF(tbl_transaction[[#This Row],[Type]]="Outbound",VLOOKUP(tbl_transaction[[#This Row],[Reference Number]],barang_keluar[],4,FALSE),""))</f>
        <v>PER030</v>
      </c>
      <c r="E1159" t="str">
        <f>IF(tbl_transaction[[#This Row],[Type]]="Inbound",VLOOKUP(tbl_transaction[[#This Row],[Reference Number]],barang_masuk[],5,FALSE),IF(tbl_transaction[[#This Row],[Type]]="Outbound",VLOOKUP(tbl_transaction[[#This Row],[Reference Number]],barang_keluar[],5,FALSE),""))</f>
        <v>Lifebuoy Personal Care Variant 30</v>
      </c>
      <c r="F1159">
        <f>IF(tbl_transaction[[#This Row],[Type]]="Inbound",VLOOKUP(tbl_transaction[[#This Row],[Reference Number]],barang_masuk[],6,FALSE),IF(tbl_transaction[[#This Row],[Type]]="Outbound",VLOOKUP(tbl_transaction[[#This Row],[Reference Number]],barang_keluar[],6,FALSE),""))</f>
        <v>80</v>
      </c>
      <c r="G1159" t="str">
        <f>IF(tbl_transaction[[#This Row],[Type]]="Inbound",VLOOKUP(tbl_transaction[[#This Row],[Reference Number]],barang_masuk[],7,FALSE),IF(tbl_transaction[[#This Row],[Type]]="Outbound",VLOOKUP(tbl_transaction[[#This Row],[Reference Number]],barang_keluar[],7,FALSE),""))</f>
        <v>Bottle</v>
      </c>
      <c r="H1159" t="str">
        <f>IF(tbl_transaction[[#This Row],[Type]]="Inbound",VLOOKUP(tbl_transaction[[#This Row],[Reference Number]],barang_masuk[],3,FALSE),IF(tbl_transaction[[#This Row],[Type]]="Outbound",VLOOKUP(tbl_transaction[[#This Row],[Reference Number]],barang_keluar[],3,FALSE),""))</f>
        <v>PT Supplier 16</v>
      </c>
      <c r="I1159" t="str">
        <f>IF(D1159='Kartu Stok'!$B$2,COUNTIF($D$3:D1159,'Kartu Stok'!$B$2),"")</f>
        <v/>
      </c>
      <c r="L1159"/>
    </row>
    <row r="1160" spans="1:12" ht="14.5" x14ac:dyDescent="0.35">
      <c r="A1160" s="2" t="s">
        <v>1637</v>
      </c>
      <c r="B1160" s="5">
        <f>IF(LEFT(tbl_transaction[[#This Row],[Reference Number]],2)="GR",VLOOKUP(tbl_transaction[[#This Row],[Reference Number]],barang_masuk[],2,FALSE),IF(LEFT(tbl_transaction[[#This Row],[Reference Number]],2)="DO",VLOOKUP(tbl_transaction[[#This Row],[Reference Number]],barang_keluar[],2,FALSE),""))</f>
        <v>46051</v>
      </c>
      <c r="C1160" t="str">
        <f t="shared" si="18"/>
        <v>Inbound</v>
      </c>
      <c r="D1160" t="str">
        <f>IF(tbl_transaction[[#This Row],[Type]]="Inbound",VLOOKUP(tbl_transaction[[#This Row],[Reference Number]],barang_masuk[],4,FALSE),IF(tbl_transaction[[#This Row],[Type]]="Outbound",VLOOKUP(tbl_transaction[[#This Row],[Reference Number]],barang_keluar[],4,FALSE),""))</f>
        <v>SNK025</v>
      </c>
      <c r="E1160" t="str">
        <f>IF(tbl_transaction[[#This Row],[Type]]="Inbound",VLOOKUP(tbl_transaction[[#This Row],[Reference Number]],barang_masuk[],5,FALSE),IF(tbl_transaction[[#This Row],[Type]]="Outbound",VLOOKUP(tbl_transaction[[#This Row],[Reference Number]],barang_keluar[],5,FALSE),""))</f>
        <v>Qtela Snack Variant 25</v>
      </c>
      <c r="F1160">
        <f>IF(tbl_transaction[[#This Row],[Type]]="Inbound",VLOOKUP(tbl_transaction[[#This Row],[Reference Number]],barang_masuk[],6,FALSE),IF(tbl_transaction[[#This Row],[Type]]="Outbound",VLOOKUP(tbl_transaction[[#This Row],[Reference Number]],barang_keluar[],6,FALSE),""))</f>
        <v>150</v>
      </c>
      <c r="G1160" t="str">
        <f>IF(tbl_transaction[[#This Row],[Type]]="Inbound",VLOOKUP(tbl_transaction[[#This Row],[Reference Number]],barang_masuk[],7,FALSE),IF(tbl_transaction[[#This Row],[Type]]="Outbound",VLOOKUP(tbl_transaction[[#This Row],[Reference Number]],barang_keluar[],7,FALSE),""))</f>
        <v>Pack</v>
      </c>
      <c r="H1160" t="str">
        <f>IF(tbl_transaction[[#This Row],[Type]]="Inbound",VLOOKUP(tbl_transaction[[#This Row],[Reference Number]],barang_masuk[],3,FALSE),IF(tbl_transaction[[#This Row],[Type]]="Outbound",VLOOKUP(tbl_transaction[[#This Row],[Reference Number]],barang_keluar[],3,FALSE),""))</f>
        <v>PT Supplier 14</v>
      </c>
      <c r="I1160" t="str">
        <f>IF(D1160='Kartu Stok'!$B$2,COUNTIF($D$3:D1160,'Kartu Stok'!$B$2),"")</f>
        <v/>
      </c>
      <c r="L1160"/>
    </row>
    <row r="1161" spans="1:12" ht="14.5" x14ac:dyDescent="0.35">
      <c r="A1161" s="2" t="s">
        <v>1638</v>
      </c>
      <c r="B1161" s="5">
        <f>IF(LEFT(tbl_transaction[[#This Row],[Reference Number]],2)="GR",VLOOKUP(tbl_transaction[[#This Row],[Reference Number]],barang_masuk[],2,FALSE),IF(LEFT(tbl_transaction[[#This Row],[Reference Number]],2)="DO",VLOOKUP(tbl_transaction[[#This Row],[Reference Number]],barang_keluar[],2,FALSE),""))</f>
        <v>46181</v>
      </c>
      <c r="C1161" t="str">
        <f t="shared" si="18"/>
        <v>Inbound</v>
      </c>
      <c r="D1161" t="str">
        <f>IF(tbl_transaction[[#This Row],[Type]]="Inbound",VLOOKUP(tbl_transaction[[#This Row],[Reference Number]],barang_masuk[],4,FALSE),IF(tbl_transaction[[#This Row],[Type]]="Outbound",VLOOKUP(tbl_transaction[[#This Row],[Reference Number]],barang_keluar[],4,FALSE),""))</f>
        <v>PER027</v>
      </c>
      <c r="E1161" t="str">
        <f>IF(tbl_transaction[[#This Row],[Type]]="Inbound",VLOOKUP(tbl_transaction[[#This Row],[Reference Number]],barang_masuk[],5,FALSE),IF(tbl_transaction[[#This Row],[Type]]="Outbound",VLOOKUP(tbl_transaction[[#This Row],[Reference Number]],barang_keluar[],5,FALSE),""))</f>
        <v>Sunsilk Personal Care Variant 27</v>
      </c>
      <c r="F1161">
        <f>IF(tbl_transaction[[#This Row],[Type]]="Inbound",VLOOKUP(tbl_transaction[[#This Row],[Reference Number]],barang_masuk[],6,FALSE),IF(tbl_transaction[[#This Row],[Type]]="Outbound",VLOOKUP(tbl_transaction[[#This Row],[Reference Number]],barang_keluar[],6,FALSE),""))</f>
        <v>100</v>
      </c>
      <c r="G1161" t="str">
        <f>IF(tbl_transaction[[#This Row],[Type]]="Inbound",VLOOKUP(tbl_transaction[[#This Row],[Reference Number]],barang_masuk[],7,FALSE),IF(tbl_transaction[[#This Row],[Type]]="Outbound",VLOOKUP(tbl_transaction[[#This Row],[Reference Number]],barang_keluar[],7,FALSE),""))</f>
        <v>Bottle</v>
      </c>
      <c r="H1161" t="str">
        <f>IF(tbl_transaction[[#This Row],[Type]]="Inbound",VLOOKUP(tbl_transaction[[#This Row],[Reference Number]],barang_masuk[],3,FALSE),IF(tbl_transaction[[#This Row],[Type]]="Outbound",VLOOKUP(tbl_transaction[[#This Row],[Reference Number]],barang_keluar[],3,FALSE),""))</f>
        <v>PT Supplier 06</v>
      </c>
      <c r="I1161" t="str">
        <f>IF(D1161='Kartu Stok'!$B$2,COUNTIF($D$3:D1161,'Kartu Stok'!$B$2),"")</f>
        <v/>
      </c>
      <c r="L1161"/>
    </row>
    <row r="1162" spans="1:12" ht="14.5" x14ac:dyDescent="0.35">
      <c r="A1162" s="2" t="s">
        <v>1639</v>
      </c>
      <c r="B1162" s="5">
        <f>IF(LEFT(tbl_transaction[[#This Row],[Reference Number]],2)="GR",VLOOKUP(tbl_transaction[[#This Row],[Reference Number]],barang_masuk[],2,FALSE),IF(LEFT(tbl_transaction[[#This Row],[Reference Number]],2)="DO",VLOOKUP(tbl_transaction[[#This Row],[Reference Number]],barang_keluar[],2,FALSE),""))</f>
        <v>46114</v>
      </c>
      <c r="C1162" t="str">
        <f t="shared" si="18"/>
        <v>Inbound</v>
      </c>
      <c r="D1162" t="str">
        <f>IF(tbl_transaction[[#This Row],[Type]]="Inbound",VLOOKUP(tbl_transaction[[#This Row],[Reference Number]],barang_masuk[],4,FALSE),IF(tbl_transaction[[#This Row],[Type]]="Outbound",VLOOKUP(tbl_transaction[[#This Row],[Reference Number]],barang_keluar[],4,FALSE),""))</f>
        <v>INS019</v>
      </c>
      <c r="E1162" t="str">
        <f>IF(tbl_transaction[[#This Row],[Type]]="Inbound",VLOOKUP(tbl_transaction[[#This Row],[Reference Number]],barang_masuk[],5,FALSE),IF(tbl_transaction[[#This Row],[Type]]="Outbound",VLOOKUP(tbl_transaction[[#This Row],[Reference Number]],barang_keluar[],5,FALSE),""))</f>
        <v>Indomie Instant Food Variant 19</v>
      </c>
      <c r="F1162">
        <f>IF(tbl_transaction[[#This Row],[Type]]="Inbound",VLOOKUP(tbl_transaction[[#This Row],[Reference Number]],barang_masuk[],6,FALSE),IF(tbl_transaction[[#This Row],[Type]]="Outbound",VLOOKUP(tbl_transaction[[#This Row],[Reference Number]],barang_keluar[],6,FALSE),""))</f>
        <v>50</v>
      </c>
      <c r="G1162" t="str">
        <f>IF(tbl_transaction[[#This Row],[Type]]="Inbound",VLOOKUP(tbl_transaction[[#This Row],[Reference Number]],barang_masuk[],7,FALSE),IF(tbl_transaction[[#This Row],[Type]]="Outbound",VLOOKUP(tbl_transaction[[#This Row],[Reference Number]],barang_keluar[],7,FALSE),""))</f>
        <v>Pack</v>
      </c>
      <c r="H1162" t="str">
        <f>IF(tbl_transaction[[#This Row],[Type]]="Inbound",VLOOKUP(tbl_transaction[[#This Row],[Reference Number]],barang_masuk[],3,FALSE),IF(tbl_transaction[[#This Row],[Type]]="Outbound",VLOOKUP(tbl_transaction[[#This Row],[Reference Number]],barang_keluar[],3,FALSE),""))</f>
        <v>PT Supplier 33</v>
      </c>
      <c r="I1162" t="str">
        <f>IF(D1162='Kartu Stok'!$B$2,COUNTIF($D$3:D1162,'Kartu Stok'!$B$2),"")</f>
        <v/>
      </c>
      <c r="L1162"/>
    </row>
    <row r="1163" spans="1:12" ht="14.5" x14ac:dyDescent="0.35">
      <c r="A1163" s="2" t="s">
        <v>1640</v>
      </c>
      <c r="B1163" s="5">
        <f>IF(LEFT(tbl_transaction[[#This Row],[Reference Number]],2)="GR",VLOOKUP(tbl_transaction[[#This Row],[Reference Number]],barang_masuk[],2,FALSE),IF(LEFT(tbl_transaction[[#This Row],[Reference Number]],2)="DO",VLOOKUP(tbl_transaction[[#This Row],[Reference Number]],barang_keluar[],2,FALSE),""))</f>
        <v>46162</v>
      </c>
      <c r="C1163" t="str">
        <f t="shared" si="18"/>
        <v>Inbound</v>
      </c>
      <c r="D1163" t="str">
        <f>IF(tbl_transaction[[#This Row],[Type]]="Inbound",VLOOKUP(tbl_transaction[[#This Row],[Reference Number]],barang_masuk[],4,FALSE),IF(tbl_transaction[[#This Row],[Type]]="Outbound",VLOOKUP(tbl_transaction[[#This Row],[Reference Number]],barang_keluar[],4,FALSE),""))</f>
        <v>DAR016</v>
      </c>
      <c r="E1163" t="str">
        <f>IF(tbl_transaction[[#This Row],[Type]]="Inbound",VLOOKUP(tbl_transaction[[#This Row],[Reference Number]],barang_masuk[],5,FALSE),IF(tbl_transaction[[#This Row],[Type]]="Outbound",VLOOKUP(tbl_transaction[[#This Row],[Reference Number]],barang_keluar[],5,FALSE),""))</f>
        <v>Indomilk Dairy Variant 16</v>
      </c>
      <c r="F1163">
        <f>IF(tbl_transaction[[#This Row],[Type]]="Inbound",VLOOKUP(tbl_transaction[[#This Row],[Reference Number]],barang_masuk[],6,FALSE),IF(tbl_transaction[[#This Row],[Type]]="Outbound",VLOOKUP(tbl_transaction[[#This Row],[Reference Number]],barang_keluar[],6,FALSE),""))</f>
        <v>100</v>
      </c>
      <c r="G1163" t="str">
        <f>IF(tbl_transaction[[#This Row],[Type]]="Inbound",VLOOKUP(tbl_transaction[[#This Row],[Reference Number]],barang_masuk[],7,FALSE),IF(tbl_transaction[[#This Row],[Type]]="Outbound",VLOOKUP(tbl_transaction[[#This Row],[Reference Number]],barang_keluar[],7,FALSE),""))</f>
        <v>Box</v>
      </c>
      <c r="H1163" t="str">
        <f>IF(tbl_transaction[[#This Row],[Type]]="Inbound",VLOOKUP(tbl_transaction[[#This Row],[Reference Number]],barang_masuk[],3,FALSE),IF(tbl_transaction[[#This Row],[Type]]="Outbound",VLOOKUP(tbl_transaction[[#This Row],[Reference Number]],barang_keluar[],3,FALSE),""))</f>
        <v>PT Supplier 18</v>
      </c>
      <c r="I1163" t="str">
        <f>IF(D1163='Kartu Stok'!$B$2,COUNTIF($D$3:D1163,'Kartu Stok'!$B$2),"")</f>
        <v/>
      </c>
      <c r="L1163"/>
    </row>
    <row r="1164" spans="1:12" ht="14.5" x14ac:dyDescent="0.35">
      <c r="A1164" s="2" t="s">
        <v>1641</v>
      </c>
      <c r="B1164" s="5">
        <f>IF(LEFT(tbl_transaction[[#This Row],[Reference Number]],2)="GR",VLOOKUP(tbl_transaction[[#This Row],[Reference Number]],barang_masuk[],2,FALSE),IF(LEFT(tbl_transaction[[#This Row],[Reference Number]],2)="DO",VLOOKUP(tbl_transaction[[#This Row],[Reference Number]],barang_keluar[],2,FALSE),""))</f>
        <v>46161</v>
      </c>
      <c r="C1164" t="str">
        <f t="shared" si="18"/>
        <v>Inbound</v>
      </c>
      <c r="D1164" t="str">
        <f>IF(tbl_transaction[[#This Row],[Type]]="Inbound",VLOOKUP(tbl_transaction[[#This Row],[Reference Number]],barang_masuk[],4,FALSE),IF(tbl_transaction[[#This Row],[Type]]="Outbound",VLOOKUP(tbl_transaction[[#This Row],[Reference Number]],barang_keluar[],4,FALSE),""))</f>
        <v>BEV010</v>
      </c>
      <c r="E1164" t="str">
        <f>IF(tbl_transaction[[#This Row],[Type]]="Inbound",VLOOKUP(tbl_transaction[[#This Row],[Reference Number]],barang_masuk[],5,FALSE),IF(tbl_transaction[[#This Row],[Type]]="Outbound",VLOOKUP(tbl_transaction[[#This Row],[Reference Number]],barang_keluar[],5,FALSE),""))</f>
        <v>Coca Cola Beverage Variant 10</v>
      </c>
      <c r="F1164">
        <f>IF(tbl_transaction[[#This Row],[Type]]="Inbound",VLOOKUP(tbl_transaction[[#This Row],[Reference Number]],barang_masuk[],6,FALSE),IF(tbl_transaction[[#This Row],[Type]]="Outbound",VLOOKUP(tbl_transaction[[#This Row],[Reference Number]],barang_keluar[],6,FALSE),""))</f>
        <v>60</v>
      </c>
      <c r="G1164" t="str">
        <f>IF(tbl_transaction[[#This Row],[Type]]="Inbound",VLOOKUP(tbl_transaction[[#This Row],[Reference Number]],barang_masuk[],7,FALSE),IF(tbl_transaction[[#This Row],[Type]]="Outbound",VLOOKUP(tbl_transaction[[#This Row],[Reference Number]],barang_keluar[],7,FALSE),""))</f>
        <v>Bottle</v>
      </c>
      <c r="H1164" t="str">
        <f>IF(tbl_transaction[[#This Row],[Type]]="Inbound",VLOOKUP(tbl_transaction[[#This Row],[Reference Number]],barang_masuk[],3,FALSE),IF(tbl_transaction[[#This Row],[Type]]="Outbound",VLOOKUP(tbl_transaction[[#This Row],[Reference Number]],barang_keluar[],3,FALSE),""))</f>
        <v>PT Supplier 10</v>
      </c>
      <c r="I1164" t="str">
        <f>IF(D1164='Kartu Stok'!$B$2,COUNTIF($D$3:D1164,'Kartu Stok'!$B$2),"")</f>
        <v/>
      </c>
      <c r="L1164"/>
    </row>
    <row r="1165" spans="1:12" ht="14.5" x14ac:dyDescent="0.35">
      <c r="A1165" s="2" t="s">
        <v>1642</v>
      </c>
      <c r="B1165" s="5">
        <f>IF(LEFT(tbl_transaction[[#This Row],[Reference Number]],2)="GR",VLOOKUP(tbl_transaction[[#This Row],[Reference Number]],barang_masuk[],2,FALSE),IF(LEFT(tbl_transaction[[#This Row],[Reference Number]],2)="DO",VLOOKUP(tbl_transaction[[#This Row],[Reference Number]],barang_keluar[],2,FALSE),""))</f>
        <v>46195</v>
      </c>
      <c r="C1165" t="str">
        <f t="shared" si="18"/>
        <v>Inbound</v>
      </c>
      <c r="D1165" t="str">
        <f>IF(tbl_transaction[[#This Row],[Type]]="Inbound",VLOOKUP(tbl_transaction[[#This Row],[Reference Number]],barang_masuk[],4,FALSE),IF(tbl_transaction[[#This Row],[Type]]="Outbound",VLOOKUP(tbl_transaction[[#This Row],[Reference Number]],barang_keluar[],4,FALSE),""))</f>
        <v>PER004</v>
      </c>
      <c r="E1165" t="str">
        <f>IF(tbl_transaction[[#This Row],[Type]]="Inbound",VLOOKUP(tbl_transaction[[#This Row],[Reference Number]],barang_masuk[],5,FALSE),IF(tbl_transaction[[#This Row],[Type]]="Outbound",VLOOKUP(tbl_transaction[[#This Row],[Reference Number]],barang_keluar[],5,FALSE),""))</f>
        <v>Lifebuoy Personal Care Variant 4</v>
      </c>
      <c r="F1165">
        <f>IF(tbl_transaction[[#This Row],[Type]]="Inbound",VLOOKUP(tbl_transaction[[#This Row],[Reference Number]],barang_masuk[],6,FALSE),IF(tbl_transaction[[#This Row],[Type]]="Outbound",VLOOKUP(tbl_transaction[[#This Row],[Reference Number]],barang_keluar[],6,FALSE),""))</f>
        <v>20</v>
      </c>
      <c r="G1165" t="str">
        <f>IF(tbl_transaction[[#This Row],[Type]]="Inbound",VLOOKUP(tbl_transaction[[#This Row],[Reference Number]],barang_masuk[],7,FALSE),IF(tbl_transaction[[#This Row],[Type]]="Outbound",VLOOKUP(tbl_transaction[[#This Row],[Reference Number]],barang_keluar[],7,FALSE),""))</f>
        <v>Bottle</v>
      </c>
      <c r="H1165" t="str">
        <f>IF(tbl_transaction[[#This Row],[Type]]="Inbound",VLOOKUP(tbl_transaction[[#This Row],[Reference Number]],barang_masuk[],3,FALSE),IF(tbl_transaction[[#This Row],[Type]]="Outbound",VLOOKUP(tbl_transaction[[#This Row],[Reference Number]],barang_keluar[],3,FALSE),""))</f>
        <v>PT Supplier 07</v>
      </c>
      <c r="I1165" t="str">
        <f>IF(D1165='Kartu Stok'!$B$2,COUNTIF($D$3:D1165,'Kartu Stok'!$B$2),"")</f>
        <v/>
      </c>
      <c r="L1165"/>
    </row>
    <row r="1166" spans="1:12" ht="14.5" x14ac:dyDescent="0.35">
      <c r="A1166" s="2" t="s">
        <v>1643</v>
      </c>
      <c r="B1166" s="5">
        <f>IF(LEFT(tbl_transaction[[#This Row],[Reference Number]],2)="GR",VLOOKUP(tbl_transaction[[#This Row],[Reference Number]],barang_masuk[],2,FALSE),IF(LEFT(tbl_transaction[[#This Row],[Reference Number]],2)="DO",VLOOKUP(tbl_transaction[[#This Row],[Reference Number]],barang_keluar[],2,FALSE),""))</f>
        <v>46097</v>
      </c>
      <c r="C1166" t="str">
        <f t="shared" si="18"/>
        <v>Inbound</v>
      </c>
      <c r="D1166" t="str">
        <f>IF(tbl_transaction[[#This Row],[Type]]="Inbound",VLOOKUP(tbl_transaction[[#This Row],[Reference Number]],barang_masuk[],4,FALSE),IF(tbl_transaction[[#This Row],[Type]]="Outbound",VLOOKUP(tbl_transaction[[#This Row],[Reference Number]],barang_keluar[],4,FALSE),""))</f>
        <v>BEV040</v>
      </c>
      <c r="E1166" t="str">
        <f>IF(tbl_transaction[[#This Row],[Type]]="Inbound",VLOOKUP(tbl_transaction[[#This Row],[Reference Number]],barang_masuk[],5,FALSE),IF(tbl_transaction[[#This Row],[Type]]="Outbound",VLOOKUP(tbl_transaction[[#This Row],[Reference Number]],barang_keluar[],5,FALSE),""))</f>
        <v>Aqua Beverage Variant 40</v>
      </c>
      <c r="F1166">
        <f>IF(tbl_transaction[[#This Row],[Type]]="Inbound",VLOOKUP(tbl_transaction[[#This Row],[Reference Number]],barang_masuk[],6,FALSE),IF(tbl_transaction[[#This Row],[Type]]="Outbound",VLOOKUP(tbl_transaction[[#This Row],[Reference Number]],barang_keluar[],6,FALSE),""))</f>
        <v>200</v>
      </c>
      <c r="G1166" t="str">
        <f>IF(tbl_transaction[[#This Row],[Type]]="Inbound",VLOOKUP(tbl_transaction[[#This Row],[Reference Number]],barang_masuk[],7,FALSE),IF(tbl_transaction[[#This Row],[Type]]="Outbound",VLOOKUP(tbl_transaction[[#This Row],[Reference Number]],barang_keluar[],7,FALSE),""))</f>
        <v>Bottle</v>
      </c>
      <c r="H1166" t="str">
        <f>IF(tbl_transaction[[#This Row],[Type]]="Inbound",VLOOKUP(tbl_transaction[[#This Row],[Reference Number]],barang_masuk[],3,FALSE),IF(tbl_transaction[[#This Row],[Type]]="Outbound",VLOOKUP(tbl_transaction[[#This Row],[Reference Number]],barang_keluar[],3,FALSE),""))</f>
        <v>PT Supplier 19</v>
      </c>
      <c r="I1166" t="str">
        <f>IF(D1166='Kartu Stok'!$B$2,COUNTIF($D$3:D1166,'Kartu Stok'!$B$2),"")</f>
        <v/>
      </c>
      <c r="L1166"/>
    </row>
    <row r="1167" spans="1:12" ht="14.5" x14ac:dyDescent="0.35">
      <c r="A1167" s="2" t="s">
        <v>1644</v>
      </c>
      <c r="B1167" s="5">
        <f>IF(LEFT(tbl_transaction[[#This Row],[Reference Number]],2)="GR",VLOOKUP(tbl_transaction[[#This Row],[Reference Number]],barang_masuk[],2,FALSE),IF(LEFT(tbl_transaction[[#This Row],[Reference Number]],2)="DO",VLOOKUP(tbl_transaction[[#This Row],[Reference Number]],barang_keluar[],2,FALSE),""))</f>
        <v>46198</v>
      </c>
      <c r="C1167" t="str">
        <f t="shared" si="18"/>
        <v>Inbound</v>
      </c>
      <c r="D1167" t="str">
        <f>IF(tbl_transaction[[#This Row],[Type]]="Inbound",VLOOKUP(tbl_transaction[[#This Row],[Reference Number]],barang_masuk[],4,FALSE),IF(tbl_transaction[[#This Row],[Type]]="Outbound",VLOOKUP(tbl_transaction[[#This Row],[Reference Number]],barang_keluar[],4,FALSE),""))</f>
        <v>BEV030</v>
      </c>
      <c r="E1167" t="str">
        <f>IF(tbl_transaction[[#This Row],[Type]]="Inbound",VLOOKUP(tbl_transaction[[#This Row],[Reference Number]],barang_masuk[],5,FALSE),IF(tbl_transaction[[#This Row],[Type]]="Outbound",VLOOKUP(tbl_transaction[[#This Row],[Reference Number]],barang_keluar[],5,FALSE),""))</f>
        <v>Pocari Beverage Variant 30</v>
      </c>
      <c r="F1167">
        <f>IF(tbl_transaction[[#This Row],[Type]]="Inbound",VLOOKUP(tbl_transaction[[#This Row],[Reference Number]],barang_masuk[],6,FALSE),IF(tbl_transaction[[#This Row],[Type]]="Outbound",VLOOKUP(tbl_transaction[[#This Row],[Reference Number]],barang_keluar[],6,FALSE),""))</f>
        <v>60</v>
      </c>
      <c r="G1167" t="str">
        <f>IF(tbl_transaction[[#This Row],[Type]]="Inbound",VLOOKUP(tbl_transaction[[#This Row],[Reference Number]],barang_masuk[],7,FALSE),IF(tbl_transaction[[#This Row],[Type]]="Outbound",VLOOKUP(tbl_transaction[[#This Row],[Reference Number]],barang_keluar[],7,FALSE),""))</f>
        <v>Bottle</v>
      </c>
      <c r="H1167" t="str">
        <f>IF(tbl_transaction[[#This Row],[Type]]="Inbound",VLOOKUP(tbl_transaction[[#This Row],[Reference Number]],barang_masuk[],3,FALSE),IF(tbl_transaction[[#This Row],[Type]]="Outbound",VLOOKUP(tbl_transaction[[#This Row],[Reference Number]],barang_keluar[],3,FALSE),""))</f>
        <v>PT Supplier 10</v>
      </c>
      <c r="I1167" t="str">
        <f>IF(D1167='Kartu Stok'!$B$2,COUNTIF($D$3:D1167,'Kartu Stok'!$B$2),"")</f>
        <v/>
      </c>
      <c r="L1167"/>
    </row>
    <row r="1168" spans="1:12" ht="14.5" x14ac:dyDescent="0.35">
      <c r="A1168" s="2" t="s">
        <v>1645</v>
      </c>
      <c r="B1168" s="5">
        <f>IF(LEFT(tbl_transaction[[#This Row],[Reference Number]],2)="GR",VLOOKUP(tbl_transaction[[#This Row],[Reference Number]],barang_masuk[],2,FALSE),IF(LEFT(tbl_transaction[[#This Row],[Reference Number]],2)="DO",VLOOKUP(tbl_transaction[[#This Row],[Reference Number]],barang_keluar[],2,FALSE),""))</f>
        <v>46138</v>
      </c>
      <c r="C1168" t="str">
        <f t="shared" si="18"/>
        <v>Inbound</v>
      </c>
      <c r="D1168" t="str">
        <f>IF(tbl_transaction[[#This Row],[Type]]="Inbound",VLOOKUP(tbl_transaction[[#This Row],[Reference Number]],barang_masuk[],4,FALSE),IF(tbl_transaction[[#This Row],[Type]]="Outbound",VLOOKUP(tbl_transaction[[#This Row],[Reference Number]],barang_keluar[],4,FALSE),""))</f>
        <v>DAR006</v>
      </c>
      <c r="E1168" t="str">
        <f>IF(tbl_transaction[[#This Row],[Type]]="Inbound",VLOOKUP(tbl_transaction[[#This Row],[Reference Number]],barang_masuk[],5,FALSE),IF(tbl_transaction[[#This Row],[Type]]="Outbound",VLOOKUP(tbl_transaction[[#This Row],[Reference Number]],barang_keluar[],5,FALSE),""))</f>
        <v>Ultra Milk Dairy Variant 6</v>
      </c>
      <c r="F1168">
        <f>IF(tbl_transaction[[#This Row],[Type]]="Inbound",VLOOKUP(tbl_transaction[[#This Row],[Reference Number]],barang_masuk[],6,FALSE),IF(tbl_transaction[[#This Row],[Type]]="Outbound",VLOOKUP(tbl_transaction[[#This Row],[Reference Number]],barang_keluar[],6,FALSE),""))</f>
        <v>120</v>
      </c>
      <c r="G1168" t="str">
        <f>IF(tbl_transaction[[#This Row],[Type]]="Inbound",VLOOKUP(tbl_transaction[[#This Row],[Reference Number]],barang_masuk[],7,FALSE),IF(tbl_transaction[[#This Row],[Type]]="Outbound",VLOOKUP(tbl_transaction[[#This Row],[Reference Number]],barang_keluar[],7,FALSE),""))</f>
        <v>Box</v>
      </c>
      <c r="H1168" t="str">
        <f>IF(tbl_transaction[[#This Row],[Type]]="Inbound",VLOOKUP(tbl_transaction[[#This Row],[Reference Number]],barang_masuk[],3,FALSE),IF(tbl_transaction[[#This Row],[Type]]="Outbound",VLOOKUP(tbl_transaction[[#This Row],[Reference Number]],barang_keluar[],3,FALSE),""))</f>
        <v>PT Supplier 14</v>
      </c>
      <c r="I1168" t="str">
        <f>IF(D1168='Kartu Stok'!$B$2,COUNTIF($D$3:D1168,'Kartu Stok'!$B$2),"")</f>
        <v/>
      </c>
      <c r="L1168"/>
    </row>
    <row r="1169" spans="1:12" ht="14.5" x14ac:dyDescent="0.35">
      <c r="A1169" s="2" t="s">
        <v>1646</v>
      </c>
      <c r="B1169" s="5">
        <f>IF(LEFT(tbl_transaction[[#This Row],[Reference Number]],2)="GR",VLOOKUP(tbl_transaction[[#This Row],[Reference Number]],barang_masuk[],2,FALSE),IF(LEFT(tbl_transaction[[#This Row],[Reference Number]],2)="DO",VLOOKUP(tbl_transaction[[#This Row],[Reference Number]],barang_keluar[],2,FALSE),""))</f>
        <v>46176</v>
      </c>
      <c r="C1169" t="str">
        <f t="shared" si="18"/>
        <v>Inbound</v>
      </c>
      <c r="D1169" t="str">
        <f>IF(tbl_transaction[[#This Row],[Type]]="Inbound",VLOOKUP(tbl_transaction[[#This Row],[Reference Number]],barang_masuk[],4,FALSE),IF(tbl_transaction[[#This Row],[Type]]="Outbound",VLOOKUP(tbl_transaction[[#This Row],[Reference Number]],barang_keluar[],4,FALSE),""))</f>
        <v>HOM006</v>
      </c>
      <c r="E1169" t="str">
        <f>IF(tbl_transaction[[#This Row],[Type]]="Inbound",VLOOKUP(tbl_transaction[[#This Row],[Reference Number]],barang_masuk[],5,FALSE),IF(tbl_transaction[[#This Row],[Type]]="Outbound",VLOOKUP(tbl_transaction[[#This Row],[Reference Number]],barang_keluar[],5,FALSE),""))</f>
        <v>Sunlight Home Care Variant 6</v>
      </c>
      <c r="F1169">
        <f>IF(tbl_transaction[[#This Row],[Type]]="Inbound",VLOOKUP(tbl_transaction[[#This Row],[Reference Number]],barang_masuk[],6,FALSE),IF(tbl_transaction[[#This Row],[Type]]="Outbound",VLOOKUP(tbl_transaction[[#This Row],[Reference Number]],barang_keluar[],6,FALSE),""))</f>
        <v>100</v>
      </c>
      <c r="G1169" t="str">
        <f>IF(tbl_transaction[[#This Row],[Type]]="Inbound",VLOOKUP(tbl_transaction[[#This Row],[Reference Number]],barang_masuk[],7,FALSE),IF(tbl_transaction[[#This Row],[Type]]="Outbound",VLOOKUP(tbl_transaction[[#This Row],[Reference Number]],barang_keluar[],7,FALSE),""))</f>
        <v>Pack</v>
      </c>
      <c r="H1169" t="str">
        <f>IF(tbl_transaction[[#This Row],[Type]]="Inbound",VLOOKUP(tbl_transaction[[#This Row],[Reference Number]],barang_masuk[],3,FALSE),IF(tbl_transaction[[#This Row],[Type]]="Outbound",VLOOKUP(tbl_transaction[[#This Row],[Reference Number]],barang_keluar[],3,FALSE),""))</f>
        <v>PT Supplier 23</v>
      </c>
      <c r="I1169" t="str">
        <f>IF(D1169='Kartu Stok'!$B$2,COUNTIF($D$3:D1169,'Kartu Stok'!$B$2),"")</f>
        <v/>
      </c>
      <c r="L1169"/>
    </row>
    <row r="1170" spans="1:12" ht="14.5" x14ac:dyDescent="0.35">
      <c r="A1170" s="2" t="s">
        <v>1647</v>
      </c>
      <c r="B1170" s="5">
        <f>IF(LEFT(tbl_transaction[[#This Row],[Reference Number]],2)="GR",VLOOKUP(tbl_transaction[[#This Row],[Reference Number]],barang_masuk[],2,FALSE),IF(LEFT(tbl_transaction[[#This Row],[Reference Number]],2)="DO",VLOOKUP(tbl_transaction[[#This Row],[Reference Number]],barang_keluar[],2,FALSE),""))</f>
        <v>46064</v>
      </c>
      <c r="C1170" t="str">
        <f t="shared" si="18"/>
        <v>Inbound</v>
      </c>
      <c r="D1170" t="str">
        <f>IF(tbl_transaction[[#This Row],[Type]]="Inbound",VLOOKUP(tbl_transaction[[#This Row],[Reference Number]],barang_masuk[],4,FALSE),IF(tbl_transaction[[#This Row],[Type]]="Outbound",VLOOKUP(tbl_transaction[[#This Row],[Reference Number]],barang_keluar[],4,FALSE),""))</f>
        <v>BEV020</v>
      </c>
      <c r="E1170" t="str">
        <f>IF(tbl_transaction[[#This Row],[Type]]="Inbound",VLOOKUP(tbl_transaction[[#This Row],[Reference Number]],barang_masuk[],5,FALSE),IF(tbl_transaction[[#This Row],[Type]]="Outbound",VLOOKUP(tbl_transaction[[#This Row],[Reference Number]],barang_keluar[],5,FALSE),""))</f>
        <v>Coca Cola Beverage Variant 20</v>
      </c>
      <c r="F1170">
        <f>IF(tbl_transaction[[#This Row],[Type]]="Inbound",VLOOKUP(tbl_transaction[[#This Row],[Reference Number]],barang_masuk[],6,FALSE),IF(tbl_transaction[[#This Row],[Type]]="Outbound",VLOOKUP(tbl_transaction[[#This Row],[Reference Number]],barang_keluar[],6,FALSE),""))</f>
        <v>20</v>
      </c>
      <c r="G1170" t="str">
        <f>IF(tbl_transaction[[#This Row],[Type]]="Inbound",VLOOKUP(tbl_transaction[[#This Row],[Reference Number]],barang_masuk[],7,FALSE),IF(tbl_transaction[[#This Row],[Type]]="Outbound",VLOOKUP(tbl_transaction[[#This Row],[Reference Number]],barang_keluar[],7,FALSE),""))</f>
        <v>Bottle</v>
      </c>
      <c r="H1170" t="str">
        <f>IF(tbl_transaction[[#This Row],[Type]]="Inbound",VLOOKUP(tbl_transaction[[#This Row],[Reference Number]],barang_masuk[],3,FALSE),IF(tbl_transaction[[#This Row],[Type]]="Outbound",VLOOKUP(tbl_transaction[[#This Row],[Reference Number]],barang_keluar[],3,FALSE),""))</f>
        <v>PT Supplier 13</v>
      </c>
      <c r="I1170" t="str">
        <f>IF(D1170='Kartu Stok'!$B$2,COUNTIF($D$3:D1170,'Kartu Stok'!$B$2),"")</f>
        <v/>
      </c>
      <c r="L1170"/>
    </row>
    <row r="1171" spans="1:12" ht="14.5" x14ac:dyDescent="0.35">
      <c r="A1171" s="2" t="s">
        <v>1648</v>
      </c>
      <c r="B1171" s="5">
        <f>IF(LEFT(tbl_transaction[[#This Row],[Reference Number]],2)="GR",VLOOKUP(tbl_transaction[[#This Row],[Reference Number]],barang_masuk[],2,FALSE),IF(LEFT(tbl_transaction[[#This Row],[Reference Number]],2)="DO",VLOOKUP(tbl_transaction[[#This Row],[Reference Number]],barang_keluar[],2,FALSE),""))</f>
        <v>46067</v>
      </c>
      <c r="C1171" t="str">
        <f t="shared" si="18"/>
        <v>Inbound</v>
      </c>
      <c r="D1171" t="str">
        <f>IF(tbl_transaction[[#This Row],[Type]]="Inbound",VLOOKUP(tbl_transaction[[#This Row],[Reference Number]],barang_masuk[],4,FALSE),IF(tbl_transaction[[#This Row],[Type]]="Outbound",VLOOKUP(tbl_transaction[[#This Row],[Reference Number]],barang_keluar[],4,FALSE),""))</f>
        <v>HOM001</v>
      </c>
      <c r="E1171" t="str">
        <f>IF(tbl_transaction[[#This Row],[Type]]="Inbound",VLOOKUP(tbl_transaction[[#This Row],[Reference Number]],barang_masuk[],5,FALSE),IF(tbl_transaction[[#This Row],[Type]]="Outbound",VLOOKUP(tbl_transaction[[#This Row],[Reference Number]],barang_keluar[],5,FALSE),""))</f>
        <v>Sunlight Home Care Variant 1</v>
      </c>
      <c r="F1171">
        <f>IF(tbl_transaction[[#This Row],[Type]]="Inbound",VLOOKUP(tbl_transaction[[#This Row],[Reference Number]],barang_masuk[],6,FALSE),IF(tbl_transaction[[#This Row],[Type]]="Outbound",VLOOKUP(tbl_transaction[[#This Row],[Reference Number]],barang_keluar[],6,FALSE),""))</f>
        <v>40</v>
      </c>
      <c r="G1171" t="str">
        <f>IF(tbl_transaction[[#This Row],[Type]]="Inbound",VLOOKUP(tbl_transaction[[#This Row],[Reference Number]],barang_masuk[],7,FALSE),IF(tbl_transaction[[#This Row],[Type]]="Outbound",VLOOKUP(tbl_transaction[[#This Row],[Reference Number]],barang_keluar[],7,FALSE),""))</f>
        <v>Pack</v>
      </c>
      <c r="H1171" t="str">
        <f>IF(tbl_transaction[[#This Row],[Type]]="Inbound",VLOOKUP(tbl_transaction[[#This Row],[Reference Number]],barang_masuk[],3,FALSE),IF(tbl_transaction[[#This Row],[Type]]="Outbound",VLOOKUP(tbl_transaction[[#This Row],[Reference Number]],barang_keluar[],3,FALSE),""))</f>
        <v>PT Supplier 03</v>
      </c>
      <c r="I1171" t="str">
        <f>IF(D1171='Kartu Stok'!$B$2,COUNTIF($D$3:D1171,'Kartu Stok'!$B$2),"")</f>
        <v/>
      </c>
      <c r="L1171"/>
    </row>
    <row r="1172" spans="1:12" ht="14.5" x14ac:dyDescent="0.35">
      <c r="A1172" s="2" t="s">
        <v>1649</v>
      </c>
      <c r="B1172" s="5">
        <f>IF(LEFT(tbl_transaction[[#This Row],[Reference Number]],2)="GR",VLOOKUP(tbl_transaction[[#This Row],[Reference Number]],barang_masuk[],2,FALSE),IF(LEFT(tbl_transaction[[#This Row],[Reference Number]],2)="DO",VLOOKUP(tbl_transaction[[#This Row],[Reference Number]],barang_keluar[],2,FALSE),""))</f>
        <v>46203</v>
      </c>
      <c r="C1172" t="str">
        <f t="shared" si="18"/>
        <v>Inbound</v>
      </c>
      <c r="D1172" t="str">
        <f>IF(tbl_transaction[[#This Row],[Type]]="Inbound",VLOOKUP(tbl_transaction[[#This Row],[Reference Number]],barang_masuk[],4,FALSE),IF(tbl_transaction[[#This Row],[Type]]="Outbound",VLOOKUP(tbl_transaction[[#This Row],[Reference Number]],barang_keluar[],4,FALSE),""))</f>
        <v>BAB015</v>
      </c>
      <c r="E1172" t="str">
        <f>IF(tbl_transaction[[#This Row],[Type]]="Inbound",VLOOKUP(tbl_transaction[[#This Row],[Reference Number]],barang_masuk[],5,FALSE),IF(tbl_transaction[[#This Row],[Type]]="Outbound",VLOOKUP(tbl_transaction[[#This Row],[Reference Number]],barang_keluar[],5,FALSE),""))</f>
        <v>MamyPoko Baby Care Variant 15</v>
      </c>
      <c r="F1172">
        <f>IF(tbl_transaction[[#This Row],[Type]]="Inbound",VLOOKUP(tbl_transaction[[#This Row],[Reference Number]],barang_masuk[],6,FALSE),IF(tbl_transaction[[#This Row],[Type]]="Outbound",VLOOKUP(tbl_transaction[[#This Row],[Reference Number]],barang_keluar[],6,FALSE),""))</f>
        <v>50</v>
      </c>
      <c r="G1172" t="str">
        <f>IF(tbl_transaction[[#This Row],[Type]]="Inbound",VLOOKUP(tbl_transaction[[#This Row],[Reference Number]],barang_masuk[],7,FALSE),IF(tbl_transaction[[#This Row],[Type]]="Outbound",VLOOKUP(tbl_transaction[[#This Row],[Reference Number]],barang_keluar[],7,FALSE),""))</f>
        <v>Pack</v>
      </c>
      <c r="H1172" t="str">
        <f>IF(tbl_transaction[[#This Row],[Type]]="Inbound",VLOOKUP(tbl_transaction[[#This Row],[Reference Number]],barang_masuk[],3,FALSE),IF(tbl_transaction[[#This Row],[Type]]="Outbound",VLOOKUP(tbl_transaction[[#This Row],[Reference Number]],barang_keluar[],3,FALSE),""))</f>
        <v>PT Supplier 22</v>
      </c>
      <c r="I1172" t="str">
        <f>IF(D1172='Kartu Stok'!$B$2,COUNTIF($D$3:D1172,'Kartu Stok'!$B$2),"")</f>
        <v/>
      </c>
      <c r="L1172"/>
    </row>
    <row r="1173" spans="1:12" ht="14.5" x14ac:dyDescent="0.35">
      <c r="A1173" s="2" t="s">
        <v>1650</v>
      </c>
      <c r="B1173" s="5">
        <f>IF(LEFT(tbl_transaction[[#This Row],[Reference Number]],2)="GR",VLOOKUP(tbl_transaction[[#This Row],[Reference Number]],barang_masuk[],2,FALSE),IF(LEFT(tbl_transaction[[#This Row],[Reference Number]],2)="DO",VLOOKUP(tbl_transaction[[#This Row],[Reference Number]],barang_keluar[],2,FALSE),""))</f>
        <v>46156</v>
      </c>
      <c r="C1173" t="str">
        <f t="shared" si="18"/>
        <v>Inbound</v>
      </c>
      <c r="D1173" t="str">
        <f>IF(tbl_transaction[[#This Row],[Type]]="Inbound",VLOOKUP(tbl_transaction[[#This Row],[Reference Number]],barang_masuk[],4,FALSE),IF(tbl_transaction[[#This Row],[Type]]="Outbound",VLOOKUP(tbl_transaction[[#This Row],[Reference Number]],barang_keluar[],4,FALSE),""))</f>
        <v>BEV018</v>
      </c>
      <c r="E1173" t="str">
        <f>IF(tbl_transaction[[#This Row],[Type]]="Inbound",VLOOKUP(tbl_transaction[[#This Row],[Reference Number]],barang_masuk[],5,FALSE),IF(tbl_transaction[[#This Row],[Type]]="Outbound",VLOOKUP(tbl_transaction[[#This Row],[Reference Number]],barang_keluar[],5,FALSE),""))</f>
        <v>Sosro Beverage Variant 18</v>
      </c>
      <c r="F1173">
        <f>IF(tbl_transaction[[#This Row],[Type]]="Inbound",VLOOKUP(tbl_transaction[[#This Row],[Reference Number]],barang_masuk[],6,FALSE),IF(tbl_transaction[[#This Row],[Type]]="Outbound",VLOOKUP(tbl_transaction[[#This Row],[Reference Number]],barang_keluar[],6,FALSE),""))</f>
        <v>80</v>
      </c>
      <c r="G1173" t="str">
        <f>IF(tbl_transaction[[#This Row],[Type]]="Inbound",VLOOKUP(tbl_transaction[[#This Row],[Reference Number]],barang_masuk[],7,FALSE),IF(tbl_transaction[[#This Row],[Type]]="Outbound",VLOOKUP(tbl_transaction[[#This Row],[Reference Number]],barang_keluar[],7,FALSE),""))</f>
        <v>Bottle</v>
      </c>
      <c r="H1173" t="str">
        <f>IF(tbl_transaction[[#This Row],[Type]]="Inbound",VLOOKUP(tbl_transaction[[#This Row],[Reference Number]],barang_masuk[],3,FALSE),IF(tbl_transaction[[#This Row],[Type]]="Outbound",VLOOKUP(tbl_transaction[[#This Row],[Reference Number]],barang_keluar[],3,FALSE),""))</f>
        <v>PT Supplier 11</v>
      </c>
      <c r="I1173" t="str">
        <f>IF(D1173='Kartu Stok'!$B$2,COUNTIF($D$3:D1173,'Kartu Stok'!$B$2),"")</f>
        <v/>
      </c>
      <c r="L1173"/>
    </row>
    <row r="1174" spans="1:12" ht="14.5" x14ac:dyDescent="0.35">
      <c r="A1174" s="2" t="s">
        <v>1651</v>
      </c>
      <c r="B1174" s="5">
        <f>IF(LEFT(tbl_transaction[[#This Row],[Reference Number]],2)="GR",VLOOKUP(tbl_transaction[[#This Row],[Reference Number]],barang_masuk[],2,FALSE),IF(LEFT(tbl_transaction[[#This Row],[Reference Number]],2)="DO",VLOOKUP(tbl_transaction[[#This Row],[Reference Number]],barang_keluar[],2,FALSE),""))</f>
        <v>46151</v>
      </c>
      <c r="C1174" t="str">
        <f t="shared" si="18"/>
        <v>Inbound</v>
      </c>
      <c r="D1174" t="str">
        <f>IF(tbl_transaction[[#This Row],[Type]]="Inbound",VLOOKUP(tbl_transaction[[#This Row],[Reference Number]],barang_masuk[],4,FALSE),IF(tbl_transaction[[#This Row],[Type]]="Outbound",VLOOKUP(tbl_transaction[[#This Row],[Reference Number]],barang_keluar[],4,FALSE),""))</f>
        <v>BEV005</v>
      </c>
      <c r="E1174" t="str">
        <f>IF(tbl_transaction[[#This Row],[Type]]="Inbound",VLOOKUP(tbl_transaction[[#This Row],[Reference Number]],barang_masuk[],5,FALSE),IF(tbl_transaction[[#This Row],[Type]]="Outbound",VLOOKUP(tbl_transaction[[#This Row],[Reference Number]],barang_keluar[],5,FALSE),""))</f>
        <v>Aqua Beverage Variant 5</v>
      </c>
      <c r="F1174">
        <f>IF(tbl_transaction[[#This Row],[Type]]="Inbound",VLOOKUP(tbl_transaction[[#This Row],[Reference Number]],barang_masuk[],6,FALSE),IF(tbl_transaction[[#This Row],[Type]]="Outbound",VLOOKUP(tbl_transaction[[#This Row],[Reference Number]],barang_keluar[],6,FALSE),""))</f>
        <v>150</v>
      </c>
      <c r="G1174" t="str">
        <f>IF(tbl_transaction[[#This Row],[Type]]="Inbound",VLOOKUP(tbl_transaction[[#This Row],[Reference Number]],barang_masuk[],7,FALSE),IF(tbl_transaction[[#This Row],[Type]]="Outbound",VLOOKUP(tbl_transaction[[#This Row],[Reference Number]],barang_keluar[],7,FALSE),""))</f>
        <v>Bottle</v>
      </c>
      <c r="H1174" t="str">
        <f>IF(tbl_transaction[[#This Row],[Type]]="Inbound",VLOOKUP(tbl_transaction[[#This Row],[Reference Number]],barang_masuk[],3,FALSE),IF(tbl_transaction[[#This Row],[Type]]="Outbound",VLOOKUP(tbl_transaction[[#This Row],[Reference Number]],barang_keluar[],3,FALSE),""))</f>
        <v>PT Supplier 33</v>
      </c>
      <c r="I1174" t="str">
        <f>IF(D1174='Kartu Stok'!$B$2,COUNTIF($D$3:D1174,'Kartu Stok'!$B$2),"")</f>
        <v/>
      </c>
      <c r="L1174"/>
    </row>
    <row r="1175" spans="1:12" ht="14.5" x14ac:dyDescent="0.35">
      <c r="A1175" s="2" t="s">
        <v>1652</v>
      </c>
      <c r="B1175" s="5">
        <f>IF(LEFT(tbl_transaction[[#This Row],[Reference Number]],2)="GR",VLOOKUP(tbl_transaction[[#This Row],[Reference Number]],barang_masuk[],2,FALSE),IF(LEFT(tbl_transaction[[#This Row],[Reference Number]],2)="DO",VLOOKUP(tbl_transaction[[#This Row],[Reference Number]],barang_keluar[],2,FALSE),""))</f>
        <v>46157</v>
      </c>
      <c r="C1175" t="str">
        <f t="shared" si="18"/>
        <v>Inbound</v>
      </c>
      <c r="D1175" t="str">
        <f>IF(tbl_transaction[[#This Row],[Type]]="Inbound",VLOOKUP(tbl_transaction[[#This Row],[Reference Number]],barang_masuk[],4,FALSE),IF(tbl_transaction[[#This Row],[Type]]="Outbound",VLOOKUP(tbl_transaction[[#This Row],[Reference Number]],barang_keluar[],4,FALSE),""))</f>
        <v>SNK005</v>
      </c>
      <c r="E1175" t="str">
        <f>IF(tbl_transaction[[#This Row],[Type]]="Inbound",VLOOKUP(tbl_transaction[[#This Row],[Reference Number]],barang_masuk[],5,FALSE),IF(tbl_transaction[[#This Row],[Type]]="Outbound",VLOOKUP(tbl_transaction[[#This Row],[Reference Number]],barang_keluar[],5,FALSE),""))</f>
        <v>Taro Snack Variant 5</v>
      </c>
      <c r="F1175">
        <f>IF(tbl_transaction[[#This Row],[Type]]="Inbound",VLOOKUP(tbl_transaction[[#This Row],[Reference Number]],barang_masuk[],6,FALSE),IF(tbl_transaction[[#This Row],[Type]]="Outbound",VLOOKUP(tbl_transaction[[#This Row],[Reference Number]],barang_keluar[],6,FALSE),""))</f>
        <v>50</v>
      </c>
      <c r="G1175" t="str">
        <f>IF(tbl_transaction[[#This Row],[Type]]="Inbound",VLOOKUP(tbl_transaction[[#This Row],[Reference Number]],barang_masuk[],7,FALSE),IF(tbl_transaction[[#This Row],[Type]]="Outbound",VLOOKUP(tbl_transaction[[#This Row],[Reference Number]],barang_keluar[],7,FALSE),""))</f>
        <v>Pack</v>
      </c>
      <c r="H1175" t="str">
        <f>IF(tbl_transaction[[#This Row],[Type]]="Inbound",VLOOKUP(tbl_transaction[[#This Row],[Reference Number]],barang_masuk[],3,FALSE),IF(tbl_transaction[[#This Row],[Type]]="Outbound",VLOOKUP(tbl_transaction[[#This Row],[Reference Number]],barang_keluar[],3,FALSE),""))</f>
        <v>PT Supplier 29</v>
      </c>
      <c r="I1175" t="str">
        <f>IF(D1175='Kartu Stok'!$B$2,COUNTIF($D$3:D1175,'Kartu Stok'!$B$2),"")</f>
        <v/>
      </c>
      <c r="L1175"/>
    </row>
    <row r="1176" spans="1:12" ht="14.5" x14ac:dyDescent="0.35">
      <c r="A1176" s="2" t="s">
        <v>1653</v>
      </c>
      <c r="B1176" s="5">
        <f>IF(LEFT(tbl_transaction[[#This Row],[Reference Number]],2)="GR",VLOOKUP(tbl_transaction[[#This Row],[Reference Number]],barang_masuk[],2,FALSE),IF(LEFT(tbl_transaction[[#This Row],[Reference Number]],2)="DO",VLOOKUP(tbl_transaction[[#This Row],[Reference Number]],barang_keluar[],2,FALSE),""))</f>
        <v>46128</v>
      </c>
      <c r="C1176" t="str">
        <f t="shared" si="18"/>
        <v>Inbound</v>
      </c>
      <c r="D1176" t="str">
        <f>IF(tbl_transaction[[#This Row],[Type]]="Inbound",VLOOKUP(tbl_transaction[[#This Row],[Reference Number]],barang_masuk[],4,FALSE),IF(tbl_transaction[[#This Row],[Type]]="Outbound",VLOOKUP(tbl_transaction[[#This Row],[Reference Number]],barang_keluar[],4,FALSE),""))</f>
        <v>INS024</v>
      </c>
      <c r="E1176" t="str">
        <f>IF(tbl_transaction[[#This Row],[Type]]="Inbound",VLOOKUP(tbl_transaction[[#This Row],[Reference Number]],barang_masuk[],5,FALSE),IF(tbl_transaction[[#This Row],[Type]]="Outbound",VLOOKUP(tbl_transaction[[#This Row],[Reference Number]],barang_keluar[],5,FALSE),""))</f>
        <v>Sarimi Instant Food Variant 24</v>
      </c>
      <c r="F1176">
        <f>IF(tbl_transaction[[#This Row],[Type]]="Inbound",VLOOKUP(tbl_transaction[[#This Row],[Reference Number]],barang_masuk[],6,FALSE),IF(tbl_transaction[[#This Row],[Type]]="Outbound",VLOOKUP(tbl_transaction[[#This Row],[Reference Number]],barang_keluar[],6,FALSE),""))</f>
        <v>50</v>
      </c>
      <c r="G1176" t="str">
        <f>IF(tbl_transaction[[#This Row],[Type]]="Inbound",VLOOKUP(tbl_transaction[[#This Row],[Reference Number]],barang_masuk[],7,FALSE),IF(tbl_transaction[[#This Row],[Type]]="Outbound",VLOOKUP(tbl_transaction[[#This Row],[Reference Number]],barang_keluar[],7,FALSE),""))</f>
        <v>Pack</v>
      </c>
      <c r="H1176" t="str">
        <f>IF(tbl_transaction[[#This Row],[Type]]="Inbound",VLOOKUP(tbl_transaction[[#This Row],[Reference Number]],barang_masuk[],3,FALSE),IF(tbl_transaction[[#This Row],[Type]]="Outbound",VLOOKUP(tbl_transaction[[#This Row],[Reference Number]],barang_keluar[],3,FALSE),""))</f>
        <v>PT Supplier 21</v>
      </c>
      <c r="I1176" t="str">
        <f>IF(D1176='Kartu Stok'!$B$2,COUNTIF($D$3:D1176,'Kartu Stok'!$B$2),"")</f>
        <v/>
      </c>
      <c r="L1176"/>
    </row>
    <row r="1177" spans="1:12" ht="14.5" x14ac:dyDescent="0.35">
      <c r="A1177" s="2" t="s">
        <v>1654</v>
      </c>
      <c r="B1177" s="5">
        <f>IF(LEFT(tbl_transaction[[#This Row],[Reference Number]],2)="GR",VLOOKUP(tbl_transaction[[#This Row],[Reference Number]],barang_masuk[],2,FALSE),IF(LEFT(tbl_transaction[[#This Row],[Reference Number]],2)="DO",VLOOKUP(tbl_transaction[[#This Row],[Reference Number]],barang_keluar[],2,FALSE),""))</f>
        <v>46075</v>
      </c>
      <c r="C1177" t="str">
        <f t="shared" si="18"/>
        <v>Inbound</v>
      </c>
      <c r="D1177" t="str">
        <f>IF(tbl_transaction[[#This Row],[Type]]="Inbound",VLOOKUP(tbl_transaction[[#This Row],[Reference Number]],barang_masuk[],4,FALSE),IF(tbl_transaction[[#This Row],[Type]]="Outbound",VLOOKUP(tbl_transaction[[#This Row],[Reference Number]],barang_keluar[],4,FALSE),""))</f>
        <v>INS020</v>
      </c>
      <c r="E1177" t="str">
        <f>IF(tbl_transaction[[#This Row],[Type]]="Inbound",VLOOKUP(tbl_transaction[[#This Row],[Reference Number]],barang_masuk[],5,FALSE),IF(tbl_transaction[[#This Row],[Type]]="Outbound",VLOOKUP(tbl_transaction[[#This Row],[Reference Number]],barang_keluar[],5,FALSE),""))</f>
        <v>Indomie Instant Food Variant 20</v>
      </c>
      <c r="F1177">
        <f>IF(tbl_transaction[[#This Row],[Type]]="Inbound",VLOOKUP(tbl_transaction[[#This Row],[Reference Number]],barang_masuk[],6,FALSE),IF(tbl_transaction[[#This Row],[Type]]="Outbound",VLOOKUP(tbl_transaction[[#This Row],[Reference Number]],barang_keluar[],6,FALSE),""))</f>
        <v>20</v>
      </c>
      <c r="G1177" t="str">
        <f>IF(tbl_transaction[[#This Row],[Type]]="Inbound",VLOOKUP(tbl_transaction[[#This Row],[Reference Number]],barang_masuk[],7,FALSE),IF(tbl_transaction[[#This Row],[Type]]="Outbound",VLOOKUP(tbl_transaction[[#This Row],[Reference Number]],barang_keluar[],7,FALSE),""))</f>
        <v>Pack</v>
      </c>
      <c r="H1177" t="str">
        <f>IF(tbl_transaction[[#This Row],[Type]]="Inbound",VLOOKUP(tbl_transaction[[#This Row],[Reference Number]],barang_masuk[],3,FALSE),IF(tbl_transaction[[#This Row],[Type]]="Outbound",VLOOKUP(tbl_transaction[[#This Row],[Reference Number]],barang_keluar[],3,FALSE),""))</f>
        <v>PT Supplier 31</v>
      </c>
      <c r="I1177" t="str">
        <f>IF(D1177='Kartu Stok'!$B$2,COUNTIF($D$3:D1177,'Kartu Stok'!$B$2),"")</f>
        <v/>
      </c>
      <c r="L1177"/>
    </row>
    <row r="1178" spans="1:12" ht="14.5" x14ac:dyDescent="0.35">
      <c r="A1178" s="2" t="s">
        <v>1655</v>
      </c>
      <c r="B1178" s="5">
        <f>IF(LEFT(tbl_transaction[[#This Row],[Reference Number]],2)="GR",VLOOKUP(tbl_transaction[[#This Row],[Reference Number]],barang_masuk[],2,FALSE),IF(LEFT(tbl_transaction[[#This Row],[Reference Number]],2)="DO",VLOOKUP(tbl_transaction[[#This Row],[Reference Number]],barang_keluar[],2,FALSE),""))</f>
        <v>46125</v>
      </c>
      <c r="C1178" t="str">
        <f t="shared" si="18"/>
        <v>Inbound</v>
      </c>
      <c r="D1178" t="str">
        <f>IF(tbl_transaction[[#This Row],[Type]]="Inbound",VLOOKUP(tbl_transaction[[#This Row],[Reference Number]],barang_masuk[],4,FALSE),IF(tbl_transaction[[#This Row],[Type]]="Outbound",VLOOKUP(tbl_transaction[[#This Row],[Reference Number]],barang_keluar[],4,FALSE),""))</f>
        <v>BEV036</v>
      </c>
      <c r="E1178" t="str">
        <f>IF(tbl_transaction[[#This Row],[Type]]="Inbound",VLOOKUP(tbl_transaction[[#This Row],[Reference Number]],barang_masuk[],5,FALSE),IF(tbl_transaction[[#This Row],[Type]]="Outbound",VLOOKUP(tbl_transaction[[#This Row],[Reference Number]],barang_keluar[],5,FALSE),""))</f>
        <v>Sosro Beverage Variant 36</v>
      </c>
      <c r="F1178">
        <f>IF(tbl_transaction[[#This Row],[Type]]="Inbound",VLOOKUP(tbl_transaction[[#This Row],[Reference Number]],barang_masuk[],6,FALSE),IF(tbl_transaction[[#This Row],[Type]]="Outbound",VLOOKUP(tbl_transaction[[#This Row],[Reference Number]],barang_keluar[],6,FALSE),""))</f>
        <v>50</v>
      </c>
      <c r="G1178" t="str">
        <f>IF(tbl_transaction[[#This Row],[Type]]="Inbound",VLOOKUP(tbl_transaction[[#This Row],[Reference Number]],barang_masuk[],7,FALSE),IF(tbl_transaction[[#This Row],[Type]]="Outbound",VLOOKUP(tbl_transaction[[#This Row],[Reference Number]],barang_keluar[],7,FALSE),""))</f>
        <v>Bottle</v>
      </c>
      <c r="H1178" t="str">
        <f>IF(tbl_transaction[[#This Row],[Type]]="Inbound",VLOOKUP(tbl_transaction[[#This Row],[Reference Number]],barang_masuk[],3,FALSE),IF(tbl_transaction[[#This Row],[Type]]="Outbound",VLOOKUP(tbl_transaction[[#This Row],[Reference Number]],barang_keluar[],3,FALSE),""))</f>
        <v>PT Supplier 19</v>
      </c>
      <c r="I1178" t="str">
        <f>IF(D1178='Kartu Stok'!$B$2,COUNTIF($D$3:D1178,'Kartu Stok'!$B$2),"")</f>
        <v/>
      </c>
      <c r="L1178"/>
    </row>
    <row r="1179" spans="1:12" ht="14.5" x14ac:dyDescent="0.35">
      <c r="A1179" s="2" t="s">
        <v>1656</v>
      </c>
      <c r="B1179" s="5">
        <f>IF(LEFT(tbl_transaction[[#This Row],[Reference Number]],2)="GR",VLOOKUP(tbl_transaction[[#This Row],[Reference Number]],barang_masuk[],2,FALSE),IF(LEFT(tbl_transaction[[#This Row],[Reference Number]],2)="DO",VLOOKUP(tbl_transaction[[#This Row],[Reference Number]],barang_keluar[],2,FALSE),""))</f>
        <v>46136</v>
      </c>
      <c r="C1179" t="str">
        <f t="shared" si="18"/>
        <v>Inbound</v>
      </c>
      <c r="D1179" t="str">
        <f>IF(tbl_transaction[[#This Row],[Type]]="Inbound",VLOOKUP(tbl_transaction[[#This Row],[Reference Number]],barang_masuk[],4,FALSE),IF(tbl_transaction[[#This Row],[Type]]="Outbound",VLOOKUP(tbl_transaction[[#This Row],[Reference Number]],barang_keluar[],4,FALSE),""))</f>
        <v>HOM023</v>
      </c>
      <c r="E1179" t="str">
        <f>IF(tbl_transaction[[#This Row],[Type]]="Inbound",VLOOKUP(tbl_transaction[[#This Row],[Reference Number]],barang_masuk[],5,FALSE),IF(tbl_transaction[[#This Row],[Type]]="Outbound",VLOOKUP(tbl_transaction[[#This Row],[Reference Number]],barang_keluar[],5,FALSE),""))</f>
        <v>Rinso Home Care Variant 23</v>
      </c>
      <c r="F1179">
        <f>IF(tbl_transaction[[#This Row],[Type]]="Inbound",VLOOKUP(tbl_transaction[[#This Row],[Reference Number]],barang_masuk[],6,FALSE),IF(tbl_transaction[[#This Row],[Type]]="Outbound",VLOOKUP(tbl_transaction[[#This Row],[Reference Number]],barang_keluar[],6,FALSE),""))</f>
        <v>120</v>
      </c>
      <c r="G1179" t="str">
        <f>IF(tbl_transaction[[#This Row],[Type]]="Inbound",VLOOKUP(tbl_transaction[[#This Row],[Reference Number]],barang_masuk[],7,FALSE),IF(tbl_transaction[[#This Row],[Type]]="Outbound",VLOOKUP(tbl_transaction[[#This Row],[Reference Number]],barang_keluar[],7,FALSE),""))</f>
        <v>Pack</v>
      </c>
      <c r="H1179" t="str">
        <f>IF(tbl_transaction[[#This Row],[Type]]="Inbound",VLOOKUP(tbl_transaction[[#This Row],[Reference Number]],barang_masuk[],3,FALSE),IF(tbl_transaction[[#This Row],[Type]]="Outbound",VLOOKUP(tbl_transaction[[#This Row],[Reference Number]],barang_keluar[],3,FALSE),""))</f>
        <v>PT Supplier 30</v>
      </c>
      <c r="I1179" t="str">
        <f>IF(D1179='Kartu Stok'!$B$2,COUNTIF($D$3:D1179,'Kartu Stok'!$B$2),"")</f>
        <v/>
      </c>
      <c r="L1179"/>
    </row>
    <row r="1180" spans="1:12" ht="14.5" x14ac:dyDescent="0.35">
      <c r="A1180" s="2" t="s">
        <v>1657</v>
      </c>
      <c r="B1180" s="5">
        <f>IF(LEFT(tbl_transaction[[#This Row],[Reference Number]],2)="GR",VLOOKUP(tbl_transaction[[#This Row],[Reference Number]],barang_masuk[],2,FALSE),IF(LEFT(tbl_transaction[[#This Row],[Reference Number]],2)="DO",VLOOKUP(tbl_transaction[[#This Row],[Reference Number]],barang_keluar[],2,FALSE),""))</f>
        <v>46142</v>
      </c>
      <c r="C1180" t="str">
        <f t="shared" si="18"/>
        <v>Inbound</v>
      </c>
      <c r="D1180" t="str">
        <f>IF(tbl_transaction[[#This Row],[Type]]="Inbound",VLOOKUP(tbl_transaction[[#This Row],[Reference Number]],barang_masuk[],4,FALSE),IF(tbl_transaction[[#This Row],[Type]]="Outbound",VLOOKUP(tbl_transaction[[#This Row],[Reference Number]],barang_keluar[],4,FALSE),""))</f>
        <v>BEV017</v>
      </c>
      <c r="E1180" t="str">
        <f>IF(tbl_transaction[[#This Row],[Type]]="Inbound",VLOOKUP(tbl_transaction[[#This Row],[Reference Number]],barang_masuk[],5,FALSE),IF(tbl_transaction[[#This Row],[Type]]="Outbound",VLOOKUP(tbl_transaction[[#This Row],[Reference Number]],barang_keluar[],5,FALSE),""))</f>
        <v>Aqua Beverage Variant 17</v>
      </c>
      <c r="F1180">
        <f>IF(tbl_transaction[[#This Row],[Type]]="Inbound",VLOOKUP(tbl_transaction[[#This Row],[Reference Number]],barang_masuk[],6,FALSE),IF(tbl_transaction[[#This Row],[Type]]="Outbound",VLOOKUP(tbl_transaction[[#This Row],[Reference Number]],barang_keluar[],6,FALSE),""))</f>
        <v>80</v>
      </c>
      <c r="G1180" t="str">
        <f>IF(tbl_transaction[[#This Row],[Type]]="Inbound",VLOOKUP(tbl_transaction[[#This Row],[Reference Number]],barang_masuk[],7,FALSE),IF(tbl_transaction[[#This Row],[Type]]="Outbound",VLOOKUP(tbl_transaction[[#This Row],[Reference Number]],barang_keluar[],7,FALSE),""))</f>
        <v>Bottle</v>
      </c>
      <c r="H1180" t="str">
        <f>IF(tbl_transaction[[#This Row],[Type]]="Inbound",VLOOKUP(tbl_transaction[[#This Row],[Reference Number]],barang_masuk[],3,FALSE),IF(tbl_transaction[[#This Row],[Type]]="Outbound",VLOOKUP(tbl_transaction[[#This Row],[Reference Number]],barang_keluar[],3,FALSE),""))</f>
        <v>PT Supplier 35</v>
      </c>
      <c r="I1180" t="str">
        <f>IF(D1180='Kartu Stok'!$B$2,COUNTIF($D$3:D1180,'Kartu Stok'!$B$2),"")</f>
        <v/>
      </c>
      <c r="L1180"/>
    </row>
    <row r="1181" spans="1:12" ht="14.5" x14ac:dyDescent="0.35">
      <c r="A1181" s="2" t="s">
        <v>1658</v>
      </c>
      <c r="B1181" s="5">
        <f>IF(LEFT(tbl_transaction[[#This Row],[Reference Number]],2)="GR",VLOOKUP(tbl_transaction[[#This Row],[Reference Number]],barang_masuk[],2,FALSE),IF(LEFT(tbl_transaction[[#This Row],[Reference Number]],2)="DO",VLOOKUP(tbl_transaction[[#This Row],[Reference Number]],barang_keluar[],2,FALSE),""))</f>
        <v>46075</v>
      </c>
      <c r="C1181" t="str">
        <f t="shared" si="18"/>
        <v>Inbound</v>
      </c>
      <c r="D1181" t="str">
        <f>IF(tbl_transaction[[#This Row],[Type]]="Inbound",VLOOKUP(tbl_transaction[[#This Row],[Reference Number]],barang_masuk[],4,FALSE),IF(tbl_transaction[[#This Row],[Type]]="Outbound",VLOOKUP(tbl_transaction[[#This Row],[Reference Number]],barang_keluar[],4,FALSE),""))</f>
        <v>BEV038</v>
      </c>
      <c r="E1181" t="str">
        <f>IF(tbl_transaction[[#This Row],[Type]]="Inbound",VLOOKUP(tbl_transaction[[#This Row],[Reference Number]],barang_masuk[],5,FALSE),IF(tbl_transaction[[#This Row],[Type]]="Outbound",VLOOKUP(tbl_transaction[[#This Row],[Reference Number]],barang_keluar[],5,FALSE),""))</f>
        <v>Aqua Beverage Variant 38</v>
      </c>
      <c r="F1181">
        <f>IF(tbl_transaction[[#This Row],[Type]]="Inbound",VLOOKUP(tbl_transaction[[#This Row],[Reference Number]],barang_masuk[],6,FALSE),IF(tbl_transaction[[#This Row],[Type]]="Outbound",VLOOKUP(tbl_transaction[[#This Row],[Reference Number]],barang_keluar[],6,FALSE),""))</f>
        <v>150</v>
      </c>
      <c r="G1181" t="str">
        <f>IF(tbl_transaction[[#This Row],[Type]]="Inbound",VLOOKUP(tbl_transaction[[#This Row],[Reference Number]],barang_masuk[],7,FALSE),IF(tbl_transaction[[#This Row],[Type]]="Outbound",VLOOKUP(tbl_transaction[[#This Row],[Reference Number]],barang_keluar[],7,FALSE),""))</f>
        <v>Bottle</v>
      </c>
      <c r="H1181" t="str">
        <f>IF(tbl_transaction[[#This Row],[Type]]="Inbound",VLOOKUP(tbl_transaction[[#This Row],[Reference Number]],barang_masuk[],3,FALSE),IF(tbl_transaction[[#This Row],[Type]]="Outbound",VLOOKUP(tbl_transaction[[#This Row],[Reference Number]],barang_keluar[],3,FALSE),""))</f>
        <v>PT Supplier 29</v>
      </c>
      <c r="I1181" t="str">
        <f>IF(D1181='Kartu Stok'!$B$2,COUNTIF($D$3:D1181,'Kartu Stok'!$B$2),"")</f>
        <v/>
      </c>
      <c r="L1181"/>
    </row>
    <row r="1182" spans="1:12" ht="14.5" x14ac:dyDescent="0.35">
      <c r="A1182" s="2" t="s">
        <v>1659</v>
      </c>
      <c r="B1182" s="5">
        <f>IF(LEFT(tbl_transaction[[#This Row],[Reference Number]],2)="GR",VLOOKUP(tbl_transaction[[#This Row],[Reference Number]],barang_masuk[],2,FALSE),IF(LEFT(tbl_transaction[[#This Row],[Reference Number]],2)="DO",VLOOKUP(tbl_transaction[[#This Row],[Reference Number]],barang_keluar[],2,FALSE),""))</f>
        <v>46143</v>
      </c>
      <c r="C1182" t="str">
        <f t="shared" si="18"/>
        <v>Inbound</v>
      </c>
      <c r="D1182" t="str">
        <f>IF(tbl_transaction[[#This Row],[Type]]="Inbound",VLOOKUP(tbl_transaction[[#This Row],[Reference Number]],barang_masuk[],4,FALSE),IF(tbl_transaction[[#This Row],[Type]]="Outbound",VLOOKUP(tbl_transaction[[#This Row],[Reference Number]],barang_keluar[],4,FALSE),""))</f>
        <v>PER016</v>
      </c>
      <c r="E1182" t="str">
        <f>IF(tbl_transaction[[#This Row],[Type]]="Inbound",VLOOKUP(tbl_transaction[[#This Row],[Reference Number]],barang_masuk[],5,FALSE),IF(tbl_transaction[[#This Row],[Type]]="Outbound",VLOOKUP(tbl_transaction[[#This Row],[Reference Number]],barang_keluar[],5,FALSE),""))</f>
        <v>Lifebuoy Personal Care Variant 16</v>
      </c>
      <c r="F1182">
        <f>IF(tbl_transaction[[#This Row],[Type]]="Inbound",VLOOKUP(tbl_transaction[[#This Row],[Reference Number]],barang_masuk[],6,FALSE),IF(tbl_transaction[[#This Row],[Type]]="Outbound",VLOOKUP(tbl_transaction[[#This Row],[Reference Number]],barang_keluar[],6,FALSE),""))</f>
        <v>20</v>
      </c>
      <c r="G1182" t="str">
        <f>IF(tbl_transaction[[#This Row],[Type]]="Inbound",VLOOKUP(tbl_transaction[[#This Row],[Reference Number]],barang_masuk[],7,FALSE),IF(tbl_transaction[[#This Row],[Type]]="Outbound",VLOOKUP(tbl_transaction[[#This Row],[Reference Number]],barang_keluar[],7,FALSE),""))</f>
        <v>Bottle</v>
      </c>
      <c r="H1182" t="str">
        <f>IF(tbl_transaction[[#This Row],[Type]]="Inbound",VLOOKUP(tbl_transaction[[#This Row],[Reference Number]],barang_masuk[],3,FALSE),IF(tbl_transaction[[#This Row],[Type]]="Outbound",VLOOKUP(tbl_transaction[[#This Row],[Reference Number]],barang_keluar[],3,FALSE),""))</f>
        <v>PT Supplier 11</v>
      </c>
      <c r="I1182" t="str">
        <f>IF(D1182='Kartu Stok'!$B$2,COUNTIF($D$3:D1182,'Kartu Stok'!$B$2),"")</f>
        <v/>
      </c>
      <c r="L1182"/>
    </row>
    <row r="1183" spans="1:12" ht="14.5" x14ac:dyDescent="0.35">
      <c r="A1183" s="2" t="s">
        <v>1660</v>
      </c>
      <c r="B1183" s="5">
        <f>IF(LEFT(tbl_transaction[[#This Row],[Reference Number]],2)="GR",VLOOKUP(tbl_transaction[[#This Row],[Reference Number]],barang_masuk[],2,FALSE),IF(LEFT(tbl_transaction[[#This Row],[Reference Number]],2)="DO",VLOOKUP(tbl_transaction[[#This Row],[Reference Number]],barang_keluar[],2,FALSE),""))</f>
        <v>46138</v>
      </c>
      <c r="C1183" t="str">
        <f t="shared" si="18"/>
        <v>Inbound</v>
      </c>
      <c r="D1183" t="str">
        <f>IF(tbl_transaction[[#This Row],[Type]]="Inbound",VLOOKUP(tbl_transaction[[#This Row],[Reference Number]],barang_masuk[],4,FALSE),IF(tbl_transaction[[#This Row],[Type]]="Outbound",VLOOKUP(tbl_transaction[[#This Row],[Reference Number]],barang_keluar[],4,FALSE),""))</f>
        <v>BAB003</v>
      </c>
      <c r="E1183" t="str">
        <f>IF(tbl_transaction[[#This Row],[Type]]="Inbound",VLOOKUP(tbl_transaction[[#This Row],[Reference Number]],barang_masuk[],5,FALSE),IF(tbl_transaction[[#This Row],[Type]]="Outbound",VLOOKUP(tbl_transaction[[#This Row],[Reference Number]],barang_keluar[],5,FALSE),""))</f>
        <v>Zwitsal Baby Care Variant 3</v>
      </c>
      <c r="F1183">
        <f>IF(tbl_transaction[[#This Row],[Type]]="Inbound",VLOOKUP(tbl_transaction[[#This Row],[Reference Number]],barang_masuk[],6,FALSE),IF(tbl_transaction[[#This Row],[Type]]="Outbound",VLOOKUP(tbl_transaction[[#This Row],[Reference Number]],barang_keluar[],6,FALSE),""))</f>
        <v>200</v>
      </c>
      <c r="G1183" t="str">
        <f>IF(tbl_transaction[[#This Row],[Type]]="Inbound",VLOOKUP(tbl_transaction[[#This Row],[Reference Number]],barang_masuk[],7,FALSE),IF(tbl_transaction[[#This Row],[Type]]="Outbound",VLOOKUP(tbl_transaction[[#This Row],[Reference Number]],barang_keluar[],7,FALSE),""))</f>
        <v>Pack</v>
      </c>
      <c r="H1183" t="str">
        <f>IF(tbl_transaction[[#This Row],[Type]]="Inbound",VLOOKUP(tbl_transaction[[#This Row],[Reference Number]],barang_masuk[],3,FALSE),IF(tbl_transaction[[#This Row],[Type]]="Outbound",VLOOKUP(tbl_transaction[[#This Row],[Reference Number]],barang_keluar[],3,FALSE),""))</f>
        <v>PT Supplier 19</v>
      </c>
      <c r="I1183" t="str">
        <f>IF(D1183='Kartu Stok'!$B$2,COUNTIF($D$3:D1183,'Kartu Stok'!$B$2),"")</f>
        <v/>
      </c>
      <c r="L1183"/>
    </row>
    <row r="1184" spans="1:12" ht="14.5" x14ac:dyDescent="0.35">
      <c r="A1184" s="2" t="s">
        <v>1661</v>
      </c>
      <c r="B1184" s="5">
        <f>IF(LEFT(tbl_transaction[[#This Row],[Reference Number]],2)="GR",VLOOKUP(tbl_transaction[[#This Row],[Reference Number]],barang_masuk[],2,FALSE),IF(LEFT(tbl_transaction[[#This Row],[Reference Number]],2)="DO",VLOOKUP(tbl_transaction[[#This Row],[Reference Number]],barang_keluar[],2,FALSE),""))</f>
        <v>46142</v>
      </c>
      <c r="C1184" t="str">
        <f t="shared" si="18"/>
        <v>Inbound</v>
      </c>
      <c r="D1184" t="str">
        <f>IF(tbl_transaction[[#This Row],[Type]]="Inbound",VLOOKUP(tbl_transaction[[#This Row],[Reference Number]],barang_masuk[],4,FALSE),IF(tbl_transaction[[#This Row],[Type]]="Outbound",VLOOKUP(tbl_transaction[[#This Row],[Reference Number]],barang_keluar[],4,FALSE),""))</f>
        <v>PER009</v>
      </c>
      <c r="E1184" t="str">
        <f>IF(tbl_transaction[[#This Row],[Type]]="Inbound",VLOOKUP(tbl_transaction[[#This Row],[Reference Number]],barang_masuk[],5,FALSE),IF(tbl_transaction[[#This Row],[Type]]="Outbound",VLOOKUP(tbl_transaction[[#This Row],[Reference Number]],barang_keluar[],5,FALSE),""))</f>
        <v>Lifebuoy Personal Care Variant 9</v>
      </c>
      <c r="F1184">
        <f>IF(tbl_transaction[[#This Row],[Type]]="Inbound",VLOOKUP(tbl_transaction[[#This Row],[Reference Number]],barang_masuk[],6,FALSE),IF(tbl_transaction[[#This Row],[Type]]="Outbound",VLOOKUP(tbl_transaction[[#This Row],[Reference Number]],barang_keluar[],6,FALSE),""))</f>
        <v>30</v>
      </c>
      <c r="G1184" t="str">
        <f>IF(tbl_transaction[[#This Row],[Type]]="Inbound",VLOOKUP(tbl_transaction[[#This Row],[Reference Number]],barang_masuk[],7,FALSE),IF(tbl_transaction[[#This Row],[Type]]="Outbound",VLOOKUP(tbl_transaction[[#This Row],[Reference Number]],barang_keluar[],7,FALSE),""))</f>
        <v>Bottle</v>
      </c>
      <c r="H1184" t="str">
        <f>IF(tbl_transaction[[#This Row],[Type]]="Inbound",VLOOKUP(tbl_transaction[[#This Row],[Reference Number]],barang_masuk[],3,FALSE),IF(tbl_transaction[[#This Row],[Type]]="Outbound",VLOOKUP(tbl_transaction[[#This Row],[Reference Number]],barang_keluar[],3,FALSE),""))</f>
        <v>PT Supplier 17</v>
      </c>
      <c r="I1184" t="str">
        <f>IF(D1184='Kartu Stok'!$B$2,COUNTIF($D$3:D1184,'Kartu Stok'!$B$2),"")</f>
        <v/>
      </c>
      <c r="L1184"/>
    </row>
    <row r="1185" spans="1:12" ht="14.5" x14ac:dyDescent="0.35">
      <c r="A1185" s="2" t="s">
        <v>1662</v>
      </c>
      <c r="B1185" s="5">
        <f>IF(LEFT(tbl_transaction[[#This Row],[Reference Number]],2)="GR",VLOOKUP(tbl_transaction[[#This Row],[Reference Number]],barang_masuk[],2,FALSE),IF(LEFT(tbl_transaction[[#This Row],[Reference Number]],2)="DO",VLOOKUP(tbl_transaction[[#This Row],[Reference Number]],barang_keluar[],2,FALSE),""))</f>
        <v>46136</v>
      </c>
      <c r="C1185" t="str">
        <f t="shared" si="18"/>
        <v>Inbound</v>
      </c>
      <c r="D1185" t="str">
        <f>IF(tbl_transaction[[#This Row],[Type]]="Inbound",VLOOKUP(tbl_transaction[[#This Row],[Reference Number]],barang_masuk[],4,FALSE),IF(tbl_transaction[[#This Row],[Type]]="Outbound",VLOOKUP(tbl_transaction[[#This Row],[Reference Number]],barang_keluar[],4,FALSE),""))</f>
        <v>BEV038</v>
      </c>
      <c r="E1185" t="str">
        <f>IF(tbl_transaction[[#This Row],[Type]]="Inbound",VLOOKUP(tbl_transaction[[#This Row],[Reference Number]],barang_masuk[],5,FALSE),IF(tbl_transaction[[#This Row],[Type]]="Outbound",VLOOKUP(tbl_transaction[[#This Row],[Reference Number]],barang_keluar[],5,FALSE),""))</f>
        <v>Aqua Beverage Variant 38</v>
      </c>
      <c r="F1185">
        <f>IF(tbl_transaction[[#This Row],[Type]]="Inbound",VLOOKUP(tbl_transaction[[#This Row],[Reference Number]],barang_masuk[],6,FALSE),IF(tbl_transaction[[#This Row],[Type]]="Outbound",VLOOKUP(tbl_transaction[[#This Row],[Reference Number]],barang_keluar[],6,FALSE),""))</f>
        <v>100</v>
      </c>
      <c r="G1185" t="str">
        <f>IF(tbl_transaction[[#This Row],[Type]]="Inbound",VLOOKUP(tbl_transaction[[#This Row],[Reference Number]],barang_masuk[],7,FALSE),IF(tbl_transaction[[#This Row],[Type]]="Outbound",VLOOKUP(tbl_transaction[[#This Row],[Reference Number]],barang_keluar[],7,FALSE),""))</f>
        <v>Bottle</v>
      </c>
      <c r="H1185" t="str">
        <f>IF(tbl_transaction[[#This Row],[Type]]="Inbound",VLOOKUP(tbl_transaction[[#This Row],[Reference Number]],barang_masuk[],3,FALSE),IF(tbl_transaction[[#This Row],[Type]]="Outbound",VLOOKUP(tbl_transaction[[#This Row],[Reference Number]],barang_keluar[],3,FALSE),""))</f>
        <v>PT Supplier 29</v>
      </c>
      <c r="I1185" t="str">
        <f>IF(D1185='Kartu Stok'!$B$2,COUNTIF($D$3:D1185,'Kartu Stok'!$B$2),"")</f>
        <v/>
      </c>
      <c r="L1185"/>
    </row>
    <row r="1186" spans="1:12" ht="14.5" x14ac:dyDescent="0.35">
      <c r="A1186" s="2" t="s">
        <v>1663</v>
      </c>
      <c r="B1186" s="5">
        <f>IF(LEFT(tbl_transaction[[#This Row],[Reference Number]],2)="GR",VLOOKUP(tbl_transaction[[#This Row],[Reference Number]],barang_masuk[],2,FALSE),IF(LEFT(tbl_transaction[[#This Row],[Reference Number]],2)="DO",VLOOKUP(tbl_transaction[[#This Row],[Reference Number]],barang_keluar[],2,FALSE),""))</f>
        <v>46026</v>
      </c>
      <c r="C1186" t="str">
        <f t="shared" si="18"/>
        <v>Inbound</v>
      </c>
      <c r="D1186" t="str">
        <f>IF(tbl_transaction[[#This Row],[Type]]="Inbound",VLOOKUP(tbl_transaction[[#This Row],[Reference Number]],barang_masuk[],4,FALSE),IF(tbl_transaction[[#This Row],[Type]]="Outbound",VLOOKUP(tbl_transaction[[#This Row],[Reference Number]],barang_keluar[],4,FALSE),""))</f>
        <v>SNK031</v>
      </c>
      <c r="E1186" t="str">
        <f>IF(tbl_transaction[[#This Row],[Type]]="Inbound",VLOOKUP(tbl_transaction[[#This Row],[Reference Number]],barang_masuk[],5,FALSE),IF(tbl_transaction[[#This Row],[Type]]="Outbound",VLOOKUP(tbl_transaction[[#This Row],[Reference Number]],barang_keluar[],5,FALSE),""))</f>
        <v>Taro Snack Variant 31</v>
      </c>
      <c r="F1186">
        <f>IF(tbl_transaction[[#This Row],[Type]]="Inbound",VLOOKUP(tbl_transaction[[#This Row],[Reference Number]],barang_masuk[],6,FALSE),IF(tbl_transaction[[#This Row],[Type]]="Outbound",VLOOKUP(tbl_transaction[[#This Row],[Reference Number]],barang_keluar[],6,FALSE),""))</f>
        <v>50</v>
      </c>
      <c r="G1186" t="str">
        <f>IF(tbl_transaction[[#This Row],[Type]]="Inbound",VLOOKUP(tbl_transaction[[#This Row],[Reference Number]],barang_masuk[],7,FALSE),IF(tbl_transaction[[#This Row],[Type]]="Outbound",VLOOKUP(tbl_transaction[[#This Row],[Reference Number]],barang_keluar[],7,FALSE),""))</f>
        <v>Pack</v>
      </c>
      <c r="H1186" t="str">
        <f>IF(tbl_transaction[[#This Row],[Type]]="Inbound",VLOOKUP(tbl_transaction[[#This Row],[Reference Number]],barang_masuk[],3,FALSE),IF(tbl_transaction[[#This Row],[Type]]="Outbound",VLOOKUP(tbl_transaction[[#This Row],[Reference Number]],barang_keluar[],3,FALSE),""))</f>
        <v>PT Supplier 17</v>
      </c>
      <c r="I1186" t="str">
        <f>IF(D1186='Kartu Stok'!$B$2,COUNTIF($D$3:D1186,'Kartu Stok'!$B$2),"")</f>
        <v/>
      </c>
      <c r="L1186"/>
    </row>
    <row r="1187" spans="1:12" ht="14.5" x14ac:dyDescent="0.35">
      <c r="A1187" s="2" t="s">
        <v>1664</v>
      </c>
      <c r="B1187" s="5">
        <f>IF(LEFT(tbl_transaction[[#This Row],[Reference Number]],2)="GR",VLOOKUP(tbl_transaction[[#This Row],[Reference Number]],barang_masuk[],2,FALSE),IF(LEFT(tbl_transaction[[#This Row],[Reference Number]],2)="DO",VLOOKUP(tbl_transaction[[#This Row],[Reference Number]],barang_keluar[],2,FALSE),""))</f>
        <v>46030</v>
      </c>
      <c r="C1187" t="str">
        <f t="shared" si="18"/>
        <v>Inbound</v>
      </c>
      <c r="D1187" t="str">
        <f>IF(tbl_transaction[[#This Row],[Type]]="Inbound",VLOOKUP(tbl_transaction[[#This Row],[Reference Number]],barang_masuk[],4,FALSE),IF(tbl_transaction[[#This Row],[Type]]="Outbound",VLOOKUP(tbl_transaction[[#This Row],[Reference Number]],barang_keluar[],4,FALSE),""))</f>
        <v>DAR004</v>
      </c>
      <c r="E1187" t="str">
        <f>IF(tbl_transaction[[#This Row],[Type]]="Inbound",VLOOKUP(tbl_transaction[[#This Row],[Reference Number]],barang_masuk[],5,FALSE),IF(tbl_transaction[[#This Row],[Type]]="Outbound",VLOOKUP(tbl_transaction[[#This Row],[Reference Number]],barang_keluar[],5,FALSE),""))</f>
        <v>Ultra Milk Dairy Variant 4</v>
      </c>
      <c r="F1187">
        <f>IF(tbl_transaction[[#This Row],[Type]]="Inbound",VLOOKUP(tbl_transaction[[#This Row],[Reference Number]],barang_masuk[],6,FALSE),IF(tbl_transaction[[#This Row],[Type]]="Outbound",VLOOKUP(tbl_transaction[[#This Row],[Reference Number]],barang_keluar[],6,FALSE),""))</f>
        <v>60</v>
      </c>
      <c r="G1187" t="str">
        <f>IF(tbl_transaction[[#This Row],[Type]]="Inbound",VLOOKUP(tbl_transaction[[#This Row],[Reference Number]],barang_masuk[],7,FALSE),IF(tbl_transaction[[#This Row],[Type]]="Outbound",VLOOKUP(tbl_transaction[[#This Row],[Reference Number]],barang_keluar[],7,FALSE),""))</f>
        <v>Box</v>
      </c>
      <c r="H1187" t="str">
        <f>IF(tbl_transaction[[#This Row],[Type]]="Inbound",VLOOKUP(tbl_transaction[[#This Row],[Reference Number]],barang_masuk[],3,FALSE),IF(tbl_transaction[[#This Row],[Type]]="Outbound",VLOOKUP(tbl_transaction[[#This Row],[Reference Number]],barang_keluar[],3,FALSE),""))</f>
        <v>PT Supplier 32</v>
      </c>
      <c r="I1187" t="str">
        <f>IF(D1187='Kartu Stok'!$B$2,COUNTIF($D$3:D1187,'Kartu Stok'!$B$2),"")</f>
        <v/>
      </c>
      <c r="L1187"/>
    </row>
    <row r="1188" spans="1:12" ht="14.5" x14ac:dyDescent="0.35">
      <c r="A1188" s="2" t="s">
        <v>1665</v>
      </c>
      <c r="B1188" s="5">
        <f>IF(LEFT(tbl_transaction[[#This Row],[Reference Number]],2)="GR",VLOOKUP(tbl_transaction[[#This Row],[Reference Number]],barang_masuk[],2,FALSE),IF(LEFT(tbl_transaction[[#This Row],[Reference Number]],2)="DO",VLOOKUP(tbl_transaction[[#This Row],[Reference Number]],barang_keluar[],2,FALSE),""))</f>
        <v>46068</v>
      </c>
      <c r="C1188" t="str">
        <f t="shared" si="18"/>
        <v>Inbound</v>
      </c>
      <c r="D1188" t="str">
        <f>IF(tbl_transaction[[#This Row],[Type]]="Inbound",VLOOKUP(tbl_transaction[[#This Row],[Reference Number]],barang_masuk[],4,FALSE),IF(tbl_transaction[[#This Row],[Type]]="Outbound",VLOOKUP(tbl_transaction[[#This Row],[Reference Number]],barang_keluar[],4,FALSE),""))</f>
        <v>SNK017</v>
      </c>
      <c r="E1188" t="str">
        <f>IF(tbl_transaction[[#This Row],[Type]]="Inbound",VLOOKUP(tbl_transaction[[#This Row],[Reference Number]],barang_masuk[],5,FALSE),IF(tbl_transaction[[#This Row],[Type]]="Outbound",VLOOKUP(tbl_transaction[[#This Row],[Reference Number]],barang_keluar[],5,FALSE),""))</f>
        <v>Qtela Snack Variant 17</v>
      </c>
      <c r="F1188">
        <f>IF(tbl_transaction[[#This Row],[Type]]="Inbound",VLOOKUP(tbl_transaction[[#This Row],[Reference Number]],barang_masuk[],6,FALSE),IF(tbl_transaction[[#This Row],[Type]]="Outbound",VLOOKUP(tbl_transaction[[#This Row],[Reference Number]],barang_keluar[],6,FALSE),""))</f>
        <v>100</v>
      </c>
      <c r="G1188" t="str">
        <f>IF(tbl_transaction[[#This Row],[Type]]="Inbound",VLOOKUP(tbl_transaction[[#This Row],[Reference Number]],barang_masuk[],7,FALSE),IF(tbl_transaction[[#This Row],[Type]]="Outbound",VLOOKUP(tbl_transaction[[#This Row],[Reference Number]],barang_keluar[],7,FALSE),""))</f>
        <v>Pack</v>
      </c>
      <c r="H1188" t="str">
        <f>IF(tbl_transaction[[#This Row],[Type]]="Inbound",VLOOKUP(tbl_transaction[[#This Row],[Reference Number]],barang_masuk[],3,FALSE),IF(tbl_transaction[[#This Row],[Type]]="Outbound",VLOOKUP(tbl_transaction[[#This Row],[Reference Number]],barang_keluar[],3,FALSE),""))</f>
        <v>PT Supplier 07</v>
      </c>
      <c r="I1188" t="str">
        <f>IF(D1188='Kartu Stok'!$B$2,COUNTIF($D$3:D1188,'Kartu Stok'!$B$2),"")</f>
        <v/>
      </c>
      <c r="L1188"/>
    </row>
    <row r="1189" spans="1:12" ht="14.5" x14ac:dyDescent="0.35">
      <c r="A1189" s="2" t="s">
        <v>1666</v>
      </c>
      <c r="B1189" s="5">
        <f>IF(LEFT(tbl_transaction[[#This Row],[Reference Number]],2)="GR",VLOOKUP(tbl_transaction[[#This Row],[Reference Number]],barang_masuk[],2,FALSE),IF(LEFT(tbl_transaction[[#This Row],[Reference Number]],2)="DO",VLOOKUP(tbl_transaction[[#This Row],[Reference Number]],barang_keluar[],2,FALSE),""))</f>
        <v>46103</v>
      </c>
      <c r="C1189" t="str">
        <f t="shared" si="18"/>
        <v>Inbound</v>
      </c>
      <c r="D1189" t="str">
        <f>IF(tbl_transaction[[#This Row],[Type]]="Inbound",VLOOKUP(tbl_transaction[[#This Row],[Reference Number]],barang_masuk[],4,FALSE),IF(tbl_transaction[[#This Row],[Type]]="Outbound",VLOOKUP(tbl_transaction[[#This Row],[Reference Number]],barang_keluar[],4,FALSE),""))</f>
        <v>INS016</v>
      </c>
      <c r="E1189" t="str">
        <f>IF(tbl_transaction[[#This Row],[Type]]="Inbound",VLOOKUP(tbl_transaction[[#This Row],[Reference Number]],barang_masuk[],5,FALSE),IF(tbl_transaction[[#This Row],[Type]]="Outbound",VLOOKUP(tbl_transaction[[#This Row],[Reference Number]],barang_keluar[],5,FALSE),""))</f>
        <v>Sarimi Instant Food Variant 16</v>
      </c>
      <c r="F1189">
        <f>IF(tbl_transaction[[#This Row],[Type]]="Inbound",VLOOKUP(tbl_transaction[[#This Row],[Reference Number]],barang_masuk[],6,FALSE),IF(tbl_transaction[[#This Row],[Type]]="Outbound",VLOOKUP(tbl_transaction[[#This Row],[Reference Number]],barang_keluar[],6,FALSE),""))</f>
        <v>80</v>
      </c>
      <c r="G1189" t="str">
        <f>IF(tbl_transaction[[#This Row],[Type]]="Inbound",VLOOKUP(tbl_transaction[[#This Row],[Reference Number]],barang_masuk[],7,FALSE),IF(tbl_transaction[[#This Row],[Type]]="Outbound",VLOOKUP(tbl_transaction[[#This Row],[Reference Number]],barang_keluar[],7,FALSE),""))</f>
        <v>Pack</v>
      </c>
      <c r="H1189" t="str">
        <f>IF(tbl_transaction[[#This Row],[Type]]="Inbound",VLOOKUP(tbl_transaction[[#This Row],[Reference Number]],barang_masuk[],3,FALSE),IF(tbl_transaction[[#This Row],[Type]]="Outbound",VLOOKUP(tbl_transaction[[#This Row],[Reference Number]],barang_keluar[],3,FALSE),""))</f>
        <v>PT Supplier 08</v>
      </c>
      <c r="I1189" t="str">
        <f>IF(D1189='Kartu Stok'!$B$2,COUNTIF($D$3:D1189,'Kartu Stok'!$B$2),"")</f>
        <v/>
      </c>
      <c r="L1189"/>
    </row>
    <row r="1190" spans="1:12" ht="14.5" x14ac:dyDescent="0.35">
      <c r="A1190" s="2" t="s">
        <v>1667</v>
      </c>
      <c r="B1190" s="5">
        <f>IF(LEFT(tbl_transaction[[#This Row],[Reference Number]],2)="GR",VLOOKUP(tbl_transaction[[#This Row],[Reference Number]],barang_masuk[],2,FALSE),IF(LEFT(tbl_transaction[[#This Row],[Reference Number]],2)="DO",VLOOKUP(tbl_transaction[[#This Row],[Reference Number]],barang_keluar[],2,FALSE),""))</f>
        <v>46043</v>
      </c>
      <c r="C1190" t="str">
        <f t="shared" si="18"/>
        <v>Inbound</v>
      </c>
      <c r="D1190" t="str">
        <f>IF(tbl_transaction[[#This Row],[Type]]="Inbound",VLOOKUP(tbl_transaction[[#This Row],[Reference Number]],barang_masuk[],4,FALSE),IF(tbl_transaction[[#This Row],[Type]]="Outbound",VLOOKUP(tbl_transaction[[#This Row],[Reference Number]],barang_keluar[],4,FALSE),""))</f>
        <v>SNK021</v>
      </c>
      <c r="E1190" t="str">
        <f>IF(tbl_transaction[[#This Row],[Type]]="Inbound",VLOOKUP(tbl_transaction[[#This Row],[Reference Number]],barang_masuk[],5,FALSE),IF(tbl_transaction[[#This Row],[Type]]="Outbound",VLOOKUP(tbl_transaction[[#This Row],[Reference Number]],barang_keluar[],5,FALSE),""))</f>
        <v>Qtela Snack Variant 21</v>
      </c>
      <c r="F1190">
        <f>IF(tbl_transaction[[#This Row],[Type]]="Inbound",VLOOKUP(tbl_transaction[[#This Row],[Reference Number]],barang_masuk[],6,FALSE),IF(tbl_transaction[[#This Row],[Type]]="Outbound",VLOOKUP(tbl_transaction[[#This Row],[Reference Number]],barang_keluar[],6,FALSE),""))</f>
        <v>40</v>
      </c>
      <c r="G1190" t="str">
        <f>IF(tbl_transaction[[#This Row],[Type]]="Inbound",VLOOKUP(tbl_transaction[[#This Row],[Reference Number]],barang_masuk[],7,FALSE),IF(tbl_transaction[[#This Row],[Type]]="Outbound",VLOOKUP(tbl_transaction[[#This Row],[Reference Number]],barang_keluar[],7,FALSE),""))</f>
        <v>Pack</v>
      </c>
      <c r="H1190" t="str">
        <f>IF(tbl_transaction[[#This Row],[Type]]="Inbound",VLOOKUP(tbl_transaction[[#This Row],[Reference Number]],barang_masuk[],3,FALSE),IF(tbl_transaction[[#This Row],[Type]]="Outbound",VLOOKUP(tbl_transaction[[#This Row],[Reference Number]],barang_keluar[],3,FALSE),""))</f>
        <v>PT Supplier 27</v>
      </c>
      <c r="I1190" t="str">
        <f>IF(D1190='Kartu Stok'!$B$2,COUNTIF($D$3:D1190,'Kartu Stok'!$B$2),"")</f>
        <v/>
      </c>
      <c r="L1190"/>
    </row>
    <row r="1191" spans="1:12" ht="14.5" x14ac:dyDescent="0.35">
      <c r="A1191" s="2" t="s">
        <v>1668</v>
      </c>
      <c r="B1191" s="5">
        <f>IF(LEFT(tbl_transaction[[#This Row],[Reference Number]],2)="GR",VLOOKUP(tbl_transaction[[#This Row],[Reference Number]],barang_masuk[],2,FALSE),IF(LEFT(tbl_transaction[[#This Row],[Reference Number]],2)="DO",VLOOKUP(tbl_transaction[[#This Row],[Reference Number]],barang_keluar[],2,FALSE),""))</f>
        <v>46062</v>
      </c>
      <c r="C1191" t="str">
        <f t="shared" si="18"/>
        <v>Inbound</v>
      </c>
      <c r="D1191" t="str">
        <f>IF(tbl_transaction[[#This Row],[Type]]="Inbound",VLOOKUP(tbl_transaction[[#This Row],[Reference Number]],barang_masuk[],4,FALSE),IF(tbl_transaction[[#This Row],[Type]]="Outbound",VLOOKUP(tbl_transaction[[#This Row],[Reference Number]],barang_keluar[],4,FALSE),""))</f>
        <v>INS018</v>
      </c>
      <c r="E1191" t="str">
        <f>IF(tbl_transaction[[#This Row],[Type]]="Inbound",VLOOKUP(tbl_transaction[[#This Row],[Reference Number]],barang_masuk[],5,FALSE),IF(tbl_transaction[[#This Row],[Type]]="Outbound",VLOOKUP(tbl_transaction[[#This Row],[Reference Number]],barang_keluar[],5,FALSE),""))</f>
        <v>Indomie Instant Food Variant 18</v>
      </c>
      <c r="F1191">
        <f>IF(tbl_transaction[[#This Row],[Type]]="Inbound",VLOOKUP(tbl_transaction[[#This Row],[Reference Number]],barang_masuk[],6,FALSE),IF(tbl_transaction[[#This Row],[Type]]="Outbound",VLOOKUP(tbl_transaction[[#This Row],[Reference Number]],barang_keluar[],6,FALSE),""))</f>
        <v>200</v>
      </c>
      <c r="G1191" t="str">
        <f>IF(tbl_transaction[[#This Row],[Type]]="Inbound",VLOOKUP(tbl_transaction[[#This Row],[Reference Number]],barang_masuk[],7,FALSE),IF(tbl_transaction[[#This Row],[Type]]="Outbound",VLOOKUP(tbl_transaction[[#This Row],[Reference Number]],barang_keluar[],7,FALSE),""))</f>
        <v>Pack</v>
      </c>
      <c r="H1191" t="str">
        <f>IF(tbl_transaction[[#This Row],[Type]]="Inbound",VLOOKUP(tbl_transaction[[#This Row],[Reference Number]],barang_masuk[],3,FALSE),IF(tbl_transaction[[#This Row],[Type]]="Outbound",VLOOKUP(tbl_transaction[[#This Row],[Reference Number]],barang_keluar[],3,FALSE),""))</f>
        <v>PT Supplier 03</v>
      </c>
      <c r="I1191" t="str">
        <f>IF(D1191='Kartu Stok'!$B$2,COUNTIF($D$3:D1191,'Kartu Stok'!$B$2),"")</f>
        <v/>
      </c>
      <c r="L1191"/>
    </row>
    <row r="1192" spans="1:12" ht="14.5" x14ac:dyDescent="0.35">
      <c r="A1192" s="2" t="s">
        <v>1669</v>
      </c>
      <c r="B1192" s="5">
        <f>IF(LEFT(tbl_transaction[[#This Row],[Reference Number]],2)="GR",VLOOKUP(tbl_transaction[[#This Row],[Reference Number]],barang_masuk[],2,FALSE),IF(LEFT(tbl_transaction[[#This Row],[Reference Number]],2)="DO",VLOOKUP(tbl_transaction[[#This Row],[Reference Number]],barang_keluar[],2,FALSE),""))</f>
        <v>46164</v>
      </c>
      <c r="C1192" t="str">
        <f t="shared" si="18"/>
        <v>Inbound</v>
      </c>
      <c r="D1192" t="str">
        <f>IF(tbl_transaction[[#This Row],[Type]]="Inbound",VLOOKUP(tbl_transaction[[#This Row],[Reference Number]],barang_masuk[],4,FALSE),IF(tbl_transaction[[#This Row],[Type]]="Outbound",VLOOKUP(tbl_transaction[[#This Row],[Reference Number]],barang_keluar[],4,FALSE),""))</f>
        <v>PER028</v>
      </c>
      <c r="E1192" t="str">
        <f>IF(tbl_transaction[[#This Row],[Type]]="Inbound",VLOOKUP(tbl_transaction[[#This Row],[Reference Number]],barang_masuk[],5,FALSE),IF(tbl_transaction[[#This Row],[Type]]="Outbound",VLOOKUP(tbl_transaction[[#This Row],[Reference Number]],barang_keluar[],5,FALSE),""))</f>
        <v>Sunsilk Personal Care Variant 28</v>
      </c>
      <c r="F1192">
        <f>IF(tbl_transaction[[#This Row],[Type]]="Inbound",VLOOKUP(tbl_transaction[[#This Row],[Reference Number]],barang_masuk[],6,FALSE),IF(tbl_transaction[[#This Row],[Type]]="Outbound",VLOOKUP(tbl_transaction[[#This Row],[Reference Number]],barang_keluar[],6,FALSE),""))</f>
        <v>150</v>
      </c>
      <c r="G1192" t="str">
        <f>IF(tbl_transaction[[#This Row],[Type]]="Inbound",VLOOKUP(tbl_transaction[[#This Row],[Reference Number]],barang_masuk[],7,FALSE),IF(tbl_transaction[[#This Row],[Type]]="Outbound",VLOOKUP(tbl_transaction[[#This Row],[Reference Number]],barang_keluar[],7,FALSE),""))</f>
        <v>Bottle</v>
      </c>
      <c r="H1192" t="str">
        <f>IF(tbl_transaction[[#This Row],[Type]]="Inbound",VLOOKUP(tbl_transaction[[#This Row],[Reference Number]],barang_masuk[],3,FALSE),IF(tbl_transaction[[#This Row],[Type]]="Outbound",VLOOKUP(tbl_transaction[[#This Row],[Reference Number]],barang_keluar[],3,FALSE),""))</f>
        <v>PT Supplier 13</v>
      </c>
      <c r="I1192" t="str">
        <f>IF(D1192='Kartu Stok'!$B$2,COUNTIF($D$3:D1192,'Kartu Stok'!$B$2),"")</f>
        <v/>
      </c>
      <c r="L1192"/>
    </row>
    <row r="1193" spans="1:12" ht="14.5" x14ac:dyDescent="0.35">
      <c r="A1193" s="2" t="s">
        <v>1670</v>
      </c>
      <c r="B1193" s="5">
        <f>IF(LEFT(tbl_transaction[[#This Row],[Reference Number]],2)="GR",VLOOKUP(tbl_transaction[[#This Row],[Reference Number]],barang_masuk[],2,FALSE),IF(LEFT(tbl_transaction[[#This Row],[Reference Number]],2)="DO",VLOOKUP(tbl_transaction[[#This Row],[Reference Number]],barang_keluar[],2,FALSE),""))</f>
        <v>46128</v>
      </c>
      <c r="C1193" t="str">
        <f t="shared" si="18"/>
        <v>Inbound</v>
      </c>
      <c r="D1193" t="str">
        <f>IF(tbl_transaction[[#This Row],[Type]]="Inbound",VLOOKUP(tbl_transaction[[#This Row],[Reference Number]],barang_masuk[],4,FALSE),IF(tbl_transaction[[#This Row],[Type]]="Outbound",VLOOKUP(tbl_transaction[[#This Row],[Reference Number]],barang_keluar[],4,FALSE),""))</f>
        <v>INS012</v>
      </c>
      <c r="E1193" t="str">
        <f>IF(tbl_transaction[[#This Row],[Type]]="Inbound",VLOOKUP(tbl_transaction[[#This Row],[Reference Number]],barang_masuk[],5,FALSE),IF(tbl_transaction[[#This Row],[Type]]="Outbound",VLOOKUP(tbl_transaction[[#This Row],[Reference Number]],barang_keluar[],5,FALSE),""))</f>
        <v>Sarimi Instant Food Variant 12</v>
      </c>
      <c r="F1193">
        <f>IF(tbl_transaction[[#This Row],[Type]]="Inbound",VLOOKUP(tbl_transaction[[#This Row],[Reference Number]],barang_masuk[],6,FALSE),IF(tbl_transaction[[#This Row],[Type]]="Outbound",VLOOKUP(tbl_transaction[[#This Row],[Reference Number]],barang_keluar[],6,FALSE),""))</f>
        <v>40</v>
      </c>
      <c r="G1193" t="str">
        <f>IF(tbl_transaction[[#This Row],[Type]]="Inbound",VLOOKUP(tbl_transaction[[#This Row],[Reference Number]],barang_masuk[],7,FALSE),IF(tbl_transaction[[#This Row],[Type]]="Outbound",VLOOKUP(tbl_transaction[[#This Row],[Reference Number]],barang_keluar[],7,FALSE),""))</f>
        <v>Pack</v>
      </c>
      <c r="H1193" t="str">
        <f>IF(tbl_transaction[[#This Row],[Type]]="Inbound",VLOOKUP(tbl_transaction[[#This Row],[Reference Number]],barang_masuk[],3,FALSE),IF(tbl_transaction[[#This Row],[Type]]="Outbound",VLOOKUP(tbl_transaction[[#This Row],[Reference Number]],barang_keluar[],3,FALSE),""))</f>
        <v>PT Supplier 18</v>
      </c>
      <c r="I1193" t="str">
        <f>IF(D1193='Kartu Stok'!$B$2,COUNTIF($D$3:D1193,'Kartu Stok'!$B$2),"")</f>
        <v/>
      </c>
      <c r="L1193"/>
    </row>
    <row r="1194" spans="1:12" ht="14.5" x14ac:dyDescent="0.35">
      <c r="A1194" s="2" t="s">
        <v>1671</v>
      </c>
      <c r="B1194" s="5">
        <f>IF(LEFT(tbl_transaction[[#This Row],[Reference Number]],2)="GR",VLOOKUP(tbl_transaction[[#This Row],[Reference Number]],barang_masuk[],2,FALSE),IF(LEFT(tbl_transaction[[#This Row],[Reference Number]],2)="DO",VLOOKUP(tbl_transaction[[#This Row],[Reference Number]],barang_keluar[],2,FALSE),""))</f>
        <v>46092</v>
      </c>
      <c r="C1194" t="str">
        <f t="shared" si="18"/>
        <v>Inbound</v>
      </c>
      <c r="D1194" t="str">
        <f>IF(tbl_transaction[[#This Row],[Type]]="Inbound",VLOOKUP(tbl_transaction[[#This Row],[Reference Number]],barang_masuk[],4,FALSE),IF(tbl_transaction[[#This Row],[Type]]="Outbound",VLOOKUP(tbl_transaction[[#This Row],[Reference Number]],barang_keluar[],4,FALSE),""))</f>
        <v>DAR005</v>
      </c>
      <c r="E1194" t="str">
        <f>IF(tbl_transaction[[#This Row],[Type]]="Inbound",VLOOKUP(tbl_transaction[[#This Row],[Reference Number]],barang_masuk[],5,FALSE),IF(tbl_transaction[[#This Row],[Type]]="Outbound",VLOOKUP(tbl_transaction[[#This Row],[Reference Number]],barang_keluar[],5,FALSE),""))</f>
        <v>Indomilk Dairy Variant 5</v>
      </c>
      <c r="F1194">
        <f>IF(tbl_transaction[[#This Row],[Type]]="Inbound",VLOOKUP(tbl_transaction[[#This Row],[Reference Number]],barang_masuk[],6,FALSE),IF(tbl_transaction[[#This Row],[Type]]="Outbound",VLOOKUP(tbl_transaction[[#This Row],[Reference Number]],barang_keluar[],6,FALSE),""))</f>
        <v>80</v>
      </c>
      <c r="G1194" t="str">
        <f>IF(tbl_transaction[[#This Row],[Type]]="Inbound",VLOOKUP(tbl_transaction[[#This Row],[Reference Number]],barang_masuk[],7,FALSE),IF(tbl_transaction[[#This Row],[Type]]="Outbound",VLOOKUP(tbl_transaction[[#This Row],[Reference Number]],barang_keluar[],7,FALSE),""))</f>
        <v>Box</v>
      </c>
      <c r="H1194" t="str">
        <f>IF(tbl_transaction[[#This Row],[Type]]="Inbound",VLOOKUP(tbl_transaction[[#This Row],[Reference Number]],barang_masuk[],3,FALSE),IF(tbl_transaction[[#This Row],[Type]]="Outbound",VLOOKUP(tbl_transaction[[#This Row],[Reference Number]],barang_keluar[],3,FALSE),""))</f>
        <v>PT Supplier 10</v>
      </c>
      <c r="I1194" t="str">
        <f>IF(D1194='Kartu Stok'!$B$2,COUNTIF($D$3:D1194,'Kartu Stok'!$B$2),"")</f>
        <v/>
      </c>
      <c r="L1194"/>
    </row>
    <row r="1195" spans="1:12" ht="14.5" x14ac:dyDescent="0.35">
      <c r="A1195" s="2" t="s">
        <v>1672</v>
      </c>
      <c r="B1195" s="5">
        <f>IF(LEFT(tbl_transaction[[#This Row],[Reference Number]],2)="GR",VLOOKUP(tbl_transaction[[#This Row],[Reference Number]],barang_masuk[],2,FALSE),IF(LEFT(tbl_transaction[[#This Row],[Reference Number]],2)="DO",VLOOKUP(tbl_transaction[[#This Row],[Reference Number]],barang_keluar[],2,FALSE),""))</f>
        <v>46070</v>
      </c>
      <c r="C1195" t="str">
        <f t="shared" si="18"/>
        <v>Inbound</v>
      </c>
      <c r="D1195" t="str">
        <f>IF(tbl_transaction[[#This Row],[Type]]="Inbound",VLOOKUP(tbl_transaction[[#This Row],[Reference Number]],barang_masuk[],4,FALSE),IF(tbl_transaction[[#This Row],[Type]]="Outbound",VLOOKUP(tbl_transaction[[#This Row],[Reference Number]],barang_keluar[],4,FALSE),""))</f>
        <v>SNK003</v>
      </c>
      <c r="E1195" t="str">
        <f>IF(tbl_transaction[[#This Row],[Type]]="Inbound",VLOOKUP(tbl_transaction[[#This Row],[Reference Number]],barang_masuk[],5,FALSE),IF(tbl_transaction[[#This Row],[Type]]="Outbound",VLOOKUP(tbl_transaction[[#This Row],[Reference Number]],barang_keluar[],5,FALSE),""))</f>
        <v>Qtela Snack Variant 3</v>
      </c>
      <c r="F1195">
        <f>IF(tbl_transaction[[#This Row],[Type]]="Inbound",VLOOKUP(tbl_transaction[[#This Row],[Reference Number]],barang_masuk[],6,FALSE),IF(tbl_transaction[[#This Row],[Type]]="Outbound",VLOOKUP(tbl_transaction[[#This Row],[Reference Number]],barang_keluar[],6,FALSE),""))</f>
        <v>150</v>
      </c>
      <c r="G1195" t="str">
        <f>IF(tbl_transaction[[#This Row],[Type]]="Inbound",VLOOKUP(tbl_transaction[[#This Row],[Reference Number]],barang_masuk[],7,FALSE),IF(tbl_transaction[[#This Row],[Type]]="Outbound",VLOOKUP(tbl_transaction[[#This Row],[Reference Number]],barang_keluar[],7,FALSE),""))</f>
        <v>Pack</v>
      </c>
      <c r="H1195" t="str">
        <f>IF(tbl_transaction[[#This Row],[Type]]="Inbound",VLOOKUP(tbl_transaction[[#This Row],[Reference Number]],barang_masuk[],3,FALSE),IF(tbl_transaction[[#This Row],[Type]]="Outbound",VLOOKUP(tbl_transaction[[#This Row],[Reference Number]],barang_keluar[],3,FALSE),""))</f>
        <v>PT Supplier 34</v>
      </c>
      <c r="I1195" t="str">
        <f>IF(D1195='Kartu Stok'!$B$2,COUNTIF($D$3:D1195,'Kartu Stok'!$B$2),"")</f>
        <v/>
      </c>
      <c r="L1195"/>
    </row>
    <row r="1196" spans="1:12" ht="14.5" x14ac:dyDescent="0.35">
      <c r="A1196" s="2" t="s">
        <v>1673</v>
      </c>
      <c r="B1196" s="5">
        <f>IF(LEFT(tbl_transaction[[#This Row],[Reference Number]],2)="GR",VLOOKUP(tbl_transaction[[#This Row],[Reference Number]],barang_masuk[],2,FALSE),IF(LEFT(tbl_transaction[[#This Row],[Reference Number]],2)="DO",VLOOKUP(tbl_transaction[[#This Row],[Reference Number]],barang_keluar[],2,FALSE),""))</f>
        <v>46056</v>
      </c>
      <c r="C1196" t="str">
        <f t="shared" si="18"/>
        <v>Inbound</v>
      </c>
      <c r="D1196" t="str">
        <f>IF(tbl_transaction[[#This Row],[Type]]="Inbound",VLOOKUP(tbl_transaction[[#This Row],[Reference Number]],barang_masuk[],4,FALSE),IF(tbl_transaction[[#This Row],[Type]]="Outbound",VLOOKUP(tbl_transaction[[#This Row],[Reference Number]],barang_keluar[],4,FALSE),""))</f>
        <v>DAR017</v>
      </c>
      <c r="E1196" t="str">
        <f>IF(tbl_transaction[[#This Row],[Type]]="Inbound",VLOOKUP(tbl_transaction[[#This Row],[Reference Number]],barang_masuk[],5,FALSE),IF(tbl_transaction[[#This Row],[Type]]="Outbound",VLOOKUP(tbl_transaction[[#This Row],[Reference Number]],barang_keluar[],5,FALSE),""))</f>
        <v>Indomilk Dairy Variant 17</v>
      </c>
      <c r="F1196">
        <f>IF(tbl_transaction[[#This Row],[Type]]="Inbound",VLOOKUP(tbl_transaction[[#This Row],[Reference Number]],barang_masuk[],6,FALSE),IF(tbl_transaction[[#This Row],[Type]]="Outbound",VLOOKUP(tbl_transaction[[#This Row],[Reference Number]],barang_keluar[],6,FALSE),""))</f>
        <v>30</v>
      </c>
      <c r="G1196" t="str">
        <f>IF(tbl_transaction[[#This Row],[Type]]="Inbound",VLOOKUP(tbl_transaction[[#This Row],[Reference Number]],barang_masuk[],7,FALSE),IF(tbl_transaction[[#This Row],[Type]]="Outbound",VLOOKUP(tbl_transaction[[#This Row],[Reference Number]],barang_keluar[],7,FALSE),""))</f>
        <v>Box</v>
      </c>
      <c r="H1196" t="str">
        <f>IF(tbl_transaction[[#This Row],[Type]]="Inbound",VLOOKUP(tbl_transaction[[#This Row],[Reference Number]],barang_masuk[],3,FALSE),IF(tbl_transaction[[#This Row],[Type]]="Outbound",VLOOKUP(tbl_transaction[[#This Row],[Reference Number]],barang_keluar[],3,FALSE),""))</f>
        <v>PT Supplier 24</v>
      </c>
      <c r="I1196" t="str">
        <f>IF(D1196='Kartu Stok'!$B$2,COUNTIF($D$3:D1196,'Kartu Stok'!$B$2),"")</f>
        <v/>
      </c>
      <c r="L1196"/>
    </row>
    <row r="1197" spans="1:12" ht="14.5" x14ac:dyDescent="0.35">
      <c r="A1197" s="2" t="s">
        <v>1674</v>
      </c>
      <c r="B1197" s="5">
        <f>IF(LEFT(tbl_transaction[[#This Row],[Reference Number]],2)="GR",VLOOKUP(tbl_transaction[[#This Row],[Reference Number]],barang_masuk[],2,FALSE),IF(LEFT(tbl_transaction[[#This Row],[Reference Number]],2)="DO",VLOOKUP(tbl_transaction[[#This Row],[Reference Number]],barang_keluar[],2,FALSE),""))</f>
        <v>46092</v>
      </c>
      <c r="C1197" t="str">
        <f t="shared" si="18"/>
        <v>Inbound</v>
      </c>
      <c r="D1197" t="str">
        <f>IF(tbl_transaction[[#This Row],[Type]]="Inbound",VLOOKUP(tbl_transaction[[#This Row],[Reference Number]],barang_masuk[],4,FALSE),IF(tbl_transaction[[#This Row],[Type]]="Outbound",VLOOKUP(tbl_transaction[[#This Row],[Reference Number]],barang_keluar[],4,FALSE),""))</f>
        <v>SNK007</v>
      </c>
      <c r="E1197" t="str">
        <f>IF(tbl_transaction[[#This Row],[Type]]="Inbound",VLOOKUP(tbl_transaction[[#This Row],[Reference Number]],barang_masuk[],5,FALSE),IF(tbl_transaction[[#This Row],[Type]]="Outbound",VLOOKUP(tbl_transaction[[#This Row],[Reference Number]],barang_keluar[],5,FALSE),""))</f>
        <v>Chitato Snack Variant 7</v>
      </c>
      <c r="F1197">
        <f>IF(tbl_transaction[[#This Row],[Type]]="Inbound",VLOOKUP(tbl_transaction[[#This Row],[Reference Number]],barang_masuk[],6,FALSE),IF(tbl_transaction[[#This Row],[Type]]="Outbound",VLOOKUP(tbl_transaction[[#This Row],[Reference Number]],barang_keluar[],6,FALSE),""))</f>
        <v>20</v>
      </c>
      <c r="G1197" t="str">
        <f>IF(tbl_transaction[[#This Row],[Type]]="Inbound",VLOOKUP(tbl_transaction[[#This Row],[Reference Number]],barang_masuk[],7,FALSE),IF(tbl_transaction[[#This Row],[Type]]="Outbound",VLOOKUP(tbl_transaction[[#This Row],[Reference Number]],barang_keluar[],7,FALSE),""))</f>
        <v>Pack</v>
      </c>
      <c r="H1197" t="str">
        <f>IF(tbl_transaction[[#This Row],[Type]]="Inbound",VLOOKUP(tbl_transaction[[#This Row],[Reference Number]],barang_masuk[],3,FALSE),IF(tbl_transaction[[#This Row],[Type]]="Outbound",VLOOKUP(tbl_transaction[[#This Row],[Reference Number]],barang_keluar[],3,FALSE),""))</f>
        <v>PT Supplier 22</v>
      </c>
      <c r="I1197" t="str">
        <f>IF(D1197='Kartu Stok'!$B$2,COUNTIF($D$3:D1197,'Kartu Stok'!$B$2),"")</f>
        <v/>
      </c>
      <c r="L1197"/>
    </row>
    <row r="1198" spans="1:12" ht="14.5" x14ac:dyDescent="0.35">
      <c r="A1198" s="2" t="s">
        <v>1675</v>
      </c>
      <c r="B1198" s="5">
        <f>IF(LEFT(tbl_transaction[[#This Row],[Reference Number]],2)="GR",VLOOKUP(tbl_transaction[[#This Row],[Reference Number]],barang_masuk[],2,FALSE),IF(LEFT(tbl_transaction[[#This Row],[Reference Number]],2)="DO",VLOOKUP(tbl_transaction[[#This Row],[Reference Number]],barang_keluar[],2,FALSE),""))</f>
        <v>46096</v>
      </c>
      <c r="C1198" t="str">
        <f t="shared" si="18"/>
        <v>Inbound</v>
      </c>
      <c r="D1198" t="str">
        <f>IF(tbl_transaction[[#This Row],[Type]]="Inbound",VLOOKUP(tbl_transaction[[#This Row],[Reference Number]],barang_masuk[],4,FALSE),IF(tbl_transaction[[#This Row],[Type]]="Outbound",VLOOKUP(tbl_transaction[[#This Row],[Reference Number]],barang_keluar[],4,FALSE),""))</f>
        <v>SNK027</v>
      </c>
      <c r="E1198" t="str">
        <f>IF(tbl_transaction[[#This Row],[Type]]="Inbound",VLOOKUP(tbl_transaction[[#This Row],[Reference Number]],barang_masuk[],5,FALSE),IF(tbl_transaction[[#This Row],[Type]]="Outbound",VLOOKUP(tbl_transaction[[#This Row],[Reference Number]],barang_keluar[],5,FALSE),""))</f>
        <v>Qtela Snack Variant 27</v>
      </c>
      <c r="F1198">
        <f>IF(tbl_transaction[[#This Row],[Type]]="Inbound",VLOOKUP(tbl_transaction[[#This Row],[Reference Number]],barang_masuk[],6,FALSE),IF(tbl_transaction[[#This Row],[Type]]="Outbound",VLOOKUP(tbl_transaction[[#This Row],[Reference Number]],barang_keluar[],6,FALSE),""))</f>
        <v>20</v>
      </c>
      <c r="G1198" t="str">
        <f>IF(tbl_transaction[[#This Row],[Type]]="Inbound",VLOOKUP(tbl_transaction[[#This Row],[Reference Number]],barang_masuk[],7,FALSE),IF(tbl_transaction[[#This Row],[Type]]="Outbound",VLOOKUP(tbl_transaction[[#This Row],[Reference Number]],barang_keluar[],7,FALSE),""))</f>
        <v>Pack</v>
      </c>
      <c r="H1198" t="str">
        <f>IF(tbl_transaction[[#This Row],[Type]]="Inbound",VLOOKUP(tbl_transaction[[#This Row],[Reference Number]],barang_masuk[],3,FALSE),IF(tbl_transaction[[#This Row],[Type]]="Outbound",VLOOKUP(tbl_transaction[[#This Row],[Reference Number]],barang_keluar[],3,FALSE),""))</f>
        <v>PT Supplier 15</v>
      </c>
      <c r="I1198" t="str">
        <f>IF(D1198='Kartu Stok'!$B$2,COUNTIF($D$3:D1198,'Kartu Stok'!$B$2),"")</f>
        <v/>
      </c>
      <c r="L1198"/>
    </row>
    <row r="1199" spans="1:12" ht="14.5" x14ac:dyDescent="0.35">
      <c r="A1199" s="2" t="s">
        <v>1676</v>
      </c>
      <c r="B1199" s="5">
        <f>IF(LEFT(tbl_transaction[[#This Row],[Reference Number]],2)="GR",VLOOKUP(tbl_transaction[[#This Row],[Reference Number]],barang_masuk[],2,FALSE),IF(LEFT(tbl_transaction[[#This Row],[Reference Number]],2)="DO",VLOOKUP(tbl_transaction[[#This Row],[Reference Number]],barang_keluar[],2,FALSE),""))</f>
        <v>46081</v>
      </c>
      <c r="C1199" t="str">
        <f t="shared" si="18"/>
        <v>Inbound</v>
      </c>
      <c r="D1199" t="str">
        <f>IF(tbl_transaction[[#This Row],[Type]]="Inbound",VLOOKUP(tbl_transaction[[#This Row],[Reference Number]],barang_masuk[],4,FALSE),IF(tbl_transaction[[#This Row],[Type]]="Outbound",VLOOKUP(tbl_transaction[[#This Row],[Reference Number]],barang_keluar[],4,FALSE),""))</f>
        <v>PER003</v>
      </c>
      <c r="E1199" t="str">
        <f>IF(tbl_transaction[[#This Row],[Type]]="Inbound",VLOOKUP(tbl_transaction[[#This Row],[Reference Number]],barang_masuk[],5,FALSE),IF(tbl_transaction[[#This Row],[Type]]="Outbound",VLOOKUP(tbl_transaction[[#This Row],[Reference Number]],barang_keluar[],5,FALSE),""))</f>
        <v>Pepsodent Personal Care Variant 3</v>
      </c>
      <c r="F1199">
        <f>IF(tbl_transaction[[#This Row],[Type]]="Inbound",VLOOKUP(tbl_transaction[[#This Row],[Reference Number]],barang_masuk[],6,FALSE),IF(tbl_transaction[[#This Row],[Type]]="Outbound",VLOOKUP(tbl_transaction[[#This Row],[Reference Number]],barang_keluar[],6,FALSE),""))</f>
        <v>20</v>
      </c>
      <c r="G1199" t="str">
        <f>IF(tbl_transaction[[#This Row],[Type]]="Inbound",VLOOKUP(tbl_transaction[[#This Row],[Reference Number]],barang_masuk[],7,FALSE),IF(tbl_transaction[[#This Row],[Type]]="Outbound",VLOOKUP(tbl_transaction[[#This Row],[Reference Number]],barang_keluar[],7,FALSE),""))</f>
        <v>Bottle</v>
      </c>
      <c r="H1199" t="str">
        <f>IF(tbl_transaction[[#This Row],[Type]]="Inbound",VLOOKUP(tbl_transaction[[#This Row],[Reference Number]],barang_masuk[],3,FALSE),IF(tbl_transaction[[#This Row],[Type]]="Outbound",VLOOKUP(tbl_transaction[[#This Row],[Reference Number]],barang_keluar[],3,FALSE),""))</f>
        <v>PT Supplier 24</v>
      </c>
      <c r="I1199" t="str">
        <f>IF(D1199='Kartu Stok'!$B$2,COUNTIF($D$3:D1199,'Kartu Stok'!$B$2),"")</f>
        <v/>
      </c>
      <c r="L1199"/>
    </row>
    <row r="1200" spans="1:12" ht="14.5" x14ac:dyDescent="0.35">
      <c r="A1200" s="2" t="s">
        <v>1677</v>
      </c>
      <c r="B1200" s="5">
        <f>IF(LEFT(tbl_transaction[[#This Row],[Reference Number]],2)="GR",VLOOKUP(tbl_transaction[[#This Row],[Reference Number]],barang_masuk[],2,FALSE),IF(LEFT(tbl_transaction[[#This Row],[Reference Number]],2)="DO",VLOOKUP(tbl_transaction[[#This Row],[Reference Number]],barang_keluar[],2,FALSE),""))</f>
        <v>46043</v>
      </c>
      <c r="C1200" t="str">
        <f t="shared" si="18"/>
        <v>Inbound</v>
      </c>
      <c r="D1200" t="str">
        <f>IF(tbl_transaction[[#This Row],[Type]]="Inbound",VLOOKUP(tbl_transaction[[#This Row],[Reference Number]],barang_masuk[],4,FALSE),IF(tbl_transaction[[#This Row],[Type]]="Outbound",VLOOKUP(tbl_transaction[[#This Row],[Reference Number]],barang_keluar[],4,FALSE),""))</f>
        <v>BEV010</v>
      </c>
      <c r="E1200" t="str">
        <f>IF(tbl_transaction[[#This Row],[Type]]="Inbound",VLOOKUP(tbl_transaction[[#This Row],[Reference Number]],barang_masuk[],5,FALSE),IF(tbl_transaction[[#This Row],[Type]]="Outbound",VLOOKUP(tbl_transaction[[#This Row],[Reference Number]],barang_keluar[],5,FALSE),""))</f>
        <v>Coca Cola Beverage Variant 10</v>
      </c>
      <c r="F1200">
        <f>IF(tbl_transaction[[#This Row],[Type]]="Inbound",VLOOKUP(tbl_transaction[[#This Row],[Reference Number]],barang_masuk[],6,FALSE),IF(tbl_transaction[[#This Row],[Type]]="Outbound",VLOOKUP(tbl_transaction[[#This Row],[Reference Number]],barang_keluar[],6,FALSE),""))</f>
        <v>50</v>
      </c>
      <c r="G1200" t="str">
        <f>IF(tbl_transaction[[#This Row],[Type]]="Inbound",VLOOKUP(tbl_transaction[[#This Row],[Reference Number]],barang_masuk[],7,FALSE),IF(tbl_transaction[[#This Row],[Type]]="Outbound",VLOOKUP(tbl_transaction[[#This Row],[Reference Number]],barang_keluar[],7,FALSE),""))</f>
        <v>Bottle</v>
      </c>
      <c r="H1200" t="str">
        <f>IF(tbl_transaction[[#This Row],[Type]]="Inbound",VLOOKUP(tbl_transaction[[#This Row],[Reference Number]],barang_masuk[],3,FALSE),IF(tbl_transaction[[#This Row],[Type]]="Outbound",VLOOKUP(tbl_transaction[[#This Row],[Reference Number]],barang_keluar[],3,FALSE),""))</f>
        <v>PT Supplier 10</v>
      </c>
      <c r="I1200" t="str">
        <f>IF(D1200='Kartu Stok'!$B$2,COUNTIF($D$3:D1200,'Kartu Stok'!$B$2),"")</f>
        <v/>
      </c>
      <c r="L1200"/>
    </row>
    <row r="1201" spans="1:12" ht="14.5" x14ac:dyDescent="0.35">
      <c r="A1201" s="2" t="s">
        <v>1678</v>
      </c>
      <c r="B1201" s="5">
        <f>IF(LEFT(tbl_transaction[[#This Row],[Reference Number]],2)="GR",VLOOKUP(tbl_transaction[[#This Row],[Reference Number]],barang_masuk[],2,FALSE),IF(LEFT(tbl_transaction[[#This Row],[Reference Number]],2)="DO",VLOOKUP(tbl_transaction[[#This Row],[Reference Number]],barang_keluar[],2,FALSE),""))</f>
        <v>46077</v>
      </c>
      <c r="C1201" t="str">
        <f t="shared" si="18"/>
        <v>Inbound</v>
      </c>
      <c r="D1201" t="str">
        <f>IF(tbl_transaction[[#This Row],[Type]]="Inbound",VLOOKUP(tbl_transaction[[#This Row],[Reference Number]],barang_masuk[],4,FALSE),IF(tbl_transaction[[#This Row],[Type]]="Outbound",VLOOKUP(tbl_transaction[[#This Row],[Reference Number]],barang_keluar[],4,FALSE),""))</f>
        <v>BEV034</v>
      </c>
      <c r="E1201" t="str">
        <f>IF(tbl_transaction[[#This Row],[Type]]="Inbound",VLOOKUP(tbl_transaction[[#This Row],[Reference Number]],barang_masuk[],5,FALSE),IF(tbl_transaction[[#This Row],[Type]]="Outbound",VLOOKUP(tbl_transaction[[#This Row],[Reference Number]],barang_keluar[],5,FALSE),""))</f>
        <v>Coca Cola Beverage Variant 34</v>
      </c>
      <c r="F1201">
        <f>IF(tbl_transaction[[#This Row],[Type]]="Inbound",VLOOKUP(tbl_transaction[[#This Row],[Reference Number]],barang_masuk[],6,FALSE),IF(tbl_transaction[[#This Row],[Type]]="Outbound",VLOOKUP(tbl_transaction[[#This Row],[Reference Number]],barang_keluar[],6,FALSE),""))</f>
        <v>100</v>
      </c>
      <c r="G1201" t="str">
        <f>IF(tbl_transaction[[#This Row],[Type]]="Inbound",VLOOKUP(tbl_transaction[[#This Row],[Reference Number]],barang_masuk[],7,FALSE),IF(tbl_transaction[[#This Row],[Type]]="Outbound",VLOOKUP(tbl_transaction[[#This Row],[Reference Number]],barang_keluar[],7,FALSE),""))</f>
        <v>Bottle</v>
      </c>
      <c r="H1201" t="str">
        <f>IF(tbl_transaction[[#This Row],[Type]]="Inbound",VLOOKUP(tbl_transaction[[#This Row],[Reference Number]],barang_masuk[],3,FALSE),IF(tbl_transaction[[#This Row],[Type]]="Outbound",VLOOKUP(tbl_transaction[[#This Row],[Reference Number]],barang_keluar[],3,FALSE),""))</f>
        <v>PT Supplier 03</v>
      </c>
      <c r="I1201" t="str">
        <f>IF(D1201='Kartu Stok'!$B$2,COUNTIF($D$3:D1201,'Kartu Stok'!$B$2),"")</f>
        <v/>
      </c>
      <c r="L1201"/>
    </row>
    <row r="1202" spans="1:12" ht="14.5" x14ac:dyDescent="0.35">
      <c r="A1202" s="2" t="s">
        <v>1679</v>
      </c>
      <c r="B1202" s="5">
        <f>IF(LEFT(tbl_transaction[[#This Row],[Reference Number]],2)="GR",VLOOKUP(tbl_transaction[[#This Row],[Reference Number]],barang_masuk[],2,FALSE),IF(LEFT(tbl_transaction[[#This Row],[Reference Number]],2)="DO",VLOOKUP(tbl_transaction[[#This Row],[Reference Number]],barang_keluar[],2,FALSE),""))</f>
        <v>46139</v>
      </c>
      <c r="C1202" t="str">
        <f t="shared" si="18"/>
        <v>Inbound</v>
      </c>
      <c r="D1202" t="str">
        <f>IF(tbl_transaction[[#This Row],[Type]]="Inbound",VLOOKUP(tbl_transaction[[#This Row],[Reference Number]],barang_masuk[],4,FALSE),IF(tbl_transaction[[#This Row],[Type]]="Outbound",VLOOKUP(tbl_transaction[[#This Row],[Reference Number]],barang_keluar[],4,FALSE),""))</f>
        <v>PER011</v>
      </c>
      <c r="E1202" t="str">
        <f>IF(tbl_transaction[[#This Row],[Type]]="Inbound",VLOOKUP(tbl_transaction[[#This Row],[Reference Number]],barang_masuk[],5,FALSE),IF(tbl_transaction[[#This Row],[Type]]="Outbound",VLOOKUP(tbl_transaction[[#This Row],[Reference Number]],barang_keluar[],5,FALSE),""))</f>
        <v>Pepsodent Personal Care Variant 11</v>
      </c>
      <c r="F1202">
        <f>IF(tbl_transaction[[#This Row],[Type]]="Inbound",VLOOKUP(tbl_transaction[[#This Row],[Reference Number]],barang_masuk[],6,FALSE),IF(tbl_transaction[[#This Row],[Type]]="Outbound",VLOOKUP(tbl_transaction[[#This Row],[Reference Number]],barang_keluar[],6,FALSE),""))</f>
        <v>100</v>
      </c>
      <c r="G1202" t="str">
        <f>IF(tbl_transaction[[#This Row],[Type]]="Inbound",VLOOKUP(tbl_transaction[[#This Row],[Reference Number]],barang_masuk[],7,FALSE),IF(tbl_transaction[[#This Row],[Type]]="Outbound",VLOOKUP(tbl_transaction[[#This Row],[Reference Number]],barang_keluar[],7,FALSE),""))</f>
        <v>Bottle</v>
      </c>
      <c r="H1202" t="str">
        <f>IF(tbl_transaction[[#This Row],[Type]]="Inbound",VLOOKUP(tbl_transaction[[#This Row],[Reference Number]],barang_masuk[],3,FALSE),IF(tbl_transaction[[#This Row],[Type]]="Outbound",VLOOKUP(tbl_transaction[[#This Row],[Reference Number]],barang_keluar[],3,FALSE),""))</f>
        <v>PT Supplier 15</v>
      </c>
      <c r="I1202" t="str">
        <f>IF(D1202='Kartu Stok'!$B$2,COUNTIF($D$3:D1202,'Kartu Stok'!$B$2),"")</f>
        <v/>
      </c>
      <c r="L1202"/>
    </row>
    <row r="1203" spans="1:12" ht="14.5" x14ac:dyDescent="0.35">
      <c r="A1203" s="2" t="s">
        <v>1680</v>
      </c>
      <c r="B1203" s="5">
        <f>IF(LEFT(tbl_transaction[[#This Row],[Reference Number]],2)="GR",VLOOKUP(tbl_transaction[[#This Row],[Reference Number]],barang_masuk[],2,FALSE),IF(LEFT(tbl_transaction[[#This Row],[Reference Number]],2)="DO",VLOOKUP(tbl_transaction[[#This Row],[Reference Number]],barang_keluar[],2,FALSE),""))</f>
        <v>46129</v>
      </c>
      <c r="C1203" t="str">
        <f t="shared" si="18"/>
        <v>Inbound</v>
      </c>
      <c r="D1203" t="str">
        <f>IF(tbl_transaction[[#This Row],[Type]]="Inbound",VLOOKUP(tbl_transaction[[#This Row],[Reference Number]],barang_masuk[],4,FALSE),IF(tbl_transaction[[#This Row],[Type]]="Outbound",VLOOKUP(tbl_transaction[[#This Row],[Reference Number]],barang_keluar[],4,FALSE),""))</f>
        <v>PER017</v>
      </c>
      <c r="E1203" t="str">
        <f>IF(tbl_transaction[[#This Row],[Type]]="Inbound",VLOOKUP(tbl_transaction[[#This Row],[Reference Number]],barang_masuk[],5,FALSE),IF(tbl_transaction[[#This Row],[Type]]="Outbound",VLOOKUP(tbl_transaction[[#This Row],[Reference Number]],barang_keluar[],5,FALSE),""))</f>
        <v>Pepsodent Personal Care Variant 17</v>
      </c>
      <c r="F1203">
        <f>IF(tbl_transaction[[#This Row],[Type]]="Inbound",VLOOKUP(tbl_transaction[[#This Row],[Reference Number]],barang_masuk[],6,FALSE),IF(tbl_transaction[[#This Row],[Type]]="Outbound",VLOOKUP(tbl_transaction[[#This Row],[Reference Number]],barang_keluar[],6,FALSE),""))</f>
        <v>200</v>
      </c>
      <c r="G1203" t="str">
        <f>IF(tbl_transaction[[#This Row],[Type]]="Inbound",VLOOKUP(tbl_transaction[[#This Row],[Reference Number]],barang_masuk[],7,FALSE),IF(tbl_transaction[[#This Row],[Type]]="Outbound",VLOOKUP(tbl_transaction[[#This Row],[Reference Number]],barang_keluar[],7,FALSE),""))</f>
        <v>Bottle</v>
      </c>
      <c r="H1203" t="str">
        <f>IF(tbl_transaction[[#This Row],[Type]]="Inbound",VLOOKUP(tbl_transaction[[#This Row],[Reference Number]],barang_masuk[],3,FALSE),IF(tbl_transaction[[#This Row],[Type]]="Outbound",VLOOKUP(tbl_transaction[[#This Row],[Reference Number]],barang_keluar[],3,FALSE),""))</f>
        <v>PT Supplier 33</v>
      </c>
      <c r="I1203" t="str">
        <f>IF(D1203='Kartu Stok'!$B$2,COUNTIF($D$3:D1203,'Kartu Stok'!$B$2),"")</f>
        <v/>
      </c>
      <c r="L1203"/>
    </row>
    <row r="1204" spans="1:12" ht="14.5" x14ac:dyDescent="0.35">
      <c r="A1204" s="2" t="s">
        <v>1681</v>
      </c>
      <c r="B1204" s="5">
        <f>IF(LEFT(tbl_transaction[[#This Row],[Reference Number]],2)="GR",VLOOKUP(tbl_transaction[[#This Row],[Reference Number]],barang_masuk[],2,FALSE),IF(LEFT(tbl_transaction[[#This Row],[Reference Number]],2)="DO",VLOOKUP(tbl_transaction[[#This Row],[Reference Number]],barang_keluar[],2,FALSE),""))</f>
        <v>46173</v>
      </c>
      <c r="C1204" t="str">
        <f t="shared" si="18"/>
        <v>Inbound</v>
      </c>
      <c r="D1204" t="str">
        <f>IF(tbl_transaction[[#This Row],[Type]]="Inbound",VLOOKUP(tbl_transaction[[#This Row],[Reference Number]],barang_masuk[],4,FALSE),IF(tbl_transaction[[#This Row],[Type]]="Outbound",VLOOKUP(tbl_transaction[[#This Row],[Reference Number]],barang_keluar[],4,FALSE),""))</f>
        <v>BEV017</v>
      </c>
      <c r="E1204" t="str">
        <f>IF(tbl_transaction[[#This Row],[Type]]="Inbound",VLOOKUP(tbl_transaction[[#This Row],[Reference Number]],barang_masuk[],5,FALSE),IF(tbl_transaction[[#This Row],[Type]]="Outbound",VLOOKUP(tbl_transaction[[#This Row],[Reference Number]],barang_keluar[],5,FALSE),""))</f>
        <v>Aqua Beverage Variant 17</v>
      </c>
      <c r="F1204">
        <f>IF(tbl_transaction[[#This Row],[Type]]="Inbound",VLOOKUP(tbl_transaction[[#This Row],[Reference Number]],barang_masuk[],6,FALSE),IF(tbl_transaction[[#This Row],[Type]]="Outbound",VLOOKUP(tbl_transaction[[#This Row],[Reference Number]],barang_keluar[],6,FALSE),""))</f>
        <v>60</v>
      </c>
      <c r="G1204" t="str">
        <f>IF(tbl_transaction[[#This Row],[Type]]="Inbound",VLOOKUP(tbl_transaction[[#This Row],[Reference Number]],barang_masuk[],7,FALSE),IF(tbl_transaction[[#This Row],[Type]]="Outbound",VLOOKUP(tbl_transaction[[#This Row],[Reference Number]],barang_keluar[],7,FALSE),""))</f>
        <v>Bottle</v>
      </c>
      <c r="H1204" t="str">
        <f>IF(tbl_transaction[[#This Row],[Type]]="Inbound",VLOOKUP(tbl_transaction[[#This Row],[Reference Number]],barang_masuk[],3,FALSE),IF(tbl_transaction[[#This Row],[Type]]="Outbound",VLOOKUP(tbl_transaction[[#This Row],[Reference Number]],barang_keluar[],3,FALSE),""))</f>
        <v>PT Supplier 35</v>
      </c>
      <c r="I1204" t="str">
        <f>IF(D1204='Kartu Stok'!$B$2,COUNTIF($D$3:D1204,'Kartu Stok'!$B$2),"")</f>
        <v/>
      </c>
      <c r="L1204"/>
    </row>
    <row r="1205" spans="1:12" ht="14.5" x14ac:dyDescent="0.35">
      <c r="A1205" s="2" t="s">
        <v>1682</v>
      </c>
      <c r="B1205" s="5">
        <f>IF(LEFT(tbl_transaction[[#This Row],[Reference Number]],2)="GR",VLOOKUP(tbl_transaction[[#This Row],[Reference Number]],barang_masuk[],2,FALSE),IF(LEFT(tbl_transaction[[#This Row],[Reference Number]],2)="DO",VLOOKUP(tbl_transaction[[#This Row],[Reference Number]],barang_keluar[],2,FALSE),""))</f>
        <v>46183</v>
      </c>
      <c r="C1205" t="str">
        <f t="shared" si="18"/>
        <v>Inbound</v>
      </c>
      <c r="D1205" t="str">
        <f>IF(tbl_transaction[[#This Row],[Type]]="Inbound",VLOOKUP(tbl_transaction[[#This Row],[Reference Number]],barang_masuk[],4,FALSE),IF(tbl_transaction[[#This Row],[Type]]="Outbound",VLOOKUP(tbl_transaction[[#This Row],[Reference Number]],barang_keluar[],4,FALSE),""))</f>
        <v>SNK026</v>
      </c>
      <c r="E1205" t="str">
        <f>IF(tbl_transaction[[#This Row],[Type]]="Inbound",VLOOKUP(tbl_transaction[[#This Row],[Reference Number]],barang_masuk[],5,FALSE),IF(tbl_transaction[[#This Row],[Type]]="Outbound",VLOOKUP(tbl_transaction[[#This Row],[Reference Number]],barang_keluar[],5,FALSE),""))</f>
        <v>Chitato Snack Variant 26</v>
      </c>
      <c r="F1205">
        <f>IF(tbl_transaction[[#This Row],[Type]]="Inbound",VLOOKUP(tbl_transaction[[#This Row],[Reference Number]],barang_masuk[],6,FALSE),IF(tbl_transaction[[#This Row],[Type]]="Outbound",VLOOKUP(tbl_transaction[[#This Row],[Reference Number]],barang_keluar[],6,FALSE),""))</f>
        <v>20</v>
      </c>
      <c r="G1205" t="str">
        <f>IF(tbl_transaction[[#This Row],[Type]]="Inbound",VLOOKUP(tbl_transaction[[#This Row],[Reference Number]],barang_masuk[],7,FALSE),IF(tbl_transaction[[#This Row],[Type]]="Outbound",VLOOKUP(tbl_transaction[[#This Row],[Reference Number]],barang_keluar[],7,FALSE),""))</f>
        <v>Pack</v>
      </c>
      <c r="H1205" t="str">
        <f>IF(tbl_transaction[[#This Row],[Type]]="Inbound",VLOOKUP(tbl_transaction[[#This Row],[Reference Number]],barang_masuk[],3,FALSE),IF(tbl_transaction[[#This Row],[Type]]="Outbound",VLOOKUP(tbl_transaction[[#This Row],[Reference Number]],barang_keluar[],3,FALSE),""))</f>
        <v>PT Supplier 02</v>
      </c>
      <c r="I1205" t="str">
        <f>IF(D1205='Kartu Stok'!$B$2,COUNTIF($D$3:D1205,'Kartu Stok'!$B$2),"")</f>
        <v/>
      </c>
      <c r="L1205"/>
    </row>
    <row r="1206" spans="1:12" ht="14.5" x14ac:dyDescent="0.35">
      <c r="A1206" s="2" t="s">
        <v>1683</v>
      </c>
      <c r="B1206" s="5">
        <f>IF(LEFT(tbl_transaction[[#This Row],[Reference Number]],2)="GR",VLOOKUP(tbl_transaction[[#This Row],[Reference Number]],barang_masuk[],2,FALSE),IF(LEFT(tbl_transaction[[#This Row],[Reference Number]],2)="DO",VLOOKUP(tbl_transaction[[#This Row],[Reference Number]],barang_keluar[],2,FALSE),""))</f>
        <v>46068</v>
      </c>
      <c r="C1206" t="str">
        <f t="shared" si="18"/>
        <v>Inbound</v>
      </c>
      <c r="D1206" t="str">
        <f>IF(tbl_transaction[[#This Row],[Type]]="Inbound",VLOOKUP(tbl_transaction[[#This Row],[Reference Number]],barang_masuk[],4,FALSE),IF(tbl_transaction[[#This Row],[Type]]="Outbound",VLOOKUP(tbl_transaction[[#This Row],[Reference Number]],barang_keluar[],4,FALSE),""))</f>
        <v>BAB004</v>
      </c>
      <c r="E1206" t="str">
        <f>IF(tbl_transaction[[#This Row],[Type]]="Inbound",VLOOKUP(tbl_transaction[[#This Row],[Reference Number]],barang_masuk[],5,FALSE),IF(tbl_transaction[[#This Row],[Type]]="Outbound",VLOOKUP(tbl_transaction[[#This Row],[Reference Number]],barang_keluar[],5,FALSE),""))</f>
        <v>Zwitsal Baby Care Variant 4</v>
      </c>
      <c r="F1206">
        <f>IF(tbl_transaction[[#This Row],[Type]]="Inbound",VLOOKUP(tbl_transaction[[#This Row],[Reference Number]],barang_masuk[],6,FALSE),IF(tbl_transaction[[#This Row],[Type]]="Outbound",VLOOKUP(tbl_transaction[[#This Row],[Reference Number]],barang_keluar[],6,FALSE),""))</f>
        <v>150</v>
      </c>
      <c r="G1206" t="str">
        <f>IF(tbl_transaction[[#This Row],[Type]]="Inbound",VLOOKUP(tbl_transaction[[#This Row],[Reference Number]],barang_masuk[],7,FALSE),IF(tbl_transaction[[#This Row],[Type]]="Outbound",VLOOKUP(tbl_transaction[[#This Row],[Reference Number]],barang_keluar[],7,FALSE),""))</f>
        <v>Pack</v>
      </c>
      <c r="H1206" t="str">
        <f>IF(tbl_transaction[[#This Row],[Type]]="Inbound",VLOOKUP(tbl_transaction[[#This Row],[Reference Number]],barang_masuk[],3,FALSE),IF(tbl_transaction[[#This Row],[Type]]="Outbound",VLOOKUP(tbl_transaction[[#This Row],[Reference Number]],barang_keluar[],3,FALSE),""))</f>
        <v>PT Supplier 34</v>
      </c>
      <c r="I1206" t="str">
        <f>IF(D1206='Kartu Stok'!$B$2,COUNTIF($D$3:D1206,'Kartu Stok'!$B$2),"")</f>
        <v/>
      </c>
      <c r="L1206"/>
    </row>
    <row r="1207" spans="1:12" ht="14.5" x14ac:dyDescent="0.35">
      <c r="A1207" s="2" t="s">
        <v>1684</v>
      </c>
      <c r="B1207" s="5">
        <f>IF(LEFT(tbl_transaction[[#This Row],[Reference Number]],2)="GR",VLOOKUP(tbl_transaction[[#This Row],[Reference Number]],barang_masuk[],2,FALSE),IF(LEFT(tbl_transaction[[#This Row],[Reference Number]],2)="DO",VLOOKUP(tbl_transaction[[#This Row],[Reference Number]],barang_keluar[],2,FALSE),""))</f>
        <v>46047</v>
      </c>
      <c r="C1207" t="str">
        <f t="shared" si="18"/>
        <v>Inbound</v>
      </c>
      <c r="D1207" t="str">
        <f>IF(tbl_transaction[[#This Row],[Type]]="Inbound",VLOOKUP(tbl_transaction[[#This Row],[Reference Number]],barang_masuk[],4,FALSE),IF(tbl_transaction[[#This Row],[Type]]="Outbound",VLOOKUP(tbl_transaction[[#This Row],[Reference Number]],barang_keluar[],4,FALSE),""))</f>
        <v>BAB017</v>
      </c>
      <c r="E1207" t="str">
        <f>IF(tbl_transaction[[#This Row],[Type]]="Inbound",VLOOKUP(tbl_transaction[[#This Row],[Reference Number]],barang_masuk[],5,FALSE),IF(tbl_transaction[[#This Row],[Type]]="Outbound",VLOOKUP(tbl_transaction[[#This Row],[Reference Number]],barang_keluar[],5,FALSE),""))</f>
        <v>MamyPoko Baby Care Variant 17</v>
      </c>
      <c r="F1207">
        <f>IF(tbl_transaction[[#This Row],[Type]]="Inbound",VLOOKUP(tbl_transaction[[#This Row],[Reference Number]],barang_masuk[],6,FALSE),IF(tbl_transaction[[#This Row],[Type]]="Outbound",VLOOKUP(tbl_transaction[[#This Row],[Reference Number]],barang_keluar[],6,FALSE),""))</f>
        <v>20</v>
      </c>
      <c r="G1207" t="str">
        <f>IF(tbl_transaction[[#This Row],[Type]]="Inbound",VLOOKUP(tbl_transaction[[#This Row],[Reference Number]],barang_masuk[],7,FALSE),IF(tbl_transaction[[#This Row],[Type]]="Outbound",VLOOKUP(tbl_transaction[[#This Row],[Reference Number]],barang_keluar[],7,FALSE),""))</f>
        <v>Pack</v>
      </c>
      <c r="H1207" t="str">
        <f>IF(tbl_transaction[[#This Row],[Type]]="Inbound",VLOOKUP(tbl_transaction[[#This Row],[Reference Number]],barang_masuk[],3,FALSE),IF(tbl_transaction[[#This Row],[Type]]="Outbound",VLOOKUP(tbl_transaction[[#This Row],[Reference Number]],barang_keluar[],3,FALSE),""))</f>
        <v>PT Supplier 16</v>
      </c>
      <c r="I1207" t="str">
        <f>IF(D1207='Kartu Stok'!$B$2,COUNTIF($D$3:D1207,'Kartu Stok'!$B$2),"")</f>
        <v/>
      </c>
      <c r="L1207"/>
    </row>
    <row r="1208" spans="1:12" ht="14.5" x14ac:dyDescent="0.35">
      <c r="A1208" s="2" t="s">
        <v>1685</v>
      </c>
      <c r="B1208" s="5">
        <f>IF(LEFT(tbl_transaction[[#This Row],[Reference Number]],2)="GR",VLOOKUP(tbl_transaction[[#This Row],[Reference Number]],barang_masuk[],2,FALSE),IF(LEFT(tbl_transaction[[#This Row],[Reference Number]],2)="DO",VLOOKUP(tbl_transaction[[#This Row],[Reference Number]],barang_keluar[],2,FALSE),""))</f>
        <v>46135</v>
      </c>
      <c r="C1208" t="str">
        <f t="shared" si="18"/>
        <v>Inbound</v>
      </c>
      <c r="D1208" t="str">
        <f>IF(tbl_transaction[[#This Row],[Type]]="Inbound",VLOOKUP(tbl_transaction[[#This Row],[Reference Number]],barang_masuk[],4,FALSE),IF(tbl_transaction[[#This Row],[Type]]="Outbound",VLOOKUP(tbl_transaction[[#This Row],[Reference Number]],barang_keluar[],4,FALSE),""))</f>
        <v>SNK026</v>
      </c>
      <c r="E1208" t="str">
        <f>IF(tbl_transaction[[#This Row],[Type]]="Inbound",VLOOKUP(tbl_transaction[[#This Row],[Reference Number]],barang_masuk[],5,FALSE),IF(tbl_transaction[[#This Row],[Type]]="Outbound",VLOOKUP(tbl_transaction[[#This Row],[Reference Number]],barang_keluar[],5,FALSE),""))</f>
        <v>Chitato Snack Variant 26</v>
      </c>
      <c r="F1208">
        <f>IF(tbl_transaction[[#This Row],[Type]]="Inbound",VLOOKUP(tbl_transaction[[#This Row],[Reference Number]],barang_masuk[],6,FALSE),IF(tbl_transaction[[#This Row],[Type]]="Outbound",VLOOKUP(tbl_transaction[[#This Row],[Reference Number]],barang_keluar[],6,FALSE),""))</f>
        <v>30</v>
      </c>
      <c r="G1208" t="str">
        <f>IF(tbl_transaction[[#This Row],[Type]]="Inbound",VLOOKUP(tbl_transaction[[#This Row],[Reference Number]],barang_masuk[],7,FALSE),IF(tbl_transaction[[#This Row],[Type]]="Outbound",VLOOKUP(tbl_transaction[[#This Row],[Reference Number]],barang_keluar[],7,FALSE),""))</f>
        <v>Pack</v>
      </c>
      <c r="H1208" t="str">
        <f>IF(tbl_transaction[[#This Row],[Type]]="Inbound",VLOOKUP(tbl_transaction[[#This Row],[Reference Number]],barang_masuk[],3,FALSE),IF(tbl_transaction[[#This Row],[Type]]="Outbound",VLOOKUP(tbl_transaction[[#This Row],[Reference Number]],barang_keluar[],3,FALSE),""))</f>
        <v>PT Supplier 02</v>
      </c>
      <c r="I1208" t="str">
        <f>IF(D1208='Kartu Stok'!$B$2,COUNTIF($D$3:D1208,'Kartu Stok'!$B$2),"")</f>
        <v/>
      </c>
      <c r="L1208"/>
    </row>
    <row r="1209" spans="1:12" ht="14.5" x14ac:dyDescent="0.35">
      <c r="A1209" s="2" t="s">
        <v>1686</v>
      </c>
      <c r="B1209" s="5">
        <f>IF(LEFT(tbl_transaction[[#This Row],[Reference Number]],2)="GR",VLOOKUP(tbl_transaction[[#This Row],[Reference Number]],barang_masuk[],2,FALSE),IF(LEFT(tbl_transaction[[#This Row],[Reference Number]],2)="DO",VLOOKUP(tbl_transaction[[#This Row],[Reference Number]],barang_keluar[],2,FALSE),""))</f>
        <v>46057</v>
      </c>
      <c r="C1209" t="str">
        <f t="shared" si="18"/>
        <v>Inbound</v>
      </c>
      <c r="D1209" t="str">
        <f>IF(tbl_transaction[[#This Row],[Type]]="Inbound",VLOOKUP(tbl_transaction[[#This Row],[Reference Number]],barang_masuk[],4,FALSE),IF(tbl_transaction[[#This Row],[Type]]="Outbound",VLOOKUP(tbl_transaction[[#This Row],[Reference Number]],barang_keluar[],4,FALSE),""))</f>
        <v>PER014</v>
      </c>
      <c r="E1209" t="str">
        <f>IF(tbl_transaction[[#This Row],[Type]]="Inbound",VLOOKUP(tbl_transaction[[#This Row],[Reference Number]],barang_masuk[],5,FALSE),IF(tbl_transaction[[#This Row],[Type]]="Outbound",VLOOKUP(tbl_transaction[[#This Row],[Reference Number]],barang_keluar[],5,FALSE),""))</f>
        <v>Sunsilk Personal Care Variant 14</v>
      </c>
      <c r="F1209">
        <f>IF(tbl_transaction[[#This Row],[Type]]="Inbound",VLOOKUP(tbl_transaction[[#This Row],[Reference Number]],barang_masuk[],6,FALSE),IF(tbl_transaction[[#This Row],[Type]]="Outbound",VLOOKUP(tbl_transaction[[#This Row],[Reference Number]],barang_keluar[],6,FALSE),""))</f>
        <v>20</v>
      </c>
      <c r="G1209" t="str">
        <f>IF(tbl_transaction[[#This Row],[Type]]="Inbound",VLOOKUP(tbl_transaction[[#This Row],[Reference Number]],barang_masuk[],7,FALSE),IF(tbl_transaction[[#This Row],[Type]]="Outbound",VLOOKUP(tbl_transaction[[#This Row],[Reference Number]],barang_keluar[],7,FALSE),""))</f>
        <v>Bottle</v>
      </c>
      <c r="H1209" t="str">
        <f>IF(tbl_transaction[[#This Row],[Type]]="Inbound",VLOOKUP(tbl_transaction[[#This Row],[Reference Number]],barang_masuk[],3,FALSE),IF(tbl_transaction[[#This Row],[Type]]="Outbound",VLOOKUP(tbl_transaction[[#This Row],[Reference Number]],barang_keluar[],3,FALSE),""))</f>
        <v>PT Supplier 12</v>
      </c>
      <c r="I1209" t="str">
        <f>IF(D1209='Kartu Stok'!$B$2,COUNTIF($D$3:D1209,'Kartu Stok'!$B$2),"")</f>
        <v/>
      </c>
      <c r="L1209"/>
    </row>
    <row r="1210" spans="1:12" ht="14.5" x14ac:dyDescent="0.35">
      <c r="A1210" s="2" t="s">
        <v>1687</v>
      </c>
      <c r="B1210" s="5">
        <f>IF(LEFT(tbl_transaction[[#This Row],[Reference Number]],2)="GR",VLOOKUP(tbl_transaction[[#This Row],[Reference Number]],barang_masuk[],2,FALSE),IF(LEFT(tbl_transaction[[#This Row],[Reference Number]],2)="DO",VLOOKUP(tbl_transaction[[#This Row],[Reference Number]],barang_keluar[],2,FALSE),""))</f>
        <v>46069</v>
      </c>
      <c r="C1210" t="str">
        <f t="shared" si="18"/>
        <v>Inbound</v>
      </c>
      <c r="D1210" t="str">
        <f>IF(tbl_transaction[[#This Row],[Type]]="Inbound",VLOOKUP(tbl_transaction[[#This Row],[Reference Number]],barang_masuk[],4,FALSE),IF(tbl_transaction[[#This Row],[Type]]="Outbound",VLOOKUP(tbl_transaction[[#This Row],[Reference Number]],barang_keluar[],4,FALSE),""))</f>
        <v>PER018</v>
      </c>
      <c r="E1210" t="str">
        <f>IF(tbl_transaction[[#This Row],[Type]]="Inbound",VLOOKUP(tbl_transaction[[#This Row],[Reference Number]],barang_masuk[],5,FALSE),IF(tbl_transaction[[#This Row],[Type]]="Outbound",VLOOKUP(tbl_transaction[[#This Row],[Reference Number]],barang_keluar[],5,FALSE),""))</f>
        <v>Lifebuoy Personal Care Variant 18</v>
      </c>
      <c r="F1210">
        <f>IF(tbl_transaction[[#This Row],[Type]]="Inbound",VLOOKUP(tbl_transaction[[#This Row],[Reference Number]],barang_masuk[],6,FALSE),IF(tbl_transaction[[#This Row],[Type]]="Outbound",VLOOKUP(tbl_transaction[[#This Row],[Reference Number]],barang_keluar[],6,FALSE),""))</f>
        <v>30</v>
      </c>
      <c r="G1210" t="str">
        <f>IF(tbl_transaction[[#This Row],[Type]]="Inbound",VLOOKUP(tbl_transaction[[#This Row],[Reference Number]],barang_masuk[],7,FALSE),IF(tbl_transaction[[#This Row],[Type]]="Outbound",VLOOKUP(tbl_transaction[[#This Row],[Reference Number]],barang_keluar[],7,FALSE),""))</f>
        <v>Bottle</v>
      </c>
      <c r="H1210" t="str">
        <f>IF(tbl_transaction[[#This Row],[Type]]="Inbound",VLOOKUP(tbl_transaction[[#This Row],[Reference Number]],barang_masuk[],3,FALSE),IF(tbl_transaction[[#This Row],[Type]]="Outbound",VLOOKUP(tbl_transaction[[#This Row],[Reference Number]],barang_keluar[],3,FALSE),""))</f>
        <v>PT Supplier 02</v>
      </c>
      <c r="I1210" t="str">
        <f>IF(D1210='Kartu Stok'!$B$2,COUNTIF($D$3:D1210,'Kartu Stok'!$B$2),"")</f>
        <v/>
      </c>
      <c r="L1210"/>
    </row>
    <row r="1211" spans="1:12" ht="14.5" x14ac:dyDescent="0.35">
      <c r="A1211" s="2" t="s">
        <v>1688</v>
      </c>
      <c r="B1211" s="5">
        <f>IF(LEFT(tbl_transaction[[#This Row],[Reference Number]],2)="GR",VLOOKUP(tbl_transaction[[#This Row],[Reference Number]],barang_masuk[],2,FALSE),IF(LEFT(tbl_transaction[[#This Row],[Reference Number]],2)="DO",VLOOKUP(tbl_transaction[[#This Row],[Reference Number]],barang_keluar[],2,FALSE),""))</f>
        <v>46121</v>
      </c>
      <c r="C1211" t="str">
        <f t="shared" si="18"/>
        <v>Inbound</v>
      </c>
      <c r="D1211" t="str">
        <f>IF(tbl_transaction[[#This Row],[Type]]="Inbound",VLOOKUP(tbl_transaction[[#This Row],[Reference Number]],barang_masuk[],4,FALSE),IF(tbl_transaction[[#This Row],[Type]]="Outbound",VLOOKUP(tbl_transaction[[#This Row],[Reference Number]],barang_keluar[],4,FALSE),""))</f>
        <v>DAR020</v>
      </c>
      <c r="E1211" t="str">
        <f>IF(tbl_transaction[[#This Row],[Type]]="Inbound",VLOOKUP(tbl_transaction[[#This Row],[Reference Number]],barang_masuk[],5,FALSE),IF(tbl_transaction[[#This Row],[Type]]="Outbound",VLOOKUP(tbl_transaction[[#This Row],[Reference Number]],barang_keluar[],5,FALSE),""))</f>
        <v>Ultra Milk Dairy Variant 20</v>
      </c>
      <c r="F1211">
        <f>IF(tbl_transaction[[#This Row],[Type]]="Inbound",VLOOKUP(tbl_transaction[[#This Row],[Reference Number]],barang_masuk[],6,FALSE),IF(tbl_transaction[[#This Row],[Type]]="Outbound",VLOOKUP(tbl_transaction[[#This Row],[Reference Number]],barang_keluar[],6,FALSE),""))</f>
        <v>100</v>
      </c>
      <c r="G1211" t="str">
        <f>IF(tbl_transaction[[#This Row],[Type]]="Inbound",VLOOKUP(tbl_transaction[[#This Row],[Reference Number]],barang_masuk[],7,FALSE),IF(tbl_transaction[[#This Row],[Type]]="Outbound",VLOOKUP(tbl_transaction[[#This Row],[Reference Number]],barang_keluar[],7,FALSE),""))</f>
        <v>Box</v>
      </c>
      <c r="H1211" t="str">
        <f>IF(tbl_transaction[[#This Row],[Type]]="Inbound",VLOOKUP(tbl_transaction[[#This Row],[Reference Number]],barang_masuk[],3,FALSE),IF(tbl_transaction[[#This Row],[Type]]="Outbound",VLOOKUP(tbl_transaction[[#This Row],[Reference Number]],barang_keluar[],3,FALSE),""))</f>
        <v>PT Supplier 14</v>
      </c>
      <c r="I1211" t="str">
        <f>IF(D1211='Kartu Stok'!$B$2,COUNTIF($D$3:D1211,'Kartu Stok'!$B$2),"")</f>
        <v/>
      </c>
      <c r="L1211"/>
    </row>
    <row r="1212" spans="1:12" ht="14.5" x14ac:dyDescent="0.35">
      <c r="A1212" s="2" t="s">
        <v>1689</v>
      </c>
      <c r="B1212" s="5">
        <f>IF(LEFT(tbl_transaction[[#This Row],[Reference Number]],2)="GR",VLOOKUP(tbl_transaction[[#This Row],[Reference Number]],barang_masuk[],2,FALSE),IF(LEFT(tbl_transaction[[#This Row],[Reference Number]],2)="DO",VLOOKUP(tbl_transaction[[#This Row],[Reference Number]],barang_keluar[],2,FALSE),""))</f>
        <v>46128</v>
      </c>
      <c r="C1212" t="str">
        <f t="shared" si="18"/>
        <v>Inbound</v>
      </c>
      <c r="D1212" t="str">
        <f>IF(tbl_transaction[[#This Row],[Type]]="Inbound",VLOOKUP(tbl_transaction[[#This Row],[Reference Number]],barang_masuk[],4,FALSE),IF(tbl_transaction[[#This Row],[Type]]="Outbound",VLOOKUP(tbl_transaction[[#This Row],[Reference Number]],barang_keluar[],4,FALSE),""))</f>
        <v>PER014</v>
      </c>
      <c r="E1212" t="str">
        <f>IF(tbl_transaction[[#This Row],[Type]]="Inbound",VLOOKUP(tbl_transaction[[#This Row],[Reference Number]],barang_masuk[],5,FALSE),IF(tbl_transaction[[#This Row],[Type]]="Outbound",VLOOKUP(tbl_transaction[[#This Row],[Reference Number]],barang_keluar[],5,FALSE),""))</f>
        <v>Sunsilk Personal Care Variant 14</v>
      </c>
      <c r="F1212">
        <f>IF(tbl_transaction[[#This Row],[Type]]="Inbound",VLOOKUP(tbl_transaction[[#This Row],[Reference Number]],barang_masuk[],6,FALSE),IF(tbl_transaction[[#This Row],[Type]]="Outbound",VLOOKUP(tbl_transaction[[#This Row],[Reference Number]],barang_keluar[],6,FALSE),""))</f>
        <v>120</v>
      </c>
      <c r="G1212" t="str">
        <f>IF(tbl_transaction[[#This Row],[Type]]="Inbound",VLOOKUP(tbl_transaction[[#This Row],[Reference Number]],barang_masuk[],7,FALSE),IF(tbl_transaction[[#This Row],[Type]]="Outbound",VLOOKUP(tbl_transaction[[#This Row],[Reference Number]],barang_keluar[],7,FALSE),""))</f>
        <v>Bottle</v>
      </c>
      <c r="H1212" t="str">
        <f>IF(tbl_transaction[[#This Row],[Type]]="Inbound",VLOOKUP(tbl_transaction[[#This Row],[Reference Number]],barang_masuk[],3,FALSE),IF(tbl_transaction[[#This Row],[Type]]="Outbound",VLOOKUP(tbl_transaction[[#This Row],[Reference Number]],barang_keluar[],3,FALSE),""))</f>
        <v>PT Supplier 12</v>
      </c>
      <c r="I1212" t="str">
        <f>IF(D1212='Kartu Stok'!$B$2,COUNTIF($D$3:D1212,'Kartu Stok'!$B$2),"")</f>
        <v/>
      </c>
      <c r="L1212"/>
    </row>
    <row r="1213" spans="1:12" ht="14.5" x14ac:dyDescent="0.35">
      <c r="A1213" s="2" t="s">
        <v>1690</v>
      </c>
      <c r="B1213" s="5">
        <f>IF(LEFT(tbl_transaction[[#This Row],[Reference Number]],2)="GR",VLOOKUP(tbl_transaction[[#This Row],[Reference Number]],barang_masuk[],2,FALSE),IF(LEFT(tbl_transaction[[#This Row],[Reference Number]],2)="DO",VLOOKUP(tbl_transaction[[#This Row],[Reference Number]],barang_keluar[],2,FALSE),""))</f>
        <v>46070</v>
      </c>
      <c r="C1213" t="str">
        <f t="shared" si="18"/>
        <v>Inbound</v>
      </c>
      <c r="D1213" t="str">
        <f>IF(tbl_transaction[[#This Row],[Type]]="Inbound",VLOOKUP(tbl_transaction[[#This Row],[Reference Number]],barang_masuk[],4,FALSE),IF(tbl_transaction[[#This Row],[Type]]="Outbound",VLOOKUP(tbl_transaction[[#This Row],[Reference Number]],barang_keluar[],4,FALSE),""))</f>
        <v>DAR005</v>
      </c>
      <c r="E1213" t="str">
        <f>IF(tbl_transaction[[#This Row],[Type]]="Inbound",VLOOKUP(tbl_transaction[[#This Row],[Reference Number]],barang_masuk[],5,FALSE),IF(tbl_transaction[[#This Row],[Type]]="Outbound",VLOOKUP(tbl_transaction[[#This Row],[Reference Number]],barang_keluar[],5,FALSE),""))</f>
        <v>Indomilk Dairy Variant 5</v>
      </c>
      <c r="F1213">
        <f>IF(tbl_transaction[[#This Row],[Type]]="Inbound",VLOOKUP(tbl_transaction[[#This Row],[Reference Number]],barang_masuk[],6,FALSE),IF(tbl_transaction[[#This Row],[Type]]="Outbound",VLOOKUP(tbl_transaction[[#This Row],[Reference Number]],barang_keluar[],6,FALSE),""))</f>
        <v>80</v>
      </c>
      <c r="G1213" t="str">
        <f>IF(tbl_transaction[[#This Row],[Type]]="Inbound",VLOOKUP(tbl_transaction[[#This Row],[Reference Number]],barang_masuk[],7,FALSE),IF(tbl_transaction[[#This Row],[Type]]="Outbound",VLOOKUP(tbl_transaction[[#This Row],[Reference Number]],barang_keluar[],7,FALSE),""))</f>
        <v>Box</v>
      </c>
      <c r="H1213" t="str">
        <f>IF(tbl_transaction[[#This Row],[Type]]="Inbound",VLOOKUP(tbl_transaction[[#This Row],[Reference Number]],barang_masuk[],3,FALSE),IF(tbl_transaction[[#This Row],[Type]]="Outbound",VLOOKUP(tbl_transaction[[#This Row],[Reference Number]],barang_keluar[],3,FALSE),""))</f>
        <v>PT Supplier 10</v>
      </c>
      <c r="I1213" t="str">
        <f>IF(D1213='Kartu Stok'!$B$2,COUNTIF($D$3:D1213,'Kartu Stok'!$B$2),"")</f>
        <v/>
      </c>
      <c r="L1213"/>
    </row>
    <row r="1214" spans="1:12" ht="14.5" x14ac:dyDescent="0.35">
      <c r="A1214" s="2" t="s">
        <v>1691</v>
      </c>
      <c r="B1214" s="5">
        <f>IF(LEFT(tbl_transaction[[#This Row],[Reference Number]],2)="GR",VLOOKUP(tbl_transaction[[#This Row],[Reference Number]],barang_masuk[],2,FALSE),IF(LEFT(tbl_transaction[[#This Row],[Reference Number]],2)="DO",VLOOKUP(tbl_transaction[[#This Row],[Reference Number]],barang_keluar[],2,FALSE),""))</f>
        <v>46114</v>
      </c>
      <c r="C1214" t="str">
        <f t="shared" si="18"/>
        <v>Inbound</v>
      </c>
      <c r="D1214" t="str">
        <f>IF(tbl_transaction[[#This Row],[Type]]="Inbound",VLOOKUP(tbl_transaction[[#This Row],[Reference Number]],barang_masuk[],4,FALSE),IF(tbl_transaction[[#This Row],[Type]]="Outbound",VLOOKUP(tbl_transaction[[#This Row],[Reference Number]],barang_keluar[],4,FALSE),""))</f>
        <v>SNK012</v>
      </c>
      <c r="E1214" t="str">
        <f>IF(tbl_transaction[[#This Row],[Type]]="Inbound",VLOOKUP(tbl_transaction[[#This Row],[Reference Number]],barang_masuk[],5,FALSE),IF(tbl_transaction[[#This Row],[Type]]="Outbound",VLOOKUP(tbl_transaction[[#This Row],[Reference Number]],barang_keluar[],5,FALSE),""))</f>
        <v>Taro Snack Variant 12</v>
      </c>
      <c r="F1214">
        <f>IF(tbl_transaction[[#This Row],[Type]]="Inbound",VLOOKUP(tbl_transaction[[#This Row],[Reference Number]],barang_masuk[],6,FALSE),IF(tbl_transaction[[#This Row],[Type]]="Outbound",VLOOKUP(tbl_transaction[[#This Row],[Reference Number]],barang_keluar[],6,FALSE),""))</f>
        <v>150</v>
      </c>
      <c r="G1214" t="str">
        <f>IF(tbl_transaction[[#This Row],[Type]]="Inbound",VLOOKUP(tbl_transaction[[#This Row],[Reference Number]],barang_masuk[],7,FALSE),IF(tbl_transaction[[#This Row],[Type]]="Outbound",VLOOKUP(tbl_transaction[[#This Row],[Reference Number]],barang_keluar[],7,FALSE),""))</f>
        <v>Pack</v>
      </c>
      <c r="H1214" t="str">
        <f>IF(tbl_transaction[[#This Row],[Type]]="Inbound",VLOOKUP(tbl_transaction[[#This Row],[Reference Number]],barang_masuk[],3,FALSE),IF(tbl_transaction[[#This Row],[Type]]="Outbound",VLOOKUP(tbl_transaction[[#This Row],[Reference Number]],barang_keluar[],3,FALSE),""))</f>
        <v>PT Supplier 31</v>
      </c>
      <c r="I1214" t="str">
        <f>IF(D1214='Kartu Stok'!$B$2,COUNTIF($D$3:D1214,'Kartu Stok'!$B$2),"")</f>
        <v/>
      </c>
      <c r="L1214"/>
    </row>
    <row r="1215" spans="1:12" ht="14.5" x14ac:dyDescent="0.35">
      <c r="A1215" s="2" t="s">
        <v>1692</v>
      </c>
      <c r="B1215" s="5">
        <f>IF(LEFT(tbl_transaction[[#This Row],[Reference Number]],2)="GR",VLOOKUP(tbl_transaction[[#This Row],[Reference Number]],barang_masuk[],2,FALSE),IF(LEFT(tbl_transaction[[#This Row],[Reference Number]],2)="DO",VLOOKUP(tbl_transaction[[#This Row],[Reference Number]],barang_keluar[],2,FALSE),""))</f>
        <v>46193</v>
      </c>
      <c r="C1215" t="str">
        <f t="shared" si="18"/>
        <v>Inbound</v>
      </c>
      <c r="D1215" t="str">
        <f>IF(tbl_transaction[[#This Row],[Type]]="Inbound",VLOOKUP(tbl_transaction[[#This Row],[Reference Number]],barang_masuk[],4,FALSE),IF(tbl_transaction[[#This Row],[Type]]="Outbound",VLOOKUP(tbl_transaction[[#This Row],[Reference Number]],barang_keluar[],4,FALSE),""))</f>
        <v>SNK027</v>
      </c>
      <c r="E1215" t="str">
        <f>IF(tbl_transaction[[#This Row],[Type]]="Inbound",VLOOKUP(tbl_transaction[[#This Row],[Reference Number]],barang_masuk[],5,FALSE),IF(tbl_transaction[[#This Row],[Type]]="Outbound",VLOOKUP(tbl_transaction[[#This Row],[Reference Number]],barang_keluar[],5,FALSE),""))</f>
        <v>Qtela Snack Variant 27</v>
      </c>
      <c r="F1215">
        <f>IF(tbl_transaction[[#This Row],[Type]]="Inbound",VLOOKUP(tbl_transaction[[#This Row],[Reference Number]],barang_masuk[],6,FALSE),IF(tbl_transaction[[#This Row],[Type]]="Outbound",VLOOKUP(tbl_transaction[[#This Row],[Reference Number]],barang_keluar[],6,FALSE),""))</f>
        <v>80</v>
      </c>
      <c r="G1215" t="str">
        <f>IF(tbl_transaction[[#This Row],[Type]]="Inbound",VLOOKUP(tbl_transaction[[#This Row],[Reference Number]],barang_masuk[],7,FALSE),IF(tbl_transaction[[#This Row],[Type]]="Outbound",VLOOKUP(tbl_transaction[[#This Row],[Reference Number]],barang_keluar[],7,FALSE),""))</f>
        <v>Pack</v>
      </c>
      <c r="H1215" t="str">
        <f>IF(tbl_transaction[[#This Row],[Type]]="Inbound",VLOOKUP(tbl_transaction[[#This Row],[Reference Number]],barang_masuk[],3,FALSE),IF(tbl_transaction[[#This Row],[Type]]="Outbound",VLOOKUP(tbl_transaction[[#This Row],[Reference Number]],barang_keluar[],3,FALSE),""))</f>
        <v>PT Supplier 15</v>
      </c>
      <c r="I1215" t="str">
        <f>IF(D1215='Kartu Stok'!$B$2,COUNTIF($D$3:D1215,'Kartu Stok'!$B$2),"")</f>
        <v/>
      </c>
      <c r="L1215"/>
    </row>
    <row r="1216" spans="1:12" ht="14.5" x14ac:dyDescent="0.35">
      <c r="A1216" s="2" t="s">
        <v>1693</v>
      </c>
      <c r="B1216" s="5">
        <f>IF(LEFT(tbl_transaction[[#This Row],[Reference Number]],2)="GR",VLOOKUP(tbl_transaction[[#This Row],[Reference Number]],barang_masuk[],2,FALSE),IF(LEFT(tbl_transaction[[#This Row],[Reference Number]],2)="DO",VLOOKUP(tbl_transaction[[#This Row],[Reference Number]],barang_keluar[],2,FALSE),""))</f>
        <v>46121</v>
      </c>
      <c r="C1216" t="str">
        <f t="shared" si="18"/>
        <v>Inbound</v>
      </c>
      <c r="D1216" t="str">
        <f>IF(tbl_transaction[[#This Row],[Type]]="Inbound",VLOOKUP(tbl_transaction[[#This Row],[Reference Number]],barang_masuk[],4,FALSE),IF(tbl_transaction[[#This Row],[Type]]="Outbound",VLOOKUP(tbl_transaction[[#This Row],[Reference Number]],barang_keluar[],4,FALSE),""))</f>
        <v>BEV028</v>
      </c>
      <c r="E1216" t="str">
        <f>IF(tbl_transaction[[#This Row],[Type]]="Inbound",VLOOKUP(tbl_transaction[[#This Row],[Reference Number]],barang_masuk[],5,FALSE),IF(tbl_transaction[[#This Row],[Type]]="Outbound",VLOOKUP(tbl_transaction[[#This Row],[Reference Number]],barang_keluar[],5,FALSE),""))</f>
        <v>Pocari Beverage Variant 28</v>
      </c>
      <c r="F1216">
        <f>IF(tbl_transaction[[#This Row],[Type]]="Inbound",VLOOKUP(tbl_transaction[[#This Row],[Reference Number]],barang_masuk[],6,FALSE),IF(tbl_transaction[[#This Row],[Type]]="Outbound",VLOOKUP(tbl_transaction[[#This Row],[Reference Number]],barang_keluar[],6,FALSE),""))</f>
        <v>30</v>
      </c>
      <c r="G1216" t="str">
        <f>IF(tbl_transaction[[#This Row],[Type]]="Inbound",VLOOKUP(tbl_transaction[[#This Row],[Reference Number]],barang_masuk[],7,FALSE),IF(tbl_transaction[[#This Row],[Type]]="Outbound",VLOOKUP(tbl_transaction[[#This Row],[Reference Number]],barang_keluar[],7,FALSE),""))</f>
        <v>Bottle</v>
      </c>
      <c r="H1216" t="str">
        <f>IF(tbl_transaction[[#This Row],[Type]]="Inbound",VLOOKUP(tbl_transaction[[#This Row],[Reference Number]],barang_masuk[],3,FALSE),IF(tbl_transaction[[#This Row],[Type]]="Outbound",VLOOKUP(tbl_transaction[[#This Row],[Reference Number]],barang_keluar[],3,FALSE),""))</f>
        <v>PT Supplier 05</v>
      </c>
      <c r="I1216" t="str">
        <f>IF(D1216='Kartu Stok'!$B$2,COUNTIF($D$3:D1216,'Kartu Stok'!$B$2),"")</f>
        <v/>
      </c>
      <c r="L1216"/>
    </row>
    <row r="1217" spans="1:12" ht="14.5" x14ac:dyDescent="0.35">
      <c r="A1217" s="2" t="s">
        <v>1694</v>
      </c>
      <c r="B1217" s="5">
        <f>IF(LEFT(tbl_transaction[[#This Row],[Reference Number]],2)="GR",VLOOKUP(tbl_transaction[[#This Row],[Reference Number]],barang_masuk[],2,FALSE),IF(LEFT(tbl_transaction[[#This Row],[Reference Number]],2)="DO",VLOOKUP(tbl_transaction[[#This Row],[Reference Number]],barang_keluar[],2,FALSE),""))</f>
        <v>46109</v>
      </c>
      <c r="C1217" t="str">
        <f t="shared" si="18"/>
        <v>Inbound</v>
      </c>
      <c r="D1217" t="str">
        <f>IF(tbl_transaction[[#This Row],[Type]]="Inbound",VLOOKUP(tbl_transaction[[#This Row],[Reference Number]],barang_masuk[],4,FALSE),IF(tbl_transaction[[#This Row],[Type]]="Outbound",VLOOKUP(tbl_transaction[[#This Row],[Reference Number]],barang_keluar[],4,FALSE),""))</f>
        <v>PER005</v>
      </c>
      <c r="E1217" t="str">
        <f>IF(tbl_transaction[[#This Row],[Type]]="Inbound",VLOOKUP(tbl_transaction[[#This Row],[Reference Number]],barang_masuk[],5,FALSE),IF(tbl_transaction[[#This Row],[Type]]="Outbound",VLOOKUP(tbl_transaction[[#This Row],[Reference Number]],barang_keluar[],5,FALSE),""))</f>
        <v>Pepsodent Personal Care Variant 5</v>
      </c>
      <c r="F1217">
        <f>IF(tbl_transaction[[#This Row],[Type]]="Inbound",VLOOKUP(tbl_transaction[[#This Row],[Reference Number]],barang_masuk[],6,FALSE),IF(tbl_transaction[[#This Row],[Type]]="Outbound",VLOOKUP(tbl_transaction[[#This Row],[Reference Number]],barang_keluar[],6,FALSE),""))</f>
        <v>200</v>
      </c>
      <c r="G1217" t="str">
        <f>IF(tbl_transaction[[#This Row],[Type]]="Inbound",VLOOKUP(tbl_transaction[[#This Row],[Reference Number]],barang_masuk[],7,FALSE),IF(tbl_transaction[[#This Row],[Type]]="Outbound",VLOOKUP(tbl_transaction[[#This Row],[Reference Number]],barang_keluar[],7,FALSE),""))</f>
        <v>Bottle</v>
      </c>
      <c r="H1217" t="str">
        <f>IF(tbl_transaction[[#This Row],[Type]]="Inbound",VLOOKUP(tbl_transaction[[#This Row],[Reference Number]],barang_masuk[],3,FALSE),IF(tbl_transaction[[#This Row],[Type]]="Outbound",VLOOKUP(tbl_transaction[[#This Row],[Reference Number]],barang_keluar[],3,FALSE),""))</f>
        <v>PT Supplier 25</v>
      </c>
      <c r="I1217" t="str">
        <f>IF(D1217='Kartu Stok'!$B$2,COUNTIF($D$3:D1217,'Kartu Stok'!$B$2),"")</f>
        <v/>
      </c>
      <c r="L1217"/>
    </row>
    <row r="1218" spans="1:12" ht="14.5" x14ac:dyDescent="0.35">
      <c r="A1218" s="2" t="s">
        <v>1695</v>
      </c>
      <c r="B1218" s="5">
        <f>IF(LEFT(tbl_transaction[[#This Row],[Reference Number]],2)="GR",VLOOKUP(tbl_transaction[[#This Row],[Reference Number]],barang_masuk[],2,FALSE),IF(LEFT(tbl_transaction[[#This Row],[Reference Number]],2)="DO",VLOOKUP(tbl_transaction[[#This Row],[Reference Number]],barang_keluar[],2,FALSE),""))</f>
        <v>46155</v>
      </c>
      <c r="C1218" t="str">
        <f t="shared" si="18"/>
        <v>Inbound</v>
      </c>
      <c r="D1218" t="str">
        <f>IF(tbl_transaction[[#This Row],[Type]]="Inbound",VLOOKUP(tbl_transaction[[#This Row],[Reference Number]],barang_masuk[],4,FALSE),IF(tbl_transaction[[#This Row],[Type]]="Outbound",VLOOKUP(tbl_transaction[[#This Row],[Reference Number]],barang_keluar[],4,FALSE),""))</f>
        <v>DAR002</v>
      </c>
      <c r="E1218" t="str">
        <f>IF(tbl_transaction[[#This Row],[Type]]="Inbound",VLOOKUP(tbl_transaction[[#This Row],[Reference Number]],barang_masuk[],5,FALSE),IF(tbl_transaction[[#This Row],[Type]]="Outbound",VLOOKUP(tbl_transaction[[#This Row],[Reference Number]],barang_keluar[],5,FALSE),""))</f>
        <v>Indomilk Dairy Variant 2</v>
      </c>
      <c r="F1218">
        <f>IF(tbl_transaction[[#This Row],[Type]]="Inbound",VLOOKUP(tbl_transaction[[#This Row],[Reference Number]],barang_masuk[],6,FALSE),IF(tbl_transaction[[#This Row],[Type]]="Outbound",VLOOKUP(tbl_transaction[[#This Row],[Reference Number]],barang_keluar[],6,FALSE),""))</f>
        <v>60</v>
      </c>
      <c r="G1218" t="str">
        <f>IF(tbl_transaction[[#This Row],[Type]]="Inbound",VLOOKUP(tbl_transaction[[#This Row],[Reference Number]],barang_masuk[],7,FALSE),IF(tbl_transaction[[#This Row],[Type]]="Outbound",VLOOKUP(tbl_transaction[[#This Row],[Reference Number]],barang_keluar[],7,FALSE),""))</f>
        <v>Box</v>
      </c>
      <c r="H1218" t="str">
        <f>IF(tbl_transaction[[#This Row],[Type]]="Inbound",VLOOKUP(tbl_transaction[[#This Row],[Reference Number]],barang_masuk[],3,FALSE),IF(tbl_transaction[[#This Row],[Type]]="Outbound",VLOOKUP(tbl_transaction[[#This Row],[Reference Number]],barang_keluar[],3,FALSE),""))</f>
        <v>PT Supplier 28</v>
      </c>
      <c r="I1218" t="str">
        <f>IF(D1218='Kartu Stok'!$B$2,COUNTIF($D$3:D1218,'Kartu Stok'!$B$2),"")</f>
        <v/>
      </c>
      <c r="L1218"/>
    </row>
    <row r="1219" spans="1:12" ht="14.5" x14ac:dyDescent="0.35">
      <c r="A1219" s="2" t="s">
        <v>1696</v>
      </c>
      <c r="B1219" s="5">
        <f>IF(LEFT(tbl_transaction[[#This Row],[Reference Number]],2)="GR",VLOOKUP(tbl_transaction[[#This Row],[Reference Number]],barang_masuk[],2,FALSE),IF(LEFT(tbl_transaction[[#This Row],[Reference Number]],2)="DO",VLOOKUP(tbl_transaction[[#This Row],[Reference Number]],barang_keluar[],2,FALSE),""))</f>
        <v>46191</v>
      </c>
      <c r="C1219" t="str">
        <f t="shared" ref="C1219:C1282" si="19">IF(LEFT(A1219,2)="GR","Inbound",IF(LEFT(A1219,2)="DO","Outbound",""))</f>
        <v>Inbound</v>
      </c>
      <c r="D1219" t="str">
        <f>IF(tbl_transaction[[#This Row],[Type]]="Inbound",VLOOKUP(tbl_transaction[[#This Row],[Reference Number]],barang_masuk[],4,FALSE),IF(tbl_transaction[[#This Row],[Type]]="Outbound",VLOOKUP(tbl_transaction[[#This Row],[Reference Number]],barang_keluar[],4,FALSE),""))</f>
        <v>HOM013</v>
      </c>
      <c r="E1219" t="str">
        <f>IF(tbl_transaction[[#This Row],[Type]]="Inbound",VLOOKUP(tbl_transaction[[#This Row],[Reference Number]],barang_masuk[],5,FALSE),IF(tbl_transaction[[#This Row],[Type]]="Outbound",VLOOKUP(tbl_transaction[[#This Row],[Reference Number]],barang_keluar[],5,FALSE),""))</f>
        <v>Rinso Home Care Variant 13</v>
      </c>
      <c r="F1219">
        <f>IF(tbl_transaction[[#This Row],[Type]]="Inbound",VLOOKUP(tbl_transaction[[#This Row],[Reference Number]],barang_masuk[],6,FALSE),IF(tbl_transaction[[#This Row],[Type]]="Outbound",VLOOKUP(tbl_transaction[[#This Row],[Reference Number]],barang_keluar[],6,FALSE),""))</f>
        <v>50</v>
      </c>
      <c r="G1219" t="str">
        <f>IF(tbl_transaction[[#This Row],[Type]]="Inbound",VLOOKUP(tbl_transaction[[#This Row],[Reference Number]],barang_masuk[],7,FALSE),IF(tbl_transaction[[#This Row],[Type]]="Outbound",VLOOKUP(tbl_transaction[[#This Row],[Reference Number]],barang_keluar[],7,FALSE),""))</f>
        <v>Pack</v>
      </c>
      <c r="H1219" t="str">
        <f>IF(tbl_transaction[[#This Row],[Type]]="Inbound",VLOOKUP(tbl_transaction[[#This Row],[Reference Number]],barang_masuk[],3,FALSE),IF(tbl_transaction[[#This Row],[Type]]="Outbound",VLOOKUP(tbl_transaction[[#This Row],[Reference Number]],barang_keluar[],3,FALSE),""))</f>
        <v>PT Supplier 17</v>
      </c>
      <c r="I1219" t="str">
        <f>IF(D1219='Kartu Stok'!$B$2,COUNTIF($D$3:D1219,'Kartu Stok'!$B$2),"")</f>
        <v/>
      </c>
      <c r="L1219"/>
    </row>
    <row r="1220" spans="1:12" ht="14.5" x14ac:dyDescent="0.35">
      <c r="A1220" s="2" t="s">
        <v>1697</v>
      </c>
      <c r="B1220" s="5">
        <f>IF(LEFT(tbl_transaction[[#This Row],[Reference Number]],2)="GR",VLOOKUP(tbl_transaction[[#This Row],[Reference Number]],barang_masuk[],2,FALSE),IF(LEFT(tbl_transaction[[#This Row],[Reference Number]],2)="DO",VLOOKUP(tbl_transaction[[#This Row],[Reference Number]],barang_keluar[],2,FALSE),""))</f>
        <v>46174</v>
      </c>
      <c r="C1220" t="str">
        <f t="shared" si="19"/>
        <v>Inbound</v>
      </c>
      <c r="D1220" t="str">
        <f>IF(tbl_transaction[[#This Row],[Type]]="Inbound",VLOOKUP(tbl_transaction[[#This Row],[Reference Number]],barang_masuk[],4,FALSE),IF(tbl_transaction[[#This Row],[Type]]="Outbound",VLOOKUP(tbl_transaction[[#This Row],[Reference Number]],barang_keluar[],4,FALSE),""))</f>
        <v>PER002</v>
      </c>
      <c r="E1220" t="str">
        <f>IF(tbl_transaction[[#This Row],[Type]]="Inbound",VLOOKUP(tbl_transaction[[#This Row],[Reference Number]],barang_masuk[],5,FALSE),IF(tbl_transaction[[#This Row],[Type]]="Outbound",VLOOKUP(tbl_transaction[[#This Row],[Reference Number]],barang_keluar[],5,FALSE),""))</f>
        <v>Lifebuoy Personal Care Variant 2</v>
      </c>
      <c r="F1220">
        <f>IF(tbl_transaction[[#This Row],[Type]]="Inbound",VLOOKUP(tbl_transaction[[#This Row],[Reference Number]],barang_masuk[],6,FALSE),IF(tbl_transaction[[#This Row],[Type]]="Outbound",VLOOKUP(tbl_transaction[[#This Row],[Reference Number]],barang_keluar[],6,FALSE),""))</f>
        <v>30</v>
      </c>
      <c r="G1220" t="str">
        <f>IF(tbl_transaction[[#This Row],[Type]]="Inbound",VLOOKUP(tbl_transaction[[#This Row],[Reference Number]],barang_masuk[],7,FALSE),IF(tbl_transaction[[#This Row],[Type]]="Outbound",VLOOKUP(tbl_transaction[[#This Row],[Reference Number]],barang_keluar[],7,FALSE),""))</f>
        <v>Bottle</v>
      </c>
      <c r="H1220" t="str">
        <f>IF(tbl_transaction[[#This Row],[Type]]="Inbound",VLOOKUP(tbl_transaction[[#This Row],[Reference Number]],barang_masuk[],3,FALSE),IF(tbl_transaction[[#This Row],[Type]]="Outbound",VLOOKUP(tbl_transaction[[#This Row],[Reference Number]],barang_keluar[],3,FALSE),""))</f>
        <v>PT Supplier 31</v>
      </c>
      <c r="I1220" t="str">
        <f>IF(D1220='Kartu Stok'!$B$2,COUNTIF($D$3:D1220,'Kartu Stok'!$B$2),"")</f>
        <v/>
      </c>
      <c r="L1220"/>
    </row>
    <row r="1221" spans="1:12" ht="14.5" x14ac:dyDescent="0.35">
      <c r="A1221" s="2" t="s">
        <v>1698</v>
      </c>
      <c r="B1221" s="5">
        <f>IF(LEFT(tbl_transaction[[#This Row],[Reference Number]],2)="GR",VLOOKUP(tbl_transaction[[#This Row],[Reference Number]],barang_masuk[],2,FALSE),IF(LEFT(tbl_transaction[[#This Row],[Reference Number]],2)="DO",VLOOKUP(tbl_transaction[[#This Row],[Reference Number]],barang_keluar[],2,FALSE),""))</f>
        <v>46080</v>
      </c>
      <c r="C1221" t="str">
        <f t="shared" si="19"/>
        <v>Inbound</v>
      </c>
      <c r="D1221" t="str">
        <f>IF(tbl_transaction[[#This Row],[Type]]="Inbound",VLOOKUP(tbl_transaction[[#This Row],[Reference Number]],barang_masuk[],4,FALSE),IF(tbl_transaction[[#This Row],[Type]]="Outbound",VLOOKUP(tbl_transaction[[#This Row],[Reference Number]],barang_keluar[],4,FALSE),""))</f>
        <v>INS004</v>
      </c>
      <c r="E1221" t="str">
        <f>IF(tbl_transaction[[#This Row],[Type]]="Inbound",VLOOKUP(tbl_transaction[[#This Row],[Reference Number]],barang_masuk[],5,FALSE),IF(tbl_transaction[[#This Row],[Type]]="Outbound",VLOOKUP(tbl_transaction[[#This Row],[Reference Number]],barang_keluar[],5,FALSE),""))</f>
        <v>Sarimi Instant Food Variant 4</v>
      </c>
      <c r="F1221">
        <f>IF(tbl_transaction[[#This Row],[Type]]="Inbound",VLOOKUP(tbl_transaction[[#This Row],[Reference Number]],barang_masuk[],6,FALSE),IF(tbl_transaction[[#This Row],[Type]]="Outbound",VLOOKUP(tbl_transaction[[#This Row],[Reference Number]],barang_keluar[],6,FALSE),""))</f>
        <v>120</v>
      </c>
      <c r="G1221" t="str">
        <f>IF(tbl_transaction[[#This Row],[Type]]="Inbound",VLOOKUP(tbl_transaction[[#This Row],[Reference Number]],barang_masuk[],7,FALSE),IF(tbl_transaction[[#This Row],[Type]]="Outbound",VLOOKUP(tbl_transaction[[#This Row],[Reference Number]],barang_keluar[],7,FALSE),""))</f>
        <v>Pack</v>
      </c>
      <c r="H1221" t="str">
        <f>IF(tbl_transaction[[#This Row],[Type]]="Inbound",VLOOKUP(tbl_transaction[[#This Row],[Reference Number]],barang_masuk[],3,FALSE),IF(tbl_transaction[[#This Row],[Type]]="Outbound",VLOOKUP(tbl_transaction[[#This Row],[Reference Number]],barang_keluar[],3,FALSE),""))</f>
        <v>PT Supplier 27</v>
      </c>
      <c r="I1221" t="str">
        <f>IF(D1221='Kartu Stok'!$B$2,COUNTIF($D$3:D1221,'Kartu Stok'!$B$2),"")</f>
        <v/>
      </c>
      <c r="L1221"/>
    </row>
    <row r="1222" spans="1:12" ht="14.5" x14ac:dyDescent="0.35">
      <c r="A1222" s="2" t="s">
        <v>1699</v>
      </c>
      <c r="B1222" s="5">
        <f>IF(LEFT(tbl_transaction[[#This Row],[Reference Number]],2)="GR",VLOOKUP(tbl_transaction[[#This Row],[Reference Number]],barang_masuk[],2,FALSE),IF(LEFT(tbl_transaction[[#This Row],[Reference Number]],2)="DO",VLOOKUP(tbl_transaction[[#This Row],[Reference Number]],barang_keluar[],2,FALSE),""))</f>
        <v>46069</v>
      </c>
      <c r="C1222" t="str">
        <f t="shared" si="19"/>
        <v>Inbound</v>
      </c>
      <c r="D1222" t="str">
        <f>IF(tbl_transaction[[#This Row],[Type]]="Inbound",VLOOKUP(tbl_transaction[[#This Row],[Reference Number]],barang_masuk[],4,FALSE),IF(tbl_transaction[[#This Row],[Type]]="Outbound",VLOOKUP(tbl_transaction[[#This Row],[Reference Number]],barang_keluar[],4,FALSE),""))</f>
        <v>SNK012</v>
      </c>
      <c r="E1222" t="str">
        <f>IF(tbl_transaction[[#This Row],[Type]]="Inbound",VLOOKUP(tbl_transaction[[#This Row],[Reference Number]],barang_masuk[],5,FALSE),IF(tbl_transaction[[#This Row],[Type]]="Outbound",VLOOKUP(tbl_transaction[[#This Row],[Reference Number]],barang_keluar[],5,FALSE),""))</f>
        <v>Taro Snack Variant 12</v>
      </c>
      <c r="F1222">
        <f>IF(tbl_transaction[[#This Row],[Type]]="Inbound",VLOOKUP(tbl_transaction[[#This Row],[Reference Number]],barang_masuk[],6,FALSE),IF(tbl_transaction[[#This Row],[Type]]="Outbound",VLOOKUP(tbl_transaction[[#This Row],[Reference Number]],barang_keluar[],6,FALSE),""))</f>
        <v>50</v>
      </c>
      <c r="G1222" t="str">
        <f>IF(tbl_transaction[[#This Row],[Type]]="Inbound",VLOOKUP(tbl_transaction[[#This Row],[Reference Number]],barang_masuk[],7,FALSE),IF(tbl_transaction[[#This Row],[Type]]="Outbound",VLOOKUP(tbl_transaction[[#This Row],[Reference Number]],barang_keluar[],7,FALSE),""))</f>
        <v>Pack</v>
      </c>
      <c r="H1222" t="str">
        <f>IF(tbl_transaction[[#This Row],[Type]]="Inbound",VLOOKUP(tbl_transaction[[#This Row],[Reference Number]],barang_masuk[],3,FALSE),IF(tbl_transaction[[#This Row],[Type]]="Outbound",VLOOKUP(tbl_transaction[[#This Row],[Reference Number]],barang_keluar[],3,FALSE),""))</f>
        <v>PT Supplier 31</v>
      </c>
      <c r="I1222" t="str">
        <f>IF(D1222='Kartu Stok'!$B$2,COUNTIF($D$3:D1222,'Kartu Stok'!$B$2),"")</f>
        <v/>
      </c>
      <c r="L1222"/>
    </row>
    <row r="1223" spans="1:12" ht="14.5" x14ac:dyDescent="0.35">
      <c r="A1223" s="2" t="s">
        <v>1700</v>
      </c>
      <c r="B1223" s="5">
        <f>IF(LEFT(tbl_transaction[[#This Row],[Reference Number]],2)="GR",VLOOKUP(tbl_transaction[[#This Row],[Reference Number]],barang_masuk[],2,FALSE),IF(LEFT(tbl_transaction[[#This Row],[Reference Number]],2)="DO",VLOOKUP(tbl_transaction[[#This Row],[Reference Number]],barang_keluar[],2,FALSE),""))</f>
        <v>46061</v>
      </c>
      <c r="C1223" t="str">
        <f t="shared" si="19"/>
        <v>Inbound</v>
      </c>
      <c r="D1223" t="str">
        <f>IF(tbl_transaction[[#This Row],[Type]]="Inbound",VLOOKUP(tbl_transaction[[#This Row],[Reference Number]],barang_masuk[],4,FALSE),IF(tbl_transaction[[#This Row],[Type]]="Outbound",VLOOKUP(tbl_transaction[[#This Row],[Reference Number]],barang_keluar[],4,FALSE),""))</f>
        <v>INS011</v>
      </c>
      <c r="E1223" t="str">
        <f>IF(tbl_transaction[[#This Row],[Type]]="Inbound",VLOOKUP(tbl_transaction[[#This Row],[Reference Number]],barang_masuk[],5,FALSE),IF(tbl_transaction[[#This Row],[Type]]="Outbound",VLOOKUP(tbl_transaction[[#This Row],[Reference Number]],barang_keluar[],5,FALSE),""))</f>
        <v>Indomie Instant Food Variant 11</v>
      </c>
      <c r="F1223">
        <f>IF(tbl_transaction[[#This Row],[Type]]="Inbound",VLOOKUP(tbl_transaction[[#This Row],[Reference Number]],barang_masuk[],6,FALSE),IF(tbl_transaction[[#This Row],[Type]]="Outbound",VLOOKUP(tbl_transaction[[#This Row],[Reference Number]],barang_keluar[],6,FALSE),""))</f>
        <v>60</v>
      </c>
      <c r="G1223" t="str">
        <f>IF(tbl_transaction[[#This Row],[Type]]="Inbound",VLOOKUP(tbl_transaction[[#This Row],[Reference Number]],barang_masuk[],7,FALSE),IF(tbl_transaction[[#This Row],[Type]]="Outbound",VLOOKUP(tbl_transaction[[#This Row],[Reference Number]],barang_keluar[],7,FALSE),""))</f>
        <v>Pack</v>
      </c>
      <c r="H1223" t="str">
        <f>IF(tbl_transaction[[#This Row],[Type]]="Inbound",VLOOKUP(tbl_transaction[[#This Row],[Reference Number]],barang_masuk[],3,FALSE),IF(tbl_transaction[[#This Row],[Type]]="Outbound",VLOOKUP(tbl_transaction[[#This Row],[Reference Number]],barang_keluar[],3,FALSE),""))</f>
        <v>PT Supplier 18</v>
      </c>
      <c r="I1223" t="str">
        <f>IF(D1223='Kartu Stok'!$B$2,COUNTIF($D$3:D1223,'Kartu Stok'!$B$2),"")</f>
        <v/>
      </c>
      <c r="L1223"/>
    </row>
    <row r="1224" spans="1:12" ht="14.5" x14ac:dyDescent="0.35">
      <c r="A1224" s="2" t="s">
        <v>1701</v>
      </c>
      <c r="B1224" s="5">
        <f>IF(LEFT(tbl_transaction[[#This Row],[Reference Number]],2)="GR",VLOOKUP(tbl_transaction[[#This Row],[Reference Number]],barang_masuk[],2,FALSE),IF(LEFT(tbl_transaction[[#This Row],[Reference Number]],2)="DO",VLOOKUP(tbl_transaction[[#This Row],[Reference Number]],barang_keluar[],2,FALSE),""))</f>
        <v>46027</v>
      </c>
      <c r="C1224" t="str">
        <f t="shared" si="19"/>
        <v>Inbound</v>
      </c>
      <c r="D1224" t="str">
        <f>IF(tbl_transaction[[#This Row],[Type]]="Inbound",VLOOKUP(tbl_transaction[[#This Row],[Reference Number]],barang_masuk[],4,FALSE),IF(tbl_transaction[[#This Row],[Type]]="Outbound",VLOOKUP(tbl_transaction[[#This Row],[Reference Number]],barang_keluar[],4,FALSE),""))</f>
        <v>HOM002</v>
      </c>
      <c r="E1224" t="str">
        <f>IF(tbl_transaction[[#This Row],[Type]]="Inbound",VLOOKUP(tbl_transaction[[#This Row],[Reference Number]],barang_masuk[],5,FALSE),IF(tbl_transaction[[#This Row],[Type]]="Outbound",VLOOKUP(tbl_transaction[[#This Row],[Reference Number]],barang_keluar[],5,FALSE),""))</f>
        <v>Sunlight Home Care Variant 2</v>
      </c>
      <c r="F1224">
        <f>IF(tbl_transaction[[#This Row],[Type]]="Inbound",VLOOKUP(tbl_transaction[[#This Row],[Reference Number]],barang_masuk[],6,FALSE),IF(tbl_transaction[[#This Row],[Type]]="Outbound",VLOOKUP(tbl_transaction[[#This Row],[Reference Number]],barang_keluar[],6,FALSE),""))</f>
        <v>60</v>
      </c>
      <c r="G1224" t="str">
        <f>IF(tbl_transaction[[#This Row],[Type]]="Inbound",VLOOKUP(tbl_transaction[[#This Row],[Reference Number]],barang_masuk[],7,FALSE),IF(tbl_transaction[[#This Row],[Type]]="Outbound",VLOOKUP(tbl_transaction[[#This Row],[Reference Number]],barang_keluar[],7,FALSE),""))</f>
        <v>Pack</v>
      </c>
      <c r="H1224" t="str">
        <f>IF(tbl_transaction[[#This Row],[Type]]="Inbound",VLOOKUP(tbl_transaction[[#This Row],[Reference Number]],barang_masuk[],3,FALSE),IF(tbl_transaction[[#This Row],[Type]]="Outbound",VLOOKUP(tbl_transaction[[#This Row],[Reference Number]],barang_keluar[],3,FALSE),""))</f>
        <v>PT Supplier 35</v>
      </c>
      <c r="I1224" t="str">
        <f>IF(D1224='Kartu Stok'!$B$2,COUNTIF($D$3:D1224,'Kartu Stok'!$B$2),"")</f>
        <v/>
      </c>
      <c r="L1224"/>
    </row>
    <row r="1225" spans="1:12" ht="14.5" x14ac:dyDescent="0.35">
      <c r="A1225" s="2" t="s">
        <v>1702</v>
      </c>
      <c r="B1225" s="5">
        <f>IF(LEFT(tbl_transaction[[#This Row],[Reference Number]],2)="GR",VLOOKUP(tbl_transaction[[#This Row],[Reference Number]],barang_masuk[],2,FALSE),IF(LEFT(tbl_transaction[[#This Row],[Reference Number]],2)="DO",VLOOKUP(tbl_transaction[[#This Row],[Reference Number]],barang_keluar[],2,FALSE),""))</f>
        <v>46181</v>
      </c>
      <c r="C1225" t="str">
        <f t="shared" si="19"/>
        <v>Inbound</v>
      </c>
      <c r="D1225" t="str">
        <f>IF(tbl_transaction[[#This Row],[Type]]="Inbound",VLOOKUP(tbl_transaction[[#This Row],[Reference Number]],barang_masuk[],4,FALSE),IF(tbl_transaction[[#This Row],[Type]]="Outbound",VLOOKUP(tbl_transaction[[#This Row],[Reference Number]],barang_keluar[],4,FALSE),""))</f>
        <v>INS009</v>
      </c>
      <c r="E1225" t="str">
        <f>IF(tbl_transaction[[#This Row],[Type]]="Inbound",VLOOKUP(tbl_transaction[[#This Row],[Reference Number]],barang_masuk[],5,FALSE),IF(tbl_transaction[[#This Row],[Type]]="Outbound",VLOOKUP(tbl_transaction[[#This Row],[Reference Number]],barang_keluar[],5,FALSE),""))</f>
        <v>Sarimi Instant Food Variant 9</v>
      </c>
      <c r="F1225">
        <f>IF(tbl_transaction[[#This Row],[Type]]="Inbound",VLOOKUP(tbl_transaction[[#This Row],[Reference Number]],barang_masuk[],6,FALSE),IF(tbl_transaction[[#This Row],[Type]]="Outbound",VLOOKUP(tbl_transaction[[#This Row],[Reference Number]],barang_keluar[],6,FALSE),""))</f>
        <v>40</v>
      </c>
      <c r="G1225" t="str">
        <f>IF(tbl_transaction[[#This Row],[Type]]="Inbound",VLOOKUP(tbl_transaction[[#This Row],[Reference Number]],barang_masuk[],7,FALSE),IF(tbl_transaction[[#This Row],[Type]]="Outbound",VLOOKUP(tbl_transaction[[#This Row],[Reference Number]],barang_keluar[],7,FALSE),""))</f>
        <v>Pack</v>
      </c>
      <c r="H1225" t="str">
        <f>IF(tbl_transaction[[#This Row],[Type]]="Inbound",VLOOKUP(tbl_transaction[[#This Row],[Reference Number]],barang_masuk[],3,FALSE),IF(tbl_transaction[[#This Row],[Type]]="Outbound",VLOOKUP(tbl_transaction[[#This Row],[Reference Number]],barang_keluar[],3,FALSE),""))</f>
        <v>PT Supplier 13</v>
      </c>
      <c r="I1225" t="str">
        <f>IF(D1225='Kartu Stok'!$B$2,COUNTIF($D$3:D1225,'Kartu Stok'!$B$2),"")</f>
        <v/>
      </c>
      <c r="L1225"/>
    </row>
    <row r="1226" spans="1:12" ht="14.5" x14ac:dyDescent="0.35">
      <c r="A1226" s="2" t="s">
        <v>1703</v>
      </c>
      <c r="B1226" s="5">
        <f>IF(LEFT(tbl_transaction[[#This Row],[Reference Number]],2)="GR",VLOOKUP(tbl_transaction[[#This Row],[Reference Number]],barang_masuk[],2,FALSE),IF(LEFT(tbl_transaction[[#This Row],[Reference Number]],2)="DO",VLOOKUP(tbl_transaction[[#This Row],[Reference Number]],barang_keluar[],2,FALSE),""))</f>
        <v>46122</v>
      </c>
      <c r="C1226" t="str">
        <f t="shared" si="19"/>
        <v>Inbound</v>
      </c>
      <c r="D1226" t="str">
        <f>IF(tbl_transaction[[#This Row],[Type]]="Inbound",VLOOKUP(tbl_transaction[[#This Row],[Reference Number]],barang_masuk[],4,FALSE),IF(tbl_transaction[[#This Row],[Type]]="Outbound",VLOOKUP(tbl_transaction[[#This Row],[Reference Number]],barang_keluar[],4,FALSE),""))</f>
        <v>BEV012</v>
      </c>
      <c r="E1226" t="str">
        <f>IF(tbl_transaction[[#This Row],[Type]]="Inbound",VLOOKUP(tbl_transaction[[#This Row],[Reference Number]],barang_masuk[],5,FALSE),IF(tbl_transaction[[#This Row],[Type]]="Outbound",VLOOKUP(tbl_transaction[[#This Row],[Reference Number]],barang_keluar[],5,FALSE),""))</f>
        <v>Pocari Beverage Variant 12</v>
      </c>
      <c r="F1226">
        <f>IF(tbl_transaction[[#This Row],[Type]]="Inbound",VLOOKUP(tbl_transaction[[#This Row],[Reference Number]],barang_masuk[],6,FALSE),IF(tbl_transaction[[#This Row],[Type]]="Outbound",VLOOKUP(tbl_transaction[[#This Row],[Reference Number]],barang_keluar[],6,FALSE),""))</f>
        <v>100</v>
      </c>
      <c r="G1226" t="str">
        <f>IF(tbl_transaction[[#This Row],[Type]]="Inbound",VLOOKUP(tbl_transaction[[#This Row],[Reference Number]],barang_masuk[],7,FALSE),IF(tbl_transaction[[#This Row],[Type]]="Outbound",VLOOKUP(tbl_transaction[[#This Row],[Reference Number]],barang_keluar[],7,FALSE),""))</f>
        <v>Bottle</v>
      </c>
      <c r="H1226" t="str">
        <f>IF(tbl_transaction[[#This Row],[Type]]="Inbound",VLOOKUP(tbl_transaction[[#This Row],[Reference Number]],barang_masuk[],3,FALSE),IF(tbl_transaction[[#This Row],[Type]]="Outbound",VLOOKUP(tbl_transaction[[#This Row],[Reference Number]],barang_keluar[],3,FALSE),""))</f>
        <v>PT Supplier 34</v>
      </c>
      <c r="I1226" t="str">
        <f>IF(D1226='Kartu Stok'!$B$2,COUNTIF($D$3:D1226,'Kartu Stok'!$B$2),"")</f>
        <v/>
      </c>
      <c r="L1226"/>
    </row>
    <row r="1227" spans="1:12" ht="14.5" x14ac:dyDescent="0.35">
      <c r="A1227" s="2" t="s">
        <v>1704</v>
      </c>
      <c r="B1227" s="5">
        <f>IF(LEFT(tbl_transaction[[#This Row],[Reference Number]],2)="GR",VLOOKUP(tbl_transaction[[#This Row],[Reference Number]],barang_masuk[],2,FALSE),IF(LEFT(tbl_transaction[[#This Row],[Reference Number]],2)="DO",VLOOKUP(tbl_transaction[[#This Row],[Reference Number]],barang_keluar[],2,FALSE),""))</f>
        <v>46167</v>
      </c>
      <c r="C1227" t="str">
        <f t="shared" si="19"/>
        <v>Inbound</v>
      </c>
      <c r="D1227" t="str">
        <f>IF(tbl_transaction[[#This Row],[Type]]="Inbound",VLOOKUP(tbl_transaction[[#This Row],[Reference Number]],barang_masuk[],4,FALSE),IF(tbl_transaction[[#This Row],[Type]]="Outbound",VLOOKUP(tbl_transaction[[#This Row],[Reference Number]],barang_keluar[],4,FALSE),""))</f>
        <v>HOM029</v>
      </c>
      <c r="E1227" t="str">
        <f>IF(tbl_transaction[[#This Row],[Type]]="Inbound",VLOOKUP(tbl_transaction[[#This Row],[Reference Number]],barang_masuk[],5,FALSE),IF(tbl_transaction[[#This Row],[Type]]="Outbound",VLOOKUP(tbl_transaction[[#This Row],[Reference Number]],barang_keluar[],5,FALSE),""))</f>
        <v>Molto Home Care Variant 29</v>
      </c>
      <c r="F1227">
        <f>IF(tbl_transaction[[#This Row],[Type]]="Inbound",VLOOKUP(tbl_transaction[[#This Row],[Reference Number]],barang_masuk[],6,FALSE),IF(tbl_transaction[[#This Row],[Type]]="Outbound",VLOOKUP(tbl_transaction[[#This Row],[Reference Number]],barang_keluar[],6,FALSE),""))</f>
        <v>30</v>
      </c>
      <c r="G1227" t="str">
        <f>IF(tbl_transaction[[#This Row],[Type]]="Inbound",VLOOKUP(tbl_transaction[[#This Row],[Reference Number]],barang_masuk[],7,FALSE),IF(tbl_transaction[[#This Row],[Type]]="Outbound",VLOOKUP(tbl_transaction[[#This Row],[Reference Number]],barang_keluar[],7,FALSE),""))</f>
        <v>Pack</v>
      </c>
      <c r="H1227" t="str">
        <f>IF(tbl_transaction[[#This Row],[Type]]="Inbound",VLOOKUP(tbl_transaction[[#This Row],[Reference Number]],barang_masuk[],3,FALSE),IF(tbl_transaction[[#This Row],[Type]]="Outbound",VLOOKUP(tbl_transaction[[#This Row],[Reference Number]],barang_keluar[],3,FALSE),""))</f>
        <v>PT Supplier 04</v>
      </c>
      <c r="I1227" t="str">
        <f>IF(D1227='Kartu Stok'!$B$2,COUNTIF($D$3:D1227,'Kartu Stok'!$B$2),"")</f>
        <v/>
      </c>
      <c r="L1227"/>
    </row>
    <row r="1228" spans="1:12" ht="14.5" x14ac:dyDescent="0.35">
      <c r="A1228" s="2" t="s">
        <v>1705</v>
      </c>
      <c r="B1228" s="5">
        <f>IF(LEFT(tbl_transaction[[#This Row],[Reference Number]],2)="GR",VLOOKUP(tbl_transaction[[#This Row],[Reference Number]],barang_masuk[],2,FALSE),IF(LEFT(tbl_transaction[[#This Row],[Reference Number]],2)="DO",VLOOKUP(tbl_transaction[[#This Row],[Reference Number]],barang_keluar[],2,FALSE),""))</f>
        <v>46046</v>
      </c>
      <c r="C1228" t="str">
        <f t="shared" si="19"/>
        <v>Inbound</v>
      </c>
      <c r="D1228" t="str">
        <f>IF(tbl_transaction[[#This Row],[Type]]="Inbound",VLOOKUP(tbl_transaction[[#This Row],[Reference Number]],barang_masuk[],4,FALSE),IF(tbl_transaction[[#This Row],[Type]]="Outbound",VLOOKUP(tbl_transaction[[#This Row],[Reference Number]],barang_keluar[],4,FALSE),""))</f>
        <v>SNK032</v>
      </c>
      <c r="E1228" t="str">
        <f>IF(tbl_transaction[[#This Row],[Type]]="Inbound",VLOOKUP(tbl_transaction[[#This Row],[Reference Number]],barang_masuk[],5,FALSE),IF(tbl_transaction[[#This Row],[Type]]="Outbound",VLOOKUP(tbl_transaction[[#This Row],[Reference Number]],barang_keluar[],5,FALSE),""))</f>
        <v>Qtela Snack Variant 32</v>
      </c>
      <c r="F1228">
        <f>IF(tbl_transaction[[#This Row],[Type]]="Inbound",VLOOKUP(tbl_transaction[[#This Row],[Reference Number]],barang_masuk[],6,FALSE),IF(tbl_transaction[[#This Row],[Type]]="Outbound",VLOOKUP(tbl_transaction[[#This Row],[Reference Number]],barang_keluar[],6,FALSE),""))</f>
        <v>80</v>
      </c>
      <c r="G1228" t="str">
        <f>IF(tbl_transaction[[#This Row],[Type]]="Inbound",VLOOKUP(tbl_transaction[[#This Row],[Reference Number]],barang_masuk[],7,FALSE),IF(tbl_transaction[[#This Row],[Type]]="Outbound",VLOOKUP(tbl_transaction[[#This Row],[Reference Number]],barang_keluar[],7,FALSE),""))</f>
        <v>Pack</v>
      </c>
      <c r="H1228" t="str">
        <f>IF(tbl_transaction[[#This Row],[Type]]="Inbound",VLOOKUP(tbl_transaction[[#This Row],[Reference Number]],barang_masuk[],3,FALSE),IF(tbl_transaction[[#This Row],[Type]]="Outbound",VLOOKUP(tbl_transaction[[#This Row],[Reference Number]],barang_keluar[],3,FALSE),""))</f>
        <v>PT Supplier 32</v>
      </c>
      <c r="I1228" t="str">
        <f>IF(D1228='Kartu Stok'!$B$2,COUNTIF($D$3:D1228,'Kartu Stok'!$B$2),"")</f>
        <v/>
      </c>
      <c r="L1228"/>
    </row>
    <row r="1229" spans="1:12" ht="14.5" x14ac:dyDescent="0.35">
      <c r="A1229" s="2" t="s">
        <v>1706</v>
      </c>
      <c r="B1229" s="5">
        <f>IF(LEFT(tbl_transaction[[#This Row],[Reference Number]],2)="GR",VLOOKUP(tbl_transaction[[#This Row],[Reference Number]],barang_masuk[],2,FALSE),IF(LEFT(tbl_transaction[[#This Row],[Reference Number]],2)="DO",VLOOKUP(tbl_transaction[[#This Row],[Reference Number]],barang_keluar[],2,FALSE),""))</f>
        <v>46181</v>
      </c>
      <c r="C1229" t="str">
        <f t="shared" si="19"/>
        <v>Inbound</v>
      </c>
      <c r="D1229" t="str">
        <f>IF(tbl_transaction[[#This Row],[Type]]="Inbound",VLOOKUP(tbl_transaction[[#This Row],[Reference Number]],barang_masuk[],4,FALSE),IF(tbl_transaction[[#This Row],[Type]]="Outbound",VLOOKUP(tbl_transaction[[#This Row],[Reference Number]],barang_keluar[],4,FALSE),""))</f>
        <v>BEV038</v>
      </c>
      <c r="E1229" t="str">
        <f>IF(tbl_transaction[[#This Row],[Type]]="Inbound",VLOOKUP(tbl_transaction[[#This Row],[Reference Number]],barang_masuk[],5,FALSE),IF(tbl_transaction[[#This Row],[Type]]="Outbound",VLOOKUP(tbl_transaction[[#This Row],[Reference Number]],barang_keluar[],5,FALSE),""))</f>
        <v>Aqua Beverage Variant 38</v>
      </c>
      <c r="F1229">
        <f>IF(tbl_transaction[[#This Row],[Type]]="Inbound",VLOOKUP(tbl_transaction[[#This Row],[Reference Number]],barang_masuk[],6,FALSE),IF(tbl_transaction[[#This Row],[Type]]="Outbound",VLOOKUP(tbl_transaction[[#This Row],[Reference Number]],barang_keluar[],6,FALSE),""))</f>
        <v>50</v>
      </c>
      <c r="G1229" t="str">
        <f>IF(tbl_transaction[[#This Row],[Type]]="Inbound",VLOOKUP(tbl_transaction[[#This Row],[Reference Number]],barang_masuk[],7,FALSE),IF(tbl_transaction[[#This Row],[Type]]="Outbound",VLOOKUP(tbl_transaction[[#This Row],[Reference Number]],barang_keluar[],7,FALSE),""))</f>
        <v>Bottle</v>
      </c>
      <c r="H1229" t="str">
        <f>IF(tbl_transaction[[#This Row],[Type]]="Inbound",VLOOKUP(tbl_transaction[[#This Row],[Reference Number]],barang_masuk[],3,FALSE),IF(tbl_transaction[[#This Row],[Type]]="Outbound",VLOOKUP(tbl_transaction[[#This Row],[Reference Number]],barang_keluar[],3,FALSE),""))</f>
        <v>PT Supplier 29</v>
      </c>
      <c r="I1229" t="str">
        <f>IF(D1229='Kartu Stok'!$B$2,COUNTIF($D$3:D1229,'Kartu Stok'!$B$2),"")</f>
        <v/>
      </c>
      <c r="L1229"/>
    </row>
    <row r="1230" spans="1:12" ht="14.5" x14ac:dyDescent="0.35">
      <c r="A1230" s="2" t="s">
        <v>1707</v>
      </c>
      <c r="B1230" s="5">
        <f>IF(LEFT(tbl_transaction[[#This Row],[Reference Number]],2)="GR",VLOOKUP(tbl_transaction[[#This Row],[Reference Number]],barang_masuk[],2,FALSE),IF(LEFT(tbl_transaction[[#This Row],[Reference Number]],2)="DO",VLOOKUP(tbl_transaction[[#This Row],[Reference Number]],barang_keluar[],2,FALSE),""))</f>
        <v>46114</v>
      </c>
      <c r="C1230" t="str">
        <f t="shared" si="19"/>
        <v>Inbound</v>
      </c>
      <c r="D1230" t="str">
        <f>IF(tbl_transaction[[#This Row],[Type]]="Inbound",VLOOKUP(tbl_transaction[[#This Row],[Reference Number]],barang_masuk[],4,FALSE),IF(tbl_transaction[[#This Row],[Type]]="Outbound",VLOOKUP(tbl_transaction[[#This Row],[Reference Number]],barang_keluar[],4,FALSE),""))</f>
        <v>BEV020</v>
      </c>
      <c r="E1230" t="str">
        <f>IF(tbl_transaction[[#This Row],[Type]]="Inbound",VLOOKUP(tbl_transaction[[#This Row],[Reference Number]],barang_masuk[],5,FALSE),IF(tbl_transaction[[#This Row],[Type]]="Outbound",VLOOKUP(tbl_transaction[[#This Row],[Reference Number]],barang_keluar[],5,FALSE),""))</f>
        <v>Coca Cola Beverage Variant 20</v>
      </c>
      <c r="F1230">
        <f>IF(tbl_transaction[[#This Row],[Type]]="Inbound",VLOOKUP(tbl_transaction[[#This Row],[Reference Number]],barang_masuk[],6,FALSE),IF(tbl_transaction[[#This Row],[Type]]="Outbound",VLOOKUP(tbl_transaction[[#This Row],[Reference Number]],barang_keluar[],6,FALSE),""))</f>
        <v>20</v>
      </c>
      <c r="G1230" t="str">
        <f>IF(tbl_transaction[[#This Row],[Type]]="Inbound",VLOOKUP(tbl_transaction[[#This Row],[Reference Number]],barang_masuk[],7,FALSE),IF(tbl_transaction[[#This Row],[Type]]="Outbound",VLOOKUP(tbl_transaction[[#This Row],[Reference Number]],barang_keluar[],7,FALSE),""))</f>
        <v>Bottle</v>
      </c>
      <c r="H1230" t="str">
        <f>IF(tbl_transaction[[#This Row],[Type]]="Inbound",VLOOKUP(tbl_transaction[[#This Row],[Reference Number]],barang_masuk[],3,FALSE),IF(tbl_transaction[[#This Row],[Type]]="Outbound",VLOOKUP(tbl_transaction[[#This Row],[Reference Number]],barang_keluar[],3,FALSE),""))</f>
        <v>PT Supplier 13</v>
      </c>
      <c r="I1230" t="str">
        <f>IF(D1230='Kartu Stok'!$B$2,COUNTIF($D$3:D1230,'Kartu Stok'!$B$2),"")</f>
        <v/>
      </c>
      <c r="L1230"/>
    </row>
    <row r="1231" spans="1:12" ht="14.5" x14ac:dyDescent="0.35">
      <c r="A1231" s="2" t="s">
        <v>1708</v>
      </c>
      <c r="B1231" s="5">
        <f>IF(LEFT(tbl_transaction[[#This Row],[Reference Number]],2)="GR",VLOOKUP(tbl_transaction[[#This Row],[Reference Number]],barang_masuk[],2,FALSE),IF(LEFT(tbl_transaction[[#This Row],[Reference Number]],2)="DO",VLOOKUP(tbl_transaction[[#This Row],[Reference Number]],barang_keluar[],2,FALSE),""))</f>
        <v>46140</v>
      </c>
      <c r="C1231" t="str">
        <f t="shared" si="19"/>
        <v>Inbound</v>
      </c>
      <c r="D1231" t="str">
        <f>IF(tbl_transaction[[#This Row],[Type]]="Inbound",VLOOKUP(tbl_transaction[[#This Row],[Reference Number]],barang_masuk[],4,FALSE),IF(tbl_transaction[[#This Row],[Type]]="Outbound",VLOOKUP(tbl_transaction[[#This Row],[Reference Number]],barang_keluar[],4,FALSE),""))</f>
        <v>HOM023</v>
      </c>
      <c r="E1231" t="str">
        <f>IF(tbl_transaction[[#This Row],[Type]]="Inbound",VLOOKUP(tbl_transaction[[#This Row],[Reference Number]],barang_masuk[],5,FALSE),IF(tbl_transaction[[#This Row],[Type]]="Outbound",VLOOKUP(tbl_transaction[[#This Row],[Reference Number]],barang_keluar[],5,FALSE),""))</f>
        <v>Rinso Home Care Variant 23</v>
      </c>
      <c r="F1231">
        <f>IF(tbl_transaction[[#This Row],[Type]]="Inbound",VLOOKUP(tbl_transaction[[#This Row],[Reference Number]],barang_masuk[],6,FALSE),IF(tbl_transaction[[#This Row],[Type]]="Outbound",VLOOKUP(tbl_transaction[[#This Row],[Reference Number]],barang_keluar[],6,FALSE),""))</f>
        <v>30</v>
      </c>
      <c r="G1231" t="str">
        <f>IF(tbl_transaction[[#This Row],[Type]]="Inbound",VLOOKUP(tbl_transaction[[#This Row],[Reference Number]],barang_masuk[],7,FALSE),IF(tbl_transaction[[#This Row],[Type]]="Outbound",VLOOKUP(tbl_transaction[[#This Row],[Reference Number]],barang_keluar[],7,FALSE),""))</f>
        <v>Pack</v>
      </c>
      <c r="H1231" t="str">
        <f>IF(tbl_transaction[[#This Row],[Type]]="Inbound",VLOOKUP(tbl_transaction[[#This Row],[Reference Number]],barang_masuk[],3,FALSE),IF(tbl_transaction[[#This Row],[Type]]="Outbound",VLOOKUP(tbl_transaction[[#This Row],[Reference Number]],barang_keluar[],3,FALSE),""))</f>
        <v>PT Supplier 30</v>
      </c>
      <c r="I1231" t="str">
        <f>IF(D1231='Kartu Stok'!$B$2,COUNTIF($D$3:D1231,'Kartu Stok'!$B$2),"")</f>
        <v/>
      </c>
      <c r="L1231"/>
    </row>
    <row r="1232" spans="1:12" ht="14.5" x14ac:dyDescent="0.35">
      <c r="A1232" s="2" t="s">
        <v>1709</v>
      </c>
      <c r="B1232" s="5">
        <f>IF(LEFT(tbl_transaction[[#This Row],[Reference Number]],2)="GR",VLOOKUP(tbl_transaction[[#This Row],[Reference Number]],barang_masuk[],2,FALSE),IF(LEFT(tbl_transaction[[#This Row],[Reference Number]],2)="DO",VLOOKUP(tbl_transaction[[#This Row],[Reference Number]],barang_keluar[],2,FALSE),""))</f>
        <v>46069</v>
      </c>
      <c r="C1232" t="str">
        <f t="shared" si="19"/>
        <v>Inbound</v>
      </c>
      <c r="D1232" t="str">
        <f>IF(tbl_transaction[[#This Row],[Type]]="Inbound",VLOOKUP(tbl_transaction[[#This Row],[Reference Number]],barang_masuk[],4,FALSE),IF(tbl_transaction[[#This Row],[Type]]="Outbound",VLOOKUP(tbl_transaction[[#This Row],[Reference Number]],barang_keluar[],4,FALSE),""))</f>
        <v>HOM015</v>
      </c>
      <c r="E1232" t="str">
        <f>IF(tbl_transaction[[#This Row],[Type]]="Inbound",VLOOKUP(tbl_transaction[[#This Row],[Reference Number]],barang_masuk[],5,FALSE),IF(tbl_transaction[[#This Row],[Type]]="Outbound",VLOOKUP(tbl_transaction[[#This Row],[Reference Number]],barang_keluar[],5,FALSE),""))</f>
        <v>Sunlight Home Care Variant 15</v>
      </c>
      <c r="F1232">
        <f>IF(tbl_transaction[[#This Row],[Type]]="Inbound",VLOOKUP(tbl_transaction[[#This Row],[Reference Number]],barang_masuk[],6,FALSE),IF(tbl_transaction[[#This Row],[Type]]="Outbound",VLOOKUP(tbl_transaction[[#This Row],[Reference Number]],barang_keluar[],6,FALSE),""))</f>
        <v>200</v>
      </c>
      <c r="G1232" t="str">
        <f>IF(tbl_transaction[[#This Row],[Type]]="Inbound",VLOOKUP(tbl_transaction[[#This Row],[Reference Number]],barang_masuk[],7,FALSE),IF(tbl_transaction[[#This Row],[Type]]="Outbound",VLOOKUP(tbl_transaction[[#This Row],[Reference Number]],barang_keluar[],7,FALSE),""))</f>
        <v>Pack</v>
      </c>
      <c r="H1232" t="str">
        <f>IF(tbl_transaction[[#This Row],[Type]]="Inbound",VLOOKUP(tbl_transaction[[#This Row],[Reference Number]],barang_masuk[],3,FALSE),IF(tbl_transaction[[#This Row],[Type]]="Outbound",VLOOKUP(tbl_transaction[[#This Row],[Reference Number]],barang_keluar[],3,FALSE),""))</f>
        <v>PT Supplier 27</v>
      </c>
      <c r="I1232" t="str">
        <f>IF(D1232='Kartu Stok'!$B$2,COUNTIF($D$3:D1232,'Kartu Stok'!$B$2),"")</f>
        <v/>
      </c>
      <c r="L1232"/>
    </row>
    <row r="1233" spans="1:12" ht="14.5" x14ac:dyDescent="0.35">
      <c r="A1233" s="2" t="s">
        <v>1710</v>
      </c>
      <c r="B1233" s="5">
        <f>IF(LEFT(tbl_transaction[[#This Row],[Reference Number]],2)="GR",VLOOKUP(tbl_transaction[[#This Row],[Reference Number]],barang_masuk[],2,FALSE),IF(LEFT(tbl_transaction[[#This Row],[Reference Number]],2)="DO",VLOOKUP(tbl_transaction[[#This Row],[Reference Number]],barang_keluar[],2,FALSE),""))</f>
        <v>46056</v>
      </c>
      <c r="C1233" t="str">
        <f t="shared" si="19"/>
        <v>Inbound</v>
      </c>
      <c r="D1233" t="str">
        <f>IF(tbl_transaction[[#This Row],[Type]]="Inbound",VLOOKUP(tbl_transaction[[#This Row],[Reference Number]],barang_masuk[],4,FALSE),IF(tbl_transaction[[#This Row],[Type]]="Outbound",VLOOKUP(tbl_transaction[[#This Row],[Reference Number]],barang_keluar[],4,FALSE),""))</f>
        <v>BEV034</v>
      </c>
      <c r="E1233" t="str">
        <f>IF(tbl_transaction[[#This Row],[Type]]="Inbound",VLOOKUP(tbl_transaction[[#This Row],[Reference Number]],barang_masuk[],5,FALSE),IF(tbl_transaction[[#This Row],[Type]]="Outbound",VLOOKUP(tbl_transaction[[#This Row],[Reference Number]],barang_keluar[],5,FALSE),""))</f>
        <v>Coca Cola Beverage Variant 34</v>
      </c>
      <c r="F1233">
        <f>IF(tbl_transaction[[#This Row],[Type]]="Inbound",VLOOKUP(tbl_transaction[[#This Row],[Reference Number]],barang_masuk[],6,FALSE),IF(tbl_transaction[[#This Row],[Type]]="Outbound",VLOOKUP(tbl_transaction[[#This Row],[Reference Number]],barang_keluar[],6,FALSE),""))</f>
        <v>200</v>
      </c>
      <c r="G1233" t="str">
        <f>IF(tbl_transaction[[#This Row],[Type]]="Inbound",VLOOKUP(tbl_transaction[[#This Row],[Reference Number]],barang_masuk[],7,FALSE),IF(tbl_transaction[[#This Row],[Type]]="Outbound",VLOOKUP(tbl_transaction[[#This Row],[Reference Number]],barang_keluar[],7,FALSE),""))</f>
        <v>Bottle</v>
      </c>
      <c r="H1233" t="str">
        <f>IF(tbl_transaction[[#This Row],[Type]]="Inbound",VLOOKUP(tbl_transaction[[#This Row],[Reference Number]],barang_masuk[],3,FALSE),IF(tbl_transaction[[#This Row],[Type]]="Outbound",VLOOKUP(tbl_transaction[[#This Row],[Reference Number]],barang_keluar[],3,FALSE),""))</f>
        <v>PT Supplier 03</v>
      </c>
      <c r="I1233" t="str">
        <f>IF(D1233='Kartu Stok'!$B$2,COUNTIF($D$3:D1233,'Kartu Stok'!$B$2),"")</f>
        <v/>
      </c>
      <c r="L1233"/>
    </row>
    <row r="1234" spans="1:12" ht="14.5" x14ac:dyDescent="0.35">
      <c r="A1234" s="2" t="s">
        <v>1711</v>
      </c>
      <c r="B1234" s="5">
        <f>IF(LEFT(tbl_transaction[[#This Row],[Reference Number]],2)="GR",VLOOKUP(tbl_transaction[[#This Row],[Reference Number]],barang_masuk[],2,FALSE),IF(LEFT(tbl_transaction[[#This Row],[Reference Number]],2)="DO",VLOOKUP(tbl_transaction[[#This Row],[Reference Number]],barang_keluar[],2,FALSE),""))</f>
        <v>46068</v>
      </c>
      <c r="C1234" t="str">
        <f t="shared" si="19"/>
        <v>Inbound</v>
      </c>
      <c r="D1234" t="str">
        <f>IF(tbl_transaction[[#This Row],[Type]]="Inbound",VLOOKUP(tbl_transaction[[#This Row],[Reference Number]],barang_masuk[],4,FALSE),IF(tbl_transaction[[#This Row],[Type]]="Outbound",VLOOKUP(tbl_transaction[[#This Row],[Reference Number]],barang_keluar[],4,FALSE),""))</f>
        <v>INS014</v>
      </c>
      <c r="E1234" t="str">
        <f>IF(tbl_transaction[[#This Row],[Type]]="Inbound",VLOOKUP(tbl_transaction[[#This Row],[Reference Number]],barang_masuk[],5,FALSE),IF(tbl_transaction[[#This Row],[Type]]="Outbound",VLOOKUP(tbl_transaction[[#This Row],[Reference Number]],barang_keluar[],5,FALSE),""))</f>
        <v>Indomie Instant Food Variant 14</v>
      </c>
      <c r="F1234">
        <f>IF(tbl_transaction[[#This Row],[Type]]="Inbound",VLOOKUP(tbl_transaction[[#This Row],[Reference Number]],barang_masuk[],6,FALSE),IF(tbl_transaction[[#This Row],[Type]]="Outbound",VLOOKUP(tbl_transaction[[#This Row],[Reference Number]],barang_keluar[],6,FALSE),""))</f>
        <v>40</v>
      </c>
      <c r="G1234" t="str">
        <f>IF(tbl_transaction[[#This Row],[Type]]="Inbound",VLOOKUP(tbl_transaction[[#This Row],[Reference Number]],barang_masuk[],7,FALSE),IF(tbl_transaction[[#This Row],[Type]]="Outbound",VLOOKUP(tbl_transaction[[#This Row],[Reference Number]],barang_keluar[],7,FALSE),""))</f>
        <v>Pack</v>
      </c>
      <c r="H1234" t="str">
        <f>IF(tbl_transaction[[#This Row],[Type]]="Inbound",VLOOKUP(tbl_transaction[[#This Row],[Reference Number]],barang_masuk[],3,FALSE),IF(tbl_transaction[[#This Row],[Type]]="Outbound",VLOOKUP(tbl_transaction[[#This Row],[Reference Number]],barang_keluar[],3,FALSE),""))</f>
        <v>PT Supplier 08</v>
      </c>
      <c r="I1234" t="str">
        <f>IF(D1234='Kartu Stok'!$B$2,COUNTIF($D$3:D1234,'Kartu Stok'!$B$2),"")</f>
        <v/>
      </c>
      <c r="L1234"/>
    </row>
    <row r="1235" spans="1:12" ht="14.5" x14ac:dyDescent="0.35">
      <c r="A1235" s="2" t="s">
        <v>1712</v>
      </c>
      <c r="B1235" s="5">
        <f>IF(LEFT(tbl_transaction[[#This Row],[Reference Number]],2)="GR",VLOOKUP(tbl_transaction[[#This Row],[Reference Number]],barang_masuk[],2,FALSE),IF(LEFT(tbl_transaction[[#This Row],[Reference Number]],2)="DO",VLOOKUP(tbl_transaction[[#This Row],[Reference Number]],barang_keluar[],2,FALSE),""))</f>
        <v>46170</v>
      </c>
      <c r="C1235" t="str">
        <f t="shared" si="19"/>
        <v>Inbound</v>
      </c>
      <c r="D1235" t="str">
        <f>IF(tbl_transaction[[#This Row],[Type]]="Inbound",VLOOKUP(tbl_transaction[[#This Row],[Reference Number]],barang_masuk[],4,FALSE),IF(tbl_transaction[[#This Row],[Type]]="Outbound",VLOOKUP(tbl_transaction[[#This Row],[Reference Number]],barang_keluar[],4,FALSE),""))</f>
        <v>PER021</v>
      </c>
      <c r="E1235" t="str">
        <f>IF(tbl_transaction[[#This Row],[Type]]="Inbound",VLOOKUP(tbl_transaction[[#This Row],[Reference Number]],barang_masuk[],5,FALSE),IF(tbl_transaction[[#This Row],[Type]]="Outbound",VLOOKUP(tbl_transaction[[#This Row],[Reference Number]],barang_keluar[],5,FALSE),""))</f>
        <v>Sunsilk Personal Care Variant 21</v>
      </c>
      <c r="F1235">
        <f>IF(tbl_transaction[[#This Row],[Type]]="Inbound",VLOOKUP(tbl_transaction[[#This Row],[Reference Number]],barang_masuk[],6,FALSE),IF(tbl_transaction[[#This Row],[Type]]="Outbound",VLOOKUP(tbl_transaction[[#This Row],[Reference Number]],barang_keluar[],6,FALSE),""))</f>
        <v>30</v>
      </c>
      <c r="G1235" t="str">
        <f>IF(tbl_transaction[[#This Row],[Type]]="Inbound",VLOOKUP(tbl_transaction[[#This Row],[Reference Number]],barang_masuk[],7,FALSE),IF(tbl_transaction[[#This Row],[Type]]="Outbound",VLOOKUP(tbl_transaction[[#This Row],[Reference Number]],barang_keluar[],7,FALSE),""))</f>
        <v>Bottle</v>
      </c>
      <c r="H1235" t="str">
        <f>IF(tbl_transaction[[#This Row],[Type]]="Inbound",VLOOKUP(tbl_transaction[[#This Row],[Reference Number]],barang_masuk[],3,FALSE),IF(tbl_transaction[[#This Row],[Type]]="Outbound",VLOOKUP(tbl_transaction[[#This Row],[Reference Number]],barang_keluar[],3,FALSE),""))</f>
        <v>PT Supplier 07</v>
      </c>
      <c r="I1235" t="str">
        <f>IF(D1235='Kartu Stok'!$B$2,COUNTIF($D$3:D1235,'Kartu Stok'!$B$2),"")</f>
        <v/>
      </c>
      <c r="L1235"/>
    </row>
    <row r="1236" spans="1:12" ht="14.5" x14ac:dyDescent="0.35">
      <c r="A1236" s="2" t="s">
        <v>1713</v>
      </c>
      <c r="B1236" s="5">
        <f>IF(LEFT(tbl_transaction[[#This Row],[Reference Number]],2)="GR",VLOOKUP(tbl_transaction[[#This Row],[Reference Number]],barang_masuk[],2,FALSE),IF(LEFT(tbl_transaction[[#This Row],[Reference Number]],2)="DO",VLOOKUP(tbl_transaction[[#This Row],[Reference Number]],barang_keluar[],2,FALSE),""))</f>
        <v>46060</v>
      </c>
      <c r="C1236" t="str">
        <f t="shared" si="19"/>
        <v>Inbound</v>
      </c>
      <c r="D1236" t="str">
        <f>IF(tbl_transaction[[#This Row],[Type]]="Inbound",VLOOKUP(tbl_transaction[[#This Row],[Reference Number]],barang_masuk[],4,FALSE),IF(tbl_transaction[[#This Row],[Type]]="Outbound",VLOOKUP(tbl_transaction[[#This Row],[Reference Number]],barang_keluar[],4,FALSE),""))</f>
        <v>HOM019</v>
      </c>
      <c r="E1236" t="str">
        <f>IF(tbl_transaction[[#This Row],[Type]]="Inbound",VLOOKUP(tbl_transaction[[#This Row],[Reference Number]],barang_masuk[],5,FALSE),IF(tbl_transaction[[#This Row],[Type]]="Outbound",VLOOKUP(tbl_transaction[[#This Row],[Reference Number]],barang_keluar[],5,FALSE),""))</f>
        <v>Rinso Home Care Variant 19</v>
      </c>
      <c r="F1236">
        <f>IF(tbl_transaction[[#This Row],[Type]]="Inbound",VLOOKUP(tbl_transaction[[#This Row],[Reference Number]],barang_masuk[],6,FALSE),IF(tbl_transaction[[#This Row],[Type]]="Outbound",VLOOKUP(tbl_transaction[[#This Row],[Reference Number]],barang_keluar[],6,FALSE),""))</f>
        <v>120</v>
      </c>
      <c r="G1236" t="str">
        <f>IF(tbl_transaction[[#This Row],[Type]]="Inbound",VLOOKUP(tbl_transaction[[#This Row],[Reference Number]],barang_masuk[],7,FALSE),IF(tbl_transaction[[#This Row],[Type]]="Outbound",VLOOKUP(tbl_transaction[[#This Row],[Reference Number]],barang_keluar[],7,FALSE),""))</f>
        <v>Pack</v>
      </c>
      <c r="H1236" t="str">
        <f>IF(tbl_transaction[[#This Row],[Type]]="Inbound",VLOOKUP(tbl_transaction[[#This Row],[Reference Number]],barang_masuk[],3,FALSE),IF(tbl_transaction[[#This Row],[Type]]="Outbound",VLOOKUP(tbl_transaction[[#This Row],[Reference Number]],barang_keluar[],3,FALSE),""))</f>
        <v>PT Supplier 01</v>
      </c>
      <c r="I1236" t="str">
        <f>IF(D1236='Kartu Stok'!$B$2,COUNTIF($D$3:D1236,'Kartu Stok'!$B$2),"")</f>
        <v/>
      </c>
      <c r="L1236"/>
    </row>
    <row r="1237" spans="1:12" ht="14.5" x14ac:dyDescent="0.35">
      <c r="A1237" s="2" t="s">
        <v>1714</v>
      </c>
      <c r="B1237" s="5">
        <f>IF(LEFT(tbl_transaction[[#This Row],[Reference Number]],2)="GR",VLOOKUP(tbl_transaction[[#This Row],[Reference Number]],barang_masuk[],2,FALSE),IF(LEFT(tbl_transaction[[#This Row],[Reference Number]],2)="DO",VLOOKUP(tbl_transaction[[#This Row],[Reference Number]],barang_keluar[],2,FALSE),""))</f>
        <v>46086</v>
      </c>
      <c r="C1237" t="str">
        <f t="shared" si="19"/>
        <v>Inbound</v>
      </c>
      <c r="D1237" t="str">
        <f>IF(tbl_transaction[[#This Row],[Type]]="Inbound",VLOOKUP(tbl_transaction[[#This Row],[Reference Number]],barang_masuk[],4,FALSE),IF(tbl_transaction[[#This Row],[Type]]="Outbound",VLOOKUP(tbl_transaction[[#This Row],[Reference Number]],barang_keluar[],4,FALSE),""))</f>
        <v>BEV008</v>
      </c>
      <c r="E1237" t="str">
        <f>IF(tbl_transaction[[#This Row],[Type]]="Inbound",VLOOKUP(tbl_transaction[[#This Row],[Reference Number]],barang_masuk[],5,FALSE),IF(tbl_transaction[[#This Row],[Type]]="Outbound",VLOOKUP(tbl_transaction[[#This Row],[Reference Number]],barang_keluar[],5,FALSE),""))</f>
        <v>Aqua Beverage Variant 8</v>
      </c>
      <c r="F1237">
        <f>IF(tbl_transaction[[#This Row],[Type]]="Inbound",VLOOKUP(tbl_transaction[[#This Row],[Reference Number]],barang_masuk[],6,FALSE),IF(tbl_transaction[[#This Row],[Type]]="Outbound",VLOOKUP(tbl_transaction[[#This Row],[Reference Number]],barang_keluar[],6,FALSE),""))</f>
        <v>200</v>
      </c>
      <c r="G1237" t="str">
        <f>IF(tbl_transaction[[#This Row],[Type]]="Inbound",VLOOKUP(tbl_transaction[[#This Row],[Reference Number]],barang_masuk[],7,FALSE),IF(tbl_transaction[[#This Row],[Type]]="Outbound",VLOOKUP(tbl_transaction[[#This Row],[Reference Number]],barang_keluar[],7,FALSE),""))</f>
        <v>Bottle</v>
      </c>
      <c r="H1237" t="str">
        <f>IF(tbl_transaction[[#This Row],[Type]]="Inbound",VLOOKUP(tbl_transaction[[#This Row],[Reference Number]],barang_masuk[],3,FALSE),IF(tbl_transaction[[#This Row],[Type]]="Outbound",VLOOKUP(tbl_transaction[[#This Row],[Reference Number]],barang_keluar[],3,FALSE),""))</f>
        <v>PT Supplier 24</v>
      </c>
      <c r="I1237" t="str">
        <f>IF(D1237='Kartu Stok'!$B$2,COUNTIF($D$3:D1237,'Kartu Stok'!$B$2),"")</f>
        <v/>
      </c>
      <c r="L1237"/>
    </row>
    <row r="1238" spans="1:12" ht="14.5" x14ac:dyDescent="0.35">
      <c r="A1238" s="2" t="s">
        <v>1715</v>
      </c>
      <c r="B1238" s="5">
        <f>IF(LEFT(tbl_transaction[[#This Row],[Reference Number]],2)="GR",VLOOKUP(tbl_transaction[[#This Row],[Reference Number]],barang_masuk[],2,FALSE),IF(LEFT(tbl_transaction[[#This Row],[Reference Number]],2)="DO",VLOOKUP(tbl_transaction[[#This Row],[Reference Number]],barang_keluar[],2,FALSE),""))</f>
        <v>46129</v>
      </c>
      <c r="C1238" t="str">
        <f t="shared" si="19"/>
        <v>Inbound</v>
      </c>
      <c r="D1238" t="str">
        <f>IF(tbl_transaction[[#This Row],[Type]]="Inbound",VLOOKUP(tbl_transaction[[#This Row],[Reference Number]],barang_masuk[],4,FALSE),IF(tbl_transaction[[#This Row],[Type]]="Outbound",VLOOKUP(tbl_transaction[[#This Row],[Reference Number]],barang_keluar[],4,FALSE),""))</f>
        <v>BEV029</v>
      </c>
      <c r="E1238" t="str">
        <f>IF(tbl_transaction[[#This Row],[Type]]="Inbound",VLOOKUP(tbl_transaction[[#This Row],[Reference Number]],barang_masuk[],5,FALSE),IF(tbl_transaction[[#This Row],[Type]]="Outbound",VLOOKUP(tbl_transaction[[#This Row],[Reference Number]],barang_keluar[],5,FALSE),""))</f>
        <v>Sosro Beverage Variant 29</v>
      </c>
      <c r="F1238">
        <f>IF(tbl_transaction[[#This Row],[Type]]="Inbound",VLOOKUP(tbl_transaction[[#This Row],[Reference Number]],barang_masuk[],6,FALSE),IF(tbl_transaction[[#This Row],[Type]]="Outbound",VLOOKUP(tbl_transaction[[#This Row],[Reference Number]],barang_keluar[],6,FALSE),""))</f>
        <v>100</v>
      </c>
      <c r="G1238" t="str">
        <f>IF(tbl_transaction[[#This Row],[Type]]="Inbound",VLOOKUP(tbl_transaction[[#This Row],[Reference Number]],barang_masuk[],7,FALSE),IF(tbl_transaction[[#This Row],[Type]]="Outbound",VLOOKUP(tbl_transaction[[#This Row],[Reference Number]],barang_keluar[],7,FALSE),""))</f>
        <v>Bottle</v>
      </c>
      <c r="H1238" t="str">
        <f>IF(tbl_transaction[[#This Row],[Type]]="Inbound",VLOOKUP(tbl_transaction[[#This Row],[Reference Number]],barang_masuk[],3,FALSE),IF(tbl_transaction[[#This Row],[Type]]="Outbound",VLOOKUP(tbl_transaction[[#This Row],[Reference Number]],barang_keluar[],3,FALSE),""))</f>
        <v>PT Supplier 25</v>
      </c>
      <c r="I1238" t="str">
        <f>IF(D1238='Kartu Stok'!$B$2,COUNTIF($D$3:D1238,'Kartu Stok'!$B$2),"")</f>
        <v/>
      </c>
      <c r="L1238"/>
    </row>
    <row r="1239" spans="1:12" ht="14.5" x14ac:dyDescent="0.35">
      <c r="A1239" s="2" t="s">
        <v>1716</v>
      </c>
      <c r="B1239" s="5">
        <f>IF(LEFT(tbl_transaction[[#This Row],[Reference Number]],2)="GR",VLOOKUP(tbl_transaction[[#This Row],[Reference Number]],barang_masuk[],2,FALSE),IF(LEFT(tbl_transaction[[#This Row],[Reference Number]],2)="DO",VLOOKUP(tbl_transaction[[#This Row],[Reference Number]],barang_keluar[],2,FALSE),""))</f>
        <v>46077</v>
      </c>
      <c r="C1239" t="str">
        <f t="shared" si="19"/>
        <v>Inbound</v>
      </c>
      <c r="D1239" t="str">
        <f>IF(tbl_transaction[[#This Row],[Type]]="Inbound",VLOOKUP(tbl_transaction[[#This Row],[Reference Number]],barang_masuk[],4,FALSE),IF(tbl_transaction[[#This Row],[Type]]="Outbound",VLOOKUP(tbl_transaction[[#This Row],[Reference Number]],barang_keluar[],4,FALSE),""))</f>
        <v>BEV017</v>
      </c>
      <c r="E1239" t="str">
        <f>IF(tbl_transaction[[#This Row],[Type]]="Inbound",VLOOKUP(tbl_transaction[[#This Row],[Reference Number]],barang_masuk[],5,FALSE),IF(tbl_transaction[[#This Row],[Type]]="Outbound",VLOOKUP(tbl_transaction[[#This Row],[Reference Number]],barang_keluar[],5,FALSE),""))</f>
        <v>Aqua Beverage Variant 17</v>
      </c>
      <c r="F1239">
        <f>IF(tbl_transaction[[#This Row],[Type]]="Inbound",VLOOKUP(tbl_transaction[[#This Row],[Reference Number]],barang_masuk[],6,FALSE),IF(tbl_transaction[[#This Row],[Type]]="Outbound",VLOOKUP(tbl_transaction[[#This Row],[Reference Number]],barang_keluar[],6,FALSE),""))</f>
        <v>40</v>
      </c>
      <c r="G1239" t="str">
        <f>IF(tbl_transaction[[#This Row],[Type]]="Inbound",VLOOKUP(tbl_transaction[[#This Row],[Reference Number]],barang_masuk[],7,FALSE),IF(tbl_transaction[[#This Row],[Type]]="Outbound",VLOOKUP(tbl_transaction[[#This Row],[Reference Number]],barang_keluar[],7,FALSE),""))</f>
        <v>Bottle</v>
      </c>
      <c r="H1239" t="str">
        <f>IF(tbl_transaction[[#This Row],[Type]]="Inbound",VLOOKUP(tbl_transaction[[#This Row],[Reference Number]],barang_masuk[],3,FALSE),IF(tbl_transaction[[#This Row],[Type]]="Outbound",VLOOKUP(tbl_transaction[[#This Row],[Reference Number]],barang_keluar[],3,FALSE),""))</f>
        <v>PT Supplier 35</v>
      </c>
      <c r="I1239" t="str">
        <f>IF(D1239='Kartu Stok'!$B$2,COUNTIF($D$3:D1239,'Kartu Stok'!$B$2),"")</f>
        <v/>
      </c>
      <c r="L1239"/>
    </row>
    <row r="1240" spans="1:12" ht="14.5" x14ac:dyDescent="0.35">
      <c r="A1240" s="2" t="s">
        <v>1717</v>
      </c>
      <c r="B1240" s="5">
        <f>IF(LEFT(tbl_transaction[[#This Row],[Reference Number]],2)="GR",VLOOKUP(tbl_transaction[[#This Row],[Reference Number]],barang_masuk[],2,FALSE),IF(LEFT(tbl_transaction[[#This Row],[Reference Number]],2)="DO",VLOOKUP(tbl_transaction[[#This Row],[Reference Number]],barang_keluar[],2,FALSE),""))</f>
        <v>46105</v>
      </c>
      <c r="C1240" t="str">
        <f t="shared" si="19"/>
        <v>Inbound</v>
      </c>
      <c r="D1240" t="str">
        <f>IF(tbl_transaction[[#This Row],[Type]]="Inbound",VLOOKUP(tbl_transaction[[#This Row],[Reference Number]],barang_masuk[],4,FALSE),IF(tbl_transaction[[#This Row],[Type]]="Outbound",VLOOKUP(tbl_transaction[[#This Row],[Reference Number]],barang_keluar[],4,FALSE),""))</f>
        <v>BEV006</v>
      </c>
      <c r="E1240" t="str">
        <f>IF(tbl_transaction[[#This Row],[Type]]="Inbound",VLOOKUP(tbl_transaction[[#This Row],[Reference Number]],barang_masuk[],5,FALSE),IF(tbl_transaction[[#This Row],[Type]]="Outbound",VLOOKUP(tbl_transaction[[#This Row],[Reference Number]],barang_keluar[],5,FALSE),""))</f>
        <v>Pocari Beverage Variant 6</v>
      </c>
      <c r="F1240">
        <f>IF(tbl_transaction[[#This Row],[Type]]="Inbound",VLOOKUP(tbl_transaction[[#This Row],[Reference Number]],barang_masuk[],6,FALSE),IF(tbl_transaction[[#This Row],[Type]]="Outbound",VLOOKUP(tbl_transaction[[#This Row],[Reference Number]],barang_keluar[],6,FALSE),""))</f>
        <v>40</v>
      </c>
      <c r="G1240" t="str">
        <f>IF(tbl_transaction[[#This Row],[Type]]="Inbound",VLOOKUP(tbl_transaction[[#This Row],[Reference Number]],barang_masuk[],7,FALSE),IF(tbl_transaction[[#This Row],[Type]]="Outbound",VLOOKUP(tbl_transaction[[#This Row],[Reference Number]],barang_keluar[],7,FALSE),""))</f>
        <v>Bottle</v>
      </c>
      <c r="H1240" t="str">
        <f>IF(tbl_transaction[[#This Row],[Type]]="Inbound",VLOOKUP(tbl_transaction[[#This Row],[Reference Number]],barang_masuk[],3,FALSE),IF(tbl_transaction[[#This Row],[Type]]="Outbound",VLOOKUP(tbl_transaction[[#This Row],[Reference Number]],barang_keluar[],3,FALSE),""))</f>
        <v>PT Supplier 26</v>
      </c>
      <c r="I1240" t="str">
        <f>IF(D1240='Kartu Stok'!$B$2,COUNTIF($D$3:D1240,'Kartu Stok'!$B$2),"")</f>
        <v/>
      </c>
      <c r="L1240"/>
    </row>
    <row r="1241" spans="1:12" ht="14.5" x14ac:dyDescent="0.35">
      <c r="A1241" s="2" t="s">
        <v>1718</v>
      </c>
      <c r="B1241" s="5">
        <f>IF(LEFT(tbl_transaction[[#This Row],[Reference Number]],2)="GR",VLOOKUP(tbl_transaction[[#This Row],[Reference Number]],barang_masuk[],2,FALSE),IF(LEFT(tbl_transaction[[#This Row],[Reference Number]],2)="DO",VLOOKUP(tbl_transaction[[#This Row],[Reference Number]],barang_keluar[],2,FALSE),""))</f>
        <v>46200</v>
      </c>
      <c r="C1241" t="str">
        <f t="shared" si="19"/>
        <v>Inbound</v>
      </c>
      <c r="D1241" t="str">
        <f>IF(tbl_transaction[[#This Row],[Type]]="Inbound",VLOOKUP(tbl_transaction[[#This Row],[Reference Number]],barang_masuk[],4,FALSE),IF(tbl_transaction[[#This Row],[Type]]="Outbound",VLOOKUP(tbl_transaction[[#This Row],[Reference Number]],barang_keluar[],4,FALSE),""))</f>
        <v>BEV007</v>
      </c>
      <c r="E1241" t="str">
        <f>IF(tbl_transaction[[#This Row],[Type]]="Inbound",VLOOKUP(tbl_transaction[[#This Row],[Reference Number]],barang_masuk[],5,FALSE),IF(tbl_transaction[[#This Row],[Type]]="Outbound",VLOOKUP(tbl_transaction[[#This Row],[Reference Number]],barang_keluar[],5,FALSE),""))</f>
        <v>Sosro Beverage Variant 7</v>
      </c>
      <c r="F1241">
        <f>IF(tbl_transaction[[#This Row],[Type]]="Inbound",VLOOKUP(tbl_transaction[[#This Row],[Reference Number]],barang_masuk[],6,FALSE),IF(tbl_transaction[[#This Row],[Type]]="Outbound",VLOOKUP(tbl_transaction[[#This Row],[Reference Number]],barang_keluar[],6,FALSE),""))</f>
        <v>50</v>
      </c>
      <c r="G1241" t="str">
        <f>IF(tbl_transaction[[#This Row],[Type]]="Inbound",VLOOKUP(tbl_transaction[[#This Row],[Reference Number]],barang_masuk[],7,FALSE),IF(tbl_transaction[[#This Row],[Type]]="Outbound",VLOOKUP(tbl_transaction[[#This Row],[Reference Number]],barang_keluar[],7,FALSE),""))</f>
        <v>Bottle</v>
      </c>
      <c r="H1241" t="str">
        <f>IF(tbl_transaction[[#This Row],[Type]]="Inbound",VLOOKUP(tbl_transaction[[#This Row],[Reference Number]],barang_masuk[],3,FALSE),IF(tbl_transaction[[#This Row],[Type]]="Outbound",VLOOKUP(tbl_transaction[[#This Row],[Reference Number]],barang_keluar[],3,FALSE),""))</f>
        <v>PT Supplier 26</v>
      </c>
      <c r="I1241" t="str">
        <f>IF(D1241='Kartu Stok'!$B$2,COUNTIF($D$3:D1241,'Kartu Stok'!$B$2),"")</f>
        <v/>
      </c>
      <c r="L1241"/>
    </row>
    <row r="1242" spans="1:12" ht="14.5" x14ac:dyDescent="0.35">
      <c r="A1242" s="2" t="s">
        <v>1719</v>
      </c>
      <c r="B1242" s="5">
        <f>IF(LEFT(tbl_transaction[[#This Row],[Reference Number]],2)="GR",VLOOKUP(tbl_transaction[[#This Row],[Reference Number]],barang_masuk[],2,FALSE),IF(LEFT(tbl_transaction[[#This Row],[Reference Number]],2)="DO",VLOOKUP(tbl_transaction[[#This Row],[Reference Number]],barang_keluar[],2,FALSE),""))</f>
        <v>46068</v>
      </c>
      <c r="C1242" t="str">
        <f t="shared" si="19"/>
        <v>Inbound</v>
      </c>
      <c r="D1242" t="str">
        <f>IF(tbl_transaction[[#This Row],[Type]]="Inbound",VLOOKUP(tbl_transaction[[#This Row],[Reference Number]],barang_masuk[],4,FALSE),IF(tbl_transaction[[#This Row],[Type]]="Outbound",VLOOKUP(tbl_transaction[[#This Row],[Reference Number]],barang_keluar[],4,FALSE),""))</f>
        <v>BEV001</v>
      </c>
      <c r="E1242" t="str">
        <f>IF(tbl_transaction[[#This Row],[Type]]="Inbound",VLOOKUP(tbl_transaction[[#This Row],[Reference Number]],barang_masuk[],5,FALSE),IF(tbl_transaction[[#This Row],[Type]]="Outbound",VLOOKUP(tbl_transaction[[#This Row],[Reference Number]],barang_keluar[],5,FALSE),""))</f>
        <v>Coca Cola Beverage Variant 1</v>
      </c>
      <c r="F1242">
        <f>IF(tbl_transaction[[#This Row],[Type]]="Inbound",VLOOKUP(tbl_transaction[[#This Row],[Reference Number]],barang_masuk[],6,FALSE),IF(tbl_transaction[[#This Row],[Type]]="Outbound",VLOOKUP(tbl_transaction[[#This Row],[Reference Number]],barang_keluar[],6,FALSE),""))</f>
        <v>80</v>
      </c>
      <c r="G1242" t="str">
        <f>IF(tbl_transaction[[#This Row],[Type]]="Inbound",VLOOKUP(tbl_transaction[[#This Row],[Reference Number]],barang_masuk[],7,FALSE),IF(tbl_transaction[[#This Row],[Type]]="Outbound",VLOOKUP(tbl_transaction[[#This Row],[Reference Number]],barang_keluar[],7,FALSE),""))</f>
        <v>Bottle</v>
      </c>
      <c r="H1242" t="str">
        <f>IF(tbl_transaction[[#This Row],[Type]]="Inbound",VLOOKUP(tbl_transaction[[#This Row],[Reference Number]],barang_masuk[],3,FALSE),IF(tbl_transaction[[#This Row],[Type]]="Outbound",VLOOKUP(tbl_transaction[[#This Row],[Reference Number]],barang_keluar[],3,FALSE),""))</f>
        <v>PT Supplier 26</v>
      </c>
      <c r="I1242" t="str">
        <f>IF(D1242='Kartu Stok'!$B$2,COUNTIF($D$3:D1242,'Kartu Stok'!$B$2),"")</f>
        <v/>
      </c>
      <c r="L1242"/>
    </row>
    <row r="1243" spans="1:12" ht="14.5" x14ac:dyDescent="0.35">
      <c r="A1243" s="2" t="s">
        <v>1720</v>
      </c>
      <c r="B1243" s="5">
        <f>IF(LEFT(tbl_transaction[[#This Row],[Reference Number]],2)="GR",VLOOKUP(tbl_transaction[[#This Row],[Reference Number]],barang_masuk[],2,FALSE),IF(LEFT(tbl_transaction[[#This Row],[Reference Number]],2)="DO",VLOOKUP(tbl_transaction[[#This Row],[Reference Number]],barang_keluar[],2,FALSE),""))</f>
        <v>46072</v>
      </c>
      <c r="C1243" t="str">
        <f t="shared" si="19"/>
        <v>Inbound</v>
      </c>
      <c r="D1243" t="str">
        <f>IF(tbl_transaction[[#This Row],[Type]]="Inbound",VLOOKUP(tbl_transaction[[#This Row],[Reference Number]],barang_masuk[],4,FALSE),IF(tbl_transaction[[#This Row],[Type]]="Outbound",VLOOKUP(tbl_transaction[[#This Row],[Reference Number]],barang_keluar[],4,FALSE),""))</f>
        <v>SNK005</v>
      </c>
      <c r="E1243" t="str">
        <f>IF(tbl_transaction[[#This Row],[Type]]="Inbound",VLOOKUP(tbl_transaction[[#This Row],[Reference Number]],barang_masuk[],5,FALSE),IF(tbl_transaction[[#This Row],[Type]]="Outbound",VLOOKUP(tbl_transaction[[#This Row],[Reference Number]],barang_keluar[],5,FALSE),""))</f>
        <v>Taro Snack Variant 5</v>
      </c>
      <c r="F1243">
        <f>IF(tbl_transaction[[#This Row],[Type]]="Inbound",VLOOKUP(tbl_transaction[[#This Row],[Reference Number]],barang_masuk[],6,FALSE),IF(tbl_transaction[[#This Row],[Type]]="Outbound",VLOOKUP(tbl_transaction[[#This Row],[Reference Number]],barang_keluar[],6,FALSE),""))</f>
        <v>50</v>
      </c>
      <c r="G1243" t="str">
        <f>IF(tbl_transaction[[#This Row],[Type]]="Inbound",VLOOKUP(tbl_transaction[[#This Row],[Reference Number]],barang_masuk[],7,FALSE),IF(tbl_transaction[[#This Row],[Type]]="Outbound",VLOOKUP(tbl_transaction[[#This Row],[Reference Number]],barang_keluar[],7,FALSE),""))</f>
        <v>Pack</v>
      </c>
      <c r="H1243" t="str">
        <f>IF(tbl_transaction[[#This Row],[Type]]="Inbound",VLOOKUP(tbl_transaction[[#This Row],[Reference Number]],barang_masuk[],3,FALSE),IF(tbl_transaction[[#This Row],[Type]]="Outbound",VLOOKUP(tbl_transaction[[#This Row],[Reference Number]],barang_keluar[],3,FALSE),""))</f>
        <v>PT Supplier 29</v>
      </c>
      <c r="I1243" t="str">
        <f>IF(D1243='Kartu Stok'!$B$2,COUNTIF($D$3:D1243,'Kartu Stok'!$B$2),"")</f>
        <v/>
      </c>
      <c r="L1243"/>
    </row>
    <row r="1244" spans="1:12" ht="14.5" x14ac:dyDescent="0.35">
      <c r="A1244" s="2" t="s">
        <v>1721</v>
      </c>
      <c r="B1244" s="5">
        <f>IF(LEFT(tbl_transaction[[#This Row],[Reference Number]],2)="GR",VLOOKUP(tbl_transaction[[#This Row],[Reference Number]],barang_masuk[],2,FALSE),IF(LEFT(tbl_transaction[[#This Row],[Reference Number]],2)="DO",VLOOKUP(tbl_transaction[[#This Row],[Reference Number]],barang_keluar[],2,FALSE),""))</f>
        <v>46167</v>
      </c>
      <c r="C1244" t="str">
        <f t="shared" si="19"/>
        <v>Inbound</v>
      </c>
      <c r="D1244" t="str">
        <f>IF(tbl_transaction[[#This Row],[Type]]="Inbound",VLOOKUP(tbl_transaction[[#This Row],[Reference Number]],barang_masuk[],4,FALSE),IF(tbl_transaction[[#This Row],[Type]]="Outbound",VLOOKUP(tbl_transaction[[#This Row],[Reference Number]],barang_keluar[],4,FALSE),""))</f>
        <v>HOM022</v>
      </c>
      <c r="E1244" t="str">
        <f>IF(tbl_transaction[[#This Row],[Type]]="Inbound",VLOOKUP(tbl_transaction[[#This Row],[Reference Number]],barang_masuk[],5,FALSE),IF(tbl_transaction[[#This Row],[Type]]="Outbound",VLOOKUP(tbl_transaction[[#This Row],[Reference Number]],barang_keluar[],5,FALSE),""))</f>
        <v>Sunlight Home Care Variant 22</v>
      </c>
      <c r="F1244">
        <f>IF(tbl_transaction[[#This Row],[Type]]="Inbound",VLOOKUP(tbl_transaction[[#This Row],[Reference Number]],barang_masuk[],6,FALSE),IF(tbl_transaction[[#This Row],[Type]]="Outbound",VLOOKUP(tbl_transaction[[#This Row],[Reference Number]],barang_keluar[],6,FALSE),""))</f>
        <v>60</v>
      </c>
      <c r="G1244" t="str">
        <f>IF(tbl_transaction[[#This Row],[Type]]="Inbound",VLOOKUP(tbl_transaction[[#This Row],[Reference Number]],barang_masuk[],7,FALSE),IF(tbl_transaction[[#This Row],[Type]]="Outbound",VLOOKUP(tbl_transaction[[#This Row],[Reference Number]],barang_keluar[],7,FALSE),""))</f>
        <v>Pack</v>
      </c>
      <c r="H1244" t="str">
        <f>IF(tbl_transaction[[#This Row],[Type]]="Inbound",VLOOKUP(tbl_transaction[[#This Row],[Reference Number]],barang_masuk[],3,FALSE),IF(tbl_transaction[[#This Row],[Type]]="Outbound",VLOOKUP(tbl_transaction[[#This Row],[Reference Number]],barang_keluar[],3,FALSE),""))</f>
        <v>PT Supplier 34</v>
      </c>
      <c r="I1244" t="str">
        <f>IF(D1244='Kartu Stok'!$B$2,COUNTIF($D$3:D1244,'Kartu Stok'!$B$2),"")</f>
        <v/>
      </c>
      <c r="L1244"/>
    </row>
    <row r="1245" spans="1:12" ht="14.5" x14ac:dyDescent="0.35">
      <c r="A1245" s="2" t="s">
        <v>1722</v>
      </c>
      <c r="B1245" s="5">
        <f>IF(LEFT(tbl_transaction[[#This Row],[Reference Number]],2)="GR",VLOOKUP(tbl_transaction[[#This Row],[Reference Number]],barang_masuk[],2,FALSE),IF(LEFT(tbl_transaction[[#This Row],[Reference Number]],2)="DO",VLOOKUP(tbl_transaction[[#This Row],[Reference Number]],barang_keluar[],2,FALSE),""))</f>
        <v>46094</v>
      </c>
      <c r="C1245" t="str">
        <f t="shared" si="19"/>
        <v>Inbound</v>
      </c>
      <c r="D1245" t="str">
        <f>IF(tbl_transaction[[#This Row],[Type]]="Inbound",VLOOKUP(tbl_transaction[[#This Row],[Reference Number]],barang_masuk[],4,FALSE),IF(tbl_transaction[[#This Row],[Type]]="Outbound",VLOOKUP(tbl_transaction[[#This Row],[Reference Number]],barang_keluar[],4,FALSE),""))</f>
        <v>SNK033</v>
      </c>
      <c r="E1245" t="str">
        <f>IF(tbl_transaction[[#This Row],[Type]]="Inbound",VLOOKUP(tbl_transaction[[#This Row],[Reference Number]],barang_masuk[],5,FALSE),IF(tbl_transaction[[#This Row],[Type]]="Outbound",VLOOKUP(tbl_transaction[[#This Row],[Reference Number]],barang_keluar[],5,FALSE),""))</f>
        <v>Chitato Snack Variant 33</v>
      </c>
      <c r="F1245">
        <f>IF(tbl_transaction[[#This Row],[Type]]="Inbound",VLOOKUP(tbl_transaction[[#This Row],[Reference Number]],barang_masuk[],6,FALSE),IF(tbl_transaction[[#This Row],[Type]]="Outbound",VLOOKUP(tbl_transaction[[#This Row],[Reference Number]],barang_keluar[],6,FALSE),""))</f>
        <v>40</v>
      </c>
      <c r="G1245" t="str">
        <f>IF(tbl_transaction[[#This Row],[Type]]="Inbound",VLOOKUP(tbl_transaction[[#This Row],[Reference Number]],barang_masuk[],7,FALSE),IF(tbl_transaction[[#This Row],[Type]]="Outbound",VLOOKUP(tbl_transaction[[#This Row],[Reference Number]],barang_keluar[],7,FALSE),""))</f>
        <v>Pack</v>
      </c>
      <c r="H1245" t="str">
        <f>IF(tbl_transaction[[#This Row],[Type]]="Inbound",VLOOKUP(tbl_transaction[[#This Row],[Reference Number]],barang_masuk[],3,FALSE),IF(tbl_transaction[[#This Row],[Type]]="Outbound",VLOOKUP(tbl_transaction[[#This Row],[Reference Number]],barang_keluar[],3,FALSE),""))</f>
        <v>PT Supplier 17</v>
      </c>
      <c r="I1245" t="str">
        <f>IF(D1245='Kartu Stok'!$B$2,COUNTIF($D$3:D1245,'Kartu Stok'!$B$2),"")</f>
        <v/>
      </c>
      <c r="L1245"/>
    </row>
    <row r="1246" spans="1:12" ht="14.5" x14ac:dyDescent="0.35">
      <c r="A1246" s="2" t="s">
        <v>1723</v>
      </c>
      <c r="B1246" s="5">
        <f>IF(LEFT(tbl_transaction[[#This Row],[Reference Number]],2)="GR",VLOOKUP(tbl_transaction[[#This Row],[Reference Number]],barang_masuk[],2,FALSE),IF(LEFT(tbl_transaction[[#This Row],[Reference Number]],2)="DO",VLOOKUP(tbl_transaction[[#This Row],[Reference Number]],barang_keluar[],2,FALSE),""))</f>
        <v>46199</v>
      </c>
      <c r="C1246" t="str">
        <f t="shared" si="19"/>
        <v>Inbound</v>
      </c>
      <c r="D1246" t="str">
        <f>IF(tbl_transaction[[#This Row],[Type]]="Inbound",VLOOKUP(tbl_transaction[[#This Row],[Reference Number]],barang_masuk[],4,FALSE),IF(tbl_transaction[[#This Row],[Type]]="Outbound",VLOOKUP(tbl_transaction[[#This Row],[Reference Number]],barang_keluar[],4,FALSE),""))</f>
        <v>BAB019</v>
      </c>
      <c r="E1246" t="str">
        <f>IF(tbl_transaction[[#This Row],[Type]]="Inbound",VLOOKUP(tbl_transaction[[#This Row],[Reference Number]],barang_masuk[],5,FALSE),IF(tbl_transaction[[#This Row],[Type]]="Outbound",VLOOKUP(tbl_transaction[[#This Row],[Reference Number]],barang_keluar[],5,FALSE),""))</f>
        <v>Zwitsal Baby Care Variant 19</v>
      </c>
      <c r="F1246">
        <f>IF(tbl_transaction[[#This Row],[Type]]="Inbound",VLOOKUP(tbl_transaction[[#This Row],[Reference Number]],barang_masuk[],6,FALSE),IF(tbl_transaction[[#This Row],[Type]]="Outbound",VLOOKUP(tbl_transaction[[#This Row],[Reference Number]],barang_keluar[],6,FALSE),""))</f>
        <v>100</v>
      </c>
      <c r="G1246" t="str">
        <f>IF(tbl_transaction[[#This Row],[Type]]="Inbound",VLOOKUP(tbl_transaction[[#This Row],[Reference Number]],barang_masuk[],7,FALSE),IF(tbl_transaction[[#This Row],[Type]]="Outbound",VLOOKUP(tbl_transaction[[#This Row],[Reference Number]],barang_keluar[],7,FALSE),""))</f>
        <v>Pack</v>
      </c>
      <c r="H1246" t="str">
        <f>IF(tbl_transaction[[#This Row],[Type]]="Inbound",VLOOKUP(tbl_transaction[[#This Row],[Reference Number]],barang_masuk[],3,FALSE),IF(tbl_transaction[[#This Row],[Type]]="Outbound",VLOOKUP(tbl_transaction[[#This Row],[Reference Number]],barang_keluar[],3,FALSE),""))</f>
        <v>PT Supplier 02</v>
      </c>
      <c r="I1246" t="str">
        <f>IF(D1246='Kartu Stok'!$B$2,COUNTIF($D$3:D1246,'Kartu Stok'!$B$2),"")</f>
        <v/>
      </c>
      <c r="L1246"/>
    </row>
    <row r="1247" spans="1:12" ht="14.5" x14ac:dyDescent="0.35">
      <c r="A1247" s="2" t="s">
        <v>1724</v>
      </c>
      <c r="B1247" s="5">
        <f>IF(LEFT(tbl_transaction[[#This Row],[Reference Number]],2)="GR",VLOOKUP(tbl_transaction[[#This Row],[Reference Number]],barang_masuk[],2,FALSE),IF(LEFT(tbl_transaction[[#This Row],[Reference Number]],2)="DO",VLOOKUP(tbl_transaction[[#This Row],[Reference Number]],barang_keluar[],2,FALSE),""))</f>
        <v>46157</v>
      </c>
      <c r="C1247" t="str">
        <f t="shared" si="19"/>
        <v>Inbound</v>
      </c>
      <c r="D1247" t="str">
        <f>IF(tbl_transaction[[#This Row],[Type]]="Inbound",VLOOKUP(tbl_transaction[[#This Row],[Reference Number]],barang_masuk[],4,FALSE),IF(tbl_transaction[[#This Row],[Type]]="Outbound",VLOOKUP(tbl_transaction[[#This Row],[Reference Number]],barang_keluar[],4,FALSE),""))</f>
        <v>SNK014</v>
      </c>
      <c r="E1247" t="str">
        <f>IF(tbl_transaction[[#This Row],[Type]]="Inbound",VLOOKUP(tbl_transaction[[#This Row],[Reference Number]],barang_masuk[],5,FALSE),IF(tbl_transaction[[#This Row],[Type]]="Outbound",VLOOKUP(tbl_transaction[[#This Row],[Reference Number]],barang_keluar[],5,FALSE),""))</f>
        <v>Qtela Snack Variant 14</v>
      </c>
      <c r="F1247">
        <f>IF(tbl_transaction[[#This Row],[Type]]="Inbound",VLOOKUP(tbl_transaction[[#This Row],[Reference Number]],barang_masuk[],6,FALSE),IF(tbl_transaction[[#This Row],[Type]]="Outbound",VLOOKUP(tbl_transaction[[#This Row],[Reference Number]],barang_keluar[],6,FALSE),""))</f>
        <v>100</v>
      </c>
      <c r="G1247" t="str">
        <f>IF(tbl_transaction[[#This Row],[Type]]="Inbound",VLOOKUP(tbl_transaction[[#This Row],[Reference Number]],barang_masuk[],7,FALSE),IF(tbl_transaction[[#This Row],[Type]]="Outbound",VLOOKUP(tbl_transaction[[#This Row],[Reference Number]],barang_keluar[],7,FALSE),""))</f>
        <v>Pack</v>
      </c>
      <c r="H1247" t="str">
        <f>IF(tbl_transaction[[#This Row],[Type]]="Inbound",VLOOKUP(tbl_transaction[[#This Row],[Reference Number]],barang_masuk[],3,FALSE),IF(tbl_transaction[[#This Row],[Type]]="Outbound",VLOOKUP(tbl_transaction[[#This Row],[Reference Number]],barang_keluar[],3,FALSE),""))</f>
        <v>PT Supplier 15</v>
      </c>
      <c r="I1247" t="str">
        <f>IF(D1247='Kartu Stok'!$B$2,COUNTIF($D$3:D1247,'Kartu Stok'!$B$2),"")</f>
        <v/>
      </c>
      <c r="L1247"/>
    </row>
    <row r="1248" spans="1:12" ht="14.5" x14ac:dyDescent="0.35">
      <c r="A1248" s="2" t="s">
        <v>1725</v>
      </c>
      <c r="B1248" s="5">
        <f>IF(LEFT(tbl_transaction[[#This Row],[Reference Number]],2)="GR",VLOOKUP(tbl_transaction[[#This Row],[Reference Number]],barang_masuk[],2,FALSE),IF(LEFT(tbl_transaction[[#This Row],[Reference Number]],2)="DO",VLOOKUP(tbl_transaction[[#This Row],[Reference Number]],barang_keluar[],2,FALSE),""))</f>
        <v>46029</v>
      </c>
      <c r="C1248" t="str">
        <f t="shared" si="19"/>
        <v>Inbound</v>
      </c>
      <c r="D1248" t="str">
        <f>IF(tbl_transaction[[#This Row],[Type]]="Inbound",VLOOKUP(tbl_transaction[[#This Row],[Reference Number]],barang_masuk[],4,FALSE),IF(tbl_transaction[[#This Row],[Type]]="Outbound",VLOOKUP(tbl_transaction[[#This Row],[Reference Number]],barang_keluar[],4,FALSE),""))</f>
        <v>DAR007</v>
      </c>
      <c r="E1248" t="str">
        <f>IF(tbl_transaction[[#This Row],[Type]]="Inbound",VLOOKUP(tbl_transaction[[#This Row],[Reference Number]],barang_masuk[],5,FALSE),IF(tbl_transaction[[#This Row],[Type]]="Outbound",VLOOKUP(tbl_transaction[[#This Row],[Reference Number]],barang_keluar[],5,FALSE),""))</f>
        <v>Indomilk Dairy Variant 7</v>
      </c>
      <c r="F1248">
        <f>IF(tbl_transaction[[#This Row],[Type]]="Inbound",VLOOKUP(tbl_transaction[[#This Row],[Reference Number]],barang_masuk[],6,FALSE),IF(tbl_transaction[[#This Row],[Type]]="Outbound",VLOOKUP(tbl_transaction[[#This Row],[Reference Number]],barang_keluar[],6,FALSE),""))</f>
        <v>30</v>
      </c>
      <c r="G1248" t="str">
        <f>IF(tbl_transaction[[#This Row],[Type]]="Inbound",VLOOKUP(tbl_transaction[[#This Row],[Reference Number]],barang_masuk[],7,FALSE),IF(tbl_transaction[[#This Row],[Type]]="Outbound",VLOOKUP(tbl_transaction[[#This Row],[Reference Number]],barang_keluar[],7,FALSE),""))</f>
        <v>Box</v>
      </c>
      <c r="H1248" t="str">
        <f>IF(tbl_transaction[[#This Row],[Type]]="Inbound",VLOOKUP(tbl_transaction[[#This Row],[Reference Number]],barang_masuk[],3,FALSE),IF(tbl_transaction[[#This Row],[Type]]="Outbound",VLOOKUP(tbl_transaction[[#This Row],[Reference Number]],barang_keluar[],3,FALSE),""))</f>
        <v>PT Supplier 26</v>
      </c>
      <c r="I1248" t="str">
        <f>IF(D1248='Kartu Stok'!$B$2,COUNTIF($D$3:D1248,'Kartu Stok'!$B$2),"")</f>
        <v/>
      </c>
      <c r="L1248"/>
    </row>
    <row r="1249" spans="1:12" ht="14.5" x14ac:dyDescent="0.35">
      <c r="A1249" s="2" t="s">
        <v>1726</v>
      </c>
      <c r="B1249" s="5">
        <f>IF(LEFT(tbl_transaction[[#This Row],[Reference Number]],2)="GR",VLOOKUP(tbl_transaction[[#This Row],[Reference Number]],barang_masuk[],2,FALSE),IF(LEFT(tbl_transaction[[#This Row],[Reference Number]],2)="DO",VLOOKUP(tbl_transaction[[#This Row],[Reference Number]],barang_keluar[],2,FALSE),""))</f>
        <v>46047</v>
      </c>
      <c r="C1249" t="str">
        <f t="shared" si="19"/>
        <v>Inbound</v>
      </c>
      <c r="D1249" t="str">
        <f>IF(tbl_transaction[[#This Row],[Type]]="Inbound",VLOOKUP(tbl_transaction[[#This Row],[Reference Number]],barang_masuk[],4,FALSE),IF(tbl_transaction[[#This Row],[Type]]="Outbound",VLOOKUP(tbl_transaction[[#This Row],[Reference Number]],barang_keluar[],4,FALSE),""))</f>
        <v>HOM012</v>
      </c>
      <c r="E1249" t="str">
        <f>IF(tbl_transaction[[#This Row],[Type]]="Inbound",VLOOKUP(tbl_transaction[[#This Row],[Reference Number]],barang_masuk[],5,FALSE),IF(tbl_transaction[[#This Row],[Type]]="Outbound",VLOOKUP(tbl_transaction[[#This Row],[Reference Number]],barang_keluar[],5,FALSE),""))</f>
        <v>Molto Home Care Variant 12</v>
      </c>
      <c r="F1249">
        <f>IF(tbl_transaction[[#This Row],[Type]]="Inbound",VLOOKUP(tbl_transaction[[#This Row],[Reference Number]],barang_masuk[],6,FALSE),IF(tbl_transaction[[#This Row],[Type]]="Outbound",VLOOKUP(tbl_transaction[[#This Row],[Reference Number]],barang_keluar[],6,FALSE),""))</f>
        <v>200</v>
      </c>
      <c r="G1249" t="str">
        <f>IF(tbl_transaction[[#This Row],[Type]]="Inbound",VLOOKUP(tbl_transaction[[#This Row],[Reference Number]],barang_masuk[],7,FALSE),IF(tbl_transaction[[#This Row],[Type]]="Outbound",VLOOKUP(tbl_transaction[[#This Row],[Reference Number]],barang_keluar[],7,FALSE),""))</f>
        <v>Pack</v>
      </c>
      <c r="H1249" t="str">
        <f>IF(tbl_transaction[[#This Row],[Type]]="Inbound",VLOOKUP(tbl_transaction[[#This Row],[Reference Number]],barang_masuk[],3,FALSE),IF(tbl_transaction[[#This Row],[Type]]="Outbound",VLOOKUP(tbl_transaction[[#This Row],[Reference Number]],barang_keluar[],3,FALSE),""))</f>
        <v>PT Supplier 10</v>
      </c>
      <c r="I1249" t="str">
        <f>IF(D1249='Kartu Stok'!$B$2,COUNTIF($D$3:D1249,'Kartu Stok'!$B$2),"")</f>
        <v/>
      </c>
      <c r="L1249"/>
    </row>
    <row r="1250" spans="1:12" ht="14.5" x14ac:dyDescent="0.35">
      <c r="A1250" s="2" t="s">
        <v>1727</v>
      </c>
      <c r="B1250" s="5">
        <f>IF(LEFT(tbl_transaction[[#This Row],[Reference Number]],2)="GR",VLOOKUP(tbl_transaction[[#This Row],[Reference Number]],barang_masuk[],2,FALSE),IF(LEFT(tbl_transaction[[#This Row],[Reference Number]],2)="DO",VLOOKUP(tbl_transaction[[#This Row],[Reference Number]],barang_keluar[],2,FALSE),""))</f>
        <v>46175</v>
      </c>
      <c r="C1250" t="str">
        <f t="shared" si="19"/>
        <v>Inbound</v>
      </c>
      <c r="D1250" t="str">
        <f>IF(tbl_transaction[[#This Row],[Type]]="Inbound",VLOOKUP(tbl_transaction[[#This Row],[Reference Number]],barang_masuk[],4,FALSE),IF(tbl_transaction[[#This Row],[Type]]="Outbound",VLOOKUP(tbl_transaction[[#This Row],[Reference Number]],barang_keluar[],4,FALSE),""))</f>
        <v>BEV016</v>
      </c>
      <c r="E1250" t="str">
        <f>IF(tbl_transaction[[#This Row],[Type]]="Inbound",VLOOKUP(tbl_transaction[[#This Row],[Reference Number]],barang_masuk[],5,FALSE),IF(tbl_transaction[[#This Row],[Type]]="Outbound",VLOOKUP(tbl_transaction[[#This Row],[Reference Number]],barang_keluar[],5,FALSE),""))</f>
        <v>Sosro Beverage Variant 16</v>
      </c>
      <c r="F1250">
        <f>IF(tbl_transaction[[#This Row],[Type]]="Inbound",VLOOKUP(tbl_transaction[[#This Row],[Reference Number]],barang_masuk[],6,FALSE),IF(tbl_transaction[[#This Row],[Type]]="Outbound",VLOOKUP(tbl_transaction[[#This Row],[Reference Number]],barang_keluar[],6,FALSE),""))</f>
        <v>80</v>
      </c>
      <c r="G1250" t="str">
        <f>IF(tbl_transaction[[#This Row],[Type]]="Inbound",VLOOKUP(tbl_transaction[[#This Row],[Reference Number]],barang_masuk[],7,FALSE),IF(tbl_transaction[[#This Row],[Type]]="Outbound",VLOOKUP(tbl_transaction[[#This Row],[Reference Number]],barang_keluar[],7,FALSE),""))</f>
        <v>Bottle</v>
      </c>
      <c r="H1250" t="str">
        <f>IF(tbl_transaction[[#This Row],[Type]]="Inbound",VLOOKUP(tbl_transaction[[#This Row],[Reference Number]],barang_masuk[],3,FALSE),IF(tbl_transaction[[#This Row],[Type]]="Outbound",VLOOKUP(tbl_transaction[[#This Row],[Reference Number]],barang_keluar[],3,FALSE),""))</f>
        <v>PT Supplier 34</v>
      </c>
      <c r="I1250" t="str">
        <f>IF(D1250='Kartu Stok'!$B$2,COUNTIF($D$3:D1250,'Kartu Stok'!$B$2),"")</f>
        <v/>
      </c>
      <c r="L1250"/>
    </row>
    <row r="1251" spans="1:12" ht="14.5" x14ac:dyDescent="0.35">
      <c r="A1251" s="2" t="s">
        <v>1728</v>
      </c>
      <c r="B1251" s="5">
        <f>IF(LEFT(tbl_transaction[[#This Row],[Reference Number]],2)="GR",VLOOKUP(tbl_transaction[[#This Row],[Reference Number]],barang_masuk[],2,FALSE),IF(LEFT(tbl_transaction[[#This Row],[Reference Number]],2)="DO",VLOOKUP(tbl_transaction[[#This Row],[Reference Number]],barang_keluar[],2,FALSE),""))</f>
        <v>46177</v>
      </c>
      <c r="C1251" t="str">
        <f t="shared" si="19"/>
        <v>Inbound</v>
      </c>
      <c r="D1251" t="str">
        <f>IF(tbl_transaction[[#This Row],[Type]]="Inbound",VLOOKUP(tbl_transaction[[#This Row],[Reference Number]],barang_masuk[],4,FALSE),IF(tbl_transaction[[#This Row],[Type]]="Outbound",VLOOKUP(tbl_transaction[[#This Row],[Reference Number]],barang_keluar[],4,FALSE),""))</f>
        <v>BAB003</v>
      </c>
      <c r="E1251" t="str">
        <f>IF(tbl_transaction[[#This Row],[Type]]="Inbound",VLOOKUP(tbl_transaction[[#This Row],[Reference Number]],barang_masuk[],5,FALSE),IF(tbl_transaction[[#This Row],[Type]]="Outbound",VLOOKUP(tbl_transaction[[#This Row],[Reference Number]],barang_keluar[],5,FALSE),""))</f>
        <v>Zwitsal Baby Care Variant 3</v>
      </c>
      <c r="F1251">
        <f>IF(tbl_transaction[[#This Row],[Type]]="Inbound",VLOOKUP(tbl_transaction[[#This Row],[Reference Number]],barang_masuk[],6,FALSE),IF(tbl_transaction[[#This Row],[Type]]="Outbound",VLOOKUP(tbl_transaction[[#This Row],[Reference Number]],barang_keluar[],6,FALSE),""))</f>
        <v>40</v>
      </c>
      <c r="G1251" t="str">
        <f>IF(tbl_transaction[[#This Row],[Type]]="Inbound",VLOOKUP(tbl_transaction[[#This Row],[Reference Number]],barang_masuk[],7,FALSE),IF(tbl_transaction[[#This Row],[Type]]="Outbound",VLOOKUP(tbl_transaction[[#This Row],[Reference Number]],barang_keluar[],7,FALSE),""))</f>
        <v>Pack</v>
      </c>
      <c r="H1251" t="str">
        <f>IF(tbl_transaction[[#This Row],[Type]]="Inbound",VLOOKUP(tbl_transaction[[#This Row],[Reference Number]],barang_masuk[],3,FALSE),IF(tbl_transaction[[#This Row],[Type]]="Outbound",VLOOKUP(tbl_transaction[[#This Row],[Reference Number]],barang_keluar[],3,FALSE),""))</f>
        <v>PT Supplier 19</v>
      </c>
      <c r="I1251" t="str">
        <f>IF(D1251='Kartu Stok'!$B$2,COUNTIF($D$3:D1251,'Kartu Stok'!$B$2),"")</f>
        <v/>
      </c>
      <c r="L1251"/>
    </row>
    <row r="1252" spans="1:12" ht="14.5" x14ac:dyDescent="0.35">
      <c r="A1252" s="2" t="s">
        <v>1729</v>
      </c>
      <c r="B1252" s="5">
        <f>IF(LEFT(tbl_transaction[[#This Row],[Reference Number]],2)="GR",VLOOKUP(tbl_transaction[[#This Row],[Reference Number]],barang_masuk[],2,FALSE),IF(LEFT(tbl_transaction[[#This Row],[Reference Number]],2)="DO",VLOOKUP(tbl_transaction[[#This Row],[Reference Number]],barang_keluar[],2,FALSE),""))</f>
        <v>46102</v>
      </c>
      <c r="C1252" t="str">
        <f t="shared" si="19"/>
        <v>Inbound</v>
      </c>
      <c r="D1252" t="str">
        <f>IF(tbl_transaction[[#This Row],[Type]]="Inbound",VLOOKUP(tbl_transaction[[#This Row],[Reference Number]],barang_masuk[],4,FALSE),IF(tbl_transaction[[#This Row],[Type]]="Outbound",VLOOKUP(tbl_transaction[[#This Row],[Reference Number]],barang_keluar[],4,FALSE),""))</f>
        <v>DAR004</v>
      </c>
      <c r="E1252" t="str">
        <f>IF(tbl_transaction[[#This Row],[Type]]="Inbound",VLOOKUP(tbl_transaction[[#This Row],[Reference Number]],barang_masuk[],5,FALSE),IF(tbl_transaction[[#This Row],[Type]]="Outbound",VLOOKUP(tbl_transaction[[#This Row],[Reference Number]],barang_keluar[],5,FALSE),""))</f>
        <v>Ultra Milk Dairy Variant 4</v>
      </c>
      <c r="F1252">
        <f>IF(tbl_transaction[[#This Row],[Type]]="Inbound",VLOOKUP(tbl_transaction[[#This Row],[Reference Number]],barang_masuk[],6,FALSE),IF(tbl_transaction[[#This Row],[Type]]="Outbound",VLOOKUP(tbl_transaction[[#This Row],[Reference Number]],barang_keluar[],6,FALSE),""))</f>
        <v>120</v>
      </c>
      <c r="G1252" t="str">
        <f>IF(tbl_transaction[[#This Row],[Type]]="Inbound",VLOOKUP(tbl_transaction[[#This Row],[Reference Number]],barang_masuk[],7,FALSE),IF(tbl_transaction[[#This Row],[Type]]="Outbound",VLOOKUP(tbl_transaction[[#This Row],[Reference Number]],barang_keluar[],7,FALSE),""))</f>
        <v>Box</v>
      </c>
      <c r="H1252" t="str">
        <f>IF(tbl_transaction[[#This Row],[Type]]="Inbound",VLOOKUP(tbl_transaction[[#This Row],[Reference Number]],barang_masuk[],3,FALSE),IF(tbl_transaction[[#This Row],[Type]]="Outbound",VLOOKUP(tbl_transaction[[#This Row],[Reference Number]],barang_keluar[],3,FALSE),""))</f>
        <v>PT Supplier 32</v>
      </c>
      <c r="I1252" t="str">
        <f>IF(D1252='Kartu Stok'!$B$2,COUNTIF($D$3:D1252,'Kartu Stok'!$B$2),"")</f>
        <v/>
      </c>
      <c r="L1252"/>
    </row>
    <row r="1253" spans="1:12" ht="14.5" x14ac:dyDescent="0.35">
      <c r="A1253" s="2" t="s">
        <v>1730</v>
      </c>
      <c r="B1253" s="5">
        <f>IF(LEFT(tbl_transaction[[#This Row],[Reference Number]],2)="GR",VLOOKUP(tbl_transaction[[#This Row],[Reference Number]],barang_masuk[],2,FALSE),IF(LEFT(tbl_transaction[[#This Row],[Reference Number]],2)="DO",VLOOKUP(tbl_transaction[[#This Row],[Reference Number]],barang_keluar[],2,FALSE),""))</f>
        <v>46147</v>
      </c>
      <c r="C1253" t="str">
        <f t="shared" si="19"/>
        <v>Inbound</v>
      </c>
      <c r="D1253" t="str">
        <f>IF(tbl_transaction[[#This Row],[Type]]="Inbound",VLOOKUP(tbl_transaction[[#This Row],[Reference Number]],barang_masuk[],4,FALSE),IF(tbl_transaction[[#This Row],[Type]]="Outbound",VLOOKUP(tbl_transaction[[#This Row],[Reference Number]],barang_keluar[],4,FALSE),""))</f>
        <v>SNK021</v>
      </c>
      <c r="E1253" t="str">
        <f>IF(tbl_transaction[[#This Row],[Type]]="Inbound",VLOOKUP(tbl_transaction[[#This Row],[Reference Number]],barang_masuk[],5,FALSE),IF(tbl_transaction[[#This Row],[Type]]="Outbound",VLOOKUP(tbl_transaction[[#This Row],[Reference Number]],barang_keluar[],5,FALSE),""))</f>
        <v>Qtela Snack Variant 21</v>
      </c>
      <c r="F1253">
        <f>IF(tbl_transaction[[#This Row],[Type]]="Inbound",VLOOKUP(tbl_transaction[[#This Row],[Reference Number]],barang_masuk[],6,FALSE),IF(tbl_transaction[[#This Row],[Type]]="Outbound",VLOOKUP(tbl_transaction[[#This Row],[Reference Number]],barang_keluar[],6,FALSE),""))</f>
        <v>100</v>
      </c>
      <c r="G1253" t="str">
        <f>IF(tbl_transaction[[#This Row],[Type]]="Inbound",VLOOKUP(tbl_transaction[[#This Row],[Reference Number]],barang_masuk[],7,FALSE),IF(tbl_transaction[[#This Row],[Type]]="Outbound",VLOOKUP(tbl_transaction[[#This Row],[Reference Number]],barang_keluar[],7,FALSE),""))</f>
        <v>Pack</v>
      </c>
      <c r="H1253" t="str">
        <f>IF(tbl_transaction[[#This Row],[Type]]="Inbound",VLOOKUP(tbl_transaction[[#This Row],[Reference Number]],barang_masuk[],3,FALSE),IF(tbl_transaction[[#This Row],[Type]]="Outbound",VLOOKUP(tbl_transaction[[#This Row],[Reference Number]],barang_keluar[],3,FALSE),""))</f>
        <v>PT Supplier 27</v>
      </c>
      <c r="I1253" t="str">
        <f>IF(D1253='Kartu Stok'!$B$2,COUNTIF($D$3:D1253,'Kartu Stok'!$B$2),"")</f>
        <v/>
      </c>
      <c r="L1253"/>
    </row>
    <row r="1254" spans="1:12" ht="14.5" x14ac:dyDescent="0.35">
      <c r="A1254" s="2" t="s">
        <v>1731</v>
      </c>
      <c r="B1254" s="5">
        <f>IF(LEFT(tbl_transaction[[#This Row],[Reference Number]],2)="GR",VLOOKUP(tbl_transaction[[#This Row],[Reference Number]],barang_masuk[],2,FALSE),IF(LEFT(tbl_transaction[[#This Row],[Reference Number]],2)="DO",VLOOKUP(tbl_transaction[[#This Row],[Reference Number]],barang_keluar[],2,FALSE),""))</f>
        <v>46148</v>
      </c>
      <c r="C1254" t="str">
        <f t="shared" si="19"/>
        <v>Inbound</v>
      </c>
      <c r="D1254" t="str">
        <f>IF(tbl_transaction[[#This Row],[Type]]="Inbound",VLOOKUP(tbl_transaction[[#This Row],[Reference Number]],barang_masuk[],4,FALSE),IF(tbl_transaction[[#This Row],[Type]]="Outbound",VLOOKUP(tbl_transaction[[#This Row],[Reference Number]],barang_keluar[],4,FALSE),""))</f>
        <v>BAB019</v>
      </c>
      <c r="E1254" t="str">
        <f>IF(tbl_transaction[[#This Row],[Type]]="Inbound",VLOOKUP(tbl_transaction[[#This Row],[Reference Number]],barang_masuk[],5,FALSE),IF(tbl_transaction[[#This Row],[Type]]="Outbound",VLOOKUP(tbl_transaction[[#This Row],[Reference Number]],barang_keluar[],5,FALSE),""))</f>
        <v>Zwitsal Baby Care Variant 19</v>
      </c>
      <c r="F1254">
        <f>IF(tbl_transaction[[#This Row],[Type]]="Inbound",VLOOKUP(tbl_transaction[[#This Row],[Reference Number]],barang_masuk[],6,FALSE),IF(tbl_transaction[[#This Row],[Type]]="Outbound",VLOOKUP(tbl_transaction[[#This Row],[Reference Number]],barang_keluar[],6,FALSE),""))</f>
        <v>50</v>
      </c>
      <c r="G1254" t="str">
        <f>IF(tbl_transaction[[#This Row],[Type]]="Inbound",VLOOKUP(tbl_transaction[[#This Row],[Reference Number]],barang_masuk[],7,FALSE),IF(tbl_transaction[[#This Row],[Type]]="Outbound",VLOOKUP(tbl_transaction[[#This Row],[Reference Number]],barang_keluar[],7,FALSE),""))</f>
        <v>Pack</v>
      </c>
      <c r="H1254" t="str">
        <f>IF(tbl_transaction[[#This Row],[Type]]="Inbound",VLOOKUP(tbl_transaction[[#This Row],[Reference Number]],barang_masuk[],3,FALSE),IF(tbl_transaction[[#This Row],[Type]]="Outbound",VLOOKUP(tbl_transaction[[#This Row],[Reference Number]],barang_keluar[],3,FALSE),""))</f>
        <v>PT Supplier 02</v>
      </c>
      <c r="I1254" t="str">
        <f>IF(D1254='Kartu Stok'!$B$2,COUNTIF($D$3:D1254,'Kartu Stok'!$B$2),"")</f>
        <v/>
      </c>
      <c r="L1254"/>
    </row>
    <row r="1255" spans="1:12" ht="14.5" x14ac:dyDescent="0.35">
      <c r="A1255" s="2" t="s">
        <v>1732</v>
      </c>
      <c r="B1255" s="5">
        <f>IF(LEFT(tbl_transaction[[#This Row],[Reference Number]],2)="GR",VLOOKUP(tbl_transaction[[#This Row],[Reference Number]],barang_masuk[],2,FALSE),IF(LEFT(tbl_transaction[[#This Row],[Reference Number]],2)="DO",VLOOKUP(tbl_transaction[[#This Row],[Reference Number]],barang_keluar[],2,FALSE),""))</f>
        <v>46165</v>
      </c>
      <c r="C1255" t="str">
        <f t="shared" si="19"/>
        <v>Inbound</v>
      </c>
      <c r="D1255" t="str">
        <f>IF(tbl_transaction[[#This Row],[Type]]="Inbound",VLOOKUP(tbl_transaction[[#This Row],[Reference Number]],barang_masuk[],4,FALSE),IF(tbl_transaction[[#This Row],[Type]]="Outbound",VLOOKUP(tbl_transaction[[#This Row],[Reference Number]],barang_keluar[],4,FALSE),""))</f>
        <v>BEV020</v>
      </c>
      <c r="E1255" t="str">
        <f>IF(tbl_transaction[[#This Row],[Type]]="Inbound",VLOOKUP(tbl_transaction[[#This Row],[Reference Number]],barang_masuk[],5,FALSE),IF(tbl_transaction[[#This Row],[Type]]="Outbound",VLOOKUP(tbl_transaction[[#This Row],[Reference Number]],barang_keluar[],5,FALSE),""))</f>
        <v>Coca Cola Beverage Variant 20</v>
      </c>
      <c r="F1255">
        <f>IF(tbl_transaction[[#This Row],[Type]]="Inbound",VLOOKUP(tbl_transaction[[#This Row],[Reference Number]],barang_masuk[],6,FALSE),IF(tbl_transaction[[#This Row],[Type]]="Outbound",VLOOKUP(tbl_transaction[[#This Row],[Reference Number]],barang_keluar[],6,FALSE),""))</f>
        <v>100</v>
      </c>
      <c r="G1255" t="str">
        <f>IF(tbl_transaction[[#This Row],[Type]]="Inbound",VLOOKUP(tbl_transaction[[#This Row],[Reference Number]],barang_masuk[],7,FALSE),IF(tbl_transaction[[#This Row],[Type]]="Outbound",VLOOKUP(tbl_transaction[[#This Row],[Reference Number]],barang_keluar[],7,FALSE),""))</f>
        <v>Bottle</v>
      </c>
      <c r="H1255" t="str">
        <f>IF(tbl_transaction[[#This Row],[Type]]="Inbound",VLOOKUP(tbl_transaction[[#This Row],[Reference Number]],barang_masuk[],3,FALSE),IF(tbl_transaction[[#This Row],[Type]]="Outbound",VLOOKUP(tbl_transaction[[#This Row],[Reference Number]],barang_keluar[],3,FALSE),""))</f>
        <v>PT Supplier 13</v>
      </c>
      <c r="I1255" t="str">
        <f>IF(D1255='Kartu Stok'!$B$2,COUNTIF($D$3:D1255,'Kartu Stok'!$B$2),"")</f>
        <v/>
      </c>
      <c r="L1255"/>
    </row>
    <row r="1256" spans="1:12" ht="14.5" x14ac:dyDescent="0.35">
      <c r="A1256" s="2" t="s">
        <v>1733</v>
      </c>
      <c r="B1256" s="5">
        <f>IF(LEFT(tbl_transaction[[#This Row],[Reference Number]],2)="GR",VLOOKUP(tbl_transaction[[#This Row],[Reference Number]],barang_masuk[],2,FALSE),IF(LEFT(tbl_transaction[[#This Row],[Reference Number]],2)="DO",VLOOKUP(tbl_transaction[[#This Row],[Reference Number]],barang_keluar[],2,FALSE),""))</f>
        <v>46153</v>
      </c>
      <c r="C1256" t="str">
        <f t="shared" si="19"/>
        <v>Inbound</v>
      </c>
      <c r="D1256" t="str">
        <f>IF(tbl_transaction[[#This Row],[Type]]="Inbound",VLOOKUP(tbl_transaction[[#This Row],[Reference Number]],barang_masuk[],4,FALSE),IF(tbl_transaction[[#This Row],[Type]]="Outbound",VLOOKUP(tbl_transaction[[#This Row],[Reference Number]],barang_keluar[],4,FALSE),""))</f>
        <v>PER003</v>
      </c>
      <c r="E1256" t="str">
        <f>IF(tbl_transaction[[#This Row],[Type]]="Inbound",VLOOKUP(tbl_transaction[[#This Row],[Reference Number]],barang_masuk[],5,FALSE),IF(tbl_transaction[[#This Row],[Type]]="Outbound",VLOOKUP(tbl_transaction[[#This Row],[Reference Number]],barang_keluar[],5,FALSE),""))</f>
        <v>Pepsodent Personal Care Variant 3</v>
      </c>
      <c r="F1256">
        <f>IF(tbl_transaction[[#This Row],[Type]]="Inbound",VLOOKUP(tbl_transaction[[#This Row],[Reference Number]],barang_masuk[],6,FALSE),IF(tbl_transaction[[#This Row],[Type]]="Outbound",VLOOKUP(tbl_transaction[[#This Row],[Reference Number]],barang_keluar[],6,FALSE),""))</f>
        <v>120</v>
      </c>
      <c r="G1256" t="str">
        <f>IF(tbl_transaction[[#This Row],[Type]]="Inbound",VLOOKUP(tbl_transaction[[#This Row],[Reference Number]],barang_masuk[],7,FALSE),IF(tbl_transaction[[#This Row],[Type]]="Outbound",VLOOKUP(tbl_transaction[[#This Row],[Reference Number]],barang_keluar[],7,FALSE),""))</f>
        <v>Bottle</v>
      </c>
      <c r="H1256" t="str">
        <f>IF(tbl_transaction[[#This Row],[Type]]="Inbound",VLOOKUP(tbl_transaction[[#This Row],[Reference Number]],barang_masuk[],3,FALSE),IF(tbl_transaction[[#This Row],[Type]]="Outbound",VLOOKUP(tbl_transaction[[#This Row],[Reference Number]],barang_keluar[],3,FALSE),""))</f>
        <v>PT Supplier 24</v>
      </c>
      <c r="I1256" t="str">
        <f>IF(D1256='Kartu Stok'!$B$2,COUNTIF($D$3:D1256,'Kartu Stok'!$B$2),"")</f>
        <v/>
      </c>
      <c r="L1256"/>
    </row>
    <row r="1257" spans="1:12" ht="14.5" x14ac:dyDescent="0.35">
      <c r="A1257" s="2" t="s">
        <v>1734</v>
      </c>
      <c r="B1257" s="5">
        <f>IF(LEFT(tbl_transaction[[#This Row],[Reference Number]],2)="GR",VLOOKUP(tbl_transaction[[#This Row],[Reference Number]],barang_masuk[],2,FALSE),IF(LEFT(tbl_transaction[[#This Row],[Reference Number]],2)="DO",VLOOKUP(tbl_transaction[[#This Row],[Reference Number]],barang_keluar[],2,FALSE),""))</f>
        <v>46139</v>
      </c>
      <c r="C1257" t="str">
        <f t="shared" si="19"/>
        <v>Inbound</v>
      </c>
      <c r="D1257" t="str">
        <f>IF(tbl_transaction[[#This Row],[Type]]="Inbound",VLOOKUP(tbl_transaction[[#This Row],[Reference Number]],barang_masuk[],4,FALSE),IF(tbl_transaction[[#This Row],[Type]]="Outbound",VLOOKUP(tbl_transaction[[#This Row],[Reference Number]],barang_keluar[],4,FALSE),""))</f>
        <v>DAR003</v>
      </c>
      <c r="E1257" t="str">
        <f>IF(tbl_transaction[[#This Row],[Type]]="Inbound",VLOOKUP(tbl_transaction[[#This Row],[Reference Number]],barang_masuk[],5,FALSE),IF(tbl_transaction[[#This Row],[Type]]="Outbound",VLOOKUP(tbl_transaction[[#This Row],[Reference Number]],barang_keluar[],5,FALSE),""))</f>
        <v>Ultra Milk Dairy Variant 3</v>
      </c>
      <c r="F1257">
        <f>IF(tbl_transaction[[#This Row],[Type]]="Inbound",VLOOKUP(tbl_transaction[[#This Row],[Reference Number]],barang_masuk[],6,FALSE),IF(tbl_transaction[[#This Row],[Type]]="Outbound",VLOOKUP(tbl_transaction[[#This Row],[Reference Number]],barang_keluar[],6,FALSE),""))</f>
        <v>120</v>
      </c>
      <c r="G1257" t="str">
        <f>IF(tbl_transaction[[#This Row],[Type]]="Inbound",VLOOKUP(tbl_transaction[[#This Row],[Reference Number]],barang_masuk[],7,FALSE),IF(tbl_transaction[[#This Row],[Type]]="Outbound",VLOOKUP(tbl_transaction[[#This Row],[Reference Number]],barang_keluar[],7,FALSE),""))</f>
        <v>Box</v>
      </c>
      <c r="H1257" t="str">
        <f>IF(tbl_transaction[[#This Row],[Type]]="Inbound",VLOOKUP(tbl_transaction[[#This Row],[Reference Number]],barang_masuk[],3,FALSE),IF(tbl_transaction[[#This Row],[Type]]="Outbound",VLOOKUP(tbl_transaction[[#This Row],[Reference Number]],barang_keluar[],3,FALSE),""))</f>
        <v>PT Supplier 08</v>
      </c>
      <c r="I1257" t="str">
        <f>IF(D1257='Kartu Stok'!$B$2,COUNTIF($D$3:D1257,'Kartu Stok'!$B$2),"")</f>
        <v/>
      </c>
      <c r="L1257"/>
    </row>
    <row r="1258" spans="1:12" ht="14.5" x14ac:dyDescent="0.35">
      <c r="A1258" s="2" t="s">
        <v>1735</v>
      </c>
      <c r="B1258" s="5">
        <f>IF(LEFT(tbl_transaction[[#This Row],[Reference Number]],2)="GR",VLOOKUP(tbl_transaction[[#This Row],[Reference Number]],barang_masuk[],2,FALSE),IF(LEFT(tbl_transaction[[#This Row],[Reference Number]],2)="DO",VLOOKUP(tbl_transaction[[#This Row],[Reference Number]],barang_keluar[],2,FALSE),""))</f>
        <v>46161</v>
      </c>
      <c r="C1258" t="str">
        <f t="shared" si="19"/>
        <v>Inbound</v>
      </c>
      <c r="D1258" t="str">
        <f>IF(tbl_transaction[[#This Row],[Type]]="Inbound",VLOOKUP(tbl_transaction[[#This Row],[Reference Number]],barang_masuk[],4,FALSE),IF(tbl_transaction[[#This Row],[Type]]="Outbound",VLOOKUP(tbl_transaction[[#This Row],[Reference Number]],barang_keluar[],4,FALSE),""))</f>
        <v>DAR007</v>
      </c>
      <c r="E1258" t="str">
        <f>IF(tbl_transaction[[#This Row],[Type]]="Inbound",VLOOKUP(tbl_transaction[[#This Row],[Reference Number]],barang_masuk[],5,FALSE),IF(tbl_transaction[[#This Row],[Type]]="Outbound",VLOOKUP(tbl_transaction[[#This Row],[Reference Number]],barang_keluar[],5,FALSE),""))</f>
        <v>Indomilk Dairy Variant 7</v>
      </c>
      <c r="F1258">
        <f>IF(tbl_transaction[[#This Row],[Type]]="Inbound",VLOOKUP(tbl_transaction[[#This Row],[Reference Number]],barang_masuk[],6,FALSE),IF(tbl_transaction[[#This Row],[Type]]="Outbound",VLOOKUP(tbl_transaction[[#This Row],[Reference Number]],barang_keluar[],6,FALSE),""))</f>
        <v>200</v>
      </c>
      <c r="G1258" t="str">
        <f>IF(tbl_transaction[[#This Row],[Type]]="Inbound",VLOOKUP(tbl_transaction[[#This Row],[Reference Number]],barang_masuk[],7,FALSE),IF(tbl_transaction[[#This Row],[Type]]="Outbound",VLOOKUP(tbl_transaction[[#This Row],[Reference Number]],barang_keluar[],7,FALSE),""))</f>
        <v>Box</v>
      </c>
      <c r="H1258" t="str">
        <f>IF(tbl_transaction[[#This Row],[Type]]="Inbound",VLOOKUP(tbl_transaction[[#This Row],[Reference Number]],barang_masuk[],3,FALSE),IF(tbl_transaction[[#This Row],[Type]]="Outbound",VLOOKUP(tbl_transaction[[#This Row],[Reference Number]],barang_keluar[],3,FALSE),""))</f>
        <v>PT Supplier 26</v>
      </c>
      <c r="I1258" t="str">
        <f>IF(D1258='Kartu Stok'!$B$2,COUNTIF($D$3:D1258,'Kartu Stok'!$B$2),"")</f>
        <v/>
      </c>
      <c r="L1258"/>
    </row>
    <row r="1259" spans="1:12" ht="14.5" x14ac:dyDescent="0.35">
      <c r="A1259" s="2" t="s">
        <v>1736</v>
      </c>
      <c r="B1259" s="5">
        <f>IF(LEFT(tbl_transaction[[#This Row],[Reference Number]],2)="GR",VLOOKUP(tbl_transaction[[#This Row],[Reference Number]],barang_masuk[],2,FALSE),IF(LEFT(tbl_transaction[[#This Row],[Reference Number]],2)="DO",VLOOKUP(tbl_transaction[[#This Row],[Reference Number]],barang_keluar[],2,FALSE),""))</f>
        <v>46045</v>
      </c>
      <c r="C1259" t="str">
        <f t="shared" si="19"/>
        <v>Inbound</v>
      </c>
      <c r="D1259" t="str">
        <f>IF(tbl_transaction[[#This Row],[Type]]="Inbound",VLOOKUP(tbl_transaction[[#This Row],[Reference Number]],barang_masuk[],4,FALSE),IF(tbl_transaction[[#This Row],[Type]]="Outbound",VLOOKUP(tbl_transaction[[#This Row],[Reference Number]],barang_keluar[],4,FALSE),""))</f>
        <v>HOM012</v>
      </c>
      <c r="E1259" t="str">
        <f>IF(tbl_transaction[[#This Row],[Type]]="Inbound",VLOOKUP(tbl_transaction[[#This Row],[Reference Number]],barang_masuk[],5,FALSE),IF(tbl_transaction[[#This Row],[Type]]="Outbound",VLOOKUP(tbl_transaction[[#This Row],[Reference Number]],barang_keluar[],5,FALSE),""))</f>
        <v>Molto Home Care Variant 12</v>
      </c>
      <c r="F1259">
        <f>IF(tbl_transaction[[#This Row],[Type]]="Inbound",VLOOKUP(tbl_transaction[[#This Row],[Reference Number]],barang_masuk[],6,FALSE),IF(tbl_transaction[[#This Row],[Type]]="Outbound",VLOOKUP(tbl_transaction[[#This Row],[Reference Number]],barang_keluar[],6,FALSE),""))</f>
        <v>40</v>
      </c>
      <c r="G1259" t="str">
        <f>IF(tbl_transaction[[#This Row],[Type]]="Inbound",VLOOKUP(tbl_transaction[[#This Row],[Reference Number]],barang_masuk[],7,FALSE),IF(tbl_transaction[[#This Row],[Type]]="Outbound",VLOOKUP(tbl_transaction[[#This Row],[Reference Number]],barang_keluar[],7,FALSE),""))</f>
        <v>Pack</v>
      </c>
      <c r="H1259" t="str">
        <f>IF(tbl_transaction[[#This Row],[Type]]="Inbound",VLOOKUP(tbl_transaction[[#This Row],[Reference Number]],barang_masuk[],3,FALSE),IF(tbl_transaction[[#This Row],[Type]]="Outbound",VLOOKUP(tbl_transaction[[#This Row],[Reference Number]],barang_keluar[],3,FALSE),""))</f>
        <v>PT Supplier 10</v>
      </c>
      <c r="I1259" t="str">
        <f>IF(D1259='Kartu Stok'!$B$2,COUNTIF($D$3:D1259,'Kartu Stok'!$B$2),"")</f>
        <v/>
      </c>
      <c r="L1259"/>
    </row>
    <row r="1260" spans="1:12" ht="14.5" x14ac:dyDescent="0.35">
      <c r="A1260" s="2" t="s">
        <v>1737</v>
      </c>
      <c r="B1260" s="5">
        <f>IF(LEFT(tbl_transaction[[#This Row],[Reference Number]],2)="GR",VLOOKUP(tbl_transaction[[#This Row],[Reference Number]],barang_masuk[],2,FALSE),IF(LEFT(tbl_transaction[[#This Row],[Reference Number]],2)="DO",VLOOKUP(tbl_transaction[[#This Row],[Reference Number]],barang_keluar[],2,FALSE),""))</f>
        <v>46097</v>
      </c>
      <c r="C1260" t="str">
        <f t="shared" si="19"/>
        <v>Inbound</v>
      </c>
      <c r="D1260" t="str">
        <f>IF(tbl_transaction[[#This Row],[Type]]="Inbound",VLOOKUP(tbl_transaction[[#This Row],[Reference Number]],barang_masuk[],4,FALSE),IF(tbl_transaction[[#This Row],[Type]]="Outbound",VLOOKUP(tbl_transaction[[#This Row],[Reference Number]],barang_keluar[],4,FALSE),""))</f>
        <v>SNK003</v>
      </c>
      <c r="E1260" t="str">
        <f>IF(tbl_transaction[[#This Row],[Type]]="Inbound",VLOOKUP(tbl_transaction[[#This Row],[Reference Number]],barang_masuk[],5,FALSE),IF(tbl_transaction[[#This Row],[Type]]="Outbound",VLOOKUP(tbl_transaction[[#This Row],[Reference Number]],barang_keluar[],5,FALSE),""))</f>
        <v>Qtela Snack Variant 3</v>
      </c>
      <c r="F1260">
        <f>IF(tbl_transaction[[#This Row],[Type]]="Inbound",VLOOKUP(tbl_transaction[[#This Row],[Reference Number]],barang_masuk[],6,FALSE),IF(tbl_transaction[[#This Row],[Type]]="Outbound",VLOOKUP(tbl_transaction[[#This Row],[Reference Number]],barang_keluar[],6,FALSE),""))</f>
        <v>30</v>
      </c>
      <c r="G1260" t="str">
        <f>IF(tbl_transaction[[#This Row],[Type]]="Inbound",VLOOKUP(tbl_transaction[[#This Row],[Reference Number]],barang_masuk[],7,FALSE),IF(tbl_transaction[[#This Row],[Type]]="Outbound",VLOOKUP(tbl_transaction[[#This Row],[Reference Number]],barang_keluar[],7,FALSE),""))</f>
        <v>Pack</v>
      </c>
      <c r="H1260" t="str">
        <f>IF(tbl_transaction[[#This Row],[Type]]="Inbound",VLOOKUP(tbl_transaction[[#This Row],[Reference Number]],barang_masuk[],3,FALSE),IF(tbl_transaction[[#This Row],[Type]]="Outbound",VLOOKUP(tbl_transaction[[#This Row],[Reference Number]],barang_keluar[],3,FALSE),""))</f>
        <v>PT Supplier 34</v>
      </c>
      <c r="I1260" t="str">
        <f>IF(D1260='Kartu Stok'!$B$2,COUNTIF($D$3:D1260,'Kartu Stok'!$B$2),"")</f>
        <v/>
      </c>
      <c r="L1260"/>
    </row>
    <row r="1261" spans="1:12" ht="14.5" x14ac:dyDescent="0.35">
      <c r="A1261" s="2" t="s">
        <v>1738</v>
      </c>
      <c r="B1261" s="5">
        <f>IF(LEFT(tbl_transaction[[#This Row],[Reference Number]],2)="GR",VLOOKUP(tbl_transaction[[#This Row],[Reference Number]],barang_masuk[],2,FALSE),IF(LEFT(tbl_transaction[[#This Row],[Reference Number]],2)="DO",VLOOKUP(tbl_transaction[[#This Row],[Reference Number]],barang_keluar[],2,FALSE),""))</f>
        <v>46181</v>
      </c>
      <c r="C1261" t="str">
        <f t="shared" si="19"/>
        <v>Inbound</v>
      </c>
      <c r="D1261" t="str">
        <f>IF(tbl_transaction[[#This Row],[Type]]="Inbound",VLOOKUP(tbl_transaction[[#This Row],[Reference Number]],barang_masuk[],4,FALSE),IF(tbl_transaction[[#This Row],[Type]]="Outbound",VLOOKUP(tbl_transaction[[#This Row],[Reference Number]],barang_keluar[],4,FALSE),""))</f>
        <v>SNK001</v>
      </c>
      <c r="E1261" t="str">
        <f>IF(tbl_transaction[[#This Row],[Type]]="Inbound",VLOOKUP(tbl_transaction[[#This Row],[Reference Number]],barang_masuk[],5,FALSE),IF(tbl_transaction[[#This Row],[Type]]="Outbound",VLOOKUP(tbl_transaction[[#This Row],[Reference Number]],barang_keluar[],5,FALSE),""))</f>
        <v>Taro Snack Variant 1</v>
      </c>
      <c r="F1261">
        <f>IF(tbl_transaction[[#This Row],[Type]]="Inbound",VLOOKUP(tbl_transaction[[#This Row],[Reference Number]],barang_masuk[],6,FALSE),IF(tbl_transaction[[#This Row],[Type]]="Outbound",VLOOKUP(tbl_transaction[[#This Row],[Reference Number]],barang_keluar[],6,FALSE),""))</f>
        <v>40</v>
      </c>
      <c r="G1261" t="str">
        <f>IF(tbl_transaction[[#This Row],[Type]]="Inbound",VLOOKUP(tbl_transaction[[#This Row],[Reference Number]],barang_masuk[],7,FALSE),IF(tbl_transaction[[#This Row],[Type]]="Outbound",VLOOKUP(tbl_transaction[[#This Row],[Reference Number]],barang_keluar[],7,FALSE),""))</f>
        <v>Pack</v>
      </c>
      <c r="H1261" t="str">
        <f>IF(tbl_transaction[[#This Row],[Type]]="Inbound",VLOOKUP(tbl_transaction[[#This Row],[Reference Number]],barang_masuk[],3,FALSE),IF(tbl_transaction[[#This Row],[Type]]="Outbound",VLOOKUP(tbl_transaction[[#This Row],[Reference Number]],barang_keluar[],3,FALSE),""))</f>
        <v>PT Supplier 25</v>
      </c>
      <c r="I1261" t="str">
        <f>IF(D1261='Kartu Stok'!$B$2,COUNTIF($D$3:D1261,'Kartu Stok'!$B$2),"")</f>
        <v/>
      </c>
      <c r="L1261"/>
    </row>
    <row r="1262" spans="1:12" ht="14.5" x14ac:dyDescent="0.35">
      <c r="A1262" s="2" t="s">
        <v>1739</v>
      </c>
      <c r="B1262" s="5">
        <f>IF(LEFT(tbl_transaction[[#This Row],[Reference Number]],2)="GR",VLOOKUP(tbl_transaction[[#This Row],[Reference Number]],barang_masuk[],2,FALSE),IF(LEFT(tbl_transaction[[#This Row],[Reference Number]],2)="DO",VLOOKUP(tbl_transaction[[#This Row],[Reference Number]],barang_keluar[],2,FALSE),""))</f>
        <v>46137</v>
      </c>
      <c r="C1262" t="str">
        <f t="shared" si="19"/>
        <v>Inbound</v>
      </c>
      <c r="D1262" t="str">
        <f>IF(tbl_transaction[[#This Row],[Type]]="Inbound",VLOOKUP(tbl_transaction[[#This Row],[Reference Number]],barang_masuk[],4,FALSE),IF(tbl_transaction[[#This Row],[Type]]="Outbound",VLOOKUP(tbl_transaction[[#This Row],[Reference Number]],barang_keluar[],4,FALSE),""))</f>
        <v>DAR013</v>
      </c>
      <c r="E1262" t="str">
        <f>IF(tbl_transaction[[#This Row],[Type]]="Inbound",VLOOKUP(tbl_transaction[[#This Row],[Reference Number]],barang_masuk[],5,FALSE),IF(tbl_transaction[[#This Row],[Type]]="Outbound",VLOOKUP(tbl_transaction[[#This Row],[Reference Number]],barang_keluar[],5,FALSE),""))</f>
        <v>Indomilk Dairy Variant 13</v>
      </c>
      <c r="F1262">
        <f>IF(tbl_transaction[[#This Row],[Type]]="Inbound",VLOOKUP(tbl_transaction[[#This Row],[Reference Number]],barang_masuk[],6,FALSE),IF(tbl_transaction[[#This Row],[Type]]="Outbound",VLOOKUP(tbl_transaction[[#This Row],[Reference Number]],barang_keluar[],6,FALSE),""))</f>
        <v>40</v>
      </c>
      <c r="G1262" t="str">
        <f>IF(tbl_transaction[[#This Row],[Type]]="Inbound",VLOOKUP(tbl_transaction[[#This Row],[Reference Number]],barang_masuk[],7,FALSE),IF(tbl_transaction[[#This Row],[Type]]="Outbound",VLOOKUP(tbl_transaction[[#This Row],[Reference Number]],barang_keluar[],7,FALSE),""))</f>
        <v>Box</v>
      </c>
      <c r="H1262" t="str">
        <f>IF(tbl_transaction[[#This Row],[Type]]="Inbound",VLOOKUP(tbl_transaction[[#This Row],[Reference Number]],barang_masuk[],3,FALSE),IF(tbl_transaction[[#This Row],[Type]]="Outbound",VLOOKUP(tbl_transaction[[#This Row],[Reference Number]],barang_keluar[],3,FALSE),""))</f>
        <v>PT Supplier 15</v>
      </c>
      <c r="I1262" t="str">
        <f>IF(D1262='Kartu Stok'!$B$2,COUNTIF($D$3:D1262,'Kartu Stok'!$B$2),"")</f>
        <v/>
      </c>
      <c r="L1262"/>
    </row>
    <row r="1263" spans="1:12" ht="14.5" x14ac:dyDescent="0.35">
      <c r="A1263" s="2" t="s">
        <v>1740</v>
      </c>
      <c r="B1263" s="5">
        <f>IF(LEFT(tbl_transaction[[#This Row],[Reference Number]],2)="GR",VLOOKUP(tbl_transaction[[#This Row],[Reference Number]],barang_masuk[],2,FALSE),IF(LEFT(tbl_transaction[[#This Row],[Reference Number]],2)="DO",VLOOKUP(tbl_transaction[[#This Row],[Reference Number]],barang_keluar[],2,FALSE),""))</f>
        <v>46168</v>
      </c>
      <c r="C1263" t="str">
        <f t="shared" si="19"/>
        <v>Inbound</v>
      </c>
      <c r="D1263" t="str">
        <f>IF(tbl_transaction[[#This Row],[Type]]="Inbound",VLOOKUP(tbl_transaction[[#This Row],[Reference Number]],barang_masuk[],4,FALSE),IF(tbl_transaction[[#This Row],[Type]]="Outbound",VLOOKUP(tbl_transaction[[#This Row],[Reference Number]],barang_keluar[],4,FALSE),""))</f>
        <v>BAB007</v>
      </c>
      <c r="E1263" t="str">
        <f>IF(tbl_transaction[[#This Row],[Type]]="Inbound",VLOOKUP(tbl_transaction[[#This Row],[Reference Number]],barang_masuk[],5,FALSE),IF(tbl_transaction[[#This Row],[Type]]="Outbound",VLOOKUP(tbl_transaction[[#This Row],[Reference Number]],barang_keluar[],5,FALSE),""))</f>
        <v>Zwitsal Baby Care Variant 7</v>
      </c>
      <c r="F1263">
        <f>IF(tbl_transaction[[#This Row],[Type]]="Inbound",VLOOKUP(tbl_transaction[[#This Row],[Reference Number]],barang_masuk[],6,FALSE),IF(tbl_transaction[[#This Row],[Type]]="Outbound",VLOOKUP(tbl_transaction[[#This Row],[Reference Number]],barang_keluar[],6,FALSE),""))</f>
        <v>80</v>
      </c>
      <c r="G1263" t="str">
        <f>IF(tbl_transaction[[#This Row],[Type]]="Inbound",VLOOKUP(tbl_transaction[[#This Row],[Reference Number]],barang_masuk[],7,FALSE),IF(tbl_transaction[[#This Row],[Type]]="Outbound",VLOOKUP(tbl_transaction[[#This Row],[Reference Number]],barang_keluar[],7,FALSE),""))</f>
        <v>Pack</v>
      </c>
      <c r="H1263" t="str">
        <f>IF(tbl_transaction[[#This Row],[Type]]="Inbound",VLOOKUP(tbl_transaction[[#This Row],[Reference Number]],barang_masuk[],3,FALSE),IF(tbl_transaction[[#This Row],[Type]]="Outbound",VLOOKUP(tbl_transaction[[#This Row],[Reference Number]],barang_keluar[],3,FALSE),""))</f>
        <v>PT Supplier 07</v>
      </c>
      <c r="I1263" t="str">
        <f>IF(D1263='Kartu Stok'!$B$2,COUNTIF($D$3:D1263,'Kartu Stok'!$B$2),"")</f>
        <v/>
      </c>
      <c r="L1263"/>
    </row>
    <row r="1264" spans="1:12" ht="14.5" x14ac:dyDescent="0.35">
      <c r="A1264" s="2" t="s">
        <v>1741</v>
      </c>
      <c r="B1264" s="5">
        <f>IF(LEFT(tbl_transaction[[#This Row],[Reference Number]],2)="GR",VLOOKUP(tbl_transaction[[#This Row],[Reference Number]],barang_masuk[],2,FALSE),IF(LEFT(tbl_transaction[[#This Row],[Reference Number]],2)="DO",VLOOKUP(tbl_transaction[[#This Row],[Reference Number]],barang_keluar[],2,FALSE),""))</f>
        <v>46175</v>
      </c>
      <c r="C1264" t="str">
        <f t="shared" si="19"/>
        <v>Inbound</v>
      </c>
      <c r="D1264" t="str">
        <f>IF(tbl_transaction[[#This Row],[Type]]="Inbound",VLOOKUP(tbl_transaction[[#This Row],[Reference Number]],barang_masuk[],4,FALSE),IF(tbl_transaction[[#This Row],[Type]]="Outbound",VLOOKUP(tbl_transaction[[#This Row],[Reference Number]],barang_keluar[],4,FALSE),""))</f>
        <v>BEV036</v>
      </c>
      <c r="E1264" t="str">
        <f>IF(tbl_transaction[[#This Row],[Type]]="Inbound",VLOOKUP(tbl_transaction[[#This Row],[Reference Number]],barang_masuk[],5,FALSE),IF(tbl_transaction[[#This Row],[Type]]="Outbound",VLOOKUP(tbl_transaction[[#This Row],[Reference Number]],barang_keluar[],5,FALSE),""))</f>
        <v>Sosro Beverage Variant 36</v>
      </c>
      <c r="F1264">
        <f>IF(tbl_transaction[[#This Row],[Type]]="Inbound",VLOOKUP(tbl_transaction[[#This Row],[Reference Number]],barang_masuk[],6,FALSE),IF(tbl_transaction[[#This Row],[Type]]="Outbound",VLOOKUP(tbl_transaction[[#This Row],[Reference Number]],barang_keluar[],6,FALSE),""))</f>
        <v>40</v>
      </c>
      <c r="G1264" t="str">
        <f>IF(tbl_transaction[[#This Row],[Type]]="Inbound",VLOOKUP(tbl_transaction[[#This Row],[Reference Number]],barang_masuk[],7,FALSE),IF(tbl_transaction[[#This Row],[Type]]="Outbound",VLOOKUP(tbl_transaction[[#This Row],[Reference Number]],barang_keluar[],7,FALSE),""))</f>
        <v>Bottle</v>
      </c>
      <c r="H1264" t="str">
        <f>IF(tbl_transaction[[#This Row],[Type]]="Inbound",VLOOKUP(tbl_transaction[[#This Row],[Reference Number]],barang_masuk[],3,FALSE),IF(tbl_transaction[[#This Row],[Type]]="Outbound",VLOOKUP(tbl_transaction[[#This Row],[Reference Number]],barang_keluar[],3,FALSE),""))</f>
        <v>PT Supplier 19</v>
      </c>
      <c r="I1264" t="str">
        <f>IF(D1264='Kartu Stok'!$B$2,COUNTIF($D$3:D1264,'Kartu Stok'!$B$2),"")</f>
        <v/>
      </c>
      <c r="L1264"/>
    </row>
    <row r="1265" spans="1:12" ht="14.5" x14ac:dyDescent="0.35">
      <c r="A1265" s="2" t="s">
        <v>1742</v>
      </c>
      <c r="B1265" s="5">
        <f>IF(LEFT(tbl_transaction[[#This Row],[Reference Number]],2)="GR",VLOOKUP(tbl_transaction[[#This Row],[Reference Number]],barang_masuk[],2,FALSE),IF(LEFT(tbl_transaction[[#This Row],[Reference Number]],2)="DO",VLOOKUP(tbl_transaction[[#This Row],[Reference Number]],barang_keluar[],2,FALSE),""))</f>
        <v>46047</v>
      </c>
      <c r="C1265" t="str">
        <f t="shared" si="19"/>
        <v>Inbound</v>
      </c>
      <c r="D1265" t="str">
        <f>IF(tbl_transaction[[#This Row],[Type]]="Inbound",VLOOKUP(tbl_transaction[[#This Row],[Reference Number]],barang_masuk[],4,FALSE),IF(tbl_transaction[[#This Row],[Type]]="Outbound",VLOOKUP(tbl_transaction[[#This Row],[Reference Number]],barang_keluar[],4,FALSE),""))</f>
        <v>SNK029</v>
      </c>
      <c r="E1265" t="str">
        <f>IF(tbl_transaction[[#This Row],[Type]]="Inbound",VLOOKUP(tbl_transaction[[#This Row],[Reference Number]],barang_masuk[],5,FALSE),IF(tbl_transaction[[#This Row],[Type]]="Outbound",VLOOKUP(tbl_transaction[[#This Row],[Reference Number]],barang_keluar[],5,FALSE),""))</f>
        <v>Chitato Snack Variant 29</v>
      </c>
      <c r="F1265">
        <f>IF(tbl_transaction[[#This Row],[Type]]="Inbound",VLOOKUP(tbl_transaction[[#This Row],[Reference Number]],barang_masuk[],6,FALSE),IF(tbl_transaction[[#This Row],[Type]]="Outbound",VLOOKUP(tbl_transaction[[#This Row],[Reference Number]],barang_keluar[],6,FALSE),""))</f>
        <v>80</v>
      </c>
      <c r="G1265" t="str">
        <f>IF(tbl_transaction[[#This Row],[Type]]="Inbound",VLOOKUP(tbl_transaction[[#This Row],[Reference Number]],barang_masuk[],7,FALSE),IF(tbl_transaction[[#This Row],[Type]]="Outbound",VLOOKUP(tbl_transaction[[#This Row],[Reference Number]],barang_keluar[],7,FALSE),""))</f>
        <v>Pack</v>
      </c>
      <c r="H1265" t="str">
        <f>IF(tbl_transaction[[#This Row],[Type]]="Inbound",VLOOKUP(tbl_transaction[[#This Row],[Reference Number]],barang_masuk[],3,FALSE),IF(tbl_transaction[[#This Row],[Type]]="Outbound",VLOOKUP(tbl_transaction[[#This Row],[Reference Number]],barang_keluar[],3,FALSE),""))</f>
        <v>PT Supplier 11</v>
      </c>
      <c r="I1265" t="str">
        <f>IF(D1265='Kartu Stok'!$B$2,COUNTIF($D$3:D1265,'Kartu Stok'!$B$2),"")</f>
        <v/>
      </c>
      <c r="L1265"/>
    </row>
    <row r="1266" spans="1:12" ht="14.5" x14ac:dyDescent="0.35">
      <c r="A1266" s="2" t="s">
        <v>1743</v>
      </c>
      <c r="B1266" s="5">
        <f>IF(LEFT(tbl_transaction[[#This Row],[Reference Number]],2)="GR",VLOOKUP(tbl_transaction[[#This Row],[Reference Number]],barang_masuk[],2,FALSE),IF(LEFT(tbl_transaction[[#This Row],[Reference Number]],2)="DO",VLOOKUP(tbl_transaction[[#This Row],[Reference Number]],barang_keluar[],2,FALSE),""))</f>
        <v>46108</v>
      </c>
      <c r="C1266" t="str">
        <f t="shared" si="19"/>
        <v>Inbound</v>
      </c>
      <c r="D1266" t="str">
        <f>IF(tbl_transaction[[#This Row],[Type]]="Inbound",VLOOKUP(tbl_transaction[[#This Row],[Reference Number]],barang_masuk[],4,FALSE),IF(tbl_transaction[[#This Row],[Type]]="Outbound",VLOOKUP(tbl_transaction[[#This Row],[Reference Number]],barang_keluar[],4,FALSE),""))</f>
        <v>BEV013</v>
      </c>
      <c r="E1266" t="str">
        <f>IF(tbl_transaction[[#This Row],[Type]]="Inbound",VLOOKUP(tbl_transaction[[#This Row],[Reference Number]],barang_masuk[],5,FALSE),IF(tbl_transaction[[#This Row],[Type]]="Outbound",VLOOKUP(tbl_transaction[[#This Row],[Reference Number]],barang_keluar[],5,FALSE),""))</f>
        <v>Sosro Beverage Variant 13</v>
      </c>
      <c r="F1266">
        <f>IF(tbl_transaction[[#This Row],[Type]]="Inbound",VLOOKUP(tbl_transaction[[#This Row],[Reference Number]],barang_masuk[],6,FALSE),IF(tbl_transaction[[#This Row],[Type]]="Outbound",VLOOKUP(tbl_transaction[[#This Row],[Reference Number]],barang_keluar[],6,FALSE),""))</f>
        <v>40</v>
      </c>
      <c r="G1266" t="str">
        <f>IF(tbl_transaction[[#This Row],[Type]]="Inbound",VLOOKUP(tbl_transaction[[#This Row],[Reference Number]],barang_masuk[],7,FALSE),IF(tbl_transaction[[#This Row],[Type]]="Outbound",VLOOKUP(tbl_transaction[[#This Row],[Reference Number]],barang_keluar[],7,FALSE),""))</f>
        <v>Bottle</v>
      </c>
      <c r="H1266" t="str">
        <f>IF(tbl_transaction[[#This Row],[Type]]="Inbound",VLOOKUP(tbl_transaction[[#This Row],[Reference Number]],barang_masuk[],3,FALSE),IF(tbl_transaction[[#This Row],[Type]]="Outbound",VLOOKUP(tbl_transaction[[#This Row],[Reference Number]],barang_keluar[],3,FALSE),""))</f>
        <v>PT Supplier 22</v>
      </c>
      <c r="I1266" t="str">
        <f>IF(D1266='Kartu Stok'!$B$2,COUNTIF($D$3:D1266,'Kartu Stok'!$B$2),"")</f>
        <v/>
      </c>
      <c r="L1266"/>
    </row>
    <row r="1267" spans="1:12" ht="14.5" x14ac:dyDescent="0.35">
      <c r="A1267" s="2" t="s">
        <v>1744</v>
      </c>
      <c r="B1267" s="5">
        <f>IF(LEFT(tbl_transaction[[#This Row],[Reference Number]],2)="GR",VLOOKUP(tbl_transaction[[#This Row],[Reference Number]],barang_masuk[],2,FALSE),IF(LEFT(tbl_transaction[[#This Row],[Reference Number]],2)="DO",VLOOKUP(tbl_transaction[[#This Row],[Reference Number]],barang_keluar[],2,FALSE),""))</f>
        <v>46043</v>
      </c>
      <c r="C1267" t="str">
        <f t="shared" si="19"/>
        <v>Inbound</v>
      </c>
      <c r="D1267" t="str">
        <f>IF(tbl_transaction[[#This Row],[Type]]="Inbound",VLOOKUP(tbl_transaction[[#This Row],[Reference Number]],barang_masuk[],4,FALSE),IF(tbl_transaction[[#This Row],[Type]]="Outbound",VLOOKUP(tbl_transaction[[#This Row],[Reference Number]],barang_keluar[],4,FALSE),""))</f>
        <v>BEV020</v>
      </c>
      <c r="E1267" t="str">
        <f>IF(tbl_transaction[[#This Row],[Type]]="Inbound",VLOOKUP(tbl_transaction[[#This Row],[Reference Number]],barang_masuk[],5,FALSE),IF(tbl_transaction[[#This Row],[Type]]="Outbound",VLOOKUP(tbl_transaction[[#This Row],[Reference Number]],barang_keluar[],5,FALSE),""))</f>
        <v>Coca Cola Beverage Variant 20</v>
      </c>
      <c r="F1267">
        <f>IF(tbl_transaction[[#This Row],[Type]]="Inbound",VLOOKUP(tbl_transaction[[#This Row],[Reference Number]],barang_masuk[],6,FALSE),IF(tbl_transaction[[#This Row],[Type]]="Outbound",VLOOKUP(tbl_transaction[[#This Row],[Reference Number]],barang_keluar[],6,FALSE),""))</f>
        <v>60</v>
      </c>
      <c r="G1267" t="str">
        <f>IF(tbl_transaction[[#This Row],[Type]]="Inbound",VLOOKUP(tbl_transaction[[#This Row],[Reference Number]],barang_masuk[],7,FALSE),IF(tbl_transaction[[#This Row],[Type]]="Outbound",VLOOKUP(tbl_transaction[[#This Row],[Reference Number]],barang_keluar[],7,FALSE),""))</f>
        <v>Bottle</v>
      </c>
      <c r="H1267" t="str">
        <f>IF(tbl_transaction[[#This Row],[Type]]="Inbound",VLOOKUP(tbl_transaction[[#This Row],[Reference Number]],barang_masuk[],3,FALSE),IF(tbl_transaction[[#This Row],[Type]]="Outbound",VLOOKUP(tbl_transaction[[#This Row],[Reference Number]],barang_keluar[],3,FALSE),""))</f>
        <v>PT Supplier 13</v>
      </c>
      <c r="I1267" t="str">
        <f>IF(D1267='Kartu Stok'!$B$2,COUNTIF($D$3:D1267,'Kartu Stok'!$B$2),"")</f>
        <v/>
      </c>
      <c r="L1267"/>
    </row>
    <row r="1268" spans="1:12" ht="14.5" x14ac:dyDescent="0.35">
      <c r="A1268" s="2" t="s">
        <v>1745</v>
      </c>
      <c r="B1268" s="5">
        <f>IF(LEFT(tbl_transaction[[#This Row],[Reference Number]],2)="GR",VLOOKUP(tbl_transaction[[#This Row],[Reference Number]],barang_masuk[],2,FALSE),IF(LEFT(tbl_transaction[[#This Row],[Reference Number]],2)="DO",VLOOKUP(tbl_transaction[[#This Row],[Reference Number]],barang_keluar[],2,FALSE),""))</f>
        <v>46148</v>
      </c>
      <c r="C1268" t="str">
        <f t="shared" si="19"/>
        <v>Inbound</v>
      </c>
      <c r="D1268" t="str">
        <f>IF(tbl_transaction[[#This Row],[Type]]="Inbound",VLOOKUP(tbl_transaction[[#This Row],[Reference Number]],barang_masuk[],4,FALSE),IF(tbl_transaction[[#This Row],[Type]]="Outbound",VLOOKUP(tbl_transaction[[#This Row],[Reference Number]],barang_keluar[],4,FALSE),""))</f>
        <v>HOM016</v>
      </c>
      <c r="E1268" t="str">
        <f>IF(tbl_transaction[[#This Row],[Type]]="Inbound",VLOOKUP(tbl_transaction[[#This Row],[Reference Number]],barang_masuk[],5,FALSE),IF(tbl_transaction[[#This Row],[Type]]="Outbound",VLOOKUP(tbl_transaction[[#This Row],[Reference Number]],barang_keluar[],5,FALSE),""))</f>
        <v>Molto Home Care Variant 16</v>
      </c>
      <c r="F1268">
        <f>IF(tbl_transaction[[#This Row],[Type]]="Inbound",VLOOKUP(tbl_transaction[[#This Row],[Reference Number]],barang_masuk[],6,FALSE),IF(tbl_transaction[[#This Row],[Type]]="Outbound",VLOOKUP(tbl_transaction[[#This Row],[Reference Number]],barang_keluar[],6,FALSE),""))</f>
        <v>150</v>
      </c>
      <c r="G1268" t="str">
        <f>IF(tbl_transaction[[#This Row],[Type]]="Inbound",VLOOKUP(tbl_transaction[[#This Row],[Reference Number]],barang_masuk[],7,FALSE),IF(tbl_transaction[[#This Row],[Type]]="Outbound",VLOOKUP(tbl_transaction[[#This Row],[Reference Number]],barang_keluar[],7,FALSE),""))</f>
        <v>Pack</v>
      </c>
      <c r="H1268" t="str">
        <f>IF(tbl_transaction[[#This Row],[Type]]="Inbound",VLOOKUP(tbl_transaction[[#This Row],[Reference Number]],barang_masuk[],3,FALSE),IF(tbl_transaction[[#This Row],[Type]]="Outbound",VLOOKUP(tbl_transaction[[#This Row],[Reference Number]],barang_keluar[],3,FALSE),""))</f>
        <v>PT Supplier 05</v>
      </c>
      <c r="I1268" t="str">
        <f>IF(D1268='Kartu Stok'!$B$2,COUNTIF($D$3:D1268,'Kartu Stok'!$B$2),"")</f>
        <v/>
      </c>
      <c r="L1268"/>
    </row>
    <row r="1269" spans="1:12" ht="14.5" x14ac:dyDescent="0.35">
      <c r="A1269" s="2" t="s">
        <v>1746</v>
      </c>
      <c r="B1269" s="5">
        <f>IF(LEFT(tbl_transaction[[#This Row],[Reference Number]],2)="GR",VLOOKUP(tbl_transaction[[#This Row],[Reference Number]],barang_masuk[],2,FALSE),IF(LEFT(tbl_transaction[[#This Row],[Reference Number]],2)="DO",VLOOKUP(tbl_transaction[[#This Row],[Reference Number]],barang_keluar[],2,FALSE),""))</f>
        <v>46119</v>
      </c>
      <c r="C1269" t="str">
        <f t="shared" si="19"/>
        <v>Inbound</v>
      </c>
      <c r="D1269" t="str">
        <f>IF(tbl_transaction[[#This Row],[Type]]="Inbound",VLOOKUP(tbl_transaction[[#This Row],[Reference Number]],barang_masuk[],4,FALSE),IF(tbl_transaction[[#This Row],[Type]]="Outbound",VLOOKUP(tbl_transaction[[#This Row],[Reference Number]],barang_keluar[],4,FALSE),""))</f>
        <v>BEV002</v>
      </c>
      <c r="E1269" t="str">
        <f>IF(tbl_transaction[[#This Row],[Type]]="Inbound",VLOOKUP(tbl_transaction[[#This Row],[Reference Number]],barang_masuk[],5,FALSE),IF(tbl_transaction[[#This Row],[Type]]="Outbound",VLOOKUP(tbl_transaction[[#This Row],[Reference Number]],barang_keluar[],5,FALSE),""))</f>
        <v>Aqua Beverage Variant 2</v>
      </c>
      <c r="F1269">
        <f>IF(tbl_transaction[[#This Row],[Type]]="Inbound",VLOOKUP(tbl_transaction[[#This Row],[Reference Number]],barang_masuk[],6,FALSE),IF(tbl_transaction[[#This Row],[Type]]="Outbound",VLOOKUP(tbl_transaction[[#This Row],[Reference Number]],barang_keluar[],6,FALSE),""))</f>
        <v>60</v>
      </c>
      <c r="G1269" t="str">
        <f>IF(tbl_transaction[[#This Row],[Type]]="Inbound",VLOOKUP(tbl_transaction[[#This Row],[Reference Number]],barang_masuk[],7,FALSE),IF(tbl_transaction[[#This Row],[Type]]="Outbound",VLOOKUP(tbl_transaction[[#This Row],[Reference Number]],barang_keluar[],7,FALSE),""))</f>
        <v>Bottle</v>
      </c>
      <c r="H1269" t="str">
        <f>IF(tbl_transaction[[#This Row],[Type]]="Inbound",VLOOKUP(tbl_transaction[[#This Row],[Reference Number]],barang_masuk[],3,FALSE),IF(tbl_transaction[[#This Row],[Type]]="Outbound",VLOOKUP(tbl_transaction[[#This Row],[Reference Number]],barang_keluar[],3,FALSE),""))</f>
        <v>PT Supplier 22</v>
      </c>
      <c r="I1269" t="str">
        <f>IF(D1269='Kartu Stok'!$B$2,COUNTIF($D$3:D1269,'Kartu Stok'!$B$2),"")</f>
        <v/>
      </c>
      <c r="L1269"/>
    </row>
    <row r="1270" spans="1:12" ht="14.5" x14ac:dyDescent="0.35">
      <c r="A1270" s="2" t="s">
        <v>1747</v>
      </c>
      <c r="B1270" s="5">
        <f>IF(LEFT(tbl_transaction[[#This Row],[Reference Number]],2)="GR",VLOOKUP(tbl_transaction[[#This Row],[Reference Number]],barang_masuk[],2,FALSE),IF(LEFT(tbl_transaction[[#This Row],[Reference Number]],2)="DO",VLOOKUP(tbl_transaction[[#This Row],[Reference Number]],barang_keluar[],2,FALSE),""))</f>
        <v>46173</v>
      </c>
      <c r="C1270" t="str">
        <f t="shared" si="19"/>
        <v>Inbound</v>
      </c>
      <c r="D1270" t="str">
        <f>IF(tbl_transaction[[#This Row],[Type]]="Inbound",VLOOKUP(tbl_transaction[[#This Row],[Reference Number]],barang_masuk[],4,FALSE),IF(tbl_transaction[[#This Row],[Type]]="Outbound",VLOOKUP(tbl_transaction[[#This Row],[Reference Number]],barang_keluar[],4,FALSE),""))</f>
        <v>SNK035</v>
      </c>
      <c r="E1270" t="str">
        <f>IF(tbl_transaction[[#This Row],[Type]]="Inbound",VLOOKUP(tbl_transaction[[#This Row],[Reference Number]],barang_masuk[],5,FALSE),IF(tbl_transaction[[#This Row],[Type]]="Outbound",VLOOKUP(tbl_transaction[[#This Row],[Reference Number]],barang_keluar[],5,FALSE),""))</f>
        <v>Qtela Snack Variant 35</v>
      </c>
      <c r="F1270">
        <f>IF(tbl_transaction[[#This Row],[Type]]="Inbound",VLOOKUP(tbl_transaction[[#This Row],[Reference Number]],barang_masuk[],6,FALSE),IF(tbl_transaction[[#This Row],[Type]]="Outbound",VLOOKUP(tbl_transaction[[#This Row],[Reference Number]],barang_keluar[],6,FALSE),""))</f>
        <v>20</v>
      </c>
      <c r="G1270" t="str">
        <f>IF(tbl_transaction[[#This Row],[Type]]="Inbound",VLOOKUP(tbl_transaction[[#This Row],[Reference Number]],barang_masuk[],7,FALSE),IF(tbl_transaction[[#This Row],[Type]]="Outbound",VLOOKUP(tbl_transaction[[#This Row],[Reference Number]],barang_keluar[],7,FALSE),""))</f>
        <v>Pack</v>
      </c>
      <c r="H1270" t="str">
        <f>IF(tbl_transaction[[#This Row],[Type]]="Inbound",VLOOKUP(tbl_transaction[[#This Row],[Reference Number]],barang_masuk[],3,FALSE),IF(tbl_transaction[[#This Row],[Type]]="Outbound",VLOOKUP(tbl_transaction[[#This Row],[Reference Number]],barang_keluar[],3,FALSE),""))</f>
        <v>PT Supplier 25</v>
      </c>
      <c r="I1270" t="str">
        <f>IF(D1270='Kartu Stok'!$B$2,COUNTIF($D$3:D1270,'Kartu Stok'!$B$2),"")</f>
        <v/>
      </c>
      <c r="L1270"/>
    </row>
    <row r="1271" spans="1:12" ht="14.5" x14ac:dyDescent="0.35">
      <c r="A1271" s="2" t="s">
        <v>1748</v>
      </c>
      <c r="B1271" s="5">
        <f>IF(LEFT(tbl_transaction[[#This Row],[Reference Number]],2)="GR",VLOOKUP(tbl_transaction[[#This Row],[Reference Number]],barang_masuk[],2,FALSE),IF(LEFT(tbl_transaction[[#This Row],[Reference Number]],2)="DO",VLOOKUP(tbl_transaction[[#This Row],[Reference Number]],barang_keluar[],2,FALSE),""))</f>
        <v>46046</v>
      </c>
      <c r="C1271" t="str">
        <f t="shared" si="19"/>
        <v>Inbound</v>
      </c>
      <c r="D1271" t="str">
        <f>IF(tbl_transaction[[#This Row],[Type]]="Inbound",VLOOKUP(tbl_transaction[[#This Row],[Reference Number]],barang_masuk[],4,FALSE),IF(tbl_transaction[[#This Row],[Type]]="Outbound",VLOOKUP(tbl_transaction[[#This Row],[Reference Number]],barang_keluar[],4,FALSE),""))</f>
        <v>BEV001</v>
      </c>
      <c r="E1271" t="str">
        <f>IF(tbl_transaction[[#This Row],[Type]]="Inbound",VLOOKUP(tbl_transaction[[#This Row],[Reference Number]],barang_masuk[],5,FALSE),IF(tbl_transaction[[#This Row],[Type]]="Outbound",VLOOKUP(tbl_transaction[[#This Row],[Reference Number]],barang_keluar[],5,FALSE),""))</f>
        <v>Coca Cola Beverage Variant 1</v>
      </c>
      <c r="F1271">
        <f>IF(tbl_transaction[[#This Row],[Type]]="Inbound",VLOOKUP(tbl_transaction[[#This Row],[Reference Number]],barang_masuk[],6,FALSE),IF(tbl_transaction[[#This Row],[Type]]="Outbound",VLOOKUP(tbl_transaction[[#This Row],[Reference Number]],barang_keluar[],6,FALSE),""))</f>
        <v>100</v>
      </c>
      <c r="G1271" t="str">
        <f>IF(tbl_transaction[[#This Row],[Type]]="Inbound",VLOOKUP(tbl_transaction[[#This Row],[Reference Number]],barang_masuk[],7,FALSE),IF(tbl_transaction[[#This Row],[Type]]="Outbound",VLOOKUP(tbl_transaction[[#This Row],[Reference Number]],barang_keluar[],7,FALSE),""))</f>
        <v>Bottle</v>
      </c>
      <c r="H1271" t="str">
        <f>IF(tbl_transaction[[#This Row],[Type]]="Inbound",VLOOKUP(tbl_transaction[[#This Row],[Reference Number]],barang_masuk[],3,FALSE),IF(tbl_transaction[[#This Row],[Type]]="Outbound",VLOOKUP(tbl_transaction[[#This Row],[Reference Number]],barang_keluar[],3,FALSE),""))</f>
        <v>PT Supplier 26</v>
      </c>
      <c r="I1271" t="str">
        <f>IF(D1271='Kartu Stok'!$B$2,COUNTIF($D$3:D1271,'Kartu Stok'!$B$2),"")</f>
        <v/>
      </c>
      <c r="L1271"/>
    </row>
    <row r="1272" spans="1:12" ht="14.5" x14ac:dyDescent="0.35">
      <c r="A1272" s="2" t="s">
        <v>1749</v>
      </c>
      <c r="B1272" s="5">
        <f>IF(LEFT(tbl_transaction[[#This Row],[Reference Number]],2)="GR",VLOOKUP(tbl_transaction[[#This Row],[Reference Number]],barang_masuk[],2,FALSE),IF(LEFT(tbl_transaction[[#This Row],[Reference Number]],2)="DO",VLOOKUP(tbl_transaction[[#This Row],[Reference Number]],barang_keluar[],2,FALSE),""))</f>
        <v>46123</v>
      </c>
      <c r="C1272" t="str">
        <f t="shared" si="19"/>
        <v>Inbound</v>
      </c>
      <c r="D1272" t="str">
        <f>IF(tbl_transaction[[#This Row],[Type]]="Inbound",VLOOKUP(tbl_transaction[[#This Row],[Reference Number]],barang_masuk[],4,FALSE),IF(tbl_transaction[[#This Row],[Type]]="Outbound",VLOOKUP(tbl_transaction[[#This Row],[Reference Number]],barang_keluar[],4,FALSE),""))</f>
        <v>INS022</v>
      </c>
      <c r="E1272" t="str">
        <f>IF(tbl_transaction[[#This Row],[Type]]="Inbound",VLOOKUP(tbl_transaction[[#This Row],[Reference Number]],barang_masuk[],5,FALSE),IF(tbl_transaction[[#This Row],[Type]]="Outbound",VLOOKUP(tbl_transaction[[#This Row],[Reference Number]],barang_keluar[],5,FALSE),""))</f>
        <v>Supermi Instant Food Variant 22</v>
      </c>
      <c r="F1272">
        <f>IF(tbl_transaction[[#This Row],[Type]]="Inbound",VLOOKUP(tbl_transaction[[#This Row],[Reference Number]],barang_masuk[],6,FALSE),IF(tbl_transaction[[#This Row],[Type]]="Outbound",VLOOKUP(tbl_transaction[[#This Row],[Reference Number]],barang_keluar[],6,FALSE),""))</f>
        <v>20</v>
      </c>
      <c r="G1272" t="str">
        <f>IF(tbl_transaction[[#This Row],[Type]]="Inbound",VLOOKUP(tbl_transaction[[#This Row],[Reference Number]],barang_masuk[],7,FALSE),IF(tbl_transaction[[#This Row],[Type]]="Outbound",VLOOKUP(tbl_transaction[[#This Row],[Reference Number]],barang_keluar[],7,FALSE),""))</f>
        <v>Pack</v>
      </c>
      <c r="H1272" t="str">
        <f>IF(tbl_transaction[[#This Row],[Type]]="Inbound",VLOOKUP(tbl_transaction[[#This Row],[Reference Number]],barang_masuk[],3,FALSE),IF(tbl_transaction[[#This Row],[Type]]="Outbound",VLOOKUP(tbl_transaction[[#This Row],[Reference Number]],barang_keluar[],3,FALSE),""))</f>
        <v>PT Supplier 23</v>
      </c>
      <c r="I1272" t="str">
        <f>IF(D1272='Kartu Stok'!$B$2,COUNTIF($D$3:D1272,'Kartu Stok'!$B$2),"")</f>
        <v/>
      </c>
      <c r="L1272"/>
    </row>
    <row r="1273" spans="1:12" ht="14.5" x14ac:dyDescent="0.35">
      <c r="A1273" s="2" t="s">
        <v>1750</v>
      </c>
      <c r="B1273" s="5">
        <f>IF(LEFT(tbl_transaction[[#This Row],[Reference Number]],2)="GR",VLOOKUP(tbl_transaction[[#This Row],[Reference Number]],barang_masuk[],2,FALSE),IF(LEFT(tbl_transaction[[#This Row],[Reference Number]],2)="DO",VLOOKUP(tbl_transaction[[#This Row],[Reference Number]],barang_keluar[],2,FALSE),""))</f>
        <v>46074</v>
      </c>
      <c r="C1273" t="str">
        <f t="shared" si="19"/>
        <v>Inbound</v>
      </c>
      <c r="D1273" t="str">
        <f>IF(tbl_transaction[[#This Row],[Type]]="Inbound",VLOOKUP(tbl_transaction[[#This Row],[Reference Number]],barang_masuk[],4,FALSE),IF(tbl_transaction[[#This Row],[Type]]="Outbound",VLOOKUP(tbl_transaction[[#This Row],[Reference Number]],barang_keluar[],4,FALSE),""))</f>
        <v>INS015</v>
      </c>
      <c r="E1273" t="str">
        <f>IF(tbl_transaction[[#This Row],[Type]]="Inbound",VLOOKUP(tbl_transaction[[#This Row],[Reference Number]],barang_masuk[],5,FALSE),IF(tbl_transaction[[#This Row],[Type]]="Outbound",VLOOKUP(tbl_transaction[[#This Row],[Reference Number]],barang_keluar[],5,FALSE),""))</f>
        <v>Supermi Instant Food Variant 15</v>
      </c>
      <c r="F1273">
        <f>IF(tbl_transaction[[#This Row],[Type]]="Inbound",VLOOKUP(tbl_transaction[[#This Row],[Reference Number]],barang_masuk[],6,FALSE),IF(tbl_transaction[[#This Row],[Type]]="Outbound",VLOOKUP(tbl_transaction[[#This Row],[Reference Number]],barang_keluar[],6,FALSE),""))</f>
        <v>40</v>
      </c>
      <c r="G1273" t="str">
        <f>IF(tbl_transaction[[#This Row],[Type]]="Inbound",VLOOKUP(tbl_transaction[[#This Row],[Reference Number]],barang_masuk[],7,FALSE),IF(tbl_transaction[[#This Row],[Type]]="Outbound",VLOOKUP(tbl_transaction[[#This Row],[Reference Number]],barang_keluar[],7,FALSE),""))</f>
        <v>Pack</v>
      </c>
      <c r="H1273" t="str">
        <f>IF(tbl_transaction[[#This Row],[Type]]="Inbound",VLOOKUP(tbl_transaction[[#This Row],[Reference Number]],barang_masuk[],3,FALSE),IF(tbl_transaction[[#This Row],[Type]]="Outbound",VLOOKUP(tbl_transaction[[#This Row],[Reference Number]],barang_keluar[],3,FALSE),""))</f>
        <v>PT Supplier 24</v>
      </c>
      <c r="I1273" t="str">
        <f>IF(D1273='Kartu Stok'!$B$2,COUNTIF($D$3:D1273,'Kartu Stok'!$B$2),"")</f>
        <v/>
      </c>
      <c r="L1273"/>
    </row>
    <row r="1274" spans="1:12" ht="14.5" x14ac:dyDescent="0.35">
      <c r="A1274" s="2" t="s">
        <v>1751</v>
      </c>
      <c r="B1274" s="5">
        <f>IF(LEFT(tbl_transaction[[#This Row],[Reference Number]],2)="GR",VLOOKUP(tbl_transaction[[#This Row],[Reference Number]],barang_masuk[],2,FALSE),IF(LEFT(tbl_transaction[[#This Row],[Reference Number]],2)="DO",VLOOKUP(tbl_transaction[[#This Row],[Reference Number]],barang_keluar[],2,FALSE),""))</f>
        <v>46024</v>
      </c>
      <c r="C1274" t="str">
        <f t="shared" si="19"/>
        <v>Inbound</v>
      </c>
      <c r="D1274" t="str">
        <f>IF(tbl_transaction[[#This Row],[Type]]="Inbound",VLOOKUP(tbl_transaction[[#This Row],[Reference Number]],barang_masuk[],4,FALSE),IF(tbl_transaction[[#This Row],[Type]]="Outbound",VLOOKUP(tbl_transaction[[#This Row],[Reference Number]],barang_keluar[],4,FALSE),""))</f>
        <v>HOM015</v>
      </c>
      <c r="E1274" t="str">
        <f>IF(tbl_transaction[[#This Row],[Type]]="Inbound",VLOOKUP(tbl_transaction[[#This Row],[Reference Number]],barang_masuk[],5,FALSE),IF(tbl_transaction[[#This Row],[Type]]="Outbound",VLOOKUP(tbl_transaction[[#This Row],[Reference Number]],barang_keluar[],5,FALSE),""))</f>
        <v>Sunlight Home Care Variant 15</v>
      </c>
      <c r="F1274">
        <f>IF(tbl_transaction[[#This Row],[Type]]="Inbound",VLOOKUP(tbl_transaction[[#This Row],[Reference Number]],barang_masuk[],6,FALSE),IF(tbl_transaction[[#This Row],[Type]]="Outbound",VLOOKUP(tbl_transaction[[#This Row],[Reference Number]],barang_keluar[],6,FALSE),""))</f>
        <v>80</v>
      </c>
      <c r="G1274" t="str">
        <f>IF(tbl_transaction[[#This Row],[Type]]="Inbound",VLOOKUP(tbl_transaction[[#This Row],[Reference Number]],barang_masuk[],7,FALSE),IF(tbl_transaction[[#This Row],[Type]]="Outbound",VLOOKUP(tbl_transaction[[#This Row],[Reference Number]],barang_keluar[],7,FALSE),""))</f>
        <v>Pack</v>
      </c>
      <c r="H1274" t="str">
        <f>IF(tbl_transaction[[#This Row],[Type]]="Inbound",VLOOKUP(tbl_transaction[[#This Row],[Reference Number]],barang_masuk[],3,FALSE),IF(tbl_transaction[[#This Row],[Type]]="Outbound",VLOOKUP(tbl_transaction[[#This Row],[Reference Number]],barang_keluar[],3,FALSE),""))</f>
        <v>PT Supplier 27</v>
      </c>
      <c r="I1274" t="str">
        <f>IF(D1274='Kartu Stok'!$B$2,COUNTIF($D$3:D1274,'Kartu Stok'!$B$2),"")</f>
        <v/>
      </c>
      <c r="L1274"/>
    </row>
    <row r="1275" spans="1:12" ht="14.5" x14ac:dyDescent="0.35">
      <c r="A1275" s="2" t="s">
        <v>1752</v>
      </c>
      <c r="B1275" s="5">
        <f>IF(LEFT(tbl_transaction[[#This Row],[Reference Number]],2)="GR",VLOOKUP(tbl_transaction[[#This Row],[Reference Number]],barang_masuk[],2,FALSE),IF(LEFT(tbl_transaction[[#This Row],[Reference Number]],2)="DO",VLOOKUP(tbl_transaction[[#This Row],[Reference Number]],barang_keluar[],2,FALSE),""))</f>
        <v>46067</v>
      </c>
      <c r="C1275" t="str">
        <f t="shared" si="19"/>
        <v>Inbound</v>
      </c>
      <c r="D1275" t="str">
        <f>IF(tbl_transaction[[#This Row],[Type]]="Inbound",VLOOKUP(tbl_transaction[[#This Row],[Reference Number]],barang_masuk[],4,FALSE),IF(tbl_transaction[[#This Row],[Type]]="Outbound",VLOOKUP(tbl_transaction[[#This Row],[Reference Number]],barang_keluar[],4,FALSE),""))</f>
        <v>BEV037</v>
      </c>
      <c r="E1275" t="str">
        <f>IF(tbl_transaction[[#This Row],[Type]]="Inbound",VLOOKUP(tbl_transaction[[#This Row],[Reference Number]],barang_masuk[],5,FALSE),IF(tbl_transaction[[#This Row],[Type]]="Outbound",VLOOKUP(tbl_transaction[[#This Row],[Reference Number]],barang_keluar[],5,FALSE),""))</f>
        <v>Aqua Beverage Variant 37</v>
      </c>
      <c r="F1275">
        <f>IF(tbl_transaction[[#This Row],[Type]]="Inbound",VLOOKUP(tbl_transaction[[#This Row],[Reference Number]],barang_masuk[],6,FALSE),IF(tbl_transaction[[#This Row],[Type]]="Outbound",VLOOKUP(tbl_transaction[[#This Row],[Reference Number]],barang_keluar[],6,FALSE),""))</f>
        <v>30</v>
      </c>
      <c r="G1275" t="str">
        <f>IF(tbl_transaction[[#This Row],[Type]]="Inbound",VLOOKUP(tbl_transaction[[#This Row],[Reference Number]],barang_masuk[],7,FALSE),IF(tbl_transaction[[#This Row],[Type]]="Outbound",VLOOKUP(tbl_transaction[[#This Row],[Reference Number]],barang_keluar[],7,FALSE),""))</f>
        <v>Bottle</v>
      </c>
      <c r="H1275" t="str">
        <f>IF(tbl_transaction[[#This Row],[Type]]="Inbound",VLOOKUP(tbl_transaction[[#This Row],[Reference Number]],barang_masuk[],3,FALSE),IF(tbl_transaction[[#This Row],[Type]]="Outbound",VLOOKUP(tbl_transaction[[#This Row],[Reference Number]],barang_keluar[],3,FALSE),""))</f>
        <v>PT Supplier 33</v>
      </c>
      <c r="I1275" t="str">
        <f>IF(D1275='Kartu Stok'!$B$2,COUNTIF($D$3:D1275,'Kartu Stok'!$B$2),"")</f>
        <v/>
      </c>
      <c r="L1275"/>
    </row>
    <row r="1276" spans="1:12" ht="14.5" x14ac:dyDescent="0.35">
      <c r="A1276" s="2" t="s">
        <v>1753</v>
      </c>
      <c r="B1276" s="5">
        <f>IF(LEFT(tbl_transaction[[#This Row],[Reference Number]],2)="GR",VLOOKUP(tbl_transaction[[#This Row],[Reference Number]],barang_masuk[],2,FALSE),IF(LEFT(tbl_transaction[[#This Row],[Reference Number]],2)="DO",VLOOKUP(tbl_transaction[[#This Row],[Reference Number]],barang_keluar[],2,FALSE),""))</f>
        <v>46060</v>
      </c>
      <c r="C1276" t="str">
        <f t="shared" si="19"/>
        <v>Inbound</v>
      </c>
      <c r="D1276" t="str">
        <f>IF(tbl_transaction[[#This Row],[Type]]="Inbound",VLOOKUP(tbl_transaction[[#This Row],[Reference Number]],barang_masuk[],4,FALSE),IF(tbl_transaction[[#This Row],[Type]]="Outbound",VLOOKUP(tbl_transaction[[#This Row],[Reference Number]],barang_keluar[],4,FALSE),""))</f>
        <v>DAR008</v>
      </c>
      <c r="E1276" t="str">
        <f>IF(tbl_transaction[[#This Row],[Type]]="Inbound",VLOOKUP(tbl_transaction[[#This Row],[Reference Number]],barang_masuk[],5,FALSE),IF(tbl_transaction[[#This Row],[Type]]="Outbound",VLOOKUP(tbl_transaction[[#This Row],[Reference Number]],barang_keluar[],5,FALSE),""))</f>
        <v>Indomilk Dairy Variant 8</v>
      </c>
      <c r="F1276">
        <f>IF(tbl_transaction[[#This Row],[Type]]="Inbound",VLOOKUP(tbl_transaction[[#This Row],[Reference Number]],barang_masuk[],6,FALSE),IF(tbl_transaction[[#This Row],[Type]]="Outbound",VLOOKUP(tbl_transaction[[#This Row],[Reference Number]],barang_keluar[],6,FALSE),""))</f>
        <v>60</v>
      </c>
      <c r="G1276" t="str">
        <f>IF(tbl_transaction[[#This Row],[Type]]="Inbound",VLOOKUP(tbl_transaction[[#This Row],[Reference Number]],barang_masuk[],7,FALSE),IF(tbl_transaction[[#This Row],[Type]]="Outbound",VLOOKUP(tbl_transaction[[#This Row],[Reference Number]],barang_keluar[],7,FALSE),""))</f>
        <v>Box</v>
      </c>
      <c r="H1276" t="str">
        <f>IF(tbl_transaction[[#This Row],[Type]]="Inbound",VLOOKUP(tbl_transaction[[#This Row],[Reference Number]],barang_masuk[],3,FALSE),IF(tbl_transaction[[#This Row],[Type]]="Outbound",VLOOKUP(tbl_transaction[[#This Row],[Reference Number]],barang_keluar[],3,FALSE),""))</f>
        <v>PT Supplier 05</v>
      </c>
      <c r="I1276" t="str">
        <f>IF(D1276='Kartu Stok'!$B$2,COUNTIF($D$3:D1276,'Kartu Stok'!$B$2),"")</f>
        <v/>
      </c>
      <c r="L1276"/>
    </row>
    <row r="1277" spans="1:12" ht="14.5" x14ac:dyDescent="0.35">
      <c r="A1277" s="2" t="s">
        <v>1754</v>
      </c>
      <c r="B1277" s="5">
        <f>IF(LEFT(tbl_transaction[[#This Row],[Reference Number]],2)="GR",VLOOKUP(tbl_transaction[[#This Row],[Reference Number]],barang_masuk[],2,FALSE),IF(LEFT(tbl_transaction[[#This Row],[Reference Number]],2)="DO",VLOOKUP(tbl_transaction[[#This Row],[Reference Number]],barang_keluar[],2,FALSE),""))</f>
        <v>46171</v>
      </c>
      <c r="C1277" t="str">
        <f t="shared" si="19"/>
        <v>Inbound</v>
      </c>
      <c r="D1277" t="str">
        <f>IF(tbl_transaction[[#This Row],[Type]]="Inbound",VLOOKUP(tbl_transaction[[#This Row],[Reference Number]],barang_masuk[],4,FALSE),IF(tbl_transaction[[#This Row],[Type]]="Outbound",VLOOKUP(tbl_transaction[[#This Row],[Reference Number]],barang_keluar[],4,FALSE),""))</f>
        <v>HOM014</v>
      </c>
      <c r="E1277" t="str">
        <f>IF(tbl_transaction[[#This Row],[Type]]="Inbound",VLOOKUP(tbl_transaction[[#This Row],[Reference Number]],barang_masuk[],5,FALSE),IF(tbl_transaction[[#This Row],[Type]]="Outbound",VLOOKUP(tbl_transaction[[#This Row],[Reference Number]],barang_keluar[],5,FALSE),""))</f>
        <v>Rinso Home Care Variant 14</v>
      </c>
      <c r="F1277">
        <f>IF(tbl_transaction[[#This Row],[Type]]="Inbound",VLOOKUP(tbl_transaction[[#This Row],[Reference Number]],barang_masuk[],6,FALSE),IF(tbl_transaction[[#This Row],[Type]]="Outbound",VLOOKUP(tbl_transaction[[#This Row],[Reference Number]],barang_keluar[],6,FALSE),""))</f>
        <v>120</v>
      </c>
      <c r="G1277" t="str">
        <f>IF(tbl_transaction[[#This Row],[Type]]="Inbound",VLOOKUP(tbl_transaction[[#This Row],[Reference Number]],barang_masuk[],7,FALSE),IF(tbl_transaction[[#This Row],[Type]]="Outbound",VLOOKUP(tbl_transaction[[#This Row],[Reference Number]],barang_keluar[],7,FALSE),""))</f>
        <v>Pack</v>
      </c>
      <c r="H1277" t="str">
        <f>IF(tbl_transaction[[#This Row],[Type]]="Inbound",VLOOKUP(tbl_transaction[[#This Row],[Reference Number]],barang_masuk[],3,FALSE),IF(tbl_transaction[[#This Row],[Type]]="Outbound",VLOOKUP(tbl_transaction[[#This Row],[Reference Number]],barang_keluar[],3,FALSE),""))</f>
        <v>PT Supplier 30</v>
      </c>
      <c r="I1277" t="str">
        <f>IF(D1277='Kartu Stok'!$B$2,COUNTIF($D$3:D1277,'Kartu Stok'!$B$2),"")</f>
        <v/>
      </c>
      <c r="L1277"/>
    </row>
    <row r="1278" spans="1:12" ht="14.5" x14ac:dyDescent="0.35">
      <c r="A1278" s="2" t="s">
        <v>1755</v>
      </c>
      <c r="B1278" s="5">
        <f>IF(LEFT(tbl_transaction[[#This Row],[Reference Number]],2)="GR",VLOOKUP(tbl_transaction[[#This Row],[Reference Number]],barang_masuk[],2,FALSE),IF(LEFT(tbl_transaction[[#This Row],[Reference Number]],2)="DO",VLOOKUP(tbl_transaction[[#This Row],[Reference Number]],barang_keluar[],2,FALSE),""))</f>
        <v>46073</v>
      </c>
      <c r="C1278" t="str">
        <f t="shared" si="19"/>
        <v>Inbound</v>
      </c>
      <c r="D1278" t="str">
        <f>IF(tbl_transaction[[#This Row],[Type]]="Inbound",VLOOKUP(tbl_transaction[[#This Row],[Reference Number]],barang_masuk[],4,FALSE),IF(tbl_transaction[[#This Row],[Type]]="Outbound",VLOOKUP(tbl_transaction[[#This Row],[Reference Number]],barang_keluar[],4,FALSE),""))</f>
        <v>DAR009</v>
      </c>
      <c r="E1278" t="str">
        <f>IF(tbl_transaction[[#This Row],[Type]]="Inbound",VLOOKUP(tbl_transaction[[#This Row],[Reference Number]],barang_masuk[],5,FALSE),IF(tbl_transaction[[#This Row],[Type]]="Outbound",VLOOKUP(tbl_transaction[[#This Row],[Reference Number]],barang_keluar[],5,FALSE),""))</f>
        <v>Indomilk Dairy Variant 9</v>
      </c>
      <c r="F1278">
        <f>IF(tbl_transaction[[#This Row],[Type]]="Inbound",VLOOKUP(tbl_transaction[[#This Row],[Reference Number]],barang_masuk[],6,FALSE),IF(tbl_transaction[[#This Row],[Type]]="Outbound",VLOOKUP(tbl_transaction[[#This Row],[Reference Number]],barang_keluar[],6,FALSE),""))</f>
        <v>200</v>
      </c>
      <c r="G1278" t="str">
        <f>IF(tbl_transaction[[#This Row],[Type]]="Inbound",VLOOKUP(tbl_transaction[[#This Row],[Reference Number]],barang_masuk[],7,FALSE),IF(tbl_transaction[[#This Row],[Type]]="Outbound",VLOOKUP(tbl_transaction[[#This Row],[Reference Number]],barang_keluar[],7,FALSE),""))</f>
        <v>Box</v>
      </c>
      <c r="H1278" t="str">
        <f>IF(tbl_transaction[[#This Row],[Type]]="Inbound",VLOOKUP(tbl_transaction[[#This Row],[Reference Number]],barang_masuk[],3,FALSE),IF(tbl_transaction[[#This Row],[Type]]="Outbound",VLOOKUP(tbl_transaction[[#This Row],[Reference Number]],barang_keluar[],3,FALSE),""))</f>
        <v>PT Supplier 33</v>
      </c>
      <c r="I1278" t="str">
        <f>IF(D1278='Kartu Stok'!$B$2,COUNTIF($D$3:D1278,'Kartu Stok'!$B$2),"")</f>
        <v/>
      </c>
      <c r="L1278"/>
    </row>
    <row r="1279" spans="1:12" ht="14.5" x14ac:dyDescent="0.35">
      <c r="A1279" s="2" t="s">
        <v>1756</v>
      </c>
      <c r="B1279" s="5">
        <f>IF(LEFT(tbl_transaction[[#This Row],[Reference Number]],2)="GR",VLOOKUP(tbl_transaction[[#This Row],[Reference Number]],barang_masuk[],2,FALSE),IF(LEFT(tbl_transaction[[#This Row],[Reference Number]],2)="DO",VLOOKUP(tbl_transaction[[#This Row],[Reference Number]],barang_keluar[],2,FALSE),""))</f>
        <v>46042</v>
      </c>
      <c r="C1279" t="str">
        <f t="shared" si="19"/>
        <v>Inbound</v>
      </c>
      <c r="D1279" t="str">
        <f>IF(tbl_transaction[[#This Row],[Type]]="Inbound",VLOOKUP(tbl_transaction[[#This Row],[Reference Number]],barang_masuk[],4,FALSE),IF(tbl_transaction[[#This Row],[Type]]="Outbound",VLOOKUP(tbl_transaction[[#This Row],[Reference Number]],barang_keluar[],4,FALSE),""))</f>
        <v>SNK010</v>
      </c>
      <c r="E1279" t="str">
        <f>IF(tbl_transaction[[#This Row],[Type]]="Inbound",VLOOKUP(tbl_transaction[[#This Row],[Reference Number]],barang_masuk[],5,FALSE),IF(tbl_transaction[[#This Row],[Type]]="Outbound",VLOOKUP(tbl_transaction[[#This Row],[Reference Number]],barang_keluar[],5,FALSE),""))</f>
        <v>Taro Snack Variant 10</v>
      </c>
      <c r="F1279">
        <f>IF(tbl_transaction[[#This Row],[Type]]="Inbound",VLOOKUP(tbl_transaction[[#This Row],[Reference Number]],barang_masuk[],6,FALSE),IF(tbl_transaction[[#This Row],[Type]]="Outbound",VLOOKUP(tbl_transaction[[#This Row],[Reference Number]],barang_keluar[],6,FALSE),""))</f>
        <v>120</v>
      </c>
      <c r="G1279" t="str">
        <f>IF(tbl_transaction[[#This Row],[Type]]="Inbound",VLOOKUP(tbl_transaction[[#This Row],[Reference Number]],barang_masuk[],7,FALSE),IF(tbl_transaction[[#This Row],[Type]]="Outbound",VLOOKUP(tbl_transaction[[#This Row],[Reference Number]],barang_keluar[],7,FALSE),""))</f>
        <v>Pack</v>
      </c>
      <c r="H1279" t="str">
        <f>IF(tbl_transaction[[#This Row],[Type]]="Inbound",VLOOKUP(tbl_transaction[[#This Row],[Reference Number]],barang_masuk[],3,FALSE),IF(tbl_transaction[[#This Row],[Type]]="Outbound",VLOOKUP(tbl_transaction[[#This Row],[Reference Number]],barang_keluar[],3,FALSE),""))</f>
        <v>PT Supplier 34</v>
      </c>
      <c r="I1279" t="str">
        <f>IF(D1279='Kartu Stok'!$B$2,COUNTIF($D$3:D1279,'Kartu Stok'!$B$2),"")</f>
        <v/>
      </c>
      <c r="L1279"/>
    </row>
    <row r="1280" spans="1:12" ht="14.5" x14ac:dyDescent="0.35">
      <c r="A1280" s="2" t="s">
        <v>1757</v>
      </c>
      <c r="B1280" s="5">
        <f>IF(LEFT(tbl_transaction[[#This Row],[Reference Number]],2)="GR",VLOOKUP(tbl_transaction[[#This Row],[Reference Number]],barang_masuk[],2,FALSE),IF(LEFT(tbl_transaction[[#This Row],[Reference Number]],2)="DO",VLOOKUP(tbl_transaction[[#This Row],[Reference Number]],barang_keluar[],2,FALSE),""))</f>
        <v>46117</v>
      </c>
      <c r="C1280" t="str">
        <f t="shared" si="19"/>
        <v>Inbound</v>
      </c>
      <c r="D1280" t="str">
        <f>IF(tbl_transaction[[#This Row],[Type]]="Inbound",VLOOKUP(tbl_transaction[[#This Row],[Reference Number]],barang_masuk[],4,FALSE),IF(tbl_transaction[[#This Row],[Type]]="Outbound",VLOOKUP(tbl_transaction[[#This Row],[Reference Number]],barang_keluar[],4,FALSE),""))</f>
        <v>BEV005</v>
      </c>
      <c r="E1280" t="str">
        <f>IF(tbl_transaction[[#This Row],[Type]]="Inbound",VLOOKUP(tbl_transaction[[#This Row],[Reference Number]],barang_masuk[],5,FALSE),IF(tbl_transaction[[#This Row],[Type]]="Outbound",VLOOKUP(tbl_transaction[[#This Row],[Reference Number]],barang_keluar[],5,FALSE),""))</f>
        <v>Aqua Beverage Variant 5</v>
      </c>
      <c r="F1280">
        <f>IF(tbl_transaction[[#This Row],[Type]]="Inbound",VLOOKUP(tbl_transaction[[#This Row],[Reference Number]],barang_masuk[],6,FALSE),IF(tbl_transaction[[#This Row],[Type]]="Outbound",VLOOKUP(tbl_transaction[[#This Row],[Reference Number]],barang_keluar[],6,FALSE),""))</f>
        <v>150</v>
      </c>
      <c r="G1280" t="str">
        <f>IF(tbl_transaction[[#This Row],[Type]]="Inbound",VLOOKUP(tbl_transaction[[#This Row],[Reference Number]],barang_masuk[],7,FALSE),IF(tbl_transaction[[#This Row],[Type]]="Outbound",VLOOKUP(tbl_transaction[[#This Row],[Reference Number]],barang_keluar[],7,FALSE),""))</f>
        <v>Bottle</v>
      </c>
      <c r="H1280" t="str">
        <f>IF(tbl_transaction[[#This Row],[Type]]="Inbound",VLOOKUP(tbl_transaction[[#This Row],[Reference Number]],barang_masuk[],3,FALSE),IF(tbl_transaction[[#This Row],[Type]]="Outbound",VLOOKUP(tbl_transaction[[#This Row],[Reference Number]],barang_keluar[],3,FALSE),""))</f>
        <v>PT Supplier 33</v>
      </c>
      <c r="I1280" t="str">
        <f>IF(D1280='Kartu Stok'!$B$2,COUNTIF($D$3:D1280,'Kartu Stok'!$B$2),"")</f>
        <v/>
      </c>
      <c r="L1280"/>
    </row>
    <row r="1281" spans="1:12" ht="14.5" x14ac:dyDescent="0.35">
      <c r="A1281" s="2" t="s">
        <v>1758</v>
      </c>
      <c r="B1281" s="5">
        <f>IF(LEFT(tbl_transaction[[#This Row],[Reference Number]],2)="GR",VLOOKUP(tbl_transaction[[#This Row],[Reference Number]],barang_masuk[],2,FALSE),IF(LEFT(tbl_transaction[[#This Row],[Reference Number]],2)="DO",VLOOKUP(tbl_transaction[[#This Row],[Reference Number]],barang_keluar[],2,FALSE),""))</f>
        <v>46104</v>
      </c>
      <c r="C1281" t="str">
        <f t="shared" si="19"/>
        <v>Inbound</v>
      </c>
      <c r="D1281" t="str">
        <f>IF(tbl_transaction[[#This Row],[Type]]="Inbound",VLOOKUP(tbl_transaction[[#This Row],[Reference Number]],barang_masuk[],4,FALSE),IF(tbl_transaction[[#This Row],[Type]]="Outbound",VLOOKUP(tbl_transaction[[#This Row],[Reference Number]],barang_keluar[],4,FALSE),""))</f>
        <v>PER021</v>
      </c>
      <c r="E1281" t="str">
        <f>IF(tbl_transaction[[#This Row],[Type]]="Inbound",VLOOKUP(tbl_transaction[[#This Row],[Reference Number]],barang_masuk[],5,FALSE),IF(tbl_transaction[[#This Row],[Type]]="Outbound",VLOOKUP(tbl_transaction[[#This Row],[Reference Number]],barang_keluar[],5,FALSE),""))</f>
        <v>Sunsilk Personal Care Variant 21</v>
      </c>
      <c r="F1281">
        <f>IF(tbl_transaction[[#This Row],[Type]]="Inbound",VLOOKUP(tbl_transaction[[#This Row],[Reference Number]],barang_masuk[],6,FALSE),IF(tbl_transaction[[#This Row],[Type]]="Outbound",VLOOKUP(tbl_transaction[[#This Row],[Reference Number]],barang_keluar[],6,FALSE),""))</f>
        <v>20</v>
      </c>
      <c r="G1281" t="str">
        <f>IF(tbl_transaction[[#This Row],[Type]]="Inbound",VLOOKUP(tbl_transaction[[#This Row],[Reference Number]],barang_masuk[],7,FALSE),IF(tbl_transaction[[#This Row],[Type]]="Outbound",VLOOKUP(tbl_transaction[[#This Row],[Reference Number]],barang_keluar[],7,FALSE),""))</f>
        <v>Bottle</v>
      </c>
      <c r="H1281" t="str">
        <f>IF(tbl_transaction[[#This Row],[Type]]="Inbound",VLOOKUP(tbl_transaction[[#This Row],[Reference Number]],barang_masuk[],3,FALSE),IF(tbl_transaction[[#This Row],[Type]]="Outbound",VLOOKUP(tbl_transaction[[#This Row],[Reference Number]],barang_keluar[],3,FALSE),""))</f>
        <v>PT Supplier 07</v>
      </c>
      <c r="I1281" t="str">
        <f>IF(D1281='Kartu Stok'!$B$2,COUNTIF($D$3:D1281,'Kartu Stok'!$B$2),"")</f>
        <v/>
      </c>
      <c r="L1281"/>
    </row>
    <row r="1282" spans="1:12" ht="14.5" x14ac:dyDescent="0.35">
      <c r="A1282" s="2" t="s">
        <v>1759</v>
      </c>
      <c r="B1282" s="5">
        <f>IF(LEFT(tbl_transaction[[#This Row],[Reference Number]],2)="GR",VLOOKUP(tbl_transaction[[#This Row],[Reference Number]],barang_masuk[],2,FALSE),IF(LEFT(tbl_transaction[[#This Row],[Reference Number]],2)="DO",VLOOKUP(tbl_transaction[[#This Row],[Reference Number]],barang_keluar[],2,FALSE),""))</f>
        <v>46159</v>
      </c>
      <c r="C1282" t="str">
        <f t="shared" si="19"/>
        <v>Inbound</v>
      </c>
      <c r="D1282" t="str">
        <f>IF(tbl_transaction[[#This Row],[Type]]="Inbound",VLOOKUP(tbl_transaction[[#This Row],[Reference Number]],barang_masuk[],4,FALSE),IF(tbl_transaction[[#This Row],[Type]]="Outbound",VLOOKUP(tbl_transaction[[#This Row],[Reference Number]],barang_keluar[],4,FALSE),""))</f>
        <v>PER010</v>
      </c>
      <c r="E1282" t="str">
        <f>IF(tbl_transaction[[#This Row],[Type]]="Inbound",VLOOKUP(tbl_transaction[[#This Row],[Reference Number]],barang_masuk[],5,FALSE),IF(tbl_transaction[[#This Row],[Type]]="Outbound",VLOOKUP(tbl_transaction[[#This Row],[Reference Number]],barang_keluar[],5,FALSE),""))</f>
        <v>Lifebuoy Personal Care Variant 10</v>
      </c>
      <c r="F1282">
        <f>IF(tbl_transaction[[#This Row],[Type]]="Inbound",VLOOKUP(tbl_transaction[[#This Row],[Reference Number]],barang_masuk[],6,FALSE),IF(tbl_transaction[[#This Row],[Type]]="Outbound",VLOOKUP(tbl_transaction[[#This Row],[Reference Number]],barang_keluar[],6,FALSE),""))</f>
        <v>80</v>
      </c>
      <c r="G1282" t="str">
        <f>IF(tbl_transaction[[#This Row],[Type]]="Inbound",VLOOKUP(tbl_transaction[[#This Row],[Reference Number]],barang_masuk[],7,FALSE),IF(tbl_transaction[[#This Row],[Type]]="Outbound",VLOOKUP(tbl_transaction[[#This Row],[Reference Number]],barang_keluar[],7,FALSE),""))</f>
        <v>Bottle</v>
      </c>
      <c r="H1282" t="str">
        <f>IF(tbl_transaction[[#This Row],[Type]]="Inbound",VLOOKUP(tbl_transaction[[#This Row],[Reference Number]],barang_masuk[],3,FALSE),IF(tbl_transaction[[#This Row],[Type]]="Outbound",VLOOKUP(tbl_transaction[[#This Row],[Reference Number]],barang_keluar[],3,FALSE),""))</f>
        <v>PT Supplier 01</v>
      </c>
      <c r="I1282" t="str">
        <f>IF(D1282='Kartu Stok'!$B$2,COUNTIF($D$3:D1282,'Kartu Stok'!$B$2),"")</f>
        <v/>
      </c>
      <c r="L1282"/>
    </row>
    <row r="1283" spans="1:12" ht="14.5" x14ac:dyDescent="0.35">
      <c r="A1283" s="2" t="s">
        <v>1760</v>
      </c>
      <c r="B1283" s="5">
        <f>IF(LEFT(tbl_transaction[[#This Row],[Reference Number]],2)="GR",VLOOKUP(tbl_transaction[[#This Row],[Reference Number]],barang_masuk[],2,FALSE),IF(LEFT(tbl_transaction[[#This Row],[Reference Number]],2)="DO",VLOOKUP(tbl_transaction[[#This Row],[Reference Number]],barang_keluar[],2,FALSE),""))</f>
        <v>46032</v>
      </c>
      <c r="C1283" t="str">
        <f t="shared" ref="C1283:C1346" si="20">IF(LEFT(A1283,2)="GR","Inbound",IF(LEFT(A1283,2)="DO","Outbound",""))</f>
        <v>Inbound</v>
      </c>
      <c r="D1283" t="str">
        <f>IF(tbl_transaction[[#This Row],[Type]]="Inbound",VLOOKUP(tbl_transaction[[#This Row],[Reference Number]],barang_masuk[],4,FALSE),IF(tbl_transaction[[#This Row],[Type]]="Outbound",VLOOKUP(tbl_transaction[[#This Row],[Reference Number]],barang_keluar[],4,FALSE),""))</f>
        <v>INS008</v>
      </c>
      <c r="E1283" t="str">
        <f>IF(tbl_transaction[[#This Row],[Type]]="Inbound",VLOOKUP(tbl_transaction[[#This Row],[Reference Number]],barang_masuk[],5,FALSE),IF(tbl_transaction[[#This Row],[Type]]="Outbound",VLOOKUP(tbl_transaction[[#This Row],[Reference Number]],barang_keluar[],5,FALSE),""))</f>
        <v>Indomie Instant Food Variant 8</v>
      </c>
      <c r="F1283">
        <f>IF(tbl_transaction[[#This Row],[Type]]="Inbound",VLOOKUP(tbl_transaction[[#This Row],[Reference Number]],barang_masuk[],6,FALSE),IF(tbl_transaction[[#This Row],[Type]]="Outbound",VLOOKUP(tbl_transaction[[#This Row],[Reference Number]],barang_keluar[],6,FALSE),""))</f>
        <v>80</v>
      </c>
      <c r="G1283" t="str">
        <f>IF(tbl_transaction[[#This Row],[Type]]="Inbound",VLOOKUP(tbl_transaction[[#This Row],[Reference Number]],barang_masuk[],7,FALSE),IF(tbl_transaction[[#This Row],[Type]]="Outbound",VLOOKUP(tbl_transaction[[#This Row],[Reference Number]],barang_keluar[],7,FALSE),""))</f>
        <v>Pack</v>
      </c>
      <c r="H1283" t="str">
        <f>IF(tbl_transaction[[#This Row],[Type]]="Inbound",VLOOKUP(tbl_transaction[[#This Row],[Reference Number]],barang_masuk[],3,FALSE),IF(tbl_transaction[[#This Row],[Type]]="Outbound",VLOOKUP(tbl_transaction[[#This Row],[Reference Number]],barang_keluar[],3,FALSE),""))</f>
        <v>PT Supplier 30</v>
      </c>
      <c r="I1283" t="str">
        <f>IF(D1283='Kartu Stok'!$B$2,COUNTIF($D$3:D1283,'Kartu Stok'!$B$2),"")</f>
        <v/>
      </c>
      <c r="L1283"/>
    </row>
    <row r="1284" spans="1:12" ht="14.5" x14ac:dyDescent="0.35">
      <c r="A1284" s="2" t="s">
        <v>1761</v>
      </c>
      <c r="B1284" s="5">
        <f>IF(LEFT(tbl_transaction[[#This Row],[Reference Number]],2)="GR",VLOOKUP(tbl_transaction[[#This Row],[Reference Number]],barang_masuk[],2,FALSE),IF(LEFT(tbl_transaction[[#This Row],[Reference Number]],2)="DO",VLOOKUP(tbl_transaction[[#This Row],[Reference Number]],barang_keluar[],2,FALSE),""))</f>
        <v>46181</v>
      </c>
      <c r="C1284" t="str">
        <f t="shared" si="20"/>
        <v>Inbound</v>
      </c>
      <c r="D1284" t="str">
        <f>IF(tbl_transaction[[#This Row],[Type]]="Inbound",VLOOKUP(tbl_transaction[[#This Row],[Reference Number]],barang_masuk[],4,FALSE),IF(tbl_transaction[[#This Row],[Type]]="Outbound",VLOOKUP(tbl_transaction[[#This Row],[Reference Number]],barang_keluar[],4,FALSE),""))</f>
        <v>HOM016</v>
      </c>
      <c r="E1284" t="str">
        <f>IF(tbl_transaction[[#This Row],[Type]]="Inbound",VLOOKUP(tbl_transaction[[#This Row],[Reference Number]],barang_masuk[],5,FALSE),IF(tbl_transaction[[#This Row],[Type]]="Outbound",VLOOKUP(tbl_transaction[[#This Row],[Reference Number]],barang_keluar[],5,FALSE),""))</f>
        <v>Molto Home Care Variant 16</v>
      </c>
      <c r="F1284">
        <f>IF(tbl_transaction[[#This Row],[Type]]="Inbound",VLOOKUP(tbl_transaction[[#This Row],[Reference Number]],barang_masuk[],6,FALSE),IF(tbl_transaction[[#This Row],[Type]]="Outbound",VLOOKUP(tbl_transaction[[#This Row],[Reference Number]],barang_keluar[],6,FALSE),""))</f>
        <v>20</v>
      </c>
      <c r="G1284" t="str">
        <f>IF(tbl_transaction[[#This Row],[Type]]="Inbound",VLOOKUP(tbl_transaction[[#This Row],[Reference Number]],barang_masuk[],7,FALSE),IF(tbl_transaction[[#This Row],[Type]]="Outbound",VLOOKUP(tbl_transaction[[#This Row],[Reference Number]],barang_keluar[],7,FALSE),""))</f>
        <v>Pack</v>
      </c>
      <c r="H1284" t="str">
        <f>IF(tbl_transaction[[#This Row],[Type]]="Inbound",VLOOKUP(tbl_transaction[[#This Row],[Reference Number]],barang_masuk[],3,FALSE),IF(tbl_transaction[[#This Row],[Type]]="Outbound",VLOOKUP(tbl_transaction[[#This Row],[Reference Number]],barang_keluar[],3,FALSE),""))</f>
        <v>PT Supplier 05</v>
      </c>
      <c r="I1284" t="str">
        <f>IF(D1284='Kartu Stok'!$B$2,COUNTIF($D$3:D1284,'Kartu Stok'!$B$2),"")</f>
        <v/>
      </c>
      <c r="L1284"/>
    </row>
    <row r="1285" spans="1:12" ht="14.5" x14ac:dyDescent="0.35">
      <c r="A1285" s="2" t="s">
        <v>1762</v>
      </c>
      <c r="B1285" s="5">
        <f>IF(LEFT(tbl_transaction[[#This Row],[Reference Number]],2)="GR",VLOOKUP(tbl_transaction[[#This Row],[Reference Number]],barang_masuk[],2,FALSE),IF(LEFT(tbl_transaction[[#This Row],[Reference Number]],2)="DO",VLOOKUP(tbl_transaction[[#This Row],[Reference Number]],barang_keluar[],2,FALSE),""))</f>
        <v>46076</v>
      </c>
      <c r="C1285" t="str">
        <f t="shared" si="20"/>
        <v>Inbound</v>
      </c>
      <c r="D1285" t="str">
        <f>IF(tbl_transaction[[#This Row],[Type]]="Inbound",VLOOKUP(tbl_transaction[[#This Row],[Reference Number]],barang_masuk[],4,FALSE),IF(tbl_transaction[[#This Row],[Type]]="Outbound",VLOOKUP(tbl_transaction[[#This Row],[Reference Number]],barang_keluar[],4,FALSE),""))</f>
        <v>SNK029</v>
      </c>
      <c r="E1285" t="str">
        <f>IF(tbl_transaction[[#This Row],[Type]]="Inbound",VLOOKUP(tbl_transaction[[#This Row],[Reference Number]],barang_masuk[],5,FALSE),IF(tbl_transaction[[#This Row],[Type]]="Outbound",VLOOKUP(tbl_transaction[[#This Row],[Reference Number]],barang_keluar[],5,FALSE),""))</f>
        <v>Chitato Snack Variant 29</v>
      </c>
      <c r="F1285">
        <f>IF(tbl_transaction[[#This Row],[Type]]="Inbound",VLOOKUP(tbl_transaction[[#This Row],[Reference Number]],barang_masuk[],6,FALSE),IF(tbl_transaction[[#This Row],[Type]]="Outbound",VLOOKUP(tbl_transaction[[#This Row],[Reference Number]],barang_keluar[],6,FALSE),""))</f>
        <v>200</v>
      </c>
      <c r="G1285" t="str">
        <f>IF(tbl_transaction[[#This Row],[Type]]="Inbound",VLOOKUP(tbl_transaction[[#This Row],[Reference Number]],barang_masuk[],7,FALSE),IF(tbl_transaction[[#This Row],[Type]]="Outbound",VLOOKUP(tbl_transaction[[#This Row],[Reference Number]],barang_keluar[],7,FALSE),""))</f>
        <v>Pack</v>
      </c>
      <c r="H1285" t="str">
        <f>IF(tbl_transaction[[#This Row],[Type]]="Inbound",VLOOKUP(tbl_transaction[[#This Row],[Reference Number]],barang_masuk[],3,FALSE),IF(tbl_transaction[[#This Row],[Type]]="Outbound",VLOOKUP(tbl_transaction[[#This Row],[Reference Number]],barang_keluar[],3,FALSE),""))</f>
        <v>PT Supplier 11</v>
      </c>
      <c r="I1285" t="str">
        <f>IF(D1285='Kartu Stok'!$B$2,COUNTIF($D$3:D1285,'Kartu Stok'!$B$2),"")</f>
        <v/>
      </c>
      <c r="L1285"/>
    </row>
    <row r="1286" spans="1:12" ht="14.5" x14ac:dyDescent="0.35">
      <c r="A1286" s="2" t="s">
        <v>1763</v>
      </c>
      <c r="B1286" s="5">
        <f>IF(LEFT(tbl_transaction[[#This Row],[Reference Number]],2)="GR",VLOOKUP(tbl_transaction[[#This Row],[Reference Number]],barang_masuk[],2,FALSE),IF(LEFT(tbl_transaction[[#This Row],[Reference Number]],2)="DO",VLOOKUP(tbl_transaction[[#This Row],[Reference Number]],barang_keluar[],2,FALSE),""))</f>
        <v>46093</v>
      </c>
      <c r="C1286" t="str">
        <f t="shared" si="20"/>
        <v>Inbound</v>
      </c>
      <c r="D1286" t="str">
        <f>IF(tbl_transaction[[#This Row],[Type]]="Inbound",VLOOKUP(tbl_transaction[[#This Row],[Reference Number]],barang_masuk[],4,FALSE),IF(tbl_transaction[[#This Row],[Type]]="Outbound",VLOOKUP(tbl_transaction[[#This Row],[Reference Number]],barang_keluar[],4,FALSE),""))</f>
        <v>PER028</v>
      </c>
      <c r="E1286" t="str">
        <f>IF(tbl_transaction[[#This Row],[Type]]="Inbound",VLOOKUP(tbl_transaction[[#This Row],[Reference Number]],barang_masuk[],5,FALSE),IF(tbl_transaction[[#This Row],[Type]]="Outbound",VLOOKUP(tbl_transaction[[#This Row],[Reference Number]],barang_keluar[],5,FALSE),""))</f>
        <v>Sunsilk Personal Care Variant 28</v>
      </c>
      <c r="F1286">
        <f>IF(tbl_transaction[[#This Row],[Type]]="Inbound",VLOOKUP(tbl_transaction[[#This Row],[Reference Number]],barang_masuk[],6,FALSE),IF(tbl_transaction[[#This Row],[Type]]="Outbound",VLOOKUP(tbl_transaction[[#This Row],[Reference Number]],barang_keluar[],6,FALSE),""))</f>
        <v>100</v>
      </c>
      <c r="G1286" t="str">
        <f>IF(tbl_transaction[[#This Row],[Type]]="Inbound",VLOOKUP(tbl_transaction[[#This Row],[Reference Number]],barang_masuk[],7,FALSE),IF(tbl_transaction[[#This Row],[Type]]="Outbound",VLOOKUP(tbl_transaction[[#This Row],[Reference Number]],barang_keluar[],7,FALSE),""))</f>
        <v>Bottle</v>
      </c>
      <c r="H1286" t="str">
        <f>IF(tbl_transaction[[#This Row],[Type]]="Inbound",VLOOKUP(tbl_transaction[[#This Row],[Reference Number]],barang_masuk[],3,FALSE),IF(tbl_transaction[[#This Row],[Type]]="Outbound",VLOOKUP(tbl_transaction[[#This Row],[Reference Number]],barang_keluar[],3,FALSE),""))</f>
        <v>PT Supplier 13</v>
      </c>
      <c r="I1286" t="str">
        <f>IF(D1286='Kartu Stok'!$B$2,COUNTIF($D$3:D1286,'Kartu Stok'!$B$2),"")</f>
        <v/>
      </c>
      <c r="L1286"/>
    </row>
    <row r="1287" spans="1:12" ht="14.5" x14ac:dyDescent="0.35">
      <c r="A1287" s="2" t="s">
        <v>1764</v>
      </c>
      <c r="B1287" s="5">
        <f>IF(LEFT(tbl_transaction[[#This Row],[Reference Number]],2)="GR",VLOOKUP(tbl_transaction[[#This Row],[Reference Number]],barang_masuk[],2,FALSE),IF(LEFT(tbl_transaction[[#This Row],[Reference Number]],2)="DO",VLOOKUP(tbl_transaction[[#This Row],[Reference Number]],barang_keluar[],2,FALSE),""))</f>
        <v>46181</v>
      </c>
      <c r="C1287" t="str">
        <f t="shared" si="20"/>
        <v>Inbound</v>
      </c>
      <c r="D1287" t="str">
        <f>IF(tbl_transaction[[#This Row],[Type]]="Inbound",VLOOKUP(tbl_transaction[[#This Row],[Reference Number]],barang_masuk[],4,FALSE),IF(tbl_transaction[[#This Row],[Type]]="Outbound",VLOOKUP(tbl_transaction[[#This Row],[Reference Number]],barang_keluar[],4,FALSE),""))</f>
        <v>BEV009</v>
      </c>
      <c r="E1287" t="str">
        <f>IF(tbl_transaction[[#This Row],[Type]]="Inbound",VLOOKUP(tbl_transaction[[#This Row],[Reference Number]],barang_masuk[],5,FALSE),IF(tbl_transaction[[#This Row],[Type]]="Outbound",VLOOKUP(tbl_transaction[[#This Row],[Reference Number]],barang_keluar[],5,FALSE),""))</f>
        <v>Aqua Beverage Variant 9</v>
      </c>
      <c r="F1287">
        <f>IF(tbl_transaction[[#This Row],[Type]]="Inbound",VLOOKUP(tbl_transaction[[#This Row],[Reference Number]],barang_masuk[],6,FALSE),IF(tbl_transaction[[#This Row],[Type]]="Outbound",VLOOKUP(tbl_transaction[[#This Row],[Reference Number]],barang_keluar[],6,FALSE),""))</f>
        <v>80</v>
      </c>
      <c r="G1287" t="str">
        <f>IF(tbl_transaction[[#This Row],[Type]]="Inbound",VLOOKUP(tbl_transaction[[#This Row],[Reference Number]],barang_masuk[],7,FALSE),IF(tbl_transaction[[#This Row],[Type]]="Outbound",VLOOKUP(tbl_transaction[[#This Row],[Reference Number]],barang_keluar[],7,FALSE),""))</f>
        <v>Bottle</v>
      </c>
      <c r="H1287" t="str">
        <f>IF(tbl_transaction[[#This Row],[Type]]="Inbound",VLOOKUP(tbl_transaction[[#This Row],[Reference Number]],barang_masuk[],3,FALSE),IF(tbl_transaction[[#This Row],[Type]]="Outbound",VLOOKUP(tbl_transaction[[#This Row],[Reference Number]],barang_keluar[],3,FALSE),""))</f>
        <v>PT Supplier 10</v>
      </c>
      <c r="I1287" t="str">
        <f>IF(D1287='Kartu Stok'!$B$2,COUNTIF($D$3:D1287,'Kartu Stok'!$B$2),"")</f>
        <v/>
      </c>
      <c r="L1287"/>
    </row>
    <row r="1288" spans="1:12" ht="14.5" x14ac:dyDescent="0.35">
      <c r="A1288" s="2" t="s">
        <v>1765</v>
      </c>
      <c r="B1288" s="5">
        <f>IF(LEFT(tbl_transaction[[#This Row],[Reference Number]],2)="GR",VLOOKUP(tbl_transaction[[#This Row],[Reference Number]],barang_masuk[],2,FALSE),IF(LEFT(tbl_transaction[[#This Row],[Reference Number]],2)="DO",VLOOKUP(tbl_transaction[[#This Row],[Reference Number]],barang_keluar[],2,FALSE),""))</f>
        <v>46162</v>
      </c>
      <c r="C1288" t="str">
        <f t="shared" si="20"/>
        <v>Inbound</v>
      </c>
      <c r="D1288" t="str">
        <f>IF(tbl_transaction[[#This Row],[Type]]="Inbound",VLOOKUP(tbl_transaction[[#This Row],[Reference Number]],barang_masuk[],4,FALSE),IF(tbl_transaction[[#This Row],[Type]]="Outbound",VLOOKUP(tbl_transaction[[#This Row],[Reference Number]],barang_keluar[],4,FALSE),""))</f>
        <v>BEV011</v>
      </c>
      <c r="E1288" t="str">
        <f>IF(tbl_transaction[[#This Row],[Type]]="Inbound",VLOOKUP(tbl_transaction[[#This Row],[Reference Number]],barang_masuk[],5,FALSE),IF(tbl_transaction[[#This Row],[Type]]="Outbound",VLOOKUP(tbl_transaction[[#This Row],[Reference Number]],barang_keluar[],5,FALSE),""))</f>
        <v>Pocari Beverage Variant 11</v>
      </c>
      <c r="F1288">
        <f>IF(tbl_transaction[[#This Row],[Type]]="Inbound",VLOOKUP(tbl_transaction[[#This Row],[Reference Number]],barang_masuk[],6,FALSE),IF(tbl_transaction[[#This Row],[Type]]="Outbound",VLOOKUP(tbl_transaction[[#This Row],[Reference Number]],barang_keluar[],6,FALSE),""))</f>
        <v>40</v>
      </c>
      <c r="G1288" t="str">
        <f>IF(tbl_transaction[[#This Row],[Type]]="Inbound",VLOOKUP(tbl_transaction[[#This Row],[Reference Number]],barang_masuk[],7,FALSE),IF(tbl_transaction[[#This Row],[Type]]="Outbound",VLOOKUP(tbl_transaction[[#This Row],[Reference Number]],barang_keluar[],7,FALSE),""))</f>
        <v>Bottle</v>
      </c>
      <c r="H1288" t="str">
        <f>IF(tbl_transaction[[#This Row],[Type]]="Inbound",VLOOKUP(tbl_transaction[[#This Row],[Reference Number]],barang_masuk[],3,FALSE),IF(tbl_transaction[[#This Row],[Type]]="Outbound",VLOOKUP(tbl_transaction[[#This Row],[Reference Number]],barang_keluar[],3,FALSE),""))</f>
        <v>PT Supplier 05</v>
      </c>
      <c r="I1288" t="str">
        <f>IF(D1288='Kartu Stok'!$B$2,COUNTIF($D$3:D1288,'Kartu Stok'!$B$2),"")</f>
        <v/>
      </c>
      <c r="L1288"/>
    </row>
    <row r="1289" spans="1:12" ht="14.5" x14ac:dyDescent="0.35">
      <c r="A1289" s="2" t="s">
        <v>1766</v>
      </c>
      <c r="B1289" s="5">
        <f>IF(LEFT(tbl_transaction[[#This Row],[Reference Number]],2)="GR",VLOOKUP(tbl_transaction[[#This Row],[Reference Number]],barang_masuk[],2,FALSE),IF(LEFT(tbl_transaction[[#This Row],[Reference Number]],2)="DO",VLOOKUP(tbl_transaction[[#This Row],[Reference Number]],barang_keluar[],2,FALSE),""))</f>
        <v>46094</v>
      </c>
      <c r="C1289" t="str">
        <f t="shared" si="20"/>
        <v>Inbound</v>
      </c>
      <c r="D1289" t="str">
        <f>IF(tbl_transaction[[#This Row],[Type]]="Inbound",VLOOKUP(tbl_transaction[[#This Row],[Reference Number]],barang_masuk[],4,FALSE),IF(tbl_transaction[[#This Row],[Type]]="Outbound",VLOOKUP(tbl_transaction[[#This Row],[Reference Number]],barang_keluar[],4,FALSE),""))</f>
        <v>DAR003</v>
      </c>
      <c r="E1289" t="str">
        <f>IF(tbl_transaction[[#This Row],[Type]]="Inbound",VLOOKUP(tbl_transaction[[#This Row],[Reference Number]],barang_masuk[],5,FALSE),IF(tbl_transaction[[#This Row],[Type]]="Outbound",VLOOKUP(tbl_transaction[[#This Row],[Reference Number]],barang_keluar[],5,FALSE),""))</f>
        <v>Ultra Milk Dairy Variant 3</v>
      </c>
      <c r="F1289">
        <f>IF(tbl_transaction[[#This Row],[Type]]="Inbound",VLOOKUP(tbl_transaction[[#This Row],[Reference Number]],barang_masuk[],6,FALSE),IF(tbl_transaction[[#This Row],[Type]]="Outbound",VLOOKUP(tbl_transaction[[#This Row],[Reference Number]],barang_keluar[],6,FALSE),""))</f>
        <v>100</v>
      </c>
      <c r="G1289" t="str">
        <f>IF(tbl_transaction[[#This Row],[Type]]="Inbound",VLOOKUP(tbl_transaction[[#This Row],[Reference Number]],barang_masuk[],7,FALSE),IF(tbl_transaction[[#This Row],[Type]]="Outbound",VLOOKUP(tbl_transaction[[#This Row],[Reference Number]],barang_keluar[],7,FALSE),""))</f>
        <v>Box</v>
      </c>
      <c r="H1289" t="str">
        <f>IF(tbl_transaction[[#This Row],[Type]]="Inbound",VLOOKUP(tbl_transaction[[#This Row],[Reference Number]],barang_masuk[],3,FALSE),IF(tbl_transaction[[#This Row],[Type]]="Outbound",VLOOKUP(tbl_transaction[[#This Row],[Reference Number]],barang_keluar[],3,FALSE),""))</f>
        <v>PT Supplier 08</v>
      </c>
      <c r="I1289" t="str">
        <f>IF(D1289='Kartu Stok'!$B$2,COUNTIF($D$3:D1289,'Kartu Stok'!$B$2),"")</f>
        <v/>
      </c>
      <c r="L1289"/>
    </row>
    <row r="1290" spans="1:12" ht="14.5" x14ac:dyDescent="0.35">
      <c r="A1290" s="2" t="s">
        <v>1767</v>
      </c>
      <c r="B1290" s="5">
        <f>IF(LEFT(tbl_transaction[[#This Row],[Reference Number]],2)="GR",VLOOKUP(tbl_transaction[[#This Row],[Reference Number]],barang_masuk[],2,FALSE),IF(LEFT(tbl_transaction[[#This Row],[Reference Number]],2)="DO",VLOOKUP(tbl_transaction[[#This Row],[Reference Number]],barang_keluar[],2,FALSE),""))</f>
        <v>46030</v>
      </c>
      <c r="C1290" t="str">
        <f t="shared" si="20"/>
        <v>Inbound</v>
      </c>
      <c r="D1290" t="str">
        <f>IF(tbl_transaction[[#This Row],[Type]]="Inbound",VLOOKUP(tbl_transaction[[#This Row],[Reference Number]],barang_masuk[],4,FALSE),IF(tbl_transaction[[#This Row],[Type]]="Outbound",VLOOKUP(tbl_transaction[[#This Row],[Reference Number]],barang_keluar[],4,FALSE),""))</f>
        <v>DAR017</v>
      </c>
      <c r="E1290" t="str">
        <f>IF(tbl_transaction[[#This Row],[Type]]="Inbound",VLOOKUP(tbl_transaction[[#This Row],[Reference Number]],barang_masuk[],5,FALSE),IF(tbl_transaction[[#This Row],[Type]]="Outbound",VLOOKUP(tbl_transaction[[#This Row],[Reference Number]],barang_keluar[],5,FALSE),""))</f>
        <v>Indomilk Dairy Variant 17</v>
      </c>
      <c r="F1290">
        <f>IF(tbl_transaction[[#This Row],[Type]]="Inbound",VLOOKUP(tbl_transaction[[#This Row],[Reference Number]],barang_masuk[],6,FALSE),IF(tbl_transaction[[#This Row],[Type]]="Outbound",VLOOKUP(tbl_transaction[[#This Row],[Reference Number]],barang_keluar[],6,FALSE),""))</f>
        <v>50</v>
      </c>
      <c r="G1290" t="str">
        <f>IF(tbl_transaction[[#This Row],[Type]]="Inbound",VLOOKUP(tbl_transaction[[#This Row],[Reference Number]],barang_masuk[],7,FALSE),IF(tbl_transaction[[#This Row],[Type]]="Outbound",VLOOKUP(tbl_transaction[[#This Row],[Reference Number]],barang_keluar[],7,FALSE),""))</f>
        <v>Box</v>
      </c>
      <c r="H1290" t="str">
        <f>IF(tbl_transaction[[#This Row],[Type]]="Inbound",VLOOKUP(tbl_transaction[[#This Row],[Reference Number]],barang_masuk[],3,FALSE),IF(tbl_transaction[[#This Row],[Type]]="Outbound",VLOOKUP(tbl_transaction[[#This Row],[Reference Number]],barang_keluar[],3,FALSE),""))</f>
        <v>PT Supplier 24</v>
      </c>
      <c r="I1290" t="str">
        <f>IF(D1290='Kartu Stok'!$B$2,COUNTIF($D$3:D1290,'Kartu Stok'!$B$2),"")</f>
        <v/>
      </c>
      <c r="L1290"/>
    </row>
    <row r="1291" spans="1:12" ht="14.5" x14ac:dyDescent="0.35">
      <c r="A1291" s="2" t="s">
        <v>1768</v>
      </c>
      <c r="B1291" s="5">
        <f>IF(LEFT(tbl_transaction[[#This Row],[Reference Number]],2)="GR",VLOOKUP(tbl_transaction[[#This Row],[Reference Number]],barang_masuk[],2,FALSE),IF(LEFT(tbl_transaction[[#This Row],[Reference Number]],2)="DO",VLOOKUP(tbl_transaction[[#This Row],[Reference Number]],barang_keluar[],2,FALSE),""))</f>
        <v>46110</v>
      </c>
      <c r="C1291" t="str">
        <f t="shared" si="20"/>
        <v>Inbound</v>
      </c>
      <c r="D1291" t="str">
        <f>IF(tbl_transaction[[#This Row],[Type]]="Inbound",VLOOKUP(tbl_transaction[[#This Row],[Reference Number]],barang_masuk[],4,FALSE),IF(tbl_transaction[[#This Row],[Type]]="Outbound",VLOOKUP(tbl_transaction[[#This Row],[Reference Number]],barang_keluar[],4,FALSE),""))</f>
        <v>DAR002</v>
      </c>
      <c r="E1291" t="str">
        <f>IF(tbl_transaction[[#This Row],[Type]]="Inbound",VLOOKUP(tbl_transaction[[#This Row],[Reference Number]],barang_masuk[],5,FALSE),IF(tbl_transaction[[#This Row],[Type]]="Outbound",VLOOKUP(tbl_transaction[[#This Row],[Reference Number]],barang_keluar[],5,FALSE),""))</f>
        <v>Indomilk Dairy Variant 2</v>
      </c>
      <c r="F1291">
        <f>IF(tbl_transaction[[#This Row],[Type]]="Inbound",VLOOKUP(tbl_transaction[[#This Row],[Reference Number]],barang_masuk[],6,FALSE),IF(tbl_transaction[[#This Row],[Type]]="Outbound",VLOOKUP(tbl_transaction[[#This Row],[Reference Number]],barang_keluar[],6,FALSE),""))</f>
        <v>60</v>
      </c>
      <c r="G1291" t="str">
        <f>IF(tbl_transaction[[#This Row],[Type]]="Inbound",VLOOKUP(tbl_transaction[[#This Row],[Reference Number]],barang_masuk[],7,FALSE),IF(tbl_transaction[[#This Row],[Type]]="Outbound",VLOOKUP(tbl_transaction[[#This Row],[Reference Number]],barang_keluar[],7,FALSE),""))</f>
        <v>Box</v>
      </c>
      <c r="H1291" t="str">
        <f>IF(tbl_transaction[[#This Row],[Type]]="Inbound",VLOOKUP(tbl_transaction[[#This Row],[Reference Number]],barang_masuk[],3,FALSE),IF(tbl_transaction[[#This Row],[Type]]="Outbound",VLOOKUP(tbl_transaction[[#This Row],[Reference Number]],barang_keluar[],3,FALSE),""))</f>
        <v>PT Supplier 28</v>
      </c>
      <c r="I1291" t="str">
        <f>IF(D1291='Kartu Stok'!$B$2,COUNTIF($D$3:D1291,'Kartu Stok'!$B$2),"")</f>
        <v/>
      </c>
      <c r="L1291"/>
    </row>
    <row r="1292" spans="1:12" ht="14.5" x14ac:dyDescent="0.35">
      <c r="A1292" s="2" t="s">
        <v>1769</v>
      </c>
      <c r="B1292" s="5">
        <f>IF(LEFT(tbl_transaction[[#This Row],[Reference Number]],2)="GR",VLOOKUP(tbl_transaction[[#This Row],[Reference Number]],barang_masuk[],2,FALSE),IF(LEFT(tbl_transaction[[#This Row],[Reference Number]],2)="DO",VLOOKUP(tbl_transaction[[#This Row],[Reference Number]],barang_keluar[],2,FALSE),""))</f>
        <v>46117</v>
      </c>
      <c r="C1292" t="str">
        <f t="shared" si="20"/>
        <v>Inbound</v>
      </c>
      <c r="D1292" t="str">
        <f>IF(tbl_transaction[[#This Row],[Type]]="Inbound",VLOOKUP(tbl_transaction[[#This Row],[Reference Number]],barang_masuk[],4,FALSE),IF(tbl_transaction[[#This Row],[Type]]="Outbound",VLOOKUP(tbl_transaction[[#This Row],[Reference Number]],barang_keluar[],4,FALSE),""))</f>
        <v>BEV015</v>
      </c>
      <c r="E1292" t="str">
        <f>IF(tbl_transaction[[#This Row],[Type]]="Inbound",VLOOKUP(tbl_transaction[[#This Row],[Reference Number]],barang_masuk[],5,FALSE),IF(tbl_transaction[[#This Row],[Type]]="Outbound",VLOOKUP(tbl_transaction[[#This Row],[Reference Number]],barang_keluar[],5,FALSE),""))</f>
        <v>Aqua Beverage Variant 15</v>
      </c>
      <c r="F1292">
        <f>IF(tbl_transaction[[#This Row],[Type]]="Inbound",VLOOKUP(tbl_transaction[[#This Row],[Reference Number]],barang_masuk[],6,FALSE),IF(tbl_transaction[[#This Row],[Type]]="Outbound",VLOOKUP(tbl_transaction[[#This Row],[Reference Number]],barang_keluar[],6,FALSE),""))</f>
        <v>20</v>
      </c>
      <c r="G1292" t="str">
        <f>IF(tbl_transaction[[#This Row],[Type]]="Inbound",VLOOKUP(tbl_transaction[[#This Row],[Reference Number]],barang_masuk[],7,FALSE),IF(tbl_transaction[[#This Row],[Type]]="Outbound",VLOOKUP(tbl_transaction[[#This Row],[Reference Number]],barang_keluar[],7,FALSE),""))</f>
        <v>Bottle</v>
      </c>
      <c r="H1292" t="str">
        <f>IF(tbl_transaction[[#This Row],[Type]]="Inbound",VLOOKUP(tbl_transaction[[#This Row],[Reference Number]],barang_masuk[],3,FALSE),IF(tbl_transaction[[#This Row],[Type]]="Outbound",VLOOKUP(tbl_transaction[[#This Row],[Reference Number]],barang_keluar[],3,FALSE),""))</f>
        <v>PT Supplier 13</v>
      </c>
      <c r="I1292" t="str">
        <f>IF(D1292='Kartu Stok'!$B$2,COUNTIF($D$3:D1292,'Kartu Stok'!$B$2),"")</f>
        <v/>
      </c>
      <c r="L1292"/>
    </row>
    <row r="1293" spans="1:12" ht="14.5" x14ac:dyDescent="0.35">
      <c r="A1293" s="2" t="s">
        <v>1770</v>
      </c>
      <c r="B1293" s="5">
        <f>IF(LEFT(tbl_transaction[[#This Row],[Reference Number]],2)="GR",VLOOKUP(tbl_transaction[[#This Row],[Reference Number]],barang_masuk[],2,FALSE),IF(LEFT(tbl_transaction[[#This Row],[Reference Number]],2)="DO",VLOOKUP(tbl_transaction[[#This Row],[Reference Number]],barang_keluar[],2,FALSE),""))</f>
        <v>46078</v>
      </c>
      <c r="C1293" t="str">
        <f t="shared" si="20"/>
        <v>Inbound</v>
      </c>
      <c r="D1293" t="str">
        <f>IF(tbl_transaction[[#This Row],[Type]]="Inbound",VLOOKUP(tbl_transaction[[#This Row],[Reference Number]],barang_masuk[],4,FALSE),IF(tbl_transaction[[#This Row],[Type]]="Outbound",VLOOKUP(tbl_transaction[[#This Row],[Reference Number]],barang_keluar[],4,FALSE),""))</f>
        <v>PER021</v>
      </c>
      <c r="E1293" t="str">
        <f>IF(tbl_transaction[[#This Row],[Type]]="Inbound",VLOOKUP(tbl_transaction[[#This Row],[Reference Number]],barang_masuk[],5,FALSE),IF(tbl_transaction[[#This Row],[Type]]="Outbound",VLOOKUP(tbl_transaction[[#This Row],[Reference Number]],barang_keluar[],5,FALSE),""))</f>
        <v>Sunsilk Personal Care Variant 21</v>
      </c>
      <c r="F1293">
        <f>IF(tbl_transaction[[#This Row],[Type]]="Inbound",VLOOKUP(tbl_transaction[[#This Row],[Reference Number]],barang_masuk[],6,FALSE),IF(tbl_transaction[[#This Row],[Type]]="Outbound",VLOOKUP(tbl_transaction[[#This Row],[Reference Number]],barang_keluar[],6,FALSE),""))</f>
        <v>40</v>
      </c>
      <c r="G1293" t="str">
        <f>IF(tbl_transaction[[#This Row],[Type]]="Inbound",VLOOKUP(tbl_transaction[[#This Row],[Reference Number]],barang_masuk[],7,FALSE),IF(tbl_transaction[[#This Row],[Type]]="Outbound",VLOOKUP(tbl_transaction[[#This Row],[Reference Number]],barang_keluar[],7,FALSE),""))</f>
        <v>Bottle</v>
      </c>
      <c r="H1293" t="str">
        <f>IF(tbl_transaction[[#This Row],[Type]]="Inbound",VLOOKUP(tbl_transaction[[#This Row],[Reference Number]],barang_masuk[],3,FALSE),IF(tbl_transaction[[#This Row],[Type]]="Outbound",VLOOKUP(tbl_transaction[[#This Row],[Reference Number]],barang_keluar[],3,FALSE),""))</f>
        <v>PT Supplier 07</v>
      </c>
      <c r="I1293" t="str">
        <f>IF(D1293='Kartu Stok'!$B$2,COUNTIF($D$3:D1293,'Kartu Stok'!$B$2),"")</f>
        <v/>
      </c>
      <c r="L1293"/>
    </row>
    <row r="1294" spans="1:12" ht="14.5" x14ac:dyDescent="0.35">
      <c r="A1294" s="2" t="s">
        <v>1771</v>
      </c>
      <c r="B1294" s="5">
        <f>IF(LEFT(tbl_transaction[[#This Row],[Reference Number]],2)="GR",VLOOKUP(tbl_transaction[[#This Row],[Reference Number]],barang_masuk[],2,FALSE),IF(LEFT(tbl_transaction[[#This Row],[Reference Number]],2)="DO",VLOOKUP(tbl_transaction[[#This Row],[Reference Number]],barang_keluar[],2,FALSE),""))</f>
        <v>46198</v>
      </c>
      <c r="C1294" t="str">
        <f t="shared" si="20"/>
        <v>Inbound</v>
      </c>
      <c r="D1294" t="str">
        <f>IF(tbl_transaction[[#This Row],[Type]]="Inbound",VLOOKUP(tbl_transaction[[#This Row],[Reference Number]],barang_masuk[],4,FALSE),IF(tbl_transaction[[#This Row],[Type]]="Outbound",VLOOKUP(tbl_transaction[[#This Row],[Reference Number]],barang_keluar[],4,FALSE),""))</f>
        <v>INS004</v>
      </c>
      <c r="E1294" t="str">
        <f>IF(tbl_transaction[[#This Row],[Type]]="Inbound",VLOOKUP(tbl_transaction[[#This Row],[Reference Number]],barang_masuk[],5,FALSE),IF(tbl_transaction[[#This Row],[Type]]="Outbound",VLOOKUP(tbl_transaction[[#This Row],[Reference Number]],barang_keluar[],5,FALSE),""))</f>
        <v>Sarimi Instant Food Variant 4</v>
      </c>
      <c r="F1294">
        <f>IF(tbl_transaction[[#This Row],[Type]]="Inbound",VLOOKUP(tbl_transaction[[#This Row],[Reference Number]],barang_masuk[],6,FALSE),IF(tbl_transaction[[#This Row],[Type]]="Outbound",VLOOKUP(tbl_transaction[[#This Row],[Reference Number]],barang_keluar[],6,FALSE),""))</f>
        <v>150</v>
      </c>
      <c r="G1294" t="str">
        <f>IF(tbl_transaction[[#This Row],[Type]]="Inbound",VLOOKUP(tbl_transaction[[#This Row],[Reference Number]],barang_masuk[],7,FALSE),IF(tbl_transaction[[#This Row],[Type]]="Outbound",VLOOKUP(tbl_transaction[[#This Row],[Reference Number]],barang_keluar[],7,FALSE),""))</f>
        <v>Pack</v>
      </c>
      <c r="H1294" t="str">
        <f>IF(tbl_transaction[[#This Row],[Type]]="Inbound",VLOOKUP(tbl_transaction[[#This Row],[Reference Number]],barang_masuk[],3,FALSE),IF(tbl_transaction[[#This Row],[Type]]="Outbound",VLOOKUP(tbl_transaction[[#This Row],[Reference Number]],barang_keluar[],3,FALSE),""))</f>
        <v>PT Supplier 27</v>
      </c>
      <c r="I1294" t="str">
        <f>IF(D1294='Kartu Stok'!$B$2,COUNTIF($D$3:D1294,'Kartu Stok'!$B$2),"")</f>
        <v/>
      </c>
      <c r="L1294"/>
    </row>
    <row r="1295" spans="1:12" ht="14.5" x14ac:dyDescent="0.35">
      <c r="A1295" s="2" t="s">
        <v>1772</v>
      </c>
      <c r="B1295" s="5">
        <f>IF(LEFT(tbl_transaction[[#This Row],[Reference Number]],2)="GR",VLOOKUP(tbl_transaction[[#This Row],[Reference Number]],barang_masuk[],2,FALSE),IF(LEFT(tbl_transaction[[#This Row],[Reference Number]],2)="DO",VLOOKUP(tbl_transaction[[#This Row],[Reference Number]],barang_keluar[],2,FALSE),""))</f>
        <v>46167</v>
      </c>
      <c r="C1295" t="str">
        <f t="shared" si="20"/>
        <v>Inbound</v>
      </c>
      <c r="D1295" t="str">
        <f>IF(tbl_transaction[[#This Row],[Type]]="Inbound",VLOOKUP(tbl_transaction[[#This Row],[Reference Number]],barang_masuk[],4,FALSE),IF(tbl_transaction[[#This Row],[Type]]="Outbound",VLOOKUP(tbl_transaction[[#This Row],[Reference Number]],barang_keluar[],4,FALSE),""))</f>
        <v>DAR010</v>
      </c>
      <c r="E1295" t="str">
        <f>IF(tbl_transaction[[#This Row],[Type]]="Inbound",VLOOKUP(tbl_transaction[[#This Row],[Reference Number]],barang_masuk[],5,FALSE),IF(tbl_transaction[[#This Row],[Type]]="Outbound",VLOOKUP(tbl_transaction[[#This Row],[Reference Number]],barang_keluar[],5,FALSE),""))</f>
        <v>Ultra Milk Dairy Variant 10</v>
      </c>
      <c r="F1295">
        <f>IF(tbl_transaction[[#This Row],[Type]]="Inbound",VLOOKUP(tbl_transaction[[#This Row],[Reference Number]],barang_masuk[],6,FALSE),IF(tbl_transaction[[#This Row],[Type]]="Outbound",VLOOKUP(tbl_transaction[[#This Row],[Reference Number]],barang_keluar[],6,FALSE),""))</f>
        <v>30</v>
      </c>
      <c r="G1295" t="str">
        <f>IF(tbl_transaction[[#This Row],[Type]]="Inbound",VLOOKUP(tbl_transaction[[#This Row],[Reference Number]],barang_masuk[],7,FALSE),IF(tbl_transaction[[#This Row],[Type]]="Outbound",VLOOKUP(tbl_transaction[[#This Row],[Reference Number]],barang_keluar[],7,FALSE),""))</f>
        <v>Box</v>
      </c>
      <c r="H1295" t="str">
        <f>IF(tbl_transaction[[#This Row],[Type]]="Inbound",VLOOKUP(tbl_transaction[[#This Row],[Reference Number]],barang_masuk[],3,FALSE),IF(tbl_transaction[[#This Row],[Type]]="Outbound",VLOOKUP(tbl_transaction[[#This Row],[Reference Number]],barang_keluar[],3,FALSE),""))</f>
        <v>PT Supplier 28</v>
      </c>
      <c r="I1295" t="str">
        <f>IF(D1295='Kartu Stok'!$B$2,COUNTIF($D$3:D1295,'Kartu Stok'!$B$2),"")</f>
        <v/>
      </c>
      <c r="L1295"/>
    </row>
    <row r="1296" spans="1:12" ht="14.5" x14ac:dyDescent="0.35">
      <c r="A1296" s="2" t="s">
        <v>1773</v>
      </c>
      <c r="B1296" s="5">
        <f>IF(LEFT(tbl_transaction[[#This Row],[Reference Number]],2)="GR",VLOOKUP(tbl_transaction[[#This Row],[Reference Number]],barang_masuk[],2,FALSE),IF(LEFT(tbl_transaction[[#This Row],[Reference Number]],2)="DO",VLOOKUP(tbl_transaction[[#This Row],[Reference Number]],barang_keluar[],2,FALSE),""))</f>
        <v>46052</v>
      </c>
      <c r="C1296" t="str">
        <f t="shared" si="20"/>
        <v>Inbound</v>
      </c>
      <c r="D1296" t="str">
        <f>IF(tbl_transaction[[#This Row],[Type]]="Inbound",VLOOKUP(tbl_transaction[[#This Row],[Reference Number]],barang_masuk[],4,FALSE),IF(tbl_transaction[[#This Row],[Type]]="Outbound",VLOOKUP(tbl_transaction[[#This Row],[Reference Number]],barang_keluar[],4,FALSE),""))</f>
        <v>HOM012</v>
      </c>
      <c r="E1296" t="str">
        <f>IF(tbl_transaction[[#This Row],[Type]]="Inbound",VLOOKUP(tbl_transaction[[#This Row],[Reference Number]],barang_masuk[],5,FALSE),IF(tbl_transaction[[#This Row],[Type]]="Outbound",VLOOKUP(tbl_transaction[[#This Row],[Reference Number]],barang_keluar[],5,FALSE),""))</f>
        <v>Molto Home Care Variant 12</v>
      </c>
      <c r="F1296">
        <f>IF(tbl_transaction[[#This Row],[Type]]="Inbound",VLOOKUP(tbl_transaction[[#This Row],[Reference Number]],barang_masuk[],6,FALSE),IF(tbl_transaction[[#This Row],[Type]]="Outbound",VLOOKUP(tbl_transaction[[#This Row],[Reference Number]],barang_keluar[],6,FALSE),""))</f>
        <v>150</v>
      </c>
      <c r="G1296" t="str">
        <f>IF(tbl_transaction[[#This Row],[Type]]="Inbound",VLOOKUP(tbl_transaction[[#This Row],[Reference Number]],barang_masuk[],7,FALSE),IF(tbl_transaction[[#This Row],[Type]]="Outbound",VLOOKUP(tbl_transaction[[#This Row],[Reference Number]],barang_keluar[],7,FALSE),""))</f>
        <v>Pack</v>
      </c>
      <c r="H1296" t="str">
        <f>IF(tbl_transaction[[#This Row],[Type]]="Inbound",VLOOKUP(tbl_transaction[[#This Row],[Reference Number]],barang_masuk[],3,FALSE),IF(tbl_transaction[[#This Row],[Type]]="Outbound",VLOOKUP(tbl_transaction[[#This Row],[Reference Number]],barang_keluar[],3,FALSE),""))</f>
        <v>PT Supplier 10</v>
      </c>
      <c r="I1296" t="str">
        <f>IF(D1296='Kartu Stok'!$B$2,COUNTIF($D$3:D1296,'Kartu Stok'!$B$2),"")</f>
        <v/>
      </c>
      <c r="L1296"/>
    </row>
    <row r="1297" spans="1:12" ht="14.5" x14ac:dyDescent="0.35">
      <c r="A1297" s="2" t="s">
        <v>1774</v>
      </c>
      <c r="B1297" s="5">
        <f>IF(LEFT(tbl_transaction[[#This Row],[Reference Number]],2)="GR",VLOOKUP(tbl_transaction[[#This Row],[Reference Number]],barang_masuk[],2,FALSE),IF(LEFT(tbl_transaction[[#This Row],[Reference Number]],2)="DO",VLOOKUP(tbl_transaction[[#This Row],[Reference Number]],barang_keluar[],2,FALSE),""))</f>
        <v>46200</v>
      </c>
      <c r="C1297" t="str">
        <f t="shared" si="20"/>
        <v>Inbound</v>
      </c>
      <c r="D1297" t="str">
        <f>IF(tbl_transaction[[#This Row],[Type]]="Inbound",VLOOKUP(tbl_transaction[[#This Row],[Reference Number]],barang_masuk[],4,FALSE),IF(tbl_transaction[[#This Row],[Type]]="Outbound",VLOOKUP(tbl_transaction[[#This Row],[Reference Number]],barang_keluar[],4,FALSE),""))</f>
        <v>BEV009</v>
      </c>
      <c r="E1297" t="str">
        <f>IF(tbl_transaction[[#This Row],[Type]]="Inbound",VLOOKUP(tbl_transaction[[#This Row],[Reference Number]],barang_masuk[],5,FALSE),IF(tbl_transaction[[#This Row],[Type]]="Outbound",VLOOKUP(tbl_transaction[[#This Row],[Reference Number]],barang_keluar[],5,FALSE),""))</f>
        <v>Aqua Beverage Variant 9</v>
      </c>
      <c r="F1297">
        <f>IF(tbl_transaction[[#This Row],[Type]]="Inbound",VLOOKUP(tbl_transaction[[#This Row],[Reference Number]],barang_masuk[],6,FALSE),IF(tbl_transaction[[#This Row],[Type]]="Outbound",VLOOKUP(tbl_transaction[[#This Row],[Reference Number]],barang_keluar[],6,FALSE),""))</f>
        <v>60</v>
      </c>
      <c r="G1297" t="str">
        <f>IF(tbl_transaction[[#This Row],[Type]]="Inbound",VLOOKUP(tbl_transaction[[#This Row],[Reference Number]],barang_masuk[],7,FALSE),IF(tbl_transaction[[#This Row],[Type]]="Outbound",VLOOKUP(tbl_transaction[[#This Row],[Reference Number]],barang_keluar[],7,FALSE),""))</f>
        <v>Bottle</v>
      </c>
      <c r="H1297" t="str">
        <f>IF(tbl_transaction[[#This Row],[Type]]="Inbound",VLOOKUP(tbl_transaction[[#This Row],[Reference Number]],barang_masuk[],3,FALSE),IF(tbl_transaction[[#This Row],[Type]]="Outbound",VLOOKUP(tbl_transaction[[#This Row],[Reference Number]],barang_keluar[],3,FALSE),""))</f>
        <v>PT Supplier 10</v>
      </c>
      <c r="I1297" t="str">
        <f>IF(D1297='Kartu Stok'!$B$2,COUNTIF($D$3:D1297,'Kartu Stok'!$B$2),"")</f>
        <v/>
      </c>
      <c r="L1297"/>
    </row>
    <row r="1298" spans="1:12" ht="14.5" x14ac:dyDescent="0.35">
      <c r="A1298" s="2" t="s">
        <v>1775</v>
      </c>
      <c r="B1298" s="5">
        <f>IF(LEFT(tbl_transaction[[#This Row],[Reference Number]],2)="GR",VLOOKUP(tbl_transaction[[#This Row],[Reference Number]],barang_masuk[],2,FALSE),IF(LEFT(tbl_transaction[[#This Row],[Reference Number]],2)="DO",VLOOKUP(tbl_transaction[[#This Row],[Reference Number]],barang_keluar[],2,FALSE),""))</f>
        <v>46098</v>
      </c>
      <c r="C1298" t="str">
        <f t="shared" si="20"/>
        <v>Inbound</v>
      </c>
      <c r="D1298" t="str">
        <f>IF(tbl_transaction[[#This Row],[Type]]="Inbound",VLOOKUP(tbl_transaction[[#This Row],[Reference Number]],barang_masuk[],4,FALSE),IF(tbl_transaction[[#This Row],[Type]]="Outbound",VLOOKUP(tbl_transaction[[#This Row],[Reference Number]],barang_keluar[],4,FALSE),""))</f>
        <v>BEV025</v>
      </c>
      <c r="E1298" t="str">
        <f>IF(tbl_transaction[[#This Row],[Type]]="Inbound",VLOOKUP(tbl_transaction[[#This Row],[Reference Number]],barang_masuk[],5,FALSE),IF(tbl_transaction[[#This Row],[Type]]="Outbound",VLOOKUP(tbl_transaction[[#This Row],[Reference Number]],barang_keluar[],5,FALSE),""))</f>
        <v>Sosro Beverage Variant 25</v>
      </c>
      <c r="F1298">
        <f>IF(tbl_transaction[[#This Row],[Type]]="Inbound",VLOOKUP(tbl_transaction[[#This Row],[Reference Number]],barang_masuk[],6,FALSE),IF(tbl_transaction[[#This Row],[Type]]="Outbound",VLOOKUP(tbl_transaction[[#This Row],[Reference Number]],barang_keluar[],6,FALSE),""))</f>
        <v>80</v>
      </c>
      <c r="G1298" t="str">
        <f>IF(tbl_transaction[[#This Row],[Type]]="Inbound",VLOOKUP(tbl_transaction[[#This Row],[Reference Number]],barang_masuk[],7,FALSE),IF(tbl_transaction[[#This Row],[Type]]="Outbound",VLOOKUP(tbl_transaction[[#This Row],[Reference Number]],barang_keluar[],7,FALSE),""))</f>
        <v>Bottle</v>
      </c>
      <c r="H1298" t="str">
        <f>IF(tbl_transaction[[#This Row],[Type]]="Inbound",VLOOKUP(tbl_transaction[[#This Row],[Reference Number]],barang_masuk[],3,FALSE),IF(tbl_transaction[[#This Row],[Type]]="Outbound",VLOOKUP(tbl_transaction[[#This Row],[Reference Number]],barang_keluar[],3,FALSE),""))</f>
        <v>PT Supplier 06</v>
      </c>
      <c r="I1298" t="str">
        <f>IF(D1298='Kartu Stok'!$B$2,COUNTIF($D$3:D1298,'Kartu Stok'!$B$2),"")</f>
        <v/>
      </c>
      <c r="L1298"/>
    </row>
    <row r="1299" spans="1:12" ht="14.5" x14ac:dyDescent="0.35">
      <c r="A1299" s="2" t="s">
        <v>1776</v>
      </c>
      <c r="B1299" s="5">
        <f>IF(LEFT(tbl_transaction[[#This Row],[Reference Number]],2)="GR",VLOOKUP(tbl_transaction[[#This Row],[Reference Number]],barang_masuk[],2,FALSE),IF(LEFT(tbl_transaction[[#This Row],[Reference Number]],2)="DO",VLOOKUP(tbl_transaction[[#This Row],[Reference Number]],barang_keluar[],2,FALSE),""))</f>
        <v>46092</v>
      </c>
      <c r="C1299" t="str">
        <f t="shared" si="20"/>
        <v>Inbound</v>
      </c>
      <c r="D1299" t="str">
        <f>IF(tbl_transaction[[#This Row],[Type]]="Inbound",VLOOKUP(tbl_transaction[[#This Row],[Reference Number]],barang_masuk[],4,FALSE),IF(tbl_transaction[[#This Row],[Type]]="Outbound",VLOOKUP(tbl_transaction[[#This Row],[Reference Number]],barang_keluar[],4,FALSE),""))</f>
        <v>DAR005</v>
      </c>
      <c r="E1299" t="str">
        <f>IF(tbl_transaction[[#This Row],[Type]]="Inbound",VLOOKUP(tbl_transaction[[#This Row],[Reference Number]],barang_masuk[],5,FALSE),IF(tbl_transaction[[#This Row],[Type]]="Outbound",VLOOKUP(tbl_transaction[[#This Row],[Reference Number]],barang_keluar[],5,FALSE),""))</f>
        <v>Indomilk Dairy Variant 5</v>
      </c>
      <c r="F1299">
        <f>IF(tbl_transaction[[#This Row],[Type]]="Inbound",VLOOKUP(tbl_transaction[[#This Row],[Reference Number]],barang_masuk[],6,FALSE),IF(tbl_transaction[[#This Row],[Type]]="Outbound",VLOOKUP(tbl_transaction[[#This Row],[Reference Number]],barang_keluar[],6,FALSE),""))</f>
        <v>100</v>
      </c>
      <c r="G1299" t="str">
        <f>IF(tbl_transaction[[#This Row],[Type]]="Inbound",VLOOKUP(tbl_transaction[[#This Row],[Reference Number]],barang_masuk[],7,FALSE),IF(tbl_transaction[[#This Row],[Type]]="Outbound",VLOOKUP(tbl_transaction[[#This Row],[Reference Number]],barang_keluar[],7,FALSE),""))</f>
        <v>Box</v>
      </c>
      <c r="H1299" t="str">
        <f>IF(tbl_transaction[[#This Row],[Type]]="Inbound",VLOOKUP(tbl_transaction[[#This Row],[Reference Number]],barang_masuk[],3,FALSE),IF(tbl_transaction[[#This Row],[Type]]="Outbound",VLOOKUP(tbl_transaction[[#This Row],[Reference Number]],barang_keluar[],3,FALSE),""))</f>
        <v>PT Supplier 10</v>
      </c>
      <c r="I1299" t="str">
        <f>IF(D1299='Kartu Stok'!$B$2,COUNTIF($D$3:D1299,'Kartu Stok'!$B$2),"")</f>
        <v/>
      </c>
      <c r="L1299"/>
    </row>
    <row r="1300" spans="1:12" ht="14.5" x14ac:dyDescent="0.35">
      <c r="A1300" s="2" t="s">
        <v>1777</v>
      </c>
      <c r="B1300" s="5">
        <f>IF(LEFT(tbl_transaction[[#This Row],[Reference Number]],2)="GR",VLOOKUP(tbl_transaction[[#This Row],[Reference Number]],barang_masuk[],2,FALSE),IF(LEFT(tbl_transaction[[#This Row],[Reference Number]],2)="DO",VLOOKUP(tbl_transaction[[#This Row],[Reference Number]],barang_keluar[],2,FALSE),""))</f>
        <v>46196</v>
      </c>
      <c r="C1300" t="str">
        <f t="shared" si="20"/>
        <v>Inbound</v>
      </c>
      <c r="D1300" t="str">
        <f>IF(tbl_transaction[[#This Row],[Type]]="Inbound",VLOOKUP(tbl_transaction[[#This Row],[Reference Number]],barang_masuk[],4,FALSE),IF(tbl_transaction[[#This Row],[Type]]="Outbound",VLOOKUP(tbl_transaction[[#This Row],[Reference Number]],barang_keluar[],4,FALSE),""))</f>
        <v>BAB006</v>
      </c>
      <c r="E1300" t="str">
        <f>IF(tbl_transaction[[#This Row],[Type]]="Inbound",VLOOKUP(tbl_transaction[[#This Row],[Reference Number]],barang_masuk[],5,FALSE),IF(tbl_transaction[[#This Row],[Type]]="Outbound",VLOOKUP(tbl_transaction[[#This Row],[Reference Number]],barang_keluar[],5,FALSE),""))</f>
        <v>Zwitsal Baby Care Variant 6</v>
      </c>
      <c r="F1300">
        <f>IF(tbl_transaction[[#This Row],[Type]]="Inbound",VLOOKUP(tbl_transaction[[#This Row],[Reference Number]],barang_masuk[],6,FALSE),IF(tbl_transaction[[#This Row],[Type]]="Outbound",VLOOKUP(tbl_transaction[[#This Row],[Reference Number]],barang_keluar[],6,FALSE),""))</f>
        <v>40</v>
      </c>
      <c r="G1300" t="str">
        <f>IF(tbl_transaction[[#This Row],[Type]]="Inbound",VLOOKUP(tbl_transaction[[#This Row],[Reference Number]],barang_masuk[],7,FALSE),IF(tbl_transaction[[#This Row],[Type]]="Outbound",VLOOKUP(tbl_transaction[[#This Row],[Reference Number]],barang_keluar[],7,FALSE),""))</f>
        <v>Pack</v>
      </c>
      <c r="H1300" t="str">
        <f>IF(tbl_transaction[[#This Row],[Type]]="Inbound",VLOOKUP(tbl_transaction[[#This Row],[Reference Number]],barang_masuk[],3,FALSE),IF(tbl_transaction[[#This Row],[Type]]="Outbound",VLOOKUP(tbl_transaction[[#This Row],[Reference Number]],barang_keluar[],3,FALSE),""))</f>
        <v>PT Supplier 23</v>
      </c>
      <c r="I1300" t="str">
        <f>IF(D1300='Kartu Stok'!$B$2,COUNTIF($D$3:D1300,'Kartu Stok'!$B$2),"")</f>
        <v/>
      </c>
      <c r="L1300"/>
    </row>
    <row r="1301" spans="1:12" ht="14.5" x14ac:dyDescent="0.35">
      <c r="A1301" s="2" t="s">
        <v>1778</v>
      </c>
      <c r="B1301" s="5">
        <f>IF(LEFT(tbl_transaction[[#This Row],[Reference Number]],2)="GR",VLOOKUP(tbl_transaction[[#This Row],[Reference Number]],barang_masuk[],2,FALSE),IF(LEFT(tbl_transaction[[#This Row],[Reference Number]],2)="DO",VLOOKUP(tbl_transaction[[#This Row],[Reference Number]],barang_keluar[],2,FALSE),""))</f>
        <v>46045</v>
      </c>
      <c r="C1301" t="str">
        <f t="shared" si="20"/>
        <v>Inbound</v>
      </c>
      <c r="D1301" t="str">
        <f>IF(tbl_transaction[[#This Row],[Type]]="Inbound",VLOOKUP(tbl_transaction[[#This Row],[Reference Number]],barang_masuk[],4,FALSE),IF(tbl_transaction[[#This Row],[Type]]="Outbound",VLOOKUP(tbl_transaction[[#This Row],[Reference Number]],barang_keluar[],4,FALSE),""))</f>
        <v>HOM028</v>
      </c>
      <c r="E1301" t="str">
        <f>IF(tbl_transaction[[#This Row],[Type]]="Inbound",VLOOKUP(tbl_transaction[[#This Row],[Reference Number]],barang_masuk[],5,FALSE),IF(tbl_transaction[[#This Row],[Type]]="Outbound",VLOOKUP(tbl_transaction[[#This Row],[Reference Number]],barang_keluar[],5,FALSE),""))</f>
        <v>Rinso Home Care Variant 28</v>
      </c>
      <c r="F1301">
        <f>IF(tbl_transaction[[#This Row],[Type]]="Inbound",VLOOKUP(tbl_transaction[[#This Row],[Reference Number]],barang_masuk[],6,FALSE),IF(tbl_transaction[[#This Row],[Type]]="Outbound",VLOOKUP(tbl_transaction[[#This Row],[Reference Number]],barang_keluar[],6,FALSE),""))</f>
        <v>120</v>
      </c>
      <c r="G1301" t="str">
        <f>IF(tbl_transaction[[#This Row],[Type]]="Inbound",VLOOKUP(tbl_transaction[[#This Row],[Reference Number]],barang_masuk[],7,FALSE),IF(tbl_transaction[[#This Row],[Type]]="Outbound",VLOOKUP(tbl_transaction[[#This Row],[Reference Number]],barang_keluar[],7,FALSE),""))</f>
        <v>Pack</v>
      </c>
      <c r="H1301" t="str">
        <f>IF(tbl_transaction[[#This Row],[Type]]="Inbound",VLOOKUP(tbl_transaction[[#This Row],[Reference Number]],barang_masuk[],3,FALSE),IF(tbl_transaction[[#This Row],[Type]]="Outbound",VLOOKUP(tbl_transaction[[#This Row],[Reference Number]],barang_keluar[],3,FALSE),""))</f>
        <v>PT Supplier 20</v>
      </c>
      <c r="I1301" t="str">
        <f>IF(D1301='Kartu Stok'!$B$2,COUNTIF($D$3:D1301,'Kartu Stok'!$B$2),"")</f>
        <v/>
      </c>
      <c r="L1301"/>
    </row>
    <row r="1302" spans="1:12" ht="14.5" x14ac:dyDescent="0.35">
      <c r="A1302" s="2" t="s">
        <v>1779</v>
      </c>
      <c r="B1302" s="5">
        <f>IF(LEFT(tbl_transaction[[#This Row],[Reference Number]],2)="GR",VLOOKUP(tbl_transaction[[#This Row],[Reference Number]],barang_masuk[],2,FALSE),IF(LEFT(tbl_transaction[[#This Row],[Reference Number]],2)="DO",VLOOKUP(tbl_transaction[[#This Row],[Reference Number]],barang_keluar[],2,FALSE),""))</f>
        <v>46086</v>
      </c>
      <c r="C1302" t="str">
        <f t="shared" si="20"/>
        <v>Inbound</v>
      </c>
      <c r="D1302" t="str">
        <f>IF(tbl_transaction[[#This Row],[Type]]="Inbound",VLOOKUP(tbl_transaction[[#This Row],[Reference Number]],barang_masuk[],4,FALSE),IF(tbl_transaction[[#This Row],[Type]]="Outbound",VLOOKUP(tbl_transaction[[#This Row],[Reference Number]],barang_keluar[],4,FALSE),""))</f>
        <v>SNK022</v>
      </c>
      <c r="E1302" t="str">
        <f>IF(tbl_transaction[[#This Row],[Type]]="Inbound",VLOOKUP(tbl_transaction[[#This Row],[Reference Number]],barang_masuk[],5,FALSE),IF(tbl_transaction[[#This Row],[Type]]="Outbound",VLOOKUP(tbl_transaction[[#This Row],[Reference Number]],barang_keluar[],5,FALSE),""))</f>
        <v>Chitato Snack Variant 22</v>
      </c>
      <c r="F1302">
        <f>IF(tbl_transaction[[#This Row],[Type]]="Inbound",VLOOKUP(tbl_transaction[[#This Row],[Reference Number]],barang_masuk[],6,FALSE),IF(tbl_transaction[[#This Row],[Type]]="Outbound",VLOOKUP(tbl_transaction[[#This Row],[Reference Number]],barang_keluar[],6,FALSE),""))</f>
        <v>100</v>
      </c>
      <c r="G1302" t="str">
        <f>IF(tbl_transaction[[#This Row],[Type]]="Inbound",VLOOKUP(tbl_transaction[[#This Row],[Reference Number]],barang_masuk[],7,FALSE),IF(tbl_transaction[[#This Row],[Type]]="Outbound",VLOOKUP(tbl_transaction[[#This Row],[Reference Number]],barang_keluar[],7,FALSE),""))</f>
        <v>Pack</v>
      </c>
      <c r="H1302" t="str">
        <f>IF(tbl_transaction[[#This Row],[Type]]="Inbound",VLOOKUP(tbl_transaction[[#This Row],[Reference Number]],barang_masuk[],3,FALSE),IF(tbl_transaction[[#This Row],[Type]]="Outbound",VLOOKUP(tbl_transaction[[#This Row],[Reference Number]],barang_keluar[],3,FALSE),""))</f>
        <v>PT Supplier 04</v>
      </c>
      <c r="I1302" t="str">
        <f>IF(D1302='Kartu Stok'!$B$2,COUNTIF($D$3:D1302,'Kartu Stok'!$B$2),"")</f>
        <v/>
      </c>
      <c r="L1302"/>
    </row>
    <row r="1303" spans="1:12" ht="14.5" x14ac:dyDescent="0.35">
      <c r="A1303" s="2" t="s">
        <v>1780</v>
      </c>
      <c r="B1303" s="5">
        <f>IF(LEFT(tbl_transaction[[#This Row],[Reference Number]],2)="GR",VLOOKUP(tbl_transaction[[#This Row],[Reference Number]],barang_masuk[],2,FALSE),IF(LEFT(tbl_transaction[[#This Row],[Reference Number]],2)="DO",VLOOKUP(tbl_transaction[[#This Row],[Reference Number]],barang_keluar[],2,FALSE),""))</f>
        <v>46152</v>
      </c>
      <c r="C1303" t="str">
        <f t="shared" si="20"/>
        <v>Inbound</v>
      </c>
      <c r="D1303" t="str">
        <f>IF(tbl_transaction[[#This Row],[Type]]="Inbound",VLOOKUP(tbl_transaction[[#This Row],[Reference Number]],barang_masuk[],4,FALSE),IF(tbl_transaction[[#This Row],[Type]]="Outbound",VLOOKUP(tbl_transaction[[#This Row],[Reference Number]],barang_keluar[],4,FALSE),""))</f>
        <v>HOM006</v>
      </c>
      <c r="E1303" t="str">
        <f>IF(tbl_transaction[[#This Row],[Type]]="Inbound",VLOOKUP(tbl_transaction[[#This Row],[Reference Number]],barang_masuk[],5,FALSE),IF(tbl_transaction[[#This Row],[Type]]="Outbound",VLOOKUP(tbl_transaction[[#This Row],[Reference Number]],barang_keluar[],5,FALSE),""))</f>
        <v>Sunlight Home Care Variant 6</v>
      </c>
      <c r="F1303">
        <f>IF(tbl_transaction[[#This Row],[Type]]="Inbound",VLOOKUP(tbl_transaction[[#This Row],[Reference Number]],barang_masuk[],6,FALSE),IF(tbl_transaction[[#This Row],[Type]]="Outbound",VLOOKUP(tbl_transaction[[#This Row],[Reference Number]],barang_keluar[],6,FALSE),""))</f>
        <v>20</v>
      </c>
      <c r="G1303" t="str">
        <f>IF(tbl_transaction[[#This Row],[Type]]="Inbound",VLOOKUP(tbl_transaction[[#This Row],[Reference Number]],barang_masuk[],7,FALSE),IF(tbl_transaction[[#This Row],[Type]]="Outbound",VLOOKUP(tbl_transaction[[#This Row],[Reference Number]],barang_keluar[],7,FALSE),""))</f>
        <v>Pack</v>
      </c>
      <c r="H1303" t="str">
        <f>IF(tbl_transaction[[#This Row],[Type]]="Inbound",VLOOKUP(tbl_transaction[[#This Row],[Reference Number]],barang_masuk[],3,FALSE),IF(tbl_transaction[[#This Row],[Type]]="Outbound",VLOOKUP(tbl_transaction[[#This Row],[Reference Number]],barang_keluar[],3,FALSE),""))</f>
        <v>PT Supplier 23</v>
      </c>
      <c r="I1303" t="str">
        <f>IF(D1303='Kartu Stok'!$B$2,COUNTIF($D$3:D1303,'Kartu Stok'!$B$2),"")</f>
        <v/>
      </c>
      <c r="L1303"/>
    </row>
    <row r="1304" spans="1:12" ht="14.5" x14ac:dyDescent="0.35">
      <c r="A1304" s="2" t="s">
        <v>1781</v>
      </c>
      <c r="B1304" s="5">
        <f>IF(LEFT(tbl_transaction[[#This Row],[Reference Number]],2)="GR",VLOOKUP(tbl_transaction[[#This Row],[Reference Number]],barang_masuk[],2,FALSE),IF(LEFT(tbl_transaction[[#This Row],[Reference Number]],2)="DO",VLOOKUP(tbl_transaction[[#This Row],[Reference Number]],barang_keluar[],2,FALSE),""))</f>
        <v>46196</v>
      </c>
      <c r="C1304" t="str">
        <f t="shared" si="20"/>
        <v>Inbound</v>
      </c>
      <c r="D1304" t="str">
        <f>IF(tbl_transaction[[#This Row],[Type]]="Inbound",VLOOKUP(tbl_transaction[[#This Row],[Reference Number]],barang_masuk[],4,FALSE),IF(tbl_transaction[[#This Row],[Type]]="Outbound",VLOOKUP(tbl_transaction[[#This Row],[Reference Number]],barang_keluar[],4,FALSE),""))</f>
        <v>INS017</v>
      </c>
      <c r="E1304" t="str">
        <f>IF(tbl_transaction[[#This Row],[Type]]="Inbound",VLOOKUP(tbl_transaction[[#This Row],[Reference Number]],barang_masuk[],5,FALSE),IF(tbl_transaction[[#This Row],[Type]]="Outbound",VLOOKUP(tbl_transaction[[#This Row],[Reference Number]],barang_keluar[],5,FALSE),""))</f>
        <v>Indomie Instant Food Variant 17</v>
      </c>
      <c r="F1304">
        <f>IF(tbl_transaction[[#This Row],[Type]]="Inbound",VLOOKUP(tbl_transaction[[#This Row],[Reference Number]],barang_masuk[],6,FALSE),IF(tbl_transaction[[#This Row],[Type]]="Outbound",VLOOKUP(tbl_transaction[[#This Row],[Reference Number]],barang_keluar[],6,FALSE),""))</f>
        <v>60</v>
      </c>
      <c r="G1304" t="str">
        <f>IF(tbl_transaction[[#This Row],[Type]]="Inbound",VLOOKUP(tbl_transaction[[#This Row],[Reference Number]],barang_masuk[],7,FALSE),IF(tbl_transaction[[#This Row],[Type]]="Outbound",VLOOKUP(tbl_transaction[[#This Row],[Reference Number]],barang_keluar[],7,FALSE),""))</f>
        <v>Pack</v>
      </c>
      <c r="H1304" t="str">
        <f>IF(tbl_transaction[[#This Row],[Type]]="Inbound",VLOOKUP(tbl_transaction[[#This Row],[Reference Number]],barang_masuk[],3,FALSE),IF(tbl_transaction[[#This Row],[Type]]="Outbound",VLOOKUP(tbl_transaction[[#This Row],[Reference Number]],barang_keluar[],3,FALSE),""))</f>
        <v>PT Supplier 32</v>
      </c>
      <c r="I1304" t="str">
        <f>IF(D1304='Kartu Stok'!$B$2,COUNTIF($D$3:D1304,'Kartu Stok'!$B$2),"")</f>
        <v/>
      </c>
      <c r="L1304"/>
    </row>
    <row r="1305" spans="1:12" ht="14.5" x14ac:dyDescent="0.35">
      <c r="A1305" s="2" t="s">
        <v>1782</v>
      </c>
      <c r="B1305" s="5">
        <f>IF(LEFT(tbl_transaction[[#This Row],[Reference Number]],2)="GR",VLOOKUP(tbl_transaction[[#This Row],[Reference Number]],barang_masuk[],2,FALSE),IF(LEFT(tbl_transaction[[#This Row],[Reference Number]],2)="DO",VLOOKUP(tbl_transaction[[#This Row],[Reference Number]],barang_keluar[],2,FALSE),""))</f>
        <v>46177</v>
      </c>
      <c r="C1305" t="str">
        <f t="shared" si="20"/>
        <v>Inbound</v>
      </c>
      <c r="D1305" t="str">
        <f>IF(tbl_transaction[[#This Row],[Type]]="Inbound",VLOOKUP(tbl_transaction[[#This Row],[Reference Number]],barang_masuk[],4,FALSE),IF(tbl_transaction[[#This Row],[Type]]="Outbound",VLOOKUP(tbl_transaction[[#This Row],[Reference Number]],barang_keluar[],4,FALSE),""))</f>
        <v>SNK012</v>
      </c>
      <c r="E1305" t="str">
        <f>IF(tbl_transaction[[#This Row],[Type]]="Inbound",VLOOKUP(tbl_transaction[[#This Row],[Reference Number]],barang_masuk[],5,FALSE),IF(tbl_transaction[[#This Row],[Type]]="Outbound",VLOOKUP(tbl_transaction[[#This Row],[Reference Number]],barang_keluar[],5,FALSE),""))</f>
        <v>Taro Snack Variant 12</v>
      </c>
      <c r="F1305">
        <f>IF(tbl_transaction[[#This Row],[Type]]="Inbound",VLOOKUP(tbl_transaction[[#This Row],[Reference Number]],barang_masuk[],6,FALSE),IF(tbl_transaction[[#This Row],[Type]]="Outbound",VLOOKUP(tbl_transaction[[#This Row],[Reference Number]],barang_keluar[],6,FALSE),""))</f>
        <v>40</v>
      </c>
      <c r="G1305" t="str">
        <f>IF(tbl_transaction[[#This Row],[Type]]="Inbound",VLOOKUP(tbl_transaction[[#This Row],[Reference Number]],barang_masuk[],7,FALSE),IF(tbl_transaction[[#This Row],[Type]]="Outbound",VLOOKUP(tbl_transaction[[#This Row],[Reference Number]],barang_keluar[],7,FALSE),""))</f>
        <v>Pack</v>
      </c>
      <c r="H1305" t="str">
        <f>IF(tbl_transaction[[#This Row],[Type]]="Inbound",VLOOKUP(tbl_transaction[[#This Row],[Reference Number]],barang_masuk[],3,FALSE),IF(tbl_transaction[[#This Row],[Type]]="Outbound",VLOOKUP(tbl_transaction[[#This Row],[Reference Number]],barang_keluar[],3,FALSE),""))</f>
        <v>PT Supplier 31</v>
      </c>
      <c r="I1305" t="str">
        <f>IF(D1305='Kartu Stok'!$B$2,COUNTIF($D$3:D1305,'Kartu Stok'!$B$2),"")</f>
        <v/>
      </c>
      <c r="L1305"/>
    </row>
    <row r="1306" spans="1:12" ht="14.5" x14ac:dyDescent="0.35">
      <c r="A1306" s="2" t="s">
        <v>1783</v>
      </c>
      <c r="B1306" s="5">
        <f>IF(LEFT(tbl_transaction[[#This Row],[Reference Number]],2)="GR",VLOOKUP(tbl_transaction[[#This Row],[Reference Number]],barang_masuk[],2,FALSE),IF(LEFT(tbl_transaction[[#This Row],[Reference Number]],2)="DO",VLOOKUP(tbl_transaction[[#This Row],[Reference Number]],barang_keluar[],2,FALSE),""))</f>
        <v>46177</v>
      </c>
      <c r="C1306" t="str">
        <f t="shared" si="20"/>
        <v>Inbound</v>
      </c>
      <c r="D1306" t="str">
        <f>IF(tbl_transaction[[#This Row],[Type]]="Inbound",VLOOKUP(tbl_transaction[[#This Row],[Reference Number]],barang_masuk[],4,FALSE),IF(tbl_transaction[[#This Row],[Type]]="Outbound",VLOOKUP(tbl_transaction[[#This Row],[Reference Number]],barang_keluar[],4,FALSE),""))</f>
        <v>DAR011</v>
      </c>
      <c r="E1306" t="str">
        <f>IF(tbl_transaction[[#This Row],[Type]]="Inbound",VLOOKUP(tbl_transaction[[#This Row],[Reference Number]],barang_masuk[],5,FALSE),IF(tbl_transaction[[#This Row],[Type]]="Outbound",VLOOKUP(tbl_transaction[[#This Row],[Reference Number]],barang_keluar[],5,FALSE),""))</f>
        <v>Indomilk Dairy Variant 11</v>
      </c>
      <c r="F1306">
        <f>IF(tbl_transaction[[#This Row],[Type]]="Inbound",VLOOKUP(tbl_transaction[[#This Row],[Reference Number]],barang_masuk[],6,FALSE),IF(tbl_transaction[[#This Row],[Type]]="Outbound",VLOOKUP(tbl_transaction[[#This Row],[Reference Number]],barang_keluar[],6,FALSE),""))</f>
        <v>50</v>
      </c>
      <c r="G1306" t="str">
        <f>IF(tbl_transaction[[#This Row],[Type]]="Inbound",VLOOKUP(tbl_transaction[[#This Row],[Reference Number]],barang_masuk[],7,FALSE),IF(tbl_transaction[[#This Row],[Type]]="Outbound",VLOOKUP(tbl_transaction[[#This Row],[Reference Number]],barang_keluar[],7,FALSE),""))</f>
        <v>Box</v>
      </c>
      <c r="H1306" t="str">
        <f>IF(tbl_transaction[[#This Row],[Type]]="Inbound",VLOOKUP(tbl_transaction[[#This Row],[Reference Number]],barang_masuk[],3,FALSE),IF(tbl_transaction[[#This Row],[Type]]="Outbound",VLOOKUP(tbl_transaction[[#This Row],[Reference Number]],barang_keluar[],3,FALSE),""))</f>
        <v>PT Supplier 19</v>
      </c>
      <c r="I1306" t="str">
        <f>IF(D1306='Kartu Stok'!$B$2,COUNTIF($D$3:D1306,'Kartu Stok'!$B$2),"")</f>
        <v/>
      </c>
      <c r="L1306"/>
    </row>
    <row r="1307" spans="1:12" ht="14.5" x14ac:dyDescent="0.35">
      <c r="A1307" s="2" t="s">
        <v>1784</v>
      </c>
      <c r="B1307" s="5">
        <f>IF(LEFT(tbl_transaction[[#This Row],[Reference Number]],2)="GR",VLOOKUP(tbl_transaction[[#This Row],[Reference Number]],barang_masuk[],2,FALSE),IF(LEFT(tbl_transaction[[#This Row],[Reference Number]],2)="DO",VLOOKUP(tbl_transaction[[#This Row],[Reference Number]],barang_keluar[],2,FALSE),""))</f>
        <v>46057</v>
      </c>
      <c r="C1307" t="str">
        <f t="shared" si="20"/>
        <v>Inbound</v>
      </c>
      <c r="D1307" t="str">
        <f>IF(tbl_transaction[[#This Row],[Type]]="Inbound",VLOOKUP(tbl_transaction[[#This Row],[Reference Number]],barang_masuk[],4,FALSE),IF(tbl_transaction[[#This Row],[Type]]="Outbound",VLOOKUP(tbl_transaction[[#This Row],[Reference Number]],barang_keluar[],4,FALSE),""))</f>
        <v>BEV008</v>
      </c>
      <c r="E1307" t="str">
        <f>IF(tbl_transaction[[#This Row],[Type]]="Inbound",VLOOKUP(tbl_transaction[[#This Row],[Reference Number]],barang_masuk[],5,FALSE),IF(tbl_transaction[[#This Row],[Type]]="Outbound",VLOOKUP(tbl_transaction[[#This Row],[Reference Number]],barang_keluar[],5,FALSE),""))</f>
        <v>Aqua Beverage Variant 8</v>
      </c>
      <c r="F1307">
        <f>IF(tbl_transaction[[#This Row],[Type]]="Inbound",VLOOKUP(tbl_transaction[[#This Row],[Reference Number]],barang_masuk[],6,FALSE),IF(tbl_transaction[[#This Row],[Type]]="Outbound",VLOOKUP(tbl_transaction[[#This Row],[Reference Number]],barang_keluar[],6,FALSE),""))</f>
        <v>50</v>
      </c>
      <c r="G1307" t="str">
        <f>IF(tbl_transaction[[#This Row],[Type]]="Inbound",VLOOKUP(tbl_transaction[[#This Row],[Reference Number]],barang_masuk[],7,FALSE),IF(tbl_transaction[[#This Row],[Type]]="Outbound",VLOOKUP(tbl_transaction[[#This Row],[Reference Number]],barang_keluar[],7,FALSE),""))</f>
        <v>Bottle</v>
      </c>
      <c r="H1307" t="str">
        <f>IF(tbl_transaction[[#This Row],[Type]]="Inbound",VLOOKUP(tbl_transaction[[#This Row],[Reference Number]],barang_masuk[],3,FALSE),IF(tbl_transaction[[#This Row],[Type]]="Outbound",VLOOKUP(tbl_transaction[[#This Row],[Reference Number]],barang_keluar[],3,FALSE),""))</f>
        <v>PT Supplier 24</v>
      </c>
      <c r="I1307" t="str">
        <f>IF(D1307='Kartu Stok'!$B$2,COUNTIF($D$3:D1307,'Kartu Stok'!$B$2),"")</f>
        <v/>
      </c>
      <c r="L1307"/>
    </row>
    <row r="1308" spans="1:12" ht="14.5" x14ac:dyDescent="0.35">
      <c r="A1308" s="2" t="s">
        <v>1785</v>
      </c>
      <c r="B1308" s="5">
        <f>IF(LEFT(tbl_transaction[[#This Row],[Reference Number]],2)="GR",VLOOKUP(tbl_transaction[[#This Row],[Reference Number]],barang_masuk[],2,FALSE),IF(LEFT(tbl_transaction[[#This Row],[Reference Number]],2)="DO",VLOOKUP(tbl_transaction[[#This Row],[Reference Number]],barang_keluar[],2,FALSE),""))</f>
        <v>46025</v>
      </c>
      <c r="C1308" t="str">
        <f t="shared" si="20"/>
        <v>Inbound</v>
      </c>
      <c r="D1308" t="str">
        <f>IF(tbl_transaction[[#This Row],[Type]]="Inbound",VLOOKUP(tbl_transaction[[#This Row],[Reference Number]],barang_masuk[],4,FALSE),IF(tbl_transaction[[#This Row],[Type]]="Outbound",VLOOKUP(tbl_transaction[[#This Row],[Reference Number]],barang_keluar[],4,FALSE),""))</f>
        <v>SNK018</v>
      </c>
      <c r="E1308" t="str">
        <f>IF(tbl_transaction[[#This Row],[Type]]="Inbound",VLOOKUP(tbl_transaction[[#This Row],[Reference Number]],barang_masuk[],5,FALSE),IF(tbl_transaction[[#This Row],[Type]]="Outbound",VLOOKUP(tbl_transaction[[#This Row],[Reference Number]],barang_keluar[],5,FALSE),""))</f>
        <v>Taro Snack Variant 18</v>
      </c>
      <c r="F1308">
        <f>IF(tbl_transaction[[#This Row],[Type]]="Inbound",VLOOKUP(tbl_transaction[[#This Row],[Reference Number]],barang_masuk[],6,FALSE),IF(tbl_transaction[[#This Row],[Type]]="Outbound",VLOOKUP(tbl_transaction[[#This Row],[Reference Number]],barang_keluar[],6,FALSE),""))</f>
        <v>120</v>
      </c>
      <c r="G1308" t="str">
        <f>IF(tbl_transaction[[#This Row],[Type]]="Inbound",VLOOKUP(tbl_transaction[[#This Row],[Reference Number]],barang_masuk[],7,FALSE),IF(tbl_transaction[[#This Row],[Type]]="Outbound",VLOOKUP(tbl_transaction[[#This Row],[Reference Number]],barang_keluar[],7,FALSE),""))</f>
        <v>Pack</v>
      </c>
      <c r="H1308" t="str">
        <f>IF(tbl_transaction[[#This Row],[Type]]="Inbound",VLOOKUP(tbl_transaction[[#This Row],[Reference Number]],barang_masuk[],3,FALSE),IF(tbl_transaction[[#This Row],[Type]]="Outbound",VLOOKUP(tbl_transaction[[#This Row],[Reference Number]],barang_keluar[],3,FALSE),""))</f>
        <v>PT Supplier 20</v>
      </c>
      <c r="I1308" t="str">
        <f>IF(D1308='Kartu Stok'!$B$2,COUNTIF($D$3:D1308,'Kartu Stok'!$B$2),"")</f>
        <v/>
      </c>
      <c r="L1308"/>
    </row>
    <row r="1309" spans="1:12" ht="14.5" x14ac:dyDescent="0.35">
      <c r="A1309" s="2" t="s">
        <v>1786</v>
      </c>
      <c r="B1309" s="5">
        <f>IF(LEFT(tbl_transaction[[#This Row],[Reference Number]],2)="GR",VLOOKUP(tbl_transaction[[#This Row],[Reference Number]],barang_masuk[],2,FALSE),IF(LEFT(tbl_transaction[[#This Row],[Reference Number]],2)="DO",VLOOKUP(tbl_transaction[[#This Row],[Reference Number]],barang_keluar[],2,FALSE),""))</f>
        <v>46037</v>
      </c>
      <c r="C1309" t="str">
        <f t="shared" si="20"/>
        <v>Inbound</v>
      </c>
      <c r="D1309" t="str">
        <f>IF(tbl_transaction[[#This Row],[Type]]="Inbound",VLOOKUP(tbl_transaction[[#This Row],[Reference Number]],barang_masuk[],4,FALSE),IF(tbl_transaction[[#This Row],[Type]]="Outbound",VLOOKUP(tbl_transaction[[#This Row],[Reference Number]],barang_keluar[],4,FALSE),""))</f>
        <v>SNK017</v>
      </c>
      <c r="E1309" t="str">
        <f>IF(tbl_transaction[[#This Row],[Type]]="Inbound",VLOOKUP(tbl_transaction[[#This Row],[Reference Number]],barang_masuk[],5,FALSE),IF(tbl_transaction[[#This Row],[Type]]="Outbound",VLOOKUP(tbl_transaction[[#This Row],[Reference Number]],barang_keluar[],5,FALSE),""))</f>
        <v>Qtela Snack Variant 17</v>
      </c>
      <c r="F1309">
        <f>IF(tbl_transaction[[#This Row],[Type]]="Inbound",VLOOKUP(tbl_transaction[[#This Row],[Reference Number]],barang_masuk[],6,FALSE),IF(tbl_transaction[[#This Row],[Type]]="Outbound",VLOOKUP(tbl_transaction[[#This Row],[Reference Number]],barang_keluar[],6,FALSE),""))</f>
        <v>120</v>
      </c>
      <c r="G1309" t="str">
        <f>IF(tbl_transaction[[#This Row],[Type]]="Inbound",VLOOKUP(tbl_transaction[[#This Row],[Reference Number]],barang_masuk[],7,FALSE),IF(tbl_transaction[[#This Row],[Type]]="Outbound",VLOOKUP(tbl_transaction[[#This Row],[Reference Number]],barang_keluar[],7,FALSE),""))</f>
        <v>Pack</v>
      </c>
      <c r="H1309" t="str">
        <f>IF(tbl_transaction[[#This Row],[Type]]="Inbound",VLOOKUP(tbl_transaction[[#This Row],[Reference Number]],barang_masuk[],3,FALSE),IF(tbl_transaction[[#This Row],[Type]]="Outbound",VLOOKUP(tbl_transaction[[#This Row],[Reference Number]],barang_keluar[],3,FALSE),""))</f>
        <v>PT Supplier 07</v>
      </c>
      <c r="I1309" t="str">
        <f>IF(D1309='Kartu Stok'!$B$2,COUNTIF($D$3:D1309,'Kartu Stok'!$B$2),"")</f>
        <v/>
      </c>
      <c r="L1309"/>
    </row>
    <row r="1310" spans="1:12" ht="14.5" x14ac:dyDescent="0.35">
      <c r="A1310" s="2" t="s">
        <v>1787</v>
      </c>
      <c r="B1310" s="5">
        <f>IF(LEFT(tbl_transaction[[#This Row],[Reference Number]],2)="GR",VLOOKUP(tbl_transaction[[#This Row],[Reference Number]],barang_masuk[],2,FALSE),IF(LEFT(tbl_transaction[[#This Row],[Reference Number]],2)="DO",VLOOKUP(tbl_transaction[[#This Row],[Reference Number]],barang_keluar[],2,FALSE),""))</f>
        <v>46142</v>
      </c>
      <c r="C1310" t="str">
        <f t="shared" si="20"/>
        <v>Inbound</v>
      </c>
      <c r="D1310" t="str">
        <f>IF(tbl_transaction[[#This Row],[Type]]="Inbound",VLOOKUP(tbl_transaction[[#This Row],[Reference Number]],barang_masuk[],4,FALSE),IF(tbl_transaction[[#This Row],[Type]]="Outbound",VLOOKUP(tbl_transaction[[#This Row],[Reference Number]],barang_keluar[],4,FALSE),""))</f>
        <v>HOM028</v>
      </c>
      <c r="E1310" t="str">
        <f>IF(tbl_transaction[[#This Row],[Type]]="Inbound",VLOOKUP(tbl_transaction[[#This Row],[Reference Number]],barang_masuk[],5,FALSE),IF(tbl_transaction[[#This Row],[Type]]="Outbound",VLOOKUP(tbl_transaction[[#This Row],[Reference Number]],barang_keluar[],5,FALSE),""))</f>
        <v>Rinso Home Care Variant 28</v>
      </c>
      <c r="F1310">
        <f>IF(tbl_transaction[[#This Row],[Type]]="Inbound",VLOOKUP(tbl_transaction[[#This Row],[Reference Number]],barang_masuk[],6,FALSE),IF(tbl_transaction[[#This Row],[Type]]="Outbound",VLOOKUP(tbl_transaction[[#This Row],[Reference Number]],barang_keluar[],6,FALSE),""))</f>
        <v>120</v>
      </c>
      <c r="G1310" t="str">
        <f>IF(tbl_transaction[[#This Row],[Type]]="Inbound",VLOOKUP(tbl_transaction[[#This Row],[Reference Number]],barang_masuk[],7,FALSE),IF(tbl_transaction[[#This Row],[Type]]="Outbound",VLOOKUP(tbl_transaction[[#This Row],[Reference Number]],barang_keluar[],7,FALSE),""))</f>
        <v>Pack</v>
      </c>
      <c r="H1310" t="str">
        <f>IF(tbl_transaction[[#This Row],[Type]]="Inbound",VLOOKUP(tbl_transaction[[#This Row],[Reference Number]],barang_masuk[],3,FALSE),IF(tbl_transaction[[#This Row],[Type]]="Outbound",VLOOKUP(tbl_transaction[[#This Row],[Reference Number]],barang_keluar[],3,FALSE),""))</f>
        <v>PT Supplier 20</v>
      </c>
      <c r="I1310" t="str">
        <f>IF(D1310='Kartu Stok'!$B$2,COUNTIF($D$3:D1310,'Kartu Stok'!$B$2),"")</f>
        <v/>
      </c>
      <c r="L1310"/>
    </row>
    <row r="1311" spans="1:12" ht="14.5" x14ac:dyDescent="0.35">
      <c r="A1311" s="2" t="s">
        <v>1788</v>
      </c>
      <c r="B1311" s="5">
        <f>IF(LEFT(tbl_transaction[[#This Row],[Reference Number]],2)="GR",VLOOKUP(tbl_transaction[[#This Row],[Reference Number]],barang_masuk[],2,FALSE),IF(LEFT(tbl_transaction[[#This Row],[Reference Number]],2)="DO",VLOOKUP(tbl_transaction[[#This Row],[Reference Number]],barang_keluar[],2,FALSE),""))</f>
        <v>46090</v>
      </c>
      <c r="C1311" t="str">
        <f t="shared" si="20"/>
        <v>Inbound</v>
      </c>
      <c r="D1311" t="str">
        <f>IF(tbl_transaction[[#This Row],[Type]]="Inbound",VLOOKUP(tbl_transaction[[#This Row],[Reference Number]],barang_masuk[],4,FALSE),IF(tbl_transaction[[#This Row],[Type]]="Outbound",VLOOKUP(tbl_transaction[[#This Row],[Reference Number]],barang_keluar[],4,FALSE),""))</f>
        <v>BEV021</v>
      </c>
      <c r="E1311" t="str">
        <f>IF(tbl_transaction[[#This Row],[Type]]="Inbound",VLOOKUP(tbl_transaction[[#This Row],[Reference Number]],barang_masuk[],5,FALSE),IF(tbl_transaction[[#This Row],[Type]]="Outbound",VLOOKUP(tbl_transaction[[#This Row],[Reference Number]],barang_keluar[],5,FALSE),""))</f>
        <v>Sosro Beverage Variant 21</v>
      </c>
      <c r="F1311">
        <f>IF(tbl_transaction[[#This Row],[Type]]="Inbound",VLOOKUP(tbl_transaction[[#This Row],[Reference Number]],barang_masuk[],6,FALSE),IF(tbl_transaction[[#This Row],[Type]]="Outbound",VLOOKUP(tbl_transaction[[#This Row],[Reference Number]],barang_keluar[],6,FALSE),""))</f>
        <v>40</v>
      </c>
      <c r="G1311" t="str">
        <f>IF(tbl_transaction[[#This Row],[Type]]="Inbound",VLOOKUP(tbl_transaction[[#This Row],[Reference Number]],barang_masuk[],7,FALSE),IF(tbl_transaction[[#This Row],[Type]]="Outbound",VLOOKUP(tbl_transaction[[#This Row],[Reference Number]],barang_keluar[],7,FALSE),""))</f>
        <v>Bottle</v>
      </c>
      <c r="H1311" t="str">
        <f>IF(tbl_transaction[[#This Row],[Type]]="Inbound",VLOOKUP(tbl_transaction[[#This Row],[Reference Number]],barang_masuk[],3,FALSE),IF(tbl_transaction[[#This Row],[Type]]="Outbound",VLOOKUP(tbl_transaction[[#This Row],[Reference Number]],barang_keluar[],3,FALSE),""))</f>
        <v>PT Supplier 27</v>
      </c>
      <c r="I1311" t="str">
        <f>IF(D1311='Kartu Stok'!$B$2,COUNTIF($D$3:D1311,'Kartu Stok'!$B$2),"")</f>
        <v/>
      </c>
      <c r="L1311"/>
    </row>
    <row r="1312" spans="1:12" ht="14.5" x14ac:dyDescent="0.35">
      <c r="A1312" s="2" t="s">
        <v>1789</v>
      </c>
      <c r="B1312" s="5">
        <f>IF(LEFT(tbl_transaction[[#This Row],[Reference Number]],2)="GR",VLOOKUP(tbl_transaction[[#This Row],[Reference Number]],barang_masuk[],2,FALSE),IF(LEFT(tbl_transaction[[#This Row],[Reference Number]],2)="DO",VLOOKUP(tbl_transaction[[#This Row],[Reference Number]],barang_keluar[],2,FALSE),""))</f>
        <v>46064</v>
      </c>
      <c r="C1312" t="str">
        <f t="shared" si="20"/>
        <v>Inbound</v>
      </c>
      <c r="D1312" t="str">
        <f>IF(tbl_transaction[[#This Row],[Type]]="Inbound",VLOOKUP(tbl_transaction[[#This Row],[Reference Number]],barang_masuk[],4,FALSE),IF(tbl_transaction[[#This Row],[Type]]="Outbound",VLOOKUP(tbl_transaction[[#This Row],[Reference Number]],barang_keluar[],4,FALSE),""))</f>
        <v>DAR003</v>
      </c>
      <c r="E1312" t="str">
        <f>IF(tbl_transaction[[#This Row],[Type]]="Inbound",VLOOKUP(tbl_transaction[[#This Row],[Reference Number]],barang_masuk[],5,FALSE),IF(tbl_transaction[[#This Row],[Type]]="Outbound",VLOOKUP(tbl_transaction[[#This Row],[Reference Number]],barang_keluar[],5,FALSE),""))</f>
        <v>Ultra Milk Dairy Variant 3</v>
      </c>
      <c r="F1312">
        <f>IF(tbl_transaction[[#This Row],[Type]]="Inbound",VLOOKUP(tbl_transaction[[#This Row],[Reference Number]],barang_masuk[],6,FALSE),IF(tbl_transaction[[#This Row],[Type]]="Outbound",VLOOKUP(tbl_transaction[[#This Row],[Reference Number]],barang_keluar[],6,FALSE),""))</f>
        <v>80</v>
      </c>
      <c r="G1312" t="str">
        <f>IF(tbl_transaction[[#This Row],[Type]]="Inbound",VLOOKUP(tbl_transaction[[#This Row],[Reference Number]],barang_masuk[],7,FALSE),IF(tbl_transaction[[#This Row],[Type]]="Outbound",VLOOKUP(tbl_transaction[[#This Row],[Reference Number]],barang_keluar[],7,FALSE),""))</f>
        <v>Box</v>
      </c>
      <c r="H1312" t="str">
        <f>IF(tbl_transaction[[#This Row],[Type]]="Inbound",VLOOKUP(tbl_transaction[[#This Row],[Reference Number]],barang_masuk[],3,FALSE),IF(tbl_transaction[[#This Row],[Type]]="Outbound",VLOOKUP(tbl_transaction[[#This Row],[Reference Number]],barang_keluar[],3,FALSE),""))</f>
        <v>PT Supplier 08</v>
      </c>
      <c r="I1312" t="str">
        <f>IF(D1312='Kartu Stok'!$B$2,COUNTIF($D$3:D1312,'Kartu Stok'!$B$2),"")</f>
        <v/>
      </c>
      <c r="L1312"/>
    </row>
    <row r="1313" spans="1:12" ht="14.5" x14ac:dyDescent="0.35">
      <c r="A1313" s="2" t="s">
        <v>1790</v>
      </c>
      <c r="B1313" s="5">
        <f>IF(LEFT(tbl_transaction[[#This Row],[Reference Number]],2)="GR",VLOOKUP(tbl_transaction[[#This Row],[Reference Number]],barang_masuk[],2,FALSE),IF(LEFT(tbl_transaction[[#This Row],[Reference Number]],2)="DO",VLOOKUP(tbl_transaction[[#This Row],[Reference Number]],barang_keluar[],2,FALSE),""))</f>
        <v>46056</v>
      </c>
      <c r="C1313" t="str">
        <f t="shared" si="20"/>
        <v>Inbound</v>
      </c>
      <c r="D1313" t="str">
        <f>IF(tbl_transaction[[#This Row],[Type]]="Inbound",VLOOKUP(tbl_transaction[[#This Row],[Reference Number]],barang_masuk[],4,FALSE),IF(tbl_transaction[[#This Row],[Type]]="Outbound",VLOOKUP(tbl_transaction[[#This Row],[Reference Number]],barang_keluar[],4,FALSE),""))</f>
        <v>DAR020</v>
      </c>
      <c r="E1313" t="str">
        <f>IF(tbl_transaction[[#This Row],[Type]]="Inbound",VLOOKUP(tbl_transaction[[#This Row],[Reference Number]],barang_masuk[],5,FALSE),IF(tbl_transaction[[#This Row],[Type]]="Outbound",VLOOKUP(tbl_transaction[[#This Row],[Reference Number]],barang_keluar[],5,FALSE),""))</f>
        <v>Ultra Milk Dairy Variant 20</v>
      </c>
      <c r="F1313">
        <f>IF(tbl_transaction[[#This Row],[Type]]="Inbound",VLOOKUP(tbl_transaction[[#This Row],[Reference Number]],barang_masuk[],6,FALSE),IF(tbl_transaction[[#This Row],[Type]]="Outbound",VLOOKUP(tbl_transaction[[#This Row],[Reference Number]],barang_keluar[],6,FALSE),""))</f>
        <v>40</v>
      </c>
      <c r="G1313" t="str">
        <f>IF(tbl_transaction[[#This Row],[Type]]="Inbound",VLOOKUP(tbl_transaction[[#This Row],[Reference Number]],barang_masuk[],7,FALSE),IF(tbl_transaction[[#This Row],[Type]]="Outbound",VLOOKUP(tbl_transaction[[#This Row],[Reference Number]],barang_keluar[],7,FALSE),""))</f>
        <v>Box</v>
      </c>
      <c r="H1313" t="str">
        <f>IF(tbl_transaction[[#This Row],[Type]]="Inbound",VLOOKUP(tbl_transaction[[#This Row],[Reference Number]],barang_masuk[],3,FALSE),IF(tbl_transaction[[#This Row],[Type]]="Outbound",VLOOKUP(tbl_transaction[[#This Row],[Reference Number]],barang_keluar[],3,FALSE),""))</f>
        <v>PT Supplier 14</v>
      </c>
      <c r="I1313" t="str">
        <f>IF(D1313='Kartu Stok'!$B$2,COUNTIF($D$3:D1313,'Kartu Stok'!$B$2),"")</f>
        <v/>
      </c>
      <c r="L1313"/>
    </row>
    <row r="1314" spans="1:12" ht="14.5" x14ac:dyDescent="0.35">
      <c r="A1314" s="2" t="s">
        <v>1791</v>
      </c>
      <c r="B1314" s="5">
        <f>IF(LEFT(tbl_transaction[[#This Row],[Reference Number]],2)="GR",VLOOKUP(tbl_transaction[[#This Row],[Reference Number]],barang_masuk[],2,FALSE),IF(LEFT(tbl_transaction[[#This Row],[Reference Number]],2)="DO",VLOOKUP(tbl_transaction[[#This Row],[Reference Number]],barang_keluar[],2,FALSE),""))</f>
        <v>46151</v>
      </c>
      <c r="C1314" t="str">
        <f t="shared" si="20"/>
        <v>Inbound</v>
      </c>
      <c r="D1314" t="str">
        <f>IF(tbl_transaction[[#This Row],[Type]]="Inbound",VLOOKUP(tbl_transaction[[#This Row],[Reference Number]],barang_masuk[],4,FALSE),IF(tbl_transaction[[#This Row],[Type]]="Outbound",VLOOKUP(tbl_transaction[[#This Row],[Reference Number]],barang_keluar[],4,FALSE),""))</f>
        <v>INS002</v>
      </c>
      <c r="E1314" t="str">
        <f>IF(tbl_transaction[[#This Row],[Type]]="Inbound",VLOOKUP(tbl_transaction[[#This Row],[Reference Number]],barang_masuk[],5,FALSE),IF(tbl_transaction[[#This Row],[Type]]="Outbound",VLOOKUP(tbl_transaction[[#This Row],[Reference Number]],barang_keluar[],5,FALSE),""))</f>
        <v>Supermi Instant Food Variant 2</v>
      </c>
      <c r="F1314">
        <f>IF(tbl_transaction[[#This Row],[Type]]="Inbound",VLOOKUP(tbl_transaction[[#This Row],[Reference Number]],barang_masuk[],6,FALSE),IF(tbl_transaction[[#This Row],[Type]]="Outbound",VLOOKUP(tbl_transaction[[#This Row],[Reference Number]],barang_keluar[],6,FALSE),""))</f>
        <v>80</v>
      </c>
      <c r="G1314" t="str">
        <f>IF(tbl_transaction[[#This Row],[Type]]="Inbound",VLOOKUP(tbl_transaction[[#This Row],[Reference Number]],barang_masuk[],7,FALSE),IF(tbl_transaction[[#This Row],[Type]]="Outbound",VLOOKUP(tbl_transaction[[#This Row],[Reference Number]],barang_keluar[],7,FALSE),""))</f>
        <v>Pack</v>
      </c>
      <c r="H1314" t="str">
        <f>IF(tbl_transaction[[#This Row],[Type]]="Inbound",VLOOKUP(tbl_transaction[[#This Row],[Reference Number]],barang_masuk[],3,FALSE),IF(tbl_transaction[[#This Row],[Type]]="Outbound",VLOOKUP(tbl_transaction[[#This Row],[Reference Number]],barang_keluar[],3,FALSE),""))</f>
        <v>PT Supplier 06</v>
      </c>
      <c r="I1314" t="str">
        <f>IF(D1314='Kartu Stok'!$B$2,COUNTIF($D$3:D1314,'Kartu Stok'!$B$2),"")</f>
        <v/>
      </c>
      <c r="L1314"/>
    </row>
    <row r="1315" spans="1:12" ht="14.5" x14ac:dyDescent="0.35">
      <c r="A1315" s="2" t="s">
        <v>1792</v>
      </c>
      <c r="B1315" s="5">
        <f>IF(LEFT(tbl_transaction[[#This Row],[Reference Number]],2)="GR",VLOOKUP(tbl_transaction[[#This Row],[Reference Number]],barang_masuk[],2,FALSE),IF(LEFT(tbl_transaction[[#This Row],[Reference Number]],2)="DO",VLOOKUP(tbl_transaction[[#This Row],[Reference Number]],barang_keluar[],2,FALSE),""))</f>
        <v>46025</v>
      </c>
      <c r="C1315" t="str">
        <f t="shared" si="20"/>
        <v>Inbound</v>
      </c>
      <c r="D1315" t="str">
        <f>IF(tbl_transaction[[#This Row],[Type]]="Inbound",VLOOKUP(tbl_transaction[[#This Row],[Reference Number]],barang_masuk[],4,FALSE),IF(tbl_transaction[[#This Row],[Type]]="Outbound",VLOOKUP(tbl_transaction[[#This Row],[Reference Number]],barang_keluar[],4,FALSE),""))</f>
        <v>DAR002</v>
      </c>
      <c r="E1315" t="str">
        <f>IF(tbl_transaction[[#This Row],[Type]]="Inbound",VLOOKUP(tbl_transaction[[#This Row],[Reference Number]],barang_masuk[],5,FALSE),IF(tbl_transaction[[#This Row],[Type]]="Outbound",VLOOKUP(tbl_transaction[[#This Row],[Reference Number]],barang_keluar[],5,FALSE),""))</f>
        <v>Indomilk Dairy Variant 2</v>
      </c>
      <c r="F1315">
        <f>IF(tbl_transaction[[#This Row],[Type]]="Inbound",VLOOKUP(tbl_transaction[[#This Row],[Reference Number]],barang_masuk[],6,FALSE),IF(tbl_transaction[[#This Row],[Type]]="Outbound",VLOOKUP(tbl_transaction[[#This Row],[Reference Number]],barang_keluar[],6,FALSE),""))</f>
        <v>150</v>
      </c>
      <c r="G1315" t="str">
        <f>IF(tbl_transaction[[#This Row],[Type]]="Inbound",VLOOKUP(tbl_transaction[[#This Row],[Reference Number]],barang_masuk[],7,FALSE),IF(tbl_transaction[[#This Row],[Type]]="Outbound",VLOOKUP(tbl_transaction[[#This Row],[Reference Number]],barang_keluar[],7,FALSE),""))</f>
        <v>Box</v>
      </c>
      <c r="H1315" t="str">
        <f>IF(tbl_transaction[[#This Row],[Type]]="Inbound",VLOOKUP(tbl_transaction[[#This Row],[Reference Number]],barang_masuk[],3,FALSE),IF(tbl_transaction[[#This Row],[Type]]="Outbound",VLOOKUP(tbl_transaction[[#This Row],[Reference Number]],barang_keluar[],3,FALSE),""))</f>
        <v>PT Supplier 28</v>
      </c>
      <c r="I1315" t="str">
        <f>IF(D1315='Kartu Stok'!$B$2,COUNTIF($D$3:D1315,'Kartu Stok'!$B$2),"")</f>
        <v/>
      </c>
      <c r="L1315"/>
    </row>
    <row r="1316" spans="1:12" ht="14.5" x14ac:dyDescent="0.35">
      <c r="A1316" s="2" t="s">
        <v>1793</v>
      </c>
      <c r="B1316" s="5">
        <f>IF(LEFT(tbl_transaction[[#This Row],[Reference Number]],2)="GR",VLOOKUP(tbl_transaction[[#This Row],[Reference Number]],barang_masuk[],2,FALSE),IF(LEFT(tbl_transaction[[#This Row],[Reference Number]],2)="DO",VLOOKUP(tbl_transaction[[#This Row],[Reference Number]],barang_keluar[],2,FALSE),""))</f>
        <v>46196</v>
      </c>
      <c r="C1316" t="str">
        <f t="shared" si="20"/>
        <v>Inbound</v>
      </c>
      <c r="D1316" t="str">
        <f>IF(tbl_transaction[[#This Row],[Type]]="Inbound",VLOOKUP(tbl_transaction[[#This Row],[Reference Number]],barang_masuk[],4,FALSE),IF(tbl_transaction[[#This Row],[Type]]="Outbound",VLOOKUP(tbl_transaction[[#This Row],[Reference Number]],barang_keluar[],4,FALSE),""))</f>
        <v>SNK013</v>
      </c>
      <c r="E1316" t="str">
        <f>IF(tbl_transaction[[#This Row],[Type]]="Inbound",VLOOKUP(tbl_transaction[[#This Row],[Reference Number]],barang_masuk[],5,FALSE),IF(tbl_transaction[[#This Row],[Type]]="Outbound",VLOOKUP(tbl_transaction[[#This Row],[Reference Number]],barang_keluar[],5,FALSE),""))</f>
        <v>Qtela Snack Variant 13</v>
      </c>
      <c r="F1316">
        <f>IF(tbl_transaction[[#This Row],[Type]]="Inbound",VLOOKUP(tbl_transaction[[#This Row],[Reference Number]],barang_masuk[],6,FALSE),IF(tbl_transaction[[#This Row],[Type]]="Outbound",VLOOKUP(tbl_transaction[[#This Row],[Reference Number]],barang_keluar[],6,FALSE),""))</f>
        <v>50</v>
      </c>
      <c r="G1316" t="str">
        <f>IF(tbl_transaction[[#This Row],[Type]]="Inbound",VLOOKUP(tbl_transaction[[#This Row],[Reference Number]],barang_masuk[],7,FALSE),IF(tbl_transaction[[#This Row],[Type]]="Outbound",VLOOKUP(tbl_transaction[[#This Row],[Reference Number]],barang_keluar[],7,FALSE),""))</f>
        <v>Pack</v>
      </c>
      <c r="H1316" t="str">
        <f>IF(tbl_transaction[[#This Row],[Type]]="Inbound",VLOOKUP(tbl_transaction[[#This Row],[Reference Number]],barang_masuk[],3,FALSE),IF(tbl_transaction[[#This Row],[Type]]="Outbound",VLOOKUP(tbl_transaction[[#This Row],[Reference Number]],barang_keluar[],3,FALSE),""))</f>
        <v>PT Supplier 32</v>
      </c>
      <c r="I1316" t="str">
        <f>IF(D1316='Kartu Stok'!$B$2,COUNTIF($D$3:D1316,'Kartu Stok'!$B$2),"")</f>
        <v/>
      </c>
      <c r="L1316"/>
    </row>
    <row r="1317" spans="1:12" ht="14.5" x14ac:dyDescent="0.35">
      <c r="A1317" s="2" t="s">
        <v>1794</v>
      </c>
      <c r="B1317" s="5">
        <f>IF(LEFT(tbl_transaction[[#This Row],[Reference Number]],2)="GR",VLOOKUP(tbl_transaction[[#This Row],[Reference Number]],barang_masuk[],2,FALSE),IF(LEFT(tbl_transaction[[#This Row],[Reference Number]],2)="DO",VLOOKUP(tbl_transaction[[#This Row],[Reference Number]],barang_keluar[],2,FALSE),""))</f>
        <v>46091</v>
      </c>
      <c r="C1317" t="str">
        <f t="shared" si="20"/>
        <v>Inbound</v>
      </c>
      <c r="D1317" t="str">
        <f>IF(tbl_transaction[[#This Row],[Type]]="Inbound",VLOOKUP(tbl_transaction[[#This Row],[Reference Number]],barang_masuk[],4,FALSE),IF(tbl_transaction[[#This Row],[Type]]="Outbound",VLOOKUP(tbl_transaction[[#This Row],[Reference Number]],barang_keluar[],4,FALSE),""))</f>
        <v>DAR020</v>
      </c>
      <c r="E1317" t="str">
        <f>IF(tbl_transaction[[#This Row],[Type]]="Inbound",VLOOKUP(tbl_transaction[[#This Row],[Reference Number]],barang_masuk[],5,FALSE),IF(tbl_transaction[[#This Row],[Type]]="Outbound",VLOOKUP(tbl_transaction[[#This Row],[Reference Number]],barang_keluar[],5,FALSE),""))</f>
        <v>Ultra Milk Dairy Variant 20</v>
      </c>
      <c r="F1317">
        <f>IF(tbl_transaction[[#This Row],[Type]]="Inbound",VLOOKUP(tbl_transaction[[#This Row],[Reference Number]],barang_masuk[],6,FALSE),IF(tbl_transaction[[#This Row],[Type]]="Outbound",VLOOKUP(tbl_transaction[[#This Row],[Reference Number]],barang_keluar[],6,FALSE),""))</f>
        <v>100</v>
      </c>
      <c r="G1317" t="str">
        <f>IF(tbl_transaction[[#This Row],[Type]]="Inbound",VLOOKUP(tbl_transaction[[#This Row],[Reference Number]],barang_masuk[],7,FALSE),IF(tbl_transaction[[#This Row],[Type]]="Outbound",VLOOKUP(tbl_transaction[[#This Row],[Reference Number]],barang_keluar[],7,FALSE),""))</f>
        <v>Box</v>
      </c>
      <c r="H1317" t="str">
        <f>IF(tbl_transaction[[#This Row],[Type]]="Inbound",VLOOKUP(tbl_transaction[[#This Row],[Reference Number]],barang_masuk[],3,FALSE),IF(tbl_transaction[[#This Row],[Type]]="Outbound",VLOOKUP(tbl_transaction[[#This Row],[Reference Number]],barang_keluar[],3,FALSE),""))</f>
        <v>PT Supplier 14</v>
      </c>
      <c r="I1317" t="str">
        <f>IF(D1317='Kartu Stok'!$B$2,COUNTIF($D$3:D1317,'Kartu Stok'!$B$2),"")</f>
        <v/>
      </c>
      <c r="L1317"/>
    </row>
    <row r="1318" spans="1:12" ht="14.5" x14ac:dyDescent="0.35">
      <c r="A1318" s="2" t="s">
        <v>1795</v>
      </c>
      <c r="B1318" s="5">
        <f>IF(LEFT(tbl_transaction[[#This Row],[Reference Number]],2)="GR",VLOOKUP(tbl_transaction[[#This Row],[Reference Number]],barang_masuk[],2,FALSE),IF(LEFT(tbl_transaction[[#This Row],[Reference Number]],2)="DO",VLOOKUP(tbl_transaction[[#This Row],[Reference Number]],barang_keluar[],2,FALSE),""))</f>
        <v>46034</v>
      </c>
      <c r="C1318" t="str">
        <f t="shared" si="20"/>
        <v>Inbound</v>
      </c>
      <c r="D1318" t="str">
        <f>IF(tbl_transaction[[#This Row],[Type]]="Inbound",VLOOKUP(tbl_transaction[[#This Row],[Reference Number]],barang_masuk[],4,FALSE),IF(tbl_transaction[[#This Row],[Type]]="Outbound",VLOOKUP(tbl_transaction[[#This Row],[Reference Number]],barang_keluar[],4,FALSE),""))</f>
        <v>SNK021</v>
      </c>
      <c r="E1318" t="str">
        <f>IF(tbl_transaction[[#This Row],[Type]]="Inbound",VLOOKUP(tbl_transaction[[#This Row],[Reference Number]],barang_masuk[],5,FALSE),IF(tbl_transaction[[#This Row],[Type]]="Outbound",VLOOKUP(tbl_transaction[[#This Row],[Reference Number]],barang_keluar[],5,FALSE),""))</f>
        <v>Qtela Snack Variant 21</v>
      </c>
      <c r="F1318">
        <f>IF(tbl_transaction[[#This Row],[Type]]="Inbound",VLOOKUP(tbl_transaction[[#This Row],[Reference Number]],barang_masuk[],6,FALSE),IF(tbl_transaction[[#This Row],[Type]]="Outbound",VLOOKUP(tbl_transaction[[#This Row],[Reference Number]],barang_keluar[],6,FALSE),""))</f>
        <v>20</v>
      </c>
      <c r="G1318" t="str">
        <f>IF(tbl_transaction[[#This Row],[Type]]="Inbound",VLOOKUP(tbl_transaction[[#This Row],[Reference Number]],barang_masuk[],7,FALSE),IF(tbl_transaction[[#This Row],[Type]]="Outbound",VLOOKUP(tbl_transaction[[#This Row],[Reference Number]],barang_keluar[],7,FALSE),""))</f>
        <v>Pack</v>
      </c>
      <c r="H1318" t="str">
        <f>IF(tbl_transaction[[#This Row],[Type]]="Inbound",VLOOKUP(tbl_transaction[[#This Row],[Reference Number]],barang_masuk[],3,FALSE),IF(tbl_transaction[[#This Row],[Type]]="Outbound",VLOOKUP(tbl_transaction[[#This Row],[Reference Number]],barang_keluar[],3,FALSE),""))</f>
        <v>PT Supplier 27</v>
      </c>
      <c r="I1318" t="str">
        <f>IF(D1318='Kartu Stok'!$B$2,COUNTIF($D$3:D1318,'Kartu Stok'!$B$2),"")</f>
        <v/>
      </c>
      <c r="L1318"/>
    </row>
    <row r="1319" spans="1:12" ht="14.5" x14ac:dyDescent="0.35">
      <c r="A1319" s="2" t="s">
        <v>1796</v>
      </c>
      <c r="B1319" s="5">
        <f>IF(LEFT(tbl_transaction[[#This Row],[Reference Number]],2)="GR",VLOOKUP(tbl_transaction[[#This Row],[Reference Number]],barang_masuk[],2,FALSE),IF(LEFT(tbl_transaction[[#This Row],[Reference Number]],2)="DO",VLOOKUP(tbl_transaction[[#This Row],[Reference Number]],barang_keluar[],2,FALSE),""))</f>
        <v>46164</v>
      </c>
      <c r="C1319" t="str">
        <f t="shared" si="20"/>
        <v>Inbound</v>
      </c>
      <c r="D1319" t="str">
        <f>IF(tbl_transaction[[#This Row],[Type]]="Inbound",VLOOKUP(tbl_transaction[[#This Row],[Reference Number]],barang_masuk[],4,FALSE),IF(tbl_transaction[[#This Row],[Type]]="Outbound",VLOOKUP(tbl_transaction[[#This Row],[Reference Number]],barang_keluar[],4,FALSE),""))</f>
        <v>BAB015</v>
      </c>
      <c r="E1319" t="str">
        <f>IF(tbl_transaction[[#This Row],[Type]]="Inbound",VLOOKUP(tbl_transaction[[#This Row],[Reference Number]],barang_masuk[],5,FALSE),IF(tbl_transaction[[#This Row],[Type]]="Outbound",VLOOKUP(tbl_transaction[[#This Row],[Reference Number]],barang_keluar[],5,FALSE),""))</f>
        <v>MamyPoko Baby Care Variant 15</v>
      </c>
      <c r="F1319">
        <f>IF(tbl_transaction[[#This Row],[Type]]="Inbound",VLOOKUP(tbl_transaction[[#This Row],[Reference Number]],barang_masuk[],6,FALSE),IF(tbl_transaction[[#This Row],[Type]]="Outbound",VLOOKUP(tbl_transaction[[#This Row],[Reference Number]],barang_keluar[],6,FALSE),""))</f>
        <v>60</v>
      </c>
      <c r="G1319" t="str">
        <f>IF(tbl_transaction[[#This Row],[Type]]="Inbound",VLOOKUP(tbl_transaction[[#This Row],[Reference Number]],barang_masuk[],7,FALSE),IF(tbl_transaction[[#This Row],[Type]]="Outbound",VLOOKUP(tbl_transaction[[#This Row],[Reference Number]],barang_keluar[],7,FALSE),""))</f>
        <v>Pack</v>
      </c>
      <c r="H1319" t="str">
        <f>IF(tbl_transaction[[#This Row],[Type]]="Inbound",VLOOKUP(tbl_transaction[[#This Row],[Reference Number]],barang_masuk[],3,FALSE),IF(tbl_transaction[[#This Row],[Type]]="Outbound",VLOOKUP(tbl_transaction[[#This Row],[Reference Number]],barang_keluar[],3,FALSE),""))</f>
        <v>PT Supplier 22</v>
      </c>
      <c r="I1319" t="str">
        <f>IF(D1319='Kartu Stok'!$B$2,COUNTIF($D$3:D1319,'Kartu Stok'!$B$2),"")</f>
        <v/>
      </c>
      <c r="L1319"/>
    </row>
    <row r="1320" spans="1:12" ht="14.5" x14ac:dyDescent="0.35">
      <c r="A1320" s="2" t="s">
        <v>1797</v>
      </c>
      <c r="B1320" s="5">
        <f>IF(LEFT(tbl_transaction[[#This Row],[Reference Number]],2)="GR",VLOOKUP(tbl_transaction[[#This Row],[Reference Number]],barang_masuk[],2,FALSE),IF(LEFT(tbl_transaction[[#This Row],[Reference Number]],2)="DO",VLOOKUP(tbl_transaction[[#This Row],[Reference Number]],barang_keluar[],2,FALSE),""))</f>
        <v>46184</v>
      </c>
      <c r="C1320" t="str">
        <f t="shared" si="20"/>
        <v>Inbound</v>
      </c>
      <c r="D1320" t="str">
        <f>IF(tbl_transaction[[#This Row],[Type]]="Inbound",VLOOKUP(tbl_transaction[[#This Row],[Reference Number]],barang_masuk[],4,FALSE),IF(tbl_transaction[[#This Row],[Type]]="Outbound",VLOOKUP(tbl_transaction[[#This Row],[Reference Number]],barang_keluar[],4,FALSE),""))</f>
        <v>BEV018</v>
      </c>
      <c r="E1320" t="str">
        <f>IF(tbl_transaction[[#This Row],[Type]]="Inbound",VLOOKUP(tbl_transaction[[#This Row],[Reference Number]],barang_masuk[],5,FALSE),IF(tbl_transaction[[#This Row],[Type]]="Outbound",VLOOKUP(tbl_transaction[[#This Row],[Reference Number]],barang_keluar[],5,FALSE),""))</f>
        <v>Sosro Beverage Variant 18</v>
      </c>
      <c r="F1320">
        <f>IF(tbl_transaction[[#This Row],[Type]]="Inbound",VLOOKUP(tbl_transaction[[#This Row],[Reference Number]],barang_masuk[],6,FALSE),IF(tbl_transaction[[#This Row],[Type]]="Outbound",VLOOKUP(tbl_transaction[[#This Row],[Reference Number]],barang_keluar[],6,FALSE),""))</f>
        <v>60</v>
      </c>
      <c r="G1320" t="str">
        <f>IF(tbl_transaction[[#This Row],[Type]]="Inbound",VLOOKUP(tbl_transaction[[#This Row],[Reference Number]],barang_masuk[],7,FALSE),IF(tbl_transaction[[#This Row],[Type]]="Outbound",VLOOKUP(tbl_transaction[[#This Row],[Reference Number]],barang_keluar[],7,FALSE),""))</f>
        <v>Bottle</v>
      </c>
      <c r="H1320" t="str">
        <f>IF(tbl_transaction[[#This Row],[Type]]="Inbound",VLOOKUP(tbl_transaction[[#This Row],[Reference Number]],barang_masuk[],3,FALSE),IF(tbl_transaction[[#This Row],[Type]]="Outbound",VLOOKUP(tbl_transaction[[#This Row],[Reference Number]],barang_keluar[],3,FALSE),""))</f>
        <v>PT Supplier 11</v>
      </c>
      <c r="I1320" t="str">
        <f>IF(D1320='Kartu Stok'!$B$2,COUNTIF($D$3:D1320,'Kartu Stok'!$B$2),"")</f>
        <v/>
      </c>
      <c r="L1320"/>
    </row>
    <row r="1321" spans="1:12" ht="14.5" x14ac:dyDescent="0.35">
      <c r="A1321" s="2" t="s">
        <v>1798</v>
      </c>
      <c r="B1321" s="5">
        <f>IF(LEFT(tbl_transaction[[#This Row],[Reference Number]],2)="GR",VLOOKUP(tbl_transaction[[#This Row],[Reference Number]],barang_masuk[],2,FALSE),IF(LEFT(tbl_transaction[[#This Row],[Reference Number]],2)="DO",VLOOKUP(tbl_transaction[[#This Row],[Reference Number]],barang_keluar[],2,FALSE),""))</f>
        <v>46054</v>
      </c>
      <c r="C1321" t="str">
        <f t="shared" si="20"/>
        <v>Inbound</v>
      </c>
      <c r="D1321" t="str">
        <f>IF(tbl_transaction[[#This Row],[Type]]="Inbound",VLOOKUP(tbl_transaction[[#This Row],[Reference Number]],barang_masuk[],4,FALSE),IF(tbl_transaction[[#This Row],[Type]]="Outbound",VLOOKUP(tbl_transaction[[#This Row],[Reference Number]],barang_keluar[],4,FALSE),""))</f>
        <v>BAB014</v>
      </c>
      <c r="E1321" t="str">
        <f>IF(tbl_transaction[[#This Row],[Type]]="Inbound",VLOOKUP(tbl_transaction[[#This Row],[Reference Number]],barang_masuk[],5,FALSE),IF(tbl_transaction[[#This Row],[Type]]="Outbound",VLOOKUP(tbl_transaction[[#This Row],[Reference Number]],barang_keluar[],5,FALSE),""))</f>
        <v>MamyPoko Baby Care Variant 14</v>
      </c>
      <c r="F1321">
        <f>IF(tbl_transaction[[#This Row],[Type]]="Inbound",VLOOKUP(tbl_transaction[[#This Row],[Reference Number]],barang_masuk[],6,FALSE),IF(tbl_transaction[[#This Row],[Type]]="Outbound",VLOOKUP(tbl_transaction[[#This Row],[Reference Number]],barang_keluar[],6,FALSE),""))</f>
        <v>60</v>
      </c>
      <c r="G1321" t="str">
        <f>IF(tbl_transaction[[#This Row],[Type]]="Inbound",VLOOKUP(tbl_transaction[[#This Row],[Reference Number]],barang_masuk[],7,FALSE),IF(tbl_transaction[[#This Row],[Type]]="Outbound",VLOOKUP(tbl_transaction[[#This Row],[Reference Number]],barang_keluar[],7,FALSE),""))</f>
        <v>Pack</v>
      </c>
      <c r="H1321" t="str">
        <f>IF(tbl_transaction[[#This Row],[Type]]="Inbound",VLOOKUP(tbl_transaction[[#This Row],[Reference Number]],barang_masuk[],3,FALSE),IF(tbl_transaction[[#This Row],[Type]]="Outbound",VLOOKUP(tbl_transaction[[#This Row],[Reference Number]],barang_keluar[],3,FALSE),""))</f>
        <v>PT Supplier 21</v>
      </c>
      <c r="I1321" t="str">
        <f>IF(D1321='Kartu Stok'!$B$2,COUNTIF($D$3:D1321,'Kartu Stok'!$B$2),"")</f>
        <v/>
      </c>
      <c r="L1321"/>
    </row>
    <row r="1322" spans="1:12" ht="14.5" x14ac:dyDescent="0.35">
      <c r="A1322" s="2" t="s">
        <v>1799</v>
      </c>
      <c r="B1322" s="5">
        <f>IF(LEFT(tbl_transaction[[#This Row],[Reference Number]],2)="GR",VLOOKUP(tbl_transaction[[#This Row],[Reference Number]],barang_masuk[],2,FALSE),IF(LEFT(tbl_transaction[[#This Row],[Reference Number]],2)="DO",VLOOKUP(tbl_transaction[[#This Row],[Reference Number]],barang_keluar[],2,FALSE),""))</f>
        <v>46090</v>
      </c>
      <c r="C1322" t="str">
        <f t="shared" si="20"/>
        <v>Inbound</v>
      </c>
      <c r="D1322" t="str">
        <f>IF(tbl_transaction[[#This Row],[Type]]="Inbound",VLOOKUP(tbl_transaction[[#This Row],[Reference Number]],barang_masuk[],4,FALSE),IF(tbl_transaction[[#This Row],[Type]]="Outbound",VLOOKUP(tbl_transaction[[#This Row],[Reference Number]],barang_keluar[],4,FALSE),""))</f>
        <v>BEV039</v>
      </c>
      <c r="E1322" t="str">
        <f>IF(tbl_transaction[[#This Row],[Type]]="Inbound",VLOOKUP(tbl_transaction[[#This Row],[Reference Number]],barang_masuk[],5,FALSE),IF(tbl_transaction[[#This Row],[Type]]="Outbound",VLOOKUP(tbl_transaction[[#This Row],[Reference Number]],barang_keluar[],5,FALSE),""))</f>
        <v>Pocari Beverage Variant 39</v>
      </c>
      <c r="F1322">
        <f>IF(tbl_transaction[[#This Row],[Type]]="Inbound",VLOOKUP(tbl_transaction[[#This Row],[Reference Number]],barang_masuk[],6,FALSE),IF(tbl_transaction[[#This Row],[Type]]="Outbound",VLOOKUP(tbl_transaction[[#This Row],[Reference Number]],barang_keluar[],6,FALSE),""))</f>
        <v>150</v>
      </c>
      <c r="G1322" t="str">
        <f>IF(tbl_transaction[[#This Row],[Type]]="Inbound",VLOOKUP(tbl_transaction[[#This Row],[Reference Number]],barang_masuk[],7,FALSE),IF(tbl_transaction[[#This Row],[Type]]="Outbound",VLOOKUP(tbl_transaction[[#This Row],[Reference Number]],barang_keluar[],7,FALSE),""))</f>
        <v>Bottle</v>
      </c>
      <c r="H1322" t="str">
        <f>IF(tbl_transaction[[#This Row],[Type]]="Inbound",VLOOKUP(tbl_transaction[[#This Row],[Reference Number]],barang_masuk[],3,FALSE),IF(tbl_transaction[[#This Row],[Type]]="Outbound",VLOOKUP(tbl_transaction[[#This Row],[Reference Number]],barang_keluar[],3,FALSE),""))</f>
        <v>PT Supplier 02</v>
      </c>
      <c r="I1322" t="str">
        <f>IF(D1322='Kartu Stok'!$B$2,COUNTIF($D$3:D1322,'Kartu Stok'!$B$2),"")</f>
        <v/>
      </c>
      <c r="L1322"/>
    </row>
    <row r="1323" spans="1:12" ht="14.5" x14ac:dyDescent="0.35">
      <c r="A1323" s="2" t="s">
        <v>1800</v>
      </c>
      <c r="B1323" s="5">
        <f>IF(LEFT(tbl_transaction[[#This Row],[Reference Number]],2)="GR",VLOOKUP(tbl_transaction[[#This Row],[Reference Number]],barang_masuk[],2,FALSE),IF(LEFT(tbl_transaction[[#This Row],[Reference Number]],2)="DO",VLOOKUP(tbl_transaction[[#This Row],[Reference Number]],barang_keluar[],2,FALSE),""))</f>
        <v>46046</v>
      </c>
      <c r="C1323" t="str">
        <f t="shared" si="20"/>
        <v>Inbound</v>
      </c>
      <c r="D1323" t="str">
        <f>IF(tbl_transaction[[#This Row],[Type]]="Inbound",VLOOKUP(tbl_transaction[[#This Row],[Reference Number]],barang_masuk[],4,FALSE),IF(tbl_transaction[[#This Row],[Type]]="Outbound",VLOOKUP(tbl_transaction[[#This Row],[Reference Number]],barang_keluar[],4,FALSE),""))</f>
        <v>DAR006</v>
      </c>
      <c r="E1323" t="str">
        <f>IF(tbl_transaction[[#This Row],[Type]]="Inbound",VLOOKUP(tbl_transaction[[#This Row],[Reference Number]],barang_masuk[],5,FALSE),IF(tbl_transaction[[#This Row],[Type]]="Outbound",VLOOKUP(tbl_transaction[[#This Row],[Reference Number]],barang_keluar[],5,FALSE),""))</f>
        <v>Ultra Milk Dairy Variant 6</v>
      </c>
      <c r="F1323">
        <f>IF(tbl_transaction[[#This Row],[Type]]="Inbound",VLOOKUP(tbl_transaction[[#This Row],[Reference Number]],barang_masuk[],6,FALSE),IF(tbl_transaction[[#This Row],[Type]]="Outbound",VLOOKUP(tbl_transaction[[#This Row],[Reference Number]],barang_keluar[],6,FALSE),""))</f>
        <v>20</v>
      </c>
      <c r="G1323" t="str">
        <f>IF(tbl_transaction[[#This Row],[Type]]="Inbound",VLOOKUP(tbl_transaction[[#This Row],[Reference Number]],barang_masuk[],7,FALSE),IF(tbl_transaction[[#This Row],[Type]]="Outbound",VLOOKUP(tbl_transaction[[#This Row],[Reference Number]],barang_keluar[],7,FALSE),""))</f>
        <v>Box</v>
      </c>
      <c r="H1323" t="str">
        <f>IF(tbl_transaction[[#This Row],[Type]]="Inbound",VLOOKUP(tbl_transaction[[#This Row],[Reference Number]],barang_masuk[],3,FALSE),IF(tbl_transaction[[#This Row],[Type]]="Outbound",VLOOKUP(tbl_transaction[[#This Row],[Reference Number]],barang_keluar[],3,FALSE),""))</f>
        <v>PT Supplier 14</v>
      </c>
      <c r="I1323" t="str">
        <f>IF(D1323='Kartu Stok'!$B$2,COUNTIF($D$3:D1323,'Kartu Stok'!$B$2),"")</f>
        <v/>
      </c>
      <c r="L1323"/>
    </row>
    <row r="1324" spans="1:12" ht="14.5" x14ac:dyDescent="0.35">
      <c r="A1324" s="2" t="s">
        <v>1801</v>
      </c>
      <c r="B1324" s="5">
        <f>IF(LEFT(tbl_transaction[[#This Row],[Reference Number]],2)="GR",VLOOKUP(tbl_transaction[[#This Row],[Reference Number]],barang_masuk[],2,FALSE),IF(LEFT(tbl_transaction[[#This Row],[Reference Number]],2)="DO",VLOOKUP(tbl_transaction[[#This Row],[Reference Number]],barang_keluar[],2,FALSE),""))</f>
        <v>46099</v>
      </c>
      <c r="C1324" t="str">
        <f t="shared" si="20"/>
        <v>Inbound</v>
      </c>
      <c r="D1324" t="str">
        <f>IF(tbl_transaction[[#This Row],[Type]]="Inbound",VLOOKUP(tbl_transaction[[#This Row],[Reference Number]],barang_masuk[],4,FALSE),IF(tbl_transaction[[#This Row],[Type]]="Outbound",VLOOKUP(tbl_transaction[[#This Row],[Reference Number]],barang_keluar[],4,FALSE),""))</f>
        <v>BEV023</v>
      </c>
      <c r="E1324" t="str">
        <f>IF(tbl_transaction[[#This Row],[Type]]="Inbound",VLOOKUP(tbl_transaction[[#This Row],[Reference Number]],barang_masuk[],5,FALSE),IF(tbl_transaction[[#This Row],[Type]]="Outbound",VLOOKUP(tbl_transaction[[#This Row],[Reference Number]],barang_keluar[],5,FALSE),""))</f>
        <v>Sosro Beverage Variant 23</v>
      </c>
      <c r="F1324">
        <f>IF(tbl_transaction[[#This Row],[Type]]="Inbound",VLOOKUP(tbl_transaction[[#This Row],[Reference Number]],barang_masuk[],6,FALSE),IF(tbl_transaction[[#This Row],[Type]]="Outbound",VLOOKUP(tbl_transaction[[#This Row],[Reference Number]],barang_keluar[],6,FALSE),""))</f>
        <v>60</v>
      </c>
      <c r="G1324" t="str">
        <f>IF(tbl_transaction[[#This Row],[Type]]="Inbound",VLOOKUP(tbl_transaction[[#This Row],[Reference Number]],barang_masuk[],7,FALSE),IF(tbl_transaction[[#This Row],[Type]]="Outbound",VLOOKUP(tbl_transaction[[#This Row],[Reference Number]],barang_keluar[],7,FALSE),""))</f>
        <v>Bottle</v>
      </c>
      <c r="H1324" t="str">
        <f>IF(tbl_transaction[[#This Row],[Type]]="Inbound",VLOOKUP(tbl_transaction[[#This Row],[Reference Number]],barang_masuk[],3,FALSE),IF(tbl_transaction[[#This Row],[Type]]="Outbound",VLOOKUP(tbl_transaction[[#This Row],[Reference Number]],barang_keluar[],3,FALSE),""))</f>
        <v>PT Supplier 19</v>
      </c>
      <c r="I1324" t="str">
        <f>IF(D1324='Kartu Stok'!$B$2,COUNTIF($D$3:D1324,'Kartu Stok'!$B$2),"")</f>
        <v/>
      </c>
      <c r="L1324"/>
    </row>
    <row r="1325" spans="1:12" ht="14.5" x14ac:dyDescent="0.35">
      <c r="A1325" s="2" t="s">
        <v>1802</v>
      </c>
      <c r="B1325" s="5">
        <f>IF(LEFT(tbl_transaction[[#This Row],[Reference Number]],2)="GR",VLOOKUP(tbl_transaction[[#This Row],[Reference Number]],barang_masuk[],2,FALSE),IF(LEFT(tbl_transaction[[#This Row],[Reference Number]],2)="DO",VLOOKUP(tbl_transaction[[#This Row],[Reference Number]],barang_keluar[],2,FALSE),""))</f>
        <v>46037</v>
      </c>
      <c r="C1325" t="str">
        <f t="shared" si="20"/>
        <v>Inbound</v>
      </c>
      <c r="D1325" t="str">
        <f>IF(tbl_transaction[[#This Row],[Type]]="Inbound",VLOOKUP(tbl_transaction[[#This Row],[Reference Number]],barang_masuk[],4,FALSE),IF(tbl_transaction[[#This Row],[Type]]="Outbound",VLOOKUP(tbl_transaction[[#This Row],[Reference Number]],barang_keluar[],4,FALSE),""))</f>
        <v>DAR013</v>
      </c>
      <c r="E1325" t="str">
        <f>IF(tbl_transaction[[#This Row],[Type]]="Inbound",VLOOKUP(tbl_transaction[[#This Row],[Reference Number]],barang_masuk[],5,FALSE),IF(tbl_transaction[[#This Row],[Type]]="Outbound",VLOOKUP(tbl_transaction[[#This Row],[Reference Number]],barang_keluar[],5,FALSE),""))</f>
        <v>Indomilk Dairy Variant 13</v>
      </c>
      <c r="F1325">
        <f>IF(tbl_transaction[[#This Row],[Type]]="Inbound",VLOOKUP(tbl_transaction[[#This Row],[Reference Number]],barang_masuk[],6,FALSE),IF(tbl_transaction[[#This Row],[Type]]="Outbound",VLOOKUP(tbl_transaction[[#This Row],[Reference Number]],barang_keluar[],6,FALSE),""))</f>
        <v>100</v>
      </c>
      <c r="G1325" t="str">
        <f>IF(tbl_transaction[[#This Row],[Type]]="Inbound",VLOOKUP(tbl_transaction[[#This Row],[Reference Number]],barang_masuk[],7,FALSE),IF(tbl_transaction[[#This Row],[Type]]="Outbound",VLOOKUP(tbl_transaction[[#This Row],[Reference Number]],barang_keluar[],7,FALSE),""))</f>
        <v>Box</v>
      </c>
      <c r="H1325" t="str">
        <f>IF(tbl_transaction[[#This Row],[Type]]="Inbound",VLOOKUP(tbl_transaction[[#This Row],[Reference Number]],barang_masuk[],3,FALSE),IF(tbl_transaction[[#This Row],[Type]]="Outbound",VLOOKUP(tbl_transaction[[#This Row],[Reference Number]],barang_keluar[],3,FALSE),""))</f>
        <v>PT Supplier 15</v>
      </c>
      <c r="I1325" t="str">
        <f>IF(D1325='Kartu Stok'!$B$2,COUNTIF($D$3:D1325,'Kartu Stok'!$B$2),"")</f>
        <v/>
      </c>
      <c r="L1325"/>
    </row>
    <row r="1326" spans="1:12" ht="14.5" x14ac:dyDescent="0.35">
      <c r="A1326" s="2" t="s">
        <v>1803</v>
      </c>
      <c r="B1326" s="5">
        <f>IF(LEFT(tbl_transaction[[#This Row],[Reference Number]],2)="GR",VLOOKUP(tbl_transaction[[#This Row],[Reference Number]],barang_masuk[],2,FALSE),IF(LEFT(tbl_transaction[[#This Row],[Reference Number]],2)="DO",VLOOKUP(tbl_transaction[[#This Row],[Reference Number]],barang_keluar[],2,FALSE),""))</f>
        <v>46091</v>
      </c>
      <c r="C1326" t="str">
        <f t="shared" si="20"/>
        <v>Inbound</v>
      </c>
      <c r="D1326" t="str">
        <f>IF(tbl_transaction[[#This Row],[Type]]="Inbound",VLOOKUP(tbl_transaction[[#This Row],[Reference Number]],barang_masuk[],4,FALSE),IF(tbl_transaction[[#This Row],[Type]]="Outbound",VLOOKUP(tbl_transaction[[#This Row],[Reference Number]],barang_keluar[],4,FALSE),""))</f>
        <v>INS001</v>
      </c>
      <c r="E1326" t="str">
        <f>IF(tbl_transaction[[#This Row],[Type]]="Inbound",VLOOKUP(tbl_transaction[[#This Row],[Reference Number]],barang_masuk[],5,FALSE),IF(tbl_transaction[[#This Row],[Type]]="Outbound",VLOOKUP(tbl_transaction[[#This Row],[Reference Number]],barang_keluar[],5,FALSE),""))</f>
        <v>Sarimi Instant Food Variant 1</v>
      </c>
      <c r="F1326">
        <f>IF(tbl_transaction[[#This Row],[Type]]="Inbound",VLOOKUP(tbl_transaction[[#This Row],[Reference Number]],barang_masuk[],6,FALSE),IF(tbl_transaction[[#This Row],[Type]]="Outbound",VLOOKUP(tbl_transaction[[#This Row],[Reference Number]],barang_keluar[],6,FALSE),""))</f>
        <v>120</v>
      </c>
      <c r="G1326" t="str">
        <f>IF(tbl_transaction[[#This Row],[Type]]="Inbound",VLOOKUP(tbl_transaction[[#This Row],[Reference Number]],barang_masuk[],7,FALSE),IF(tbl_transaction[[#This Row],[Type]]="Outbound",VLOOKUP(tbl_transaction[[#This Row],[Reference Number]],barang_keluar[],7,FALSE),""))</f>
        <v>Pack</v>
      </c>
      <c r="H1326" t="str">
        <f>IF(tbl_transaction[[#This Row],[Type]]="Inbound",VLOOKUP(tbl_transaction[[#This Row],[Reference Number]],barang_masuk[],3,FALSE),IF(tbl_transaction[[#This Row],[Type]]="Outbound",VLOOKUP(tbl_transaction[[#This Row],[Reference Number]],barang_keluar[],3,FALSE),""))</f>
        <v>PT Supplier 32</v>
      </c>
      <c r="I1326" t="str">
        <f>IF(D1326='Kartu Stok'!$B$2,COUNTIF($D$3:D1326,'Kartu Stok'!$B$2),"")</f>
        <v/>
      </c>
      <c r="L1326"/>
    </row>
    <row r="1327" spans="1:12" ht="14.5" x14ac:dyDescent="0.35">
      <c r="A1327" s="2" t="s">
        <v>1804</v>
      </c>
      <c r="B1327" s="5">
        <f>IF(LEFT(tbl_transaction[[#This Row],[Reference Number]],2)="GR",VLOOKUP(tbl_transaction[[#This Row],[Reference Number]],barang_masuk[],2,FALSE),IF(LEFT(tbl_transaction[[#This Row],[Reference Number]],2)="DO",VLOOKUP(tbl_transaction[[#This Row],[Reference Number]],barang_keluar[],2,FALSE),""))</f>
        <v>46137</v>
      </c>
      <c r="C1327" t="str">
        <f t="shared" si="20"/>
        <v>Inbound</v>
      </c>
      <c r="D1327" t="str">
        <f>IF(tbl_transaction[[#This Row],[Type]]="Inbound",VLOOKUP(tbl_transaction[[#This Row],[Reference Number]],barang_masuk[],4,FALSE),IF(tbl_transaction[[#This Row],[Type]]="Outbound",VLOOKUP(tbl_transaction[[#This Row],[Reference Number]],barang_keluar[],4,FALSE),""))</f>
        <v>SNK019</v>
      </c>
      <c r="E1327" t="str">
        <f>IF(tbl_transaction[[#This Row],[Type]]="Inbound",VLOOKUP(tbl_transaction[[#This Row],[Reference Number]],barang_masuk[],5,FALSE),IF(tbl_transaction[[#This Row],[Type]]="Outbound",VLOOKUP(tbl_transaction[[#This Row],[Reference Number]],barang_keluar[],5,FALSE),""))</f>
        <v>Qtela Snack Variant 19</v>
      </c>
      <c r="F1327">
        <f>IF(tbl_transaction[[#This Row],[Type]]="Inbound",VLOOKUP(tbl_transaction[[#This Row],[Reference Number]],barang_masuk[],6,FALSE),IF(tbl_transaction[[#This Row],[Type]]="Outbound",VLOOKUP(tbl_transaction[[#This Row],[Reference Number]],barang_keluar[],6,FALSE),""))</f>
        <v>20</v>
      </c>
      <c r="G1327" t="str">
        <f>IF(tbl_transaction[[#This Row],[Type]]="Inbound",VLOOKUP(tbl_transaction[[#This Row],[Reference Number]],barang_masuk[],7,FALSE),IF(tbl_transaction[[#This Row],[Type]]="Outbound",VLOOKUP(tbl_transaction[[#This Row],[Reference Number]],barang_keluar[],7,FALSE),""))</f>
        <v>Pack</v>
      </c>
      <c r="H1327" t="str">
        <f>IF(tbl_transaction[[#This Row],[Type]]="Inbound",VLOOKUP(tbl_transaction[[#This Row],[Reference Number]],barang_masuk[],3,FALSE),IF(tbl_transaction[[#This Row],[Type]]="Outbound",VLOOKUP(tbl_transaction[[#This Row],[Reference Number]],barang_keluar[],3,FALSE),""))</f>
        <v>PT Supplier 29</v>
      </c>
      <c r="I1327" t="str">
        <f>IF(D1327='Kartu Stok'!$B$2,COUNTIF($D$3:D1327,'Kartu Stok'!$B$2),"")</f>
        <v/>
      </c>
      <c r="L1327"/>
    </row>
    <row r="1328" spans="1:12" ht="14.5" x14ac:dyDescent="0.35">
      <c r="A1328" s="2" t="s">
        <v>1805</v>
      </c>
      <c r="B1328" s="5">
        <f>IF(LEFT(tbl_transaction[[#This Row],[Reference Number]],2)="GR",VLOOKUP(tbl_transaction[[#This Row],[Reference Number]],barang_masuk[],2,FALSE),IF(LEFT(tbl_transaction[[#This Row],[Reference Number]],2)="DO",VLOOKUP(tbl_transaction[[#This Row],[Reference Number]],barang_keluar[],2,FALSE),""))</f>
        <v>46155</v>
      </c>
      <c r="C1328" t="str">
        <f t="shared" si="20"/>
        <v>Inbound</v>
      </c>
      <c r="D1328" t="str">
        <f>IF(tbl_transaction[[#This Row],[Type]]="Inbound",VLOOKUP(tbl_transaction[[#This Row],[Reference Number]],barang_masuk[],4,FALSE),IF(tbl_transaction[[#This Row],[Type]]="Outbound",VLOOKUP(tbl_transaction[[#This Row],[Reference Number]],barang_keluar[],4,FALSE),""))</f>
        <v>BEV015</v>
      </c>
      <c r="E1328" t="str">
        <f>IF(tbl_transaction[[#This Row],[Type]]="Inbound",VLOOKUP(tbl_transaction[[#This Row],[Reference Number]],barang_masuk[],5,FALSE),IF(tbl_transaction[[#This Row],[Type]]="Outbound",VLOOKUP(tbl_transaction[[#This Row],[Reference Number]],barang_keluar[],5,FALSE),""))</f>
        <v>Aqua Beverage Variant 15</v>
      </c>
      <c r="F1328">
        <f>IF(tbl_transaction[[#This Row],[Type]]="Inbound",VLOOKUP(tbl_transaction[[#This Row],[Reference Number]],barang_masuk[],6,FALSE),IF(tbl_transaction[[#This Row],[Type]]="Outbound",VLOOKUP(tbl_transaction[[#This Row],[Reference Number]],barang_keluar[],6,FALSE),""))</f>
        <v>120</v>
      </c>
      <c r="G1328" t="str">
        <f>IF(tbl_transaction[[#This Row],[Type]]="Inbound",VLOOKUP(tbl_transaction[[#This Row],[Reference Number]],barang_masuk[],7,FALSE),IF(tbl_transaction[[#This Row],[Type]]="Outbound",VLOOKUP(tbl_transaction[[#This Row],[Reference Number]],barang_keluar[],7,FALSE),""))</f>
        <v>Bottle</v>
      </c>
      <c r="H1328" t="str">
        <f>IF(tbl_transaction[[#This Row],[Type]]="Inbound",VLOOKUP(tbl_transaction[[#This Row],[Reference Number]],barang_masuk[],3,FALSE),IF(tbl_transaction[[#This Row],[Type]]="Outbound",VLOOKUP(tbl_transaction[[#This Row],[Reference Number]],barang_keluar[],3,FALSE),""))</f>
        <v>PT Supplier 13</v>
      </c>
      <c r="I1328" t="str">
        <f>IF(D1328='Kartu Stok'!$B$2,COUNTIF($D$3:D1328,'Kartu Stok'!$B$2),"")</f>
        <v/>
      </c>
      <c r="L1328"/>
    </row>
    <row r="1329" spans="1:12" ht="14.5" x14ac:dyDescent="0.35">
      <c r="A1329" s="2" t="s">
        <v>1806</v>
      </c>
      <c r="B1329" s="5">
        <f>IF(LEFT(tbl_transaction[[#This Row],[Reference Number]],2)="GR",VLOOKUP(tbl_transaction[[#This Row],[Reference Number]],barang_masuk[],2,FALSE),IF(LEFT(tbl_transaction[[#This Row],[Reference Number]],2)="DO",VLOOKUP(tbl_transaction[[#This Row],[Reference Number]],barang_keluar[],2,FALSE),""))</f>
        <v>46128</v>
      </c>
      <c r="C1329" t="str">
        <f t="shared" si="20"/>
        <v>Inbound</v>
      </c>
      <c r="D1329" t="str">
        <f>IF(tbl_transaction[[#This Row],[Type]]="Inbound",VLOOKUP(tbl_transaction[[#This Row],[Reference Number]],barang_masuk[],4,FALSE),IF(tbl_transaction[[#This Row],[Type]]="Outbound",VLOOKUP(tbl_transaction[[#This Row],[Reference Number]],barang_keluar[],4,FALSE),""))</f>
        <v>HOM003</v>
      </c>
      <c r="E1329" t="str">
        <f>IF(tbl_transaction[[#This Row],[Type]]="Inbound",VLOOKUP(tbl_transaction[[#This Row],[Reference Number]],barang_masuk[],5,FALSE),IF(tbl_transaction[[#This Row],[Type]]="Outbound",VLOOKUP(tbl_transaction[[#This Row],[Reference Number]],barang_keluar[],5,FALSE),""))</f>
        <v>Sunlight Home Care Variant 3</v>
      </c>
      <c r="F1329">
        <f>IF(tbl_transaction[[#This Row],[Type]]="Inbound",VLOOKUP(tbl_transaction[[#This Row],[Reference Number]],barang_masuk[],6,FALSE),IF(tbl_transaction[[#This Row],[Type]]="Outbound",VLOOKUP(tbl_transaction[[#This Row],[Reference Number]],barang_keluar[],6,FALSE),""))</f>
        <v>20</v>
      </c>
      <c r="G1329" t="str">
        <f>IF(tbl_transaction[[#This Row],[Type]]="Inbound",VLOOKUP(tbl_transaction[[#This Row],[Reference Number]],barang_masuk[],7,FALSE),IF(tbl_transaction[[#This Row],[Type]]="Outbound",VLOOKUP(tbl_transaction[[#This Row],[Reference Number]],barang_keluar[],7,FALSE),""))</f>
        <v>Pack</v>
      </c>
      <c r="H1329" t="str">
        <f>IF(tbl_transaction[[#This Row],[Type]]="Inbound",VLOOKUP(tbl_transaction[[#This Row],[Reference Number]],barang_masuk[],3,FALSE),IF(tbl_transaction[[#This Row],[Type]]="Outbound",VLOOKUP(tbl_transaction[[#This Row],[Reference Number]],barang_keluar[],3,FALSE),""))</f>
        <v>PT Supplier 14</v>
      </c>
      <c r="I1329" t="str">
        <f>IF(D1329='Kartu Stok'!$B$2,COUNTIF($D$3:D1329,'Kartu Stok'!$B$2),"")</f>
        <v/>
      </c>
      <c r="L1329"/>
    </row>
    <row r="1330" spans="1:12" ht="14.5" x14ac:dyDescent="0.35">
      <c r="A1330" s="2" t="s">
        <v>1807</v>
      </c>
      <c r="B1330" s="5">
        <f>IF(LEFT(tbl_transaction[[#This Row],[Reference Number]],2)="GR",VLOOKUP(tbl_transaction[[#This Row],[Reference Number]],barang_masuk[],2,FALSE),IF(LEFT(tbl_transaction[[#This Row],[Reference Number]],2)="DO",VLOOKUP(tbl_transaction[[#This Row],[Reference Number]],barang_keluar[],2,FALSE),""))</f>
        <v>46165</v>
      </c>
      <c r="C1330" t="str">
        <f t="shared" si="20"/>
        <v>Inbound</v>
      </c>
      <c r="D1330" t="str">
        <f>IF(tbl_transaction[[#This Row],[Type]]="Inbound",VLOOKUP(tbl_transaction[[#This Row],[Reference Number]],barang_masuk[],4,FALSE),IF(tbl_transaction[[#This Row],[Type]]="Outbound",VLOOKUP(tbl_transaction[[#This Row],[Reference Number]],barang_keluar[],4,FALSE),""))</f>
        <v>PER011</v>
      </c>
      <c r="E1330" t="str">
        <f>IF(tbl_transaction[[#This Row],[Type]]="Inbound",VLOOKUP(tbl_transaction[[#This Row],[Reference Number]],barang_masuk[],5,FALSE),IF(tbl_transaction[[#This Row],[Type]]="Outbound",VLOOKUP(tbl_transaction[[#This Row],[Reference Number]],barang_keluar[],5,FALSE),""))</f>
        <v>Pepsodent Personal Care Variant 11</v>
      </c>
      <c r="F1330">
        <f>IF(tbl_transaction[[#This Row],[Type]]="Inbound",VLOOKUP(tbl_transaction[[#This Row],[Reference Number]],barang_masuk[],6,FALSE),IF(tbl_transaction[[#This Row],[Type]]="Outbound",VLOOKUP(tbl_transaction[[#This Row],[Reference Number]],barang_keluar[],6,FALSE),""))</f>
        <v>40</v>
      </c>
      <c r="G1330" t="str">
        <f>IF(tbl_transaction[[#This Row],[Type]]="Inbound",VLOOKUP(tbl_transaction[[#This Row],[Reference Number]],barang_masuk[],7,FALSE),IF(tbl_transaction[[#This Row],[Type]]="Outbound",VLOOKUP(tbl_transaction[[#This Row],[Reference Number]],barang_keluar[],7,FALSE),""))</f>
        <v>Bottle</v>
      </c>
      <c r="H1330" t="str">
        <f>IF(tbl_transaction[[#This Row],[Type]]="Inbound",VLOOKUP(tbl_transaction[[#This Row],[Reference Number]],barang_masuk[],3,FALSE),IF(tbl_transaction[[#This Row],[Type]]="Outbound",VLOOKUP(tbl_transaction[[#This Row],[Reference Number]],barang_keluar[],3,FALSE),""))</f>
        <v>PT Supplier 15</v>
      </c>
      <c r="I1330" t="str">
        <f>IF(D1330='Kartu Stok'!$B$2,COUNTIF($D$3:D1330,'Kartu Stok'!$B$2),"")</f>
        <v/>
      </c>
      <c r="L1330"/>
    </row>
    <row r="1331" spans="1:12" ht="14.5" x14ac:dyDescent="0.35">
      <c r="A1331" s="2" t="s">
        <v>1808</v>
      </c>
      <c r="B1331" s="5">
        <f>IF(LEFT(tbl_transaction[[#This Row],[Reference Number]],2)="GR",VLOOKUP(tbl_transaction[[#This Row],[Reference Number]],barang_masuk[],2,FALSE),IF(LEFT(tbl_transaction[[#This Row],[Reference Number]],2)="DO",VLOOKUP(tbl_transaction[[#This Row],[Reference Number]],barang_keluar[],2,FALSE),""))</f>
        <v>46076</v>
      </c>
      <c r="C1331" t="str">
        <f t="shared" si="20"/>
        <v>Inbound</v>
      </c>
      <c r="D1331" t="str">
        <f>IF(tbl_transaction[[#This Row],[Type]]="Inbound",VLOOKUP(tbl_transaction[[#This Row],[Reference Number]],barang_masuk[],4,FALSE),IF(tbl_transaction[[#This Row],[Type]]="Outbound",VLOOKUP(tbl_transaction[[#This Row],[Reference Number]],barang_keluar[],4,FALSE),""))</f>
        <v>HOM029</v>
      </c>
      <c r="E1331" t="str">
        <f>IF(tbl_transaction[[#This Row],[Type]]="Inbound",VLOOKUP(tbl_transaction[[#This Row],[Reference Number]],barang_masuk[],5,FALSE),IF(tbl_transaction[[#This Row],[Type]]="Outbound",VLOOKUP(tbl_transaction[[#This Row],[Reference Number]],barang_keluar[],5,FALSE),""))</f>
        <v>Molto Home Care Variant 29</v>
      </c>
      <c r="F1331">
        <f>IF(tbl_transaction[[#This Row],[Type]]="Inbound",VLOOKUP(tbl_transaction[[#This Row],[Reference Number]],barang_masuk[],6,FALSE),IF(tbl_transaction[[#This Row],[Type]]="Outbound",VLOOKUP(tbl_transaction[[#This Row],[Reference Number]],barang_keluar[],6,FALSE),""))</f>
        <v>30</v>
      </c>
      <c r="G1331" t="str">
        <f>IF(tbl_transaction[[#This Row],[Type]]="Inbound",VLOOKUP(tbl_transaction[[#This Row],[Reference Number]],barang_masuk[],7,FALSE),IF(tbl_transaction[[#This Row],[Type]]="Outbound",VLOOKUP(tbl_transaction[[#This Row],[Reference Number]],barang_keluar[],7,FALSE),""))</f>
        <v>Pack</v>
      </c>
      <c r="H1331" t="str">
        <f>IF(tbl_transaction[[#This Row],[Type]]="Inbound",VLOOKUP(tbl_transaction[[#This Row],[Reference Number]],barang_masuk[],3,FALSE),IF(tbl_transaction[[#This Row],[Type]]="Outbound",VLOOKUP(tbl_transaction[[#This Row],[Reference Number]],barang_keluar[],3,FALSE),""))</f>
        <v>PT Supplier 04</v>
      </c>
      <c r="I1331" t="str">
        <f>IF(D1331='Kartu Stok'!$B$2,COUNTIF($D$3:D1331,'Kartu Stok'!$B$2),"")</f>
        <v/>
      </c>
      <c r="L1331"/>
    </row>
    <row r="1332" spans="1:12" ht="14.5" x14ac:dyDescent="0.35">
      <c r="A1332" s="2" t="s">
        <v>1809</v>
      </c>
      <c r="B1332" s="5">
        <f>IF(LEFT(tbl_transaction[[#This Row],[Reference Number]],2)="GR",VLOOKUP(tbl_transaction[[#This Row],[Reference Number]],barang_masuk[],2,FALSE),IF(LEFT(tbl_transaction[[#This Row],[Reference Number]],2)="DO",VLOOKUP(tbl_transaction[[#This Row],[Reference Number]],barang_keluar[],2,FALSE),""))</f>
        <v>46193</v>
      </c>
      <c r="C1332" t="str">
        <f t="shared" si="20"/>
        <v>Inbound</v>
      </c>
      <c r="D1332" t="str">
        <f>IF(tbl_transaction[[#This Row],[Type]]="Inbound",VLOOKUP(tbl_transaction[[#This Row],[Reference Number]],barang_masuk[],4,FALSE),IF(tbl_transaction[[#This Row],[Type]]="Outbound",VLOOKUP(tbl_transaction[[#This Row],[Reference Number]],barang_keluar[],4,FALSE),""))</f>
        <v>HOM019</v>
      </c>
      <c r="E1332" t="str">
        <f>IF(tbl_transaction[[#This Row],[Type]]="Inbound",VLOOKUP(tbl_transaction[[#This Row],[Reference Number]],barang_masuk[],5,FALSE),IF(tbl_transaction[[#This Row],[Type]]="Outbound",VLOOKUP(tbl_transaction[[#This Row],[Reference Number]],barang_keluar[],5,FALSE),""))</f>
        <v>Rinso Home Care Variant 19</v>
      </c>
      <c r="F1332">
        <f>IF(tbl_transaction[[#This Row],[Type]]="Inbound",VLOOKUP(tbl_transaction[[#This Row],[Reference Number]],barang_masuk[],6,FALSE),IF(tbl_transaction[[#This Row],[Type]]="Outbound",VLOOKUP(tbl_transaction[[#This Row],[Reference Number]],barang_keluar[],6,FALSE),""))</f>
        <v>80</v>
      </c>
      <c r="G1332" t="str">
        <f>IF(tbl_transaction[[#This Row],[Type]]="Inbound",VLOOKUP(tbl_transaction[[#This Row],[Reference Number]],barang_masuk[],7,FALSE),IF(tbl_transaction[[#This Row],[Type]]="Outbound",VLOOKUP(tbl_transaction[[#This Row],[Reference Number]],barang_keluar[],7,FALSE),""))</f>
        <v>Pack</v>
      </c>
      <c r="H1332" t="str">
        <f>IF(tbl_transaction[[#This Row],[Type]]="Inbound",VLOOKUP(tbl_transaction[[#This Row],[Reference Number]],barang_masuk[],3,FALSE),IF(tbl_transaction[[#This Row],[Type]]="Outbound",VLOOKUP(tbl_transaction[[#This Row],[Reference Number]],barang_keluar[],3,FALSE),""))</f>
        <v>PT Supplier 01</v>
      </c>
      <c r="I1332" t="str">
        <f>IF(D1332='Kartu Stok'!$B$2,COUNTIF($D$3:D1332,'Kartu Stok'!$B$2),"")</f>
        <v/>
      </c>
      <c r="L1332"/>
    </row>
    <row r="1333" spans="1:12" ht="14.5" x14ac:dyDescent="0.35">
      <c r="A1333" s="2" t="s">
        <v>1810</v>
      </c>
      <c r="B1333" s="5">
        <f>IF(LEFT(tbl_transaction[[#This Row],[Reference Number]],2)="GR",VLOOKUP(tbl_transaction[[#This Row],[Reference Number]],barang_masuk[],2,FALSE),IF(LEFT(tbl_transaction[[#This Row],[Reference Number]],2)="DO",VLOOKUP(tbl_transaction[[#This Row],[Reference Number]],barang_keluar[],2,FALSE),""))</f>
        <v>46104</v>
      </c>
      <c r="C1333" t="str">
        <f t="shared" si="20"/>
        <v>Inbound</v>
      </c>
      <c r="D1333" t="str">
        <f>IF(tbl_transaction[[#This Row],[Type]]="Inbound",VLOOKUP(tbl_transaction[[#This Row],[Reference Number]],barang_masuk[],4,FALSE),IF(tbl_transaction[[#This Row],[Type]]="Outbound",VLOOKUP(tbl_transaction[[#This Row],[Reference Number]],barang_keluar[],4,FALSE),""))</f>
        <v>PER027</v>
      </c>
      <c r="E1333" t="str">
        <f>IF(tbl_transaction[[#This Row],[Type]]="Inbound",VLOOKUP(tbl_transaction[[#This Row],[Reference Number]],barang_masuk[],5,FALSE),IF(tbl_transaction[[#This Row],[Type]]="Outbound",VLOOKUP(tbl_transaction[[#This Row],[Reference Number]],barang_keluar[],5,FALSE),""))</f>
        <v>Sunsilk Personal Care Variant 27</v>
      </c>
      <c r="F1333">
        <f>IF(tbl_transaction[[#This Row],[Type]]="Inbound",VLOOKUP(tbl_transaction[[#This Row],[Reference Number]],barang_masuk[],6,FALSE),IF(tbl_transaction[[#This Row],[Type]]="Outbound",VLOOKUP(tbl_transaction[[#This Row],[Reference Number]],barang_keluar[],6,FALSE),""))</f>
        <v>200</v>
      </c>
      <c r="G1333" t="str">
        <f>IF(tbl_transaction[[#This Row],[Type]]="Inbound",VLOOKUP(tbl_transaction[[#This Row],[Reference Number]],barang_masuk[],7,FALSE),IF(tbl_transaction[[#This Row],[Type]]="Outbound",VLOOKUP(tbl_transaction[[#This Row],[Reference Number]],barang_keluar[],7,FALSE),""))</f>
        <v>Bottle</v>
      </c>
      <c r="H1333" t="str">
        <f>IF(tbl_transaction[[#This Row],[Type]]="Inbound",VLOOKUP(tbl_transaction[[#This Row],[Reference Number]],barang_masuk[],3,FALSE),IF(tbl_transaction[[#This Row],[Type]]="Outbound",VLOOKUP(tbl_transaction[[#This Row],[Reference Number]],barang_keluar[],3,FALSE),""))</f>
        <v>PT Supplier 06</v>
      </c>
      <c r="I1333" t="str">
        <f>IF(D1333='Kartu Stok'!$B$2,COUNTIF($D$3:D1333,'Kartu Stok'!$B$2),"")</f>
        <v/>
      </c>
      <c r="L1333"/>
    </row>
    <row r="1334" spans="1:12" ht="14.5" x14ac:dyDescent="0.35">
      <c r="A1334" s="2" t="s">
        <v>1811</v>
      </c>
      <c r="B1334" s="5">
        <f>IF(LEFT(tbl_transaction[[#This Row],[Reference Number]],2)="GR",VLOOKUP(tbl_transaction[[#This Row],[Reference Number]],barang_masuk[],2,FALSE),IF(LEFT(tbl_transaction[[#This Row],[Reference Number]],2)="DO",VLOOKUP(tbl_transaction[[#This Row],[Reference Number]],barang_keluar[],2,FALSE),""))</f>
        <v>46045</v>
      </c>
      <c r="C1334" t="str">
        <f t="shared" si="20"/>
        <v>Inbound</v>
      </c>
      <c r="D1334" t="str">
        <f>IF(tbl_transaction[[#This Row],[Type]]="Inbound",VLOOKUP(tbl_transaction[[#This Row],[Reference Number]],barang_masuk[],4,FALSE),IF(tbl_transaction[[#This Row],[Type]]="Outbound",VLOOKUP(tbl_transaction[[#This Row],[Reference Number]],barang_keluar[],4,FALSE),""))</f>
        <v>INS019</v>
      </c>
      <c r="E1334" t="str">
        <f>IF(tbl_transaction[[#This Row],[Type]]="Inbound",VLOOKUP(tbl_transaction[[#This Row],[Reference Number]],barang_masuk[],5,FALSE),IF(tbl_transaction[[#This Row],[Type]]="Outbound",VLOOKUP(tbl_transaction[[#This Row],[Reference Number]],barang_keluar[],5,FALSE),""))</f>
        <v>Indomie Instant Food Variant 19</v>
      </c>
      <c r="F1334">
        <f>IF(tbl_transaction[[#This Row],[Type]]="Inbound",VLOOKUP(tbl_transaction[[#This Row],[Reference Number]],barang_masuk[],6,FALSE),IF(tbl_transaction[[#This Row],[Type]]="Outbound",VLOOKUP(tbl_transaction[[#This Row],[Reference Number]],barang_keluar[],6,FALSE),""))</f>
        <v>150</v>
      </c>
      <c r="G1334" t="str">
        <f>IF(tbl_transaction[[#This Row],[Type]]="Inbound",VLOOKUP(tbl_transaction[[#This Row],[Reference Number]],barang_masuk[],7,FALSE),IF(tbl_transaction[[#This Row],[Type]]="Outbound",VLOOKUP(tbl_transaction[[#This Row],[Reference Number]],barang_keluar[],7,FALSE),""))</f>
        <v>Pack</v>
      </c>
      <c r="H1334" t="str">
        <f>IF(tbl_transaction[[#This Row],[Type]]="Inbound",VLOOKUP(tbl_transaction[[#This Row],[Reference Number]],barang_masuk[],3,FALSE),IF(tbl_transaction[[#This Row],[Type]]="Outbound",VLOOKUP(tbl_transaction[[#This Row],[Reference Number]],barang_keluar[],3,FALSE),""))</f>
        <v>PT Supplier 33</v>
      </c>
      <c r="I1334" t="str">
        <f>IF(D1334='Kartu Stok'!$B$2,COUNTIF($D$3:D1334,'Kartu Stok'!$B$2),"")</f>
        <v/>
      </c>
      <c r="L1334"/>
    </row>
    <row r="1335" spans="1:12" ht="14.5" x14ac:dyDescent="0.35">
      <c r="A1335" s="2" t="s">
        <v>1812</v>
      </c>
      <c r="B1335" s="5">
        <f>IF(LEFT(tbl_transaction[[#This Row],[Reference Number]],2)="GR",VLOOKUP(tbl_transaction[[#This Row],[Reference Number]],barang_masuk[],2,FALSE),IF(LEFT(tbl_transaction[[#This Row],[Reference Number]],2)="DO",VLOOKUP(tbl_transaction[[#This Row],[Reference Number]],barang_keluar[],2,FALSE),""))</f>
        <v>46084</v>
      </c>
      <c r="C1335" t="str">
        <f t="shared" si="20"/>
        <v>Inbound</v>
      </c>
      <c r="D1335" t="str">
        <f>IF(tbl_transaction[[#This Row],[Type]]="Inbound",VLOOKUP(tbl_transaction[[#This Row],[Reference Number]],barang_masuk[],4,FALSE),IF(tbl_transaction[[#This Row],[Type]]="Outbound",VLOOKUP(tbl_transaction[[#This Row],[Reference Number]],barang_keluar[],4,FALSE),""))</f>
        <v>PER014</v>
      </c>
      <c r="E1335" t="str">
        <f>IF(tbl_transaction[[#This Row],[Type]]="Inbound",VLOOKUP(tbl_transaction[[#This Row],[Reference Number]],barang_masuk[],5,FALSE),IF(tbl_transaction[[#This Row],[Type]]="Outbound",VLOOKUP(tbl_transaction[[#This Row],[Reference Number]],barang_keluar[],5,FALSE),""))</f>
        <v>Sunsilk Personal Care Variant 14</v>
      </c>
      <c r="F1335">
        <f>IF(tbl_transaction[[#This Row],[Type]]="Inbound",VLOOKUP(tbl_transaction[[#This Row],[Reference Number]],barang_masuk[],6,FALSE),IF(tbl_transaction[[#This Row],[Type]]="Outbound",VLOOKUP(tbl_transaction[[#This Row],[Reference Number]],barang_keluar[],6,FALSE),""))</f>
        <v>50</v>
      </c>
      <c r="G1335" t="str">
        <f>IF(tbl_transaction[[#This Row],[Type]]="Inbound",VLOOKUP(tbl_transaction[[#This Row],[Reference Number]],barang_masuk[],7,FALSE),IF(tbl_transaction[[#This Row],[Type]]="Outbound",VLOOKUP(tbl_transaction[[#This Row],[Reference Number]],barang_keluar[],7,FALSE),""))</f>
        <v>Bottle</v>
      </c>
      <c r="H1335" t="str">
        <f>IF(tbl_transaction[[#This Row],[Type]]="Inbound",VLOOKUP(tbl_transaction[[#This Row],[Reference Number]],barang_masuk[],3,FALSE),IF(tbl_transaction[[#This Row],[Type]]="Outbound",VLOOKUP(tbl_transaction[[#This Row],[Reference Number]],barang_keluar[],3,FALSE),""))</f>
        <v>PT Supplier 12</v>
      </c>
      <c r="I1335" t="str">
        <f>IF(D1335='Kartu Stok'!$B$2,COUNTIF($D$3:D1335,'Kartu Stok'!$B$2),"")</f>
        <v/>
      </c>
      <c r="L1335"/>
    </row>
    <row r="1336" spans="1:12" ht="14.5" x14ac:dyDescent="0.35">
      <c r="A1336" s="2" t="s">
        <v>1813</v>
      </c>
      <c r="B1336" s="5">
        <f>IF(LEFT(tbl_transaction[[#This Row],[Reference Number]],2)="GR",VLOOKUP(tbl_transaction[[#This Row],[Reference Number]],barang_masuk[],2,FALSE),IF(LEFT(tbl_transaction[[#This Row],[Reference Number]],2)="DO",VLOOKUP(tbl_transaction[[#This Row],[Reference Number]],barang_keluar[],2,FALSE),""))</f>
        <v>46091</v>
      </c>
      <c r="C1336" t="str">
        <f t="shared" si="20"/>
        <v>Inbound</v>
      </c>
      <c r="D1336" t="str">
        <f>IF(tbl_transaction[[#This Row],[Type]]="Inbound",VLOOKUP(tbl_transaction[[#This Row],[Reference Number]],barang_masuk[],4,FALSE),IF(tbl_transaction[[#This Row],[Type]]="Outbound",VLOOKUP(tbl_transaction[[#This Row],[Reference Number]],barang_keluar[],4,FALSE),""))</f>
        <v>BEV036</v>
      </c>
      <c r="E1336" t="str">
        <f>IF(tbl_transaction[[#This Row],[Type]]="Inbound",VLOOKUP(tbl_transaction[[#This Row],[Reference Number]],barang_masuk[],5,FALSE),IF(tbl_transaction[[#This Row],[Type]]="Outbound",VLOOKUP(tbl_transaction[[#This Row],[Reference Number]],barang_keluar[],5,FALSE),""))</f>
        <v>Sosro Beverage Variant 36</v>
      </c>
      <c r="F1336">
        <f>IF(tbl_transaction[[#This Row],[Type]]="Inbound",VLOOKUP(tbl_transaction[[#This Row],[Reference Number]],barang_masuk[],6,FALSE),IF(tbl_transaction[[#This Row],[Type]]="Outbound",VLOOKUP(tbl_transaction[[#This Row],[Reference Number]],barang_keluar[],6,FALSE),""))</f>
        <v>200</v>
      </c>
      <c r="G1336" t="str">
        <f>IF(tbl_transaction[[#This Row],[Type]]="Inbound",VLOOKUP(tbl_transaction[[#This Row],[Reference Number]],barang_masuk[],7,FALSE),IF(tbl_transaction[[#This Row],[Type]]="Outbound",VLOOKUP(tbl_transaction[[#This Row],[Reference Number]],barang_keluar[],7,FALSE),""))</f>
        <v>Bottle</v>
      </c>
      <c r="H1336" t="str">
        <f>IF(tbl_transaction[[#This Row],[Type]]="Inbound",VLOOKUP(tbl_transaction[[#This Row],[Reference Number]],barang_masuk[],3,FALSE),IF(tbl_transaction[[#This Row],[Type]]="Outbound",VLOOKUP(tbl_transaction[[#This Row],[Reference Number]],barang_keluar[],3,FALSE),""))</f>
        <v>PT Supplier 19</v>
      </c>
      <c r="I1336" t="str">
        <f>IF(D1336='Kartu Stok'!$B$2,COUNTIF($D$3:D1336,'Kartu Stok'!$B$2),"")</f>
        <v/>
      </c>
      <c r="L1336"/>
    </row>
    <row r="1337" spans="1:12" ht="14.5" x14ac:dyDescent="0.35">
      <c r="A1337" s="2" t="s">
        <v>1814</v>
      </c>
      <c r="B1337" s="5">
        <f>IF(LEFT(tbl_transaction[[#This Row],[Reference Number]],2)="GR",VLOOKUP(tbl_transaction[[#This Row],[Reference Number]],barang_masuk[],2,FALSE),IF(LEFT(tbl_transaction[[#This Row],[Reference Number]],2)="DO",VLOOKUP(tbl_transaction[[#This Row],[Reference Number]],barang_keluar[],2,FALSE),""))</f>
        <v>46177</v>
      </c>
      <c r="C1337" t="str">
        <f t="shared" si="20"/>
        <v>Inbound</v>
      </c>
      <c r="D1337" t="str">
        <f>IF(tbl_transaction[[#This Row],[Type]]="Inbound",VLOOKUP(tbl_transaction[[#This Row],[Reference Number]],barang_masuk[],4,FALSE),IF(tbl_transaction[[#This Row],[Type]]="Outbound",VLOOKUP(tbl_transaction[[#This Row],[Reference Number]],barang_keluar[],4,FALSE),""))</f>
        <v>BEV022</v>
      </c>
      <c r="E1337" t="str">
        <f>IF(tbl_transaction[[#This Row],[Type]]="Inbound",VLOOKUP(tbl_transaction[[#This Row],[Reference Number]],barang_masuk[],5,FALSE),IF(tbl_transaction[[#This Row],[Type]]="Outbound",VLOOKUP(tbl_transaction[[#This Row],[Reference Number]],barang_keluar[],5,FALSE),""))</f>
        <v>Sosro Beverage Variant 22</v>
      </c>
      <c r="F1337">
        <f>IF(tbl_transaction[[#This Row],[Type]]="Inbound",VLOOKUP(tbl_transaction[[#This Row],[Reference Number]],barang_masuk[],6,FALSE),IF(tbl_transaction[[#This Row],[Type]]="Outbound",VLOOKUP(tbl_transaction[[#This Row],[Reference Number]],barang_keluar[],6,FALSE),""))</f>
        <v>40</v>
      </c>
      <c r="G1337" t="str">
        <f>IF(tbl_transaction[[#This Row],[Type]]="Inbound",VLOOKUP(tbl_transaction[[#This Row],[Reference Number]],barang_masuk[],7,FALSE),IF(tbl_transaction[[#This Row],[Type]]="Outbound",VLOOKUP(tbl_transaction[[#This Row],[Reference Number]],barang_keluar[],7,FALSE),""))</f>
        <v>Bottle</v>
      </c>
      <c r="H1337" t="str">
        <f>IF(tbl_transaction[[#This Row],[Type]]="Inbound",VLOOKUP(tbl_transaction[[#This Row],[Reference Number]],barang_masuk[],3,FALSE),IF(tbl_transaction[[#This Row],[Type]]="Outbound",VLOOKUP(tbl_transaction[[#This Row],[Reference Number]],barang_keluar[],3,FALSE),""))</f>
        <v>PT Supplier 22</v>
      </c>
      <c r="I1337" t="str">
        <f>IF(D1337='Kartu Stok'!$B$2,COUNTIF($D$3:D1337,'Kartu Stok'!$B$2),"")</f>
        <v/>
      </c>
      <c r="L1337"/>
    </row>
    <row r="1338" spans="1:12" ht="14.5" x14ac:dyDescent="0.35">
      <c r="A1338" s="2" t="s">
        <v>1815</v>
      </c>
      <c r="B1338" s="5">
        <f>IF(LEFT(tbl_transaction[[#This Row],[Reference Number]],2)="GR",VLOOKUP(tbl_transaction[[#This Row],[Reference Number]],barang_masuk[],2,FALSE),IF(LEFT(tbl_transaction[[#This Row],[Reference Number]],2)="DO",VLOOKUP(tbl_transaction[[#This Row],[Reference Number]],barang_keluar[],2,FALSE),""))</f>
        <v>46097</v>
      </c>
      <c r="C1338" t="str">
        <f t="shared" si="20"/>
        <v>Inbound</v>
      </c>
      <c r="D1338" t="str">
        <f>IF(tbl_transaction[[#This Row],[Type]]="Inbound",VLOOKUP(tbl_transaction[[#This Row],[Reference Number]],barang_masuk[],4,FALSE),IF(tbl_transaction[[#This Row],[Type]]="Outbound",VLOOKUP(tbl_transaction[[#This Row],[Reference Number]],barang_keluar[],4,FALSE),""))</f>
        <v>SNK016</v>
      </c>
      <c r="E1338" t="str">
        <f>IF(tbl_transaction[[#This Row],[Type]]="Inbound",VLOOKUP(tbl_transaction[[#This Row],[Reference Number]],barang_masuk[],5,FALSE),IF(tbl_transaction[[#This Row],[Type]]="Outbound",VLOOKUP(tbl_transaction[[#This Row],[Reference Number]],barang_keluar[],5,FALSE),""))</f>
        <v>Qtela Snack Variant 16</v>
      </c>
      <c r="F1338">
        <f>IF(tbl_transaction[[#This Row],[Type]]="Inbound",VLOOKUP(tbl_transaction[[#This Row],[Reference Number]],barang_masuk[],6,FALSE),IF(tbl_transaction[[#This Row],[Type]]="Outbound",VLOOKUP(tbl_transaction[[#This Row],[Reference Number]],barang_keluar[],6,FALSE),""))</f>
        <v>100</v>
      </c>
      <c r="G1338" t="str">
        <f>IF(tbl_transaction[[#This Row],[Type]]="Inbound",VLOOKUP(tbl_transaction[[#This Row],[Reference Number]],barang_masuk[],7,FALSE),IF(tbl_transaction[[#This Row],[Type]]="Outbound",VLOOKUP(tbl_transaction[[#This Row],[Reference Number]],barang_keluar[],7,FALSE),""))</f>
        <v>Pack</v>
      </c>
      <c r="H1338" t="str">
        <f>IF(tbl_transaction[[#This Row],[Type]]="Inbound",VLOOKUP(tbl_transaction[[#This Row],[Reference Number]],barang_masuk[],3,FALSE),IF(tbl_transaction[[#This Row],[Type]]="Outbound",VLOOKUP(tbl_transaction[[#This Row],[Reference Number]],barang_keluar[],3,FALSE),""))</f>
        <v>PT Supplier 12</v>
      </c>
      <c r="I1338" t="str">
        <f>IF(D1338='Kartu Stok'!$B$2,COUNTIF($D$3:D1338,'Kartu Stok'!$B$2),"")</f>
        <v/>
      </c>
      <c r="L1338"/>
    </row>
    <row r="1339" spans="1:12" ht="14.5" x14ac:dyDescent="0.35">
      <c r="A1339" s="2" t="s">
        <v>1816</v>
      </c>
      <c r="B1339" s="5">
        <f>IF(LEFT(tbl_transaction[[#This Row],[Reference Number]],2)="GR",VLOOKUP(tbl_transaction[[#This Row],[Reference Number]],barang_masuk[],2,FALSE),IF(LEFT(tbl_transaction[[#This Row],[Reference Number]],2)="DO",VLOOKUP(tbl_transaction[[#This Row],[Reference Number]],barang_keluar[],2,FALSE),""))</f>
        <v>46203</v>
      </c>
      <c r="C1339" t="str">
        <f t="shared" si="20"/>
        <v>Inbound</v>
      </c>
      <c r="D1339" t="str">
        <f>IF(tbl_transaction[[#This Row],[Type]]="Inbound",VLOOKUP(tbl_transaction[[#This Row],[Reference Number]],barang_masuk[],4,FALSE),IF(tbl_transaction[[#This Row],[Type]]="Outbound",VLOOKUP(tbl_transaction[[#This Row],[Reference Number]],barang_keluar[],4,FALSE),""))</f>
        <v>INS017</v>
      </c>
      <c r="E1339" t="str">
        <f>IF(tbl_transaction[[#This Row],[Type]]="Inbound",VLOOKUP(tbl_transaction[[#This Row],[Reference Number]],barang_masuk[],5,FALSE),IF(tbl_transaction[[#This Row],[Type]]="Outbound",VLOOKUP(tbl_transaction[[#This Row],[Reference Number]],barang_keluar[],5,FALSE),""))</f>
        <v>Indomie Instant Food Variant 17</v>
      </c>
      <c r="F1339">
        <f>IF(tbl_transaction[[#This Row],[Type]]="Inbound",VLOOKUP(tbl_transaction[[#This Row],[Reference Number]],barang_masuk[],6,FALSE),IF(tbl_transaction[[#This Row],[Type]]="Outbound",VLOOKUP(tbl_transaction[[#This Row],[Reference Number]],barang_keluar[],6,FALSE),""))</f>
        <v>20</v>
      </c>
      <c r="G1339" t="str">
        <f>IF(tbl_transaction[[#This Row],[Type]]="Inbound",VLOOKUP(tbl_transaction[[#This Row],[Reference Number]],barang_masuk[],7,FALSE),IF(tbl_transaction[[#This Row],[Type]]="Outbound",VLOOKUP(tbl_transaction[[#This Row],[Reference Number]],barang_keluar[],7,FALSE),""))</f>
        <v>Pack</v>
      </c>
      <c r="H1339" t="str">
        <f>IF(tbl_transaction[[#This Row],[Type]]="Inbound",VLOOKUP(tbl_transaction[[#This Row],[Reference Number]],barang_masuk[],3,FALSE),IF(tbl_transaction[[#This Row],[Type]]="Outbound",VLOOKUP(tbl_transaction[[#This Row],[Reference Number]],barang_keluar[],3,FALSE),""))</f>
        <v>PT Supplier 32</v>
      </c>
      <c r="I1339" t="str">
        <f>IF(D1339='Kartu Stok'!$B$2,COUNTIF($D$3:D1339,'Kartu Stok'!$B$2),"")</f>
        <v/>
      </c>
      <c r="L1339"/>
    </row>
    <row r="1340" spans="1:12" ht="14.5" x14ac:dyDescent="0.35">
      <c r="A1340" s="2" t="s">
        <v>1817</v>
      </c>
      <c r="B1340" s="5">
        <f>IF(LEFT(tbl_transaction[[#This Row],[Reference Number]],2)="GR",VLOOKUP(tbl_transaction[[#This Row],[Reference Number]],barang_masuk[],2,FALSE),IF(LEFT(tbl_transaction[[#This Row],[Reference Number]],2)="DO",VLOOKUP(tbl_transaction[[#This Row],[Reference Number]],barang_keluar[],2,FALSE),""))</f>
        <v>46078</v>
      </c>
      <c r="C1340" t="str">
        <f t="shared" si="20"/>
        <v>Inbound</v>
      </c>
      <c r="D1340" t="str">
        <f>IF(tbl_transaction[[#This Row],[Type]]="Inbound",VLOOKUP(tbl_transaction[[#This Row],[Reference Number]],barang_masuk[],4,FALSE),IF(tbl_transaction[[#This Row],[Type]]="Outbound",VLOOKUP(tbl_transaction[[#This Row],[Reference Number]],barang_keluar[],4,FALSE),""))</f>
        <v>INS023</v>
      </c>
      <c r="E1340" t="str">
        <f>IF(tbl_transaction[[#This Row],[Type]]="Inbound",VLOOKUP(tbl_transaction[[#This Row],[Reference Number]],barang_masuk[],5,FALSE),IF(tbl_transaction[[#This Row],[Type]]="Outbound",VLOOKUP(tbl_transaction[[#This Row],[Reference Number]],barang_keluar[],5,FALSE),""))</f>
        <v>Indomie Instant Food Variant 23</v>
      </c>
      <c r="F1340">
        <f>IF(tbl_transaction[[#This Row],[Type]]="Inbound",VLOOKUP(tbl_transaction[[#This Row],[Reference Number]],barang_masuk[],6,FALSE),IF(tbl_transaction[[#This Row],[Type]]="Outbound",VLOOKUP(tbl_transaction[[#This Row],[Reference Number]],barang_keluar[],6,FALSE),""))</f>
        <v>80</v>
      </c>
      <c r="G1340" t="str">
        <f>IF(tbl_transaction[[#This Row],[Type]]="Inbound",VLOOKUP(tbl_transaction[[#This Row],[Reference Number]],barang_masuk[],7,FALSE),IF(tbl_transaction[[#This Row],[Type]]="Outbound",VLOOKUP(tbl_transaction[[#This Row],[Reference Number]],barang_keluar[],7,FALSE),""))</f>
        <v>Pack</v>
      </c>
      <c r="H1340" t="str">
        <f>IF(tbl_transaction[[#This Row],[Type]]="Inbound",VLOOKUP(tbl_transaction[[#This Row],[Reference Number]],barang_masuk[],3,FALSE),IF(tbl_transaction[[#This Row],[Type]]="Outbound",VLOOKUP(tbl_transaction[[#This Row],[Reference Number]],barang_keluar[],3,FALSE),""))</f>
        <v>PT Supplier 29</v>
      </c>
      <c r="I1340" t="str">
        <f>IF(D1340='Kartu Stok'!$B$2,COUNTIF($D$3:D1340,'Kartu Stok'!$B$2),"")</f>
        <v/>
      </c>
      <c r="L1340"/>
    </row>
    <row r="1341" spans="1:12" ht="14.5" x14ac:dyDescent="0.35">
      <c r="A1341" s="2" t="s">
        <v>1818</v>
      </c>
      <c r="B1341" s="5">
        <f>IF(LEFT(tbl_transaction[[#This Row],[Reference Number]],2)="GR",VLOOKUP(tbl_transaction[[#This Row],[Reference Number]],barang_masuk[],2,FALSE),IF(LEFT(tbl_transaction[[#This Row],[Reference Number]],2)="DO",VLOOKUP(tbl_transaction[[#This Row],[Reference Number]],barang_keluar[],2,FALSE),""))</f>
        <v>46103</v>
      </c>
      <c r="C1341" t="str">
        <f t="shared" si="20"/>
        <v>Inbound</v>
      </c>
      <c r="D1341" t="str">
        <f>IF(tbl_transaction[[#This Row],[Type]]="Inbound",VLOOKUP(tbl_transaction[[#This Row],[Reference Number]],barang_masuk[],4,FALSE),IF(tbl_transaction[[#This Row],[Type]]="Outbound",VLOOKUP(tbl_transaction[[#This Row],[Reference Number]],barang_keluar[],4,FALSE),""))</f>
        <v>SNK004</v>
      </c>
      <c r="E1341" t="str">
        <f>IF(tbl_transaction[[#This Row],[Type]]="Inbound",VLOOKUP(tbl_transaction[[#This Row],[Reference Number]],barang_masuk[],5,FALSE),IF(tbl_transaction[[#This Row],[Type]]="Outbound",VLOOKUP(tbl_transaction[[#This Row],[Reference Number]],barang_keluar[],5,FALSE),""))</f>
        <v>Chitato Snack Variant 4</v>
      </c>
      <c r="F1341">
        <f>IF(tbl_transaction[[#This Row],[Type]]="Inbound",VLOOKUP(tbl_transaction[[#This Row],[Reference Number]],barang_masuk[],6,FALSE),IF(tbl_transaction[[#This Row],[Type]]="Outbound",VLOOKUP(tbl_transaction[[#This Row],[Reference Number]],barang_keluar[],6,FALSE),""))</f>
        <v>40</v>
      </c>
      <c r="G1341" t="str">
        <f>IF(tbl_transaction[[#This Row],[Type]]="Inbound",VLOOKUP(tbl_transaction[[#This Row],[Reference Number]],barang_masuk[],7,FALSE),IF(tbl_transaction[[#This Row],[Type]]="Outbound",VLOOKUP(tbl_transaction[[#This Row],[Reference Number]],barang_keluar[],7,FALSE),""))</f>
        <v>Pack</v>
      </c>
      <c r="H1341" t="str">
        <f>IF(tbl_transaction[[#This Row],[Type]]="Inbound",VLOOKUP(tbl_transaction[[#This Row],[Reference Number]],barang_masuk[],3,FALSE),IF(tbl_transaction[[#This Row],[Type]]="Outbound",VLOOKUP(tbl_transaction[[#This Row],[Reference Number]],barang_keluar[],3,FALSE),""))</f>
        <v>PT Supplier 27</v>
      </c>
      <c r="I1341" t="str">
        <f>IF(D1341='Kartu Stok'!$B$2,COUNTIF($D$3:D1341,'Kartu Stok'!$B$2),"")</f>
        <v/>
      </c>
      <c r="L1341"/>
    </row>
    <row r="1342" spans="1:12" ht="14.5" x14ac:dyDescent="0.35">
      <c r="A1342" s="2" t="s">
        <v>1819</v>
      </c>
      <c r="B1342" s="5">
        <f>IF(LEFT(tbl_transaction[[#This Row],[Reference Number]],2)="GR",VLOOKUP(tbl_transaction[[#This Row],[Reference Number]],barang_masuk[],2,FALSE),IF(LEFT(tbl_transaction[[#This Row],[Reference Number]],2)="DO",VLOOKUP(tbl_transaction[[#This Row],[Reference Number]],barang_keluar[],2,FALSE),""))</f>
        <v>46115</v>
      </c>
      <c r="C1342" t="str">
        <f t="shared" si="20"/>
        <v>Inbound</v>
      </c>
      <c r="D1342" t="str">
        <f>IF(tbl_transaction[[#This Row],[Type]]="Inbound",VLOOKUP(tbl_transaction[[#This Row],[Reference Number]],barang_masuk[],4,FALSE),IF(tbl_transaction[[#This Row],[Type]]="Outbound",VLOOKUP(tbl_transaction[[#This Row],[Reference Number]],barang_keluar[],4,FALSE),""))</f>
        <v>HOM030</v>
      </c>
      <c r="E1342" t="str">
        <f>IF(tbl_transaction[[#This Row],[Type]]="Inbound",VLOOKUP(tbl_transaction[[#This Row],[Reference Number]],barang_masuk[],5,FALSE),IF(tbl_transaction[[#This Row],[Type]]="Outbound",VLOOKUP(tbl_transaction[[#This Row],[Reference Number]],barang_keluar[],5,FALSE),""))</f>
        <v>Molto Home Care Variant 30</v>
      </c>
      <c r="F1342">
        <f>IF(tbl_transaction[[#This Row],[Type]]="Inbound",VLOOKUP(tbl_transaction[[#This Row],[Reference Number]],barang_masuk[],6,FALSE),IF(tbl_transaction[[#This Row],[Type]]="Outbound",VLOOKUP(tbl_transaction[[#This Row],[Reference Number]],barang_keluar[],6,FALSE),""))</f>
        <v>100</v>
      </c>
      <c r="G1342" t="str">
        <f>IF(tbl_transaction[[#This Row],[Type]]="Inbound",VLOOKUP(tbl_transaction[[#This Row],[Reference Number]],barang_masuk[],7,FALSE),IF(tbl_transaction[[#This Row],[Type]]="Outbound",VLOOKUP(tbl_transaction[[#This Row],[Reference Number]],barang_keluar[],7,FALSE),""))</f>
        <v>Pack</v>
      </c>
      <c r="H1342" t="str">
        <f>IF(tbl_transaction[[#This Row],[Type]]="Inbound",VLOOKUP(tbl_transaction[[#This Row],[Reference Number]],barang_masuk[],3,FALSE),IF(tbl_transaction[[#This Row],[Type]]="Outbound",VLOOKUP(tbl_transaction[[#This Row],[Reference Number]],barang_keluar[],3,FALSE),""))</f>
        <v>PT Supplier 29</v>
      </c>
      <c r="I1342" t="str">
        <f>IF(D1342='Kartu Stok'!$B$2,COUNTIF($D$3:D1342,'Kartu Stok'!$B$2),"")</f>
        <v/>
      </c>
      <c r="L1342"/>
    </row>
    <row r="1343" spans="1:12" ht="14.5" x14ac:dyDescent="0.35">
      <c r="A1343" s="2" t="s">
        <v>1820</v>
      </c>
      <c r="B1343" s="5">
        <f>IF(LEFT(tbl_transaction[[#This Row],[Reference Number]],2)="GR",VLOOKUP(tbl_transaction[[#This Row],[Reference Number]],barang_masuk[],2,FALSE),IF(LEFT(tbl_transaction[[#This Row],[Reference Number]],2)="DO",VLOOKUP(tbl_transaction[[#This Row],[Reference Number]],barang_keluar[],2,FALSE),""))</f>
        <v>46176</v>
      </c>
      <c r="C1343" t="str">
        <f t="shared" si="20"/>
        <v>Inbound</v>
      </c>
      <c r="D1343" t="str">
        <f>IF(tbl_transaction[[#This Row],[Type]]="Inbound",VLOOKUP(tbl_transaction[[#This Row],[Reference Number]],barang_masuk[],4,FALSE),IF(tbl_transaction[[#This Row],[Type]]="Outbound",VLOOKUP(tbl_transaction[[#This Row],[Reference Number]],barang_keluar[],4,FALSE),""))</f>
        <v>HOM018</v>
      </c>
      <c r="E1343" t="str">
        <f>IF(tbl_transaction[[#This Row],[Type]]="Inbound",VLOOKUP(tbl_transaction[[#This Row],[Reference Number]],barang_masuk[],5,FALSE),IF(tbl_transaction[[#This Row],[Type]]="Outbound",VLOOKUP(tbl_transaction[[#This Row],[Reference Number]],barang_keluar[],5,FALSE),""))</f>
        <v>Molto Home Care Variant 18</v>
      </c>
      <c r="F1343">
        <f>IF(tbl_transaction[[#This Row],[Type]]="Inbound",VLOOKUP(tbl_transaction[[#This Row],[Reference Number]],barang_masuk[],6,FALSE),IF(tbl_transaction[[#This Row],[Type]]="Outbound",VLOOKUP(tbl_transaction[[#This Row],[Reference Number]],barang_keluar[],6,FALSE),""))</f>
        <v>80</v>
      </c>
      <c r="G1343" t="str">
        <f>IF(tbl_transaction[[#This Row],[Type]]="Inbound",VLOOKUP(tbl_transaction[[#This Row],[Reference Number]],barang_masuk[],7,FALSE),IF(tbl_transaction[[#This Row],[Type]]="Outbound",VLOOKUP(tbl_transaction[[#This Row],[Reference Number]],barang_keluar[],7,FALSE),""))</f>
        <v>Pack</v>
      </c>
      <c r="H1343" t="str">
        <f>IF(tbl_transaction[[#This Row],[Type]]="Inbound",VLOOKUP(tbl_transaction[[#This Row],[Reference Number]],barang_masuk[],3,FALSE),IF(tbl_transaction[[#This Row],[Type]]="Outbound",VLOOKUP(tbl_transaction[[#This Row],[Reference Number]],barang_keluar[],3,FALSE),""))</f>
        <v>PT Supplier 15</v>
      </c>
      <c r="I1343" t="str">
        <f>IF(D1343='Kartu Stok'!$B$2,COUNTIF($D$3:D1343,'Kartu Stok'!$B$2),"")</f>
        <v/>
      </c>
      <c r="L1343"/>
    </row>
    <row r="1344" spans="1:12" ht="14.5" x14ac:dyDescent="0.35">
      <c r="A1344" s="2" t="s">
        <v>1821</v>
      </c>
      <c r="B1344" s="5">
        <f>IF(LEFT(tbl_transaction[[#This Row],[Reference Number]],2)="GR",VLOOKUP(tbl_transaction[[#This Row],[Reference Number]],barang_masuk[],2,FALSE),IF(LEFT(tbl_transaction[[#This Row],[Reference Number]],2)="DO",VLOOKUP(tbl_transaction[[#This Row],[Reference Number]],barang_keluar[],2,FALSE),""))</f>
        <v>46186</v>
      </c>
      <c r="C1344" t="str">
        <f t="shared" si="20"/>
        <v>Inbound</v>
      </c>
      <c r="D1344" t="str">
        <f>IF(tbl_transaction[[#This Row],[Type]]="Inbound",VLOOKUP(tbl_transaction[[#This Row],[Reference Number]],barang_masuk[],4,FALSE),IF(tbl_transaction[[#This Row],[Type]]="Outbound",VLOOKUP(tbl_transaction[[#This Row],[Reference Number]],barang_keluar[],4,FALSE),""))</f>
        <v>PER009</v>
      </c>
      <c r="E1344" t="str">
        <f>IF(tbl_transaction[[#This Row],[Type]]="Inbound",VLOOKUP(tbl_transaction[[#This Row],[Reference Number]],barang_masuk[],5,FALSE),IF(tbl_transaction[[#This Row],[Type]]="Outbound",VLOOKUP(tbl_transaction[[#This Row],[Reference Number]],barang_keluar[],5,FALSE),""))</f>
        <v>Lifebuoy Personal Care Variant 9</v>
      </c>
      <c r="F1344">
        <f>IF(tbl_transaction[[#This Row],[Type]]="Inbound",VLOOKUP(tbl_transaction[[#This Row],[Reference Number]],barang_masuk[],6,FALSE),IF(tbl_transaction[[#This Row],[Type]]="Outbound",VLOOKUP(tbl_transaction[[#This Row],[Reference Number]],barang_keluar[],6,FALSE),""))</f>
        <v>20</v>
      </c>
      <c r="G1344" t="str">
        <f>IF(tbl_transaction[[#This Row],[Type]]="Inbound",VLOOKUP(tbl_transaction[[#This Row],[Reference Number]],barang_masuk[],7,FALSE),IF(tbl_transaction[[#This Row],[Type]]="Outbound",VLOOKUP(tbl_transaction[[#This Row],[Reference Number]],barang_keluar[],7,FALSE),""))</f>
        <v>Bottle</v>
      </c>
      <c r="H1344" t="str">
        <f>IF(tbl_transaction[[#This Row],[Type]]="Inbound",VLOOKUP(tbl_transaction[[#This Row],[Reference Number]],barang_masuk[],3,FALSE),IF(tbl_transaction[[#This Row],[Type]]="Outbound",VLOOKUP(tbl_transaction[[#This Row],[Reference Number]],barang_keluar[],3,FALSE),""))</f>
        <v>PT Supplier 17</v>
      </c>
      <c r="I1344" t="str">
        <f>IF(D1344='Kartu Stok'!$B$2,COUNTIF($D$3:D1344,'Kartu Stok'!$B$2),"")</f>
        <v/>
      </c>
      <c r="L1344"/>
    </row>
    <row r="1345" spans="1:12" ht="14.5" x14ac:dyDescent="0.35">
      <c r="A1345" s="2" t="s">
        <v>1822</v>
      </c>
      <c r="B1345" s="5">
        <f>IF(LEFT(tbl_transaction[[#This Row],[Reference Number]],2)="GR",VLOOKUP(tbl_transaction[[#This Row],[Reference Number]],barang_masuk[],2,FALSE),IF(LEFT(tbl_transaction[[#This Row],[Reference Number]],2)="DO",VLOOKUP(tbl_transaction[[#This Row],[Reference Number]],barang_keluar[],2,FALSE),""))</f>
        <v>46110</v>
      </c>
      <c r="C1345" t="str">
        <f t="shared" si="20"/>
        <v>Inbound</v>
      </c>
      <c r="D1345" t="str">
        <f>IF(tbl_transaction[[#This Row],[Type]]="Inbound",VLOOKUP(tbl_transaction[[#This Row],[Reference Number]],barang_masuk[],4,FALSE),IF(tbl_transaction[[#This Row],[Type]]="Outbound",VLOOKUP(tbl_transaction[[#This Row],[Reference Number]],barang_keluar[],4,FALSE),""))</f>
        <v>BEV033</v>
      </c>
      <c r="E1345" t="str">
        <f>IF(tbl_transaction[[#This Row],[Type]]="Inbound",VLOOKUP(tbl_transaction[[#This Row],[Reference Number]],barang_masuk[],5,FALSE),IF(tbl_transaction[[#This Row],[Type]]="Outbound",VLOOKUP(tbl_transaction[[#This Row],[Reference Number]],barang_keluar[],5,FALSE),""))</f>
        <v>Aqua Beverage Variant 33</v>
      </c>
      <c r="F1345">
        <f>IF(tbl_transaction[[#This Row],[Type]]="Inbound",VLOOKUP(tbl_transaction[[#This Row],[Reference Number]],barang_masuk[],6,FALSE),IF(tbl_transaction[[#This Row],[Type]]="Outbound",VLOOKUP(tbl_transaction[[#This Row],[Reference Number]],barang_keluar[],6,FALSE),""))</f>
        <v>150</v>
      </c>
      <c r="G1345" t="str">
        <f>IF(tbl_transaction[[#This Row],[Type]]="Inbound",VLOOKUP(tbl_transaction[[#This Row],[Reference Number]],barang_masuk[],7,FALSE),IF(tbl_transaction[[#This Row],[Type]]="Outbound",VLOOKUP(tbl_transaction[[#This Row],[Reference Number]],barang_keluar[],7,FALSE),""))</f>
        <v>Bottle</v>
      </c>
      <c r="H1345" t="str">
        <f>IF(tbl_transaction[[#This Row],[Type]]="Inbound",VLOOKUP(tbl_transaction[[#This Row],[Reference Number]],barang_masuk[],3,FALSE),IF(tbl_transaction[[#This Row],[Type]]="Outbound",VLOOKUP(tbl_transaction[[#This Row],[Reference Number]],barang_keluar[],3,FALSE),""))</f>
        <v>PT Supplier 10</v>
      </c>
      <c r="I1345" t="str">
        <f>IF(D1345='Kartu Stok'!$B$2,COUNTIF($D$3:D1345,'Kartu Stok'!$B$2),"")</f>
        <v/>
      </c>
      <c r="L1345"/>
    </row>
    <row r="1346" spans="1:12" ht="14.5" x14ac:dyDescent="0.35">
      <c r="A1346" s="2" t="s">
        <v>1823</v>
      </c>
      <c r="B1346" s="5">
        <f>IF(LEFT(tbl_transaction[[#This Row],[Reference Number]],2)="GR",VLOOKUP(tbl_transaction[[#This Row],[Reference Number]],barang_masuk[],2,FALSE),IF(LEFT(tbl_transaction[[#This Row],[Reference Number]],2)="DO",VLOOKUP(tbl_transaction[[#This Row],[Reference Number]],barang_keluar[],2,FALSE),""))</f>
        <v>46059</v>
      </c>
      <c r="C1346" t="str">
        <f t="shared" si="20"/>
        <v>Inbound</v>
      </c>
      <c r="D1346" t="str">
        <f>IF(tbl_transaction[[#This Row],[Type]]="Inbound",VLOOKUP(tbl_transaction[[#This Row],[Reference Number]],barang_masuk[],4,FALSE),IF(tbl_transaction[[#This Row],[Type]]="Outbound",VLOOKUP(tbl_transaction[[#This Row],[Reference Number]],barang_keluar[],4,FALSE),""))</f>
        <v>INS019</v>
      </c>
      <c r="E1346" t="str">
        <f>IF(tbl_transaction[[#This Row],[Type]]="Inbound",VLOOKUP(tbl_transaction[[#This Row],[Reference Number]],barang_masuk[],5,FALSE),IF(tbl_transaction[[#This Row],[Type]]="Outbound",VLOOKUP(tbl_transaction[[#This Row],[Reference Number]],barang_keluar[],5,FALSE),""))</f>
        <v>Indomie Instant Food Variant 19</v>
      </c>
      <c r="F1346">
        <f>IF(tbl_transaction[[#This Row],[Type]]="Inbound",VLOOKUP(tbl_transaction[[#This Row],[Reference Number]],barang_masuk[],6,FALSE),IF(tbl_transaction[[#This Row],[Type]]="Outbound",VLOOKUP(tbl_transaction[[#This Row],[Reference Number]],barang_keluar[],6,FALSE),""))</f>
        <v>200</v>
      </c>
      <c r="G1346" t="str">
        <f>IF(tbl_transaction[[#This Row],[Type]]="Inbound",VLOOKUP(tbl_transaction[[#This Row],[Reference Number]],barang_masuk[],7,FALSE),IF(tbl_transaction[[#This Row],[Type]]="Outbound",VLOOKUP(tbl_transaction[[#This Row],[Reference Number]],barang_keluar[],7,FALSE),""))</f>
        <v>Pack</v>
      </c>
      <c r="H1346" t="str">
        <f>IF(tbl_transaction[[#This Row],[Type]]="Inbound",VLOOKUP(tbl_transaction[[#This Row],[Reference Number]],barang_masuk[],3,FALSE),IF(tbl_transaction[[#This Row],[Type]]="Outbound",VLOOKUP(tbl_transaction[[#This Row],[Reference Number]],barang_keluar[],3,FALSE),""))</f>
        <v>PT Supplier 33</v>
      </c>
      <c r="I1346" t="str">
        <f>IF(D1346='Kartu Stok'!$B$2,COUNTIF($D$3:D1346,'Kartu Stok'!$B$2),"")</f>
        <v/>
      </c>
      <c r="L1346"/>
    </row>
    <row r="1347" spans="1:12" ht="14.5" x14ac:dyDescent="0.35">
      <c r="A1347" s="2" t="s">
        <v>1824</v>
      </c>
      <c r="B1347" s="5">
        <f>IF(LEFT(tbl_transaction[[#This Row],[Reference Number]],2)="GR",VLOOKUP(tbl_transaction[[#This Row],[Reference Number]],barang_masuk[],2,FALSE),IF(LEFT(tbl_transaction[[#This Row],[Reference Number]],2)="DO",VLOOKUP(tbl_transaction[[#This Row],[Reference Number]],barang_keluar[],2,FALSE),""))</f>
        <v>46182</v>
      </c>
      <c r="C1347" t="str">
        <f t="shared" ref="C1347:C1410" si="21">IF(LEFT(A1347,2)="GR","Inbound",IF(LEFT(A1347,2)="DO","Outbound",""))</f>
        <v>Inbound</v>
      </c>
      <c r="D1347" t="str">
        <f>IF(tbl_transaction[[#This Row],[Type]]="Inbound",VLOOKUP(tbl_transaction[[#This Row],[Reference Number]],barang_masuk[],4,FALSE),IF(tbl_transaction[[#This Row],[Type]]="Outbound",VLOOKUP(tbl_transaction[[#This Row],[Reference Number]],barang_keluar[],4,FALSE),""))</f>
        <v>DAR019</v>
      </c>
      <c r="E1347" t="str">
        <f>IF(tbl_transaction[[#This Row],[Type]]="Inbound",VLOOKUP(tbl_transaction[[#This Row],[Reference Number]],barang_masuk[],5,FALSE),IF(tbl_transaction[[#This Row],[Type]]="Outbound",VLOOKUP(tbl_transaction[[#This Row],[Reference Number]],barang_keluar[],5,FALSE),""))</f>
        <v>Ultra Milk Dairy Variant 19</v>
      </c>
      <c r="F1347">
        <f>IF(tbl_transaction[[#This Row],[Type]]="Inbound",VLOOKUP(tbl_transaction[[#This Row],[Reference Number]],barang_masuk[],6,FALSE),IF(tbl_transaction[[#This Row],[Type]]="Outbound",VLOOKUP(tbl_transaction[[#This Row],[Reference Number]],barang_keluar[],6,FALSE),""))</f>
        <v>20</v>
      </c>
      <c r="G1347" t="str">
        <f>IF(tbl_transaction[[#This Row],[Type]]="Inbound",VLOOKUP(tbl_transaction[[#This Row],[Reference Number]],barang_masuk[],7,FALSE),IF(tbl_transaction[[#This Row],[Type]]="Outbound",VLOOKUP(tbl_transaction[[#This Row],[Reference Number]],barang_keluar[],7,FALSE),""))</f>
        <v>Box</v>
      </c>
      <c r="H1347" t="str">
        <f>IF(tbl_transaction[[#This Row],[Type]]="Inbound",VLOOKUP(tbl_transaction[[#This Row],[Reference Number]],barang_masuk[],3,FALSE),IF(tbl_transaction[[#This Row],[Type]]="Outbound",VLOOKUP(tbl_transaction[[#This Row],[Reference Number]],barang_keluar[],3,FALSE),""))</f>
        <v>PT Supplier 19</v>
      </c>
      <c r="I1347" t="str">
        <f>IF(D1347='Kartu Stok'!$B$2,COUNTIF($D$3:D1347,'Kartu Stok'!$B$2),"")</f>
        <v/>
      </c>
      <c r="L1347"/>
    </row>
    <row r="1348" spans="1:12" ht="14.5" x14ac:dyDescent="0.35">
      <c r="A1348" s="2" t="s">
        <v>1825</v>
      </c>
      <c r="B1348" s="5">
        <f>IF(LEFT(tbl_transaction[[#This Row],[Reference Number]],2)="GR",VLOOKUP(tbl_transaction[[#This Row],[Reference Number]],barang_masuk[],2,FALSE),IF(LEFT(tbl_transaction[[#This Row],[Reference Number]],2)="DO",VLOOKUP(tbl_transaction[[#This Row],[Reference Number]],barang_keluar[],2,FALSE),""))</f>
        <v>46162</v>
      </c>
      <c r="C1348" t="str">
        <f t="shared" si="21"/>
        <v>Inbound</v>
      </c>
      <c r="D1348" t="str">
        <f>IF(tbl_transaction[[#This Row],[Type]]="Inbound",VLOOKUP(tbl_transaction[[#This Row],[Reference Number]],barang_masuk[],4,FALSE),IF(tbl_transaction[[#This Row],[Type]]="Outbound",VLOOKUP(tbl_transaction[[#This Row],[Reference Number]],barang_keluar[],4,FALSE),""))</f>
        <v>SNK032</v>
      </c>
      <c r="E1348" t="str">
        <f>IF(tbl_transaction[[#This Row],[Type]]="Inbound",VLOOKUP(tbl_transaction[[#This Row],[Reference Number]],barang_masuk[],5,FALSE),IF(tbl_transaction[[#This Row],[Type]]="Outbound",VLOOKUP(tbl_transaction[[#This Row],[Reference Number]],barang_keluar[],5,FALSE),""))</f>
        <v>Qtela Snack Variant 32</v>
      </c>
      <c r="F1348">
        <f>IF(tbl_transaction[[#This Row],[Type]]="Inbound",VLOOKUP(tbl_transaction[[#This Row],[Reference Number]],barang_masuk[],6,FALSE),IF(tbl_transaction[[#This Row],[Type]]="Outbound",VLOOKUP(tbl_transaction[[#This Row],[Reference Number]],barang_keluar[],6,FALSE),""))</f>
        <v>150</v>
      </c>
      <c r="G1348" t="str">
        <f>IF(tbl_transaction[[#This Row],[Type]]="Inbound",VLOOKUP(tbl_transaction[[#This Row],[Reference Number]],barang_masuk[],7,FALSE),IF(tbl_transaction[[#This Row],[Type]]="Outbound",VLOOKUP(tbl_transaction[[#This Row],[Reference Number]],barang_keluar[],7,FALSE),""))</f>
        <v>Pack</v>
      </c>
      <c r="H1348" t="str">
        <f>IF(tbl_transaction[[#This Row],[Type]]="Inbound",VLOOKUP(tbl_transaction[[#This Row],[Reference Number]],barang_masuk[],3,FALSE),IF(tbl_transaction[[#This Row],[Type]]="Outbound",VLOOKUP(tbl_transaction[[#This Row],[Reference Number]],barang_keluar[],3,FALSE),""))</f>
        <v>PT Supplier 32</v>
      </c>
      <c r="I1348" t="str">
        <f>IF(D1348='Kartu Stok'!$B$2,COUNTIF($D$3:D1348,'Kartu Stok'!$B$2),"")</f>
        <v/>
      </c>
      <c r="L1348"/>
    </row>
    <row r="1349" spans="1:12" ht="14.5" x14ac:dyDescent="0.35">
      <c r="A1349" s="2" t="s">
        <v>1826</v>
      </c>
      <c r="B1349" s="5">
        <f>IF(LEFT(tbl_transaction[[#This Row],[Reference Number]],2)="GR",VLOOKUP(tbl_transaction[[#This Row],[Reference Number]],barang_masuk[],2,FALSE),IF(LEFT(tbl_transaction[[#This Row],[Reference Number]],2)="DO",VLOOKUP(tbl_transaction[[#This Row],[Reference Number]],barang_keluar[],2,FALSE),""))</f>
        <v>46162</v>
      </c>
      <c r="C1349" t="str">
        <f t="shared" si="21"/>
        <v>Inbound</v>
      </c>
      <c r="D1349" t="str">
        <f>IF(tbl_transaction[[#This Row],[Type]]="Inbound",VLOOKUP(tbl_transaction[[#This Row],[Reference Number]],barang_masuk[],4,FALSE),IF(tbl_transaction[[#This Row],[Type]]="Outbound",VLOOKUP(tbl_transaction[[#This Row],[Reference Number]],barang_keluar[],4,FALSE),""))</f>
        <v>BEV033</v>
      </c>
      <c r="E1349" t="str">
        <f>IF(tbl_transaction[[#This Row],[Type]]="Inbound",VLOOKUP(tbl_transaction[[#This Row],[Reference Number]],barang_masuk[],5,FALSE),IF(tbl_transaction[[#This Row],[Type]]="Outbound",VLOOKUP(tbl_transaction[[#This Row],[Reference Number]],barang_keluar[],5,FALSE),""))</f>
        <v>Aqua Beverage Variant 33</v>
      </c>
      <c r="F1349">
        <f>IF(tbl_transaction[[#This Row],[Type]]="Inbound",VLOOKUP(tbl_transaction[[#This Row],[Reference Number]],barang_masuk[],6,FALSE),IF(tbl_transaction[[#This Row],[Type]]="Outbound",VLOOKUP(tbl_transaction[[#This Row],[Reference Number]],barang_keluar[],6,FALSE),""))</f>
        <v>200</v>
      </c>
      <c r="G1349" t="str">
        <f>IF(tbl_transaction[[#This Row],[Type]]="Inbound",VLOOKUP(tbl_transaction[[#This Row],[Reference Number]],barang_masuk[],7,FALSE),IF(tbl_transaction[[#This Row],[Type]]="Outbound",VLOOKUP(tbl_transaction[[#This Row],[Reference Number]],barang_keluar[],7,FALSE),""))</f>
        <v>Bottle</v>
      </c>
      <c r="H1349" t="str">
        <f>IF(tbl_transaction[[#This Row],[Type]]="Inbound",VLOOKUP(tbl_transaction[[#This Row],[Reference Number]],barang_masuk[],3,FALSE),IF(tbl_transaction[[#This Row],[Type]]="Outbound",VLOOKUP(tbl_transaction[[#This Row],[Reference Number]],barang_keluar[],3,FALSE),""))</f>
        <v>PT Supplier 10</v>
      </c>
      <c r="I1349" t="str">
        <f>IF(D1349='Kartu Stok'!$B$2,COUNTIF($D$3:D1349,'Kartu Stok'!$B$2),"")</f>
        <v/>
      </c>
      <c r="L1349"/>
    </row>
    <row r="1350" spans="1:12" ht="14.5" x14ac:dyDescent="0.35">
      <c r="A1350" s="2" t="s">
        <v>1827</v>
      </c>
      <c r="B1350" s="5">
        <f>IF(LEFT(tbl_transaction[[#This Row],[Reference Number]],2)="GR",VLOOKUP(tbl_transaction[[#This Row],[Reference Number]],barang_masuk[],2,FALSE),IF(LEFT(tbl_transaction[[#This Row],[Reference Number]],2)="DO",VLOOKUP(tbl_transaction[[#This Row],[Reference Number]],barang_keluar[],2,FALSE),""))</f>
        <v>46196</v>
      </c>
      <c r="C1350" t="str">
        <f t="shared" si="21"/>
        <v>Inbound</v>
      </c>
      <c r="D1350" t="str">
        <f>IF(tbl_transaction[[#This Row],[Type]]="Inbound",VLOOKUP(tbl_transaction[[#This Row],[Reference Number]],barang_masuk[],4,FALSE),IF(tbl_transaction[[#This Row],[Type]]="Outbound",VLOOKUP(tbl_transaction[[#This Row],[Reference Number]],barang_keluar[],4,FALSE),""))</f>
        <v>BEV015</v>
      </c>
      <c r="E1350" t="str">
        <f>IF(tbl_transaction[[#This Row],[Type]]="Inbound",VLOOKUP(tbl_transaction[[#This Row],[Reference Number]],barang_masuk[],5,FALSE),IF(tbl_transaction[[#This Row],[Type]]="Outbound",VLOOKUP(tbl_transaction[[#This Row],[Reference Number]],barang_keluar[],5,FALSE),""))</f>
        <v>Aqua Beverage Variant 15</v>
      </c>
      <c r="F1350">
        <f>IF(tbl_transaction[[#This Row],[Type]]="Inbound",VLOOKUP(tbl_transaction[[#This Row],[Reference Number]],barang_masuk[],6,FALSE),IF(tbl_transaction[[#This Row],[Type]]="Outbound",VLOOKUP(tbl_transaction[[#This Row],[Reference Number]],barang_keluar[],6,FALSE),""))</f>
        <v>60</v>
      </c>
      <c r="G1350" t="str">
        <f>IF(tbl_transaction[[#This Row],[Type]]="Inbound",VLOOKUP(tbl_transaction[[#This Row],[Reference Number]],barang_masuk[],7,FALSE),IF(tbl_transaction[[#This Row],[Type]]="Outbound",VLOOKUP(tbl_transaction[[#This Row],[Reference Number]],barang_keluar[],7,FALSE),""))</f>
        <v>Bottle</v>
      </c>
      <c r="H1350" t="str">
        <f>IF(tbl_transaction[[#This Row],[Type]]="Inbound",VLOOKUP(tbl_transaction[[#This Row],[Reference Number]],barang_masuk[],3,FALSE),IF(tbl_transaction[[#This Row],[Type]]="Outbound",VLOOKUP(tbl_transaction[[#This Row],[Reference Number]],barang_keluar[],3,FALSE),""))</f>
        <v>PT Supplier 13</v>
      </c>
      <c r="I1350" t="str">
        <f>IF(D1350='Kartu Stok'!$B$2,COUNTIF($D$3:D1350,'Kartu Stok'!$B$2),"")</f>
        <v/>
      </c>
      <c r="L1350"/>
    </row>
    <row r="1351" spans="1:12" ht="14.5" x14ac:dyDescent="0.35">
      <c r="A1351" s="2" t="s">
        <v>1828</v>
      </c>
      <c r="B1351" s="5">
        <f>IF(LEFT(tbl_transaction[[#This Row],[Reference Number]],2)="GR",VLOOKUP(tbl_transaction[[#This Row],[Reference Number]],barang_masuk[],2,FALSE),IF(LEFT(tbl_transaction[[#This Row],[Reference Number]],2)="DO",VLOOKUP(tbl_transaction[[#This Row],[Reference Number]],barang_keluar[],2,FALSE),""))</f>
        <v>46176</v>
      </c>
      <c r="C1351" t="str">
        <f t="shared" si="21"/>
        <v>Inbound</v>
      </c>
      <c r="D1351" t="str">
        <f>IF(tbl_transaction[[#This Row],[Type]]="Inbound",VLOOKUP(tbl_transaction[[#This Row],[Reference Number]],barang_masuk[],4,FALSE),IF(tbl_transaction[[#This Row],[Type]]="Outbound",VLOOKUP(tbl_transaction[[#This Row],[Reference Number]],barang_keluar[],4,FALSE),""))</f>
        <v>PER027</v>
      </c>
      <c r="E1351" t="str">
        <f>IF(tbl_transaction[[#This Row],[Type]]="Inbound",VLOOKUP(tbl_transaction[[#This Row],[Reference Number]],barang_masuk[],5,FALSE),IF(tbl_transaction[[#This Row],[Type]]="Outbound",VLOOKUP(tbl_transaction[[#This Row],[Reference Number]],barang_keluar[],5,FALSE),""))</f>
        <v>Sunsilk Personal Care Variant 27</v>
      </c>
      <c r="F1351">
        <f>IF(tbl_transaction[[#This Row],[Type]]="Inbound",VLOOKUP(tbl_transaction[[#This Row],[Reference Number]],barang_masuk[],6,FALSE),IF(tbl_transaction[[#This Row],[Type]]="Outbound",VLOOKUP(tbl_transaction[[#This Row],[Reference Number]],barang_keluar[],6,FALSE),""))</f>
        <v>40</v>
      </c>
      <c r="G1351" t="str">
        <f>IF(tbl_transaction[[#This Row],[Type]]="Inbound",VLOOKUP(tbl_transaction[[#This Row],[Reference Number]],barang_masuk[],7,FALSE),IF(tbl_transaction[[#This Row],[Type]]="Outbound",VLOOKUP(tbl_transaction[[#This Row],[Reference Number]],barang_keluar[],7,FALSE),""))</f>
        <v>Bottle</v>
      </c>
      <c r="H1351" t="str">
        <f>IF(tbl_transaction[[#This Row],[Type]]="Inbound",VLOOKUP(tbl_transaction[[#This Row],[Reference Number]],barang_masuk[],3,FALSE),IF(tbl_transaction[[#This Row],[Type]]="Outbound",VLOOKUP(tbl_transaction[[#This Row],[Reference Number]],barang_keluar[],3,FALSE),""))</f>
        <v>PT Supplier 06</v>
      </c>
      <c r="I1351" t="str">
        <f>IF(D1351='Kartu Stok'!$B$2,COUNTIF($D$3:D1351,'Kartu Stok'!$B$2),"")</f>
        <v/>
      </c>
      <c r="L1351"/>
    </row>
    <row r="1352" spans="1:12" ht="14.5" x14ac:dyDescent="0.35">
      <c r="A1352" s="2" t="s">
        <v>1829</v>
      </c>
      <c r="B1352" s="5">
        <f>IF(LEFT(tbl_transaction[[#This Row],[Reference Number]],2)="GR",VLOOKUP(tbl_transaction[[#This Row],[Reference Number]],barang_masuk[],2,FALSE),IF(LEFT(tbl_transaction[[#This Row],[Reference Number]],2)="DO",VLOOKUP(tbl_transaction[[#This Row],[Reference Number]],barang_keluar[],2,FALSE),""))</f>
        <v>46023</v>
      </c>
      <c r="C1352" t="str">
        <f t="shared" si="21"/>
        <v>Inbound</v>
      </c>
      <c r="D1352" t="str">
        <f>IF(tbl_transaction[[#This Row],[Type]]="Inbound",VLOOKUP(tbl_transaction[[#This Row],[Reference Number]],barang_masuk[],4,FALSE),IF(tbl_transaction[[#This Row],[Type]]="Outbound",VLOOKUP(tbl_transaction[[#This Row],[Reference Number]],barang_keluar[],4,FALSE),""))</f>
        <v>BEV023</v>
      </c>
      <c r="E1352" t="str">
        <f>IF(tbl_transaction[[#This Row],[Type]]="Inbound",VLOOKUP(tbl_transaction[[#This Row],[Reference Number]],barang_masuk[],5,FALSE),IF(tbl_transaction[[#This Row],[Type]]="Outbound",VLOOKUP(tbl_transaction[[#This Row],[Reference Number]],barang_keluar[],5,FALSE),""))</f>
        <v>Sosro Beverage Variant 23</v>
      </c>
      <c r="F1352">
        <f>IF(tbl_transaction[[#This Row],[Type]]="Inbound",VLOOKUP(tbl_transaction[[#This Row],[Reference Number]],barang_masuk[],6,FALSE),IF(tbl_transaction[[#This Row],[Type]]="Outbound",VLOOKUP(tbl_transaction[[#This Row],[Reference Number]],barang_keluar[],6,FALSE),""))</f>
        <v>80</v>
      </c>
      <c r="G1352" t="str">
        <f>IF(tbl_transaction[[#This Row],[Type]]="Inbound",VLOOKUP(tbl_transaction[[#This Row],[Reference Number]],barang_masuk[],7,FALSE),IF(tbl_transaction[[#This Row],[Type]]="Outbound",VLOOKUP(tbl_transaction[[#This Row],[Reference Number]],barang_keluar[],7,FALSE),""))</f>
        <v>Bottle</v>
      </c>
      <c r="H1352" t="str">
        <f>IF(tbl_transaction[[#This Row],[Type]]="Inbound",VLOOKUP(tbl_transaction[[#This Row],[Reference Number]],barang_masuk[],3,FALSE),IF(tbl_transaction[[#This Row],[Type]]="Outbound",VLOOKUP(tbl_transaction[[#This Row],[Reference Number]],barang_keluar[],3,FALSE),""))</f>
        <v>PT Supplier 19</v>
      </c>
      <c r="I1352" t="str">
        <f>IF(D1352='Kartu Stok'!$B$2,COUNTIF($D$3:D1352,'Kartu Stok'!$B$2),"")</f>
        <v/>
      </c>
      <c r="L1352"/>
    </row>
    <row r="1353" spans="1:12" ht="14.5" x14ac:dyDescent="0.35">
      <c r="A1353" s="2" t="s">
        <v>1830</v>
      </c>
      <c r="B1353" s="5">
        <f>IF(LEFT(tbl_transaction[[#This Row],[Reference Number]],2)="GR",VLOOKUP(tbl_transaction[[#This Row],[Reference Number]],barang_masuk[],2,FALSE),IF(LEFT(tbl_transaction[[#This Row],[Reference Number]],2)="DO",VLOOKUP(tbl_transaction[[#This Row],[Reference Number]],barang_keluar[],2,FALSE),""))</f>
        <v>46058</v>
      </c>
      <c r="C1353" t="str">
        <f t="shared" si="21"/>
        <v>Inbound</v>
      </c>
      <c r="D1353" t="str">
        <f>IF(tbl_transaction[[#This Row],[Type]]="Inbound",VLOOKUP(tbl_transaction[[#This Row],[Reference Number]],barang_masuk[],4,FALSE),IF(tbl_transaction[[#This Row],[Type]]="Outbound",VLOOKUP(tbl_transaction[[#This Row],[Reference Number]],barang_keluar[],4,FALSE),""))</f>
        <v>PER004</v>
      </c>
      <c r="E1353" t="str">
        <f>IF(tbl_transaction[[#This Row],[Type]]="Inbound",VLOOKUP(tbl_transaction[[#This Row],[Reference Number]],barang_masuk[],5,FALSE),IF(tbl_transaction[[#This Row],[Type]]="Outbound",VLOOKUP(tbl_transaction[[#This Row],[Reference Number]],barang_keluar[],5,FALSE),""))</f>
        <v>Lifebuoy Personal Care Variant 4</v>
      </c>
      <c r="F1353">
        <f>IF(tbl_transaction[[#This Row],[Type]]="Inbound",VLOOKUP(tbl_transaction[[#This Row],[Reference Number]],barang_masuk[],6,FALSE),IF(tbl_transaction[[#This Row],[Type]]="Outbound",VLOOKUP(tbl_transaction[[#This Row],[Reference Number]],barang_keluar[],6,FALSE),""))</f>
        <v>150</v>
      </c>
      <c r="G1353" t="str">
        <f>IF(tbl_transaction[[#This Row],[Type]]="Inbound",VLOOKUP(tbl_transaction[[#This Row],[Reference Number]],barang_masuk[],7,FALSE),IF(tbl_transaction[[#This Row],[Type]]="Outbound",VLOOKUP(tbl_transaction[[#This Row],[Reference Number]],barang_keluar[],7,FALSE),""))</f>
        <v>Bottle</v>
      </c>
      <c r="H1353" t="str">
        <f>IF(tbl_transaction[[#This Row],[Type]]="Inbound",VLOOKUP(tbl_transaction[[#This Row],[Reference Number]],barang_masuk[],3,FALSE),IF(tbl_transaction[[#This Row],[Type]]="Outbound",VLOOKUP(tbl_transaction[[#This Row],[Reference Number]],barang_keluar[],3,FALSE),""))</f>
        <v>PT Supplier 07</v>
      </c>
      <c r="I1353" t="str">
        <f>IF(D1353='Kartu Stok'!$B$2,COUNTIF($D$3:D1353,'Kartu Stok'!$B$2),"")</f>
        <v/>
      </c>
      <c r="L1353"/>
    </row>
    <row r="1354" spans="1:12" ht="14.5" x14ac:dyDescent="0.35">
      <c r="A1354" s="2" t="s">
        <v>1831</v>
      </c>
      <c r="B1354" s="5">
        <f>IF(LEFT(tbl_transaction[[#This Row],[Reference Number]],2)="GR",VLOOKUP(tbl_transaction[[#This Row],[Reference Number]],barang_masuk[],2,FALSE),IF(LEFT(tbl_transaction[[#This Row],[Reference Number]],2)="DO",VLOOKUP(tbl_transaction[[#This Row],[Reference Number]],barang_keluar[],2,FALSE),""))</f>
        <v>46024</v>
      </c>
      <c r="C1354" t="str">
        <f t="shared" si="21"/>
        <v>Inbound</v>
      </c>
      <c r="D1354" t="str">
        <f>IF(tbl_transaction[[#This Row],[Type]]="Inbound",VLOOKUP(tbl_transaction[[#This Row],[Reference Number]],barang_masuk[],4,FALSE),IF(tbl_transaction[[#This Row],[Type]]="Outbound",VLOOKUP(tbl_transaction[[#This Row],[Reference Number]],barang_keluar[],4,FALSE),""))</f>
        <v>SNK014</v>
      </c>
      <c r="E1354" t="str">
        <f>IF(tbl_transaction[[#This Row],[Type]]="Inbound",VLOOKUP(tbl_transaction[[#This Row],[Reference Number]],barang_masuk[],5,FALSE),IF(tbl_transaction[[#This Row],[Type]]="Outbound",VLOOKUP(tbl_transaction[[#This Row],[Reference Number]],barang_keluar[],5,FALSE),""))</f>
        <v>Qtela Snack Variant 14</v>
      </c>
      <c r="F1354">
        <f>IF(tbl_transaction[[#This Row],[Type]]="Inbound",VLOOKUP(tbl_transaction[[#This Row],[Reference Number]],barang_masuk[],6,FALSE),IF(tbl_transaction[[#This Row],[Type]]="Outbound",VLOOKUP(tbl_transaction[[#This Row],[Reference Number]],barang_keluar[],6,FALSE),""))</f>
        <v>80</v>
      </c>
      <c r="G1354" t="str">
        <f>IF(tbl_transaction[[#This Row],[Type]]="Inbound",VLOOKUP(tbl_transaction[[#This Row],[Reference Number]],barang_masuk[],7,FALSE),IF(tbl_transaction[[#This Row],[Type]]="Outbound",VLOOKUP(tbl_transaction[[#This Row],[Reference Number]],barang_keluar[],7,FALSE),""))</f>
        <v>Pack</v>
      </c>
      <c r="H1354" t="str">
        <f>IF(tbl_transaction[[#This Row],[Type]]="Inbound",VLOOKUP(tbl_transaction[[#This Row],[Reference Number]],barang_masuk[],3,FALSE),IF(tbl_transaction[[#This Row],[Type]]="Outbound",VLOOKUP(tbl_transaction[[#This Row],[Reference Number]],barang_keluar[],3,FALSE),""))</f>
        <v>PT Supplier 15</v>
      </c>
      <c r="I1354" t="str">
        <f>IF(D1354='Kartu Stok'!$B$2,COUNTIF($D$3:D1354,'Kartu Stok'!$B$2),"")</f>
        <v/>
      </c>
      <c r="L1354"/>
    </row>
    <row r="1355" spans="1:12" ht="14.5" x14ac:dyDescent="0.35">
      <c r="A1355" s="2" t="s">
        <v>1832</v>
      </c>
      <c r="B1355" s="5">
        <f>IF(LEFT(tbl_transaction[[#This Row],[Reference Number]],2)="GR",VLOOKUP(tbl_transaction[[#This Row],[Reference Number]],barang_masuk[],2,FALSE),IF(LEFT(tbl_transaction[[#This Row],[Reference Number]],2)="DO",VLOOKUP(tbl_transaction[[#This Row],[Reference Number]],barang_keluar[],2,FALSE),""))</f>
        <v>46127</v>
      </c>
      <c r="C1355" t="str">
        <f t="shared" si="21"/>
        <v>Inbound</v>
      </c>
      <c r="D1355" t="str">
        <f>IF(tbl_transaction[[#This Row],[Type]]="Inbound",VLOOKUP(tbl_transaction[[#This Row],[Reference Number]],barang_masuk[],4,FALSE),IF(tbl_transaction[[#This Row],[Type]]="Outbound",VLOOKUP(tbl_transaction[[#This Row],[Reference Number]],barang_keluar[],4,FALSE),""))</f>
        <v>HOM030</v>
      </c>
      <c r="E1355" t="str">
        <f>IF(tbl_transaction[[#This Row],[Type]]="Inbound",VLOOKUP(tbl_transaction[[#This Row],[Reference Number]],barang_masuk[],5,FALSE),IF(tbl_transaction[[#This Row],[Type]]="Outbound",VLOOKUP(tbl_transaction[[#This Row],[Reference Number]],barang_keluar[],5,FALSE),""))</f>
        <v>Molto Home Care Variant 30</v>
      </c>
      <c r="F1355">
        <f>IF(tbl_transaction[[#This Row],[Type]]="Inbound",VLOOKUP(tbl_transaction[[#This Row],[Reference Number]],barang_masuk[],6,FALSE),IF(tbl_transaction[[#This Row],[Type]]="Outbound",VLOOKUP(tbl_transaction[[#This Row],[Reference Number]],barang_keluar[],6,FALSE),""))</f>
        <v>40</v>
      </c>
      <c r="G1355" t="str">
        <f>IF(tbl_transaction[[#This Row],[Type]]="Inbound",VLOOKUP(tbl_transaction[[#This Row],[Reference Number]],barang_masuk[],7,FALSE),IF(tbl_transaction[[#This Row],[Type]]="Outbound",VLOOKUP(tbl_transaction[[#This Row],[Reference Number]],barang_keluar[],7,FALSE),""))</f>
        <v>Pack</v>
      </c>
      <c r="H1355" t="str">
        <f>IF(tbl_transaction[[#This Row],[Type]]="Inbound",VLOOKUP(tbl_transaction[[#This Row],[Reference Number]],barang_masuk[],3,FALSE),IF(tbl_transaction[[#This Row],[Type]]="Outbound",VLOOKUP(tbl_transaction[[#This Row],[Reference Number]],barang_keluar[],3,FALSE),""))</f>
        <v>PT Supplier 29</v>
      </c>
      <c r="I1355" t="str">
        <f>IF(D1355='Kartu Stok'!$B$2,COUNTIF($D$3:D1355,'Kartu Stok'!$B$2),"")</f>
        <v/>
      </c>
      <c r="L1355"/>
    </row>
    <row r="1356" spans="1:12" ht="14.5" x14ac:dyDescent="0.35">
      <c r="A1356" s="2" t="s">
        <v>1833</v>
      </c>
      <c r="B1356" s="5">
        <f>IF(LEFT(tbl_transaction[[#This Row],[Reference Number]],2)="GR",VLOOKUP(tbl_transaction[[#This Row],[Reference Number]],barang_masuk[],2,FALSE),IF(LEFT(tbl_transaction[[#This Row],[Reference Number]],2)="DO",VLOOKUP(tbl_transaction[[#This Row],[Reference Number]],barang_keluar[],2,FALSE),""))</f>
        <v>46090</v>
      </c>
      <c r="C1356" t="str">
        <f t="shared" si="21"/>
        <v>Inbound</v>
      </c>
      <c r="D1356" t="str">
        <f>IF(tbl_transaction[[#This Row],[Type]]="Inbound",VLOOKUP(tbl_transaction[[#This Row],[Reference Number]],barang_masuk[],4,FALSE),IF(tbl_transaction[[#This Row],[Type]]="Outbound",VLOOKUP(tbl_transaction[[#This Row],[Reference Number]],barang_keluar[],4,FALSE),""))</f>
        <v>DAR019</v>
      </c>
      <c r="E1356" t="str">
        <f>IF(tbl_transaction[[#This Row],[Type]]="Inbound",VLOOKUP(tbl_transaction[[#This Row],[Reference Number]],barang_masuk[],5,FALSE),IF(tbl_transaction[[#This Row],[Type]]="Outbound",VLOOKUP(tbl_transaction[[#This Row],[Reference Number]],barang_keluar[],5,FALSE),""))</f>
        <v>Ultra Milk Dairy Variant 19</v>
      </c>
      <c r="F1356">
        <f>IF(tbl_transaction[[#This Row],[Type]]="Inbound",VLOOKUP(tbl_transaction[[#This Row],[Reference Number]],barang_masuk[],6,FALSE),IF(tbl_transaction[[#This Row],[Type]]="Outbound",VLOOKUP(tbl_transaction[[#This Row],[Reference Number]],barang_keluar[],6,FALSE),""))</f>
        <v>50</v>
      </c>
      <c r="G1356" t="str">
        <f>IF(tbl_transaction[[#This Row],[Type]]="Inbound",VLOOKUP(tbl_transaction[[#This Row],[Reference Number]],barang_masuk[],7,FALSE),IF(tbl_transaction[[#This Row],[Type]]="Outbound",VLOOKUP(tbl_transaction[[#This Row],[Reference Number]],barang_keluar[],7,FALSE),""))</f>
        <v>Box</v>
      </c>
      <c r="H1356" t="str">
        <f>IF(tbl_transaction[[#This Row],[Type]]="Inbound",VLOOKUP(tbl_transaction[[#This Row],[Reference Number]],barang_masuk[],3,FALSE),IF(tbl_transaction[[#This Row],[Type]]="Outbound",VLOOKUP(tbl_transaction[[#This Row],[Reference Number]],barang_keluar[],3,FALSE),""))</f>
        <v>PT Supplier 19</v>
      </c>
      <c r="I1356" t="str">
        <f>IF(D1356='Kartu Stok'!$B$2,COUNTIF($D$3:D1356,'Kartu Stok'!$B$2),"")</f>
        <v/>
      </c>
      <c r="L1356"/>
    </row>
    <row r="1357" spans="1:12" ht="14.5" x14ac:dyDescent="0.35">
      <c r="A1357" s="2" t="s">
        <v>1834</v>
      </c>
      <c r="B1357" s="5">
        <f>IF(LEFT(tbl_transaction[[#This Row],[Reference Number]],2)="GR",VLOOKUP(tbl_transaction[[#This Row],[Reference Number]],barang_masuk[],2,FALSE),IF(LEFT(tbl_transaction[[#This Row],[Reference Number]],2)="DO",VLOOKUP(tbl_transaction[[#This Row],[Reference Number]],barang_keluar[],2,FALSE),""))</f>
        <v>46161</v>
      </c>
      <c r="C1357" t="str">
        <f t="shared" si="21"/>
        <v>Inbound</v>
      </c>
      <c r="D1357" t="str">
        <f>IF(tbl_transaction[[#This Row],[Type]]="Inbound",VLOOKUP(tbl_transaction[[#This Row],[Reference Number]],barang_masuk[],4,FALSE),IF(tbl_transaction[[#This Row],[Type]]="Outbound",VLOOKUP(tbl_transaction[[#This Row],[Reference Number]],barang_keluar[],4,FALSE),""))</f>
        <v>SNK008</v>
      </c>
      <c r="E1357" t="str">
        <f>IF(tbl_transaction[[#This Row],[Type]]="Inbound",VLOOKUP(tbl_transaction[[#This Row],[Reference Number]],barang_masuk[],5,FALSE),IF(tbl_transaction[[#This Row],[Type]]="Outbound",VLOOKUP(tbl_transaction[[#This Row],[Reference Number]],barang_keluar[],5,FALSE),""))</f>
        <v>Chitato Snack Variant 8</v>
      </c>
      <c r="F1357">
        <f>IF(tbl_transaction[[#This Row],[Type]]="Inbound",VLOOKUP(tbl_transaction[[#This Row],[Reference Number]],barang_masuk[],6,FALSE),IF(tbl_transaction[[#This Row],[Type]]="Outbound",VLOOKUP(tbl_transaction[[#This Row],[Reference Number]],barang_keluar[],6,FALSE),""))</f>
        <v>100</v>
      </c>
      <c r="G1357" t="str">
        <f>IF(tbl_transaction[[#This Row],[Type]]="Inbound",VLOOKUP(tbl_transaction[[#This Row],[Reference Number]],barang_masuk[],7,FALSE),IF(tbl_transaction[[#This Row],[Type]]="Outbound",VLOOKUP(tbl_transaction[[#This Row],[Reference Number]],barang_keluar[],7,FALSE),""))</f>
        <v>Pack</v>
      </c>
      <c r="H1357" t="str">
        <f>IF(tbl_transaction[[#This Row],[Type]]="Inbound",VLOOKUP(tbl_transaction[[#This Row],[Reference Number]],barang_masuk[],3,FALSE),IF(tbl_transaction[[#This Row],[Type]]="Outbound",VLOOKUP(tbl_transaction[[#This Row],[Reference Number]],barang_keluar[],3,FALSE),""))</f>
        <v>PT Supplier 07</v>
      </c>
      <c r="I1357" t="str">
        <f>IF(D1357='Kartu Stok'!$B$2,COUNTIF($D$3:D1357,'Kartu Stok'!$B$2),"")</f>
        <v/>
      </c>
      <c r="L1357"/>
    </row>
    <row r="1358" spans="1:12" ht="14.5" x14ac:dyDescent="0.35">
      <c r="A1358" s="2" t="s">
        <v>1835</v>
      </c>
      <c r="B1358" s="5">
        <f>IF(LEFT(tbl_transaction[[#This Row],[Reference Number]],2)="GR",VLOOKUP(tbl_transaction[[#This Row],[Reference Number]],barang_masuk[],2,FALSE),IF(LEFT(tbl_transaction[[#This Row],[Reference Number]],2)="DO",VLOOKUP(tbl_transaction[[#This Row],[Reference Number]],barang_keluar[],2,FALSE),""))</f>
        <v>46074</v>
      </c>
      <c r="C1358" t="str">
        <f t="shared" si="21"/>
        <v>Inbound</v>
      </c>
      <c r="D1358" t="str">
        <f>IF(tbl_transaction[[#This Row],[Type]]="Inbound",VLOOKUP(tbl_transaction[[#This Row],[Reference Number]],barang_masuk[],4,FALSE),IF(tbl_transaction[[#This Row],[Type]]="Outbound",VLOOKUP(tbl_transaction[[#This Row],[Reference Number]],barang_keluar[],4,FALSE),""))</f>
        <v>HOM025</v>
      </c>
      <c r="E1358" t="str">
        <f>IF(tbl_transaction[[#This Row],[Type]]="Inbound",VLOOKUP(tbl_transaction[[#This Row],[Reference Number]],barang_masuk[],5,FALSE),IF(tbl_transaction[[#This Row],[Type]]="Outbound",VLOOKUP(tbl_transaction[[#This Row],[Reference Number]],barang_keluar[],5,FALSE),""))</f>
        <v>Rinso Home Care Variant 25</v>
      </c>
      <c r="F1358">
        <f>IF(tbl_transaction[[#This Row],[Type]]="Inbound",VLOOKUP(tbl_transaction[[#This Row],[Reference Number]],barang_masuk[],6,FALSE),IF(tbl_transaction[[#This Row],[Type]]="Outbound",VLOOKUP(tbl_transaction[[#This Row],[Reference Number]],barang_keluar[],6,FALSE),""))</f>
        <v>30</v>
      </c>
      <c r="G1358" t="str">
        <f>IF(tbl_transaction[[#This Row],[Type]]="Inbound",VLOOKUP(tbl_transaction[[#This Row],[Reference Number]],barang_masuk[],7,FALSE),IF(tbl_transaction[[#This Row],[Type]]="Outbound",VLOOKUP(tbl_transaction[[#This Row],[Reference Number]],barang_keluar[],7,FALSE),""))</f>
        <v>Pack</v>
      </c>
      <c r="H1358" t="str">
        <f>IF(tbl_transaction[[#This Row],[Type]]="Inbound",VLOOKUP(tbl_transaction[[#This Row],[Reference Number]],barang_masuk[],3,FALSE),IF(tbl_transaction[[#This Row],[Type]]="Outbound",VLOOKUP(tbl_transaction[[#This Row],[Reference Number]],barang_keluar[],3,FALSE),""))</f>
        <v>PT Supplier 11</v>
      </c>
      <c r="I1358" t="str">
        <f>IF(D1358='Kartu Stok'!$B$2,COUNTIF($D$3:D1358,'Kartu Stok'!$B$2),"")</f>
        <v/>
      </c>
      <c r="L1358"/>
    </row>
    <row r="1359" spans="1:12" ht="14.5" x14ac:dyDescent="0.35">
      <c r="A1359" s="2" t="s">
        <v>1836</v>
      </c>
      <c r="B1359" s="5">
        <f>IF(LEFT(tbl_transaction[[#This Row],[Reference Number]],2)="GR",VLOOKUP(tbl_transaction[[#This Row],[Reference Number]],barang_masuk[],2,FALSE),IF(LEFT(tbl_transaction[[#This Row],[Reference Number]],2)="DO",VLOOKUP(tbl_transaction[[#This Row],[Reference Number]],barang_keluar[],2,FALSE),""))</f>
        <v>46113</v>
      </c>
      <c r="C1359" t="str">
        <f t="shared" si="21"/>
        <v>Inbound</v>
      </c>
      <c r="D1359" t="str">
        <f>IF(tbl_transaction[[#This Row],[Type]]="Inbound",VLOOKUP(tbl_transaction[[#This Row],[Reference Number]],barang_masuk[],4,FALSE),IF(tbl_transaction[[#This Row],[Type]]="Outbound",VLOOKUP(tbl_transaction[[#This Row],[Reference Number]],barang_keluar[],4,FALSE),""))</f>
        <v>SNK026</v>
      </c>
      <c r="E1359" t="str">
        <f>IF(tbl_transaction[[#This Row],[Type]]="Inbound",VLOOKUP(tbl_transaction[[#This Row],[Reference Number]],barang_masuk[],5,FALSE),IF(tbl_transaction[[#This Row],[Type]]="Outbound",VLOOKUP(tbl_transaction[[#This Row],[Reference Number]],barang_keluar[],5,FALSE),""))</f>
        <v>Chitato Snack Variant 26</v>
      </c>
      <c r="F1359">
        <f>IF(tbl_transaction[[#This Row],[Type]]="Inbound",VLOOKUP(tbl_transaction[[#This Row],[Reference Number]],barang_masuk[],6,FALSE),IF(tbl_transaction[[#This Row],[Type]]="Outbound",VLOOKUP(tbl_transaction[[#This Row],[Reference Number]],barang_keluar[],6,FALSE),""))</f>
        <v>60</v>
      </c>
      <c r="G1359" t="str">
        <f>IF(tbl_transaction[[#This Row],[Type]]="Inbound",VLOOKUP(tbl_transaction[[#This Row],[Reference Number]],barang_masuk[],7,FALSE),IF(tbl_transaction[[#This Row],[Type]]="Outbound",VLOOKUP(tbl_transaction[[#This Row],[Reference Number]],barang_keluar[],7,FALSE),""))</f>
        <v>Pack</v>
      </c>
      <c r="H1359" t="str">
        <f>IF(tbl_transaction[[#This Row],[Type]]="Inbound",VLOOKUP(tbl_transaction[[#This Row],[Reference Number]],barang_masuk[],3,FALSE),IF(tbl_transaction[[#This Row],[Type]]="Outbound",VLOOKUP(tbl_transaction[[#This Row],[Reference Number]],barang_keluar[],3,FALSE),""))</f>
        <v>PT Supplier 02</v>
      </c>
      <c r="I1359" t="str">
        <f>IF(D1359='Kartu Stok'!$B$2,COUNTIF($D$3:D1359,'Kartu Stok'!$B$2),"")</f>
        <v/>
      </c>
      <c r="L1359"/>
    </row>
    <row r="1360" spans="1:12" ht="14.5" x14ac:dyDescent="0.35">
      <c r="A1360" s="2" t="s">
        <v>1837</v>
      </c>
      <c r="B1360" s="5">
        <f>IF(LEFT(tbl_transaction[[#This Row],[Reference Number]],2)="GR",VLOOKUP(tbl_transaction[[#This Row],[Reference Number]],barang_masuk[],2,FALSE),IF(LEFT(tbl_transaction[[#This Row],[Reference Number]],2)="DO",VLOOKUP(tbl_transaction[[#This Row],[Reference Number]],barang_keluar[],2,FALSE),""))</f>
        <v>46066</v>
      </c>
      <c r="C1360" t="str">
        <f t="shared" si="21"/>
        <v>Inbound</v>
      </c>
      <c r="D1360" t="str">
        <f>IF(tbl_transaction[[#This Row],[Type]]="Inbound",VLOOKUP(tbl_transaction[[#This Row],[Reference Number]],barang_masuk[],4,FALSE),IF(tbl_transaction[[#This Row],[Type]]="Outbound",VLOOKUP(tbl_transaction[[#This Row],[Reference Number]],barang_keluar[],4,FALSE),""))</f>
        <v>BAB019</v>
      </c>
      <c r="E1360" t="str">
        <f>IF(tbl_transaction[[#This Row],[Type]]="Inbound",VLOOKUP(tbl_transaction[[#This Row],[Reference Number]],barang_masuk[],5,FALSE),IF(tbl_transaction[[#This Row],[Type]]="Outbound",VLOOKUP(tbl_transaction[[#This Row],[Reference Number]],barang_keluar[],5,FALSE),""))</f>
        <v>Zwitsal Baby Care Variant 19</v>
      </c>
      <c r="F1360">
        <f>IF(tbl_transaction[[#This Row],[Type]]="Inbound",VLOOKUP(tbl_transaction[[#This Row],[Reference Number]],barang_masuk[],6,FALSE),IF(tbl_transaction[[#This Row],[Type]]="Outbound",VLOOKUP(tbl_transaction[[#This Row],[Reference Number]],barang_keluar[],6,FALSE),""))</f>
        <v>40</v>
      </c>
      <c r="G1360" t="str">
        <f>IF(tbl_transaction[[#This Row],[Type]]="Inbound",VLOOKUP(tbl_transaction[[#This Row],[Reference Number]],barang_masuk[],7,FALSE),IF(tbl_transaction[[#This Row],[Type]]="Outbound",VLOOKUP(tbl_transaction[[#This Row],[Reference Number]],barang_keluar[],7,FALSE),""))</f>
        <v>Pack</v>
      </c>
      <c r="H1360" t="str">
        <f>IF(tbl_transaction[[#This Row],[Type]]="Inbound",VLOOKUP(tbl_transaction[[#This Row],[Reference Number]],barang_masuk[],3,FALSE),IF(tbl_transaction[[#This Row],[Type]]="Outbound",VLOOKUP(tbl_transaction[[#This Row],[Reference Number]],barang_keluar[],3,FALSE),""))</f>
        <v>PT Supplier 02</v>
      </c>
      <c r="I1360" t="str">
        <f>IF(D1360='Kartu Stok'!$B$2,COUNTIF($D$3:D1360,'Kartu Stok'!$B$2),"")</f>
        <v/>
      </c>
      <c r="L1360"/>
    </row>
    <row r="1361" spans="1:12" ht="14.5" x14ac:dyDescent="0.35">
      <c r="A1361" s="2" t="s">
        <v>1838</v>
      </c>
      <c r="B1361" s="5">
        <f>IF(LEFT(tbl_transaction[[#This Row],[Reference Number]],2)="GR",VLOOKUP(tbl_transaction[[#This Row],[Reference Number]],barang_masuk[],2,FALSE),IF(LEFT(tbl_transaction[[#This Row],[Reference Number]],2)="DO",VLOOKUP(tbl_transaction[[#This Row],[Reference Number]],barang_keluar[],2,FALSE),""))</f>
        <v>46090</v>
      </c>
      <c r="C1361" t="str">
        <f t="shared" si="21"/>
        <v>Inbound</v>
      </c>
      <c r="D1361" t="str">
        <f>IF(tbl_transaction[[#This Row],[Type]]="Inbound",VLOOKUP(tbl_transaction[[#This Row],[Reference Number]],barang_masuk[],4,FALSE),IF(tbl_transaction[[#This Row],[Type]]="Outbound",VLOOKUP(tbl_transaction[[#This Row],[Reference Number]],barang_keluar[],4,FALSE),""))</f>
        <v>BEV016</v>
      </c>
      <c r="E1361" t="str">
        <f>IF(tbl_transaction[[#This Row],[Type]]="Inbound",VLOOKUP(tbl_transaction[[#This Row],[Reference Number]],barang_masuk[],5,FALSE),IF(tbl_transaction[[#This Row],[Type]]="Outbound",VLOOKUP(tbl_transaction[[#This Row],[Reference Number]],barang_keluar[],5,FALSE),""))</f>
        <v>Sosro Beverage Variant 16</v>
      </c>
      <c r="F1361">
        <f>IF(tbl_transaction[[#This Row],[Type]]="Inbound",VLOOKUP(tbl_transaction[[#This Row],[Reference Number]],barang_masuk[],6,FALSE),IF(tbl_transaction[[#This Row],[Type]]="Outbound",VLOOKUP(tbl_transaction[[#This Row],[Reference Number]],barang_keluar[],6,FALSE),""))</f>
        <v>60</v>
      </c>
      <c r="G1361" t="str">
        <f>IF(tbl_transaction[[#This Row],[Type]]="Inbound",VLOOKUP(tbl_transaction[[#This Row],[Reference Number]],barang_masuk[],7,FALSE),IF(tbl_transaction[[#This Row],[Type]]="Outbound",VLOOKUP(tbl_transaction[[#This Row],[Reference Number]],barang_keluar[],7,FALSE),""))</f>
        <v>Bottle</v>
      </c>
      <c r="H1361" t="str">
        <f>IF(tbl_transaction[[#This Row],[Type]]="Inbound",VLOOKUP(tbl_transaction[[#This Row],[Reference Number]],barang_masuk[],3,FALSE),IF(tbl_transaction[[#This Row],[Type]]="Outbound",VLOOKUP(tbl_transaction[[#This Row],[Reference Number]],barang_keluar[],3,FALSE),""))</f>
        <v>PT Supplier 34</v>
      </c>
      <c r="I1361" t="str">
        <f>IF(D1361='Kartu Stok'!$B$2,COUNTIF($D$3:D1361,'Kartu Stok'!$B$2),"")</f>
        <v/>
      </c>
      <c r="L1361"/>
    </row>
    <row r="1362" spans="1:12" ht="14.5" x14ac:dyDescent="0.35">
      <c r="A1362" s="2" t="s">
        <v>1839</v>
      </c>
      <c r="B1362" s="5">
        <f>IF(LEFT(tbl_transaction[[#This Row],[Reference Number]],2)="GR",VLOOKUP(tbl_transaction[[#This Row],[Reference Number]],barang_masuk[],2,FALSE),IF(LEFT(tbl_transaction[[#This Row],[Reference Number]],2)="DO",VLOOKUP(tbl_transaction[[#This Row],[Reference Number]],barang_keluar[],2,FALSE),""))</f>
        <v>46045</v>
      </c>
      <c r="C1362" t="str">
        <f t="shared" si="21"/>
        <v>Inbound</v>
      </c>
      <c r="D1362" t="str">
        <f>IF(tbl_transaction[[#This Row],[Type]]="Inbound",VLOOKUP(tbl_transaction[[#This Row],[Reference Number]],barang_masuk[],4,FALSE),IF(tbl_transaction[[#This Row],[Type]]="Outbound",VLOOKUP(tbl_transaction[[#This Row],[Reference Number]],barang_keluar[],4,FALSE),""))</f>
        <v>PER003</v>
      </c>
      <c r="E1362" t="str">
        <f>IF(tbl_transaction[[#This Row],[Type]]="Inbound",VLOOKUP(tbl_transaction[[#This Row],[Reference Number]],barang_masuk[],5,FALSE),IF(tbl_transaction[[#This Row],[Type]]="Outbound",VLOOKUP(tbl_transaction[[#This Row],[Reference Number]],barang_keluar[],5,FALSE),""))</f>
        <v>Pepsodent Personal Care Variant 3</v>
      </c>
      <c r="F1362">
        <f>IF(tbl_transaction[[#This Row],[Type]]="Inbound",VLOOKUP(tbl_transaction[[#This Row],[Reference Number]],barang_masuk[],6,FALSE),IF(tbl_transaction[[#This Row],[Type]]="Outbound",VLOOKUP(tbl_transaction[[#This Row],[Reference Number]],barang_keluar[],6,FALSE),""))</f>
        <v>30</v>
      </c>
      <c r="G1362" t="str">
        <f>IF(tbl_transaction[[#This Row],[Type]]="Inbound",VLOOKUP(tbl_transaction[[#This Row],[Reference Number]],barang_masuk[],7,FALSE),IF(tbl_transaction[[#This Row],[Type]]="Outbound",VLOOKUP(tbl_transaction[[#This Row],[Reference Number]],barang_keluar[],7,FALSE),""))</f>
        <v>Bottle</v>
      </c>
      <c r="H1362" t="str">
        <f>IF(tbl_transaction[[#This Row],[Type]]="Inbound",VLOOKUP(tbl_transaction[[#This Row],[Reference Number]],barang_masuk[],3,FALSE),IF(tbl_transaction[[#This Row],[Type]]="Outbound",VLOOKUP(tbl_transaction[[#This Row],[Reference Number]],barang_keluar[],3,FALSE),""))</f>
        <v>PT Supplier 24</v>
      </c>
      <c r="I1362" t="str">
        <f>IF(D1362='Kartu Stok'!$B$2,COUNTIF($D$3:D1362,'Kartu Stok'!$B$2),"")</f>
        <v/>
      </c>
      <c r="L1362"/>
    </row>
    <row r="1363" spans="1:12" ht="14.5" x14ac:dyDescent="0.35">
      <c r="A1363" s="2" t="s">
        <v>1840</v>
      </c>
      <c r="B1363" s="5">
        <f>IF(LEFT(tbl_transaction[[#This Row],[Reference Number]],2)="GR",VLOOKUP(tbl_transaction[[#This Row],[Reference Number]],barang_masuk[],2,FALSE),IF(LEFT(tbl_transaction[[#This Row],[Reference Number]],2)="DO",VLOOKUP(tbl_transaction[[#This Row],[Reference Number]],barang_keluar[],2,FALSE),""))</f>
        <v>46159</v>
      </c>
      <c r="C1363" t="str">
        <f t="shared" si="21"/>
        <v>Inbound</v>
      </c>
      <c r="D1363" t="str">
        <f>IF(tbl_transaction[[#This Row],[Type]]="Inbound",VLOOKUP(tbl_transaction[[#This Row],[Reference Number]],barang_masuk[],4,FALSE),IF(tbl_transaction[[#This Row],[Type]]="Outbound",VLOOKUP(tbl_transaction[[#This Row],[Reference Number]],barang_keluar[],4,FALSE),""))</f>
        <v>PER014</v>
      </c>
      <c r="E1363" t="str">
        <f>IF(tbl_transaction[[#This Row],[Type]]="Inbound",VLOOKUP(tbl_transaction[[#This Row],[Reference Number]],barang_masuk[],5,FALSE),IF(tbl_transaction[[#This Row],[Type]]="Outbound",VLOOKUP(tbl_transaction[[#This Row],[Reference Number]],barang_keluar[],5,FALSE),""))</f>
        <v>Sunsilk Personal Care Variant 14</v>
      </c>
      <c r="F1363">
        <f>IF(tbl_transaction[[#This Row],[Type]]="Inbound",VLOOKUP(tbl_transaction[[#This Row],[Reference Number]],barang_masuk[],6,FALSE),IF(tbl_transaction[[#This Row],[Type]]="Outbound",VLOOKUP(tbl_transaction[[#This Row],[Reference Number]],barang_keluar[],6,FALSE),""))</f>
        <v>150</v>
      </c>
      <c r="G1363" t="str">
        <f>IF(tbl_transaction[[#This Row],[Type]]="Inbound",VLOOKUP(tbl_transaction[[#This Row],[Reference Number]],barang_masuk[],7,FALSE),IF(tbl_transaction[[#This Row],[Type]]="Outbound",VLOOKUP(tbl_transaction[[#This Row],[Reference Number]],barang_keluar[],7,FALSE),""))</f>
        <v>Bottle</v>
      </c>
      <c r="H1363" t="str">
        <f>IF(tbl_transaction[[#This Row],[Type]]="Inbound",VLOOKUP(tbl_transaction[[#This Row],[Reference Number]],barang_masuk[],3,FALSE),IF(tbl_transaction[[#This Row],[Type]]="Outbound",VLOOKUP(tbl_transaction[[#This Row],[Reference Number]],barang_keluar[],3,FALSE),""))</f>
        <v>PT Supplier 12</v>
      </c>
      <c r="I1363" t="str">
        <f>IF(D1363='Kartu Stok'!$B$2,COUNTIF($D$3:D1363,'Kartu Stok'!$B$2),"")</f>
        <v/>
      </c>
      <c r="L1363"/>
    </row>
    <row r="1364" spans="1:12" ht="14.5" x14ac:dyDescent="0.35">
      <c r="A1364" s="2" t="s">
        <v>1841</v>
      </c>
      <c r="B1364" s="5">
        <f>IF(LEFT(tbl_transaction[[#This Row],[Reference Number]],2)="GR",VLOOKUP(tbl_transaction[[#This Row],[Reference Number]],barang_masuk[],2,FALSE),IF(LEFT(tbl_transaction[[#This Row],[Reference Number]],2)="DO",VLOOKUP(tbl_transaction[[#This Row],[Reference Number]],barang_keluar[],2,FALSE),""))</f>
        <v>46042</v>
      </c>
      <c r="C1364" t="str">
        <f t="shared" si="21"/>
        <v>Inbound</v>
      </c>
      <c r="D1364" t="str">
        <f>IF(tbl_transaction[[#This Row],[Type]]="Inbound",VLOOKUP(tbl_transaction[[#This Row],[Reference Number]],barang_masuk[],4,FALSE),IF(tbl_transaction[[#This Row],[Type]]="Outbound",VLOOKUP(tbl_transaction[[#This Row],[Reference Number]],barang_keluar[],4,FALSE),""))</f>
        <v>SNK029</v>
      </c>
      <c r="E1364" t="str">
        <f>IF(tbl_transaction[[#This Row],[Type]]="Inbound",VLOOKUP(tbl_transaction[[#This Row],[Reference Number]],barang_masuk[],5,FALSE),IF(tbl_transaction[[#This Row],[Type]]="Outbound",VLOOKUP(tbl_transaction[[#This Row],[Reference Number]],barang_keluar[],5,FALSE),""))</f>
        <v>Chitato Snack Variant 29</v>
      </c>
      <c r="F1364">
        <f>IF(tbl_transaction[[#This Row],[Type]]="Inbound",VLOOKUP(tbl_transaction[[#This Row],[Reference Number]],barang_masuk[],6,FALSE),IF(tbl_transaction[[#This Row],[Type]]="Outbound",VLOOKUP(tbl_transaction[[#This Row],[Reference Number]],barang_keluar[],6,FALSE),""))</f>
        <v>60</v>
      </c>
      <c r="G1364" t="str">
        <f>IF(tbl_transaction[[#This Row],[Type]]="Inbound",VLOOKUP(tbl_transaction[[#This Row],[Reference Number]],barang_masuk[],7,FALSE),IF(tbl_transaction[[#This Row],[Type]]="Outbound",VLOOKUP(tbl_transaction[[#This Row],[Reference Number]],barang_keluar[],7,FALSE),""))</f>
        <v>Pack</v>
      </c>
      <c r="H1364" t="str">
        <f>IF(tbl_transaction[[#This Row],[Type]]="Inbound",VLOOKUP(tbl_transaction[[#This Row],[Reference Number]],barang_masuk[],3,FALSE),IF(tbl_transaction[[#This Row],[Type]]="Outbound",VLOOKUP(tbl_transaction[[#This Row],[Reference Number]],barang_keluar[],3,FALSE),""))</f>
        <v>PT Supplier 11</v>
      </c>
      <c r="I1364" t="str">
        <f>IF(D1364='Kartu Stok'!$B$2,COUNTIF($D$3:D1364,'Kartu Stok'!$B$2),"")</f>
        <v/>
      </c>
      <c r="L1364"/>
    </row>
    <row r="1365" spans="1:12" ht="14.5" x14ac:dyDescent="0.35">
      <c r="A1365" s="2" t="s">
        <v>1842</v>
      </c>
      <c r="B1365" s="5">
        <f>IF(LEFT(tbl_transaction[[#This Row],[Reference Number]],2)="GR",VLOOKUP(tbl_transaction[[#This Row],[Reference Number]],barang_masuk[],2,FALSE),IF(LEFT(tbl_transaction[[#This Row],[Reference Number]],2)="DO",VLOOKUP(tbl_transaction[[#This Row],[Reference Number]],barang_keluar[],2,FALSE),""))</f>
        <v>46172</v>
      </c>
      <c r="C1365" t="str">
        <f t="shared" si="21"/>
        <v>Inbound</v>
      </c>
      <c r="D1365" t="str">
        <f>IF(tbl_transaction[[#This Row],[Type]]="Inbound",VLOOKUP(tbl_transaction[[#This Row],[Reference Number]],barang_masuk[],4,FALSE),IF(tbl_transaction[[#This Row],[Type]]="Outbound",VLOOKUP(tbl_transaction[[#This Row],[Reference Number]],barang_keluar[],4,FALSE),""))</f>
        <v>PER008</v>
      </c>
      <c r="E1365" t="str">
        <f>IF(tbl_transaction[[#This Row],[Type]]="Inbound",VLOOKUP(tbl_transaction[[#This Row],[Reference Number]],barang_masuk[],5,FALSE),IF(tbl_transaction[[#This Row],[Type]]="Outbound",VLOOKUP(tbl_transaction[[#This Row],[Reference Number]],barang_keluar[],5,FALSE),""))</f>
        <v>Lifebuoy Personal Care Variant 8</v>
      </c>
      <c r="F1365">
        <f>IF(tbl_transaction[[#This Row],[Type]]="Inbound",VLOOKUP(tbl_transaction[[#This Row],[Reference Number]],barang_masuk[],6,FALSE),IF(tbl_transaction[[#This Row],[Type]]="Outbound",VLOOKUP(tbl_transaction[[#This Row],[Reference Number]],barang_keluar[],6,FALSE),""))</f>
        <v>50</v>
      </c>
      <c r="G1365" t="str">
        <f>IF(tbl_transaction[[#This Row],[Type]]="Inbound",VLOOKUP(tbl_transaction[[#This Row],[Reference Number]],barang_masuk[],7,FALSE),IF(tbl_transaction[[#This Row],[Type]]="Outbound",VLOOKUP(tbl_transaction[[#This Row],[Reference Number]],barang_keluar[],7,FALSE),""))</f>
        <v>Bottle</v>
      </c>
      <c r="H1365" t="str">
        <f>IF(tbl_transaction[[#This Row],[Type]]="Inbound",VLOOKUP(tbl_transaction[[#This Row],[Reference Number]],barang_masuk[],3,FALSE),IF(tbl_transaction[[#This Row],[Type]]="Outbound",VLOOKUP(tbl_transaction[[#This Row],[Reference Number]],barang_keluar[],3,FALSE),""))</f>
        <v>PT Supplier 33</v>
      </c>
      <c r="I1365" t="str">
        <f>IF(D1365='Kartu Stok'!$B$2,COUNTIF($D$3:D1365,'Kartu Stok'!$B$2),"")</f>
        <v/>
      </c>
      <c r="L1365"/>
    </row>
    <row r="1366" spans="1:12" ht="14.5" x14ac:dyDescent="0.35">
      <c r="A1366" s="2" t="s">
        <v>1843</v>
      </c>
      <c r="B1366" s="5">
        <f>IF(LEFT(tbl_transaction[[#This Row],[Reference Number]],2)="GR",VLOOKUP(tbl_transaction[[#This Row],[Reference Number]],barang_masuk[],2,FALSE),IF(LEFT(tbl_transaction[[#This Row],[Reference Number]],2)="DO",VLOOKUP(tbl_transaction[[#This Row],[Reference Number]],barang_keluar[],2,FALSE),""))</f>
        <v>46112</v>
      </c>
      <c r="C1366" t="str">
        <f t="shared" si="21"/>
        <v>Inbound</v>
      </c>
      <c r="D1366" t="str">
        <f>IF(tbl_transaction[[#This Row],[Type]]="Inbound",VLOOKUP(tbl_transaction[[#This Row],[Reference Number]],barang_masuk[],4,FALSE),IF(tbl_transaction[[#This Row],[Type]]="Outbound",VLOOKUP(tbl_transaction[[#This Row],[Reference Number]],barang_keluar[],4,FALSE),""))</f>
        <v>BEV023</v>
      </c>
      <c r="E1366" t="str">
        <f>IF(tbl_transaction[[#This Row],[Type]]="Inbound",VLOOKUP(tbl_transaction[[#This Row],[Reference Number]],barang_masuk[],5,FALSE),IF(tbl_transaction[[#This Row],[Type]]="Outbound",VLOOKUP(tbl_transaction[[#This Row],[Reference Number]],barang_keluar[],5,FALSE),""))</f>
        <v>Sosro Beverage Variant 23</v>
      </c>
      <c r="F1366">
        <f>IF(tbl_transaction[[#This Row],[Type]]="Inbound",VLOOKUP(tbl_transaction[[#This Row],[Reference Number]],barang_masuk[],6,FALSE),IF(tbl_transaction[[#This Row],[Type]]="Outbound",VLOOKUP(tbl_transaction[[#This Row],[Reference Number]],barang_keluar[],6,FALSE),""))</f>
        <v>40</v>
      </c>
      <c r="G1366" t="str">
        <f>IF(tbl_transaction[[#This Row],[Type]]="Inbound",VLOOKUP(tbl_transaction[[#This Row],[Reference Number]],barang_masuk[],7,FALSE),IF(tbl_transaction[[#This Row],[Type]]="Outbound",VLOOKUP(tbl_transaction[[#This Row],[Reference Number]],barang_keluar[],7,FALSE),""))</f>
        <v>Bottle</v>
      </c>
      <c r="H1366" t="str">
        <f>IF(tbl_transaction[[#This Row],[Type]]="Inbound",VLOOKUP(tbl_transaction[[#This Row],[Reference Number]],barang_masuk[],3,FALSE),IF(tbl_transaction[[#This Row],[Type]]="Outbound",VLOOKUP(tbl_transaction[[#This Row],[Reference Number]],barang_keluar[],3,FALSE),""))</f>
        <v>PT Supplier 19</v>
      </c>
      <c r="I1366" t="str">
        <f>IF(D1366='Kartu Stok'!$B$2,COUNTIF($D$3:D1366,'Kartu Stok'!$B$2),"")</f>
        <v/>
      </c>
      <c r="L1366"/>
    </row>
    <row r="1367" spans="1:12" ht="14.5" x14ac:dyDescent="0.35">
      <c r="A1367" s="2" t="s">
        <v>1844</v>
      </c>
      <c r="B1367" s="5">
        <f>IF(LEFT(tbl_transaction[[#This Row],[Reference Number]],2)="GR",VLOOKUP(tbl_transaction[[#This Row],[Reference Number]],barang_masuk[],2,FALSE),IF(LEFT(tbl_transaction[[#This Row],[Reference Number]],2)="DO",VLOOKUP(tbl_transaction[[#This Row],[Reference Number]],barang_keluar[],2,FALSE),""))</f>
        <v>46059</v>
      </c>
      <c r="C1367" t="str">
        <f t="shared" si="21"/>
        <v>Inbound</v>
      </c>
      <c r="D1367" t="str">
        <f>IF(tbl_transaction[[#This Row],[Type]]="Inbound",VLOOKUP(tbl_transaction[[#This Row],[Reference Number]],barang_masuk[],4,FALSE),IF(tbl_transaction[[#This Row],[Type]]="Outbound",VLOOKUP(tbl_transaction[[#This Row],[Reference Number]],barang_keluar[],4,FALSE),""))</f>
        <v>SNK021</v>
      </c>
      <c r="E1367" t="str">
        <f>IF(tbl_transaction[[#This Row],[Type]]="Inbound",VLOOKUP(tbl_transaction[[#This Row],[Reference Number]],barang_masuk[],5,FALSE),IF(tbl_transaction[[#This Row],[Type]]="Outbound",VLOOKUP(tbl_transaction[[#This Row],[Reference Number]],barang_keluar[],5,FALSE),""))</f>
        <v>Qtela Snack Variant 21</v>
      </c>
      <c r="F1367">
        <f>IF(tbl_transaction[[#This Row],[Type]]="Inbound",VLOOKUP(tbl_transaction[[#This Row],[Reference Number]],barang_masuk[],6,FALSE),IF(tbl_transaction[[#This Row],[Type]]="Outbound",VLOOKUP(tbl_transaction[[#This Row],[Reference Number]],barang_keluar[],6,FALSE),""))</f>
        <v>60</v>
      </c>
      <c r="G1367" t="str">
        <f>IF(tbl_transaction[[#This Row],[Type]]="Inbound",VLOOKUP(tbl_transaction[[#This Row],[Reference Number]],barang_masuk[],7,FALSE),IF(tbl_transaction[[#This Row],[Type]]="Outbound",VLOOKUP(tbl_transaction[[#This Row],[Reference Number]],barang_keluar[],7,FALSE),""))</f>
        <v>Pack</v>
      </c>
      <c r="H1367" t="str">
        <f>IF(tbl_transaction[[#This Row],[Type]]="Inbound",VLOOKUP(tbl_transaction[[#This Row],[Reference Number]],barang_masuk[],3,FALSE),IF(tbl_transaction[[#This Row],[Type]]="Outbound",VLOOKUP(tbl_transaction[[#This Row],[Reference Number]],barang_keluar[],3,FALSE),""))</f>
        <v>PT Supplier 27</v>
      </c>
      <c r="I1367" t="str">
        <f>IF(D1367='Kartu Stok'!$B$2,COUNTIF($D$3:D1367,'Kartu Stok'!$B$2),"")</f>
        <v/>
      </c>
      <c r="L1367"/>
    </row>
    <row r="1368" spans="1:12" ht="14.5" x14ac:dyDescent="0.35">
      <c r="A1368" s="2" t="s">
        <v>1845</v>
      </c>
      <c r="B1368" s="5">
        <f>IF(LEFT(tbl_transaction[[#This Row],[Reference Number]],2)="GR",VLOOKUP(tbl_transaction[[#This Row],[Reference Number]],barang_masuk[],2,FALSE),IF(LEFT(tbl_transaction[[#This Row],[Reference Number]],2)="DO",VLOOKUP(tbl_transaction[[#This Row],[Reference Number]],barang_keluar[],2,FALSE),""))</f>
        <v>46119</v>
      </c>
      <c r="C1368" t="str">
        <f t="shared" si="21"/>
        <v>Inbound</v>
      </c>
      <c r="D1368" t="str">
        <f>IF(tbl_transaction[[#This Row],[Type]]="Inbound",VLOOKUP(tbl_transaction[[#This Row],[Reference Number]],barang_masuk[],4,FALSE),IF(tbl_transaction[[#This Row],[Type]]="Outbound",VLOOKUP(tbl_transaction[[#This Row],[Reference Number]],barang_keluar[],4,FALSE),""))</f>
        <v>PER014</v>
      </c>
      <c r="E1368" t="str">
        <f>IF(tbl_transaction[[#This Row],[Type]]="Inbound",VLOOKUP(tbl_transaction[[#This Row],[Reference Number]],barang_masuk[],5,FALSE),IF(tbl_transaction[[#This Row],[Type]]="Outbound",VLOOKUP(tbl_transaction[[#This Row],[Reference Number]],barang_keluar[],5,FALSE),""))</f>
        <v>Sunsilk Personal Care Variant 14</v>
      </c>
      <c r="F1368">
        <f>IF(tbl_transaction[[#This Row],[Type]]="Inbound",VLOOKUP(tbl_transaction[[#This Row],[Reference Number]],barang_masuk[],6,FALSE),IF(tbl_transaction[[#This Row],[Type]]="Outbound",VLOOKUP(tbl_transaction[[#This Row],[Reference Number]],barang_keluar[],6,FALSE),""))</f>
        <v>200</v>
      </c>
      <c r="G1368" t="str">
        <f>IF(tbl_transaction[[#This Row],[Type]]="Inbound",VLOOKUP(tbl_transaction[[#This Row],[Reference Number]],barang_masuk[],7,FALSE),IF(tbl_transaction[[#This Row],[Type]]="Outbound",VLOOKUP(tbl_transaction[[#This Row],[Reference Number]],barang_keluar[],7,FALSE),""))</f>
        <v>Bottle</v>
      </c>
      <c r="H1368" t="str">
        <f>IF(tbl_transaction[[#This Row],[Type]]="Inbound",VLOOKUP(tbl_transaction[[#This Row],[Reference Number]],barang_masuk[],3,FALSE),IF(tbl_transaction[[#This Row],[Type]]="Outbound",VLOOKUP(tbl_transaction[[#This Row],[Reference Number]],barang_keluar[],3,FALSE),""))</f>
        <v>PT Supplier 12</v>
      </c>
      <c r="I1368" t="str">
        <f>IF(D1368='Kartu Stok'!$B$2,COUNTIF($D$3:D1368,'Kartu Stok'!$B$2),"")</f>
        <v/>
      </c>
      <c r="L1368"/>
    </row>
    <row r="1369" spans="1:12" ht="14.5" x14ac:dyDescent="0.35">
      <c r="A1369" s="2" t="s">
        <v>1846</v>
      </c>
      <c r="B1369" s="5">
        <f>IF(LEFT(tbl_transaction[[#This Row],[Reference Number]],2)="GR",VLOOKUP(tbl_transaction[[#This Row],[Reference Number]],barang_masuk[],2,FALSE),IF(LEFT(tbl_transaction[[#This Row],[Reference Number]],2)="DO",VLOOKUP(tbl_transaction[[#This Row],[Reference Number]],barang_keluar[],2,FALSE),""))</f>
        <v>46037</v>
      </c>
      <c r="C1369" t="str">
        <f t="shared" si="21"/>
        <v>Inbound</v>
      </c>
      <c r="D1369" t="str">
        <f>IF(tbl_transaction[[#This Row],[Type]]="Inbound",VLOOKUP(tbl_transaction[[#This Row],[Reference Number]],barang_masuk[],4,FALSE),IF(tbl_transaction[[#This Row],[Type]]="Outbound",VLOOKUP(tbl_transaction[[#This Row],[Reference Number]],barang_keluar[],4,FALSE),""))</f>
        <v>INS013</v>
      </c>
      <c r="E1369" t="str">
        <f>IF(tbl_transaction[[#This Row],[Type]]="Inbound",VLOOKUP(tbl_transaction[[#This Row],[Reference Number]],barang_masuk[],5,FALSE),IF(tbl_transaction[[#This Row],[Type]]="Outbound",VLOOKUP(tbl_transaction[[#This Row],[Reference Number]],barang_keluar[],5,FALSE),""))</f>
        <v>Sarimi Instant Food Variant 13</v>
      </c>
      <c r="F1369">
        <f>IF(tbl_transaction[[#This Row],[Type]]="Inbound",VLOOKUP(tbl_transaction[[#This Row],[Reference Number]],barang_masuk[],6,FALSE),IF(tbl_transaction[[#This Row],[Type]]="Outbound",VLOOKUP(tbl_transaction[[#This Row],[Reference Number]],barang_keluar[],6,FALSE),""))</f>
        <v>60</v>
      </c>
      <c r="G1369" t="str">
        <f>IF(tbl_transaction[[#This Row],[Type]]="Inbound",VLOOKUP(tbl_transaction[[#This Row],[Reference Number]],barang_masuk[],7,FALSE),IF(tbl_transaction[[#This Row],[Type]]="Outbound",VLOOKUP(tbl_transaction[[#This Row],[Reference Number]],barang_keluar[],7,FALSE),""))</f>
        <v>Pack</v>
      </c>
      <c r="H1369" t="str">
        <f>IF(tbl_transaction[[#This Row],[Type]]="Inbound",VLOOKUP(tbl_transaction[[#This Row],[Reference Number]],barang_masuk[],3,FALSE),IF(tbl_transaction[[#This Row],[Type]]="Outbound",VLOOKUP(tbl_transaction[[#This Row],[Reference Number]],barang_keluar[],3,FALSE),""))</f>
        <v>PT Supplier 13</v>
      </c>
      <c r="I1369" t="str">
        <f>IF(D1369='Kartu Stok'!$B$2,COUNTIF($D$3:D1369,'Kartu Stok'!$B$2),"")</f>
        <v/>
      </c>
      <c r="L1369"/>
    </row>
    <row r="1370" spans="1:12" ht="14.5" x14ac:dyDescent="0.35">
      <c r="A1370" s="2" t="s">
        <v>1847</v>
      </c>
      <c r="B1370" s="5">
        <f>IF(LEFT(tbl_transaction[[#This Row],[Reference Number]],2)="GR",VLOOKUP(tbl_transaction[[#This Row],[Reference Number]],barang_masuk[],2,FALSE),IF(LEFT(tbl_transaction[[#This Row],[Reference Number]],2)="DO",VLOOKUP(tbl_transaction[[#This Row],[Reference Number]],barang_keluar[],2,FALSE),""))</f>
        <v>46054</v>
      </c>
      <c r="C1370" t="str">
        <f t="shared" si="21"/>
        <v>Inbound</v>
      </c>
      <c r="D1370" t="str">
        <f>IF(tbl_transaction[[#This Row],[Type]]="Inbound",VLOOKUP(tbl_transaction[[#This Row],[Reference Number]],barang_masuk[],4,FALSE),IF(tbl_transaction[[#This Row],[Type]]="Outbound",VLOOKUP(tbl_transaction[[#This Row],[Reference Number]],barang_keluar[],4,FALSE),""))</f>
        <v>SNK029</v>
      </c>
      <c r="E1370" t="str">
        <f>IF(tbl_transaction[[#This Row],[Type]]="Inbound",VLOOKUP(tbl_transaction[[#This Row],[Reference Number]],barang_masuk[],5,FALSE),IF(tbl_transaction[[#This Row],[Type]]="Outbound",VLOOKUP(tbl_transaction[[#This Row],[Reference Number]],barang_keluar[],5,FALSE),""))</f>
        <v>Chitato Snack Variant 29</v>
      </c>
      <c r="F1370">
        <f>IF(tbl_transaction[[#This Row],[Type]]="Inbound",VLOOKUP(tbl_transaction[[#This Row],[Reference Number]],barang_masuk[],6,FALSE),IF(tbl_transaction[[#This Row],[Type]]="Outbound",VLOOKUP(tbl_transaction[[#This Row],[Reference Number]],barang_keluar[],6,FALSE),""))</f>
        <v>60</v>
      </c>
      <c r="G1370" t="str">
        <f>IF(tbl_transaction[[#This Row],[Type]]="Inbound",VLOOKUP(tbl_transaction[[#This Row],[Reference Number]],barang_masuk[],7,FALSE),IF(tbl_transaction[[#This Row],[Type]]="Outbound",VLOOKUP(tbl_transaction[[#This Row],[Reference Number]],barang_keluar[],7,FALSE),""))</f>
        <v>Pack</v>
      </c>
      <c r="H1370" t="str">
        <f>IF(tbl_transaction[[#This Row],[Type]]="Inbound",VLOOKUP(tbl_transaction[[#This Row],[Reference Number]],barang_masuk[],3,FALSE),IF(tbl_transaction[[#This Row],[Type]]="Outbound",VLOOKUP(tbl_transaction[[#This Row],[Reference Number]],barang_keluar[],3,FALSE),""))</f>
        <v>PT Supplier 11</v>
      </c>
      <c r="I1370" t="str">
        <f>IF(D1370='Kartu Stok'!$B$2,COUNTIF($D$3:D1370,'Kartu Stok'!$B$2),"")</f>
        <v/>
      </c>
      <c r="L1370"/>
    </row>
    <row r="1371" spans="1:12" ht="14.5" x14ac:dyDescent="0.35">
      <c r="A1371" s="2" t="s">
        <v>1848</v>
      </c>
      <c r="B1371" s="5">
        <f>IF(LEFT(tbl_transaction[[#This Row],[Reference Number]],2)="GR",VLOOKUP(tbl_transaction[[#This Row],[Reference Number]],barang_masuk[],2,FALSE),IF(LEFT(tbl_transaction[[#This Row],[Reference Number]],2)="DO",VLOOKUP(tbl_transaction[[#This Row],[Reference Number]],barang_keluar[],2,FALSE),""))</f>
        <v>46089</v>
      </c>
      <c r="C1371" t="str">
        <f t="shared" si="21"/>
        <v>Inbound</v>
      </c>
      <c r="D1371" t="str">
        <f>IF(tbl_transaction[[#This Row],[Type]]="Inbound",VLOOKUP(tbl_transaction[[#This Row],[Reference Number]],barang_masuk[],4,FALSE),IF(tbl_transaction[[#This Row],[Type]]="Outbound",VLOOKUP(tbl_transaction[[#This Row],[Reference Number]],barang_keluar[],4,FALSE),""))</f>
        <v>SNK020</v>
      </c>
      <c r="E1371" t="str">
        <f>IF(tbl_transaction[[#This Row],[Type]]="Inbound",VLOOKUP(tbl_transaction[[#This Row],[Reference Number]],barang_masuk[],5,FALSE),IF(tbl_transaction[[#This Row],[Type]]="Outbound",VLOOKUP(tbl_transaction[[#This Row],[Reference Number]],barang_keluar[],5,FALSE),""))</f>
        <v>Qtela Snack Variant 20</v>
      </c>
      <c r="F1371">
        <f>IF(tbl_transaction[[#This Row],[Type]]="Inbound",VLOOKUP(tbl_transaction[[#This Row],[Reference Number]],barang_masuk[],6,FALSE),IF(tbl_transaction[[#This Row],[Type]]="Outbound",VLOOKUP(tbl_transaction[[#This Row],[Reference Number]],barang_keluar[],6,FALSE),""))</f>
        <v>60</v>
      </c>
      <c r="G1371" t="str">
        <f>IF(tbl_transaction[[#This Row],[Type]]="Inbound",VLOOKUP(tbl_transaction[[#This Row],[Reference Number]],barang_masuk[],7,FALSE),IF(tbl_transaction[[#This Row],[Type]]="Outbound",VLOOKUP(tbl_transaction[[#This Row],[Reference Number]],barang_keluar[],7,FALSE),""))</f>
        <v>Pack</v>
      </c>
      <c r="H1371" t="str">
        <f>IF(tbl_transaction[[#This Row],[Type]]="Inbound",VLOOKUP(tbl_transaction[[#This Row],[Reference Number]],barang_masuk[],3,FALSE),IF(tbl_transaction[[#This Row],[Type]]="Outbound",VLOOKUP(tbl_transaction[[#This Row],[Reference Number]],barang_keluar[],3,FALSE),""))</f>
        <v>PT Supplier 20</v>
      </c>
      <c r="I1371" t="str">
        <f>IF(D1371='Kartu Stok'!$B$2,COUNTIF($D$3:D1371,'Kartu Stok'!$B$2),"")</f>
        <v/>
      </c>
      <c r="L1371"/>
    </row>
    <row r="1372" spans="1:12" ht="14.5" x14ac:dyDescent="0.35">
      <c r="A1372" s="2" t="s">
        <v>1849</v>
      </c>
      <c r="B1372" s="5">
        <f>IF(LEFT(tbl_transaction[[#This Row],[Reference Number]],2)="GR",VLOOKUP(tbl_transaction[[#This Row],[Reference Number]],barang_masuk[],2,FALSE),IF(LEFT(tbl_transaction[[#This Row],[Reference Number]],2)="DO",VLOOKUP(tbl_transaction[[#This Row],[Reference Number]],barang_keluar[],2,FALSE),""))</f>
        <v>46061</v>
      </c>
      <c r="C1372" t="str">
        <f t="shared" si="21"/>
        <v>Inbound</v>
      </c>
      <c r="D1372" t="str">
        <f>IF(tbl_transaction[[#This Row],[Type]]="Inbound",VLOOKUP(tbl_transaction[[#This Row],[Reference Number]],barang_masuk[],4,FALSE),IF(tbl_transaction[[#This Row],[Type]]="Outbound",VLOOKUP(tbl_transaction[[#This Row],[Reference Number]],barang_keluar[],4,FALSE),""))</f>
        <v>INS020</v>
      </c>
      <c r="E1372" t="str">
        <f>IF(tbl_transaction[[#This Row],[Type]]="Inbound",VLOOKUP(tbl_transaction[[#This Row],[Reference Number]],barang_masuk[],5,FALSE),IF(tbl_transaction[[#This Row],[Type]]="Outbound",VLOOKUP(tbl_transaction[[#This Row],[Reference Number]],barang_keluar[],5,FALSE),""))</f>
        <v>Indomie Instant Food Variant 20</v>
      </c>
      <c r="F1372">
        <f>IF(tbl_transaction[[#This Row],[Type]]="Inbound",VLOOKUP(tbl_transaction[[#This Row],[Reference Number]],barang_masuk[],6,FALSE),IF(tbl_transaction[[#This Row],[Type]]="Outbound",VLOOKUP(tbl_transaction[[#This Row],[Reference Number]],barang_keluar[],6,FALSE),""))</f>
        <v>100</v>
      </c>
      <c r="G1372" t="str">
        <f>IF(tbl_transaction[[#This Row],[Type]]="Inbound",VLOOKUP(tbl_transaction[[#This Row],[Reference Number]],barang_masuk[],7,FALSE),IF(tbl_transaction[[#This Row],[Type]]="Outbound",VLOOKUP(tbl_transaction[[#This Row],[Reference Number]],barang_keluar[],7,FALSE),""))</f>
        <v>Pack</v>
      </c>
      <c r="H1372" t="str">
        <f>IF(tbl_transaction[[#This Row],[Type]]="Inbound",VLOOKUP(tbl_transaction[[#This Row],[Reference Number]],barang_masuk[],3,FALSE),IF(tbl_transaction[[#This Row],[Type]]="Outbound",VLOOKUP(tbl_transaction[[#This Row],[Reference Number]],barang_keluar[],3,FALSE),""))</f>
        <v>PT Supplier 31</v>
      </c>
      <c r="I1372" t="str">
        <f>IF(D1372='Kartu Stok'!$B$2,COUNTIF($D$3:D1372,'Kartu Stok'!$B$2),"")</f>
        <v/>
      </c>
      <c r="L1372"/>
    </row>
    <row r="1373" spans="1:12" ht="14.5" x14ac:dyDescent="0.35">
      <c r="A1373" s="2" t="s">
        <v>1850</v>
      </c>
      <c r="B1373" s="5">
        <f>IF(LEFT(tbl_transaction[[#This Row],[Reference Number]],2)="GR",VLOOKUP(tbl_transaction[[#This Row],[Reference Number]],barang_masuk[],2,FALSE),IF(LEFT(tbl_transaction[[#This Row],[Reference Number]],2)="DO",VLOOKUP(tbl_transaction[[#This Row],[Reference Number]],barang_keluar[],2,FALSE),""))</f>
        <v>46196</v>
      </c>
      <c r="C1373" t="str">
        <f t="shared" si="21"/>
        <v>Inbound</v>
      </c>
      <c r="D1373" t="str">
        <f>IF(tbl_transaction[[#This Row],[Type]]="Inbound",VLOOKUP(tbl_transaction[[#This Row],[Reference Number]],barang_masuk[],4,FALSE),IF(tbl_transaction[[#This Row],[Type]]="Outbound",VLOOKUP(tbl_transaction[[#This Row],[Reference Number]],barang_keluar[],4,FALSE),""))</f>
        <v>DAR009</v>
      </c>
      <c r="E1373" t="str">
        <f>IF(tbl_transaction[[#This Row],[Type]]="Inbound",VLOOKUP(tbl_transaction[[#This Row],[Reference Number]],barang_masuk[],5,FALSE),IF(tbl_transaction[[#This Row],[Type]]="Outbound",VLOOKUP(tbl_transaction[[#This Row],[Reference Number]],barang_keluar[],5,FALSE),""))</f>
        <v>Indomilk Dairy Variant 9</v>
      </c>
      <c r="F1373">
        <f>IF(tbl_transaction[[#This Row],[Type]]="Inbound",VLOOKUP(tbl_transaction[[#This Row],[Reference Number]],barang_masuk[],6,FALSE),IF(tbl_transaction[[#This Row],[Type]]="Outbound",VLOOKUP(tbl_transaction[[#This Row],[Reference Number]],barang_keluar[],6,FALSE),""))</f>
        <v>100</v>
      </c>
      <c r="G1373" t="str">
        <f>IF(tbl_transaction[[#This Row],[Type]]="Inbound",VLOOKUP(tbl_transaction[[#This Row],[Reference Number]],barang_masuk[],7,FALSE),IF(tbl_transaction[[#This Row],[Type]]="Outbound",VLOOKUP(tbl_transaction[[#This Row],[Reference Number]],barang_keluar[],7,FALSE),""))</f>
        <v>Box</v>
      </c>
      <c r="H1373" t="str">
        <f>IF(tbl_transaction[[#This Row],[Type]]="Inbound",VLOOKUP(tbl_transaction[[#This Row],[Reference Number]],barang_masuk[],3,FALSE),IF(tbl_transaction[[#This Row],[Type]]="Outbound",VLOOKUP(tbl_transaction[[#This Row],[Reference Number]],barang_keluar[],3,FALSE),""))</f>
        <v>PT Supplier 33</v>
      </c>
      <c r="I1373" t="str">
        <f>IF(D1373='Kartu Stok'!$B$2,COUNTIF($D$3:D1373,'Kartu Stok'!$B$2),"")</f>
        <v/>
      </c>
      <c r="L1373"/>
    </row>
    <row r="1374" spans="1:12" ht="14.5" x14ac:dyDescent="0.35">
      <c r="A1374" s="2" t="s">
        <v>1851</v>
      </c>
      <c r="B1374" s="5">
        <f>IF(LEFT(tbl_transaction[[#This Row],[Reference Number]],2)="GR",VLOOKUP(tbl_transaction[[#This Row],[Reference Number]],barang_masuk[],2,FALSE),IF(LEFT(tbl_transaction[[#This Row],[Reference Number]],2)="DO",VLOOKUP(tbl_transaction[[#This Row],[Reference Number]],barang_keluar[],2,FALSE),""))</f>
        <v>46070</v>
      </c>
      <c r="C1374" t="str">
        <f t="shared" si="21"/>
        <v>Inbound</v>
      </c>
      <c r="D1374" t="str">
        <f>IF(tbl_transaction[[#This Row],[Type]]="Inbound",VLOOKUP(tbl_transaction[[#This Row],[Reference Number]],barang_masuk[],4,FALSE),IF(tbl_transaction[[#This Row],[Type]]="Outbound",VLOOKUP(tbl_transaction[[#This Row],[Reference Number]],barang_keluar[],4,FALSE),""))</f>
        <v>BAB017</v>
      </c>
      <c r="E1374" t="str">
        <f>IF(tbl_transaction[[#This Row],[Type]]="Inbound",VLOOKUP(tbl_transaction[[#This Row],[Reference Number]],barang_masuk[],5,FALSE),IF(tbl_transaction[[#This Row],[Type]]="Outbound",VLOOKUP(tbl_transaction[[#This Row],[Reference Number]],barang_keluar[],5,FALSE),""))</f>
        <v>MamyPoko Baby Care Variant 17</v>
      </c>
      <c r="F1374">
        <f>IF(tbl_transaction[[#This Row],[Type]]="Inbound",VLOOKUP(tbl_transaction[[#This Row],[Reference Number]],barang_masuk[],6,FALSE),IF(tbl_transaction[[#This Row],[Type]]="Outbound",VLOOKUP(tbl_transaction[[#This Row],[Reference Number]],barang_keluar[],6,FALSE),""))</f>
        <v>150</v>
      </c>
      <c r="G1374" t="str">
        <f>IF(tbl_transaction[[#This Row],[Type]]="Inbound",VLOOKUP(tbl_transaction[[#This Row],[Reference Number]],barang_masuk[],7,FALSE),IF(tbl_transaction[[#This Row],[Type]]="Outbound",VLOOKUP(tbl_transaction[[#This Row],[Reference Number]],barang_keluar[],7,FALSE),""))</f>
        <v>Pack</v>
      </c>
      <c r="H1374" t="str">
        <f>IF(tbl_transaction[[#This Row],[Type]]="Inbound",VLOOKUP(tbl_transaction[[#This Row],[Reference Number]],barang_masuk[],3,FALSE),IF(tbl_transaction[[#This Row],[Type]]="Outbound",VLOOKUP(tbl_transaction[[#This Row],[Reference Number]],barang_keluar[],3,FALSE),""))</f>
        <v>PT Supplier 16</v>
      </c>
      <c r="I1374" t="str">
        <f>IF(D1374='Kartu Stok'!$B$2,COUNTIF($D$3:D1374,'Kartu Stok'!$B$2),"")</f>
        <v/>
      </c>
      <c r="L1374"/>
    </row>
    <row r="1375" spans="1:12" ht="14.5" x14ac:dyDescent="0.35">
      <c r="A1375" s="2" t="s">
        <v>1852</v>
      </c>
      <c r="B1375" s="5">
        <f>IF(LEFT(tbl_transaction[[#This Row],[Reference Number]],2)="GR",VLOOKUP(tbl_transaction[[#This Row],[Reference Number]],barang_masuk[],2,FALSE),IF(LEFT(tbl_transaction[[#This Row],[Reference Number]],2)="DO",VLOOKUP(tbl_transaction[[#This Row],[Reference Number]],barang_keluar[],2,FALSE),""))</f>
        <v>46040</v>
      </c>
      <c r="C1375" t="str">
        <f t="shared" si="21"/>
        <v>Inbound</v>
      </c>
      <c r="D1375" t="str">
        <f>IF(tbl_transaction[[#This Row],[Type]]="Inbound",VLOOKUP(tbl_transaction[[#This Row],[Reference Number]],barang_masuk[],4,FALSE),IF(tbl_transaction[[#This Row],[Type]]="Outbound",VLOOKUP(tbl_transaction[[#This Row],[Reference Number]],barang_keluar[],4,FALSE),""))</f>
        <v>HOM005</v>
      </c>
      <c r="E1375" t="str">
        <f>IF(tbl_transaction[[#This Row],[Type]]="Inbound",VLOOKUP(tbl_transaction[[#This Row],[Reference Number]],barang_masuk[],5,FALSE),IF(tbl_transaction[[#This Row],[Type]]="Outbound",VLOOKUP(tbl_transaction[[#This Row],[Reference Number]],barang_keluar[],5,FALSE),""))</f>
        <v>Rinso Home Care Variant 5</v>
      </c>
      <c r="F1375">
        <f>IF(tbl_transaction[[#This Row],[Type]]="Inbound",VLOOKUP(tbl_transaction[[#This Row],[Reference Number]],barang_masuk[],6,FALSE),IF(tbl_transaction[[#This Row],[Type]]="Outbound",VLOOKUP(tbl_transaction[[#This Row],[Reference Number]],barang_keluar[],6,FALSE),""))</f>
        <v>50</v>
      </c>
      <c r="G1375" t="str">
        <f>IF(tbl_transaction[[#This Row],[Type]]="Inbound",VLOOKUP(tbl_transaction[[#This Row],[Reference Number]],barang_masuk[],7,FALSE),IF(tbl_transaction[[#This Row],[Type]]="Outbound",VLOOKUP(tbl_transaction[[#This Row],[Reference Number]],barang_keluar[],7,FALSE),""))</f>
        <v>Pack</v>
      </c>
      <c r="H1375" t="str">
        <f>IF(tbl_transaction[[#This Row],[Type]]="Inbound",VLOOKUP(tbl_transaction[[#This Row],[Reference Number]],barang_masuk[],3,FALSE),IF(tbl_transaction[[#This Row],[Type]]="Outbound",VLOOKUP(tbl_transaction[[#This Row],[Reference Number]],barang_keluar[],3,FALSE),""))</f>
        <v>PT Supplier 08</v>
      </c>
      <c r="I1375" t="str">
        <f>IF(D1375='Kartu Stok'!$B$2,COUNTIF($D$3:D1375,'Kartu Stok'!$B$2),"")</f>
        <v/>
      </c>
      <c r="L1375"/>
    </row>
    <row r="1376" spans="1:12" ht="14.5" x14ac:dyDescent="0.35">
      <c r="A1376" s="2" t="s">
        <v>1853</v>
      </c>
      <c r="B1376" s="5">
        <f>IF(LEFT(tbl_transaction[[#This Row],[Reference Number]],2)="GR",VLOOKUP(tbl_transaction[[#This Row],[Reference Number]],barang_masuk[],2,FALSE),IF(LEFT(tbl_transaction[[#This Row],[Reference Number]],2)="DO",VLOOKUP(tbl_transaction[[#This Row],[Reference Number]],barang_keluar[],2,FALSE),""))</f>
        <v>46047</v>
      </c>
      <c r="C1376" t="str">
        <f t="shared" si="21"/>
        <v>Inbound</v>
      </c>
      <c r="D1376" t="str">
        <f>IF(tbl_transaction[[#This Row],[Type]]="Inbound",VLOOKUP(tbl_transaction[[#This Row],[Reference Number]],barang_masuk[],4,FALSE),IF(tbl_transaction[[#This Row],[Type]]="Outbound",VLOOKUP(tbl_transaction[[#This Row],[Reference Number]],barang_keluar[],4,FALSE),""))</f>
        <v>BEV037</v>
      </c>
      <c r="E1376" t="str">
        <f>IF(tbl_transaction[[#This Row],[Type]]="Inbound",VLOOKUP(tbl_transaction[[#This Row],[Reference Number]],barang_masuk[],5,FALSE),IF(tbl_transaction[[#This Row],[Type]]="Outbound",VLOOKUP(tbl_transaction[[#This Row],[Reference Number]],barang_keluar[],5,FALSE),""))</f>
        <v>Aqua Beverage Variant 37</v>
      </c>
      <c r="F1376">
        <f>IF(tbl_transaction[[#This Row],[Type]]="Inbound",VLOOKUP(tbl_transaction[[#This Row],[Reference Number]],barang_masuk[],6,FALSE),IF(tbl_transaction[[#This Row],[Type]]="Outbound",VLOOKUP(tbl_transaction[[#This Row],[Reference Number]],barang_keluar[],6,FALSE),""))</f>
        <v>40</v>
      </c>
      <c r="G1376" t="str">
        <f>IF(tbl_transaction[[#This Row],[Type]]="Inbound",VLOOKUP(tbl_transaction[[#This Row],[Reference Number]],barang_masuk[],7,FALSE),IF(tbl_transaction[[#This Row],[Type]]="Outbound",VLOOKUP(tbl_transaction[[#This Row],[Reference Number]],barang_keluar[],7,FALSE),""))</f>
        <v>Bottle</v>
      </c>
      <c r="H1376" t="str">
        <f>IF(tbl_transaction[[#This Row],[Type]]="Inbound",VLOOKUP(tbl_transaction[[#This Row],[Reference Number]],barang_masuk[],3,FALSE),IF(tbl_transaction[[#This Row],[Type]]="Outbound",VLOOKUP(tbl_transaction[[#This Row],[Reference Number]],barang_keluar[],3,FALSE),""))</f>
        <v>PT Supplier 33</v>
      </c>
      <c r="I1376" t="str">
        <f>IF(D1376='Kartu Stok'!$B$2,COUNTIF($D$3:D1376,'Kartu Stok'!$B$2),"")</f>
        <v/>
      </c>
      <c r="L1376"/>
    </row>
    <row r="1377" spans="1:12" ht="14.5" x14ac:dyDescent="0.35">
      <c r="A1377" s="2" t="s">
        <v>1854</v>
      </c>
      <c r="B1377" s="5">
        <f>IF(LEFT(tbl_transaction[[#This Row],[Reference Number]],2)="GR",VLOOKUP(tbl_transaction[[#This Row],[Reference Number]],barang_masuk[],2,FALSE),IF(LEFT(tbl_transaction[[#This Row],[Reference Number]],2)="DO",VLOOKUP(tbl_transaction[[#This Row],[Reference Number]],barang_keluar[],2,FALSE),""))</f>
        <v>46148</v>
      </c>
      <c r="C1377" t="str">
        <f t="shared" si="21"/>
        <v>Inbound</v>
      </c>
      <c r="D1377" t="str">
        <f>IF(tbl_transaction[[#This Row],[Type]]="Inbound",VLOOKUP(tbl_transaction[[#This Row],[Reference Number]],barang_masuk[],4,FALSE),IF(tbl_transaction[[#This Row],[Type]]="Outbound",VLOOKUP(tbl_transaction[[#This Row],[Reference Number]],barang_keluar[],4,FALSE),""))</f>
        <v>PER015</v>
      </c>
      <c r="E1377" t="str">
        <f>IF(tbl_transaction[[#This Row],[Type]]="Inbound",VLOOKUP(tbl_transaction[[#This Row],[Reference Number]],barang_masuk[],5,FALSE),IF(tbl_transaction[[#This Row],[Type]]="Outbound",VLOOKUP(tbl_transaction[[#This Row],[Reference Number]],barang_keluar[],5,FALSE),""))</f>
        <v>Sunsilk Personal Care Variant 15</v>
      </c>
      <c r="F1377">
        <f>IF(tbl_transaction[[#This Row],[Type]]="Inbound",VLOOKUP(tbl_transaction[[#This Row],[Reference Number]],barang_masuk[],6,FALSE),IF(tbl_transaction[[#This Row],[Type]]="Outbound",VLOOKUP(tbl_transaction[[#This Row],[Reference Number]],barang_keluar[],6,FALSE),""))</f>
        <v>50</v>
      </c>
      <c r="G1377" t="str">
        <f>IF(tbl_transaction[[#This Row],[Type]]="Inbound",VLOOKUP(tbl_transaction[[#This Row],[Reference Number]],barang_masuk[],7,FALSE),IF(tbl_transaction[[#This Row],[Type]]="Outbound",VLOOKUP(tbl_transaction[[#This Row],[Reference Number]],barang_keluar[],7,FALSE),""))</f>
        <v>Bottle</v>
      </c>
      <c r="H1377" t="str">
        <f>IF(tbl_transaction[[#This Row],[Type]]="Inbound",VLOOKUP(tbl_transaction[[#This Row],[Reference Number]],barang_masuk[],3,FALSE),IF(tbl_transaction[[#This Row],[Type]]="Outbound",VLOOKUP(tbl_transaction[[#This Row],[Reference Number]],barang_keluar[],3,FALSE),""))</f>
        <v>PT Supplier 10</v>
      </c>
      <c r="I1377" t="str">
        <f>IF(D1377='Kartu Stok'!$B$2,COUNTIF($D$3:D1377,'Kartu Stok'!$B$2),"")</f>
        <v/>
      </c>
      <c r="L1377"/>
    </row>
    <row r="1378" spans="1:12" ht="14.5" x14ac:dyDescent="0.35">
      <c r="A1378" s="2" t="s">
        <v>1855</v>
      </c>
      <c r="B1378" s="5">
        <f>IF(LEFT(tbl_transaction[[#This Row],[Reference Number]],2)="GR",VLOOKUP(tbl_transaction[[#This Row],[Reference Number]],barang_masuk[],2,FALSE),IF(LEFT(tbl_transaction[[#This Row],[Reference Number]],2)="DO",VLOOKUP(tbl_transaction[[#This Row],[Reference Number]],barang_keluar[],2,FALSE),""))</f>
        <v>46079</v>
      </c>
      <c r="C1378" t="str">
        <f t="shared" si="21"/>
        <v>Inbound</v>
      </c>
      <c r="D1378" t="str">
        <f>IF(tbl_transaction[[#This Row],[Type]]="Inbound",VLOOKUP(tbl_transaction[[#This Row],[Reference Number]],barang_masuk[],4,FALSE),IF(tbl_transaction[[#This Row],[Type]]="Outbound",VLOOKUP(tbl_transaction[[#This Row],[Reference Number]],barang_keluar[],4,FALSE),""))</f>
        <v>HOM021</v>
      </c>
      <c r="E1378" t="str">
        <f>IF(tbl_transaction[[#This Row],[Type]]="Inbound",VLOOKUP(tbl_transaction[[#This Row],[Reference Number]],barang_masuk[],5,FALSE),IF(tbl_transaction[[#This Row],[Type]]="Outbound",VLOOKUP(tbl_transaction[[#This Row],[Reference Number]],barang_keluar[],5,FALSE),""))</f>
        <v>Rinso Home Care Variant 21</v>
      </c>
      <c r="F1378">
        <f>IF(tbl_transaction[[#This Row],[Type]]="Inbound",VLOOKUP(tbl_transaction[[#This Row],[Reference Number]],barang_masuk[],6,FALSE),IF(tbl_transaction[[#This Row],[Type]]="Outbound",VLOOKUP(tbl_transaction[[#This Row],[Reference Number]],barang_keluar[],6,FALSE),""))</f>
        <v>200</v>
      </c>
      <c r="G1378" t="str">
        <f>IF(tbl_transaction[[#This Row],[Type]]="Inbound",VLOOKUP(tbl_transaction[[#This Row],[Reference Number]],barang_masuk[],7,FALSE),IF(tbl_transaction[[#This Row],[Type]]="Outbound",VLOOKUP(tbl_transaction[[#This Row],[Reference Number]],barang_keluar[],7,FALSE),""))</f>
        <v>Pack</v>
      </c>
      <c r="H1378" t="str">
        <f>IF(tbl_transaction[[#This Row],[Type]]="Inbound",VLOOKUP(tbl_transaction[[#This Row],[Reference Number]],barang_masuk[],3,FALSE),IF(tbl_transaction[[#This Row],[Type]]="Outbound",VLOOKUP(tbl_transaction[[#This Row],[Reference Number]],barang_keluar[],3,FALSE),""))</f>
        <v>PT Supplier 05</v>
      </c>
      <c r="I1378" t="str">
        <f>IF(D1378='Kartu Stok'!$B$2,COUNTIF($D$3:D1378,'Kartu Stok'!$B$2),"")</f>
        <v/>
      </c>
      <c r="L1378"/>
    </row>
    <row r="1379" spans="1:12" ht="14.5" x14ac:dyDescent="0.35">
      <c r="A1379" s="2" t="s">
        <v>1856</v>
      </c>
      <c r="B1379" s="5">
        <f>IF(LEFT(tbl_transaction[[#This Row],[Reference Number]],2)="GR",VLOOKUP(tbl_transaction[[#This Row],[Reference Number]],barang_masuk[],2,FALSE),IF(LEFT(tbl_transaction[[#This Row],[Reference Number]],2)="DO",VLOOKUP(tbl_transaction[[#This Row],[Reference Number]],barang_keluar[],2,FALSE),""))</f>
        <v>46150</v>
      </c>
      <c r="C1379" t="str">
        <f t="shared" si="21"/>
        <v>Inbound</v>
      </c>
      <c r="D1379" t="str">
        <f>IF(tbl_transaction[[#This Row],[Type]]="Inbound",VLOOKUP(tbl_transaction[[#This Row],[Reference Number]],barang_masuk[],4,FALSE),IF(tbl_transaction[[#This Row],[Type]]="Outbound",VLOOKUP(tbl_transaction[[#This Row],[Reference Number]],barang_keluar[],4,FALSE),""))</f>
        <v>BEV017</v>
      </c>
      <c r="E1379" t="str">
        <f>IF(tbl_transaction[[#This Row],[Type]]="Inbound",VLOOKUP(tbl_transaction[[#This Row],[Reference Number]],barang_masuk[],5,FALSE),IF(tbl_transaction[[#This Row],[Type]]="Outbound",VLOOKUP(tbl_transaction[[#This Row],[Reference Number]],barang_keluar[],5,FALSE),""))</f>
        <v>Aqua Beverage Variant 17</v>
      </c>
      <c r="F1379">
        <f>IF(tbl_transaction[[#This Row],[Type]]="Inbound",VLOOKUP(tbl_transaction[[#This Row],[Reference Number]],barang_masuk[],6,FALSE),IF(tbl_transaction[[#This Row],[Type]]="Outbound",VLOOKUP(tbl_transaction[[#This Row],[Reference Number]],barang_keluar[],6,FALSE),""))</f>
        <v>150</v>
      </c>
      <c r="G1379" t="str">
        <f>IF(tbl_transaction[[#This Row],[Type]]="Inbound",VLOOKUP(tbl_transaction[[#This Row],[Reference Number]],barang_masuk[],7,FALSE),IF(tbl_transaction[[#This Row],[Type]]="Outbound",VLOOKUP(tbl_transaction[[#This Row],[Reference Number]],barang_keluar[],7,FALSE),""))</f>
        <v>Bottle</v>
      </c>
      <c r="H1379" t="str">
        <f>IF(tbl_transaction[[#This Row],[Type]]="Inbound",VLOOKUP(tbl_transaction[[#This Row],[Reference Number]],barang_masuk[],3,FALSE),IF(tbl_transaction[[#This Row],[Type]]="Outbound",VLOOKUP(tbl_transaction[[#This Row],[Reference Number]],barang_keluar[],3,FALSE),""))</f>
        <v>PT Supplier 35</v>
      </c>
      <c r="I1379" t="str">
        <f>IF(D1379='Kartu Stok'!$B$2,COUNTIF($D$3:D1379,'Kartu Stok'!$B$2),"")</f>
        <v/>
      </c>
      <c r="L1379"/>
    </row>
    <row r="1380" spans="1:12" ht="14.5" x14ac:dyDescent="0.35">
      <c r="A1380" s="2" t="s">
        <v>1857</v>
      </c>
      <c r="B1380" s="5">
        <f>IF(LEFT(tbl_transaction[[#This Row],[Reference Number]],2)="GR",VLOOKUP(tbl_transaction[[#This Row],[Reference Number]],barang_masuk[],2,FALSE),IF(LEFT(tbl_transaction[[#This Row],[Reference Number]],2)="DO",VLOOKUP(tbl_transaction[[#This Row],[Reference Number]],barang_keluar[],2,FALSE),""))</f>
        <v>46196</v>
      </c>
      <c r="C1380" t="str">
        <f t="shared" si="21"/>
        <v>Inbound</v>
      </c>
      <c r="D1380" t="str">
        <f>IF(tbl_transaction[[#This Row],[Type]]="Inbound",VLOOKUP(tbl_transaction[[#This Row],[Reference Number]],barang_masuk[],4,FALSE),IF(tbl_transaction[[#This Row],[Type]]="Outbound",VLOOKUP(tbl_transaction[[#This Row],[Reference Number]],barang_keluar[],4,FALSE),""))</f>
        <v>HOM029</v>
      </c>
      <c r="E1380" t="str">
        <f>IF(tbl_transaction[[#This Row],[Type]]="Inbound",VLOOKUP(tbl_transaction[[#This Row],[Reference Number]],barang_masuk[],5,FALSE),IF(tbl_transaction[[#This Row],[Type]]="Outbound",VLOOKUP(tbl_transaction[[#This Row],[Reference Number]],barang_keluar[],5,FALSE),""))</f>
        <v>Molto Home Care Variant 29</v>
      </c>
      <c r="F1380">
        <f>IF(tbl_transaction[[#This Row],[Type]]="Inbound",VLOOKUP(tbl_transaction[[#This Row],[Reference Number]],barang_masuk[],6,FALSE),IF(tbl_transaction[[#This Row],[Type]]="Outbound",VLOOKUP(tbl_transaction[[#This Row],[Reference Number]],barang_keluar[],6,FALSE),""))</f>
        <v>20</v>
      </c>
      <c r="G1380" t="str">
        <f>IF(tbl_transaction[[#This Row],[Type]]="Inbound",VLOOKUP(tbl_transaction[[#This Row],[Reference Number]],barang_masuk[],7,FALSE),IF(tbl_transaction[[#This Row],[Type]]="Outbound",VLOOKUP(tbl_transaction[[#This Row],[Reference Number]],barang_keluar[],7,FALSE),""))</f>
        <v>Pack</v>
      </c>
      <c r="H1380" t="str">
        <f>IF(tbl_transaction[[#This Row],[Type]]="Inbound",VLOOKUP(tbl_transaction[[#This Row],[Reference Number]],barang_masuk[],3,FALSE),IF(tbl_transaction[[#This Row],[Type]]="Outbound",VLOOKUP(tbl_transaction[[#This Row],[Reference Number]],barang_keluar[],3,FALSE),""))</f>
        <v>PT Supplier 04</v>
      </c>
      <c r="I1380" t="str">
        <f>IF(D1380='Kartu Stok'!$B$2,COUNTIF($D$3:D1380,'Kartu Stok'!$B$2),"")</f>
        <v/>
      </c>
      <c r="L1380"/>
    </row>
    <row r="1381" spans="1:12" ht="14.5" x14ac:dyDescent="0.35">
      <c r="A1381" s="2" t="s">
        <v>1858</v>
      </c>
      <c r="B1381" s="5">
        <f>IF(LEFT(tbl_transaction[[#This Row],[Reference Number]],2)="GR",VLOOKUP(tbl_transaction[[#This Row],[Reference Number]],barang_masuk[],2,FALSE),IF(LEFT(tbl_transaction[[#This Row],[Reference Number]],2)="DO",VLOOKUP(tbl_transaction[[#This Row],[Reference Number]],barang_keluar[],2,FALSE),""))</f>
        <v>46151</v>
      </c>
      <c r="C1381" t="str">
        <f t="shared" si="21"/>
        <v>Inbound</v>
      </c>
      <c r="D1381" t="str">
        <f>IF(tbl_transaction[[#This Row],[Type]]="Inbound",VLOOKUP(tbl_transaction[[#This Row],[Reference Number]],barang_masuk[],4,FALSE),IF(tbl_transaction[[#This Row],[Type]]="Outbound",VLOOKUP(tbl_transaction[[#This Row],[Reference Number]],barang_keluar[],4,FALSE),""))</f>
        <v>DAR001</v>
      </c>
      <c r="E1381" t="str">
        <f>IF(tbl_transaction[[#This Row],[Type]]="Inbound",VLOOKUP(tbl_transaction[[#This Row],[Reference Number]],barang_masuk[],5,FALSE),IF(tbl_transaction[[#This Row],[Type]]="Outbound",VLOOKUP(tbl_transaction[[#This Row],[Reference Number]],barang_keluar[],5,FALSE),""))</f>
        <v>Ultra Milk Dairy Variant 1</v>
      </c>
      <c r="F1381">
        <f>IF(tbl_transaction[[#This Row],[Type]]="Inbound",VLOOKUP(tbl_transaction[[#This Row],[Reference Number]],barang_masuk[],6,FALSE),IF(tbl_transaction[[#This Row],[Type]]="Outbound",VLOOKUP(tbl_transaction[[#This Row],[Reference Number]],barang_keluar[],6,FALSE),""))</f>
        <v>50</v>
      </c>
      <c r="G1381" t="str">
        <f>IF(tbl_transaction[[#This Row],[Type]]="Inbound",VLOOKUP(tbl_transaction[[#This Row],[Reference Number]],barang_masuk[],7,FALSE),IF(tbl_transaction[[#This Row],[Type]]="Outbound",VLOOKUP(tbl_transaction[[#This Row],[Reference Number]],barang_keluar[],7,FALSE),""))</f>
        <v>Box</v>
      </c>
      <c r="H1381" t="str">
        <f>IF(tbl_transaction[[#This Row],[Type]]="Inbound",VLOOKUP(tbl_transaction[[#This Row],[Reference Number]],barang_masuk[],3,FALSE),IF(tbl_transaction[[#This Row],[Type]]="Outbound",VLOOKUP(tbl_transaction[[#This Row],[Reference Number]],barang_keluar[],3,FALSE),""))</f>
        <v>PT Supplier 24</v>
      </c>
      <c r="I1381" t="str">
        <f>IF(D1381='Kartu Stok'!$B$2,COUNTIF($D$3:D1381,'Kartu Stok'!$B$2),"")</f>
        <v/>
      </c>
      <c r="L1381"/>
    </row>
    <row r="1382" spans="1:12" ht="14.5" x14ac:dyDescent="0.35">
      <c r="A1382" s="2" t="s">
        <v>1859</v>
      </c>
      <c r="B1382" s="5">
        <f>IF(LEFT(tbl_transaction[[#This Row],[Reference Number]],2)="GR",VLOOKUP(tbl_transaction[[#This Row],[Reference Number]],barang_masuk[],2,FALSE),IF(LEFT(tbl_transaction[[#This Row],[Reference Number]],2)="DO",VLOOKUP(tbl_transaction[[#This Row],[Reference Number]],barang_keluar[],2,FALSE),""))</f>
        <v>46082</v>
      </c>
      <c r="C1382" t="str">
        <f t="shared" si="21"/>
        <v>Inbound</v>
      </c>
      <c r="D1382" t="str">
        <f>IF(tbl_transaction[[#This Row],[Type]]="Inbound",VLOOKUP(tbl_transaction[[#This Row],[Reference Number]],barang_masuk[],4,FALSE),IF(tbl_transaction[[#This Row],[Type]]="Outbound",VLOOKUP(tbl_transaction[[#This Row],[Reference Number]],barang_keluar[],4,FALSE),""))</f>
        <v>PER013</v>
      </c>
      <c r="E1382" t="str">
        <f>IF(tbl_transaction[[#This Row],[Type]]="Inbound",VLOOKUP(tbl_transaction[[#This Row],[Reference Number]],barang_masuk[],5,FALSE),IF(tbl_transaction[[#This Row],[Type]]="Outbound",VLOOKUP(tbl_transaction[[#This Row],[Reference Number]],barang_keluar[],5,FALSE),""))</f>
        <v>Pepsodent Personal Care Variant 13</v>
      </c>
      <c r="F1382">
        <f>IF(tbl_transaction[[#This Row],[Type]]="Inbound",VLOOKUP(tbl_transaction[[#This Row],[Reference Number]],barang_masuk[],6,FALSE),IF(tbl_transaction[[#This Row],[Type]]="Outbound",VLOOKUP(tbl_transaction[[#This Row],[Reference Number]],barang_keluar[],6,FALSE),""))</f>
        <v>60</v>
      </c>
      <c r="G1382" t="str">
        <f>IF(tbl_transaction[[#This Row],[Type]]="Inbound",VLOOKUP(tbl_transaction[[#This Row],[Reference Number]],barang_masuk[],7,FALSE),IF(tbl_transaction[[#This Row],[Type]]="Outbound",VLOOKUP(tbl_transaction[[#This Row],[Reference Number]],barang_keluar[],7,FALSE),""))</f>
        <v>Bottle</v>
      </c>
      <c r="H1382" t="str">
        <f>IF(tbl_transaction[[#This Row],[Type]]="Inbound",VLOOKUP(tbl_transaction[[#This Row],[Reference Number]],barang_masuk[],3,FALSE),IF(tbl_transaction[[#This Row],[Type]]="Outbound",VLOOKUP(tbl_transaction[[#This Row],[Reference Number]],barang_keluar[],3,FALSE),""))</f>
        <v>PT Supplier 16</v>
      </c>
      <c r="I1382" t="str">
        <f>IF(D1382='Kartu Stok'!$B$2,COUNTIF($D$3:D1382,'Kartu Stok'!$B$2),"")</f>
        <v/>
      </c>
      <c r="L1382"/>
    </row>
    <row r="1383" spans="1:12" ht="14.5" x14ac:dyDescent="0.35">
      <c r="A1383" s="2" t="s">
        <v>1860</v>
      </c>
      <c r="B1383" s="5">
        <f>IF(LEFT(tbl_transaction[[#This Row],[Reference Number]],2)="GR",VLOOKUP(tbl_transaction[[#This Row],[Reference Number]],barang_masuk[],2,FALSE),IF(LEFT(tbl_transaction[[#This Row],[Reference Number]],2)="DO",VLOOKUP(tbl_transaction[[#This Row],[Reference Number]],barang_keluar[],2,FALSE),""))</f>
        <v>46065</v>
      </c>
      <c r="C1383" t="str">
        <f t="shared" si="21"/>
        <v>Inbound</v>
      </c>
      <c r="D1383" t="str">
        <f>IF(tbl_transaction[[#This Row],[Type]]="Inbound",VLOOKUP(tbl_transaction[[#This Row],[Reference Number]],barang_masuk[],4,FALSE),IF(tbl_transaction[[#This Row],[Type]]="Outbound",VLOOKUP(tbl_transaction[[#This Row],[Reference Number]],barang_keluar[],4,FALSE),""))</f>
        <v>SNK006</v>
      </c>
      <c r="E1383" t="str">
        <f>IF(tbl_transaction[[#This Row],[Type]]="Inbound",VLOOKUP(tbl_transaction[[#This Row],[Reference Number]],barang_masuk[],5,FALSE),IF(tbl_transaction[[#This Row],[Type]]="Outbound",VLOOKUP(tbl_transaction[[#This Row],[Reference Number]],barang_keluar[],5,FALSE),""))</f>
        <v>Taro Snack Variant 6</v>
      </c>
      <c r="F1383">
        <f>IF(tbl_transaction[[#This Row],[Type]]="Inbound",VLOOKUP(tbl_transaction[[#This Row],[Reference Number]],barang_masuk[],6,FALSE),IF(tbl_transaction[[#This Row],[Type]]="Outbound",VLOOKUP(tbl_transaction[[#This Row],[Reference Number]],barang_keluar[],6,FALSE),""))</f>
        <v>100</v>
      </c>
      <c r="G1383" t="str">
        <f>IF(tbl_transaction[[#This Row],[Type]]="Inbound",VLOOKUP(tbl_transaction[[#This Row],[Reference Number]],barang_masuk[],7,FALSE),IF(tbl_transaction[[#This Row],[Type]]="Outbound",VLOOKUP(tbl_transaction[[#This Row],[Reference Number]],barang_keluar[],7,FALSE),""))</f>
        <v>Pack</v>
      </c>
      <c r="H1383" t="str">
        <f>IF(tbl_transaction[[#This Row],[Type]]="Inbound",VLOOKUP(tbl_transaction[[#This Row],[Reference Number]],barang_masuk[],3,FALSE),IF(tbl_transaction[[#This Row],[Type]]="Outbound",VLOOKUP(tbl_transaction[[#This Row],[Reference Number]],barang_keluar[],3,FALSE),""))</f>
        <v>PT Supplier 29</v>
      </c>
      <c r="I1383" t="str">
        <f>IF(D1383='Kartu Stok'!$B$2,COUNTIF($D$3:D1383,'Kartu Stok'!$B$2),"")</f>
        <v/>
      </c>
      <c r="L1383"/>
    </row>
    <row r="1384" spans="1:12" ht="14.5" x14ac:dyDescent="0.35">
      <c r="A1384" s="2" t="s">
        <v>1861</v>
      </c>
      <c r="B1384" s="5">
        <f>IF(LEFT(tbl_transaction[[#This Row],[Reference Number]],2)="GR",VLOOKUP(tbl_transaction[[#This Row],[Reference Number]],barang_masuk[],2,FALSE),IF(LEFT(tbl_transaction[[#This Row],[Reference Number]],2)="DO",VLOOKUP(tbl_transaction[[#This Row],[Reference Number]],barang_keluar[],2,FALSE),""))</f>
        <v>46034</v>
      </c>
      <c r="C1384" t="str">
        <f t="shared" si="21"/>
        <v>Inbound</v>
      </c>
      <c r="D1384" t="str">
        <f>IF(tbl_transaction[[#This Row],[Type]]="Inbound",VLOOKUP(tbl_transaction[[#This Row],[Reference Number]],barang_masuk[],4,FALSE),IF(tbl_transaction[[#This Row],[Type]]="Outbound",VLOOKUP(tbl_transaction[[#This Row],[Reference Number]],barang_keluar[],4,FALSE),""))</f>
        <v>BAB013</v>
      </c>
      <c r="E1384" t="str">
        <f>IF(tbl_transaction[[#This Row],[Type]]="Inbound",VLOOKUP(tbl_transaction[[#This Row],[Reference Number]],barang_masuk[],5,FALSE),IF(tbl_transaction[[#This Row],[Type]]="Outbound",VLOOKUP(tbl_transaction[[#This Row],[Reference Number]],barang_keluar[],5,FALSE),""))</f>
        <v>MamyPoko Baby Care Variant 13</v>
      </c>
      <c r="F1384">
        <f>IF(tbl_transaction[[#This Row],[Type]]="Inbound",VLOOKUP(tbl_transaction[[#This Row],[Reference Number]],barang_masuk[],6,FALSE),IF(tbl_transaction[[#This Row],[Type]]="Outbound",VLOOKUP(tbl_transaction[[#This Row],[Reference Number]],barang_keluar[],6,FALSE),""))</f>
        <v>120</v>
      </c>
      <c r="G1384" t="str">
        <f>IF(tbl_transaction[[#This Row],[Type]]="Inbound",VLOOKUP(tbl_transaction[[#This Row],[Reference Number]],barang_masuk[],7,FALSE),IF(tbl_transaction[[#This Row],[Type]]="Outbound",VLOOKUP(tbl_transaction[[#This Row],[Reference Number]],barang_keluar[],7,FALSE),""))</f>
        <v>Pack</v>
      </c>
      <c r="H1384" t="str">
        <f>IF(tbl_transaction[[#This Row],[Type]]="Inbound",VLOOKUP(tbl_transaction[[#This Row],[Reference Number]],barang_masuk[],3,FALSE),IF(tbl_transaction[[#This Row],[Type]]="Outbound",VLOOKUP(tbl_transaction[[#This Row],[Reference Number]],barang_keluar[],3,FALSE),""))</f>
        <v>PT Supplier 26</v>
      </c>
      <c r="I1384" t="str">
        <f>IF(D1384='Kartu Stok'!$B$2,COUNTIF($D$3:D1384,'Kartu Stok'!$B$2),"")</f>
        <v/>
      </c>
      <c r="L1384"/>
    </row>
    <row r="1385" spans="1:12" ht="14.5" x14ac:dyDescent="0.35">
      <c r="A1385" s="2" t="s">
        <v>1862</v>
      </c>
      <c r="B1385" s="5">
        <f>IF(LEFT(tbl_transaction[[#This Row],[Reference Number]],2)="GR",VLOOKUP(tbl_transaction[[#This Row],[Reference Number]],barang_masuk[],2,FALSE),IF(LEFT(tbl_transaction[[#This Row],[Reference Number]],2)="DO",VLOOKUP(tbl_transaction[[#This Row],[Reference Number]],barang_keluar[],2,FALSE),""))</f>
        <v>46161</v>
      </c>
      <c r="C1385" t="str">
        <f t="shared" si="21"/>
        <v>Inbound</v>
      </c>
      <c r="D1385" t="str">
        <f>IF(tbl_transaction[[#This Row],[Type]]="Inbound",VLOOKUP(tbl_transaction[[#This Row],[Reference Number]],barang_masuk[],4,FALSE),IF(tbl_transaction[[#This Row],[Type]]="Outbound",VLOOKUP(tbl_transaction[[#This Row],[Reference Number]],barang_keluar[],4,FALSE),""))</f>
        <v>HOM017</v>
      </c>
      <c r="E1385" t="str">
        <f>IF(tbl_transaction[[#This Row],[Type]]="Inbound",VLOOKUP(tbl_transaction[[#This Row],[Reference Number]],barang_masuk[],5,FALSE),IF(tbl_transaction[[#This Row],[Type]]="Outbound",VLOOKUP(tbl_transaction[[#This Row],[Reference Number]],barang_keluar[],5,FALSE),""))</f>
        <v>Rinso Home Care Variant 17</v>
      </c>
      <c r="F1385">
        <f>IF(tbl_transaction[[#This Row],[Type]]="Inbound",VLOOKUP(tbl_transaction[[#This Row],[Reference Number]],barang_masuk[],6,FALSE),IF(tbl_transaction[[#This Row],[Type]]="Outbound",VLOOKUP(tbl_transaction[[#This Row],[Reference Number]],barang_keluar[],6,FALSE),""))</f>
        <v>120</v>
      </c>
      <c r="G1385" t="str">
        <f>IF(tbl_transaction[[#This Row],[Type]]="Inbound",VLOOKUP(tbl_transaction[[#This Row],[Reference Number]],barang_masuk[],7,FALSE),IF(tbl_transaction[[#This Row],[Type]]="Outbound",VLOOKUP(tbl_transaction[[#This Row],[Reference Number]],barang_keluar[],7,FALSE),""))</f>
        <v>Pack</v>
      </c>
      <c r="H1385" t="str">
        <f>IF(tbl_transaction[[#This Row],[Type]]="Inbound",VLOOKUP(tbl_transaction[[#This Row],[Reference Number]],barang_masuk[],3,FALSE),IF(tbl_transaction[[#This Row],[Type]]="Outbound",VLOOKUP(tbl_transaction[[#This Row],[Reference Number]],barang_keluar[],3,FALSE),""))</f>
        <v>PT Supplier 28</v>
      </c>
      <c r="I1385" t="str">
        <f>IF(D1385='Kartu Stok'!$B$2,COUNTIF($D$3:D1385,'Kartu Stok'!$B$2),"")</f>
        <v/>
      </c>
      <c r="L1385"/>
    </row>
    <row r="1386" spans="1:12" ht="14.5" x14ac:dyDescent="0.35">
      <c r="A1386" s="2" t="s">
        <v>1863</v>
      </c>
      <c r="B1386" s="5">
        <f>IF(LEFT(tbl_transaction[[#This Row],[Reference Number]],2)="GR",VLOOKUP(tbl_transaction[[#This Row],[Reference Number]],barang_masuk[],2,FALSE),IF(LEFT(tbl_transaction[[#This Row],[Reference Number]],2)="DO",VLOOKUP(tbl_transaction[[#This Row],[Reference Number]],barang_keluar[],2,FALSE),""))</f>
        <v>46061</v>
      </c>
      <c r="C1386" t="str">
        <f t="shared" si="21"/>
        <v>Inbound</v>
      </c>
      <c r="D1386" t="str">
        <f>IF(tbl_transaction[[#This Row],[Type]]="Inbound",VLOOKUP(tbl_transaction[[#This Row],[Reference Number]],barang_masuk[],4,FALSE),IF(tbl_transaction[[#This Row],[Type]]="Outbound",VLOOKUP(tbl_transaction[[#This Row],[Reference Number]],barang_keluar[],4,FALSE),""))</f>
        <v>BEV022</v>
      </c>
      <c r="E1386" t="str">
        <f>IF(tbl_transaction[[#This Row],[Type]]="Inbound",VLOOKUP(tbl_transaction[[#This Row],[Reference Number]],barang_masuk[],5,FALSE),IF(tbl_transaction[[#This Row],[Type]]="Outbound",VLOOKUP(tbl_transaction[[#This Row],[Reference Number]],barang_keluar[],5,FALSE),""))</f>
        <v>Sosro Beverage Variant 22</v>
      </c>
      <c r="F1386">
        <f>IF(tbl_transaction[[#This Row],[Type]]="Inbound",VLOOKUP(tbl_transaction[[#This Row],[Reference Number]],barang_masuk[],6,FALSE),IF(tbl_transaction[[#This Row],[Type]]="Outbound",VLOOKUP(tbl_transaction[[#This Row],[Reference Number]],barang_keluar[],6,FALSE),""))</f>
        <v>60</v>
      </c>
      <c r="G1386" t="str">
        <f>IF(tbl_transaction[[#This Row],[Type]]="Inbound",VLOOKUP(tbl_transaction[[#This Row],[Reference Number]],barang_masuk[],7,FALSE),IF(tbl_transaction[[#This Row],[Type]]="Outbound",VLOOKUP(tbl_transaction[[#This Row],[Reference Number]],barang_keluar[],7,FALSE),""))</f>
        <v>Bottle</v>
      </c>
      <c r="H1386" t="str">
        <f>IF(tbl_transaction[[#This Row],[Type]]="Inbound",VLOOKUP(tbl_transaction[[#This Row],[Reference Number]],barang_masuk[],3,FALSE),IF(tbl_transaction[[#This Row],[Type]]="Outbound",VLOOKUP(tbl_transaction[[#This Row],[Reference Number]],barang_keluar[],3,FALSE),""))</f>
        <v>PT Supplier 22</v>
      </c>
      <c r="I1386" t="str">
        <f>IF(D1386='Kartu Stok'!$B$2,COUNTIF($D$3:D1386,'Kartu Stok'!$B$2),"")</f>
        <v/>
      </c>
      <c r="L1386"/>
    </row>
    <row r="1387" spans="1:12" ht="14.5" x14ac:dyDescent="0.35">
      <c r="A1387" s="2" t="s">
        <v>1864</v>
      </c>
      <c r="B1387" s="5">
        <f>IF(LEFT(tbl_transaction[[#This Row],[Reference Number]],2)="GR",VLOOKUP(tbl_transaction[[#This Row],[Reference Number]],barang_masuk[],2,FALSE),IF(LEFT(tbl_transaction[[#This Row],[Reference Number]],2)="DO",VLOOKUP(tbl_transaction[[#This Row],[Reference Number]],barang_keluar[],2,FALSE),""))</f>
        <v>46140</v>
      </c>
      <c r="C1387" t="str">
        <f t="shared" si="21"/>
        <v>Inbound</v>
      </c>
      <c r="D1387" t="str">
        <f>IF(tbl_transaction[[#This Row],[Type]]="Inbound",VLOOKUP(tbl_transaction[[#This Row],[Reference Number]],barang_masuk[],4,FALSE),IF(tbl_transaction[[#This Row],[Type]]="Outbound",VLOOKUP(tbl_transaction[[#This Row],[Reference Number]],barang_keluar[],4,FALSE),""))</f>
        <v>BAB004</v>
      </c>
      <c r="E1387" t="str">
        <f>IF(tbl_transaction[[#This Row],[Type]]="Inbound",VLOOKUP(tbl_transaction[[#This Row],[Reference Number]],barang_masuk[],5,FALSE),IF(tbl_transaction[[#This Row],[Type]]="Outbound",VLOOKUP(tbl_transaction[[#This Row],[Reference Number]],barang_keluar[],5,FALSE),""))</f>
        <v>Zwitsal Baby Care Variant 4</v>
      </c>
      <c r="F1387">
        <f>IF(tbl_transaction[[#This Row],[Type]]="Inbound",VLOOKUP(tbl_transaction[[#This Row],[Reference Number]],barang_masuk[],6,FALSE),IF(tbl_transaction[[#This Row],[Type]]="Outbound",VLOOKUP(tbl_transaction[[#This Row],[Reference Number]],barang_keluar[],6,FALSE),""))</f>
        <v>120</v>
      </c>
      <c r="G1387" t="str">
        <f>IF(tbl_transaction[[#This Row],[Type]]="Inbound",VLOOKUP(tbl_transaction[[#This Row],[Reference Number]],barang_masuk[],7,FALSE),IF(tbl_transaction[[#This Row],[Type]]="Outbound",VLOOKUP(tbl_transaction[[#This Row],[Reference Number]],barang_keluar[],7,FALSE),""))</f>
        <v>Pack</v>
      </c>
      <c r="H1387" t="str">
        <f>IF(tbl_transaction[[#This Row],[Type]]="Inbound",VLOOKUP(tbl_transaction[[#This Row],[Reference Number]],barang_masuk[],3,FALSE),IF(tbl_transaction[[#This Row],[Type]]="Outbound",VLOOKUP(tbl_transaction[[#This Row],[Reference Number]],barang_keluar[],3,FALSE),""))</f>
        <v>PT Supplier 34</v>
      </c>
      <c r="I1387" t="str">
        <f>IF(D1387='Kartu Stok'!$B$2,COUNTIF($D$3:D1387,'Kartu Stok'!$B$2),"")</f>
        <v/>
      </c>
      <c r="L1387"/>
    </row>
    <row r="1388" spans="1:12" ht="14.5" x14ac:dyDescent="0.35">
      <c r="A1388" s="2" t="s">
        <v>1865</v>
      </c>
      <c r="B1388" s="5">
        <f>IF(LEFT(tbl_transaction[[#This Row],[Reference Number]],2)="GR",VLOOKUP(tbl_transaction[[#This Row],[Reference Number]],barang_masuk[],2,FALSE),IF(LEFT(tbl_transaction[[#This Row],[Reference Number]],2)="DO",VLOOKUP(tbl_transaction[[#This Row],[Reference Number]],barang_keluar[],2,FALSE),""))</f>
        <v>46067</v>
      </c>
      <c r="C1388" t="str">
        <f t="shared" si="21"/>
        <v>Inbound</v>
      </c>
      <c r="D1388" t="str">
        <f>IF(tbl_transaction[[#This Row],[Type]]="Inbound",VLOOKUP(tbl_transaction[[#This Row],[Reference Number]],barang_masuk[],4,FALSE),IF(tbl_transaction[[#This Row],[Type]]="Outbound",VLOOKUP(tbl_transaction[[#This Row],[Reference Number]],barang_keluar[],4,FALSE),""))</f>
        <v>DAR004</v>
      </c>
      <c r="E1388" t="str">
        <f>IF(tbl_transaction[[#This Row],[Type]]="Inbound",VLOOKUP(tbl_transaction[[#This Row],[Reference Number]],barang_masuk[],5,FALSE),IF(tbl_transaction[[#This Row],[Type]]="Outbound",VLOOKUP(tbl_transaction[[#This Row],[Reference Number]],barang_keluar[],5,FALSE),""))</f>
        <v>Ultra Milk Dairy Variant 4</v>
      </c>
      <c r="F1388">
        <f>IF(tbl_transaction[[#This Row],[Type]]="Inbound",VLOOKUP(tbl_transaction[[#This Row],[Reference Number]],barang_masuk[],6,FALSE),IF(tbl_transaction[[#This Row],[Type]]="Outbound",VLOOKUP(tbl_transaction[[#This Row],[Reference Number]],barang_keluar[],6,FALSE),""))</f>
        <v>80</v>
      </c>
      <c r="G1388" t="str">
        <f>IF(tbl_transaction[[#This Row],[Type]]="Inbound",VLOOKUP(tbl_transaction[[#This Row],[Reference Number]],barang_masuk[],7,FALSE),IF(tbl_transaction[[#This Row],[Type]]="Outbound",VLOOKUP(tbl_transaction[[#This Row],[Reference Number]],barang_keluar[],7,FALSE),""))</f>
        <v>Box</v>
      </c>
      <c r="H1388" t="str">
        <f>IF(tbl_transaction[[#This Row],[Type]]="Inbound",VLOOKUP(tbl_transaction[[#This Row],[Reference Number]],barang_masuk[],3,FALSE),IF(tbl_transaction[[#This Row],[Type]]="Outbound",VLOOKUP(tbl_transaction[[#This Row],[Reference Number]],barang_keluar[],3,FALSE),""))</f>
        <v>PT Supplier 32</v>
      </c>
      <c r="I1388" t="str">
        <f>IF(D1388='Kartu Stok'!$B$2,COUNTIF($D$3:D1388,'Kartu Stok'!$B$2),"")</f>
        <v/>
      </c>
      <c r="L1388"/>
    </row>
    <row r="1389" spans="1:12" ht="14.5" x14ac:dyDescent="0.35">
      <c r="A1389" s="2" t="s">
        <v>1866</v>
      </c>
      <c r="B1389" s="5">
        <f>IF(LEFT(tbl_transaction[[#This Row],[Reference Number]],2)="GR",VLOOKUP(tbl_transaction[[#This Row],[Reference Number]],barang_masuk[],2,FALSE),IF(LEFT(tbl_transaction[[#This Row],[Reference Number]],2)="DO",VLOOKUP(tbl_transaction[[#This Row],[Reference Number]],barang_keluar[],2,FALSE),""))</f>
        <v>46049</v>
      </c>
      <c r="C1389" t="str">
        <f t="shared" si="21"/>
        <v>Inbound</v>
      </c>
      <c r="D1389" t="str">
        <f>IF(tbl_transaction[[#This Row],[Type]]="Inbound",VLOOKUP(tbl_transaction[[#This Row],[Reference Number]],barang_masuk[],4,FALSE),IF(tbl_transaction[[#This Row],[Type]]="Outbound",VLOOKUP(tbl_transaction[[#This Row],[Reference Number]],barang_keluar[],4,FALSE),""))</f>
        <v>HOM021</v>
      </c>
      <c r="E1389" t="str">
        <f>IF(tbl_transaction[[#This Row],[Type]]="Inbound",VLOOKUP(tbl_transaction[[#This Row],[Reference Number]],barang_masuk[],5,FALSE),IF(tbl_transaction[[#This Row],[Type]]="Outbound",VLOOKUP(tbl_transaction[[#This Row],[Reference Number]],barang_keluar[],5,FALSE),""))</f>
        <v>Rinso Home Care Variant 21</v>
      </c>
      <c r="F1389">
        <f>IF(tbl_transaction[[#This Row],[Type]]="Inbound",VLOOKUP(tbl_transaction[[#This Row],[Reference Number]],barang_masuk[],6,FALSE),IF(tbl_transaction[[#This Row],[Type]]="Outbound",VLOOKUP(tbl_transaction[[#This Row],[Reference Number]],barang_keluar[],6,FALSE),""))</f>
        <v>20</v>
      </c>
      <c r="G1389" t="str">
        <f>IF(tbl_transaction[[#This Row],[Type]]="Inbound",VLOOKUP(tbl_transaction[[#This Row],[Reference Number]],barang_masuk[],7,FALSE),IF(tbl_transaction[[#This Row],[Type]]="Outbound",VLOOKUP(tbl_transaction[[#This Row],[Reference Number]],barang_keluar[],7,FALSE),""))</f>
        <v>Pack</v>
      </c>
      <c r="H1389" t="str">
        <f>IF(tbl_transaction[[#This Row],[Type]]="Inbound",VLOOKUP(tbl_transaction[[#This Row],[Reference Number]],barang_masuk[],3,FALSE),IF(tbl_transaction[[#This Row],[Type]]="Outbound",VLOOKUP(tbl_transaction[[#This Row],[Reference Number]],barang_keluar[],3,FALSE),""))</f>
        <v>PT Supplier 05</v>
      </c>
      <c r="I1389" t="str">
        <f>IF(D1389='Kartu Stok'!$B$2,COUNTIF($D$3:D1389,'Kartu Stok'!$B$2),"")</f>
        <v/>
      </c>
      <c r="L1389"/>
    </row>
    <row r="1390" spans="1:12" ht="14.5" x14ac:dyDescent="0.35">
      <c r="A1390" s="2" t="s">
        <v>1867</v>
      </c>
      <c r="B1390" s="5">
        <f>IF(LEFT(tbl_transaction[[#This Row],[Reference Number]],2)="GR",VLOOKUP(tbl_transaction[[#This Row],[Reference Number]],barang_masuk[],2,FALSE),IF(LEFT(tbl_transaction[[#This Row],[Reference Number]],2)="DO",VLOOKUP(tbl_transaction[[#This Row],[Reference Number]],barang_keluar[],2,FALSE),""))</f>
        <v>46092</v>
      </c>
      <c r="C1390" t="str">
        <f t="shared" si="21"/>
        <v>Inbound</v>
      </c>
      <c r="D1390" t="str">
        <f>IF(tbl_transaction[[#This Row],[Type]]="Inbound",VLOOKUP(tbl_transaction[[#This Row],[Reference Number]],barang_masuk[],4,FALSE),IF(tbl_transaction[[#This Row],[Type]]="Outbound",VLOOKUP(tbl_transaction[[#This Row],[Reference Number]],barang_keluar[],4,FALSE),""))</f>
        <v>BEV020</v>
      </c>
      <c r="E1390" t="str">
        <f>IF(tbl_transaction[[#This Row],[Type]]="Inbound",VLOOKUP(tbl_transaction[[#This Row],[Reference Number]],barang_masuk[],5,FALSE),IF(tbl_transaction[[#This Row],[Type]]="Outbound",VLOOKUP(tbl_transaction[[#This Row],[Reference Number]],barang_keluar[],5,FALSE),""))</f>
        <v>Coca Cola Beverage Variant 20</v>
      </c>
      <c r="F1390">
        <f>IF(tbl_transaction[[#This Row],[Type]]="Inbound",VLOOKUP(tbl_transaction[[#This Row],[Reference Number]],barang_masuk[],6,FALSE),IF(tbl_transaction[[#This Row],[Type]]="Outbound",VLOOKUP(tbl_transaction[[#This Row],[Reference Number]],barang_keluar[],6,FALSE),""))</f>
        <v>20</v>
      </c>
      <c r="G1390" t="str">
        <f>IF(tbl_transaction[[#This Row],[Type]]="Inbound",VLOOKUP(tbl_transaction[[#This Row],[Reference Number]],barang_masuk[],7,FALSE),IF(tbl_transaction[[#This Row],[Type]]="Outbound",VLOOKUP(tbl_transaction[[#This Row],[Reference Number]],barang_keluar[],7,FALSE),""))</f>
        <v>Bottle</v>
      </c>
      <c r="H1390" t="str">
        <f>IF(tbl_transaction[[#This Row],[Type]]="Inbound",VLOOKUP(tbl_transaction[[#This Row],[Reference Number]],barang_masuk[],3,FALSE),IF(tbl_transaction[[#This Row],[Type]]="Outbound",VLOOKUP(tbl_transaction[[#This Row],[Reference Number]],barang_keluar[],3,FALSE),""))</f>
        <v>PT Supplier 13</v>
      </c>
      <c r="I1390" t="str">
        <f>IF(D1390='Kartu Stok'!$B$2,COUNTIF($D$3:D1390,'Kartu Stok'!$B$2),"")</f>
        <v/>
      </c>
      <c r="L1390"/>
    </row>
    <row r="1391" spans="1:12" ht="14.5" x14ac:dyDescent="0.35">
      <c r="A1391" s="2" t="s">
        <v>1868</v>
      </c>
      <c r="B1391" s="5">
        <f>IF(LEFT(tbl_transaction[[#This Row],[Reference Number]],2)="GR",VLOOKUP(tbl_transaction[[#This Row],[Reference Number]],barang_masuk[],2,FALSE),IF(LEFT(tbl_transaction[[#This Row],[Reference Number]],2)="DO",VLOOKUP(tbl_transaction[[#This Row],[Reference Number]],barang_keluar[],2,FALSE),""))</f>
        <v>46090</v>
      </c>
      <c r="C1391" t="str">
        <f t="shared" si="21"/>
        <v>Inbound</v>
      </c>
      <c r="D1391" t="str">
        <f>IF(tbl_transaction[[#This Row],[Type]]="Inbound",VLOOKUP(tbl_transaction[[#This Row],[Reference Number]],barang_masuk[],4,FALSE),IF(tbl_transaction[[#This Row],[Type]]="Outbound",VLOOKUP(tbl_transaction[[#This Row],[Reference Number]],barang_keluar[],4,FALSE),""))</f>
        <v>BEV022</v>
      </c>
      <c r="E1391" t="str">
        <f>IF(tbl_transaction[[#This Row],[Type]]="Inbound",VLOOKUP(tbl_transaction[[#This Row],[Reference Number]],barang_masuk[],5,FALSE),IF(tbl_transaction[[#This Row],[Type]]="Outbound",VLOOKUP(tbl_transaction[[#This Row],[Reference Number]],barang_keluar[],5,FALSE),""))</f>
        <v>Sosro Beverage Variant 22</v>
      </c>
      <c r="F1391">
        <f>IF(tbl_transaction[[#This Row],[Type]]="Inbound",VLOOKUP(tbl_transaction[[#This Row],[Reference Number]],barang_masuk[],6,FALSE),IF(tbl_transaction[[#This Row],[Type]]="Outbound",VLOOKUP(tbl_transaction[[#This Row],[Reference Number]],barang_keluar[],6,FALSE),""))</f>
        <v>50</v>
      </c>
      <c r="G1391" t="str">
        <f>IF(tbl_transaction[[#This Row],[Type]]="Inbound",VLOOKUP(tbl_transaction[[#This Row],[Reference Number]],barang_masuk[],7,FALSE),IF(tbl_transaction[[#This Row],[Type]]="Outbound",VLOOKUP(tbl_transaction[[#This Row],[Reference Number]],barang_keluar[],7,FALSE),""))</f>
        <v>Bottle</v>
      </c>
      <c r="H1391" t="str">
        <f>IF(tbl_transaction[[#This Row],[Type]]="Inbound",VLOOKUP(tbl_transaction[[#This Row],[Reference Number]],barang_masuk[],3,FALSE),IF(tbl_transaction[[#This Row],[Type]]="Outbound",VLOOKUP(tbl_transaction[[#This Row],[Reference Number]],barang_keluar[],3,FALSE),""))</f>
        <v>PT Supplier 22</v>
      </c>
      <c r="I1391" t="str">
        <f>IF(D1391='Kartu Stok'!$B$2,COUNTIF($D$3:D1391,'Kartu Stok'!$B$2),"")</f>
        <v/>
      </c>
      <c r="L1391"/>
    </row>
    <row r="1392" spans="1:12" ht="14.5" x14ac:dyDescent="0.35">
      <c r="A1392" s="2" t="s">
        <v>1869</v>
      </c>
      <c r="B1392" s="5">
        <f>IF(LEFT(tbl_transaction[[#This Row],[Reference Number]],2)="GR",VLOOKUP(tbl_transaction[[#This Row],[Reference Number]],barang_masuk[],2,FALSE),IF(LEFT(tbl_transaction[[#This Row],[Reference Number]],2)="DO",VLOOKUP(tbl_transaction[[#This Row],[Reference Number]],barang_keluar[],2,FALSE),""))</f>
        <v>46097</v>
      </c>
      <c r="C1392" t="str">
        <f t="shared" si="21"/>
        <v>Inbound</v>
      </c>
      <c r="D1392" t="str">
        <f>IF(tbl_transaction[[#This Row],[Type]]="Inbound",VLOOKUP(tbl_transaction[[#This Row],[Reference Number]],barang_masuk[],4,FALSE),IF(tbl_transaction[[#This Row],[Type]]="Outbound",VLOOKUP(tbl_transaction[[#This Row],[Reference Number]],barang_keluar[],4,FALSE),""))</f>
        <v>INS003</v>
      </c>
      <c r="E1392" t="str">
        <f>IF(tbl_transaction[[#This Row],[Type]]="Inbound",VLOOKUP(tbl_transaction[[#This Row],[Reference Number]],barang_masuk[],5,FALSE),IF(tbl_transaction[[#This Row],[Type]]="Outbound",VLOOKUP(tbl_transaction[[#This Row],[Reference Number]],barang_keluar[],5,FALSE),""))</f>
        <v>Indomie Instant Food Variant 3</v>
      </c>
      <c r="F1392">
        <f>IF(tbl_transaction[[#This Row],[Type]]="Inbound",VLOOKUP(tbl_transaction[[#This Row],[Reference Number]],barang_masuk[],6,FALSE),IF(tbl_transaction[[#This Row],[Type]]="Outbound",VLOOKUP(tbl_transaction[[#This Row],[Reference Number]],barang_keluar[],6,FALSE),""))</f>
        <v>120</v>
      </c>
      <c r="G1392" t="str">
        <f>IF(tbl_transaction[[#This Row],[Type]]="Inbound",VLOOKUP(tbl_transaction[[#This Row],[Reference Number]],barang_masuk[],7,FALSE),IF(tbl_transaction[[#This Row],[Type]]="Outbound",VLOOKUP(tbl_transaction[[#This Row],[Reference Number]],barang_keluar[],7,FALSE),""))</f>
        <v>Pack</v>
      </c>
      <c r="H1392" t="str">
        <f>IF(tbl_transaction[[#This Row],[Type]]="Inbound",VLOOKUP(tbl_transaction[[#This Row],[Reference Number]],barang_masuk[],3,FALSE),IF(tbl_transaction[[#This Row],[Type]]="Outbound",VLOOKUP(tbl_transaction[[#This Row],[Reference Number]],barang_keluar[],3,FALSE),""))</f>
        <v>PT Supplier 11</v>
      </c>
      <c r="I1392" t="str">
        <f>IF(D1392='Kartu Stok'!$B$2,COUNTIF($D$3:D1392,'Kartu Stok'!$B$2),"")</f>
        <v/>
      </c>
      <c r="L1392"/>
    </row>
    <row r="1393" spans="1:12" ht="14.5" x14ac:dyDescent="0.35">
      <c r="A1393" s="2" t="s">
        <v>1870</v>
      </c>
      <c r="B1393" s="5">
        <f>IF(LEFT(tbl_transaction[[#This Row],[Reference Number]],2)="GR",VLOOKUP(tbl_transaction[[#This Row],[Reference Number]],barang_masuk[],2,FALSE),IF(LEFT(tbl_transaction[[#This Row],[Reference Number]],2)="DO",VLOOKUP(tbl_transaction[[#This Row],[Reference Number]],barang_keluar[],2,FALSE),""))</f>
        <v>46198</v>
      </c>
      <c r="C1393" t="str">
        <f t="shared" si="21"/>
        <v>Inbound</v>
      </c>
      <c r="D1393" t="str">
        <f>IF(tbl_transaction[[#This Row],[Type]]="Inbound",VLOOKUP(tbl_transaction[[#This Row],[Reference Number]],barang_masuk[],4,FALSE),IF(tbl_transaction[[#This Row],[Type]]="Outbound",VLOOKUP(tbl_transaction[[#This Row],[Reference Number]],barang_keluar[],4,FALSE),""))</f>
        <v>PER012</v>
      </c>
      <c r="E1393" t="str">
        <f>IF(tbl_transaction[[#This Row],[Type]]="Inbound",VLOOKUP(tbl_transaction[[#This Row],[Reference Number]],barang_masuk[],5,FALSE),IF(tbl_transaction[[#This Row],[Type]]="Outbound",VLOOKUP(tbl_transaction[[#This Row],[Reference Number]],barang_keluar[],5,FALSE),""))</f>
        <v>Sunsilk Personal Care Variant 12</v>
      </c>
      <c r="F1393">
        <f>IF(tbl_transaction[[#This Row],[Type]]="Inbound",VLOOKUP(tbl_transaction[[#This Row],[Reference Number]],barang_masuk[],6,FALSE),IF(tbl_transaction[[#This Row],[Type]]="Outbound",VLOOKUP(tbl_transaction[[#This Row],[Reference Number]],barang_keluar[],6,FALSE),""))</f>
        <v>100</v>
      </c>
      <c r="G1393" t="str">
        <f>IF(tbl_transaction[[#This Row],[Type]]="Inbound",VLOOKUP(tbl_transaction[[#This Row],[Reference Number]],barang_masuk[],7,FALSE),IF(tbl_transaction[[#This Row],[Type]]="Outbound",VLOOKUP(tbl_transaction[[#This Row],[Reference Number]],barang_keluar[],7,FALSE),""))</f>
        <v>Bottle</v>
      </c>
      <c r="H1393" t="str">
        <f>IF(tbl_transaction[[#This Row],[Type]]="Inbound",VLOOKUP(tbl_transaction[[#This Row],[Reference Number]],barang_masuk[],3,FALSE),IF(tbl_transaction[[#This Row],[Type]]="Outbound",VLOOKUP(tbl_transaction[[#This Row],[Reference Number]],barang_keluar[],3,FALSE),""))</f>
        <v>PT Supplier 09</v>
      </c>
      <c r="I1393" t="str">
        <f>IF(D1393='Kartu Stok'!$B$2,COUNTIF($D$3:D1393,'Kartu Stok'!$B$2),"")</f>
        <v/>
      </c>
      <c r="L1393"/>
    </row>
    <row r="1394" spans="1:12" ht="14.5" x14ac:dyDescent="0.35">
      <c r="A1394" s="2" t="s">
        <v>1871</v>
      </c>
      <c r="B1394" s="5">
        <f>IF(LEFT(tbl_transaction[[#This Row],[Reference Number]],2)="GR",VLOOKUP(tbl_transaction[[#This Row],[Reference Number]],barang_masuk[],2,FALSE),IF(LEFT(tbl_transaction[[#This Row],[Reference Number]],2)="DO",VLOOKUP(tbl_transaction[[#This Row],[Reference Number]],barang_keluar[],2,FALSE),""))</f>
        <v>46121</v>
      </c>
      <c r="C1394" t="str">
        <f t="shared" si="21"/>
        <v>Inbound</v>
      </c>
      <c r="D1394" t="str">
        <f>IF(tbl_transaction[[#This Row],[Type]]="Inbound",VLOOKUP(tbl_transaction[[#This Row],[Reference Number]],barang_masuk[],4,FALSE),IF(tbl_transaction[[#This Row],[Type]]="Outbound",VLOOKUP(tbl_transaction[[#This Row],[Reference Number]],barang_keluar[],4,FALSE),""))</f>
        <v>PER019</v>
      </c>
      <c r="E1394" t="str">
        <f>IF(tbl_transaction[[#This Row],[Type]]="Inbound",VLOOKUP(tbl_transaction[[#This Row],[Reference Number]],barang_masuk[],5,FALSE),IF(tbl_transaction[[#This Row],[Type]]="Outbound",VLOOKUP(tbl_transaction[[#This Row],[Reference Number]],barang_keluar[],5,FALSE),""))</f>
        <v>Sunsilk Personal Care Variant 19</v>
      </c>
      <c r="F1394">
        <f>IF(tbl_transaction[[#This Row],[Type]]="Inbound",VLOOKUP(tbl_transaction[[#This Row],[Reference Number]],barang_masuk[],6,FALSE),IF(tbl_transaction[[#This Row],[Type]]="Outbound",VLOOKUP(tbl_transaction[[#This Row],[Reference Number]],barang_keluar[],6,FALSE),""))</f>
        <v>40</v>
      </c>
      <c r="G1394" t="str">
        <f>IF(tbl_transaction[[#This Row],[Type]]="Inbound",VLOOKUP(tbl_transaction[[#This Row],[Reference Number]],barang_masuk[],7,FALSE),IF(tbl_transaction[[#This Row],[Type]]="Outbound",VLOOKUP(tbl_transaction[[#This Row],[Reference Number]],barang_keluar[],7,FALSE),""))</f>
        <v>Bottle</v>
      </c>
      <c r="H1394" t="str">
        <f>IF(tbl_transaction[[#This Row],[Type]]="Inbound",VLOOKUP(tbl_transaction[[#This Row],[Reference Number]],barang_masuk[],3,FALSE),IF(tbl_transaction[[#This Row],[Type]]="Outbound",VLOOKUP(tbl_transaction[[#This Row],[Reference Number]],barang_keluar[],3,FALSE),""))</f>
        <v>PT Supplier 26</v>
      </c>
      <c r="I1394" t="str">
        <f>IF(D1394='Kartu Stok'!$B$2,COUNTIF($D$3:D1394,'Kartu Stok'!$B$2),"")</f>
        <v/>
      </c>
      <c r="L1394"/>
    </row>
    <row r="1395" spans="1:12" ht="14.5" x14ac:dyDescent="0.35">
      <c r="A1395" s="2" t="s">
        <v>1872</v>
      </c>
      <c r="B1395" s="5">
        <f>IF(LEFT(tbl_transaction[[#This Row],[Reference Number]],2)="GR",VLOOKUP(tbl_transaction[[#This Row],[Reference Number]],barang_masuk[],2,FALSE),IF(LEFT(tbl_transaction[[#This Row],[Reference Number]],2)="DO",VLOOKUP(tbl_transaction[[#This Row],[Reference Number]],barang_keluar[],2,FALSE),""))</f>
        <v>46200</v>
      </c>
      <c r="C1395" t="str">
        <f t="shared" si="21"/>
        <v>Inbound</v>
      </c>
      <c r="D1395" t="str">
        <f>IF(tbl_transaction[[#This Row],[Type]]="Inbound",VLOOKUP(tbl_transaction[[#This Row],[Reference Number]],barang_masuk[],4,FALSE),IF(tbl_transaction[[#This Row],[Type]]="Outbound",VLOOKUP(tbl_transaction[[#This Row],[Reference Number]],barang_keluar[],4,FALSE),""))</f>
        <v>HOM014</v>
      </c>
      <c r="E1395" t="str">
        <f>IF(tbl_transaction[[#This Row],[Type]]="Inbound",VLOOKUP(tbl_transaction[[#This Row],[Reference Number]],barang_masuk[],5,FALSE),IF(tbl_transaction[[#This Row],[Type]]="Outbound",VLOOKUP(tbl_transaction[[#This Row],[Reference Number]],barang_keluar[],5,FALSE),""))</f>
        <v>Rinso Home Care Variant 14</v>
      </c>
      <c r="F1395">
        <f>IF(tbl_transaction[[#This Row],[Type]]="Inbound",VLOOKUP(tbl_transaction[[#This Row],[Reference Number]],barang_masuk[],6,FALSE),IF(tbl_transaction[[#This Row],[Type]]="Outbound",VLOOKUP(tbl_transaction[[#This Row],[Reference Number]],barang_keluar[],6,FALSE),""))</f>
        <v>120</v>
      </c>
      <c r="G1395" t="str">
        <f>IF(tbl_transaction[[#This Row],[Type]]="Inbound",VLOOKUP(tbl_transaction[[#This Row],[Reference Number]],barang_masuk[],7,FALSE),IF(tbl_transaction[[#This Row],[Type]]="Outbound",VLOOKUP(tbl_transaction[[#This Row],[Reference Number]],barang_keluar[],7,FALSE),""))</f>
        <v>Pack</v>
      </c>
      <c r="H1395" t="str">
        <f>IF(tbl_transaction[[#This Row],[Type]]="Inbound",VLOOKUP(tbl_transaction[[#This Row],[Reference Number]],barang_masuk[],3,FALSE),IF(tbl_transaction[[#This Row],[Type]]="Outbound",VLOOKUP(tbl_transaction[[#This Row],[Reference Number]],barang_keluar[],3,FALSE),""))</f>
        <v>PT Supplier 30</v>
      </c>
      <c r="I1395" t="str">
        <f>IF(D1395='Kartu Stok'!$B$2,COUNTIF($D$3:D1395,'Kartu Stok'!$B$2),"")</f>
        <v/>
      </c>
      <c r="L1395"/>
    </row>
    <row r="1396" spans="1:12" ht="14.5" x14ac:dyDescent="0.35">
      <c r="A1396" s="2" t="s">
        <v>1873</v>
      </c>
      <c r="B1396" s="5">
        <f>IF(LEFT(tbl_transaction[[#This Row],[Reference Number]],2)="GR",VLOOKUP(tbl_transaction[[#This Row],[Reference Number]],barang_masuk[],2,FALSE),IF(LEFT(tbl_transaction[[#This Row],[Reference Number]],2)="DO",VLOOKUP(tbl_transaction[[#This Row],[Reference Number]],barang_keluar[],2,FALSE),""))</f>
        <v>46071</v>
      </c>
      <c r="C1396" t="str">
        <f t="shared" si="21"/>
        <v>Inbound</v>
      </c>
      <c r="D1396" t="str">
        <f>IF(tbl_transaction[[#This Row],[Type]]="Inbound",VLOOKUP(tbl_transaction[[#This Row],[Reference Number]],barang_masuk[],4,FALSE),IF(tbl_transaction[[#This Row],[Type]]="Outbound",VLOOKUP(tbl_transaction[[#This Row],[Reference Number]],barang_keluar[],4,FALSE),""))</f>
        <v>HOM028</v>
      </c>
      <c r="E1396" t="str">
        <f>IF(tbl_transaction[[#This Row],[Type]]="Inbound",VLOOKUP(tbl_transaction[[#This Row],[Reference Number]],barang_masuk[],5,FALSE),IF(tbl_transaction[[#This Row],[Type]]="Outbound",VLOOKUP(tbl_transaction[[#This Row],[Reference Number]],barang_keluar[],5,FALSE),""))</f>
        <v>Rinso Home Care Variant 28</v>
      </c>
      <c r="F1396">
        <f>IF(tbl_transaction[[#This Row],[Type]]="Inbound",VLOOKUP(tbl_transaction[[#This Row],[Reference Number]],barang_masuk[],6,FALSE),IF(tbl_transaction[[#This Row],[Type]]="Outbound",VLOOKUP(tbl_transaction[[#This Row],[Reference Number]],barang_keluar[],6,FALSE),""))</f>
        <v>200</v>
      </c>
      <c r="G1396" t="str">
        <f>IF(tbl_transaction[[#This Row],[Type]]="Inbound",VLOOKUP(tbl_transaction[[#This Row],[Reference Number]],barang_masuk[],7,FALSE),IF(tbl_transaction[[#This Row],[Type]]="Outbound",VLOOKUP(tbl_transaction[[#This Row],[Reference Number]],barang_keluar[],7,FALSE),""))</f>
        <v>Pack</v>
      </c>
      <c r="H1396" t="str">
        <f>IF(tbl_transaction[[#This Row],[Type]]="Inbound",VLOOKUP(tbl_transaction[[#This Row],[Reference Number]],barang_masuk[],3,FALSE),IF(tbl_transaction[[#This Row],[Type]]="Outbound",VLOOKUP(tbl_transaction[[#This Row],[Reference Number]],barang_keluar[],3,FALSE),""))</f>
        <v>PT Supplier 20</v>
      </c>
      <c r="I1396" t="str">
        <f>IF(D1396='Kartu Stok'!$B$2,COUNTIF($D$3:D1396,'Kartu Stok'!$B$2),"")</f>
        <v/>
      </c>
      <c r="L1396"/>
    </row>
    <row r="1397" spans="1:12" ht="14.5" x14ac:dyDescent="0.35">
      <c r="A1397" s="2" t="s">
        <v>1874</v>
      </c>
      <c r="B1397" s="5">
        <f>IF(LEFT(tbl_transaction[[#This Row],[Reference Number]],2)="GR",VLOOKUP(tbl_transaction[[#This Row],[Reference Number]],barang_masuk[],2,FALSE),IF(LEFT(tbl_transaction[[#This Row],[Reference Number]],2)="DO",VLOOKUP(tbl_transaction[[#This Row],[Reference Number]],barang_keluar[],2,FALSE),""))</f>
        <v>46035</v>
      </c>
      <c r="C1397" t="str">
        <f t="shared" si="21"/>
        <v>Inbound</v>
      </c>
      <c r="D1397" t="str">
        <f>IF(tbl_transaction[[#This Row],[Type]]="Inbound",VLOOKUP(tbl_transaction[[#This Row],[Reference Number]],barang_masuk[],4,FALSE),IF(tbl_transaction[[#This Row],[Type]]="Outbound",VLOOKUP(tbl_transaction[[#This Row],[Reference Number]],barang_keluar[],4,FALSE),""))</f>
        <v>HOM006</v>
      </c>
      <c r="E1397" t="str">
        <f>IF(tbl_transaction[[#This Row],[Type]]="Inbound",VLOOKUP(tbl_transaction[[#This Row],[Reference Number]],barang_masuk[],5,FALSE),IF(tbl_transaction[[#This Row],[Type]]="Outbound",VLOOKUP(tbl_transaction[[#This Row],[Reference Number]],barang_keluar[],5,FALSE),""))</f>
        <v>Sunlight Home Care Variant 6</v>
      </c>
      <c r="F1397">
        <f>IF(tbl_transaction[[#This Row],[Type]]="Inbound",VLOOKUP(tbl_transaction[[#This Row],[Reference Number]],barang_masuk[],6,FALSE),IF(tbl_transaction[[#This Row],[Type]]="Outbound",VLOOKUP(tbl_transaction[[#This Row],[Reference Number]],barang_keluar[],6,FALSE),""))</f>
        <v>120</v>
      </c>
      <c r="G1397" t="str">
        <f>IF(tbl_transaction[[#This Row],[Type]]="Inbound",VLOOKUP(tbl_transaction[[#This Row],[Reference Number]],barang_masuk[],7,FALSE),IF(tbl_transaction[[#This Row],[Type]]="Outbound",VLOOKUP(tbl_transaction[[#This Row],[Reference Number]],barang_keluar[],7,FALSE),""))</f>
        <v>Pack</v>
      </c>
      <c r="H1397" t="str">
        <f>IF(tbl_transaction[[#This Row],[Type]]="Inbound",VLOOKUP(tbl_transaction[[#This Row],[Reference Number]],barang_masuk[],3,FALSE),IF(tbl_transaction[[#This Row],[Type]]="Outbound",VLOOKUP(tbl_transaction[[#This Row],[Reference Number]],barang_keluar[],3,FALSE),""))</f>
        <v>PT Supplier 23</v>
      </c>
      <c r="I1397" t="str">
        <f>IF(D1397='Kartu Stok'!$B$2,COUNTIF($D$3:D1397,'Kartu Stok'!$B$2),"")</f>
        <v/>
      </c>
      <c r="L1397"/>
    </row>
    <row r="1398" spans="1:12" ht="14.5" x14ac:dyDescent="0.35">
      <c r="A1398" s="2" t="s">
        <v>1875</v>
      </c>
      <c r="B1398" s="5">
        <f>IF(LEFT(tbl_transaction[[#This Row],[Reference Number]],2)="GR",VLOOKUP(tbl_transaction[[#This Row],[Reference Number]],barang_masuk[],2,FALSE),IF(LEFT(tbl_transaction[[#This Row],[Reference Number]],2)="DO",VLOOKUP(tbl_transaction[[#This Row],[Reference Number]],barang_keluar[],2,FALSE),""))</f>
        <v>46179</v>
      </c>
      <c r="C1398" t="str">
        <f t="shared" si="21"/>
        <v>Inbound</v>
      </c>
      <c r="D1398" t="str">
        <f>IF(tbl_transaction[[#This Row],[Type]]="Inbound",VLOOKUP(tbl_transaction[[#This Row],[Reference Number]],barang_masuk[],4,FALSE),IF(tbl_transaction[[#This Row],[Type]]="Outbound",VLOOKUP(tbl_transaction[[#This Row],[Reference Number]],barang_keluar[],4,FALSE),""))</f>
        <v>HOM011</v>
      </c>
      <c r="E1398" t="str">
        <f>IF(tbl_transaction[[#This Row],[Type]]="Inbound",VLOOKUP(tbl_transaction[[#This Row],[Reference Number]],barang_masuk[],5,FALSE),IF(tbl_transaction[[#This Row],[Type]]="Outbound",VLOOKUP(tbl_transaction[[#This Row],[Reference Number]],barang_keluar[],5,FALSE),""))</f>
        <v>Sunlight Home Care Variant 11</v>
      </c>
      <c r="F1398">
        <f>IF(tbl_transaction[[#This Row],[Type]]="Inbound",VLOOKUP(tbl_transaction[[#This Row],[Reference Number]],barang_masuk[],6,FALSE),IF(tbl_transaction[[#This Row],[Type]]="Outbound",VLOOKUP(tbl_transaction[[#This Row],[Reference Number]],barang_keluar[],6,FALSE),""))</f>
        <v>150</v>
      </c>
      <c r="G1398" t="str">
        <f>IF(tbl_transaction[[#This Row],[Type]]="Inbound",VLOOKUP(tbl_transaction[[#This Row],[Reference Number]],barang_masuk[],7,FALSE),IF(tbl_transaction[[#This Row],[Type]]="Outbound",VLOOKUP(tbl_transaction[[#This Row],[Reference Number]],barang_keluar[],7,FALSE),""))</f>
        <v>Pack</v>
      </c>
      <c r="H1398" t="str">
        <f>IF(tbl_transaction[[#This Row],[Type]]="Inbound",VLOOKUP(tbl_transaction[[#This Row],[Reference Number]],barang_masuk[],3,FALSE),IF(tbl_transaction[[#This Row],[Type]]="Outbound",VLOOKUP(tbl_transaction[[#This Row],[Reference Number]],barang_keluar[],3,FALSE),""))</f>
        <v>PT Supplier 28</v>
      </c>
      <c r="I1398" t="str">
        <f>IF(D1398='Kartu Stok'!$B$2,COUNTIF($D$3:D1398,'Kartu Stok'!$B$2),"")</f>
        <v/>
      </c>
      <c r="L1398"/>
    </row>
    <row r="1399" spans="1:12" ht="14.5" x14ac:dyDescent="0.35">
      <c r="A1399" s="2" t="s">
        <v>1876</v>
      </c>
      <c r="B1399" s="5">
        <f>IF(LEFT(tbl_transaction[[#This Row],[Reference Number]],2)="GR",VLOOKUP(tbl_transaction[[#This Row],[Reference Number]],barang_masuk[],2,FALSE),IF(LEFT(tbl_transaction[[#This Row],[Reference Number]],2)="DO",VLOOKUP(tbl_transaction[[#This Row],[Reference Number]],barang_keluar[],2,FALSE),""))</f>
        <v>46049</v>
      </c>
      <c r="C1399" t="str">
        <f t="shared" si="21"/>
        <v>Inbound</v>
      </c>
      <c r="D1399" t="str">
        <f>IF(tbl_transaction[[#This Row],[Type]]="Inbound",VLOOKUP(tbl_transaction[[#This Row],[Reference Number]],barang_masuk[],4,FALSE),IF(tbl_transaction[[#This Row],[Type]]="Outbound",VLOOKUP(tbl_transaction[[#This Row],[Reference Number]],barang_keluar[],4,FALSE),""))</f>
        <v>INS010</v>
      </c>
      <c r="E1399" t="str">
        <f>IF(tbl_transaction[[#This Row],[Type]]="Inbound",VLOOKUP(tbl_transaction[[#This Row],[Reference Number]],barang_masuk[],5,FALSE),IF(tbl_transaction[[#This Row],[Type]]="Outbound",VLOOKUP(tbl_transaction[[#This Row],[Reference Number]],barang_keluar[],5,FALSE),""))</f>
        <v>Sarimi Instant Food Variant 10</v>
      </c>
      <c r="F1399">
        <f>IF(tbl_transaction[[#This Row],[Type]]="Inbound",VLOOKUP(tbl_transaction[[#This Row],[Reference Number]],barang_masuk[],6,FALSE),IF(tbl_transaction[[#This Row],[Type]]="Outbound",VLOOKUP(tbl_transaction[[#This Row],[Reference Number]],barang_keluar[],6,FALSE),""))</f>
        <v>40</v>
      </c>
      <c r="G1399" t="str">
        <f>IF(tbl_transaction[[#This Row],[Type]]="Inbound",VLOOKUP(tbl_transaction[[#This Row],[Reference Number]],barang_masuk[],7,FALSE),IF(tbl_transaction[[#This Row],[Type]]="Outbound",VLOOKUP(tbl_transaction[[#This Row],[Reference Number]],barang_keluar[],7,FALSE),""))</f>
        <v>Pack</v>
      </c>
      <c r="H1399" t="str">
        <f>IF(tbl_transaction[[#This Row],[Type]]="Inbound",VLOOKUP(tbl_transaction[[#This Row],[Reference Number]],barang_masuk[],3,FALSE),IF(tbl_transaction[[#This Row],[Type]]="Outbound",VLOOKUP(tbl_transaction[[#This Row],[Reference Number]],barang_keluar[],3,FALSE),""))</f>
        <v>PT Supplier 17</v>
      </c>
      <c r="I1399" t="str">
        <f>IF(D1399='Kartu Stok'!$B$2,COUNTIF($D$3:D1399,'Kartu Stok'!$B$2),"")</f>
        <v/>
      </c>
      <c r="L1399"/>
    </row>
    <row r="1400" spans="1:12" ht="14.5" x14ac:dyDescent="0.35">
      <c r="A1400" s="2" t="s">
        <v>1877</v>
      </c>
      <c r="B1400" s="5">
        <f>IF(LEFT(tbl_transaction[[#This Row],[Reference Number]],2)="GR",VLOOKUP(tbl_transaction[[#This Row],[Reference Number]],barang_masuk[],2,FALSE),IF(LEFT(tbl_transaction[[#This Row],[Reference Number]],2)="DO",VLOOKUP(tbl_transaction[[#This Row],[Reference Number]],barang_keluar[],2,FALSE),""))</f>
        <v>46099</v>
      </c>
      <c r="C1400" t="str">
        <f t="shared" si="21"/>
        <v>Inbound</v>
      </c>
      <c r="D1400" t="str">
        <f>IF(tbl_transaction[[#This Row],[Type]]="Inbound",VLOOKUP(tbl_transaction[[#This Row],[Reference Number]],barang_masuk[],4,FALSE),IF(tbl_transaction[[#This Row],[Type]]="Outbound",VLOOKUP(tbl_transaction[[#This Row],[Reference Number]],barang_keluar[],4,FALSE),""))</f>
        <v>HOM029</v>
      </c>
      <c r="E1400" t="str">
        <f>IF(tbl_transaction[[#This Row],[Type]]="Inbound",VLOOKUP(tbl_transaction[[#This Row],[Reference Number]],barang_masuk[],5,FALSE),IF(tbl_transaction[[#This Row],[Type]]="Outbound",VLOOKUP(tbl_transaction[[#This Row],[Reference Number]],barang_keluar[],5,FALSE),""))</f>
        <v>Molto Home Care Variant 29</v>
      </c>
      <c r="F1400">
        <f>IF(tbl_transaction[[#This Row],[Type]]="Inbound",VLOOKUP(tbl_transaction[[#This Row],[Reference Number]],barang_masuk[],6,FALSE),IF(tbl_transaction[[#This Row],[Type]]="Outbound",VLOOKUP(tbl_transaction[[#This Row],[Reference Number]],barang_keluar[],6,FALSE),""))</f>
        <v>80</v>
      </c>
      <c r="G1400" t="str">
        <f>IF(tbl_transaction[[#This Row],[Type]]="Inbound",VLOOKUP(tbl_transaction[[#This Row],[Reference Number]],barang_masuk[],7,FALSE),IF(tbl_transaction[[#This Row],[Type]]="Outbound",VLOOKUP(tbl_transaction[[#This Row],[Reference Number]],barang_keluar[],7,FALSE),""))</f>
        <v>Pack</v>
      </c>
      <c r="H1400" t="str">
        <f>IF(tbl_transaction[[#This Row],[Type]]="Inbound",VLOOKUP(tbl_transaction[[#This Row],[Reference Number]],barang_masuk[],3,FALSE),IF(tbl_transaction[[#This Row],[Type]]="Outbound",VLOOKUP(tbl_transaction[[#This Row],[Reference Number]],barang_keluar[],3,FALSE),""))</f>
        <v>PT Supplier 04</v>
      </c>
      <c r="I1400" t="str">
        <f>IF(D1400='Kartu Stok'!$B$2,COUNTIF($D$3:D1400,'Kartu Stok'!$B$2),"")</f>
        <v/>
      </c>
      <c r="L1400"/>
    </row>
    <row r="1401" spans="1:12" ht="14.5" x14ac:dyDescent="0.35">
      <c r="A1401" s="2" t="s">
        <v>1878</v>
      </c>
      <c r="B1401" s="5">
        <f>IF(LEFT(tbl_transaction[[#This Row],[Reference Number]],2)="GR",VLOOKUP(tbl_transaction[[#This Row],[Reference Number]],barang_masuk[],2,FALSE),IF(LEFT(tbl_transaction[[#This Row],[Reference Number]],2)="DO",VLOOKUP(tbl_transaction[[#This Row],[Reference Number]],barang_keluar[],2,FALSE),""))</f>
        <v>46171</v>
      </c>
      <c r="C1401" t="str">
        <f t="shared" si="21"/>
        <v>Inbound</v>
      </c>
      <c r="D1401" t="str">
        <f>IF(tbl_transaction[[#This Row],[Type]]="Inbound",VLOOKUP(tbl_transaction[[#This Row],[Reference Number]],barang_masuk[],4,FALSE),IF(tbl_transaction[[#This Row],[Type]]="Outbound",VLOOKUP(tbl_transaction[[#This Row],[Reference Number]],barang_keluar[],4,FALSE),""))</f>
        <v>DAR009</v>
      </c>
      <c r="E1401" t="str">
        <f>IF(tbl_transaction[[#This Row],[Type]]="Inbound",VLOOKUP(tbl_transaction[[#This Row],[Reference Number]],barang_masuk[],5,FALSE),IF(tbl_transaction[[#This Row],[Type]]="Outbound",VLOOKUP(tbl_transaction[[#This Row],[Reference Number]],barang_keluar[],5,FALSE),""))</f>
        <v>Indomilk Dairy Variant 9</v>
      </c>
      <c r="F1401">
        <f>IF(tbl_transaction[[#This Row],[Type]]="Inbound",VLOOKUP(tbl_transaction[[#This Row],[Reference Number]],barang_masuk[],6,FALSE),IF(tbl_transaction[[#This Row],[Type]]="Outbound",VLOOKUP(tbl_transaction[[#This Row],[Reference Number]],barang_keluar[],6,FALSE),""))</f>
        <v>100</v>
      </c>
      <c r="G1401" t="str">
        <f>IF(tbl_transaction[[#This Row],[Type]]="Inbound",VLOOKUP(tbl_transaction[[#This Row],[Reference Number]],barang_masuk[],7,FALSE),IF(tbl_transaction[[#This Row],[Type]]="Outbound",VLOOKUP(tbl_transaction[[#This Row],[Reference Number]],barang_keluar[],7,FALSE),""))</f>
        <v>Box</v>
      </c>
      <c r="H1401" t="str">
        <f>IF(tbl_transaction[[#This Row],[Type]]="Inbound",VLOOKUP(tbl_transaction[[#This Row],[Reference Number]],barang_masuk[],3,FALSE),IF(tbl_transaction[[#This Row],[Type]]="Outbound",VLOOKUP(tbl_transaction[[#This Row],[Reference Number]],barang_keluar[],3,FALSE),""))</f>
        <v>PT Supplier 33</v>
      </c>
      <c r="I1401" t="str">
        <f>IF(D1401='Kartu Stok'!$B$2,COUNTIF($D$3:D1401,'Kartu Stok'!$B$2),"")</f>
        <v/>
      </c>
      <c r="L1401"/>
    </row>
    <row r="1402" spans="1:12" ht="14.5" x14ac:dyDescent="0.35">
      <c r="A1402" s="2" t="s">
        <v>1879</v>
      </c>
      <c r="B1402" s="5">
        <f>IF(LEFT(tbl_transaction[[#This Row],[Reference Number]],2)="GR",VLOOKUP(tbl_transaction[[#This Row],[Reference Number]],barang_masuk[],2,FALSE),IF(LEFT(tbl_transaction[[#This Row],[Reference Number]],2)="DO",VLOOKUP(tbl_transaction[[#This Row],[Reference Number]],barang_keluar[],2,FALSE),""))</f>
        <v>46066</v>
      </c>
      <c r="C1402" t="str">
        <f t="shared" si="21"/>
        <v>Inbound</v>
      </c>
      <c r="D1402" t="str">
        <f>IF(tbl_transaction[[#This Row],[Type]]="Inbound",VLOOKUP(tbl_transaction[[#This Row],[Reference Number]],barang_masuk[],4,FALSE),IF(tbl_transaction[[#This Row],[Type]]="Outbound",VLOOKUP(tbl_transaction[[#This Row],[Reference Number]],barang_keluar[],4,FALSE),""))</f>
        <v>BEV002</v>
      </c>
      <c r="E1402" t="str">
        <f>IF(tbl_transaction[[#This Row],[Type]]="Inbound",VLOOKUP(tbl_transaction[[#This Row],[Reference Number]],barang_masuk[],5,FALSE),IF(tbl_transaction[[#This Row],[Type]]="Outbound",VLOOKUP(tbl_transaction[[#This Row],[Reference Number]],barang_keluar[],5,FALSE),""))</f>
        <v>Aqua Beverage Variant 2</v>
      </c>
      <c r="F1402">
        <f>IF(tbl_transaction[[#This Row],[Type]]="Inbound",VLOOKUP(tbl_transaction[[#This Row],[Reference Number]],barang_masuk[],6,FALSE),IF(tbl_transaction[[#This Row],[Type]]="Outbound",VLOOKUP(tbl_transaction[[#This Row],[Reference Number]],barang_keluar[],6,FALSE),""))</f>
        <v>120</v>
      </c>
      <c r="G1402" t="str">
        <f>IF(tbl_transaction[[#This Row],[Type]]="Inbound",VLOOKUP(tbl_transaction[[#This Row],[Reference Number]],barang_masuk[],7,FALSE),IF(tbl_transaction[[#This Row],[Type]]="Outbound",VLOOKUP(tbl_transaction[[#This Row],[Reference Number]],barang_keluar[],7,FALSE),""))</f>
        <v>Bottle</v>
      </c>
      <c r="H1402" t="str">
        <f>IF(tbl_transaction[[#This Row],[Type]]="Inbound",VLOOKUP(tbl_transaction[[#This Row],[Reference Number]],barang_masuk[],3,FALSE),IF(tbl_transaction[[#This Row],[Type]]="Outbound",VLOOKUP(tbl_transaction[[#This Row],[Reference Number]],barang_keluar[],3,FALSE),""))</f>
        <v>PT Supplier 22</v>
      </c>
      <c r="I1402" t="str">
        <f>IF(D1402='Kartu Stok'!$B$2,COUNTIF($D$3:D1402,'Kartu Stok'!$B$2),"")</f>
        <v/>
      </c>
      <c r="L1402"/>
    </row>
    <row r="1403" spans="1:12" ht="14.5" x14ac:dyDescent="0.35">
      <c r="A1403" s="2" t="s">
        <v>1880</v>
      </c>
      <c r="B1403" s="5">
        <f>IF(LEFT(tbl_transaction[[#This Row],[Reference Number]],2)="GR",VLOOKUP(tbl_transaction[[#This Row],[Reference Number]],barang_masuk[],2,FALSE),IF(LEFT(tbl_transaction[[#This Row],[Reference Number]],2)="DO",VLOOKUP(tbl_transaction[[#This Row],[Reference Number]],barang_keluar[],2,FALSE),""))</f>
        <v>46185</v>
      </c>
      <c r="C1403" t="str">
        <f t="shared" si="21"/>
        <v>Inbound</v>
      </c>
      <c r="D1403" t="str">
        <f>IF(tbl_transaction[[#This Row],[Type]]="Inbound",VLOOKUP(tbl_transaction[[#This Row],[Reference Number]],barang_masuk[],4,FALSE),IF(tbl_transaction[[#This Row],[Type]]="Outbound",VLOOKUP(tbl_transaction[[#This Row],[Reference Number]],barang_keluar[],4,FALSE),""))</f>
        <v>BEV032</v>
      </c>
      <c r="E1403" t="str">
        <f>IF(tbl_transaction[[#This Row],[Type]]="Inbound",VLOOKUP(tbl_transaction[[#This Row],[Reference Number]],barang_masuk[],5,FALSE),IF(tbl_transaction[[#This Row],[Type]]="Outbound",VLOOKUP(tbl_transaction[[#This Row],[Reference Number]],barang_keluar[],5,FALSE),""))</f>
        <v>Aqua Beverage Variant 32</v>
      </c>
      <c r="F1403">
        <f>IF(tbl_transaction[[#This Row],[Type]]="Inbound",VLOOKUP(tbl_transaction[[#This Row],[Reference Number]],barang_masuk[],6,FALSE),IF(tbl_transaction[[#This Row],[Type]]="Outbound",VLOOKUP(tbl_transaction[[#This Row],[Reference Number]],barang_keluar[],6,FALSE),""))</f>
        <v>200</v>
      </c>
      <c r="G1403" t="str">
        <f>IF(tbl_transaction[[#This Row],[Type]]="Inbound",VLOOKUP(tbl_transaction[[#This Row],[Reference Number]],barang_masuk[],7,FALSE),IF(tbl_transaction[[#This Row],[Type]]="Outbound",VLOOKUP(tbl_transaction[[#This Row],[Reference Number]],barang_keluar[],7,FALSE),""))</f>
        <v>Bottle</v>
      </c>
      <c r="H1403" t="str">
        <f>IF(tbl_transaction[[#This Row],[Type]]="Inbound",VLOOKUP(tbl_transaction[[#This Row],[Reference Number]],barang_masuk[],3,FALSE),IF(tbl_transaction[[#This Row],[Type]]="Outbound",VLOOKUP(tbl_transaction[[#This Row],[Reference Number]],barang_keluar[],3,FALSE),""))</f>
        <v>PT Supplier 17</v>
      </c>
      <c r="I1403" t="str">
        <f>IF(D1403='Kartu Stok'!$B$2,COUNTIF($D$3:D1403,'Kartu Stok'!$B$2),"")</f>
        <v/>
      </c>
      <c r="L1403"/>
    </row>
    <row r="1404" spans="1:12" ht="14.5" x14ac:dyDescent="0.35">
      <c r="A1404" s="2" t="s">
        <v>1881</v>
      </c>
      <c r="B1404" s="5">
        <f>IF(LEFT(tbl_transaction[[#This Row],[Reference Number]],2)="GR",VLOOKUP(tbl_transaction[[#This Row],[Reference Number]],barang_masuk[],2,FALSE),IF(LEFT(tbl_transaction[[#This Row],[Reference Number]],2)="DO",VLOOKUP(tbl_transaction[[#This Row],[Reference Number]],barang_keluar[],2,FALSE),""))</f>
        <v>46156</v>
      </c>
      <c r="C1404" t="str">
        <f t="shared" si="21"/>
        <v>Inbound</v>
      </c>
      <c r="D1404" t="str">
        <f>IF(tbl_transaction[[#This Row],[Type]]="Inbound",VLOOKUP(tbl_transaction[[#This Row],[Reference Number]],barang_masuk[],4,FALSE),IF(tbl_transaction[[#This Row],[Type]]="Outbound",VLOOKUP(tbl_transaction[[#This Row],[Reference Number]],barang_keluar[],4,FALSE),""))</f>
        <v>BEV008</v>
      </c>
      <c r="E1404" t="str">
        <f>IF(tbl_transaction[[#This Row],[Type]]="Inbound",VLOOKUP(tbl_transaction[[#This Row],[Reference Number]],barang_masuk[],5,FALSE),IF(tbl_transaction[[#This Row],[Type]]="Outbound",VLOOKUP(tbl_transaction[[#This Row],[Reference Number]],barang_keluar[],5,FALSE),""))</f>
        <v>Aqua Beverage Variant 8</v>
      </c>
      <c r="F1404">
        <f>IF(tbl_transaction[[#This Row],[Type]]="Inbound",VLOOKUP(tbl_transaction[[#This Row],[Reference Number]],barang_masuk[],6,FALSE),IF(tbl_transaction[[#This Row],[Type]]="Outbound",VLOOKUP(tbl_transaction[[#This Row],[Reference Number]],barang_keluar[],6,FALSE),""))</f>
        <v>50</v>
      </c>
      <c r="G1404" t="str">
        <f>IF(tbl_transaction[[#This Row],[Type]]="Inbound",VLOOKUP(tbl_transaction[[#This Row],[Reference Number]],barang_masuk[],7,FALSE),IF(tbl_transaction[[#This Row],[Type]]="Outbound",VLOOKUP(tbl_transaction[[#This Row],[Reference Number]],barang_keluar[],7,FALSE),""))</f>
        <v>Bottle</v>
      </c>
      <c r="H1404" t="str">
        <f>IF(tbl_transaction[[#This Row],[Type]]="Inbound",VLOOKUP(tbl_transaction[[#This Row],[Reference Number]],barang_masuk[],3,FALSE),IF(tbl_transaction[[#This Row],[Type]]="Outbound",VLOOKUP(tbl_transaction[[#This Row],[Reference Number]],barang_keluar[],3,FALSE),""))</f>
        <v>PT Supplier 24</v>
      </c>
      <c r="I1404" t="str">
        <f>IF(D1404='Kartu Stok'!$B$2,COUNTIF($D$3:D1404,'Kartu Stok'!$B$2),"")</f>
        <v/>
      </c>
      <c r="L1404"/>
    </row>
    <row r="1405" spans="1:12" ht="14.5" x14ac:dyDescent="0.35">
      <c r="A1405" s="2" t="s">
        <v>1882</v>
      </c>
      <c r="B1405" s="5">
        <f>IF(LEFT(tbl_transaction[[#This Row],[Reference Number]],2)="GR",VLOOKUP(tbl_transaction[[#This Row],[Reference Number]],barang_masuk[],2,FALSE),IF(LEFT(tbl_transaction[[#This Row],[Reference Number]],2)="DO",VLOOKUP(tbl_transaction[[#This Row],[Reference Number]],barang_keluar[],2,FALSE),""))</f>
        <v>46148</v>
      </c>
      <c r="C1405" t="str">
        <f t="shared" si="21"/>
        <v>Inbound</v>
      </c>
      <c r="D1405" t="str">
        <f>IF(tbl_transaction[[#This Row],[Type]]="Inbound",VLOOKUP(tbl_transaction[[#This Row],[Reference Number]],barang_masuk[],4,FALSE),IF(tbl_transaction[[#This Row],[Type]]="Outbound",VLOOKUP(tbl_transaction[[#This Row],[Reference Number]],barang_keluar[],4,FALSE),""))</f>
        <v>HOM015</v>
      </c>
      <c r="E1405" t="str">
        <f>IF(tbl_transaction[[#This Row],[Type]]="Inbound",VLOOKUP(tbl_transaction[[#This Row],[Reference Number]],barang_masuk[],5,FALSE),IF(tbl_transaction[[#This Row],[Type]]="Outbound",VLOOKUP(tbl_transaction[[#This Row],[Reference Number]],barang_keluar[],5,FALSE),""))</f>
        <v>Sunlight Home Care Variant 15</v>
      </c>
      <c r="F1405">
        <f>IF(tbl_transaction[[#This Row],[Type]]="Inbound",VLOOKUP(tbl_transaction[[#This Row],[Reference Number]],barang_masuk[],6,FALSE),IF(tbl_transaction[[#This Row],[Type]]="Outbound",VLOOKUP(tbl_transaction[[#This Row],[Reference Number]],barang_keluar[],6,FALSE),""))</f>
        <v>40</v>
      </c>
      <c r="G1405" t="str">
        <f>IF(tbl_transaction[[#This Row],[Type]]="Inbound",VLOOKUP(tbl_transaction[[#This Row],[Reference Number]],barang_masuk[],7,FALSE),IF(tbl_transaction[[#This Row],[Type]]="Outbound",VLOOKUP(tbl_transaction[[#This Row],[Reference Number]],barang_keluar[],7,FALSE),""))</f>
        <v>Pack</v>
      </c>
      <c r="H1405" t="str">
        <f>IF(tbl_transaction[[#This Row],[Type]]="Inbound",VLOOKUP(tbl_transaction[[#This Row],[Reference Number]],barang_masuk[],3,FALSE),IF(tbl_transaction[[#This Row],[Type]]="Outbound",VLOOKUP(tbl_transaction[[#This Row],[Reference Number]],barang_keluar[],3,FALSE),""))</f>
        <v>PT Supplier 27</v>
      </c>
      <c r="I1405" t="str">
        <f>IF(D1405='Kartu Stok'!$B$2,COUNTIF($D$3:D1405,'Kartu Stok'!$B$2),"")</f>
        <v/>
      </c>
      <c r="L1405"/>
    </row>
    <row r="1406" spans="1:12" ht="14.5" x14ac:dyDescent="0.35">
      <c r="A1406" s="2" t="s">
        <v>1883</v>
      </c>
      <c r="B1406" s="5">
        <f>IF(LEFT(tbl_transaction[[#This Row],[Reference Number]],2)="GR",VLOOKUP(tbl_transaction[[#This Row],[Reference Number]],barang_masuk[],2,FALSE),IF(LEFT(tbl_transaction[[#This Row],[Reference Number]],2)="DO",VLOOKUP(tbl_transaction[[#This Row],[Reference Number]],barang_keluar[],2,FALSE),""))</f>
        <v>46135</v>
      </c>
      <c r="C1406" t="str">
        <f t="shared" si="21"/>
        <v>Inbound</v>
      </c>
      <c r="D1406" t="str">
        <f>IF(tbl_transaction[[#This Row],[Type]]="Inbound",VLOOKUP(tbl_transaction[[#This Row],[Reference Number]],barang_masuk[],4,FALSE),IF(tbl_transaction[[#This Row],[Type]]="Outbound",VLOOKUP(tbl_transaction[[#This Row],[Reference Number]],barang_keluar[],4,FALSE),""))</f>
        <v>INS005</v>
      </c>
      <c r="E1406" t="str">
        <f>IF(tbl_transaction[[#This Row],[Type]]="Inbound",VLOOKUP(tbl_transaction[[#This Row],[Reference Number]],barang_masuk[],5,FALSE),IF(tbl_transaction[[#This Row],[Type]]="Outbound",VLOOKUP(tbl_transaction[[#This Row],[Reference Number]],barang_keluar[],5,FALSE),""))</f>
        <v>Sarimi Instant Food Variant 5</v>
      </c>
      <c r="F1406">
        <f>IF(tbl_transaction[[#This Row],[Type]]="Inbound",VLOOKUP(tbl_transaction[[#This Row],[Reference Number]],barang_masuk[],6,FALSE),IF(tbl_transaction[[#This Row],[Type]]="Outbound",VLOOKUP(tbl_transaction[[#This Row],[Reference Number]],barang_keluar[],6,FALSE),""))</f>
        <v>30</v>
      </c>
      <c r="G1406" t="str">
        <f>IF(tbl_transaction[[#This Row],[Type]]="Inbound",VLOOKUP(tbl_transaction[[#This Row],[Reference Number]],barang_masuk[],7,FALSE),IF(tbl_transaction[[#This Row],[Type]]="Outbound",VLOOKUP(tbl_transaction[[#This Row],[Reference Number]],barang_keluar[],7,FALSE),""))</f>
        <v>Pack</v>
      </c>
      <c r="H1406" t="str">
        <f>IF(tbl_transaction[[#This Row],[Type]]="Inbound",VLOOKUP(tbl_transaction[[#This Row],[Reference Number]],barang_masuk[],3,FALSE),IF(tbl_transaction[[#This Row],[Type]]="Outbound",VLOOKUP(tbl_transaction[[#This Row],[Reference Number]],barang_keluar[],3,FALSE),""))</f>
        <v>PT Supplier 26</v>
      </c>
      <c r="I1406" t="str">
        <f>IF(D1406='Kartu Stok'!$B$2,COUNTIF($D$3:D1406,'Kartu Stok'!$B$2),"")</f>
        <v/>
      </c>
      <c r="L1406"/>
    </row>
    <row r="1407" spans="1:12" ht="14.5" x14ac:dyDescent="0.35">
      <c r="A1407" s="2" t="s">
        <v>1884</v>
      </c>
      <c r="B1407" s="5">
        <f>IF(LEFT(tbl_transaction[[#This Row],[Reference Number]],2)="GR",VLOOKUP(tbl_transaction[[#This Row],[Reference Number]],barang_masuk[],2,FALSE),IF(LEFT(tbl_transaction[[#This Row],[Reference Number]],2)="DO",VLOOKUP(tbl_transaction[[#This Row],[Reference Number]],barang_keluar[],2,FALSE),""))</f>
        <v>46110</v>
      </c>
      <c r="C1407" t="str">
        <f t="shared" si="21"/>
        <v>Inbound</v>
      </c>
      <c r="D1407" t="str">
        <f>IF(tbl_transaction[[#This Row],[Type]]="Inbound",VLOOKUP(tbl_transaction[[#This Row],[Reference Number]],barang_masuk[],4,FALSE),IF(tbl_transaction[[#This Row],[Type]]="Outbound",VLOOKUP(tbl_transaction[[#This Row],[Reference Number]],barang_keluar[],4,FALSE),""))</f>
        <v>SNK027</v>
      </c>
      <c r="E1407" t="str">
        <f>IF(tbl_transaction[[#This Row],[Type]]="Inbound",VLOOKUP(tbl_transaction[[#This Row],[Reference Number]],barang_masuk[],5,FALSE),IF(tbl_transaction[[#This Row],[Type]]="Outbound",VLOOKUP(tbl_transaction[[#This Row],[Reference Number]],barang_keluar[],5,FALSE),""))</f>
        <v>Qtela Snack Variant 27</v>
      </c>
      <c r="F1407">
        <f>IF(tbl_transaction[[#This Row],[Type]]="Inbound",VLOOKUP(tbl_transaction[[#This Row],[Reference Number]],barang_masuk[],6,FALSE),IF(tbl_transaction[[#This Row],[Type]]="Outbound",VLOOKUP(tbl_transaction[[#This Row],[Reference Number]],barang_keluar[],6,FALSE),""))</f>
        <v>120</v>
      </c>
      <c r="G1407" t="str">
        <f>IF(tbl_transaction[[#This Row],[Type]]="Inbound",VLOOKUP(tbl_transaction[[#This Row],[Reference Number]],barang_masuk[],7,FALSE),IF(tbl_transaction[[#This Row],[Type]]="Outbound",VLOOKUP(tbl_transaction[[#This Row],[Reference Number]],barang_keluar[],7,FALSE),""))</f>
        <v>Pack</v>
      </c>
      <c r="H1407" t="str">
        <f>IF(tbl_transaction[[#This Row],[Type]]="Inbound",VLOOKUP(tbl_transaction[[#This Row],[Reference Number]],barang_masuk[],3,FALSE),IF(tbl_transaction[[#This Row],[Type]]="Outbound",VLOOKUP(tbl_transaction[[#This Row],[Reference Number]],barang_keluar[],3,FALSE),""))</f>
        <v>PT Supplier 15</v>
      </c>
      <c r="I1407" t="str">
        <f>IF(D1407='Kartu Stok'!$B$2,COUNTIF($D$3:D1407,'Kartu Stok'!$B$2),"")</f>
        <v/>
      </c>
      <c r="L1407"/>
    </row>
    <row r="1408" spans="1:12" ht="14.5" x14ac:dyDescent="0.35">
      <c r="A1408" s="2" t="s">
        <v>1885</v>
      </c>
      <c r="B1408" s="5">
        <f>IF(LEFT(tbl_transaction[[#This Row],[Reference Number]],2)="GR",VLOOKUP(tbl_transaction[[#This Row],[Reference Number]],barang_masuk[],2,FALSE),IF(LEFT(tbl_transaction[[#This Row],[Reference Number]],2)="DO",VLOOKUP(tbl_transaction[[#This Row],[Reference Number]],barang_keluar[],2,FALSE),""))</f>
        <v>46114</v>
      </c>
      <c r="C1408" t="str">
        <f t="shared" si="21"/>
        <v>Inbound</v>
      </c>
      <c r="D1408" t="str">
        <f>IF(tbl_transaction[[#This Row],[Type]]="Inbound",VLOOKUP(tbl_transaction[[#This Row],[Reference Number]],barang_masuk[],4,FALSE),IF(tbl_transaction[[#This Row],[Type]]="Outbound",VLOOKUP(tbl_transaction[[#This Row],[Reference Number]],barang_keluar[],4,FALSE),""))</f>
        <v>PER025</v>
      </c>
      <c r="E1408" t="str">
        <f>IF(tbl_transaction[[#This Row],[Type]]="Inbound",VLOOKUP(tbl_transaction[[#This Row],[Reference Number]],barang_masuk[],5,FALSE),IF(tbl_transaction[[#This Row],[Type]]="Outbound",VLOOKUP(tbl_transaction[[#This Row],[Reference Number]],barang_keluar[],5,FALSE),""))</f>
        <v>Pepsodent Personal Care Variant 25</v>
      </c>
      <c r="F1408">
        <f>IF(tbl_transaction[[#This Row],[Type]]="Inbound",VLOOKUP(tbl_transaction[[#This Row],[Reference Number]],barang_masuk[],6,FALSE),IF(tbl_transaction[[#This Row],[Type]]="Outbound",VLOOKUP(tbl_transaction[[#This Row],[Reference Number]],barang_keluar[],6,FALSE),""))</f>
        <v>80</v>
      </c>
      <c r="G1408" t="str">
        <f>IF(tbl_transaction[[#This Row],[Type]]="Inbound",VLOOKUP(tbl_transaction[[#This Row],[Reference Number]],barang_masuk[],7,FALSE),IF(tbl_transaction[[#This Row],[Type]]="Outbound",VLOOKUP(tbl_transaction[[#This Row],[Reference Number]],barang_keluar[],7,FALSE),""))</f>
        <v>Bottle</v>
      </c>
      <c r="H1408" t="str">
        <f>IF(tbl_transaction[[#This Row],[Type]]="Inbound",VLOOKUP(tbl_transaction[[#This Row],[Reference Number]],barang_masuk[],3,FALSE),IF(tbl_transaction[[#This Row],[Type]]="Outbound",VLOOKUP(tbl_transaction[[#This Row],[Reference Number]],barang_keluar[],3,FALSE),""))</f>
        <v>PT Supplier 19</v>
      </c>
      <c r="I1408" t="str">
        <f>IF(D1408='Kartu Stok'!$B$2,COUNTIF($D$3:D1408,'Kartu Stok'!$B$2),"")</f>
        <v/>
      </c>
      <c r="L1408"/>
    </row>
    <row r="1409" spans="1:12" ht="14.5" x14ac:dyDescent="0.35">
      <c r="A1409" s="2" t="s">
        <v>1886</v>
      </c>
      <c r="B1409" s="5">
        <f>IF(LEFT(tbl_transaction[[#This Row],[Reference Number]],2)="GR",VLOOKUP(tbl_transaction[[#This Row],[Reference Number]],barang_masuk[],2,FALSE),IF(LEFT(tbl_transaction[[#This Row],[Reference Number]],2)="DO",VLOOKUP(tbl_transaction[[#This Row],[Reference Number]],barang_keluar[],2,FALSE),""))</f>
        <v>46105</v>
      </c>
      <c r="C1409" t="str">
        <f t="shared" si="21"/>
        <v>Inbound</v>
      </c>
      <c r="D1409" t="str">
        <f>IF(tbl_transaction[[#This Row],[Type]]="Inbound",VLOOKUP(tbl_transaction[[#This Row],[Reference Number]],barang_masuk[],4,FALSE),IF(tbl_transaction[[#This Row],[Type]]="Outbound",VLOOKUP(tbl_transaction[[#This Row],[Reference Number]],barang_keluar[],4,FALSE),""))</f>
        <v>HOM015</v>
      </c>
      <c r="E1409" t="str">
        <f>IF(tbl_transaction[[#This Row],[Type]]="Inbound",VLOOKUP(tbl_transaction[[#This Row],[Reference Number]],barang_masuk[],5,FALSE),IF(tbl_transaction[[#This Row],[Type]]="Outbound",VLOOKUP(tbl_transaction[[#This Row],[Reference Number]],barang_keluar[],5,FALSE),""))</f>
        <v>Sunlight Home Care Variant 15</v>
      </c>
      <c r="F1409">
        <f>IF(tbl_transaction[[#This Row],[Type]]="Inbound",VLOOKUP(tbl_transaction[[#This Row],[Reference Number]],barang_masuk[],6,FALSE),IF(tbl_transaction[[#This Row],[Type]]="Outbound",VLOOKUP(tbl_transaction[[#This Row],[Reference Number]],barang_keluar[],6,FALSE),""))</f>
        <v>100</v>
      </c>
      <c r="G1409" t="str">
        <f>IF(tbl_transaction[[#This Row],[Type]]="Inbound",VLOOKUP(tbl_transaction[[#This Row],[Reference Number]],barang_masuk[],7,FALSE),IF(tbl_transaction[[#This Row],[Type]]="Outbound",VLOOKUP(tbl_transaction[[#This Row],[Reference Number]],barang_keluar[],7,FALSE),""))</f>
        <v>Pack</v>
      </c>
      <c r="H1409" t="str">
        <f>IF(tbl_transaction[[#This Row],[Type]]="Inbound",VLOOKUP(tbl_transaction[[#This Row],[Reference Number]],barang_masuk[],3,FALSE),IF(tbl_transaction[[#This Row],[Type]]="Outbound",VLOOKUP(tbl_transaction[[#This Row],[Reference Number]],barang_keluar[],3,FALSE),""))</f>
        <v>PT Supplier 27</v>
      </c>
      <c r="I1409" t="str">
        <f>IF(D1409='Kartu Stok'!$B$2,COUNTIF($D$3:D1409,'Kartu Stok'!$B$2),"")</f>
        <v/>
      </c>
      <c r="L1409"/>
    </row>
    <row r="1410" spans="1:12" ht="14.5" x14ac:dyDescent="0.35">
      <c r="A1410" s="2" t="s">
        <v>1887</v>
      </c>
      <c r="B1410" s="5">
        <f>IF(LEFT(tbl_transaction[[#This Row],[Reference Number]],2)="GR",VLOOKUP(tbl_transaction[[#This Row],[Reference Number]],barang_masuk[],2,FALSE),IF(LEFT(tbl_transaction[[#This Row],[Reference Number]],2)="DO",VLOOKUP(tbl_transaction[[#This Row],[Reference Number]],barang_keluar[],2,FALSE),""))</f>
        <v>46059</v>
      </c>
      <c r="C1410" t="str">
        <f t="shared" si="21"/>
        <v>Inbound</v>
      </c>
      <c r="D1410" t="str">
        <f>IF(tbl_transaction[[#This Row],[Type]]="Inbound",VLOOKUP(tbl_transaction[[#This Row],[Reference Number]],barang_masuk[],4,FALSE),IF(tbl_transaction[[#This Row],[Type]]="Outbound",VLOOKUP(tbl_transaction[[#This Row],[Reference Number]],barang_keluar[],4,FALSE),""))</f>
        <v>BEV033</v>
      </c>
      <c r="E1410" t="str">
        <f>IF(tbl_transaction[[#This Row],[Type]]="Inbound",VLOOKUP(tbl_transaction[[#This Row],[Reference Number]],barang_masuk[],5,FALSE),IF(tbl_transaction[[#This Row],[Type]]="Outbound",VLOOKUP(tbl_transaction[[#This Row],[Reference Number]],barang_keluar[],5,FALSE),""))</f>
        <v>Aqua Beverage Variant 33</v>
      </c>
      <c r="F1410">
        <f>IF(tbl_transaction[[#This Row],[Type]]="Inbound",VLOOKUP(tbl_transaction[[#This Row],[Reference Number]],barang_masuk[],6,FALSE),IF(tbl_transaction[[#This Row],[Type]]="Outbound",VLOOKUP(tbl_transaction[[#This Row],[Reference Number]],barang_keluar[],6,FALSE),""))</f>
        <v>30</v>
      </c>
      <c r="G1410" t="str">
        <f>IF(tbl_transaction[[#This Row],[Type]]="Inbound",VLOOKUP(tbl_transaction[[#This Row],[Reference Number]],barang_masuk[],7,FALSE),IF(tbl_transaction[[#This Row],[Type]]="Outbound",VLOOKUP(tbl_transaction[[#This Row],[Reference Number]],barang_keluar[],7,FALSE),""))</f>
        <v>Bottle</v>
      </c>
      <c r="H1410" t="str">
        <f>IF(tbl_transaction[[#This Row],[Type]]="Inbound",VLOOKUP(tbl_transaction[[#This Row],[Reference Number]],barang_masuk[],3,FALSE),IF(tbl_transaction[[#This Row],[Type]]="Outbound",VLOOKUP(tbl_transaction[[#This Row],[Reference Number]],barang_keluar[],3,FALSE),""))</f>
        <v>PT Supplier 10</v>
      </c>
      <c r="I1410" t="str">
        <f>IF(D1410='Kartu Stok'!$B$2,COUNTIF($D$3:D1410,'Kartu Stok'!$B$2),"")</f>
        <v/>
      </c>
      <c r="L1410"/>
    </row>
    <row r="1411" spans="1:12" ht="14.5" x14ac:dyDescent="0.35">
      <c r="A1411" s="2" t="s">
        <v>1888</v>
      </c>
      <c r="B1411" s="5">
        <f>IF(LEFT(tbl_transaction[[#This Row],[Reference Number]],2)="GR",VLOOKUP(tbl_transaction[[#This Row],[Reference Number]],barang_masuk[],2,FALSE),IF(LEFT(tbl_transaction[[#This Row],[Reference Number]],2)="DO",VLOOKUP(tbl_transaction[[#This Row],[Reference Number]],barang_keluar[],2,FALSE),""))</f>
        <v>46083</v>
      </c>
      <c r="C1411" t="str">
        <f t="shared" ref="C1411:C1474" si="22">IF(LEFT(A1411,2)="GR","Inbound",IF(LEFT(A1411,2)="DO","Outbound",""))</f>
        <v>Inbound</v>
      </c>
      <c r="D1411" t="str">
        <f>IF(tbl_transaction[[#This Row],[Type]]="Inbound",VLOOKUP(tbl_transaction[[#This Row],[Reference Number]],barang_masuk[],4,FALSE),IF(tbl_transaction[[#This Row],[Type]]="Outbound",VLOOKUP(tbl_transaction[[#This Row],[Reference Number]],barang_keluar[],4,FALSE),""))</f>
        <v>INS011</v>
      </c>
      <c r="E1411" t="str">
        <f>IF(tbl_transaction[[#This Row],[Type]]="Inbound",VLOOKUP(tbl_transaction[[#This Row],[Reference Number]],barang_masuk[],5,FALSE),IF(tbl_transaction[[#This Row],[Type]]="Outbound",VLOOKUP(tbl_transaction[[#This Row],[Reference Number]],barang_keluar[],5,FALSE),""))</f>
        <v>Indomie Instant Food Variant 11</v>
      </c>
      <c r="F1411">
        <f>IF(tbl_transaction[[#This Row],[Type]]="Inbound",VLOOKUP(tbl_transaction[[#This Row],[Reference Number]],barang_masuk[],6,FALSE),IF(tbl_transaction[[#This Row],[Type]]="Outbound",VLOOKUP(tbl_transaction[[#This Row],[Reference Number]],barang_keluar[],6,FALSE),""))</f>
        <v>40</v>
      </c>
      <c r="G1411" t="str">
        <f>IF(tbl_transaction[[#This Row],[Type]]="Inbound",VLOOKUP(tbl_transaction[[#This Row],[Reference Number]],barang_masuk[],7,FALSE),IF(tbl_transaction[[#This Row],[Type]]="Outbound",VLOOKUP(tbl_transaction[[#This Row],[Reference Number]],barang_keluar[],7,FALSE),""))</f>
        <v>Pack</v>
      </c>
      <c r="H1411" t="str">
        <f>IF(tbl_transaction[[#This Row],[Type]]="Inbound",VLOOKUP(tbl_transaction[[#This Row],[Reference Number]],barang_masuk[],3,FALSE),IF(tbl_transaction[[#This Row],[Type]]="Outbound",VLOOKUP(tbl_transaction[[#This Row],[Reference Number]],barang_keluar[],3,FALSE),""))</f>
        <v>PT Supplier 18</v>
      </c>
      <c r="I1411" t="str">
        <f>IF(D1411='Kartu Stok'!$B$2,COUNTIF($D$3:D1411,'Kartu Stok'!$B$2),"")</f>
        <v/>
      </c>
      <c r="L1411"/>
    </row>
    <row r="1412" spans="1:12" ht="14.5" x14ac:dyDescent="0.35">
      <c r="A1412" s="2" t="s">
        <v>1889</v>
      </c>
      <c r="B1412" s="5">
        <f>IF(LEFT(tbl_transaction[[#This Row],[Reference Number]],2)="GR",VLOOKUP(tbl_transaction[[#This Row],[Reference Number]],barang_masuk[],2,FALSE),IF(LEFT(tbl_transaction[[#This Row],[Reference Number]],2)="DO",VLOOKUP(tbl_transaction[[#This Row],[Reference Number]],barang_keluar[],2,FALSE),""))</f>
        <v>46116</v>
      </c>
      <c r="C1412" t="str">
        <f t="shared" si="22"/>
        <v>Inbound</v>
      </c>
      <c r="D1412" t="str">
        <f>IF(tbl_transaction[[#This Row],[Type]]="Inbound",VLOOKUP(tbl_transaction[[#This Row],[Reference Number]],barang_masuk[],4,FALSE),IF(tbl_transaction[[#This Row],[Type]]="Outbound",VLOOKUP(tbl_transaction[[#This Row],[Reference Number]],barang_keluar[],4,FALSE),""))</f>
        <v>SNK034</v>
      </c>
      <c r="E1412" t="str">
        <f>IF(tbl_transaction[[#This Row],[Type]]="Inbound",VLOOKUP(tbl_transaction[[#This Row],[Reference Number]],barang_masuk[],5,FALSE),IF(tbl_transaction[[#This Row],[Type]]="Outbound",VLOOKUP(tbl_transaction[[#This Row],[Reference Number]],barang_keluar[],5,FALSE),""))</f>
        <v>Taro Snack Variant 34</v>
      </c>
      <c r="F1412">
        <f>IF(tbl_transaction[[#This Row],[Type]]="Inbound",VLOOKUP(tbl_transaction[[#This Row],[Reference Number]],barang_masuk[],6,FALSE),IF(tbl_transaction[[#This Row],[Type]]="Outbound",VLOOKUP(tbl_transaction[[#This Row],[Reference Number]],barang_keluar[],6,FALSE),""))</f>
        <v>60</v>
      </c>
      <c r="G1412" t="str">
        <f>IF(tbl_transaction[[#This Row],[Type]]="Inbound",VLOOKUP(tbl_transaction[[#This Row],[Reference Number]],barang_masuk[],7,FALSE),IF(tbl_transaction[[#This Row],[Type]]="Outbound",VLOOKUP(tbl_transaction[[#This Row],[Reference Number]],barang_keluar[],7,FALSE),""))</f>
        <v>Pack</v>
      </c>
      <c r="H1412" t="str">
        <f>IF(tbl_transaction[[#This Row],[Type]]="Inbound",VLOOKUP(tbl_transaction[[#This Row],[Reference Number]],barang_masuk[],3,FALSE),IF(tbl_transaction[[#This Row],[Type]]="Outbound",VLOOKUP(tbl_transaction[[#This Row],[Reference Number]],barang_keluar[],3,FALSE),""))</f>
        <v>PT Supplier 20</v>
      </c>
      <c r="I1412" t="str">
        <f>IF(D1412='Kartu Stok'!$B$2,COUNTIF($D$3:D1412,'Kartu Stok'!$B$2),"")</f>
        <v/>
      </c>
      <c r="L1412"/>
    </row>
    <row r="1413" spans="1:12" ht="14.5" x14ac:dyDescent="0.35">
      <c r="A1413" s="2" t="s">
        <v>1890</v>
      </c>
      <c r="B1413" s="5">
        <f>IF(LEFT(tbl_transaction[[#This Row],[Reference Number]],2)="GR",VLOOKUP(tbl_transaction[[#This Row],[Reference Number]],barang_masuk[],2,FALSE),IF(LEFT(tbl_transaction[[#This Row],[Reference Number]],2)="DO",VLOOKUP(tbl_transaction[[#This Row],[Reference Number]],barang_keluar[],2,FALSE),""))</f>
        <v>46075</v>
      </c>
      <c r="C1413" t="str">
        <f t="shared" si="22"/>
        <v>Inbound</v>
      </c>
      <c r="D1413" t="str">
        <f>IF(tbl_transaction[[#This Row],[Type]]="Inbound",VLOOKUP(tbl_transaction[[#This Row],[Reference Number]],barang_masuk[],4,FALSE),IF(tbl_transaction[[#This Row],[Type]]="Outbound",VLOOKUP(tbl_transaction[[#This Row],[Reference Number]],barang_keluar[],4,FALSE),""))</f>
        <v>BEV009</v>
      </c>
      <c r="E1413" t="str">
        <f>IF(tbl_transaction[[#This Row],[Type]]="Inbound",VLOOKUP(tbl_transaction[[#This Row],[Reference Number]],barang_masuk[],5,FALSE),IF(tbl_transaction[[#This Row],[Type]]="Outbound",VLOOKUP(tbl_transaction[[#This Row],[Reference Number]],barang_keluar[],5,FALSE),""))</f>
        <v>Aqua Beverage Variant 9</v>
      </c>
      <c r="F1413">
        <f>IF(tbl_transaction[[#This Row],[Type]]="Inbound",VLOOKUP(tbl_transaction[[#This Row],[Reference Number]],barang_masuk[],6,FALSE),IF(tbl_transaction[[#This Row],[Type]]="Outbound",VLOOKUP(tbl_transaction[[#This Row],[Reference Number]],barang_keluar[],6,FALSE),""))</f>
        <v>60</v>
      </c>
      <c r="G1413" t="str">
        <f>IF(tbl_transaction[[#This Row],[Type]]="Inbound",VLOOKUP(tbl_transaction[[#This Row],[Reference Number]],barang_masuk[],7,FALSE),IF(tbl_transaction[[#This Row],[Type]]="Outbound",VLOOKUP(tbl_transaction[[#This Row],[Reference Number]],barang_keluar[],7,FALSE),""))</f>
        <v>Bottle</v>
      </c>
      <c r="H1413" t="str">
        <f>IF(tbl_transaction[[#This Row],[Type]]="Inbound",VLOOKUP(tbl_transaction[[#This Row],[Reference Number]],barang_masuk[],3,FALSE),IF(tbl_transaction[[#This Row],[Type]]="Outbound",VLOOKUP(tbl_transaction[[#This Row],[Reference Number]],barang_keluar[],3,FALSE),""))</f>
        <v>PT Supplier 10</v>
      </c>
      <c r="I1413" t="str">
        <f>IF(D1413='Kartu Stok'!$B$2,COUNTIF($D$3:D1413,'Kartu Stok'!$B$2),"")</f>
        <v/>
      </c>
      <c r="L1413"/>
    </row>
    <row r="1414" spans="1:12" ht="14.5" x14ac:dyDescent="0.35">
      <c r="A1414" s="2" t="s">
        <v>1891</v>
      </c>
      <c r="B1414" s="5">
        <f>IF(LEFT(tbl_transaction[[#This Row],[Reference Number]],2)="GR",VLOOKUP(tbl_transaction[[#This Row],[Reference Number]],barang_masuk[],2,FALSE),IF(LEFT(tbl_transaction[[#This Row],[Reference Number]],2)="DO",VLOOKUP(tbl_transaction[[#This Row],[Reference Number]],barang_keluar[],2,FALSE),""))</f>
        <v>46187</v>
      </c>
      <c r="C1414" t="str">
        <f t="shared" si="22"/>
        <v>Inbound</v>
      </c>
      <c r="D1414" t="str">
        <f>IF(tbl_transaction[[#This Row],[Type]]="Inbound",VLOOKUP(tbl_transaction[[#This Row],[Reference Number]],barang_masuk[],4,FALSE),IF(tbl_transaction[[#This Row],[Type]]="Outbound",VLOOKUP(tbl_transaction[[#This Row],[Reference Number]],barang_keluar[],4,FALSE),""))</f>
        <v>SNK022</v>
      </c>
      <c r="E1414" t="str">
        <f>IF(tbl_transaction[[#This Row],[Type]]="Inbound",VLOOKUP(tbl_transaction[[#This Row],[Reference Number]],barang_masuk[],5,FALSE),IF(tbl_transaction[[#This Row],[Type]]="Outbound",VLOOKUP(tbl_transaction[[#This Row],[Reference Number]],barang_keluar[],5,FALSE),""))</f>
        <v>Chitato Snack Variant 22</v>
      </c>
      <c r="F1414">
        <f>IF(tbl_transaction[[#This Row],[Type]]="Inbound",VLOOKUP(tbl_transaction[[#This Row],[Reference Number]],barang_masuk[],6,FALSE),IF(tbl_transaction[[#This Row],[Type]]="Outbound",VLOOKUP(tbl_transaction[[#This Row],[Reference Number]],barang_keluar[],6,FALSE),""))</f>
        <v>200</v>
      </c>
      <c r="G1414" t="str">
        <f>IF(tbl_transaction[[#This Row],[Type]]="Inbound",VLOOKUP(tbl_transaction[[#This Row],[Reference Number]],barang_masuk[],7,FALSE),IF(tbl_transaction[[#This Row],[Type]]="Outbound",VLOOKUP(tbl_transaction[[#This Row],[Reference Number]],barang_keluar[],7,FALSE),""))</f>
        <v>Pack</v>
      </c>
      <c r="H1414" t="str">
        <f>IF(tbl_transaction[[#This Row],[Type]]="Inbound",VLOOKUP(tbl_transaction[[#This Row],[Reference Number]],barang_masuk[],3,FALSE),IF(tbl_transaction[[#This Row],[Type]]="Outbound",VLOOKUP(tbl_transaction[[#This Row],[Reference Number]],barang_keluar[],3,FALSE),""))</f>
        <v>PT Supplier 04</v>
      </c>
      <c r="I1414" t="str">
        <f>IF(D1414='Kartu Stok'!$B$2,COUNTIF($D$3:D1414,'Kartu Stok'!$B$2),"")</f>
        <v/>
      </c>
      <c r="L1414"/>
    </row>
    <row r="1415" spans="1:12" ht="14.5" x14ac:dyDescent="0.35">
      <c r="A1415" s="2" t="s">
        <v>1892</v>
      </c>
      <c r="B1415" s="5">
        <f>IF(LEFT(tbl_transaction[[#This Row],[Reference Number]],2)="GR",VLOOKUP(tbl_transaction[[#This Row],[Reference Number]],barang_masuk[],2,FALSE),IF(LEFT(tbl_transaction[[#This Row],[Reference Number]],2)="DO",VLOOKUP(tbl_transaction[[#This Row],[Reference Number]],barang_keluar[],2,FALSE),""))</f>
        <v>46031</v>
      </c>
      <c r="C1415" t="str">
        <f t="shared" si="22"/>
        <v>Inbound</v>
      </c>
      <c r="D1415" t="str">
        <f>IF(tbl_transaction[[#This Row],[Type]]="Inbound",VLOOKUP(tbl_transaction[[#This Row],[Reference Number]],barang_masuk[],4,FALSE),IF(tbl_transaction[[#This Row],[Type]]="Outbound",VLOOKUP(tbl_transaction[[#This Row],[Reference Number]],barang_keluar[],4,FALSE),""))</f>
        <v>PER020</v>
      </c>
      <c r="E1415" t="str">
        <f>IF(tbl_transaction[[#This Row],[Type]]="Inbound",VLOOKUP(tbl_transaction[[#This Row],[Reference Number]],barang_masuk[],5,FALSE),IF(tbl_transaction[[#This Row],[Type]]="Outbound",VLOOKUP(tbl_transaction[[#This Row],[Reference Number]],barang_keluar[],5,FALSE),""))</f>
        <v>Sunsilk Personal Care Variant 20</v>
      </c>
      <c r="F1415">
        <f>IF(tbl_transaction[[#This Row],[Type]]="Inbound",VLOOKUP(tbl_transaction[[#This Row],[Reference Number]],barang_masuk[],6,FALSE),IF(tbl_transaction[[#This Row],[Type]]="Outbound",VLOOKUP(tbl_transaction[[#This Row],[Reference Number]],barang_keluar[],6,FALSE),""))</f>
        <v>20</v>
      </c>
      <c r="G1415" t="str">
        <f>IF(tbl_transaction[[#This Row],[Type]]="Inbound",VLOOKUP(tbl_transaction[[#This Row],[Reference Number]],barang_masuk[],7,FALSE),IF(tbl_transaction[[#This Row],[Type]]="Outbound",VLOOKUP(tbl_transaction[[#This Row],[Reference Number]],barang_keluar[],7,FALSE),""))</f>
        <v>Bottle</v>
      </c>
      <c r="H1415" t="str">
        <f>IF(tbl_transaction[[#This Row],[Type]]="Inbound",VLOOKUP(tbl_transaction[[#This Row],[Reference Number]],barang_masuk[],3,FALSE),IF(tbl_transaction[[#This Row],[Type]]="Outbound",VLOOKUP(tbl_transaction[[#This Row],[Reference Number]],barang_keluar[],3,FALSE),""))</f>
        <v>PT Supplier 31</v>
      </c>
      <c r="I1415" t="str">
        <f>IF(D1415='Kartu Stok'!$B$2,COUNTIF($D$3:D1415,'Kartu Stok'!$B$2),"")</f>
        <v/>
      </c>
      <c r="L1415"/>
    </row>
    <row r="1416" spans="1:12" ht="14.5" x14ac:dyDescent="0.35">
      <c r="A1416" s="2" t="s">
        <v>1893</v>
      </c>
      <c r="B1416" s="5">
        <f>IF(LEFT(tbl_transaction[[#This Row],[Reference Number]],2)="GR",VLOOKUP(tbl_transaction[[#This Row],[Reference Number]],barang_masuk[],2,FALSE),IF(LEFT(tbl_transaction[[#This Row],[Reference Number]],2)="DO",VLOOKUP(tbl_transaction[[#This Row],[Reference Number]],barang_keluar[],2,FALSE),""))</f>
        <v>46037</v>
      </c>
      <c r="C1416" t="str">
        <f t="shared" si="22"/>
        <v>Inbound</v>
      </c>
      <c r="D1416" t="str">
        <f>IF(tbl_transaction[[#This Row],[Type]]="Inbound",VLOOKUP(tbl_transaction[[#This Row],[Reference Number]],barang_masuk[],4,FALSE),IF(tbl_transaction[[#This Row],[Type]]="Outbound",VLOOKUP(tbl_transaction[[#This Row],[Reference Number]],barang_keluar[],4,FALSE),""))</f>
        <v>PER018</v>
      </c>
      <c r="E1416" t="str">
        <f>IF(tbl_transaction[[#This Row],[Type]]="Inbound",VLOOKUP(tbl_transaction[[#This Row],[Reference Number]],barang_masuk[],5,FALSE),IF(tbl_transaction[[#This Row],[Type]]="Outbound",VLOOKUP(tbl_transaction[[#This Row],[Reference Number]],barang_keluar[],5,FALSE),""))</f>
        <v>Lifebuoy Personal Care Variant 18</v>
      </c>
      <c r="F1416">
        <f>IF(tbl_transaction[[#This Row],[Type]]="Inbound",VLOOKUP(tbl_transaction[[#This Row],[Reference Number]],barang_masuk[],6,FALSE),IF(tbl_transaction[[#This Row],[Type]]="Outbound",VLOOKUP(tbl_transaction[[#This Row],[Reference Number]],barang_keluar[],6,FALSE),""))</f>
        <v>60</v>
      </c>
      <c r="G1416" t="str">
        <f>IF(tbl_transaction[[#This Row],[Type]]="Inbound",VLOOKUP(tbl_transaction[[#This Row],[Reference Number]],barang_masuk[],7,FALSE),IF(tbl_transaction[[#This Row],[Type]]="Outbound",VLOOKUP(tbl_transaction[[#This Row],[Reference Number]],barang_keluar[],7,FALSE),""))</f>
        <v>Bottle</v>
      </c>
      <c r="H1416" t="str">
        <f>IF(tbl_transaction[[#This Row],[Type]]="Inbound",VLOOKUP(tbl_transaction[[#This Row],[Reference Number]],barang_masuk[],3,FALSE),IF(tbl_transaction[[#This Row],[Type]]="Outbound",VLOOKUP(tbl_transaction[[#This Row],[Reference Number]],barang_keluar[],3,FALSE),""))</f>
        <v>PT Supplier 02</v>
      </c>
      <c r="I1416" t="str">
        <f>IF(D1416='Kartu Stok'!$B$2,COUNTIF($D$3:D1416,'Kartu Stok'!$B$2),"")</f>
        <v/>
      </c>
      <c r="L1416"/>
    </row>
    <row r="1417" spans="1:12" ht="14.5" x14ac:dyDescent="0.35">
      <c r="A1417" s="2" t="s">
        <v>1894</v>
      </c>
      <c r="B1417" s="5">
        <f>IF(LEFT(tbl_transaction[[#This Row],[Reference Number]],2)="GR",VLOOKUP(tbl_transaction[[#This Row],[Reference Number]],barang_masuk[],2,FALSE),IF(LEFT(tbl_transaction[[#This Row],[Reference Number]],2)="DO",VLOOKUP(tbl_transaction[[#This Row],[Reference Number]],barang_keluar[],2,FALSE),""))</f>
        <v>46091</v>
      </c>
      <c r="C1417" t="str">
        <f t="shared" si="22"/>
        <v>Inbound</v>
      </c>
      <c r="D1417" t="str">
        <f>IF(tbl_transaction[[#This Row],[Type]]="Inbound",VLOOKUP(tbl_transaction[[#This Row],[Reference Number]],barang_masuk[],4,FALSE),IF(tbl_transaction[[#This Row],[Type]]="Outbound",VLOOKUP(tbl_transaction[[#This Row],[Reference Number]],barang_keluar[],4,FALSE),""))</f>
        <v>DAR003</v>
      </c>
      <c r="E1417" t="str">
        <f>IF(tbl_transaction[[#This Row],[Type]]="Inbound",VLOOKUP(tbl_transaction[[#This Row],[Reference Number]],barang_masuk[],5,FALSE),IF(tbl_transaction[[#This Row],[Type]]="Outbound",VLOOKUP(tbl_transaction[[#This Row],[Reference Number]],barang_keluar[],5,FALSE),""))</f>
        <v>Ultra Milk Dairy Variant 3</v>
      </c>
      <c r="F1417">
        <f>IF(tbl_transaction[[#This Row],[Type]]="Inbound",VLOOKUP(tbl_transaction[[#This Row],[Reference Number]],barang_masuk[],6,FALSE),IF(tbl_transaction[[#This Row],[Type]]="Outbound",VLOOKUP(tbl_transaction[[#This Row],[Reference Number]],barang_keluar[],6,FALSE),""))</f>
        <v>150</v>
      </c>
      <c r="G1417" t="str">
        <f>IF(tbl_transaction[[#This Row],[Type]]="Inbound",VLOOKUP(tbl_transaction[[#This Row],[Reference Number]],barang_masuk[],7,FALSE),IF(tbl_transaction[[#This Row],[Type]]="Outbound",VLOOKUP(tbl_transaction[[#This Row],[Reference Number]],barang_keluar[],7,FALSE),""))</f>
        <v>Box</v>
      </c>
      <c r="H1417" t="str">
        <f>IF(tbl_transaction[[#This Row],[Type]]="Inbound",VLOOKUP(tbl_transaction[[#This Row],[Reference Number]],barang_masuk[],3,FALSE),IF(tbl_transaction[[#This Row],[Type]]="Outbound",VLOOKUP(tbl_transaction[[#This Row],[Reference Number]],barang_keluar[],3,FALSE),""))</f>
        <v>PT Supplier 08</v>
      </c>
      <c r="I1417" t="str">
        <f>IF(D1417='Kartu Stok'!$B$2,COUNTIF($D$3:D1417,'Kartu Stok'!$B$2),"")</f>
        <v/>
      </c>
      <c r="L1417"/>
    </row>
    <row r="1418" spans="1:12" ht="14.5" x14ac:dyDescent="0.35">
      <c r="A1418" s="2" t="s">
        <v>1895</v>
      </c>
      <c r="B1418" s="5">
        <f>IF(LEFT(tbl_transaction[[#This Row],[Reference Number]],2)="GR",VLOOKUP(tbl_transaction[[#This Row],[Reference Number]],barang_masuk[],2,FALSE),IF(LEFT(tbl_transaction[[#This Row],[Reference Number]],2)="DO",VLOOKUP(tbl_transaction[[#This Row],[Reference Number]],barang_keluar[],2,FALSE),""))</f>
        <v>46046</v>
      </c>
      <c r="C1418" t="str">
        <f t="shared" si="22"/>
        <v>Inbound</v>
      </c>
      <c r="D1418" t="str">
        <f>IF(tbl_transaction[[#This Row],[Type]]="Inbound",VLOOKUP(tbl_transaction[[#This Row],[Reference Number]],barang_masuk[],4,FALSE),IF(tbl_transaction[[#This Row],[Type]]="Outbound",VLOOKUP(tbl_transaction[[#This Row],[Reference Number]],barang_keluar[],4,FALSE),""))</f>
        <v>HOM013</v>
      </c>
      <c r="E1418" t="str">
        <f>IF(tbl_transaction[[#This Row],[Type]]="Inbound",VLOOKUP(tbl_transaction[[#This Row],[Reference Number]],barang_masuk[],5,FALSE),IF(tbl_transaction[[#This Row],[Type]]="Outbound",VLOOKUP(tbl_transaction[[#This Row],[Reference Number]],barang_keluar[],5,FALSE),""))</f>
        <v>Rinso Home Care Variant 13</v>
      </c>
      <c r="F1418">
        <f>IF(tbl_transaction[[#This Row],[Type]]="Inbound",VLOOKUP(tbl_transaction[[#This Row],[Reference Number]],barang_masuk[],6,FALSE),IF(tbl_transaction[[#This Row],[Type]]="Outbound",VLOOKUP(tbl_transaction[[#This Row],[Reference Number]],barang_keluar[],6,FALSE),""))</f>
        <v>100</v>
      </c>
      <c r="G1418" t="str">
        <f>IF(tbl_transaction[[#This Row],[Type]]="Inbound",VLOOKUP(tbl_transaction[[#This Row],[Reference Number]],barang_masuk[],7,FALSE),IF(tbl_transaction[[#This Row],[Type]]="Outbound",VLOOKUP(tbl_transaction[[#This Row],[Reference Number]],barang_keluar[],7,FALSE),""))</f>
        <v>Pack</v>
      </c>
      <c r="H1418" t="str">
        <f>IF(tbl_transaction[[#This Row],[Type]]="Inbound",VLOOKUP(tbl_transaction[[#This Row],[Reference Number]],barang_masuk[],3,FALSE),IF(tbl_transaction[[#This Row],[Type]]="Outbound",VLOOKUP(tbl_transaction[[#This Row],[Reference Number]],barang_keluar[],3,FALSE),""))</f>
        <v>PT Supplier 17</v>
      </c>
      <c r="I1418" t="str">
        <f>IF(D1418='Kartu Stok'!$B$2,COUNTIF($D$3:D1418,'Kartu Stok'!$B$2),"")</f>
        <v/>
      </c>
      <c r="L1418"/>
    </row>
    <row r="1419" spans="1:12" ht="14.5" x14ac:dyDescent="0.35">
      <c r="A1419" s="2" t="s">
        <v>1896</v>
      </c>
      <c r="B1419" s="5">
        <f>IF(LEFT(tbl_transaction[[#This Row],[Reference Number]],2)="GR",VLOOKUP(tbl_transaction[[#This Row],[Reference Number]],barang_masuk[],2,FALSE),IF(LEFT(tbl_transaction[[#This Row],[Reference Number]],2)="DO",VLOOKUP(tbl_transaction[[#This Row],[Reference Number]],barang_keluar[],2,FALSE),""))</f>
        <v>46125</v>
      </c>
      <c r="C1419" t="str">
        <f t="shared" si="22"/>
        <v>Inbound</v>
      </c>
      <c r="D1419" t="str">
        <f>IF(tbl_transaction[[#This Row],[Type]]="Inbound",VLOOKUP(tbl_transaction[[#This Row],[Reference Number]],barang_masuk[],4,FALSE),IF(tbl_transaction[[#This Row],[Type]]="Outbound",VLOOKUP(tbl_transaction[[#This Row],[Reference Number]],barang_keluar[],4,FALSE),""))</f>
        <v>SNK006</v>
      </c>
      <c r="E1419" t="str">
        <f>IF(tbl_transaction[[#This Row],[Type]]="Inbound",VLOOKUP(tbl_transaction[[#This Row],[Reference Number]],barang_masuk[],5,FALSE),IF(tbl_transaction[[#This Row],[Type]]="Outbound",VLOOKUP(tbl_transaction[[#This Row],[Reference Number]],barang_keluar[],5,FALSE),""))</f>
        <v>Taro Snack Variant 6</v>
      </c>
      <c r="F1419">
        <f>IF(tbl_transaction[[#This Row],[Type]]="Inbound",VLOOKUP(tbl_transaction[[#This Row],[Reference Number]],barang_masuk[],6,FALSE),IF(tbl_transaction[[#This Row],[Type]]="Outbound",VLOOKUP(tbl_transaction[[#This Row],[Reference Number]],barang_keluar[],6,FALSE),""))</f>
        <v>200</v>
      </c>
      <c r="G1419" t="str">
        <f>IF(tbl_transaction[[#This Row],[Type]]="Inbound",VLOOKUP(tbl_transaction[[#This Row],[Reference Number]],barang_masuk[],7,FALSE),IF(tbl_transaction[[#This Row],[Type]]="Outbound",VLOOKUP(tbl_transaction[[#This Row],[Reference Number]],barang_keluar[],7,FALSE),""))</f>
        <v>Pack</v>
      </c>
      <c r="H1419" t="str">
        <f>IF(tbl_transaction[[#This Row],[Type]]="Inbound",VLOOKUP(tbl_transaction[[#This Row],[Reference Number]],barang_masuk[],3,FALSE),IF(tbl_transaction[[#This Row],[Type]]="Outbound",VLOOKUP(tbl_transaction[[#This Row],[Reference Number]],barang_keluar[],3,FALSE),""))</f>
        <v>PT Supplier 29</v>
      </c>
      <c r="I1419" t="str">
        <f>IF(D1419='Kartu Stok'!$B$2,COUNTIF($D$3:D1419,'Kartu Stok'!$B$2),"")</f>
        <v/>
      </c>
      <c r="L1419"/>
    </row>
    <row r="1420" spans="1:12" ht="14.5" x14ac:dyDescent="0.35">
      <c r="A1420" s="2" t="s">
        <v>1897</v>
      </c>
      <c r="B1420" s="5">
        <f>IF(LEFT(tbl_transaction[[#This Row],[Reference Number]],2)="GR",VLOOKUP(tbl_transaction[[#This Row],[Reference Number]],barang_masuk[],2,FALSE),IF(LEFT(tbl_transaction[[#This Row],[Reference Number]],2)="DO",VLOOKUP(tbl_transaction[[#This Row],[Reference Number]],barang_keluar[],2,FALSE),""))</f>
        <v>46103</v>
      </c>
      <c r="C1420" t="str">
        <f t="shared" si="22"/>
        <v>Inbound</v>
      </c>
      <c r="D1420" t="str">
        <f>IF(tbl_transaction[[#This Row],[Type]]="Inbound",VLOOKUP(tbl_transaction[[#This Row],[Reference Number]],barang_masuk[],4,FALSE),IF(tbl_transaction[[#This Row],[Type]]="Outbound",VLOOKUP(tbl_transaction[[#This Row],[Reference Number]],barang_keluar[],4,FALSE),""))</f>
        <v>PER020</v>
      </c>
      <c r="E1420" t="str">
        <f>IF(tbl_transaction[[#This Row],[Type]]="Inbound",VLOOKUP(tbl_transaction[[#This Row],[Reference Number]],barang_masuk[],5,FALSE),IF(tbl_transaction[[#This Row],[Type]]="Outbound",VLOOKUP(tbl_transaction[[#This Row],[Reference Number]],barang_keluar[],5,FALSE),""))</f>
        <v>Sunsilk Personal Care Variant 20</v>
      </c>
      <c r="F1420">
        <f>IF(tbl_transaction[[#This Row],[Type]]="Inbound",VLOOKUP(tbl_transaction[[#This Row],[Reference Number]],barang_masuk[],6,FALSE),IF(tbl_transaction[[#This Row],[Type]]="Outbound",VLOOKUP(tbl_transaction[[#This Row],[Reference Number]],barang_keluar[],6,FALSE),""))</f>
        <v>30</v>
      </c>
      <c r="G1420" t="str">
        <f>IF(tbl_transaction[[#This Row],[Type]]="Inbound",VLOOKUP(tbl_transaction[[#This Row],[Reference Number]],barang_masuk[],7,FALSE),IF(tbl_transaction[[#This Row],[Type]]="Outbound",VLOOKUP(tbl_transaction[[#This Row],[Reference Number]],barang_keluar[],7,FALSE),""))</f>
        <v>Bottle</v>
      </c>
      <c r="H1420" t="str">
        <f>IF(tbl_transaction[[#This Row],[Type]]="Inbound",VLOOKUP(tbl_transaction[[#This Row],[Reference Number]],barang_masuk[],3,FALSE),IF(tbl_transaction[[#This Row],[Type]]="Outbound",VLOOKUP(tbl_transaction[[#This Row],[Reference Number]],barang_keluar[],3,FALSE),""))</f>
        <v>PT Supplier 31</v>
      </c>
      <c r="I1420" t="str">
        <f>IF(D1420='Kartu Stok'!$B$2,COUNTIF($D$3:D1420,'Kartu Stok'!$B$2),"")</f>
        <v/>
      </c>
      <c r="L1420"/>
    </row>
    <row r="1421" spans="1:12" ht="14.5" x14ac:dyDescent="0.35">
      <c r="A1421" s="2" t="s">
        <v>1898</v>
      </c>
      <c r="B1421" s="5">
        <f>IF(LEFT(tbl_transaction[[#This Row],[Reference Number]],2)="GR",VLOOKUP(tbl_transaction[[#This Row],[Reference Number]],barang_masuk[],2,FALSE),IF(LEFT(tbl_transaction[[#This Row],[Reference Number]],2)="DO",VLOOKUP(tbl_transaction[[#This Row],[Reference Number]],barang_keluar[],2,FALSE),""))</f>
        <v>46034</v>
      </c>
      <c r="C1421" t="str">
        <f t="shared" si="22"/>
        <v>Inbound</v>
      </c>
      <c r="D1421" t="str">
        <f>IF(tbl_transaction[[#This Row],[Type]]="Inbound",VLOOKUP(tbl_transaction[[#This Row],[Reference Number]],barang_masuk[],4,FALSE),IF(tbl_transaction[[#This Row],[Type]]="Outbound",VLOOKUP(tbl_transaction[[#This Row],[Reference Number]],barang_keluar[],4,FALSE),""))</f>
        <v>SNK005</v>
      </c>
      <c r="E1421" t="str">
        <f>IF(tbl_transaction[[#This Row],[Type]]="Inbound",VLOOKUP(tbl_transaction[[#This Row],[Reference Number]],barang_masuk[],5,FALSE),IF(tbl_transaction[[#This Row],[Type]]="Outbound",VLOOKUP(tbl_transaction[[#This Row],[Reference Number]],barang_keluar[],5,FALSE),""))</f>
        <v>Taro Snack Variant 5</v>
      </c>
      <c r="F1421">
        <f>IF(tbl_transaction[[#This Row],[Type]]="Inbound",VLOOKUP(tbl_transaction[[#This Row],[Reference Number]],barang_masuk[],6,FALSE),IF(tbl_transaction[[#This Row],[Type]]="Outbound",VLOOKUP(tbl_transaction[[#This Row],[Reference Number]],barang_keluar[],6,FALSE),""))</f>
        <v>150</v>
      </c>
      <c r="G1421" t="str">
        <f>IF(tbl_transaction[[#This Row],[Type]]="Inbound",VLOOKUP(tbl_transaction[[#This Row],[Reference Number]],barang_masuk[],7,FALSE),IF(tbl_transaction[[#This Row],[Type]]="Outbound",VLOOKUP(tbl_transaction[[#This Row],[Reference Number]],barang_keluar[],7,FALSE),""))</f>
        <v>Pack</v>
      </c>
      <c r="H1421" t="str">
        <f>IF(tbl_transaction[[#This Row],[Type]]="Inbound",VLOOKUP(tbl_transaction[[#This Row],[Reference Number]],barang_masuk[],3,FALSE),IF(tbl_transaction[[#This Row],[Type]]="Outbound",VLOOKUP(tbl_transaction[[#This Row],[Reference Number]],barang_keluar[],3,FALSE),""))</f>
        <v>PT Supplier 29</v>
      </c>
      <c r="I1421" t="str">
        <f>IF(D1421='Kartu Stok'!$B$2,COUNTIF($D$3:D1421,'Kartu Stok'!$B$2),"")</f>
        <v/>
      </c>
      <c r="L1421"/>
    </row>
    <row r="1422" spans="1:12" ht="14.5" x14ac:dyDescent="0.35">
      <c r="A1422" s="2" t="s">
        <v>1899</v>
      </c>
      <c r="B1422" s="5">
        <f>IF(LEFT(tbl_transaction[[#This Row],[Reference Number]],2)="GR",VLOOKUP(tbl_transaction[[#This Row],[Reference Number]],barang_masuk[],2,FALSE),IF(LEFT(tbl_transaction[[#This Row],[Reference Number]],2)="DO",VLOOKUP(tbl_transaction[[#This Row],[Reference Number]],barang_keluar[],2,FALSE),""))</f>
        <v>46067</v>
      </c>
      <c r="C1422" t="str">
        <f t="shared" si="22"/>
        <v>Inbound</v>
      </c>
      <c r="D1422" t="str">
        <f>IF(tbl_transaction[[#This Row],[Type]]="Inbound",VLOOKUP(tbl_transaction[[#This Row],[Reference Number]],barang_masuk[],4,FALSE),IF(tbl_transaction[[#This Row],[Type]]="Outbound",VLOOKUP(tbl_transaction[[#This Row],[Reference Number]],barang_keluar[],4,FALSE),""))</f>
        <v>HOM014</v>
      </c>
      <c r="E1422" t="str">
        <f>IF(tbl_transaction[[#This Row],[Type]]="Inbound",VLOOKUP(tbl_transaction[[#This Row],[Reference Number]],barang_masuk[],5,FALSE),IF(tbl_transaction[[#This Row],[Type]]="Outbound",VLOOKUP(tbl_transaction[[#This Row],[Reference Number]],barang_keluar[],5,FALSE),""))</f>
        <v>Rinso Home Care Variant 14</v>
      </c>
      <c r="F1422">
        <f>IF(tbl_transaction[[#This Row],[Type]]="Inbound",VLOOKUP(tbl_transaction[[#This Row],[Reference Number]],barang_masuk[],6,FALSE),IF(tbl_transaction[[#This Row],[Type]]="Outbound",VLOOKUP(tbl_transaction[[#This Row],[Reference Number]],barang_keluar[],6,FALSE),""))</f>
        <v>60</v>
      </c>
      <c r="G1422" t="str">
        <f>IF(tbl_transaction[[#This Row],[Type]]="Inbound",VLOOKUP(tbl_transaction[[#This Row],[Reference Number]],barang_masuk[],7,FALSE),IF(tbl_transaction[[#This Row],[Type]]="Outbound",VLOOKUP(tbl_transaction[[#This Row],[Reference Number]],barang_keluar[],7,FALSE),""))</f>
        <v>Pack</v>
      </c>
      <c r="H1422" t="str">
        <f>IF(tbl_transaction[[#This Row],[Type]]="Inbound",VLOOKUP(tbl_transaction[[#This Row],[Reference Number]],barang_masuk[],3,FALSE),IF(tbl_transaction[[#This Row],[Type]]="Outbound",VLOOKUP(tbl_transaction[[#This Row],[Reference Number]],barang_keluar[],3,FALSE),""))</f>
        <v>PT Supplier 30</v>
      </c>
      <c r="I1422" t="str">
        <f>IF(D1422='Kartu Stok'!$B$2,COUNTIF($D$3:D1422,'Kartu Stok'!$B$2),"")</f>
        <v/>
      </c>
      <c r="L1422"/>
    </row>
    <row r="1423" spans="1:12" ht="14.5" x14ac:dyDescent="0.35">
      <c r="A1423" s="2" t="s">
        <v>1900</v>
      </c>
      <c r="B1423" s="5">
        <f>IF(LEFT(tbl_transaction[[#This Row],[Reference Number]],2)="GR",VLOOKUP(tbl_transaction[[#This Row],[Reference Number]],barang_masuk[],2,FALSE),IF(LEFT(tbl_transaction[[#This Row],[Reference Number]],2)="DO",VLOOKUP(tbl_transaction[[#This Row],[Reference Number]],barang_keluar[],2,FALSE),""))</f>
        <v>46072</v>
      </c>
      <c r="C1423" t="str">
        <f t="shared" si="22"/>
        <v>Inbound</v>
      </c>
      <c r="D1423" t="str">
        <f>IF(tbl_transaction[[#This Row],[Type]]="Inbound",VLOOKUP(tbl_transaction[[#This Row],[Reference Number]],barang_masuk[],4,FALSE),IF(tbl_transaction[[#This Row],[Type]]="Outbound",VLOOKUP(tbl_transaction[[#This Row],[Reference Number]],barang_keluar[],4,FALSE),""))</f>
        <v>INS006</v>
      </c>
      <c r="E1423" t="str">
        <f>IF(tbl_transaction[[#This Row],[Type]]="Inbound",VLOOKUP(tbl_transaction[[#This Row],[Reference Number]],barang_masuk[],5,FALSE),IF(tbl_transaction[[#This Row],[Type]]="Outbound",VLOOKUP(tbl_transaction[[#This Row],[Reference Number]],barang_keluar[],5,FALSE),""))</f>
        <v>Indomie Instant Food Variant 6</v>
      </c>
      <c r="F1423">
        <f>IF(tbl_transaction[[#This Row],[Type]]="Inbound",VLOOKUP(tbl_transaction[[#This Row],[Reference Number]],barang_masuk[],6,FALSE),IF(tbl_transaction[[#This Row],[Type]]="Outbound",VLOOKUP(tbl_transaction[[#This Row],[Reference Number]],barang_keluar[],6,FALSE),""))</f>
        <v>100</v>
      </c>
      <c r="G1423" t="str">
        <f>IF(tbl_transaction[[#This Row],[Type]]="Inbound",VLOOKUP(tbl_transaction[[#This Row],[Reference Number]],barang_masuk[],7,FALSE),IF(tbl_transaction[[#This Row],[Type]]="Outbound",VLOOKUP(tbl_transaction[[#This Row],[Reference Number]],barang_keluar[],7,FALSE),""))</f>
        <v>Pack</v>
      </c>
      <c r="H1423" t="str">
        <f>IF(tbl_transaction[[#This Row],[Type]]="Inbound",VLOOKUP(tbl_transaction[[#This Row],[Reference Number]],barang_masuk[],3,FALSE),IF(tbl_transaction[[#This Row],[Type]]="Outbound",VLOOKUP(tbl_transaction[[#This Row],[Reference Number]],barang_keluar[],3,FALSE),""))</f>
        <v>PT Supplier 11</v>
      </c>
      <c r="I1423" t="str">
        <f>IF(D1423='Kartu Stok'!$B$2,COUNTIF($D$3:D1423,'Kartu Stok'!$B$2),"")</f>
        <v/>
      </c>
      <c r="L1423"/>
    </row>
    <row r="1424" spans="1:12" ht="14.5" x14ac:dyDescent="0.35">
      <c r="A1424" s="2" t="s">
        <v>1901</v>
      </c>
      <c r="B1424" s="5">
        <f>IF(LEFT(tbl_transaction[[#This Row],[Reference Number]],2)="GR",VLOOKUP(tbl_transaction[[#This Row],[Reference Number]],barang_masuk[],2,FALSE),IF(LEFT(tbl_transaction[[#This Row],[Reference Number]],2)="DO",VLOOKUP(tbl_transaction[[#This Row],[Reference Number]],barang_keluar[],2,FALSE),""))</f>
        <v>46078</v>
      </c>
      <c r="C1424" t="str">
        <f t="shared" si="22"/>
        <v>Inbound</v>
      </c>
      <c r="D1424" t="str">
        <f>IF(tbl_transaction[[#This Row],[Type]]="Inbound",VLOOKUP(tbl_transaction[[#This Row],[Reference Number]],barang_masuk[],4,FALSE),IF(tbl_transaction[[#This Row],[Type]]="Outbound",VLOOKUP(tbl_transaction[[#This Row],[Reference Number]],barang_keluar[],4,FALSE),""))</f>
        <v>BAB011</v>
      </c>
      <c r="E1424" t="str">
        <f>IF(tbl_transaction[[#This Row],[Type]]="Inbound",VLOOKUP(tbl_transaction[[#This Row],[Reference Number]],barang_masuk[],5,FALSE),IF(tbl_transaction[[#This Row],[Type]]="Outbound",VLOOKUP(tbl_transaction[[#This Row],[Reference Number]],barang_keluar[],5,FALSE),""))</f>
        <v>MamyPoko Baby Care Variant 11</v>
      </c>
      <c r="F1424">
        <f>IF(tbl_transaction[[#This Row],[Type]]="Inbound",VLOOKUP(tbl_transaction[[#This Row],[Reference Number]],barang_masuk[],6,FALSE),IF(tbl_transaction[[#This Row],[Type]]="Outbound",VLOOKUP(tbl_transaction[[#This Row],[Reference Number]],barang_keluar[],6,FALSE),""))</f>
        <v>40</v>
      </c>
      <c r="G1424" t="str">
        <f>IF(tbl_transaction[[#This Row],[Type]]="Inbound",VLOOKUP(tbl_transaction[[#This Row],[Reference Number]],barang_masuk[],7,FALSE),IF(tbl_transaction[[#This Row],[Type]]="Outbound",VLOOKUP(tbl_transaction[[#This Row],[Reference Number]],barang_keluar[],7,FALSE),""))</f>
        <v>Pack</v>
      </c>
      <c r="H1424" t="str">
        <f>IF(tbl_transaction[[#This Row],[Type]]="Inbound",VLOOKUP(tbl_transaction[[#This Row],[Reference Number]],barang_masuk[],3,FALSE),IF(tbl_transaction[[#This Row],[Type]]="Outbound",VLOOKUP(tbl_transaction[[#This Row],[Reference Number]],barang_keluar[],3,FALSE),""))</f>
        <v>PT Supplier 33</v>
      </c>
      <c r="I1424" t="str">
        <f>IF(D1424='Kartu Stok'!$B$2,COUNTIF($D$3:D1424,'Kartu Stok'!$B$2),"")</f>
        <v/>
      </c>
      <c r="L1424"/>
    </row>
    <row r="1425" spans="1:12" ht="14.5" x14ac:dyDescent="0.35">
      <c r="A1425" s="2" t="s">
        <v>1902</v>
      </c>
      <c r="B1425" s="5">
        <f>IF(LEFT(tbl_transaction[[#This Row],[Reference Number]],2)="GR",VLOOKUP(tbl_transaction[[#This Row],[Reference Number]],barang_masuk[],2,FALSE),IF(LEFT(tbl_transaction[[#This Row],[Reference Number]],2)="DO",VLOOKUP(tbl_transaction[[#This Row],[Reference Number]],barang_keluar[],2,FALSE),""))</f>
        <v>46066</v>
      </c>
      <c r="C1425" t="str">
        <f t="shared" si="22"/>
        <v>Inbound</v>
      </c>
      <c r="D1425" t="str">
        <f>IF(tbl_transaction[[#This Row],[Type]]="Inbound",VLOOKUP(tbl_transaction[[#This Row],[Reference Number]],barang_masuk[],4,FALSE),IF(tbl_transaction[[#This Row],[Type]]="Outbound",VLOOKUP(tbl_transaction[[#This Row],[Reference Number]],barang_keluar[],4,FALSE),""))</f>
        <v>PER014</v>
      </c>
      <c r="E1425" t="str">
        <f>IF(tbl_transaction[[#This Row],[Type]]="Inbound",VLOOKUP(tbl_transaction[[#This Row],[Reference Number]],barang_masuk[],5,FALSE),IF(tbl_transaction[[#This Row],[Type]]="Outbound",VLOOKUP(tbl_transaction[[#This Row],[Reference Number]],barang_keluar[],5,FALSE),""))</f>
        <v>Sunsilk Personal Care Variant 14</v>
      </c>
      <c r="F1425">
        <f>IF(tbl_transaction[[#This Row],[Type]]="Inbound",VLOOKUP(tbl_transaction[[#This Row],[Reference Number]],barang_masuk[],6,FALSE),IF(tbl_transaction[[#This Row],[Type]]="Outbound",VLOOKUP(tbl_transaction[[#This Row],[Reference Number]],barang_keluar[],6,FALSE),""))</f>
        <v>30</v>
      </c>
      <c r="G1425" t="str">
        <f>IF(tbl_transaction[[#This Row],[Type]]="Inbound",VLOOKUP(tbl_transaction[[#This Row],[Reference Number]],barang_masuk[],7,FALSE),IF(tbl_transaction[[#This Row],[Type]]="Outbound",VLOOKUP(tbl_transaction[[#This Row],[Reference Number]],barang_keluar[],7,FALSE),""))</f>
        <v>Bottle</v>
      </c>
      <c r="H1425" t="str">
        <f>IF(tbl_transaction[[#This Row],[Type]]="Inbound",VLOOKUP(tbl_transaction[[#This Row],[Reference Number]],barang_masuk[],3,FALSE),IF(tbl_transaction[[#This Row],[Type]]="Outbound",VLOOKUP(tbl_transaction[[#This Row],[Reference Number]],barang_keluar[],3,FALSE),""))</f>
        <v>PT Supplier 12</v>
      </c>
      <c r="I1425" t="str">
        <f>IF(D1425='Kartu Stok'!$B$2,COUNTIF($D$3:D1425,'Kartu Stok'!$B$2),"")</f>
        <v/>
      </c>
      <c r="L1425"/>
    </row>
    <row r="1426" spans="1:12" ht="14.5" x14ac:dyDescent="0.35">
      <c r="A1426" s="2" t="s">
        <v>1903</v>
      </c>
      <c r="B1426" s="5">
        <f>IF(LEFT(tbl_transaction[[#This Row],[Reference Number]],2)="GR",VLOOKUP(tbl_transaction[[#This Row],[Reference Number]],barang_masuk[],2,FALSE),IF(LEFT(tbl_transaction[[#This Row],[Reference Number]],2)="DO",VLOOKUP(tbl_transaction[[#This Row],[Reference Number]],barang_keluar[],2,FALSE),""))</f>
        <v>46032</v>
      </c>
      <c r="C1426" t="str">
        <f t="shared" si="22"/>
        <v>Inbound</v>
      </c>
      <c r="D1426" t="str">
        <f>IF(tbl_transaction[[#This Row],[Type]]="Inbound",VLOOKUP(tbl_transaction[[#This Row],[Reference Number]],barang_masuk[],4,FALSE),IF(tbl_transaction[[#This Row],[Type]]="Outbound",VLOOKUP(tbl_transaction[[#This Row],[Reference Number]],barang_keluar[],4,FALSE),""))</f>
        <v>DAR007</v>
      </c>
      <c r="E1426" t="str">
        <f>IF(tbl_transaction[[#This Row],[Type]]="Inbound",VLOOKUP(tbl_transaction[[#This Row],[Reference Number]],barang_masuk[],5,FALSE),IF(tbl_transaction[[#This Row],[Type]]="Outbound",VLOOKUP(tbl_transaction[[#This Row],[Reference Number]],barang_keluar[],5,FALSE),""))</f>
        <v>Indomilk Dairy Variant 7</v>
      </c>
      <c r="F1426">
        <f>IF(tbl_transaction[[#This Row],[Type]]="Inbound",VLOOKUP(tbl_transaction[[#This Row],[Reference Number]],barang_masuk[],6,FALSE),IF(tbl_transaction[[#This Row],[Type]]="Outbound",VLOOKUP(tbl_transaction[[#This Row],[Reference Number]],barang_keluar[],6,FALSE),""))</f>
        <v>80</v>
      </c>
      <c r="G1426" t="str">
        <f>IF(tbl_transaction[[#This Row],[Type]]="Inbound",VLOOKUP(tbl_transaction[[#This Row],[Reference Number]],barang_masuk[],7,FALSE),IF(tbl_transaction[[#This Row],[Type]]="Outbound",VLOOKUP(tbl_transaction[[#This Row],[Reference Number]],barang_keluar[],7,FALSE),""))</f>
        <v>Box</v>
      </c>
      <c r="H1426" t="str">
        <f>IF(tbl_transaction[[#This Row],[Type]]="Inbound",VLOOKUP(tbl_transaction[[#This Row],[Reference Number]],barang_masuk[],3,FALSE),IF(tbl_transaction[[#This Row],[Type]]="Outbound",VLOOKUP(tbl_transaction[[#This Row],[Reference Number]],barang_keluar[],3,FALSE),""))</f>
        <v>PT Supplier 26</v>
      </c>
      <c r="I1426" t="str">
        <f>IF(D1426='Kartu Stok'!$B$2,COUNTIF($D$3:D1426,'Kartu Stok'!$B$2),"")</f>
        <v/>
      </c>
      <c r="L1426"/>
    </row>
    <row r="1427" spans="1:12" ht="14.5" x14ac:dyDescent="0.35">
      <c r="A1427" s="2" t="s">
        <v>1904</v>
      </c>
      <c r="B1427" s="5">
        <f>IF(LEFT(tbl_transaction[[#This Row],[Reference Number]],2)="GR",VLOOKUP(tbl_transaction[[#This Row],[Reference Number]],barang_masuk[],2,FALSE),IF(LEFT(tbl_transaction[[#This Row],[Reference Number]],2)="DO",VLOOKUP(tbl_transaction[[#This Row],[Reference Number]],barang_keluar[],2,FALSE),""))</f>
        <v>46027</v>
      </c>
      <c r="C1427" t="str">
        <f t="shared" si="22"/>
        <v>Inbound</v>
      </c>
      <c r="D1427" t="str">
        <f>IF(tbl_transaction[[#This Row],[Type]]="Inbound",VLOOKUP(tbl_transaction[[#This Row],[Reference Number]],barang_masuk[],4,FALSE),IF(tbl_transaction[[#This Row],[Type]]="Outbound",VLOOKUP(tbl_transaction[[#This Row],[Reference Number]],barang_keluar[],4,FALSE),""))</f>
        <v>HOM006</v>
      </c>
      <c r="E1427" t="str">
        <f>IF(tbl_transaction[[#This Row],[Type]]="Inbound",VLOOKUP(tbl_transaction[[#This Row],[Reference Number]],barang_masuk[],5,FALSE),IF(tbl_transaction[[#This Row],[Type]]="Outbound",VLOOKUP(tbl_transaction[[#This Row],[Reference Number]],barang_keluar[],5,FALSE),""))</f>
        <v>Sunlight Home Care Variant 6</v>
      </c>
      <c r="F1427">
        <f>IF(tbl_transaction[[#This Row],[Type]]="Inbound",VLOOKUP(tbl_transaction[[#This Row],[Reference Number]],barang_masuk[],6,FALSE),IF(tbl_transaction[[#This Row],[Type]]="Outbound",VLOOKUP(tbl_transaction[[#This Row],[Reference Number]],barang_keluar[],6,FALSE),""))</f>
        <v>200</v>
      </c>
      <c r="G1427" t="str">
        <f>IF(tbl_transaction[[#This Row],[Type]]="Inbound",VLOOKUP(tbl_transaction[[#This Row],[Reference Number]],barang_masuk[],7,FALSE),IF(tbl_transaction[[#This Row],[Type]]="Outbound",VLOOKUP(tbl_transaction[[#This Row],[Reference Number]],barang_keluar[],7,FALSE),""))</f>
        <v>Pack</v>
      </c>
      <c r="H1427" t="str">
        <f>IF(tbl_transaction[[#This Row],[Type]]="Inbound",VLOOKUP(tbl_transaction[[#This Row],[Reference Number]],barang_masuk[],3,FALSE),IF(tbl_transaction[[#This Row],[Type]]="Outbound",VLOOKUP(tbl_transaction[[#This Row],[Reference Number]],barang_keluar[],3,FALSE),""))</f>
        <v>PT Supplier 23</v>
      </c>
      <c r="I1427" t="str">
        <f>IF(D1427='Kartu Stok'!$B$2,COUNTIF($D$3:D1427,'Kartu Stok'!$B$2),"")</f>
        <v/>
      </c>
      <c r="L1427"/>
    </row>
    <row r="1428" spans="1:12" ht="14.5" x14ac:dyDescent="0.35">
      <c r="A1428" s="2" t="s">
        <v>1905</v>
      </c>
      <c r="B1428" s="5">
        <f>IF(LEFT(tbl_transaction[[#This Row],[Reference Number]],2)="GR",VLOOKUP(tbl_transaction[[#This Row],[Reference Number]],barang_masuk[],2,FALSE),IF(LEFT(tbl_transaction[[#This Row],[Reference Number]],2)="DO",VLOOKUP(tbl_transaction[[#This Row],[Reference Number]],barang_keluar[],2,FALSE),""))</f>
        <v>46118</v>
      </c>
      <c r="C1428" t="str">
        <f t="shared" si="22"/>
        <v>Inbound</v>
      </c>
      <c r="D1428" t="str">
        <f>IF(tbl_transaction[[#This Row],[Type]]="Inbound",VLOOKUP(tbl_transaction[[#This Row],[Reference Number]],barang_masuk[],4,FALSE),IF(tbl_transaction[[#This Row],[Type]]="Outbound",VLOOKUP(tbl_transaction[[#This Row],[Reference Number]],barang_keluar[],4,FALSE),""))</f>
        <v>BEV006</v>
      </c>
      <c r="E1428" t="str">
        <f>IF(tbl_transaction[[#This Row],[Type]]="Inbound",VLOOKUP(tbl_transaction[[#This Row],[Reference Number]],barang_masuk[],5,FALSE),IF(tbl_transaction[[#This Row],[Type]]="Outbound",VLOOKUP(tbl_transaction[[#This Row],[Reference Number]],barang_keluar[],5,FALSE),""))</f>
        <v>Pocari Beverage Variant 6</v>
      </c>
      <c r="F1428">
        <f>IF(tbl_transaction[[#This Row],[Type]]="Inbound",VLOOKUP(tbl_transaction[[#This Row],[Reference Number]],barang_masuk[],6,FALSE),IF(tbl_transaction[[#This Row],[Type]]="Outbound",VLOOKUP(tbl_transaction[[#This Row],[Reference Number]],barang_keluar[],6,FALSE),""))</f>
        <v>40</v>
      </c>
      <c r="G1428" t="str">
        <f>IF(tbl_transaction[[#This Row],[Type]]="Inbound",VLOOKUP(tbl_transaction[[#This Row],[Reference Number]],barang_masuk[],7,FALSE),IF(tbl_transaction[[#This Row],[Type]]="Outbound",VLOOKUP(tbl_transaction[[#This Row],[Reference Number]],barang_keluar[],7,FALSE),""))</f>
        <v>Bottle</v>
      </c>
      <c r="H1428" t="str">
        <f>IF(tbl_transaction[[#This Row],[Type]]="Inbound",VLOOKUP(tbl_transaction[[#This Row],[Reference Number]],barang_masuk[],3,FALSE),IF(tbl_transaction[[#This Row],[Type]]="Outbound",VLOOKUP(tbl_transaction[[#This Row],[Reference Number]],barang_keluar[],3,FALSE),""))</f>
        <v>PT Supplier 26</v>
      </c>
      <c r="I1428" t="str">
        <f>IF(D1428='Kartu Stok'!$B$2,COUNTIF($D$3:D1428,'Kartu Stok'!$B$2),"")</f>
        <v/>
      </c>
      <c r="L1428"/>
    </row>
    <row r="1429" spans="1:12" ht="14.5" x14ac:dyDescent="0.35">
      <c r="A1429" s="2" t="s">
        <v>1906</v>
      </c>
      <c r="B1429" s="5">
        <f>IF(LEFT(tbl_transaction[[#This Row],[Reference Number]],2)="GR",VLOOKUP(tbl_transaction[[#This Row],[Reference Number]],barang_masuk[],2,FALSE),IF(LEFT(tbl_transaction[[#This Row],[Reference Number]],2)="DO",VLOOKUP(tbl_transaction[[#This Row],[Reference Number]],barang_keluar[],2,FALSE),""))</f>
        <v>46160</v>
      </c>
      <c r="C1429" t="str">
        <f t="shared" si="22"/>
        <v>Inbound</v>
      </c>
      <c r="D1429" t="str">
        <f>IF(tbl_transaction[[#This Row],[Type]]="Inbound",VLOOKUP(tbl_transaction[[#This Row],[Reference Number]],barang_masuk[],4,FALSE),IF(tbl_transaction[[#This Row],[Type]]="Outbound",VLOOKUP(tbl_transaction[[#This Row],[Reference Number]],barang_keluar[],4,FALSE),""))</f>
        <v>INS008</v>
      </c>
      <c r="E1429" t="str">
        <f>IF(tbl_transaction[[#This Row],[Type]]="Inbound",VLOOKUP(tbl_transaction[[#This Row],[Reference Number]],barang_masuk[],5,FALSE),IF(tbl_transaction[[#This Row],[Type]]="Outbound",VLOOKUP(tbl_transaction[[#This Row],[Reference Number]],barang_keluar[],5,FALSE),""))</f>
        <v>Indomie Instant Food Variant 8</v>
      </c>
      <c r="F1429">
        <f>IF(tbl_transaction[[#This Row],[Type]]="Inbound",VLOOKUP(tbl_transaction[[#This Row],[Reference Number]],barang_masuk[],6,FALSE),IF(tbl_transaction[[#This Row],[Type]]="Outbound",VLOOKUP(tbl_transaction[[#This Row],[Reference Number]],barang_keluar[],6,FALSE),""))</f>
        <v>200</v>
      </c>
      <c r="G1429" t="str">
        <f>IF(tbl_transaction[[#This Row],[Type]]="Inbound",VLOOKUP(tbl_transaction[[#This Row],[Reference Number]],barang_masuk[],7,FALSE),IF(tbl_transaction[[#This Row],[Type]]="Outbound",VLOOKUP(tbl_transaction[[#This Row],[Reference Number]],barang_keluar[],7,FALSE),""))</f>
        <v>Pack</v>
      </c>
      <c r="H1429" t="str">
        <f>IF(tbl_transaction[[#This Row],[Type]]="Inbound",VLOOKUP(tbl_transaction[[#This Row],[Reference Number]],barang_masuk[],3,FALSE),IF(tbl_transaction[[#This Row],[Type]]="Outbound",VLOOKUP(tbl_transaction[[#This Row],[Reference Number]],barang_keluar[],3,FALSE),""))</f>
        <v>PT Supplier 30</v>
      </c>
      <c r="I1429" t="str">
        <f>IF(D1429='Kartu Stok'!$B$2,COUNTIF($D$3:D1429,'Kartu Stok'!$B$2),"")</f>
        <v/>
      </c>
      <c r="L1429"/>
    </row>
    <row r="1430" spans="1:12" ht="14.5" x14ac:dyDescent="0.35">
      <c r="A1430" s="2" t="s">
        <v>1907</v>
      </c>
      <c r="B1430" s="5">
        <f>IF(LEFT(tbl_transaction[[#This Row],[Reference Number]],2)="GR",VLOOKUP(tbl_transaction[[#This Row],[Reference Number]],barang_masuk[],2,FALSE),IF(LEFT(tbl_transaction[[#This Row],[Reference Number]],2)="DO",VLOOKUP(tbl_transaction[[#This Row],[Reference Number]],barang_keluar[],2,FALSE),""))</f>
        <v>46117</v>
      </c>
      <c r="C1430" t="str">
        <f t="shared" si="22"/>
        <v>Inbound</v>
      </c>
      <c r="D1430" t="str">
        <f>IF(tbl_transaction[[#This Row],[Type]]="Inbound",VLOOKUP(tbl_transaction[[#This Row],[Reference Number]],barang_masuk[],4,FALSE),IF(tbl_transaction[[#This Row],[Type]]="Outbound",VLOOKUP(tbl_transaction[[#This Row],[Reference Number]],barang_keluar[],4,FALSE),""))</f>
        <v>DAR007</v>
      </c>
      <c r="E1430" t="str">
        <f>IF(tbl_transaction[[#This Row],[Type]]="Inbound",VLOOKUP(tbl_transaction[[#This Row],[Reference Number]],barang_masuk[],5,FALSE),IF(tbl_transaction[[#This Row],[Type]]="Outbound",VLOOKUP(tbl_transaction[[#This Row],[Reference Number]],barang_keluar[],5,FALSE),""))</f>
        <v>Indomilk Dairy Variant 7</v>
      </c>
      <c r="F1430">
        <f>IF(tbl_transaction[[#This Row],[Type]]="Inbound",VLOOKUP(tbl_transaction[[#This Row],[Reference Number]],barang_masuk[],6,FALSE),IF(tbl_transaction[[#This Row],[Type]]="Outbound",VLOOKUP(tbl_transaction[[#This Row],[Reference Number]],barang_keluar[],6,FALSE),""))</f>
        <v>150</v>
      </c>
      <c r="G1430" t="str">
        <f>IF(tbl_transaction[[#This Row],[Type]]="Inbound",VLOOKUP(tbl_transaction[[#This Row],[Reference Number]],barang_masuk[],7,FALSE),IF(tbl_transaction[[#This Row],[Type]]="Outbound",VLOOKUP(tbl_transaction[[#This Row],[Reference Number]],barang_keluar[],7,FALSE),""))</f>
        <v>Box</v>
      </c>
      <c r="H1430" t="str">
        <f>IF(tbl_transaction[[#This Row],[Type]]="Inbound",VLOOKUP(tbl_transaction[[#This Row],[Reference Number]],barang_masuk[],3,FALSE),IF(tbl_transaction[[#This Row],[Type]]="Outbound",VLOOKUP(tbl_transaction[[#This Row],[Reference Number]],barang_keluar[],3,FALSE),""))</f>
        <v>PT Supplier 26</v>
      </c>
      <c r="I1430" t="str">
        <f>IF(D1430='Kartu Stok'!$B$2,COUNTIF($D$3:D1430,'Kartu Stok'!$B$2),"")</f>
        <v/>
      </c>
      <c r="L1430"/>
    </row>
    <row r="1431" spans="1:12" ht="14.5" x14ac:dyDescent="0.35">
      <c r="A1431" s="2" t="s">
        <v>1908</v>
      </c>
      <c r="B1431" s="5">
        <f>IF(LEFT(tbl_transaction[[#This Row],[Reference Number]],2)="GR",VLOOKUP(tbl_transaction[[#This Row],[Reference Number]],barang_masuk[],2,FALSE),IF(LEFT(tbl_transaction[[#This Row],[Reference Number]],2)="DO",VLOOKUP(tbl_transaction[[#This Row],[Reference Number]],barang_keluar[],2,FALSE),""))</f>
        <v>46153</v>
      </c>
      <c r="C1431" t="str">
        <f t="shared" si="22"/>
        <v>Inbound</v>
      </c>
      <c r="D1431" t="str">
        <f>IF(tbl_transaction[[#This Row],[Type]]="Inbound",VLOOKUP(tbl_transaction[[#This Row],[Reference Number]],barang_masuk[],4,FALSE),IF(tbl_transaction[[#This Row],[Type]]="Outbound",VLOOKUP(tbl_transaction[[#This Row],[Reference Number]],barang_keluar[],4,FALSE),""))</f>
        <v>SNK024</v>
      </c>
      <c r="E1431" t="str">
        <f>IF(tbl_transaction[[#This Row],[Type]]="Inbound",VLOOKUP(tbl_transaction[[#This Row],[Reference Number]],barang_masuk[],5,FALSE),IF(tbl_transaction[[#This Row],[Type]]="Outbound",VLOOKUP(tbl_transaction[[#This Row],[Reference Number]],barang_keluar[],5,FALSE),""))</f>
        <v>Chitato Snack Variant 24</v>
      </c>
      <c r="F1431">
        <f>IF(tbl_transaction[[#This Row],[Type]]="Inbound",VLOOKUP(tbl_transaction[[#This Row],[Reference Number]],barang_masuk[],6,FALSE),IF(tbl_transaction[[#This Row],[Type]]="Outbound",VLOOKUP(tbl_transaction[[#This Row],[Reference Number]],barang_keluar[],6,FALSE),""))</f>
        <v>120</v>
      </c>
      <c r="G1431" t="str">
        <f>IF(tbl_transaction[[#This Row],[Type]]="Inbound",VLOOKUP(tbl_transaction[[#This Row],[Reference Number]],barang_masuk[],7,FALSE),IF(tbl_transaction[[#This Row],[Type]]="Outbound",VLOOKUP(tbl_transaction[[#This Row],[Reference Number]],barang_keluar[],7,FALSE),""))</f>
        <v>Pack</v>
      </c>
      <c r="H1431" t="str">
        <f>IF(tbl_transaction[[#This Row],[Type]]="Inbound",VLOOKUP(tbl_transaction[[#This Row],[Reference Number]],barang_masuk[],3,FALSE),IF(tbl_transaction[[#This Row],[Type]]="Outbound",VLOOKUP(tbl_transaction[[#This Row],[Reference Number]],barang_keluar[],3,FALSE),""))</f>
        <v>PT Supplier 24</v>
      </c>
      <c r="I1431" t="str">
        <f>IF(D1431='Kartu Stok'!$B$2,COUNTIF($D$3:D1431,'Kartu Stok'!$B$2),"")</f>
        <v/>
      </c>
      <c r="L1431"/>
    </row>
    <row r="1432" spans="1:12" ht="14.5" x14ac:dyDescent="0.35">
      <c r="A1432" s="2" t="s">
        <v>1909</v>
      </c>
      <c r="B1432" s="5">
        <f>IF(LEFT(tbl_transaction[[#This Row],[Reference Number]],2)="GR",VLOOKUP(tbl_transaction[[#This Row],[Reference Number]],barang_masuk[],2,FALSE),IF(LEFT(tbl_transaction[[#This Row],[Reference Number]],2)="DO",VLOOKUP(tbl_transaction[[#This Row],[Reference Number]],barang_keluar[],2,FALSE),""))</f>
        <v>46191</v>
      </c>
      <c r="C1432" t="str">
        <f t="shared" si="22"/>
        <v>Inbound</v>
      </c>
      <c r="D1432" t="str">
        <f>IF(tbl_transaction[[#This Row],[Type]]="Inbound",VLOOKUP(tbl_transaction[[#This Row],[Reference Number]],barang_masuk[],4,FALSE),IF(tbl_transaction[[#This Row],[Type]]="Outbound",VLOOKUP(tbl_transaction[[#This Row],[Reference Number]],barang_keluar[],4,FALSE),""))</f>
        <v>BAB017</v>
      </c>
      <c r="E1432" t="str">
        <f>IF(tbl_transaction[[#This Row],[Type]]="Inbound",VLOOKUP(tbl_transaction[[#This Row],[Reference Number]],barang_masuk[],5,FALSE),IF(tbl_transaction[[#This Row],[Type]]="Outbound",VLOOKUP(tbl_transaction[[#This Row],[Reference Number]],barang_keluar[],5,FALSE),""))</f>
        <v>MamyPoko Baby Care Variant 17</v>
      </c>
      <c r="F1432">
        <f>IF(tbl_transaction[[#This Row],[Type]]="Inbound",VLOOKUP(tbl_transaction[[#This Row],[Reference Number]],barang_masuk[],6,FALSE),IF(tbl_transaction[[#This Row],[Type]]="Outbound",VLOOKUP(tbl_transaction[[#This Row],[Reference Number]],barang_keluar[],6,FALSE),""))</f>
        <v>200</v>
      </c>
      <c r="G1432" t="str">
        <f>IF(tbl_transaction[[#This Row],[Type]]="Inbound",VLOOKUP(tbl_transaction[[#This Row],[Reference Number]],barang_masuk[],7,FALSE),IF(tbl_transaction[[#This Row],[Type]]="Outbound",VLOOKUP(tbl_transaction[[#This Row],[Reference Number]],barang_keluar[],7,FALSE),""))</f>
        <v>Pack</v>
      </c>
      <c r="H1432" t="str">
        <f>IF(tbl_transaction[[#This Row],[Type]]="Inbound",VLOOKUP(tbl_transaction[[#This Row],[Reference Number]],barang_masuk[],3,FALSE),IF(tbl_transaction[[#This Row],[Type]]="Outbound",VLOOKUP(tbl_transaction[[#This Row],[Reference Number]],barang_keluar[],3,FALSE),""))</f>
        <v>PT Supplier 16</v>
      </c>
      <c r="I1432" t="str">
        <f>IF(D1432='Kartu Stok'!$B$2,COUNTIF($D$3:D1432,'Kartu Stok'!$B$2),"")</f>
        <v/>
      </c>
      <c r="L1432"/>
    </row>
    <row r="1433" spans="1:12" ht="14.5" x14ac:dyDescent="0.35">
      <c r="A1433" s="2" t="s">
        <v>1910</v>
      </c>
      <c r="B1433" s="5">
        <f>IF(LEFT(tbl_transaction[[#This Row],[Reference Number]],2)="GR",VLOOKUP(tbl_transaction[[#This Row],[Reference Number]],barang_masuk[],2,FALSE),IF(LEFT(tbl_transaction[[#This Row],[Reference Number]],2)="DO",VLOOKUP(tbl_transaction[[#This Row],[Reference Number]],barang_keluar[],2,FALSE),""))</f>
        <v>46027</v>
      </c>
      <c r="C1433" t="str">
        <f t="shared" si="22"/>
        <v>Inbound</v>
      </c>
      <c r="D1433" t="str">
        <f>IF(tbl_transaction[[#This Row],[Type]]="Inbound",VLOOKUP(tbl_transaction[[#This Row],[Reference Number]],barang_masuk[],4,FALSE),IF(tbl_transaction[[#This Row],[Type]]="Outbound",VLOOKUP(tbl_transaction[[#This Row],[Reference Number]],barang_keluar[],4,FALSE),""))</f>
        <v>SNK031</v>
      </c>
      <c r="E1433" t="str">
        <f>IF(tbl_transaction[[#This Row],[Type]]="Inbound",VLOOKUP(tbl_transaction[[#This Row],[Reference Number]],barang_masuk[],5,FALSE),IF(tbl_transaction[[#This Row],[Type]]="Outbound",VLOOKUP(tbl_transaction[[#This Row],[Reference Number]],barang_keluar[],5,FALSE),""))</f>
        <v>Taro Snack Variant 31</v>
      </c>
      <c r="F1433">
        <f>IF(tbl_transaction[[#This Row],[Type]]="Inbound",VLOOKUP(tbl_transaction[[#This Row],[Reference Number]],barang_masuk[],6,FALSE),IF(tbl_transaction[[#This Row],[Type]]="Outbound",VLOOKUP(tbl_transaction[[#This Row],[Reference Number]],barang_keluar[],6,FALSE),""))</f>
        <v>80</v>
      </c>
      <c r="G1433" t="str">
        <f>IF(tbl_transaction[[#This Row],[Type]]="Inbound",VLOOKUP(tbl_transaction[[#This Row],[Reference Number]],barang_masuk[],7,FALSE),IF(tbl_transaction[[#This Row],[Type]]="Outbound",VLOOKUP(tbl_transaction[[#This Row],[Reference Number]],barang_keluar[],7,FALSE),""))</f>
        <v>Pack</v>
      </c>
      <c r="H1433" t="str">
        <f>IF(tbl_transaction[[#This Row],[Type]]="Inbound",VLOOKUP(tbl_transaction[[#This Row],[Reference Number]],barang_masuk[],3,FALSE),IF(tbl_transaction[[#This Row],[Type]]="Outbound",VLOOKUP(tbl_transaction[[#This Row],[Reference Number]],barang_keluar[],3,FALSE),""))</f>
        <v>PT Supplier 17</v>
      </c>
      <c r="I1433" t="str">
        <f>IF(D1433='Kartu Stok'!$B$2,COUNTIF($D$3:D1433,'Kartu Stok'!$B$2),"")</f>
        <v/>
      </c>
      <c r="L1433"/>
    </row>
    <row r="1434" spans="1:12" ht="14.5" x14ac:dyDescent="0.35">
      <c r="A1434" s="2" t="s">
        <v>1911</v>
      </c>
      <c r="B1434" s="5">
        <f>IF(LEFT(tbl_transaction[[#This Row],[Reference Number]],2)="GR",VLOOKUP(tbl_transaction[[#This Row],[Reference Number]],barang_masuk[],2,FALSE),IF(LEFT(tbl_transaction[[#This Row],[Reference Number]],2)="DO",VLOOKUP(tbl_transaction[[#This Row],[Reference Number]],barang_keluar[],2,FALSE),""))</f>
        <v>46087</v>
      </c>
      <c r="C1434" t="str">
        <f t="shared" si="22"/>
        <v>Inbound</v>
      </c>
      <c r="D1434" t="str">
        <f>IF(tbl_transaction[[#This Row],[Type]]="Inbound",VLOOKUP(tbl_transaction[[#This Row],[Reference Number]],barang_masuk[],4,FALSE),IF(tbl_transaction[[#This Row],[Type]]="Outbound",VLOOKUP(tbl_transaction[[#This Row],[Reference Number]],barang_keluar[],4,FALSE),""))</f>
        <v>HOM005</v>
      </c>
      <c r="E1434" t="str">
        <f>IF(tbl_transaction[[#This Row],[Type]]="Inbound",VLOOKUP(tbl_transaction[[#This Row],[Reference Number]],barang_masuk[],5,FALSE),IF(tbl_transaction[[#This Row],[Type]]="Outbound",VLOOKUP(tbl_transaction[[#This Row],[Reference Number]],barang_keluar[],5,FALSE),""))</f>
        <v>Rinso Home Care Variant 5</v>
      </c>
      <c r="F1434">
        <f>IF(tbl_transaction[[#This Row],[Type]]="Inbound",VLOOKUP(tbl_transaction[[#This Row],[Reference Number]],barang_masuk[],6,FALSE),IF(tbl_transaction[[#This Row],[Type]]="Outbound",VLOOKUP(tbl_transaction[[#This Row],[Reference Number]],barang_keluar[],6,FALSE),""))</f>
        <v>50</v>
      </c>
      <c r="G1434" t="str">
        <f>IF(tbl_transaction[[#This Row],[Type]]="Inbound",VLOOKUP(tbl_transaction[[#This Row],[Reference Number]],barang_masuk[],7,FALSE),IF(tbl_transaction[[#This Row],[Type]]="Outbound",VLOOKUP(tbl_transaction[[#This Row],[Reference Number]],barang_keluar[],7,FALSE),""))</f>
        <v>Pack</v>
      </c>
      <c r="H1434" t="str">
        <f>IF(tbl_transaction[[#This Row],[Type]]="Inbound",VLOOKUP(tbl_transaction[[#This Row],[Reference Number]],barang_masuk[],3,FALSE),IF(tbl_transaction[[#This Row],[Type]]="Outbound",VLOOKUP(tbl_transaction[[#This Row],[Reference Number]],barang_keluar[],3,FALSE),""))</f>
        <v>PT Supplier 08</v>
      </c>
      <c r="I1434" t="str">
        <f>IF(D1434='Kartu Stok'!$B$2,COUNTIF($D$3:D1434,'Kartu Stok'!$B$2),"")</f>
        <v/>
      </c>
      <c r="L1434"/>
    </row>
    <row r="1435" spans="1:12" ht="14.5" x14ac:dyDescent="0.35">
      <c r="A1435" s="2" t="s">
        <v>1912</v>
      </c>
      <c r="B1435" s="5">
        <f>IF(LEFT(tbl_transaction[[#This Row],[Reference Number]],2)="GR",VLOOKUP(tbl_transaction[[#This Row],[Reference Number]],barang_masuk[],2,FALSE),IF(LEFT(tbl_transaction[[#This Row],[Reference Number]],2)="DO",VLOOKUP(tbl_transaction[[#This Row],[Reference Number]],barang_keluar[],2,FALSE),""))</f>
        <v>46135</v>
      </c>
      <c r="C1435" t="str">
        <f t="shared" si="22"/>
        <v>Inbound</v>
      </c>
      <c r="D1435" t="str">
        <f>IF(tbl_transaction[[#This Row],[Type]]="Inbound",VLOOKUP(tbl_transaction[[#This Row],[Reference Number]],barang_masuk[],4,FALSE),IF(tbl_transaction[[#This Row],[Type]]="Outbound",VLOOKUP(tbl_transaction[[#This Row],[Reference Number]],barang_keluar[],4,FALSE),""))</f>
        <v>PER026</v>
      </c>
      <c r="E1435" t="str">
        <f>IF(tbl_transaction[[#This Row],[Type]]="Inbound",VLOOKUP(tbl_transaction[[#This Row],[Reference Number]],barang_masuk[],5,FALSE),IF(tbl_transaction[[#This Row],[Type]]="Outbound",VLOOKUP(tbl_transaction[[#This Row],[Reference Number]],barang_keluar[],5,FALSE),""))</f>
        <v>Sunsilk Personal Care Variant 26</v>
      </c>
      <c r="F1435">
        <f>IF(tbl_transaction[[#This Row],[Type]]="Inbound",VLOOKUP(tbl_transaction[[#This Row],[Reference Number]],barang_masuk[],6,FALSE),IF(tbl_transaction[[#This Row],[Type]]="Outbound",VLOOKUP(tbl_transaction[[#This Row],[Reference Number]],barang_keluar[],6,FALSE),""))</f>
        <v>80</v>
      </c>
      <c r="G1435" t="str">
        <f>IF(tbl_transaction[[#This Row],[Type]]="Inbound",VLOOKUP(tbl_transaction[[#This Row],[Reference Number]],barang_masuk[],7,FALSE),IF(tbl_transaction[[#This Row],[Type]]="Outbound",VLOOKUP(tbl_transaction[[#This Row],[Reference Number]],barang_keluar[],7,FALSE),""))</f>
        <v>Bottle</v>
      </c>
      <c r="H1435" t="str">
        <f>IF(tbl_transaction[[#This Row],[Type]]="Inbound",VLOOKUP(tbl_transaction[[#This Row],[Reference Number]],barang_masuk[],3,FALSE),IF(tbl_transaction[[#This Row],[Type]]="Outbound",VLOOKUP(tbl_transaction[[#This Row],[Reference Number]],barang_keluar[],3,FALSE),""))</f>
        <v>PT Supplier 15</v>
      </c>
      <c r="I1435" t="str">
        <f>IF(D1435='Kartu Stok'!$B$2,COUNTIF($D$3:D1435,'Kartu Stok'!$B$2),"")</f>
        <v/>
      </c>
      <c r="L1435"/>
    </row>
    <row r="1436" spans="1:12" ht="14.5" x14ac:dyDescent="0.35">
      <c r="A1436" s="2" t="s">
        <v>1913</v>
      </c>
      <c r="B1436" s="5">
        <f>IF(LEFT(tbl_transaction[[#This Row],[Reference Number]],2)="GR",VLOOKUP(tbl_transaction[[#This Row],[Reference Number]],barang_masuk[],2,FALSE),IF(LEFT(tbl_transaction[[#This Row],[Reference Number]],2)="DO",VLOOKUP(tbl_transaction[[#This Row],[Reference Number]],barang_keluar[],2,FALSE),""))</f>
        <v>46046</v>
      </c>
      <c r="C1436" t="str">
        <f t="shared" si="22"/>
        <v>Inbound</v>
      </c>
      <c r="D1436" t="str">
        <f>IF(tbl_transaction[[#This Row],[Type]]="Inbound",VLOOKUP(tbl_transaction[[#This Row],[Reference Number]],barang_masuk[],4,FALSE),IF(tbl_transaction[[#This Row],[Type]]="Outbound",VLOOKUP(tbl_transaction[[#This Row],[Reference Number]],barang_keluar[],4,FALSE),""))</f>
        <v>BEV024</v>
      </c>
      <c r="E1436" t="str">
        <f>IF(tbl_transaction[[#This Row],[Type]]="Inbound",VLOOKUP(tbl_transaction[[#This Row],[Reference Number]],barang_masuk[],5,FALSE),IF(tbl_transaction[[#This Row],[Type]]="Outbound",VLOOKUP(tbl_transaction[[#This Row],[Reference Number]],barang_keluar[],5,FALSE),""))</f>
        <v>Aqua Beverage Variant 24</v>
      </c>
      <c r="F1436">
        <f>IF(tbl_transaction[[#This Row],[Type]]="Inbound",VLOOKUP(tbl_transaction[[#This Row],[Reference Number]],barang_masuk[],6,FALSE),IF(tbl_transaction[[#This Row],[Type]]="Outbound",VLOOKUP(tbl_transaction[[#This Row],[Reference Number]],barang_keluar[],6,FALSE),""))</f>
        <v>150</v>
      </c>
      <c r="G1436" t="str">
        <f>IF(tbl_transaction[[#This Row],[Type]]="Inbound",VLOOKUP(tbl_transaction[[#This Row],[Reference Number]],barang_masuk[],7,FALSE),IF(tbl_transaction[[#This Row],[Type]]="Outbound",VLOOKUP(tbl_transaction[[#This Row],[Reference Number]],barang_keluar[],7,FALSE),""))</f>
        <v>Bottle</v>
      </c>
      <c r="H1436" t="str">
        <f>IF(tbl_transaction[[#This Row],[Type]]="Inbound",VLOOKUP(tbl_transaction[[#This Row],[Reference Number]],barang_masuk[],3,FALSE),IF(tbl_transaction[[#This Row],[Type]]="Outbound",VLOOKUP(tbl_transaction[[#This Row],[Reference Number]],barang_keluar[],3,FALSE),""))</f>
        <v>PT Supplier 13</v>
      </c>
      <c r="I1436" t="str">
        <f>IF(D1436='Kartu Stok'!$B$2,COUNTIF($D$3:D1436,'Kartu Stok'!$B$2),"")</f>
        <v/>
      </c>
      <c r="L1436"/>
    </row>
    <row r="1437" spans="1:12" ht="14.5" x14ac:dyDescent="0.35">
      <c r="A1437" s="2" t="s">
        <v>1914</v>
      </c>
      <c r="B1437" s="5">
        <f>IF(LEFT(tbl_transaction[[#This Row],[Reference Number]],2)="GR",VLOOKUP(tbl_transaction[[#This Row],[Reference Number]],barang_masuk[],2,FALSE),IF(LEFT(tbl_transaction[[#This Row],[Reference Number]],2)="DO",VLOOKUP(tbl_transaction[[#This Row],[Reference Number]],barang_keluar[],2,FALSE),""))</f>
        <v>46137</v>
      </c>
      <c r="C1437" t="str">
        <f t="shared" si="22"/>
        <v>Inbound</v>
      </c>
      <c r="D1437" t="str">
        <f>IF(tbl_transaction[[#This Row],[Type]]="Inbound",VLOOKUP(tbl_transaction[[#This Row],[Reference Number]],barang_masuk[],4,FALSE),IF(tbl_transaction[[#This Row],[Type]]="Outbound",VLOOKUP(tbl_transaction[[#This Row],[Reference Number]],barang_keluar[],4,FALSE),""))</f>
        <v>HOM022</v>
      </c>
      <c r="E1437" t="str">
        <f>IF(tbl_transaction[[#This Row],[Type]]="Inbound",VLOOKUP(tbl_transaction[[#This Row],[Reference Number]],barang_masuk[],5,FALSE),IF(tbl_transaction[[#This Row],[Type]]="Outbound",VLOOKUP(tbl_transaction[[#This Row],[Reference Number]],barang_keluar[],5,FALSE),""))</f>
        <v>Sunlight Home Care Variant 22</v>
      </c>
      <c r="F1437">
        <f>IF(tbl_transaction[[#This Row],[Type]]="Inbound",VLOOKUP(tbl_transaction[[#This Row],[Reference Number]],barang_masuk[],6,FALSE),IF(tbl_transaction[[#This Row],[Type]]="Outbound",VLOOKUP(tbl_transaction[[#This Row],[Reference Number]],barang_keluar[],6,FALSE),""))</f>
        <v>50</v>
      </c>
      <c r="G1437" t="str">
        <f>IF(tbl_transaction[[#This Row],[Type]]="Inbound",VLOOKUP(tbl_transaction[[#This Row],[Reference Number]],barang_masuk[],7,FALSE),IF(tbl_transaction[[#This Row],[Type]]="Outbound",VLOOKUP(tbl_transaction[[#This Row],[Reference Number]],barang_keluar[],7,FALSE),""))</f>
        <v>Pack</v>
      </c>
      <c r="H1437" t="str">
        <f>IF(tbl_transaction[[#This Row],[Type]]="Inbound",VLOOKUP(tbl_transaction[[#This Row],[Reference Number]],barang_masuk[],3,FALSE),IF(tbl_transaction[[#This Row],[Type]]="Outbound",VLOOKUP(tbl_transaction[[#This Row],[Reference Number]],barang_keluar[],3,FALSE),""))</f>
        <v>PT Supplier 34</v>
      </c>
      <c r="I1437" t="str">
        <f>IF(D1437='Kartu Stok'!$B$2,COUNTIF($D$3:D1437,'Kartu Stok'!$B$2),"")</f>
        <v/>
      </c>
      <c r="L1437"/>
    </row>
    <row r="1438" spans="1:12" ht="14.5" x14ac:dyDescent="0.35">
      <c r="A1438" s="2" t="s">
        <v>1915</v>
      </c>
      <c r="B1438" s="5">
        <f>IF(LEFT(tbl_transaction[[#This Row],[Reference Number]],2)="GR",VLOOKUP(tbl_transaction[[#This Row],[Reference Number]],barang_masuk[],2,FALSE),IF(LEFT(tbl_transaction[[#This Row],[Reference Number]],2)="DO",VLOOKUP(tbl_transaction[[#This Row],[Reference Number]],barang_keluar[],2,FALSE),""))</f>
        <v>46196</v>
      </c>
      <c r="C1438" t="str">
        <f t="shared" si="22"/>
        <v>Inbound</v>
      </c>
      <c r="D1438" t="str">
        <f>IF(tbl_transaction[[#This Row],[Type]]="Inbound",VLOOKUP(tbl_transaction[[#This Row],[Reference Number]],barang_masuk[],4,FALSE),IF(tbl_transaction[[#This Row],[Type]]="Outbound",VLOOKUP(tbl_transaction[[#This Row],[Reference Number]],barang_keluar[],4,FALSE),""))</f>
        <v>BAB002</v>
      </c>
      <c r="E1438" t="str">
        <f>IF(tbl_transaction[[#This Row],[Type]]="Inbound",VLOOKUP(tbl_transaction[[#This Row],[Reference Number]],barang_masuk[],5,FALSE),IF(tbl_transaction[[#This Row],[Type]]="Outbound",VLOOKUP(tbl_transaction[[#This Row],[Reference Number]],barang_keluar[],5,FALSE),""))</f>
        <v>Zwitsal Baby Care Variant 2</v>
      </c>
      <c r="F1438">
        <f>IF(tbl_transaction[[#This Row],[Type]]="Inbound",VLOOKUP(tbl_transaction[[#This Row],[Reference Number]],barang_masuk[],6,FALSE),IF(tbl_transaction[[#This Row],[Type]]="Outbound",VLOOKUP(tbl_transaction[[#This Row],[Reference Number]],barang_keluar[],6,FALSE),""))</f>
        <v>150</v>
      </c>
      <c r="G1438" t="str">
        <f>IF(tbl_transaction[[#This Row],[Type]]="Inbound",VLOOKUP(tbl_transaction[[#This Row],[Reference Number]],barang_masuk[],7,FALSE),IF(tbl_transaction[[#This Row],[Type]]="Outbound",VLOOKUP(tbl_transaction[[#This Row],[Reference Number]],barang_keluar[],7,FALSE),""))</f>
        <v>Pack</v>
      </c>
      <c r="H1438" t="str">
        <f>IF(tbl_transaction[[#This Row],[Type]]="Inbound",VLOOKUP(tbl_transaction[[#This Row],[Reference Number]],barang_masuk[],3,FALSE),IF(tbl_transaction[[#This Row],[Type]]="Outbound",VLOOKUP(tbl_transaction[[#This Row],[Reference Number]],barang_keluar[],3,FALSE),""))</f>
        <v>PT Supplier 13</v>
      </c>
      <c r="I1438" t="str">
        <f>IF(D1438='Kartu Stok'!$B$2,COUNTIF($D$3:D1438,'Kartu Stok'!$B$2),"")</f>
        <v/>
      </c>
      <c r="L1438"/>
    </row>
    <row r="1439" spans="1:12" ht="14.5" x14ac:dyDescent="0.35">
      <c r="A1439" s="2" t="s">
        <v>1916</v>
      </c>
      <c r="B1439" s="5">
        <f>IF(LEFT(tbl_transaction[[#This Row],[Reference Number]],2)="GR",VLOOKUP(tbl_transaction[[#This Row],[Reference Number]],barang_masuk[],2,FALSE),IF(LEFT(tbl_transaction[[#This Row],[Reference Number]],2)="DO",VLOOKUP(tbl_transaction[[#This Row],[Reference Number]],barang_keluar[],2,FALSE),""))</f>
        <v>46042</v>
      </c>
      <c r="C1439" t="str">
        <f t="shared" si="22"/>
        <v>Inbound</v>
      </c>
      <c r="D1439" t="str">
        <f>IF(tbl_transaction[[#This Row],[Type]]="Inbound",VLOOKUP(tbl_transaction[[#This Row],[Reference Number]],barang_masuk[],4,FALSE),IF(tbl_transaction[[#This Row],[Type]]="Outbound",VLOOKUP(tbl_transaction[[#This Row],[Reference Number]],barang_keluar[],4,FALSE),""))</f>
        <v>PER028</v>
      </c>
      <c r="E1439" t="str">
        <f>IF(tbl_transaction[[#This Row],[Type]]="Inbound",VLOOKUP(tbl_transaction[[#This Row],[Reference Number]],barang_masuk[],5,FALSE),IF(tbl_transaction[[#This Row],[Type]]="Outbound",VLOOKUP(tbl_transaction[[#This Row],[Reference Number]],barang_keluar[],5,FALSE),""))</f>
        <v>Sunsilk Personal Care Variant 28</v>
      </c>
      <c r="F1439">
        <f>IF(tbl_transaction[[#This Row],[Type]]="Inbound",VLOOKUP(tbl_transaction[[#This Row],[Reference Number]],barang_masuk[],6,FALSE),IF(tbl_transaction[[#This Row],[Type]]="Outbound",VLOOKUP(tbl_transaction[[#This Row],[Reference Number]],barang_keluar[],6,FALSE),""))</f>
        <v>30</v>
      </c>
      <c r="G1439" t="str">
        <f>IF(tbl_transaction[[#This Row],[Type]]="Inbound",VLOOKUP(tbl_transaction[[#This Row],[Reference Number]],barang_masuk[],7,FALSE),IF(tbl_transaction[[#This Row],[Type]]="Outbound",VLOOKUP(tbl_transaction[[#This Row],[Reference Number]],barang_keluar[],7,FALSE),""))</f>
        <v>Bottle</v>
      </c>
      <c r="H1439" t="str">
        <f>IF(tbl_transaction[[#This Row],[Type]]="Inbound",VLOOKUP(tbl_transaction[[#This Row],[Reference Number]],barang_masuk[],3,FALSE),IF(tbl_transaction[[#This Row],[Type]]="Outbound",VLOOKUP(tbl_transaction[[#This Row],[Reference Number]],barang_keluar[],3,FALSE),""))</f>
        <v>PT Supplier 13</v>
      </c>
      <c r="I1439" t="str">
        <f>IF(D1439='Kartu Stok'!$B$2,COUNTIF($D$3:D1439,'Kartu Stok'!$B$2),"")</f>
        <v/>
      </c>
      <c r="L1439"/>
    </row>
    <row r="1440" spans="1:12" ht="14.5" x14ac:dyDescent="0.35">
      <c r="A1440" s="2" t="s">
        <v>1917</v>
      </c>
      <c r="B1440" s="5">
        <f>IF(LEFT(tbl_transaction[[#This Row],[Reference Number]],2)="GR",VLOOKUP(tbl_transaction[[#This Row],[Reference Number]],barang_masuk[],2,FALSE),IF(LEFT(tbl_transaction[[#This Row],[Reference Number]],2)="DO",VLOOKUP(tbl_transaction[[#This Row],[Reference Number]],barang_keluar[],2,FALSE),""))</f>
        <v>46094</v>
      </c>
      <c r="C1440" t="str">
        <f t="shared" si="22"/>
        <v>Inbound</v>
      </c>
      <c r="D1440" t="str">
        <f>IF(tbl_transaction[[#This Row],[Type]]="Inbound",VLOOKUP(tbl_transaction[[#This Row],[Reference Number]],barang_masuk[],4,FALSE),IF(tbl_transaction[[#This Row],[Type]]="Outbound",VLOOKUP(tbl_transaction[[#This Row],[Reference Number]],barang_keluar[],4,FALSE),""))</f>
        <v>BEV015</v>
      </c>
      <c r="E1440" t="str">
        <f>IF(tbl_transaction[[#This Row],[Type]]="Inbound",VLOOKUP(tbl_transaction[[#This Row],[Reference Number]],barang_masuk[],5,FALSE),IF(tbl_transaction[[#This Row],[Type]]="Outbound",VLOOKUP(tbl_transaction[[#This Row],[Reference Number]],barang_keluar[],5,FALSE),""))</f>
        <v>Aqua Beverage Variant 15</v>
      </c>
      <c r="F1440">
        <f>IF(tbl_transaction[[#This Row],[Type]]="Inbound",VLOOKUP(tbl_transaction[[#This Row],[Reference Number]],barang_masuk[],6,FALSE),IF(tbl_transaction[[#This Row],[Type]]="Outbound",VLOOKUP(tbl_transaction[[#This Row],[Reference Number]],barang_keluar[],6,FALSE),""))</f>
        <v>150</v>
      </c>
      <c r="G1440" t="str">
        <f>IF(tbl_transaction[[#This Row],[Type]]="Inbound",VLOOKUP(tbl_transaction[[#This Row],[Reference Number]],barang_masuk[],7,FALSE),IF(tbl_transaction[[#This Row],[Type]]="Outbound",VLOOKUP(tbl_transaction[[#This Row],[Reference Number]],barang_keluar[],7,FALSE),""))</f>
        <v>Bottle</v>
      </c>
      <c r="H1440" t="str">
        <f>IF(tbl_transaction[[#This Row],[Type]]="Inbound",VLOOKUP(tbl_transaction[[#This Row],[Reference Number]],barang_masuk[],3,FALSE),IF(tbl_transaction[[#This Row],[Type]]="Outbound",VLOOKUP(tbl_transaction[[#This Row],[Reference Number]],barang_keluar[],3,FALSE),""))</f>
        <v>PT Supplier 13</v>
      </c>
      <c r="I1440" t="str">
        <f>IF(D1440='Kartu Stok'!$B$2,COUNTIF($D$3:D1440,'Kartu Stok'!$B$2),"")</f>
        <v/>
      </c>
      <c r="L1440"/>
    </row>
    <row r="1441" spans="1:12" ht="14.5" x14ac:dyDescent="0.35">
      <c r="A1441" s="2" t="s">
        <v>1918</v>
      </c>
      <c r="B1441" s="5">
        <f>IF(LEFT(tbl_transaction[[#This Row],[Reference Number]],2)="GR",VLOOKUP(tbl_transaction[[#This Row],[Reference Number]],barang_masuk[],2,FALSE),IF(LEFT(tbl_transaction[[#This Row],[Reference Number]],2)="DO",VLOOKUP(tbl_transaction[[#This Row],[Reference Number]],barang_keluar[],2,FALSE),""))</f>
        <v>46023</v>
      </c>
      <c r="C1441" t="str">
        <f t="shared" si="22"/>
        <v>Inbound</v>
      </c>
      <c r="D1441" t="str">
        <f>IF(tbl_transaction[[#This Row],[Type]]="Inbound",VLOOKUP(tbl_transaction[[#This Row],[Reference Number]],barang_masuk[],4,FALSE),IF(tbl_transaction[[#This Row],[Type]]="Outbound",VLOOKUP(tbl_transaction[[#This Row],[Reference Number]],barang_keluar[],4,FALSE),""))</f>
        <v>BEV035</v>
      </c>
      <c r="E1441" t="str">
        <f>IF(tbl_transaction[[#This Row],[Type]]="Inbound",VLOOKUP(tbl_transaction[[#This Row],[Reference Number]],barang_masuk[],5,FALSE),IF(tbl_transaction[[#This Row],[Type]]="Outbound",VLOOKUP(tbl_transaction[[#This Row],[Reference Number]],barang_keluar[],5,FALSE),""))</f>
        <v>Sosro Beverage Variant 35</v>
      </c>
      <c r="F1441">
        <f>IF(tbl_transaction[[#This Row],[Type]]="Inbound",VLOOKUP(tbl_transaction[[#This Row],[Reference Number]],barang_masuk[],6,FALSE),IF(tbl_transaction[[#This Row],[Type]]="Outbound",VLOOKUP(tbl_transaction[[#This Row],[Reference Number]],barang_keluar[],6,FALSE),""))</f>
        <v>40</v>
      </c>
      <c r="G1441" t="str">
        <f>IF(tbl_transaction[[#This Row],[Type]]="Inbound",VLOOKUP(tbl_transaction[[#This Row],[Reference Number]],barang_masuk[],7,FALSE),IF(tbl_transaction[[#This Row],[Type]]="Outbound",VLOOKUP(tbl_transaction[[#This Row],[Reference Number]],barang_keluar[],7,FALSE),""))</f>
        <v>Bottle</v>
      </c>
      <c r="H1441" t="str">
        <f>IF(tbl_transaction[[#This Row],[Type]]="Inbound",VLOOKUP(tbl_transaction[[#This Row],[Reference Number]],barang_masuk[],3,FALSE),IF(tbl_transaction[[#This Row],[Type]]="Outbound",VLOOKUP(tbl_transaction[[#This Row],[Reference Number]],barang_keluar[],3,FALSE),""))</f>
        <v>PT Supplier 12</v>
      </c>
      <c r="I1441" t="str">
        <f>IF(D1441='Kartu Stok'!$B$2,COUNTIF($D$3:D1441,'Kartu Stok'!$B$2),"")</f>
        <v/>
      </c>
      <c r="L1441"/>
    </row>
    <row r="1442" spans="1:12" ht="14.5" x14ac:dyDescent="0.35">
      <c r="A1442" s="2" t="s">
        <v>1919</v>
      </c>
      <c r="B1442" s="5">
        <f>IF(LEFT(tbl_transaction[[#This Row],[Reference Number]],2)="GR",VLOOKUP(tbl_transaction[[#This Row],[Reference Number]],barang_masuk[],2,FALSE),IF(LEFT(tbl_transaction[[#This Row],[Reference Number]],2)="DO",VLOOKUP(tbl_transaction[[#This Row],[Reference Number]],barang_keluar[],2,FALSE),""))</f>
        <v>46188</v>
      </c>
      <c r="C1442" t="str">
        <f t="shared" si="22"/>
        <v>Inbound</v>
      </c>
      <c r="D1442" t="str">
        <f>IF(tbl_transaction[[#This Row],[Type]]="Inbound",VLOOKUP(tbl_transaction[[#This Row],[Reference Number]],barang_masuk[],4,FALSE),IF(tbl_transaction[[#This Row],[Type]]="Outbound",VLOOKUP(tbl_transaction[[#This Row],[Reference Number]],barang_keluar[],4,FALSE),""))</f>
        <v>BAB015</v>
      </c>
      <c r="E1442" t="str">
        <f>IF(tbl_transaction[[#This Row],[Type]]="Inbound",VLOOKUP(tbl_transaction[[#This Row],[Reference Number]],barang_masuk[],5,FALSE),IF(tbl_transaction[[#This Row],[Type]]="Outbound",VLOOKUP(tbl_transaction[[#This Row],[Reference Number]],barang_keluar[],5,FALSE),""))</f>
        <v>MamyPoko Baby Care Variant 15</v>
      </c>
      <c r="F1442">
        <f>IF(tbl_transaction[[#This Row],[Type]]="Inbound",VLOOKUP(tbl_transaction[[#This Row],[Reference Number]],barang_masuk[],6,FALSE),IF(tbl_transaction[[#This Row],[Type]]="Outbound",VLOOKUP(tbl_transaction[[#This Row],[Reference Number]],barang_keluar[],6,FALSE),""))</f>
        <v>50</v>
      </c>
      <c r="G1442" t="str">
        <f>IF(tbl_transaction[[#This Row],[Type]]="Inbound",VLOOKUP(tbl_transaction[[#This Row],[Reference Number]],barang_masuk[],7,FALSE),IF(tbl_transaction[[#This Row],[Type]]="Outbound",VLOOKUP(tbl_transaction[[#This Row],[Reference Number]],barang_keluar[],7,FALSE),""))</f>
        <v>Pack</v>
      </c>
      <c r="H1442" t="str">
        <f>IF(tbl_transaction[[#This Row],[Type]]="Inbound",VLOOKUP(tbl_transaction[[#This Row],[Reference Number]],barang_masuk[],3,FALSE),IF(tbl_transaction[[#This Row],[Type]]="Outbound",VLOOKUP(tbl_transaction[[#This Row],[Reference Number]],barang_keluar[],3,FALSE),""))</f>
        <v>PT Supplier 22</v>
      </c>
      <c r="I1442" t="str">
        <f>IF(D1442='Kartu Stok'!$B$2,COUNTIF($D$3:D1442,'Kartu Stok'!$B$2),"")</f>
        <v/>
      </c>
      <c r="L1442"/>
    </row>
    <row r="1443" spans="1:12" ht="14.5" x14ac:dyDescent="0.35">
      <c r="A1443" s="2" t="s">
        <v>1920</v>
      </c>
      <c r="B1443" s="5">
        <f>IF(LEFT(tbl_transaction[[#This Row],[Reference Number]],2)="GR",VLOOKUP(tbl_transaction[[#This Row],[Reference Number]],barang_masuk[],2,FALSE),IF(LEFT(tbl_transaction[[#This Row],[Reference Number]],2)="DO",VLOOKUP(tbl_transaction[[#This Row],[Reference Number]],barang_keluar[],2,FALSE),""))</f>
        <v>46125</v>
      </c>
      <c r="C1443" t="str">
        <f t="shared" si="22"/>
        <v>Inbound</v>
      </c>
      <c r="D1443" t="str">
        <f>IF(tbl_transaction[[#This Row],[Type]]="Inbound",VLOOKUP(tbl_transaction[[#This Row],[Reference Number]],barang_masuk[],4,FALSE),IF(tbl_transaction[[#This Row],[Type]]="Outbound",VLOOKUP(tbl_transaction[[#This Row],[Reference Number]],barang_keluar[],4,FALSE),""))</f>
        <v>BEV028</v>
      </c>
      <c r="E1443" t="str">
        <f>IF(tbl_transaction[[#This Row],[Type]]="Inbound",VLOOKUP(tbl_transaction[[#This Row],[Reference Number]],barang_masuk[],5,FALSE),IF(tbl_transaction[[#This Row],[Type]]="Outbound",VLOOKUP(tbl_transaction[[#This Row],[Reference Number]],barang_keluar[],5,FALSE),""))</f>
        <v>Pocari Beverage Variant 28</v>
      </c>
      <c r="F1443">
        <f>IF(tbl_transaction[[#This Row],[Type]]="Inbound",VLOOKUP(tbl_transaction[[#This Row],[Reference Number]],barang_masuk[],6,FALSE),IF(tbl_transaction[[#This Row],[Type]]="Outbound",VLOOKUP(tbl_transaction[[#This Row],[Reference Number]],barang_keluar[],6,FALSE),""))</f>
        <v>120</v>
      </c>
      <c r="G1443" t="str">
        <f>IF(tbl_transaction[[#This Row],[Type]]="Inbound",VLOOKUP(tbl_transaction[[#This Row],[Reference Number]],barang_masuk[],7,FALSE),IF(tbl_transaction[[#This Row],[Type]]="Outbound",VLOOKUP(tbl_transaction[[#This Row],[Reference Number]],barang_keluar[],7,FALSE),""))</f>
        <v>Bottle</v>
      </c>
      <c r="H1443" t="str">
        <f>IF(tbl_transaction[[#This Row],[Type]]="Inbound",VLOOKUP(tbl_transaction[[#This Row],[Reference Number]],barang_masuk[],3,FALSE),IF(tbl_transaction[[#This Row],[Type]]="Outbound",VLOOKUP(tbl_transaction[[#This Row],[Reference Number]],barang_keluar[],3,FALSE),""))</f>
        <v>PT Supplier 05</v>
      </c>
      <c r="I1443" t="str">
        <f>IF(D1443='Kartu Stok'!$B$2,COUNTIF($D$3:D1443,'Kartu Stok'!$B$2),"")</f>
        <v/>
      </c>
      <c r="L1443"/>
    </row>
    <row r="1444" spans="1:12" ht="14.5" x14ac:dyDescent="0.35">
      <c r="A1444" s="2" t="s">
        <v>1921</v>
      </c>
      <c r="B1444" s="5">
        <f>IF(LEFT(tbl_transaction[[#This Row],[Reference Number]],2)="GR",VLOOKUP(tbl_transaction[[#This Row],[Reference Number]],barang_masuk[],2,FALSE),IF(LEFT(tbl_transaction[[#This Row],[Reference Number]],2)="DO",VLOOKUP(tbl_transaction[[#This Row],[Reference Number]],barang_keluar[],2,FALSE),""))</f>
        <v>46136</v>
      </c>
      <c r="C1444" t="str">
        <f t="shared" si="22"/>
        <v>Inbound</v>
      </c>
      <c r="D1444" t="str">
        <f>IF(tbl_transaction[[#This Row],[Type]]="Inbound",VLOOKUP(tbl_transaction[[#This Row],[Reference Number]],barang_masuk[],4,FALSE),IF(tbl_transaction[[#This Row],[Type]]="Outbound",VLOOKUP(tbl_transaction[[#This Row],[Reference Number]],barang_keluar[],4,FALSE),""))</f>
        <v>SNK006</v>
      </c>
      <c r="E1444" t="str">
        <f>IF(tbl_transaction[[#This Row],[Type]]="Inbound",VLOOKUP(tbl_transaction[[#This Row],[Reference Number]],barang_masuk[],5,FALSE),IF(tbl_transaction[[#This Row],[Type]]="Outbound",VLOOKUP(tbl_transaction[[#This Row],[Reference Number]],barang_keluar[],5,FALSE),""))</f>
        <v>Taro Snack Variant 6</v>
      </c>
      <c r="F1444">
        <f>IF(tbl_transaction[[#This Row],[Type]]="Inbound",VLOOKUP(tbl_transaction[[#This Row],[Reference Number]],barang_masuk[],6,FALSE),IF(tbl_transaction[[#This Row],[Type]]="Outbound",VLOOKUP(tbl_transaction[[#This Row],[Reference Number]],barang_keluar[],6,FALSE),""))</f>
        <v>60</v>
      </c>
      <c r="G1444" t="str">
        <f>IF(tbl_transaction[[#This Row],[Type]]="Inbound",VLOOKUP(tbl_transaction[[#This Row],[Reference Number]],barang_masuk[],7,FALSE),IF(tbl_transaction[[#This Row],[Type]]="Outbound",VLOOKUP(tbl_transaction[[#This Row],[Reference Number]],barang_keluar[],7,FALSE),""))</f>
        <v>Pack</v>
      </c>
      <c r="H1444" t="str">
        <f>IF(tbl_transaction[[#This Row],[Type]]="Inbound",VLOOKUP(tbl_transaction[[#This Row],[Reference Number]],barang_masuk[],3,FALSE),IF(tbl_transaction[[#This Row],[Type]]="Outbound",VLOOKUP(tbl_transaction[[#This Row],[Reference Number]],barang_keluar[],3,FALSE),""))</f>
        <v>PT Supplier 29</v>
      </c>
      <c r="I1444" t="str">
        <f>IF(D1444='Kartu Stok'!$B$2,COUNTIF($D$3:D1444,'Kartu Stok'!$B$2),"")</f>
        <v/>
      </c>
      <c r="L1444"/>
    </row>
    <row r="1445" spans="1:12" ht="14.5" x14ac:dyDescent="0.35">
      <c r="A1445" s="2" t="s">
        <v>1922</v>
      </c>
      <c r="B1445" s="5">
        <f>IF(LEFT(tbl_transaction[[#This Row],[Reference Number]],2)="GR",VLOOKUP(tbl_transaction[[#This Row],[Reference Number]],barang_masuk[],2,FALSE),IF(LEFT(tbl_transaction[[#This Row],[Reference Number]],2)="DO",VLOOKUP(tbl_transaction[[#This Row],[Reference Number]],barang_keluar[],2,FALSE),""))</f>
        <v>46077</v>
      </c>
      <c r="C1445" t="str">
        <f t="shared" si="22"/>
        <v>Inbound</v>
      </c>
      <c r="D1445" t="str">
        <f>IF(tbl_transaction[[#This Row],[Type]]="Inbound",VLOOKUP(tbl_transaction[[#This Row],[Reference Number]],barang_masuk[],4,FALSE),IF(tbl_transaction[[#This Row],[Type]]="Outbound",VLOOKUP(tbl_transaction[[#This Row],[Reference Number]],barang_keluar[],4,FALSE),""))</f>
        <v>PER012</v>
      </c>
      <c r="E1445" t="str">
        <f>IF(tbl_transaction[[#This Row],[Type]]="Inbound",VLOOKUP(tbl_transaction[[#This Row],[Reference Number]],barang_masuk[],5,FALSE),IF(tbl_transaction[[#This Row],[Type]]="Outbound",VLOOKUP(tbl_transaction[[#This Row],[Reference Number]],barang_keluar[],5,FALSE),""))</f>
        <v>Sunsilk Personal Care Variant 12</v>
      </c>
      <c r="F1445">
        <f>IF(tbl_transaction[[#This Row],[Type]]="Inbound",VLOOKUP(tbl_transaction[[#This Row],[Reference Number]],barang_masuk[],6,FALSE),IF(tbl_transaction[[#This Row],[Type]]="Outbound",VLOOKUP(tbl_transaction[[#This Row],[Reference Number]],barang_keluar[],6,FALSE),""))</f>
        <v>120</v>
      </c>
      <c r="G1445" t="str">
        <f>IF(tbl_transaction[[#This Row],[Type]]="Inbound",VLOOKUP(tbl_transaction[[#This Row],[Reference Number]],barang_masuk[],7,FALSE),IF(tbl_transaction[[#This Row],[Type]]="Outbound",VLOOKUP(tbl_transaction[[#This Row],[Reference Number]],barang_keluar[],7,FALSE),""))</f>
        <v>Bottle</v>
      </c>
      <c r="H1445" t="str">
        <f>IF(tbl_transaction[[#This Row],[Type]]="Inbound",VLOOKUP(tbl_transaction[[#This Row],[Reference Number]],barang_masuk[],3,FALSE),IF(tbl_transaction[[#This Row],[Type]]="Outbound",VLOOKUP(tbl_transaction[[#This Row],[Reference Number]],barang_keluar[],3,FALSE),""))</f>
        <v>PT Supplier 09</v>
      </c>
      <c r="I1445" t="str">
        <f>IF(D1445='Kartu Stok'!$B$2,COUNTIF($D$3:D1445,'Kartu Stok'!$B$2),"")</f>
        <v/>
      </c>
      <c r="L1445"/>
    </row>
    <row r="1446" spans="1:12" ht="14.5" x14ac:dyDescent="0.35">
      <c r="A1446" s="2" t="s">
        <v>1923</v>
      </c>
      <c r="B1446" s="5">
        <f>IF(LEFT(tbl_transaction[[#This Row],[Reference Number]],2)="GR",VLOOKUP(tbl_transaction[[#This Row],[Reference Number]],barang_masuk[],2,FALSE),IF(LEFT(tbl_transaction[[#This Row],[Reference Number]],2)="DO",VLOOKUP(tbl_transaction[[#This Row],[Reference Number]],barang_keluar[],2,FALSE),""))</f>
        <v>46119</v>
      </c>
      <c r="C1446" t="str">
        <f t="shared" si="22"/>
        <v>Inbound</v>
      </c>
      <c r="D1446" t="str">
        <f>IF(tbl_transaction[[#This Row],[Type]]="Inbound",VLOOKUP(tbl_transaction[[#This Row],[Reference Number]],barang_masuk[],4,FALSE),IF(tbl_transaction[[#This Row],[Type]]="Outbound",VLOOKUP(tbl_transaction[[#This Row],[Reference Number]],barang_keluar[],4,FALSE),""))</f>
        <v>BEV026</v>
      </c>
      <c r="E1446" t="str">
        <f>IF(tbl_transaction[[#This Row],[Type]]="Inbound",VLOOKUP(tbl_transaction[[#This Row],[Reference Number]],barang_masuk[],5,FALSE),IF(tbl_transaction[[#This Row],[Type]]="Outbound",VLOOKUP(tbl_transaction[[#This Row],[Reference Number]],barang_keluar[],5,FALSE),""))</f>
        <v>Pocari Beverage Variant 26</v>
      </c>
      <c r="F1446">
        <f>IF(tbl_transaction[[#This Row],[Type]]="Inbound",VLOOKUP(tbl_transaction[[#This Row],[Reference Number]],barang_masuk[],6,FALSE),IF(tbl_transaction[[#This Row],[Type]]="Outbound",VLOOKUP(tbl_transaction[[#This Row],[Reference Number]],barang_keluar[],6,FALSE),""))</f>
        <v>60</v>
      </c>
      <c r="G1446" t="str">
        <f>IF(tbl_transaction[[#This Row],[Type]]="Inbound",VLOOKUP(tbl_transaction[[#This Row],[Reference Number]],barang_masuk[],7,FALSE),IF(tbl_transaction[[#This Row],[Type]]="Outbound",VLOOKUP(tbl_transaction[[#This Row],[Reference Number]],barang_keluar[],7,FALSE),""))</f>
        <v>Bottle</v>
      </c>
      <c r="H1446" t="str">
        <f>IF(tbl_transaction[[#This Row],[Type]]="Inbound",VLOOKUP(tbl_transaction[[#This Row],[Reference Number]],barang_masuk[],3,FALSE),IF(tbl_transaction[[#This Row],[Type]]="Outbound",VLOOKUP(tbl_transaction[[#This Row],[Reference Number]],barang_keluar[],3,FALSE),""))</f>
        <v>PT Supplier 05</v>
      </c>
      <c r="I1446" t="str">
        <f>IF(D1446='Kartu Stok'!$B$2,COUNTIF($D$3:D1446,'Kartu Stok'!$B$2),"")</f>
        <v/>
      </c>
      <c r="L1446"/>
    </row>
    <row r="1447" spans="1:12" ht="14.5" x14ac:dyDescent="0.35">
      <c r="A1447" s="2" t="s">
        <v>1924</v>
      </c>
      <c r="B1447" s="5">
        <f>IF(LEFT(tbl_transaction[[#This Row],[Reference Number]],2)="GR",VLOOKUP(tbl_transaction[[#This Row],[Reference Number]],barang_masuk[],2,FALSE),IF(LEFT(tbl_transaction[[#This Row],[Reference Number]],2)="DO",VLOOKUP(tbl_transaction[[#This Row],[Reference Number]],barang_keluar[],2,FALSE),""))</f>
        <v>46150</v>
      </c>
      <c r="C1447" t="str">
        <f t="shared" si="22"/>
        <v>Inbound</v>
      </c>
      <c r="D1447" t="str">
        <f>IF(tbl_transaction[[#This Row],[Type]]="Inbound",VLOOKUP(tbl_transaction[[#This Row],[Reference Number]],barang_masuk[],4,FALSE),IF(tbl_transaction[[#This Row],[Type]]="Outbound",VLOOKUP(tbl_transaction[[#This Row],[Reference Number]],barang_keluar[],4,FALSE),""))</f>
        <v>SNK019</v>
      </c>
      <c r="E1447" t="str">
        <f>IF(tbl_transaction[[#This Row],[Type]]="Inbound",VLOOKUP(tbl_transaction[[#This Row],[Reference Number]],barang_masuk[],5,FALSE),IF(tbl_transaction[[#This Row],[Type]]="Outbound",VLOOKUP(tbl_transaction[[#This Row],[Reference Number]],barang_keluar[],5,FALSE),""))</f>
        <v>Qtela Snack Variant 19</v>
      </c>
      <c r="F1447">
        <f>IF(tbl_transaction[[#This Row],[Type]]="Inbound",VLOOKUP(tbl_transaction[[#This Row],[Reference Number]],barang_masuk[],6,FALSE),IF(tbl_transaction[[#This Row],[Type]]="Outbound",VLOOKUP(tbl_transaction[[#This Row],[Reference Number]],barang_keluar[],6,FALSE),""))</f>
        <v>120</v>
      </c>
      <c r="G1447" t="str">
        <f>IF(tbl_transaction[[#This Row],[Type]]="Inbound",VLOOKUP(tbl_transaction[[#This Row],[Reference Number]],barang_masuk[],7,FALSE),IF(tbl_transaction[[#This Row],[Type]]="Outbound",VLOOKUP(tbl_transaction[[#This Row],[Reference Number]],barang_keluar[],7,FALSE),""))</f>
        <v>Pack</v>
      </c>
      <c r="H1447" t="str">
        <f>IF(tbl_transaction[[#This Row],[Type]]="Inbound",VLOOKUP(tbl_transaction[[#This Row],[Reference Number]],barang_masuk[],3,FALSE),IF(tbl_transaction[[#This Row],[Type]]="Outbound",VLOOKUP(tbl_transaction[[#This Row],[Reference Number]],barang_keluar[],3,FALSE),""))</f>
        <v>PT Supplier 29</v>
      </c>
      <c r="I1447" t="str">
        <f>IF(D1447='Kartu Stok'!$B$2,COUNTIF($D$3:D1447,'Kartu Stok'!$B$2),"")</f>
        <v/>
      </c>
      <c r="L1447"/>
    </row>
    <row r="1448" spans="1:12" ht="14.5" x14ac:dyDescent="0.35">
      <c r="A1448" s="2" t="s">
        <v>1925</v>
      </c>
      <c r="B1448" s="5">
        <f>IF(LEFT(tbl_transaction[[#This Row],[Reference Number]],2)="GR",VLOOKUP(tbl_transaction[[#This Row],[Reference Number]],barang_masuk[],2,FALSE),IF(LEFT(tbl_transaction[[#This Row],[Reference Number]],2)="DO",VLOOKUP(tbl_transaction[[#This Row],[Reference Number]],barang_keluar[],2,FALSE),""))</f>
        <v>46092</v>
      </c>
      <c r="C1448" t="str">
        <f t="shared" si="22"/>
        <v>Inbound</v>
      </c>
      <c r="D1448" t="str">
        <f>IF(tbl_transaction[[#This Row],[Type]]="Inbound",VLOOKUP(tbl_transaction[[#This Row],[Reference Number]],barang_masuk[],4,FALSE),IF(tbl_transaction[[#This Row],[Type]]="Outbound",VLOOKUP(tbl_transaction[[#This Row],[Reference Number]],barang_keluar[],4,FALSE),""))</f>
        <v>BAB015</v>
      </c>
      <c r="E1448" t="str">
        <f>IF(tbl_transaction[[#This Row],[Type]]="Inbound",VLOOKUP(tbl_transaction[[#This Row],[Reference Number]],barang_masuk[],5,FALSE),IF(tbl_transaction[[#This Row],[Type]]="Outbound",VLOOKUP(tbl_transaction[[#This Row],[Reference Number]],barang_keluar[],5,FALSE),""))</f>
        <v>MamyPoko Baby Care Variant 15</v>
      </c>
      <c r="F1448">
        <f>IF(tbl_transaction[[#This Row],[Type]]="Inbound",VLOOKUP(tbl_transaction[[#This Row],[Reference Number]],barang_masuk[],6,FALSE),IF(tbl_transaction[[#This Row],[Type]]="Outbound",VLOOKUP(tbl_transaction[[#This Row],[Reference Number]],barang_keluar[],6,FALSE),""))</f>
        <v>150</v>
      </c>
      <c r="G1448" t="str">
        <f>IF(tbl_transaction[[#This Row],[Type]]="Inbound",VLOOKUP(tbl_transaction[[#This Row],[Reference Number]],barang_masuk[],7,FALSE),IF(tbl_transaction[[#This Row],[Type]]="Outbound",VLOOKUP(tbl_transaction[[#This Row],[Reference Number]],barang_keluar[],7,FALSE),""))</f>
        <v>Pack</v>
      </c>
      <c r="H1448" t="str">
        <f>IF(tbl_transaction[[#This Row],[Type]]="Inbound",VLOOKUP(tbl_transaction[[#This Row],[Reference Number]],barang_masuk[],3,FALSE),IF(tbl_transaction[[#This Row],[Type]]="Outbound",VLOOKUP(tbl_transaction[[#This Row],[Reference Number]],barang_keluar[],3,FALSE),""))</f>
        <v>PT Supplier 22</v>
      </c>
      <c r="I1448" t="str">
        <f>IF(D1448='Kartu Stok'!$B$2,COUNTIF($D$3:D1448,'Kartu Stok'!$B$2),"")</f>
        <v/>
      </c>
      <c r="L1448"/>
    </row>
    <row r="1449" spans="1:12" ht="14.5" x14ac:dyDescent="0.35">
      <c r="A1449" s="2" t="s">
        <v>1926</v>
      </c>
      <c r="B1449" s="5">
        <f>IF(LEFT(tbl_transaction[[#This Row],[Reference Number]],2)="GR",VLOOKUP(tbl_transaction[[#This Row],[Reference Number]],barang_masuk[],2,FALSE),IF(LEFT(tbl_transaction[[#This Row],[Reference Number]],2)="DO",VLOOKUP(tbl_transaction[[#This Row],[Reference Number]],barang_keluar[],2,FALSE),""))</f>
        <v>46069</v>
      </c>
      <c r="C1449" t="str">
        <f t="shared" si="22"/>
        <v>Inbound</v>
      </c>
      <c r="D1449" t="str">
        <f>IF(tbl_transaction[[#This Row],[Type]]="Inbound",VLOOKUP(tbl_transaction[[#This Row],[Reference Number]],barang_masuk[],4,FALSE),IF(tbl_transaction[[#This Row],[Type]]="Outbound",VLOOKUP(tbl_transaction[[#This Row],[Reference Number]],barang_keluar[],4,FALSE),""))</f>
        <v>SNK014</v>
      </c>
      <c r="E1449" t="str">
        <f>IF(tbl_transaction[[#This Row],[Type]]="Inbound",VLOOKUP(tbl_transaction[[#This Row],[Reference Number]],barang_masuk[],5,FALSE),IF(tbl_transaction[[#This Row],[Type]]="Outbound",VLOOKUP(tbl_transaction[[#This Row],[Reference Number]],barang_keluar[],5,FALSE),""))</f>
        <v>Qtela Snack Variant 14</v>
      </c>
      <c r="F1449">
        <f>IF(tbl_transaction[[#This Row],[Type]]="Inbound",VLOOKUP(tbl_transaction[[#This Row],[Reference Number]],barang_masuk[],6,FALSE),IF(tbl_transaction[[#This Row],[Type]]="Outbound",VLOOKUP(tbl_transaction[[#This Row],[Reference Number]],barang_keluar[],6,FALSE),""))</f>
        <v>120</v>
      </c>
      <c r="G1449" t="str">
        <f>IF(tbl_transaction[[#This Row],[Type]]="Inbound",VLOOKUP(tbl_transaction[[#This Row],[Reference Number]],barang_masuk[],7,FALSE),IF(tbl_transaction[[#This Row],[Type]]="Outbound",VLOOKUP(tbl_transaction[[#This Row],[Reference Number]],barang_keluar[],7,FALSE),""))</f>
        <v>Pack</v>
      </c>
      <c r="H1449" t="str">
        <f>IF(tbl_transaction[[#This Row],[Type]]="Inbound",VLOOKUP(tbl_transaction[[#This Row],[Reference Number]],barang_masuk[],3,FALSE),IF(tbl_transaction[[#This Row],[Type]]="Outbound",VLOOKUP(tbl_transaction[[#This Row],[Reference Number]],barang_keluar[],3,FALSE),""))</f>
        <v>PT Supplier 15</v>
      </c>
      <c r="I1449" t="str">
        <f>IF(D1449='Kartu Stok'!$B$2,COUNTIF($D$3:D1449,'Kartu Stok'!$B$2),"")</f>
        <v/>
      </c>
      <c r="L1449"/>
    </row>
    <row r="1450" spans="1:12" ht="14.5" x14ac:dyDescent="0.35">
      <c r="A1450" s="2" t="s">
        <v>1927</v>
      </c>
      <c r="B1450" s="5">
        <f>IF(LEFT(tbl_transaction[[#This Row],[Reference Number]],2)="GR",VLOOKUP(tbl_transaction[[#This Row],[Reference Number]],barang_masuk[],2,FALSE),IF(LEFT(tbl_transaction[[#This Row],[Reference Number]],2)="DO",VLOOKUP(tbl_transaction[[#This Row],[Reference Number]],barang_keluar[],2,FALSE),""))</f>
        <v>46139</v>
      </c>
      <c r="C1450" t="str">
        <f t="shared" si="22"/>
        <v>Inbound</v>
      </c>
      <c r="D1450" t="str">
        <f>IF(tbl_transaction[[#This Row],[Type]]="Inbound",VLOOKUP(tbl_transaction[[#This Row],[Reference Number]],barang_masuk[],4,FALSE),IF(tbl_transaction[[#This Row],[Type]]="Outbound",VLOOKUP(tbl_transaction[[#This Row],[Reference Number]],barang_keluar[],4,FALSE),""))</f>
        <v>BEV023</v>
      </c>
      <c r="E1450" t="str">
        <f>IF(tbl_transaction[[#This Row],[Type]]="Inbound",VLOOKUP(tbl_transaction[[#This Row],[Reference Number]],barang_masuk[],5,FALSE),IF(tbl_transaction[[#This Row],[Type]]="Outbound",VLOOKUP(tbl_transaction[[#This Row],[Reference Number]],barang_keluar[],5,FALSE),""))</f>
        <v>Sosro Beverage Variant 23</v>
      </c>
      <c r="F1450">
        <f>IF(tbl_transaction[[#This Row],[Type]]="Inbound",VLOOKUP(tbl_transaction[[#This Row],[Reference Number]],barang_masuk[],6,FALSE),IF(tbl_transaction[[#This Row],[Type]]="Outbound",VLOOKUP(tbl_transaction[[#This Row],[Reference Number]],barang_keluar[],6,FALSE),""))</f>
        <v>80</v>
      </c>
      <c r="G1450" t="str">
        <f>IF(tbl_transaction[[#This Row],[Type]]="Inbound",VLOOKUP(tbl_transaction[[#This Row],[Reference Number]],barang_masuk[],7,FALSE),IF(tbl_transaction[[#This Row],[Type]]="Outbound",VLOOKUP(tbl_transaction[[#This Row],[Reference Number]],barang_keluar[],7,FALSE),""))</f>
        <v>Bottle</v>
      </c>
      <c r="H1450" t="str">
        <f>IF(tbl_transaction[[#This Row],[Type]]="Inbound",VLOOKUP(tbl_transaction[[#This Row],[Reference Number]],barang_masuk[],3,FALSE),IF(tbl_transaction[[#This Row],[Type]]="Outbound",VLOOKUP(tbl_transaction[[#This Row],[Reference Number]],barang_keluar[],3,FALSE),""))</f>
        <v>PT Supplier 19</v>
      </c>
      <c r="I1450" t="str">
        <f>IF(D1450='Kartu Stok'!$B$2,COUNTIF($D$3:D1450,'Kartu Stok'!$B$2),"")</f>
        <v/>
      </c>
      <c r="L1450"/>
    </row>
    <row r="1451" spans="1:12" ht="14.5" x14ac:dyDescent="0.35">
      <c r="A1451" s="2" t="s">
        <v>1928</v>
      </c>
      <c r="B1451" s="5">
        <f>IF(LEFT(tbl_transaction[[#This Row],[Reference Number]],2)="GR",VLOOKUP(tbl_transaction[[#This Row],[Reference Number]],barang_masuk[],2,FALSE),IF(LEFT(tbl_transaction[[#This Row],[Reference Number]],2)="DO",VLOOKUP(tbl_transaction[[#This Row],[Reference Number]],barang_keluar[],2,FALSE),""))</f>
        <v>46156</v>
      </c>
      <c r="C1451" t="str">
        <f t="shared" si="22"/>
        <v>Inbound</v>
      </c>
      <c r="D1451" t="str">
        <f>IF(tbl_transaction[[#This Row],[Type]]="Inbound",VLOOKUP(tbl_transaction[[#This Row],[Reference Number]],barang_masuk[],4,FALSE),IF(tbl_transaction[[#This Row],[Type]]="Outbound",VLOOKUP(tbl_transaction[[#This Row],[Reference Number]],barang_keluar[],4,FALSE),""))</f>
        <v>HOM012</v>
      </c>
      <c r="E1451" t="str">
        <f>IF(tbl_transaction[[#This Row],[Type]]="Inbound",VLOOKUP(tbl_transaction[[#This Row],[Reference Number]],barang_masuk[],5,FALSE),IF(tbl_transaction[[#This Row],[Type]]="Outbound",VLOOKUP(tbl_transaction[[#This Row],[Reference Number]],barang_keluar[],5,FALSE),""))</f>
        <v>Molto Home Care Variant 12</v>
      </c>
      <c r="F1451">
        <f>IF(tbl_transaction[[#This Row],[Type]]="Inbound",VLOOKUP(tbl_transaction[[#This Row],[Reference Number]],barang_masuk[],6,FALSE),IF(tbl_transaction[[#This Row],[Type]]="Outbound",VLOOKUP(tbl_transaction[[#This Row],[Reference Number]],barang_keluar[],6,FALSE),""))</f>
        <v>100</v>
      </c>
      <c r="G1451" t="str">
        <f>IF(tbl_transaction[[#This Row],[Type]]="Inbound",VLOOKUP(tbl_transaction[[#This Row],[Reference Number]],barang_masuk[],7,FALSE),IF(tbl_transaction[[#This Row],[Type]]="Outbound",VLOOKUP(tbl_transaction[[#This Row],[Reference Number]],barang_keluar[],7,FALSE),""))</f>
        <v>Pack</v>
      </c>
      <c r="H1451" t="str">
        <f>IF(tbl_transaction[[#This Row],[Type]]="Inbound",VLOOKUP(tbl_transaction[[#This Row],[Reference Number]],barang_masuk[],3,FALSE),IF(tbl_transaction[[#This Row],[Type]]="Outbound",VLOOKUP(tbl_transaction[[#This Row],[Reference Number]],barang_keluar[],3,FALSE),""))</f>
        <v>PT Supplier 10</v>
      </c>
      <c r="I1451" t="str">
        <f>IF(D1451='Kartu Stok'!$B$2,COUNTIF($D$3:D1451,'Kartu Stok'!$B$2),"")</f>
        <v/>
      </c>
      <c r="L1451"/>
    </row>
    <row r="1452" spans="1:12" ht="14.5" x14ac:dyDescent="0.35">
      <c r="A1452" s="2" t="s">
        <v>1929</v>
      </c>
      <c r="B1452" s="5">
        <f>IF(LEFT(tbl_transaction[[#This Row],[Reference Number]],2)="GR",VLOOKUP(tbl_transaction[[#This Row],[Reference Number]],barang_masuk[],2,FALSE),IF(LEFT(tbl_transaction[[#This Row],[Reference Number]],2)="DO",VLOOKUP(tbl_transaction[[#This Row],[Reference Number]],barang_keluar[],2,FALSE),""))</f>
        <v>46195</v>
      </c>
      <c r="C1452" t="str">
        <f t="shared" si="22"/>
        <v>Inbound</v>
      </c>
      <c r="D1452" t="str">
        <f>IF(tbl_transaction[[#This Row],[Type]]="Inbound",VLOOKUP(tbl_transaction[[#This Row],[Reference Number]],barang_masuk[],4,FALSE),IF(tbl_transaction[[#This Row],[Type]]="Outbound",VLOOKUP(tbl_transaction[[#This Row],[Reference Number]],barang_keluar[],4,FALSE),""))</f>
        <v>DAR013</v>
      </c>
      <c r="E1452" t="str">
        <f>IF(tbl_transaction[[#This Row],[Type]]="Inbound",VLOOKUP(tbl_transaction[[#This Row],[Reference Number]],barang_masuk[],5,FALSE),IF(tbl_transaction[[#This Row],[Type]]="Outbound",VLOOKUP(tbl_transaction[[#This Row],[Reference Number]],barang_keluar[],5,FALSE),""))</f>
        <v>Indomilk Dairy Variant 13</v>
      </c>
      <c r="F1452">
        <f>IF(tbl_transaction[[#This Row],[Type]]="Inbound",VLOOKUP(tbl_transaction[[#This Row],[Reference Number]],barang_masuk[],6,FALSE),IF(tbl_transaction[[#This Row],[Type]]="Outbound",VLOOKUP(tbl_transaction[[#This Row],[Reference Number]],barang_keluar[],6,FALSE),""))</f>
        <v>30</v>
      </c>
      <c r="G1452" t="str">
        <f>IF(tbl_transaction[[#This Row],[Type]]="Inbound",VLOOKUP(tbl_transaction[[#This Row],[Reference Number]],barang_masuk[],7,FALSE),IF(tbl_transaction[[#This Row],[Type]]="Outbound",VLOOKUP(tbl_transaction[[#This Row],[Reference Number]],barang_keluar[],7,FALSE),""))</f>
        <v>Box</v>
      </c>
      <c r="H1452" t="str">
        <f>IF(tbl_transaction[[#This Row],[Type]]="Inbound",VLOOKUP(tbl_transaction[[#This Row],[Reference Number]],barang_masuk[],3,FALSE),IF(tbl_transaction[[#This Row],[Type]]="Outbound",VLOOKUP(tbl_transaction[[#This Row],[Reference Number]],barang_keluar[],3,FALSE),""))</f>
        <v>PT Supplier 15</v>
      </c>
      <c r="I1452" t="str">
        <f>IF(D1452='Kartu Stok'!$B$2,COUNTIF($D$3:D1452,'Kartu Stok'!$B$2),"")</f>
        <v/>
      </c>
      <c r="L1452"/>
    </row>
    <row r="1453" spans="1:12" ht="14.5" x14ac:dyDescent="0.35">
      <c r="A1453" s="2" t="s">
        <v>1930</v>
      </c>
      <c r="B1453" s="5">
        <f>IF(LEFT(tbl_transaction[[#This Row],[Reference Number]],2)="GR",VLOOKUP(tbl_transaction[[#This Row],[Reference Number]],barang_masuk[],2,FALSE),IF(LEFT(tbl_transaction[[#This Row],[Reference Number]],2)="DO",VLOOKUP(tbl_transaction[[#This Row],[Reference Number]],barang_keluar[],2,FALSE),""))</f>
        <v>46163</v>
      </c>
      <c r="C1453" t="str">
        <f t="shared" si="22"/>
        <v>Inbound</v>
      </c>
      <c r="D1453" t="str">
        <f>IF(tbl_transaction[[#This Row],[Type]]="Inbound",VLOOKUP(tbl_transaction[[#This Row],[Reference Number]],barang_masuk[],4,FALSE),IF(tbl_transaction[[#This Row],[Type]]="Outbound",VLOOKUP(tbl_transaction[[#This Row],[Reference Number]],barang_keluar[],4,FALSE),""))</f>
        <v>SNK001</v>
      </c>
      <c r="E1453" t="str">
        <f>IF(tbl_transaction[[#This Row],[Type]]="Inbound",VLOOKUP(tbl_transaction[[#This Row],[Reference Number]],barang_masuk[],5,FALSE),IF(tbl_transaction[[#This Row],[Type]]="Outbound",VLOOKUP(tbl_transaction[[#This Row],[Reference Number]],barang_keluar[],5,FALSE),""))</f>
        <v>Taro Snack Variant 1</v>
      </c>
      <c r="F1453">
        <f>IF(tbl_transaction[[#This Row],[Type]]="Inbound",VLOOKUP(tbl_transaction[[#This Row],[Reference Number]],barang_masuk[],6,FALSE),IF(tbl_transaction[[#This Row],[Type]]="Outbound",VLOOKUP(tbl_transaction[[#This Row],[Reference Number]],barang_keluar[],6,FALSE),""))</f>
        <v>50</v>
      </c>
      <c r="G1453" t="str">
        <f>IF(tbl_transaction[[#This Row],[Type]]="Inbound",VLOOKUP(tbl_transaction[[#This Row],[Reference Number]],barang_masuk[],7,FALSE),IF(tbl_transaction[[#This Row],[Type]]="Outbound",VLOOKUP(tbl_transaction[[#This Row],[Reference Number]],barang_keluar[],7,FALSE),""))</f>
        <v>Pack</v>
      </c>
      <c r="H1453" t="str">
        <f>IF(tbl_transaction[[#This Row],[Type]]="Inbound",VLOOKUP(tbl_transaction[[#This Row],[Reference Number]],barang_masuk[],3,FALSE),IF(tbl_transaction[[#This Row],[Type]]="Outbound",VLOOKUP(tbl_transaction[[#This Row],[Reference Number]],barang_keluar[],3,FALSE),""))</f>
        <v>PT Supplier 25</v>
      </c>
      <c r="I1453" t="str">
        <f>IF(D1453='Kartu Stok'!$B$2,COUNTIF($D$3:D1453,'Kartu Stok'!$B$2),"")</f>
        <v/>
      </c>
      <c r="L1453"/>
    </row>
    <row r="1454" spans="1:12" ht="14.5" x14ac:dyDescent="0.35">
      <c r="A1454" s="2" t="s">
        <v>1931</v>
      </c>
      <c r="B1454" s="5">
        <f>IF(LEFT(tbl_transaction[[#This Row],[Reference Number]],2)="GR",VLOOKUP(tbl_transaction[[#This Row],[Reference Number]],barang_masuk[],2,FALSE),IF(LEFT(tbl_transaction[[#This Row],[Reference Number]],2)="DO",VLOOKUP(tbl_transaction[[#This Row],[Reference Number]],barang_keluar[],2,FALSE),""))</f>
        <v>46117</v>
      </c>
      <c r="C1454" t="str">
        <f t="shared" si="22"/>
        <v>Inbound</v>
      </c>
      <c r="D1454" t="str">
        <f>IF(tbl_transaction[[#This Row],[Type]]="Inbound",VLOOKUP(tbl_transaction[[#This Row],[Reference Number]],barang_masuk[],4,FALSE),IF(tbl_transaction[[#This Row],[Type]]="Outbound",VLOOKUP(tbl_transaction[[#This Row],[Reference Number]],barang_keluar[],4,FALSE),""))</f>
        <v>BEV020</v>
      </c>
      <c r="E1454" t="str">
        <f>IF(tbl_transaction[[#This Row],[Type]]="Inbound",VLOOKUP(tbl_transaction[[#This Row],[Reference Number]],barang_masuk[],5,FALSE),IF(tbl_transaction[[#This Row],[Type]]="Outbound",VLOOKUP(tbl_transaction[[#This Row],[Reference Number]],barang_keluar[],5,FALSE),""))</f>
        <v>Coca Cola Beverage Variant 20</v>
      </c>
      <c r="F1454">
        <f>IF(tbl_transaction[[#This Row],[Type]]="Inbound",VLOOKUP(tbl_transaction[[#This Row],[Reference Number]],barang_masuk[],6,FALSE),IF(tbl_transaction[[#This Row],[Type]]="Outbound",VLOOKUP(tbl_transaction[[#This Row],[Reference Number]],barang_keluar[],6,FALSE),""))</f>
        <v>80</v>
      </c>
      <c r="G1454" t="str">
        <f>IF(tbl_transaction[[#This Row],[Type]]="Inbound",VLOOKUP(tbl_transaction[[#This Row],[Reference Number]],barang_masuk[],7,FALSE),IF(tbl_transaction[[#This Row],[Type]]="Outbound",VLOOKUP(tbl_transaction[[#This Row],[Reference Number]],barang_keluar[],7,FALSE),""))</f>
        <v>Bottle</v>
      </c>
      <c r="H1454" t="str">
        <f>IF(tbl_transaction[[#This Row],[Type]]="Inbound",VLOOKUP(tbl_transaction[[#This Row],[Reference Number]],barang_masuk[],3,FALSE),IF(tbl_transaction[[#This Row],[Type]]="Outbound",VLOOKUP(tbl_transaction[[#This Row],[Reference Number]],barang_keluar[],3,FALSE),""))</f>
        <v>PT Supplier 13</v>
      </c>
      <c r="I1454" t="str">
        <f>IF(D1454='Kartu Stok'!$B$2,COUNTIF($D$3:D1454,'Kartu Stok'!$B$2),"")</f>
        <v/>
      </c>
      <c r="L1454"/>
    </row>
    <row r="1455" spans="1:12" ht="14.5" x14ac:dyDescent="0.35">
      <c r="A1455" s="2" t="s">
        <v>1932</v>
      </c>
      <c r="B1455" s="5">
        <f>IF(LEFT(tbl_transaction[[#This Row],[Reference Number]],2)="GR",VLOOKUP(tbl_transaction[[#This Row],[Reference Number]],barang_masuk[],2,FALSE),IF(LEFT(tbl_transaction[[#This Row],[Reference Number]],2)="DO",VLOOKUP(tbl_transaction[[#This Row],[Reference Number]],barang_keluar[],2,FALSE),""))</f>
        <v>46023</v>
      </c>
      <c r="C1455" t="str">
        <f t="shared" si="22"/>
        <v>Inbound</v>
      </c>
      <c r="D1455" t="str">
        <f>IF(tbl_transaction[[#This Row],[Type]]="Inbound",VLOOKUP(tbl_transaction[[#This Row],[Reference Number]],barang_masuk[],4,FALSE),IF(tbl_transaction[[#This Row],[Type]]="Outbound",VLOOKUP(tbl_transaction[[#This Row],[Reference Number]],barang_keluar[],4,FALSE),""))</f>
        <v>HOM013</v>
      </c>
      <c r="E1455" t="str">
        <f>IF(tbl_transaction[[#This Row],[Type]]="Inbound",VLOOKUP(tbl_transaction[[#This Row],[Reference Number]],barang_masuk[],5,FALSE),IF(tbl_transaction[[#This Row],[Type]]="Outbound",VLOOKUP(tbl_transaction[[#This Row],[Reference Number]],barang_keluar[],5,FALSE),""))</f>
        <v>Rinso Home Care Variant 13</v>
      </c>
      <c r="F1455">
        <f>IF(tbl_transaction[[#This Row],[Type]]="Inbound",VLOOKUP(tbl_transaction[[#This Row],[Reference Number]],barang_masuk[],6,FALSE),IF(tbl_transaction[[#This Row],[Type]]="Outbound",VLOOKUP(tbl_transaction[[#This Row],[Reference Number]],barang_keluar[],6,FALSE),""))</f>
        <v>200</v>
      </c>
      <c r="G1455" t="str">
        <f>IF(tbl_transaction[[#This Row],[Type]]="Inbound",VLOOKUP(tbl_transaction[[#This Row],[Reference Number]],barang_masuk[],7,FALSE),IF(tbl_transaction[[#This Row],[Type]]="Outbound",VLOOKUP(tbl_transaction[[#This Row],[Reference Number]],barang_keluar[],7,FALSE),""))</f>
        <v>Pack</v>
      </c>
      <c r="H1455" t="str">
        <f>IF(tbl_transaction[[#This Row],[Type]]="Inbound",VLOOKUP(tbl_transaction[[#This Row],[Reference Number]],barang_masuk[],3,FALSE),IF(tbl_transaction[[#This Row],[Type]]="Outbound",VLOOKUP(tbl_transaction[[#This Row],[Reference Number]],barang_keluar[],3,FALSE),""))</f>
        <v>PT Supplier 17</v>
      </c>
      <c r="I1455" t="str">
        <f>IF(D1455='Kartu Stok'!$B$2,COUNTIF($D$3:D1455,'Kartu Stok'!$B$2),"")</f>
        <v/>
      </c>
      <c r="L1455"/>
    </row>
    <row r="1456" spans="1:12" ht="14.5" x14ac:dyDescent="0.35">
      <c r="A1456" s="2" t="s">
        <v>1933</v>
      </c>
      <c r="B1456" s="5">
        <f>IF(LEFT(tbl_transaction[[#This Row],[Reference Number]],2)="GR",VLOOKUP(tbl_transaction[[#This Row],[Reference Number]],barang_masuk[],2,FALSE),IF(LEFT(tbl_transaction[[#This Row],[Reference Number]],2)="DO",VLOOKUP(tbl_transaction[[#This Row],[Reference Number]],barang_keluar[],2,FALSE),""))</f>
        <v>46060</v>
      </c>
      <c r="C1456" t="str">
        <f t="shared" si="22"/>
        <v>Inbound</v>
      </c>
      <c r="D1456" t="str">
        <f>IF(tbl_transaction[[#This Row],[Type]]="Inbound",VLOOKUP(tbl_transaction[[#This Row],[Reference Number]],barang_masuk[],4,FALSE),IF(tbl_transaction[[#This Row],[Type]]="Outbound",VLOOKUP(tbl_transaction[[#This Row],[Reference Number]],barang_keluar[],4,FALSE),""))</f>
        <v>HOM007</v>
      </c>
      <c r="E1456" t="str">
        <f>IF(tbl_transaction[[#This Row],[Type]]="Inbound",VLOOKUP(tbl_transaction[[#This Row],[Reference Number]],barang_masuk[],5,FALSE),IF(tbl_transaction[[#This Row],[Type]]="Outbound",VLOOKUP(tbl_transaction[[#This Row],[Reference Number]],barang_keluar[],5,FALSE),""))</f>
        <v>Sunlight Home Care Variant 7</v>
      </c>
      <c r="F1456">
        <f>IF(tbl_transaction[[#This Row],[Type]]="Inbound",VLOOKUP(tbl_transaction[[#This Row],[Reference Number]],barang_masuk[],6,FALSE),IF(tbl_transaction[[#This Row],[Type]]="Outbound",VLOOKUP(tbl_transaction[[#This Row],[Reference Number]],barang_keluar[],6,FALSE),""))</f>
        <v>40</v>
      </c>
      <c r="G1456" t="str">
        <f>IF(tbl_transaction[[#This Row],[Type]]="Inbound",VLOOKUP(tbl_transaction[[#This Row],[Reference Number]],barang_masuk[],7,FALSE),IF(tbl_transaction[[#This Row],[Type]]="Outbound",VLOOKUP(tbl_transaction[[#This Row],[Reference Number]],barang_keluar[],7,FALSE),""))</f>
        <v>Pack</v>
      </c>
      <c r="H1456" t="str">
        <f>IF(tbl_transaction[[#This Row],[Type]]="Inbound",VLOOKUP(tbl_transaction[[#This Row],[Reference Number]],barang_masuk[],3,FALSE),IF(tbl_transaction[[#This Row],[Type]]="Outbound",VLOOKUP(tbl_transaction[[#This Row],[Reference Number]],barang_keluar[],3,FALSE),""))</f>
        <v>PT Supplier 27</v>
      </c>
      <c r="I1456" t="str">
        <f>IF(D1456='Kartu Stok'!$B$2,COUNTIF($D$3:D1456,'Kartu Stok'!$B$2),"")</f>
        <v/>
      </c>
      <c r="L1456"/>
    </row>
    <row r="1457" spans="1:12" ht="14.5" x14ac:dyDescent="0.35">
      <c r="A1457" s="2" t="s">
        <v>1934</v>
      </c>
      <c r="B1457" s="5">
        <f>IF(LEFT(tbl_transaction[[#This Row],[Reference Number]],2)="GR",VLOOKUP(tbl_transaction[[#This Row],[Reference Number]],barang_masuk[],2,FALSE),IF(LEFT(tbl_transaction[[#This Row],[Reference Number]],2)="DO",VLOOKUP(tbl_transaction[[#This Row],[Reference Number]],barang_keluar[],2,FALSE),""))</f>
        <v>46031</v>
      </c>
      <c r="C1457" t="str">
        <f t="shared" si="22"/>
        <v>Inbound</v>
      </c>
      <c r="D1457" t="str">
        <f>IF(tbl_transaction[[#This Row],[Type]]="Inbound",VLOOKUP(tbl_transaction[[#This Row],[Reference Number]],barang_masuk[],4,FALSE),IF(tbl_transaction[[#This Row],[Type]]="Outbound",VLOOKUP(tbl_transaction[[#This Row],[Reference Number]],barang_keluar[],4,FALSE),""))</f>
        <v>BEV038</v>
      </c>
      <c r="E1457" t="str">
        <f>IF(tbl_transaction[[#This Row],[Type]]="Inbound",VLOOKUP(tbl_transaction[[#This Row],[Reference Number]],barang_masuk[],5,FALSE),IF(tbl_transaction[[#This Row],[Type]]="Outbound",VLOOKUP(tbl_transaction[[#This Row],[Reference Number]],barang_keluar[],5,FALSE),""))</f>
        <v>Aqua Beverage Variant 38</v>
      </c>
      <c r="F1457">
        <f>IF(tbl_transaction[[#This Row],[Type]]="Inbound",VLOOKUP(tbl_transaction[[#This Row],[Reference Number]],barang_masuk[],6,FALSE),IF(tbl_transaction[[#This Row],[Type]]="Outbound",VLOOKUP(tbl_transaction[[#This Row],[Reference Number]],barang_keluar[],6,FALSE),""))</f>
        <v>60</v>
      </c>
      <c r="G1457" t="str">
        <f>IF(tbl_transaction[[#This Row],[Type]]="Inbound",VLOOKUP(tbl_transaction[[#This Row],[Reference Number]],barang_masuk[],7,FALSE),IF(tbl_transaction[[#This Row],[Type]]="Outbound",VLOOKUP(tbl_transaction[[#This Row],[Reference Number]],barang_keluar[],7,FALSE),""))</f>
        <v>Bottle</v>
      </c>
      <c r="H1457" t="str">
        <f>IF(tbl_transaction[[#This Row],[Type]]="Inbound",VLOOKUP(tbl_transaction[[#This Row],[Reference Number]],barang_masuk[],3,FALSE),IF(tbl_transaction[[#This Row],[Type]]="Outbound",VLOOKUP(tbl_transaction[[#This Row],[Reference Number]],barang_keluar[],3,FALSE),""))</f>
        <v>PT Supplier 29</v>
      </c>
      <c r="I1457" t="str">
        <f>IF(D1457='Kartu Stok'!$B$2,COUNTIF($D$3:D1457,'Kartu Stok'!$B$2),"")</f>
        <v/>
      </c>
      <c r="L1457"/>
    </row>
    <row r="1458" spans="1:12" ht="14.5" x14ac:dyDescent="0.35">
      <c r="A1458" s="2" t="s">
        <v>1935</v>
      </c>
      <c r="B1458" s="5">
        <f>IF(LEFT(tbl_transaction[[#This Row],[Reference Number]],2)="GR",VLOOKUP(tbl_transaction[[#This Row],[Reference Number]],barang_masuk[],2,FALSE),IF(LEFT(tbl_transaction[[#This Row],[Reference Number]],2)="DO",VLOOKUP(tbl_transaction[[#This Row],[Reference Number]],barang_keluar[],2,FALSE),""))</f>
        <v>46071</v>
      </c>
      <c r="C1458" t="str">
        <f t="shared" si="22"/>
        <v>Inbound</v>
      </c>
      <c r="D1458" t="str">
        <f>IF(tbl_transaction[[#This Row],[Type]]="Inbound",VLOOKUP(tbl_transaction[[#This Row],[Reference Number]],barang_masuk[],4,FALSE),IF(tbl_transaction[[#This Row],[Type]]="Outbound",VLOOKUP(tbl_transaction[[#This Row],[Reference Number]],barang_keluar[],4,FALSE),""))</f>
        <v>HOM009</v>
      </c>
      <c r="E1458" t="str">
        <f>IF(tbl_transaction[[#This Row],[Type]]="Inbound",VLOOKUP(tbl_transaction[[#This Row],[Reference Number]],barang_masuk[],5,FALSE),IF(tbl_transaction[[#This Row],[Type]]="Outbound",VLOOKUP(tbl_transaction[[#This Row],[Reference Number]],barang_keluar[],5,FALSE),""))</f>
        <v>Molto Home Care Variant 9</v>
      </c>
      <c r="F1458">
        <f>IF(tbl_transaction[[#This Row],[Type]]="Inbound",VLOOKUP(tbl_transaction[[#This Row],[Reference Number]],barang_masuk[],6,FALSE),IF(tbl_transaction[[#This Row],[Type]]="Outbound",VLOOKUP(tbl_transaction[[#This Row],[Reference Number]],barang_keluar[],6,FALSE),""))</f>
        <v>200</v>
      </c>
      <c r="G1458" t="str">
        <f>IF(tbl_transaction[[#This Row],[Type]]="Inbound",VLOOKUP(tbl_transaction[[#This Row],[Reference Number]],barang_masuk[],7,FALSE),IF(tbl_transaction[[#This Row],[Type]]="Outbound",VLOOKUP(tbl_transaction[[#This Row],[Reference Number]],barang_keluar[],7,FALSE),""))</f>
        <v>Pack</v>
      </c>
      <c r="H1458" t="str">
        <f>IF(tbl_transaction[[#This Row],[Type]]="Inbound",VLOOKUP(tbl_transaction[[#This Row],[Reference Number]],barang_masuk[],3,FALSE),IF(tbl_transaction[[#This Row],[Type]]="Outbound",VLOOKUP(tbl_transaction[[#This Row],[Reference Number]],barang_keluar[],3,FALSE),""))</f>
        <v>PT Supplier 06</v>
      </c>
      <c r="I1458" t="str">
        <f>IF(D1458='Kartu Stok'!$B$2,COUNTIF($D$3:D1458,'Kartu Stok'!$B$2),"")</f>
        <v/>
      </c>
      <c r="L1458"/>
    </row>
    <row r="1459" spans="1:12" ht="14.5" x14ac:dyDescent="0.35">
      <c r="A1459" s="2" t="s">
        <v>1936</v>
      </c>
      <c r="B1459" s="5">
        <f>IF(LEFT(tbl_transaction[[#This Row],[Reference Number]],2)="GR",VLOOKUP(tbl_transaction[[#This Row],[Reference Number]],barang_masuk[],2,FALSE),IF(LEFT(tbl_transaction[[#This Row],[Reference Number]],2)="DO",VLOOKUP(tbl_transaction[[#This Row],[Reference Number]],barang_keluar[],2,FALSE),""))</f>
        <v>46092</v>
      </c>
      <c r="C1459" t="str">
        <f t="shared" si="22"/>
        <v>Inbound</v>
      </c>
      <c r="D1459" t="str">
        <f>IF(tbl_transaction[[#This Row],[Type]]="Inbound",VLOOKUP(tbl_transaction[[#This Row],[Reference Number]],barang_masuk[],4,FALSE),IF(tbl_transaction[[#This Row],[Type]]="Outbound",VLOOKUP(tbl_transaction[[#This Row],[Reference Number]],barang_keluar[],4,FALSE),""))</f>
        <v>BEV006</v>
      </c>
      <c r="E1459" t="str">
        <f>IF(tbl_transaction[[#This Row],[Type]]="Inbound",VLOOKUP(tbl_transaction[[#This Row],[Reference Number]],barang_masuk[],5,FALSE),IF(tbl_transaction[[#This Row],[Type]]="Outbound",VLOOKUP(tbl_transaction[[#This Row],[Reference Number]],barang_keluar[],5,FALSE),""))</f>
        <v>Pocari Beverage Variant 6</v>
      </c>
      <c r="F1459">
        <f>IF(tbl_transaction[[#This Row],[Type]]="Inbound",VLOOKUP(tbl_transaction[[#This Row],[Reference Number]],barang_masuk[],6,FALSE),IF(tbl_transaction[[#This Row],[Type]]="Outbound",VLOOKUP(tbl_transaction[[#This Row],[Reference Number]],barang_keluar[],6,FALSE),""))</f>
        <v>150</v>
      </c>
      <c r="G1459" t="str">
        <f>IF(tbl_transaction[[#This Row],[Type]]="Inbound",VLOOKUP(tbl_transaction[[#This Row],[Reference Number]],barang_masuk[],7,FALSE),IF(tbl_transaction[[#This Row],[Type]]="Outbound",VLOOKUP(tbl_transaction[[#This Row],[Reference Number]],barang_keluar[],7,FALSE),""))</f>
        <v>Bottle</v>
      </c>
      <c r="H1459" t="str">
        <f>IF(tbl_transaction[[#This Row],[Type]]="Inbound",VLOOKUP(tbl_transaction[[#This Row],[Reference Number]],barang_masuk[],3,FALSE),IF(tbl_transaction[[#This Row],[Type]]="Outbound",VLOOKUP(tbl_transaction[[#This Row],[Reference Number]],barang_keluar[],3,FALSE),""))</f>
        <v>PT Supplier 26</v>
      </c>
      <c r="I1459" t="str">
        <f>IF(D1459='Kartu Stok'!$B$2,COUNTIF($D$3:D1459,'Kartu Stok'!$B$2),"")</f>
        <v/>
      </c>
      <c r="L1459"/>
    </row>
    <row r="1460" spans="1:12" ht="14.5" x14ac:dyDescent="0.35">
      <c r="A1460" s="2" t="s">
        <v>1937</v>
      </c>
      <c r="B1460" s="5">
        <f>IF(LEFT(tbl_transaction[[#This Row],[Reference Number]],2)="GR",VLOOKUP(tbl_transaction[[#This Row],[Reference Number]],barang_masuk[],2,FALSE),IF(LEFT(tbl_transaction[[#This Row],[Reference Number]],2)="DO",VLOOKUP(tbl_transaction[[#This Row],[Reference Number]],barang_keluar[],2,FALSE),""))</f>
        <v>46088</v>
      </c>
      <c r="C1460" t="str">
        <f t="shared" si="22"/>
        <v>Inbound</v>
      </c>
      <c r="D1460" t="str">
        <f>IF(tbl_transaction[[#This Row],[Type]]="Inbound",VLOOKUP(tbl_transaction[[#This Row],[Reference Number]],barang_masuk[],4,FALSE),IF(tbl_transaction[[#This Row],[Type]]="Outbound",VLOOKUP(tbl_transaction[[#This Row],[Reference Number]],barang_keluar[],4,FALSE),""))</f>
        <v>BEV019</v>
      </c>
      <c r="E1460" t="str">
        <f>IF(tbl_transaction[[#This Row],[Type]]="Inbound",VLOOKUP(tbl_transaction[[#This Row],[Reference Number]],barang_masuk[],5,FALSE),IF(tbl_transaction[[#This Row],[Type]]="Outbound",VLOOKUP(tbl_transaction[[#This Row],[Reference Number]],barang_keluar[],5,FALSE),""))</f>
        <v>Aqua Beverage Variant 19</v>
      </c>
      <c r="F1460">
        <f>IF(tbl_transaction[[#This Row],[Type]]="Inbound",VLOOKUP(tbl_transaction[[#This Row],[Reference Number]],barang_masuk[],6,FALSE),IF(tbl_transaction[[#This Row],[Type]]="Outbound",VLOOKUP(tbl_transaction[[#This Row],[Reference Number]],barang_keluar[],6,FALSE),""))</f>
        <v>100</v>
      </c>
      <c r="G1460" t="str">
        <f>IF(tbl_transaction[[#This Row],[Type]]="Inbound",VLOOKUP(tbl_transaction[[#This Row],[Reference Number]],barang_masuk[],7,FALSE),IF(tbl_transaction[[#This Row],[Type]]="Outbound",VLOOKUP(tbl_transaction[[#This Row],[Reference Number]],barang_keluar[],7,FALSE),""))</f>
        <v>Bottle</v>
      </c>
      <c r="H1460" t="str">
        <f>IF(tbl_transaction[[#This Row],[Type]]="Inbound",VLOOKUP(tbl_transaction[[#This Row],[Reference Number]],barang_masuk[],3,FALSE),IF(tbl_transaction[[#This Row],[Type]]="Outbound",VLOOKUP(tbl_transaction[[#This Row],[Reference Number]],barang_keluar[],3,FALSE),""))</f>
        <v>PT Supplier 26</v>
      </c>
      <c r="I1460" t="str">
        <f>IF(D1460='Kartu Stok'!$B$2,COUNTIF($D$3:D1460,'Kartu Stok'!$B$2),"")</f>
        <v/>
      </c>
      <c r="L1460"/>
    </row>
    <row r="1461" spans="1:12" ht="14.5" x14ac:dyDescent="0.35">
      <c r="A1461" s="2" t="s">
        <v>1938</v>
      </c>
      <c r="B1461" s="5">
        <f>IF(LEFT(tbl_transaction[[#This Row],[Reference Number]],2)="GR",VLOOKUP(tbl_transaction[[#This Row],[Reference Number]],barang_masuk[],2,FALSE),IF(LEFT(tbl_transaction[[#This Row],[Reference Number]],2)="DO",VLOOKUP(tbl_transaction[[#This Row],[Reference Number]],barang_keluar[],2,FALSE),""))</f>
        <v>46177</v>
      </c>
      <c r="C1461" t="str">
        <f t="shared" si="22"/>
        <v>Inbound</v>
      </c>
      <c r="D1461" t="str">
        <f>IF(tbl_transaction[[#This Row],[Type]]="Inbound",VLOOKUP(tbl_transaction[[#This Row],[Reference Number]],barang_masuk[],4,FALSE),IF(tbl_transaction[[#This Row],[Type]]="Outbound",VLOOKUP(tbl_transaction[[#This Row],[Reference Number]],barang_keluar[],4,FALSE),""))</f>
        <v>DAR013</v>
      </c>
      <c r="E1461" t="str">
        <f>IF(tbl_transaction[[#This Row],[Type]]="Inbound",VLOOKUP(tbl_transaction[[#This Row],[Reference Number]],barang_masuk[],5,FALSE),IF(tbl_transaction[[#This Row],[Type]]="Outbound",VLOOKUP(tbl_transaction[[#This Row],[Reference Number]],barang_keluar[],5,FALSE),""))</f>
        <v>Indomilk Dairy Variant 13</v>
      </c>
      <c r="F1461">
        <f>IF(tbl_transaction[[#This Row],[Type]]="Inbound",VLOOKUP(tbl_transaction[[#This Row],[Reference Number]],barang_masuk[],6,FALSE),IF(tbl_transaction[[#This Row],[Type]]="Outbound",VLOOKUP(tbl_transaction[[#This Row],[Reference Number]],barang_keluar[],6,FALSE),""))</f>
        <v>150</v>
      </c>
      <c r="G1461" t="str">
        <f>IF(tbl_transaction[[#This Row],[Type]]="Inbound",VLOOKUP(tbl_transaction[[#This Row],[Reference Number]],barang_masuk[],7,FALSE),IF(tbl_transaction[[#This Row],[Type]]="Outbound",VLOOKUP(tbl_transaction[[#This Row],[Reference Number]],barang_keluar[],7,FALSE),""))</f>
        <v>Box</v>
      </c>
      <c r="H1461" t="str">
        <f>IF(tbl_transaction[[#This Row],[Type]]="Inbound",VLOOKUP(tbl_transaction[[#This Row],[Reference Number]],barang_masuk[],3,FALSE),IF(tbl_transaction[[#This Row],[Type]]="Outbound",VLOOKUP(tbl_transaction[[#This Row],[Reference Number]],barang_keluar[],3,FALSE),""))</f>
        <v>PT Supplier 15</v>
      </c>
      <c r="I1461" t="str">
        <f>IF(D1461='Kartu Stok'!$B$2,COUNTIF($D$3:D1461,'Kartu Stok'!$B$2),"")</f>
        <v/>
      </c>
      <c r="L1461"/>
    </row>
    <row r="1462" spans="1:12" ht="14.5" x14ac:dyDescent="0.35">
      <c r="A1462" s="2" t="s">
        <v>1939</v>
      </c>
      <c r="B1462" s="5">
        <f>IF(LEFT(tbl_transaction[[#This Row],[Reference Number]],2)="GR",VLOOKUP(tbl_transaction[[#This Row],[Reference Number]],barang_masuk[],2,FALSE),IF(LEFT(tbl_transaction[[#This Row],[Reference Number]],2)="DO",VLOOKUP(tbl_transaction[[#This Row],[Reference Number]],barang_keluar[],2,FALSE),""))</f>
        <v>46040</v>
      </c>
      <c r="C1462" t="str">
        <f t="shared" si="22"/>
        <v>Inbound</v>
      </c>
      <c r="D1462" t="str">
        <f>IF(tbl_transaction[[#This Row],[Type]]="Inbound",VLOOKUP(tbl_transaction[[#This Row],[Reference Number]],barang_masuk[],4,FALSE),IF(tbl_transaction[[#This Row],[Type]]="Outbound",VLOOKUP(tbl_transaction[[#This Row],[Reference Number]],barang_keluar[],4,FALSE),""))</f>
        <v>BEV008</v>
      </c>
      <c r="E1462" t="str">
        <f>IF(tbl_transaction[[#This Row],[Type]]="Inbound",VLOOKUP(tbl_transaction[[#This Row],[Reference Number]],barang_masuk[],5,FALSE),IF(tbl_transaction[[#This Row],[Type]]="Outbound",VLOOKUP(tbl_transaction[[#This Row],[Reference Number]],barang_keluar[],5,FALSE),""))</f>
        <v>Aqua Beverage Variant 8</v>
      </c>
      <c r="F1462">
        <f>IF(tbl_transaction[[#This Row],[Type]]="Inbound",VLOOKUP(tbl_transaction[[#This Row],[Reference Number]],barang_masuk[],6,FALSE),IF(tbl_transaction[[#This Row],[Type]]="Outbound",VLOOKUP(tbl_transaction[[#This Row],[Reference Number]],barang_keluar[],6,FALSE),""))</f>
        <v>150</v>
      </c>
      <c r="G1462" t="str">
        <f>IF(tbl_transaction[[#This Row],[Type]]="Inbound",VLOOKUP(tbl_transaction[[#This Row],[Reference Number]],barang_masuk[],7,FALSE),IF(tbl_transaction[[#This Row],[Type]]="Outbound",VLOOKUP(tbl_transaction[[#This Row],[Reference Number]],barang_keluar[],7,FALSE),""))</f>
        <v>Bottle</v>
      </c>
      <c r="H1462" t="str">
        <f>IF(tbl_transaction[[#This Row],[Type]]="Inbound",VLOOKUP(tbl_transaction[[#This Row],[Reference Number]],barang_masuk[],3,FALSE),IF(tbl_transaction[[#This Row],[Type]]="Outbound",VLOOKUP(tbl_transaction[[#This Row],[Reference Number]],barang_keluar[],3,FALSE),""))</f>
        <v>PT Supplier 24</v>
      </c>
      <c r="I1462" t="str">
        <f>IF(D1462='Kartu Stok'!$B$2,COUNTIF($D$3:D1462,'Kartu Stok'!$B$2),"")</f>
        <v/>
      </c>
      <c r="L1462"/>
    </row>
    <row r="1463" spans="1:12" ht="14.5" x14ac:dyDescent="0.35">
      <c r="A1463" s="2" t="s">
        <v>1940</v>
      </c>
      <c r="B1463" s="5">
        <f>IF(LEFT(tbl_transaction[[#This Row],[Reference Number]],2)="GR",VLOOKUP(tbl_transaction[[#This Row],[Reference Number]],barang_masuk[],2,FALSE),IF(LEFT(tbl_transaction[[#This Row],[Reference Number]],2)="DO",VLOOKUP(tbl_transaction[[#This Row],[Reference Number]],barang_keluar[],2,FALSE),""))</f>
        <v>46063</v>
      </c>
      <c r="C1463" t="str">
        <f t="shared" si="22"/>
        <v>Inbound</v>
      </c>
      <c r="D1463" t="str">
        <f>IF(tbl_transaction[[#This Row],[Type]]="Inbound",VLOOKUP(tbl_transaction[[#This Row],[Reference Number]],barang_masuk[],4,FALSE),IF(tbl_transaction[[#This Row],[Type]]="Outbound",VLOOKUP(tbl_transaction[[#This Row],[Reference Number]],barang_keluar[],4,FALSE),""))</f>
        <v>PER007</v>
      </c>
      <c r="E1463" t="str">
        <f>IF(tbl_transaction[[#This Row],[Type]]="Inbound",VLOOKUP(tbl_transaction[[#This Row],[Reference Number]],barang_masuk[],5,FALSE),IF(tbl_transaction[[#This Row],[Type]]="Outbound",VLOOKUP(tbl_transaction[[#This Row],[Reference Number]],barang_keluar[],5,FALSE),""))</f>
        <v>Pepsodent Personal Care Variant 7</v>
      </c>
      <c r="F1463">
        <f>IF(tbl_transaction[[#This Row],[Type]]="Inbound",VLOOKUP(tbl_transaction[[#This Row],[Reference Number]],barang_masuk[],6,FALSE),IF(tbl_transaction[[#This Row],[Type]]="Outbound",VLOOKUP(tbl_transaction[[#This Row],[Reference Number]],barang_keluar[],6,FALSE),""))</f>
        <v>200</v>
      </c>
      <c r="G1463" t="str">
        <f>IF(tbl_transaction[[#This Row],[Type]]="Inbound",VLOOKUP(tbl_transaction[[#This Row],[Reference Number]],barang_masuk[],7,FALSE),IF(tbl_transaction[[#This Row],[Type]]="Outbound",VLOOKUP(tbl_transaction[[#This Row],[Reference Number]],barang_keluar[],7,FALSE),""))</f>
        <v>Bottle</v>
      </c>
      <c r="H1463" t="str">
        <f>IF(tbl_transaction[[#This Row],[Type]]="Inbound",VLOOKUP(tbl_transaction[[#This Row],[Reference Number]],barang_masuk[],3,FALSE),IF(tbl_transaction[[#This Row],[Type]]="Outbound",VLOOKUP(tbl_transaction[[#This Row],[Reference Number]],barang_keluar[],3,FALSE),""))</f>
        <v>PT Supplier 21</v>
      </c>
      <c r="I1463" t="str">
        <f>IF(D1463='Kartu Stok'!$B$2,COUNTIF($D$3:D1463,'Kartu Stok'!$B$2),"")</f>
        <v/>
      </c>
      <c r="L1463"/>
    </row>
    <row r="1464" spans="1:12" ht="14.5" x14ac:dyDescent="0.35">
      <c r="A1464" s="2" t="s">
        <v>1941</v>
      </c>
      <c r="B1464" s="5">
        <f>IF(LEFT(tbl_transaction[[#This Row],[Reference Number]],2)="GR",VLOOKUP(tbl_transaction[[#This Row],[Reference Number]],barang_masuk[],2,FALSE),IF(LEFT(tbl_transaction[[#This Row],[Reference Number]],2)="DO",VLOOKUP(tbl_transaction[[#This Row],[Reference Number]],barang_keluar[],2,FALSE),""))</f>
        <v>46160</v>
      </c>
      <c r="C1464" t="str">
        <f t="shared" si="22"/>
        <v>Inbound</v>
      </c>
      <c r="D1464" t="str">
        <f>IF(tbl_transaction[[#This Row],[Type]]="Inbound",VLOOKUP(tbl_transaction[[#This Row],[Reference Number]],barang_masuk[],4,FALSE),IF(tbl_transaction[[#This Row],[Type]]="Outbound",VLOOKUP(tbl_transaction[[#This Row],[Reference Number]],barang_keluar[],4,FALSE),""))</f>
        <v>HOM020</v>
      </c>
      <c r="E1464" t="str">
        <f>IF(tbl_transaction[[#This Row],[Type]]="Inbound",VLOOKUP(tbl_transaction[[#This Row],[Reference Number]],barang_masuk[],5,FALSE),IF(tbl_transaction[[#This Row],[Type]]="Outbound",VLOOKUP(tbl_transaction[[#This Row],[Reference Number]],barang_keluar[],5,FALSE),""))</f>
        <v>Sunlight Home Care Variant 20</v>
      </c>
      <c r="F1464">
        <f>IF(tbl_transaction[[#This Row],[Type]]="Inbound",VLOOKUP(tbl_transaction[[#This Row],[Reference Number]],barang_masuk[],6,FALSE),IF(tbl_transaction[[#This Row],[Type]]="Outbound",VLOOKUP(tbl_transaction[[#This Row],[Reference Number]],barang_keluar[],6,FALSE),""))</f>
        <v>150</v>
      </c>
      <c r="G1464" t="str">
        <f>IF(tbl_transaction[[#This Row],[Type]]="Inbound",VLOOKUP(tbl_transaction[[#This Row],[Reference Number]],barang_masuk[],7,FALSE),IF(tbl_transaction[[#This Row],[Type]]="Outbound",VLOOKUP(tbl_transaction[[#This Row],[Reference Number]],barang_keluar[],7,FALSE),""))</f>
        <v>Pack</v>
      </c>
      <c r="H1464" t="str">
        <f>IF(tbl_transaction[[#This Row],[Type]]="Inbound",VLOOKUP(tbl_transaction[[#This Row],[Reference Number]],barang_masuk[],3,FALSE),IF(tbl_transaction[[#This Row],[Type]]="Outbound",VLOOKUP(tbl_transaction[[#This Row],[Reference Number]],barang_keluar[],3,FALSE),""))</f>
        <v>PT Supplier 04</v>
      </c>
      <c r="I1464" t="str">
        <f>IF(D1464='Kartu Stok'!$B$2,COUNTIF($D$3:D1464,'Kartu Stok'!$B$2),"")</f>
        <v/>
      </c>
      <c r="L1464"/>
    </row>
    <row r="1465" spans="1:12" ht="14.5" x14ac:dyDescent="0.35">
      <c r="A1465" s="2" t="s">
        <v>1942</v>
      </c>
      <c r="B1465" s="5">
        <f>IF(LEFT(tbl_transaction[[#This Row],[Reference Number]],2)="GR",VLOOKUP(tbl_transaction[[#This Row],[Reference Number]],barang_masuk[],2,FALSE),IF(LEFT(tbl_transaction[[#This Row],[Reference Number]],2)="DO",VLOOKUP(tbl_transaction[[#This Row],[Reference Number]],barang_keluar[],2,FALSE),""))</f>
        <v>46184</v>
      </c>
      <c r="C1465" t="str">
        <f t="shared" si="22"/>
        <v>Inbound</v>
      </c>
      <c r="D1465" t="str">
        <f>IF(tbl_transaction[[#This Row],[Type]]="Inbound",VLOOKUP(tbl_transaction[[#This Row],[Reference Number]],barang_masuk[],4,FALSE),IF(tbl_transaction[[#This Row],[Type]]="Outbound",VLOOKUP(tbl_transaction[[#This Row],[Reference Number]],barang_keluar[],4,FALSE),""))</f>
        <v>BAB007</v>
      </c>
      <c r="E1465" t="str">
        <f>IF(tbl_transaction[[#This Row],[Type]]="Inbound",VLOOKUP(tbl_transaction[[#This Row],[Reference Number]],barang_masuk[],5,FALSE),IF(tbl_transaction[[#This Row],[Type]]="Outbound",VLOOKUP(tbl_transaction[[#This Row],[Reference Number]],barang_keluar[],5,FALSE),""))</f>
        <v>Zwitsal Baby Care Variant 7</v>
      </c>
      <c r="F1465">
        <f>IF(tbl_transaction[[#This Row],[Type]]="Inbound",VLOOKUP(tbl_transaction[[#This Row],[Reference Number]],barang_masuk[],6,FALSE),IF(tbl_transaction[[#This Row],[Type]]="Outbound",VLOOKUP(tbl_transaction[[#This Row],[Reference Number]],barang_keluar[],6,FALSE),""))</f>
        <v>100</v>
      </c>
      <c r="G1465" t="str">
        <f>IF(tbl_transaction[[#This Row],[Type]]="Inbound",VLOOKUP(tbl_transaction[[#This Row],[Reference Number]],barang_masuk[],7,FALSE),IF(tbl_transaction[[#This Row],[Type]]="Outbound",VLOOKUP(tbl_transaction[[#This Row],[Reference Number]],barang_keluar[],7,FALSE),""))</f>
        <v>Pack</v>
      </c>
      <c r="H1465" t="str">
        <f>IF(tbl_transaction[[#This Row],[Type]]="Inbound",VLOOKUP(tbl_transaction[[#This Row],[Reference Number]],barang_masuk[],3,FALSE),IF(tbl_transaction[[#This Row],[Type]]="Outbound",VLOOKUP(tbl_transaction[[#This Row],[Reference Number]],barang_keluar[],3,FALSE),""))</f>
        <v>PT Supplier 07</v>
      </c>
      <c r="I1465" t="str">
        <f>IF(D1465='Kartu Stok'!$B$2,COUNTIF($D$3:D1465,'Kartu Stok'!$B$2),"")</f>
        <v/>
      </c>
      <c r="L1465"/>
    </row>
    <row r="1466" spans="1:12" ht="14.5" x14ac:dyDescent="0.35">
      <c r="A1466" s="2" t="s">
        <v>1943</v>
      </c>
      <c r="B1466" s="5">
        <f>IF(LEFT(tbl_transaction[[#This Row],[Reference Number]],2)="GR",VLOOKUP(tbl_transaction[[#This Row],[Reference Number]],barang_masuk[],2,FALSE),IF(LEFT(tbl_transaction[[#This Row],[Reference Number]],2)="DO",VLOOKUP(tbl_transaction[[#This Row],[Reference Number]],barang_keluar[],2,FALSE),""))</f>
        <v>46097</v>
      </c>
      <c r="C1466" t="str">
        <f t="shared" si="22"/>
        <v>Inbound</v>
      </c>
      <c r="D1466" t="str">
        <f>IF(tbl_transaction[[#This Row],[Type]]="Inbound",VLOOKUP(tbl_transaction[[#This Row],[Reference Number]],barang_masuk[],4,FALSE),IF(tbl_transaction[[#This Row],[Type]]="Outbound",VLOOKUP(tbl_transaction[[#This Row],[Reference Number]],barang_keluar[],4,FALSE),""))</f>
        <v>BEV026</v>
      </c>
      <c r="E1466" t="str">
        <f>IF(tbl_transaction[[#This Row],[Type]]="Inbound",VLOOKUP(tbl_transaction[[#This Row],[Reference Number]],barang_masuk[],5,FALSE),IF(tbl_transaction[[#This Row],[Type]]="Outbound",VLOOKUP(tbl_transaction[[#This Row],[Reference Number]],barang_keluar[],5,FALSE),""))</f>
        <v>Pocari Beverage Variant 26</v>
      </c>
      <c r="F1466">
        <f>IF(tbl_transaction[[#This Row],[Type]]="Inbound",VLOOKUP(tbl_transaction[[#This Row],[Reference Number]],barang_masuk[],6,FALSE),IF(tbl_transaction[[#This Row],[Type]]="Outbound",VLOOKUP(tbl_transaction[[#This Row],[Reference Number]],barang_keluar[],6,FALSE),""))</f>
        <v>200</v>
      </c>
      <c r="G1466" t="str">
        <f>IF(tbl_transaction[[#This Row],[Type]]="Inbound",VLOOKUP(tbl_transaction[[#This Row],[Reference Number]],barang_masuk[],7,FALSE),IF(tbl_transaction[[#This Row],[Type]]="Outbound",VLOOKUP(tbl_transaction[[#This Row],[Reference Number]],barang_keluar[],7,FALSE),""))</f>
        <v>Bottle</v>
      </c>
      <c r="H1466" t="str">
        <f>IF(tbl_transaction[[#This Row],[Type]]="Inbound",VLOOKUP(tbl_transaction[[#This Row],[Reference Number]],barang_masuk[],3,FALSE),IF(tbl_transaction[[#This Row],[Type]]="Outbound",VLOOKUP(tbl_transaction[[#This Row],[Reference Number]],barang_keluar[],3,FALSE),""))</f>
        <v>PT Supplier 05</v>
      </c>
      <c r="I1466" t="str">
        <f>IF(D1466='Kartu Stok'!$B$2,COUNTIF($D$3:D1466,'Kartu Stok'!$B$2),"")</f>
        <v/>
      </c>
      <c r="L1466"/>
    </row>
    <row r="1467" spans="1:12" ht="14.5" x14ac:dyDescent="0.35">
      <c r="A1467" s="2" t="s">
        <v>1944</v>
      </c>
      <c r="B1467" s="5">
        <f>IF(LEFT(tbl_transaction[[#This Row],[Reference Number]],2)="GR",VLOOKUP(tbl_transaction[[#This Row],[Reference Number]],barang_masuk[],2,FALSE),IF(LEFT(tbl_transaction[[#This Row],[Reference Number]],2)="DO",VLOOKUP(tbl_transaction[[#This Row],[Reference Number]],barang_keluar[],2,FALSE),""))</f>
        <v>46064</v>
      </c>
      <c r="C1467" t="str">
        <f t="shared" si="22"/>
        <v>Inbound</v>
      </c>
      <c r="D1467" t="str">
        <f>IF(tbl_transaction[[#This Row],[Type]]="Inbound",VLOOKUP(tbl_transaction[[#This Row],[Reference Number]],barang_masuk[],4,FALSE),IF(tbl_transaction[[#This Row],[Type]]="Outbound",VLOOKUP(tbl_transaction[[#This Row],[Reference Number]],barang_keluar[],4,FALSE),""))</f>
        <v>SNK026</v>
      </c>
      <c r="E1467" t="str">
        <f>IF(tbl_transaction[[#This Row],[Type]]="Inbound",VLOOKUP(tbl_transaction[[#This Row],[Reference Number]],barang_masuk[],5,FALSE),IF(tbl_transaction[[#This Row],[Type]]="Outbound",VLOOKUP(tbl_transaction[[#This Row],[Reference Number]],barang_keluar[],5,FALSE),""))</f>
        <v>Chitato Snack Variant 26</v>
      </c>
      <c r="F1467">
        <f>IF(tbl_transaction[[#This Row],[Type]]="Inbound",VLOOKUP(tbl_transaction[[#This Row],[Reference Number]],barang_masuk[],6,FALSE),IF(tbl_transaction[[#This Row],[Type]]="Outbound",VLOOKUP(tbl_transaction[[#This Row],[Reference Number]],barang_keluar[],6,FALSE),""))</f>
        <v>60</v>
      </c>
      <c r="G1467" t="str">
        <f>IF(tbl_transaction[[#This Row],[Type]]="Inbound",VLOOKUP(tbl_transaction[[#This Row],[Reference Number]],barang_masuk[],7,FALSE),IF(tbl_transaction[[#This Row],[Type]]="Outbound",VLOOKUP(tbl_transaction[[#This Row],[Reference Number]],barang_keluar[],7,FALSE),""))</f>
        <v>Pack</v>
      </c>
      <c r="H1467" t="str">
        <f>IF(tbl_transaction[[#This Row],[Type]]="Inbound",VLOOKUP(tbl_transaction[[#This Row],[Reference Number]],barang_masuk[],3,FALSE),IF(tbl_transaction[[#This Row],[Type]]="Outbound",VLOOKUP(tbl_transaction[[#This Row],[Reference Number]],barang_keluar[],3,FALSE),""))</f>
        <v>PT Supplier 02</v>
      </c>
      <c r="I1467" t="str">
        <f>IF(D1467='Kartu Stok'!$B$2,COUNTIF($D$3:D1467,'Kartu Stok'!$B$2),"")</f>
        <v/>
      </c>
      <c r="L1467"/>
    </row>
    <row r="1468" spans="1:12" ht="14.5" x14ac:dyDescent="0.35">
      <c r="A1468" s="2" t="s">
        <v>1945</v>
      </c>
      <c r="B1468" s="5">
        <f>IF(LEFT(tbl_transaction[[#This Row],[Reference Number]],2)="GR",VLOOKUP(tbl_transaction[[#This Row],[Reference Number]],barang_masuk[],2,FALSE),IF(LEFT(tbl_transaction[[#This Row],[Reference Number]],2)="DO",VLOOKUP(tbl_transaction[[#This Row],[Reference Number]],barang_keluar[],2,FALSE),""))</f>
        <v>46043</v>
      </c>
      <c r="C1468" t="str">
        <f t="shared" si="22"/>
        <v>Inbound</v>
      </c>
      <c r="D1468" t="str">
        <f>IF(tbl_transaction[[#This Row],[Type]]="Inbound",VLOOKUP(tbl_transaction[[#This Row],[Reference Number]],barang_masuk[],4,FALSE),IF(tbl_transaction[[#This Row],[Type]]="Outbound",VLOOKUP(tbl_transaction[[#This Row],[Reference Number]],barang_keluar[],4,FALSE),""))</f>
        <v>DAR004</v>
      </c>
      <c r="E1468" t="str">
        <f>IF(tbl_transaction[[#This Row],[Type]]="Inbound",VLOOKUP(tbl_transaction[[#This Row],[Reference Number]],barang_masuk[],5,FALSE),IF(tbl_transaction[[#This Row],[Type]]="Outbound",VLOOKUP(tbl_transaction[[#This Row],[Reference Number]],barang_keluar[],5,FALSE),""))</f>
        <v>Ultra Milk Dairy Variant 4</v>
      </c>
      <c r="F1468">
        <f>IF(tbl_transaction[[#This Row],[Type]]="Inbound",VLOOKUP(tbl_transaction[[#This Row],[Reference Number]],barang_masuk[],6,FALSE),IF(tbl_transaction[[#This Row],[Type]]="Outbound",VLOOKUP(tbl_transaction[[#This Row],[Reference Number]],barang_keluar[],6,FALSE),""))</f>
        <v>200</v>
      </c>
      <c r="G1468" t="str">
        <f>IF(tbl_transaction[[#This Row],[Type]]="Inbound",VLOOKUP(tbl_transaction[[#This Row],[Reference Number]],barang_masuk[],7,FALSE),IF(tbl_transaction[[#This Row],[Type]]="Outbound",VLOOKUP(tbl_transaction[[#This Row],[Reference Number]],barang_keluar[],7,FALSE),""))</f>
        <v>Box</v>
      </c>
      <c r="H1468" t="str">
        <f>IF(tbl_transaction[[#This Row],[Type]]="Inbound",VLOOKUP(tbl_transaction[[#This Row],[Reference Number]],barang_masuk[],3,FALSE),IF(tbl_transaction[[#This Row],[Type]]="Outbound",VLOOKUP(tbl_transaction[[#This Row],[Reference Number]],barang_keluar[],3,FALSE),""))</f>
        <v>PT Supplier 32</v>
      </c>
      <c r="I1468" t="str">
        <f>IF(D1468='Kartu Stok'!$B$2,COUNTIF($D$3:D1468,'Kartu Stok'!$B$2),"")</f>
        <v/>
      </c>
      <c r="L1468"/>
    </row>
    <row r="1469" spans="1:12" ht="14.5" x14ac:dyDescent="0.35">
      <c r="A1469" s="2" t="s">
        <v>1946</v>
      </c>
      <c r="B1469" s="5">
        <f>IF(LEFT(tbl_transaction[[#This Row],[Reference Number]],2)="GR",VLOOKUP(tbl_transaction[[#This Row],[Reference Number]],barang_masuk[],2,FALSE),IF(LEFT(tbl_transaction[[#This Row],[Reference Number]],2)="DO",VLOOKUP(tbl_transaction[[#This Row],[Reference Number]],barang_keluar[],2,FALSE),""))</f>
        <v>46101</v>
      </c>
      <c r="C1469" t="str">
        <f t="shared" si="22"/>
        <v>Inbound</v>
      </c>
      <c r="D1469" t="str">
        <f>IF(tbl_transaction[[#This Row],[Type]]="Inbound",VLOOKUP(tbl_transaction[[#This Row],[Reference Number]],barang_masuk[],4,FALSE),IF(tbl_transaction[[#This Row],[Type]]="Outbound",VLOOKUP(tbl_transaction[[#This Row],[Reference Number]],barang_keluar[],4,FALSE),""))</f>
        <v>HOM003</v>
      </c>
      <c r="E1469" t="str">
        <f>IF(tbl_transaction[[#This Row],[Type]]="Inbound",VLOOKUP(tbl_transaction[[#This Row],[Reference Number]],barang_masuk[],5,FALSE),IF(tbl_transaction[[#This Row],[Type]]="Outbound",VLOOKUP(tbl_transaction[[#This Row],[Reference Number]],barang_keluar[],5,FALSE),""))</f>
        <v>Sunlight Home Care Variant 3</v>
      </c>
      <c r="F1469">
        <f>IF(tbl_transaction[[#This Row],[Type]]="Inbound",VLOOKUP(tbl_transaction[[#This Row],[Reference Number]],barang_masuk[],6,FALSE),IF(tbl_transaction[[#This Row],[Type]]="Outbound",VLOOKUP(tbl_transaction[[#This Row],[Reference Number]],barang_keluar[],6,FALSE),""))</f>
        <v>60</v>
      </c>
      <c r="G1469" t="str">
        <f>IF(tbl_transaction[[#This Row],[Type]]="Inbound",VLOOKUP(tbl_transaction[[#This Row],[Reference Number]],barang_masuk[],7,FALSE),IF(tbl_transaction[[#This Row],[Type]]="Outbound",VLOOKUP(tbl_transaction[[#This Row],[Reference Number]],barang_keluar[],7,FALSE),""))</f>
        <v>Pack</v>
      </c>
      <c r="H1469" t="str">
        <f>IF(tbl_transaction[[#This Row],[Type]]="Inbound",VLOOKUP(tbl_transaction[[#This Row],[Reference Number]],barang_masuk[],3,FALSE),IF(tbl_transaction[[#This Row],[Type]]="Outbound",VLOOKUP(tbl_transaction[[#This Row],[Reference Number]],barang_keluar[],3,FALSE),""))</f>
        <v>PT Supplier 14</v>
      </c>
      <c r="I1469" t="str">
        <f>IF(D1469='Kartu Stok'!$B$2,COUNTIF($D$3:D1469,'Kartu Stok'!$B$2),"")</f>
        <v/>
      </c>
      <c r="L1469"/>
    </row>
    <row r="1470" spans="1:12" ht="14.5" x14ac:dyDescent="0.35">
      <c r="A1470" s="2" t="s">
        <v>1947</v>
      </c>
      <c r="B1470" s="5">
        <f>IF(LEFT(tbl_transaction[[#This Row],[Reference Number]],2)="GR",VLOOKUP(tbl_transaction[[#This Row],[Reference Number]],barang_masuk[],2,FALSE),IF(LEFT(tbl_transaction[[#This Row],[Reference Number]],2)="DO",VLOOKUP(tbl_transaction[[#This Row],[Reference Number]],barang_keluar[],2,FALSE),""))</f>
        <v>46118</v>
      </c>
      <c r="C1470" t="str">
        <f t="shared" si="22"/>
        <v>Inbound</v>
      </c>
      <c r="D1470" t="str">
        <f>IF(tbl_transaction[[#This Row],[Type]]="Inbound",VLOOKUP(tbl_transaction[[#This Row],[Reference Number]],barang_masuk[],4,FALSE),IF(tbl_transaction[[#This Row],[Type]]="Outbound",VLOOKUP(tbl_transaction[[#This Row],[Reference Number]],barang_keluar[],4,FALSE),""))</f>
        <v>DAR019</v>
      </c>
      <c r="E1470" t="str">
        <f>IF(tbl_transaction[[#This Row],[Type]]="Inbound",VLOOKUP(tbl_transaction[[#This Row],[Reference Number]],barang_masuk[],5,FALSE),IF(tbl_transaction[[#This Row],[Type]]="Outbound",VLOOKUP(tbl_transaction[[#This Row],[Reference Number]],barang_keluar[],5,FALSE),""))</f>
        <v>Ultra Milk Dairy Variant 19</v>
      </c>
      <c r="F1470">
        <f>IF(tbl_transaction[[#This Row],[Type]]="Inbound",VLOOKUP(tbl_transaction[[#This Row],[Reference Number]],barang_masuk[],6,FALSE),IF(tbl_transaction[[#This Row],[Type]]="Outbound",VLOOKUP(tbl_transaction[[#This Row],[Reference Number]],barang_keluar[],6,FALSE),""))</f>
        <v>100</v>
      </c>
      <c r="G1470" t="str">
        <f>IF(tbl_transaction[[#This Row],[Type]]="Inbound",VLOOKUP(tbl_transaction[[#This Row],[Reference Number]],barang_masuk[],7,FALSE),IF(tbl_transaction[[#This Row],[Type]]="Outbound",VLOOKUP(tbl_transaction[[#This Row],[Reference Number]],barang_keluar[],7,FALSE),""))</f>
        <v>Box</v>
      </c>
      <c r="H1470" t="str">
        <f>IF(tbl_transaction[[#This Row],[Type]]="Inbound",VLOOKUP(tbl_transaction[[#This Row],[Reference Number]],barang_masuk[],3,FALSE),IF(tbl_transaction[[#This Row],[Type]]="Outbound",VLOOKUP(tbl_transaction[[#This Row],[Reference Number]],barang_keluar[],3,FALSE),""))</f>
        <v>PT Supplier 19</v>
      </c>
      <c r="I1470" t="str">
        <f>IF(D1470='Kartu Stok'!$B$2,COUNTIF($D$3:D1470,'Kartu Stok'!$B$2),"")</f>
        <v/>
      </c>
      <c r="L1470"/>
    </row>
    <row r="1471" spans="1:12" ht="14.5" x14ac:dyDescent="0.35">
      <c r="A1471" s="2" t="s">
        <v>1948</v>
      </c>
      <c r="B1471" s="5">
        <f>IF(LEFT(tbl_transaction[[#This Row],[Reference Number]],2)="GR",VLOOKUP(tbl_transaction[[#This Row],[Reference Number]],barang_masuk[],2,FALSE),IF(LEFT(tbl_transaction[[#This Row],[Reference Number]],2)="DO",VLOOKUP(tbl_transaction[[#This Row],[Reference Number]],barang_keluar[],2,FALSE),""))</f>
        <v>46128</v>
      </c>
      <c r="C1471" t="str">
        <f t="shared" si="22"/>
        <v>Inbound</v>
      </c>
      <c r="D1471" t="str">
        <f>IF(tbl_transaction[[#This Row],[Type]]="Inbound",VLOOKUP(tbl_transaction[[#This Row],[Reference Number]],barang_masuk[],4,FALSE),IF(tbl_transaction[[#This Row],[Type]]="Outbound",VLOOKUP(tbl_transaction[[#This Row],[Reference Number]],barang_keluar[],4,FALSE),""))</f>
        <v>INS008</v>
      </c>
      <c r="E1471" t="str">
        <f>IF(tbl_transaction[[#This Row],[Type]]="Inbound",VLOOKUP(tbl_transaction[[#This Row],[Reference Number]],barang_masuk[],5,FALSE),IF(tbl_transaction[[#This Row],[Type]]="Outbound",VLOOKUP(tbl_transaction[[#This Row],[Reference Number]],barang_keluar[],5,FALSE),""))</f>
        <v>Indomie Instant Food Variant 8</v>
      </c>
      <c r="F1471">
        <f>IF(tbl_transaction[[#This Row],[Type]]="Inbound",VLOOKUP(tbl_transaction[[#This Row],[Reference Number]],barang_masuk[],6,FALSE),IF(tbl_transaction[[#This Row],[Type]]="Outbound",VLOOKUP(tbl_transaction[[#This Row],[Reference Number]],barang_keluar[],6,FALSE),""))</f>
        <v>60</v>
      </c>
      <c r="G1471" t="str">
        <f>IF(tbl_transaction[[#This Row],[Type]]="Inbound",VLOOKUP(tbl_transaction[[#This Row],[Reference Number]],barang_masuk[],7,FALSE),IF(tbl_transaction[[#This Row],[Type]]="Outbound",VLOOKUP(tbl_transaction[[#This Row],[Reference Number]],barang_keluar[],7,FALSE),""))</f>
        <v>Pack</v>
      </c>
      <c r="H1471" t="str">
        <f>IF(tbl_transaction[[#This Row],[Type]]="Inbound",VLOOKUP(tbl_transaction[[#This Row],[Reference Number]],barang_masuk[],3,FALSE),IF(tbl_transaction[[#This Row],[Type]]="Outbound",VLOOKUP(tbl_transaction[[#This Row],[Reference Number]],barang_keluar[],3,FALSE),""))</f>
        <v>PT Supplier 30</v>
      </c>
      <c r="I1471" t="str">
        <f>IF(D1471='Kartu Stok'!$B$2,COUNTIF($D$3:D1471,'Kartu Stok'!$B$2),"")</f>
        <v/>
      </c>
      <c r="L1471"/>
    </row>
    <row r="1472" spans="1:12" ht="14.5" x14ac:dyDescent="0.35">
      <c r="A1472" s="2" t="s">
        <v>1949</v>
      </c>
      <c r="B1472" s="5">
        <f>IF(LEFT(tbl_transaction[[#This Row],[Reference Number]],2)="GR",VLOOKUP(tbl_transaction[[#This Row],[Reference Number]],barang_masuk[],2,FALSE),IF(LEFT(tbl_transaction[[#This Row],[Reference Number]],2)="DO",VLOOKUP(tbl_transaction[[#This Row],[Reference Number]],barang_keluar[],2,FALSE),""))</f>
        <v>46156</v>
      </c>
      <c r="C1472" t="str">
        <f t="shared" si="22"/>
        <v>Inbound</v>
      </c>
      <c r="D1472" t="str">
        <f>IF(tbl_transaction[[#This Row],[Type]]="Inbound",VLOOKUP(tbl_transaction[[#This Row],[Reference Number]],barang_masuk[],4,FALSE),IF(tbl_transaction[[#This Row],[Type]]="Outbound",VLOOKUP(tbl_transaction[[#This Row],[Reference Number]],barang_keluar[],4,FALSE),""))</f>
        <v>HOM005</v>
      </c>
      <c r="E1472" t="str">
        <f>IF(tbl_transaction[[#This Row],[Type]]="Inbound",VLOOKUP(tbl_transaction[[#This Row],[Reference Number]],barang_masuk[],5,FALSE),IF(tbl_transaction[[#This Row],[Type]]="Outbound",VLOOKUP(tbl_transaction[[#This Row],[Reference Number]],barang_keluar[],5,FALSE),""))</f>
        <v>Rinso Home Care Variant 5</v>
      </c>
      <c r="F1472">
        <f>IF(tbl_transaction[[#This Row],[Type]]="Inbound",VLOOKUP(tbl_transaction[[#This Row],[Reference Number]],barang_masuk[],6,FALSE),IF(tbl_transaction[[#This Row],[Type]]="Outbound",VLOOKUP(tbl_transaction[[#This Row],[Reference Number]],barang_keluar[],6,FALSE),""))</f>
        <v>100</v>
      </c>
      <c r="G1472" t="str">
        <f>IF(tbl_transaction[[#This Row],[Type]]="Inbound",VLOOKUP(tbl_transaction[[#This Row],[Reference Number]],barang_masuk[],7,FALSE),IF(tbl_transaction[[#This Row],[Type]]="Outbound",VLOOKUP(tbl_transaction[[#This Row],[Reference Number]],barang_keluar[],7,FALSE),""))</f>
        <v>Pack</v>
      </c>
      <c r="H1472" t="str">
        <f>IF(tbl_transaction[[#This Row],[Type]]="Inbound",VLOOKUP(tbl_transaction[[#This Row],[Reference Number]],barang_masuk[],3,FALSE),IF(tbl_transaction[[#This Row],[Type]]="Outbound",VLOOKUP(tbl_transaction[[#This Row],[Reference Number]],barang_keluar[],3,FALSE),""))</f>
        <v>PT Supplier 08</v>
      </c>
      <c r="I1472" t="str">
        <f>IF(D1472='Kartu Stok'!$B$2,COUNTIF($D$3:D1472,'Kartu Stok'!$B$2),"")</f>
        <v/>
      </c>
      <c r="L1472"/>
    </row>
    <row r="1473" spans="1:12" ht="14.5" x14ac:dyDescent="0.35">
      <c r="A1473" s="2" t="s">
        <v>1950</v>
      </c>
      <c r="B1473" s="5">
        <f>IF(LEFT(tbl_transaction[[#This Row],[Reference Number]],2)="GR",VLOOKUP(tbl_transaction[[#This Row],[Reference Number]],barang_masuk[],2,FALSE),IF(LEFT(tbl_transaction[[#This Row],[Reference Number]],2)="DO",VLOOKUP(tbl_transaction[[#This Row],[Reference Number]],barang_keluar[],2,FALSE),""))</f>
        <v>46157</v>
      </c>
      <c r="C1473" t="str">
        <f t="shared" si="22"/>
        <v>Inbound</v>
      </c>
      <c r="D1473" t="str">
        <f>IF(tbl_transaction[[#This Row],[Type]]="Inbound",VLOOKUP(tbl_transaction[[#This Row],[Reference Number]],barang_masuk[],4,FALSE),IF(tbl_transaction[[#This Row],[Type]]="Outbound",VLOOKUP(tbl_transaction[[#This Row],[Reference Number]],barang_keluar[],4,FALSE),""))</f>
        <v>BEV011</v>
      </c>
      <c r="E1473" t="str">
        <f>IF(tbl_transaction[[#This Row],[Type]]="Inbound",VLOOKUP(tbl_transaction[[#This Row],[Reference Number]],barang_masuk[],5,FALSE),IF(tbl_transaction[[#This Row],[Type]]="Outbound",VLOOKUP(tbl_transaction[[#This Row],[Reference Number]],barang_keluar[],5,FALSE),""))</f>
        <v>Pocari Beverage Variant 11</v>
      </c>
      <c r="F1473">
        <f>IF(tbl_transaction[[#This Row],[Type]]="Inbound",VLOOKUP(tbl_transaction[[#This Row],[Reference Number]],barang_masuk[],6,FALSE),IF(tbl_transaction[[#This Row],[Type]]="Outbound",VLOOKUP(tbl_transaction[[#This Row],[Reference Number]],barang_keluar[],6,FALSE),""))</f>
        <v>60</v>
      </c>
      <c r="G1473" t="str">
        <f>IF(tbl_transaction[[#This Row],[Type]]="Inbound",VLOOKUP(tbl_transaction[[#This Row],[Reference Number]],barang_masuk[],7,FALSE),IF(tbl_transaction[[#This Row],[Type]]="Outbound",VLOOKUP(tbl_transaction[[#This Row],[Reference Number]],barang_keluar[],7,FALSE),""))</f>
        <v>Bottle</v>
      </c>
      <c r="H1473" t="str">
        <f>IF(tbl_transaction[[#This Row],[Type]]="Inbound",VLOOKUP(tbl_transaction[[#This Row],[Reference Number]],barang_masuk[],3,FALSE),IF(tbl_transaction[[#This Row],[Type]]="Outbound",VLOOKUP(tbl_transaction[[#This Row],[Reference Number]],barang_keluar[],3,FALSE),""))</f>
        <v>PT Supplier 05</v>
      </c>
      <c r="I1473" t="str">
        <f>IF(D1473='Kartu Stok'!$B$2,COUNTIF($D$3:D1473,'Kartu Stok'!$B$2),"")</f>
        <v/>
      </c>
      <c r="L1473"/>
    </row>
    <row r="1474" spans="1:12" ht="14.5" x14ac:dyDescent="0.35">
      <c r="A1474" s="2" t="s">
        <v>1951</v>
      </c>
      <c r="B1474" s="5">
        <f>IF(LEFT(tbl_transaction[[#This Row],[Reference Number]],2)="GR",VLOOKUP(tbl_transaction[[#This Row],[Reference Number]],barang_masuk[],2,FALSE),IF(LEFT(tbl_transaction[[#This Row],[Reference Number]],2)="DO",VLOOKUP(tbl_transaction[[#This Row],[Reference Number]],barang_keluar[],2,FALSE),""))</f>
        <v>46055</v>
      </c>
      <c r="C1474" t="str">
        <f t="shared" si="22"/>
        <v>Inbound</v>
      </c>
      <c r="D1474" t="str">
        <f>IF(tbl_transaction[[#This Row],[Type]]="Inbound",VLOOKUP(tbl_transaction[[#This Row],[Reference Number]],barang_masuk[],4,FALSE),IF(tbl_transaction[[#This Row],[Type]]="Outbound",VLOOKUP(tbl_transaction[[#This Row],[Reference Number]],barang_keluar[],4,FALSE),""))</f>
        <v>PER014</v>
      </c>
      <c r="E1474" t="str">
        <f>IF(tbl_transaction[[#This Row],[Type]]="Inbound",VLOOKUP(tbl_transaction[[#This Row],[Reference Number]],barang_masuk[],5,FALSE),IF(tbl_transaction[[#This Row],[Type]]="Outbound",VLOOKUP(tbl_transaction[[#This Row],[Reference Number]],barang_keluar[],5,FALSE),""))</f>
        <v>Sunsilk Personal Care Variant 14</v>
      </c>
      <c r="F1474">
        <f>IF(tbl_transaction[[#This Row],[Type]]="Inbound",VLOOKUP(tbl_transaction[[#This Row],[Reference Number]],barang_masuk[],6,FALSE),IF(tbl_transaction[[#This Row],[Type]]="Outbound",VLOOKUP(tbl_transaction[[#This Row],[Reference Number]],barang_keluar[],6,FALSE),""))</f>
        <v>100</v>
      </c>
      <c r="G1474" t="str">
        <f>IF(tbl_transaction[[#This Row],[Type]]="Inbound",VLOOKUP(tbl_transaction[[#This Row],[Reference Number]],barang_masuk[],7,FALSE),IF(tbl_transaction[[#This Row],[Type]]="Outbound",VLOOKUP(tbl_transaction[[#This Row],[Reference Number]],barang_keluar[],7,FALSE),""))</f>
        <v>Bottle</v>
      </c>
      <c r="H1474" t="str">
        <f>IF(tbl_transaction[[#This Row],[Type]]="Inbound",VLOOKUP(tbl_transaction[[#This Row],[Reference Number]],barang_masuk[],3,FALSE),IF(tbl_transaction[[#This Row],[Type]]="Outbound",VLOOKUP(tbl_transaction[[#This Row],[Reference Number]],barang_keluar[],3,FALSE),""))</f>
        <v>PT Supplier 12</v>
      </c>
      <c r="I1474" t="str">
        <f>IF(D1474='Kartu Stok'!$B$2,COUNTIF($D$3:D1474,'Kartu Stok'!$B$2),"")</f>
        <v/>
      </c>
      <c r="L1474"/>
    </row>
    <row r="1475" spans="1:12" ht="14.5" x14ac:dyDescent="0.35">
      <c r="A1475" s="2" t="s">
        <v>1952</v>
      </c>
      <c r="B1475" s="5">
        <f>IF(LEFT(tbl_transaction[[#This Row],[Reference Number]],2)="GR",VLOOKUP(tbl_transaction[[#This Row],[Reference Number]],barang_masuk[],2,FALSE),IF(LEFT(tbl_transaction[[#This Row],[Reference Number]],2)="DO",VLOOKUP(tbl_transaction[[#This Row],[Reference Number]],barang_keluar[],2,FALSE),""))</f>
        <v>46084</v>
      </c>
      <c r="C1475" t="str">
        <f t="shared" ref="C1475:C1502" si="23">IF(LEFT(A1475,2)="GR","Inbound",IF(LEFT(A1475,2)="DO","Outbound",""))</f>
        <v>Inbound</v>
      </c>
      <c r="D1475" t="str">
        <f>IF(tbl_transaction[[#This Row],[Type]]="Inbound",VLOOKUP(tbl_transaction[[#This Row],[Reference Number]],barang_masuk[],4,FALSE),IF(tbl_transaction[[#This Row],[Type]]="Outbound",VLOOKUP(tbl_transaction[[#This Row],[Reference Number]],barang_keluar[],4,FALSE),""))</f>
        <v>BEV016</v>
      </c>
      <c r="E1475" t="str">
        <f>IF(tbl_transaction[[#This Row],[Type]]="Inbound",VLOOKUP(tbl_transaction[[#This Row],[Reference Number]],barang_masuk[],5,FALSE),IF(tbl_transaction[[#This Row],[Type]]="Outbound",VLOOKUP(tbl_transaction[[#This Row],[Reference Number]],barang_keluar[],5,FALSE),""))</f>
        <v>Sosro Beverage Variant 16</v>
      </c>
      <c r="F1475">
        <f>IF(tbl_transaction[[#This Row],[Type]]="Inbound",VLOOKUP(tbl_transaction[[#This Row],[Reference Number]],barang_masuk[],6,FALSE),IF(tbl_transaction[[#This Row],[Type]]="Outbound",VLOOKUP(tbl_transaction[[#This Row],[Reference Number]],barang_keluar[],6,FALSE),""))</f>
        <v>80</v>
      </c>
      <c r="G1475" t="str">
        <f>IF(tbl_transaction[[#This Row],[Type]]="Inbound",VLOOKUP(tbl_transaction[[#This Row],[Reference Number]],barang_masuk[],7,FALSE),IF(tbl_transaction[[#This Row],[Type]]="Outbound",VLOOKUP(tbl_transaction[[#This Row],[Reference Number]],barang_keluar[],7,FALSE),""))</f>
        <v>Bottle</v>
      </c>
      <c r="H1475" t="str">
        <f>IF(tbl_transaction[[#This Row],[Type]]="Inbound",VLOOKUP(tbl_transaction[[#This Row],[Reference Number]],barang_masuk[],3,FALSE),IF(tbl_transaction[[#This Row],[Type]]="Outbound",VLOOKUP(tbl_transaction[[#This Row],[Reference Number]],barang_keluar[],3,FALSE),""))</f>
        <v>PT Supplier 34</v>
      </c>
      <c r="I1475" t="str">
        <f>IF(D1475='Kartu Stok'!$B$2,COUNTIF($D$3:D1475,'Kartu Stok'!$B$2),"")</f>
        <v/>
      </c>
      <c r="L1475"/>
    </row>
    <row r="1476" spans="1:12" ht="14.5" x14ac:dyDescent="0.35">
      <c r="A1476" s="2" t="s">
        <v>1953</v>
      </c>
      <c r="B1476" s="5">
        <f>IF(LEFT(tbl_transaction[[#This Row],[Reference Number]],2)="GR",VLOOKUP(tbl_transaction[[#This Row],[Reference Number]],barang_masuk[],2,FALSE),IF(LEFT(tbl_transaction[[#This Row],[Reference Number]],2)="DO",VLOOKUP(tbl_transaction[[#This Row],[Reference Number]],barang_keluar[],2,FALSE),""))</f>
        <v>46145</v>
      </c>
      <c r="C1476" t="str">
        <f t="shared" si="23"/>
        <v>Inbound</v>
      </c>
      <c r="D1476" t="str">
        <f>IF(tbl_transaction[[#This Row],[Type]]="Inbound",VLOOKUP(tbl_transaction[[#This Row],[Reference Number]],barang_masuk[],4,FALSE),IF(tbl_transaction[[#This Row],[Type]]="Outbound",VLOOKUP(tbl_transaction[[#This Row],[Reference Number]],barang_keluar[],4,FALSE),""))</f>
        <v>DAR007</v>
      </c>
      <c r="E1476" t="str">
        <f>IF(tbl_transaction[[#This Row],[Type]]="Inbound",VLOOKUP(tbl_transaction[[#This Row],[Reference Number]],barang_masuk[],5,FALSE),IF(tbl_transaction[[#This Row],[Type]]="Outbound",VLOOKUP(tbl_transaction[[#This Row],[Reference Number]],barang_keluar[],5,FALSE),""))</f>
        <v>Indomilk Dairy Variant 7</v>
      </c>
      <c r="F1476">
        <f>IF(tbl_transaction[[#This Row],[Type]]="Inbound",VLOOKUP(tbl_transaction[[#This Row],[Reference Number]],barang_masuk[],6,FALSE),IF(tbl_transaction[[#This Row],[Type]]="Outbound",VLOOKUP(tbl_transaction[[#This Row],[Reference Number]],barang_keluar[],6,FALSE),""))</f>
        <v>120</v>
      </c>
      <c r="G1476" t="str">
        <f>IF(tbl_transaction[[#This Row],[Type]]="Inbound",VLOOKUP(tbl_transaction[[#This Row],[Reference Number]],barang_masuk[],7,FALSE),IF(tbl_transaction[[#This Row],[Type]]="Outbound",VLOOKUP(tbl_transaction[[#This Row],[Reference Number]],barang_keluar[],7,FALSE),""))</f>
        <v>Box</v>
      </c>
      <c r="H1476" t="str">
        <f>IF(tbl_transaction[[#This Row],[Type]]="Inbound",VLOOKUP(tbl_transaction[[#This Row],[Reference Number]],barang_masuk[],3,FALSE),IF(tbl_transaction[[#This Row],[Type]]="Outbound",VLOOKUP(tbl_transaction[[#This Row],[Reference Number]],barang_keluar[],3,FALSE),""))</f>
        <v>PT Supplier 26</v>
      </c>
      <c r="I1476" t="str">
        <f>IF(D1476='Kartu Stok'!$B$2,COUNTIF($D$3:D1476,'Kartu Stok'!$B$2),"")</f>
        <v/>
      </c>
      <c r="L1476"/>
    </row>
    <row r="1477" spans="1:12" ht="14.5" x14ac:dyDescent="0.35">
      <c r="A1477" s="2" t="s">
        <v>1954</v>
      </c>
      <c r="B1477" s="5">
        <f>IF(LEFT(tbl_transaction[[#This Row],[Reference Number]],2)="GR",VLOOKUP(tbl_transaction[[#This Row],[Reference Number]],barang_masuk[],2,FALSE),IF(LEFT(tbl_transaction[[#This Row],[Reference Number]],2)="DO",VLOOKUP(tbl_transaction[[#This Row],[Reference Number]],barang_keluar[],2,FALSE),""))</f>
        <v>46190</v>
      </c>
      <c r="C1477" t="str">
        <f t="shared" si="23"/>
        <v>Inbound</v>
      </c>
      <c r="D1477" t="str">
        <f>IF(tbl_transaction[[#This Row],[Type]]="Inbound",VLOOKUP(tbl_transaction[[#This Row],[Reference Number]],barang_masuk[],4,FALSE),IF(tbl_transaction[[#This Row],[Type]]="Outbound",VLOOKUP(tbl_transaction[[#This Row],[Reference Number]],barang_keluar[],4,FALSE),""))</f>
        <v>SNK003</v>
      </c>
      <c r="E1477" t="str">
        <f>IF(tbl_transaction[[#This Row],[Type]]="Inbound",VLOOKUP(tbl_transaction[[#This Row],[Reference Number]],barang_masuk[],5,FALSE),IF(tbl_transaction[[#This Row],[Type]]="Outbound",VLOOKUP(tbl_transaction[[#This Row],[Reference Number]],barang_keluar[],5,FALSE),""))</f>
        <v>Qtela Snack Variant 3</v>
      </c>
      <c r="F1477">
        <f>IF(tbl_transaction[[#This Row],[Type]]="Inbound",VLOOKUP(tbl_transaction[[#This Row],[Reference Number]],barang_masuk[],6,FALSE),IF(tbl_transaction[[#This Row],[Type]]="Outbound",VLOOKUP(tbl_transaction[[#This Row],[Reference Number]],barang_keluar[],6,FALSE),""))</f>
        <v>150</v>
      </c>
      <c r="G1477" t="str">
        <f>IF(tbl_transaction[[#This Row],[Type]]="Inbound",VLOOKUP(tbl_transaction[[#This Row],[Reference Number]],barang_masuk[],7,FALSE),IF(tbl_transaction[[#This Row],[Type]]="Outbound",VLOOKUP(tbl_transaction[[#This Row],[Reference Number]],barang_keluar[],7,FALSE),""))</f>
        <v>Pack</v>
      </c>
      <c r="H1477" t="str">
        <f>IF(tbl_transaction[[#This Row],[Type]]="Inbound",VLOOKUP(tbl_transaction[[#This Row],[Reference Number]],barang_masuk[],3,FALSE),IF(tbl_transaction[[#This Row],[Type]]="Outbound",VLOOKUP(tbl_transaction[[#This Row],[Reference Number]],barang_keluar[],3,FALSE),""))</f>
        <v>PT Supplier 34</v>
      </c>
      <c r="I1477" t="str">
        <f>IF(D1477='Kartu Stok'!$B$2,COUNTIF($D$3:D1477,'Kartu Stok'!$B$2),"")</f>
        <v/>
      </c>
      <c r="L1477"/>
    </row>
    <row r="1478" spans="1:12" ht="14.5" x14ac:dyDescent="0.35">
      <c r="A1478" s="2" t="s">
        <v>1955</v>
      </c>
      <c r="B1478" s="5">
        <f>IF(LEFT(tbl_transaction[[#This Row],[Reference Number]],2)="GR",VLOOKUP(tbl_transaction[[#This Row],[Reference Number]],barang_masuk[],2,FALSE),IF(LEFT(tbl_transaction[[#This Row],[Reference Number]],2)="DO",VLOOKUP(tbl_transaction[[#This Row],[Reference Number]],barang_keluar[],2,FALSE),""))</f>
        <v>46153</v>
      </c>
      <c r="C1478" t="str">
        <f t="shared" si="23"/>
        <v>Inbound</v>
      </c>
      <c r="D1478" t="str">
        <f>IF(tbl_transaction[[#This Row],[Type]]="Inbound",VLOOKUP(tbl_transaction[[#This Row],[Reference Number]],barang_masuk[],4,FALSE),IF(tbl_transaction[[#This Row],[Type]]="Outbound",VLOOKUP(tbl_transaction[[#This Row],[Reference Number]],barang_keluar[],4,FALSE),""))</f>
        <v>DAR003</v>
      </c>
      <c r="E1478" t="str">
        <f>IF(tbl_transaction[[#This Row],[Type]]="Inbound",VLOOKUP(tbl_transaction[[#This Row],[Reference Number]],barang_masuk[],5,FALSE),IF(tbl_transaction[[#This Row],[Type]]="Outbound",VLOOKUP(tbl_transaction[[#This Row],[Reference Number]],barang_keluar[],5,FALSE),""))</f>
        <v>Ultra Milk Dairy Variant 3</v>
      </c>
      <c r="F1478">
        <f>IF(tbl_transaction[[#This Row],[Type]]="Inbound",VLOOKUP(tbl_transaction[[#This Row],[Reference Number]],barang_masuk[],6,FALSE),IF(tbl_transaction[[#This Row],[Type]]="Outbound",VLOOKUP(tbl_transaction[[#This Row],[Reference Number]],barang_keluar[],6,FALSE),""))</f>
        <v>150</v>
      </c>
      <c r="G1478" t="str">
        <f>IF(tbl_transaction[[#This Row],[Type]]="Inbound",VLOOKUP(tbl_transaction[[#This Row],[Reference Number]],barang_masuk[],7,FALSE),IF(tbl_transaction[[#This Row],[Type]]="Outbound",VLOOKUP(tbl_transaction[[#This Row],[Reference Number]],barang_keluar[],7,FALSE),""))</f>
        <v>Box</v>
      </c>
      <c r="H1478" t="str">
        <f>IF(tbl_transaction[[#This Row],[Type]]="Inbound",VLOOKUP(tbl_transaction[[#This Row],[Reference Number]],barang_masuk[],3,FALSE),IF(tbl_transaction[[#This Row],[Type]]="Outbound",VLOOKUP(tbl_transaction[[#This Row],[Reference Number]],barang_keluar[],3,FALSE),""))</f>
        <v>PT Supplier 08</v>
      </c>
      <c r="I1478" t="str">
        <f>IF(D1478='Kartu Stok'!$B$2,COUNTIF($D$3:D1478,'Kartu Stok'!$B$2),"")</f>
        <v/>
      </c>
      <c r="L1478"/>
    </row>
    <row r="1479" spans="1:12" ht="14.5" x14ac:dyDescent="0.35">
      <c r="A1479" s="2" t="s">
        <v>1956</v>
      </c>
      <c r="B1479" s="5">
        <f>IF(LEFT(tbl_transaction[[#This Row],[Reference Number]],2)="GR",VLOOKUP(tbl_transaction[[#This Row],[Reference Number]],barang_masuk[],2,FALSE),IF(LEFT(tbl_transaction[[#This Row],[Reference Number]],2)="DO",VLOOKUP(tbl_transaction[[#This Row],[Reference Number]],barang_keluar[],2,FALSE),""))</f>
        <v>46170</v>
      </c>
      <c r="C1479" t="str">
        <f t="shared" si="23"/>
        <v>Inbound</v>
      </c>
      <c r="D1479" t="str">
        <f>IF(tbl_transaction[[#This Row],[Type]]="Inbound",VLOOKUP(tbl_transaction[[#This Row],[Reference Number]],barang_masuk[],4,FALSE),IF(tbl_transaction[[#This Row],[Type]]="Outbound",VLOOKUP(tbl_transaction[[#This Row],[Reference Number]],barang_keluar[],4,FALSE),""))</f>
        <v>INS018</v>
      </c>
      <c r="E1479" t="str">
        <f>IF(tbl_transaction[[#This Row],[Type]]="Inbound",VLOOKUP(tbl_transaction[[#This Row],[Reference Number]],barang_masuk[],5,FALSE),IF(tbl_transaction[[#This Row],[Type]]="Outbound",VLOOKUP(tbl_transaction[[#This Row],[Reference Number]],barang_keluar[],5,FALSE),""))</f>
        <v>Indomie Instant Food Variant 18</v>
      </c>
      <c r="F1479">
        <f>IF(tbl_transaction[[#This Row],[Type]]="Inbound",VLOOKUP(tbl_transaction[[#This Row],[Reference Number]],barang_masuk[],6,FALSE),IF(tbl_transaction[[#This Row],[Type]]="Outbound",VLOOKUP(tbl_transaction[[#This Row],[Reference Number]],barang_keluar[],6,FALSE),""))</f>
        <v>40</v>
      </c>
      <c r="G1479" t="str">
        <f>IF(tbl_transaction[[#This Row],[Type]]="Inbound",VLOOKUP(tbl_transaction[[#This Row],[Reference Number]],barang_masuk[],7,FALSE),IF(tbl_transaction[[#This Row],[Type]]="Outbound",VLOOKUP(tbl_transaction[[#This Row],[Reference Number]],barang_keluar[],7,FALSE),""))</f>
        <v>Pack</v>
      </c>
      <c r="H1479" t="str">
        <f>IF(tbl_transaction[[#This Row],[Type]]="Inbound",VLOOKUP(tbl_transaction[[#This Row],[Reference Number]],barang_masuk[],3,FALSE),IF(tbl_transaction[[#This Row],[Type]]="Outbound",VLOOKUP(tbl_transaction[[#This Row],[Reference Number]],barang_keluar[],3,FALSE),""))</f>
        <v>PT Supplier 03</v>
      </c>
      <c r="I1479" t="str">
        <f>IF(D1479='Kartu Stok'!$B$2,COUNTIF($D$3:D1479,'Kartu Stok'!$B$2),"")</f>
        <v/>
      </c>
      <c r="L1479"/>
    </row>
    <row r="1480" spans="1:12" ht="14.5" x14ac:dyDescent="0.35">
      <c r="A1480" s="2" t="s">
        <v>1957</v>
      </c>
      <c r="B1480" s="5">
        <f>IF(LEFT(tbl_transaction[[#This Row],[Reference Number]],2)="GR",VLOOKUP(tbl_transaction[[#This Row],[Reference Number]],barang_masuk[],2,FALSE),IF(LEFT(tbl_transaction[[#This Row],[Reference Number]],2)="DO",VLOOKUP(tbl_transaction[[#This Row],[Reference Number]],barang_keluar[],2,FALSE),""))</f>
        <v>46129</v>
      </c>
      <c r="C1480" t="str">
        <f t="shared" si="23"/>
        <v>Inbound</v>
      </c>
      <c r="D1480" t="str">
        <f>IF(tbl_transaction[[#This Row],[Type]]="Inbound",VLOOKUP(tbl_transaction[[#This Row],[Reference Number]],barang_masuk[],4,FALSE),IF(tbl_transaction[[#This Row],[Type]]="Outbound",VLOOKUP(tbl_transaction[[#This Row],[Reference Number]],barang_keluar[],4,FALSE),""))</f>
        <v>PER010</v>
      </c>
      <c r="E1480" t="str">
        <f>IF(tbl_transaction[[#This Row],[Type]]="Inbound",VLOOKUP(tbl_transaction[[#This Row],[Reference Number]],barang_masuk[],5,FALSE),IF(tbl_transaction[[#This Row],[Type]]="Outbound",VLOOKUP(tbl_transaction[[#This Row],[Reference Number]],barang_keluar[],5,FALSE),""))</f>
        <v>Lifebuoy Personal Care Variant 10</v>
      </c>
      <c r="F1480">
        <f>IF(tbl_transaction[[#This Row],[Type]]="Inbound",VLOOKUP(tbl_transaction[[#This Row],[Reference Number]],barang_masuk[],6,FALSE),IF(tbl_transaction[[#This Row],[Type]]="Outbound",VLOOKUP(tbl_transaction[[#This Row],[Reference Number]],barang_keluar[],6,FALSE),""))</f>
        <v>60</v>
      </c>
      <c r="G1480" t="str">
        <f>IF(tbl_transaction[[#This Row],[Type]]="Inbound",VLOOKUP(tbl_transaction[[#This Row],[Reference Number]],barang_masuk[],7,FALSE),IF(tbl_transaction[[#This Row],[Type]]="Outbound",VLOOKUP(tbl_transaction[[#This Row],[Reference Number]],barang_keluar[],7,FALSE),""))</f>
        <v>Bottle</v>
      </c>
      <c r="H1480" t="str">
        <f>IF(tbl_transaction[[#This Row],[Type]]="Inbound",VLOOKUP(tbl_transaction[[#This Row],[Reference Number]],barang_masuk[],3,FALSE),IF(tbl_transaction[[#This Row],[Type]]="Outbound",VLOOKUP(tbl_transaction[[#This Row],[Reference Number]],barang_keluar[],3,FALSE),""))</f>
        <v>PT Supplier 01</v>
      </c>
      <c r="I1480" t="str">
        <f>IF(D1480='Kartu Stok'!$B$2,COUNTIF($D$3:D1480,'Kartu Stok'!$B$2),"")</f>
        <v/>
      </c>
      <c r="L1480"/>
    </row>
    <row r="1481" spans="1:12" ht="14.5" x14ac:dyDescent="0.35">
      <c r="A1481" s="2" t="s">
        <v>1958</v>
      </c>
      <c r="B1481" s="5">
        <f>IF(LEFT(tbl_transaction[[#This Row],[Reference Number]],2)="GR",VLOOKUP(tbl_transaction[[#This Row],[Reference Number]],barang_masuk[],2,FALSE),IF(LEFT(tbl_transaction[[#This Row],[Reference Number]],2)="DO",VLOOKUP(tbl_transaction[[#This Row],[Reference Number]],barang_keluar[],2,FALSE),""))</f>
        <v>46150</v>
      </c>
      <c r="C1481" t="str">
        <f t="shared" si="23"/>
        <v>Inbound</v>
      </c>
      <c r="D1481" t="str">
        <f>IF(tbl_transaction[[#This Row],[Type]]="Inbound",VLOOKUP(tbl_transaction[[#This Row],[Reference Number]],barang_masuk[],4,FALSE),IF(tbl_transaction[[#This Row],[Type]]="Outbound",VLOOKUP(tbl_transaction[[#This Row],[Reference Number]],barang_keluar[],4,FALSE),""))</f>
        <v>SNK010</v>
      </c>
      <c r="E1481" t="str">
        <f>IF(tbl_transaction[[#This Row],[Type]]="Inbound",VLOOKUP(tbl_transaction[[#This Row],[Reference Number]],barang_masuk[],5,FALSE),IF(tbl_transaction[[#This Row],[Type]]="Outbound",VLOOKUP(tbl_transaction[[#This Row],[Reference Number]],barang_keluar[],5,FALSE),""))</f>
        <v>Taro Snack Variant 10</v>
      </c>
      <c r="F1481">
        <f>IF(tbl_transaction[[#This Row],[Type]]="Inbound",VLOOKUP(tbl_transaction[[#This Row],[Reference Number]],barang_masuk[],6,FALSE),IF(tbl_transaction[[#This Row],[Type]]="Outbound",VLOOKUP(tbl_transaction[[#This Row],[Reference Number]],barang_keluar[],6,FALSE),""))</f>
        <v>80</v>
      </c>
      <c r="G1481" t="str">
        <f>IF(tbl_transaction[[#This Row],[Type]]="Inbound",VLOOKUP(tbl_transaction[[#This Row],[Reference Number]],barang_masuk[],7,FALSE),IF(tbl_transaction[[#This Row],[Type]]="Outbound",VLOOKUP(tbl_transaction[[#This Row],[Reference Number]],barang_keluar[],7,FALSE),""))</f>
        <v>Pack</v>
      </c>
      <c r="H1481" t="str">
        <f>IF(tbl_transaction[[#This Row],[Type]]="Inbound",VLOOKUP(tbl_transaction[[#This Row],[Reference Number]],barang_masuk[],3,FALSE),IF(tbl_transaction[[#This Row],[Type]]="Outbound",VLOOKUP(tbl_transaction[[#This Row],[Reference Number]],barang_keluar[],3,FALSE),""))</f>
        <v>PT Supplier 34</v>
      </c>
      <c r="I1481" t="str">
        <f>IF(D1481='Kartu Stok'!$B$2,COUNTIF($D$3:D1481,'Kartu Stok'!$B$2),"")</f>
        <v/>
      </c>
      <c r="L1481"/>
    </row>
    <row r="1482" spans="1:12" ht="14.5" x14ac:dyDescent="0.35">
      <c r="A1482" s="2" t="s">
        <v>1959</v>
      </c>
      <c r="B1482" s="5">
        <f>IF(LEFT(tbl_transaction[[#This Row],[Reference Number]],2)="GR",VLOOKUP(tbl_transaction[[#This Row],[Reference Number]],barang_masuk[],2,FALSE),IF(LEFT(tbl_transaction[[#This Row],[Reference Number]],2)="DO",VLOOKUP(tbl_transaction[[#This Row],[Reference Number]],barang_keluar[],2,FALSE),""))</f>
        <v>46106</v>
      </c>
      <c r="C1482" t="str">
        <f t="shared" si="23"/>
        <v>Inbound</v>
      </c>
      <c r="D1482" t="str">
        <f>IF(tbl_transaction[[#This Row],[Type]]="Inbound",VLOOKUP(tbl_transaction[[#This Row],[Reference Number]],barang_masuk[],4,FALSE),IF(tbl_transaction[[#This Row],[Type]]="Outbound",VLOOKUP(tbl_transaction[[#This Row],[Reference Number]],barang_keluar[],4,FALSE),""))</f>
        <v>PER025</v>
      </c>
      <c r="E1482" t="str">
        <f>IF(tbl_transaction[[#This Row],[Type]]="Inbound",VLOOKUP(tbl_transaction[[#This Row],[Reference Number]],barang_masuk[],5,FALSE),IF(tbl_transaction[[#This Row],[Type]]="Outbound",VLOOKUP(tbl_transaction[[#This Row],[Reference Number]],barang_keluar[],5,FALSE),""))</f>
        <v>Pepsodent Personal Care Variant 25</v>
      </c>
      <c r="F1482">
        <f>IF(tbl_transaction[[#This Row],[Type]]="Inbound",VLOOKUP(tbl_transaction[[#This Row],[Reference Number]],barang_masuk[],6,FALSE),IF(tbl_transaction[[#This Row],[Type]]="Outbound",VLOOKUP(tbl_transaction[[#This Row],[Reference Number]],barang_keluar[],6,FALSE),""))</f>
        <v>20</v>
      </c>
      <c r="G1482" t="str">
        <f>IF(tbl_transaction[[#This Row],[Type]]="Inbound",VLOOKUP(tbl_transaction[[#This Row],[Reference Number]],barang_masuk[],7,FALSE),IF(tbl_transaction[[#This Row],[Type]]="Outbound",VLOOKUP(tbl_transaction[[#This Row],[Reference Number]],barang_keluar[],7,FALSE),""))</f>
        <v>Bottle</v>
      </c>
      <c r="H1482" t="str">
        <f>IF(tbl_transaction[[#This Row],[Type]]="Inbound",VLOOKUP(tbl_transaction[[#This Row],[Reference Number]],barang_masuk[],3,FALSE),IF(tbl_transaction[[#This Row],[Type]]="Outbound",VLOOKUP(tbl_transaction[[#This Row],[Reference Number]],barang_keluar[],3,FALSE),""))</f>
        <v>PT Supplier 19</v>
      </c>
      <c r="I1482" t="str">
        <f>IF(D1482='Kartu Stok'!$B$2,COUNTIF($D$3:D1482,'Kartu Stok'!$B$2),"")</f>
        <v/>
      </c>
      <c r="L1482"/>
    </row>
    <row r="1483" spans="1:12" ht="14.5" x14ac:dyDescent="0.35">
      <c r="A1483" s="2" t="s">
        <v>1960</v>
      </c>
      <c r="B1483" s="5">
        <f>IF(LEFT(tbl_transaction[[#This Row],[Reference Number]],2)="GR",VLOOKUP(tbl_transaction[[#This Row],[Reference Number]],barang_masuk[],2,FALSE),IF(LEFT(tbl_transaction[[#This Row],[Reference Number]],2)="DO",VLOOKUP(tbl_transaction[[#This Row],[Reference Number]],barang_keluar[],2,FALSE),""))</f>
        <v>46041</v>
      </c>
      <c r="C1483" t="str">
        <f t="shared" si="23"/>
        <v>Inbound</v>
      </c>
      <c r="D1483" t="str">
        <f>IF(tbl_transaction[[#This Row],[Type]]="Inbound",VLOOKUP(tbl_transaction[[#This Row],[Reference Number]],barang_masuk[],4,FALSE),IF(tbl_transaction[[#This Row],[Type]]="Outbound",VLOOKUP(tbl_transaction[[#This Row],[Reference Number]],barang_keluar[],4,FALSE),""))</f>
        <v>PER022</v>
      </c>
      <c r="E1483" t="str">
        <f>IF(tbl_transaction[[#This Row],[Type]]="Inbound",VLOOKUP(tbl_transaction[[#This Row],[Reference Number]],barang_masuk[],5,FALSE),IF(tbl_transaction[[#This Row],[Type]]="Outbound",VLOOKUP(tbl_transaction[[#This Row],[Reference Number]],barang_keluar[],5,FALSE),""))</f>
        <v>Pepsodent Personal Care Variant 22</v>
      </c>
      <c r="F1483">
        <f>IF(tbl_transaction[[#This Row],[Type]]="Inbound",VLOOKUP(tbl_transaction[[#This Row],[Reference Number]],barang_masuk[],6,FALSE),IF(tbl_transaction[[#This Row],[Type]]="Outbound",VLOOKUP(tbl_transaction[[#This Row],[Reference Number]],barang_keluar[],6,FALSE),""))</f>
        <v>30</v>
      </c>
      <c r="G1483" t="str">
        <f>IF(tbl_transaction[[#This Row],[Type]]="Inbound",VLOOKUP(tbl_transaction[[#This Row],[Reference Number]],barang_masuk[],7,FALSE),IF(tbl_transaction[[#This Row],[Type]]="Outbound",VLOOKUP(tbl_transaction[[#This Row],[Reference Number]],barang_keluar[],7,FALSE),""))</f>
        <v>Bottle</v>
      </c>
      <c r="H1483" t="str">
        <f>IF(tbl_transaction[[#This Row],[Type]]="Inbound",VLOOKUP(tbl_transaction[[#This Row],[Reference Number]],barang_masuk[],3,FALSE),IF(tbl_transaction[[#This Row],[Type]]="Outbound",VLOOKUP(tbl_transaction[[#This Row],[Reference Number]],barang_keluar[],3,FALSE),""))</f>
        <v>PT Supplier 23</v>
      </c>
      <c r="I1483" t="str">
        <f>IF(D1483='Kartu Stok'!$B$2,COUNTIF($D$3:D1483,'Kartu Stok'!$B$2),"")</f>
        <v/>
      </c>
      <c r="L1483"/>
    </row>
    <row r="1484" spans="1:12" ht="14.5" x14ac:dyDescent="0.35">
      <c r="A1484" s="2" t="s">
        <v>1961</v>
      </c>
      <c r="B1484" s="5">
        <f>IF(LEFT(tbl_transaction[[#This Row],[Reference Number]],2)="GR",VLOOKUP(tbl_transaction[[#This Row],[Reference Number]],barang_masuk[],2,FALSE),IF(LEFT(tbl_transaction[[#This Row],[Reference Number]],2)="DO",VLOOKUP(tbl_transaction[[#This Row],[Reference Number]],barang_keluar[],2,FALSE),""))</f>
        <v>46047</v>
      </c>
      <c r="C1484" t="str">
        <f t="shared" si="23"/>
        <v>Inbound</v>
      </c>
      <c r="D1484" t="str">
        <f>IF(tbl_transaction[[#This Row],[Type]]="Inbound",VLOOKUP(tbl_transaction[[#This Row],[Reference Number]],barang_masuk[],4,FALSE),IF(tbl_transaction[[#This Row],[Type]]="Outbound",VLOOKUP(tbl_transaction[[#This Row],[Reference Number]],barang_keluar[],4,FALSE),""))</f>
        <v>PER002</v>
      </c>
      <c r="E1484" t="str">
        <f>IF(tbl_transaction[[#This Row],[Type]]="Inbound",VLOOKUP(tbl_transaction[[#This Row],[Reference Number]],barang_masuk[],5,FALSE),IF(tbl_transaction[[#This Row],[Type]]="Outbound",VLOOKUP(tbl_transaction[[#This Row],[Reference Number]],barang_keluar[],5,FALSE),""))</f>
        <v>Lifebuoy Personal Care Variant 2</v>
      </c>
      <c r="F1484">
        <f>IF(tbl_transaction[[#This Row],[Type]]="Inbound",VLOOKUP(tbl_transaction[[#This Row],[Reference Number]],barang_masuk[],6,FALSE),IF(tbl_transaction[[#This Row],[Type]]="Outbound",VLOOKUP(tbl_transaction[[#This Row],[Reference Number]],barang_keluar[],6,FALSE),""))</f>
        <v>80</v>
      </c>
      <c r="G1484" t="str">
        <f>IF(tbl_transaction[[#This Row],[Type]]="Inbound",VLOOKUP(tbl_transaction[[#This Row],[Reference Number]],barang_masuk[],7,FALSE),IF(tbl_transaction[[#This Row],[Type]]="Outbound",VLOOKUP(tbl_transaction[[#This Row],[Reference Number]],barang_keluar[],7,FALSE),""))</f>
        <v>Bottle</v>
      </c>
      <c r="H1484" t="str">
        <f>IF(tbl_transaction[[#This Row],[Type]]="Inbound",VLOOKUP(tbl_transaction[[#This Row],[Reference Number]],barang_masuk[],3,FALSE),IF(tbl_transaction[[#This Row],[Type]]="Outbound",VLOOKUP(tbl_transaction[[#This Row],[Reference Number]],barang_keluar[],3,FALSE),""))</f>
        <v>PT Supplier 31</v>
      </c>
      <c r="I1484" t="str">
        <f>IF(D1484='Kartu Stok'!$B$2,COUNTIF($D$3:D1484,'Kartu Stok'!$B$2),"")</f>
        <v/>
      </c>
      <c r="L1484"/>
    </row>
    <row r="1485" spans="1:12" ht="14.5" x14ac:dyDescent="0.35">
      <c r="A1485" s="2" t="s">
        <v>1962</v>
      </c>
      <c r="B1485" s="5">
        <f>IF(LEFT(tbl_transaction[[#This Row],[Reference Number]],2)="GR",VLOOKUP(tbl_transaction[[#This Row],[Reference Number]],barang_masuk[],2,FALSE),IF(LEFT(tbl_transaction[[#This Row],[Reference Number]],2)="DO",VLOOKUP(tbl_transaction[[#This Row],[Reference Number]],barang_keluar[],2,FALSE),""))</f>
        <v>46033</v>
      </c>
      <c r="C1485" t="str">
        <f t="shared" si="23"/>
        <v>Inbound</v>
      </c>
      <c r="D1485" t="str">
        <f>IF(tbl_transaction[[#This Row],[Type]]="Inbound",VLOOKUP(tbl_transaction[[#This Row],[Reference Number]],barang_masuk[],4,FALSE),IF(tbl_transaction[[#This Row],[Type]]="Outbound",VLOOKUP(tbl_transaction[[#This Row],[Reference Number]],barang_keluar[],4,FALSE),""))</f>
        <v>PER016</v>
      </c>
      <c r="E1485" t="str">
        <f>IF(tbl_transaction[[#This Row],[Type]]="Inbound",VLOOKUP(tbl_transaction[[#This Row],[Reference Number]],barang_masuk[],5,FALSE),IF(tbl_transaction[[#This Row],[Type]]="Outbound",VLOOKUP(tbl_transaction[[#This Row],[Reference Number]],barang_keluar[],5,FALSE),""))</f>
        <v>Lifebuoy Personal Care Variant 16</v>
      </c>
      <c r="F1485">
        <f>IF(tbl_transaction[[#This Row],[Type]]="Inbound",VLOOKUP(tbl_transaction[[#This Row],[Reference Number]],barang_masuk[],6,FALSE),IF(tbl_transaction[[#This Row],[Type]]="Outbound",VLOOKUP(tbl_transaction[[#This Row],[Reference Number]],barang_keluar[],6,FALSE),""))</f>
        <v>40</v>
      </c>
      <c r="G1485" t="str">
        <f>IF(tbl_transaction[[#This Row],[Type]]="Inbound",VLOOKUP(tbl_transaction[[#This Row],[Reference Number]],barang_masuk[],7,FALSE),IF(tbl_transaction[[#This Row],[Type]]="Outbound",VLOOKUP(tbl_transaction[[#This Row],[Reference Number]],barang_keluar[],7,FALSE),""))</f>
        <v>Bottle</v>
      </c>
      <c r="H1485" t="str">
        <f>IF(tbl_transaction[[#This Row],[Type]]="Inbound",VLOOKUP(tbl_transaction[[#This Row],[Reference Number]],barang_masuk[],3,FALSE),IF(tbl_transaction[[#This Row],[Type]]="Outbound",VLOOKUP(tbl_transaction[[#This Row],[Reference Number]],barang_keluar[],3,FALSE),""))</f>
        <v>PT Supplier 11</v>
      </c>
      <c r="I1485" t="str">
        <f>IF(D1485='Kartu Stok'!$B$2,COUNTIF($D$3:D1485,'Kartu Stok'!$B$2),"")</f>
        <v/>
      </c>
      <c r="L1485"/>
    </row>
    <row r="1486" spans="1:12" ht="14.5" x14ac:dyDescent="0.35">
      <c r="A1486" s="2" t="s">
        <v>1963</v>
      </c>
      <c r="B1486" s="5">
        <f>IF(LEFT(tbl_transaction[[#This Row],[Reference Number]],2)="GR",VLOOKUP(tbl_transaction[[#This Row],[Reference Number]],barang_masuk[],2,FALSE),IF(LEFT(tbl_transaction[[#This Row],[Reference Number]],2)="DO",VLOOKUP(tbl_transaction[[#This Row],[Reference Number]],barang_keluar[],2,FALSE),""))</f>
        <v>46036</v>
      </c>
      <c r="C1486" t="str">
        <f t="shared" si="23"/>
        <v>Inbound</v>
      </c>
      <c r="D1486" t="str">
        <f>IF(tbl_transaction[[#This Row],[Type]]="Inbound",VLOOKUP(tbl_transaction[[#This Row],[Reference Number]],barang_masuk[],4,FALSE),IF(tbl_transaction[[#This Row],[Type]]="Outbound",VLOOKUP(tbl_transaction[[#This Row],[Reference Number]],barang_keluar[],4,FALSE),""))</f>
        <v>SNK029</v>
      </c>
      <c r="E1486" t="str">
        <f>IF(tbl_transaction[[#This Row],[Type]]="Inbound",VLOOKUP(tbl_transaction[[#This Row],[Reference Number]],barang_masuk[],5,FALSE),IF(tbl_transaction[[#This Row],[Type]]="Outbound",VLOOKUP(tbl_transaction[[#This Row],[Reference Number]],barang_keluar[],5,FALSE),""))</f>
        <v>Chitato Snack Variant 29</v>
      </c>
      <c r="F1486">
        <f>IF(tbl_transaction[[#This Row],[Type]]="Inbound",VLOOKUP(tbl_transaction[[#This Row],[Reference Number]],barang_masuk[],6,FALSE),IF(tbl_transaction[[#This Row],[Type]]="Outbound",VLOOKUP(tbl_transaction[[#This Row],[Reference Number]],barang_keluar[],6,FALSE),""))</f>
        <v>100</v>
      </c>
      <c r="G1486" t="str">
        <f>IF(tbl_transaction[[#This Row],[Type]]="Inbound",VLOOKUP(tbl_transaction[[#This Row],[Reference Number]],barang_masuk[],7,FALSE),IF(tbl_transaction[[#This Row],[Type]]="Outbound",VLOOKUP(tbl_transaction[[#This Row],[Reference Number]],barang_keluar[],7,FALSE),""))</f>
        <v>Pack</v>
      </c>
      <c r="H1486" t="str">
        <f>IF(tbl_transaction[[#This Row],[Type]]="Inbound",VLOOKUP(tbl_transaction[[#This Row],[Reference Number]],barang_masuk[],3,FALSE),IF(tbl_transaction[[#This Row],[Type]]="Outbound",VLOOKUP(tbl_transaction[[#This Row],[Reference Number]],barang_keluar[],3,FALSE),""))</f>
        <v>PT Supplier 11</v>
      </c>
      <c r="I1486" t="str">
        <f>IF(D1486='Kartu Stok'!$B$2,COUNTIF($D$3:D1486,'Kartu Stok'!$B$2),"")</f>
        <v/>
      </c>
      <c r="L1486"/>
    </row>
    <row r="1487" spans="1:12" ht="14.5" x14ac:dyDescent="0.35">
      <c r="A1487" s="2" t="s">
        <v>1964</v>
      </c>
      <c r="B1487" s="5">
        <f>IF(LEFT(tbl_transaction[[#This Row],[Reference Number]],2)="GR",VLOOKUP(tbl_transaction[[#This Row],[Reference Number]],barang_masuk[],2,FALSE),IF(LEFT(tbl_transaction[[#This Row],[Reference Number]],2)="DO",VLOOKUP(tbl_transaction[[#This Row],[Reference Number]],barang_keluar[],2,FALSE),""))</f>
        <v>46078</v>
      </c>
      <c r="C1487" t="str">
        <f t="shared" si="23"/>
        <v>Inbound</v>
      </c>
      <c r="D1487" t="str">
        <f>IF(tbl_transaction[[#This Row],[Type]]="Inbound",VLOOKUP(tbl_transaction[[#This Row],[Reference Number]],barang_masuk[],4,FALSE),IF(tbl_transaction[[#This Row],[Type]]="Outbound",VLOOKUP(tbl_transaction[[#This Row],[Reference Number]],barang_keluar[],4,FALSE),""))</f>
        <v>SNK011</v>
      </c>
      <c r="E1487" t="str">
        <f>IF(tbl_transaction[[#This Row],[Type]]="Inbound",VLOOKUP(tbl_transaction[[#This Row],[Reference Number]],barang_masuk[],5,FALSE),IF(tbl_transaction[[#This Row],[Type]]="Outbound",VLOOKUP(tbl_transaction[[#This Row],[Reference Number]],barang_keluar[],5,FALSE),""))</f>
        <v>Qtela Snack Variant 11</v>
      </c>
      <c r="F1487">
        <f>IF(tbl_transaction[[#This Row],[Type]]="Inbound",VLOOKUP(tbl_transaction[[#This Row],[Reference Number]],barang_masuk[],6,FALSE),IF(tbl_transaction[[#This Row],[Type]]="Outbound",VLOOKUP(tbl_transaction[[#This Row],[Reference Number]],barang_keluar[],6,FALSE),""))</f>
        <v>200</v>
      </c>
      <c r="G1487" t="str">
        <f>IF(tbl_transaction[[#This Row],[Type]]="Inbound",VLOOKUP(tbl_transaction[[#This Row],[Reference Number]],barang_masuk[],7,FALSE),IF(tbl_transaction[[#This Row],[Type]]="Outbound",VLOOKUP(tbl_transaction[[#This Row],[Reference Number]],barang_keluar[],7,FALSE),""))</f>
        <v>Pack</v>
      </c>
      <c r="H1487" t="str">
        <f>IF(tbl_transaction[[#This Row],[Type]]="Inbound",VLOOKUP(tbl_transaction[[#This Row],[Reference Number]],barang_masuk[],3,FALSE),IF(tbl_transaction[[#This Row],[Type]]="Outbound",VLOOKUP(tbl_transaction[[#This Row],[Reference Number]],barang_keluar[],3,FALSE),""))</f>
        <v>PT Supplier 24</v>
      </c>
      <c r="I1487" t="str">
        <f>IF(D1487='Kartu Stok'!$B$2,COUNTIF($D$3:D1487,'Kartu Stok'!$B$2),"")</f>
        <v/>
      </c>
      <c r="L1487"/>
    </row>
    <row r="1488" spans="1:12" ht="14.5" x14ac:dyDescent="0.35">
      <c r="A1488" s="2" t="s">
        <v>1965</v>
      </c>
      <c r="B1488" s="5">
        <f>IF(LEFT(tbl_transaction[[#This Row],[Reference Number]],2)="GR",VLOOKUP(tbl_transaction[[#This Row],[Reference Number]],barang_masuk[],2,FALSE),IF(LEFT(tbl_transaction[[#This Row],[Reference Number]],2)="DO",VLOOKUP(tbl_transaction[[#This Row],[Reference Number]],barang_keluar[],2,FALSE),""))</f>
        <v>46089</v>
      </c>
      <c r="C1488" t="str">
        <f t="shared" si="23"/>
        <v>Inbound</v>
      </c>
      <c r="D1488" t="str">
        <f>IF(tbl_transaction[[#This Row],[Type]]="Inbound",VLOOKUP(tbl_transaction[[#This Row],[Reference Number]],barang_masuk[],4,FALSE),IF(tbl_transaction[[#This Row],[Type]]="Outbound",VLOOKUP(tbl_transaction[[#This Row],[Reference Number]],barang_keluar[],4,FALSE),""))</f>
        <v>BEV027</v>
      </c>
      <c r="E1488" t="str">
        <f>IF(tbl_transaction[[#This Row],[Type]]="Inbound",VLOOKUP(tbl_transaction[[#This Row],[Reference Number]],barang_masuk[],5,FALSE),IF(tbl_transaction[[#This Row],[Type]]="Outbound",VLOOKUP(tbl_transaction[[#This Row],[Reference Number]],barang_keluar[],5,FALSE),""))</f>
        <v>Aqua Beverage Variant 27</v>
      </c>
      <c r="F1488">
        <f>IF(tbl_transaction[[#This Row],[Type]]="Inbound",VLOOKUP(tbl_transaction[[#This Row],[Reference Number]],barang_masuk[],6,FALSE),IF(tbl_transaction[[#This Row],[Type]]="Outbound",VLOOKUP(tbl_transaction[[#This Row],[Reference Number]],barang_keluar[],6,FALSE),""))</f>
        <v>40</v>
      </c>
      <c r="G1488" t="str">
        <f>IF(tbl_transaction[[#This Row],[Type]]="Inbound",VLOOKUP(tbl_transaction[[#This Row],[Reference Number]],barang_masuk[],7,FALSE),IF(tbl_transaction[[#This Row],[Type]]="Outbound",VLOOKUP(tbl_transaction[[#This Row],[Reference Number]],barang_keluar[],7,FALSE),""))</f>
        <v>Bottle</v>
      </c>
      <c r="H1488" t="str">
        <f>IF(tbl_transaction[[#This Row],[Type]]="Inbound",VLOOKUP(tbl_transaction[[#This Row],[Reference Number]],barang_masuk[],3,FALSE),IF(tbl_transaction[[#This Row],[Type]]="Outbound",VLOOKUP(tbl_transaction[[#This Row],[Reference Number]],barang_keluar[],3,FALSE),""))</f>
        <v>PT Supplier 06</v>
      </c>
      <c r="I1488" t="str">
        <f>IF(D1488='Kartu Stok'!$B$2,COUNTIF($D$3:D1488,'Kartu Stok'!$B$2),"")</f>
        <v/>
      </c>
      <c r="L1488"/>
    </row>
    <row r="1489" spans="1:12" ht="14.5" x14ac:dyDescent="0.35">
      <c r="A1489" s="2" t="s">
        <v>1966</v>
      </c>
      <c r="B1489" s="5">
        <f>IF(LEFT(tbl_transaction[[#This Row],[Reference Number]],2)="GR",VLOOKUP(tbl_transaction[[#This Row],[Reference Number]],barang_masuk[],2,FALSE),IF(LEFT(tbl_transaction[[#This Row],[Reference Number]],2)="DO",VLOOKUP(tbl_transaction[[#This Row],[Reference Number]],barang_keluar[],2,FALSE),""))</f>
        <v>46200</v>
      </c>
      <c r="C1489" t="str">
        <f t="shared" si="23"/>
        <v>Inbound</v>
      </c>
      <c r="D1489" t="str">
        <f>IF(tbl_transaction[[#This Row],[Type]]="Inbound",VLOOKUP(tbl_transaction[[#This Row],[Reference Number]],barang_masuk[],4,FALSE),IF(tbl_transaction[[#This Row],[Type]]="Outbound",VLOOKUP(tbl_transaction[[#This Row],[Reference Number]],barang_keluar[],4,FALSE),""))</f>
        <v>PER004</v>
      </c>
      <c r="E1489" t="str">
        <f>IF(tbl_transaction[[#This Row],[Type]]="Inbound",VLOOKUP(tbl_transaction[[#This Row],[Reference Number]],barang_masuk[],5,FALSE),IF(tbl_transaction[[#This Row],[Type]]="Outbound",VLOOKUP(tbl_transaction[[#This Row],[Reference Number]],barang_keluar[],5,FALSE),""))</f>
        <v>Lifebuoy Personal Care Variant 4</v>
      </c>
      <c r="F1489">
        <f>IF(tbl_transaction[[#This Row],[Type]]="Inbound",VLOOKUP(tbl_transaction[[#This Row],[Reference Number]],barang_masuk[],6,FALSE),IF(tbl_transaction[[#This Row],[Type]]="Outbound",VLOOKUP(tbl_transaction[[#This Row],[Reference Number]],barang_keluar[],6,FALSE),""))</f>
        <v>150</v>
      </c>
      <c r="G1489" t="str">
        <f>IF(tbl_transaction[[#This Row],[Type]]="Inbound",VLOOKUP(tbl_transaction[[#This Row],[Reference Number]],barang_masuk[],7,FALSE),IF(tbl_transaction[[#This Row],[Type]]="Outbound",VLOOKUP(tbl_transaction[[#This Row],[Reference Number]],barang_keluar[],7,FALSE),""))</f>
        <v>Bottle</v>
      </c>
      <c r="H1489" t="str">
        <f>IF(tbl_transaction[[#This Row],[Type]]="Inbound",VLOOKUP(tbl_transaction[[#This Row],[Reference Number]],barang_masuk[],3,FALSE),IF(tbl_transaction[[#This Row],[Type]]="Outbound",VLOOKUP(tbl_transaction[[#This Row],[Reference Number]],barang_keluar[],3,FALSE),""))</f>
        <v>PT Supplier 07</v>
      </c>
      <c r="I1489" t="str">
        <f>IF(D1489='Kartu Stok'!$B$2,COUNTIF($D$3:D1489,'Kartu Stok'!$B$2),"")</f>
        <v/>
      </c>
      <c r="L1489"/>
    </row>
    <row r="1490" spans="1:12" ht="14.5" x14ac:dyDescent="0.35">
      <c r="A1490" s="2" t="s">
        <v>1967</v>
      </c>
      <c r="B1490" s="5">
        <f>IF(LEFT(tbl_transaction[[#This Row],[Reference Number]],2)="GR",VLOOKUP(tbl_transaction[[#This Row],[Reference Number]],barang_masuk[],2,FALSE),IF(LEFT(tbl_transaction[[#This Row],[Reference Number]],2)="DO",VLOOKUP(tbl_transaction[[#This Row],[Reference Number]],barang_keluar[],2,FALSE),""))</f>
        <v>46042</v>
      </c>
      <c r="C1490" t="str">
        <f t="shared" si="23"/>
        <v>Inbound</v>
      </c>
      <c r="D1490" t="str">
        <f>IF(tbl_transaction[[#This Row],[Type]]="Inbound",VLOOKUP(tbl_transaction[[#This Row],[Reference Number]],barang_masuk[],4,FALSE),IF(tbl_transaction[[#This Row],[Type]]="Outbound",VLOOKUP(tbl_transaction[[#This Row],[Reference Number]],barang_keluar[],4,FALSE),""))</f>
        <v>HOM026</v>
      </c>
      <c r="E1490" t="str">
        <f>IF(tbl_transaction[[#This Row],[Type]]="Inbound",VLOOKUP(tbl_transaction[[#This Row],[Reference Number]],barang_masuk[],5,FALSE),IF(tbl_transaction[[#This Row],[Type]]="Outbound",VLOOKUP(tbl_transaction[[#This Row],[Reference Number]],barang_keluar[],5,FALSE),""))</f>
        <v>Sunlight Home Care Variant 26</v>
      </c>
      <c r="F1490">
        <f>IF(tbl_transaction[[#This Row],[Type]]="Inbound",VLOOKUP(tbl_transaction[[#This Row],[Reference Number]],barang_masuk[],6,FALSE),IF(tbl_transaction[[#This Row],[Type]]="Outbound",VLOOKUP(tbl_transaction[[#This Row],[Reference Number]],barang_keluar[],6,FALSE),""))</f>
        <v>30</v>
      </c>
      <c r="G1490" t="str">
        <f>IF(tbl_transaction[[#This Row],[Type]]="Inbound",VLOOKUP(tbl_transaction[[#This Row],[Reference Number]],barang_masuk[],7,FALSE),IF(tbl_transaction[[#This Row],[Type]]="Outbound",VLOOKUP(tbl_transaction[[#This Row],[Reference Number]],barang_keluar[],7,FALSE),""))</f>
        <v>Pack</v>
      </c>
      <c r="H1490" t="str">
        <f>IF(tbl_transaction[[#This Row],[Type]]="Inbound",VLOOKUP(tbl_transaction[[#This Row],[Reference Number]],barang_masuk[],3,FALSE),IF(tbl_transaction[[#This Row],[Type]]="Outbound",VLOOKUP(tbl_transaction[[#This Row],[Reference Number]],barang_keluar[],3,FALSE),""))</f>
        <v>PT Supplier 13</v>
      </c>
      <c r="I1490" t="str">
        <f>IF(D1490='Kartu Stok'!$B$2,COUNTIF($D$3:D1490,'Kartu Stok'!$B$2),"")</f>
        <v/>
      </c>
      <c r="L1490"/>
    </row>
    <row r="1491" spans="1:12" ht="14.5" x14ac:dyDescent="0.35">
      <c r="A1491" s="2" t="s">
        <v>1968</v>
      </c>
      <c r="B1491" s="5">
        <f>IF(LEFT(tbl_transaction[[#This Row],[Reference Number]],2)="GR",VLOOKUP(tbl_transaction[[#This Row],[Reference Number]],barang_masuk[],2,FALSE),IF(LEFT(tbl_transaction[[#This Row],[Reference Number]],2)="DO",VLOOKUP(tbl_transaction[[#This Row],[Reference Number]],barang_keluar[],2,FALSE),""))</f>
        <v>46127</v>
      </c>
      <c r="C1491" t="str">
        <f t="shared" si="23"/>
        <v>Inbound</v>
      </c>
      <c r="D1491" t="str">
        <f>IF(tbl_transaction[[#This Row],[Type]]="Inbound",VLOOKUP(tbl_transaction[[#This Row],[Reference Number]],barang_masuk[],4,FALSE),IF(tbl_transaction[[#This Row],[Type]]="Outbound",VLOOKUP(tbl_transaction[[#This Row],[Reference Number]],barang_keluar[],4,FALSE),""))</f>
        <v>BAB015</v>
      </c>
      <c r="E1491" t="str">
        <f>IF(tbl_transaction[[#This Row],[Type]]="Inbound",VLOOKUP(tbl_transaction[[#This Row],[Reference Number]],barang_masuk[],5,FALSE),IF(tbl_transaction[[#This Row],[Type]]="Outbound",VLOOKUP(tbl_transaction[[#This Row],[Reference Number]],barang_keluar[],5,FALSE),""))</f>
        <v>MamyPoko Baby Care Variant 15</v>
      </c>
      <c r="F1491">
        <f>IF(tbl_transaction[[#This Row],[Type]]="Inbound",VLOOKUP(tbl_transaction[[#This Row],[Reference Number]],barang_masuk[],6,FALSE),IF(tbl_transaction[[#This Row],[Type]]="Outbound",VLOOKUP(tbl_transaction[[#This Row],[Reference Number]],barang_keluar[],6,FALSE),""))</f>
        <v>120</v>
      </c>
      <c r="G1491" t="str">
        <f>IF(tbl_transaction[[#This Row],[Type]]="Inbound",VLOOKUP(tbl_transaction[[#This Row],[Reference Number]],barang_masuk[],7,FALSE),IF(tbl_transaction[[#This Row],[Type]]="Outbound",VLOOKUP(tbl_transaction[[#This Row],[Reference Number]],barang_keluar[],7,FALSE),""))</f>
        <v>Pack</v>
      </c>
      <c r="H1491" t="str">
        <f>IF(tbl_transaction[[#This Row],[Type]]="Inbound",VLOOKUP(tbl_transaction[[#This Row],[Reference Number]],barang_masuk[],3,FALSE),IF(tbl_transaction[[#This Row],[Type]]="Outbound",VLOOKUP(tbl_transaction[[#This Row],[Reference Number]],barang_keluar[],3,FALSE),""))</f>
        <v>PT Supplier 22</v>
      </c>
      <c r="I1491" t="str">
        <f>IF(D1491='Kartu Stok'!$B$2,COUNTIF($D$3:D1491,'Kartu Stok'!$B$2),"")</f>
        <v/>
      </c>
      <c r="L1491"/>
    </row>
    <row r="1492" spans="1:12" ht="14.5" x14ac:dyDescent="0.35">
      <c r="A1492" s="2" t="s">
        <v>1969</v>
      </c>
      <c r="B1492" s="5">
        <f>IF(LEFT(tbl_transaction[[#This Row],[Reference Number]],2)="GR",VLOOKUP(tbl_transaction[[#This Row],[Reference Number]],barang_masuk[],2,FALSE),IF(LEFT(tbl_transaction[[#This Row],[Reference Number]],2)="DO",VLOOKUP(tbl_transaction[[#This Row],[Reference Number]],barang_keluar[],2,FALSE),""))</f>
        <v>46165</v>
      </c>
      <c r="C1492" t="str">
        <f t="shared" si="23"/>
        <v>Inbound</v>
      </c>
      <c r="D1492" t="str">
        <f>IF(tbl_transaction[[#This Row],[Type]]="Inbound",VLOOKUP(tbl_transaction[[#This Row],[Reference Number]],barang_masuk[],4,FALSE),IF(tbl_transaction[[#This Row],[Type]]="Outbound",VLOOKUP(tbl_transaction[[#This Row],[Reference Number]],barang_keluar[],4,FALSE),""))</f>
        <v>SNK013</v>
      </c>
      <c r="E1492" t="str">
        <f>IF(tbl_transaction[[#This Row],[Type]]="Inbound",VLOOKUP(tbl_transaction[[#This Row],[Reference Number]],barang_masuk[],5,FALSE),IF(tbl_transaction[[#This Row],[Type]]="Outbound",VLOOKUP(tbl_transaction[[#This Row],[Reference Number]],barang_keluar[],5,FALSE),""))</f>
        <v>Qtela Snack Variant 13</v>
      </c>
      <c r="F1492">
        <f>IF(tbl_transaction[[#This Row],[Type]]="Inbound",VLOOKUP(tbl_transaction[[#This Row],[Reference Number]],barang_masuk[],6,FALSE),IF(tbl_transaction[[#This Row],[Type]]="Outbound",VLOOKUP(tbl_transaction[[#This Row],[Reference Number]],barang_keluar[],6,FALSE),""))</f>
        <v>100</v>
      </c>
      <c r="G1492" t="str">
        <f>IF(tbl_transaction[[#This Row],[Type]]="Inbound",VLOOKUP(tbl_transaction[[#This Row],[Reference Number]],barang_masuk[],7,FALSE),IF(tbl_transaction[[#This Row],[Type]]="Outbound",VLOOKUP(tbl_transaction[[#This Row],[Reference Number]],barang_keluar[],7,FALSE),""))</f>
        <v>Pack</v>
      </c>
      <c r="H1492" t="str">
        <f>IF(tbl_transaction[[#This Row],[Type]]="Inbound",VLOOKUP(tbl_transaction[[#This Row],[Reference Number]],barang_masuk[],3,FALSE),IF(tbl_transaction[[#This Row],[Type]]="Outbound",VLOOKUP(tbl_transaction[[#This Row],[Reference Number]],barang_keluar[],3,FALSE),""))</f>
        <v>PT Supplier 32</v>
      </c>
      <c r="I1492" t="str">
        <f>IF(D1492='Kartu Stok'!$B$2,COUNTIF($D$3:D1492,'Kartu Stok'!$B$2),"")</f>
        <v/>
      </c>
      <c r="L1492"/>
    </row>
    <row r="1493" spans="1:12" ht="14.5" x14ac:dyDescent="0.35">
      <c r="A1493" s="2" t="s">
        <v>1970</v>
      </c>
      <c r="B1493" s="5">
        <f>IF(LEFT(tbl_transaction[[#This Row],[Reference Number]],2)="GR",VLOOKUP(tbl_transaction[[#This Row],[Reference Number]],barang_masuk[],2,FALSE),IF(LEFT(tbl_transaction[[#This Row],[Reference Number]],2)="DO",VLOOKUP(tbl_transaction[[#This Row],[Reference Number]],barang_keluar[],2,FALSE),""))</f>
        <v>46141</v>
      </c>
      <c r="C1493" t="str">
        <f t="shared" si="23"/>
        <v>Inbound</v>
      </c>
      <c r="D1493" t="str">
        <f>IF(tbl_transaction[[#This Row],[Type]]="Inbound",VLOOKUP(tbl_transaction[[#This Row],[Reference Number]],barang_masuk[],4,FALSE),IF(tbl_transaction[[#This Row],[Type]]="Outbound",VLOOKUP(tbl_transaction[[#This Row],[Reference Number]],barang_keluar[],4,FALSE),""))</f>
        <v>BEV012</v>
      </c>
      <c r="E1493" t="str">
        <f>IF(tbl_transaction[[#This Row],[Type]]="Inbound",VLOOKUP(tbl_transaction[[#This Row],[Reference Number]],barang_masuk[],5,FALSE),IF(tbl_transaction[[#This Row],[Type]]="Outbound",VLOOKUP(tbl_transaction[[#This Row],[Reference Number]],barang_keluar[],5,FALSE),""))</f>
        <v>Pocari Beverage Variant 12</v>
      </c>
      <c r="F1493">
        <f>IF(tbl_transaction[[#This Row],[Type]]="Inbound",VLOOKUP(tbl_transaction[[#This Row],[Reference Number]],barang_masuk[],6,FALSE),IF(tbl_transaction[[#This Row],[Type]]="Outbound",VLOOKUP(tbl_transaction[[#This Row],[Reference Number]],barang_keluar[],6,FALSE),""))</f>
        <v>50</v>
      </c>
      <c r="G1493" t="str">
        <f>IF(tbl_transaction[[#This Row],[Type]]="Inbound",VLOOKUP(tbl_transaction[[#This Row],[Reference Number]],barang_masuk[],7,FALSE),IF(tbl_transaction[[#This Row],[Type]]="Outbound",VLOOKUP(tbl_transaction[[#This Row],[Reference Number]],barang_keluar[],7,FALSE),""))</f>
        <v>Bottle</v>
      </c>
      <c r="H1493" t="str">
        <f>IF(tbl_transaction[[#This Row],[Type]]="Inbound",VLOOKUP(tbl_transaction[[#This Row],[Reference Number]],barang_masuk[],3,FALSE),IF(tbl_transaction[[#This Row],[Type]]="Outbound",VLOOKUP(tbl_transaction[[#This Row],[Reference Number]],barang_keluar[],3,FALSE),""))</f>
        <v>PT Supplier 34</v>
      </c>
      <c r="I1493" t="str">
        <f>IF(D1493='Kartu Stok'!$B$2,COUNTIF($D$3:D1493,'Kartu Stok'!$B$2),"")</f>
        <v/>
      </c>
      <c r="L1493"/>
    </row>
    <row r="1494" spans="1:12" ht="14.5" x14ac:dyDescent="0.35">
      <c r="A1494" s="2" t="s">
        <v>1971</v>
      </c>
      <c r="B1494" s="5">
        <f>IF(LEFT(tbl_transaction[[#This Row],[Reference Number]],2)="GR",VLOOKUP(tbl_transaction[[#This Row],[Reference Number]],barang_masuk[],2,FALSE),IF(LEFT(tbl_transaction[[#This Row],[Reference Number]],2)="DO",VLOOKUP(tbl_transaction[[#This Row],[Reference Number]],barang_keluar[],2,FALSE),""))</f>
        <v>46064</v>
      </c>
      <c r="C1494" t="str">
        <f t="shared" si="23"/>
        <v>Inbound</v>
      </c>
      <c r="D1494" t="str">
        <f>IF(tbl_transaction[[#This Row],[Type]]="Inbound",VLOOKUP(tbl_transaction[[#This Row],[Reference Number]],barang_masuk[],4,FALSE),IF(tbl_transaction[[#This Row],[Type]]="Outbound",VLOOKUP(tbl_transaction[[#This Row],[Reference Number]],barang_keluar[],4,FALSE),""))</f>
        <v>BAB007</v>
      </c>
      <c r="E1494" t="str">
        <f>IF(tbl_transaction[[#This Row],[Type]]="Inbound",VLOOKUP(tbl_transaction[[#This Row],[Reference Number]],barang_masuk[],5,FALSE),IF(tbl_transaction[[#This Row],[Type]]="Outbound",VLOOKUP(tbl_transaction[[#This Row],[Reference Number]],barang_keluar[],5,FALSE),""))</f>
        <v>Zwitsal Baby Care Variant 7</v>
      </c>
      <c r="F1494">
        <f>IF(tbl_transaction[[#This Row],[Type]]="Inbound",VLOOKUP(tbl_transaction[[#This Row],[Reference Number]],barang_masuk[],6,FALSE),IF(tbl_transaction[[#This Row],[Type]]="Outbound",VLOOKUP(tbl_transaction[[#This Row],[Reference Number]],barang_keluar[],6,FALSE),""))</f>
        <v>40</v>
      </c>
      <c r="G1494" t="str">
        <f>IF(tbl_transaction[[#This Row],[Type]]="Inbound",VLOOKUP(tbl_transaction[[#This Row],[Reference Number]],barang_masuk[],7,FALSE),IF(tbl_transaction[[#This Row],[Type]]="Outbound",VLOOKUP(tbl_transaction[[#This Row],[Reference Number]],barang_keluar[],7,FALSE),""))</f>
        <v>Pack</v>
      </c>
      <c r="H1494" t="str">
        <f>IF(tbl_transaction[[#This Row],[Type]]="Inbound",VLOOKUP(tbl_transaction[[#This Row],[Reference Number]],barang_masuk[],3,FALSE),IF(tbl_transaction[[#This Row],[Type]]="Outbound",VLOOKUP(tbl_transaction[[#This Row],[Reference Number]],barang_keluar[],3,FALSE),""))</f>
        <v>PT Supplier 07</v>
      </c>
      <c r="I1494" t="str">
        <f>IF(D1494='Kartu Stok'!$B$2,COUNTIF($D$3:D1494,'Kartu Stok'!$B$2),"")</f>
        <v/>
      </c>
      <c r="L1494"/>
    </row>
    <row r="1495" spans="1:12" ht="14.5" x14ac:dyDescent="0.35">
      <c r="A1495" s="2" t="s">
        <v>1972</v>
      </c>
      <c r="B1495" s="5">
        <f>IF(LEFT(tbl_transaction[[#This Row],[Reference Number]],2)="GR",VLOOKUP(tbl_transaction[[#This Row],[Reference Number]],barang_masuk[],2,FALSE),IF(LEFT(tbl_transaction[[#This Row],[Reference Number]],2)="DO",VLOOKUP(tbl_transaction[[#This Row],[Reference Number]],barang_keluar[],2,FALSE),""))</f>
        <v>46101</v>
      </c>
      <c r="C1495" t="str">
        <f t="shared" si="23"/>
        <v>Inbound</v>
      </c>
      <c r="D1495" t="str">
        <f>IF(tbl_transaction[[#This Row],[Type]]="Inbound",VLOOKUP(tbl_transaction[[#This Row],[Reference Number]],barang_masuk[],4,FALSE),IF(tbl_transaction[[#This Row],[Type]]="Outbound",VLOOKUP(tbl_transaction[[#This Row],[Reference Number]],barang_keluar[],4,FALSE),""))</f>
        <v>BEV036</v>
      </c>
      <c r="E1495" t="str">
        <f>IF(tbl_transaction[[#This Row],[Type]]="Inbound",VLOOKUP(tbl_transaction[[#This Row],[Reference Number]],barang_masuk[],5,FALSE),IF(tbl_transaction[[#This Row],[Type]]="Outbound",VLOOKUP(tbl_transaction[[#This Row],[Reference Number]],barang_keluar[],5,FALSE),""))</f>
        <v>Sosro Beverage Variant 36</v>
      </c>
      <c r="F1495">
        <f>IF(tbl_transaction[[#This Row],[Type]]="Inbound",VLOOKUP(tbl_transaction[[#This Row],[Reference Number]],barang_masuk[],6,FALSE),IF(tbl_transaction[[#This Row],[Type]]="Outbound",VLOOKUP(tbl_transaction[[#This Row],[Reference Number]],barang_keluar[],6,FALSE),""))</f>
        <v>40</v>
      </c>
      <c r="G1495" t="str">
        <f>IF(tbl_transaction[[#This Row],[Type]]="Inbound",VLOOKUP(tbl_transaction[[#This Row],[Reference Number]],barang_masuk[],7,FALSE),IF(tbl_transaction[[#This Row],[Type]]="Outbound",VLOOKUP(tbl_transaction[[#This Row],[Reference Number]],barang_keluar[],7,FALSE),""))</f>
        <v>Bottle</v>
      </c>
      <c r="H1495" t="str">
        <f>IF(tbl_transaction[[#This Row],[Type]]="Inbound",VLOOKUP(tbl_transaction[[#This Row],[Reference Number]],barang_masuk[],3,FALSE),IF(tbl_transaction[[#This Row],[Type]]="Outbound",VLOOKUP(tbl_transaction[[#This Row],[Reference Number]],barang_keluar[],3,FALSE),""))</f>
        <v>PT Supplier 19</v>
      </c>
      <c r="I1495" t="str">
        <f>IF(D1495='Kartu Stok'!$B$2,COUNTIF($D$3:D1495,'Kartu Stok'!$B$2),"")</f>
        <v/>
      </c>
      <c r="L1495"/>
    </row>
    <row r="1496" spans="1:12" ht="14.5" x14ac:dyDescent="0.35">
      <c r="A1496" s="2" t="s">
        <v>1973</v>
      </c>
      <c r="B1496" s="5">
        <f>IF(LEFT(tbl_transaction[[#This Row],[Reference Number]],2)="GR",VLOOKUP(tbl_transaction[[#This Row],[Reference Number]],barang_masuk[],2,FALSE),IF(LEFT(tbl_transaction[[#This Row],[Reference Number]],2)="DO",VLOOKUP(tbl_transaction[[#This Row],[Reference Number]],barang_keluar[],2,FALSE),""))</f>
        <v>46176</v>
      </c>
      <c r="C1496" t="str">
        <f t="shared" si="23"/>
        <v>Inbound</v>
      </c>
      <c r="D1496" t="str">
        <f>IF(tbl_transaction[[#This Row],[Type]]="Inbound",VLOOKUP(tbl_transaction[[#This Row],[Reference Number]],barang_masuk[],4,FALSE),IF(tbl_transaction[[#This Row],[Type]]="Outbound",VLOOKUP(tbl_transaction[[#This Row],[Reference Number]],barang_keluar[],4,FALSE),""))</f>
        <v>INS024</v>
      </c>
      <c r="E1496" t="str">
        <f>IF(tbl_transaction[[#This Row],[Type]]="Inbound",VLOOKUP(tbl_transaction[[#This Row],[Reference Number]],barang_masuk[],5,FALSE),IF(tbl_transaction[[#This Row],[Type]]="Outbound",VLOOKUP(tbl_transaction[[#This Row],[Reference Number]],barang_keluar[],5,FALSE),""))</f>
        <v>Sarimi Instant Food Variant 24</v>
      </c>
      <c r="F1496">
        <f>IF(tbl_transaction[[#This Row],[Type]]="Inbound",VLOOKUP(tbl_transaction[[#This Row],[Reference Number]],barang_masuk[],6,FALSE),IF(tbl_transaction[[#This Row],[Type]]="Outbound",VLOOKUP(tbl_transaction[[#This Row],[Reference Number]],barang_keluar[],6,FALSE),""))</f>
        <v>200</v>
      </c>
      <c r="G1496" t="str">
        <f>IF(tbl_transaction[[#This Row],[Type]]="Inbound",VLOOKUP(tbl_transaction[[#This Row],[Reference Number]],barang_masuk[],7,FALSE),IF(tbl_transaction[[#This Row],[Type]]="Outbound",VLOOKUP(tbl_transaction[[#This Row],[Reference Number]],barang_keluar[],7,FALSE),""))</f>
        <v>Pack</v>
      </c>
      <c r="H1496" t="str">
        <f>IF(tbl_transaction[[#This Row],[Type]]="Inbound",VLOOKUP(tbl_transaction[[#This Row],[Reference Number]],barang_masuk[],3,FALSE),IF(tbl_transaction[[#This Row],[Type]]="Outbound",VLOOKUP(tbl_transaction[[#This Row],[Reference Number]],barang_keluar[],3,FALSE),""))</f>
        <v>PT Supplier 21</v>
      </c>
      <c r="I1496" t="str">
        <f>IF(D1496='Kartu Stok'!$B$2,COUNTIF($D$3:D1496,'Kartu Stok'!$B$2),"")</f>
        <v/>
      </c>
      <c r="L1496"/>
    </row>
    <row r="1497" spans="1:12" ht="14.5" x14ac:dyDescent="0.35">
      <c r="A1497" s="2" t="s">
        <v>1974</v>
      </c>
      <c r="B1497" s="5">
        <f>IF(LEFT(tbl_transaction[[#This Row],[Reference Number]],2)="GR",VLOOKUP(tbl_transaction[[#This Row],[Reference Number]],barang_masuk[],2,FALSE),IF(LEFT(tbl_transaction[[#This Row],[Reference Number]],2)="DO",VLOOKUP(tbl_transaction[[#This Row],[Reference Number]],barang_keluar[],2,FALSE),""))</f>
        <v>46165</v>
      </c>
      <c r="C1497" t="str">
        <f t="shared" si="23"/>
        <v>Inbound</v>
      </c>
      <c r="D1497" t="str">
        <f>IF(tbl_transaction[[#This Row],[Type]]="Inbound",VLOOKUP(tbl_transaction[[#This Row],[Reference Number]],barang_masuk[],4,FALSE),IF(tbl_transaction[[#This Row],[Type]]="Outbound",VLOOKUP(tbl_transaction[[#This Row],[Reference Number]],barang_keluar[],4,FALSE),""))</f>
        <v>HOM019</v>
      </c>
      <c r="E1497" t="str">
        <f>IF(tbl_transaction[[#This Row],[Type]]="Inbound",VLOOKUP(tbl_transaction[[#This Row],[Reference Number]],barang_masuk[],5,FALSE),IF(tbl_transaction[[#This Row],[Type]]="Outbound",VLOOKUP(tbl_transaction[[#This Row],[Reference Number]],barang_keluar[],5,FALSE),""))</f>
        <v>Rinso Home Care Variant 19</v>
      </c>
      <c r="F1497">
        <f>IF(tbl_transaction[[#This Row],[Type]]="Inbound",VLOOKUP(tbl_transaction[[#This Row],[Reference Number]],barang_masuk[],6,FALSE),IF(tbl_transaction[[#This Row],[Type]]="Outbound",VLOOKUP(tbl_transaction[[#This Row],[Reference Number]],barang_keluar[],6,FALSE),""))</f>
        <v>20</v>
      </c>
      <c r="G1497" t="str">
        <f>IF(tbl_transaction[[#This Row],[Type]]="Inbound",VLOOKUP(tbl_transaction[[#This Row],[Reference Number]],barang_masuk[],7,FALSE),IF(tbl_transaction[[#This Row],[Type]]="Outbound",VLOOKUP(tbl_transaction[[#This Row],[Reference Number]],barang_keluar[],7,FALSE),""))</f>
        <v>Pack</v>
      </c>
      <c r="H1497" t="str">
        <f>IF(tbl_transaction[[#This Row],[Type]]="Inbound",VLOOKUP(tbl_transaction[[#This Row],[Reference Number]],barang_masuk[],3,FALSE),IF(tbl_transaction[[#This Row],[Type]]="Outbound",VLOOKUP(tbl_transaction[[#This Row],[Reference Number]],barang_keluar[],3,FALSE),""))</f>
        <v>PT Supplier 01</v>
      </c>
      <c r="I1497" t="str">
        <f>IF(D1497='Kartu Stok'!$B$2,COUNTIF($D$3:D1497,'Kartu Stok'!$B$2),"")</f>
        <v/>
      </c>
      <c r="L1497"/>
    </row>
    <row r="1498" spans="1:12" ht="14.5" x14ac:dyDescent="0.35">
      <c r="A1498" s="2" t="s">
        <v>1975</v>
      </c>
      <c r="B1498" s="5">
        <f>IF(LEFT(tbl_transaction[[#This Row],[Reference Number]],2)="GR",VLOOKUP(tbl_transaction[[#This Row],[Reference Number]],barang_masuk[],2,FALSE),IF(LEFT(tbl_transaction[[#This Row],[Reference Number]],2)="DO",VLOOKUP(tbl_transaction[[#This Row],[Reference Number]],barang_keluar[],2,FALSE),""))</f>
        <v>46137</v>
      </c>
      <c r="C1498" t="str">
        <f t="shared" si="23"/>
        <v>Inbound</v>
      </c>
      <c r="D1498" t="str">
        <f>IF(tbl_transaction[[#This Row],[Type]]="Inbound",VLOOKUP(tbl_transaction[[#This Row],[Reference Number]],barang_masuk[],4,FALSE),IF(tbl_transaction[[#This Row],[Type]]="Outbound",VLOOKUP(tbl_transaction[[#This Row],[Reference Number]],barang_keluar[],4,FALSE),""))</f>
        <v>BAB007</v>
      </c>
      <c r="E1498" t="str">
        <f>IF(tbl_transaction[[#This Row],[Type]]="Inbound",VLOOKUP(tbl_transaction[[#This Row],[Reference Number]],barang_masuk[],5,FALSE),IF(tbl_transaction[[#This Row],[Type]]="Outbound",VLOOKUP(tbl_transaction[[#This Row],[Reference Number]],barang_keluar[],5,FALSE),""))</f>
        <v>Zwitsal Baby Care Variant 7</v>
      </c>
      <c r="F1498">
        <f>IF(tbl_transaction[[#This Row],[Type]]="Inbound",VLOOKUP(tbl_transaction[[#This Row],[Reference Number]],barang_masuk[],6,FALSE),IF(tbl_transaction[[#This Row],[Type]]="Outbound",VLOOKUP(tbl_transaction[[#This Row],[Reference Number]],barang_keluar[],6,FALSE),""))</f>
        <v>200</v>
      </c>
      <c r="G1498" t="str">
        <f>IF(tbl_transaction[[#This Row],[Type]]="Inbound",VLOOKUP(tbl_transaction[[#This Row],[Reference Number]],barang_masuk[],7,FALSE),IF(tbl_transaction[[#This Row],[Type]]="Outbound",VLOOKUP(tbl_transaction[[#This Row],[Reference Number]],barang_keluar[],7,FALSE),""))</f>
        <v>Pack</v>
      </c>
      <c r="H1498" t="str">
        <f>IF(tbl_transaction[[#This Row],[Type]]="Inbound",VLOOKUP(tbl_transaction[[#This Row],[Reference Number]],barang_masuk[],3,FALSE),IF(tbl_transaction[[#This Row],[Type]]="Outbound",VLOOKUP(tbl_transaction[[#This Row],[Reference Number]],barang_keluar[],3,FALSE),""))</f>
        <v>PT Supplier 07</v>
      </c>
      <c r="I1498" t="str">
        <f>IF(D1498='Kartu Stok'!$B$2,COUNTIF($D$3:D1498,'Kartu Stok'!$B$2),"")</f>
        <v/>
      </c>
      <c r="L1498"/>
    </row>
    <row r="1499" spans="1:12" ht="14.5" x14ac:dyDescent="0.35">
      <c r="A1499" s="2" t="s">
        <v>1976</v>
      </c>
      <c r="B1499" s="5">
        <f>IF(LEFT(tbl_transaction[[#This Row],[Reference Number]],2)="GR",VLOOKUP(tbl_transaction[[#This Row],[Reference Number]],barang_masuk[],2,FALSE),IF(LEFT(tbl_transaction[[#This Row],[Reference Number]],2)="DO",VLOOKUP(tbl_transaction[[#This Row],[Reference Number]],barang_keluar[],2,FALSE),""))</f>
        <v>46110</v>
      </c>
      <c r="C1499" t="str">
        <f t="shared" si="23"/>
        <v>Inbound</v>
      </c>
      <c r="D1499" t="str">
        <f>IF(tbl_transaction[[#This Row],[Type]]="Inbound",VLOOKUP(tbl_transaction[[#This Row],[Reference Number]],barang_masuk[],4,FALSE),IF(tbl_transaction[[#This Row],[Type]]="Outbound",VLOOKUP(tbl_transaction[[#This Row],[Reference Number]],barang_keluar[],4,FALSE),""))</f>
        <v>INS025</v>
      </c>
      <c r="E1499" t="str">
        <f>IF(tbl_transaction[[#This Row],[Type]]="Inbound",VLOOKUP(tbl_transaction[[#This Row],[Reference Number]],barang_masuk[],5,FALSE),IF(tbl_transaction[[#This Row],[Type]]="Outbound",VLOOKUP(tbl_transaction[[#This Row],[Reference Number]],barang_keluar[],5,FALSE),""))</f>
        <v>Indomie Instant Food Variant 25</v>
      </c>
      <c r="F1499">
        <f>IF(tbl_transaction[[#This Row],[Type]]="Inbound",VLOOKUP(tbl_transaction[[#This Row],[Reference Number]],barang_masuk[],6,FALSE),IF(tbl_transaction[[#This Row],[Type]]="Outbound",VLOOKUP(tbl_transaction[[#This Row],[Reference Number]],barang_keluar[],6,FALSE),""))</f>
        <v>120</v>
      </c>
      <c r="G1499" t="str">
        <f>IF(tbl_transaction[[#This Row],[Type]]="Inbound",VLOOKUP(tbl_transaction[[#This Row],[Reference Number]],barang_masuk[],7,FALSE),IF(tbl_transaction[[#This Row],[Type]]="Outbound",VLOOKUP(tbl_transaction[[#This Row],[Reference Number]],barang_keluar[],7,FALSE),""))</f>
        <v>Pack</v>
      </c>
      <c r="H1499" t="str">
        <f>IF(tbl_transaction[[#This Row],[Type]]="Inbound",VLOOKUP(tbl_transaction[[#This Row],[Reference Number]],barang_masuk[],3,FALSE),IF(tbl_transaction[[#This Row],[Type]]="Outbound",VLOOKUP(tbl_transaction[[#This Row],[Reference Number]],barang_keluar[],3,FALSE),""))</f>
        <v>PT Supplier 28</v>
      </c>
      <c r="I1499" t="str">
        <f>IF(D1499='Kartu Stok'!$B$2,COUNTIF($D$3:D1499,'Kartu Stok'!$B$2),"")</f>
        <v/>
      </c>
      <c r="L1499"/>
    </row>
    <row r="1500" spans="1:12" ht="14.5" x14ac:dyDescent="0.35">
      <c r="A1500" s="2" t="s">
        <v>1977</v>
      </c>
      <c r="B1500" s="5">
        <f>IF(LEFT(tbl_transaction[[#This Row],[Reference Number]],2)="GR",VLOOKUP(tbl_transaction[[#This Row],[Reference Number]],barang_masuk[],2,FALSE),IF(LEFT(tbl_transaction[[#This Row],[Reference Number]],2)="DO",VLOOKUP(tbl_transaction[[#This Row],[Reference Number]],barang_keluar[],2,FALSE),""))</f>
        <v>46182</v>
      </c>
      <c r="C1500" t="str">
        <f t="shared" si="23"/>
        <v>Inbound</v>
      </c>
      <c r="D1500" t="str">
        <f>IF(tbl_transaction[[#This Row],[Type]]="Inbound",VLOOKUP(tbl_transaction[[#This Row],[Reference Number]],barang_masuk[],4,FALSE),IF(tbl_transaction[[#This Row],[Type]]="Outbound",VLOOKUP(tbl_transaction[[#This Row],[Reference Number]],barang_keluar[],4,FALSE),""))</f>
        <v>SNK018</v>
      </c>
      <c r="E1500" t="str">
        <f>IF(tbl_transaction[[#This Row],[Type]]="Inbound",VLOOKUP(tbl_transaction[[#This Row],[Reference Number]],barang_masuk[],5,FALSE),IF(tbl_transaction[[#This Row],[Type]]="Outbound",VLOOKUP(tbl_transaction[[#This Row],[Reference Number]],barang_keluar[],5,FALSE),""))</f>
        <v>Taro Snack Variant 18</v>
      </c>
      <c r="F1500">
        <f>IF(tbl_transaction[[#This Row],[Type]]="Inbound",VLOOKUP(tbl_transaction[[#This Row],[Reference Number]],barang_masuk[],6,FALSE),IF(tbl_transaction[[#This Row],[Type]]="Outbound",VLOOKUP(tbl_transaction[[#This Row],[Reference Number]],barang_keluar[],6,FALSE),""))</f>
        <v>80</v>
      </c>
      <c r="G1500" t="str">
        <f>IF(tbl_transaction[[#This Row],[Type]]="Inbound",VLOOKUP(tbl_transaction[[#This Row],[Reference Number]],barang_masuk[],7,FALSE),IF(tbl_transaction[[#This Row],[Type]]="Outbound",VLOOKUP(tbl_transaction[[#This Row],[Reference Number]],barang_keluar[],7,FALSE),""))</f>
        <v>Pack</v>
      </c>
      <c r="H1500" t="str">
        <f>IF(tbl_transaction[[#This Row],[Type]]="Inbound",VLOOKUP(tbl_transaction[[#This Row],[Reference Number]],barang_masuk[],3,FALSE),IF(tbl_transaction[[#This Row],[Type]]="Outbound",VLOOKUP(tbl_transaction[[#This Row],[Reference Number]],barang_keluar[],3,FALSE),""))</f>
        <v>PT Supplier 20</v>
      </c>
      <c r="I1500" t="str">
        <f>IF(D1500='Kartu Stok'!$B$2,COUNTIF($D$3:D1500,'Kartu Stok'!$B$2),"")</f>
        <v/>
      </c>
      <c r="L1500"/>
    </row>
    <row r="1501" spans="1:12" ht="14.5" x14ac:dyDescent="0.35">
      <c r="A1501" s="2" t="s">
        <v>1978</v>
      </c>
      <c r="B1501" s="5">
        <f>IF(LEFT(tbl_transaction[[#This Row],[Reference Number]],2)="GR",VLOOKUP(tbl_transaction[[#This Row],[Reference Number]],barang_masuk[],2,FALSE),IF(LEFT(tbl_transaction[[#This Row],[Reference Number]],2)="DO",VLOOKUP(tbl_transaction[[#This Row],[Reference Number]],barang_keluar[],2,FALSE),""))</f>
        <v>46144</v>
      </c>
      <c r="C1501" t="str">
        <f t="shared" si="23"/>
        <v>Inbound</v>
      </c>
      <c r="D1501" t="str">
        <f>IF(tbl_transaction[[#This Row],[Type]]="Inbound",VLOOKUP(tbl_transaction[[#This Row],[Reference Number]],barang_masuk[],4,FALSE),IF(tbl_transaction[[#This Row],[Type]]="Outbound",VLOOKUP(tbl_transaction[[#This Row],[Reference Number]],barang_keluar[],4,FALSE),""))</f>
        <v>HOM006</v>
      </c>
      <c r="E1501" t="str">
        <f>IF(tbl_transaction[[#This Row],[Type]]="Inbound",VLOOKUP(tbl_transaction[[#This Row],[Reference Number]],barang_masuk[],5,FALSE),IF(tbl_transaction[[#This Row],[Type]]="Outbound",VLOOKUP(tbl_transaction[[#This Row],[Reference Number]],barang_keluar[],5,FALSE),""))</f>
        <v>Sunlight Home Care Variant 6</v>
      </c>
      <c r="F1501">
        <f>IF(tbl_transaction[[#This Row],[Type]]="Inbound",VLOOKUP(tbl_transaction[[#This Row],[Reference Number]],barang_masuk[],6,FALSE),IF(tbl_transaction[[#This Row],[Type]]="Outbound",VLOOKUP(tbl_transaction[[#This Row],[Reference Number]],barang_keluar[],6,FALSE),""))</f>
        <v>20</v>
      </c>
      <c r="G1501" t="str">
        <f>IF(tbl_transaction[[#This Row],[Type]]="Inbound",VLOOKUP(tbl_transaction[[#This Row],[Reference Number]],barang_masuk[],7,FALSE),IF(tbl_transaction[[#This Row],[Type]]="Outbound",VLOOKUP(tbl_transaction[[#This Row],[Reference Number]],barang_keluar[],7,FALSE),""))</f>
        <v>Pack</v>
      </c>
      <c r="H1501" t="str">
        <f>IF(tbl_transaction[[#This Row],[Type]]="Inbound",VLOOKUP(tbl_transaction[[#This Row],[Reference Number]],barang_masuk[],3,FALSE),IF(tbl_transaction[[#This Row],[Type]]="Outbound",VLOOKUP(tbl_transaction[[#This Row],[Reference Number]],barang_keluar[],3,FALSE),""))</f>
        <v>PT Supplier 23</v>
      </c>
      <c r="I1501" t="str">
        <f>IF(D1501='Kartu Stok'!$B$2,COUNTIF($D$3:D1501,'Kartu Stok'!$B$2),"")</f>
        <v/>
      </c>
      <c r="L1501"/>
    </row>
    <row r="1502" spans="1:12" ht="14.5" x14ac:dyDescent="0.35">
      <c r="A1502" s="2" t="s">
        <v>1979</v>
      </c>
      <c r="B1502" s="5">
        <f>IF(LEFT(tbl_transaction[[#This Row],[Reference Number]],2)="GR",VLOOKUP(tbl_transaction[[#This Row],[Reference Number]],barang_masuk[],2,FALSE),IF(LEFT(tbl_transaction[[#This Row],[Reference Number]],2)="DO",VLOOKUP(tbl_transaction[[#This Row],[Reference Number]],barang_keluar[],2,FALSE),""))</f>
        <v>46150</v>
      </c>
      <c r="C1502" t="str">
        <f t="shared" si="23"/>
        <v>Inbound</v>
      </c>
      <c r="D1502" t="str">
        <f>IF(tbl_transaction[[#This Row],[Type]]="Inbound",VLOOKUP(tbl_transaction[[#This Row],[Reference Number]],barang_masuk[],4,FALSE),IF(tbl_transaction[[#This Row],[Type]]="Outbound",VLOOKUP(tbl_transaction[[#This Row],[Reference Number]],barang_keluar[],4,FALSE),""))</f>
        <v>BEV015</v>
      </c>
      <c r="E1502" t="str">
        <f>IF(tbl_transaction[[#This Row],[Type]]="Inbound",VLOOKUP(tbl_transaction[[#This Row],[Reference Number]],barang_masuk[],5,FALSE),IF(tbl_transaction[[#This Row],[Type]]="Outbound",VLOOKUP(tbl_transaction[[#This Row],[Reference Number]],barang_keluar[],5,FALSE),""))</f>
        <v>Aqua Beverage Variant 15</v>
      </c>
      <c r="F1502">
        <f>IF(tbl_transaction[[#This Row],[Type]]="Inbound",VLOOKUP(tbl_transaction[[#This Row],[Reference Number]],barang_masuk[],6,FALSE),IF(tbl_transaction[[#This Row],[Type]]="Outbound",VLOOKUP(tbl_transaction[[#This Row],[Reference Number]],barang_keluar[],6,FALSE),""))</f>
        <v>30</v>
      </c>
      <c r="G1502" t="str">
        <f>IF(tbl_transaction[[#This Row],[Type]]="Inbound",VLOOKUP(tbl_transaction[[#This Row],[Reference Number]],barang_masuk[],7,FALSE),IF(tbl_transaction[[#This Row],[Type]]="Outbound",VLOOKUP(tbl_transaction[[#This Row],[Reference Number]],barang_keluar[],7,FALSE),""))</f>
        <v>Bottle</v>
      </c>
      <c r="H1502" t="str">
        <f>IF(tbl_transaction[[#This Row],[Type]]="Inbound",VLOOKUP(tbl_transaction[[#This Row],[Reference Number]],barang_masuk[],3,FALSE),IF(tbl_transaction[[#This Row],[Type]]="Outbound",VLOOKUP(tbl_transaction[[#This Row],[Reference Number]],barang_keluar[],3,FALSE),""))</f>
        <v>PT Supplier 13</v>
      </c>
      <c r="I1502" t="str">
        <f>IF(D1502='Kartu Stok'!$B$2,COUNTIF($D$3:D1502,'Kartu Stok'!$B$2),"")</f>
        <v/>
      </c>
      <c r="L1502"/>
    </row>
    <row r="1503" spans="1:12" ht="14.5" x14ac:dyDescent="0.35">
      <c r="A1503" s="2" t="s">
        <v>1982</v>
      </c>
      <c r="B1503" s="5">
        <f>IF(LEFT(tbl_transaction[[#This Row],[Reference Number]],2)="GR",VLOOKUP(tbl_transaction[[#This Row],[Reference Number]],barang_masuk[],2,FALSE),IF(LEFT(tbl_transaction[[#This Row],[Reference Number]],2)="DO",VLOOKUP(tbl_transaction[[#This Row],[Reference Number]],barang_keluar[],2,FALSE),""))</f>
        <v>46052</v>
      </c>
      <c r="C1503" t="str">
        <f t="shared" ref="C1503:C1565" si="24">IF(LEFT(A1503,2)="GR","Inbound",IF(LEFT(A1503,2)="DO","Outbound",""))</f>
        <v>Outbound</v>
      </c>
      <c r="D1503" t="str">
        <f>IF(tbl_transaction[[#This Row],[Type]]="Inbound",VLOOKUP(tbl_transaction[[#This Row],[Reference Number]],barang_masuk[],4,FALSE),IF(tbl_transaction[[#This Row],[Type]]="Outbound",VLOOKUP(tbl_transaction[[#This Row],[Reference Number]],barang_keluar[],4,FALSE),""))</f>
        <v>DAR012</v>
      </c>
      <c r="E1503" t="str">
        <f>IF(tbl_transaction[[#This Row],[Type]]="Inbound",VLOOKUP(tbl_transaction[[#This Row],[Reference Number]],barang_masuk[],5,FALSE),IF(tbl_transaction[[#This Row],[Type]]="Outbound",VLOOKUP(tbl_transaction[[#This Row],[Reference Number]],barang_keluar[],5,FALSE),""))</f>
        <v>Indomilk Dairy Variant 12</v>
      </c>
      <c r="F1503">
        <f>IF(tbl_transaction[[#This Row],[Type]]="Inbound",VLOOKUP(tbl_transaction[[#This Row],[Reference Number]],barang_masuk[],6,FALSE),IF(tbl_transaction[[#This Row],[Type]]="Outbound",VLOOKUP(tbl_transaction[[#This Row],[Reference Number]],barang_keluar[],6,FALSE),""))</f>
        <v>36</v>
      </c>
      <c r="G1503" t="str">
        <f>IF(tbl_transaction[[#This Row],[Type]]="Inbound",VLOOKUP(tbl_transaction[[#This Row],[Reference Number]],barang_masuk[],7,FALSE),IF(tbl_transaction[[#This Row],[Type]]="Outbound",VLOOKUP(tbl_transaction[[#This Row],[Reference Number]],barang_keluar[],7,FALSE),""))</f>
        <v>Box</v>
      </c>
      <c r="H1503" t="str">
        <f>IF(tbl_transaction[[#This Row],[Type]]="Inbound",VLOOKUP(tbl_transaction[[#This Row],[Reference Number]],barang_masuk[],3,FALSE),IF(tbl_transaction[[#This Row],[Type]]="Outbound",VLOOKUP(tbl_transaction[[#This Row],[Reference Number]],barang_keluar[],3,FALSE),""))</f>
        <v>Outlet 040</v>
      </c>
      <c r="I1503" t="str">
        <f>IF(D1503='Kartu Stok'!$B$2,COUNTIF($D$3:D1503,'Kartu Stok'!$B$2),"")</f>
        <v/>
      </c>
      <c r="L1503"/>
    </row>
    <row r="1504" spans="1:12" ht="14.5" x14ac:dyDescent="0.35">
      <c r="A1504" s="2" t="s">
        <v>1984</v>
      </c>
      <c r="B1504" s="5">
        <f>IF(LEFT(tbl_transaction[[#This Row],[Reference Number]],2)="GR",VLOOKUP(tbl_transaction[[#This Row],[Reference Number]],barang_masuk[],2,FALSE),IF(LEFT(tbl_transaction[[#This Row],[Reference Number]],2)="DO",VLOOKUP(tbl_transaction[[#This Row],[Reference Number]],barang_keluar[],2,FALSE),""))</f>
        <v>46089</v>
      </c>
      <c r="C1504" t="str">
        <f t="shared" si="24"/>
        <v>Outbound</v>
      </c>
      <c r="D1504" t="str">
        <f>IF(tbl_transaction[[#This Row],[Type]]="Inbound",VLOOKUP(tbl_transaction[[#This Row],[Reference Number]],barang_masuk[],4,FALSE),IF(tbl_transaction[[#This Row],[Type]]="Outbound",VLOOKUP(tbl_transaction[[#This Row],[Reference Number]],barang_keluar[],4,FALSE),""))</f>
        <v>BAB011</v>
      </c>
      <c r="E1504" t="str">
        <f>IF(tbl_transaction[[#This Row],[Type]]="Inbound",VLOOKUP(tbl_transaction[[#This Row],[Reference Number]],barang_masuk[],5,FALSE),IF(tbl_transaction[[#This Row],[Type]]="Outbound",VLOOKUP(tbl_transaction[[#This Row],[Reference Number]],barang_keluar[],5,FALSE),""))</f>
        <v>MamyPoko Baby Care Variant 11</v>
      </c>
      <c r="F1504">
        <f>IF(tbl_transaction[[#This Row],[Type]]="Inbound",VLOOKUP(tbl_transaction[[#This Row],[Reference Number]],barang_masuk[],6,FALSE),IF(tbl_transaction[[#This Row],[Type]]="Outbound",VLOOKUP(tbl_transaction[[#This Row],[Reference Number]],barang_keluar[],6,FALSE),""))</f>
        <v>24</v>
      </c>
      <c r="G1504" t="str">
        <f>IF(tbl_transaction[[#This Row],[Type]]="Inbound",VLOOKUP(tbl_transaction[[#This Row],[Reference Number]],barang_masuk[],7,FALSE),IF(tbl_transaction[[#This Row],[Type]]="Outbound",VLOOKUP(tbl_transaction[[#This Row],[Reference Number]],barang_keluar[],7,FALSE),""))</f>
        <v>Pack</v>
      </c>
      <c r="H1504" t="str">
        <f>IF(tbl_transaction[[#This Row],[Type]]="Inbound",VLOOKUP(tbl_transaction[[#This Row],[Reference Number]],barang_masuk[],3,FALSE),IF(tbl_transaction[[#This Row],[Type]]="Outbound",VLOOKUP(tbl_transaction[[#This Row],[Reference Number]],barang_keluar[],3,FALSE),""))</f>
        <v>Outlet 026</v>
      </c>
      <c r="I1504" t="str">
        <f>IF(D1504='Kartu Stok'!$B$2,COUNTIF($D$3:D1504,'Kartu Stok'!$B$2),"")</f>
        <v/>
      </c>
      <c r="L1504"/>
    </row>
    <row r="1505" spans="1:12" ht="14.5" x14ac:dyDescent="0.35">
      <c r="A1505" s="2" t="s">
        <v>1986</v>
      </c>
      <c r="B1505" s="5">
        <f>IF(LEFT(tbl_transaction[[#This Row],[Reference Number]],2)="GR",VLOOKUP(tbl_transaction[[#This Row],[Reference Number]],barang_masuk[],2,FALSE),IF(LEFT(tbl_transaction[[#This Row],[Reference Number]],2)="DO",VLOOKUP(tbl_transaction[[#This Row],[Reference Number]],barang_keluar[],2,FALSE),""))</f>
        <v>46187</v>
      </c>
      <c r="C1505" t="str">
        <f t="shared" si="24"/>
        <v>Outbound</v>
      </c>
      <c r="D1505" t="str">
        <f>IF(tbl_transaction[[#This Row],[Type]]="Inbound",VLOOKUP(tbl_transaction[[#This Row],[Reference Number]],barang_masuk[],4,FALSE),IF(tbl_transaction[[#This Row],[Type]]="Outbound",VLOOKUP(tbl_transaction[[#This Row],[Reference Number]],barang_keluar[],4,FALSE),""))</f>
        <v>SNK032</v>
      </c>
      <c r="E1505" t="str">
        <f>IF(tbl_transaction[[#This Row],[Type]]="Inbound",VLOOKUP(tbl_transaction[[#This Row],[Reference Number]],barang_masuk[],5,FALSE),IF(tbl_transaction[[#This Row],[Type]]="Outbound",VLOOKUP(tbl_transaction[[#This Row],[Reference Number]],barang_keluar[],5,FALSE),""))</f>
        <v>Qtela Snack Variant 32</v>
      </c>
      <c r="F1505">
        <f>IF(tbl_transaction[[#This Row],[Type]]="Inbound",VLOOKUP(tbl_transaction[[#This Row],[Reference Number]],barang_masuk[],6,FALSE),IF(tbl_transaction[[#This Row],[Type]]="Outbound",VLOOKUP(tbl_transaction[[#This Row],[Reference Number]],barang_keluar[],6,FALSE),""))</f>
        <v>30</v>
      </c>
      <c r="G1505" t="str">
        <f>IF(tbl_transaction[[#This Row],[Type]]="Inbound",VLOOKUP(tbl_transaction[[#This Row],[Reference Number]],barang_masuk[],7,FALSE),IF(tbl_transaction[[#This Row],[Type]]="Outbound",VLOOKUP(tbl_transaction[[#This Row],[Reference Number]],barang_keluar[],7,FALSE),""))</f>
        <v>Pack</v>
      </c>
      <c r="H1505" t="str">
        <f>IF(tbl_transaction[[#This Row],[Type]]="Inbound",VLOOKUP(tbl_transaction[[#This Row],[Reference Number]],barang_masuk[],3,FALSE),IF(tbl_transaction[[#This Row],[Type]]="Outbound",VLOOKUP(tbl_transaction[[#This Row],[Reference Number]],barang_keluar[],3,FALSE),""))</f>
        <v>Outlet 049</v>
      </c>
      <c r="I1505" t="str">
        <f>IF(D1505='Kartu Stok'!$B$2,COUNTIF($D$3:D1505,'Kartu Stok'!$B$2),"")</f>
        <v/>
      </c>
      <c r="L1505"/>
    </row>
    <row r="1506" spans="1:12" ht="14.5" x14ac:dyDescent="0.35">
      <c r="A1506" s="2" t="s">
        <v>1988</v>
      </c>
      <c r="B1506" s="5">
        <f>IF(LEFT(tbl_transaction[[#This Row],[Reference Number]],2)="GR",VLOOKUP(tbl_transaction[[#This Row],[Reference Number]],barang_masuk[],2,FALSE),IF(LEFT(tbl_transaction[[#This Row],[Reference Number]],2)="DO",VLOOKUP(tbl_transaction[[#This Row],[Reference Number]],barang_keluar[],2,FALSE),""))</f>
        <v>46066</v>
      </c>
      <c r="C1506" t="str">
        <f t="shared" si="24"/>
        <v>Outbound</v>
      </c>
      <c r="D1506" t="str">
        <f>IF(tbl_transaction[[#This Row],[Type]]="Inbound",VLOOKUP(tbl_transaction[[#This Row],[Reference Number]],barang_masuk[],4,FALSE),IF(tbl_transaction[[#This Row],[Type]]="Outbound",VLOOKUP(tbl_transaction[[#This Row],[Reference Number]],barang_keluar[],4,FALSE),""))</f>
        <v>BEV031</v>
      </c>
      <c r="E1506" t="str">
        <f>IF(tbl_transaction[[#This Row],[Type]]="Inbound",VLOOKUP(tbl_transaction[[#This Row],[Reference Number]],barang_masuk[],5,FALSE),IF(tbl_transaction[[#This Row],[Type]]="Outbound",VLOOKUP(tbl_transaction[[#This Row],[Reference Number]],barang_keluar[],5,FALSE),""))</f>
        <v>Sosro Beverage Variant 31</v>
      </c>
      <c r="F1506">
        <f>IF(tbl_transaction[[#This Row],[Type]]="Inbound",VLOOKUP(tbl_transaction[[#This Row],[Reference Number]],barang_masuk[],6,FALSE),IF(tbl_transaction[[#This Row],[Type]]="Outbound",VLOOKUP(tbl_transaction[[#This Row],[Reference Number]],barang_keluar[],6,FALSE),""))</f>
        <v>5</v>
      </c>
      <c r="G1506" t="str">
        <f>IF(tbl_transaction[[#This Row],[Type]]="Inbound",VLOOKUP(tbl_transaction[[#This Row],[Reference Number]],barang_masuk[],7,FALSE),IF(tbl_transaction[[#This Row],[Type]]="Outbound",VLOOKUP(tbl_transaction[[#This Row],[Reference Number]],barang_keluar[],7,FALSE),""))</f>
        <v>Bottle</v>
      </c>
      <c r="H1506" t="str">
        <f>IF(tbl_transaction[[#This Row],[Type]]="Inbound",VLOOKUP(tbl_transaction[[#This Row],[Reference Number]],barang_masuk[],3,FALSE),IF(tbl_transaction[[#This Row],[Type]]="Outbound",VLOOKUP(tbl_transaction[[#This Row],[Reference Number]],barang_keluar[],3,FALSE),""))</f>
        <v>Outlet 033</v>
      </c>
      <c r="I1506" t="str">
        <f>IF(D1506='Kartu Stok'!$B$2,COUNTIF($D$3:D1506,'Kartu Stok'!$B$2),"")</f>
        <v/>
      </c>
      <c r="L1506"/>
    </row>
    <row r="1507" spans="1:12" ht="14.5" x14ac:dyDescent="0.35">
      <c r="A1507" s="2" t="s">
        <v>1990</v>
      </c>
      <c r="B1507" s="5">
        <f>IF(LEFT(tbl_transaction[[#This Row],[Reference Number]],2)="GR",VLOOKUP(tbl_transaction[[#This Row],[Reference Number]],barang_masuk[],2,FALSE),IF(LEFT(tbl_transaction[[#This Row],[Reference Number]],2)="DO",VLOOKUP(tbl_transaction[[#This Row],[Reference Number]],barang_keluar[],2,FALSE),""))</f>
        <v>46032</v>
      </c>
      <c r="C1507" t="str">
        <f t="shared" si="24"/>
        <v>Outbound</v>
      </c>
      <c r="D1507" t="str">
        <f>IF(tbl_transaction[[#This Row],[Type]]="Inbound",VLOOKUP(tbl_transaction[[#This Row],[Reference Number]],barang_masuk[],4,FALSE),IF(tbl_transaction[[#This Row],[Type]]="Outbound",VLOOKUP(tbl_transaction[[#This Row],[Reference Number]],barang_keluar[],4,FALSE),""))</f>
        <v>INS017</v>
      </c>
      <c r="E1507" t="str">
        <f>IF(tbl_transaction[[#This Row],[Type]]="Inbound",VLOOKUP(tbl_transaction[[#This Row],[Reference Number]],barang_masuk[],5,FALSE),IF(tbl_transaction[[#This Row],[Type]]="Outbound",VLOOKUP(tbl_transaction[[#This Row],[Reference Number]],barang_keluar[],5,FALSE),""))</f>
        <v>Indomie Instant Food Variant 17</v>
      </c>
      <c r="F1507">
        <f>IF(tbl_transaction[[#This Row],[Type]]="Inbound",VLOOKUP(tbl_transaction[[#This Row],[Reference Number]],barang_masuk[],6,FALSE),IF(tbl_transaction[[#This Row],[Type]]="Outbound",VLOOKUP(tbl_transaction[[#This Row],[Reference Number]],barang_keluar[],6,FALSE),""))</f>
        <v>10</v>
      </c>
      <c r="G1507" t="str">
        <f>IF(tbl_transaction[[#This Row],[Type]]="Inbound",VLOOKUP(tbl_transaction[[#This Row],[Reference Number]],barang_masuk[],7,FALSE),IF(tbl_transaction[[#This Row],[Type]]="Outbound",VLOOKUP(tbl_transaction[[#This Row],[Reference Number]],barang_keluar[],7,FALSE),""))</f>
        <v>Pack</v>
      </c>
      <c r="H1507" t="str">
        <f>IF(tbl_transaction[[#This Row],[Type]]="Inbound",VLOOKUP(tbl_transaction[[#This Row],[Reference Number]],barang_masuk[],3,FALSE),IF(tbl_transaction[[#This Row],[Type]]="Outbound",VLOOKUP(tbl_transaction[[#This Row],[Reference Number]],barang_keluar[],3,FALSE),""))</f>
        <v>Outlet 039</v>
      </c>
      <c r="I1507" t="str">
        <f>IF(D1507='Kartu Stok'!$B$2,COUNTIF($D$3:D1507,'Kartu Stok'!$B$2),"")</f>
        <v/>
      </c>
      <c r="L1507"/>
    </row>
    <row r="1508" spans="1:12" ht="14.5" x14ac:dyDescent="0.35">
      <c r="A1508" s="2" t="s">
        <v>1992</v>
      </c>
      <c r="B1508" s="5">
        <f>IF(LEFT(tbl_transaction[[#This Row],[Reference Number]],2)="GR",VLOOKUP(tbl_transaction[[#This Row],[Reference Number]],barang_masuk[],2,FALSE),IF(LEFT(tbl_transaction[[#This Row],[Reference Number]],2)="DO",VLOOKUP(tbl_transaction[[#This Row],[Reference Number]],barang_keluar[],2,FALSE),""))</f>
        <v>46042</v>
      </c>
      <c r="C1508" t="str">
        <f t="shared" si="24"/>
        <v>Outbound</v>
      </c>
      <c r="D1508" t="str">
        <f>IF(tbl_transaction[[#This Row],[Type]]="Inbound",VLOOKUP(tbl_transaction[[#This Row],[Reference Number]],barang_masuk[],4,FALSE),IF(tbl_transaction[[#This Row],[Type]]="Outbound",VLOOKUP(tbl_transaction[[#This Row],[Reference Number]],barang_keluar[],4,FALSE),""))</f>
        <v>INS010</v>
      </c>
      <c r="E1508" t="str">
        <f>IF(tbl_transaction[[#This Row],[Type]]="Inbound",VLOOKUP(tbl_transaction[[#This Row],[Reference Number]],barang_masuk[],5,FALSE),IF(tbl_transaction[[#This Row],[Type]]="Outbound",VLOOKUP(tbl_transaction[[#This Row],[Reference Number]],barang_keluar[],5,FALSE),""))</f>
        <v>Sarimi Instant Food Variant 10</v>
      </c>
      <c r="F1508">
        <f>IF(tbl_transaction[[#This Row],[Type]]="Inbound",VLOOKUP(tbl_transaction[[#This Row],[Reference Number]],barang_masuk[],6,FALSE),IF(tbl_transaction[[#This Row],[Type]]="Outbound",VLOOKUP(tbl_transaction[[#This Row],[Reference Number]],barang_keluar[],6,FALSE),""))</f>
        <v>36</v>
      </c>
      <c r="G1508" t="str">
        <f>IF(tbl_transaction[[#This Row],[Type]]="Inbound",VLOOKUP(tbl_transaction[[#This Row],[Reference Number]],barang_masuk[],7,FALSE),IF(tbl_transaction[[#This Row],[Type]]="Outbound",VLOOKUP(tbl_transaction[[#This Row],[Reference Number]],barang_keluar[],7,FALSE),""))</f>
        <v>Pack</v>
      </c>
      <c r="H1508" t="str">
        <f>IF(tbl_transaction[[#This Row],[Type]]="Inbound",VLOOKUP(tbl_transaction[[#This Row],[Reference Number]],barang_masuk[],3,FALSE),IF(tbl_transaction[[#This Row],[Type]]="Outbound",VLOOKUP(tbl_transaction[[#This Row],[Reference Number]],barang_keluar[],3,FALSE),""))</f>
        <v>Outlet 035</v>
      </c>
      <c r="I1508" t="str">
        <f>IF(D1508='Kartu Stok'!$B$2,COUNTIF($D$3:D1508,'Kartu Stok'!$B$2),"")</f>
        <v/>
      </c>
      <c r="L1508"/>
    </row>
    <row r="1509" spans="1:12" ht="14.5" x14ac:dyDescent="0.35">
      <c r="A1509" s="2" t="s">
        <v>1994</v>
      </c>
      <c r="B1509" s="5">
        <f>IF(LEFT(tbl_transaction[[#This Row],[Reference Number]],2)="GR",VLOOKUP(tbl_transaction[[#This Row],[Reference Number]],barang_masuk[],2,FALSE),IF(LEFT(tbl_transaction[[#This Row],[Reference Number]],2)="DO",VLOOKUP(tbl_transaction[[#This Row],[Reference Number]],barang_keluar[],2,FALSE),""))</f>
        <v>46042</v>
      </c>
      <c r="C1509" t="str">
        <f t="shared" si="24"/>
        <v>Outbound</v>
      </c>
      <c r="D1509" t="str">
        <f>IF(tbl_transaction[[#This Row],[Type]]="Inbound",VLOOKUP(tbl_transaction[[#This Row],[Reference Number]],barang_masuk[],4,FALSE),IF(tbl_transaction[[#This Row],[Type]]="Outbound",VLOOKUP(tbl_transaction[[#This Row],[Reference Number]],barang_keluar[],4,FALSE),""))</f>
        <v>DAR015</v>
      </c>
      <c r="E1509" t="str">
        <f>IF(tbl_transaction[[#This Row],[Type]]="Inbound",VLOOKUP(tbl_transaction[[#This Row],[Reference Number]],barang_masuk[],5,FALSE),IF(tbl_transaction[[#This Row],[Type]]="Outbound",VLOOKUP(tbl_transaction[[#This Row],[Reference Number]],barang_keluar[],5,FALSE),""))</f>
        <v>Ultra Milk Dairy Variant 15</v>
      </c>
      <c r="F1509">
        <f>IF(tbl_transaction[[#This Row],[Type]]="Inbound",VLOOKUP(tbl_transaction[[#This Row],[Reference Number]],barang_masuk[],6,FALSE),IF(tbl_transaction[[#This Row],[Type]]="Outbound",VLOOKUP(tbl_transaction[[#This Row],[Reference Number]],barang_keluar[],6,FALSE),""))</f>
        <v>20</v>
      </c>
      <c r="G1509" t="str">
        <f>IF(tbl_transaction[[#This Row],[Type]]="Inbound",VLOOKUP(tbl_transaction[[#This Row],[Reference Number]],barang_masuk[],7,FALSE),IF(tbl_transaction[[#This Row],[Type]]="Outbound",VLOOKUP(tbl_transaction[[#This Row],[Reference Number]],barang_keluar[],7,FALSE),""))</f>
        <v>Box</v>
      </c>
      <c r="H1509" t="str">
        <f>IF(tbl_transaction[[#This Row],[Type]]="Inbound",VLOOKUP(tbl_transaction[[#This Row],[Reference Number]],barang_masuk[],3,FALSE),IF(tbl_transaction[[#This Row],[Type]]="Outbound",VLOOKUP(tbl_transaction[[#This Row],[Reference Number]],barang_keluar[],3,FALSE),""))</f>
        <v>Outlet 024</v>
      </c>
      <c r="I1509" t="str">
        <f>IF(D1509='Kartu Stok'!$B$2,COUNTIF($D$3:D1509,'Kartu Stok'!$B$2),"")</f>
        <v/>
      </c>
      <c r="L1509"/>
    </row>
    <row r="1510" spans="1:12" ht="14.5" x14ac:dyDescent="0.35">
      <c r="A1510" s="2" t="s">
        <v>1996</v>
      </c>
      <c r="B1510" s="5">
        <f>IF(LEFT(tbl_transaction[[#This Row],[Reference Number]],2)="GR",VLOOKUP(tbl_transaction[[#This Row],[Reference Number]],barang_masuk[],2,FALSE),IF(LEFT(tbl_transaction[[#This Row],[Reference Number]],2)="DO",VLOOKUP(tbl_transaction[[#This Row],[Reference Number]],barang_keluar[],2,FALSE),""))</f>
        <v>46063</v>
      </c>
      <c r="C1510" t="str">
        <f t="shared" si="24"/>
        <v>Outbound</v>
      </c>
      <c r="D1510" t="str">
        <f>IF(tbl_transaction[[#This Row],[Type]]="Inbound",VLOOKUP(tbl_transaction[[#This Row],[Reference Number]],barang_masuk[],4,FALSE),IF(tbl_transaction[[#This Row],[Type]]="Outbound",VLOOKUP(tbl_transaction[[#This Row],[Reference Number]],barang_keluar[],4,FALSE),""))</f>
        <v>DAR007</v>
      </c>
      <c r="E1510" t="str">
        <f>IF(tbl_transaction[[#This Row],[Type]]="Inbound",VLOOKUP(tbl_transaction[[#This Row],[Reference Number]],barang_masuk[],5,FALSE),IF(tbl_transaction[[#This Row],[Type]]="Outbound",VLOOKUP(tbl_transaction[[#This Row],[Reference Number]],barang_keluar[],5,FALSE),""))</f>
        <v>Indomilk Dairy Variant 7</v>
      </c>
      <c r="F1510">
        <f>IF(tbl_transaction[[#This Row],[Type]]="Inbound",VLOOKUP(tbl_transaction[[#This Row],[Reference Number]],barang_masuk[],6,FALSE),IF(tbl_transaction[[#This Row],[Type]]="Outbound",VLOOKUP(tbl_transaction[[#This Row],[Reference Number]],barang_keluar[],6,FALSE),""))</f>
        <v>10</v>
      </c>
      <c r="G1510" t="str">
        <f>IF(tbl_transaction[[#This Row],[Type]]="Inbound",VLOOKUP(tbl_transaction[[#This Row],[Reference Number]],barang_masuk[],7,FALSE),IF(tbl_transaction[[#This Row],[Type]]="Outbound",VLOOKUP(tbl_transaction[[#This Row],[Reference Number]],barang_keluar[],7,FALSE),""))</f>
        <v>Box</v>
      </c>
      <c r="H1510" t="str">
        <f>IF(tbl_transaction[[#This Row],[Type]]="Inbound",VLOOKUP(tbl_transaction[[#This Row],[Reference Number]],barang_masuk[],3,FALSE),IF(tbl_transaction[[#This Row],[Type]]="Outbound",VLOOKUP(tbl_transaction[[#This Row],[Reference Number]],barang_keluar[],3,FALSE),""))</f>
        <v>Outlet 026</v>
      </c>
      <c r="I1510" t="str">
        <f>IF(D1510='Kartu Stok'!$B$2,COUNTIF($D$3:D1510,'Kartu Stok'!$B$2),"")</f>
        <v/>
      </c>
      <c r="L1510"/>
    </row>
    <row r="1511" spans="1:12" ht="14.5" x14ac:dyDescent="0.35">
      <c r="A1511" s="2" t="s">
        <v>1997</v>
      </c>
      <c r="B1511" s="5">
        <f>IF(LEFT(tbl_transaction[[#This Row],[Reference Number]],2)="GR",VLOOKUP(tbl_transaction[[#This Row],[Reference Number]],barang_masuk[],2,FALSE),IF(LEFT(tbl_transaction[[#This Row],[Reference Number]],2)="DO",VLOOKUP(tbl_transaction[[#This Row],[Reference Number]],barang_keluar[],2,FALSE),""))</f>
        <v>46177</v>
      </c>
      <c r="C1511" t="str">
        <f t="shared" si="24"/>
        <v>Outbound</v>
      </c>
      <c r="D1511" t="str">
        <f>IF(tbl_transaction[[#This Row],[Type]]="Inbound",VLOOKUP(tbl_transaction[[#This Row],[Reference Number]],barang_masuk[],4,FALSE),IF(tbl_transaction[[#This Row],[Type]]="Outbound",VLOOKUP(tbl_transaction[[#This Row],[Reference Number]],barang_keluar[],4,FALSE),""))</f>
        <v>PER028</v>
      </c>
      <c r="E1511" t="str">
        <f>IF(tbl_transaction[[#This Row],[Type]]="Inbound",VLOOKUP(tbl_transaction[[#This Row],[Reference Number]],barang_masuk[],5,FALSE),IF(tbl_transaction[[#This Row],[Type]]="Outbound",VLOOKUP(tbl_transaction[[#This Row],[Reference Number]],barang_keluar[],5,FALSE),""))</f>
        <v>Sunsilk Personal Care Variant 28</v>
      </c>
      <c r="F1511">
        <f>IF(tbl_transaction[[#This Row],[Type]]="Inbound",VLOOKUP(tbl_transaction[[#This Row],[Reference Number]],barang_masuk[],6,FALSE),IF(tbl_transaction[[#This Row],[Type]]="Outbound",VLOOKUP(tbl_transaction[[#This Row],[Reference Number]],barang_keluar[],6,FALSE),""))</f>
        <v>20</v>
      </c>
      <c r="G1511" t="str">
        <f>IF(tbl_transaction[[#This Row],[Type]]="Inbound",VLOOKUP(tbl_transaction[[#This Row],[Reference Number]],barang_masuk[],7,FALSE),IF(tbl_transaction[[#This Row],[Type]]="Outbound",VLOOKUP(tbl_transaction[[#This Row],[Reference Number]],barang_keluar[],7,FALSE),""))</f>
        <v>Bottle</v>
      </c>
      <c r="H1511" t="str">
        <f>IF(tbl_transaction[[#This Row],[Type]]="Inbound",VLOOKUP(tbl_transaction[[#This Row],[Reference Number]],barang_masuk[],3,FALSE),IF(tbl_transaction[[#This Row],[Type]]="Outbound",VLOOKUP(tbl_transaction[[#This Row],[Reference Number]],barang_keluar[],3,FALSE),""))</f>
        <v>Outlet 046</v>
      </c>
      <c r="I1511" t="str">
        <f>IF(D1511='Kartu Stok'!$B$2,COUNTIF($D$3:D1511,'Kartu Stok'!$B$2),"")</f>
        <v/>
      </c>
      <c r="L1511"/>
    </row>
    <row r="1512" spans="1:12" ht="14.5" x14ac:dyDescent="0.35">
      <c r="A1512" s="2" t="s">
        <v>1999</v>
      </c>
      <c r="B1512" s="5">
        <f>IF(LEFT(tbl_transaction[[#This Row],[Reference Number]],2)="GR",VLOOKUP(tbl_transaction[[#This Row],[Reference Number]],barang_masuk[],2,FALSE),IF(LEFT(tbl_transaction[[#This Row],[Reference Number]],2)="DO",VLOOKUP(tbl_transaction[[#This Row],[Reference Number]],barang_keluar[],2,FALSE),""))</f>
        <v>46069</v>
      </c>
      <c r="C1512" t="str">
        <f t="shared" si="24"/>
        <v>Outbound</v>
      </c>
      <c r="D1512" t="str">
        <f>IF(tbl_transaction[[#This Row],[Type]]="Inbound",VLOOKUP(tbl_transaction[[#This Row],[Reference Number]],barang_masuk[],4,FALSE),IF(tbl_transaction[[#This Row],[Type]]="Outbound",VLOOKUP(tbl_transaction[[#This Row],[Reference Number]],barang_keluar[],4,FALSE),""))</f>
        <v>BEV014</v>
      </c>
      <c r="E1512" t="str">
        <f>IF(tbl_transaction[[#This Row],[Type]]="Inbound",VLOOKUP(tbl_transaction[[#This Row],[Reference Number]],barang_masuk[],5,FALSE),IF(tbl_transaction[[#This Row],[Type]]="Outbound",VLOOKUP(tbl_transaction[[#This Row],[Reference Number]],barang_keluar[],5,FALSE),""))</f>
        <v>Coca Cola Beverage Variant 14</v>
      </c>
      <c r="F1512">
        <f>IF(tbl_transaction[[#This Row],[Type]]="Inbound",VLOOKUP(tbl_transaction[[#This Row],[Reference Number]],barang_masuk[],6,FALSE),IF(tbl_transaction[[#This Row],[Type]]="Outbound",VLOOKUP(tbl_transaction[[#This Row],[Reference Number]],barang_keluar[],6,FALSE),""))</f>
        <v>24</v>
      </c>
      <c r="G1512" t="str">
        <f>IF(tbl_transaction[[#This Row],[Type]]="Inbound",VLOOKUP(tbl_transaction[[#This Row],[Reference Number]],barang_masuk[],7,FALSE),IF(tbl_transaction[[#This Row],[Type]]="Outbound",VLOOKUP(tbl_transaction[[#This Row],[Reference Number]],barang_keluar[],7,FALSE),""))</f>
        <v>Bottle</v>
      </c>
      <c r="H1512" t="str">
        <f>IF(tbl_transaction[[#This Row],[Type]]="Inbound",VLOOKUP(tbl_transaction[[#This Row],[Reference Number]],barang_masuk[],3,FALSE),IF(tbl_transaction[[#This Row],[Type]]="Outbound",VLOOKUP(tbl_transaction[[#This Row],[Reference Number]],barang_keluar[],3,FALSE),""))</f>
        <v>Outlet 011</v>
      </c>
      <c r="I1512" t="str">
        <f>IF(D1512='Kartu Stok'!$B$2,COUNTIF($D$3:D1512,'Kartu Stok'!$B$2),"")</f>
        <v/>
      </c>
      <c r="L1512"/>
    </row>
    <row r="1513" spans="1:12" ht="14.5" x14ac:dyDescent="0.35">
      <c r="A1513" s="2" t="s">
        <v>2001</v>
      </c>
      <c r="B1513" s="5">
        <f>IF(LEFT(tbl_transaction[[#This Row],[Reference Number]],2)="GR",VLOOKUP(tbl_transaction[[#This Row],[Reference Number]],barang_masuk[],2,FALSE),IF(LEFT(tbl_transaction[[#This Row],[Reference Number]],2)="DO",VLOOKUP(tbl_transaction[[#This Row],[Reference Number]],barang_keluar[],2,FALSE),""))</f>
        <v>46119</v>
      </c>
      <c r="C1513" t="str">
        <f t="shared" si="24"/>
        <v>Outbound</v>
      </c>
      <c r="D1513" t="str">
        <f>IF(tbl_transaction[[#This Row],[Type]]="Inbound",VLOOKUP(tbl_transaction[[#This Row],[Reference Number]],barang_masuk[],4,FALSE),IF(tbl_transaction[[#This Row],[Type]]="Outbound",VLOOKUP(tbl_transaction[[#This Row],[Reference Number]],barang_keluar[],4,FALSE),""))</f>
        <v>HOM027</v>
      </c>
      <c r="E1513" t="str">
        <f>IF(tbl_transaction[[#This Row],[Type]]="Inbound",VLOOKUP(tbl_transaction[[#This Row],[Reference Number]],barang_masuk[],5,FALSE),IF(tbl_transaction[[#This Row],[Type]]="Outbound",VLOOKUP(tbl_transaction[[#This Row],[Reference Number]],barang_keluar[],5,FALSE),""))</f>
        <v>Molto Home Care Variant 27</v>
      </c>
      <c r="F1513">
        <f>IF(tbl_transaction[[#This Row],[Type]]="Inbound",VLOOKUP(tbl_transaction[[#This Row],[Reference Number]],barang_masuk[],6,FALSE),IF(tbl_transaction[[#This Row],[Type]]="Outbound",VLOOKUP(tbl_transaction[[#This Row],[Reference Number]],barang_keluar[],6,FALSE),""))</f>
        <v>48</v>
      </c>
      <c r="G1513" t="str">
        <f>IF(tbl_transaction[[#This Row],[Type]]="Inbound",VLOOKUP(tbl_transaction[[#This Row],[Reference Number]],barang_masuk[],7,FALSE),IF(tbl_transaction[[#This Row],[Type]]="Outbound",VLOOKUP(tbl_transaction[[#This Row],[Reference Number]],barang_keluar[],7,FALSE),""))</f>
        <v>Pack</v>
      </c>
      <c r="H1513" t="str">
        <f>IF(tbl_transaction[[#This Row],[Type]]="Inbound",VLOOKUP(tbl_transaction[[#This Row],[Reference Number]],barang_masuk[],3,FALSE),IF(tbl_transaction[[#This Row],[Type]]="Outbound",VLOOKUP(tbl_transaction[[#This Row],[Reference Number]],barang_keluar[],3,FALSE),""))</f>
        <v>Outlet 038</v>
      </c>
      <c r="I1513" t="str">
        <f>IF(D1513='Kartu Stok'!$B$2,COUNTIF($D$3:D1513,'Kartu Stok'!$B$2),"")</f>
        <v/>
      </c>
      <c r="L1513"/>
    </row>
    <row r="1514" spans="1:12" ht="14.5" x14ac:dyDescent="0.35">
      <c r="A1514" s="2" t="s">
        <v>2003</v>
      </c>
      <c r="B1514" s="5">
        <f>IF(LEFT(tbl_transaction[[#This Row],[Reference Number]],2)="GR",VLOOKUP(tbl_transaction[[#This Row],[Reference Number]],barang_masuk[],2,FALSE),IF(LEFT(tbl_transaction[[#This Row],[Reference Number]],2)="DO",VLOOKUP(tbl_transaction[[#This Row],[Reference Number]],barang_keluar[],2,FALSE),""))</f>
        <v>46098</v>
      </c>
      <c r="C1514" t="str">
        <f t="shared" si="24"/>
        <v>Outbound</v>
      </c>
      <c r="D1514" t="str">
        <f>IF(tbl_transaction[[#This Row],[Type]]="Inbound",VLOOKUP(tbl_transaction[[#This Row],[Reference Number]],barang_masuk[],4,FALSE),IF(tbl_transaction[[#This Row],[Type]]="Outbound",VLOOKUP(tbl_transaction[[#This Row],[Reference Number]],barang_keluar[],4,FALSE),""))</f>
        <v>HOM008</v>
      </c>
      <c r="E1514" t="str">
        <f>IF(tbl_transaction[[#This Row],[Type]]="Inbound",VLOOKUP(tbl_transaction[[#This Row],[Reference Number]],barang_masuk[],5,FALSE),IF(tbl_transaction[[#This Row],[Type]]="Outbound",VLOOKUP(tbl_transaction[[#This Row],[Reference Number]],barang_keluar[],5,FALSE),""))</f>
        <v>Rinso Home Care Variant 8</v>
      </c>
      <c r="F1514">
        <f>IF(tbl_transaction[[#This Row],[Type]]="Inbound",VLOOKUP(tbl_transaction[[#This Row],[Reference Number]],barang_masuk[],6,FALSE),IF(tbl_transaction[[#This Row],[Type]]="Outbound",VLOOKUP(tbl_transaction[[#This Row],[Reference Number]],barang_keluar[],6,FALSE),""))</f>
        <v>12</v>
      </c>
      <c r="G1514" t="str">
        <f>IF(tbl_transaction[[#This Row],[Type]]="Inbound",VLOOKUP(tbl_transaction[[#This Row],[Reference Number]],barang_masuk[],7,FALSE),IF(tbl_transaction[[#This Row],[Type]]="Outbound",VLOOKUP(tbl_transaction[[#This Row],[Reference Number]],barang_keluar[],7,FALSE),""))</f>
        <v>Pack</v>
      </c>
      <c r="H1514" t="str">
        <f>IF(tbl_transaction[[#This Row],[Type]]="Inbound",VLOOKUP(tbl_transaction[[#This Row],[Reference Number]],barang_masuk[],3,FALSE),IF(tbl_transaction[[#This Row],[Type]]="Outbound",VLOOKUP(tbl_transaction[[#This Row],[Reference Number]],barang_keluar[],3,FALSE),""))</f>
        <v>Outlet 035</v>
      </c>
      <c r="I1514" t="str">
        <f>IF(D1514='Kartu Stok'!$B$2,COUNTIF($D$3:D1514,'Kartu Stok'!$B$2),"")</f>
        <v/>
      </c>
      <c r="L1514"/>
    </row>
    <row r="1515" spans="1:12" ht="14.5" x14ac:dyDescent="0.35">
      <c r="A1515" s="2" t="s">
        <v>2004</v>
      </c>
      <c r="B1515" s="5">
        <f>IF(LEFT(tbl_transaction[[#This Row],[Reference Number]],2)="GR",VLOOKUP(tbl_transaction[[#This Row],[Reference Number]],barang_masuk[],2,FALSE),IF(LEFT(tbl_transaction[[#This Row],[Reference Number]],2)="DO",VLOOKUP(tbl_transaction[[#This Row],[Reference Number]],barang_keluar[],2,FALSE),""))</f>
        <v>46195</v>
      </c>
      <c r="C1515" t="str">
        <f t="shared" si="24"/>
        <v>Outbound</v>
      </c>
      <c r="D1515" t="str">
        <f>IF(tbl_transaction[[#This Row],[Type]]="Inbound",VLOOKUP(tbl_transaction[[#This Row],[Reference Number]],barang_masuk[],4,FALSE),IF(tbl_transaction[[#This Row],[Type]]="Outbound",VLOOKUP(tbl_transaction[[#This Row],[Reference Number]],barang_keluar[],4,FALSE),""))</f>
        <v>PER026</v>
      </c>
      <c r="E1515" t="str">
        <f>IF(tbl_transaction[[#This Row],[Type]]="Inbound",VLOOKUP(tbl_transaction[[#This Row],[Reference Number]],barang_masuk[],5,FALSE),IF(tbl_transaction[[#This Row],[Type]]="Outbound",VLOOKUP(tbl_transaction[[#This Row],[Reference Number]],barang_keluar[],5,FALSE),""))</f>
        <v>Sunsilk Personal Care Variant 26</v>
      </c>
      <c r="F1515">
        <f>IF(tbl_transaction[[#This Row],[Type]]="Inbound",VLOOKUP(tbl_transaction[[#This Row],[Reference Number]],barang_masuk[],6,FALSE),IF(tbl_transaction[[#This Row],[Type]]="Outbound",VLOOKUP(tbl_transaction[[#This Row],[Reference Number]],barang_keluar[],6,FALSE),""))</f>
        <v>30</v>
      </c>
      <c r="G1515" t="str">
        <f>IF(tbl_transaction[[#This Row],[Type]]="Inbound",VLOOKUP(tbl_transaction[[#This Row],[Reference Number]],barang_masuk[],7,FALSE),IF(tbl_transaction[[#This Row],[Type]]="Outbound",VLOOKUP(tbl_transaction[[#This Row],[Reference Number]],barang_keluar[],7,FALSE),""))</f>
        <v>Bottle</v>
      </c>
      <c r="H1515" t="str">
        <f>IF(tbl_transaction[[#This Row],[Type]]="Inbound",VLOOKUP(tbl_transaction[[#This Row],[Reference Number]],barang_masuk[],3,FALSE),IF(tbl_transaction[[#This Row],[Type]]="Outbound",VLOOKUP(tbl_transaction[[#This Row],[Reference Number]],barang_keluar[],3,FALSE),""))</f>
        <v>Outlet 080</v>
      </c>
      <c r="I1515" t="str">
        <f>IF(D1515='Kartu Stok'!$B$2,COUNTIF($D$3:D1515,'Kartu Stok'!$B$2),"")</f>
        <v/>
      </c>
      <c r="L1515"/>
    </row>
    <row r="1516" spans="1:12" ht="14.5" x14ac:dyDescent="0.35">
      <c r="A1516" s="2" t="s">
        <v>2006</v>
      </c>
      <c r="B1516" s="5">
        <f>IF(LEFT(tbl_transaction[[#This Row],[Reference Number]],2)="GR",VLOOKUP(tbl_transaction[[#This Row],[Reference Number]],barang_masuk[],2,FALSE),IF(LEFT(tbl_transaction[[#This Row],[Reference Number]],2)="DO",VLOOKUP(tbl_transaction[[#This Row],[Reference Number]],barang_keluar[],2,FALSE),""))</f>
        <v>46094</v>
      </c>
      <c r="C1516" t="str">
        <f t="shared" si="24"/>
        <v>Outbound</v>
      </c>
      <c r="D1516" t="str">
        <f>IF(tbl_transaction[[#This Row],[Type]]="Inbound",VLOOKUP(tbl_transaction[[#This Row],[Reference Number]],barang_masuk[],4,FALSE),IF(tbl_transaction[[#This Row],[Type]]="Outbound",VLOOKUP(tbl_transaction[[#This Row],[Reference Number]],barang_keluar[],4,FALSE),""))</f>
        <v>BEV032</v>
      </c>
      <c r="E1516" t="str">
        <f>IF(tbl_transaction[[#This Row],[Type]]="Inbound",VLOOKUP(tbl_transaction[[#This Row],[Reference Number]],barang_masuk[],5,FALSE),IF(tbl_transaction[[#This Row],[Type]]="Outbound",VLOOKUP(tbl_transaction[[#This Row],[Reference Number]],barang_keluar[],5,FALSE),""))</f>
        <v>Aqua Beverage Variant 32</v>
      </c>
      <c r="F1516">
        <f>IF(tbl_transaction[[#This Row],[Type]]="Inbound",VLOOKUP(tbl_transaction[[#This Row],[Reference Number]],barang_masuk[],6,FALSE),IF(tbl_transaction[[#This Row],[Type]]="Outbound",VLOOKUP(tbl_transaction[[#This Row],[Reference Number]],barang_keluar[],6,FALSE),""))</f>
        <v>36</v>
      </c>
      <c r="G1516" t="str">
        <f>IF(tbl_transaction[[#This Row],[Type]]="Inbound",VLOOKUP(tbl_transaction[[#This Row],[Reference Number]],barang_masuk[],7,FALSE),IF(tbl_transaction[[#This Row],[Type]]="Outbound",VLOOKUP(tbl_transaction[[#This Row],[Reference Number]],barang_keluar[],7,FALSE),""))</f>
        <v>Bottle</v>
      </c>
      <c r="H1516" t="str">
        <f>IF(tbl_transaction[[#This Row],[Type]]="Inbound",VLOOKUP(tbl_transaction[[#This Row],[Reference Number]],barang_masuk[],3,FALSE),IF(tbl_transaction[[#This Row],[Type]]="Outbound",VLOOKUP(tbl_transaction[[#This Row],[Reference Number]],barang_keluar[],3,FALSE),""))</f>
        <v>Outlet 024</v>
      </c>
      <c r="I1516" t="str">
        <f>IF(D1516='Kartu Stok'!$B$2,COUNTIF($D$3:D1516,'Kartu Stok'!$B$2),"")</f>
        <v/>
      </c>
      <c r="L1516"/>
    </row>
    <row r="1517" spans="1:12" ht="14.5" x14ac:dyDescent="0.35">
      <c r="A1517" s="2" t="s">
        <v>2007</v>
      </c>
      <c r="B1517" s="5">
        <f>IF(LEFT(tbl_transaction[[#This Row],[Reference Number]],2)="GR",VLOOKUP(tbl_transaction[[#This Row],[Reference Number]],barang_masuk[],2,FALSE),IF(LEFT(tbl_transaction[[#This Row],[Reference Number]],2)="DO",VLOOKUP(tbl_transaction[[#This Row],[Reference Number]],barang_keluar[],2,FALSE),""))</f>
        <v>46056</v>
      </c>
      <c r="C1517" t="str">
        <f t="shared" si="24"/>
        <v>Outbound</v>
      </c>
      <c r="D1517" t="str">
        <f>IF(tbl_transaction[[#This Row],[Type]]="Inbound",VLOOKUP(tbl_transaction[[#This Row],[Reference Number]],barang_masuk[],4,FALSE),IF(tbl_transaction[[#This Row],[Type]]="Outbound",VLOOKUP(tbl_transaction[[#This Row],[Reference Number]],barang_keluar[],4,FALSE),""))</f>
        <v>SNK016</v>
      </c>
      <c r="E1517" t="str">
        <f>IF(tbl_transaction[[#This Row],[Type]]="Inbound",VLOOKUP(tbl_transaction[[#This Row],[Reference Number]],barang_masuk[],5,FALSE),IF(tbl_transaction[[#This Row],[Type]]="Outbound",VLOOKUP(tbl_transaction[[#This Row],[Reference Number]],barang_keluar[],5,FALSE),""))</f>
        <v>Qtela Snack Variant 16</v>
      </c>
      <c r="F1517">
        <f>IF(tbl_transaction[[#This Row],[Type]]="Inbound",VLOOKUP(tbl_transaction[[#This Row],[Reference Number]],barang_masuk[],6,FALSE),IF(tbl_transaction[[#This Row],[Type]]="Outbound",VLOOKUP(tbl_transaction[[#This Row],[Reference Number]],barang_keluar[],6,FALSE),""))</f>
        <v>12</v>
      </c>
      <c r="G1517" t="str">
        <f>IF(tbl_transaction[[#This Row],[Type]]="Inbound",VLOOKUP(tbl_transaction[[#This Row],[Reference Number]],barang_masuk[],7,FALSE),IF(tbl_transaction[[#This Row],[Type]]="Outbound",VLOOKUP(tbl_transaction[[#This Row],[Reference Number]],barang_keluar[],7,FALSE),""))</f>
        <v>Pack</v>
      </c>
      <c r="H1517" t="str">
        <f>IF(tbl_transaction[[#This Row],[Type]]="Inbound",VLOOKUP(tbl_transaction[[#This Row],[Reference Number]],barang_masuk[],3,FALSE),IF(tbl_transaction[[#This Row],[Type]]="Outbound",VLOOKUP(tbl_transaction[[#This Row],[Reference Number]],barang_keluar[],3,FALSE),""))</f>
        <v>Outlet 003</v>
      </c>
      <c r="I1517" t="str">
        <f>IF(D1517='Kartu Stok'!$B$2,COUNTIF($D$3:D1517,'Kartu Stok'!$B$2),"")</f>
        <v/>
      </c>
      <c r="L1517"/>
    </row>
    <row r="1518" spans="1:12" ht="14.5" x14ac:dyDescent="0.35">
      <c r="A1518" s="2" t="s">
        <v>2009</v>
      </c>
      <c r="B1518" s="5">
        <f>IF(LEFT(tbl_transaction[[#This Row],[Reference Number]],2)="GR",VLOOKUP(tbl_transaction[[#This Row],[Reference Number]],barang_masuk[],2,FALSE),IF(LEFT(tbl_transaction[[#This Row],[Reference Number]],2)="DO",VLOOKUP(tbl_transaction[[#This Row],[Reference Number]],barang_keluar[],2,FALSE),""))</f>
        <v>46164</v>
      </c>
      <c r="C1518" t="str">
        <f t="shared" si="24"/>
        <v>Outbound</v>
      </c>
      <c r="D1518" t="str">
        <f>IF(tbl_transaction[[#This Row],[Type]]="Inbound",VLOOKUP(tbl_transaction[[#This Row],[Reference Number]],barang_masuk[],4,FALSE),IF(tbl_transaction[[#This Row],[Type]]="Outbound",VLOOKUP(tbl_transaction[[#This Row],[Reference Number]],barang_keluar[],4,FALSE),""))</f>
        <v>PER019</v>
      </c>
      <c r="E1518" t="str">
        <f>IF(tbl_transaction[[#This Row],[Type]]="Inbound",VLOOKUP(tbl_transaction[[#This Row],[Reference Number]],barang_masuk[],5,FALSE),IF(tbl_transaction[[#This Row],[Type]]="Outbound",VLOOKUP(tbl_transaction[[#This Row],[Reference Number]],barang_keluar[],5,FALSE),""))</f>
        <v>Sunsilk Personal Care Variant 19</v>
      </c>
      <c r="F1518">
        <f>IF(tbl_transaction[[#This Row],[Type]]="Inbound",VLOOKUP(tbl_transaction[[#This Row],[Reference Number]],barang_masuk[],6,FALSE),IF(tbl_transaction[[#This Row],[Type]]="Outbound",VLOOKUP(tbl_transaction[[#This Row],[Reference Number]],barang_keluar[],6,FALSE),""))</f>
        <v>12</v>
      </c>
      <c r="G1518" t="str">
        <f>IF(tbl_transaction[[#This Row],[Type]]="Inbound",VLOOKUP(tbl_transaction[[#This Row],[Reference Number]],barang_masuk[],7,FALSE),IF(tbl_transaction[[#This Row],[Type]]="Outbound",VLOOKUP(tbl_transaction[[#This Row],[Reference Number]],barang_keluar[],7,FALSE),""))</f>
        <v>Bottle</v>
      </c>
      <c r="H1518" t="str">
        <f>IF(tbl_transaction[[#This Row],[Type]]="Inbound",VLOOKUP(tbl_transaction[[#This Row],[Reference Number]],barang_masuk[],3,FALSE),IF(tbl_transaction[[#This Row],[Type]]="Outbound",VLOOKUP(tbl_transaction[[#This Row],[Reference Number]],barang_keluar[],3,FALSE),""))</f>
        <v>Outlet 015</v>
      </c>
      <c r="I1518" t="str">
        <f>IF(D1518='Kartu Stok'!$B$2,COUNTIF($D$3:D1518,'Kartu Stok'!$B$2),"")</f>
        <v/>
      </c>
      <c r="L1518"/>
    </row>
    <row r="1519" spans="1:12" ht="14.5" x14ac:dyDescent="0.35">
      <c r="A1519" s="2" t="s">
        <v>2011</v>
      </c>
      <c r="B1519" s="5">
        <f>IF(LEFT(tbl_transaction[[#This Row],[Reference Number]],2)="GR",VLOOKUP(tbl_transaction[[#This Row],[Reference Number]],barang_masuk[],2,FALSE),IF(LEFT(tbl_transaction[[#This Row],[Reference Number]],2)="DO",VLOOKUP(tbl_transaction[[#This Row],[Reference Number]],barang_keluar[],2,FALSE),""))</f>
        <v>46087</v>
      </c>
      <c r="C1519" t="str">
        <f t="shared" si="24"/>
        <v>Outbound</v>
      </c>
      <c r="D1519" t="str">
        <f>IF(tbl_transaction[[#This Row],[Type]]="Inbound",VLOOKUP(tbl_transaction[[#This Row],[Reference Number]],barang_masuk[],4,FALSE),IF(tbl_transaction[[#This Row],[Type]]="Outbound",VLOOKUP(tbl_transaction[[#This Row],[Reference Number]],barang_keluar[],4,FALSE),""))</f>
        <v>HOM022</v>
      </c>
      <c r="E1519" t="str">
        <f>IF(tbl_transaction[[#This Row],[Type]]="Inbound",VLOOKUP(tbl_transaction[[#This Row],[Reference Number]],barang_masuk[],5,FALSE),IF(tbl_transaction[[#This Row],[Type]]="Outbound",VLOOKUP(tbl_transaction[[#This Row],[Reference Number]],barang_keluar[],5,FALSE),""))</f>
        <v>Sunlight Home Care Variant 22</v>
      </c>
      <c r="F1519">
        <f>IF(tbl_transaction[[#This Row],[Type]]="Inbound",VLOOKUP(tbl_transaction[[#This Row],[Reference Number]],barang_masuk[],6,FALSE),IF(tbl_transaction[[#This Row],[Type]]="Outbound",VLOOKUP(tbl_transaction[[#This Row],[Reference Number]],barang_keluar[],6,FALSE),""))</f>
        <v>36</v>
      </c>
      <c r="G1519" t="str">
        <f>IF(tbl_transaction[[#This Row],[Type]]="Inbound",VLOOKUP(tbl_transaction[[#This Row],[Reference Number]],barang_masuk[],7,FALSE),IF(tbl_transaction[[#This Row],[Type]]="Outbound",VLOOKUP(tbl_transaction[[#This Row],[Reference Number]],barang_keluar[],7,FALSE),""))</f>
        <v>Pack</v>
      </c>
      <c r="H1519" t="str">
        <f>IF(tbl_transaction[[#This Row],[Type]]="Inbound",VLOOKUP(tbl_transaction[[#This Row],[Reference Number]],barang_masuk[],3,FALSE),IF(tbl_transaction[[#This Row],[Type]]="Outbound",VLOOKUP(tbl_transaction[[#This Row],[Reference Number]],barang_keluar[],3,FALSE),""))</f>
        <v>Outlet 015</v>
      </c>
      <c r="I1519" t="str">
        <f>IF(D1519='Kartu Stok'!$B$2,COUNTIF($D$3:D1519,'Kartu Stok'!$B$2),"")</f>
        <v/>
      </c>
      <c r="L1519"/>
    </row>
    <row r="1520" spans="1:12" ht="14.5" x14ac:dyDescent="0.35">
      <c r="A1520" s="2" t="s">
        <v>2012</v>
      </c>
      <c r="B1520" s="5">
        <f>IF(LEFT(tbl_transaction[[#This Row],[Reference Number]],2)="GR",VLOOKUP(tbl_transaction[[#This Row],[Reference Number]],barang_masuk[],2,FALSE),IF(LEFT(tbl_transaction[[#This Row],[Reference Number]],2)="DO",VLOOKUP(tbl_transaction[[#This Row],[Reference Number]],barang_keluar[],2,FALSE),""))</f>
        <v>46166</v>
      </c>
      <c r="C1520" t="str">
        <f t="shared" si="24"/>
        <v>Outbound</v>
      </c>
      <c r="D1520" t="str">
        <f>IF(tbl_transaction[[#This Row],[Type]]="Inbound",VLOOKUP(tbl_transaction[[#This Row],[Reference Number]],barang_masuk[],4,FALSE),IF(tbl_transaction[[#This Row],[Type]]="Outbound",VLOOKUP(tbl_transaction[[#This Row],[Reference Number]],barang_keluar[],4,FALSE),""))</f>
        <v>PER025</v>
      </c>
      <c r="E1520" t="str">
        <f>IF(tbl_transaction[[#This Row],[Type]]="Inbound",VLOOKUP(tbl_transaction[[#This Row],[Reference Number]],barang_masuk[],5,FALSE),IF(tbl_transaction[[#This Row],[Type]]="Outbound",VLOOKUP(tbl_transaction[[#This Row],[Reference Number]],barang_keluar[],5,FALSE),""))</f>
        <v>Pepsodent Personal Care Variant 25</v>
      </c>
      <c r="F1520">
        <f>IF(tbl_transaction[[#This Row],[Type]]="Inbound",VLOOKUP(tbl_transaction[[#This Row],[Reference Number]],barang_masuk[],6,FALSE),IF(tbl_transaction[[#This Row],[Type]]="Outbound",VLOOKUP(tbl_transaction[[#This Row],[Reference Number]],barang_keluar[],6,FALSE),""))</f>
        <v>30</v>
      </c>
      <c r="G1520" t="str">
        <f>IF(tbl_transaction[[#This Row],[Type]]="Inbound",VLOOKUP(tbl_transaction[[#This Row],[Reference Number]],barang_masuk[],7,FALSE),IF(tbl_transaction[[#This Row],[Type]]="Outbound",VLOOKUP(tbl_transaction[[#This Row],[Reference Number]],barang_keluar[],7,FALSE),""))</f>
        <v>Bottle</v>
      </c>
      <c r="H1520" t="str">
        <f>IF(tbl_transaction[[#This Row],[Type]]="Inbound",VLOOKUP(tbl_transaction[[#This Row],[Reference Number]],barang_masuk[],3,FALSE),IF(tbl_transaction[[#This Row],[Type]]="Outbound",VLOOKUP(tbl_transaction[[#This Row],[Reference Number]],barang_keluar[],3,FALSE),""))</f>
        <v>Outlet 024</v>
      </c>
      <c r="I1520" t="str">
        <f>IF(D1520='Kartu Stok'!$B$2,COUNTIF($D$3:D1520,'Kartu Stok'!$B$2),"")</f>
        <v/>
      </c>
      <c r="L1520"/>
    </row>
    <row r="1521" spans="1:12" ht="14.5" x14ac:dyDescent="0.35">
      <c r="A1521" s="2" t="s">
        <v>2013</v>
      </c>
      <c r="B1521" s="5">
        <f>IF(LEFT(tbl_transaction[[#This Row],[Reference Number]],2)="GR",VLOOKUP(tbl_transaction[[#This Row],[Reference Number]],barang_masuk[],2,FALSE),IF(LEFT(tbl_transaction[[#This Row],[Reference Number]],2)="DO",VLOOKUP(tbl_transaction[[#This Row],[Reference Number]],barang_keluar[],2,FALSE),""))</f>
        <v>46105</v>
      </c>
      <c r="C1521" t="str">
        <f t="shared" si="24"/>
        <v>Outbound</v>
      </c>
      <c r="D1521" t="str">
        <f>IF(tbl_transaction[[#This Row],[Type]]="Inbound",VLOOKUP(tbl_transaction[[#This Row],[Reference Number]],barang_masuk[],4,FALSE),IF(tbl_transaction[[#This Row],[Type]]="Outbound",VLOOKUP(tbl_transaction[[#This Row],[Reference Number]],barang_keluar[],4,FALSE),""))</f>
        <v>BAB010</v>
      </c>
      <c r="E1521" t="str">
        <f>IF(tbl_transaction[[#This Row],[Type]]="Inbound",VLOOKUP(tbl_transaction[[#This Row],[Reference Number]],barang_masuk[],5,FALSE),IF(tbl_transaction[[#This Row],[Type]]="Outbound",VLOOKUP(tbl_transaction[[#This Row],[Reference Number]],barang_keluar[],5,FALSE),""))</f>
        <v>Zwitsal Baby Care Variant 10</v>
      </c>
      <c r="F1521">
        <f>IF(tbl_transaction[[#This Row],[Type]]="Inbound",VLOOKUP(tbl_transaction[[#This Row],[Reference Number]],barang_masuk[],6,FALSE),IF(tbl_transaction[[#This Row],[Type]]="Outbound",VLOOKUP(tbl_transaction[[#This Row],[Reference Number]],barang_keluar[],6,FALSE),""))</f>
        <v>10</v>
      </c>
      <c r="G1521" t="str">
        <f>IF(tbl_transaction[[#This Row],[Type]]="Inbound",VLOOKUP(tbl_transaction[[#This Row],[Reference Number]],barang_masuk[],7,FALSE),IF(tbl_transaction[[#This Row],[Type]]="Outbound",VLOOKUP(tbl_transaction[[#This Row],[Reference Number]],barang_keluar[],7,FALSE),""))</f>
        <v>Pack</v>
      </c>
      <c r="H1521" t="str">
        <f>IF(tbl_transaction[[#This Row],[Type]]="Inbound",VLOOKUP(tbl_transaction[[#This Row],[Reference Number]],barang_masuk[],3,FALSE),IF(tbl_transaction[[#This Row],[Type]]="Outbound",VLOOKUP(tbl_transaction[[#This Row],[Reference Number]],barang_keluar[],3,FALSE),""))</f>
        <v>Outlet 010</v>
      </c>
      <c r="I1521" t="str">
        <f>IF(D1521='Kartu Stok'!$B$2,COUNTIF($D$3:D1521,'Kartu Stok'!$B$2),"")</f>
        <v/>
      </c>
      <c r="L1521"/>
    </row>
    <row r="1522" spans="1:12" ht="14.5" x14ac:dyDescent="0.35">
      <c r="A1522" s="2" t="s">
        <v>2015</v>
      </c>
      <c r="B1522" s="5">
        <f>IF(LEFT(tbl_transaction[[#This Row],[Reference Number]],2)="GR",VLOOKUP(tbl_transaction[[#This Row],[Reference Number]],barang_masuk[],2,FALSE),IF(LEFT(tbl_transaction[[#This Row],[Reference Number]],2)="DO",VLOOKUP(tbl_transaction[[#This Row],[Reference Number]],barang_keluar[],2,FALSE),""))</f>
        <v>46142</v>
      </c>
      <c r="C1522" t="str">
        <f t="shared" si="24"/>
        <v>Outbound</v>
      </c>
      <c r="D1522" t="str">
        <f>IF(tbl_transaction[[#This Row],[Type]]="Inbound",VLOOKUP(tbl_transaction[[#This Row],[Reference Number]],barang_masuk[],4,FALSE),IF(tbl_transaction[[#This Row],[Type]]="Outbound",VLOOKUP(tbl_transaction[[#This Row],[Reference Number]],barang_keluar[],4,FALSE),""))</f>
        <v>HOM009</v>
      </c>
      <c r="E1522" t="str">
        <f>IF(tbl_transaction[[#This Row],[Type]]="Inbound",VLOOKUP(tbl_transaction[[#This Row],[Reference Number]],barang_masuk[],5,FALSE),IF(tbl_transaction[[#This Row],[Type]]="Outbound",VLOOKUP(tbl_transaction[[#This Row],[Reference Number]],barang_keluar[],5,FALSE),""))</f>
        <v>Molto Home Care Variant 9</v>
      </c>
      <c r="F1522">
        <f>IF(tbl_transaction[[#This Row],[Type]]="Inbound",VLOOKUP(tbl_transaction[[#This Row],[Reference Number]],barang_masuk[],6,FALSE),IF(tbl_transaction[[#This Row],[Type]]="Outbound",VLOOKUP(tbl_transaction[[#This Row],[Reference Number]],barang_keluar[],6,FALSE),""))</f>
        <v>60</v>
      </c>
      <c r="G1522" t="str">
        <f>IF(tbl_transaction[[#This Row],[Type]]="Inbound",VLOOKUP(tbl_transaction[[#This Row],[Reference Number]],barang_masuk[],7,FALSE),IF(tbl_transaction[[#This Row],[Type]]="Outbound",VLOOKUP(tbl_transaction[[#This Row],[Reference Number]],barang_keluar[],7,FALSE),""))</f>
        <v>Pack</v>
      </c>
      <c r="H1522" t="str">
        <f>IF(tbl_transaction[[#This Row],[Type]]="Inbound",VLOOKUP(tbl_transaction[[#This Row],[Reference Number]],barang_masuk[],3,FALSE),IF(tbl_transaction[[#This Row],[Type]]="Outbound",VLOOKUP(tbl_transaction[[#This Row],[Reference Number]],barang_keluar[],3,FALSE),""))</f>
        <v>Outlet 080</v>
      </c>
      <c r="I1522" t="str">
        <f>IF(D1522='Kartu Stok'!$B$2,COUNTIF($D$3:D1522,'Kartu Stok'!$B$2),"")</f>
        <v/>
      </c>
      <c r="L1522"/>
    </row>
    <row r="1523" spans="1:12" ht="14.5" x14ac:dyDescent="0.35">
      <c r="A1523" s="2" t="s">
        <v>2016</v>
      </c>
      <c r="B1523" s="5">
        <f>IF(LEFT(tbl_transaction[[#This Row],[Reference Number]],2)="GR",VLOOKUP(tbl_transaction[[#This Row],[Reference Number]],barang_masuk[],2,FALSE),IF(LEFT(tbl_transaction[[#This Row],[Reference Number]],2)="DO",VLOOKUP(tbl_transaction[[#This Row],[Reference Number]],barang_keluar[],2,FALSE),""))</f>
        <v>46102</v>
      </c>
      <c r="C1523" t="str">
        <f t="shared" si="24"/>
        <v>Outbound</v>
      </c>
      <c r="D1523" t="str">
        <f>IF(tbl_transaction[[#This Row],[Type]]="Inbound",VLOOKUP(tbl_transaction[[#This Row],[Reference Number]],barang_masuk[],4,FALSE),IF(tbl_transaction[[#This Row],[Type]]="Outbound",VLOOKUP(tbl_transaction[[#This Row],[Reference Number]],barang_keluar[],4,FALSE),""))</f>
        <v>INS001</v>
      </c>
      <c r="E1523" t="str">
        <f>IF(tbl_transaction[[#This Row],[Type]]="Inbound",VLOOKUP(tbl_transaction[[#This Row],[Reference Number]],barang_masuk[],5,FALSE),IF(tbl_transaction[[#This Row],[Type]]="Outbound",VLOOKUP(tbl_transaction[[#This Row],[Reference Number]],barang_keluar[],5,FALSE),""))</f>
        <v>Sarimi Instant Food Variant 1</v>
      </c>
      <c r="F1523">
        <f>IF(tbl_transaction[[#This Row],[Type]]="Inbound",VLOOKUP(tbl_transaction[[#This Row],[Reference Number]],barang_masuk[],6,FALSE),IF(tbl_transaction[[#This Row],[Type]]="Outbound",VLOOKUP(tbl_transaction[[#This Row],[Reference Number]],barang_keluar[],6,FALSE),""))</f>
        <v>15</v>
      </c>
      <c r="G1523" t="str">
        <f>IF(tbl_transaction[[#This Row],[Type]]="Inbound",VLOOKUP(tbl_transaction[[#This Row],[Reference Number]],barang_masuk[],7,FALSE),IF(tbl_transaction[[#This Row],[Type]]="Outbound",VLOOKUP(tbl_transaction[[#This Row],[Reference Number]],barang_keluar[],7,FALSE),""))</f>
        <v>Pack</v>
      </c>
      <c r="H1523" t="str">
        <f>IF(tbl_transaction[[#This Row],[Type]]="Inbound",VLOOKUP(tbl_transaction[[#This Row],[Reference Number]],barang_masuk[],3,FALSE),IF(tbl_transaction[[#This Row],[Type]]="Outbound",VLOOKUP(tbl_transaction[[#This Row],[Reference Number]],barang_keluar[],3,FALSE),""))</f>
        <v>Outlet 010</v>
      </c>
      <c r="I1523" t="str">
        <f>IF(D1523='Kartu Stok'!$B$2,COUNTIF($D$3:D1523,'Kartu Stok'!$B$2),"")</f>
        <v/>
      </c>
      <c r="L1523"/>
    </row>
    <row r="1524" spans="1:12" ht="14.5" x14ac:dyDescent="0.35">
      <c r="A1524" s="2" t="s">
        <v>2017</v>
      </c>
      <c r="B1524" s="5">
        <f>IF(LEFT(tbl_transaction[[#This Row],[Reference Number]],2)="GR",VLOOKUP(tbl_transaction[[#This Row],[Reference Number]],barang_masuk[],2,FALSE),IF(LEFT(tbl_transaction[[#This Row],[Reference Number]],2)="DO",VLOOKUP(tbl_transaction[[#This Row],[Reference Number]],barang_keluar[],2,FALSE),""))</f>
        <v>46173</v>
      </c>
      <c r="C1524" t="str">
        <f t="shared" si="24"/>
        <v>Outbound</v>
      </c>
      <c r="D1524" t="str">
        <f>IF(tbl_transaction[[#This Row],[Type]]="Inbound",VLOOKUP(tbl_transaction[[#This Row],[Reference Number]],barang_masuk[],4,FALSE),IF(tbl_transaction[[#This Row],[Type]]="Outbound",VLOOKUP(tbl_transaction[[#This Row],[Reference Number]],barang_keluar[],4,FALSE),""))</f>
        <v>INS019</v>
      </c>
      <c r="E1524" t="str">
        <f>IF(tbl_transaction[[#This Row],[Type]]="Inbound",VLOOKUP(tbl_transaction[[#This Row],[Reference Number]],barang_masuk[],5,FALSE),IF(tbl_transaction[[#This Row],[Type]]="Outbound",VLOOKUP(tbl_transaction[[#This Row],[Reference Number]],barang_keluar[],5,FALSE),""))</f>
        <v>Indomie Instant Food Variant 19</v>
      </c>
      <c r="F1524">
        <f>IF(tbl_transaction[[#This Row],[Type]]="Inbound",VLOOKUP(tbl_transaction[[#This Row],[Reference Number]],barang_masuk[],6,FALSE),IF(tbl_transaction[[#This Row],[Type]]="Outbound",VLOOKUP(tbl_transaction[[#This Row],[Reference Number]],barang_keluar[],6,FALSE),""))</f>
        <v>30</v>
      </c>
      <c r="G1524" t="str">
        <f>IF(tbl_transaction[[#This Row],[Type]]="Inbound",VLOOKUP(tbl_transaction[[#This Row],[Reference Number]],barang_masuk[],7,FALSE),IF(tbl_transaction[[#This Row],[Type]]="Outbound",VLOOKUP(tbl_transaction[[#This Row],[Reference Number]],barang_keluar[],7,FALSE),""))</f>
        <v>Pack</v>
      </c>
      <c r="H1524" t="str">
        <f>IF(tbl_transaction[[#This Row],[Type]]="Inbound",VLOOKUP(tbl_transaction[[#This Row],[Reference Number]],barang_masuk[],3,FALSE),IF(tbl_transaction[[#This Row],[Type]]="Outbound",VLOOKUP(tbl_transaction[[#This Row],[Reference Number]],barang_keluar[],3,FALSE),""))</f>
        <v>Outlet 048</v>
      </c>
      <c r="I1524" t="str">
        <f>IF(D1524='Kartu Stok'!$B$2,COUNTIF($D$3:D1524,'Kartu Stok'!$B$2),"")</f>
        <v/>
      </c>
      <c r="L1524"/>
    </row>
    <row r="1525" spans="1:12" ht="14.5" x14ac:dyDescent="0.35">
      <c r="A1525" s="2" t="s">
        <v>2019</v>
      </c>
      <c r="B1525" s="5">
        <f>IF(LEFT(tbl_transaction[[#This Row],[Reference Number]],2)="GR",VLOOKUP(tbl_transaction[[#This Row],[Reference Number]],barang_masuk[],2,FALSE),IF(LEFT(tbl_transaction[[#This Row],[Reference Number]],2)="DO",VLOOKUP(tbl_transaction[[#This Row],[Reference Number]],barang_keluar[],2,FALSE),""))</f>
        <v>46170</v>
      </c>
      <c r="C1525" t="str">
        <f t="shared" si="24"/>
        <v>Outbound</v>
      </c>
      <c r="D1525" t="str">
        <f>IF(tbl_transaction[[#This Row],[Type]]="Inbound",VLOOKUP(tbl_transaction[[#This Row],[Reference Number]],barang_masuk[],4,FALSE),IF(tbl_transaction[[#This Row],[Type]]="Outbound",VLOOKUP(tbl_transaction[[#This Row],[Reference Number]],barang_keluar[],4,FALSE),""))</f>
        <v>SNK009</v>
      </c>
      <c r="E1525" t="str">
        <f>IF(tbl_transaction[[#This Row],[Type]]="Inbound",VLOOKUP(tbl_transaction[[#This Row],[Reference Number]],barang_masuk[],5,FALSE),IF(tbl_transaction[[#This Row],[Type]]="Outbound",VLOOKUP(tbl_transaction[[#This Row],[Reference Number]],barang_keluar[],5,FALSE),""))</f>
        <v>Chitato Snack Variant 9</v>
      </c>
      <c r="F1525">
        <f>IF(tbl_transaction[[#This Row],[Type]]="Inbound",VLOOKUP(tbl_transaction[[#This Row],[Reference Number]],barang_masuk[],6,FALSE),IF(tbl_transaction[[#This Row],[Type]]="Outbound",VLOOKUP(tbl_transaction[[#This Row],[Reference Number]],barang_keluar[],6,FALSE),""))</f>
        <v>20</v>
      </c>
      <c r="G1525" t="str">
        <f>IF(tbl_transaction[[#This Row],[Type]]="Inbound",VLOOKUP(tbl_transaction[[#This Row],[Reference Number]],barang_masuk[],7,FALSE),IF(tbl_transaction[[#This Row],[Type]]="Outbound",VLOOKUP(tbl_transaction[[#This Row],[Reference Number]],barang_keluar[],7,FALSE),""))</f>
        <v>Pack</v>
      </c>
      <c r="H1525" t="str">
        <f>IF(tbl_transaction[[#This Row],[Type]]="Inbound",VLOOKUP(tbl_transaction[[#This Row],[Reference Number]],barang_masuk[],3,FALSE),IF(tbl_transaction[[#This Row],[Type]]="Outbound",VLOOKUP(tbl_transaction[[#This Row],[Reference Number]],barang_keluar[],3,FALSE),""))</f>
        <v>Outlet 040</v>
      </c>
      <c r="I1525" t="str">
        <f>IF(D1525='Kartu Stok'!$B$2,COUNTIF($D$3:D1525,'Kartu Stok'!$B$2),"")</f>
        <v/>
      </c>
      <c r="L1525"/>
    </row>
    <row r="1526" spans="1:12" ht="14.5" x14ac:dyDescent="0.35">
      <c r="A1526" s="2" t="s">
        <v>2020</v>
      </c>
      <c r="B1526" s="5">
        <f>IF(LEFT(tbl_transaction[[#This Row],[Reference Number]],2)="GR",VLOOKUP(tbl_transaction[[#This Row],[Reference Number]],barang_masuk[],2,FALSE),IF(LEFT(tbl_transaction[[#This Row],[Reference Number]],2)="DO",VLOOKUP(tbl_transaction[[#This Row],[Reference Number]],barang_keluar[],2,FALSE),""))</f>
        <v>46170</v>
      </c>
      <c r="C1526" t="str">
        <f t="shared" si="24"/>
        <v>Outbound</v>
      </c>
      <c r="D1526" t="str">
        <f>IF(tbl_transaction[[#This Row],[Type]]="Inbound",VLOOKUP(tbl_transaction[[#This Row],[Reference Number]],barang_masuk[],4,FALSE),IF(tbl_transaction[[#This Row],[Type]]="Outbound",VLOOKUP(tbl_transaction[[#This Row],[Reference Number]],barang_keluar[],4,FALSE),""))</f>
        <v>BAB003</v>
      </c>
      <c r="E1526" t="str">
        <f>IF(tbl_transaction[[#This Row],[Type]]="Inbound",VLOOKUP(tbl_transaction[[#This Row],[Reference Number]],barang_masuk[],5,FALSE),IF(tbl_transaction[[#This Row],[Type]]="Outbound",VLOOKUP(tbl_transaction[[#This Row],[Reference Number]],barang_keluar[],5,FALSE),""))</f>
        <v>Zwitsal Baby Care Variant 3</v>
      </c>
      <c r="F1526">
        <f>IF(tbl_transaction[[#This Row],[Type]]="Inbound",VLOOKUP(tbl_transaction[[#This Row],[Reference Number]],barang_masuk[],6,FALSE),IF(tbl_transaction[[#This Row],[Type]]="Outbound",VLOOKUP(tbl_transaction[[#This Row],[Reference Number]],barang_keluar[],6,FALSE),""))</f>
        <v>60</v>
      </c>
      <c r="G1526" t="str">
        <f>IF(tbl_transaction[[#This Row],[Type]]="Inbound",VLOOKUP(tbl_transaction[[#This Row],[Reference Number]],barang_masuk[],7,FALSE),IF(tbl_transaction[[#This Row],[Type]]="Outbound",VLOOKUP(tbl_transaction[[#This Row],[Reference Number]],barang_keluar[],7,FALSE),""))</f>
        <v>Pack</v>
      </c>
      <c r="H1526" t="str">
        <f>IF(tbl_transaction[[#This Row],[Type]]="Inbound",VLOOKUP(tbl_transaction[[#This Row],[Reference Number]],barang_masuk[],3,FALSE),IF(tbl_transaction[[#This Row],[Type]]="Outbound",VLOOKUP(tbl_transaction[[#This Row],[Reference Number]],barang_keluar[],3,FALSE),""))</f>
        <v>Outlet 019</v>
      </c>
      <c r="I1526" t="str">
        <f>IF(D1526='Kartu Stok'!$B$2,COUNTIF($D$3:D1526,'Kartu Stok'!$B$2),"")</f>
        <v/>
      </c>
      <c r="L1526"/>
    </row>
    <row r="1527" spans="1:12" ht="14.5" x14ac:dyDescent="0.35">
      <c r="A1527" s="2" t="s">
        <v>2022</v>
      </c>
      <c r="B1527" s="5">
        <f>IF(LEFT(tbl_transaction[[#This Row],[Reference Number]],2)="GR",VLOOKUP(tbl_transaction[[#This Row],[Reference Number]],barang_masuk[],2,FALSE),IF(LEFT(tbl_transaction[[#This Row],[Reference Number]],2)="DO",VLOOKUP(tbl_transaction[[#This Row],[Reference Number]],barang_keluar[],2,FALSE),""))</f>
        <v>46162</v>
      </c>
      <c r="C1527" t="str">
        <f t="shared" si="24"/>
        <v>Outbound</v>
      </c>
      <c r="D1527" t="str">
        <f>IF(tbl_transaction[[#This Row],[Type]]="Inbound",VLOOKUP(tbl_transaction[[#This Row],[Reference Number]],barang_masuk[],4,FALSE),IF(tbl_transaction[[#This Row],[Type]]="Outbound",VLOOKUP(tbl_transaction[[#This Row],[Reference Number]],barang_keluar[],4,FALSE),""))</f>
        <v>BEV038</v>
      </c>
      <c r="E1527" t="str">
        <f>IF(tbl_transaction[[#This Row],[Type]]="Inbound",VLOOKUP(tbl_transaction[[#This Row],[Reference Number]],barang_masuk[],5,FALSE),IF(tbl_transaction[[#This Row],[Type]]="Outbound",VLOOKUP(tbl_transaction[[#This Row],[Reference Number]],barang_keluar[],5,FALSE),""))</f>
        <v>Aqua Beverage Variant 38</v>
      </c>
      <c r="F1527">
        <f>IF(tbl_transaction[[#This Row],[Type]]="Inbound",VLOOKUP(tbl_transaction[[#This Row],[Reference Number]],barang_masuk[],6,FALSE),IF(tbl_transaction[[#This Row],[Type]]="Outbound",VLOOKUP(tbl_transaction[[#This Row],[Reference Number]],barang_keluar[],6,FALSE),""))</f>
        <v>10</v>
      </c>
      <c r="G1527" t="str">
        <f>IF(tbl_transaction[[#This Row],[Type]]="Inbound",VLOOKUP(tbl_transaction[[#This Row],[Reference Number]],barang_masuk[],7,FALSE),IF(tbl_transaction[[#This Row],[Type]]="Outbound",VLOOKUP(tbl_transaction[[#This Row],[Reference Number]],barang_keluar[],7,FALSE),""))</f>
        <v>Bottle</v>
      </c>
      <c r="H1527" t="str">
        <f>IF(tbl_transaction[[#This Row],[Type]]="Inbound",VLOOKUP(tbl_transaction[[#This Row],[Reference Number]],barang_masuk[],3,FALSE),IF(tbl_transaction[[#This Row],[Type]]="Outbound",VLOOKUP(tbl_transaction[[#This Row],[Reference Number]],barang_keluar[],3,FALSE),""))</f>
        <v>Outlet 075</v>
      </c>
      <c r="I1527" t="str">
        <f>IF(D1527='Kartu Stok'!$B$2,COUNTIF($D$3:D1527,'Kartu Stok'!$B$2),"")</f>
        <v/>
      </c>
      <c r="L1527"/>
    </row>
    <row r="1528" spans="1:12" ht="14.5" x14ac:dyDescent="0.35">
      <c r="A1528" s="2" t="s">
        <v>2024</v>
      </c>
      <c r="B1528" s="5">
        <f>IF(LEFT(tbl_transaction[[#This Row],[Reference Number]],2)="GR",VLOOKUP(tbl_transaction[[#This Row],[Reference Number]],barang_masuk[],2,FALSE),IF(LEFT(tbl_transaction[[#This Row],[Reference Number]],2)="DO",VLOOKUP(tbl_transaction[[#This Row],[Reference Number]],barang_keluar[],2,FALSE),""))</f>
        <v>46111</v>
      </c>
      <c r="C1528" t="str">
        <f t="shared" si="24"/>
        <v>Outbound</v>
      </c>
      <c r="D1528" t="str">
        <f>IF(tbl_transaction[[#This Row],[Type]]="Inbound",VLOOKUP(tbl_transaction[[#This Row],[Reference Number]],barang_masuk[],4,FALSE),IF(tbl_transaction[[#This Row],[Type]]="Outbound",VLOOKUP(tbl_transaction[[#This Row],[Reference Number]],barang_keluar[],4,FALSE),""))</f>
        <v>BEV035</v>
      </c>
      <c r="E1528" t="str">
        <f>IF(tbl_transaction[[#This Row],[Type]]="Inbound",VLOOKUP(tbl_transaction[[#This Row],[Reference Number]],barang_masuk[],5,FALSE),IF(tbl_transaction[[#This Row],[Type]]="Outbound",VLOOKUP(tbl_transaction[[#This Row],[Reference Number]],barang_keluar[],5,FALSE),""))</f>
        <v>Sosro Beverage Variant 35</v>
      </c>
      <c r="F1528">
        <f>IF(tbl_transaction[[#This Row],[Type]]="Inbound",VLOOKUP(tbl_transaction[[#This Row],[Reference Number]],barang_masuk[],6,FALSE),IF(tbl_transaction[[#This Row],[Type]]="Outbound",VLOOKUP(tbl_transaction[[#This Row],[Reference Number]],barang_keluar[],6,FALSE),""))</f>
        <v>15</v>
      </c>
      <c r="G1528" t="str">
        <f>IF(tbl_transaction[[#This Row],[Type]]="Inbound",VLOOKUP(tbl_transaction[[#This Row],[Reference Number]],barang_masuk[],7,FALSE),IF(tbl_transaction[[#This Row],[Type]]="Outbound",VLOOKUP(tbl_transaction[[#This Row],[Reference Number]],barang_keluar[],7,FALSE),""))</f>
        <v>Bottle</v>
      </c>
      <c r="H1528" t="str">
        <f>IF(tbl_transaction[[#This Row],[Type]]="Inbound",VLOOKUP(tbl_transaction[[#This Row],[Reference Number]],barang_masuk[],3,FALSE),IF(tbl_transaction[[#This Row],[Type]]="Outbound",VLOOKUP(tbl_transaction[[#This Row],[Reference Number]],barang_keluar[],3,FALSE),""))</f>
        <v>Outlet 059</v>
      </c>
      <c r="I1528" t="str">
        <f>IF(D1528='Kartu Stok'!$B$2,COUNTIF($D$3:D1528,'Kartu Stok'!$B$2),"")</f>
        <v/>
      </c>
      <c r="L1528"/>
    </row>
    <row r="1529" spans="1:12" ht="14.5" x14ac:dyDescent="0.35">
      <c r="A1529" s="2" t="s">
        <v>2026</v>
      </c>
      <c r="B1529" s="5">
        <f>IF(LEFT(tbl_transaction[[#This Row],[Reference Number]],2)="GR",VLOOKUP(tbl_transaction[[#This Row],[Reference Number]],barang_masuk[],2,FALSE),IF(LEFT(tbl_transaction[[#This Row],[Reference Number]],2)="DO",VLOOKUP(tbl_transaction[[#This Row],[Reference Number]],barang_keluar[],2,FALSE),""))</f>
        <v>46071</v>
      </c>
      <c r="C1529" t="str">
        <f t="shared" si="24"/>
        <v>Outbound</v>
      </c>
      <c r="D1529" t="str">
        <f>IF(tbl_transaction[[#This Row],[Type]]="Inbound",VLOOKUP(tbl_transaction[[#This Row],[Reference Number]],barang_masuk[],4,FALSE),IF(tbl_transaction[[#This Row],[Type]]="Outbound",VLOOKUP(tbl_transaction[[#This Row],[Reference Number]],barang_keluar[],4,FALSE),""))</f>
        <v>BAB012</v>
      </c>
      <c r="E1529" t="str">
        <f>IF(tbl_transaction[[#This Row],[Type]]="Inbound",VLOOKUP(tbl_transaction[[#This Row],[Reference Number]],barang_masuk[],5,FALSE),IF(tbl_transaction[[#This Row],[Type]]="Outbound",VLOOKUP(tbl_transaction[[#This Row],[Reference Number]],barang_keluar[],5,FALSE),""))</f>
        <v>MamyPoko Baby Care Variant 12</v>
      </c>
      <c r="F1529">
        <f>IF(tbl_transaction[[#This Row],[Type]]="Inbound",VLOOKUP(tbl_transaction[[#This Row],[Reference Number]],barang_masuk[],6,FALSE),IF(tbl_transaction[[#This Row],[Type]]="Outbound",VLOOKUP(tbl_transaction[[#This Row],[Reference Number]],barang_keluar[],6,FALSE),""))</f>
        <v>36</v>
      </c>
      <c r="G1529" t="str">
        <f>IF(tbl_transaction[[#This Row],[Type]]="Inbound",VLOOKUP(tbl_transaction[[#This Row],[Reference Number]],barang_masuk[],7,FALSE),IF(tbl_transaction[[#This Row],[Type]]="Outbound",VLOOKUP(tbl_transaction[[#This Row],[Reference Number]],barang_keluar[],7,FALSE),""))</f>
        <v>Pack</v>
      </c>
      <c r="H1529" t="str">
        <f>IF(tbl_transaction[[#This Row],[Type]]="Inbound",VLOOKUP(tbl_transaction[[#This Row],[Reference Number]],barang_masuk[],3,FALSE),IF(tbl_transaction[[#This Row],[Type]]="Outbound",VLOOKUP(tbl_transaction[[#This Row],[Reference Number]],barang_keluar[],3,FALSE),""))</f>
        <v>Outlet 021</v>
      </c>
      <c r="I1529" t="str">
        <f>IF(D1529='Kartu Stok'!$B$2,COUNTIF($D$3:D1529,'Kartu Stok'!$B$2),"")</f>
        <v/>
      </c>
      <c r="L1529"/>
    </row>
    <row r="1530" spans="1:12" ht="14.5" x14ac:dyDescent="0.35">
      <c r="A1530" s="2" t="s">
        <v>2028</v>
      </c>
      <c r="B1530" s="5">
        <f>IF(LEFT(tbl_transaction[[#This Row],[Reference Number]],2)="GR",VLOOKUP(tbl_transaction[[#This Row],[Reference Number]],barang_masuk[],2,FALSE),IF(LEFT(tbl_transaction[[#This Row],[Reference Number]],2)="DO",VLOOKUP(tbl_transaction[[#This Row],[Reference Number]],barang_keluar[],2,FALSE),""))</f>
        <v>46138</v>
      </c>
      <c r="C1530" t="str">
        <f t="shared" si="24"/>
        <v>Outbound</v>
      </c>
      <c r="D1530" t="str">
        <f>IF(tbl_transaction[[#This Row],[Type]]="Inbound",VLOOKUP(tbl_transaction[[#This Row],[Reference Number]],barang_masuk[],4,FALSE),IF(tbl_transaction[[#This Row],[Type]]="Outbound",VLOOKUP(tbl_transaction[[#This Row],[Reference Number]],barang_keluar[],4,FALSE),""))</f>
        <v>BEV014</v>
      </c>
      <c r="E1530" t="str">
        <f>IF(tbl_transaction[[#This Row],[Type]]="Inbound",VLOOKUP(tbl_transaction[[#This Row],[Reference Number]],barang_masuk[],5,FALSE),IF(tbl_transaction[[#This Row],[Type]]="Outbound",VLOOKUP(tbl_transaction[[#This Row],[Reference Number]],barang_keluar[],5,FALSE),""))</f>
        <v>Coca Cola Beverage Variant 14</v>
      </c>
      <c r="F1530">
        <f>IF(tbl_transaction[[#This Row],[Type]]="Inbound",VLOOKUP(tbl_transaction[[#This Row],[Reference Number]],barang_masuk[],6,FALSE),IF(tbl_transaction[[#This Row],[Type]]="Outbound",VLOOKUP(tbl_transaction[[#This Row],[Reference Number]],barang_keluar[],6,FALSE),""))</f>
        <v>60</v>
      </c>
      <c r="G1530" t="str">
        <f>IF(tbl_transaction[[#This Row],[Type]]="Inbound",VLOOKUP(tbl_transaction[[#This Row],[Reference Number]],barang_masuk[],7,FALSE),IF(tbl_transaction[[#This Row],[Type]]="Outbound",VLOOKUP(tbl_transaction[[#This Row],[Reference Number]],barang_keluar[],7,FALSE),""))</f>
        <v>Bottle</v>
      </c>
      <c r="H1530" t="str">
        <f>IF(tbl_transaction[[#This Row],[Type]]="Inbound",VLOOKUP(tbl_transaction[[#This Row],[Reference Number]],barang_masuk[],3,FALSE),IF(tbl_transaction[[#This Row],[Type]]="Outbound",VLOOKUP(tbl_transaction[[#This Row],[Reference Number]],barang_keluar[],3,FALSE),""))</f>
        <v>Outlet 005</v>
      </c>
      <c r="I1530" t="str">
        <f>IF(D1530='Kartu Stok'!$B$2,COUNTIF($D$3:D1530,'Kartu Stok'!$B$2),"")</f>
        <v/>
      </c>
      <c r="L1530"/>
    </row>
    <row r="1531" spans="1:12" ht="14.5" x14ac:dyDescent="0.35">
      <c r="A1531" s="2" t="s">
        <v>2030</v>
      </c>
      <c r="B1531" s="5">
        <f>IF(LEFT(tbl_transaction[[#This Row],[Reference Number]],2)="GR",VLOOKUP(tbl_transaction[[#This Row],[Reference Number]],barang_masuk[],2,FALSE),IF(LEFT(tbl_transaction[[#This Row],[Reference Number]],2)="DO",VLOOKUP(tbl_transaction[[#This Row],[Reference Number]],barang_keluar[],2,FALSE),""))</f>
        <v>46115</v>
      </c>
      <c r="C1531" t="str">
        <f t="shared" si="24"/>
        <v>Outbound</v>
      </c>
      <c r="D1531" t="str">
        <f>IF(tbl_transaction[[#This Row],[Type]]="Inbound",VLOOKUP(tbl_transaction[[#This Row],[Reference Number]],barang_masuk[],4,FALSE),IF(tbl_transaction[[#This Row],[Type]]="Outbound",VLOOKUP(tbl_transaction[[#This Row],[Reference Number]],barang_keluar[],4,FALSE),""))</f>
        <v>HOM021</v>
      </c>
      <c r="E1531" t="str">
        <f>IF(tbl_transaction[[#This Row],[Type]]="Inbound",VLOOKUP(tbl_transaction[[#This Row],[Reference Number]],barang_masuk[],5,FALSE),IF(tbl_transaction[[#This Row],[Type]]="Outbound",VLOOKUP(tbl_transaction[[#This Row],[Reference Number]],barang_keluar[],5,FALSE),""))</f>
        <v>Rinso Home Care Variant 21</v>
      </c>
      <c r="F1531">
        <f>IF(tbl_transaction[[#This Row],[Type]]="Inbound",VLOOKUP(tbl_transaction[[#This Row],[Reference Number]],barang_masuk[],6,FALSE),IF(tbl_transaction[[#This Row],[Type]]="Outbound",VLOOKUP(tbl_transaction[[#This Row],[Reference Number]],barang_keluar[],6,FALSE),""))</f>
        <v>36</v>
      </c>
      <c r="G1531" t="str">
        <f>IF(tbl_transaction[[#This Row],[Type]]="Inbound",VLOOKUP(tbl_transaction[[#This Row],[Reference Number]],barang_masuk[],7,FALSE),IF(tbl_transaction[[#This Row],[Type]]="Outbound",VLOOKUP(tbl_transaction[[#This Row],[Reference Number]],barang_keluar[],7,FALSE),""))</f>
        <v>Pack</v>
      </c>
      <c r="H1531" t="str">
        <f>IF(tbl_transaction[[#This Row],[Type]]="Inbound",VLOOKUP(tbl_transaction[[#This Row],[Reference Number]],barang_masuk[],3,FALSE),IF(tbl_transaction[[#This Row],[Type]]="Outbound",VLOOKUP(tbl_transaction[[#This Row],[Reference Number]],barang_keluar[],3,FALSE),""))</f>
        <v>Outlet 017</v>
      </c>
      <c r="I1531" t="str">
        <f>IF(D1531='Kartu Stok'!$B$2,COUNTIF($D$3:D1531,'Kartu Stok'!$B$2),"")</f>
        <v/>
      </c>
      <c r="L1531"/>
    </row>
    <row r="1532" spans="1:12" ht="14.5" x14ac:dyDescent="0.35">
      <c r="A1532" s="2" t="s">
        <v>2032</v>
      </c>
      <c r="B1532" s="5">
        <f>IF(LEFT(tbl_transaction[[#This Row],[Reference Number]],2)="GR",VLOOKUP(tbl_transaction[[#This Row],[Reference Number]],barang_masuk[],2,FALSE),IF(LEFT(tbl_transaction[[#This Row],[Reference Number]],2)="DO",VLOOKUP(tbl_transaction[[#This Row],[Reference Number]],barang_keluar[],2,FALSE),""))</f>
        <v>46171</v>
      </c>
      <c r="C1532" t="str">
        <f t="shared" si="24"/>
        <v>Outbound</v>
      </c>
      <c r="D1532" t="str">
        <f>IF(tbl_transaction[[#This Row],[Type]]="Inbound",VLOOKUP(tbl_transaction[[#This Row],[Reference Number]],barang_masuk[],4,FALSE),IF(tbl_transaction[[#This Row],[Type]]="Outbound",VLOOKUP(tbl_transaction[[#This Row],[Reference Number]],barang_keluar[],4,FALSE),""))</f>
        <v>PER015</v>
      </c>
      <c r="E1532" t="str">
        <f>IF(tbl_transaction[[#This Row],[Type]]="Inbound",VLOOKUP(tbl_transaction[[#This Row],[Reference Number]],barang_masuk[],5,FALSE),IF(tbl_transaction[[#This Row],[Type]]="Outbound",VLOOKUP(tbl_transaction[[#This Row],[Reference Number]],barang_keluar[],5,FALSE),""))</f>
        <v>Sunsilk Personal Care Variant 15</v>
      </c>
      <c r="F1532">
        <f>IF(tbl_transaction[[#This Row],[Type]]="Inbound",VLOOKUP(tbl_transaction[[#This Row],[Reference Number]],barang_masuk[],6,FALSE),IF(tbl_transaction[[#This Row],[Type]]="Outbound",VLOOKUP(tbl_transaction[[#This Row],[Reference Number]],barang_keluar[],6,FALSE),""))</f>
        <v>48</v>
      </c>
      <c r="G1532" t="str">
        <f>IF(tbl_transaction[[#This Row],[Type]]="Inbound",VLOOKUP(tbl_transaction[[#This Row],[Reference Number]],barang_masuk[],7,FALSE),IF(tbl_transaction[[#This Row],[Type]]="Outbound",VLOOKUP(tbl_transaction[[#This Row],[Reference Number]],barang_keluar[],7,FALSE),""))</f>
        <v>Bottle</v>
      </c>
      <c r="H1532" t="str">
        <f>IF(tbl_transaction[[#This Row],[Type]]="Inbound",VLOOKUP(tbl_transaction[[#This Row],[Reference Number]],barang_masuk[],3,FALSE),IF(tbl_transaction[[#This Row],[Type]]="Outbound",VLOOKUP(tbl_transaction[[#This Row],[Reference Number]],barang_keluar[],3,FALSE),""))</f>
        <v>Outlet 010</v>
      </c>
      <c r="I1532" t="str">
        <f>IF(D1532='Kartu Stok'!$B$2,COUNTIF($D$3:D1532,'Kartu Stok'!$B$2),"")</f>
        <v/>
      </c>
      <c r="L1532"/>
    </row>
    <row r="1533" spans="1:12" ht="14.5" x14ac:dyDescent="0.35">
      <c r="A1533" s="2" t="s">
        <v>2033</v>
      </c>
      <c r="B1533" s="5">
        <f>IF(LEFT(tbl_transaction[[#This Row],[Reference Number]],2)="GR",VLOOKUP(tbl_transaction[[#This Row],[Reference Number]],barang_masuk[],2,FALSE),IF(LEFT(tbl_transaction[[#This Row],[Reference Number]],2)="DO",VLOOKUP(tbl_transaction[[#This Row],[Reference Number]],barang_keluar[],2,FALSE),""))</f>
        <v>46164</v>
      </c>
      <c r="C1533" t="str">
        <f t="shared" si="24"/>
        <v>Outbound</v>
      </c>
      <c r="D1533" t="str">
        <f>IF(tbl_transaction[[#This Row],[Type]]="Inbound",VLOOKUP(tbl_transaction[[#This Row],[Reference Number]],barang_masuk[],4,FALSE),IF(tbl_transaction[[#This Row],[Type]]="Outbound",VLOOKUP(tbl_transaction[[#This Row],[Reference Number]],barang_keluar[],4,FALSE),""))</f>
        <v>BEV035</v>
      </c>
      <c r="E1533" t="str">
        <f>IF(tbl_transaction[[#This Row],[Type]]="Inbound",VLOOKUP(tbl_transaction[[#This Row],[Reference Number]],barang_masuk[],5,FALSE),IF(tbl_transaction[[#This Row],[Type]]="Outbound",VLOOKUP(tbl_transaction[[#This Row],[Reference Number]],barang_keluar[],5,FALSE),""))</f>
        <v>Sosro Beverage Variant 35</v>
      </c>
      <c r="F1533">
        <f>IF(tbl_transaction[[#This Row],[Type]]="Inbound",VLOOKUP(tbl_transaction[[#This Row],[Reference Number]],barang_masuk[],6,FALSE),IF(tbl_transaction[[#This Row],[Type]]="Outbound",VLOOKUP(tbl_transaction[[#This Row],[Reference Number]],barang_keluar[],6,FALSE),""))</f>
        <v>20</v>
      </c>
      <c r="G1533" t="str">
        <f>IF(tbl_transaction[[#This Row],[Type]]="Inbound",VLOOKUP(tbl_transaction[[#This Row],[Reference Number]],barang_masuk[],7,FALSE),IF(tbl_transaction[[#This Row],[Type]]="Outbound",VLOOKUP(tbl_transaction[[#This Row],[Reference Number]],barang_keluar[],7,FALSE),""))</f>
        <v>Bottle</v>
      </c>
      <c r="H1533" t="str">
        <f>IF(tbl_transaction[[#This Row],[Type]]="Inbound",VLOOKUP(tbl_transaction[[#This Row],[Reference Number]],barang_masuk[],3,FALSE),IF(tbl_transaction[[#This Row],[Type]]="Outbound",VLOOKUP(tbl_transaction[[#This Row],[Reference Number]],barang_keluar[],3,FALSE),""))</f>
        <v>Outlet 048</v>
      </c>
      <c r="I1533" t="str">
        <f>IF(D1533='Kartu Stok'!$B$2,COUNTIF($D$3:D1533,'Kartu Stok'!$B$2),"")</f>
        <v/>
      </c>
      <c r="L1533"/>
    </row>
    <row r="1534" spans="1:12" ht="14.5" x14ac:dyDescent="0.35">
      <c r="A1534" s="2" t="s">
        <v>2034</v>
      </c>
      <c r="B1534" s="5">
        <f>IF(LEFT(tbl_transaction[[#This Row],[Reference Number]],2)="GR",VLOOKUP(tbl_transaction[[#This Row],[Reference Number]],barang_masuk[],2,FALSE),IF(LEFT(tbl_transaction[[#This Row],[Reference Number]],2)="DO",VLOOKUP(tbl_transaction[[#This Row],[Reference Number]],barang_keluar[],2,FALSE),""))</f>
        <v>46144</v>
      </c>
      <c r="C1534" t="str">
        <f t="shared" si="24"/>
        <v>Outbound</v>
      </c>
      <c r="D1534" t="str">
        <f>IF(tbl_transaction[[#This Row],[Type]]="Inbound",VLOOKUP(tbl_transaction[[#This Row],[Reference Number]],barang_masuk[],4,FALSE),IF(tbl_transaction[[#This Row],[Type]]="Outbound",VLOOKUP(tbl_transaction[[#This Row],[Reference Number]],barang_keluar[],4,FALSE),""))</f>
        <v>SNK019</v>
      </c>
      <c r="E1534" t="str">
        <f>IF(tbl_transaction[[#This Row],[Type]]="Inbound",VLOOKUP(tbl_transaction[[#This Row],[Reference Number]],barang_masuk[],5,FALSE),IF(tbl_transaction[[#This Row],[Type]]="Outbound",VLOOKUP(tbl_transaction[[#This Row],[Reference Number]],barang_keluar[],5,FALSE),""))</f>
        <v>Qtela Snack Variant 19</v>
      </c>
      <c r="F1534">
        <f>IF(tbl_transaction[[#This Row],[Type]]="Inbound",VLOOKUP(tbl_transaction[[#This Row],[Reference Number]],barang_masuk[],6,FALSE),IF(tbl_transaction[[#This Row],[Type]]="Outbound",VLOOKUP(tbl_transaction[[#This Row],[Reference Number]],barang_keluar[],6,FALSE),""))</f>
        <v>36</v>
      </c>
      <c r="G1534" t="str">
        <f>IF(tbl_transaction[[#This Row],[Type]]="Inbound",VLOOKUP(tbl_transaction[[#This Row],[Reference Number]],barang_masuk[],7,FALSE),IF(tbl_transaction[[#This Row],[Type]]="Outbound",VLOOKUP(tbl_transaction[[#This Row],[Reference Number]],barang_keluar[],7,FALSE),""))</f>
        <v>Pack</v>
      </c>
      <c r="H1534" t="str">
        <f>IF(tbl_transaction[[#This Row],[Type]]="Inbound",VLOOKUP(tbl_transaction[[#This Row],[Reference Number]],barang_masuk[],3,FALSE),IF(tbl_transaction[[#This Row],[Type]]="Outbound",VLOOKUP(tbl_transaction[[#This Row],[Reference Number]],barang_keluar[],3,FALSE),""))</f>
        <v>Outlet 057</v>
      </c>
      <c r="I1534" t="str">
        <f>IF(D1534='Kartu Stok'!$B$2,COUNTIF($D$3:D1534,'Kartu Stok'!$B$2),"")</f>
        <v/>
      </c>
      <c r="L1534"/>
    </row>
    <row r="1535" spans="1:12" ht="14.5" x14ac:dyDescent="0.35">
      <c r="A1535" s="2" t="s">
        <v>2036</v>
      </c>
      <c r="B1535" s="5">
        <f>IF(LEFT(tbl_transaction[[#This Row],[Reference Number]],2)="GR",VLOOKUP(tbl_transaction[[#This Row],[Reference Number]],barang_masuk[],2,FALSE),IF(LEFT(tbl_transaction[[#This Row],[Reference Number]],2)="DO",VLOOKUP(tbl_transaction[[#This Row],[Reference Number]],barang_keluar[],2,FALSE),""))</f>
        <v>46105</v>
      </c>
      <c r="C1535" t="str">
        <f t="shared" si="24"/>
        <v>Outbound</v>
      </c>
      <c r="D1535" t="str">
        <f>IF(tbl_transaction[[#This Row],[Type]]="Inbound",VLOOKUP(tbl_transaction[[#This Row],[Reference Number]],barang_masuk[],4,FALSE),IF(tbl_transaction[[#This Row],[Type]]="Outbound",VLOOKUP(tbl_transaction[[#This Row],[Reference Number]],barang_keluar[],4,FALSE),""))</f>
        <v>SNK006</v>
      </c>
      <c r="E1535" t="str">
        <f>IF(tbl_transaction[[#This Row],[Type]]="Inbound",VLOOKUP(tbl_transaction[[#This Row],[Reference Number]],barang_masuk[],5,FALSE),IF(tbl_transaction[[#This Row],[Type]]="Outbound",VLOOKUP(tbl_transaction[[#This Row],[Reference Number]],barang_keluar[],5,FALSE),""))</f>
        <v>Taro Snack Variant 6</v>
      </c>
      <c r="F1535">
        <f>IF(tbl_transaction[[#This Row],[Type]]="Inbound",VLOOKUP(tbl_transaction[[#This Row],[Reference Number]],barang_masuk[],6,FALSE),IF(tbl_transaction[[#This Row],[Type]]="Outbound",VLOOKUP(tbl_transaction[[#This Row],[Reference Number]],barang_keluar[],6,FALSE),""))</f>
        <v>36</v>
      </c>
      <c r="G1535" t="str">
        <f>IF(tbl_transaction[[#This Row],[Type]]="Inbound",VLOOKUP(tbl_transaction[[#This Row],[Reference Number]],barang_masuk[],7,FALSE),IF(tbl_transaction[[#This Row],[Type]]="Outbound",VLOOKUP(tbl_transaction[[#This Row],[Reference Number]],barang_keluar[],7,FALSE),""))</f>
        <v>Pack</v>
      </c>
      <c r="H1535" t="str">
        <f>IF(tbl_transaction[[#This Row],[Type]]="Inbound",VLOOKUP(tbl_transaction[[#This Row],[Reference Number]],barang_masuk[],3,FALSE),IF(tbl_transaction[[#This Row],[Type]]="Outbound",VLOOKUP(tbl_transaction[[#This Row],[Reference Number]],barang_keluar[],3,FALSE),""))</f>
        <v>Outlet 054</v>
      </c>
      <c r="I1535" t="str">
        <f>IF(D1535='Kartu Stok'!$B$2,COUNTIF($D$3:D1535,'Kartu Stok'!$B$2),"")</f>
        <v/>
      </c>
      <c r="L1535"/>
    </row>
    <row r="1536" spans="1:12" ht="14.5" x14ac:dyDescent="0.35">
      <c r="A1536" s="2" t="s">
        <v>2038</v>
      </c>
      <c r="B1536" s="5">
        <f>IF(LEFT(tbl_transaction[[#This Row],[Reference Number]],2)="GR",VLOOKUP(tbl_transaction[[#This Row],[Reference Number]],barang_masuk[],2,FALSE),IF(LEFT(tbl_transaction[[#This Row],[Reference Number]],2)="DO",VLOOKUP(tbl_transaction[[#This Row],[Reference Number]],barang_keluar[],2,FALSE),""))</f>
        <v>46112</v>
      </c>
      <c r="C1536" t="str">
        <f t="shared" si="24"/>
        <v>Outbound</v>
      </c>
      <c r="D1536" t="str">
        <f>IF(tbl_transaction[[#This Row],[Type]]="Inbound",VLOOKUP(tbl_transaction[[#This Row],[Reference Number]],barang_masuk[],4,FALSE),IF(tbl_transaction[[#This Row],[Type]]="Outbound",VLOOKUP(tbl_transaction[[#This Row],[Reference Number]],barang_keluar[],4,FALSE),""))</f>
        <v>SNK029</v>
      </c>
      <c r="E1536" t="str">
        <f>IF(tbl_transaction[[#This Row],[Type]]="Inbound",VLOOKUP(tbl_transaction[[#This Row],[Reference Number]],barang_masuk[],5,FALSE),IF(tbl_transaction[[#This Row],[Type]]="Outbound",VLOOKUP(tbl_transaction[[#This Row],[Reference Number]],barang_keluar[],5,FALSE),""))</f>
        <v>Chitato Snack Variant 29</v>
      </c>
      <c r="F1536">
        <f>IF(tbl_transaction[[#This Row],[Type]]="Inbound",VLOOKUP(tbl_transaction[[#This Row],[Reference Number]],barang_masuk[],6,FALSE),IF(tbl_transaction[[#This Row],[Type]]="Outbound",VLOOKUP(tbl_transaction[[#This Row],[Reference Number]],barang_keluar[],6,FALSE),""))</f>
        <v>24</v>
      </c>
      <c r="G1536" t="str">
        <f>IF(tbl_transaction[[#This Row],[Type]]="Inbound",VLOOKUP(tbl_transaction[[#This Row],[Reference Number]],barang_masuk[],7,FALSE),IF(tbl_transaction[[#This Row],[Type]]="Outbound",VLOOKUP(tbl_transaction[[#This Row],[Reference Number]],barang_keluar[],7,FALSE),""))</f>
        <v>Pack</v>
      </c>
      <c r="H1536" t="str">
        <f>IF(tbl_transaction[[#This Row],[Type]]="Inbound",VLOOKUP(tbl_transaction[[#This Row],[Reference Number]],barang_masuk[],3,FALSE),IF(tbl_transaction[[#This Row],[Type]]="Outbound",VLOOKUP(tbl_transaction[[#This Row],[Reference Number]],barang_keluar[],3,FALSE),""))</f>
        <v>Outlet 005</v>
      </c>
      <c r="I1536" t="str">
        <f>IF(D1536='Kartu Stok'!$B$2,COUNTIF($D$3:D1536,'Kartu Stok'!$B$2),"")</f>
        <v/>
      </c>
      <c r="L1536"/>
    </row>
    <row r="1537" spans="1:12" ht="14.5" x14ac:dyDescent="0.35">
      <c r="A1537" s="2" t="s">
        <v>2039</v>
      </c>
      <c r="B1537" s="5">
        <f>IF(LEFT(tbl_transaction[[#This Row],[Reference Number]],2)="GR",VLOOKUP(tbl_transaction[[#This Row],[Reference Number]],barang_masuk[],2,FALSE),IF(LEFT(tbl_transaction[[#This Row],[Reference Number]],2)="DO",VLOOKUP(tbl_transaction[[#This Row],[Reference Number]],barang_keluar[],2,FALSE),""))</f>
        <v>46134</v>
      </c>
      <c r="C1537" t="str">
        <f t="shared" si="24"/>
        <v>Outbound</v>
      </c>
      <c r="D1537" t="str">
        <f>IF(tbl_transaction[[#This Row],[Type]]="Inbound",VLOOKUP(tbl_transaction[[#This Row],[Reference Number]],barang_masuk[],4,FALSE),IF(tbl_transaction[[#This Row],[Type]]="Outbound",VLOOKUP(tbl_transaction[[#This Row],[Reference Number]],barang_keluar[],4,FALSE),""))</f>
        <v>SNK006</v>
      </c>
      <c r="E1537" t="str">
        <f>IF(tbl_transaction[[#This Row],[Type]]="Inbound",VLOOKUP(tbl_transaction[[#This Row],[Reference Number]],barang_masuk[],5,FALSE),IF(tbl_transaction[[#This Row],[Type]]="Outbound",VLOOKUP(tbl_transaction[[#This Row],[Reference Number]],barang_keluar[],5,FALSE),""))</f>
        <v>Taro Snack Variant 6</v>
      </c>
      <c r="F1537">
        <f>IF(tbl_transaction[[#This Row],[Type]]="Inbound",VLOOKUP(tbl_transaction[[#This Row],[Reference Number]],barang_masuk[],6,FALSE),IF(tbl_transaction[[#This Row],[Type]]="Outbound",VLOOKUP(tbl_transaction[[#This Row],[Reference Number]],barang_keluar[],6,FALSE),""))</f>
        <v>30</v>
      </c>
      <c r="G1537" t="str">
        <f>IF(tbl_transaction[[#This Row],[Type]]="Inbound",VLOOKUP(tbl_transaction[[#This Row],[Reference Number]],barang_masuk[],7,FALSE),IF(tbl_transaction[[#This Row],[Type]]="Outbound",VLOOKUP(tbl_transaction[[#This Row],[Reference Number]],barang_keluar[],7,FALSE),""))</f>
        <v>Pack</v>
      </c>
      <c r="H1537" t="str">
        <f>IF(tbl_transaction[[#This Row],[Type]]="Inbound",VLOOKUP(tbl_transaction[[#This Row],[Reference Number]],barang_masuk[],3,FALSE),IF(tbl_transaction[[#This Row],[Type]]="Outbound",VLOOKUP(tbl_transaction[[#This Row],[Reference Number]],barang_keluar[],3,FALSE),""))</f>
        <v>Outlet 023</v>
      </c>
      <c r="I1537" t="str">
        <f>IF(D1537='Kartu Stok'!$B$2,COUNTIF($D$3:D1537,'Kartu Stok'!$B$2),"")</f>
        <v/>
      </c>
      <c r="L1537"/>
    </row>
    <row r="1538" spans="1:12" ht="14.5" x14ac:dyDescent="0.35">
      <c r="A1538" s="2" t="s">
        <v>2041</v>
      </c>
      <c r="B1538" s="5">
        <f>IF(LEFT(tbl_transaction[[#This Row],[Reference Number]],2)="GR",VLOOKUP(tbl_transaction[[#This Row],[Reference Number]],barang_masuk[],2,FALSE),IF(LEFT(tbl_transaction[[#This Row],[Reference Number]],2)="DO",VLOOKUP(tbl_transaction[[#This Row],[Reference Number]],barang_keluar[],2,FALSE),""))</f>
        <v>46169</v>
      </c>
      <c r="C1538" t="str">
        <f t="shared" si="24"/>
        <v>Outbound</v>
      </c>
      <c r="D1538" t="str">
        <f>IF(tbl_transaction[[#This Row],[Type]]="Inbound",VLOOKUP(tbl_transaction[[#This Row],[Reference Number]],barang_masuk[],4,FALSE),IF(tbl_transaction[[#This Row],[Type]]="Outbound",VLOOKUP(tbl_transaction[[#This Row],[Reference Number]],barang_keluar[],4,FALSE),""))</f>
        <v>PER024</v>
      </c>
      <c r="E1538" t="str">
        <f>IF(tbl_transaction[[#This Row],[Type]]="Inbound",VLOOKUP(tbl_transaction[[#This Row],[Reference Number]],barang_masuk[],5,FALSE),IF(tbl_transaction[[#This Row],[Type]]="Outbound",VLOOKUP(tbl_transaction[[#This Row],[Reference Number]],barang_keluar[],5,FALSE),""))</f>
        <v>Pepsodent Personal Care Variant 24</v>
      </c>
      <c r="F1538">
        <f>IF(tbl_transaction[[#This Row],[Type]]="Inbound",VLOOKUP(tbl_transaction[[#This Row],[Reference Number]],barang_masuk[],6,FALSE),IF(tbl_transaction[[#This Row],[Type]]="Outbound",VLOOKUP(tbl_transaction[[#This Row],[Reference Number]],barang_keluar[],6,FALSE),""))</f>
        <v>36</v>
      </c>
      <c r="G1538" t="str">
        <f>IF(tbl_transaction[[#This Row],[Type]]="Inbound",VLOOKUP(tbl_transaction[[#This Row],[Reference Number]],barang_masuk[],7,FALSE),IF(tbl_transaction[[#This Row],[Type]]="Outbound",VLOOKUP(tbl_transaction[[#This Row],[Reference Number]],barang_keluar[],7,FALSE),""))</f>
        <v>Bottle</v>
      </c>
      <c r="H1538" t="str">
        <f>IF(tbl_transaction[[#This Row],[Type]]="Inbound",VLOOKUP(tbl_transaction[[#This Row],[Reference Number]],barang_masuk[],3,FALSE),IF(tbl_transaction[[#This Row],[Type]]="Outbound",VLOOKUP(tbl_transaction[[#This Row],[Reference Number]],barang_keluar[],3,FALSE),""))</f>
        <v>Outlet 046</v>
      </c>
      <c r="I1538" t="str">
        <f>IF(D1538='Kartu Stok'!$B$2,COUNTIF($D$3:D1538,'Kartu Stok'!$B$2),"")</f>
        <v/>
      </c>
      <c r="L1538"/>
    </row>
    <row r="1539" spans="1:12" ht="14.5" x14ac:dyDescent="0.35">
      <c r="A1539" s="2" t="s">
        <v>2042</v>
      </c>
      <c r="B1539" s="5">
        <f>IF(LEFT(tbl_transaction[[#This Row],[Reference Number]],2)="GR",VLOOKUP(tbl_transaction[[#This Row],[Reference Number]],barang_masuk[],2,FALSE),IF(LEFT(tbl_transaction[[#This Row],[Reference Number]],2)="DO",VLOOKUP(tbl_transaction[[#This Row],[Reference Number]],barang_keluar[],2,FALSE),""))</f>
        <v>46177</v>
      </c>
      <c r="C1539" t="str">
        <f t="shared" si="24"/>
        <v>Outbound</v>
      </c>
      <c r="D1539" t="str">
        <f>IF(tbl_transaction[[#This Row],[Type]]="Inbound",VLOOKUP(tbl_transaction[[#This Row],[Reference Number]],barang_masuk[],4,FALSE),IF(tbl_transaction[[#This Row],[Type]]="Outbound",VLOOKUP(tbl_transaction[[#This Row],[Reference Number]],barang_keluar[],4,FALSE),""))</f>
        <v>INS024</v>
      </c>
      <c r="E1539" t="str">
        <f>IF(tbl_transaction[[#This Row],[Type]]="Inbound",VLOOKUP(tbl_transaction[[#This Row],[Reference Number]],barang_masuk[],5,FALSE),IF(tbl_transaction[[#This Row],[Type]]="Outbound",VLOOKUP(tbl_transaction[[#This Row],[Reference Number]],barang_keluar[],5,FALSE),""))</f>
        <v>Sarimi Instant Food Variant 24</v>
      </c>
      <c r="F1539">
        <f>IF(tbl_transaction[[#This Row],[Type]]="Inbound",VLOOKUP(tbl_transaction[[#This Row],[Reference Number]],barang_masuk[],6,FALSE),IF(tbl_transaction[[#This Row],[Type]]="Outbound",VLOOKUP(tbl_transaction[[#This Row],[Reference Number]],barang_keluar[],6,FALSE),""))</f>
        <v>10</v>
      </c>
      <c r="G1539" t="str">
        <f>IF(tbl_transaction[[#This Row],[Type]]="Inbound",VLOOKUP(tbl_transaction[[#This Row],[Reference Number]],barang_masuk[],7,FALSE),IF(tbl_transaction[[#This Row],[Type]]="Outbound",VLOOKUP(tbl_transaction[[#This Row],[Reference Number]],barang_keluar[],7,FALSE),""))</f>
        <v>Pack</v>
      </c>
      <c r="H1539" t="str">
        <f>IF(tbl_transaction[[#This Row],[Type]]="Inbound",VLOOKUP(tbl_transaction[[#This Row],[Reference Number]],barang_masuk[],3,FALSE),IF(tbl_transaction[[#This Row],[Type]]="Outbound",VLOOKUP(tbl_transaction[[#This Row],[Reference Number]],barang_keluar[],3,FALSE),""))</f>
        <v>Outlet 001</v>
      </c>
      <c r="I1539" t="str">
        <f>IF(D1539='Kartu Stok'!$B$2,COUNTIF($D$3:D1539,'Kartu Stok'!$B$2),"")</f>
        <v/>
      </c>
      <c r="L1539"/>
    </row>
    <row r="1540" spans="1:12" ht="14.5" x14ac:dyDescent="0.35">
      <c r="A1540" s="2" t="s">
        <v>2044</v>
      </c>
      <c r="B1540" s="5">
        <f>IF(LEFT(tbl_transaction[[#This Row],[Reference Number]],2)="GR",VLOOKUP(tbl_transaction[[#This Row],[Reference Number]],barang_masuk[],2,FALSE),IF(LEFT(tbl_transaction[[#This Row],[Reference Number]],2)="DO",VLOOKUP(tbl_transaction[[#This Row],[Reference Number]],barang_keluar[],2,FALSE),""))</f>
        <v>46070</v>
      </c>
      <c r="C1540" t="str">
        <f t="shared" si="24"/>
        <v>Outbound</v>
      </c>
      <c r="D1540" t="str">
        <f>IF(tbl_transaction[[#This Row],[Type]]="Inbound",VLOOKUP(tbl_transaction[[#This Row],[Reference Number]],barang_masuk[],4,FALSE),IF(tbl_transaction[[#This Row],[Type]]="Outbound",VLOOKUP(tbl_transaction[[#This Row],[Reference Number]],barang_keluar[],4,FALSE),""))</f>
        <v>PER005</v>
      </c>
      <c r="E1540" t="str">
        <f>IF(tbl_transaction[[#This Row],[Type]]="Inbound",VLOOKUP(tbl_transaction[[#This Row],[Reference Number]],barang_masuk[],5,FALSE),IF(tbl_transaction[[#This Row],[Type]]="Outbound",VLOOKUP(tbl_transaction[[#This Row],[Reference Number]],barang_keluar[],5,FALSE),""))</f>
        <v>Pepsodent Personal Care Variant 5</v>
      </c>
      <c r="F1540">
        <f>IF(tbl_transaction[[#This Row],[Type]]="Inbound",VLOOKUP(tbl_transaction[[#This Row],[Reference Number]],barang_masuk[],6,FALSE),IF(tbl_transaction[[#This Row],[Type]]="Outbound",VLOOKUP(tbl_transaction[[#This Row],[Reference Number]],barang_keluar[],6,FALSE),""))</f>
        <v>15</v>
      </c>
      <c r="G1540" t="str">
        <f>IF(tbl_transaction[[#This Row],[Type]]="Inbound",VLOOKUP(tbl_transaction[[#This Row],[Reference Number]],barang_masuk[],7,FALSE),IF(tbl_transaction[[#This Row],[Type]]="Outbound",VLOOKUP(tbl_transaction[[#This Row],[Reference Number]],barang_keluar[],7,FALSE),""))</f>
        <v>Bottle</v>
      </c>
      <c r="H1540" t="str">
        <f>IF(tbl_transaction[[#This Row],[Type]]="Inbound",VLOOKUP(tbl_transaction[[#This Row],[Reference Number]],barang_masuk[],3,FALSE),IF(tbl_transaction[[#This Row],[Type]]="Outbound",VLOOKUP(tbl_transaction[[#This Row],[Reference Number]],barang_keluar[],3,FALSE),""))</f>
        <v>Outlet 062</v>
      </c>
      <c r="I1540" t="str">
        <f>IF(D1540='Kartu Stok'!$B$2,COUNTIF($D$3:D1540,'Kartu Stok'!$B$2),"")</f>
        <v/>
      </c>
      <c r="L1540"/>
    </row>
    <row r="1541" spans="1:12" ht="14.5" x14ac:dyDescent="0.35">
      <c r="A1541" s="2" t="s">
        <v>2046</v>
      </c>
      <c r="B1541" s="5">
        <f>IF(LEFT(tbl_transaction[[#This Row],[Reference Number]],2)="GR",VLOOKUP(tbl_transaction[[#This Row],[Reference Number]],barang_masuk[],2,FALSE),IF(LEFT(tbl_transaction[[#This Row],[Reference Number]],2)="DO",VLOOKUP(tbl_transaction[[#This Row],[Reference Number]],barang_keluar[],2,FALSE),""))</f>
        <v>46074</v>
      </c>
      <c r="C1541" t="str">
        <f t="shared" si="24"/>
        <v>Outbound</v>
      </c>
      <c r="D1541" t="str">
        <f>IF(tbl_transaction[[#This Row],[Type]]="Inbound",VLOOKUP(tbl_transaction[[#This Row],[Reference Number]],barang_masuk[],4,FALSE),IF(tbl_transaction[[#This Row],[Type]]="Outbound",VLOOKUP(tbl_transaction[[#This Row],[Reference Number]],barang_keluar[],4,FALSE),""))</f>
        <v>PER028</v>
      </c>
      <c r="E1541" t="str">
        <f>IF(tbl_transaction[[#This Row],[Type]]="Inbound",VLOOKUP(tbl_transaction[[#This Row],[Reference Number]],barang_masuk[],5,FALSE),IF(tbl_transaction[[#This Row],[Type]]="Outbound",VLOOKUP(tbl_transaction[[#This Row],[Reference Number]],barang_keluar[],5,FALSE),""))</f>
        <v>Sunsilk Personal Care Variant 28</v>
      </c>
      <c r="F1541">
        <f>IF(tbl_transaction[[#This Row],[Type]]="Inbound",VLOOKUP(tbl_transaction[[#This Row],[Reference Number]],barang_masuk[],6,FALSE),IF(tbl_transaction[[#This Row],[Type]]="Outbound",VLOOKUP(tbl_transaction[[#This Row],[Reference Number]],barang_keluar[],6,FALSE),""))</f>
        <v>12</v>
      </c>
      <c r="G1541" t="str">
        <f>IF(tbl_transaction[[#This Row],[Type]]="Inbound",VLOOKUP(tbl_transaction[[#This Row],[Reference Number]],barang_masuk[],7,FALSE),IF(tbl_transaction[[#This Row],[Type]]="Outbound",VLOOKUP(tbl_transaction[[#This Row],[Reference Number]],barang_keluar[],7,FALSE),""))</f>
        <v>Bottle</v>
      </c>
      <c r="H1541" t="str">
        <f>IF(tbl_transaction[[#This Row],[Type]]="Inbound",VLOOKUP(tbl_transaction[[#This Row],[Reference Number]],barang_masuk[],3,FALSE),IF(tbl_transaction[[#This Row],[Type]]="Outbound",VLOOKUP(tbl_transaction[[#This Row],[Reference Number]],barang_keluar[],3,FALSE),""))</f>
        <v>Outlet 037</v>
      </c>
      <c r="I1541" t="str">
        <f>IF(D1541='Kartu Stok'!$B$2,COUNTIF($D$3:D1541,'Kartu Stok'!$B$2),"")</f>
        <v/>
      </c>
      <c r="L1541"/>
    </row>
    <row r="1542" spans="1:12" ht="14.5" x14ac:dyDescent="0.35">
      <c r="A1542" s="2" t="s">
        <v>2048</v>
      </c>
      <c r="B1542" s="5">
        <f>IF(LEFT(tbl_transaction[[#This Row],[Reference Number]],2)="GR",VLOOKUP(tbl_transaction[[#This Row],[Reference Number]],barang_masuk[],2,FALSE),IF(LEFT(tbl_transaction[[#This Row],[Reference Number]],2)="DO",VLOOKUP(tbl_transaction[[#This Row],[Reference Number]],barang_keluar[],2,FALSE),""))</f>
        <v>46028</v>
      </c>
      <c r="C1542" t="str">
        <f t="shared" si="24"/>
        <v>Outbound</v>
      </c>
      <c r="D1542" t="str">
        <f>IF(tbl_transaction[[#This Row],[Type]]="Inbound",VLOOKUP(tbl_transaction[[#This Row],[Reference Number]],barang_masuk[],4,FALSE),IF(tbl_transaction[[#This Row],[Type]]="Outbound",VLOOKUP(tbl_transaction[[#This Row],[Reference Number]],barang_keluar[],4,FALSE),""))</f>
        <v>BEV019</v>
      </c>
      <c r="E1542" t="str">
        <f>IF(tbl_transaction[[#This Row],[Type]]="Inbound",VLOOKUP(tbl_transaction[[#This Row],[Reference Number]],barang_masuk[],5,FALSE),IF(tbl_transaction[[#This Row],[Type]]="Outbound",VLOOKUP(tbl_transaction[[#This Row],[Reference Number]],barang_keluar[],5,FALSE),""))</f>
        <v>Aqua Beverage Variant 19</v>
      </c>
      <c r="F1542">
        <f>IF(tbl_transaction[[#This Row],[Type]]="Inbound",VLOOKUP(tbl_transaction[[#This Row],[Reference Number]],barang_masuk[],6,FALSE),IF(tbl_transaction[[#This Row],[Type]]="Outbound",VLOOKUP(tbl_transaction[[#This Row],[Reference Number]],barang_keluar[],6,FALSE),""))</f>
        <v>24</v>
      </c>
      <c r="G1542" t="str">
        <f>IF(tbl_transaction[[#This Row],[Type]]="Inbound",VLOOKUP(tbl_transaction[[#This Row],[Reference Number]],barang_masuk[],7,FALSE),IF(tbl_transaction[[#This Row],[Type]]="Outbound",VLOOKUP(tbl_transaction[[#This Row],[Reference Number]],barang_keluar[],7,FALSE),""))</f>
        <v>Bottle</v>
      </c>
      <c r="H1542" t="str">
        <f>IF(tbl_transaction[[#This Row],[Type]]="Inbound",VLOOKUP(tbl_transaction[[#This Row],[Reference Number]],barang_masuk[],3,FALSE),IF(tbl_transaction[[#This Row],[Type]]="Outbound",VLOOKUP(tbl_transaction[[#This Row],[Reference Number]],barang_keluar[],3,FALSE),""))</f>
        <v>Outlet 064</v>
      </c>
      <c r="I1542" t="str">
        <f>IF(D1542='Kartu Stok'!$B$2,COUNTIF($D$3:D1542,'Kartu Stok'!$B$2),"")</f>
        <v/>
      </c>
      <c r="L1542"/>
    </row>
    <row r="1543" spans="1:12" ht="14.5" x14ac:dyDescent="0.35">
      <c r="A1543" s="2" t="s">
        <v>2050</v>
      </c>
      <c r="B1543" s="5">
        <f>IF(LEFT(tbl_transaction[[#This Row],[Reference Number]],2)="GR",VLOOKUP(tbl_transaction[[#This Row],[Reference Number]],barang_masuk[],2,FALSE),IF(LEFT(tbl_transaction[[#This Row],[Reference Number]],2)="DO",VLOOKUP(tbl_transaction[[#This Row],[Reference Number]],barang_keluar[],2,FALSE),""))</f>
        <v>46142</v>
      </c>
      <c r="C1543" t="str">
        <f t="shared" si="24"/>
        <v>Outbound</v>
      </c>
      <c r="D1543" t="str">
        <f>IF(tbl_transaction[[#This Row],[Type]]="Inbound",VLOOKUP(tbl_transaction[[#This Row],[Reference Number]],barang_masuk[],4,FALSE),IF(tbl_transaction[[#This Row],[Type]]="Outbound",VLOOKUP(tbl_transaction[[#This Row],[Reference Number]],barang_keluar[],4,FALSE),""))</f>
        <v>INS023</v>
      </c>
      <c r="E1543" t="str">
        <f>IF(tbl_transaction[[#This Row],[Type]]="Inbound",VLOOKUP(tbl_transaction[[#This Row],[Reference Number]],barang_masuk[],5,FALSE),IF(tbl_transaction[[#This Row],[Type]]="Outbound",VLOOKUP(tbl_transaction[[#This Row],[Reference Number]],barang_keluar[],5,FALSE),""))</f>
        <v>Indomie Instant Food Variant 23</v>
      </c>
      <c r="F1543">
        <f>IF(tbl_transaction[[#This Row],[Type]]="Inbound",VLOOKUP(tbl_transaction[[#This Row],[Reference Number]],barang_masuk[],6,FALSE),IF(tbl_transaction[[#This Row],[Type]]="Outbound",VLOOKUP(tbl_transaction[[#This Row],[Reference Number]],barang_keluar[],6,FALSE),""))</f>
        <v>5</v>
      </c>
      <c r="G1543" t="str">
        <f>IF(tbl_transaction[[#This Row],[Type]]="Inbound",VLOOKUP(tbl_transaction[[#This Row],[Reference Number]],barang_masuk[],7,FALSE),IF(tbl_transaction[[#This Row],[Type]]="Outbound",VLOOKUP(tbl_transaction[[#This Row],[Reference Number]],barang_keluar[],7,FALSE),""))</f>
        <v>Pack</v>
      </c>
      <c r="H1543" t="str">
        <f>IF(tbl_transaction[[#This Row],[Type]]="Inbound",VLOOKUP(tbl_transaction[[#This Row],[Reference Number]],barang_masuk[],3,FALSE),IF(tbl_transaction[[#This Row],[Type]]="Outbound",VLOOKUP(tbl_transaction[[#This Row],[Reference Number]],barang_keluar[],3,FALSE),""))</f>
        <v>Outlet 079</v>
      </c>
      <c r="I1543" t="str">
        <f>IF(D1543='Kartu Stok'!$B$2,COUNTIF($D$3:D1543,'Kartu Stok'!$B$2),"")</f>
        <v/>
      </c>
      <c r="L1543"/>
    </row>
    <row r="1544" spans="1:12" ht="14.5" x14ac:dyDescent="0.35">
      <c r="A1544" s="2" t="s">
        <v>2052</v>
      </c>
      <c r="B1544" s="5">
        <f>IF(LEFT(tbl_transaction[[#This Row],[Reference Number]],2)="GR",VLOOKUP(tbl_transaction[[#This Row],[Reference Number]],barang_masuk[],2,FALSE),IF(LEFT(tbl_transaction[[#This Row],[Reference Number]],2)="DO",VLOOKUP(tbl_transaction[[#This Row],[Reference Number]],barang_keluar[],2,FALSE),""))</f>
        <v>46023</v>
      </c>
      <c r="C1544" t="str">
        <f t="shared" si="24"/>
        <v>Outbound</v>
      </c>
      <c r="D1544" t="str">
        <f>IF(tbl_transaction[[#This Row],[Type]]="Inbound",VLOOKUP(tbl_transaction[[#This Row],[Reference Number]],barang_masuk[],4,FALSE),IF(tbl_transaction[[#This Row],[Type]]="Outbound",VLOOKUP(tbl_transaction[[#This Row],[Reference Number]],barang_keluar[],4,FALSE),""))</f>
        <v>BAB011</v>
      </c>
      <c r="E1544" t="str">
        <f>IF(tbl_transaction[[#This Row],[Type]]="Inbound",VLOOKUP(tbl_transaction[[#This Row],[Reference Number]],barang_masuk[],5,FALSE),IF(tbl_transaction[[#This Row],[Type]]="Outbound",VLOOKUP(tbl_transaction[[#This Row],[Reference Number]],barang_keluar[],5,FALSE),""))</f>
        <v>MamyPoko Baby Care Variant 11</v>
      </c>
      <c r="F1544">
        <f>IF(tbl_transaction[[#This Row],[Type]]="Inbound",VLOOKUP(tbl_transaction[[#This Row],[Reference Number]],barang_masuk[],6,FALSE),IF(tbl_transaction[[#This Row],[Type]]="Outbound",VLOOKUP(tbl_transaction[[#This Row],[Reference Number]],barang_keluar[],6,FALSE),""))</f>
        <v>30</v>
      </c>
      <c r="G1544" t="str">
        <f>IF(tbl_transaction[[#This Row],[Type]]="Inbound",VLOOKUP(tbl_transaction[[#This Row],[Reference Number]],barang_masuk[],7,FALSE),IF(tbl_transaction[[#This Row],[Type]]="Outbound",VLOOKUP(tbl_transaction[[#This Row],[Reference Number]],barang_keluar[],7,FALSE),""))</f>
        <v>Pack</v>
      </c>
      <c r="H1544" t="str">
        <f>IF(tbl_transaction[[#This Row],[Type]]="Inbound",VLOOKUP(tbl_transaction[[#This Row],[Reference Number]],barang_masuk[],3,FALSE),IF(tbl_transaction[[#This Row],[Type]]="Outbound",VLOOKUP(tbl_transaction[[#This Row],[Reference Number]],barang_keluar[],3,FALSE),""))</f>
        <v>Outlet 073</v>
      </c>
      <c r="I1544" t="str">
        <f>IF(D1544='Kartu Stok'!$B$2,COUNTIF($D$3:D1544,'Kartu Stok'!$B$2),"")</f>
        <v/>
      </c>
      <c r="L1544"/>
    </row>
    <row r="1545" spans="1:12" ht="14.5" x14ac:dyDescent="0.35">
      <c r="A1545" s="2" t="s">
        <v>2054</v>
      </c>
      <c r="B1545" s="5">
        <f>IF(LEFT(tbl_transaction[[#This Row],[Reference Number]],2)="GR",VLOOKUP(tbl_transaction[[#This Row],[Reference Number]],barang_masuk[],2,FALSE),IF(LEFT(tbl_transaction[[#This Row],[Reference Number]],2)="DO",VLOOKUP(tbl_transaction[[#This Row],[Reference Number]],barang_keluar[],2,FALSE),""))</f>
        <v>46135</v>
      </c>
      <c r="C1545" t="str">
        <f t="shared" si="24"/>
        <v>Outbound</v>
      </c>
      <c r="D1545" t="str">
        <f>IF(tbl_transaction[[#This Row],[Type]]="Inbound",VLOOKUP(tbl_transaction[[#This Row],[Reference Number]],barang_masuk[],4,FALSE),IF(tbl_transaction[[#This Row],[Type]]="Outbound",VLOOKUP(tbl_transaction[[#This Row],[Reference Number]],barang_keluar[],4,FALSE),""))</f>
        <v>BEV019</v>
      </c>
      <c r="E1545" t="str">
        <f>IF(tbl_transaction[[#This Row],[Type]]="Inbound",VLOOKUP(tbl_transaction[[#This Row],[Reference Number]],barang_masuk[],5,FALSE),IF(tbl_transaction[[#This Row],[Type]]="Outbound",VLOOKUP(tbl_transaction[[#This Row],[Reference Number]],barang_keluar[],5,FALSE),""))</f>
        <v>Aqua Beverage Variant 19</v>
      </c>
      <c r="F1545">
        <f>IF(tbl_transaction[[#This Row],[Type]]="Inbound",VLOOKUP(tbl_transaction[[#This Row],[Reference Number]],barang_masuk[],6,FALSE),IF(tbl_transaction[[#This Row],[Type]]="Outbound",VLOOKUP(tbl_transaction[[#This Row],[Reference Number]],barang_keluar[],6,FALSE),""))</f>
        <v>15</v>
      </c>
      <c r="G1545" t="str">
        <f>IF(tbl_transaction[[#This Row],[Type]]="Inbound",VLOOKUP(tbl_transaction[[#This Row],[Reference Number]],barang_masuk[],7,FALSE),IF(tbl_transaction[[#This Row],[Type]]="Outbound",VLOOKUP(tbl_transaction[[#This Row],[Reference Number]],barang_keluar[],7,FALSE),""))</f>
        <v>Bottle</v>
      </c>
      <c r="H1545" t="str">
        <f>IF(tbl_transaction[[#This Row],[Type]]="Inbound",VLOOKUP(tbl_transaction[[#This Row],[Reference Number]],barang_masuk[],3,FALSE),IF(tbl_transaction[[#This Row],[Type]]="Outbound",VLOOKUP(tbl_transaction[[#This Row],[Reference Number]],barang_keluar[],3,FALSE),""))</f>
        <v>Outlet 079</v>
      </c>
      <c r="I1545" t="str">
        <f>IF(D1545='Kartu Stok'!$B$2,COUNTIF($D$3:D1545,'Kartu Stok'!$B$2),"")</f>
        <v/>
      </c>
      <c r="L1545"/>
    </row>
    <row r="1546" spans="1:12" ht="14.5" x14ac:dyDescent="0.35">
      <c r="A1546" s="2" t="s">
        <v>2055</v>
      </c>
      <c r="B1546" s="5">
        <f>IF(LEFT(tbl_transaction[[#This Row],[Reference Number]],2)="GR",VLOOKUP(tbl_transaction[[#This Row],[Reference Number]],barang_masuk[],2,FALSE),IF(LEFT(tbl_transaction[[#This Row],[Reference Number]],2)="DO",VLOOKUP(tbl_transaction[[#This Row],[Reference Number]],barang_keluar[],2,FALSE),""))</f>
        <v>46067</v>
      </c>
      <c r="C1546" t="str">
        <f t="shared" si="24"/>
        <v>Outbound</v>
      </c>
      <c r="D1546" t="str">
        <f>IF(tbl_transaction[[#This Row],[Type]]="Inbound",VLOOKUP(tbl_transaction[[#This Row],[Reference Number]],barang_masuk[],4,FALSE),IF(tbl_transaction[[#This Row],[Type]]="Outbound",VLOOKUP(tbl_transaction[[#This Row],[Reference Number]],barang_keluar[],4,FALSE),""))</f>
        <v>BEV025</v>
      </c>
      <c r="E1546" t="str">
        <f>IF(tbl_transaction[[#This Row],[Type]]="Inbound",VLOOKUP(tbl_transaction[[#This Row],[Reference Number]],barang_masuk[],5,FALSE),IF(tbl_transaction[[#This Row],[Type]]="Outbound",VLOOKUP(tbl_transaction[[#This Row],[Reference Number]],barang_keluar[],5,FALSE),""))</f>
        <v>Sosro Beverage Variant 25</v>
      </c>
      <c r="F1546">
        <f>IF(tbl_transaction[[#This Row],[Type]]="Inbound",VLOOKUP(tbl_transaction[[#This Row],[Reference Number]],barang_masuk[],6,FALSE),IF(tbl_transaction[[#This Row],[Type]]="Outbound",VLOOKUP(tbl_transaction[[#This Row],[Reference Number]],barang_keluar[],6,FALSE),""))</f>
        <v>36</v>
      </c>
      <c r="G1546" t="str">
        <f>IF(tbl_transaction[[#This Row],[Type]]="Inbound",VLOOKUP(tbl_transaction[[#This Row],[Reference Number]],barang_masuk[],7,FALSE),IF(tbl_transaction[[#This Row],[Type]]="Outbound",VLOOKUP(tbl_transaction[[#This Row],[Reference Number]],barang_keluar[],7,FALSE),""))</f>
        <v>Bottle</v>
      </c>
      <c r="H1546" t="str">
        <f>IF(tbl_transaction[[#This Row],[Type]]="Inbound",VLOOKUP(tbl_transaction[[#This Row],[Reference Number]],barang_masuk[],3,FALSE),IF(tbl_transaction[[#This Row],[Type]]="Outbound",VLOOKUP(tbl_transaction[[#This Row],[Reference Number]],barang_keluar[],3,FALSE),""))</f>
        <v>Outlet 001</v>
      </c>
      <c r="I1546" t="str">
        <f>IF(D1546='Kartu Stok'!$B$2,COUNTIF($D$3:D1546,'Kartu Stok'!$B$2),"")</f>
        <v/>
      </c>
      <c r="L1546"/>
    </row>
    <row r="1547" spans="1:12" ht="14.5" x14ac:dyDescent="0.35">
      <c r="A1547" s="2" t="s">
        <v>2056</v>
      </c>
      <c r="B1547" s="5">
        <f>IF(LEFT(tbl_transaction[[#This Row],[Reference Number]],2)="GR",VLOOKUP(tbl_transaction[[#This Row],[Reference Number]],barang_masuk[],2,FALSE),IF(LEFT(tbl_transaction[[#This Row],[Reference Number]],2)="DO",VLOOKUP(tbl_transaction[[#This Row],[Reference Number]],barang_keluar[],2,FALSE),""))</f>
        <v>46052</v>
      </c>
      <c r="C1547" t="str">
        <f t="shared" si="24"/>
        <v>Outbound</v>
      </c>
      <c r="D1547" t="str">
        <f>IF(tbl_transaction[[#This Row],[Type]]="Inbound",VLOOKUP(tbl_transaction[[#This Row],[Reference Number]],barang_masuk[],4,FALSE),IF(tbl_transaction[[#This Row],[Type]]="Outbound",VLOOKUP(tbl_transaction[[#This Row],[Reference Number]],barang_keluar[],4,FALSE),""))</f>
        <v>HOM010</v>
      </c>
      <c r="E1547" t="str">
        <f>IF(tbl_transaction[[#This Row],[Type]]="Inbound",VLOOKUP(tbl_transaction[[#This Row],[Reference Number]],barang_masuk[],5,FALSE),IF(tbl_transaction[[#This Row],[Type]]="Outbound",VLOOKUP(tbl_transaction[[#This Row],[Reference Number]],barang_keluar[],5,FALSE),""))</f>
        <v>Molto Home Care Variant 10</v>
      </c>
      <c r="F1547">
        <f>IF(tbl_transaction[[#This Row],[Type]]="Inbound",VLOOKUP(tbl_transaction[[#This Row],[Reference Number]],barang_masuk[],6,FALSE),IF(tbl_transaction[[#This Row],[Type]]="Outbound",VLOOKUP(tbl_transaction[[#This Row],[Reference Number]],barang_keluar[],6,FALSE),""))</f>
        <v>10</v>
      </c>
      <c r="G1547" t="str">
        <f>IF(tbl_transaction[[#This Row],[Type]]="Inbound",VLOOKUP(tbl_transaction[[#This Row],[Reference Number]],barang_masuk[],7,FALSE),IF(tbl_transaction[[#This Row],[Type]]="Outbound",VLOOKUP(tbl_transaction[[#This Row],[Reference Number]],barang_keluar[],7,FALSE),""))</f>
        <v>Pack</v>
      </c>
      <c r="H1547" t="str">
        <f>IF(tbl_transaction[[#This Row],[Type]]="Inbound",VLOOKUP(tbl_transaction[[#This Row],[Reference Number]],barang_masuk[],3,FALSE),IF(tbl_transaction[[#This Row],[Type]]="Outbound",VLOOKUP(tbl_transaction[[#This Row],[Reference Number]],barang_keluar[],3,FALSE),""))</f>
        <v>Outlet 038</v>
      </c>
      <c r="I1547" t="str">
        <f>IF(D1547='Kartu Stok'!$B$2,COUNTIF($D$3:D1547,'Kartu Stok'!$B$2),"")</f>
        <v/>
      </c>
      <c r="L1547"/>
    </row>
    <row r="1548" spans="1:12" ht="14.5" x14ac:dyDescent="0.35">
      <c r="A1548" s="2" t="s">
        <v>2057</v>
      </c>
      <c r="B1548" s="5">
        <f>IF(LEFT(tbl_transaction[[#This Row],[Reference Number]],2)="GR",VLOOKUP(tbl_transaction[[#This Row],[Reference Number]],barang_masuk[],2,FALSE),IF(LEFT(tbl_transaction[[#This Row],[Reference Number]],2)="DO",VLOOKUP(tbl_transaction[[#This Row],[Reference Number]],barang_keluar[],2,FALSE),""))</f>
        <v>46199</v>
      </c>
      <c r="C1548" t="str">
        <f t="shared" si="24"/>
        <v>Outbound</v>
      </c>
      <c r="D1548" t="str">
        <f>IF(tbl_transaction[[#This Row],[Type]]="Inbound",VLOOKUP(tbl_transaction[[#This Row],[Reference Number]],barang_masuk[],4,FALSE),IF(tbl_transaction[[#This Row],[Type]]="Outbound",VLOOKUP(tbl_transaction[[#This Row],[Reference Number]],barang_keluar[],4,FALSE),""))</f>
        <v>HOM006</v>
      </c>
      <c r="E1548" t="str">
        <f>IF(tbl_transaction[[#This Row],[Type]]="Inbound",VLOOKUP(tbl_transaction[[#This Row],[Reference Number]],barang_masuk[],5,FALSE),IF(tbl_transaction[[#This Row],[Type]]="Outbound",VLOOKUP(tbl_transaction[[#This Row],[Reference Number]],barang_keluar[],5,FALSE),""))</f>
        <v>Sunlight Home Care Variant 6</v>
      </c>
      <c r="F1548">
        <f>IF(tbl_transaction[[#This Row],[Type]]="Inbound",VLOOKUP(tbl_transaction[[#This Row],[Reference Number]],barang_masuk[],6,FALSE),IF(tbl_transaction[[#This Row],[Type]]="Outbound",VLOOKUP(tbl_transaction[[#This Row],[Reference Number]],barang_keluar[],6,FALSE),""))</f>
        <v>30</v>
      </c>
      <c r="G1548" t="str">
        <f>IF(tbl_transaction[[#This Row],[Type]]="Inbound",VLOOKUP(tbl_transaction[[#This Row],[Reference Number]],barang_masuk[],7,FALSE),IF(tbl_transaction[[#This Row],[Type]]="Outbound",VLOOKUP(tbl_transaction[[#This Row],[Reference Number]],barang_keluar[],7,FALSE),""))</f>
        <v>Pack</v>
      </c>
      <c r="H1548" t="str">
        <f>IF(tbl_transaction[[#This Row],[Type]]="Inbound",VLOOKUP(tbl_transaction[[#This Row],[Reference Number]],barang_masuk[],3,FALSE),IF(tbl_transaction[[#This Row],[Type]]="Outbound",VLOOKUP(tbl_transaction[[#This Row],[Reference Number]],barang_keluar[],3,FALSE),""))</f>
        <v>Outlet 061</v>
      </c>
      <c r="I1548" t="str">
        <f>IF(D1548='Kartu Stok'!$B$2,COUNTIF($D$3:D1548,'Kartu Stok'!$B$2),"")</f>
        <v/>
      </c>
      <c r="L1548"/>
    </row>
    <row r="1549" spans="1:12" ht="14.5" x14ac:dyDescent="0.35">
      <c r="A1549" s="2" t="s">
        <v>2059</v>
      </c>
      <c r="B1549" s="5">
        <f>IF(LEFT(tbl_transaction[[#This Row],[Reference Number]],2)="GR",VLOOKUP(tbl_transaction[[#This Row],[Reference Number]],barang_masuk[],2,FALSE),IF(LEFT(tbl_transaction[[#This Row],[Reference Number]],2)="DO",VLOOKUP(tbl_transaction[[#This Row],[Reference Number]],barang_keluar[],2,FALSE),""))</f>
        <v>46102</v>
      </c>
      <c r="C1549" t="str">
        <f t="shared" si="24"/>
        <v>Outbound</v>
      </c>
      <c r="D1549" t="str">
        <f>IF(tbl_transaction[[#This Row],[Type]]="Inbound",VLOOKUP(tbl_transaction[[#This Row],[Reference Number]],barang_masuk[],4,FALSE),IF(tbl_transaction[[#This Row],[Type]]="Outbound",VLOOKUP(tbl_transaction[[#This Row],[Reference Number]],barang_keluar[],4,FALSE),""))</f>
        <v>INS022</v>
      </c>
      <c r="E1549" t="str">
        <f>IF(tbl_transaction[[#This Row],[Type]]="Inbound",VLOOKUP(tbl_transaction[[#This Row],[Reference Number]],barang_masuk[],5,FALSE),IF(tbl_transaction[[#This Row],[Type]]="Outbound",VLOOKUP(tbl_transaction[[#This Row],[Reference Number]],barang_keluar[],5,FALSE),""))</f>
        <v>Supermi Instant Food Variant 22</v>
      </c>
      <c r="F1549">
        <f>IF(tbl_transaction[[#This Row],[Type]]="Inbound",VLOOKUP(tbl_transaction[[#This Row],[Reference Number]],barang_masuk[],6,FALSE),IF(tbl_transaction[[#This Row],[Type]]="Outbound",VLOOKUP(tbl_transaction[[#This Row],[Reference Number]],barang_keluar[],6,FALSE),""))</f>
        <v>24</v>
      </c>
      <c r="G1549" t="str">
        <f>IF(tbl_transaction[[#This Row],[Type]]="Inbound",VLOOKUP(tbl_transaction[[#This Row],[Reference Number]],barang_masuk[],7,FALSE),IF(tbl_transaction[[#This Row],[Type]]="Outbound",VLOOKUP(tbl_transaction[[#This Row],[Reference Number]],barang_keluar[],7,FALSE),""))</f>
        <v>Pack</v>
      </c>
      <c r="H1549" t="str">
        <f>IF(tbl_transaction[[#This Row],[Type]]="Inbound",VLOOKUP(tbl_transaction[[#This Row],[Reference Number]],barang_masuk[],3,FALSE),IF(tbl_transaction[[#This Row],[Type]]="Outbound",VLOOKUP(tbl_transaction[[#This Row],[Reference Number]],barang_keluar[],3,FALSE),""))</f>
        <v>Outlet 077</v>
      </c>
      <c r="I1549" t="str">
        <f>IF(D1549='Kartu Stok'!$B$2,COUNTIF($D$3:D1549,'Kartu Stok'!$B$2),"")</f>
        <v/>
      </c>
      <c r="L1549"/>
    </row>
    <row r="1550" spans="1:12" ht="14.5" x14ac:dyDescent="0.35">
      <c r="A1550" s="2" t="s">
        <v>2061</v>
      </c>
      <c r="B1550" s="5">
        <f>IF(LEFT(tbl_transaction[[#This Row],[Reference Number]],2)="GR",VLOOKUP(tbl_transaction[[#This Row],[Reference Number]],barang_masuk[],2,FALSE),IF(LEFT(tbl_transaction[[#This Row],[Reference Number]],2)="DO",VLOOKUP(tbl_transaction[[#This Row],[Reference Number]],barang_keluar[],2,FALSE),""))</f>
        <v>46109</v>
      </c>
      <c r="C1550" t="str">
        <f t="shared" si="24"/>
        <v>Outbound</v>
      </c>
      <c r="D1550" t="str">
        <f>IF(tbl_transaction[[#This Row],[Type]]="Inbound",VLOOKUP(tbl_transaction[[#This Row],[Reference Number]],barang_masuk[],4,FALSE),IF(tbl_transaction[[#This Row],[Type]]="Outbound",VLOOKUP(tbl_transaction[[#This Row],[Reference Number]],barang_keluar[],4,FALSE),""))</f>
        <v>INS005</v>
      </c>
      <c r="E1550" t="str">
        <f>IF(tbl_transaction[[#This Row],[Type]]="Inbound",VLOOKUP(tbl_transaction[[#This Row],[Reference Number]],barang_masuk[],5,FALSE),IF(tbl_transaction[[#This Row],[Type]]="Outbound",VLOOKUP(tbl_transaction[[#This Row],[Reference Number]],barang_keluar[],5,FALSE),""))</f>
        <v>Sarimi Instant Food Variant 5</v>
      </c>
      <c r="F1550">
        <f>IF(tbl_transaction[[#This Row],[Type]]="Inbound",VLOOKUP(tbl_transaction[[#This Row],[Reference Number]],barang_masuk[],6,FALSE),IF(tbl_transaction[[#This Row],[Type]]="Outbound",VLOOKUP(tbl_transaction[[#This Row],[Reference Number]],barang_keluar[],6,FALSE),""))</f>
        <v>60</v>
      </c>
      <c r="G1550" t="str">
        <f>IF(tbl_transaction[[#This Row],[Type]]="Inbound",VLOOKUP(tbl_transaction[[#This Row],[Reference Number]],barang_masuk[],7,FALSE),IF(tbl_transaction[[#This Row],[Type]]="Outbound",VLOOKUP(tbl_transaction[[#This Row],[Reference Number]],barang_keluar[],7,FALSE),""))</f>
        <v>Pack</v>
      </c>
      <c r="H1550" t="str">
        <f>IF(tbl_transaction[[#This Row],[Type]]="Inbound",VLOOKUP(tbl_transaction[[#This Row],[Reference Number]],barang_masuk[],3,FALSE),IF(tbl_transaction[[#This Row],[Type]]="Outbound",VLOOKUP(tbl_transaction[[#This Row],[Reference Number]],barang_keluar[],3,FALSE),""))</f>
        <v>Outlet 055</v>
      </c>
      <c r="I1550" t="str">
        <f>IF(D1550='Kartu Stok'!$B$2,COUNTIF($D$3:D1550,'Kartu Stok'!$B$2),"")</f>
        <v/>
      </c>
      <c r="L1550"/>
    </row>
    <row r="1551" spans="1:12" ht="14.5" x14ac:dyDescent="0.35">
      <c r="A1551" s="2" t="s">
        <v>2063</v>
      </c>
      <c r="B1551" s="5">
        <f>IF(LEFT(tbl_transaction[[#This Row],[Reference Number]],2)="GR",VLOOKUP(tbl_transaction[[#This Row],[Reference Number]],barang_masuk[],2,FALSE),IF(LEFT(tbl_transaction[[#This Row],[Reference Number]],2)="DO",VLOOKUP(tbl_transaction[[#This Row],[Reference Number]],barang_keluar[],2,FALSE),""))</f>
        <v>46053</v>
      </c>
      <c r="C1551" t="str">
        <f t="shared" si="24"/>
        <v>Outbound</v>
      </c>
      <c r="D1551" t="str">
        <f>IF(tbl_transaction[[#This Row],[Type]]="Inbound",VLOOKUP(tbl_transaction[[#This Row],[Reference Number]],barang_masuk[],4,FALSE),IF(tbl_transaction[[#This Row],[Type]]="Outbound",VLOOKUP(tbl_transaction[[#This Row],[Reference Number]],barang_keluar[],4,FALSE),""))</f>
        <v>SNK013</v>
      </c>
      <c r="E1551" t="str">
        <f>IF(tbl_transaction[[#This Row],[Type]]="Inbound",VLOOKUP(tbl_transaction[[#This Row],[Reference Number]],barang_masuk[],5,FALSE),IF(tbl_transaction[[#This Row],[Type]]="Outbound",VLOOKUP(tbl_transaction[[#This Row],[Reference Number]],barang_keluar[],5,FALSE),""))</f>
        <v>Qtela Snack Variant 13</v>
      </c>
      <c r="F1551">
        <f>IF(tbl_transaction[[#This Row],[Type]]="Inbound",VLOOKUP(tbl_transaction[[#This Row],[Reference Number]],barang_masuk[],6,FALSE),IF(tbl_transaction[[#This Row],[Type]]="Outbound",VLOOKUP(tbl_transaction[[#This Row],[Reference Number]],barang_keluar[],6,FALSE),""))</f>
        <v>30</v>
      </c>
      <c r="G1551" t="str">
        <f>IF(tbl_transaction[[#This Row],[Type]]="Inbound",VLOOKUP(tbl_transaction[[#This Row],[Reference Number]],barang_masuk[],7,FALSE),IF(tbl_transaction[[#This Row],[Type]]="Outbound",VLOOKUP(tbl_transaction[[#This Row],[Reference Number]],barang_keluar[],7,FALSE),""))</f>
        <v>Pack</v>
      </c>
      <c r="H1551" t="str">
        <f>IF(tbl_transaction[[#This Row],[Type]]="Inbound",VLOOKUP(tbl_transaction[[#This Row],[Reference Number]],barang_masuk[],3,FALSE),IF(tbl_transaction[[#This Row],[Type]]="Outbound",VLOOKUP(tbl_transaction[[#This Row],[Reference Number]],barang_keluar[],3,FALSE),""))</f>
        <v>Outlet 062</v>
      </c>
      <c r="I1551" t="str">
        <f>IF(D1551='Kartu Stok'!$B$2,COUNTIF($D$3:D1551,'Kartu Stok'!$B$2),"")</f>
        <v/>
      </c>
      <c r="L1551"/>
    </row>
    <row r="1552" spans="1:12" ht="14.5" x14ac:dyDescent="0.35">
      <c r="A1552" s="2" t="s">
        <v>2064</v>
      </c>
      <c r="B1552" s="5">
        <f>IF(LEFT(tbl_transaction[[#This Row],[Reference Number]],2)="GR",VLOOKUP(tbl_transaction[[#This Row],[Reference Number]],barang_masuk[],2,FALSE),IF(LEFT(tbl_transaction[[#This Row],[Reference Number]],2)="DO",VLOOKUP(tbl_transaction[[#This Row],[Reference Number]],barang_keluar[],2,FALSE),""))</f>
        <v>46058</v>
      </c>
      <c r="C1552" t="str">
        <f t="shared" si="24"/>
        <v>Outbound</v>
      </c>
      <c r="D1552" t="str">
        <f>IF(tbl_transaction[[#This Row],[Type]]="Inbound",VLOOKUP(tbl_transaction[[#This Row],[Reference Number]],barang_masuk[],4,FALSE),IF(tbl_transaction[[#This Row],[Type]]="Outbound",VLOOKUP(tbl_transaction[[#This Row],[Reference Number]],barang_keluar[],4,FALSE),""))</f>
        <v>BEV034</v>
      </c>
      <c r="E1552" t="str">
        <f>IF(tbl_transaction[[#This Row],[Type]]="Inbound",VLOOKUP(tbl_transaction[[#This Row],[Reference Number]],barang_masuk[],5,FALSE),IF(tbl_transaction[[#This Row],[Type]]="Outbound",VLOOKUP(tbl_transaction[[#This Row],[Reference Number]],barang_keluar[],5,FALSE),""))</f>
        <v>Coca Cola Beverage Variant 34</v>
      </c>
      <c r="F1552">
        <f>IF(tbl_transaction[[#This Row],[Type]]="Inbound",VLOOKUP(tbl_transaction[[#This Row],[Reference Number]],barang_masuk[],6,FALSE),IF(tbl_transaction[[#This Row],[Type]]="Outbound",VLOOKUP(tbl_transaction[[#This Row],[Reference Number]],barang_keluar[],6,FALSE),""))</f>
        <v>12</v>
      </c>
      <c r="G1552" t="str">
        <f>IF(tbl_transaction[[#This Row],[Type]]="Inbound",VLOOKUP(tbl_transaction[[#This Row],[Reference Number]],barang_masuk[],7,FALSE),IF(tbl_transaction[[#This Row],[Type]]="Outbound",VLOOKUP(tbl_transaction[[#This Row],[Reference Number]],barang_keluar[],7,FALSE),""))</f>
        <v>Bottle</v>
      </c>
      <c r="H1552" t="str">
        <f>IF(tbl_transaction[[#This Row],[Type]]="Inbound",VLOOKUP(tbl_transaction[[#This Row],[Reference Number]],barang_masuk[],3,FALSE),IF(tbl_transaction[[#This Row],[Type]]="Outbound",VLOOKUP(tbl_transaction[[#This Row],[Reference Number]],barang_keluar[],3,FALSE),""))</f>
        <v>Outlet 029</v>
      </c>
      <c r="I1552" t="str">
        <f>IF(D1552='Kartu Stok'!$B$2,COUNTIF($D$3:D1552,'Kartu Stok'!$B$2),"")</f>
        <v/>
      </c>
      <c r="L1552"/>
    </row>
    <row r="1553" spans="1:12" ht="14.5" x14ac:dyDescent="0.35">
      <c r="A1553" s="2" t="s">
        <v>2066</v>
      </c>
      <c r="B1553" s="5">
        <f>IF(LEFT(tbl_transaction[[#This Row],[Reference Number]],2)="GR",VLOOKUP(tbl_transaction[[#This Row],[Reference Number]],barang_masuk[],2,FALSE),IF(LEFT(tbl_transaction[[#This Row],[Reference Number]],2)="DO",VLOOKUP(tbl_transaction[[#This Row],[Reference Number]],barang_keluar[],2,FALSE),""))</f>
        <v>46153</v>
      </c>
      <c r="C1553" t="str">
        <f t="shared" si="24"/>
        <v>Outbound</v>
      </c>
      <c r="D1553" t="str">
        <f>IF(tbl_transaction[[#This Row],[Type]]="Inbound",VLOOKUP(tbl_transaction[[#This Row],[Reference Number]],barang_masuk[],4,FALSE),IF(tbl_transaction[[#This Row],[Type]]="Outbound",VLOOKUP(tbl_transaction[[#This Row],[Reference Number]],barang_keluar[],4,FALSE),""))</f>
        <v>PER002</v>
      </c>
      <c r="E1553" t="str">
        <f>IF(tbl_transaction[[#This Row],[Type]]="Inbound",VLOOKUP(tbl_transaction[[#This Row],[Reference Number]],barang_masuk[],5,FALSE),IF(tbl_transaction[[#This Row],[Type]]="Outbound",VLOOKUP(tbl_transaction[[#This Row],[Reference Number]],barang_keluar[],5,FALSE),""))</f>
        <v>Lifebuoy Personal Care Variant 2</v>
      </c>
      <c r="F1553">
        <f>IF(tbl_transaction[[#This Row],[Type]]="Inbound",VLOOKUP(tbl_transaction[[#This Row],[Reference Number]],barang_masuk[],6,FALSE),IF(tbl_transaction[[#This Row],[Type]]="Outbound",VLOOKUP(tbl_transaction[[#This Row],[Reference Number]],barang_keluar[],6,FALSE),""))</f>
        <v>20</v>
      </c>
      <c r="G1553" t="str">
        <f>IF(tbl_transaction[[#This Row],[Type]]="Inbound",VLOOKUP(tbl_transaction[[#This Row],[Reference Number]],barang_masuk[],7,FALSE),IF(tbl_transaction[[#This Row],[Type]]="Outbound",VLOOKUP(tbl_transaction[[#This Row],[Reference Number]],barang_keluar[],7,FALSE),""))</f>
        <v>Bottle</v>
      </c>
      <c r="H1553" t="str">
        <f>IF(tbl_transaction[[#This Row],[Type]]="Inbound",VLOOKUP(tbl_transaction[[#This Row],[Reference Number]],barang_masuk[],3,FALSE),IF(tbl_transaction[[#This Row],[Type]]="Outbound",VLOOKUP(tbl_transaction[[#This Row],[Reference Number]],barang_keluar[],3,FALSE),""))</f>
        <v>Outlet 018</v>
      </c>
      <c r="I1553" t="str">
        <f>IF(D1553='Kartu Stok'!$B$2,COUNTIF($D$3:D1553,'Kartu Stok'!$B$2),"")</f>
        <v/>
      </c>
      <c r="L1553"/>
    </row>
    <row r="1554" spans="1:12" ht="14.5" x14ac:dyDescent="0.35">
      <c r="A1554" s="2" t="s">
        <v>2068</v>
      </c>
      <c r="B1554" s="5">
        <f>IF(LEFT(tbl_transaction[[#This Row],[Reference Number]],2)="GR",VLOOKUP(tbl_transaction[[#This Row],[Reference Number]],barang_masuk[],2,FALSE),IF(LEFT(tbl_transaction[[#This Row],[Reference Number]],2)="DO",VLOOKUP(tbl_transaction[[#This Row],[Reference Number]],barang_keluar[],2,FALSE),""))</f>
        <v>46116</v>
      </c>
      <c r="C1554" t="str">
        <f t="shared" si="24"/>
        <v>Outbound</v>
      </c>
      <c r="D1554" t="str">
        <f>IF(tbl_transaction[[#This Row],[Type]]="Inbound",VLOOKUP(tbl_transaction[[#This Row],[Reference Number]],barang_masuk[],4,FALSE),IF(tbl_transaction[[#This Row],[Type]]="Outbound",VLOOKUP(tbl_transaction[[#This Row],[Reference Number]],barang_keluar[],4,FALSE),""))</f>
        <v>PER016</v>
      </c>
      <c r="E1554" t="str">
        <f>IF(tbl_transaction[[#This Row],[Type]]="Inbound",VLOOKUP(tbl_transaction[[#This Row],[Reference Number]],barang_masuk[],5,FALSE),IF(tbl_transaction[[#This Row],[Type]]="Outbound",VLOOKUP(tbl_transaction[[#This Row],[Reference Number]],barang_keluar[],5,FALSE),""))</f>
        <v>Lifebuoy Personal Care Variant 16</v>
      </c>
      <c r="F1554">
        <f>IF(tbl_transaction[[#This Row],[Type]]="Inbound",VLOOKUP(tbl_transaction[[#This Row],[Reference Number]],barang_masuk[],6,FALSE),IF(tbl_transaction[[#This Row],[Type]]="Outbound",VLOOKUP(tbl_transaction[[#This Row],[Reference Number]],barang_keluar[],6,FALSE),""))</f>
        <v>10</v>
      </c>
      <c r="G1554" t="str">
        <f>IF(tbl_transaction[[#This Row],[Type]]="Inbound",VLOOKUP(tbl_transaction[[#This Row],[Reference Number]],barang_masuk[],7,FALSE),IF(tbl_transaction[[#This Row],[Type]]="Outbound",VLOOKUP(tbl_transaction[[#This Row],[Reference Number]],barang_keluar[],7,FALSE),""))</f>
        <v>Bottle</v>
      </c>
      <c r="H1554" t="str">
        <f>IF(tbl_transaction[[#This Row],[Type]]="Inbound",VLOOKUP(tbl_transaction[[#This Row],[Reference Number]],barang_masuk[],3,FALSE),IF(tbl_transaction[[#This Row],[Type]]="Outbound",VLOOKUP(tbl_transaction[[#This Row],[Reference Number]],barang_keluar[],3,FALSE),""))</f>
        <v>Outlet 064</v>
      </c>
      <c r="I1554" t="str">
        <f>IF(D1554='Kartu Stok'!$B$2,COUNTIF($D$3:D1554,'Kartu Stok'!$B$2),"")</f>
        <v/>
      </c>
      <c r="L1554"/>
    </row>
    <row r="1555" spans="1:12" ht="14.5" x14ac:dyDescent="0.35">
      <c r="A1555" s="2" t="s">
        <v>2069</v>
      </c>
      <c r="B1555" s="5">
        <f>IF(LEFT(tbl_transaction[[#This Row],[Reference Number]],2)="GR",VLOOKUP(tbl_transaction[[#This Row],[Reference Number]],barang_masuk[],2,FALSE),IF(LEFT(tbl_transaction[[#This Row],[Reference Number]],2)="DO",VLOOKUP(tbl_transaction[[#This Row],[Reference Number]],barang_keluar[],2,FALSE),""))</f>
        <v>46049</v>
      </c>
      <c r="C1555" t="str">
        <f t="shared" si="24"/>
        <v>Outbound</v>
      </c>
      <c r="D1555" t="str">
        <f>IF(tbl_transaction[[#This Row],[Type]]="Inbound",VLOOKUP(tbl_transaction[[#This Row],[Reference Number]],barang_masuk[],4,FALSE),IF(tbl_transaction[[#This Row],[Type]]="Outbound",VLOOKUP(tbl_transaction[[#This Row],[Reference Number]],barang_keluar[],4,FALSE),""))</f>
        <v>PER009</v>
      </c>
      <c r="E1555" t="str">
        <f>IF(tbl_transaction[[#This Row],[Type]]="Inbound",VLOOKUP(tbl_transaction[[#This Row],[Reference Number]],barang_masuk[],5,FALSE),IF(tbl_transaction[[#This Row],[Type]]="Outbound",VLOOKUP(tbl_transaction[[#This Row],[Reference Number]],barang_keluar[],5,FALSE),""))</f>
        <v>Lifebuoy Personal Care Variant 9</v>
      </c>
      <c r="F1555">
        <f>IF(tbl_transaction[[#This Row],[Type]]="Inbound",VLOOKUP(tbl_transaction[[#This Row],[Reference Number]],barang_masuk[],6,FALSE),IF(tbl_transaction[[#This Row],[Type]]="Outbound",VLOOKUP(tbl_transaction[[#This Row],[Reference Number]],barang_keluar[],6,FALSE),""))</f>
        <v>30</v>
      </c>
      <c r="G1555" t="str">
        <f>IF(tbl_transaction[[#This Row],[Type]]="Inbound",VLOOKUP(tbl_transaction[[#This Row],[Reference Number]],barang_masuk[],7,FALSE),IF(tbl_transaction[[#This Row],[Type]]="Outbound",VLOOKUP(tbl_transaction[[#This Row],[Reference Number]],barang_keluar[],7,FALSE),""))</f>
        <v>Bottle</v>
      </c>
      <c r="H1555" t="str">
        <f>IF(tbl_transaction[[#This Row],[Type]]="Inbound",VLOOKUP(tbl_transaction[[#This Row],[Reference Number]],barang_masuk[],3,FALSE),IF(tbl_transaction[[#This Row],[Type]]="Outbound",VLOOKUP(tbl_transaction[[#This Row],[Reference Number]],barang_keluar[],3,FALSE),""))</f>
        <v>Outlet 002</v>
      </c>
      <c r="I1555" t="str">
        <f>IF(D1555='Kartu Stok'!$B$2,COUNTIF($D$3:D1555,'Kartu Stok'!$B$2),"")</f>
        <v/>
      </c>
      <c r="L1555"/>
    </row>
    <row r="1556" spans="1:12" ht="14.5" x14ac:dyDescent="0.35">
      <c r="A1556" s="2" t="s">
        <v>2071</v>
      </c>
      <c r="B1556" s="5">
        <f>IF(LEFT(tbl_transaction[[#This Row],[Reference Number]],2)="GR",VLOOKUP(tbl_transaction[[#This Row],[Reference Number]],barang_masuk[],2,FALSE),IF(LEFT(tbl_transaction[[#This Row],[Reference Number]],2)="DO",VLOOKUP(tbl_transaction[[#This Row],[Reference Number]],barang_keluar[],2,FALSE),""))</f>
        <v>46185</v>
      </c>
      <c r="C1556" t="str">
        <f t="shared" si="24"/>
        <v>Outbound</v>
      </c>
      <c r="D1556" t="str">
        <f>IF(tbl_transaction[[#This Row],[Type]]="Inbound",VLOOKUP(tbl_transaction[[#This Row],[Reference Number]],barang_masuk[],4,FALSE),IF(tbl_transaction[[#This Row],[Type]]="Outbound",VLOOKUP(tbl_transaction[[#This Row],[Reference Number]],barang_keluar[],4,FALSE),""))</f>
        <v>DAR007</v>
      </c>
      <c r="E1556" t="str">
        <f>IF(tbl_transaction[[#This Row],[Type]]="Inbound",VLOOKUP(tbl_transaction[[#This Row],[Reference Number]],barang_masuk[],5,FALSE),IF(tbl_transaction[[#This Row],[Type]]="Outbound",VLOOKUP(tbl_transaction[[#This Row],[Reference Number]],barang_keluar[],5,FALSE),""))</f>
        <v>Indomilk Dairy Variant 7</v>
      </c>
      <c r="F1556">
        <f>IF(tbl_transaction[[#This Row],[Type]]="Inbound",VLOOKUP(tbl_transaction[[#This Row],[Reference Number]],barang_masuk[],6,FALSE),IF(tbl_transaction[[#This Row],[Type]]="Outbound",VLOOKUP(tbl_transaction[[#This Row],[Reference Number]],barang_keluar[],6,FALSE),""))</f>
        <v>10</v>
      </c>
      <c r="G1556" t="str">
        <f>IF(tbl_transaction[[#This Row],[Type]]="Inbound",VLOOKUP(tbl_transaction[[#This Row],[Reference Number]],barang_masuk[],7,FALSE),IF(tbl_transaction[[#This Row],[Type]]="Outbound",VLOOKUP(tbl_transaction[[#This Row],[Reference Number]],barang_keluar[],7,FALSE),""))</f>
        <v>Box</v>
      </c>
      <c r="H1556" t="str">
        <f>IF(tbl_transaction[[#This Row],[Type]]="Inbound",VLOOKUP(tbl_transaction[[#This Row],[Reference Number]],barang_masuk[],3,FALSE),IF(tbl_transaction[[#This Row],[Type]]="Outbound",VLOOKUP(tbl_transaction[[#This Row],[Reference Number]],barang_keluar[],3,FALSE),""))</f>
        <v>Outlet 049</v>
      </c>
      <c r="I1556" t="str">
        <f>IF(D1556='Kartu Stok'!$B$2,COUNTIF($D$3:D1556,'Kartu Stok'!$B$2),"")</f>
        <v/>
      </c>
      <c r="L1556"/>
    </row>
    <row r="1557" spans="1:12" ht="14.5" x14ac:dyDescent="0.35">
      <c r="A1557" s="2" t="s">
        <v>2072</v>
      </c>
      <c r="B1557" s="5">
        <f>IF(LEFT(tbl_transaction[[#This Row],[Reference Number]],2)="GR",VLOOKUP(tbl_transaction[[#This Row],[Reference Number]],barang_masuk[],2,FALSE),IF(LEFT(tbl_transaction[[#This Row],[Reference Number]],2)="DO",VLOOKUP(tbl_transaction[[#This Row],[Reference Number]],barang_keluar[],2,FALSE),""))</f>
        <v>46085</v>
      </c>
      <c r="C1557" t="str">
        <f t="shared" si="24"/>
        <v>Outbound</v>
      </c>
      <c r="D1557" t="str">
        <f>IF(tbl_transaction[[#This Row],[Type]]="Inbound",VLOOKUP(tbl_transaction[[#This Row],[Reference Number]],barang_masuk[],4,FALSE),IF(tbl_transaction[[#This Row],[Type]]="Outbound",VLOOKUP(tbl_transaction[[#This Row],[Reference Number]],barang_keluar[],4,FALSE),""))</f>
        <v>BAB015</v>
      </c>
      <c r="E1557" t="str">
        <f>IF(tbl_transaction[[#This Row],[Type]]="Inbound",VLOOKUP(tbl_transaction[[#This Row],[Reference Number]],barang_masuk[],5,FALSE),IF(tbl_transaction[[#This Row],[Type]]="Outbound",VLOOKUP(tbl_transaction[[#This Row],[Reference Number]],barang_keluar[],5,FALSE),""))</f>
        <v>MamyPoko Baby Care Variant 15</v>
      </c>
      <c r="F1557">
        <f>IF(tbl_transaction[[#This Row],[Type]]="Inbound",VLOOKUP(tbl_transaction[[#This Row],[Reference Number]],barang_masuk[],6,FALSE),IF(tbl_transaction[[#This Row],[Type]]="Outbound",VLOOKUP(tbl_transaction[[#This Row],[Reference Number]],barang_keluar[],6,FALSE),""))</f>
        <v>5</v>
      </c>
      <c r="G1557" t="str">
        <f>IF(tbl_transaction[[#This Row],[Type]]="Inbound",VLOOKUP(tbl_transaction[[#This Row],[Reference Number]],barang_masuk[],7,FALSE),IF(tbl_transaction[[#This Row],[Type]]="Outbound",VLOOKUP(tbl_transaction[[#This Row],[Reference Number]],barang_keluar[],7,FALSE),""))</f>
        <v>Pack</v>
      </c>
      <c r="H1557" t="str">
        <f>IF(tbl_transaction[[#This Row],[Type]]="Inbound",VLOOKUP(tbl_transaction[[#This Row],[Reference Number]],barang_masuk[],3,FALSE),IF(tbl_transaction[[#This Row],[Type]]="Outbound",VLOOKUP(tbl_transaction[[#This Row],[Reference Number]],barang_keluar[],3,FALSE),""))</f>
        <v>Outlet 019</v>
      </c>
      <c r="I1557" t="str">
        <f>IF(D1557='Kartu Stok'!$B$2,COUNTIF($D$3:D1557,'Kartu Stok'!$B$2),"")</f>
        <v/>
      </c>
      <c r="L1557"/>
    </row>
    <row r="1558" spans="1:12" ht="14.5" x14ac:dyDescent="0.35">
      <c r="A1558" s="2" t="s">
        <v>2073</v>
      </c>
      <c r="B1558" s="5">
        <f>IF(LEFT(tbl_transaction[[#This Row],[Reference Number]],2)="GR",VLOOKUP(tbl_transaction[[#This Row],[Reference Number]],barang_masuk[],2,FALSE),IF(LEFT(tbl_transaction[[#This Row],[Reference Number]],2)="DO",VLOOKUP(tbl_transaction[[#This Row],[Reference Number]],barang_keluar[],2,FALSE),""))</f>
        <v>46070</v>
      </c>
      <c r="C1558" t="str">
        <f t="shared" si="24"/>
        <v>Outbound</v>
      </c>
      <c r="D1558" t="str">
        <f>IF(tbl_transaction[[#This Row],[Type]]="Inbound",VLOOKUP(tbl_transaction[[#This Row],[Reference Number]],barang_masuk[],4,FALSE),IF(tbl_transaction[[#This Row],[Type]]="Outbound",VLOOKUP(tbl_transaction[[#This Row],[Reference Number]],barang_keluar[],4,FALSE),""))</f>
        <v>INS024</v>
      </c>
      <c r="E1558" t="str">
        <f>IF(tbl_transaction[[#This Row],[Type]]="Inbound",VLOOKUP(tbl_transaction[[#This Row],[Reference Number]],barang_masuk[],5,FALSE),IF(tbl_transaction[[#This Row],[Type]]="Outbound",VLOOKUP(tbl_transaction[[#This Row],[Reference Number]],barang_keluar[],5,FALSE),""))</f>
        <v>Sarimi Instant Food Variant 24</v>
      </c>
      <c r="F1558">
        <f>IF(tbl_transaction[[#This Row],[Type]]="Inbound",VLOOKUP(tbl_transaction[[#This Row],[Reference Number]],barang_masuk[],6,FALSE),IF(tbl_transaction[[#This Row],[Type]]="Outbound",VLOOKUP(tbl_transaction[[#This Row],[Reference Number]],barang_keluar[],6,FALSE),""))</f>
        <v>48</v>
      </c>
      <c r="G1558" t="str">
        <f>IF(tbl_transaction[[#This Row],[Type]]="Inbound",VLOOKUP(tbl_transaction[[#This Row],[Reference Number]],barang_masuk[],7,FALSE),IF(tbl_transaction[[#This Row],[Type]]="Outbound",VLOOKUP(tbl_transaction[[#This Row],[Reference Number]],barang_keluar[],7,FALSE),""))</f>
        <v>Pack</v>
      </c>
      <c r="H1558" t="str">
        <f>IF(tbl_transaction[[#This Row],[Type]]="Inbound",VLOOKUP(tbl_transaction[[#This Row],[Reference Number]],barang_masuk[],3,FALSE),IF(tbl_transaction[[#This Row],[Type]]="Outbound",VLOOKUP(tbl_transaction[[#This Row],[Reference Number]],barang_keluar[],3,FALSE),""))</f>
        <v>Outlet 005</v>
      </c>
      <c r="I1558" t="str">
        <f>IF(D1558='Kartu Stok'!$B$2,COUNTIF($D$3:D1558,'Kartu Stok'!$B$2),"")</f>
        <v/>
      </c>
      <c r="L1558"/>
    </row>
    <row r="1559" spans="1:12" ht="14.5" x14ac:dyDescent="0.35">
      <c r="A1559" s="2" t="s">
        <v>2074</v>
      </c>
      <c r="B1559" s="5">
        <f>IF(LEFT(tbl_transaction[[#This Row],[Reference Number]],2)="GR",VLOOKUP(tbl_transaction[[#This Row],[Reference Number]],barang_masuk[],2,FALSE),IF(LEFT(tbl_transaction[[#This Row],[Reference Number]],2)="DO",VLOOKUP(tbl_transaction[[#This Row],[Reference Number]],barang_keluar[],2,FALSE),""))</f>
        <v>46159</v>
      </c>
      <c r="C1559" t="str">
        <f t="shared" si="24"/>
        <v>Outbound</v>
      </c>
      <c r="D1559" t="str">
        <f>IF(tbl_transaction[[#This Row],[Type]]="Inbound",VLOOKUP(tbl_transaction[[#This Row],[Reference Number]],barang_masuk[],4,FALSE),IF(tbl_transaction[[#This Row],[Type]]="Outbound",VLOOKUP(tbl_transaction[[#This Row],[Reference Number]],barang_keluar[],4,FALSE),""))</f>
        <v>HOM010</v>
      </c>
      <c r="E1559" t="str">
        <f>IF(tbl_transaction[[#This Row],[Type]]="Inbound",VLOOKUP(tbl_transaction[[#This Row],[Reference Number]],barang_masuk[],5,FALSE),IF(tbl_transaction[[#This Row],[Type]]="Outbound",VLOOKUP(tbl_transaction[[#This Row],[Reference Number]],barang_keluar[],5,FALSE),""))</f>
        <v>Molto Home Care Variant 10</v>
      </c>
      <c r="F1559">
        <f>IF(tbl_transaction[[#This Row],[Type]]="Inbound",VLOOKUP(tbl_transaction[[#This Row],[Reference Number]],barang_masuk[],6,FALSE),IF(tbl_transaction[[#This Row],[Type]]="Outbound",VLOOKUP(tbl_transaction[[#This Row],[Reference Number]],barang_keluar[],6,FALSE),""))</f>
        <v>48</v>
      </c>
      <c r="G1559" t="str">
        <f>IF(tbl_transaction[[#This Row],[Type]]="Inbound",VLOOKUP(tbl_transaction[[#This Row],[Reference Number]],barang_masuk[],7,FALSE),IF(tbl_transaction[[#This Row],[Type]]="Outbound",VLOOKUP(tbl_transaction[[#This Row],[Reference Number]],barang_keluar[],7,FALSE),""))</f>
        <v>Pack</v>
      </c>
      <c r="H1559" t="str">
        <f>IF(tbl_transaction[[#This Row],[Type]]="Inbound",VLOOKUP(tbl_transaction[[#This Row],[Reference Number]],barang_masuk[],3,FALSE),IF(tbl_transaction[[#This Row],[Type]]="Outbound",VLOOKUP(tbl_transaction[[#This Row],[Reference Number]],barang_keluar[],3,FALSE),""))</f>
        <v>Outlet 014</v>
      </c>
      <c r="I1559" t="str">
        <f>IF(D1559='Kartu Stok'!$B$2,COUNTIF($D$3:D1559,'Kartu Stok'!$B$2),"")</f>
        <v/>
      </c>
      <c r="L1559"/>
    </row>
    <row r="1560" spans="1:12" ht="14.5" x14ac:dyDescent="0.35">
      <c r="A1560" s="2" t="s">
        <v>2076</v>
      </c>
      <c r="B1560" s="5">
        <f>IF(LEFT(tbl_transaction[[#This Row],[Reference Number]],2)="GR",VLOOKUP(tbl_transaction[[#This Row],[Reference Number]],barang_masuk[],2,FALSE),IF(LEFT(tbl_transaction[[#This Row],[Reference Number]],2)="DO",VLOOKUP(tbl_transaction[[#This Row],[Reference Number]],barang_keluar[],2,FALSE),""))</f>
        <v>46097</v>
      </c>
      <c r="C1560" t="str">
        <f t="shared" si="24"/>
        <v>Outbound</v>
      </c>
      <c r="D1560" t="str">
        <f>IF(tbl_transaction[[#This Row],[Type]]="Inbound",VLOOKUP(tbl_transaction[[#This Row],[Reference Number]],barang_masuk[],4,FALSE),IF(tbl_transaction[[#This Row],[Type]]="Outbound",VLOOKUP(tbl_transaction[[#This Row],[Reference Number]],barang_keluar[],4,FALSE),""))</f>
        <v>BEV031</v>
      </c>
      <c r="E1560" t="str">
        <f>IF(tbl_transaction[[#This Row],[Type]]="Inbound",VLOOKUP(tbl_transaction[[#This Row],[Reference Number]],barang_masuk[],5,FALSE),IF(tbl_transaction[[#This Row],[Type]]="Outbound",VLOOKUP(tbl_transaction[[#This Row],[Reference Number]],barang_keluar[],5,FALSE),""))</f>
        <v>Sosro Beverage Variant 31</v>
      </c>
      <c r="F1560">
        <f>IF(tbl_transaction[[#This Row],[Type]]="Inbound",VLOOKUP(tbl_transaction[[#This Row],[Reference Number]],barang_masuk[],6,FALSE),IF(tbl_transaction[[#This Row],[Type]]="Outbound",VLOOKUP(tbl_transaction[[#This Row],[Reference Number]],barang_keluar[],6,FALSE),""))</f>
        <v>24</v>
      </c>
      <c r="G1560" t="str">
        <f>IF(tbl_transaction[[#This Row],[Type]]="Inbound",VLOOKUP(tbl_transaction[[#This Row],[Reference Number]],barang_masuk[],7,FALSE),IF(tbl_transaction[[#This Row],[Type]]="Outbound",VLOOKUP(tbl_transaction[[#This Row],[Reference Number]],barang_keluar[],7,FALSE),""))</f>
        <v>Bottle</v>
      </c>
      <c r="H1560" t="str">
        <f>IF(tbl_transaction[[#This Row],[Type]]="Inbound",VLOOKUP(tbl_transaction[[#This Row],[Reference Number]],barang_masuk[],3,FALSE),IF(tbl_transaction[[#This Row],[Type]]="Outbound",VLOOKUP(tbl_transaction[[#This Row],[Reference Number]],barang_keluar[],3,FALSE),""))</f>
        <v>Outlet 014</v>
      </c>
      <c r="I1560" t="str">
        <f>IF(D1560='Kartu Stok'!$B$2,COUNTIF($D$3:D1560,'Kartu Stok'!$B$2),"")</f>
        <v/>
      </c>
      <c r="L1560"/>
    </row>
    <row r="1561" spans="1:12" ht="14.5" x14ac:dyDescent="0.35">
      <c r="A1561" s="2" t="s">
        <v>2077</v>
      </c>
      <c r="B1561" s="5">
        <f>IF(LEFT(tbl_transaction[[#This Row],[Reference Number]],2)="GR",VLOOKUP(tbl_transaction[[#This Row],[Reference Number]],barang_masuk[],2,FALSE),IF(LEFT(tbl_transaction[[#This Row],[Reference Number]],2)="DO",VLOOKUP(tbl_transaction[[#This Row],[Reference Number]],barang_keluar[],2,FALSE),""))</f>
        <v>46058</v>
      </c>
      <c r="C1561" t="str">
        <f t="shared" si="24"/>
        <v>Outbound</v>
      </c>
      <c r="D1561" t="str">
        <f>IF(tbl_transaction[[#This Row],[Type]]="Inbound",VLOOKUP(tbl_transaction[[#This Row],[Reference Number]],barang_masuk[],4,FALSE),IF(tbl_transaction[[#This Row],[Type]]="Outbound",VLOOKUP(tbl_transaction[[#This Row],[Reference Number]],barang_keluar[],4,FALSE),""))</f>
        <v>SNK008</v>
      </c>
      <c r="E1561" t="str">
        <f>IF(tbl_transaction[[#This Row],[Type]]="Inbound",VLOOKUP(tbl_transaction[[#This Row],[Reference Number]],barang_masuk[],5,FALSE),IF(tbl_transaction[[#This Row],[Type]]="Outbound",VLOOKUP(tbl_transaction[[#This Row],[Reference Number]],barang_keluar[],5,FALSE),""))</f>
        <v>Chitato Snack Variant 8</v>
      </c>
      <c r="F1561">
        <f>IF(tbl_transaction[[#This Row],[Type]]="Inbound",VLOOKUP(tbl_transaction[[#This Row],[Reference Number]],barang_masuk[],6,FALSE),IF(tbl_transaction[[#This Row],[Type]]="Outbound",VLOOKUP(tbl_transaction[[#This Row],[Reference Number]],barang_keluar[],6,FALSE),""))</f>
        <v>60</v>
      </c>
      <c r="G1561" t="str">
        <f>IF(tbl_transaction[[#This Row],[Type]]="Inbound",VLOOKUP(tbl_transaction[[#This Row],[Reference Number]],barang_masuk[],7,FALSE),IF(tbl_transaction[[#This Row],[Type]]="Outbound",VLOOKUP(tbl_transaction[[#This Row],[Reference Number]],barang_keluar[],7,FALSE),""))</f>
        <v>Pack</v>
      </c>
      <c r="H1561" t="str">
        <f>IF(tbl_transaction[[#This Row],[Type]]="Inbound",VLOOKUP(tbl_transaction[[#This Row],[Reference Number]],barang_masuk[],3,FALSE),IF(tbl_transaction[[#This Row],[Type]]="Outbound",VLOOKUP(tbl_transaction[[#This Row],[Reference Number]],barang_keluar[],3,FALSE),""))</f>
        <v>Outlet 022</v>
      </c>
      <c r="I1561" t="str">
        <f>IF(D1561='Kartu Stok'!$B$2,COUNTIF($D$3:D1561,'Kartu Stok'!$B$2),"")</f>
        <v/>
      </c>
      <c r="L1561"/>
    </row>
    <row r="1562" spans="1:12" ht="14.5" x14ac:dyDescent="0.35">
      <c r="A1562" s="2" t="s">
        <v>2079</v>
      </c>
      <c r="B1562" s="5">
        <f>IF(LEFT(tbl_transaction[[#This Row],[Reference Number]],2)="GR",VLOOKUP(tbl_transaction[[#This Row],[Reference Number]],barang_masuk[],2,FALSE),IF(LEFT(tbl_transaction[[#This Row],[Reference Number]],2)="DO",VLOOKUP(tbl_transaction[[#This Row],[Reference Number]],barang_keluar[],2,FALSE),""))</f>
        <v>46130</v>
      </c>
      <c r="C1562" t="str">
        <f t="shared" si="24"/>
        <v>Outbound</v>
      </c>
      <c r="D1562" t="str">
        <f>IF(tbl_transaction[[#This Row],[Type]]="Inbound",VLOOKUP(tbl_transaction[[#This Row],[Reference Number]],barang_masuk[],4,FALSE),IF(tbl_transaction[[#This Row],[Type]]="Outbound",VLOOKUP(tbl_transaction[[#This Row],[Reference Number]],barang_keluar[],4,FALSE),""))</f>
        <v>BAB016</v>
      </c>
      <c r="E1562" t="str">
        <f>IF(tbl_transaction[[#This Row],[Type]]="Inbound",VLOOKUP(tbl_transaction[[#This Row],[Reference Number]],barang_masuk[],5,FALSE),IF(tbl_transaction[[#This Row],[Type]]="Outbound",VLOOKUP(tbl_transaction[[#This Row],[Reference Number]],barang_keluar[],5,FALSE),""))</f>
        <v>MamyPoko Baby Care Variant 16</v>
      </c>
      <c r="F1562">
        <f>IF(tbl_transaction[[#This Row],[Type]]="Inbound",VLOOKUP(tbl_transaction[[#This Row],[Reference Number]],barang_masuk[],6,FALSE),IF(tbl_transaction[[#This Row],[Type]]="Outbound",VLOOKUP(tbl_transaction[[#This Row],[Reference Number]],barang_keluar[],6,FALSE),""))</f>
        <v>10</v>
      </c>
      <c r="G1562" t="str">
        <f>IF(tbl_transaction[[#This Row],[Type]]="Inbound",VLOOKUP(tbl_transaction[[#This Row],[Reference Number]],barang_masuk[],7,FALSE),IF(tbl_transaction[[#This Row],[Type]]="Outbound",VLOOKUP(tbl_transaction[[#This Row],[Reference Number]],barang_keluar[],7,FALSE),""))</f>
        <v>Pack</v>
      </c>
      <c r="H1562" t="str">
        <f>IF(tbl_transaction[[#This Row],[Type]]="Inbound",VLOOKUP(tbl_transaction[[#This Row],[Reference Number]],barang_masuk[],3,FALSE),IF(tbl_transaction[[#This Row],[Type]]="Outbound",VLOOKUP(tbl_transaction[[#This Row],[Reference Number]],barang_keluar[],3,FALSE),""))</f>
        <v>Outlet 057</v>
      </c>
      <c r="I1562" t="str">
        <f>IF(D1562='Kartu Stok'!$B$2,COUNTIF($D$3:D1562,'Kartu Stok'!$B$2),"")</f>
        <v/>
      </c>
      <c r="L1562"/>
    </row>
    <row r="1563" spans="1:12" ht="14.5" x14ac:dyDescent="0.35">
      <c r="A1563" s="2" t="s">
        <v>2080</v>
      </c>
      <c r="B1563" s="5">
        <f>IF(LEFT(tbl_transaction[[#This Row],[Reference Number]],2)="GR",VLOOKUP(tbl_transaction[[#This Row],[Reference Number]],barang_masuk[],2,FALSE),IF(LEFT(tbl_transaction[[#This Row],[Reference Number]],2)="DO",VLOOKUP(tbl_transaction[[#This Row],[Reference Number]],barang_keluar[],2,FALSE),""))</f>
        <v>46037</v>
      </c>
      <c r="C1563" t="str">
        <f t="shared" si="24"/>
        <v>Outbound</v>
      </c>
      <c r="D1563" t="str">
        <f>IF(tbl_transaction[[#This Row],[Type]]="Inbound",VLOOKUP(tbl_transaction[[#This Row],[Reference Number]],barang_masuk[],4,FALSE),IF(tbl_transaction[[#This Row],[Type]]="Outbound",VLOOKUP(tbl_transaction[[#This Row],[Reference Number]],barang_keluar[],4,FALSE),""))</f>
        <v>SNK021</v>
      </c>
      <c r="E1563" t="str">
        <f>IF(tbl_transaction[[#This Row],[Type]]="Inbound",VLOOKUP(tbl_transaction[[#This Row],[Reference Number]],barang_masuk[],5,FALSE),IF(tbl_transaction[[#This Row],[Type]]="Outbound",VLOOKUP(tbl_transaction[[#This Row],[Reference Number]],barang_keluar[],5,FALSE),""))</f>
        <v>Qtela Snack Variant 21</v>
      </c>
      <c r="F1563">
        <f>IF(tbl_transaction[[#This Row],[Type]]="Inbound",VLOOKUP(tbl_transaction[[#This Row],[Reference Number]],barang_masuk[],6,FALSE),IF(tbl_transaction[[#This Row],[Type]]="Outbound",VLOOKUP(tbl_transaction[[#This Row],[Reference Number]],barang_keluar[],6,FALSE),""))</f>
        <v>48</v>
      </c>
      <c r="G1563" t="str">
        <f>IF(tbl_transaction[[#This Row],[Type]]="Inbound",VLOOKUP(tbl_transaction[[#This Row],[Reference Number]],barang_masuk[],7,FALSE),IF(tbl_transaction[[#This Row],[Type]]="Outbound",VLOOKUP(tbl_transaction[[#This Row],[Reference Number]],barang_keluar[],7,FALSE),""))</f>
        <v>Pack</v>
      </c>
      <c r="H1563" t="str">
        <f>IF(tbl_transaction[[#This Row],[Type]]="Inbound",VLOOKUP(tbl_transaction[[#This Row],[Reference Number]],barang_masuk[],3,FALSE),IF(tbl_transaction[[#This Row],[Type]]="Outbound",VLOOKUP(tbl_transaction[[#This Row],[Reference Number]],barang_keluar[],3,FALSE),""))</f>
        <v>Outlet 031</v>
      </c>
      <c r="I1563" t="str">
        <f>IF(D1563='Kartu Stok'!$B$2,COUNTIF($D$3:D1563,'Kartu Stok'!$B$2),"")</f>
        <v/>
      </c>
      <c r="L1563"/>
    </row>
    <row r="1564" spans="1:12" ht="14.5" x14ac:dyDescent="0.35">
      <c r="A1564" s="2" t="s">
        <v>2082</v>
      </c>
      <c r="B1564" s="5">
        <f>IF(LEFT(tbl_transaction[[#This Row],[Reference Number]],2)="GR",VLOOKUP(tbl_transaction[[#This Row],[Reference Number]],barang_masuk[],2,FALSE),IF(LEFT(tbl_transaction[[#This Row],[Reference Number]],2)="DO",VLOOKUP(tbl_transaction[[#This Row],[Reference Number]],barang_keluar[],2,FALSE),""))</f>
        <v>46030</v>
      </c>
      <c r="C1564" t="str">
        <f t="shared" si="24"/>
        <v>Outbound</v>
      </c>
      <c r="D1564" t="str">
        <f>IF(tbl_transaction[[#This Row],[Type]]="Inbound",VLOOKUP(tbl_transaction[[#This Row],[Reference Number]],barang_masuk[],4,FALSE),IF(tbl_transaction[[#This Row],[Type]]="Outbound",VLOOKUP(tbl_transaction[[#This Row],[Reference Number]],barang_keluar[],4,FALSE),""))</f>
        <v>PER027</v>
      </c>
      <c r="E1564" t="str">
        <f>IF(tbl_transaction[[#This Row],[Type]]="Inbound",VLOOKUP(tbl_transaction[[#This Row],[Reference Number]],barang_masuk[],5,FALSE),IF(tbl_transaction[[#This Row],[Type]]="Outbound",VLOOKUP(tbl_transaction[[#This Row],[Reference Number]],barang_keluar[],5,FALSE),""))</f>
        <v>Sunsilk Personal Care Variant 27</v>
      </c>
      <c r="F1564">
        <f>IF(tbl_transaction[[#This Row],[Type]]="Inbound",VLOOKUP(tbl_transaction[[#This Row],[Reference Number]],barang_masuk[],6,FALSE),IF(tbl_transaction[[#This Row],[Type]]="Outbound",VLOOKUP(tbl_transaction[[#This Row],[Reference Number]],barang_keluar[],6,FALSE),""))</f>
        <v>60</v>
      </c>
      <c r="G1564" t="str">
        <f>IF(tbl_transaction[[#This Row],[Type]]="Inbound",VLOOKUP(tbl_transaction[[#This Row],[Reference Number]],barang_masuk[],7,FALSE),IF(tbl_transaction[[#This Row],[Type]]="Outbound",VLOOKUP(tbl_transaction[[#This Row],[Reference Number]],barang_keluar[],7,FALSE),""))</f>
        <v>Bottle</v>
      </c>
      <c r="H1564" t="str">
        <f>IF(tbl_transaction[[#This Row],[Type]]="Inbound",VLOOKUP(tbl_transaction[[#This Row],[Reference Number]],barang_masuk[],3,FALSE),IF(tbl_transaction[[#This Row],[Type]]="Outbound",VLOOKUP(tbl_transaction[[#This Row],[Reference Number]],barang_keluar[],3,FALSE),""))</f>
        <v>Outlet 076</v>
      </c>
      <c r="I1564" t="str">
        <f>IF(D1564='Kartu Stok'!$B$2,COUNTIF($D$3:D1564,'Kartu Stok'!$B$2),"")</f>
        <v/>
      </c>
      <c r="L1564"/>
    </row>
    <row r="1565" spans="1:12" ht="14.5" x14ac:dyDescent="0.35">
      <c r="A1565" s="2" t="s">
        <v>2084</v>
      </c>
      <c r="B1565" s="5">
        <f>IF(LEFT(tbl_transaction[[#This Row],[Reference Number]],2)="GR",VLOOKUP(tbl_transaction[[#This Row],[Reference Number]],barang_masuk[],2,FALSE),IF(LEFT(tbl_transaction[[#This Row],[Reference Number]],2)="DO",VLOOKUP(tbl_transaction[[#This Row],[Reference Number]],barang_keluar[],2,FALSE),""))</f>
        <v>46140</v>
      </c>
      <c r="C1565" t="str">
        <f t="shared" si="24"/>
        <v>Outbound</v>
      </c>
      <c r="D1565" t="str">
        <f>IF(tbl_transaction[[#This Row],[Type]]="Inbound",VLOOKUP(tbl_transaction[[#This Row],[Reference Number]],barang_masuk[],4,FALSE),IF(tbl_transaction[[#This Row],[Type]]="Outbound",VLOOKUP(tbl_transaction[[#This Row],[Reference Number]],barang_keluar[],4,FALSE),""))</f>
        <v>PER022</v>
      </c>
      <c r="E1565" t="str">
        <f>IF(tbl_transaction[[#This Row],[Type]]="Inbound",VLOOKUP(tbl_transaction[[#This Row],[Reference Number]],barang_masuk[],5,FALSE),IF(tbl_transaction[[#This Row],[Type]]="Outbound",VLOOKUP(tbl_transaction[[#This Row],[Reference Number]],barang_keluar[],5,FALSE),""))</f>
        <v>Pepsodent Personal Care Variant 22</v>
      </c>
      <c r="F1565">
        <f>IF(tbl_transaction[[#This Row],[Type]]="Inbound",VLOOKUP(tbl_transaction[[#This Row],[Reference Number]],barang_masuk[],6,FALSE),IF(tbl_transaction[[#This Row],[Type]]="Outbound",VLOOKUP(tbl_transaction[[#This Row],[Reference Number]],barang_keluar[],6,FALSE),""))</f>
        <v>24</v>
      </c>
      <c r="G1565" t="str">
        <f>IF(tbl_transaction[[#This Row],[Type]]="Inbound",VLOOKUP(tbl_transaction[[#This Row],[Reference Number]],barang_masuk[],7,FALSE),IF(tbl_transaction[[#This Row],[Type]]="Outbound",VLOOKUP(tbl_transaction[[#This Row],[Reference Number]],barang_keluar[],7,FALSE),""))</f>
        <v>Bottle</v>
      </c>
      <c r="H1565" t="str">
        <f>IF(tbl_transaction[[#This Row],[Type]]="Inbound",VLOOKUP(tbl_transaction[[#This Row],[Reference Number]],barang_masuk[],3,FALSE),IF(tbl_transaction[[#This Row],[Type]]="Outbound",VLOOKUP(tbl_transaction[[#This Row],[Reference Number]],barang_keluar[],3,FALSE),""))</f>
        <v>Outlet 029</v>
      </c>
      <c r="I1565" t="str">
        <f>IF(D1565='Kartu Stok'!$B$2,COUNTIF($D$3:D1565,'Kartu Stok'!$B$2),"")</f>
        <v/>
      </c>
      <c r="L1565"/>
    </row>
    <row r="1566" spans="1:12" ht="14.5" x14ac:dyDescent="0.35">
      <c r="A1566" s="2" t="s">
        <v>2085</v>
      </c>
      <c r="B1566" s="5">
        <f>IF(LEFT(tbl_transaction[[#This Row],[Reference Number]],2)="GR",VLOOKUP(tbl_transaction[[#This Row],[Reference Number]],barang_masuk[],2,FALSE),IF(LEFT(tbl_transaction[[#This Row],[Reference Number]],2)="DO",VLOOKUP(tbl_transaction[[#This Row],[Reference Number]],barang_keluar[],2,FALSE),""))</f>
        <v>46146</v>
      </c>
      <c r="C1566" t="str">
        <f t="shared" ref="C1566:C1629" si="25">IF(LEFT(A1566,2)="GR","Inbound",IF(LEFT(A1566,2)="DO","Outbound",""))</f>
        <v>Outbound</v>
      </c>
      <c r="D1566" t="str">
        <f>IF(tbl_transaction[[#This Row],[Type]]="Inbound",VLOOKUP(tbl_transaction[[#This Row],[Reference Number]],barang_masuk[],4,FALSE),IF(tbl_transaction[[#This Row],[Type]]="Outbound",VLOOKUP(tbl_transaction[[#This Row],[Reference Number]],barang_keluar[],4,FALSE),""))</f>
        <v>PER009</v>
      </c>
      <c r="E1566" t="str">
        <f>IF(tbl_transaction[[#This Row],[Type]]="Inbound",VLOOKUP(tbl_transaction[[#This Row],[Reference Number]],barang_masuk[],5,FALSE),IF(tbl_transaction[[#This Row],[Type]]="Outbound",VLOOKUP(tbl_transaction[[#This Row],[Reference Number]],barang_keluar[],5,FALSE),""))</f>
        <v>Lifebuoy Personal Care Variant 9</v>
      </c>
      <c r="F1566">
        <f>IF(tbl_transaction[[#This Row],[Type]]="Inbound",VLOOKUP(tbl_transaction[[#This Row],[Reference Number]],barang_masuk[],6,FALSE),IF(tbl_transaction[[#This Row],[Type]]="Outbound",VLOOKUP(tbl_transaction[[#This Row],[Reference Number]],barang_keluar[],6,FALSE),""))</f>
        <v>30</v>
      </c>
      <c r="G1566" t="str">
        <f>IF(tbl_transaction[[#This Row],[Type]]="Inbound",VLOOKUP(tbl_transaction[[#This Row],[Reference Number]],barang_masuk[],7,FALSE),IF(tbl_transaction[[#This Row],[Type]]="Outbound",VLOOKUP(tbl_transaction[[#This Row],[Reference Number]],barang_keluar[],7,FALSE),""))</f>
        <v>Bottle</v>
      </c>
      <c r="H1566" t="str">
        <f>IF(tbl_transaction[[#This Row],[Type]]="Inbound",VLOOKUP(tbl_transaction[[#This Row],[Reference Number]],barang_masuk[],3,FALSE),IF(tbl_transaction[[#This Row],[Type]]="Outbound",VLOOKUP(tbl_transaction[[#This Row],[Reference Number]],barang_keluar[],3,FALSE),""))</f>
        <v>Outlet 027</v>
      </c>
      <c r="I1566" t="str">
        <f>IF(D1566='Kartu Stok'!$B$2,COUNTIF($D$3:D1566,'Kartu Stok'!$B$2),"")</f>
        <v/>
      </c>
      <c r="L1566"/>
    </row>
    <row r="1567" spans="1:12" ht="14.5" x14ac:dyDescent="0.35">
      <c r="A1567" s="2" t="s">
        <v>2087</v>
      </c>
      <c r="B1567" s="5">
        <f>IF(LEFT(tbl_transaction[[#This Row],[Reference Number]],2)="GR",VLOOKUP(tbl_transaction[[#This Row],[Reference Number]],barang_masuk[],2,FALSE),IF(LEFT(tbl_transaction[[#This Row],[Reference Number]],2)="DO",VLOOKUP(tbl_transaction[[#This Row],[Reference Number]],barang_keluar[],2,FALSE),""))</f>
        <v>46167</v>
      </c>
      <c r="C1567" t="str">
        <f t="shared" si="25"/>
        <v>Outbound</v>
      </c>
      <c r="D1567" t="str">
        <f>IF(tbl_transaction[[#This Row],[Type]]="Inbound",VLOOKUP(tbl_transaction[[#This Row],[Reference Number]],barang_masuk[],4,FALSE),IF(tbl_transaction[[#This Row],[Type]]="Outbound",VLOOKUP(tbl_transaction[[#This Row],[Reference Number]],barang_keluar[],4,FALSE),""))</f>
        <v>BEV010</v>
      </c>
      <c r="E1567" t="str">
        <f>IF(tbl_transaction[[#This Row],[Type]]="Inbound",VLOOKUP(tbl_transaction[[#This Row],[Reference Number]],barang_masuk[],5,FALSE),IF(tbl_transaction[[#This Row],[Type]]="Outbound",VLOOKUP(tbl_transaction[[#This Row],[Reference Number]],barang_keluar[],5,FALSE),""))</f>
        <v>Coca Cola Beverage Variant 10</v>
      </c>
      <c r="F1567">
        <f>IF(tbl_transaction[[#This Row],[Type]]="Inbound",VLOOKUP(tbl_transaction[[#This Row],[Reference Number]],barang_masuk[],6,FALSE),IF(tbl_transaction[[#This Row],[Type]]="Outbound",VLOOKUP(tbl_transaction[[#This Row],[Reference Number]],barang_keluar[],6,FALSE),""))</f>
        <v>60</v>
      </c>
      <c r="G1567" t="str">
        <f>IF(tbl_transaction[[#This Row],[Type]]="Inbound",VLOOKUP(tbl_transaction[[#This Row],[Reference Number]],barang_masuk[],7,FALSE),IF(tbl_transaction[[#This Row],[Type]]="Outbound",VLOOKUP(tbl_transaction[[#This Row],[Reference Number]],barang_keluar[],7,FALSE),""))</f>
        <v>Bottle</v>
      </c>
      <c r="H1567" t="str">
        <f>IF(tbl_transaction[[#This Row],[Type]]="Inbound",VLOOKUP(tbl_transaction[[#This Row],[Reference Number]],barang_masuk[],3,FALSE),IF(tbl_transaction[[#This Row],[Type]]="Outbound",VLOOKUP(tbl_transaction[[#This Row],[Reference Number]],barang_keluar[],3,FALSE),""))</f>
        <v>Outlet 014</v>
      </c>
      <c r="I1567" t="str">
        <f>IF(D1567='Kartu Stok'!$B$2,COUNTIF($D$3:D1567,'Kartu Stok'!$B$2),"")</f>
        <v/>
      </c>
      <c r="L1567"/>
    </row>
    <row r="1568" spans="1:12" ht="14.5" x14ac:dyDescent="0.35">
      <c r="A1568" s="2" t="s">
        <v>2088</v>
      </c>
      <c r="B1568" s="5">
        <f>IF(LEFT(tbl_transaction[[#This Row],[Reference Number]],2)="GR",VLOOKUP(tbl_transaction[[#This Row],[Reference Number]],barang_masuk[],2,FALSE),IF(LEFT(tbl_transaction[[#This Row],[Reference Number]],2)="DO",VLOOKUP(tbl_transaction[[#This Row],[Reference Number]],barang_keluar[],2,FALSE),""))</f>
        <v>46057</v>
      </c>
      <c r="C1568" t="str">
        <f t="shared" si="25"/>
        <v>Outbound</v>
      </c>
      <c r="D1568" t="str">
        <f>IF(tbl_transaction[[#This Row],[Type]]="Inbound",VLOOKUP(tbl_transaction[[#This Row],[Reference Number]],barang_masuk[],4,FALSE),IF(tbl_transaction[[#This Row],[Type]]="Outbound",VLOOKUP(tbl_transaction[[#This Row],[Reference Number]],barang_keluar[],4,FALSE),""))</f>
        <v>SNK011</v>
      </c>
      <c r="E1568" t="str">
        <f>IF(tbl_transaction[[#This Row],[Type]]="Inbound",VLOOKUP(tbl_transaction[[#This Row],[Reference Number]],barang_masuk[],5,FALSE),IF(tbl_transaction[[#This Row],[Type]]="Outbound",VLOOKUP(tbl_transaction[[#This Row],[Reference Number]],barang_keluar[],5,FALSE),""))</f>
        <v>Qtela Snack Variant 11</v>
      </c>
      <c r="F1568">
        <f>IF(tbl_transaction[[#This Row],[Type]]="Inbound",VLOOKUP(tbl_transaction[[#This Row],[Reference Number]],barang_masuk[],6,FALSE),IF(tbl_transaction[[#This Row],[Type]]="Outbound",VLOOKUP(tbl_transaction[[#This Row],[Reference Number]],barang_keluar[],6,FALSE),""))</f>
        <v>30</v>
      </c>
      <c r="G1568" t="str">
        <f>IF(tbl_transaction[[#This Row],[Type]]="Inbound",VLOOKUP(tbl_transaction[[#This Row],[Reference Number]],barang_masuk[],7,FALSE),IF(tbl_transaction[[#This Row],[Type]]="Outbound",VLOOKUP(tbl_transaction[[#This Row],[Reference Number]],barang_keluar[],7,FALSE),""))</f>
        <v>Pack</v>
      </c>
      <c r="H1568" t="str">
        <f>IF(tbl_transaction[[#This Row],[Type]]="Inbound",VLOOKUP(tbl_transaction[[#This Row],[Reference Number]],barang_masuk[],3,FALSE),IF(tbl_transaction[[#This Row],[Type]]="Outbound",VLOOKUP(tbl_transaction[[#This Row],[Reference Number]],barang_keluar[],3,FALSE),""))</f>
        <v>Outlet 042</v>
      </c>
      <c r="I1568" t="str">
        <f>IF(D1568='Kartu Stok'!$B$2,COUNTIF($D$3:D1568,'Kartu Stok'!$B$2),"")</f>
        <v/>
      </c>
      <c r="L1568"/>
    </row>
    <row r="1569" spans="1:12" ht="14.5" x14ac:dyDescent="0.35">
      <c r="A1569" s="2" t="s">
        <v>2090</v>
      </c>
      <c r="B1569" s="5">
        <f>IF(LEFT(tbl_transaction[[#This Row],[Reference Number]],2)="GR",VLOOKUP(tbl_transaction[[#This Row],[Reference Number]],barang_masuk[],2,FALSE),IF(LEFT(tbl_transaction[[#This Row],[Reference Number]],2)="DO",VLOOKUP(tbl_transaction[[#This Row],[Reference Number]],barang_keluar[],2,FALSE),""))</f>
        <v>46159</v>
      </c>
      <c r="C1569" t="str">
        <f t="shared" si="25"/>
        <v>Outbound</v>
      </c>
      <c r="D1569" t="str">
        <f>IF(tbl_transaction[[#This Row],[Type]]="Inbound",VLOOKUP(tbl_transaction[[#This Row],[Reference Number]],barang_masuk[],4,FALSE),IF(tbl_transaction[[#This Row],[Type]]="Outbound",VLOOKUP(tbl_transaction[[#This Row],[Reference Number]],barang_keluar[],4,FALSE),""))</f>
        <v>BAB012</v>
      </c>
      <c r="E1569" t="str">
        <f>IF(tbl_transaction[[#This Row],[Type]]="Inbound",VLOOKUP(tbl_transaction[[#This Row],[Reference Number]],barang_masuk[],5,FALSE),IF(tbl_transaction[[#This Row],[Type]]="Outbound",VLOOKUP(tbl_transaction[[#This Row],[Reference Number]],barang_keluar[],5,FALSE),""))</f>
        <v>MamyPoko Baby Care Variant 12</v>
      </c>
      <c r="F1569">
        <f>IF(tbl_transaction[[#This Row],[Type]]="Inbound",VLOOKUP(tbl_transaction[[#This Row],[Reference Number]],barang_masuk[],6,FALSE),IF(tbl_transaction[[#This Row],[Type]]="Outbound",VLOOKUP(tbl_transaction[[#This Row],[Reference Number]],barang_keluar[],6,FALSE),""))</f>
        <v>36</v>
      </c>
      <c r="G1569" t="str">
        <f>IF(tbl_transaction[[#This Row],[Type]]="Inbound",VLOOKUP(tbl_transaction[[#This Row],[Reference Number]],barang_masuk[],7,FALSE),IF(tbl_transaction[[#This Row],[Type]]="Outbound",VLOOKUP(tbl_transaction[[#This Row],[Reference Number]],barang_keluar[],7,FALSE),""))</f>
        <v>Pack</v>
      </c>
      <c r="H1569" t="str">
        <f>IF(tbl_transaction[[#This Row],[Type]]="Inbound",VLOOKUP(tbl_transaction[[#This Row],[Reference Number]],barang_masuk[],3,FALSE),IF(tbl_transaction[[#This Row],[Type]]="Outbound",VLOOKUP(tbl_transaction[[#This Row],[Reference Number]],barang_keluar[],3,FALSE),""))</f>
        <v>Outlet 007</v>
      </c>
      <c r="I1569" t="str">
        <f>IF(D1569='Kartu Stok'!$B$2,COUNTIF($D$3:D1569,'Kartu Stok'!$B$2),"")</f>
        <v/>
      </c>
      <c r="L1569"/>
    </row>
    <row r="1570" spans="1:12" ht="14.5" x14ac:dyDescent="0.35">
      <c r="A1570" s="2" t="s">
        <v>2092</v>
      </c>
      <c r="B1570" s="5">
        <f>IF(LEFT(tbl_transaction[[#This Row],[Reference Number]],2)="GR",VLOOKUP(tbl_transaction[[#This Row],[Reference Number]],barang_masuk[],2,FALSE),IF(LEFT(tbl_transaction[[#This Row],[Reference Number]],2)="DO",VLOOKUP(tbl_transaction[[#This Row],[Reference Number]],barang_keluar[],2,FALSE),""))</f>
        <v>46137</v>
      </c>
      <c r="C1570" t="str">
        <f t="shared" si="25"/>
        <v>Outbound</v>
      </c>
      <c r="D1570" t="str">
        <f>IF(tbl_transaction[[#This Row],[Type]]="Inbound",VLOOKUP(tbl_transaction[[#This Row],[Reference Number]],barang_masuk[],4,FALSE),IF(tbl_transaction[[#This Row],[Type]]="Outbound",VLOOKUP(tbl_transaction[[#This Row],[Reference Number]],barang_keluar[],4,FALSE),""))</f>
        <v>PER003</v>
      </c>
      <c r="E1570" t="str">
        <f>IF(tbl_transaction[[#This Row],[Type]]="Inbound",VLOOKUP(tbl_transaction[[#This Row],[Reference Number]],barang_masuk[],5,FALSE),IF(tbl_transaction[[#This Row],[Type]]="Outbound",VLOOKUP(tbl_transaction[[#This Row],[Reference Number]],barang_keluar[],5,FALSE),""))</f>
        <v>Pepsodent Personal Care Variant 3</v>
      </c>
      <c r="F1570">
        <f>IF(tbl_transaction[[#This Row],[Type]]="Inbound",VLOOKUP(tbl_transaction[[#This Row],[Reference Number]],barang_masuk[],6,FALSE),IF(tbl_transaction[[#This Row],[Type]]="Outbound",VLOOKUP(tbl_transaction[[#This Row],[Reference Number]],barang_keluar[],6,FALSE),""))</f>
        <v>10</v>
      </c>
      <c r="G1570" t="str">
        <f>IF(tbl_transaction[[#This Row],[Type]]="Inbound",VLOOKUP(tbl_transaction[[#This Row],[Reference Number]],barang_masuk[],7,FALSE),IF(tbl_transaction[[#This Row],[Type]]="Outbound",VLOOKUP(tbl_transaction[[#This Row],[Reference Number]],barang_keluar[],7,FALSE),""))</f>
        <v>Bottle</v>
      </c>
      <c r="H1570" t="str">
        <f>IF(tbl_transaction[[#This Row],[Type]]="Inbound",VLOOKUP(tbl_transaction[[#This Row],[Reference Number]],barang_masuk[],3,FALSE),IF(tbl_transaction[[#This Row],[Type]]="Outbound",VLOOKUP(tbl_transaction[[#This Row],[Reference Number]],barang_keluar[],3,FALSE),""))</f>
        <v>Outlet 021</v>
      </c>
      <c r="I1570" t="str">
        <f>IF(D1570='Kartu Stok'!$B$2,COUNTIF($D$3:D1570,'Kartu Stok'!$B$2),"")</f>
        <v/>
      </c>
      <c r="L1570"/>
    </row>
    <row r="1571" spans="1:12" ht="14.5" x14ac:dyDescent="0.35">
      <c r="A1571" s="2" t="s">
        <v>2093</v>
      </c>
      <c r="B1571" s="5">
        <f>IF(LEFT(tbl_transaction[[#This Row],[Reference Number]],2)="GR",VLOOKUP(tbl_transaction[[#This Row],[Reference Number]],barang_masuk[],2,FALSE),IF(LEFT(tbl_transaction[[#This Row],[Reference Number]],2)="DO",VLOOKUP(tbl_transaction[[#This Row],[Reference Number]],barang_keluar[],2,FALSE),""))</f>
        <v>46149</v>
      </c>
      <c r="C1571" t="str">
        <f t="shared" si="25"/>
        <v>Outbound</v>
      </c>
      <c r="D1571" t="str">
        <f>IF(tbl_transaction[[#This Row],[Type]]="Inbound",VLOOKUP(tbl_transaction[[#This Row],[Reference Number]],barang_masuk[],4,FALSE),IF(tbl_transaction[[#This Row],[Type]]="Outbound",VLOOKUP(tbl_transaction[[#This Row],[Reference Number]],barang_keluar[],4,FALSE),""))</f>
        <v>SNK010</v>
      </c>
      <c r="E1571" t="str">
        <f>IF(tbl_transaction[[#This Row],[Type]]="Inbound",VLOOKUP(tbl_transaction[[#This Row],[Reference Number]],barang_masuk[],5,FALSE),IF(tbl_transaction[[#This Row],[Type]]="Outbound",VLOOKUP(tbl_transaction[[#This Row],[Reference Number]],barang_keluar[],5,FALSE),""))</f>
        <v>Taro Snack Variant 10</v>
      </c>
      <c r="F1571">
        <f>IF(tbl_transaction[[#This Row],[Type]]="Inbound",VLOOKUP(tbl_transaction[[#This Row],[Reference Number]],barang_masuk[],6,FALSE),IF(tbl_transaction[[#This Row],[Type]]="Outbound",VLOOKUP(tbl_transaction[[#This Row],[Reference Number]],barang_keluar[],6,FALSE),""))</f>
        <v>36</v>
      </c>
      <c r="G1571" t="str">
        <f>IF(tbl_transaction[[#This Row],[Type]]="Inbound",VLOOKUP(tbl_transaction[[#This Row],[Reference Number]],barang_masuk[],7,FALSE),IF(tbl_transaction[[#This Row],[Type]]="Outbound",VLOOKUP(tbl_transaction[[#This Row],[Reference Number]],barang_keluar[],7,FALSE),""))</f>
        <v>Pack</v>
      </c>
      <c r="H1571" t="str">
        <f>IF(tbl_transaction[[#This Row],[Type]]="Inbound",VLOOKUP(tbl_transaction[[#This Row],[Reference Number]],barang_masuk[],3,FALSE),IF(tbl_transaction[[#This Row],[Type]]="Outbound",VLOOKUP(tbl_transaction[[#This Row],[Reference Number]],barang_keluar[],3,FALSE),""))</f>
        <v>Outlet 070</v>
      </c>
      <c r="I1571" t="str">
        <f>IF(D1571='Kartu Stok'!$B$2,COUNTIF($D$3:D1571,'Kartu Stok'!$B$2),"")</f>
        <v/>
      </c>
      <c r="L1571"/>
    </row>
    <row r="1572" spans="1:12" ht="14.5" x14ac:dyDescent="0.35">
      <c r="A1572" s="2" t="s">
        <v>2095</v>
      </c>
      <c r="B1572" s="5">
        <f>IF(LEFT(tbl_transaction[[#This Row],[Reference Number]],2)="GR",VLOOKUP(tbl_transaction[[#This Row],[Reference Number]],barang_masuk[],2,FALSE),IF(LEFT(tbl_transaction[[#This Row],[Reference Number]],2)="DO",VLOOKUP(tbl_transaction[[#This Row],[Reference Number]],barang_keluar[],2,FALSE),""))</f>
        <v>46030</v>
      </c>
      <c r="C1572" t="str">
        <f t="shared" si="25"/>
        <v>Outbound</v>
      </c>
      <c r="D1572" t="str">
        <f>IF(tbl_transaction[[#This Row],[Type]]="Inbound",VLOOKUP(tbl_transaction[[#This Row],[Reference Number]],barang_masuk[],4,FALSE),IF(tbl_transaction[[#This Row],[Type]]="Outbound",VLOOKUP(tbl_transaction[[#This Row],[Reference Number]],barang_keluar[],4,FALSE),""))</f>
        <v>PER025</v>
      </c>
      <c r="E1572" t="str">
        <f>IF(tbl_transaction[[#This Row],[Type]]="Inbound",VLOOKUP(tbl_transaction[[#This Row],[Reference Number]],barang_masuk[],5,FALSE),IF(tbl_transaction[[#This Row],[Type]]="Outbound",VLOOKUP(tbl_transaction[[#This Row],[Reference Number]],barang_keluar[],5,FALSE),""))</f>
        <v>Pepsodent Personal Care Variant 25</v>
      </c>
      <c r="F1572">
        <f>IF(tbl_transaction[[#This Row],[Type]]="Inbound",VLOOKUP(tbl_transaction[[#This Row],[Reference Number]],barang_masuk[],6,FALSE),IF(tbl_transaction[[#This Row],[Type]]="Outbound",VLOOKUP(tbl_transaction[[#This Row],[Reference Number]],barang_keluar[],6,FALSE),""))</f>
        <v>15</v>
      </c>
      <c r="G1572" t="str">
        <f>IF(tbl_transaction[[#This Row],[Type]]="Inbound",VLOOKUP(tbl_transaction[[#This Row],[Reference Number]],barang_masuk[],7,FALSE),IF(tbl_transaction[[#This Row],[Type]]="Outbound",VLOOKUP(tbl_transaction[[#This Row],[Reference Number]],barang_keluar[],7,FALSE),""))</f>
        <v>Bottle</v>
      </c>
      <c r="H1572" t="str">
        <f>IF(tbl_transaction[[#This Row],[Type]]="Inbound",VLOOKUP(tbl_transaction[[#This Row],[Reference Number]],barang_masuk[],3,FALSE),IF(tbl_transaction[[#This Row],[Type]]="Outbound",VLOOKUP(tbl_transaction[[#This Row],[Reference Number]],barang_keluar[],3,FALSE),""))</f>
        <v>Outlet 022</v>
      </c>
      <c r="I1572" t="str">
        <f>IF(D1572='Kartu Stok'!$B$2,COUNTIF($D$3:D1572,'Kartu Stok'!$B$2),"")</f>
        <v/>
      </c>
      <c r="L1572"/>
    </row>
    <row r="1573" spans="1:12" ht="14.5" x14ac:dyDescent="0.35">
      <c r="A1573" s="2" t="s">
        <v>2096</v>
      </c>
      <c r="B1573" s="5">
        <f>IF(LEFT(tbl_transaction[[#This Row],[Reference Number]],2)="GR",VLOOKUP(tbl_transaction[[#This Row],[Reference Number]],barang_masuk[],2,FALSE),IF(LEFT(tbl_transaction[[#This Row],[Reference Number]],2)="DO",VLOOKUP(tbl_transaction[[#This Row],[Reference Number]],barang_keluar[],2,FALSE),""))</f>
        <v>46139</v>
      </c>
      <c r="C1573" t="str">
        <f t="shared" si="25"/>
        <v>Outbound</v>
      </c>
      <c r="D1573" t="str">
        <f>IF(tbl_transaction[[#This Row],[Type]]="Inbound",VLOOKUP(tbl_transaction[[#This Row],[Reference Number]],barang_masuk[],4,FALSE),IF(tbl_transaction[[#This Row],[Type]]="Outbound",VLOOKUP(tbl_transaction[[#This Row],[Reference Number]],barang_keluar[],4,FALSE),""))</f>
        <v>DAR006</v>
      </c>
      <c r="E1573" t="str">
        <f>IF(tbl_transaction[[#This Row],[Type]]="Inbound",VLOOKUP(tbl_transaction[[#This Row],[Reference Number]],barang_masuk[],5,FALSE),IF(tbl_transaction[[#This Row],[Type]]="Outbound",VLOOKUP(tbl_transaction[[#This Row],[Reference Number]],barang_keluar[],5,FALSE),""))</f>
        <v>Ultra Milk Dairy Variant 6</v>
      </c>
      <c r="F1573">
        <f>IF(tbl_transaction[[#This Row],[Type]]="Inbound",VLOOKUP(tbl_transaction[[#This Row],[Reference Number]],barang_masuk[],6,FALSE),IF(tbl_transaction[[#This Row],[Type]]="Outbound",VLOOKUP(tbl_transaction[[#This Row],[Reference Number]],barang_keluar[],6,FALSE),""))</f>
        <v>60</v>
      </c>
      <c r="G1573" t="str">
        <f>IF(tbl_transaction[[#This Row],[Type]]="Inbound",VLOOKUP(tbl_transaction[[#This Row],[Reference Number]],barang_masuk[],7,FALSE),IF(tbl_transaction[[#This Row],[Type]]="Outbound",VLOOKUP(tbl_transaction[[#This Row],[Reference Number]],barang_keluar[],7,FALSE),""))</f>
        <v>Box</v>
      </c>
      <c r="H1573" t="str">
        <f>IF(tbl_transaction[[#This Row],[Type]]="Inbound",VLOOKUP(tbl_transaction[[#This Row],[Reference Number]],barang_masuk[],3,FALSE),IF(tbl_transaction[[#This Row],[Type]]="Outbound",VLOOKUP(tbl_transaction[[#This Row],[Reference Number]],barang_keluar[],3,FALSE),""))</f>
        <v>Outlet 069</v>
      </c>
      <c r="I1573" t="str">
        <f>IF(D1573='Kartu Stok'!$B$2,COUNTIF($D$3:D1573,'Kartu Stok'!$B$2),"")</f>
        <v/>
      </c>
      <c r="L1573"/>
    </row>
    <row r="1574" spans="1:12" ht="14.5" x14ac:dyDescent="0.35">
      <c r="A1574" s="2" t="s">
        <v>2098</v>
      </c>
      <c r="B1574" s="5">
        <f>IF(LEFT(tbl_transaction[[#This Row],[Reference Number]],2)="GR",VLOOKUP(tbl_transaction[[#This Row],[Reference Number]],barang_masuk[],2,FALSE),IF(LEFT(tbl_transaction[[#This Row],[Reference Number]],2)="DO",VLOOKUP(tbl_transaction[[#This Row],[Reference Number]],barang_keluar[],2,FALSE),""))</f>
        <v>46129</v>
      </c>
      <c r="C1574" t="str">
        <f t="shared" si="25"/>
        <v>Outbound</v>
      </c>
      <c r="D1574" t="str">
        <f>IF(tbl_transaction[[#This Row],[Type]]="Inbound",VLOOKUP(tbl_transaction[[#This Row],[Reference Number]],barang_masuk[],4,FALSE),IF(tbl_transaction[[#This Row],[Type]]="Outbound",VLOOKUP(tbl_transaction[[#This Row],[Reference Number]],barang_keluar[],4,FALSE),""))</f>
        <v>INS012</v>
      </c>
      <c r="E1574" t="str">
        <f>IF(tbl_transaction[[#This Row],[Type]]="Inbound",VLOOKUP(tbl_transaction[[#This Row],[Reference Number]],barang_masuk[],5,FALSE),IF(tbl_transaction[[#This Row],[Type]]="Outbound",VLOOKUP(tbl_transaction[[#This Row],[Reference Number]],barang_keluar[],5,FALSE),""))</f>
        <v>Sarimi Instant Food Variant 12</v>
      </c>
      <c r="F1574">
        <f>IF(tbl_transaction[[#This Row],[Type]]="Inbound",VLOOKUP(tbl_transaction[[#This Row],[Reference Number]],barang_masuk[],6,FALSE),IF(tbl_transaction[[#This Row],[Type]]="Outbound",VLOOKUP(tbl_transaction[[#This Row],[Reference Number]],barang_keluar[],6,FALSE),""))</f>
        <v>30</v>
      </c>
      <c r="G1574" t="str">
        <f>IF(tbl_transaction[[#This Row],[Type]]="Inbound",VLOOKUP(tbl_transaction[[#This Row],[Reference Number]],barang_masuk[],7,FALSE),IF(tbl_transaction[[#This Row],[Type]]="Outbound",VLOOKUP(tbl_transaction[[#This Row],[Reference Number]],barang_keluar[],7,FALSE),""))</f>
        <v>Pack</v>
      </c>
      <c r="H1574" t="str">
        <f>IF(tbl_transaction[[#This Row],[Type]]="Inbound",VLOOKUP(tbl_transaction[[#This Row],[Reference Number]],barang_masuk[],3,FALSE),IF(tbl_transaction[[#This Row],[Type]]="Outbound",VLOOKUP(tbl_transaction[[#This Row],[Reference Number]],barang_keluar[],3,FALSE),""))</f>
        <v>Outlet 020</v>
      </c>
      <c r="I1574" t="str">
        <f>IF(D1574='Kartu Stok'!$B$2,COUNTIF($D$3:D1574,'Kartu Stok'!$B$2),"")</f>
        <v/>
      </c>
      <c r="L1574"/>
    </row>
    <row r="1575" spans="1:12" ht="14.5" x14ac:dyDescent="0.35">
      <c r="A1575" s="2" t="s">
        <v>2100</v>
      </c>
      <c r="B1575" s="5">
        <f>IF(LEFT(tbl_transaction[[#This Row],[Reference Number]],2)="GR",VLOOKUP(tbl_transaction[[#This Row],[Reference Number]],barang_masuk[],2,FALSE),IF(LEFT(tbl_transaction[[#This Row],[Reference Number]],2)="DO",VLOOKUP(tbl_transaction[[#This Row],[Reference Number]],barang_keluar[],2,FALSE),""))</f>
        <v>46144</v>
      </c>
      <c r="C1575" t="str">
        <f t="shared" si="25"/>
        <v>Outbound</v>
      </c>
      <c r="D1575" t="str">
        <f>IF(tbl_transaction[[#This Row],[Type]]="Inbound",VLOOKUP(tbl_transaction[[#This Row],[Reference Number]],barang_masuk[],4,FALSE),IF(tbl_transaction[[#This Row],[Type]]="Outbound",VLOOKUP(tbl_transaction[[#This Row],[Reference Number]],barang_keluar[],4,FALSE),""))</f>
        <v>BEV005</v>
      </c>
      <c r="E1575" t="str">
        <f>IF(tbl_transaction[[#This Row],[Type]]="Inbound",VLOOKUP(tbl_transaction[[#This Row],[Reference Number]],barang_masuk[],5,FALSE),IF(tbl_transaction[[#This Row],[Type]]="Outbound",VLOOKUP(tbl_transaction[[#This Row],[Reference Number]],barang_keluar[],5,FALSE),""))</f>
        <v>Aqua Beverage Variant 5</v>
      </c>
      <c r="F1575">
        <f>IF(tbl_transaction[[#This Row],[Type]]="Inbound",VLOOKUP(tbl_transaction[[#This Row],[Reference Number]],barang_masuk[],6,FALSE),IF(tbl_transaction[[#This Row],[Type]]="Outbound",VLOOKUP(tbl_transaction[[#This Row],[Reference Number]],barang_keluar[],6,FALSE),""))</f>
        <v>20</v>
      </c>
      <c r="G1575" t="str">
        <f>IF(tbl_transaction[[#This Row],[Type]]="Inbound",VLOOKUP(tbl_transaction[[#This Row],[Reference Number]],barang_masuk[],7,FALSE),IF(tbl_transaction[[#This Row],[Type]]="Outbound",VLOOKUP(tbl_transaction[[#This Row],[Reference Number]],barang_keluar[],7,FALSE),""))</f>
        <v>Bottle</v>
      </c>
      <c r="H1575" t="str">
        <f>IF(tbl_transaction[[#This Row],[Type]]="Inbound",VLOOKUP(tbl_transaction[[#This Row],[Reference Number]],barang_masuk[],3,FALSE),IF(tbl_transaction[[#This Row],[Type]]="Outbound",VLOOKUP(tbl_transaction[[#This Row],[Reference Number]],barang_keluar[],3,FALSE),""))</f>
        <v>Outlet 042</v>
      </c>
      <c r="I1575" t="str">
        <f>IF(D1575='Kartu Stok'!$B$2,COUNTIF($D$3:D1575,'Kartu Stok'!$B$2),"")</f>
        <v/>
      </c>
      <c r="L1575"/>
    </row>
    <row r="1576" spans="1:12" ht="14.5" x14ac:dyDescent="0.35">
      <c r="A1576" s="2" t="s">
        <v>2101</v>
      </c>
      <c r="B1576" s="5">
        <f>IF(LEFT(tbl_transaction[[#This Row],[Reference Number]],2)="GR",VLOOKUP(tbl_transaction[[#This Row],[Reference Number]],barang_masuk[],2,FALSE),IF(LEFT(tbl_transaction[[#This Row],[Reference Number]],2)="DO",VLOOKUP(tbl_transaction[[#This Row],[Reference Number]],barang_keluar[],2,FALSE),""))</f>
        <v>46080</v>
      </c>
      <c r="C1576" t="str">
        <f t="shared" si="25"/>
        <v>Outbound</v>
      </c>
      <c r="D1576" t="str">
        <f>IF(tbl_transaction[[#This Row],[Type]]="Inbound",VLOOKUP(tbl_transaction[[#This Row],[Reference Number]],barang_masuk[],4,FALSE),IF(tbl_transaction[[#This Row],[Type]]="Outbound",VLOOKUP(tbl_transaction[[#This Row],[Reference Number]],barang_keluar[],4,FALSE),""))</f>
        <v>SNK017</v>
      </c>
      <c r="E1576" t="str">
        <f>IF(tbl_transaction[[#This Row],[Type]]="Inbound",VLOOKUP(tbl_transaction[[#This Row],[Reference Number]],barang_masuk[],5,FALSE),IF(tbl_transaction[[#This Row],[Type]]="Outbound",VLOOKUP(tbl_transaction[[#This Row],[Reference Number]],barang_keluar[],5,FALSE),""))</f>
        <v>Qtela Snack Variant 17</v>
      </c>
      <c r="F1576">
        <f>IF(tbl_transaction[[#This Row],[Type]]="Inbound",VLOOKUP(tbl_transaction[[#This Row],[Reference Number]],barang_masuk[],6,FALSE),IF(tbl_transaction[[#This Row],[Type]]="Outbound",VLOOKUP(tbl_transaction[[#This Row],[Reference Number]],barang_keluar[],6,FALSE),""))</f>
        <v>12</v>
      </c>
      <c r="G1576" t="str">
        <f>IF(tbl_transaction[[#This Row],[Type]]="Inbound",VLOOKUP(tbl_transaction[[#This Row],[Reference Number]],barang_masuk[],7,FALSE),IF(tbl_transaction[[#This Row],[Type]]="Outbound",VLOOKUP(tbl_transaction[[#This Row],[Reference Number]],barang_keluar[],7,FALSE),""))</f>
        <v>Pack</v>
      </c>
      <c r="H1576" t="str">
        <f>IF(tbl_transaction[[#This Row],[Type]]="Inbound",VLOOKUP(tbl_transaction[[#This Row],[Reference Number]],barang_masuk[],3,FALSE),IF(tbl_transaction[[#This Row],[Type]]="Outbound",VLOOKUP(tbl_transaction[[#This Row],[Reference Number]],barang_keluar[],3,FALSE),""))</f>
        <v>Outlet 064</v>
      </c>
      <c r="I1576" t="str">
        <f>IF(D1576='Kartu Stok'!$B$2,COUNTIF($D$3:D1576,'Kartu Stok'!$B$2),"")</f>
        <v/>
      </c>
      <c r="L1576"/>
    </row>
    <row r="1577" spans="1:12" ht="14.5" x14ac:dyDescent="0.35">
      <c r="A1577" s="2" t="s">
        <v>2102</v>
      </c>
      <c r="B1577" s="5">
        <f>IF(LEFT(tbl_transaction[[#This Row],[Reference Number]],2)="GR",VLOOKUP(tbl_transaction[[#This Row],[Reference Number]],barang_masuk[],2,FALSE),IF(LEFT(tbl_transaction[[#This Row],[Reference Number]],2)="DO",VLOOKUP(tbl_transaction[[#This Row],[Reference Number]],barang_keluar[],2,FALSE),""))</f>
        <v>46143</v>
      </c>
      <c r="C1577" t="str">
        <f t="shared" si="25"/>
        <v>Outbound</v>
      </c>
      <c r="D1577" t="str">
        <f>IF(tbl_transaction[[#This Row],[Type]]="Inbound",VLOOKUP(tbl_transaction[[#This Row],[Reference Number]],barang_masuk[],4,FALSE),IF(tbl_transaction[[#This Row],[Type]]="Outbound",VLOOKUP(tbl_transaction[[#This Row],[Reference Number]],barang_keluar[],4,FALSE),""))</f>
        <v>DAR002</v>
      </c>
      <c r="E1577" t="str">
        <f>IF(tbl_transaction[[#This Row],[Type]]="Inbound",VLOOKUP(tbl_transaction[[#This Row],[Reference Number]],barang_masuk[],5,FALSE),IF(tbl_transaction[[#This Row],[Type]]="Outbound",VLOOKUP(tbl_transaction[[#This Row],[Reference Number]],barang_keluar[],5,FALSE),""))</f>
        <v>Indomilk Dairy Variant 2</v>
      </c>
      <c r="F1577">
        <f>IF(tbl_transaction[[#This Row],[Type]]="Inbound",VLOOKUP(tbl_transaction[[#This Row],[Reference Number]],barang_masuk[],6,FALSE),IF(tbl_transaction[[#This Row],[Type]]="Outbound",VLOOKUP(tbl_transaction[[#This Row],[Reference Number]],barang_keluar[],6,FALSE),""))</f>
        <v>15</v>
      </c>
      <c r="G1577" t="str">
        <f>IF(tbl_transaction[[#This Row],[Type]]="Inbound",VLOOKUP(tbl_transaction[[#This Row],[Reference Number]],barang_masuk[],7,FALSE),IF(tbl_transaction[[#This Row],[Type]]="Outbound",VLOOKUP(tbl_transaction[[#This Row],[Reference Number]],barang_keluar[],7,FALSE),""))</f>
        <v>Box</v>
      </c>
      <c r="H1577" t="str">
        <f>IF(tbl_transaction[[#This Row],[Type]]="Inbound",VLOOKUP(tbl_transaction[[#This Row],[Reference Number]],barang_masuk[],3,FALSE),IF(tbl_transaction[[#This Row],[Type]]="Outbound",VLOOKUP(tbl_transaction[[#This Row],[Reference Number]],barang_keluar[],3,FALSE),""))</f>
        <v>Outlet 054</v>
      </c>
      <c r="I1577" t="str">
        <f>IF(D1577='Kartu Stok'!$B$2,COUNTIF($D$3:D1577,'Kartu Stok'!$B$2),"")</f>
        <v/>
      </c>
      <c r="L1577"/>
    </row>
    <row r="1578" spans="1:12" ht="14.5" x14ac:dyDescent="0.35">
      <c r="A1578" s="2" t="s">
        <v>2103</v>
      </c>
      <c r="B1578" s="5">
        <f>IF(LEFT(tbl_transaction[[#This Row],[Reference Number]],2)="GR",VLOOKUP(tbl_transaction[[#This Row],[Reference Number]],barang_masuk[],2,FALSE),IF(LEFT(tbl_transaction[[#This Row],[Reference Number]],2)="DO",VLOOKUP(tbl_transaction[[#This Row],[Reference Number]],barang_keluar[],2,FALSE),""))</f>
        <v>46158</v>
      </c>
      <c r="C1578" t="str">
        <f t="shared" si="25"/>
        <v>Outbound</v>
      </c>
      <c r="D1578" t="str">
        <f>IF(tbl_transaction[[#This Row],[Type]]="Inbound",VLOOKUP(tbl_transaction[[#This Row],[Reference Number]],barang_masuk[],4,FALSE),IF(tbl_transaction[[#This Row],[Type]]="Outbound",VLOOKUP(tbl_transaction[[#This Row],[Reference Number]],barang_keluar[],4,FALSE),""))</f>
        <v>INS025</v>
      </c>
      <c r="E1578" t="str">
        <f>IF(tbl_transaction[[#This Row],[Type]]="Inbound",VLOOKUP(tbl_transaction[[#This Row],[Reference Number]],barang_masuk[],5,FALSE),IF(tbl_transaction[[#This Row],[Type]]="Outbound",VLOOKUP(tbl_transaction[[#This Row],[Reference Number]],barang_keluar[],5,FALSE),""))</f>
        <v>Indomie Instant Food Variant 25</v>
      </c>
      <c r="F1578">
        <f>IF(tbl_transaction[[#This Row],[Type]]="Inbound",VLOOKUP(tbl_transaction[[#This Row],[Reference Number]],barang_masuk[],6,FALSE),IF(tbl_transaction[[#This Row],[Type]]="Outbound",VLOOKUP(tbl_transaction[[#This Row],[Reference Number]],barang_keluar[],6,FALSE),""))</f>
        <v>36</v>
      </c>
      <c r="G1578" t="str">
        <f>IF(tbl_transaction[[#This Row],[Type]]="Inbound",VLOOKUP(tbl_transaction[[#This Row],[Reference Number]],barang_masuk[],7,FALSE),IF(tbl_transaction[[#This Row],[Type]]="Outbound",VLOOKUP(tbl_transaction[[#This Row],[Reference Number]],barang_keluar[],7,FALSE),""))</f>
        <v>Pack</v>
      </c>
      <c r="H1578" t="str">
        <f>IF(tbl_transaction[[#This Row],[Type]]="Inbound",VLOOKUP(tbl_transaction[[#This Row],[Reference Number]],barang_masuk[],3,FALSE),IF(tbl_transaction[[#This Row],[Type]]="Outbound",VLOOKUP(tbl_transaction[[#This Row],[Reference Number]],barang_keluar[],3,FALSE),""))</f>
        <v>Outlet 010</v>
      </c>
      <c r="I1578" t="str">
        <f>IF(D1578='Kartu Stok'!$B$2,COUNTIF($D$3:D1578,'Kartu Stok'!$B$2),"")</f>
        <v/>
      </c>
      <c r="L1578"/>
    </row>
    <row r="1579" spans="1:12" ht="14.5" x14ac:dyDescent="0.35">
      <c r="A1579" s="2" t="s">
        <v>2104</v>
      </c>
      <c r="B1579" s="5">
        <f>IF(LEFT(tbl_transaction[[#This Row],[Reference Number]],2)="GR",VLOOKUP(tbl_transaction[[#This Row],[Reference Number]],barang_masuk[],2,FALSE),IF(LEFT(tbl_transaction[[#This Row],[Reference Number]],2)="DO",VLOOKUP(tbl_transaction[[#This Row],[Reference Number]],barang_keluar[],2,FALSE),""))</f>
        <v>46028</v>
      </c>
      <c r="C1579" t="str">
        <f t="shared" si="25"/>
        <v>Outbound</v>
      </c>
      <c r="D1579" t="str">
        <f>IF(tbl_transaction[[#This Row],[Type]]="Inbound",VLOOKUP(tbl_transaction[[#This Row],[Reference Number]],barang_masuk[],4,FALSE),IF(tbl_transaction[[#This Row],[Type]]="Outbound",VLOOKUP(tbl_transaction[[#This Row],[Reference Number]],barang_keluar[],4,FALSE),""))</f>
        <v>SNK021</v>
      </c>
      <c r="E1579" t="str">
        <f>IF(tbl_transaction[[#This Row],[Type]]="Inbound",VLOOKUP(tbl_transaction[[#This Row],[Reference Number]],barang_masuk[],5,FALSE),IF(tbl_transaction[[#This Row],[Type]]="Outbound",VLOOKUP(tbl_transaction[[#This Row],[Reference Number]],barang_keluar[],5,FALSE),""))</f>
        <v>Qtela Snack Variant 21</v>
      </c>
      <c r="F1579">
        <f>IF(tbl_transaction[[#This Row],[Type]]="Inbound",VLOOKUP(tbl_transaction[[#This Row],[Reference Number]],barang_masuk[],6,FALSE),IF(tbl_transaction[[#This Row],[Type]]="Outbound",VLOOKUP(tbl_transaction[[#This Row],[Reference Number]],barang_keluar[],6,FALSE),""))</f>
        <v>60</v>
      </c>
      <c r="G1579" t="str">
        <f>IF(tbl_transaction[[#This Row],[Type]]="Inbound",VLOOKUP(tbl_transaction[[#This Row],[Reference Number]],barang_masuk[],7,FALSE),IF(tbl_transaction[[#This Row],[Type]]="Outbound",VLOOKUP(tbl_transaction[[#This Row],[Reference Number]],barang_keluar[],7,FALSE),""))</f>
        <v>Pack</v>
      </c>
      <c r="H1579" t="str">
        <f>IF(tbl_transaction[[#This Row],[Type]]="Inbound",VLOOKUP(tbl_transaction[[#This Row],[Reference Number]],barang_masuk[],3,FALSE),IF(tbl_transaction[[#This Row],[Type]]="Outbound",VLOOKUP(tbl_transaction[[#This Row],[Reference Number]],barang_keluar[],3,FALSE),""))</f>
        <v>Outlet 019</v>
      </c>
      <c r="I1579" t="str">
        <f>IF(D1579='Kartu Stok'!$B$2,COUNTIF($D$3:D1579,'Kartu Stok'!$B$2),"")</f>
        <v/>
      </c>
      <c r="L1579"/>
    </row>
    <row r="1580" spans="1:12" ht="14.5" x14ac:dyDescent="0.35">
      <c r="A1580" s="2" t="s">
        <v>2105</v>
      </c>
      <c r="B1580" s="5">
        <f>IF(LEFT(tbl_transaction[[#This Row],[Reference Number]],2)="GR",VLOOKUP(tbl_transaction[[#This Row],[Reference Number]],barang_masuk[],2,FALSE),IF(LEFT(tbl_transaction[[#This Row],[Reference Number]],2)="DO",VLOOKUP(tbl_transaction[[#This Row],[Reference Number]],barang_keluar[],2,FALSE),""))</f>
        <v>46135</v>
      </c>
      <c r="C1580" t="str">
        <f t="shared" si="25"/>
        <v>Outbound</v>
      </c>
      <c r="D1580" t="str">
        <f>IF(tbl_transaction[[#This Row],[Type]]="Inbound",VLOOKUP(tbl_transaction[[#This Row],[Reference Number]],barang_masuk[],4,FALSE),IF(tbl_transaction[[#This Row],[Type]]="Outbound",VLOOKUP(tbl_transaction[[#This Row],[Reference Number]],barang_keluar[],4,FALSE),""))</f>
        <v>PER023</v>
      </c>
      <c r="E1580" t="str">
        <f>IF(tbl_transaction[[#This Row],[Type]]="Inbound",VLOOKUP(tbl_transaction[[#This Row],[Reference Number]],barang_masuk[],5,FALSE),IF(tbl_transaction[[#This Row],[Type]]="Outbound",VLOOKUP(tbl_transaction[[#This Row],[Reference Number]],barang_keluar[],5,FALSE),""))</f>
        <v>Lifebuoy Personal Care Variant 23</v>
      </c>
      <c r="F1580">
        <f>IF(tbl_transaction[[#This Row],[Type]]="Inbound",VLOOKUP(tbl_transaction[[#This Row],[Reference Number]],barang_masuk[],6,FALSE),IF(tbl_transaction[[#This Row],[Type]]="Outbound",VLOOKUP(tbl_transaction[[#This Row],[Reference Number]],barang_keluar[],6,FALSE),""))</f>
        <v>15</v>
      </c>
      <c r="G1580" t="str">
        <f>IF(tbl_transaction[[#This Row],[Type]]="Inbound",VLOOKUP(tbl_transaction[[#This Row],[Reference Number]],barang_masuk[],7,FALSE),IF(tbl_transaction[[#This Row],[Type]]="Outbound",VLOOKUP(tbl_transaction[[#This Row],[Reference Number]],barang_keluar[],7,FALSE),""))</f>
        <v>Bottle</v>
      </c>
      <c r="H1580" t="str">
        <f>IF(tbl_transaction[[#This Row],[Type]]="Inbound",VLOOKUP(tbl_transaction[[#This Row],[Reference Number]],barang_masuk[],3,FALSE),IF(tbl_transaction[[#This Row],[Type]]="Outbound",VLOOKUP(tbl_transaction[[#This Row],[Reference Number]],barang_keluar[],3,FALSE),""))</f>
        <v>Outlet 062</v>
      </c>
      <c r="I1580" t="str">
        <f>IF(D1580='Kartu Stok'!$B$2,COUNTIF($D$3:D1580,'Kartu Stok'!$B$2),"")</f>
        <v/>
      </c>
      <c r="L1580"/>
    </row>
    <row r="1581" spans="1:12" ht="14.5" x14ac:dyDescent="0.35">
      <c r="A1581" s="2" t="s">
        <v>2106</v>
      </c>
      <c r="B1581" s="5">
        <f>IF(LEFT(tbl_transaction[[#This Row],[Reference Number]],2)="GR",VLOOKUP(tbl_transaction[[#This Row],[Reference Number]],barang_masuk[],2,FALSE),IF(LEFT(tbl_transaction[[#This Row],[Reference Number]],2)="DO",VLOOKUP(tbl_transaction[[#This Row],[Reference Number]],barang_keluar[],2,FALSE),""))</f>
        <v>46103</v>
      </c>
      <c r="C1581" t="str">
        <f t="shared" si="25"/>
        <v>Outbound</v>
      </c>
      <c r="D1581" t="str">
        <f>IF(tbl_transaction[[#This Row],[Type]]="Inbound",VLOOKUP(tbl_transaction[[#This Row],[Reference Number]],barang_masuk[],4,FALSE),IF(tbl_transaction[[#This Row],[Type]]="Outbound",VLOOKUP(tbl_transaction[[#This Row],[Reference Number]],barang_keluar[],4,FALSE),""))</f>
        <v>BEV016</v>
      </c>
      <c r="E1581" t="str">
        <f>IF(tbl_transaction[[#This Row],[Type]]="Inbound",VLOOKUP(tbl_transaction[[#This Row],[Reference Number]],barang_masuk[],5,FALSE),IF(tbl_transaction[[#This Row],[Type]]="Outbound",VLOOKUP(tbl_transaction[[#This Row],[Reference Number]],barang_keluar[],5,FALSE),""))</f>
        <v>Sosro Beverage Variant 16</v>
      </c>
      <c r="F1581">
        <f>IF(tbl_transaction[[#This Row],[Type]]="Inbound",VLOOKUP(tbl_transaction[[#This Row],[Reference Number]],barang_masuk[],6,FALSE),IF(tbl_transaction[[#This Row],[Type]]="Outbound",VLOOKUP(tbl_transaction[[#This Row],[Reference Number]],barang_keluar[],6,FALSE),""))</f>
        <v>10</v>
      </c>
      <c r="G1581" t="str">
        <f>IF(tbl_transaction[[#This Row],[Type]]="Inbound",VLOOKUP(tbl_transaction[[#This Row],[Reference Number]],barang_masuk[],7,FALSE),IF(tbl_transaction[[#This Row],[Type]]="Outbound",VLOOKUP(tbl_transaction[[#This Row],[Reference Number]],barang_keluar[],7,FALSE),""))</f>
        <v>Bottle</v>
      </c>
      <c r="H1581" t="str">
        <f>IF(tbl_transaction[[#This Row],[Type]]="Inbound",VLOOKUP(tbl_transaction[[#This Row],[Reference Number]],barang_masuk[],3,FALSE),IF(tbl_transaction[[#This Row],[Type]]="Outbound",VLOOKUP(tbl_transaction[[#This Row],[Reference Number]],barang_keluar[],3,FALSE),""))</f>
        <v>Outlet 075</v>
      </c>
      <c r="I1581" t="str">
        <f>IF(D1581='Kartu Stok'!$B$2,COUNTIF($D$3:D1581,'Kartu Stok'!$B$2),"")</f>
        <v/>
      </c>
      <c r="L1581"/>
    </row>
    <row r="1582" spans="1:12" ht="14.5" x14ac:dyDescent="0.35">
      <c r="A1582" s="2" t="s">
        <v>2107</v>
      </c>
      <c r="B1582" s="5">
        <f>IF(LEFT(tbl_transaction[[#This Row],[Reference Number]],2)="GR",VLOOKUP(tbl_transaction[[#This Row],[Reference Number]],barang_masuk[],2,FALSE),IF(LEFT(tbl_transaction[[#This Row],[Reference Number]],2)="DO",VLOOKUP(tbl_transaction[[#This Row],[Reference Number]],barang_keluar[],2,FALSE),""))</f>
        <v>46050</v>
      </c>
      <c r="C1582" t="str">
        <f t="shared" si="25"/>
        <v>Outbound</v>
      </c>
      <c r="D1582" t="str">
        <f>IF(tbl_transaction[[#This Row],[Type]]="Inbound",VLOOKUP(tbl_transaction[[#This Row],[Reference Number]],barang_masuk[],4,FALSE),IF(tbl_transaction[[#This Row],[Type]]="Outbound",VLOOKUP(tbl_transaction[[#This Row],[Reference Number]],barang_keluar[],4,FALSE),""))</f>
        <v>HOM008</v>
      </c>
      <c r="E1582" t="str">
        <f>IF(tbl_transaction[[#This Row],[Type]]="Inbound",VLOOKUP(tbl_transaction[[#This Row],[Reference Number]],barang_masuk[],5,FALSE),IF(tbl_transaction[[#This Row],[Type]]="Outbound",VLOOKUP(tbl_transaction[[#This Row],[Reference Number]],barang_keluar[],5,FALSE),""))</f>
        <v>Rinso Home Care Variant 8</v>
      </c>
      <c r="F1582">
        <f>IF(tbl_transaction[[#This Row],[Type]]="Inbound",VLOOKUP(tbl_transaction[[#This Row],[Reference Number]],barang_masuk[],6,FALSE),IF(tbl_transaction[[#This Row],[Type]]="Outbound",VLOOKUP(tbl_transaction[[#This Row],[Reference Number]],barang_keluar[],6,FALSE),""))</f>
        <v>12</v>
      </c>
      <c r="G1582" t="str">
        <f>IF(tbl_transaction[[#This Row],[Type]]="Inbound",VLOOKUP(tbl_transaction[[#This Row],[Reference Number]],barang_masuk[],7,FALSE),IF(tbl_transaction[[#This Row],[Type]]="Outbound",VLOOKUP(tbl_transaction[[#This Row],[Reference Number]],barang_keluar[],7,FALSE),""))</f>
        <v>Pack</v>
      </c>
      <c r="H1582" t="str">
        <f>IF(tbl_transaction[[#This Row],[Type]]="Inbound",VLOOKUP(tbl_transaction[[#This Row],[Reference Number]],barang_masuk[],3,FALSE),IF(tbl_transaction[[#This Row],[Type]]="Outbound",VLOOKUP(tbl_transaction[[#This Row],[Reference Number]],barang_keluar[],3,FALSE),""))</f>
        <v>Outlet 072</v>
      </c>
      <c r="I1582" t="str">
        <f>IF(D1582='Kartu Stok'!$B$2,COUNTIF($D$3:D1582,'Kartu Stok'!$B$2),"")</f>
        <v/>
      </c>
      <c r="L1582"/>
    </row>
    <row r="1583" spans="1:12" ht="14.5" x14ac:dyDescent="0.35">
      <c r="A1583" s="2" t="s">
        <v>2109</v>
      </c>
      <c r="B1583" s="5">
        <f>IF(LEFT(tbl_transaction[[#This Row],[Reference Number]],2)="GR",VLOOKUP(tbl_transaction[[#This Row],[Reference Number]],barang_masuk[],2,FALSE),IF(LEFT(tbl_transaction[[#This Row],[Reference Number]],2)="DO",VLOOKUP(tbl_transaction[[#This Row],[Reference Number]],barang_keluar[],2,FALSE),""))</f>
        <v>46069</v>
      </c>
      <c r="C1583" t="str">
        <f t="shared" si="25"/>
        <v>Outbound</v>
      </c>
      <c r="D1583" t="str">
        <f>IF(tbl_transaction[[#This Row],[Type]]="Inbound",VLOOKUP(tbl_transaction[[#This Row],[Reference Number]],barang_masuk[],4,FALSE),IF(tbl_transaction[[#This Row],[Type]]="Outbound",VLOOKUP(tbl_transaction[[#This Row],[Reference Number]],barang_keluar[],4,FALSE),""))</f>
        <v>INS012</v>
      </c>
      <c r="E1583" t="str">
        <f>IF(tbl_transaction[[#This Row],[Type]]="Inbound",VLOOKUP(tbl_transaction[[#This Row],[Reference Number]],barang_masuk[],5,FALSE),IF(tbl_transaction[[#This Row],[Type]]="Outbound",VLOOKUP(tbl_transaction[[#This Row],[Reference Number]],barang_keluar[],5,FALSE),""))</f>
        <v>Sarimi Instant Food Variant 12</v>
      </c>
      <c r="F1583">
        <f>IF(tbl_transaction[[#This Row],[Type]]="Inbound",VLOOKUP(tbl_transaction[[#This Row],[Reference Number]],barang_masuk[],6,FALSE),IF(tbl_transaction[[#This Row],[Type]]="Outbound",VLOOKUP(tbl_transaction[[#This Row],[Reference Number]],barang_keluar[],6,FALSE),""))</f>
        <v>20</v>
      </c>
      <c r="G1583" t="str">
        <f>IF(tbl_transaction[[#This Row],[Type]]="Inbound",VLOOKUP(tbl_transaction[[#This Row],[Reference Number]],barang_masuk[],7,FALSE),IF(tbl_transaction[[#This Row],[Type]]="Outbound",VLOOKUP(tbl_transaction[[#This Row],[Reference Number]],barang_keluar[],7,FALSE),""))</f>
        <v>Pack</v>
      </c>
      <c r="H1583" t="str">
        <f>IF(tbl_transaction[[#This Row],[Type]]="Inbound",VLOOKUP(tbl_transaction[[#This Row],[Reference Number]],barang_masuk[],3,FALSE),IF(tbl_transaction[[#This Row],[Type]]="Outbound",VLOOKUP(tbl_transaction[[#This Row],[Reference Number]],barang_keluar[],3,FALSE),""))</f>
        <v>Outlet 036</v>
      </c>
      <c r="I1583" t="str">
        <f>IF(D1583='Kartu Stok'!$B$2,COUNTIF($D$3:D1583,'Kartu Stok'!$B$2),"")</f>
        <v/>
      </c>
      <c r="L1583"/>
    </row>
    <row r="1584" spans="1:12" ht="14.5" x14ac:dyDescent="0.35">
      <c r="A1584" s="2" t="s">
        <v>2111</v>
      </c>
      <c r="B1584" s="5">
        <f>IF(LEFT(tbl_transaction[[#This Row],[Reference Number]],2)="GR",VLOOKUP(tbl_transaction[[#This Row],[Reference Number]],barang_masuk[],2,FALSE),IF(LEFT(tbl_transaction[[#This Row],[Reference Number]],2)="DO",VLOOKUP(tbl_transaction[[#This Row],[Reference Number]],barang_keluar[],2,FALSE),""))</f>
        <v>46112</v>
      </c>
      <c r="C1584" t="str">
        <f t="shared" si="25"/>
        <v>Outbound</v>
      </c>
      <c r="D1584" t="str">
        <f>IF(tbl_transaction[[#This Row],[Type]]="Inbound",VLOOKUP(tbl_transaction[[#This Row],[Reference Number]],barang_masuk[],4,FALSE),IF(tbl_transaction[[#This Row],[Type]]="Outbound",VLOOKUP(tbl_transaction[[#This Row],[Reference Number]],barang_keluar[],4,FALSE),""))</f>
        <v>INS015</v>
      </c>
      <c r="E1584" t="str">
        <f>IF(tbl_transaction[[#This Row],[Type]]="Inbound",VLOOKUP(tbl_transaction[[#This Row],[Reference Number]],barang_masuk[],5,FALSE),IF(tbl_transaction[[#This Row],[Type]]="Outbound",VLOOKUP(tbl_transaction[[#This Row],[Reference Number]],barang_keluar[],5,FALSE),""))</f>
        <v>Supermi Instant Food Variant 15</v>
      </c>
      <c r="F1584">
        <f>IF(tbl_transaction[[#This Row],[Type]]="Inbound",VLOOKUP(tbl_transaction[[#This Row],[Reference Number]],barang_masuk[],6,FALSE),IF(tbl_transaction[[#This Row],[Type]]="Outbound",VLOOKUP(tbl_transaction[[#This Row],[Reference Number]],barang_keluar[],6,FALSE),""))</f>
        <v>15</v>
      </c>
      <c r="G1584" t="str">
        <f>IF(tbl_transaction[[#This Row],[Type]]="Inbound",VLOOKUP(tbl_transaction[[#This Row],[Reference Number]],barang_masuk[],7,FALSE),IF(tbl_transaction[[#This Row],[Type]]="Outbound",VLOOKUP(tbl_transaction[[#This Row],[Reference Number]],barang_keluar[],7,FALSE),""))</f>
        <v>Pack</v>
      </c>
      <c r="H1584" t="str">
        <f>IF(tbl_transaction[[#This Row],[Type]]="Inbound",VLOOKUP(tbl_transaction[[#This Row],[Reference Number]],barang_masuk[],3,FALSE),IF(tbl_transaction[[#This Row],[Type]]="Outbound",VLOOKUP(tbl_transaction[[#This Row],[Reference Number]],barang_keluar[],3,FALSE),""))</f>
        <v>Outlet 028</v>
      </c>
      <c r="I1584" t="str">
        <f>IF(D1584='Kartu Stok'!$B$2,COUNTIF($D$3:D1584,'Kartu Stok'!$B$2),"")</f>
        <v/>
      </c>
      <c r="L1584"/>
    </row>
    <row r="1585" spans="1:12" ht="14.5" x14ac:dyDescent="0.35">
      <c r="A1585" s="2" t="s">
        <v>2113</v>
      </c>
      <c r="B1585" s="5">
        <f>IF(LEFT(tbl_transaction[[#This Row],[Reference Number]],2)="GR",VLOOKUP(tbl_transaction[[#This Row],[Reference Number]],barang_masuk[],2,FALSE),IF(LEFT(tbl_transaction[[#This Row],[Reference Number]],2)="DO",VLOOKUP(tbl_transaction[[#This Row],[Reference Number]],barang_keluar[],2,FALSE),""))</f>
        <v>46196</v>
      </c>
      <c r="C1585" t="str">
        <f t="shared" si="25"/>
        <v>Outbound</v>
      </c>
      <c r="D1585" t="str">
        <f>IF(tbl_transaction[[#This Row],[Type]]="Inbound",VLOOKUP(tbl_transaction[[#This Row],[Reference Number]],barang_masuk[],4,FALSE),IF(tbl_transaction[[#This Row],[Type]]="Outbound",VLOOKUP(tbl_transaction[[#This Row],[Reference Number]],barang_keluar[],4,FALSE),""))</f>
        <v>BAB003</v>
      </c>
      <c r="E1585" t="str">
        <f>IF(tbl_transaction[[#This Row],[Type]]="Inbound",VLOOKUP(tbl_transaction[[#This Row],[Reference Number]],barang_masuk[],5,FALSE),IF(tbl_transaction[[#This Row],[Type]]="Outbound",VLOOKUP(tbl_transaction[[#This Row],[Reference Number]],barang_keluar[],5,FALSE),""))</f>
        <v>Zwitsal Baby Care Variant 3</v>
      </c>
      <c r="F1585">
        <f>IF(tbl_transaction[[#This Row],[Type]]="Inbound",VLOOKUP(tbl_transaction[[#This Row],[Reference Number]],barang_masuk[],6,FALSE),IF(tbl_transaction[[#This Row],[Type]]="Outbound",VLOOKUP(tbl_transaction[[#This Row],[Reference Number]],barang_keluar[],6,FALSE),""))</f>
        <v>10</v>
      </c>
      <c r="G1585" t="str">
        <f>IF(tbl_transaction[[#This Row],[Type]]="Inbound",VLOOKUP(tbl_transaction[[#This Row],[Reference Number]],barang_masuk[],7,FALSE),IF(tbl_transaction[[#This Row],[Type]]="Outbound",VLOOKUP(tbl_transaction[[#This Row],[Reference Number]],barang_keluar[],7,FALSE),""))</f>
        <v>Pack</v>
      </c>
      <c r="H1585" t="str">
        <f>IF(tbl_transaction[[#This Row],[Type]]="Inbound",VLOOKUP(tbl_transaction[[#This Row],[Reference Number]],barang_masuk[],3,FALSE),IF(tbl_transaction[[#This Row],[Type]]="Outbound",VLOOKUP(tbl_transaction[[#This Row],[Reference Number]],barang_keluar[],3,FALSE),""))</f>
        <v>Outlet 003</v>
      </c>
      <c r="I1585" t="str">
        <f>IF(D1585='Kartu Stok'!$B$2,COUNTIF($D$3:D1585,'Kartu Stok'!$B$2),"")</f>
        <v/>
      </c>
      <c r="L1585"/>
    </row>
    <row r="1586" spans="1:12" ht="14.5" x14ac:dyDescent="0.35">
      <c r="A1586" s="2" t="s">
        <v>2114</v>
      </c>
      <c r="B1586" s="5">
        <f>IF(LEFT(tbl_transaction[[#This Row],[Reference Number]],2)="GR",VLOOKUP(tbl_transaction[[#This Row],[Reference Number]],barang_masuk[],2,FALSE),IF(LEFT(tbl_transaction[[#This Row],[Reference Number]],2)="DO",VLOOKUP(tbl_transaction[[#This Row],[Reference Number]],barang_keluar[],2,FALSE),""))</f>
        <v>46108</v>
      </c>
      <c r="C1586" t="str">
        <f t="shared" si="25"/>
        <v>Outbound</v>
      </c>
      <c r="D1586" t="str">
        <f>IF(tbl_transaction[[#This Row],[Type]]="Inbound",VLOOKUP(tbl_transaction[[#This Row],[Reference Number]],barang_masuk[],4,FALSE),IF(tbl_transaction[[#This Row],[Type]]="Outbound",VLOOKUP(tbl_transaction[[#This Row],[Reference Number]],barang_keluar[],4,FALSE),""))</f>
        <v>DAR006</v>
      </c>
      <c r="E1586" t="str">
        <f>IF(tbl_transaction[[#This Row],[Type]]="Inbound",VLOOKUP(tbl_transaction[[#This Row],[Reference Number]],barang_masuk[],5,FALSE),IF(tbl_transaction[[#This Row],[Type]]="Outbound",VLOOKUP(tbl_transaction[[#This Row],[Reference Number]],barang_keluar[],5,FALSE),""))</f>
        <v>Ultra Milk Dairy Variant 6</v>
      </c>
      <c r="F1586">
        <f>IF(tbl_transaction[[#This Row],[Type]]="Inbound",VLOOKUP(tbl_transaction[[#This Row],[Reference Number]],barang_masuk[],6,FALSE),IF(tbl_transaction[[#This Row],[Type]]="Outbound",VLOOKUP(tbl_transaction[[#This Row],[Reference Number]],barang_keluar[],6,FALSE),""))</f>
        <v>36</v>
      </c>
      <c r="G1586" t="str">
        <f>IF(tbl_transaction[[#This Row],[Type]]="Inbound",VLOOKUP(tbl_transaction[[#This Row],[Reference Number]],barang_masuk[],7,FALSE),IF(tbl_transaction[[#This Row],[Type]]="Outbound",VLOOKUP(tbl_transaction[[#This Row],[Reference Number]],barang_keluar[],7,FALSE),""))</f>
        <v>Box</v>
      </c>
      <c r="H1586" t="str">
        <f>IF(tbl_transaction[[#This Row],[Type]]="Inbound",VLOOKUP(tbl_transaction[[#This Row],[Reference Number]],barang_masuk[],3,FALSE),IF(tbl_transaction[[#This Row],[Type]]="Outbound",VLOOKUP(tbl_transaction[[#This Row],[Reference Number]],barang_keluar[],3,FALSE),""))</f>
        <v>Outlet 066</v>
      </c>
      <c r="I1586" t="str">
        <f>IF(D1586='Kartu Stok'!$B$2,COUNTIF($D$3:D1586,'Kartu Stok'!$B$2),"")</f>
        <v/>
      </c>
      <c r="L1586"/>
    </row>
    <row r="1587" spans="1:12" ht="14.5" x14ac:dyDescent="0.35">
      <c r="A1587" s="2" t="s">
        <v>2116</v>
      </c>
      <c r="B1587" s="5">
        <f>IF(LEFT(tbl_transaction[[#This Row],[Reference Number]],2)="GR",VLOOKUP(tbl_transaction[[#This Row],[Reference Number]],barang_masuk[],2,FALSE),IF(LEFT(tbl_transaction[[#This Row],[Reference Number]],2)="DO",VLOOKUP(tbl_transaction[[#This Row],[Reference Number]],barang_keluar[],2,FALSE),""))</f>
        <v>46126</v>
      </c>
      <c r="C1587" t="str">
        <f t="shared" si="25"/>
        <v>Outbound</v>
      </c>
      <c r="D1587" t="str">
        <f>IF(tbl_transaction[[#This Row],[Type]]="Inbound",VLOOKUP(tbl_transaction[[#This Row],[Reference Number]],barang_masuk[],4,FALSE),IF(tbl_transaction[[#This Row],[Type]]="Outbound",VLOOKUP(tbl_transaction[[#This Row],[Reference Number]],barang_keluar[],4,FALSE),""))</f>
        <v>DAR003</v>
      </c>
      <c r="E1587" t="str">
        <f>IF(tbl_transaction[[#This Row],[Type]]="Inbound",VLOOKUP(tbl_transaction[[#This Row],[Reference Number]],barang_masuk[],5,FALSE),IF(tbl_transaction[[#This Row],[Type]]="Outbound",VLOOKUP(tbl_transaction[[#This Row],[Reference Number]],barang_keluar[],5,FALSE),""))</f>
        <v>Ultra Milk Dairy Variant 3</v>
      </c>
      <c r="F1587">
        <f>IF(tbl_transaction[[#This Row],[Type]]="Inbound",VLOOKUP(tbl_transaction[[#This Row],[Reference Number]],barang_masuk[],6,FALSE),IF(tbl_transaction[[#This Row],[Type]]="Outbound",VLOOKUP(tbl_transaction[[#This Row],[Reference Number]],barang_keluar[],6,FALSE),""))</f>
        <v>10</v>
      </c>
      <c r="G1587" t="str">
        <f>IF(tbl_transaction[[#This Row],[Type]]="Inbound",VLOOKUP(tbl_transaction[[#This Row],[Reference Number]],barang_masuk[],7,FALSE),IF(tbl_transaction[[#This Row],[Type]]="Outbound",VLOOKUP(tbl_transaction[[#This Row],[Reference Number]],barang_keluar[],7,FALSE),""))</f>
        <v>Box</v>
      </c>
      <c r="H1587" t="str">
        <f>IF(tbl_transaction[[#This Row],[Type]]="Inbound",VLOOKUP(tbl_transaction[[#This Row],[Reference Number]],barang_masuk[],3,FALSE),IF(tbl_transaction[[#This Row],[Type]]="Outbound",VLOOKUP(tbl_transaction[[#This Row],[Reference Number]],barang_keluar[],3,FALSE),""))</f>
        <v>Outlet 049</v>
      </c>
      <c r="I1587" t="str">
        <f>IF(D1587='Kartu Stok'!$B$2,COUNTIF($D$3:D1587,'Kartu Stok'!$B$2),"")</f>
        <v/>
      </c>
      <c r="L1587"/>
    </row>
    <row r="1588" spans="1:12" ht="14.5" x14ac:dyDescent="0.35">
      <c r="A1588" s="2" t="s">
        <v>2117</v>
      </c>
      <c r="B1588" s="5">
        <f>IF(LEFT(tbl_transaction[[#This Row],[Reference Number]],2)="GR",VLOOKUP(tbl_transaction[[#This Row],[Reference Number]],barang_masuk[],2,FALSE),IF(LEFT(tbl_transaction[[#This Row],[Reference Number]],2)="DO",VLOOKUP(tbl_transaction[[#This Row],[Reference Number]],barang_keluar[],2,FALSE),""))</f>
        <v>46038</v>
      </c>
      <c r="C1588" t="str">
        <f t="shared" si="25"/>
        <v>Outbound</v>
      </c>
      <c r="D1588" t="str">
        <f>IF(tbl_transaction[[#This Row],[Type]]="Inbound",VLOOKUP(tbl_transaction[[#This Row],[Reference Number]],barang_masuk[],4,FALSE),IF(tbl_transaction[[#This Row],[Type]]="Outbound",VLOOKUP(tbl_transaction[[#This Row],[Reference Number]],barang_keluar[],4,FALSE),""))</f>
        <v>HOM017</v>
      </c>
      <c r="E1588" t="str">
        <f>IF(tbl_transaction[[#This Row],[Type]]="Inbound",VLOOKUP(tbl_transaction[[#This Row],[Reference Number]],barang_masuk[],5,FALSE),IF(tbl_transaction[[#This Row],[Type]]="Outbound",VLOOKUP(tbl_transaction[[#This Row],[Reference Number]],barang_keluar[],5,FALSE),""))</f>
        <v>Rinso Home Care Variant 17</v>
      </c>
      <c r="F1588">
        <f>IF(tbl_transaction[[#This Row],[Type]]="Inbound",VLOOKUP(tbl_transaction[[#This Row],[Reference Number]],barang_masuk[],6,FALSE),IF(tbl_transaction[[#This Row],[Type]]="Outbound",VLOOKUP(tbl_transaction[[#This Row],[Reference Number]],barang_keluar[],6,FALSE),""))</f>
        <v>5</v>
      </c>
      <c r="G1588" t="str">
        <f>IF(tbl_transaction[[#This Row],[Type]]="Inbound",VLOOKUP(tbl_transaction[[#This Row],[Reference Number]],barang_masuk[],7,FALSE),IF(tbl_transaction[[#This Row],[Type]]="Outbound",VLOOKUP(tbl_transaction[[#This Row],[Reference Number]],barang_keluar[],7,FALSE),""))</f>
        <v>Pack</v>
      </c>
      <c r="H1588" t="str">
        <f>IF(tbl_transaction[[#This Row],[Type]]="Inbound",VLOOKUP(tbl_transaction[[#This Row],[Reference Number]],barang_masuk[],3,FALSE),IF(tbl_transaction[[#This Row],[Type]]="Outbound",VLOOKUP(tbl_transaction[[#This Row],[Reference Number]],barang_keluar[],3,FALSE),""))</f>
        <v>Outlet 059</v>
      </c>
      <c r="I1588" t="str">
        <f>IF(D1588='Kartu Stok'!$B$2,COUNTIF($D$3:D1588,'Kartu Stok'!$B$2),"")</f>
        <v/>
      </c>
      <c r="L1588"/>
    </row>
    <row r="1589" spans="1:12" ht="14.5" x14ac:dyDescent="0.35">
      <c r="A1589" s="2" t="s">
        <v>2118</v>
      </c>
      <c r="B1589" s="5">
        <f>IF(LEFT(tbl_transaction[[#This Row],[Reference Number]],2)="GR",VLOOKUP(tbl_transaction[[#This Row],[Reference Number]],barang_masuk[],2,FALSE),IF(LEFT(tbl_transaction[[#This Row],[Reference Number]],2)="DO",VLOOKUP(tbl_transaction[[#This Row],[Reference Number]],barang_keluar[],2,FALSE),""))</f>
        <v>46154</v>
      </c>
      <c r="C1589" t="str">
        <f t="shared" si="25"/>
        <v>Outbound</v>
      </c>
      <c r="D1589" t="str">
        <f>IF(tbl_transaction[[#This Row],[Type]]="Inbound",VLOOKUP(tbl_transaction[[#This Row],[Reference Number]],barang_masuk[],4,FALSE),IF(tbl_transaction[[#This Row],[Type]]="Outbound",VLOOKUP(tbl_transaction[[#This Row],[Reference Number]],barang_keluar[],4,FALSE),""))</f>
        <v>PER030</v>
      </c>
      <c r="E1589" t="str">
        <f>IF(tbl_transaction[[#This Row],[Type]]="Inbound",VLOOKUP(tbl_transaction[[#This Row],[Reference Number]],barang_masuk[],5,FALSE),IF(tbl_transaction[[#This Row],[Type]]="Outbound",VLOOKUP(tbl_transaction[[#This Row],[Reference Number]],barang_keluar[],5,FALSE),""))</f>
        <v>Lifebuoy Personal Care Variant 30</v>
      </c>
      <c r="F1589">
        <f>IF(tbl_transaction[[#This Row],[Type]]="Inbound",VLOOKUP(tbl_transaction[[#This Row],[Reference Number]],barang_masuk[],6,FALSE),IF(tbl_transaction[[#This Row],[Type]]="Outbound",VLOOKUP(tbl_transaction[[#This Row],[Reference Number]],barang_keluar[],6,FALSE),""))</f>
        <v>10</v>
      </c>
      <c r="G1589" t="str">
        <f>IF(tbl_transaction[[#This Row],[Type]]="Inbound",VLOOKUP(tbl_transaction[[#This Row],[Reference Number]],barang_masuk[],7,FALSE),IF(tbl_transaction[[#This Row],[Type]]="Outbound",VLOOKUP(tbl_transaction[[#This Row],[Reference Number]],barang_keluar[],7,FALSE),""))</f>
        <v>Bottle</v>
      </c>
      <c r="H1589" t="str">
        <f>IF(tbl_transaction[[#This Row],[Type]]="Inbound",VLOOKUP(tbl_transaction[[#This Row],[Reference Number]],barang_masuk[],3,FALSE),IF(tbl_transaction[[#This Row],[Type]]="Outbound",VLOOKUP(tbl_transaction[[#This Row],[Reference Number]],barang_keluar[],3,FALSE),""))</f>
        <v>Outlet 057</v>
      </c>
      <c r="I1589" t="str">
        <f>IF(D1589='Kartu Stok'!$B$2,COUNTIF($D$3:D1589,'Kartu Stok'!$B$2),"")</f>
        <v/>
      </c>
      <c r="L1589"/>
    </row>
    <row r="1590" spans="1:12" ht="14.5" x14ac:dyDescent="0.35">
      <c r="A1590" s="2" t="s">
        <v>2119</v>
      </c>
      <c r="B1590" s="5">
        <f>IF(LEFT(tbl_transaction[[#This Row],[Reference Number]],2)="GR",VLOOKUP(tbl_transaction[[#This Row],[Reference Number]],barang_masuk[],2,FALSE),IF(LEFT(tbl_transaction[[#This Row],[Reference Number]],2)="DO",VLOOKUP(tbl_transaction[[#This Row],[Reference Number]],barang_keluar[],2,FALSE),""))</f>
        <v>46171</v>
      </c>
      <c r="C1590" t="str">
        <f t="shared" si="25"/>
        <v>Outbound</v>
      </c>
      <c r="D1590" t="str">
        <f>IF(tbl_transaction[[#This Row],[Type]]="Inbound",VLOOKUP(tbl_transaction[[#This Row],[Reference Number]],barang_masuk[],4,FALSE),IF(tbl_transaction[[#This Row],[Type]]="Outbound",VLOOKUP(tbl_transaction[[#This Row],[Reference Number]],barang_keluar[],4,FALSE),""))</f>
        <v>BEV016</v>
      </c>
      <c r="E1590" t="str">
        <f>IF(tbl_transaction[[#This Row],[Type]]="Inbound",VLOOKUP(tbl_transaction[[#This Row],[Reference Number]],barang_masuk[],5,FALSE),IF(tbl_transaction[[#This Row],[Type]]="Outbound",VLOOKUP(tbl_transaction[[#This Row],[Reference Number]],barang_keluar[],5,FALSE),""))</f>
        <v>Sosro Beverage Variant 16</v>
      </c>
      <c r="F1590">
        <f>IF(tbl_transaction[[#This Row],[Type]]="Inbound",VLOOKUP(tbl_transaction[[#This Row],[Reference Number]],barang_masuk[],6,FALSE),IF(tbl_transaction[[#This Row],[Type]]="Outbound",VLOOKUP(tbl_transaction[[#This Row],[Reference Number]],barang_keluar[],6,FALSE),""))</f>
        <v>5</v>
      </c>
      <c r="G1590" t="str">
        <f>IF(tbl_transaction[[#This Row],[Type]]="Inbound",VLOOKUP(tbl_transaction[[#This Row],[Reference Number]],barang_masuk[],7,FALSE),IF(tbl_transaction[[#This Row],[Type]]="Outbound",VLOOKUP(tbl_transaction[[#This Row],[Reference Number]],barang_keluar[],7,FALSE),""))</f>
        <v>Bottle</v>
      </c>
      <c r="H1590" t="str">
        <f>IF(tbl_transaction[[#This Row],[Type]]="Inbound",VLOOKUP(tbl_transaction[[#This Row],[Reference Number]],barang_masuk[],3,FALSE),IF(tbl_transaction[[#This Row],[Type]]="Outbound",VLOOKUP(tbl_transaction[[#This Row],[Reference Number]],barang_keluar[],3,FALSE),""))</f>
        <v>Outlet 071</v>
      </c>
      <c r="I1590" t="str">
        <f>IF(D1590='Kartu Stok'!$B$2,COUNTIF($D$3:D1590,'Kartu Stok'!$B$2),"")</f>
        <v/>
      </c>
      <c r="L1590"/>
    </row>
    <row r="1591" spans="1:12" ht="14.5" x14ac:dyDescent="0.35">
      <c r="A1591" s="2" t="s">
        <v>2121</v>
      </c>
      <c r="B1591" s="5">
        <f>IF(LEFT(tbl_transaction[[#This Row],[Reference Number]],2)="GR",VLOOKUP(tbl_transaction[[#This Row],[Reference Number]],barang_masuk[],2,FALSE),IF(LEFT(tbl_transaction[[#This Row],[Reference Number]],2)="DO",VLOOKUP(tbl_transaction[[#This Row],[Reference Number]],barang_keluar[],2,FALSE),""))</f>
        <v>46148</v>
      </c>
      <c r="C1591" t="str">
        <f t="shared" si="25"/>
        <v>Outbound</v>
      </c>
      <c r="D1591" t="str">
        <f>IF(tbl_transaction[[#This Row],[Type]]="Inbound",VLOOKUP(tbl_transaction[[#This Row],[Reference Number]],barang_masuk[],4,FALSE),IF(tbl_transaction[[#This Row],[Type]]="Outbound",VLOOKUP(tbl_transaction[[#This Row],[Reference Number]],barang_keluar[],4,FALSE),""))</f>
        <v>DAR009</v>
      </c>
      <c r="E1591" t="str">
        <f>IF(tbl_transaction[[#This Row],[Type]]="Inbound",VLOOKUP(tbl_transaction[[#This Row],[Reference Number]],barang_masuk[],5,FALSE),IF(tbl_transaction[[#This Row],[Type]]="Outbound",VLOOKUP(tbl_transaction[[#This Row],[Reference Number]],barang_keluar[],5,FALSE),""))</f>
        <v>Indomilk Dairy Variant 9</v>
      </c>
      <c r="F1591">
        <f>IF(tbl_transaction[[#This Row],[Type]]="Inbound",VLOOKUP(tbl_transaction[[#This Row],[Reference Number]],barang_masuk[],6,FALSE),IF(tbl_transaction[[#This Row],[Type]]="Outbound",VLOOKUP(tbl_transaction[[#This Row],[Reference Number]],barang_keluar[],6,FALSE),""))</f>
        <v>48</v>
      </c>
      <c r="G1591" t="str">
        <f>IF(tbl_transaction[[#This Row],[Type]]="Inbound",VLOOKUP(tbl_transaction[[#This Row],[Reference Number]],barang_masuk[],7,FALSE),IF(tbl_transaction[[#This Row],[Type]]="Outbound",VLOOKUP(tbl_transaction[[#This Row],[Reference Number]],barang_keluar[],7,FALSE),""))</f>
        <v>Box</v>
      </c>
      <c r="H1591" t="str">
        <f>IF(tbl_transaction[[#This Row],[Type]]="Inbound",VLOOKUP(tbl_transaction[[#This Row],[Reference Number]],barang_masuk[],3,FALSE),IF(tbl_transaction[[#This Row],[Type]]="Outbound",VLOOKUP(tbl_transaction[[#This Row],[Reference Number]],barang_keluar[],3,FALSE),""))</f>
        <v>Outlet 064</v>
      </c>
      <c r="I1591" t="str">
        <f>IF(D1591='Kartu Stok'!$B$2,COUNTIF($D$3:D1591,'Kartu Stok'!$B$2),"")</f>
        <v/>
      </c>
      <c r="L1591"/>
    </row>
    <row r="1592" spans="1:12" ht="14.5" x14ac:dyDescent="0.35">
      <c r="A1592" s="2" t="s">
        <v>2122</v>
      </c>
      <c r="B1592" s="5">
        <f>IF(LEFT(tbl_transaction[[#This Row],[Reference Number]],2)="GR",VLOOKUP(tbl_transaction[[#This Row],[Reference Number]],barang_masuk[],2,FALSE),IF(LEFT(tbl_transaction[[#This Row],[Reference Number]],2)="DO",VLOOKUP(tbl_transaction[[#This Row],[Reference Number]],barang_keluar[],2,FALSE),""))</f>
        <v>46117</v>
      </c>
      <c r="C1592" t="str">
        <f t="shared" si="25"/>
        <v>Outbound</v>
      </c>
      <c r="D1592" t="str">
        <f>IF(tbl_transaction[[#This Row],[Type]]="Inbound",VLOOKUP(tbl_transaction[[#This Row],[Reference Number]],barang_masuk[],4,FALSE),IF(tbl_transaction[[#This Row],[Type]]="Outbound",VLOOKUP(tbl_transaction[[#This Row],[Reference Number]],barang_keluar[],4,FALSE),""))</f>
        <v>BAB003</v>
      </c>
      <c r="E1592" t="str">
        <f>IF(tbl_transaction[[#This Row],[Type]]="Inbound",VLOOKUP(tbl_transaction[[#This Row],[Reference Number]],barang_masuk[],5,FALSE),IF(tbl_transaction[[#This Row],[Type]]="Outbound",VLOOKUP(tbl_transaction[[#This Row],[Reference Number]],barang_keluar[],5,FALSE),""))</f>
        <v>Zwitsal Baby Care Variant 3</v>
      </c>
      <c r="F1592">
        <f>IF(tbl_transaction[[#This Row],[Type]]="Inbound",VLOOKUP(tbl_transaction[[#This Row],[Reference Number]],barang_masuk[],6,FALSE),IF(tbl_transaction[[#This Row],[Type]]="Outbound",VLOOKUP(tbl_transaction[[#This Row],[Reference Number]],barang_keluar[],6,FALSE),""))</f>
        <v>15</v>
      </c>
      <c r="G1592" t="str">
        <f>IF(tbl_transaction[[#This Row],[Type]]="Inbound",VLOOKUP(tbl_transaction[[#This Row],[Reference Number]],barang_masuk[],7,FALSE),IF(tbl_transaction[[#This Row],[Type]]="Outbound",VLOOKUP(tbl_transaction[[#This Row],[Reference Number]],barang_keluar[],7,FALSE),""))</f>
        <v>Pack</v>
      </c>
      <c r="H1592" t="str">
        <f>IF(tbl_transaction[[#This Row],[Type]]="Inbound",VLOOKUP(tbl_transaction[[#This Row],[Reference Number]],barang_masuk[],3,FALSE),IF(tbl_transaction[[#This Row],[Type]]="Outbound",VLOOKUP(tbl_transaction[[#This Row],[Reference Number]],barang_keluar[],3,FALSE),""))</f>
        <v>Outlet 057</v>
      </c>
      <c r="I1592" t="str">
        <f>IF(D1592='Kartu Stok'!$B$2,COUNTIF($D$3:D1592,'Kartu Stok'!$B$2),"")</f>
        <v/>
      </c>
      <c r="L1592"/>
    </row>
    <row r="1593" spans="1:12" ht="14.5" x14ac:dyDescent="0.35">
      <c r="A1593" s="2" t="s">
        <v>2123</v>
      </c>
      <c r="B1593" s="5">
        <f>IF(LEFT(tbl_transaction[[#This Row],[Reference Number]],2)="GR",VLOOKUP(tbl_transaction[[#This Row],[Reference Number]],barang_masuk[],2,FALSE),IF(LEFT(tbl_transaction[[#This Row],[Reference Number]],2)="DO",VLOOKUP(tbl_transaction[[#This Row],[Reference Number]],barang_keluar[],2,FALSE),""))</f>
        <v>46153</v>
      </c>
      <c r="C1593" t="str">
        <f t="shared" si="25"/>
        <v>Outbound</v>
      </c>
      <c r="D1593" t="str">
        <f>IF(tbl_transaction[[#This Row],[Type]]="Inbound",VLOOKUP(tbl_transaction[[#This Row],[Reference Number]],barang_masuk[],4,FALSE),IF(tbl_transaction[[#This Row],[Type]]="Outbound",VLOOKUP(tbl_transaction[[#This Row],[Reference Number]],barang_keluar[],4,FALSE),""))</f>
        <v>DAR008</v>
      </c>
      <c r="E1593" t="str">
        <f>IF(tbl_transaction[[#This Row],[Type]]="Inbound",VLOOKUP(tbl_transaction[[#This Row],[Reference Number]],barang_masuk[],5,FALSE),IF(tbl_transaction[[#This Row],[Type]]="Outbound",VLOOKUP(tbl_transaction[[#This Row],[Reference Number]],barang_keluar[],5,FALSE),""))</f>
        <v>Indomilk Dairy Variant 8</v>
      </c>
      <c r="F1593">
        <f>IF(tbl_transaction[[#This Row],[Type]]="Inbound",VLOOKUP(tbl_transaction[[#This Row],[Reference Number]],barang_masuk[],6,FALSE),IF(tbl_transaction[[#This Row],[Type]]="Outbound",VLOOKUP(tbl_transaction[[#This Row],[Reference Number]],barang_keluar[],6,FALSE),""))</f>
        <v>10</v>
      </c>
      <c r="G1593" t="str">
        <f>IF(tbl_transaction[[#This Row],[Type]]="Inbound",VLOOKUP(tbl_transaction[[#This Row],[Reference Number]],barang_masuk[],7,FALSE),IF(tbl_transaction[[#This Row],[Type]]="Outbound",VLOOKUP(tbl_transaction[[#This Row],[Reference Number]],barang_keluar[],7,FALSE),""))</f>
        <v>Box</v>
      </c>
      <c r="H1593" t="str">
        <f>IF(tbl_transaction[[#This Row],[Type]]="Inbound",VLOOKUP(tbl_transaction[[#This Row],[Reference Number]],barang_masuk[],3,FALSE),IF(tbl_transaction[[#This Row],[Type]]="Outbound",VLOOKUP(tbl_transaction[[#This Row],[Reference Number]],barang_keluar[],3,FALSE),""))</f>
        <v>Outlet 077</v>
      </c>
      <c r="I1593" t="str">
        <f>IF(D1593='Kartu Stok'!$B$2,COUNTIF($D$3:D1593,'Kartu Stok'!$B$2),"")</f>
        <v/>
      </c>
      <c r="L1593"/>
    </row>
    <row r="1594" spans="1:12" ht="14.5" x14ac:dyDescent="0.35">
      <c r="A1594" s="2" t="s">
        <v>2124</v>
      </c>
      <c r="B1594" s="5">
        <f>IF(LEFT(tbl_transaction[[#This Row],[Reference Number]],2)="GR",VLOOKUP(tbl_transaction[[#This Row],[Reference Number]],barang_masuk[],2,FALSE),IF(LEFT(tbl_transaction[[#This Row],[Reference Number]],2)="DO",VLOOKUP(tbl_transaction[[#This Row],[Reference Number]],barang_keluar[],2,FALSE),""))</f>
        <v>46103</v>
      </c>
      <c r="C1594" t="str">
        <f t="shared" si="25"/>
        <v>Outbound</v>
      </c>
      <c r="D1594" t="str">
        <f>IF(tbl_transaction[[#This Row],[Type]]="Inbound",VLOOKUP(tbl_transaction[[#This Row],[Reference Number]],barang_masuk[],4,FALSE),IF(tbl_transaction[[#This Row],[Type]]="Outbound",VLOOKUP(tbl_transaction[[#This Row],[Reference Number]],barang_keluar[],4,FALSE),""))</f>
        <v>HOM022</v>
      </c>
      <c r="E1594" t="str">
        <f>IF(tbl_transaction[[#This Row],[Type]]="Inbound",VLOOKUP(tbl_transaction[[#This Row],[Reference Number]],barang_masuk[],5,FALSE),IF(tbl_transaction[[#This Row],[Type]]="Outbound",VLOOKUP(tbl_transaction[[#This Row],[Reference Number]],barang_keluar[],5,FALSE),""))</f>
        <v>Sunlight Home Care Variant 22</v>
      </c>
      <c r="F1594">
        <f>IF(tbl_transaction[[#This Row],[Type]]="Inbound",VLOOKUP(tbl_transaction[[#This Row],[Reference Number]],barang_masuk[],6,FALSE),IF(tbl_transaction[[#This Row],[Type]]="Outbound",VLOOKUP(tbl_transaction[[#This Row],[Reference Number]],barang_keluar[],6,FALSE),""))</f>
        <v>60</v>
      </c>
      <c r="G1594" t="str">
        <f>IF(tbl_transaction[[#This Row],[Type]]="Inbound",VLOOKUP(tbl_transaction[[#This Row],[Reference Number]],barang_masuk[],7,FALSE),IF(tbl_transaction[[#This Row],[Type]]="Outbound",VLOOKUP(tbl_transaction[[#This Row],[Reference Number]],barang_keluar[],7,FALSE),""))</f>
        <v>Pack</v>
      </c>
      <c r="H1594" t="str">
        <f>IF(tbl_transaction[[#This Row],[Type]]="Inbound",VLOOKUP(tbl_transaction[[#This Row],[Reference Number]],barang_masuk[],3,FALSE),IF(tbl_transaction[[#This Row],[Type]]="Outbound",VLOOKUP(tbl_transaction[[#This Row],[Reference Number]],barang_keluar[],3,FALSE),""))</f>
        <v>Outlet 057</v>
      </c>
      <c r="I1594" t="str">
        <f>IF(D1594='Kartu Stok'!$B$2,COUNTIF($D$3:D1594,'Kartu Stok'!$B$2),"")</f>
        <v/>
      </c>
      <c r="L1594"/>
    </row>
    <row r="1595" spans="1:12" ht="14.5" x14ac:dyDescent="0.35">
      <c r="A1595" s="2" t="s">
        <v>2125</v>
      </c>
      <c r="B1595" s="5">
        <f>IF(LEFT(tbl_transaction[[#This Row],[Reference Number]],2)="GR",VLOOKUP(tbl_transaction[[#This Row],[Reference Number]],barang_masuk[],2,FALSE),IF(LEFT(tbl_transaction[[#This Row],[Reference Number]],2)="DO",VLOOKUP(tbl_transaction[[#This Row],[Reference Number]],barang_keluar[],2,FALSE),""))</f>
        <v>46184</v>
      </c>
      <c r="C1595" t="str">
        <f t="shared" si="25"/>
        <v>Outbound</v>
      </c>
      <c r="D1595" t="str">
        <f>IF(tbl_transaction[[#This Row],[Type]]="Inbound",VLOOKUP(tbl_transaction[[#This Row],[Reference Number]],barang_masuk[],4,FALSE),IF(tbl_transaction[[#This Row],[Type]]="Outbound",VLOOKUP(tbl_transaction[[#This Row],[Reference Number]],barang_keluar[],4,FALSE),""))</f>
        <v>HOM010</v>
      </c>
      <c r="E1595" t="str">
        <f>IF(tbl_transaction[[#This Row],[Type]]="Inbound",VLOOKUP(tbl_transaction[[#This Row],[Reference Number]],barang_masuk[],5,FALSE),IF(tbl_transaction[[#This Row],[Type]]="Outbound",VLOOKUP(tbl_transaction[[#This Row],[Reference Number]],barang_keluar[],5,FALSE),""))</f>
        <v>Molto Home Care Variant 10</v>
      </c>
      <c r="F1595">
        <f>IF(tbl_transaction[[#This Row],[Type]]="Inbound",VLOOKUP(tbl_transaction[[#This Row],[Reference Number]],barang_masuk[],6,FALSE),IF(tbl_transaction[[#This Row],[Type]]="Outbound",VLOOKUP(tbl_transaction[[#This Row],[Reference Number]],barang_keluar[],6,FALSE),""))</f>
        <v>24</v>
      </c>
      <c r="G1595" t="str">
        <f>IF(tbl_transaction[[#This Row],[Type]]="Inbound",VLOOKUP(tbl_transaction[[#This Row],[Reference Number]],barang_masuk[],7,FALSE),IF(tbl_transaction[[#This Row],[Type]]="Outbound",VLOOKUP(tbl_transaction[[#This Row],[Reference Number]],barang_keluar[],7,FALSE),""))</f>
        <v>Pack</v>
      </c>
      <c r="H1595" t="str">
        <f>IF(tbl_transaction[[#This Row],[Type]]="Inbound",VLOOKUP(tbl_transaction[[#This Row],[Reference Number]],barang_masuk[],3,FALSE),IF(tbl_transaction[[#This Row],[Type]]="Outbound",VLOOKUP(tbl_transaction[[#This Row],[Reference Number]],barang_keluar[],3,FALSE),""))</f>
        <v>Outlet 064</v>
      </c>
      <c r="I1595" t="str">
        <f>IF(D1595='Kartu Stok'!$B$2,COUNTIF($D$3:D1595,'Kartu Stok'!$B$2),"")</f>
        <v/>
      </c>
      <c r="L1595"/>
    </row>
    <row r="1596" spans="1:12" ht="14.5" x14ac:dyDescent="0.35">
      <c r="A1596" s="2" t="s">
        <v>2126</v>
      </c>
      <c r="B1596" s="5">
        <f>IF(LEFT(tbl_transaction[[#This Row],[Reference Number]],2)="GR",VLOOKUP(tbl_transaction[[#This Row],[Reference Number]],barang_masuk[],2,FALSE),IF(LEFT(tbl_transaction[[#This Row],[Reference Number]],2)="DO",VLOOKUP(tbl_transaction[[#This Row],[Reference Number]],barang_keluar[],2,FALSE),""))</f>
        <v>46078</v>
      </c>
      <c r="C1596" t="str">
        <f t="shared" si="25"/>
        <v>Outbound</v>
      </c>
      <c r="D1596" t="str">
        <f>IF(tbl_transaction[[#This Row],[Type]]="Inbound",VLOOKUP(tbl_transaction[[#This Row],[Reference Number]],barang_masuk[],4,FALSE),IF(tbl_transaction[[#This Row],[Type]]="Outbound",VLOOKUP(tbl_transaction[[#This Row],[Reference Number]],barang_keluar[],4,FALSE),""))</f>
        <v>INS014</v>
      </c>
      <c r="E1596" t="str">
        <f>IF(tbl_transaction[[#This Row],[Type]]="Inbound",VLOOKUP(tbl_transaction[[#This Row],[Reference Number]],barang_masuk[],5,FALSE),IF(tbl_transaction[[#This Row],[Type]]="Outbound",VLOOKUP(tbl_transaction[[#This Row],[Reference Number]],barang_keluar[],5,FALSE),""))</f>
        <v>Indomie Instant Food Variant 14</v>
      </c>
      <c r="F1596">
        <f>IF(tbl_transaction[[#This Row],[Type]]="Inbound",VLOOKUP(tbl_transaction[[#This Row],[Reference Number]],barang_masuk[],6,FALSE),IF(tbl_transaction[[#This Row],[Type]]="Outbound",VLOOKUP(tbl_transaction[[#This Row],[Reference Number]],barang_keluar[],6,FALSE),""))</f>
        <v>30</v>
      </c>
      <c r="G1596" t="str">
        <f>IF(tbl_transaction[[#This Row],[Type]]="Inbound",VLOOKUP(tbl_transaction[[#This Row],[Reference Number]],barang_masuk[],7,FALSE),IF(tbl_transaction[[#This Row],[Type]]="Outbound",VLOOKUP(tbl_transaction[[#This Row],[Reference Number]],barang_keluar[],7,FALSE),""))</f>
        <v>Pack</v>
      </c>
      <c r="H1596" t="str">
        <f>IF(tbl_transaction[[#This Row],[Type]]="Inbound",VLOOKUP(tbl_transaction[[#This Row],[Reference Number]],barang_masuk[],3,FALSE),IF(tbl_transaction[[#This Row],[Type]]="Outbound",VLOOKUP(tbl_transaction[[#This Row],[Reference Number]],barang_keluar[],3,FALSE),""))</f>
        <v>Outlet 062</v>
      </c>
      <c r="I1596" t="str">
        <f>IF(D1596='Kartu Stok'!$B$2,COUNTIF($D$3:D1596,'Kartu Stok'!$B$2),"")</f>
        <v/>
      </c>
      <c r="L1596"/>
    </row>
    <row r="1597" spans="1:12" ht="14.5" x14ac:dyDescent="0.35">
      <c r="A1597" s="2" t="s">
        <v>2127</v>
      </c>
      <c r="B1597" s="5">
        <f>IF(LEFT(tbl_transaction[[#This Row],[Reference Number]],2)="GR",VLOOKUP(tbl_transaction[[#This Row],[Reference Number]],barang_masuk[],2,FALSE),IF(LEFT(tbl_transaction[[#This Row],[Reference Number]],2)="DO",VLOOKUP(tbl_transaction[[#This Row],[Reference Number]],barang_keluar[],2,FALSE),""))</f>
        <v>46119</v>
      </c>
      <c r="C1597" t="str">
        <f t="shared" si="25"/>
        <v>Outbound</v>
      </c>
      <c r="D1597" t="str">
        <f>IF(tbl_transaction[[#This Row],[Type]]="Inbound",VLOOKUP(tbl_transaction[[#This Row],[Reference Number]],barang_masuk[],4,FALSE),IF(tbl_transaction[[#This Row],[Type]]="Outbound",VLOOKUP(tbl_transaction[[#This Row],[Reference Number]],barang_keluar[],4,FALSE),""))</f>
        <v>INS017</v>
      </c>
      <c r="E1597" t="str">
        <f>IF(tbl_transaction[[#This Row],[Type]]="Inbound",VLOOKUP(tbl_transaction[[#This Row],[Reference Number]],barang_masuk[],5,FALSE),IF(tbl_transaction[[#This Row],[Type]]="Outbound",VLOOKUP(tbl_transaction[[#This Row],[Reference Number]],barang_keluar[],5,FALSE),""))</f>
        <v>Indomie Instant Food Variant 17</v>
      </c>
      <c r="F1597">
        <f>IF(tbl_transaction[[#This Row],[Type]]="Inbound",VLOOKUP(tbl_transaction[[#This Row],[Reference Number]],barang_masuk[],6,FALSE),IF(tbl_transaction[[#This Row],[Type]]="Outbound",VLOOKUP(tbl_transaction[[#This Row],[Reference Number]],barang_keluar[],6,FALSE),""))</f>
        <v>48</v>
      </c>
      <c r="G1597" t="str">
        <f>IF(tbl_transaction[[#This Row],[Type]]="Inbound",VLOOKUP(tbl_transaction[[#This Row],[Reference Number]],barang_masuk[],7,FALSE),IF(tbl_transaction[[#This Row],[Type]]="Outbound",VLOOKUP(tbl_transaction[[#This Row],[Reference Number]],barang_keluar[],7,FALSE),""))</f>
        <v>Pack</v>
      </c>
      <c r="H1597" t="str">
        <f>IF(tbl_transaction[[#This Row],[Type]]="Inbound",VLOOKUP(tbl_transaction[[#This Row],[Reference Number]],barang_masuk[],3,FALSE),IF(tbl_transaction[[#This Row],[Type]]="Outbound",VLOOKUP(tbl_transaction[[#This Row],[Reference Number]],barang_keluar[],3,FALSE),""))</f>
        <v>Outlet 042</v>
      </c>
      <c r="I1597" t="str">
        <f>IF(D1597='Kartu Stok'!$B$2,COUNTIF($D$3:D1597,'Kartu Stok'!$B$2),"")</f>
        <v/>
      </c>
      <c r="L1597"/>
    </row>
    <row r="1598" spans="1:12" ht="14.5" x14ac:dyDescent="0.35">
      <c r="A1598" s="2" t="s">
        <v>2128</v>
      </c>
      <c r="B1598" s="5">
        <f>IF(LEFT(tbl_transaction[[#This Row],[Reference Number]],2)="GR",VLOOKUP(tbl_transaction[[#This Row],[Reference Number]],barang_masuk[],2,FALSE),IF(LEFT(tbl_transaction[[#This Row],[Reference Number]],2)="DO",VLOOKUP(tbl_transaction[[#This Row],[Reference Number]],barang_keluar[],2,FALSE),""))</f>
        <v>46183</v>
      </c>
      <c r="C1598" t="str">
        <f t="shared" si="25"/>
        <v>Outbound</v>
      </c>
      <c r="D1598" t="str">
        <f>IF(tbl_transaction[[#This Row],[Type]]="Inbound",VLOOKUP(tbl_transaction[[#This Row],[Reference Number]],barang_masuk[],4,FALSE),IF(tbl_transaction[[#This Row],[Type]]="Outbound",VLOOKUP(tbl_transaction[[#This Row],[Reference Number]],barang_keluar[],4,FALSE),""))</f>
        <v>HOM003</v>
      </c>
      <c r="E1598" t="str">
        <f>IF(tbl_transaction[[#This Row],[Type]]="Inbound",VLOOKUP(tbl_transaction[[#This Row],[Reference Number]],barang_masuk[],5,FALSE),IF(tbl_transaction[[#This Row],[Type]]="Outbound",VLOOKUP(tbl_transaction[[#This Row],[Reference Number]],barang_keluar[],5,FALSE),""))</f>
        <v>Sunlight Home Care Variant 3</v>
      </c>
      <c r="F1598">
        <f>IF(tbl_transaction[[#This Row],[Type]]="Inbound",VLOOKUP(tbl_transaction[[#This Row],[Reference Number]],barang_masuk[],6,FALSE),IF(tbl_transaction[[#This Row],[Type]]="Outbound",VLOOKUP(tbl_transaction[[#This Row],[Reference Number]],barang_keluar[],6,FALSE),""))</f>
        <v>15</v>
      </c>
      <c r="G1598" t="str">
        <f>IF(tbl_transaction[[#This Row],[Type]]="Inbound",VLOOKUP(tbl_transaction[[#This Row],[Reference Number]],barang_masuk[],7,FALSE),IF(tbl_transaction[[#This Row],[Type]]="Outbound",VLOOKUP(tbl_transaction[[#This Row],[Reference Number]],barang_keluar[],7,FALSE),""))</f>
        <v>Pack</v>
      </c>
      <c r="H1598" t="str">
        <f>IF(tbl_transaction[[#This Row],[Type]]="Inbound",VLOOKUP(tbl_transaction[[#This Row],[Reference Number]],barang_masuk[],3,FALSE),IF(tbl_transaction[[#This Row],[Type]]="Outbound",VLOOKUP(tbl_transaction[[#This Row],[Reference Number]],barang_keluar[],3,FALSE),""))</f>
        <v>Outlet 022</v>
      </c>
      <c r="I1598" t="str">
        <f>IF(D1598='Kartu Stok'!$B$2,COUNTIF($D$3:D1598,'Kartu Stok'!$B$2),"")</f>
        <v/>
      </c>
      <c r="L1598"/>
    </row>
    <row r="1599" spans="1:12" ht="14.5" x14ac:dyDescent="0.35">
      <c r="A1599" s="2" t="s">
        <v>2129</v>
      </c>
      <c r="B1599" s="5">
        <f>IF(LEFT(tbl_transaction[[#This Row],[Reference Number]],2)="GR",VLOOKUP(tbl_transaction[[#This Row],[Reference Number]],barang_masuk[],2,FALSE),IF(LEFT(tbl_transaction[[#This Row],[Reference Number]],2)="DO",VLOOKUP(tbl_transaction[[#This Row],[Reference Number]],barang_keluar[],2,FALSE),""))</f>
        <v>46057</v>
      </c>
      <c r="C1599" t="str">
        <f t="shared" si="25"/>
        <v>Outbound</v>
      </c>
      <c r="D1599" t="str">
        <f>IF(tbl_transaction[[#This Row],[Type]]="Inbound",VLOOKUP(tbl_transaction[[#This Row],[Reference Number]],barang_masuk[],4,FALSE),IF(tbl_transaction[[#This Row],[Type]]="Outbound",VLOOKUP(tbl_transaction[[#This Row],[Reference Number]],barang_keluar[],4,FALSE),""))</f>
        <v>SNK026</v>
      </c>
      <c r="E1599" t="str">
        <f>IF(tbl_transaction[[#This Row],[Type]]="Inbound",VLOOKUP(tbl_transaction[[#This Row],[Reference Number]],barang_masuk[],5,FALSE),IF(tbl_transaction[[#This Row],[Type]]="Outbound",VLOOKUP(tbl_transaction[[#This Row],[Reference Number]],barang_keluar[],5,FALSE),""))</f>
        <v>Chitato Snack Variant 26</v>
      </c>
      <c r="F1599">
        <f>IF(tbl_transaction[[#This Row],[Type]]="Inbound",VLOOKUP(tbl_transaction[[#This Row],[Reference Number]],barang_masuk[],6,FALSE),IF(tbl_transaction[[#This Row],[Type]]="Outbound",VLOOKUP(tbl_transaction[[#This Row],[Reference Number]],barang_keluar[],6,FALSE),""))</f>
        <v>15</v>
      </c>
      <c r="G1599" t="str">
        <f>IF(tbl_transaction[[#This Row],[Type]]="Inbound",VLOOKUP(tbl_transaction[[#This Row],[Reference Number]],barang_masuk[],7,FALSE),IF(tbl_transaction[[#This Row],[Type]]="Outbound",VLOOKUP(tbl_transaction[[#This Row],[Reference Number]],barang_keluar[],7,FALSE),""))</f>
        <v>Pack</v>
      </c>
      <c r="H1599" t="str">
        <f>IF(tbl_transaction[[#This Row],[Type]]="Inbound",VLOOKUP(tbl_transaction[[#This Row],[Reference Number]],barang_masuk[],3,FALSE),IF(tbl_transaction[[#This Row],[Type]]="Outbound",VLOOKUP(tbl_transaction[[#This Row],[Reference Number]],barang_keluar[],3,FALSE),""))</f>
        <v>Outlet 058</v>
      </c>
      <c r="I1599" t="str">
        <f>IF(D1599='Kartu Stok'!$B$2,COUNTIF($D$3:D1599,'Kartu Stok'!$B$2),"")</f>
        <v/>
      </c>
      <c r="L1599"/>
    </row>
    <row r="1600" spans="1:12" ht="14.5" x14ac:dyDescent="0.35">
      <c r="A1600" s="2" t="s">
        <v>2131</v>
      </c>
      <c r="B1600" s="5">
        <f>IF(LEFT(tbl_transaction[[#This Row],[Reference Number]],2)="GR",VLOOKUP(tbl_transaction[[#This Row],[Reference Number]],barang_masuk[],2,FALSE),IF(LEFT(tbl_transaction[[#This Row],[Reference Number]],2)="DO",VLOOKUP(tbl_transaction[[#This Row],[Reference Number]],barang_keluar[],2,FALSE),""))</f>
        <v>46105</v>
      </c>
      <c r="C1600" t="str">
        <f t="shared" si="25"/>
        <v>Outbound</v>
      </c>
      <c r="D1600" t="str">
        <f>IF(tbl_transaction[[#This Row],[Type]]="Inbound",VLOOKUP(tbl_transaction[[#This Row],[Reference Number]],barang_masuk[],4,FALSE),IF(tbl_transaction[[#This Row],[Type]]="Outbound",VLOOKUP(tbl_transaction[[#This Row],[Reference Number]],barang_keluar[],4,FALSE),""))</f>
        <v>PER007</v>
      </c>
      <c r="E1600" t="str">
        <f>IF(tbl_transaction[[#This Row],[Type]]="Inbound",VLOOKUP(tbl_transaction[[#This Row],[Reference Number]],barang_masuk[],5,FALSE),IF(tbl_transaction[[#This Row],[Type]]="Outbound",VLOOKUP(tbl_transaction[[#This Row],[Reference Number]],barang_keluar[],5,FALSE),""))</f>
        <v>Pepsodent Personal Care Variant 7</v>
      </c>
      <c r="F1600">
        <f>IF(tbl_transaction[[#This Row],[Type]]="Inbound",VLOOKUP(tbl_transaction[[#This Row],[Reference Number]],barang_masuk[],6,FALSE),IF(tbl_transaction[[#This Row],[Type]]="Outbound",VLOOKUP(tbl_transaction[[#This Row],[Reference Number]],barang_keluar[],6,FALSE),""))</f>
        <v>30</v>
      </c>
      <c r="G1600" t="str">
        <f>IF(tbl_transaction[[#This Row],[Type]]="Inbound",VLOOKUP(tbl_transaction[[#This Row],[Reference Number]],barang_masuk[],7,FALSE),IF(tbl_transaction[[#This Row],[Type]]="Outbound",VLOOKUP(tbl_transaction[[#This Row],[Reference Number]],barang_keluar[],7,FALSE),""))</f>
        <v>Bottle</v>
      </c>
      <c r="H1600" t="str">
        <f>IF(tbl_transaction[[#This Row],[Type]]="Inbound",VLOOKUP(tbl_transaction[[#This Row],[Reference Number]],barang_masuk[],3,FALSE),IF(tbl_transaction[[#This Row],[Type]]="Outbound",VLOOKUP(tbl_transaction[[#This Row],[Reference Number]],barang_keluar[],3,FALSE),""))</f>
        <v>Outlet 046</v>
      </c>
      <c r="I1600" t="str">
        <f>IF(D1600='Kartu Stok'!$B$2,COUNTIF($D$3:D1600,'Kartu Stok'!$B$2),"")</f>
        <v/>
      </c>
      <c r="L1600"/>
    </row>
    <row r="1601" spans="1:12" ht="14.5" x14ac:dyDescent="0.35">
      <c r="A1601" s="2" t="s">
        <v>2132</v>
      </c>
      <c r="B1601" s="5">
        <f>IF(LEFT(tbl_transaction[[#This Row],[Reference Number]],2)="GR",VLOOKUP(tbl_transaction[[#This Row],[Reference Number]],barang_masuk[],2,FALSE),IF(LEFT(tbl_transaction[[#This Row],[Reference Number]],2)="DO",VLOOKUP(tbl_transaction[[#This Row],[Reference Number]],barang_keluar[],2,FALSE),""))</f>
        <v>46125</v>
      </c>
      <c r="C1601" t="str">
        <f t="shared" si="25"/>
        <v>Outbound</v>
      </c>
      <c r="D1601" t="str">
        <f>IF(tbl_transaction[[#This Row],[Type]]="Inbound",VLOOKUP(tbl_transaction[[#This Row],[Reference Number]],barang_masuk[],4,FALSE),IF(tbl_transaction[[#This Row],[Type]]="Outbound",VLOOKUP(tbl_transaction[[#This Row],[Reference Number]],barang_keluar[],4,FALSE),""))</f>
        <v>PER016</v>
      </c>
      <c r="E1601" t="str">
        <f>IF(tbl_transaction[[#This Row],[Type]]="Inbound",VLOOKUP(tbl_transaction[[#This Row],[Reference Number]],barang_masuk[],5,FALSE),IF(tbl_transaction[[#This Row],[Type]]="Outbound",VLOOKUP(tbl_transaction[[#This Row],[Reference Number]],barang_keluar[],5,FALSE),""))</f>
        <v>Lifebuoy Personal Care Variant 16</v>
      </c>
      <c r="F1601">
        <f>IF(tbl_transaction[[#This Row],[Type]]="Inbound",VLOOKUP(tbl_transaction[[#This Row],[Reference Number]],barang_masuk[],6,FALSE),IF(tbl_transaction[[#This Row],[Type]]="Outbound",VLOOKUP(tbl_transaction[[#This Row],[Reference Number]],barang_keluar[],6,FALSE),""))</f>
        <v>12</v>
      </c>
      <c r="G1601" t="str">
        <f>IF(tbl_transaction[[#This Row],[Type]]="Inbound",VLOOKUP(tbl_transaction[[#This Row],[Reference Number]],barang_masuk[],7,FALSE),IF(tbl_transaction[[#This Row],[Type]]="Outbound",VLOOKUP(tbl_transaction[[#This Row],[Reference Number]],barang_keluar[],7,FALSE),""))</f>
        <v>Bottle</v>
      </c>
      <c r="H1601" t="str">
        <f>IF(tbl_transaction[[#This Row],[Type]]="Inbound",VLOOKUP(tbl_transaction[[#This Row],[Reference Number]],barang_masuk[],3,FALSE),IF(tbl_transaction[[#This Row],[Type]]="Outbound",VLOOKUP(tbl_transaction[[#This Row],[Reference Number]],barang_keluar[],3,FALSE),""))</f>
        <v>Outlet 021</v>
      </c>
      <c r="I1601" t="str">
        <f>IF(D1601='Kartu Stok'!$B$2,COUNTIF($D$3:D1601,'Kartu Stok'!$B$2),"")</f>
        <v/>
      </c>
      <c r="L1601"/>
    </row>
    <row r="1602" spans="1:12" ht="14.5" x14ac:dyDescent="0.35">
      <c r="A1602" s="2" t="s">
        <v>2133</v>
      </c>
      <c r="B1602" s="5">
        <f>IF(LEFT(tbl_transaction[[#This Row],[Reference Number]],2)="GR",VLOOKUP(tbl_transaction[[#This Row],[Reference Number]],barang_masuk[],2,FALSE),IF(LEFT(tbl_transaction[[#This Row],[Reference Number]],2)="DO",VLOOKUP(tbl_transaction[[#This Row],[Reference Number]],barang_keluar[],2,FALSE),""))</f>
        <v>46099</v>
      </c>
      <c r="C1602" t="str">
        <f t="shared" si="25"/>
        <v>Outbound</v>
      </c>
      <c r="D1602" t="str">
        <f>IF(tbl_transaction[[#This Row],[Type]]="Inbound",VLOOKUP(tbl_transaction[[#This Row],[Reference Number]],barang_masuk[],4,FALSE),IF(tbl_transaction[[#This Row],[Type]]="Outbound",VLOOKUP(tbl_transaction[[#This Row],[Reference Number]],barang_keluar[],4,FALSE),""))</f>
        <v>DAR007</v>
      </c>
      <c r="E1602" t="str">
        <f>IF(tbl_transaction[[#This Row],[Type]]="Inbound",VLOOKUP(tbl_transaction[[#This Row],[Reference Number]],barang_masuk[],5,FALSE),IF(tbl_transaction[[#This Row],[Type]]="Outbound",VLOOKUP(tbl_transaction[[#This Row],[Reference Number]],barang_keluar[],5,FALSE),""))</f>
        <v>Indomilk Dairy Variant 7</v>
      </c>
      <c r="F1602">
        <f>IF(tbl_transaction[[#This Row],[Type]]="Inbound",VLOOKUP(tbl_transaction[[#This Row],[Reference Number]],barang_masuk[],6,FALSE),IF(tbl_transaction[[#This Row],[Type]]="Outbound",VLOOKUP(tbl_transaction[[#This Row],[Reference Number]],barang_keluar[],6,FALSE),""))</f>
        <v>24</v>
      </c>
      <c r="G1602" t="str">
        <f>IF(tbl_transaction[[#This Row],[Type]]="Inbound",VLOOKUP(tbl_transaction[[#This Row],[Reference Number]],barang_masuk[],7,FALSE),IF(tbl_transaction[[#This Row],[Type]]="Outbound",VLOOKUP(tbl_transaction[[#This Row],[Reference Number]],barang_keluar[],7,FALSE),""))</f>
        <v>Box</v>
      </c>
      <c r="H1602" t="str">
        <f>IF(tbl_transaction[[#This Row],[Type]]="Inbound",VLOOKUP(tbl_transaction[[#This Row],[Reference Number]],barang_masuk[],3,FALSE),IF(tbl_transaction[[#This Row],[Type]]="Outbound",VLOOKUP(tbl_transaction[[#This Row],[Reference Number]],barang_keluar[],3,FALSE),""))</f>
        <v>Outlet 021</v>
      </c>
      <c r="I1602" t="str">
        <f>IF(D1602='Kartu Stok'!$B$2,COUNTIF($D$3:D1602,'Kartu Stok'!$B$2),"")</f>
        <v/>
      </c>
      <c r="L1602"/>
    </row>
    <row r="1603" spans="1:12" ht="14.5" x14ac:dyDescent="0.35">
      <c r="A1603" s="2" t="s">
        <v>2134</v>
      </c>
      <c r="B1603" s="5">
        <f>IF(LEFT(tbl_transaction[[#This Row],[Reference Number]],2)="GR",VLOOKUP(tbl_transaction[[#This Row],[Reference Number]],barang_masuk[],2,FALSE),IF(LEFT(tbl_transaction[[#This Row],[Reference Number]],2)="DO",VLOOKUP(tbl_transaction[[#This Row],[Reference Number]],barang_keluar[],2,FALSE),""))</f>
        <v>46030</v>
      </c>
      <c r="C1603" t="str">
        <f t="shared" si="25"/>
        <v>Outbound</v>
      </c>
      <c r="D1603" t="str">
        <f>IF(tbl_transaction[[#This Row],[Type]]="Inbound",VLOOKUP(tbl_transaction[[#This Row],[Reference Number]],barang_masuk[],4,FALSE),IF(tbl_transaction[[#This Row],[Type]]="Outbound",VLOOKUP(tbl_transaction[[#This Row],[Reference Number]],barang_keluar[],4,FALSE),""))</f>
        <v>BEV035</v>
      </c>
      <c r="E1603" t="str">
        <f>IF(tbl_transaction[[#This Row],[Type]]="Inbound",VLOOKUP(tbl_transaction[[#This Row],[Reference Number]],barang_masuk[],5,FALSE),IF(tbl_transaction[[#This Row],[Type]]="Outbound",VLOOKUP(tbl_transaction[[#This Row],[Reference Number]],barang_keluar[],5,FALSE),""))</f>
        <v>Sosro Beverage Variant 35</v>
      </c>
      <c r="F1603">
        <f>IF(tbl_transaction[[#This Row],[Type]]="Inbound",VLOOKUP(tbl_transaction[[#This Row],[Reference Number]],barang_masuk[],6,FALSE),IF(tbl_transaction[[#This Row],[Type]]="Outbound",VLOOKUP(tbl_transaction[[#This Row],[Reference Number]],barang_keluar[],6,FALSE),""))</f>
        <v>10</v>
      </c>
      <c r="G1603" t="str">
        <f>IF(tbl_transaction[[#This Row],[Type]]="Inbound",VLOOKUP(tbl_transaction[[#This Row],[Reference Number]],barang_masuk[],7,FALSE),IF(tbl_transaction[[#This Row],[Type]]="Outbound",VLOOKUP(tbl_transaction[[#This Row],[Reference Number]],barang_keluar[],7,FALSE),""))</f>
        <v>Bottle</v>
      </c>
      <c r="H1603" t="str">
        <f>IF(tbl_transaction[[#This Row],[Type]]="Inbound",VLOOKUP(tbl_transaction[[#This Row],[Reference Number]],barang_masuk[],3,FALSE),IF(tbl_transaction[[#This Row],[Type]]="Outbound",VLOOKUP(tbl_transaction[[#This Row],[Reference Number]],barang_keluar[],3,FALSE),""))</f>
        <v>Outlet 032</v>
      </c>
      <c r="I1603" t="str">
        <f>IF(D1603='Kartu Stok'!$B$2,COUNTIF($D$3:D1603,'Kartu Stok'!$B$2),"")</f>
        <v/>
      </c>
      <c r="L1603"/>
    </row>
    <row r="1604" spans="1:12" ht="14.5" x14ac:dyDescent="0.35">
      <c r="A1604" s="2" t="s">
        <v>2136</v>
      </c>
      <c r="B1604" s="5">
        <f>IF(LEFT(tbl_transaction[[#This Row],[Reference Number]],2)="GR",VLOOKUP(tbl_transaction[[#This Row],[Reference Number]],barang_masuk[],2,FALSE),IF(LEFT(tbl_transaction[[#This Row],[Reference Number]],2)="DO",VLOOKUP(tbl_transaction[[#This Row],[Reference Number]],barang_keluar[],2,FALSE),""))</f>
        <v>46104</v>
      </c>
      <c r="C1604" t="str">
        <f t="shared" si="25"/>
        <v>Outbound</v>
      </c>
      <c r="D1604" t="str">
        <f>IF(tbl_transaction[[#This Row],[Type]]="Inbound",VLOOKUP(tbl_transaction[[#This Row],[Reference Number]],barang_masuk[],4,FALSE),IF(tbl_transaction[[#This Row],[Type]]="Outbound",VLOOKUP(tbl_transaction[[#This Row],[Reference Number]],barang_keluar[],4,FALSE),""))</f>
        <v>HOM005</v>
      </c>
      <c r="E1604" t="str">
        <f>IF(tbl_transaction[[#This Row],[Type]]="Inbound",VLOOKUP(tbl_transaction[[#This Row],[Reference Number]],barang_masuk[],5,FALSE),IF(tbl_transaction[[#This Row],[Type]]="Outbound",VLOOKUP(tbl_transaction[[#This Row],[Reference Number]],barang_keluar[],5,FALSE),""))</f>
        <v>Rinso Home Care Variant 5</v>
      </c>
      <c r="F1604">
        <f>IF(tbl_transaction[[#This Row],[Type]]="Inbound",VLOOKUP(tbl_transaction[[#This Row],[Reference Number]],barang_masuk[],6,FALSE),IF(tbl_transaction[[#This Row],[Type]]="Outbound",VLOOKUP(tbl_transaction[[#This Row],[Reference Number]],barang_keluar[],6,FALSE),""))</f>
        <v>30</v>
      </c>
      <c r="G1604" t="str">
        <f>IF(tbl_transaction[[#This Row],[Type]]="Inbound",VLOOKUP(tbl_transaction[[#This Row],[Reference Number]],barang_masuk[],7,FALSE),IF(tbl_transaction[[#This Row],[Type]]="Outbound",VLOOKUP(tbl_transaction[[#This Row],[Reference Number]],barang_keluar[],7,FALSE),""))</f>
        <v>Pack</v>
      </c>
      <c r="H1604" t="str">
        <f>IF(tbl_transaction[[#This Row],[Type]]="Inbound",VLOOKUP(tbl_transaction[[#This Row],[Reference Number]],barang_masuk[],3,FALSE),IF(tbl_transaction[[#This Row],[Type]]="Outbound",VLOOKUP(tbl_transaction[[#This Row],[Reference Number]],barang_keluar[],3,FALSE),""))</f>
        <v>Outlet 001</v>
      </c>
      <c r="I1604" t="str">
        <f>IF(D1604='Kartu Stok'!$B$2,COUNTIF($D$3:D1604,'Kartu Stok'!$B$2),"")</f>
        <v/>
      </c>
      <c r="L1604"/>
    </row>
    <row r="1605" spans="1:12" ht="14.5" x14ac:dyDescent="0.35">
      <c r="A1605" s="2" t="s">
        <v>2137</v>
      </c>
      <c r="B1605" s="5">
        <f>IF(LEFT(tbl_transaction[[#This Row],[Reference Number]],2)="GR",VLOOKUP(tbl_transaction[[#This Row],[Reference Number]],barang_masuk[],2,FALSE),IF(LEFT(tbl_transaction[[#This Row],[Reference Number]],2)="DO",VLOOKUP(tbl_transaction[[#This Row],[Reference Number]],barang_keluar[],2,FALSE),""))</f>
        <v>46054</v>
      </c>
      <c r="C1605" t="str">
        <f t="shared" si="25"/>
        <v>Outbound</v>
      </c>
      <c r="D1605" t="str">
        <f>IF(tbl_transaction[[#This Row],[Type]]="Inbound",VLOOKUP(tbl_transaction[[#This Row],[Reference Number]],barang_masuk[],4,FALSE),IF(tbl_transaction[[#This Row],[Type]]="Outbound",VLOOKUP(tbl_transaction[[#This Row],[Reference Number]],barang_keluar[],4,FALSE),""))</f>
        <v>SNK020</v>
      </c>
      <c r="E1605" t="str">
        <f>IF(tbl_transaction[[#This Row],[Type]]="Inbound",VLOOKUP(tbl_transaction[[#This Row],[Reference Number]],barang_masuk[],5,FALSE),IF(tbl_transaction[[#This Row],[Type]]="Outbound",VLOOKUP(tbl_transaction[[#This Row],[Reference Number]],barang_keluar[],5,FALSE),""))</f>
        <v>Qtela Snack Variant 20</v>
      </c>
      <c r="F1605">
        <f>IF(tbl_transaction[[#This Row],[Type]]="Inbound",VLOOKUP(tbl_transaction[[#This Row],[Reference Number]],barang_masuk[],6,FALSE),IF(tbl_transaction[[#This Row],[Type]]="Outbound",VLOOKUP(tbl_transaction[[#This Row],[Reference Number]],barang_keluar[],6,FALSE),""))</f>
        <v>24</v>
      </c>
      <c r="G1605" t="str">
        <f>IF(tbl_transaction[[#This Row],[Type]]="Inbound",VLOOKUP(tbl_transaction[[#This Row],[Reference Number]],barang_masuk[],7,FALSE),IF(tbl_transaction[[#This Row],[Type]]="Outbound",VLOOKUP(tbl_transaction[[#This Row],[Reference Number]],barang_keluar[],7,FALSE),""))</f>
        <v>Pack</v>
      </c>
      <c r="H1605" t="str">
        <f>IF(tbl_transaction[[#This Row],[Type]]="Inbound",VLOOKUP(tbl_transaction[[#This Row],[Reference Number]],barang_masuk[],3,FALSE),IF(tbl_transaction[[#This Row],[Type]]="Outbound",VLOOKUP(tbl_transaction[[#This Row],[Reference Number]],barang_keluar[],3,FALSE),""))</f>
        <v>Outlet 042</v>
      </c>
      <c r="I1605" t="str">
        <f>IF(D1605='Kartu Stok'!$B$2,COUNTIF($D$3:D1605,'Kartu Stok'!$B$2),"")</f>
        <v/>
      </c>
      <c r="L1605"/>
    </row>
    <row r="1606" spans="1:12" ht="14.5" x14ac:dyDescent="0.35">
      <c r="A1606" s="2" t="s">
        <v>2138</v>
      </c>
      <c r="B1606" s="5">
        <f>IF(LEFT(tbl_transaction[[#This Row],[Reference Number]],2)="GR",VLOOKUP(tbl_transaction[[#This Row],[Reference Number]],barang_masuk[],2,FALSE),IF(LEFT(tbl_transaction[[#This Row],[Reference Number]],2)="DO",VLOOKUP(tbl_transaction[[#This Row],[Reference Number]],barang_keluar[],2,FALSE),""))</f>
        <v>46186</v>
      </c>
      <c r="C1606" t="str">
        <f t="shared" si="25"/>
        <v>Outbound</v>
      </c>
      <c r="D1606" t="str">
        <f>IF(tbl_transaction[[#This Row],[Type]]="Inbound",VLOOKUP(tbl_transaction[[#This Row],[Reference Number]],barang_masuk[],4,FALSE),IF(tbl_transaction[[#This Row],[Type]]="Outbound",VLOOKUP(tbl_transaction[[#This Row],[Reference Number]],barang_keluar[],4,FALSE),""))</f>
        <v>PER017</v>
      </c>
      <c r="E1606" t="str">
        <f>IF(tbl_transaction[[#This Row],[Type]]="Inbound",VLOOKUP(tbl_transaction[[#This Row],[Reference Number]],barang_masuk[],5,FALSE),IF(tbl_transaction[[#This Row],[Type]]="Outbound",VLOOKUP(tbl_transaction[[#This Row],[Reference Number]],barang_keluar[],5,FALSE),""))</f>
        <v>Pepsodent Personal Care Variant 17</v>
      </c>
      <c r="F1606">
        <f>IF(tbl_transaction[[#This Row],[Type]]="Inbound",VLOOKUP(tbl_transaction[[#This Row],[Reference Number]],barang_masuk[],6,FALSE),IF(tbl_transaction[[#This Row],[Type]]="Outbound",VLOOKUP(tbl_transaction[[#This Row],[Reference Number]],barang_keluar[],6,FALSE),""))</f>
        <v>48</v>
      </c>
      <c r="G1606" t="str">
        <f>IF(tbl_transaction[[#This Row],[Type]]="Inbound",VLOOKUP(tbl_transaction[[#This Row],[Reference Number]],barang_masuk[],7,FALSE),IF(tbl_transaction[[#This Row],[Type]]="Outbound",VLOOKUP(tbl_transaction[[#This Row],[Reference Number]],barang_keluar[],7,FALSE),""))</f>
        <v>Bottle</v>
      </c>
      <c r="H1606" t="str">
        <f>IF(tbl_transaction[[#This Row],[Type]]="Inbound",VLOOKUP(tbl_transaction[[#This Row],[Reference Number]],barang_masuk[],3,FALSE),IF(tbl_transaction[[#This Row],[Type]]="Outbound",VLOOKUP(tbl_transaction[[#This Row],[Reference Number]],barang_keluar[],3,FALSE),""))</f>
        <v>Outlet 071</v>
      </c>
      <c r="I1606" t="str">
        <f>IF(D1606='Kartu Stok'!$B$2,COUNTIF($D$3:D1606,'Kartu Stok'!$B$2),"")</f>
        <v/>
      </c>
      <c r="L1606"/>
    </row>
    <row r="1607" spans="1:12" ht="14.5" x14ac:dyDescent="0.35">
      <c r="A1607" s="2" t="s">
        <v>2139</v>
      </c>
      <c r="B1607" s="5">
        <f>IF(LEFT(tbl_transaction[[#This Row],[Reference Number]],2)="GR",VLOOKUP(tbl_transaction[[#This Row],[Reference Number]],barang_masuk[],2,FALSE),IF(LEFT(tbl_transaction[[#This Row],[Reference Number]],2)="DO",VLOOKUP(tbl_transaction[[#This Row],[Reference Number]],barang_keluar[],2,FALSE),""))</f>
        <v>46139</v>
      </c>
      <c r="C1607" t="str">
        <f t="shared" si="25"/>
        <v>Outbound</v>
      </c>
      <c r="D1607" t="str">
        <f>IF(tbl_transaction[[#This Row],[Type]]="Inbound",VLOOKUP(tbl_transaction[[#This Row],[Reference Number]],barang_masuk[],4,FALSE),IF(tbl_transaction[[#This Row],[Type]]="Outbound",VLOOKUP(tbl_transaction[[#This Row],[Reference Number]],barang_keluar[],4,FALSE),""))</f>
        <v>BEV017</v>
      </c>
      <c r="E1607" t="str">
        <f>IF(tbl_transaction[[#This Row],[Type]]="Inbound",VLOOKUP(tbl_transaction[[#This Row],[Reference Number]],barang_masuk[],5,FALSE),IF(tbl_transaction[[#This Row],[Type]]="Outbound",VLOOKUP(tbl_transaction[[#This Row],[Reference Number]],barang_keluar[],5,FALSE),""))</f>
        <v>Aqua Beverage Variant 17</v>
      </c>
      <c r="F1607">
        <f>IF(tbl_transaction[[#This Row],[Type]]="Inbound",VLOOKUP(tbl_transaction[[#This Row],[Reference Number]],barang_masuk[],6,FALSE),IF(tbl_transaction[[#This Row],[Type]]="Outbound",VLOOKUP(tbl_transaction[[#This Row],[Reference Number]],barang_keluar[],6,FALSE),""))</f>
        <v>10</v>
      </c>
      <c r="G1607" t="str">
        <f>IF(tbl_transaction[[#This Row],[Type]]="Inbound",VLOOKUP(tbl_transaction[[#This Row],[Reference Number]],barang_masuk[],7,FALSE),IF(tbl_transaction[[#This Row],[Type]]="Outbound",VLOOKUP(tbl_transaction[[#This Row],[Reference Number]],barang_keluar[],7,FALSE),""))</f>
        <v>Bottle</v>
      </c>
      <c r="H1607" t="str">
        <f>IF(tbl_transaction[[#This Row],[Type]]="Inbound",VLOOKUP(tbl_transaction[[#This Row],[Reference Number]],barang_masuk[],3,FALSE),IF(tbl_transaction[[#This Row],[Type]]="Outbound",VLOOKUP(tbl_transaction[[#This Row],[Reference Number]],barang_keluar[],3,FALSE),""))</f>
        <v>Outlet 023</v>
      </c>
      <c r="I1607" t="str">
        <f>IF(D1607='Kartu Stok'!$B$2,COUNTIF($D$3:D1607,'Kartu Stok'!$B$2),"")</f>
        <v/>
      </c>
      <c r="L1607"/>
    </row>
    <row r="1608" spans="1:12" ht="14.5" x14ac:dyDescent="0.35">
      <c r="A1608" s="2" t="s">
        <v>2140</v>
      </c>
      <c r="B1608" s="5">
        <f>IF(LEFT(tbl_transaction[[#This Row],[Reference Number]],2)="GR",VLOOKUP(tbl_transaction[[#This Row],[Reference Number]],barang_masuk[],2,FALSE),IF(LEFT(tbl_transaction[[#This Row],[Reference Number]],2)="DO",VLOOKUP(tbl_transaction[[#This Row],[Reference Number]],barang_keluar[],2,FALSE),""))</f>
        <v>46191</v>
      </c>
      <c r="C1608" t="str">
        <f t="shared" si="25"/>
        <v>Outbound</v>
      </c>
      <c r="D1608" t="str">
        <f>IF(tbl_transaction[[#This Row],[Type]]="Inbound",VLOOKUP(tbl_transaction[[#This Row],[Reference Number]],barang_masuk[],4,FALSE),IF(tbl_transaction[[#This Row],[Type]]="Outbound",VLOOKUP(tbl_transaction[[#This Row],[Reference Number]],barang_keluar[],4,FALSE),""))</f>
        <v>PER013</v>
      </c>
      <c r="E1608" t="str">
        <f>IF(tbl_transaction[[#This Row],[Type]]="Inbound",VLOOKUP(tbl_transaction[[#This Row],[Reference Number]],barang_masuk[],5,FALSE),IF(tbl_transaction[[#This Row],[Type]]="Outbound",VLOOKUP(tbl_transaction[[#This Row],[Reference Number]],barang_keluar[],5,FALSE),""))</f>
        <v>Pepsodent Personal Care Variant 13</v>
      </c>
      <c r="F1608">
        <f>IF(tbl_transaction[[#This Row],[Type]]="Inbound",VLOOKUP(tbl_transaction[[#This Row],[Reference Number]],barang_masuk[],6,FALSE),IF(tbl_transaction[[#This Row],[Type]]="Outbound",VLOOKUP(tbl_transaction[[#This Row],[Reference Number]],barang_keluar[],6,FALSE),""))</f>
        <v>24</v>
      </c>
      <c r="G1608" t="str">
        <f>IF(tbl_transaction[[#This Row],[Type]]="Inbound",VLOOKUP(tbl_transaction[[#This Row],[Reference Number]],barang_masuk[],7,FALSE),IF(tbl_transaction[[#This Row],[Type]]="Outbound",VLOOKUP(tbl_transaction[[#This Row],[Reference Number]],barang_keluar[],7,FALSE),""))</f>
        <v>Bottle</v>
      </c>
      <c r="H1608" t="str">
        <f>IF(tbl_transaction[[#This Row],[Type]]="Inbound",VLOOKUP(tbl_transaction[[#This Row],[Reference Number]],barang_masuk[],3,FALSE),IF(tbl_transaction[[#This Row],[Type]]="Outbound",VLOOKUP(tbl_transaction[[#This Row],[Reference Number]],barang_keluar[],3,FALSE),""))</f>
        <v>Outlet 060</v>
      </c>
      <c r="I1608" t="str">
        <f>IF(D1608='Kartu Stok'!$B$2,COUNTIF($D$3:D1608,'Kartu Stok'!$B$2),"")</f>
        <v/>
      </c>
      <c r="L1608"/>
    </row>
    <row r="1609" spans="1:12" ht="14.5" x14ac:dyDescent="0.35">
      <c r="A1609" s="2" t="s">
        <v>2142</v>
      </c>
      <c r="B1609" s="5">
        <f>IF(LEFT(tbl_transaction[[#This Row],[Reference Number]],2)="GR",VLOOKUP(tbl_transaction[[#This Row],[Reference Number]],barang_masuk[],2,FALSE),IF(LEFT(tbl_transaction[[#This Row],[Reference Number]],2)="DO",VLOOKUP(tbl_transaction[[#This Row],[Reference Number]],barang_keluar[],2,FALSE),""))</f>
        <v>46059</v>
      </c>
      <c r="C1609" t="str">
        <f t="shared" si="25"/>
        <v>Outbound</v>
      </c>
      <c r="D1609" t="str">
        <f>IF(tbl_transaction[[#This Row],[Type]]="Inbound",VLOOKUP(tbl_transaction[[#This Row],[Reference Number]],barang_masuk[],4,FALSE),IF(tbl_transaction[[#This Row],[Type]]="Outbound",VLOOKUP(tbl_transaction[[#This Row],[Reference Number]],barang_keluar[],4,FALSE),""))</f>
        <v>PER004</v>
      </c>
      <c r="E1609" t="str">
        <f>IF(tbl_transaction[[#This Row],[Type]]="Inbound",VLOOKUP(tbl_transaction[[#This Row],[Reference Number]],barang_masuk[],5,FALSE),IF(tbl_transaction[[#This Row],[Type]]="Outbound",VLOOKUP(tbl_transaction[[#This Row],[Reference Number]],barang_keluar[],5,FALSE),""))</f>
        <v>Lifebuoy Personal Care Variant 4</v>
      </c>
      <c r="F1609">
        <f>IF(tbl_transaction[[#This Row],[Type]]="Inbound",VLOOKUP(tbl_transaction[[#This Row],[Reference Number]],barang_masuk[],6,FALSE),IF(tbl_transaction[[#This Row],[Type]]="Outbound",VLOOKUP(tbl_transaction[[#This Row],[Reference Number]],barang_keluar[],6,FALSE),""))</f>
        <v>48</v>
      </c>
      <c r="G1609" t="str">
        <f>IF(tbl_transaction[[#This Row],[Type]]="Inbound",VLOOKUP(tbl_transaction[[#This Row],[Reference Number]],barang_masuk[],7,FALSE),IF(tbl_transaction[[#This Row],[Type]]="Outbound",VLOOKUP(tbl_transaction[[#This Row],[Reference Number]],barang_keluar[],7,FALSE),""))</f>
        <v>Bottle</v>
      </c>
      <c r="H1609" t="str">
        <f>IF(tbl_transaction[[#This Row],[Type]]="Inbound",VLOOKUP(tbl_transaction[[#This Row],[Reference Number]],barang_masuk[],3,FALSE),IF(tbl_transaction[[#This Row],[Type]]="Outbound",VLOOKUP(tbl_transaction[[#This Row],[Reference Number]],barang_keluar[],3,FALSE),""))</f>
        <v>Outlet 056</v>
      </c>
      <c r="I1609" t="str">
        <f>IF(D1609='Kartu Stok'!$B$2,COUNTIF($D$3:D1609,'Kartu Stok'!$B$2),"")</f>
        <v/>
      </c>
      <c r="L1609"/>
    </row>
    <row r="1610" spans="1:12" ht="14.5" x14ac:dyDescent="0.35">
      <c r="A1610" s="2" t="s">
        <v>2144</v>
      </c>
      <c r="B1610" s="5">
        <f>IF(LEFT(tbl_transaction[[#This Row],[Reference Number]],2)="GR",VLOOKUP(tbl_transaction[[#This Row],[Reference Number]],barang_masuk[],2,FALSE),IF(LEFT(tbl_transaction[[#This Row],[Reference Number]],2)="DO",VLOOKUP(tbl_transaction[[#This Row],[Reference Number]],barang_keluar[],2,FALSE),""))</f>
        <v>46164</v>
      </c>
      <c r="C1610" t="str">
        <f t="shared" si="25"/>
        <v>Outbound</v>
      </c>
      <c r="D1610" t="str">
        <f>IF(tbl_transaction[[#This Row],[Type]]="Inbound",VLOOKUP(tbl_transaction[[#This Row],[Reference Number]],barang_masuk[],4,FALSE),IF(tbl_transaction[[#This Row],[Type]]="Outbound",VLOOKUP(tbl_transaction[[#This Row],[Reference Number]],barang_keluar[],4,FALSE),""))</f>
        <v>INS008</v>
      </c>
      <c r="E1610" t="str">
        <f>IF(tbl_transaction[[#This Row],[Type]]="Inbound",VLOOKUP(tbl_transaction[[#This Row],[Reference Number]],barang_masuk[],5,FALSE),IF(tbl_transaction[[#This Row],[Type]]="Outbound",VLOOKUP(tbl_transaction[[#This Row],[Reference Number]],barang_keluar[],5,FALSE),""))</f>
        <v>Indomie Instant Food Variant 8</v>
      </c>
      <c r="F1610">
        <f>IF(tbl_transaction[[#This Row],[Type]]="Inbound",VLOOKUP(tbl_transaction[[#This Row],[Reference Number]],barang_masuk[],6,FALSE),IF(tbl_transaction[[#This Row],[Type]]="Outbound",VLOOKUP(tbl_transaction[[#This Row],[Reference Number]],barang_keluar[],6,FALSE),""))</f>
        <v>10</v>
      </c>
      <c r="G1610" t="str">
        <f>IF(tbl_transaction[[#This Row],[Type]]="Inbound",VLOOKUP(tbl_transaction[[#This Row],[Reference Number]],barang_masuk[],7,FALSE),IF(tbl_transaction[[#This Row],[Type]]="Outbound",VLOOKUP(tbl_transaction[[#This Row],[Reference Number]],barang_keluar[],7,FALSE),""))</f>
        <v>Pack</v>
      </c>
      <c r="H1610" t="str">
        <f>IF(tbl_transaction[[#This Row],[Type]]="Inbound",VLOOKUP(tbl_transaction[[#This Row],[Reference Number]],barang_masuk[],3,FALSE),IF(tbl_transaction[[#This Row],[Type]]="Outbound",VLOOKUP(tbl_transaction[[#This Row],[Reference Number]],barang_keluar[],3,FALSE),""))</f>
        <v>Outlet 059</v>
      </c>
      <c r="I1610" t="str">
        <f>IF(D1610='Kartu Stok'!$B$2,COUNTIF($D$3:D1610,'Kartu Stok'!$B$2),"")</f>
        <v/>
      </c>
      <c r="L1610"/>
    </row>
    <row r="1611" spans="1:12" ht="14.5" x14ac:dyDescent="0.35">
      <c r="A1611" s="2" t="s">
        <v>2145</v>
      </c>
      <c r="B1611" s="5">
        <f>IF(LEFT(tbl_transaction[[#This Row],[Reference Number]],2)="GR",VLOOKUP(tbl_transaction[[#This Row],[Reference Number]],barang_masuk[],2,FALSE),IF(LEFT(tbl_transaction[[#This Row],[Reference Number]],2)="DO",VLOOKUP(tbl_transaction[[#This Row],[Reference Number]],barang_keluar[],2,FALSE),""))</f>
        <v>46076</v>
      </c>
      <c r="C1611" t="str">
        <f t="shared" si="25"/>
        <v>Outbound</v>
      </c>
      <c r="D1611" t="str">
        <f>IF(tbl_transaction[[#This Row],[Type]]="Inbound",VLOOKUP(tbl_transaction[[#This Row],[Reference Number]],barang_masuk[],4,FALSE),IF(tbl_transaction[[#This Row],[Type]]="Outbound",VLOOKUP(tbl_transaction[[#This Row],[Reference Number]],barang_keluar[],4,FALSE),""))</f>
        <v>INS009</v>
      </c>
      <c r="E1611" t="str">
        <f>IF(tbl_transaction[[#This Row],[Type]]="Inbound",VLOOKUP(tbl_transaction[[#This Row],[Reference Number]],barang_masuk[],5,FALSE),IF(tbl_transaction[[#This Row],[Type]]="Outbound",VLOOKUP(tbl_transaction[[#This Row],[Reference Number]],barang_keluar[],5,FALSE),""))</f>
        <v>Sarimi Instant Food Variant 9</v>
      </c>
      <c r="F1611">
        <f>IF(tbl_transaction[[#This Row],[Type]]="Inbound",VLOOKUP(tbl_transaction[[#This Row],[Reference Number]],barang_masuk[],6,FALSE),IF(tbl_transaction[[#This Row],[Type]]="Outbound",VLOOKUP(tbl_transaction[[#This Row],[Reference Number]],barang_keluar[],6,FALSE),""))</f>
        <v>15</v>
      </c>
      <c r="G1611" t="str">
        <f>IF(tbl_transaction[[#This Row],[Type]]="Inbound",VLOOKUP(tbl_transaction[[#This Row],[Reference Number]],barang_masuk[],7,FALSE),IF(tbl_transaction[[#This Row],[Type]]="Outbound",VLOOKUP(tbl_transaction[[#This Row],[Reference Number]],barang_keluar[],7,FALSE),""))</f>
        <v>Pack</v>
      </c>
      <c r="H1611" t="str">
        <f>IF(tbl_transaction[[#This Row],[Type]]="Inbound",VLOOKUP(tbl_transaction[[#This Row],[Reference Number]],barang_masuk[],3,FALSE),IF(tbl_transaction[[#This Row],[Type]]="Outbound",VLOOKUP(tbl_transaction[[#This Row],[Reference Number]],barang_keluar[],3,FALSE),""))</f>
        <v>Outlet 041</v>
      </c>
      <c r="I1611" t="str">
        <f>IF(D1611='Kartu Stok'!$B$2,COUNTIF($D$3:D1611,'Kartu Stok'!$B$2),"")</f>
        <v/>
      </c>
      <c r="L1611"/>
    </row>
    <row r="1612" spans="1:12" ht="14.5" x14ac:dyDescent="0.35">
      <c r="A1612" s="2" t="s">
        <v>2147</v>
      </c>
      <c r="B1612" s="5">
        <f>IF(LEFT(tbl_transaction[[#This Row],[Reference Number]],2)="GR",VLOOKUP(tbl_transaction[[#This Row],[Reference Number]],barang_masuk[],2,FALSE),IF(LEFT(tbl_transaction[[#This Row],[Reference Number]],2)="DO",VLOOKUP(tbl_transaction[[#This Row],[Reference Number]],barang_keluar[],2,FALSE),""))</f>
        <v>46166</v>
      </c>
      <c r="C1612" t="str">
        <f t="shared" si="25"/>
        <v>Outbound</v>
      </c>
      <c r="D1612" t="str">
        <f>IF(tbl_transaction[[#This Row],[Type]]="Inbound",VLOOKUP(tbl_transaction[[#This Row],[Reference Number]],barang_masuk[],4,FALSE),IF(tbl_transaction[[#This Row],[Type]]="Outbound",VLOOKUP(tbl_transaction[[#This Row],[Reference Number]],barang_keluar[],4,FALSE),""))</f>
        <v>PER023</v>
      </c>
      <c r="E1612" t="str">
        <f>IF(tbl_transaction[[#This Row],[Type]]="Inbound",VLOOKUP(tbl_transaction[[#This Row],[Reference Number]],barang_masuk[],5,FALSE),IF(tbl_transaction[[#This Row],[Type]]="Outbound",VLOOKUP(tbl_transaction[[#This Row],[Reference Number]],barang_keluar[],5,FALSE),""))</f>
        <v>Lifebuoy Personal Care Variant 23</v>
      </c>
      <c r="F1612">
        <f>IF(tbl_transaction[[#This Row],[Type]]="Inbound",VLOOKUP(tbl_transaction[[#This Row],[Reference Number]],barang_masuk[],6,FALSE),IF(tbl_transaction[[#This Row],[Type]]="Outbound",VLOOKUP(tbl_transaction[[#This Row],[Reference Number]],barang_keluar[],6,FALSE),""))</f>
        <v>12</v>
      </c>
      <c r="G1612" t="str">
        <f>IF(tbl_transaction[[#This Row],[Type]]="Inbound",VLOOKUP(tbl_transaction[[#This Row],[Reference Number]],barang_masuk[],7,FALSE),IF(tbl_transaction[[#This Row],[Type]]="Outbound",VLOOKUP(tbl_transaction[[#This Row],[Reference Number]],barang_keluar[],7,FALSE),""))</f>
        <v>Bottle</v>
      </c>
      <c r="H1612" t="str">
        <f>IF(tbl_transaction[[#This Row],[Type]]="Inbound",VLOOKUP(tbl_transaction[[#This Row],[Reference Number]],barang_masuk[],3,FALSE),IF(tbl_transaction[[#This Row],[Type]]="Outbound",VLOOKUP(tbl_transaction[[#This Row],[Reference Number]],barang_keluar[],3,FALSE),""))</f>
        <v>Outlet 074</v>
      </c>
      <c r="I1612" t="str">
        <f>IF(D1612='Kartu Stok'!$B$2,COUNTIF($D$3:D1612,'Kartu Stok'!$B$2),"")</f>
        <v/>
      </c>
      <c r="L1612"/>
    </row>
    <row r="1613" spans="1:12" ht="14.5" x14ac:dyDescent="0.35">
      <c r="A1613" s="2" t="s">
        <v>2149</v>
      </c>
      <c r="B1613" s="5">
        <f>IF(LEFT(tbl_transaction[[#This Row],[Reference Number]],2)="GR",VLOOKUP(tbl_transaction[[#This Row],[Reference Number]],barang_masuk[],2,FALSE),IF(LEFT(tbl_transaction[[#This Row],[Reference Number]],2)="DO",VLOOKUP(tbl_transaction[[#This Row],[Reference Number]],barang_keluar[],2,FALSE),""))</f>
        <v>46053</v>
      </c>
      <c r="C1613" t="str">
        <f t="shared" si="25"/>
        <v>Outbound</v>
      </c>
      <c r="D1613" t="str">
        <f>IF(tbl_transaction[[#This Row],[Type]]="Inbound",VLOOKUP(tbl_transaction[[#This Row],[Reference Number]],barang_masuk[],4,FALSE),IF(tbl_transaction[[#This Row],[Type]]="Outbound",VLOOKUP(tbl_transaction[[#This Row],[Reference Number]],barang_keluar[],4,FALSE),""))</f>
        <v>INS001</v>
      </c>
      <c r="E1613" t="str">
        <f>IF(tbl_transaction[[#This Row],[Type]]="Inbound",VLOOKUP(tbl_transaction[[#This Row],[Reference Number]],barang_masuk[],5,FALSE),IF(tbl_transaction[[#This Row],[Type]]="Outbound",VLOOKUP(tbl_transaction[[#This Row],[Reference Number]],barang_keluar[],5,FALSE),""))</f>
        <v>Sarimi Instant Food Variant 1</v>
      </c>
      <c r="F1613">
        <f>IF(tbl_transaction[[#This Row],[Type]]="Inbound",VLOOKUP(tbl_transaction[[#This Row],[Reference Number]],barang_masuk[],6,FALSE),IF(tbl_transaction[[#This Row],[Type]]="Outbound",VLOOKUP(tbl_transaction[[#This Row],[Reference Number]],barang_keluar[],6,FALSE),""))</f>
        <v>30</v>
      </c>
      <c r="G1613" t="str">
        <f>IF(tbl_transaction[[#This Row],[Type]]="Inbound",VLOOKUP(tbl_transaction[[#This Row],[Reference Number]],barang_masuk[],7,FALSE),IF(tbl_transaction[[#This Row],[Type]]="Outbound",VLOOKUP(tbl_transaction[[#This Row],[Reference Number]],barang_keluar[],7,FALSE),""))</f>
        <v>Pack</v>
      </c>
      <c r="H1613" t="str">
        <f>IF(tbl_transaction[[#This Row],[Type]]="Inbound",VLOOKUP(tbl_transaction[[#This Row],[Reference Number]],barang_masuk[],3,FALSE),IF(tbl_transaction[[#This Row],[Type]]="Outbound",VLOOKUP(tbl_transaction[[#This Row],[Reference Number]],barang_keluar[],3,FALSE),""))</f>
        <v>Outlet 075</v>
      </c>
      <c r="I1613" t="str">
        <f>IF(D1613='Kartu Stok'!$B$2,COUNTIF($D$3:D1613,'Kartu Stok'!$B$2),"")</f>
        <v/>
      </c>
      <c r="L1613"/>
    </row>
    <row r="1614" spans="1:12" ht="14.5" x14ac:dyDescent="0.35">
      <c r="A1614" s="2" t="s">
        <v>2150</v>
      </c>
      <c r="B1614" s="5">
        <f>IF(LEFT(tbl_transaction[[#This Row],[Reference Number]],2)="GR",VLOOKUP(tbl_transaction[[#This Row],[Reference Number]],barang_masuk[],2,FALSE),IF(LEFT(tbl_transaction[[#This Row],[Reference Number]],2)="DO",VLOOKUP(tbl_transaction[[#This Row],[Reference Number]],barang_keluar[],2,FALSE),""))</f>
        <v>46085</v>
      </c>
      <c r="C1614" t="str">
        <f t="shared" si="25"/>
        <v>Outbound</v>
      </c>
      <c r="D1614" t="str">
        <f>IF(tbl_transaction[[#This Row],[Type]]="Inbound",VLOOKUP(tbl_transaction[[#This Row],[Reference Number]],barang_masuk[],4,FALSE),IF(tbl_transaction[[#This Row],[Type]]="Outbound",VLOOKUP(tbl_transaction[[#This Row],[Reference Number]],barang_keluar[],4,FALSE),""))</f>
        <v>BEV002</v>
      </c>
      <c r="E1614" t="str">
        <f>IF(tbl_transaction[[#This Row],[Type]]="Inbound",VLOOKUP(tbl_transaction[[#This Row],[Reference Number]],barang_masuk[],5,FALSE),IF(tbl_transaction[[#This Row],[Type]]="Outbound",VLOOKUP(tbl_transaction[[#This Row],[Reference Number]],barang_keluar[],5,FALSE),""))</f>
        <v>Aqua Beverage Variant 2</v>
      </c>
      <c r="F1614">
        <f>IF(tbl_transaction[[#This Row],[Type]]="Inbound",VLOOKUP(tbl_transaction[[#This Row],[Reference Number]],barang_masuk[],6,FALSE),IF(tbl_transaction[[#This Row],[Type]]="Outbound",VLOOKUP(tbl_transaction[[#This Row],[Reference Number]],barang_keluar[],6,FALSE),""))</f>
        <v>60</v>
      </c>
      <c r="G1614" t="str">
        <f>IF(tbl_transaction[[#This Row],[Type]]="Inbound",VLOOKUP(tbl_transaction[[#This Row],[Reference Number]],barang_masuk[],7,FALSE),IF(tbl_transaction[[#This Row],[Type]]="Outbound",VLOOKUP(tbl_transaction[[#This Row],[Reference Number]],barang_keluar[],7,FALSE),""))</f>
        <v>Bottle</v>
      </c>
      <c r="H1614" t="str">
        <f>IF(tbl_transaction[[#This Row],[Type]]="Inbound",VLOOKUP(tbl_transaction[[#This Row],[Reference Number]],barang_masuk[],3,FALSE),IF(tbl_transaction[[#This Row],[Type]]="Outbound",VLOOKUP(tbl_transaction[[#This Row],[Reference Number]],barang_keluar[],3,FALSE),""))</f>
        <v>Outlet 021</v>
      </c>
      <c r="I1614" t="str">
        <f>IF(D1614='Kartu Stok'!$B$2,COUNTIF($D$3:D1614,'Kartu Stok'!$B$2),"")</f>
        <v/>
      </c>
      <c r="L1614"/>
    </row>
    <row r="1615" spans="1:12" ht="14.5" x14ac:dyDescent="0.35">
      <c r="A1615" s="2" t="s">
        <v>2151</v>
      </c>
      <c r="B1615" s="5">
        <f>IF(LEFT(tbl_transaction[[#This Row],[Reference Number]],2)="GR",VLOOKUP(tbl_transaction[[#This Row],[Reference Number]],barang_masuk[],2,FALSE),IF(LEFT(tbl_transaction[[#This Row],[Reference Number]],2)="DO",VLOOKUP(tbl_transaction[[#This Row],[Reference Number]],barang_keluar[],2,FALSE),""))</f>
        <v>46135</v>
      </c>
      <c r="C1615" t="str">
        <f t="shared" si="25"/>
        <v>Outbound</v>
      </c>
      <c r="D1615" t="str">
        <f>IF(tbl_transaction[[#This Row],[Type]]="Inbound",VLOOKUP(tbl_transaction[[#This Row],[Reference Number]],barang_masuk[],4,FALSE),IF(tbl_transaction[[#This Row],[Type]]="Outbound",VLOOKUP(tbl_transaction[[#This Row],[Reference Number]],barang_keluar[],4,FALSE),""))</f>
        <v>INS024</v>
      </c>
      <c r="E1615" t="str">
        <f>IF(tbl_transaction[[#This Row],[Type]]="Inbound",VLOOKUP(tbl_transaction[[#This Row],[Reference Number]],barang_masuk[],5,FALSE),IF(tbl_transaction[[#This Row],[Type]]="Outbound",VLOOKUP(tbl_transaction[[#This Row],[Reference Number]],barang_keluar[],5,FALSE),""))</f>
        <v>Sarimi Instant Food Variant 24</v>
      </c>
      <c r="F1615">
        <f>IF(tbl_transaction[[#This Row],[Type]]="Inbound",VLOOKUP(tbl_transaction[[#This Row],[Reference Number]],barang_masuk[],6,FALSE),IF(tbl_transaction[[#This Row],[Type]]="Outbound",VLOOKUP(tbl_transaction[[#This Row],[Reference Number]],barang_keluar[],6,FALSE),""))</f>
        <v>30</v>
      </c>
      <c r="G1615" t="str">
        <f>IF(tbl_transaction[[#This Row],[Type]]="Inbound",VLOOKUP(tbl_transaction[[#This Row],[Reference Number]],barang_masuk[],7,FALSE),IF(tbl_transaction[[#This Row],[Type]]="Outbound",VLOOKUP(tbl_transaction[[#This Row],[Reference Number]],barang_keluar[],7,FALSE),""))</f>
        <v>Pack</v>
      </c>
      <c r="H1615" t="str">
        <f>IF(tbl_transaction[[#This Row],[Type]]="Inbound",VLOOKUP(tbl_transaction[[#This Row],[Reference Number]],barang_masuk[],3,FALSE),IF(tbl_transaction[[#This Row],[Type]]="Outbound",VLOOKUP(tbl_transaction[[#This Row],[Reference Number]],barang_keluar[],3,FALSE),""))</f>
        <v>Outlet 046</v>
      </c>
      <c r="I1615" t="str">
        <f>IF(D1615='Kartu Stok'!$B$2,COUNTIF($D$3:D1615,'Kartu Stok'!$B$2),"")</f>
        <v/>
      </c>
      <c r="L1615"/>
    </row>
    <row r="1616" spans="1:12" ht="14.5" x14ac:dyDescent="0.35">
      <c r="A1616" s="2" t="s">
        <v>2152</v>
      </c>
      <c r="B1616" s="5">
        <f>IF(LEFT(tbl_transaction[[#This Row],[Reference Number]],2)="GR",VLOOKUP(tbl_transaction[[#This Row],[Reference Number]],barang_masuk[],2,FALSE),IF(LEFT(tbl_transaction[[#This Row],[Reference Number]],2)="DO",VLOOKUP(tbl_transaction[[#This Row],[Reference Number]],barang_keluar[],2,FALSE),""))</f>
        <v>46078</v>
      </c>
      <c r="C1616" t="str">
        <f t="shared" si="25"/>
        <v>Outbound</v>
      </c>
      <c r="D1616" t="str">
        <f>IF(tbl_transaction[[#This Row],[Type]]="Inbound",VLOOKUP(tbl_transaction[[#This Row],[Reference Number]],barang_masuk[],4,FALSE),IF(tbl_transaction[[#This Row],[Type]]="Outbound",VLOOKUP(tbl_transaction[[#This Row],[Reference Number]],barang_keluar[],4,FALSE),""))</f>
        <v>SNK024</v>
      </c>
      <c r="E1616" t="str">
        <f>IF(tbl_transaction[[#This Row],[Type]]="Inbound",VLOOKUP(tbl_transaction[[#This Row],[Reference Number]],barang_masuk[],5,FALSE),IF(tbl_transaction[[#This Row],[Type]]="Outbound",VLOOKUP(tbl_transaction[[#This Row],[Reference Number]],barang_keluar[],5,FALSE),""))</f>
        <v>Chitato Snack Variant 24</v>
      </c>
      <c r="F1616">
        <f>IF(tbl_transaction[[#This Row],[Type]]="Inbound",VLOOKUP(tbl_transaction[[#This Row],[Reference Number]],barang_masuk[],6,FALSE),IF(tbl_transaction[[#This Row],[Type]]="Outbound",VLOOKUP(tbl_transaction[[#This Row],[Reference Number]],barang_keluar[],6,FALSE),""))</f>
        <v>30</v>
      </c>
      <c r="G1616" t="str">
        <f>IF(tbl_transaction[[#This Row],[Type]]="Inbound",VLOOKUP(tbl_transaction[[#This Row],[Reference Number]],barang_masuk[],7,FALSE),IF(tbl_transaction[[#This Row],[Type]]="Outbound",VLOOKUP(tbl_transaction[[#This Row],[Reference Number]],barang_keluar[],7,FALSE),""))</f>
        <v>Pack</v>
      </c>
      <c r="H1616" t="str">
        <f>IF(tbl_transaction[[#This Row],[Type]]="Inbound",VLOOKUP(tbl_transaction[[#This Row],[Reference Number]],barang_masuk[],3,FALSE),IF(tbl_transaction[[#This Row],[Type]]="Outbound",VLOOKUP(tbl_transaction[[#This Row],[Reference Number]],barang_keluar[],3,FALSE),""))</f>
        <v>Outlet 056</v>
      </c>
      <c r="I1616" t="str">
        <f>IF(D1616='Kartu Stok'!$B$2,COUNTIF($D$3:D1616,'Kartu Stok'!$B$2),"")</f>
        <v/>
      </c>
      <c r="L1616"/>
    </row>
    <row r="1617" spans="1:12" ht="14.5" x14ac:dyDescent="0.35">
      <c r="A1617" s="2" t="s">
        <v>2153</v>
      </c>
      <c r="B1617" s="5">
        <f>IF(LEFT(tbl_transaction[[#This Row],[Reference Number]],2)="GR",VLOOKUP(tbl_transaction[[#This Row],[Reference Number]],barang_masuk[],2,FALSE),IF(LEFT(tbl_transaction[[#This Row],[Reference Number]],2)="DO",VLOOKUP(tbl_transaction[[#This Row],[Reference Number]],barang_keluar[],2,FALSE),""))</f>
        <v>46096</v>
      </c>
      <c r="C1617" t="str">
        <f t="shared" si="25"/>
        <v>Outbound</v>
      </c>
      <c r="D1617" t="str">
        <f>IF(tbl_transaction[[#This Row],[Type]]="Inbound",VLOOKUP(tbl_transaction[[#This Row],[Reference Number]],barang_masuk[],4,FALSE),IF(tbl_transaction[[#This Row],[Type]]="Outbound",VLOOKUP(tbl_transaction[[#This Row],[Reference Number]],barang_keluar[],4,FALSE),""))</f>
        <v>SNK032</v>
      </c>
      <c r="E1617" t="str">
        <f>IF(tbl_transaction[[#This Row],[Type]]="Inbound",VLOOKUP(tbl_transaction[[#This Row],[Reference Number]],barang_masuk[],5,FALSE),IF(tbl_transaction[[#This Row],[Type]]="Outbound",VLOOKUP(tbl_transaction[[#This Row],[Reference Number]],barang_keluar[],5,FALSE),""))</f>
        <v>Qtela Snack Variant 32</v>
      </c>
      <c r="F1617">
        <f>IF(tbl_transaction[[#This Row],[Type]]="Inbound",VLOOKUP(tbl_transaction[[#This Row],[Reference Number]],barang_masuk[],6,FALSE),IF(tbl_transaction[[#This Row],[Type]]="Outbound",VLOOKUP(tbl_transaction[[#This Row],[Reference Number]],barang_keluar[],6,FALSE),""))</f>
        <v>24</v>
      </c>
      <c r="G1617" t="str">
        <f>IF(tbl_transaction[[#This Row],[Type]]="Inbound",VLOOKUP(tbl_transaction[[#This Row],[Reference Number]],barang_masuk[],7,FALSE),IF(tbl_transaction[[#This Row],[Type]]="Outbound",VLOOKUP(tbl_transaction[[#This Row],[Reference Number]],barang_keluar[],7,FALSE),""))</f>
        <v>Pack</v>
      </c>
      <c r="H1617" t="str">
        <f>IF(tbl_transaction[[#This Row],[Type]]="Inbound",VLOOKUP(tbl_transaction[[#This Row],[Reference Number]],barang_masuk[],3,FALSE),IF(tbl_transaction[[#This Row],[Type]]="Outbound",VLOOKUP(tbl_transaction[[#This Row],[Reference Number]],barang_keluar[],3,FALSE),""))</f>
        <v>Outlet 053</v>
      </c>
      <c r="I1617" t="str">
        <f>IF(D1617='Kartu Stok'!$B$2,COUNTIF($D$3:D1617,'Kartu Stok'!$B$2),"")</f>
        <v/>
      </c>
      <c r="L1617"/>
    </row>
    <row r="1618" spans="1:12" ht="14.5" x14ac:dyDescent="0.35">
      <c r="A1618" s="2" t="s">
        <v>2155</v>
      </c>
      <c r="B1618" s="5">
        <f>IF(LEFT(tbl_transaction[[#This Row],[Reference Number]],2)="GR",VLOOKUP(tbl_transaction[[#This Row],[Reference Number]],barang_masuk[],2,FALSE),IF(LEFT(tbl_transaction[[#This Row],[Reference Number]],2)="DO",VLOOKUP(tbl_transaction[[#This Row],[Reference Number]],barang_keluar[],2,FALSE),""))</f>
        <v>46139</v>
      </c>
      <c r="C1618" t="str">
        <f t="shared" si="25"/>
        <v>Outbound</v>
      </c>
      <c r="D1618" t="str">
        <f>IF(tbl_transaction[[#This Row],[Type]]="Inbound",VLOOKUP(tbl_transaction[[#This Row],[Reference Number]],barang_masuk[],4,FALSE),IF(tbl_transaction[[#This Row],[Type]]="Outbound",VLOOKUP(tbl_transaction[[#This Row],[Reference Number]],barang_keluar[],4,FALSE),""))</f>
        <v>SNK031</v>
      </c>
      <c r="E1618" t="str">
        <f>IF(tbl_transaction[[#This Row],[Type]]="Inbound",VLOOKUP(tbl_transaction[[#This Row],[Reference Number]],barang_masuk[],5,FALSE),IF(tbl_transaction[[#This Row],[Type]]="Outbound",VLOOKUP(tbl_transaction[[#This Row],[Reference Number]],barang_keluar[],5,FALSE),""))</f>
        <v>Taro Snack Variant 31</v>
      </c>
      <c r="F1618">
        <f>IF(tbl_transaction[[#This Row],[Type]]="Inbound",VLOOKUP(tbl_transaction[[#This Row],[Reference Number]],barang_masuk[],6,FALSE),IF(tbl_transaction[[#This Row],[Type]]="Outbound",VLOOKUP(tbl_transaction[[#This Row],[Reference Number]],barang_keluar[],6,FALSE),""))</f>
        <v>30</v>
      </c>
      <c r="G1618" t="str">
        <f>IF(tbl_transaction[[#This Row],[Type]]="Inbound",VLOOKUP(tbl_transaction[[#This Row],[Reference Number]],barang_masuk[],7,FALSE),IF(tbl_transaction[[#This Row],[Type]]="Outbound",VLOOKUP(tbl_transaction[[#This Row],[Reference Number]],barang_keluar[],7,FALSE),""))</f>
        <v>Pack</v>
      </c>
      <c r="H1618" t="str">
        <f>IF(tbl_transaction[[#This Row],[Type]]="Inbound",VLOOKUP(tbl_transaction[[#This Row],[Reference Number]],barang_masuk[],3,FALSE),IF(tbl_transaction[[#This Row],[Type]]="Outbound",VLOOKUP(tbl_transaction[[#This Row],[Reference Number]],barang_keluar[],3,FALSE),""))</f>
        <v>Outlet 073</v>
      </c>
      <c r="I1618" t="str">
        <f>IF(D1618='Kartu Stok'!$B$2,COUNTIF($D$3:D1618,'Kartu Stok'!$B$2),"")</f>
        <v/>
      </c>
      <c r="L1618"/>
    </row>
    <row r="1619" spans="1:12" ht="14.5" x14ac:dyDescent="0.35">
      <c r="A1619" s="2" t="s">
        <v>2156</v>
      </c>
      <c r="B1619" s="5">
        <f>IF(LEFT(tbl_transaction[[#This Row],[Reference Number]],2)="GR",VLOOKUP(tbl_transaction[[#This Row],[Reference Number]],barang_masuk[],2,FALSE),IF(LEFT(tbl_transaction[[#This Row],[Reference Number]],2)="DO",VLOOKUP(tbl_transaction[[#This Row],[Reference Number]],barang_keluar[],2,FALSE),""))</f>
        <v>46113</v>
      </c>
      <c r="C1619" t="str">
        <f t="shared" si="25"/>
        <v>Outbound</v>
      </c>
      <c r="D1619" t="str">
        <f>IF(tbl_transaction[[#This Row],[Type]]="Inbound",VLOOKUP(tbl_transaction[[#This Row],[Reference Number]],barang_masuk[],4,FALSE),IF(tbl_transaction[[#This Row],[Type]]="Outbound",VLOOKUP(tbl_transaction[[#This Row],[Reference Number]],barang_keluar[],4,FALSE),""))</f>
        <v>SNK014</v>
      </c>
      <c r="E1619" t="str">
        <f>IF(tbl_transaction[[#This Row],[Type]]="Inbound",VLOOKUP(tbl_transaction[[#This Row],[Reference Number]],barang_masuk[],5,FALSE),IF(tbl_transaction[[#This Row],[Type]]="Outbound",VLOOKUP(tbl_transaction[[#This Row],[Reference Number]],barang_keluar[],5,FALSE),""))</f>
        <v>Qtela Snack Variant 14</v>
      </c>
      <c r="F1619">
        <f>IF(tbl_transaction[[#This Row],[Type]]="Inbound",VLOOKUP(tbl_transaction[[#This Row],[Reference Number]],barang_masuk[],6,FALSE),IF(tbl_transaction[[#This Row],[Type]]="Outbound",VLOOKUP(tbl_transaction[[#This Row],[Reference Number]],barang_keluar[],6,FALSE),""))</f>
        <v>30</v>
      </c>
      <c r="G1619" t="str">
        <f>IF(tbl_transaction[[#This Row],[Type]]="Inbound",VLOOKUP(tbl_transaction[[#This Row],[Reference Number]],barang_masuk[],7,FALSE),IF(tbl_transaction[[#This Row],[Type]]="Outbound",VLOOKUP(tbl_transaction[[#This Row],[Reference Number]],barang_keluar[],7,FALSE),""))</f>
        <v>Pack</v>
      </c>
      <c r="H1619" t="str">
        <f>IF(tbl_transaction[[#This Row],[Type]]="Inbound",VLOOKUP(tbl_transaction[[#This Row],[Reference Number]],barang_masuk[],3,FALSE),IF(tbl_transaction[[#This Row],[Type]]="Outbound",VLOOKUP(tbl_transaction[[#This Row],[Reference Number]],barang_keluar[],3,FALSE),""))</f>
        <v>Outlet 010</v>
      </c>
      <c r="I1619" t="str">
        <f>IF(D1619='Kartu Stok'!$B$2,COUNTIF($D$3:D1619,'Kartu Stok'!$B$2),"")</f>
        <v/>
      </c>
      <c r="L1619"/>
    </row>
    <row r="1620" spans="1:12" ht="14.5" x14ac:dyDescent="0.35">
      <c r="A1620" s="2" t="s">
        <v>2157</v>
      </c>
      <c r="B1620" s="5">
        <f>IF(LEFT(tbl_transaction[[#This Row],[Reference Number]],2)="GR",VLOOKUP(tbl_transaction[[#This Row],[Reference Number]],barang_masuk[],2,FALSE),IF(LEFT(tbl_transaction[[#This Row],[Reference Number]],2)="DO",VLOOKUP(tbl_transaction[[#This Row],[Reference Number]],barang_keluar[],2,FALSE),""))</f>
        <v>46129</v>
      </c>
      <c r="C1620" t="str">
        <f t="shared" si="25"/>
        <v>Outbound</v>
      </c>
      <c r="D1620" t="str">
        <f>IF(tbl_transaction[[#This Row],[Type]]="Inbound",VLOOKUP(tbl_transaction[[#This Row],[Reference Number]],barang_masuk[],4,FALSE),IF(tbl_transaction[[#This Row],[Type]]="Outbound",VLOOKUP(tbl_transaction[[#This Row],[Reference Number]],barang_keluar[],4,FALSE),""))</f>
        <v>PER009</v>
      </c>
      <c r="E1620" t="str">
        <f>IF(tbl_transaction[[#This Row],[Type]]="Inbound",VLOOKUP(tbl_transaction[[#This Row],[Reference Number]],barang_masuk[],5,FALSE),IF(tbl_transaction[[#This Row],[Type]]="Outbound",VLOOKUP(tbl_transaction[[#This Row],[Reference Number]],barang_keluar[],5,FALSE),""))</f>
        <v>Lifebuoy Personal Care Variant 9</v>
      </c>
      <c r="F1620">
        <f>IF(tbl_transaction[[#This Row],[Type]]="Inbound",VLOOKUP(tbl_transaction[[#This Row],[Reference Number]],barang_masuk[],6,FALSE),IF(tbl_transaction[[#This Row],[Type]]="Outbound",VLOOKUP(tbl_transaction[[#This Row],[Reference Number]],barang_keluar[],6,FALSE),""))</f>
        <v>60</v>
      </c>
      <c r="G1620" t="str">
        <f>IF(tbl_transaction[[#This Row],[Type]]="Inbound",VLOOKUP(tbl_transaction[[#This Row],[Reference Number]],barang_masuk[],7,FALSE),IF(tbl_transaction[[#This Row],[Type]]="Outbound",VLOOKUP(tbl_transaction[[#This Row],[Reference Number]],barang_keluar[],7,FALSE),""))</f>
        <v>Bottle</v>
      </c>
      <c r="H1620" t="str">
        <f>IF(tbl_transaction[[#This Row],[Type]]="Inbound",VLOOKUP(tbl_transaction[[#This Row],[Reference Number]],barang_masuk[],3,FALSE),IF(tbl_transaction[[#This Row],[Type]]="Outbound",VLOOKUP(tbl_transaction[[#This Row],[Reference Number]],barang_keluar[],3,FALSE),""))</f>
        <v>Outlet 045</v>
      </c>
      <c r="I1620" t="str">
        <f>IF(D1620='Kartu Stok'!$B$2,COUNTIF($D$3:D1620,'Kartu Stok'!$B$2),"")</f>
        <v/>
      </c>
      <c r="L1620"/>
    </row>
    <row r="1621" spans="1:12" ht="14.5" x14ac:dyDescent="0.35">
      <c r="A1621" s="2" t="s">
        <v>2159</v>
      </c>
      <c r="B1621" s="5">
        <f>IF(LEFT(tbl_transaction[[#This Row],[Reference Number]],2)="GR",VLOOKUP(tbl_transaction[[#This Row],[Reference Number]],barang_masuk[],2,FALSE),IF(LEFT(tbl_transaction[[#This Row],[Reference Number]],2)="DO",VLOOKUP(tbl_transaction[[#This Row],[Reference Number]],barang_keluar[],2,FALSE),""))</f>
        <v>46152</v>
      </c>
      <c r="C1621" t="str">
        <f t="shared" si="25"/>
        <v>Outbound</v>
      </c>
      <c r="D1621" t="str">
        <f>IF(tbl_transaction[[#This Row],[Type]]="Inbound",VLOOKUP(tbl_transaction[[#This Row],[Reference Number]],barang_masuk[],4,FALSE),IF(tbl_transaction[[#This Row],[Type]]="Outbound",VLOOKUP(tbl_transaction[[#This Row],[Reference Number]],barang_keluar[],4,FALSE),""))</f>
        <v>BAB017</v>
      </c>
      <c r="E1621" t="str">
        <f>IF(tbl_transaction[[#This Row],[Type]]="Inbound",VLOOKUP(tbl_transaction[[#This Row],[Reference Number]],barang_masuk[],5,FALSE),IF(tbl_transaction[[#This Row],[Type]]="Outbound",VLOOKUP(tbl_transaction[[#This Row],[Reference Number]],barang_keluar[],5,FALSE),""))</f>
        <v>MamyPoko Baby Care Variant 17</v>
      </c>
      <c r="F1621">
        <f>IF(tbl_transaction[[#This Row],[Type]]="Inbound",VLOOKUP(tbl_transaction[[#This Row],[Reference Number]],barang_masuk[],6,FALSE),IF(tbl_transaction[[#This Row],[Type]]="Outbound",VLOOKUP(tbl_transaction[[#This Row],[Reference Number]],barang_keluar[],6,FALSE),""))</f>
        <v>60</v>
      </c>
      <c r="G1621" t="str">
        <f>IF(tbl_transaction[[#This Row],[Type]]="Inbound",VLOOKUP(tbl_transaction[[#This Row],[Reference Number]],barang_masuk[],7,FALSE),IF(tbl_transaction[[#This Row],[Type]]="Outbound",VLOOKUP(tbl_transaction[[#This Row],[Reference Number]],barang_keluar[],7,FALSE),""))</f>
        <v>Pack</v>
      </c>
      <c r="H1621" t="str">
        <f>IF(tbl_transaction[[#This Row],[Type]]="Inbound",VLOOKUP(tbl_transaction[[#This Row],[Reference Number]],barang_masuk[],3,FALSE),IF(tbl_transaction[[#This Row],[Type]]="Outbound",VLOOKUP(tbl_transaction[[#This Row],[Reference Number]],barang_keluar[],3,FALSE),""))</f>
        <v>Outlet 042</v>
      </c>
      <c r="I1621" t="str">
        <f>IF(D1621='Kartu Stok'!$B$2,COUNTIF($D$3:D1621,'Kartu Stok'!$B$2),"")</f>
        <v/>
      </c>
      <c r="L1621"/>
    </row>
    <row r="1622" spans="1:12" ht="14.5" x14ac:dyDescent="0.35">
      <c r="A1622" s="2" t="s">
        <v>2160</v>
      </c>
      <c r="B1622" s="5">
        <f>IF(LEFT(tbl_transaction[[#This Row],[Reference Number]],2)="GR",VLOOKUP(tbl_transaction[[#This Row],[Reference Number]],barang_masuk[],2,FALSE),IF(LEFT(tbl_transaction[[#This Row],[Reference Number]],2)="DO",VLOOKUP(tbl_transaction[[#This Row],[Reference Number]],barang_keluar[],2,FALSE),""))</f>
        <v>46099</v>
      </c>
      <c r="C1622" t="str">
        <f t="shared" si="25"/>
        <v>Outbound</v>
      </c>
      <c r="D1622" t="str">
        <f>IF(tbl_transaction[[#This Row],[Type]]="Inbound",VLOOKUP(tbl_transaction[[#This Row],[Reference Number]],barang_masuk[],4,FALSE),IF(tbl_transaction[[#This Row],[Type]]="Outbound",VLOOKUP(tbl_transaction[[#This Row],[Reference Number]],barang_keluar[],4,FALSE),""))</f>
        <v>HOM002</v>
      </c>
      <c r="E1622" t="str">
        <f>IF(tbl_transaction[[#This Row],[Type]]="Inbound",VLOOKUP(tbl_transaction[[#This Row],[Reference Number]],barang_masuk[],5,FALSE),IF(tbl_transaction[[#This Row],[Type]]="Outbound",VLOOKUP(tbl_transaction[[#This Row],[Reference Number]],barang_keluar[],5,FALSE),""))</f>
        <v>Sunlight Home Care Variant 2</v>
      </c>
      <c r="F1622">
        <f>IF(tbl_transaction[[#This Row],[Type]]="Inbound",VLOOKUP(tbl_transaction[[#This Row],[Reference Number]],barang_masuk[],6,FALSE),IF(tbl_transaction[[#This Row],[Type]]="Outbound",VLOOKUP(tbl_transaction[[#This Row],[Reference Number]],barang_keluar[],6,FALSE),""))</f>
        <v>30</v>
      </c>
      <c r="G1622" t="str">
        <f>IF(tbl_transaction[[#This Row],[Type]]="Inbound",VLOOKUP(tbl_transaction[[#This Row],[Reference Number]],barang_masuk[],7,FALSE),IF(tbl_transaction[[#This Row],[Type]]="Outbound",VLOOKUP(tbl_transaction[[#This Row],[Reference Number]],barang_keluar[],7,FALSE),""))</f>
        <v>Pack</v>
      </c>
      <c r="H1622" t="str">
        <f>IF(tbl_transaction[[#This Row],[Type]]="Inbound",VLOOKUP(tbl_transaction[[#This Row],[Reference Number]],barang_masuk[],3,FALSE),IF(tbl_transaction[[#This Row],[Type]]="Outbound",VLOOKUP(tbl_transaction[[#This Row],[Reference Number]],barang_keluar[],3,FALSE),""))</f>
        <v>Outlet 046</v>
      </c>
      <c r="I1622" t="str">
        <f>IF(D1622='Kartu Stok'!$B$2,COUNTIF($D$3:D1622,'Kartu Stok'!$B$2),"")</f>
        <v/>
      </c>
      <c r="L1622"/>
    </row>
    <row r="1623" spans="1:12" ht="14.5" x14ac:dyDescent="0.35">
      <c r="A1623" s="2" t="s">
        <v>2161</v>
      </c>
      <c r="B1623" s="5">
        <f>IF(LEFT(tbl_transaction[[#This Row],[Reference Number]],2)="GR",VLOOKUP(tbl_transaction[[#This Row],[Reference Number]],barang_masuk[],2,FALSE),IF(LEFT(tbl_transaction[[#This Row],[Reference Number]],2)="DO",VLOOKUP(tbl_transaction[[#This Row],[Reference Number]],barang_keluar[],2,FALSE),""))</f>
        <v>46037</v>
      </c>
      <c r="C1623" t="str">
        <f t="shared" si="25"/>
        <v>Outbound</v>
      </c>
      <c r="D1623" t="str">
        <f>IF(tbl_transaction[[#This Row],[Type]]="Inbound",VLOOKUP(tbl_transaction[[#This Row],[Reference Number]],barang_masuk[],4,FALSE),IF(tbl_transaction[[#This Row],[Type]]="Outbound",VLOOKUP(tbl_transaction[[#This Row],[Reference Number]],barang_keluar[],4,FALSE),""))</f>
        <v>HOM001</v>
      </c>
      <c r="E1623" t="str">
        <f>IF(tbl_transaction[[#This Row],[Type]]="Inbound",VLOOKUP(tbl_transaction[[#This Row],[Reference Number]],barang_masuk[],5,FALSE),IF(tbl_transaction[[#This Row],[Type]]="Outbound",VLOOKUP(tbl_transaction[[#This Row],[Reference Number]],barang_keluar[],5,FALSE),""))</f>
        <v>Sunlight Home Care Variant 1</v>
      </c>
      <c r="F1623">
        <f>IF(tbl_transaction[[#This Row],[Type]]="Inbound",VLOOKUP(tbl_transaction[[#This Row],[Reference Number]],barang_masuk[],6,FALSE),IF(tbl_transaction[[#This Row],[Type]]="Outbound",VLOOKUP(tbl_transaction[[#This Row],[Reference Number]],barang_keluar[],6,FALSE),""))</f>
        <v>15</v>
      </c>
      <c r="G1623" t="str">
        <f>IF(tbl_transaction[[#This Row],[Type]]="Inbound",VLOOKUP(tbl_transaction[[#This Row],[Reference Number]],barang_masuk[],7,FALSE),IF(tbl_transaction[[#This Row],[Type]]="Outbound",VLOOKUP(tbl_transaction[[#This Row],[Reference Number]],barang_keluar[],7,FALSE),""))</f>
        <v>Pack</v>
      </c>
      <c r="H1623" t="str">
        <f>IF(tbl_transaction[[#This Row],[Type]]="Inbound",VLOOKUP(tbl_transaction[[#This Row],[Reference Number]],barang_masuk[],3,FALSE),IF(tbl_transaction[[#This Row],[Type]]="Outbound",VLOOKUP(tbl_transaction[[#This Row],[Reference Number]],barang_keluar[],3,FALSE),""))</f>
        <v>Outlet 033</v>
      </c>
      <c r="I1623" t="str">
        <f>IF(D1623='Kartu Stok'!$B$2,COUNTIF($D$3:D1623,'Kartu Stok'!$B$2),"")</f>
        <v/>
      </c>
      <c r="L1623"/>
    </row>
    <row r="1624" spans="1:12" ht="14.5" x14ac:dyDescent="0.35">
      <c r="A1624" s="2" t="s">
        <v>2162</v>
      </c>
      <c r="B1624" s="5">
        <f>IF(LEFT(tbl_transaction[[#This Row],[Reference Number]],2)="GR",VLOOKUP(tbl_transaction[[#This Row],[Reference Number]],barang_masuk[],2,FALSE),IF(LEFT(tbl_transaction[[#This Row],[Reference Number]],2)="DO",VLOOKUP(tbl_transaction[[#This Row],[Reference Number]],barang_keluar[],2,FALSE),""))</f>
        <v>46079</v>
      </c>
      <c r="C1624" t="str">
        <f t="shared" si="25"/>
        <v>Outbound</v>
      </c>
      <c r="D1624" t="str">
        <f>IF(tbl_transaction[[#This Row],[Type]]="Inbound",VLOOKUP(tbl_transaction[[#This Row],[Reference Number]],barang_masuk[],4,FALSE),IF(tbl_transaction[[#This Row],[Type]]="Outbound",VLOOKUP(tbl_transaction[[#This Row],[Reference Number]],barang_keluar[],4,FALSE),""))</f>
        <v>BEV015</v>
      </c>
      <c r="E1624" t="str">
        <f>IF(tbl_transaction[[#This Row],[Type]]="Inbound",VLOOKUP(tbl_transaction[[#This Row],[Reference Number]],barang_masuk[],5,FALSE),IF(tbl_transaction[[#This Row],[Type]]="Outbound",VLOOKUP(tbl_transaction[[#This Row],[Reference Number]],barang_keluar[],5,FALSE),""))</f>
        <v>Aqua Beverage Variant 15</v>
      </c>
      <c r="F1624">
        <f>IF(tbl_transaction[[#This Row],[Type]]="Inbound",VLOOKUP(tbl_transaction[[#This Row],[Reference Number]],barang_masuk[],6,FALSE),IF(tbl_transaction[[#This Row],[Type]]="Outbound",VLOOKUP(tbl_transaction[[#This Row],[Reference Number]],barang_keluar[],6,FALSE),""))</f>
        <v>60</v>
      </c>
      <c r="G1624" t="str">
        <f>IF(tbl_transaction[[#This Row],[Type]]="Inbound",VLOOKUP(tbl_transaction[[#This Row],[Reference Number]],barang_masuk[],7,FALSE),IF(tbl_transaction[[#This Row],[Type]]="Outbound",VLOOKUP(tbl_transaction[[#This Row],[Reference Number]],barang_keluar[],7,FALSE),""))</f>
        <v>Bottle</v>
      </c>
      <c r="H1624" t="str">
        <f>IF(tbl_transaction[[#This Row],[Type]]="Inbound",VLOOKUP(tbl_transaction[[#This Row],[Reference Number]],barang_masuk[],3,FALSE),IF(tbl_transaction[[#This Row],[Type]]="Outbound",VLOOKUP(tbl_transaction[[#This Row],[Reference Number]],barang_keluar[],3,FALSE),""))</f>
        <v>Outlet 019</v>
      </c>
      <c r="I1624" t="str">
        <f>IF(D1624='Kartu Stok'!$B$2,COUNTIF($D$3:D1624,'Kartu Stok'!$B$2),"")</f>
        <v/>
      </c>
      <c r="L1624"/>
    </row>
    <row r="1625" spans="1:12" ht="14.5" x14ac:dyDescent="0.35">
      <c r="A1625" s="2" t="s">
        <v>2163</v>
      </c>
      <c r="B1625" s="5">
        <f>IF(LEFT(tbl_transaction[[#This Row],[Reference Number]],2)="GR",VLOOKUP(tbl_transaction[[#This Row],[Reference Number]],barang_masuk[],2,FALSE),IF(LEFT(tbl_transaction[[#This Row],[Reference Number]],2)="DO",VLOOKUP(tbl_transaction[[#This Row],[Reference Number]],barang_keluar[],2,FALSE),""))</f>
        <v>46170</v>
      </c>
      <c r="C1625" t="str">
        <f t="shared" si="25"/>
        <v>Outbound</v>
      </c>
      <c r="D1625" t="str">
        <f>IF(tbl_transaction[[#This Row],[Type]]="Inbound",VLOOKUP(tbl_transaction[[#This Row],[Reference Number]],barang_masuk[],4,FALSE),IF(tbl_transaction[[#This Row],[Type]]="Outbound",VLOOKUP(tbl_transaction[[#This Row],[Reference Number]],barang_keluar[],4,FALSE),""))</f>
        <v>DAR008</v>
      </c>
      <c r="E1625" t="str">
        <f>IF(tbl_transaction[[#This Row],[Type]]="Inbound",VLOOKUP(tbl_transaction[[#This Row],[Reference Number]],barang_masuk[],5,FALSE),IF(tbl_transaction[[#This Row],[Type]]="Outbound",VLOOKUP(tbl_transaction[[#This Row],[Reference Number]],barang_keluar[],5,FALSE),""))</f>
        <v>Indomilk Dairy Variant 8</v>
      </c>
      <c r="F1625">
        <f>IF(tbl_transaction[[#This Row],[Type]]="Inbound",VLOOKUP(tbl_transaction[[#This Row],[Reference Number]],barang_masuk[],6,FALSE),IF(tbl_transaction[[#This Row],[Type]]="Outbound",VLOOKUP(tbl_transaction[[#This Row],[Reference Number]],barang_keluar[],6,FALSE),""))</f>
        <v>12</v>
      </c>
      <c r="G1625" t="str">
        <f>IF(tbl_transaction[[#This Row],[Type]]="Inbound",VLOOKUP(tbl_transaction[[#This Row],[Reference Number]],barang_masuk[],7,FALSE),IF(tbl_transaction[[#This Row],[Type]]="Outbound",VLOOKUP(tbl_transaction[[#This Row],[Reference Number]],barang_keluar[],7,FALSE),""))</f>
        <v>Box</v>
      </c>
      <c r="H1625" t="str">
        <f>IF(tbl_transaction[[#This Row],[Type]]="Inbound",VLOOKUP(tbl_transaction[[#This Row],[Reference Number]],barang_masuk[],3,FALSE),IF(tbl_transaction[[#This Row],[Type]]="Outbound",VLOOKUP(tbl_transaction[[#This Row],[Reference Number]],barang_keluar[],3,FALSE),""))</f>
        <v>Outlet 054</v>
      </c>
      <c r="I1625" t="str">
        <f>IF(D1625='Kartu Stok'!$B$2,COUNTIF($D$3:D1625,'Kartu Stok'!$B$2),"")</f>
        <v/>
      </c>
      <c r="L1625"/>
    </row>
    <row r="1626" spans="1:12" ht="14.5" x14ac:dyDescent="0.35">
      <c r="A1626" s="2" t="s">
        <v>2164</v>
      </c>
      <c r="B1626" s="5">
        <f>IF(LEFT(tbl_transaction[[#This Row],[Reference Number]],2)="GR",VLOOKUP(tbl_transaction[[#This Row],[Reference Number]],barang_masuk[],2,FALSE),IF(LEFT(tbl_transaction[[#This Row],[Reference Number]],2)="DO",VLOOKUP(tbl_transaction[[#This Row],[Reference Number]],barang_keluar[],2,FALSE),""))</f>
        <v>46108</v>
      </c>
      <c r="C1626" t="str">
        <f t="shared" si="25"/>
        <v>Outbound</v>
      </c>
      <c r="D1626" t="str">
        <f>IF(tbl_transaction[[#This Row],[Type]]="Inbound",VLOOKUP(tbl_transaction[[#This Row],[Reference Number]],barang_masuk[],4,FALSE),IF(tbl_transaction[[#This Row],[Type]]="Outbound",VLOOKUP(tbl_transaction[[#This Row],[Reference Number]],barang_keluar[],4,FALSE),""))</f>
        <v>PER010</v>
      </c>
      <c r="E1626" t="str">
        <f>IF(tbl_transaction[[#This Row],[Type]]="Inbound",VLOOKUP(tbl_transaction[[#This Row],[Reference Number]],barang_masuk[],5,FALSE),IF(tbl_transaction[[#This Row],[Type]]="Outbound",VLOOKUP(tbl_transaction[[#This Row],[Reference Number]],barang_keluar[],5,FALSE),""))</f>
        <v>Lifebuoy Personal Care Variant 10</v>
      </c>
      <c r="F1626">
        <f>IF(tbl_transaction[[#This Row],[Type]]="Inbound",VLOOKUP(tbl_transaction[[#This Row],[Reference Number]],barang_masuk[],6,FALSE),IF(tbl_transaction[[#This Row],[Type]]="Outbound",VLOOKUP(tbl_transaction[[#This Row],[Reference Number]],barang_keluar[],6,FALSE),""))</f>
        <v>36</v>
      </c>
      <c r="G1626" t="str">
        <f>IF(tbl_transaction[[#This Row],[Type]]="Inbound",VLOOKUP(tbl_transaction[[#This Row],[Reference Number]],barang_masuk[],7,FALSE),IF(tbl_transaction[[#This Row],[Type]]="Outbound",VLOOKUP(tbl_transaction[[#This Row],[Reference Number]],barang_keluar[],7,FALSE),""))</f>
        <v>Bottle</v>
      </c>
      <c r="H1626" t="str">
        <f>IF(tbl_transaction[[#This Row],[Type]]="Inbound",VLOOKUP(tbl_transaction[[#This Row],[Reference Number]],barang_masuk[],3,FALSE),IF(tbl_transaction[[#This Row],[Type]]="Outbound",VLOOKUP(tbl_transaction[[#This Row],[Reference Number]],barang_keluar[],3,FALSE),""))</f>
        <v>Outlet 075</v>
      </c>
      <c r="I1626" t="str">
        <f>IF(D1626='Kartu Stok'!$B$2,COUNTIF($D$3:D1626,'Kartu Stok'!$B$2),"")</f>
        <v/>
      </c>
      <c r="L1626"/>
    </row>
    <row r="1627" spans="1:12" ht="14.5" x14ac:dyDescent="0.35">
      <c r="A1627" s="2" t="s">
        <v>2165</v>
      </c>
      <c r="B1627" s="5">
        <f>IF(LEFT(tbl_transaction[[#This Row],[Reference Number]],2)="GR",VLOOKUP(tbl_transaction[[#This Row],[Reference Number]],barang_masuk[],2,FALSE),IF(LEFT(tbl_transaction[[#This Row],[Reference Number]],2)="DO",VLOOKUP(tbl_transaction[[#This Row],[Reference Number]],barang_keluar[],2,FALSE),""))</f>
        <v>46130</v>
      </c>
      <c r="C1627" t="str">
        <f t="shared" si="25"/>
        <v>Outbound</v>
      </c>
      <c r="D1627" t="str">
        <f>IF(tbl_transaction[[#This Row],[Type]]="Inbound",VLOOKUP(tbl_transaction[[#This Row],[Reference Number]],barang_masuk[],4,FALSE),IF(tbl_transaction[[#This Row],[Type]]="Outbound",VLOOKUP(tbl_transaction[[#This Row],[Reference Number]],barang_keluar[],4,FALSE),""))</f>
        <v>HOM010</v>
      </c>
      <c r="E1627" t="str">
        <f>IF(tbl_transaction[[#This Row],[Type]]="Inbound",VLOOKUP(tbl_transaction[[#This Row],[Reference Number]],barang_masuk[],5,FALSE),IF(tbl_transaction[[#This Row],[Type]]="Outbound",VLOOKUP(tbl_transaction[[#This Row],[Reference Number]],barang_keluar[],5,FALSE),""))</f>
        <v>Molto Home Care Variant 10</v>
      </c>
      <c r="F1627">
        <f>IF(tbl_transaction[[#This Row],[Type]]="Inbound",VLOOKUP(tbl_transaction[[#This Row],[Reference Number]],barang_masuk[],6,FALSE),IF(tbl_transaction[[#This Row],[Type]]="Outbound",VLOOKUP(tbl_transaction[[#This Row],[Reference Number]],barang_keluar[],6,FALSE),""))</f>
        <v>48</v>
      </c>
      <c r="G1627" t="str">
        <f>IF(tbl_transaction[[#This Row],[Type]]="Inbound",VLOOKUP(tbl_transaction[[#This Row],[Reference Number]],barang_masuk[],7,FALSE),IF(tbl_transaction[[#This Row],[Type]]="Outbound",VLOOKUP(tbl_transaction[[#This Row],[Reference Number]],barang_keluar[],7,FALSE),""))</f>
        <v>Pack</v>
      </c>
      <c r="H1627" t="str">
        <f>IF(tbl_transaction[[#This Row],[Type]]="Inbound",VLOOKUP(tbl_transaction[[#This Row],[Reference Number]],barang_masuk[],3,FALSE),IF(tbl_transaction[[#This Row],[Type]]="Outbound",VLOOKUP(tbl_transaction[[#This Row],[Reference Number]],barang_keluar[],3,FALSE),""))</f>
        <v>Outlet 055</v>
      </c>
      <c r="I1627" t="str">
        <f>IF(D1627='Kartu Stok'!$B$2,COUNTIF($D$3:D1627,'Kartu Stok'!$B$2),"")</f>
        <v/>
      </c>
      <c r="L1627"/>
    </row>
    <row r="1628" spans="1:12" ht="14.5" x14ac:dyDescent="0.35">
      <c r="A1628" s="2" t="s">
        <v>2166</v>
      </c>
      <c r="B1628" s="5">
        <f>IF(LEFT(tbl_transaction[[#This Row],[Reference Number]],2)="GR",VLOOKUP(tbl_transaction[[#This Row],[Reference Number]],barang_masuk[],2,FALSE),IF(LEFT(tbl_transaction[[#This Row],[Reference Number]],2)="DO",VLOOKUP(tbl_transaction[[#This Row],[Reference Number]],barang_keluar[],2,FALSE),""))</f>
        <v>46042</v>
      </c>
      <c r="C1628" t="str">
        <f t="shared" si="25"/>
        <v>Outbound</v>
      </c>
      <c r="D1628" t="str">
        <f>IF(tbl_transaction[[#This Row],[Type]]="Inbound",VLOOKUP(tbl_transaction[[#This Row],[Reference Number]],barang_masuk[],4,FALSE),IF(tbl_transaction[[#This Row],[Type]]="Outbound",VLOOKUP(tbl_transaction[[#This Row],[Reference Number]],barang_keluar[],4,FALSE),""))</f>
        <v>INS015</v>
      </c>
      <c r="E1628" t="str">
        <f>IF(tbl_transaction[[#This Row],[Type]]="Inbound",VLOOKUP(tbl_transaction[[#This Row],[Reference Number]],barang_masuk[],5,FALSE),IF(tbl_transaction[[#This Row],[Type]]="Outbound",VLOOKUP(tbl_transaction[[#This Row],[Reference Number]],barang_keluar[],5,FALSE),""))</f>
        <v>Supermi Instant Food Variant 15</v>
      </c>
      <c r="F1628">
        <f>IF(tbl_transaction[[#This Row],[Type]]="Inbound",VLOOKUP(tbl_transaction[[#This Row],[Reference Number]],barang_masuk[],6,FALSE),IF(tbl_transaction[[#This Row],[Type]]="Outbound",VLOOKUP(tbl_transaction[[#This Row],[Reference Number]],barang_keluar[],6,FALSE),""))</f>
        <v>5</v>
      </c>
      <c r="G1628" t="str">
        <f>IF(tbl_transaction[[#This Row],[Type]]="Inbound",VLOOKUP(tbl_transaction[[#This Row],[Reference Number]],barang_masuk[],7,FALSE),IF(tbl_transaction[[#This Row],[Type]]="Outbound",VLOOKUP(tbl_transaction[[#This Row],[Reference Number]],barang_keluar[],7,FALSE),""))</f>
        <v>Pack</v>
      </c>
      <c r="H1628" t="str">
        <f>IF(tbl_transaction[[#This Row],[Type]]="Inbound",VLOOKUP(tbl_transaction[[#This Row],[Reference Number]],barang_masuk[],3,FALSE),IF(tbl_transaction[[#This Row],[Type]]="Outbound",VLOOKUP(tbl_transaction[[#This Row],[Reference Number]],barang_keluar[],3,FALSE),""))</f>
        <v>Outlet 072</v>
      </c>
      <c r="I1628" t="str">
        <f>IF(D1628='Kartu Stok'!$B$2,COUNTIF($D$3:D1628,'Kartu Stok'!$B$2),"")</f>
        <v/>
      </c>
      <c r="L1628"/>
    </row>
    <row r="1629" spans="1:12" ht="14.5" x14ac:dyDescent="0.35">
      <c r="A1629" s="2" t="s">
        <v>2167</v>
      </c>
      <c r="B1629" s="5">
        <f>IF(LEFT(tbl_transaction[[#This Row],[Reference Number]],2)="GR",VLOOKUP(tbl_transaction[[#This Row],[Reference Number]],barang_masuk[],2,FALSE),IF(LEFT(tbl_transaction[[#This Row],[Reference Number]],2)="DO",VLOOKUP(tbl_transaction[[#This Row],[Reference Number]],barang_keluar[],2,FALSE),""))</f>
        <v>46171</v>
      </c>
      <c r="C1629" t="str">
        <f t="shared" si="25"/>
        <v>Outbound</v>
      </c>
      <c r="D1629" t="str">
        <f>IF(tbl_transaction[[#This Row],[Type]]="Inbound",VLOOKUP(tbl_transaction[[#This Row],[Reference Number]],barang_masuk[],4,FALSE),IF(tbl_transaction[[#This Row],[Type]]="Outbound",VLOOKUP(tbl_transaction[[#This Row],[Reference Number]],barang_keluar[],4,FALSE),""))</f>
        <v>BEV022</v>
      </c>
      <c r="E1629" t="str">
        <f>IF(tbl_transaction[[#This Row],[Type]]="Inbound",VLOOKUP(tbl_transaction[[#This Row],[Reference Number]],barang_masuk[],5,FALSE),IF(tbl_transaction[[#This Row],[Type]]="Outbound",VLOOKUP(tbl_transaction[[#This Row],[Reference Number]],barang_keluar[],5,FALSE),""))</f>
        <v>Sosro Beverage Variant 22</v>
      </c>
      <c r="F1629">
        <f>IF(tbl_transaction[[#This Row],[Type]]="Inbound",VLOOKUP(tbl_transaction[[#This Row],[Reference Number]],barang_masuk[],6,FALSE),IF(tbl_transaction[[#This Row],[Type]]="Outbound",VLOOKUP(tbl_transaction[[#This Row],[Reference Number]],barang_keluar[],6,FALSE),""))</f>
        <v>24</v>
      </c>
      <c r="G1629" t="str">
        <f>IF(tbl_transaction[[#This Row],[Type]]="Inbound",VLOOKUP(tbl_transaction[[#This Row],[Reference Number]],barang_masuk[],7,FALSE),IF(tbl_transaction[[#This Row],[Type]]="Outbound",VLOOKUP(tbl_transaction[[#This Row],[Reference Number]],barang_keluar[],7,FALSE),""))</f>
        <v>Bottle</v>
      </c>
      <c r="H1629" t="str">
        <f>IF(tbl_transaction[[#This Row],[Type]]="Inbound",VLOOKUP(tbl_transaction[[#This Row],[Reference Number]],barang_masuk[],3,FALSE),IF(tbl_transaction[[#This Row],[Type]]="Outbound",VLOOKUP(tbl_transaction[[#This Row],[Reference Number]],barang_keluar[],3,FALSE),""))</f>
        <v>Outlet 050</v>
      </c>
      <c r="I1629" t="str">
        <f>IF(D1629='Kartu Stok'!$B$2,COUNTIF($D$3:D1629,'Kartu Stok'!$B$2),"")</f>
        <v/>
      </c>
      <c r="L1629"/>
    </row>
    <row r="1630" spans="1:12" ht="14.5" x14ac:dyDescent="0.35">
      <c r="A1630" s="2" t="s">
        <v>2169</v>
      </c>
      <c r="B1630" s="5">
        <f>IF(LEFT(tbl_transaction[[#This Row],[Reference Number]],2)="GR",VLOOKUP(tbl_transaction[[#This Row],[Reference Number]],barang_masuk[],2,FALSE),IF(LEFT(tbl_transaction[[#This Row],[Reference Number]],2)="DO",VLOOKUP(tbl_transaction[[#This Row],[Reference Number]],barang_keluar[],2,FALSE),""))</f>
        <v>46123</v>
      </c>
      <c r="C1630" t="str">
        <f t="shared" ref="C1630:C1693" si="26">IF(LEFT(A1630,2)="GR","Inbound",IF(LEFT(A1630,2)="DO","Outbound",""))</f>
        <v>Outbound</v>
      </c>
      <c r="D1630" t="str">
        <f>IF(tbl_transaction[[#This Row],[Type]]="Inbound",VLOOKUP(tbl_transaction[[#This Row],[Reference Number]],barang_masuk[],4,FALSE),IF(tbl_transaction[[#This Row],[Type]]="Outbound",VLOOKUP(tbl_transaction[[#This Row],[Reference Number]],barang_keluar[],4,FALSE),""))</f>
        <v>PER009</v>
      </c>
      <c r="E1630" t="str">
        <f>IF(tbl_transaction[[#This Row],[Type]]="Inbound",VLOOKUP(tbl_transaction[[#This Row],[Reference Number]],barang_masuk[],5,FALSE),IF(tbl_transaction[[#This Row],[Type]]="Outbound",VLOOKUP(tbl_transaction[[#This Row],[Reference Number]],barang_keluar[],5,FALSE),""))</f>
        <v>Lifebuoy Personal Care Variant 9</v>
      </c>
      <c r="F1630">
        <f>IF(tbl_transaction[[#This Row],[Type]]="Inbound",VLOOKUP(tbl_transaction[[#This Row],[Reference Number]],barang_masuk[],6,FALSE),IF(tbl_transaction[[#This Row],[Type]]="Outbound",VLOOKUP(tbl_transaction[[#This Row],[Reference Number]],barang_keluar[],6,FALSE),""))</f>
        <v>30</v>
      </c>
      <c r="G1630" t="str">
        <f>IF(tbl_transaction[[#This Row],[Type]]="Inbound",VLOOKUP(tbl_transaction[[#This Row],[Reference Number]],barang_masuk[],7,FALSE),IF(tbl_transaction[[#This Row],[Type]]="Outbound",VLOOKUP(tbl_transaction[[#This Row],[Reference Number]],barang_keluar[],7,FALSE),""))</f>
        <v>Bottle</v>
      </c>
      <c r="H1630" t="str">
        <f>IF(tbl_transaction[[#This Row],[Type]]="Inbound",VLOOKUP(tbl_transaction[[#This Row],[Reference Number]],barang_masuk[],3,FALSE),IF(tbl_transaction[[#This Row],[Type]]="Outbound",VLOOKUP(tbl_transaction[[#This Row],[Reference Number]],barang_keluar[],3,FALSE),""))</f>
        <v>Outlet 080</v>
      </c>
      <c r="I1630" t="str">
        <f>IF(D1630='Kartu Stok'!$B$2,COUNTIF($D$3:D1630,'Kartu Stok'!$B$2),"")</f>
        <v/>
      </c>
      <c r="L1630"/>
    </row>
    <row r="1631" spans="1:12" ht="14.5" x14ac:dyDescent="0.35">
      <c r="A1631" s="2" t="s">
        <v>2170</v>
      </c>
      <c r="B1631" s="5">
        <f>IF(LEFT(tbl_transaction[[#This Row],[Reference Number]],2)="GR",VLOOKUP(tbl_transaction[[#This Row],[Reference Number]],barang_masuk[],2,FALSE),IF(LEFT(tbl_transaction[[#This Row],[Reference Number]],2)="DO",VLOOKUP(tbl_transaction[[#This Row],[Reference Number]],barang_keluar[],2,FALSE),""))</f>
        <v>46027</v>
      </c>
      <c r="C1631" t="str">
        <f t="shared" si="26"/>
        <v>Outbound</v>
      </c>
      <c r="D1631" t="str">
        <f>IF(tbl_transaction[[#This Row],[Type]]="Inbound",VLOOKUP(tbl_transaction[[#This Row],[Reference Number]],barang_masuk[],4,FALSE),IF(tbl_transaction[[#This Row],[Type]]="Outbound",VLOOKUP(tbl_transaction[[#This Row],[Reference Number]],barang_keluar[],4,FALSE),""))</f>
        <v>PER020</v>
      </c>
      <c r="E1631" t="str">
        <f>IF(tbl_transaction[[#This Row],[Type]]="Inbound",VLOOKUP(tbl_transaction[[#This Row],[Reference Number]],barang_masuk[],5,FALSE),IF(tbl_transaction[[#This Row],[Type]]="Outbound",VLOOKUP(tbl_transaction[[#This Row],[Reference Number]],barang_keluar[],5,FALSE),""))</f>
        <v>Sunsilk Personal Care Variant 20</v>
      </c>
      <c r="F1631">
        <f>IF(tbl_transaction[[#This Row],[Type]]="Inbound",VLOOKUP(tbl_transaction[[#This Row],[Reference Number]],barang_masuk[],6,FALSE),IF(tbl_transaction[[#This Row],[Type]]="Outbound",VLOOKUP(tbl_transaction[[#This Row],[Reference Number]],barang_keluar[],6,FALSE),""))</f>
        <v>12</v>
      </c>
      <c r="G1631" t="str">
        <f>IF(tbl_transaction[[#This Row],[Type]]="Inbound",VLOOKUP(tbl_transaction[[#This Row],[Reference Number]],barang_masuk[],7,FALSE),IF(tbl_transaction[[#This Row],[Type]]="Outbound",VLOOKUP(tbl_transaction[[#This Row],[Reference Number]],barang_keluar[],7,FALSE),""))</f>
        <v>Bottle</v>
      </c>
      <c r="H1631" t="str">
        <f>IF(tbl_transaction[[#This Row],[Type]]="Inbound",VLOOKUP(tbl_transaction[[#This Row],[Reference Number]],barang_masuk[],3,FALSE),IF(tbl_transaction[[#This Row],[Type]]="Outbound",VLOOKUP(tbl_transaction[[#This Row],[Reference Number]],barang_keluar[],3,FALSE),""))</f>
        <v>Outlet 065</v>
      </c>
      <c r="I1631" t="str">
        <f>IF(D1631='Kartu Stok'!$B$2,COUNTIF($D$3:D1631,'Kartu Stok'!$B$2),"")</f>
        <v/>
      </c>
      <c r="L1631"/>
    </row>
    <row r="1632" spans="1:12" ht="14.5" x14ac:dyDescent="0.35">
      <c r="A1632" s="2" t="s">
        <v>2172</v>
      </c>
      <c r="B1632" s="5">
        <f>IF(LEFT(tbl_transaction[[#This Row],[Reference Number]],2)="GR",VLOOKUP(tbl_transaction[[#This Row],[Reference Number]],barang_masuk[],2,FALSE),IF(LEFT(tbl_transaction[[#This Row],[Reference Number]],2)="DO",VLOOKUP(tbl_transaction[[#This Row],[Reference Number]],barang_keluar[],2,FALSE),""))</f>
        <v>46173</v>
      </c>
      <c r="C1632" t="str">
        <f t="shared" si="26"/>
        <v>Outbound</v>
      </c>
      <c r="D1632" t="str">
        <f>IF(tbl_transaction[[#This Row],[Type]]="Inbound",VLOOKUP(tbl_transaction[[#This Row],[Reference Number]],barang_masuk[],4,FALSE),IF(tbl_transaction[[#This Row],[Type]]="Outbound",VLOOKUP(tbl_transaction[[#This Row],[Reference Number]],barang_keluar[],4,FALSE),""))</f>
        <v>DAR018</v>
      </c>
      <c r="E1632" t="str">
        <f>IF(tbl_transaction[[#This Row],[Type]]="Inbound",VLOOKUP(tbl_transaction[[#This Row],[Reference Number]],barang_masuk[],5,FALSE),IF(tbl_transaction[[#This Row],[Type]]="Outbound",VLOOKUP(tbl_transaction[[#This Row],[Reference Number]],barang_keluar[],5,FALSE),""))</f>
        <v>Ultra Milk Dairy Variant 18</v>
      </c>
      <c r="F1632">
        <f>IF(tbl_transaction[[#This Row],[Type]]="Inbound",VLOOKUP(tbl_transaction[[#This Row],[Reference Number]],barang_masuk[],6,FALSE),IF(tbl_transaction[[#This Row],[Type]]="Outbound",VLOOKUP(tbl_transaction[[#This Row],[Reference Number]],barang_keluar[],6,FALSE),""))</f>
        <v>24</v>
      </c>
      <c r="G1632" t="str">
        <f>IF(tbl_transaction[[#This Row],[Type]]="Inbound",VLOOKUP(tbl_transaction[[#This Row],[Reference Number]],barang_masuk[],7,FALSE),IF(tbl_transaction[[#This Row],[Type]]="Outbound",VLOOKUP(tbl_transaction[[#This Row],[Reference Number]],barang_keluar[],7,FALSE),""))</f>
        <v>Box</v>
      </c>
      <c r="H1632" t="str">
        <f>IF(tbl_transaction[[#This Row],[Type]]="Inbound",VLOOKUP(tbl_transaction[[#This Row],[Reference Number]],barang_masuk[],3,FALSE),IF(tbl_transaction[[#This Row],[Type]]="Outbound",VLOOKUP(tbl_transaction[[#This Row],[Reference Number]],barang_keluar[],3,FALSE),""))</f>
        <v>Outlet 064</v>
      </c>
      <c r="I1632" t="str">
        <f>IF(D1632='Kartu Stok'!$B$2,COUNTIF($D$3:D1632,'Kartu Stok'!$B$2),"")</f>
        <v/>
      </c>
      <c r="L1632"/>
    </row>
    <row r="1633" spans="1:12" ht="14.5" x14ac:dyDescent="0.35">
      <c r="A1633" s="2" t="s">
        <v>2173</v>
      </c>
      <c r="B1633" s="5">
        <f>IF(LEFT(tbl_transaction[[#This Row],[Reference Number]],2)="GR",VLOOKUP(tbl_transaction[[#This Row],[Reference Number]],barang_masuk[],2,FALSE),IF(LEFT(tbl_transaction[[#This Row],[Reference Number]],2)="DO",VLOOKUP(tbl_transaction[[#This Row],[Reference Number]],barang_keluar[],2,FALSE),""))</f>
        <v>46035</v>
      </c>
      <c r="C1633" t="str">
        <f t="shared" si="26"/>
        <v>Outbound</v>
      </c>
      <c r="D1633" t="str">
        <f>IF(tbl_transaction[[#This Row],[Type]]="Inbound",VLOOKUP(tbl_transaction[[#This Row],[Reference Number]],barang_masuk[],4,FALSE),IF(tbl_transaction[[#This Row],[Type]]="Outbound",VLOOKUP(tbl_transaction[[#This Row],[Reference Number]],barang_keluar[],4,FALSE),""))</f>
        <v>SNK031</v>
      </c>
      <c r="E1633" t="str">
        <f>IF(tbl_transaction[[#This Row],[Type]]="Inbound",VLOOKUP(tbl_transaction[[#This Row],[Reference Number]],barang_masuk[],5,FALSE),IF(tbl_transaction[[#This Row],[Type]]="Outbound",VLOOKUP(tbl_transaction[[#This Row],[Reference Number]],barang_keluar[],5,FALSE),""))</f>
        <v>Taro Snack Variant 31</v>
      </c>
      <c r="F1633">
        <f>IF(tbl_transaction[[#This Row],[Type]]="Inbound",VLOOKUP(tbl_transaction[[#This Row],[Reference Number]],barang_masuk[],6,FALSE),IF(tbl_transaction[[#This Row],[Type]]="Outbound",VLOOKUP(tbl_transaction[[#This Row],[Reference Number]],barang_keluar[],6,FALSE),""))</f>
        <v>12</v>
      </c>
      <c r="G1633" t="str">
        <f>IF(tbl_transaction[[#This Row],[Type]]="Inbound",VLOOKUP(tbl_transaction[[#This Row],[Reference Number]],barang_masuk[],7,FALSE),IF(tbl_transaction[[#This Row],[Type]]="Outbound",VLOOKUP(tbl_transaction[[#This Row],[Reference Number]],barang_keluar[],7,FALSE),""))</f>
        <v>Pack</v>
      </c>
      <c r="H1633" t="str">
        <f>IF(tbl_transaction[[#This Row],[Type]]="Inbound",VLOOKUP(tbl_transaction[[#This Row],[Reference Number]],barang_masuk[],3,FALSE),IF(tbl_transaction[[#This Row],[Type]]="Outbound",VLOOKUP(tbl_transaction[[#This Row],[Reference Number]],barang_keluar[],3,FALSE),""))</f>
        <v>Outlet 003</v>
      </c>
      <c r="I1633" t="str">
        <f>IF(D1633='Kartu Stok'!$B$2,COUNTIF($D$3:D1633,'Kartu Stok'!$B$2),"")</f>
        <v/>
      </c>
      <c r="L1633"/>
    </row>
    <row r="1634" spans="1:12" ht="14.5" x14ac:dyDescent="0.35">
      <c r="A1634" s="2" t="s">
        <v>2174</v>
      </c>
      <c r="B1634" s="5">
        <f>IF(LEFT(tbl_transaction[[#This Row],[Reference Number]],2)="GR",VLOOKUP(tbl_transaction[[#This Row],[Reference Number]],barang_masuk[],2,FALSE),IF(LEFT(tbl_transaction[[#This Row],[Reference Number]],2)="DO",VLOOKUP(tbl_transaction[[#This Row],[Reference Number]],barang_keluar[],2,FALSE),""))</f>
        <v>46094</v>
      </c>
      <c r="C1634" t="str">
        <f t="shared" si="26"/>
        <v>Outbound</v>
      </c>
      <c r="D1634" t="str">
        <f>IF(tbl_transaction[[#This Row],[Type]]="Inbound",VLOOKUP(tbl_transaction[[#This Row],[Reference Number]],barang_masuk[],4,FALSE),IF(tbl_transaction[[#This Row],[Type]]="Outbound",VLOOKUP(tbl_transaction[[#This Row],[Reference Number]],barang_keluar[],4,FALSE),""))</f>
        <v>PER017</v>
      </c>
      <c r="E1634" t="str">
        <f>IF(tbl_transaction[[#This Row],[Type]]="Inbound",VLOOKUP(tbl_transaction[[#This Row],[Reference Number]],barang_masuk[],5,FALSE),IF(tbl_transaction[[#This Row],[Type]]="Outbound",VLOOKUP(tbl_transaction[[#This Row],[Reference Number]],barang_keluar[],5,FALSE),""))</f>
        <v>Pepsodent Personal Care Variant 17</v>
      </c>
      <c r="F1634">
        <f>IF(tbl_transaction[[#This Row],[Type]]="Inbound",VLOOKUP(tbl_transaction[[#This Row],[Reference Number]],barang_masuk[],6,FALSE),IF(tbl_transaction[[#This Row],[Type]]="Outbound",VLOOKUP(tbl_transaction[[#This Row],[Reference Number]],barang_keluar[],6,FALSE),""))</f>
        <v>20</v>
      </c>
      <c r="G1634" t="str">
        <f>IF(tbl_transaction[[#This Row],[Type]]="Inbound",VLOOKUP(tbl_transaction[[#This Row],[Reference Number]],barang_masuk[],7,FALSE),IF(tbl_transaction[[#This Row],[Type]]="Outbound",VLOOKUP(tbl_transaction[[#This Row],[Reference Number]],barang_keluar[],7,FALSE),""))</f>
        <v>Bottle</v>
      </c>
      <c r="H1634" t="str">
        <f>IF(tbl_transaction[[#This Row],[Type]]="Inbound",VLOOKUP(tbl_transaction[[#This Row],[Reference Number]],barang_masuk[],3,FALSE),IF(tbl_transaction[[#This Row],[Type]]="Outbound",VLOOKUP(tbl_transaction[[#This Row],[Reference Number]],barang_keluar[],3,FALSE),""))</f>
        <v>Outlet 018</v>
      </c>
      <c r="I1634" t="str">
        <f>IF(D1634='Kartu Stok'!$B$2,COUNTIF($D$3:D1634,'Kartu Stok'!$B$2),"")</f>
        <v/>
      </c>
      <c r="L1634"/>
    </row>
    <row r="1635" spans="1:12" ht="14.5" x14ac:dyDescent="0.35">
      <c r="A1635" s="2" t="s">
        <v>2175</v>
      </c>
      <c r="B1635" s="5">
        <f>IF(LEFT(tbl_transaction[[#This Row],[Reference Number]],2)="GR",VLOOKUP(tbl_transaction[[#This Row],[Reference Number]],barang_masuk[],2,FALSE),IF(LEFT(tbl_transaction[[#This Row],[Reference Number]],2)="DO",VLOOKUP(tbl_transaction[[#This Row],[Reference Number]],barang_keluar[],2,FALSE),""))</f>
        <v>46130</v>
      </c>
      <c r="C1635" t="str">
        <f t="shared" si="26"/>
        <v>Outbound</v>
      </c>
      <c r="D1635" t="str">
        <f>IF(tbl_transaction[[#This Row],[Type]]="Inbound",VLOOKUP(tbl_transaction[[#This Row],[Reference Number]],barang_masuk[],4,FALSE),IF(tbl_transaction[[#This Row],[Type]]="Outbound",VLOOKUP(tbl_transaction[[#This Row],[Reference Number]],barang_keluar[],4,FALSE),""))</f>
        <v>BAB017</v>
      </c>
      <c r="E1635" t="str">
        <f>IF(tbl_transaction[[#This Row],[Type]]="Inbound",VLOOKUP(tbl_transaction[[#This Row],[Reference Number]],barang_masuk[],5,FALSE),IF(tbl_transaction[[#This Row],[Type]]="Outbound",VLOOKUP(tbl_transaction[[#This Row],[Reference Number]],barang_keluar[],5,FALSE),""))</f>
        <v>MamyPoko Baby Care Variant 17</v>
      </c>
      <c r="F1635">
        <f>IF(tbl_transaction[[#This Row],[Type]]="Inbound",VLOOKUP(tbl_transaction[[#This Row],[Reference Number]],barang_masuk[],6,FALSE),IF(tbl_transaction[[#This Row],[Type]]="Outbound",VLOOKUP(tbl_transaction[[#This Row],[Reference Number]],barang_keluar[],6,FALSE),""))</f>
        <v>5</v>
      </c>
      <c r="G1635" t="str">
        <f>IF(tbl_transaction[[#This Row],[Type]]="Inbound",VLOOKUP(tbl_transaction[[#This Row],[Reference Number]],barang_masuk[],7,FALSE),IF(tbl_transaction[[#This Row],[Type]]="Outbound",VLOOKUP(tbl_transaction[[#This Row],[Reference Number]],barang_keluar[],7,FALSE),""))</f>
        <v>Pack</v>
      </c>
      <c r="H1635" t="str">
        <f>IF(tbl_transaction[[#This Row],[Type]]="Inbound",VLOOKUP(tbl_transaction[[#This Row],[Reference Number]],barang_masuk[],3,FALSE),IF(tbl_transaction[[#This Row],[Type]]="Outbound",VLOOKUP(tbl_transaction[[#This Row],[Reference Number]],barang_keluar[],3,FALSE),""))</f>
        <v>Outlet 071</v>
      </c>
      <c r="I1635" t="str">
        <f>IF(D1635='Kartu Stok'!$B$2,COUNTIF($D$3:D1635,'Kartu Stok'!$B$2),"")</f>
        <v/>
      </c>
      <c r="L1635"/>
    </row>
    <row r="1636" spans="1:12" ht="14.5" x14ac:dyDescent="0.35">
      <c r="A1636" s="2" t="s">
        <v>2176</v>
      </c>
      <c r="B1636" s="5">
        <f>IF(LEFT(tbl_transaction[[#This Row],[Reference Number]],2)="GR",VLOOKUP(tbl_transaction[[#This Row],[Reference Number]],barang_masuk[],2,FALSE),IF(LEFT(tbl_transaction[[#This Row],[Reference Number]],2)="DO",VLOOKUP(tbl_transaction[[#This Row],[Reference Number]],barang_keluar[],2,FALSE),""))</f>
        <v>46039</v>
      </c>
      <c r="C1636" t="str">
        <f t="shared" si="26"/>
        <v>Outbound</v>
      </c>
      <c r="D1636" t="str">
        <f>IF(tbl_transaction[[#This Row],[Type]]="Inbound",VLOOKUP(tbl_transaction[[#This Row],[Reference Number]],barang_masuk[],4,FALSE),IF(tbl_transaction[[#This Row],[Type]]="Outbound",VLOOKUP(tbl_transaction[[#This Row],[Reference Number]],barang_keluar[],4,FALSE),""))</f>
        <v>INS017</v>
      </c>
      <c r="E1636" t="str">
        <f>IF(tbl_transaction[[#This Row],[Type]]="Inbound",VLOOKUP(tbl_transaction[[#This Row],[Reference Number]],barang_masuk[],5,FALSE),IF(tbl_transaction[[#This Row],[Type]]="Outbound",VLOOKUP(tbl_transaction[[#This Row],[Reference Number]],barang_keluar[],5,FALSE),""))</f>
        <v>Indomie Instant Food Variant 17</v>
      </c>
      <c r="F1636">
        <f>IF(tbl_transaction[[#This Row],[Type]]="Inbound",VLOOKUP(tbl_transaction[[#This Row],[Reference Number]],barang_masuk[],6,FALSE),IF(tbl_transaction[[#This Row],[Type]]="Outbound",VLOOKUP(tbl_transaction[[#This Row],[Reference Number]],barang_keluar[],6,FALSE),""))</f>
        <v>5</v>
      </c>
      <c r="G1636" t="str">
        <f>IF(tbl_transaction[[#This Row],[Type]]="Inbound",VLOOKUP(tbl_transaction[[#This Row],[Reference Number]],barang_masuk[],7,FALSE),IF(tbl_transaction[[#This Row],[Type]]="Outbound",VLOOKUP(tbl_transaction[[#This Row],[Reference Number]],barang_keluar[],7,FALSE),""))</f>
        <v>Pack</v>
      </c>
      <c r="H1636" t="str">
        <f>IF(tbl_transaction[[#This Row],[Type]]="Inbound",VLOOKUP(tbl_transaction[[#This Row],[Reference Number]],barang_masuk[],3,FALSE),IF(tbl_transaction[[#This Row],[Type]]="Outbound",VLOOKUP(tbl_transaction[[#This Row],[Reference Number]],barang_keluar[],3,FALSE),""))</f>
        <v>Outlet 011</v>
      </c>
      <c r="I1636" t="str">
        <f>IF(D1636='Kartu Stok'!$B$2,COUNTIF($D$3:D1636,'Kartu Stok'!$B$2),"")</f>
        <v/>
      </c>
      <c r="L1636"/>
    </row>
    <row r="1637" spans="1:12" ht="14.5" x14ac:dyDescent="0.35">
      <c r="A1637" s="2" t="s">
        <v>2177</v>
      </c>
      <c r="B1637" s="5">
        <f>IF(LEFT(tbl_transaction[[#This Row],[Reference Number]],2)="GR",VLOOKUP(tbl_transaction[[#This Row],[Reference Number]],barang_masuk[],2,FALSE),IF(LEFT(tbl_transaction[[#This Row],[Reference Number]],2)="DO",VLOOKUP(tbl_transaction[[#This Row],[Reference Number]],barang_keluar[],2,FALSE),""))</f>
        <v>46075</v>
      </c>
      <c r="C1637" t="str">
        <f t="shared" si="26"/>
        <v>Outbound</v>
      </c>
      <c r="D1637" t="str">
        <f>IF(tbl_transaction[[#This Row],[Type]]="Inbound",VLOOKUP(tbl_transaction[[#This Row],[Reference Number]],barang_masuk[],4,FALSE),IF(tbl_transaction[[#This Row],[Type]]="Outbound",VLOOKUP(tbl_transaction[[#This Row],[Reference Number]],barang_keluar[],4,FALSE),""))</f>
        <v>HOM024</v>
      </c>
      <c r="E1637" t="str">
        <f>IF(tbl_transaction[[#This Row],[Type]]="Inbound",VLOOKUP(tbl_transaction[[#This Row],[Reference Number]],barang_masuk[],5,FALSE),IF(tbl_transaction[[#This Row],[Type]]="Outbound",VLOOKUP(tbl_transaction[[#This Row],[Reference Number]],barang_keluar[],5,FALSE),""))</f>
        <v>Sunlight Home Care Variant 24</v>
      </c>
      <c r="F1637">
        <f>IF(tbl_transaction[[#This Row],[Type]]="Inbound",VLOOKUP(tbl_transaction[[#This Row],[Reference Number]],barang_masuk[],6,FALSE),IF(tbl_transaction[[#This Row],[Type]]="Outbound",VLOOKUP(tbl_transaction[[#This Row],[Reference Number]],barang_keluar[],6,FALSE),""))</f>
        <v>30</v>
      </c>
      <c r="G1637" t="str">
        <f>IF(tbl_transaction[[#This Row],[Type]]="Inbound",VLOOKUP(tbl_transaction[[#This Row],[Reference Number]],barang_masuk[],7,FALSE),IF(tbl_transaction[[#This Row],[Type]]="Outbound",VLOOKUP(tbl_transaction[[#This Row],[Reference Number]],barang_keluar[],7,FALSE),""))</f>
        <v>Pack</v>
      </c>
      <c r="H1637" t="str">
        <f>IF(tbl_transaction[[#This Row],[Type]]="Inbound",VLOOKUP(tbl_transaction[[#This Row],[Reference Number]],barang_masuk[],3,FALSE),IF(tbl_transaction[[#This Row],[Type]]="Outbound",VLOOKUP(tbl_transaction[[#This Row],[Reference Number]],barang_keluar[],3,FALSE),""))</f>
        <v>Outlet 022</v>
      </c>
      <c r="I1637" t="str">
        <f>IF(D1637='Kartu Stok'!$B$2,COUNTIF($D$3:D1637,'Kartu Stok'!$B$2),"")</f>
        <v/>
      </c>
      <c r="L1637"/>
    </row>
    <row r="1638" spans="1:12" ht="14.5" x14ac:dyDescent="0.35">
      <c r="A1638" s="2" t="s">
        <v>2178</v>
      </c>
      <c r="B1638" s="5">
        <f>IF(LEFT(tbl_transaction[[#This Row],[Reference Number]],2)="GR",VLOOKUP(tbl_transaction[[#This Row],[Reference Number]],barang_masuk[],2,FALSE),IF(LEFT(tbl_transaction[[#This Row],[Reference Number]],2)="DO",VLOOKUP(tbl_transaction[[#This Row],[Reference Number]],barang_keluar[],2,FALSE),""))</f>
        <v>46055</v>
      </c>
      <c r="C1638" t="str">
        <f t="shared" si="26"/>
        <v>Outbound</v>
      </c>
      <c r="D1638" t="str">
        <f>IF(tbl_transaction[[#This Row],[Type]]="Inbound",VLOOKUP(tbl_transaction[[#This Row],[Reference Number]],barang_masuk[],4,FALSE),IF(tbl_transaction[[#This Row],[Type]]="Outbound",VLOOKUP(tbl_transaction[[#This Row],[Reference Number]],barang_keluar[],4,FALSE),""))</f>
        <v>PER014</v>
      </c>
      <c r="E1638" t="str">
        <f>IF(tbl_transaction[[#This Row],[Type]]="Inbound",VLOOKUP(tbl_transaction[[#This Row],[Reference Number]],barang_masuk[],5,FALSE),IF(tbl_transaction[[#This Row],[Type]]="Outbound",VLOOKUP(tbl_transaction[[#This Row],[Reference Number]],barang_keluar[],5,FALSE),""))</f>
        <v>Sunsilk Personal Care Variant 14</v>
      </c>
      <c r="F1638">
        <f>IF(tbl_transaction[[#This Row],[Type]]="Inbound",VLOOKUP(tbl_transaction[[#This Row],[Reference Number]],barang_masuk[],6,FALSE),IF(tbl_transaction[[#This Row],[Type]]="Outbound",VLOOKUP(tbl_transaction[[#This Row],[Reference Number]],barang_keluar[],6,FALSE),""))</f>
        <v>10</v>
      </c>
      <c r="G1638" t="str">
        <f>IF(tbl_transaction[[#This Row],[Type]]="Inbound",VLOOKUP(tbl_transaction[[#This Row],[Reference Number]],barang_masuk[],7,FALSE),IF(tbl_transaction[[#This Row],[Type]]="Outbound",VLOOKUP(tbl_transaction[[#This Row],[Reference Number]],barang_keluar[],7,FALSE),""))</f>
        <v>Bottle</v>
      </c>
      <c r="H1638" t="str">
        <f>IF(tbl_transaction[[#This Row],[Type]]="Inbound",VLOOKUP(tbl_transaction[[#This Row],[Reference Number]],barang_masuk[],3,FALSE),IF(tbl_transaction[[#This Row],[Type]]="Outbound",VLOOKUP(tbl_transaction[[#This Row],[Reference Number]],barang_keluar[],3,FALSE),""))</f>
        <v>Outlet 047</v>
      </c>
      <c r="I1638" t="str">
        <f>IF(D1638='Kartu Stok'!$B$2,COUNTIF($D$3:D1638,'Kartu Stok'!$B$2),"")</f>
        <v/>
      </c>
      <c r="L1638"/>
    </row>
    <row r="1639" spans="1:12" ht="14.5" x14ac:dyDescent="0.35">
      <c r="A1639" s="2" t="s">
        <v>2180</v>
      </c>
      <c r="B1639" s="5">
        <f>IF(LEFT(tbl_transaction[[#This Row],[Reference Number]],2)="GR",VLOOKUP(tbl_transaction[[#This Row],[Reference Number]],barang_masuk[],2,FALSE),IF(LEFT(tbl_transaction[[#This Row],[Reference Number]],2)="DO",VLOOKUP(tbl_transaction[[#This Row],[Reference Number]],barang_keluar[],2,FALSE),""))</f>
        <v>46083</v>
      </c>
      <c r="C1639" t="str">
        <f t="shared" si="26"/>
        <v>Outbound</v>
      </c>
      <c r="D1639" t="str">
        <f>IF(tbl_transaction[[#This Row],[Type]]="Inbound",VLOOKUP(tbl_transaction[[#This Row],[Reference Number]],barang_masuk[],4,FALSE),IF(tbl_transaction[[#This Row],[Type]]="Outbound",VLOOKUP(tbl_transaction[[#This Row],[Reference Number]],barang_keluar[],4,FALSE),""))</f>
        <v>DAR014</v>
      </c>
      <c r="E1639" t="str">
        <f>IF(tbl_transaction[[#This Row],[Type]]="Inbound",VLOOKUP(tbl_transaction[[#This Row],[Reference Number]],barang_masuk[],5,FALSE),IF(tbl_transaction[[#This Row],[Type]]="Outbound",VLOOKUP(tbl_transaction[[#This Row],[Reference Number]],barang_keluar[],5,FALSE),""))</f>
        <v>Indomilk Dairy Variant 14</v>
      </c>
      <c r="F1639">
        <f>IF(tbl_transaction[[#This Row],[Type]]="Inbound",VLOOKUP(tbl_transaction[[#This Row],[Reference Number]],barang_masuk[],6,FALSE),IF(tbl_transaction[[#This Row],[Type]]="Outbound",VLOOKUP(tbl_transaction[[#This Row],[Reference Number]],barang_keluar[],6,FALSE),""))</f>
        <v>12</v>
      </c>
      <c r="G1639" t="str">
        <f>IF(tbl_transaction[[#This Row],[Type]]="Inbound",VLOOKUP(tbl_transaction[[#This Row],[Reference Number]],barang_masuk[],7,FALSE),IF(tbl_transaction[[#This Row],[Type]]="Outbound",VLOOKUP(tbl_transaction[[#This Row],[Reference Number]],barang_keluar[],7,FALSE),""))</f>
        <v>Box</v>
      </c>
      <c r="H1639" t="str">
        <f>IF(tbl_transaction[[#This Row],[Type]]="Inbound",VLOOKUP(tbl_transaction[[#This Row],[Reference Number]],barang_masuk[],3,FALSE),IF(tbl_transaction[[#This Row],[Type]]="Outbound",VLOOKUP(tbl_transaction[[#This Row],[Reference Number]],barang_keluar[],3,FALSE),""))</f>
        <v>Outlet 073</v>
      </c>
      <c r="I1639" t="str">
        <f>IF(D1639='Kartu Stok'!$B$2,COUNTIF($D$3:D1639,'Kartu Stok'!$B$2),"")</f>
        <v/>
      </c>
      <c r="L1639"/>
    </row>
    <row r="1640" spans="1:12" ht="14.5" x14ac:dyDescent="0.35">
      <c r="A1640" s="2" t="s">
        <v>2181</v>
      </c>
      <c r="B1640" s="5">
        <f>IF(LEFT(tbl_transaction[[#This Row],[Reference Number]],2)="GR",VLOOKUP(tbl_transaction[[#This Row],[Reference Number]],barang_masuk[],2,FALSE),IF(LEFT(tbl_transaction[[#This Row],[Reference Number]],2)="DO",VLOOKUP(tbl_transaction[[#This Row],[Reference Number]],barang_keluar[],2,FALSE),""))</f>
        <v>46130</v>
      </c>
      <c r="C1640" t="str">
        <f t="shared" si="26"/>
        <v>Outbound</v>
      </c>
      <c r="D1640" t="str">
        <f>IF(tbl_transaction[[#This Row],[Type]]="Inbound",VLOOKUP(tbl_transaction[[#This Row],[Reference Number]],barang_masuk[],4,FALSE),IF(tbl_transaction[[#This Row],[Type]]="Outbound",VLOOKUP(tbl_transaction[[#This Row],[Reference Number]],barang_keluar[],4,FALSE),""))</f>
        <v>PER002</v>
      </c>
      <c r="E1640" t="str">
        <f>IF(tbl_transaction[[#This Row],[Type]]="Inbound",VLOOKUP(tbl_transaction[[#This Row],[Reference Number]],barang_masuk[],5,FALSE),IF(tbl_transaction[[#This Row],[Type]]="Outbound",VLOOKUP(tbl_transaction[[#This Row],[Reference Number]],barang_keluar[],5,FALSE),""))</f>
        <v>Lifebuoy Personal Care Variant 2</v>
      </c>
      <c r="F1640">
        <f>IF(tbl_transaction[[#This Row],[Type]]="Inbound",VLOOKUP(tbl_transaction[[#This Row],[Reference Number]],barang_masuk[],6,FALSE),IF(tbl_transaction[[#This Row],[Type]]="Outbound",VLOOKUP(tbl_transaction[[#This Row],[Reference Number]],barang_keluar[],6,FALSE),""))</f>
        <v>12</v>
      </c>
      <c r="G1640" t="str">
        <f>IF(tbl_transaction[[#This Row],[Type]]="Inbound",VLOOKUP(tbl_transaction[[#This Row],[Reference Number]],barang_masuk[],7,FALSE),IF(tbl_transaction[[#This Row],[Type]]="Outbound",VLOOKUP(tbl_transaction[[#This Row],[Reference Number]],barang_keluar[],7,FALSE),""))</f>
        <v>Bottle</v>
      </c>
      <c r="H1640" t="str">
        <f>IF(tbl_transaction[[#This Row],[Type]]="Inbound",VLOOKUP(tbl_transaction[[#This Row],[Reference Number]],barang_masuk[],3,FALSE),IF(tbl_transaction[[#This Row],[Type]]="Outbound",VLOOKUP(tbl_transaction[[#This Row],[Reference Number]],barang_keluar[],3,FALSE),""))</f>
        <v>Outlet 025</v>
      </c>
      <c r="I1640" t="str">
        <f>IF(D1640='Kartu Stok'!$B$2,COUNTIF($D$3:D1640,'Kartu Stok'!$B$2),"")</f>
        <v/>
      </c>
      <c r="L1640"/>
    </row>
    <row r="1641" spans="1:12" ht="14.5" x14ac:dyDescent="0.35">
      <c r="A1641" s="2" t="s">
        <v>2183</v>
      </c>
      <c r="B1641" s="5">
        <f>IF(LEFT(tbl_transaction[[#This Row],[Reference Number]],2)="GR",VLOOKUP(tbl_transaction[[#This Row],[Reference Number]],barang_masuk[],2,FALSE),IF(LEFT(tbl_transaction[[#This Row],[Reference Number]],2)="DO",VLOOKUP(tbl_transaction[[#This Row],[Reference Number]],barang_keluar[],2,FALSE),""))</f>
        <v>46071</v>
      </c>
      <c r="C1641" t="str">
        <f t="shared" si="26"/>
        <v>Outbound</v>
      </c>
      <c r="D1641" t="str">
        <f>IF(tbl_transaction[[#This Row],[Type]]="Inbound",VLOOKUP(tbl_transaction[[#This Row],[Reference Number]],barang_masuk[],4,FALSE),IF(tbl_transaction[[#This Row],[Type]]="Outbound",VLOOKUP(tbl_transaction[[#This Row],[Reference Number]],barang_keluar[],4,FALSE),""))</f>
        <v>BEV035</v>
      </c>
      <c r="E1641" t="str">
        <f>IF(tbl_transaction[[#This Row],[Type]]="Inbound",VLOOKUP(tbl_transaction[[#This Row],[Reference Number]],barang_masuk[],5,FALSE),IF(tbl_transaction[[#This Row],[Type]]="Outbound",VLOOKUP(tbl_transaction[[#This Row],[Reference Number]],barang_keluar[],5,FALSE),""))</f>
        <v>Sosro Beverage Variant 35</v>
      </c>
      <c r="F1641">
        <f>IF(tbl_transaction[[#This Row],[Type]]="Inbound",VLOOKUP(tbl_transaction[[#This Row],[Reference Number]],barang_masuk[],6,FALSE),IF(tbl_transaction[[#This Row],[Type]]="Outbound",VLOOKUP(tbl_transaction[[#This Row],[Reference Number]],barang_keluar[],6,FALSE),""))</f>
        <v>10</v>
      </c>
      <c r="G1641" t="str">
        <f>IF(tbl_transaction[[#This Row],[Type]]="Inbound",VLOOKUP(tbl_transaction[[#This Row],[Reference Number]],barang_masuk[],7,FALSE),IF(tbl_transaction[[#This Row],[Type]]="Outbound",VLOOKUP(tbl_transaction[[#This Row],[Reference Number]],barang_keluar[],7,FALSE),""))</f>
        <v>Bottle</v>
      </c>
      <c r="H1641" t="str">
        <f>IF(tbl_transaction[[#This Row],[Type]]="Inbound",VLOOKUP(tbl_transaction[[#This Row],[Reference Number]],barang_masuk[],3,FALSE),IF(tbl_transaction[[#This Row],[Type]]="Outbound",VLOOKUP(tbl_transaction[[#This Row],[Reference Number]],barang_keluar[],3,FALSE),""))</f>
        <v>Outlet 055</v>
      </c>
      <c r="I1641" t="str">
        <f>IF(D1641='Kartu Stok'!$B$2,COUNTIF($D$3:D1641,'Kartu Stok'!$B$2),"")</f>
        <v/>
      </c>
      <c r="L1641"/>
    </row>
    <row r="1642" spans="1:12" ht="14.5" x14ac:dyDescent="0.35">
      <c r="A1642" s="2" t="s">
        <v>2184</v>
      </c>
      <c r="B1642" s="5">
        <f>IF(LEFT(tbl_transaction[[#This Row],[Reference Number]],2)="GR",VLOOKUP(tbl_transaction[[#This Row],[Reference Number]],barang_masuk[],2,FALSE),IF(LEFT(tbl_transaction[[#This Row],[Reference Number]],2)="DO",VLOOKUP(tbl_transaction[[#This Row],[Reference Number]],barang_keluar[],2,FALSE),""))</f>
        <v>46156</v>
      </c>
      <c r="C1642" t="str">
        <f t="shared" si="26"/>
        <v>Outbound</v>
      </c>
      <c r="D1642" t="str">
        <f>IF(tbl_transaction[[#This Row],[Type]]="Inbound",VLOOKUP(tbl_transaction[[#This Row],[Reference Number]],barang_masuk[],4,FALSE),IF(tbl_transaction[[#This Row],[Type]]="Outbound",VLOOKUP(tbl_transaction[[#This Row],[Reference Number]],barang_keluar[],4,FALSE),""))</f>
        <v>SNK032</v>
      </c>
      <c r="E1642" t="str">
        <f>IF(tbl_transaction[[#This Row],[Type]]="Inbound",VLOOKUP(tbl_transaction[[#This Row],[Reference Number]],barang_masuk[],5,FALSE),IF(tbl_transaction[[#This Row],[Type]]="Outbound",VLOOKUP(tbl_transaction[[#This Row],[Reference Number]],barang_keluar[],5,FALSE),""))</f>
        <v>Qtela Snack Variant 32</v>
      </c>
      <c r="F1642">
        <f>IF(tbl_transaction[[#This Row],[Type]]="Inbound",VLOOKUP(tbl_transaction[[#This Row],[Reference Number]],barang_masuk[],6,FALSE),IF(tbl_transaction[[#This Row],[Type]]="Outbound",VLOOKUP(tbl_transaction[[#This Row],[Reference Number]],barang_keluar[],6,FALSE),""))</f>
        <v>60</v>
      </c>
      <c r="G1642" t="str">
        <f>IF(tbl_transaction[[#This Row],[Type]]="Inbound",VLOOKUP(tbl_transaction[[#This Row],[Reference Number]],barang_masuk[],7,FALSE),IF(tbl_transaction[[#This Row],[Type]]="Outbound",VLOOKUP(tbl_transaction[[#This Row],[Reference Number]],barang_keluar[],7,FALSE),""))</f>
        <v>Pack</v>
      </c>
      <c r="H1642" t="str">
        <f>IF(tbl_transaction[[#This Row],[Type]]="Inbound",VLOOKUP(tbl_transaction[[#This Row],[Reference Number]],barang_masuk[],3,FALSE),IF(tbl_transaction[[#This Row],[Type]]="Outbound",VLOOKUP(tbl_transaction[[#This Row],[Reference Number]],barang_keluar[],3,FALSE),""))</f>
        <v>Outlet 074</v>
      </c>
      <c r="I1642" t="str">
        <f>IF(D1642='Kartu Stok'!$B$2,COUNTIF($D$3:D1642,'Kartu Stok'!$B$2),"")</f>
        <v/>
      </c>
      <c r="L1642"/>
    </row>
    <row r="1643" spans="1:12" ht="14.5" x14ac:dyDescent="0.35">
      <c r="A1643" s="2" t="s">
        <v>2185</v>
      </c>
      <c r="B1643" s="5">
        <f>IF(LEFT(tbl_transaction[[#This Row],[Reference Number]],2)="GR",VLOOKUP(tbl_transaction[[#This Row],[Reference Number]],barang_masuk[],2,FALSE),IF(LEFT(tbl_transaction[[#This Row],[Reference Number]],2)="DO",VLOOKUP(tbl_transaction[[#This Row],[Reference Number]],barang_keluar[],2,FALSE),""))</f>
        <v>46056</v>
      </c>
      <c r="C1643" t="str">
        <f t="shared" si="26"/>
        <v>Outbound</v>
      </c>
      <c r="D1643" t="str">
        <f>IF(tbl_transaction[[#This Row],[Type]]="Inbound",VLOOKUP(tbl_transaction[[#This Row],[Reference Number]],barang_masuk[],4,FALSE),IF(tbl_transaction[[#This Row],[Type]]="Outbound",VLOOKUP(tbl_transaction[[#This Row],[Reference Number]],barang_keluar[],4,FALSE),""))</f>
        <v>PER020</v>
      </c>
      <c r="E1643" t="str">
        <f>IF(tbl_transaction[[#This Row],[Type]]="Inbound",VLOOKUP(tbl_transaction[[#This Row],[Reference Number]],barang_masuk[],5,FALSE),IF(tbl_transaction[[#This Row],[Type]]="Outbound",VLOOKUP(tbl_transaction[[#This Row],[Reference Number]],barang_keluar[],5,FALSE),""))</f>
        <v>Sunsilk Personal Care Variant 20</v>
      </c>
      <c r="F1643">
        <f>IF(tbl_transaction[[#This Row],[Type]]="Inbound",VLOOKUP(tbl_transaction[[#This Row],[Reference Number]],barang_masuk[],6,FALSE),IF(tbl_transaction[[#This Row],[Type]]="Outbound",VLOOKUP(tbl_transaction[[#This Row],[Reference Number]],barang_keluar[],6,FALSE),""))</f>
        <v>48</v>
      </c>
      <c r="G1643" t="str">
        <f>IF(tbl_transaction[[#This Row],[Type]]="Inbound",VLOOKUP(tbl_transaction[[#This Row],[Reference Number]],barang_masuk[],7,FALSE),IF(tbl_transaction[[#This Row],[Type]]="Outbound",VLOOKUP(tbl_transaction[[#This Row],[Reference Number]],barang_keluar[],7,FALSE),""))</f>
        <v>Bottle</v>
      </c>
      <c r="H1643" t="str">
        <f>IF(tbl_transaction[[#This Row],[Type]]="Inbound",VLOOKUP(tbl_transaction[[#This Row],[Reference Number]],barang_masuk[],3,FALSE),IF(tbl_transaction[[#This Row],[Type]]="Outbound",VLOOKUP(tbl_transaction[[#This Row],[Reference Number]],barang_keluar[],3,FALSE),""))</f>
        <v>Outlet 019</v>
      </c>
      <c r="I1643" t="str">
        <f>IF(D1643='Kartu Stok'!$B$2,COUNTIF($D$3:D1643,'Kartu Stok'!$B$2),"")</f>
        <v/>
      </c>
      <c r="L1643"/>
    </row>
    <row r="1644" spans="1:12" ht="14.5" x14ac:dyDescent="0.35">
      <c r="A1644" s="2" t="s">
        <v>2186</v>
      </c>
      <c r="B1644" s="5">
        <f>IF(LEFT(tbl_transaction[[#This Row],[Reference Number]],2)="GR",VLOOKUP(tbl_transaction[[#This Row],[Reference Number]],barang_masuk[],2,FALSE),IF(LEFT(tbl_transaction[[#This Row],[Reference Number]],2)="DO",VLOOKUP(tbl_transaction[[#This Row],[Reference Number]],barang_keluar[],2,FALSE),""))</f>
        <v>46138</v>
      </c>
      <c r="C1644" t="str">
        <f t="shared" si="26"/>
        <v>Outbound</v>
      </c>
      <c r="D1644" t="str">
        <f>IF(tbl_transaction[[#This Row],[Type]]="Inbound",VLOOKUP(tbl_transaction[[#This Row],[Reference Number]],barang_masuk[],4,FALSE),IF(tbl_transaction[[#This Row],[Type]]="Outbound",VLOOKUP(tbl_transaction[[#This Row],[Reference Number]],barang_keluar[],4,FALSE),""))</f>
        <v>BEV003</v>
      </c>
      <c r="E1644" t="str">
        <f>IF(tbl_transaction[[#This Row],[Type]]="Inbound",VLOOKUP(tbl_transaction[[#This Row],[Reference Number]],barang_masuk[],5,FALSE),IF(tbl_transaction[[#This Row],[Type]]="Outbound",VLOOKUP(tbl_transaction[[#This Row],[Reference Number]],barang_keluar[],5,FALSE),""))</f>
        <v>Sosro Beverage Variant 3</v>
      </c>
      <c r="F1644">
        <f>IF(tbl_transaction[[#This Row],[Type]]="Inbound",VLOOKUP(tbl_transaction[[#This Row],[Reference Number]],barang_masuk[],6,FALSE),IF(tbl_transaction[[#This Row],[Type]]="Outbound",VLOOKUP(tbl_transaction[[#This Row],[Reference Number]],barang_keluar[],6,FALSE),""))</f>
        <v>60</v>
      </c>
      <c r="G1644" t="str">
        <f>IF(tbl_transaction[[#This Row],[Type]]="Inbound",VLOOKUP(tbl_transaction[[#This Row],[Reference Number]],barang_masuk[],7,FALSE),IF(tbl_transaction[[#This Row],[Type]]="Outbound",VLOOKUP(tbl_transaction[[#This Row],[Reference Number]],barang_keluar[],7,FALSE),""))</f>
        <v>Bottle</v>
      </c>
      <c r="H1644" t="str">
        <f>IF(tbl_transaction[[#This Row],[Type]]="Inbound",VLOOKUP(tbl_transaction[[#This Row],[Reference Number]],barang_masuk[],3,FALSE),IF(tbl_transaction[[#This Row],[Type]]="Outbound",VLOOKUP(tbl_transaction[[#This Row],[Reference Number]],barang_keluar[],3,FALSE),""))</f>
        <v>Outlet 057</v>
      </c>
      <c r="I1644" t="str">
        <f>IF(D1644='Kartu Stok'!$B$2,COUNTIF($D$3:D1644,'Kartu Stok'!$B$2),"")</f>
        <v/>
      </c>
      <c r="L1644"/>
    </row>
    <row r="1645" spans="1:12" ht="14.5" x14ac:dyDescent="0.35">
      <c r="A1645" s="2" t="s">
        <v>2187</v>
      </c>
      <c r="B1645" s="5">
        <f>IF(LEFT(tbl_transaction[[#This Row],[Reference Number]],2)="GR",VLOOKUP(tbl_transaction[[#This Row],[Reference Number]],barang_masuk[],2,FALSE),IF(LEFT(tbl_transaction[[#This Row],[Reference Number]],2)="DO",VLOOKUP(tbl_transaction[[#This Row],[Reference Number]],barang_keluar[],2,FALSE),""))</f>
        <v>46161</v>
      </c>
      <c r="C1645" t="str">
        <f t="shared" si="26"/>
        <v>Outbound</v>
      </c>
      <c r="D1645" t="str">
        <f>IF(tbl_transaction[[#This Row],[Type]]="Inbound",VLOOKUP(tbl_transaction[[#This Row],[Reference Number]],barang_masuk[],4,FALSE),IF(tbl_transaction[[#This Row],[Type]]="Outbound",VLOOKUP(tbl_transaction[[#This Row],[Reference Number]],barang_keluar[],4,FALSE),""))</f>
        <v>BAB013</v>
      </c>
      <c r="E1645" t="str">
        <f>IF(tbl_transaction[[#This Row],[Type]]="Inbound",VLOOKUP(tbl_transaction[[#This Row],[Reference Number]],barang_masuk[],5,FALSE),IF(tbl_transaction[[#This Row],[Type]]="Outbound",VLOOKUP(tbl_transaction[[#This Row],[Reference Number]],barang_keluar[],5,FALSE),""))</f>
        <v>MamyPoko Baby Care Variant 13</v>
      </c>
      <c r="F1645">
        <f>IF(tbl_transaction[[#This Row],[Type]]="Inbound",VLOOKUP(tbl_transaction[[#This Row],[Reference Number]],barang_masuk[],6,FALSE),IF(tbl_transaction[[#This Row],[Type]]="Outbound",VLOOKUP(tbl_transaction[[#This Row],[Reference Number]],barang_keluar[],6,FALSE),""))</f>
        <v>12</v>
      </c>
      <c r="G1645" t="str">
        <f>IF(tbl_transaction[[#This Row],[Type]]="Inbound",VLOOKUP(tbl_transaction[[#This Row],[Reference Number]],barang_masuk[],7,FALSE),IF(tbl_transaction[[#This Row],[Type]]="Outbound",VLOOKUP(tbl_transaction[[#This Row],[Reference Number]],barang_keluar[],7,FALSE),""))</f>
        <v>Pack</v>
      </c>
      <c r="H1645" t="str">
        <f>IF(tbl_transaction[[#This Row],[Type]]="Inbound",VLOOKUP(tbl_transaction[[#This Row],[Reference Number]],barang_masuk[],3,FALSE),IF(tbl_transaction[[#This Row],[Type]]="Outbound",VLOOKUP(tbl_transaction[[#This Row],[Reference Number]],barang_keluar[],3,FALSE),""))</f>
        <v>Outlet 077</v>
      </c>
      <c r="I1645" t="str">
        <f>IF(D1645='Kartu Stok'!$B$2,COUNTIF($D$3:D1645,'Kartu Stok'!$B$2),"")</f>
        <v/>
      </c>
      <c r="L1645"/>
    </row>
    <row r="1646" spans="1:12" ht="14.5" x14ac:dyDescent="0.35">
      <c r="A1646" s="2" t="s">
        <v>2188</v>
      </c>
      <c r="B1646" s="5">
        <f>IF(LEFT(tbl_transaction[[#This Row],[Reference Number]],2)="GR",VLOOKUP(tbl_transaction[[#This Row],[Reference Number]],barang_masuk[],2,FALSE),IF(LEFT(tbl_transaction[[#This Row],[Reference Number]],2)="DO",VLOOKUP(tbl_transaction[[#This Row],[Reference Number]],barang_keluar[],2,FALSE),""))</f>
        <v>46145</v>
      </c>
      <c r="C1646" t="str">
        <f t="shared" si="26"/>
        <v>Outbound</v>
      </c>
      <c r="D1646" t="str">
        <f>IF(tbl_transaction[[#This Row],[Type]]="Inbound",VLOOKUP(tbl_transaction[[#This Row],[Reference Number]],barang_masuk[],4,FALSE),IF(tbl_transaction[[#This Row],[Type]]="Outbound",VLOOKUP(tbl_transaction[[#This Row],[Reference Number]],barang_keluar[],4,FALSE),""))</f>
        <v>BAB020</v>
      </c>
      <c r="E1646" t="str">
        <f>IF(tbl_transaction[[#This Row],[Type]]="Inbound",VLOOKUP(tbl_transaction[[#This Row],[Reference Number]],barang_masuk[],5,FALSE),IF(tbl_transaction[[#This Row],[Type]]="Outbound",VLOOKUP(tbl_transaction[[#This Row],[Reference Number]],barang_keluar[],5,FALSE),""))</f>
        <v>Zwitsal Baby Care Variant 20</v>
      </c>
      <c r="F1646">
        <f>IF(tbl_transaction[[#This Row],[Type]]="Inbound",VLOOKUP(tbl_transaction[[#This Row],[Reference Number]],barang_masuk[],6,FALSE),IF(tbl_transaction[[#This Row],[Type]]="Outbound",VLOOKUP(tbl_transaction[[#This Row],[Reference Number]],barang_keluar[],6,FALSE),""))</f>
        <v>12</v>
      </c>
      <c r="G1646" t="str">
        <f>IF(tbl_transaction[[#This Row],[Type]]="Inbound",VLOOKUP(tbl_transaction[[#This Row],[Reference Number]],barang_masuk[],7,FALSE),IF(tbl_transaction[[#This Row],[Type]]="Outbound",VLOOKUP(tbl_transaction[[#This Row],[Reference Number]],barang_keluar[],7,FALSE),""))</f>
        <v>Pack</v>
      </c>
      <c r="H1646" t="str">
        <f>IF(tbl_transaction[[#This Row],[Type]]="Inbound",VLOOKUP(tbl_transaction[[#This Row],[Reference Number]],barang_masuk[],3,FALSE),IF(tbl_transaction[[#This Row],[Type]]="Outbound",VLOOKUP(tbl_transaction[[#This Row],[Reference Number]],barang_keluar[],3,FALSE),""))</f>
        <v>Outlet 080</v>
      </c>
      <c r="I1646" t="str">
        <f>IF(D1646='Kartu Stok'!$B$2,COUNTIF($D$3:D1646,'Kartu Stok'!$B$2),"")</f>
        <v/>
      </c>
      <c r="L1646"/>
    </row>
    <row r="1647" spans="1:12" ht="14.5" x14ac:dyDescent="0.35">
      <c r="A1647" s="2" t="s">
        <v>2189</v>
      </c>
      <c r="B1647" s="5">
        <f>IF(LEFT(tbl_transaction[[#This Row],[Reference Number]],2)="GR",VLOOKUP(tbl_transaction[[#This Row],[Reference Number]],barang_masuk[],2,FALSE),IF(LEFT(tbl_transaction[[#This Row],[Reference Number]],2)="DO",VLOOKUP(tbl_transaction[[#This Row],[Reference Number]],barang_keluar[],2,FALSE),""))</f>
        <v>46135</v>
      </c>
      <c r="C1647" t="str">
        <f t="shared" si="26"/>
        <v>Outbound</v>
      </c>
      <c r="D1647" t="str">
        <f>IF(tbl_transaction[[#This Row],[Type]]="Inbound",VLOOKUP(tbl_transaction[[#This Row],[Reference Number]],barang_masuk[],4,FALSE),IF(tbl_transaction[[#This Row],[Type]]="Outbound",VLOOKUP(tbl_transaction[[#This Row],[Reference Number]],barang_keluar[],4,FALSE),""))</f>
        <v>PER010</v>
      </c>
      <c r="E1647" t="str">
        <f>IF(tbl_transaction[[#This Row],[Type]]="Inbound",VLOOKUP(tbl_transaction[[#This Row],[Reference Number]],barang_masuk[],5,FALSE),IF(tbl_transaction[[#This Row],[Type]]="Outbound",VLOOKUP(tbl_transaction[[#This Row],[Reference Number]],barang_keluar[],5,FALSE),""))</f>
        <v>Lifebuoy Personal Care Variant 10</v>
      </c>
      <c r="F1647">
        <f>IF(tbl_transaction[[#This Row],[Type]]="Inbound",VLOOKUP(tbl_transaction[[#This Row],[Reference Number]],barang_masuk[],6,FALSE),IF(tbl_transaction[[#This Row],[Type]]="Outbound",VLOOKUP(tbl_transaction[[#This Row],[Reference Number]],barang_keluar[],6,FALSE),""))</f>
        <v>20</v>
      </c>
      <c r="G1647" t="str">
        <f>IF(tbl_transaction[[#This Row],[Type]]="Inbound",VLOOKUP(tbl_transaction[[#This Row],[Reference Number]],barang_masuk[],7,FALSE),IF(tbl_transaction[[#This Row],[Type]]="Outbound",VLOOKUP(tbl_transaction[[#This Row],[Reference Number]],barang_keluar[],7,FALSE),""))</f>
        <v>Bottle</v>
      </c>
      <c r="H1647" t="str">
        <f>IF(tbl_transaction[[#This Row],[Type]]="Inbound",VLOOKUP(tbl_transaction[[#This Row],[Reference Number]],barang_masuk[],3,FALSE),IF(tbl_transaction[[#This Row],[Type]]="Outbound",VLOOKUP(tbl_transaction[[#This Row],[Reference Number]],barang_keluar[],3,FALSE),""))</f>
        <v>Outlet 069</v>
      </c>
      <c r="I1647" t="str">
        <f>IF(D1647='Kartu Stok'!$B$2,COUNTIF($D$3:D1647,'Kartu Stok'!$B$2),"")</f>
        <v/>
      </c>
      <c r="L1647"/>
    </row>
    <row r="1648" spans="1:12" ht="14.5" x14ac:dyDescent="0.35">
      <c r="A1648" s="2" t="s">
        <v>2190</v>
      </c>
      <c r="B1648" s="5">
        <f>IF(LEFT(tbl_transaction[[#This Row],[Reference Number]],2)="GR",VLOOKUP(tbl_transaction[[#This Row],[Reference Number]],barang_masuk[],2,FALSE),IF(LEFT(tbl_transaction[[#This Row],[Reference Number]],2)="DO",VLOOKUP(tbl_transaction[[#This Row],[Reference Number]],barang_keluar[],2,FALSE),""))</f>
        <v>46082</v>
      </c>
      <c r="C1648" t="str">
        <f t="shared" si="26"/>
        <v>Outbound</v>
      </c>
      <c r="D1648" t="str">
        <f>IF(tbl_transaction[[#This Row],[Type]]="Inbound",VLOOKUP(tbl_transaction[[#This Row],[Reference Number]],barang_masuk[],4,FALSE),IF(tbl_transaction[[#This Row],[Type]]="Outbound",VLOOKUP(tbl_transaction[[#This Row],[Reference Number]],barang_keluar[],4,FALSE),""))</f>
        <v>HOM003</v>
      </c>
      <c r="E1648" t="str">
        <f>IF(tbl_transaction[[#This Row],[Type]]="Inbound",VLOOKUP(tbl_transaction[[#This Row],[Reference Number]],barang_masuk[],5,FALSE),IF(tbl_transaction[[#This Row],[Type]]="Outbound",VLOOKUP(tbl_transaction[[#This Row],[Reference Number]],barang_keluar[],5,FALSE),""))</f>
        <v>Sunlight Home Care Variant 3</v>
      </c>
      <c r="F1648">
        <f>IF(tbl_transaction[[#This Row],[Type]]="Inbound",VLOOKUP(tbl_transaction[[#This Row],[Reference Number]],barang_masuk[],6,FALSE),IF(tbl_transaction[[#This Row],[Type]]="Outbound",VLOOKUP(tbl_transaction[[#This Row],[Reference Number]],barang_keluar[],6,FALSE),""))</f>
        <v>12</v>
      </c>
      <c r="G1648" t="str">
        <f>IF(tbl_transaction[[#This Row],[Type]]="Inbound",VLOOKUP(tbl_transaction[[#This Row],[Reference Number]],barang_masuk[],7,FALSE),IF(tbl_transaction[[#This Row],[Type]]="Outbound",VLOOKUP(tbl_transaction[[#This Row],[Reference Number]],barang_keluar[],7,FALSE),""))</f>
        <v>Pack</v>
      </c>
      <c r="H1648" t="str">
        <f>IF(tbl_transaction[[#This Row],[Type]]="Inbound",VLOOKUP(tbl_transaction[[#This Row],[Reference Number]],barang_masuk[],3,FALSE),IF(tbl_transaction[[#This Row],[Type]]="Outbound",VLOOKUP(tbl_transaction[[#This Row],[Reference Number]],barang_keluar[],3,FALSE),""))</f>
        <v>Outlet 012</v>
      </c>
      <c r="I1648" t="str">
        <f>IF(D1648='Kartu Stok'!$B$2,COUNTIF($D$3:D1648,'Kartu Stok'!$B$2),"")</f>
        <v/>
      </c>
      <c r="L1648"/>
    </row>
    <row r="1649" spans="1:12" ht="14.5" x14ac:dyDescent="0.35">
      <c r="A1649" s="2" t="s">
        <v>2192</v>
      </c>
      <c r="B1649" s="5">
        <f>IF(LEFT(tbl_transaction[[#This Row],[Reference Number]],2)="GR",VLOOKUP(tbl_transaction[[#This Row],[Reference Number]],barang_masuk[],2,FALSE),IF(LEFT(tbl_transaction[[#This Row],[Reference Number]],2)="DO",VLOOKUP(tbl_transaction[[#This Row],[Reference Number]],barang_keluar[],2,FALSE),""))</f>
        <v>46192</v>
      </c>
      <c r="C1649" t="str">
        <f t="shared" si="26"/>
        <v>Outbound</v>
      </c>
      <c r="D1649" t="str">
        <f>IF(tbl_transaction[[#This Row],[Type]]="Inbound",VLOOKUP(tbl_transaction[[#This Row],[Reference Number]],barang_masuk[],4,FALSE),IF(tbl_transaction[[#This Row],[Type]]="Outbound",VLOOKUP(tbl_transaction[[#This Row],[Reference Number]],barang_keluar[],4,FALSE),""))</f>
        <v>DAR004</v>
      </c>
      <c r="E1649" t="str">
        <f>IF(tbl_transaction[[#This Row],[Type]]="Inbound",VLOOKUP(tbl_transaction[[#This Row],[Reference Number]],barang_masuk[],5,FALSE),IF(tbl_transaction[[#This Row],[Type]]="Outbound",VLOOKUP(tbl_transaction[[#This Row],[Reference Number]],barang_keluar[],5,FALSE),""))</f>
        <v>Ultra Milk Dairy Variant 4</v>
      </c>
      <c r="F1649">
        <f>IF(tbl_transaction[[#This Row],[Type]]="Inbound",VLOOKUP(tbl_transaction[[#This Row],[Reference Number]],barang_masuk[],6,FALSE),IF(tbl_transaction[[#This Row],[Type]]="Outbound",VLOOKUP(tbl_transaction[[#This Row],[Reference Number]],barang_keluar[],6,FALSE),""))</f>
        <v>60</v>
      </c>
      <c r="G1649" t="str">
        <f>IF(tbl_transaction[[#This Row],[Type]]="Inbound",VLOOKUP(tbl_transaction[[#This Row],[Reference Number]],barang_masuk[],7,FALSE),IF(tbl_transaction[[#This Row],[Type]]="Outbound",VLOOKUP(tbl_transaction[[#This Row],[Reference Number]],barang_keluar[],7,FALSE),""))</f>
        <v>Box</v>
      </c>
      <c r="H1649" t="str">
        <f>IF(tbl_transaction[[#This Row],[Type]]="Inbound",VLOOKUP(tbl_transaction[[#This Row],[Reference Number]],barang_masuk[],3,FALSE),IF(tbl_transaction[[#This Row],[Type]]="Outbound",VLOOKUP(tbl_transaction[[#This Row],[Reference Number]],barang_keluar[],3,FALSE),""))</f>
        <v>Outlet 065</v>
      </c>
      <c r="I1649" t="str">
        <f>IF(D1649='Kartu Stok'!$B$2,COUNTIF($D$3:D1649,'Kartu Stok'!$B$2),"")</f>
        <v/>
      </c>
      <c r="L1649"/>
    </row>
    <row r="1650" spans="1:12" ht="14.5" x14ac:dyDescent="0.35">
      <c r="A1650" s="2" t="s">
        <v>2193</v>
      </c>
      <c r="B1650" s="5">
        <f>IF(LEFT(tbl_transaction[[#This Row],[Reference Number]],2)="GR",VLOOKUP(tbl_transaction[[#This Row],[Reference Number]],barang_masuk[],2,FALSE),IF(LEFT(tbl_transaction[[#This Row],[Reference Number]],2)="DO",VLOOKUP(tbl_transaction[[#This Row],[Reference Number]],barang_keluar[],2,FALSE),""))</f>
        <v>46121</v>
      </c>
      <c r="C1650" t="str">
        <f t="shared" si="26"/>
        <v>Outbound</v>
      </c>
      <c r="D1650" t="str">
        <f>IF(tbl_transaction[[#This Row],[Type]]="Inbound",VLOOKUP(tbl_transaction[[#This Row],[Reference Number]],barang_masuk[],4,FALSE),IF(tbl_transaction[[#This Row],[Type]]="Outbound",VLOOKUP(tbl_transaction[[#This Row],[Reference Number]],barang_keluar[],4,FALSE),""))</f>
        <v>BEV027</v>
      </c>
      <c r="E1650" t="str">
        <f>IF(tbl_transaction[[#This Row],[Type]]="Inbound",VLOOKUP(tbl_transaction[[#This Row],[Reference Number]],barang_masuk[],5,FALSE),IF(tbl_transaction[[#This Row],[Type]]="Outbound",VLOOKUP(tbl_transaction[[#This Row],[Reference Number]],barang_keluar[],5,FALSE),""))</f>
        <v>Aqua Beverage Variant 27</v>
      </c>
      <c r="F1650">
        <f>IF(tbl_transaction[[#This Row],[Type]]="Inbound",VLOOKUP(tbl_transaction[[#This Row],[Reference Number]],barang_masuk[],6,FALSE),IF(tbl_transaction[[#This Row],[Type]]="Outbound",VLOOKUP(tbl_transaction[[#This Row],[Reference Number]],barang_keluar[],6,FALSE),""))</f>
        <v>12</v>
      </c>
      <c r="G1650" t="str">
        <f>IF(tbl_transaction[[#This Row],[Type]]="Inbound",VLOOKUP(tbl_transaction[[#This Row],[Reference Number]],barang_masuk[],7,FALSE),IF(tbl_transaction[[#This Row],[Type]]="Outbound",VLOOKUP(tbl_transaction[[#This Row],[Reference Number]],barang_keluar[],7,FALSE),""))</f>
        <v>Bottle</v>
      </c>
      <c r="H1650" t="str">
        <f>IF(tbl_transaction[[#This Row],[Type]]="Inbound",VLOOKUP(tbl_transaction[[#This Row],[Reference Number]],barang_masuk[],3,FALSE),IF(tbl_transaction[[#This Row],[Type]]="Outbound",VLOOKUP(tbl_transaction[[#This Row],[Reference Number]],barang_keluar[],3,FALSE),""))</f>
        <v>Outlet 055</v>
      </c>
      <c r="I1650" t="str">
        <f>IF(D1650='Kartu Stok'!$B$2,COUNTIF($D$3:D1650,'Kartu Stok'!$B$2),"")</f>
        <v/>
      </c>
      <c r="L1650"/>
    </row>
    <row r="1651" spans="1:12" ht="14.5" x14ac:dyDescent="0.35">
      <c r="A1651" s="2" t="s">
        <v>2194</v>
      </c>
      <c r="B1651" s="5">
        <f>IF(LEFT(tbl_transaction[[#This Row],[Reference Number]],2)="GR",VLOOKUP(tbl_transaction[[#This Row],[Reference Number]],barang_masuk[],2,FALSE),IF(LEFT(tbl_transaction[[#This Row],[Reference Number]],2)="DO",VLOOKUP(tbl_transaction[[#This Row],[Reference Number]],barang_keluar[],2,FALSE),""))</f>
        <v>46088</v>
      </c>
      <c r="C1651" t="str">
        <f t="shared" si="26"/>
        <v>Outbound</v>
      </c>
      <c r="D1651" t="str">
        <f>IF(tbl_transaction[[#This Row],[Type]]="Inbound",VLOOKUP(tbl_transaction[[#This Row],[Reference Number]],barang_masuk[],4,FALSE),IF(tbl_transaction[[#This Row],[Type]]="Outbound",VLOOKUP(tbl_transaction[[#This Row],[Reference Number]],barang_keluar[],4,FALSE),""))</f>
        <v>SNK008</v>
      </c>
      <c r="E1651" t="str">
        <f>IF(tbl_transaction[[#This Row],[Type]]="Inbound",VLOOKUP(tbl_transaction[[#This Row],[Reference Number]],barang_masuk[],5,FALSE),IF(tbl_transaction[[#This Row],[Type]]="Outbound",VLOOKUP(tbl_transaction[[#This Row],[Reference Number]],barang_keluar[],5,FALSE),""))</f>
        <v>Chitato Snack Variant 8</v>
      </c>
      <c r="F1651">
        <f>IF(tbl_transaction[[#This Row],[Type]]="Inbound",VLOOKUP(tbl_transaction[[#This Row],[Reference Number]],barang_masuk[],6,FALSE),IF(tbl_transaction[[#This Row],[Type]]="Outbound",VLOOKUP(tbl_transaction[[#This Row],[Reference Number]],barang_keluar[],6,FALSE),""))</f>
        <v>60</v>
      </c>
      <c r="G1651" t="str">
        <f>IF(tbl_transaction[[#This Row],[Type]]="Inbound",VLOOKUP(tbl_transaction[[#This Row],[Reference Number]],barang_masuk[],7,FALSE),IF(tbl_transaction[[#This Row],[Type]]="Outbound",VLOOKUP(tbl_transaction[[#This Row],[Reference Number]],barang_keluar[],7,FALSE),""))</f>
        <v>Pack</v>
      </c>
      <c r="H1651" t="str">
        <f>IF(tbl_transaction[[#This Row],[Type]]="Inbound",VLOOKUP(tbl_transaction[[#This Row],[Reference Number]],barang_masuk[],3,FALSE),IF(tbl_transaction[[#This Row],[Type]]="Outbound",VLOOKUP(tbl_transaction[[#This Row],[Reference Number]],barang_keluar[],3,FALSE),""))</f>
        <v>Outlet 024</v>
      </c>
      <c r="I1651" t="str">
        <f>IF(D1651='Kartu Stok'!$B$2,COUNTIF($D$3:D1651,'Kartu Stok'!$B$2),"")</f>
        <v/>
      </c>
      <c r="L1651"/>
    </row>
    <row r="1652" spans="1:12" ht="14.5" x14ac:dyDescent="0.35">
      <c r="A1652" s="2" t="s">
        <v>2195</v>
      </c>
      <c r="B1652" s="5">
        <f>IF(LEFT(tbl_transaction[[#This Row],[Reference Number]],2)="GR",VLOOKUP(tbl_transaction[[#This Row],[Reference Number]],barang_masuk[],2,FALSE),IF(LEFT(tbl_transaction[[#This Row],[Reference Number]],2)="DO",VLOOKUP(tbl_transaction[[#This Row],[Reference Number]],barang_keluar[],2,FALSE),""))</f>
        <v>46095</v>
      </c>
      <c r="C1652" t="str">
        <f t="shared" si="26"/>
        <v>Outbound</v>
      </c>
      <c r="D1652" t="str">
        <f>IF(tbl_transaction[[#This Row],[Type]]="Inbound",VLOOKUP(tbl_transaction[[#This Row],[Reference Number]],barang_masuk[],4,FALSE),IF(tbl_transaction[[#This Row],[Type]]="Outbound",VLOOKUP(tbl_transaction[[#This Row],[Reference Number]],barang_keluar[],4,FALSE),""))</f>
        <v>HOM014</v>
      </c>
      <c r="E1652" t="str">
        <f>IF(tbl_transaction[[#This Row],[Type]]="Inbound",VLOOKUP(tbl_transaction[[#This Row],[Reference Number]],barang_masuk[],5,FALSE),IF(tbl_transaction[[#This Row],[Type]]="Outbound",VLOOKUP(tbl_transaction[[#This Row],[Reference Number]],barang_keluar[],5,FALSE),""))</f>
        <v>Rinso Home Care Variant 14</v>
      </c>
      <c r="F1652">
        <f>IF(tbl_transaction[[#This Row],[Type]]="Inbound",VLOOKUP(tbl_transaction[[#This Row],[Reference Number]],barang_masuk[],6,FALSE),IF(tbl_transaction[[#This Row],[Type]]="Outbound",VLOOKUP(tbl_transaction[[#This Row],[Reference Number]],barang_keluar[],6,FALSE),""))</f>
        <v>15</v>
      </c>
      <c r="G1652" t="str">
        <f>IF(tbl_transaction[[#This Row],[Type]]="Inbound",VLOOKUP(tbl_transaction[[#This Row],[Reference Number]],barang_masuk[],7,FALSE),IF(tbl_transaction[[#This Row],[Type]]="Outbound",VLOOKUP(tbl_transaction[[#This Row],[Reference Number]],barang_keluar[],7,FALSE),""))</f>
        <v>Pack</v>
      </c>
      <c r="H1652" t="str">
        <f>IF(tbl_transaction[[#This Row],[Type]]="Inbound",VLOOKUP(tbl_transaction[[#This Row],[Reference Number]],barang_masuk[],3,FALSE),IF(tbl_transaction[[#This Row],[Type]]="Outbound",VLOOKUP(tbl_transaction[[#This Row],[Reference Number]],barang_keluar[],3,FALSE),""))</f>
        <v>Outlet 005</v>
      </c>
      <c r="I1652" t="str">
        <f>IF(D1652='Kartu Stok'!$B$2,COUNTIF($D$3:D1652,'Kartu Stok'!$B$2),"")</f>
        <v/>
      </c>
      <c r="L1652"/>
    </row>
    <row r="1653" spans="1:12" ht="14.5" x14ac:dyDescent="0.35">
      <c r="A1653" s="2" t="s">
        <v>2196</v>
      </c>
      <c r="B1653" s="5">
        <f>IF(LEFT(tbl_transaction[[#This Row],[Reference Number]],2)="GR",VLOOKUP(tbl_transaction[[#This Row],[Reference Number]],barang_masuk[],2,FALSE),IF(LEFT(tbl_transaction[[#This Row],[Reference Number]],2)="DO",VLOOKUP(tbl_transaction[[#This Row],[Reference Number]],barang_keluar[],2,FALSE),""))</f>
        <v>46168</v>
      </c>
      <c r="C1653" t="str">
        <f t="shared" si="26"/>
        <v>Outbound</v>
      </c>
      <c r="D1653" t="str">
        <f>IF(tbl_transaction[[#This Row],[Type]]="Inbound",VLOOKUP(tbl_transaction[[#This Row],[Reference Number]],barang_masuk[],4,FALSE),IF(tbl_transaction[[#This Row],[Type]]="Outbound",VLOOKUP(tbl_transaction[[#This Row],[Reference Number]],barang_keluar[],4,FALSE),""))</f>
        <v>BEV034</v>
      </c>
      <c r="E1653" t="str">
        <f>IF(tbl_transaction[[#This Row],[Type]]="Inbound",VLOOKUP(tbl_transaction[[#This Row],[Reference Number]],barang_masuk[],5,FALSE),IF(tbl_transaction[[#This Row],[Type]]="Outbound",VLOOKUP(tbl_transaction[[#This Row],[Reference Number]],barang_keluar[],5,FALSE),""))</f>
        <v>Coca Cola Beverage Variant 34</v>
      </c>
      <c r="F1653">
        <f>IF(tbl_transaction[[#This Row],[Type]]="Inbound",VLOOKUP(tbl_transaction[[#This Row],[Reference Number]],barang_masuk[],6,FALSE),IF(tbl_transaction[[#This Row],[Type]]="Outbound",VLOOKUP(tbl_transaction[[#This Row],[Reference Number]],barang_keluar[],6,FALSE),""))</f>
        <v>12</v>
      </c>
      <c r="G1653" t="str">
        <f>IF(tbl_transaction[[#This Row],[Type]]="Inbound",VLOOKUP(tbl_transaction[[#This Row],[Reference Number]],barang_masuk[],7,FALSE),IF(tbl_transaction[[#This Row],[Type]]="Outbound",VLOOKUP(tbl_transaction[[#This Row],[Reference Number]],barang_keluar[],7,FALSE),""))</f>
        <v>Bottle</v>
      </c>
      <c r="H1653" t="str">
        <f>IF(tbl_transaction[[#This Row],[Type]]="Inbound",VLOOKUP(tbl_transaction[[#This Row],[Reference Number]],barang_masuk[],3,FALSE),IF(tbl_transaction[[#This Row],[Type]]="Outbound",VLOOKUP(tbl_transaction[[#This Row],[Reference Number]],barang_keluar[],3,FALSE),""))</f>
        <v>Outlet 033</v>
      </c>
      <c r="I1653" t="str">
        <f>IF(D1653='Kartu Stok'!$B$2,COUNTIF($D$3:D1653,'Kartu Stok'!$B$2),"")</f>
        <v/>
      </c>
      <c r="L1653"/>
    </row>
    <row r="1654" spans="1:12" ht="14.5" x14ac:dyDescent="0.35">
      <c r="A1654" s="2" t="s">
        <v>2197</v>
      </c>
      <c r="B1654" s="5">
        <f>IF(LEFT(tbl_transaction[[#This Row],[Reference Number]],2)="GR",VLOOKUP(tbl_transaction[[#This Row],[Reference Number]],barang_masuk[],2,FALSE),IF(LEFT(tbl_transaction[[#This Row],[Reference Number]],2)="DO",VLOOKUP(tbl_transaction[[#This Row],[Reference Number]],barang_keluar[],2,FALSE),""))</f>
        <v>46198</v>
      </c>
      <c r="C1654" t="str">
        <f t="shared" si="26"/>
        <v>Outbound</v>
      </c>
      <c r="D1654" t="str">
        <f>IF(tbl_transaction[[#This Row],[Type]]="Inbound",VLOOKUP(tbl_transaction[[#This Row],[Reference Number]],barang_masuk[],4,FALSE),IF(tbl_transaction[[#This Row],[Type]]="Outbound",VLOOKUP(tbl_transaction[[#This Row],[Reference Number]],barang_keluar[],4,FALSE),""))</f>
        <v>PER006</v>
      </c>
      <c r="E1654" t="str">
        <f>IF(tbl_transaction[[#This Row],[Type]]="Inbound",VLOOKUP(tbl_transaction[[#This Row],[Reference Number]],barang_masuk[],5,FALSE),IF(tbl_transaction[[#This Row],[Type]]="Outbound",VLOOKUP(tbl_transaction[[#This Row],[Reference Number]],barang_keluar[],5,FALSE),""))</f>
        <v>Lifebuoy Personal Care Variant 6</v>
      </c>
      <c r="F1654">
        <f>IF(tbl_transaction[[#This Row],[Type]]="Inbound",VLOOKUP(tbl_transaction[[#This Row],[Reference Number]],barang_masuk[],6,FALSE),IF(tbl_transaction[[#This Row],[Type]]="Outbound",VLOOKUP(tbl_transaction[[#This Row],[Reference Number]],barang_keluar[],6,FALSE),""))</f>
        <v>10</v>
      </c>
      <c r="G1654" t="str">
        <f>IF(tbl_transaction[[#This Row],[Type]]="Inbound",VLOOKUP(tbl_transaction[[#This Row],[Reference Number]],barang_masuk[],7,FALSE),IF(tbl_transaction[[#This Row],[Type]]="Outbound",VLOOKUP(tbl_transaction[[#This Row],[Reference Number]],barang_keluar[],7,FALSE),""))</f>
        <v>Bottle</v>
      </c>
      <c r="H1654" t="str">
        <f>IF(tbl_transaction[[#This Row],[Type]]="Inbound",VLOOKUP(tbl_transaction[[#This Row],[Reference Number]],barang_masuk[],3,FALSE),IF(tbl_transaction[[#This Row],[Type]]="Outbound",VLOOKUP(tbl_transaction[[#This Row],[Reference Number]],barang_keluar[],3,FALSE),""))</f>
        <v>Outlet 058</v>
      </c>
      <c r="I1654" t="str">
        <f>IF(D1654='Kartu Stok'!$B$2,COUNTIF($D$3:D1654,'Kartu Stok'!$B$2),"")</f>
        <v/>
      </c>
      <c r="L1654"/>
    </row>
    <row r="1655" spans="1:12" ht="14.5" x14ac:dyDescent="0.35">
      <c r="A1655" s="2" t="s">
        <v>2198</v>
      </c>
      <c r="B1655" s="5">
        <f>IF(LEFT(tbl_transaction[[#This Row],[Reference Number]],2)="GR",VLOOKUP(tbl_transaction[[#This Row],[Reference Number]],barang_masuk[],2,FALSE),IF(LEFT(tbl_transaction[[#This Row],[Reference Number]],2)="DO",VLOOKUP(tbl_transaction[[#This Row],[Reference Number]],barang_keluar[],2,FALSE),""))</f>
        <v>46119</v>
      </c>
      <c r="C1655" t="str">
        <f t="shared" si="26"/>
        <v>Outbound</v>
      </c>
      <c r="D1655" t="str">
        <f>IF(tbl_transaction[[#This Row],[Type]]="Inbound",VLOOKUP(tbl_transaction[[#This Row],[Reference Number]],barang_masuk[],4,FALSE),IF(tbl_transaction[[#This Row],[Type]]="Outbound",VLOOKUP(tbl_transaction[[#This Row],[Reference Number]],barang_keluar[],4,FALSE),""))</f>
        <v>HOM001</v>
      </c>
      <c r="E1655" t="str">
        <f>IF(tbl_transaction[[#This Row],[Type]]="Inbound",VLOOKUP(tbl_transaction[[#This Row],[Reference Number]],barang_masuk[],5,FALSE),IF(tbl_transaction[[#This Row],[Type]]="Outbound",VLOOKUP(tbl_transaction[[#This Row],[Reference Number]],barang_keluar[],5,FALSE),""))</f>
        <v>Sunlight Home Care Variant 1</v>
      </c>
      <c r="F1655">
        <f>IF(tbl_transaction[[#This Row],[Type]]="Inbound",VLOOKUP(tbl_transaction[[#This Row],[Reference Number]],barang_masuk[],6,FALSE),IF(tbl_transaction[[#This Row],[Type]]="Outbound",VLOOKUP(tbl_transaction[[#This Row],[Reference Number]],barang_keluar[],6,FALSE),""))</f>
        <v>36</v>
      </c>
      <c r="G1655" t="str">
        <f>IF(tbl_transaction[[#This Row],[Type]]="Inbound",VLOOKUP(tbl_transaction[[#This Row],[Reference Number]],barang_masuk[],7,FALSE),IF(tbl_transaction[[#This Row],[Type]]="Outbound",VLOOKUP(tbl_transaction[[#This Row],[Reference Number]],barang_keluar[],7,FALSE),""))</f>
        <v>Pack</v>
      </c>
      <c r="H1655" t="str">
        <f>IF(tbl_transaction[[#This Row],[Type]]="Inbound",VLOOKUP(tbl_transaction[[#This Row],[Reference Number]],barang_masuk[],3,FALSE),IF(tbl_transaction[[#This Row],[Type]]="Outbound",VLOOKUP(tbl_transaction[[#This Row],[Reference Number]],barang_keluar[],3,FALSE),""))</f>
        <v>Outlet 072</v>
      </c>
      <c r="I1655" t="str">
        <f>IF(D1655='Kartu Stok'!$B$2,COUNTIF($D$3:D1655,'Kartu Stok'!$B$2),"")</f>
        <v/>
      </c>
      <c r="L1655"/>
    </row>
    <row r="1656" spans="1:12" ht="14.5" x14ac:dyDescent="0.35">
      <c r="A1656" s="2" t="s">
        <v>2199</v>
      </c>
      <c r="B1656" s="5">
        <f>IF(LEFT(tbl_transaction[[#This Row],[Reference Number]],2)="GR",VLOOKUP(tbl_transaction[[#This Row],[Reference Number]],barang_masuk[],2,FALSE),IF(LEFT(tbl_transaction[[#This Row],[Reference Number]],2)="DO",VLOOKUP(tbl_transaction[[#This Row],[Reference Number]],barang_keluar[],2,FALSE),""))</f>
        <v>46064</v>
      </c>
      <c r="C1656" t="str">
        <f t="shared" si="26"/>
        <v>Outbound</v>
      </c>
      <c r="D1656" t="str">
        <f>IF(tbl_transaction[[#This Row],[Type]]="Inbound",VLOOKUP(tbl_transaction[[#This Row],[Reference Number]],barang_masuk[],4,FALSE),IF(tbl_transaction[[#This Row],[Type]]="Outbound",VLOOKUP(tbl_transaction[[#This Row],[Reference Number]],barang_keluar[],4,FALSE),""))</f>
        <v>HOM011</v>
      </c>
      <c r="E1656" t="str">
        <f>IF(tbl_transaction[[#This Row],[Type]]="Inbound",VLOOKUP(tbl_transaction[[#This Row],[Reference Number]],barang_masuk[],5,FALSE),IF(tbl_transaction[[#This Row],[Type]]="Outbound",VLOOKUP(tbl_transaction[[#This Row],[Reference Number]],barang_keluar[],5,FALSE),""))</f>
        <v>Sunlight Home Care Variant 11</v>
      </c>
      <c r="F1656">
        <f>IF(tbl_transaction[[#This Row],[Type]]="Inbound",VLOOKUP(tbl_transaction[[#This Row],[Reference Number]],barang_masuk[],6,FALSE),IF(tbl_transaction[[#This Row],[Type]]="Outbound",VLOOKUP(tbl_transaction[[#This Row],[Reference Number]],barang_keluar[],6,FALSE),""))</f>
        <v>20</v>
      </c>
      <c r="G1656" t="str">
        <f>IF(tbl_transaction[[#This Row],[Type]]="Inbound",VLOOKUP(tbl_transaction[[#This Row],[Reference Number]],barang_masuk[],7,FALSE),IF(tbl_transaction[[#This Row],[Type]]="Outbound",VLOOKUP(tbl_transaction[[#This Row],[Reference Number]],barang_keluar[],7,FALSE),""))</f>
        <v>Pack</v>
      </c>
      <c r="H1656" t="str">
        <f>IF(tbl_transaction[[#This Row],[Type]]="Inbound",VLOOKUP(tbl_transaction[[#This Row],[Reference Number]],barang_masuk[],3,FALSE),IF(tbl_transaction[[#This Row],[Type]]="Outbound",VLOOKUP(tbl_transaction[[#This Row],[Reference Number]],barang_keluar[],3,FALSE),""))</f>
        <v>Outlet 020</v>
      </c>
      <c r="I1656" t="str">
        <f>IF(D1656='Kartu Stok'!$B$2,COUNTIF($D$3:D1656,'Kartu Stok'!$B$2),"")</f>
        <v/>
      </c>
      <c r="L1656"/>
    </row>
    <row r="1657" spans="1:12" ht="14.5" x14ac:dyDescent="0.35">
      <c r="A1657" s="2" t="s">
        <v>2200</v>
      </c>
      <c r="B1657" s="5">
        <f>IF(LEFT(tbl_transaction[[#This Row],[Reference Number]],2)="GR",VLOOKUP(tbl_transaction[[#This Row],[Reference Number]],barang_masuk[],2,FALSE),IF(LEFT(tbl_transaction[[#This Row],[Reference Number]],2)="DO",VLOOKUP(tbl_transaction[[#This Row],[Reference Number]],barang_keluar[],2,FALSE),""))</f>
        <v>46116</v>
      </c>
      <c r="C1657" t="str">
        <f t="shared" si="26"/>
        <v>Outbound</v>
      </c>
      <c r="D1657" t="str">
        <f>IF(tbl_transaction[[#This Row],[Type]]="Inbound",VLOOKUP(tbl_transaction[[#This Row],[Reference Number]],barang_masuk[],4,FALSE),IF(tbl_transaction[[#This Row],[Type]]="Outbound",VLOOKUP(tbl_transaction[[#This Row],[Reference Number]],barang_keluar[],4,FALSE),""))</f>
        <v>SNK030</v>
      </c>
      <c r="E1657" t="str">
        <f>IF(tbl_transaction[[#This Row],[Type]]="Inbound",VLOOKUP(tbl_transaction[[#This Row],[Reference Number]],barang_masuk[],5,FALSE),IF(tbl_transaction[[#This Row],[Type]]="Outbound",VLOOKUP(tbl_transaction[[#This Row],[Reference Number]],barang_keluar[],5,FALSE),""))</f>
        <v>Qtela Snack Variant 30</v>
      </c>
      <c r="F1657">
        <f>IF(tbl_transaction[[#This Row],[Type]]="Inbound",VLOOKUP(tbl_transaction[[#This Row],[Reference Number]],barang_masuk[],6,FALSE),IF(tbl_transaction[[#This Row],[Type]]="Outbound",VLOOKUP(tbl_transaction[[#This Row],[Reference Number]],barang_keluar[],6,FALSE),""))</f>
        <v>30</v>
      </c>
      <c r="G1657" t="str">
        <f>IF(tbl_transaction[[#This Row],[Type]]="Inbound",VLOOKUP(tbl_transaction[[#This Row],[Reference Number]],barang_masuk[],7,FALSE),IF(tbl_transaction[[#This Row],[Type]]="Outbound",VLOOKUP(tbl_transaction[[#This Row],[Reference Number]],barang_keluar[],7,FALSE),""))</f>
        <v>Pack</v>
      </c>
      <c r="H1657" t="str">
        <f>IF(tbl_transaction[[#This Row],[Type]]="Inbound",VLOOKUP(tbl_transaction[[#This Row],[Reference Number]],barang_masuk[],3,FALSE),IF(tbl_transaction[[#This Row],[Type]]="Outbound",VLOOKUP(tbl_transaction[[#This Row],[Reference Number]],barang_keluar[],3,FALSE),""))</f>
        <v>Outlet 040</v>
      </c>
      <c r="I1657" t="str">
        <f>IF(D1657='Kartu Stok'!$B$2,COUNTIF($D$3:D1657,'Kartu Stok'!$B$2),"")</f>
        <v/>
      </c>
      <c r="L1657"/>
    </row>
    <row r="1658" spans="1:12" ht="14.5" x14ac:dyDescent="0.35">
      <c r="A1658" s="2" t="s">
        <v>2201</v>
      </c>
      <c r="B1658" s="5">
        <f>IF(LEFT(tbl_transaction[[#This Row],[Reference Number]],2)="GR",VLOOKUP(tbl_transaction[[#This Row],[Reference Number]],barang_masuk[],2,FALSE),IF(LEFT(tbl_transaction[[#This Row],[Reference Number]],2)="DO",VLOOKUP(tbl_transaction[[#This Row],[Reference Number]],barang_keluar[],2,FALSE),""))</f>
        <v>46197</v>
      </c>
      <c r="C1658" t="str">
        <f t="shared" si="26"/>
        <v>Outbound</v>
      </c>
      <c r="D1658" t="str">
        <f>IF(tbl_transaction[[#This Row],[Type]]="Inbound",VLOOKUP(tbl_transaction[[#This Row],[Reference Number]],barang_masuk[],4,FALSE),IF(tbl_transaction[[#This Row],[Type]]="Outbound",VLOOKUP(tbl_transaction[[#This Row],[Reference Number]],barang_keluar[],4,FALSE),""))</f>
        <v>HOM010</v>
      </c>
      <c r="E1658" t="str">
        <f>IF(tbl_transaction[[#This Row],[Type]]="Inbound",VLOOKUP(tbl_transaction[[#This Row],[Reference Number]],barang_masuk[],5,FALSE),IF(tbl_transaction[[#This Row],[Type]]="Outbound",VLOOKUP(tbl_transaction[[#This Row],[Reference Number]],barang_keluar[],5,FALSE),""))</f>
        <v>Molto Home Care Variant 10</v>
      </c>
      <c r="F1658">
        <f>IF(tbl_transaction[[#This Row],[Type]]="Inbound",VLOOKUP(tbl_transaction[[#This Row],[Reference Number]],barang_masuk[],6,FALSE),IF(tbl_transaction[[#This Row],[Type]]="Outbound",VLOOKUP(tbl_transaction[[#This Row],[Reference Number]],barang_keluar[],6,FALSE),""))</f>
        <v>48</v>
      </c>
      <c r="G1658" t="str">
        <f>IF(tbl_transaction[[#This Row],[Type]]="Inbound",VLOOKUP(tbl_transaction[[#This Row],[Reference Number]],barang_masuk[],7,FALSE),IF(tbl_transaction[[#This Row],[Type]]="Outbound",VLOOKUP(tbl_transaction[[#This Row],[Reference Number]],barang_keluar[],7,FALSE),""))</f>
        <v>Pack</v>
      </c>
      <c r="H1658" t="str">
        <f>IF(tbl_transaction[[#This Row],[Type]]="Inbound",VLOOKUP(tbl_transaction[[#This Row],[Reference Number]],barang_masuk[],3,FALSE),IF(tbl_transaction[[#This Row],[Type]]="Outbound",VLOOKUP(tbl_transaction[[#This Row],[Reference Number]],barang_keluar[],3,FALSE),""))</f>
        <v>Outlet 014</v>
      </c>
      <c r="I1658" t="str">
        <f>IF(D1658='Kartu Stok'!$B$2,COUNTIF($D$3:D1658,'Kartu Stok'!$B$2),"")</f>
        <v/>
      </c>
      <c r="L1658"/>
    </row>
    <row r="1659" spans="1:12" ht="14.5" x14ac:dyDescent="0.35">
      <c r="A1659" s="2" t="s">
        <v>2202</v>
      </c>
      <c r="B1659" s="5">
        <f>IF(LEFT(tbl_transaction[[#This Row],[Reference Number]],2)="GR",VLOOKUP(tbl_transaction[[#This Row],[Reference Number]],barang_masuk[],2,FALSE),IF(LEFT(tbl_transaction[[#This Row],[Reference Number]],2)="DO",VLOOKUP(tbl_transaction[[#This Row],[Reference Number]],barang_keluar[],2,FALSE),""))</f>
        <v>46197</v>
      </c>
      <c r="C1659" t="str">
        <f t="shared" si="26"/>
        <v>Outbound</v>
      </c>
      <c r="D1659" t="str">
        <f>IF(tbl_transaction[[#This Row],[Type]]="Inbound",VLOOKUP(tbl_transaction[[#This Row],[Reference Number]],barang_masuk[],4,FALSE),IF(tbl_transaction[[#This Row],[Type]]="Outbound",VLOOKUP(tbl_transaction[[#This Row],[Reference Number]],barang_keluar[],4,FALSE),""))</f>
        <v>BAB011</v>
      </c>
      <c r="E1659" t="str">
        <f>IF(tbl_transaction[[#This Row],[Type]]="Inbound",VLOOKUP(tbl_transaction[[#This Row],[Reference Number]],barang_masuk[],5,FALSE),IF(tbl_transaction[[#This Row],[Type]]="Outbound",VLOOKUP(tbl_transaction[[#This Row],[Reference Number]],barang_keluar[],5,FALSE),""))</f>
        <v>MamyPoko Baby Care Variant 11</v>
      </c>
      <c r="F1659">
        <f>IF(tbl_transaction[[#This Row],[Type]]="Inbound",VLOOKUP(tbl_transaction[[#This Row],[Reference Number]],barang_masuk[],6,FALSE),IF(tbl_transaction[[#This Row],[Type]]="Outbound",VLOOKUP(tbl_transaction[[#This Row],[Reference Number]],barang_keluar[],6,FALSE),""))</f>
        <v>48</v>
      </c>
      <c r="G1659" t="str">
        <f>IF(tbl_transaction[[#This Row],[Type]]="Inbound",VLOOKUP(tbl_transaction[[#This Row],[Reference Number]],barang_masuk[],7,FALSE),IF(tbl_transaction[[#This Row],[Type]]="Outbound",VLOOKUP(tbl_transaction[[#This Row],[Reference Number]],barang_keluar[],7,FALSE),""))</f>
        <v>Pack</v>
      </c>
      <c r="H1659" t="str">
        <f>IF(tbl_transaction[[#This Row],[Type]]="Inbound",VLOOKUP(tbl_transaction[[#This Row],[Reference Number]],barang_masuk[],3,FALSE),IF(tbl_transaction[[#This Row],[Type]]="Outbound",VLOOKUP(tbl_transaction[[#This Row],[Reference Number]],barang_keluar[],3,FALSE),""))</f>
        <v>Outlet 061</v>
      </c>
      <c r="I1659" t="str">
        <f>IF(D1659='Kartu Stok'!$B$2,COUNTIF($D$3:D1659,'Kartu Stok'!$B$2),"")</f>
        <v/>
      </c>
      <c r="L1659"/>
    </row>
    <row r="1660" spans="1:12" ht="14.5" x14ac:dyDescent="0.35">
      <c r="A1660" s="2" t="s">
        <v>2203</v>
      </c>
      <c r="B1660" s="5">
        <f>IF(LEFT(tbl_transaction[[#This Row],[Reference Number]],2)="GR",VLOOKUP(tbl_transaction[[#This Row],[Reference Number]],barang_masuk[],2,FALSE),IF(LEFT(tbl_transaction[[#This Row],[Reference Number]],2)="DO",VLOOKUP(tbl_transaction[[#This Row],[Reference Number]],barang_keluar[],2,FALSE),""))</f>
        <v>46060</v>
      </c>
      <c r="C1660" t="str">
        <f t="shared" si="26"/>
        <v>Outbound</v>
      </c>
      <c r="D1660" t="str">
        <f>IF(tbl_transaction[[#This Row],[Type]]="Inbound",VLOOKUP(tbl_transaction[[#This Row],[Reference Number]],barang_masuk[],4,FALSE),IF(tbl_transaction[[#This Row],[Type]]="Outbound",VLOOKUP(tbl_transaction[[#This Row],[Reference Number]],barang_keluar[],4,FALSE),""))</f>
        <v>PER022</v>
      </c>
      <c r="E1660" t="str">
        <f>IF(tbl_transaction[[#This Row],[Type]]="Inbound",VLOOKUP(tbl_transaction[[#This Row],[Reference Number]],barang_masuk[],5,FALSE),IF(tbl_transaction[[#This Row],[Type]]="Outbound",VLOOKUP(tbl_transaction[[#This Row],[Reference Number]],barang_keluar[],5,FALSE),""))</f>
        <v>Pepsodent Personal Care Variant 22</v>
      </c>
      <c r="F1660">
        <f>IF(tbl_transaction[[#This Row],[Type]]="Inbound",VLOOKUP(tbl_transaction[[#This Row],[Reference Number]],barang_masuk[],6,FALSE),IF(tbl_transaction[[#This Row],[Type]]="Outbound",VLOOKUP(tbl_transaction[[#This Row],[Reference Number]],barang_keluar[],6,FALSE),""))</f>
        <v>10</v>
      </c>
      <c r="G1660" t="str">
        <f>IF(tbl_transaction[[#This Row],[Type]]="Inbound",VLOOKUP(tbl_transaction[[#This Row],[Reference Number]],barang_masuk[],7,FALSE),IF(tbl_transaction[[#This Row],[Type]]="Outbound",VLOOKUP(tbl_transaction[[#This Row],[Reference Number]],barang_keluar[],7,FALSE),""))</f>
        <v>Bottle</v>
      </c>
      <c r="H1660" t="str">
        <f>IF(tbl_transaction[[#This Row],[Type]]="Inbound",VLOOKUP(tbl_transaction[[#This Row],[Reference Number]],barang_masuk[],3,FALSE),IF(tbl_transaction[[#This Row],[Type]]="Outbound",VLOOKUP(tbl_transaction[[#This Row],[Reference Number]],barang_keluar[],3,FALSE),""))</f>
        <v>Outlet 042</v>
      </c>
      <c r="I1660" t="str">
        <f>IF(D1660='Kartu Stok'!$B$2,COUNTIF($D$3:D1660,'Kartu Stok'!$B$2),"")</f>
        <v/>
      </c>
      <c r="L1660"/>
    </row>
    <row r="1661" spans="1:12" ht="14.5" x14ac:dyDescent="0.35">
      <c r="A1661" s="2" t="s">
        <v>2204</v>
      </c>
      <c r="B1661" s="5">
        <f>IF(LEFT(tbl_transaction[[#This Row],[Reference Number]],2)="GR",VLOOKUP(tbl_transaction[[#This Row],[Reference Number]],barang_masuk[],2,FALSE),IF(LEFT(tbl_transaction[[#This Row],[Reference Number]],2)="DO",VLOOKUP(tbl_transaction[[#This Row],[Reference Number]],barang_keluar[],2,FALSE),""))</f>
        <v>46186</v>
      </c>
      <c r="C1661" t="str">
        <f t="shared" si="26"/>
        <v>Outbound</v>
      </c>
      <c r="D1661" t="str">
        <f>IF(tbl_transaction[[#This Row],[Type]]="Inbound",VLOOKUP(tbl_transaction[[#This Row],[Reference Number]],barang_masuk[],4,FALSE),IF(tbl_transaction[[#This Row],[Type]]="Outbound",VLOOKUP(tbl_transaction[[#This Row],[Reference Number]],barang_keluar[],4,FALSE),""))</f>
        <v>INS003</v>
      </c>
      <c r="E1661" t="str">
        <f>IF(tbl_transaction[[#This Row],[Type]]="Inbound",VLOOKUP(tbl_transaction[[#This Row],[Reference Number]],barang_masuk[],5,FALSE),IF(tbl_transaction[[#This Row],[Type]]="Outbound",VLOOKUP(tbl_transaction[[#This Row],[Reference Number]],barang_keluar[],5,FALSE),""))</f>
        <v>Indomie Instant Food Variant 3</v>
      </c>
      <c r="F1661">
        <f>IF(tbl_transaction[[#This Row],[Type]]="Inbound",VLOOKUP(tbl_transaction[[#This Row],[Reference Number]],barang_masuk[],6,FALSE),IF(tbl_transaction[[#This Row],[Type]]="Outbound",VLOOKUP(tbl_transaction[[#This Row],[Reference Number]],barang_keluar[],6,FALSE),""))</f>
        <v>48</v>
      </c>
      <c r="G1661" t="str">
        <f>IF(tbl_transaction[[#This Row],[Type]]="Inbound",VLOOKUP(tbl_transaction[[#This Row],[Reference Number]],barang_masuk[],7,FALSE),IF(tbl_transaction[[#This Row],[Type]]="Outbound",VLOOKUP(tbl_transaction[[#This Row],[Reference Number]],barang_keluar[],7,FALSE),""))</f>
        <v>Pack</v>
      </c>
      <c r="H1661" t="str">
        <f>IF(tbl_transaction[[#This Row],[Type]]="Inbound",VLOOKUP(tbl_transaction[[#This Row],[Reference Number]],barang_masuk[],3,FALSE),IF(tbl_transaction[[#This Row],[Type]]="Outbound",VLOOKUP(tbl_transaction[[#This Row],[Reference Number]],barang_keluar[],3,FALSE),""))</f>
        <v>Outlet 054</v>
      </c>
      <c r="I1661" t="str">
        <f>IF(D1661='Kartu Stok'!$B$2,COUNTIF($D$3:D1661,'Kartu Stok'!$B$2),"")</f>
        <v/>
      </c>
      <c r="L1661"/>
    </row>
    <row r="1662" spans="1:12" ht="14.5" x14ac:dyDescent="0.35">
      <c r="A1662" s="2" t="s">
        <v>2205</v>
      </c>
      <c r="B1662" s="5">
        <f>IF(LEFT(tbl_transaction[[#This Row],[Reference Number]],2)="GR",VLOOKUP(tbl_transaction[[#This Row],[Reference Number]],barang_masuk[],2,FALSE),IF(LEFT(tbl_transaction[[#This Row],[Reference Number]],2)="DO",VLOOKUP(tbl_transaction[[#This Row],[Reference Number]],barang_keluar[],2,FALSE),""))</f>
        <v>46168</v>
      </c>
      <c r="C1662" t="str">
        <f t="shared" si="26"/>
        <v>Outbound</v>
      </c>
      <c r="D1662" t="str">
        <f>IF(tbl_transaction[[#This Row],[Type]]="Inbound",VLOOKUP(tbl_transaction[[#This Row],[Reference Number]],barang_masuk[],4,FALSE),IF(tbl_transaction[[#This Row],[Type]]="Outbound",VLOOKUP(tbl_transaction[[#This Row],[Reference Number]],barang_keluar[],4,FALSE),""))</f>
        <v>DAR006</v>
      </c>
      <c r="E1662" t="str">
        <f>IF(tbl_transaction[[#This Row],[Type]]="Inbound",VLOOKUP(tbl_transaction[[#This Row],[Reference Number]],barang_masuk[],5,FALSE),IF(tbl_transaction[[#This Row],[Type]]="Outbound",VLOOKUP(tbl_transaction[[#This Row],[Reference Number]],barang_keluar[],5,FALSE),""))</f>
        <v>Ultra Milk Dairy Variant 6</v>
      </c>
      <c r="F1662">
        <f>IF(tbl_transaction[[#This Row],[Type]]="Inbound",VLOOKUP(tbl_transaction[[#This Row],[Reference Number]],barang_masuk[],6,FALSE),IF(tbl_transaction[[#This Row],[Type]]="Outbound",VLOOKUP(tbl_transaction[[#This Row],[Reference Number]],barang_keluar[],6,FALSE),""))</f>
        <v>30</v>
      </c>
      <c r="G1662" t="str">
        <f>IF(tbl_transaction[[#This Row],[Type]]="Inbound",VLOOKUP(tbl_transaction[[#This Row],[Reference Number]],barang_masuk[],7,FALSE),IF(tbl_transaction[[#This Row],[Type]]="Outbound",VLOOKUP(tbl_transaction[[#This Row],[Reference Number]],barang_keluar[],7,FALSE),""))</f>
        <v>Box</v>
      </c>
      <c r="H1662" t="str">
        <f>IF(tbl_transaction[[#This Row],[Type]]="Inbound",VLOOKUP(tbl_transaction[[#This Row],[Reference Number]],barang_masuk[],3,FALSE),IF(tbl_transaction[[#This Row],[Type]]="Outbound",VLOOKUP(tbl_transaction[[#This Row],[Reference Number]],barang_keluar[],3,FALSE),""))</f>
        <v>Outlet 001</v>
      </c>
      <c r="I1662" t="str">
        <f>IF(D1662='Kartu Stok'!$B$2,COUNTIF($D$3:D1662,'Kartu Stok'!$B$2),"")</f>
        <v/>
      </c>
      <c r="L1662"/>
    </row>
    <row r="1663" spans="1:12" ht="14.5" x14ac:dyDescent="0.35">
      <c r="A1663" s="2" t="s">
        <v>2206</v>
      </c>
      <c r="B1663" s="5">
        <f>IF(LEFT(tbl_transaction[[#This Row],[Reference Number]],2)="GR",VLOOKUP(tbl_transaction[[#This Row],[Reference Number]],barang_masuk[],2,FALSE),IF(LEFT(tbl_transaction[[#This Row],[Reference Number]],2)="DO",VLOOKUP(tbl_transaction[[#This Row],[Reference Number]],barang_keluar[],2,FALSE),""))</f>
        <v>46141</v>
      </c>
      <c r="C1663" t="str">
        <f t="shared" si="26"/>
        <v>Outbound</v>
      </c>
      <c r="D1663" t="str">
        <f>IF(tbl_transaction[[#This Row],[Type]]="Inbound",VLOOKUP(tbl_transaction[[#This Row],[Reference Number]],barang_masuk[],4,FALSE),IF(tbl_transaction[[#This Row],[Type]]="Outbound",VLOOKUP(tbl_transaction[[#This Row],[Reference Number]],barang_keluar[],4,FALSE),""))</f>
        <v>DAR012</v>
      </c>
      <c r="E1663" t="str">
        <f>IF(tbl_transaction[[#This Row],[Type]]="Inbound",VLOOKUP(tbl_transaction[[#This Row],[Reference Number]],barang_masuk[],5,FALSE),IF(tbl_transaction[[#This Row],[Type]]="Outbound",VLOOKUP(tbl_transaction[[#This Row],[Reference Number]],barang_keluar[],5,FALSE),""))</f>
        <v>Indomilk Dairy Variant 12</v>
      </c>
      <c r="F1663">
        <f>IF(tbl_transaction[[#This Row],[Type]]="Inbound",VLOOKUP(tbl_transaction[[#This Row],[Reference Number]],barang_masuk[],6,FALSE),IF(tbl_transaction[[#This Row],[Type]]="Outbound",VLOOKUP(tbl_transaction[[#This Row],[Reference Number]],barang_keluar[],6,FALSE),""))</f>
        <v>30</v>
      </c>
      <c r="G1663" t="str">
        <f>IF(tbl_transaction[[#This Row],[Type]]="Inbound",VLOOKUP(tbl_transaction[[#This Row],[Reference Number]],barang_masuk[],7,FALSE),IF(tbl_transaction[[#This Row],[Type]]="Outbound",VLOOKUP(tbl_transaction[[#This Row],[Reference Number]],barang_keluar[],7,FALSE),""))</f>
        <v>Box</v>
      </c>
      <c r="H1663" t="str">
        <f>IF(tbl_transaction[[#This Row],[Type]]="Inbound",VLOOKUP(tbl_transaction[[#This Row],[Reference Number]],barang_masuk[],3,FALSE),IF(tbl_transaction[[#This Row],[Type]]="Outbound",VLOOKUP(tbl_transaction[[#This Row],[Reference Number]],barang_keluar[],3,FALSE),""))</f>
        <v>Outlet 071</v>
      </c>
      <c r="I1663" t="str">
        <f>IF(D1663='Kartu Stok'!$B$2,COUNTIF($D$3:D1663,'Kartu Stok'!$B$2),"")</f>
        <v/>
      </c>
      <c r="L1663"/>
    </row>
    <row r="1664" spans="1:12" ht="14.5" x14ac:dyDescent="0.35">
      <c r="A1664" s="2" t="s">
        <v>2207</v>
      </c>
      <c r="B1664" s="5">
        <f>IF(LEFT(tbl_transaction[[#This Row],[Reference Number]],2)="GR",VLOOKUP(tbl_transaction[[#This Row],[Reference Number]],barang_masuk[],2,FALSE),IF(LEFT(tbl_transaction[[#This Row],[Reference Number]],2)="DO",VLOOKUP(tbl_transaction[[#This Row],[Reference Number]],barang_keluar[],2,FALSE),""))</f>
        <v>46062</v>
      </c>
      <c r="C1664" t="str">
        <f t="shared" si="26"/>
        <v>Outbound</v>
      </c>
      <c r="D1664" t="str">
        <f>IF(tbl_transaction[[#This Row],[Type]]="Inbound",VLOOKUP(tbl_transaction[[#This Row],[Reference Number]],barang_masuk[],4,FALSE),IF(tbl_transaction[[#This Row],[Type]]="Outbound",VLOOKUP(tbl_transaction[[#This Row],[Reference Number]],barang_keluar[],4,FALSE),""))</f>
        <v>PER014</v>
      </c>
      <c r="E1664" t="str">
        <f>IF(tbl_transaction[[#This Row],[Type]]="Inbound",VLOOKUP(tbl_transaction[[#This Row],[Reference Number]],barang_masuk[],5,FALSE),IF(tbl_transaction[[#This Row],[Type]]="Outbound",VLOOKUP(tbl_transaction[[#This Row],[Reference Number]],barang_keluar[],5,FALSE),""))</f>
        <v>Sunsilk Personal Care Variant 14</v>
      </c>
      <c r="F1664">
        <f>IF(tbl_transaction[[#This Row],[Type]]="Inbound",VLOOKUP(tbl_transaction[[#This Row],[Reference Number]],barang_masuk[],6,FALSE),IF(tbl_transaction[[#This Row],[Type]]="Outbound",VLOOKUP(tbl_transaction[[#This Row],[Reference Number]],barang_keluar[],6,FALSE),""))</f>
        <v>5</v>
      </c>
      <c r="G1664" t="str">
        <f>IF(tbl_transaction[[#This Row],[Type]]="Inbound",VLOOKUP(tbl_transaction[[#This Row],[Reference Number]],barang_masuk[],7,FALSE),IF(tbl_transaction[[#This Row],[Type]]="Outbound",VLOOKUP(tbl_transaction[[#This Row],[Reference Number]],barang_keluar[],7,FALSE),""))</f>
        <v>Bottle</v>
      </c>
      <c r="H1664" t="str">
        <f>IF(tbl_transaction[[#This Row],[Type]]="Inbound",VLOOKUP(tbl_transaction[[#This Row],[Reference Number]],barang_masuk[],3,FALSE),IF(tbl_transaction[[#This Row],[Type]]="Outbound",VLOOKUP(tbl_transaction[[#This Row],[Reference Number]],barang_keluar[],3,FALSE),""))</f>
        <v>Outlet 010</v>
      </c>
      <c r="I1664" t="str">
        <f>IF(D1664='Kartu Stok'!$B$2,COUNTIF($D$3:D1664,'Kartu Stok'!$B$2),"")</f>
        <v/>
      </c>
      <c r="L1664"/>
    </row>
    <row r="1665" spans="1:12" ht="14.5" x14ac:dyDescent="0.35">
      <c r="A1665" s="2" t="s">
        <v>2208</v>
      </c>
      <c r="B1665" s="5">
        <f>IF(LEFT(tbl_transaction[[#This Row],[Reference Number]],2)="GR",VLOOKUP(tbl_transaction[[#This Row],[Reference Number]],barang_masuk[],2,FALSE),IF(LEFT(tbl_transaction[[#This Row],[Reference Number]],2)="DO",VLOOKUP(tbl_transaction[[#This Row],[Reference Number]],barang_keluar[],2,FALSE),""))</f>
        <v>46185</v>
      </c>
      <c r="C1665" t="str">
        <f t="shared" si="26"/>
        <v>Outbound</v>
      </c>
      <c r="D1665" t="str">
        <f>IF(tbl_transaction[[#This Row],[Type]]="Inbound",VLOOKUP(tbl_transaction[[#This Row],[Reference Number]],barang_masuk[],4,FALSE),IF(tbl_transaction[[#This Row],[Type]]="Outbound",VLOOKUP(tbl_transaction[[#This Row],[Reference Number]],barang_keluar[],4,FALSE),""))</f>
        <v>BEV010</v>
      </c>
      <c r="E1665" t="str">
        <f>IF(tbl_transaction[[#This Row],[Type]]="Inbound",VLOOKUP(tbl_transaction[[#This Row],[Reference Number]],barang_masuk[],5,FALSE),IF(tbl_transaction[[#This Row],[Type]]="Outbound",VLOOKUP(tbl_transaction[[#This Row],[Reference Number]],barang_keluar[],5,FALSE),""))</f>
        <v>Coca Cola Beverage Variant 10</v>
      </c>
      <c r="F1665">
        <f>IF(tbl_transaction[[#This Row],[Type]]="Inbound",VLOOKUP(tbl_transaction[[#This Row],[Reference Number]],barang_masuk[],6,FALSE),IF(tbl_transaction[[#This Row],[Type]]="Outbound",VLOOKUP(tbl_transaction[[#This Row],[Reference Number]],barang_keluar[],6,FALSE),""))</f>
        <v>5</v>
      </c>
      <c r="G1665" t="str">
        <f>IF(tbl_transaction[[#This Row],[Type]]="Inbound",VLOOKUP(tbl_transaction[[#This Row],[Reference Number]],barang_masuk[],7,FALSE),IF(tbl_transaction[[#This Row],[Type]]="Outbound",VLOOKUP(tbl_transaction[[#This Row],[Reference Number]],barang_keluar[],7,FALSE),""))</f>
        <v>Bottle</v>
      </c>
      <c r="H1665" t="str">
        <f>IF(tbl_transaction[[#This Row],[Type]]="Inbound",VLOOKUP(tbl_transaction[[#This Row],[Reference Number]],barang_masuk[],3,FALSE),IF(tbl_transaction[[#This Row],[Type]]="Outbound",VLOOKUP(tbl_transaction[[#This Row],[Reference Number]],barang_keluar[],3,FALSE),""))</f>
        <v>Outlet 007</v>
      </c>
      <c r="I1665" t="str">
        <f>IF(D1665='Kartu Stok'!$B$2,COUNTIF($D$3:D1665,'Kartu Stok'!$B$2),"")</f>
        <v/>
      </c>
      <c r="L1665"/>
    </row>
    <row r="1666" spans="1:12" ht="14.5" x14ac:dyDescent="0.35">
      <c r="A1666" s="2" t="s">
        <v>2209</v>
      </c>
      <c r="B1666" s="5">
        <f>IF(LEFT(tbl_transaction[[#This Row],[Reference Number]],2)="GR",VLOOKUP(tbl_transaction[[#This Row],[Reference Number]],barang_masuk[],2,FALSE),IF(LEFT(tbl_transaction[[#This Row],[Reference Number]],2)="DO",VLOOKUP(tbl_transaction[[#This Row],[Reference Number]],barang_keluar[],2,FALSE),""))</f>
        <v>46142</v>
      </c>
      <c r="C1666" t="str">
        <f t="shared" si="26"/>
        <v>Outbound</v>
      </c>
      <c r="D1666" t="str">
        <f>IF(tbl_transaction[[#This Row],[Type]]="Inbound",VLOOKUP(tbl_transaction[[#This Row],[Reference Number]],barang_masuk[],4,FALSE),IF(tbl_transaction[[#This Row],[Type]]="Outbound",VLOOKUP(tbl_transaction[[#This Row],[Reference Number]],barang_keluar[],4,FALSE),""))</f>
        <v>BEV006</v>
      </c>
      <c r="E1666" t="str">
        <f>IF(tbl_transaction[[#This Row],[Type]]="Inbound",VLOOKUP(tbl_transaction[[#This Row],[Reference Number]],barang_masuk[],5,FALSE),IF(tbl_transaction[[#This Row],[Type]]="Outbound",VLOOKUP(tbl_transaction[[#This Row],[Reference Number]],barang_keluar[],5,FALSE),""))</f>
        <v>Pocari Beverage Variant 6</v>
      </c>
      <c r="F1666">
        <f>IF(tbl_transaction[[#This Row],[Type]]="Inbound",VLOOKUP(tbl_transaction[[#This Row],[Reference Number]],barang_masuk[],6,FALSE),IF(tbl_transaction[[#This Row],[Type]]="Outbound",VLOOKUP(tbl_transaction[[#This Row],[Reference Number]],barang_keluar[],6,FALSE),""))</f>
        <v>15</v>
      </c>
      <c r="G1666" t="str">
        <f>IF(tbl_transaction[[#This Row],[Type]]="Inbound",VLOOKUP(tbl_transaction[[#This Row],[Reference Number]],barang_masuk[],7,FALSE),IF(tbl_transaction[[#This Row],[Type]]="Outbound",VLOOKUP(tbl_transaction[[#This Row],[Reference Number]],barang_keluar[],7,FALSE),""))</f>
        <v>Bottle</v>
      </c>
      <c r="H1666" t="str">
        <f>IF(tbl_transaction[[#This Row],[Type]]="Inbound",VLOOKUP(tbl_transaction[[#This Row],[Reference Number]],barang_masuk[],3,FALSE),IF(tbl_transaction[[#This Row],[Type]]="Outbound",VLOOKUP(tbl_transaction[[#This Row],[Reference Number]],barang_keluar[],3,FALSE),""))</f>
        <v>Outlet 031</v>
      </c>
      <c r="I1666" t="str">
        <f>IF(D1666='Kartu Stok'!$B$2,COUNTIF($D$3:D1666,'Kartu Stok'!$B$2),"")</f>
        <v/>
      </c>
      <c r="L1666"/>
    </row>
    <row r="1667" spans="1:12" ht="14.5" x14ac:dyDescent="0.35">
      <c r="A1667" s="2" t="s">
        <v>2210</v>
      </c>
      <c r="B1667" s="5">
        <f>IF(LEFT(tbl_transaction[[#This Row],[Reference Number]],2)="GR",VLOOKUP(tbl_transaction[[#This Row],[Reference Number]],barang_masuk[],2,FALSE),IF(LEFT(tbl_transaction[[#This Row],[Reference Number]],2)="DO",VLOOKUP(tbl_transaction[[#This Row],[Reference Number]],barang_keluar[],2,FALSE),""))</f>
        <v>46049</v>
      </c>
      <c r="C1667" t="str">
        <f t="shared" si="26"/>
        <v>Outbound</v>
      </c>
      <c r="D1667" t="str">
        <f>IF(tbl_transaction[[#This Row],[Type]]="Inbound",VLOOKUP(tbl_transaction[[#This Row],[Reference Number]],barang_masuk[],4,FALSE),IF(tbl_transaction[[#This Row],[Type]]="Outbound",VLOOKUP(tbl_transaction[[#This Row],[Reference Number]],barang_keluar[],4,FALSE),""))</f>
        <v>DAR003</v>
      </c>
      <c r="E1667" t="str">
        <f>IF(tbl_transaction[[#This Row],[Type]]="Inbound",VLOOKUP(tbl_transaction[[#This Row],[Reference Number]],barang_masuk[],5,FALSE),IF(tbl_transaction[[#This Row],[Type]]="Outbound",VLOOKUP(tbl_transaction[[#This Row],[Reference Number]],barang_keluar[],5,FALSE),""))</f>
        <v>Ultra Milk Dairy Variant 3</v>
      </c>
      <c r="F1667">
        <f>IF(tbl_transaction[[#This Row],[Type]]="Inbound",VLOOKUP(tbl_transaction[[#This Row],[Reference Number]],barang_masuk[],6,FALSE),IF(tbl_transaction[[#This Row],[Type]]="Outbound",VLOOKUP(tbl_transaction[[#This Row],[Reference Number]],barang_keluar[],6,FALSE),""))</f>
        <v>20</v>
      </c>
      <c r="G1667" t="str">
        <f>IF(tbl_transaction[[#This Row],[Type]]="Inbound",VLOOKUP(tbl_transaction[[#This Row],[Reference Number]],barang_masuk[],7,FALSE),IF(tbl_transaction[[#This Row],[Type]]="Outbound",VLOOKUP(tbl_transaction[[#This Row],[Reference Number]],barang_keluar[],7,FALSE),""))</f>
        <v>Box</v>
      </c>
      <c r="H1667" t="str">
        <f>IF(tbl_transaction[[#This Row],[Type]]="Inbound",VLOOKUP(tbl_transaction[[#This Row],[Reference Number]],barang_masuk[],3,FALSE),IF(tbl_transaction[[#This Row],[Type]]="Outbound",VLOOKUP(tbl_transaction[[#This Row],[Reference Number]],barang_keluar[],3,FALSE),""))</f>
        <v>Outlet 002</v>
      </c>
      <c r="I1667" t="str">
        <f>IF(D1667='Kartu Stok'!$B$2,COUNTIF($D$3:D1667,'Kartu Stok'!$B$2),"")</f>
        <v/>
      </c>
      <c r="L1667"/>
    </row>
    <row r="1668" spans="1:12" ht="14.5" x14ac:dyDescent="0.35">
      <c r="A1668" s="2" t="s">
        <v>2211</v>
      </c>
      <c r="B1668" s="5">
        <f>IF(LEFT(tbl_transaction[[#This Row],[Reference Number]],2)="GR",VLOOKUP(tbl_transaction[[#This Row],[Reference Number]],barang_masuk[],2,FALSE),IF(LEFT(tbl_transaction[[#This Row],[Reference Number]],2)="DO",VLOOKUP(tbl_transaction[[#This Row],[Reference Number]],barang_keluar[],2,FALSE),""))</f>
        <v>46147</v>
      </c>
      <c r="C1668" t="str">
        <f t="shared" si="26"/>
        <v>Outbound</v>
      </c>
      <c r="D1668" t="str">
        <f>IF(tbl_transaction[[#This Row],[Type]]="Inbound",VLOOKUP(tbl_transaction[[#This Row],[Reference Number]],barang_masuk[],4,FALSE),IF(tbl_transaction[[#This Row],[Type]]="Outbound",VLOOKUP(tbl_transaction[[#This Row],[Reference Number]],barang_keluar[],4,FALSE),""))</f>
        <v>BEV014</v>
      </c>
      <c r="E1668" t="str">
        <f>IF(tbl_transaction[[#This Row],[Type]]="Inbound",VLOOKUP(tbl_transaction[[#This Row],[Reference Number]],barang_masuk[],5,FALSE),IF(tbl_transaction[[#This Row],[Type]]="Outbound",VLOOKUP(tbl_transaction[[#This Row],[Reference Number]],barang_keluar[],5,FALSE),""))</f>
        <v>Coca Cola Beverage Variant 14</v>
      </c>
      <c r="F1668">
        <f>IF(tbl_transaction[[#This Row],[Type]]="Inbound",VLOOKUP(tbl_transaction[[#This Row],[Reference Number]],barang_masuk[],6,FALSE),IF(tbl_transaction[[#This Row],[Type]]="Outbound",VLOOKUP(tbl_transaction[[#This Row],[Reference Number]],barang_keluar[],6,FALSE),""))</f>
        <v>15</v>
      </c>
      <c r="G1668" t="str">
        <f>IF(tbl_transaction[[#This Row],[Type]]="Inbound",VLOOKUP(tbl_transaction[[#This Row],[Reference Number]],barang_masuk[],7,FALSE),IF(tbl_transaction[[#This Row],[Type]]="Outbound",VLOOKUP(tbl_transaction[[#This Row],[Reference Number]],barang_keluar[],7,FALSE),""))</f>
        <v>Bottle</v>
      </c>
      <c r="H1668" t="str">
        <f>IF(tbl_transaction[[#This Row],[Type]]="Inbound",VLOOKUP(tbl_transaction[[#This Row],[Reference Number]],barang_masuk[],3,FALSE),IF(tbl_transaction[[#This Row],[Type]]="Outbound",VLOOKUP(tbl_transaction[[#This Row],[Reference Number]],barang_keluar[],3,FALSE),""))</f>
        <v>Outlet 056</v>
      </c>
      <c r="I1668" t="str">
        <f>IF(D1668='Kartu Stok'!$B$2,COUNTIF($D$3:D1668,'Kartu Stok'!$B$2),"")</f>
        <v/>
      </c>
      <c r="L1668"/>
    </row>
    <row r="1669" spans="1:12" ht="14.5" x14ac:dyDescent="0.35">
      <c r="A1669" s="2" t="s">
        <v>2212</v>
      </c>
      <c r="B1669" s="5">
        <f>IF(LEFT(tbl_transaction[[#This Row],[Reference Number]],2)="GR",VLOOKUP(tbl_transaction[[#This Row],[Reference Number]],barang_masuk[],2,FALSE),IF(LEFT(tbl_transaction[[#This Row],[Reference Number]],2)="DO",VLOOKUP(tbl_transaction[[#This Row],[Reference Number]],barang_keluar[],2,FALSE),""))</f>
        <v>46162</v>
      </c>
      <c r="C1669" t="str">
        <f t="shared" si="26"/>
        <v>Outbound</v>
      </c>
      <c r="D1669" t="str">
        <f>IF(tbl_transaction[[#This Row],[Type]]="Inbound",VLOOKUP(tbl_transaction[[#This Row],[Reference Number]],barang_masuk[],4,FALSE),IF(tbl_transaction[[#This Row],[Type]]="Outbound",VLOOKUP(tbl_transaction[[#This Row],[Reference Number]],barang_keluar[],4,FALSE),""))</f>
        <v>SNK029</v>
      </c>
      <c r="E1669" t="str">
        <f>IF(tbl_transaction[[#This Row],[Type]]="Inbound",VLOOKUP(tbl_transaction[[#This Row],[Reference Number]],barang_masuk[],5,FALSE),IF(tbl_transaction[[#This Row],[Type]]="Outbound",VLOOKUP(tbl_transaction[[#This Row],[Reference Number]],barang_keluar[],5,FALSE),""))</f>
        <v>Chitato Snack Variant 29</v>
      </c>
      <c r="F1669">
        <f>IF(tbl_transaction[[#This Row],[Type]]="Inbound",VLOOKUP(tbl_transaction[[#This Row],[Reference Number]],barang_masuk[],6,FALSE),IF(tbl_transaction[[#This Row],[Type]]="Outbound",VLOOKUP(tbl_transaction[[#This Row],[Reference Number]],barang_keluar[],6,FALSE),""))</f>
        <v>24</v>
      </c>
      <c r="G1669" t="str">
        <f>IF(tbl_transaction[[#This Row],[Type]]="Inbound",VLOOKUP(tbl_transaction[[#This Row],[Reference Number]],barang_masuk[],7,FALSE),IF(tbl_transaction[[#This Row],[Type]]="Outbound",VLOOKUP(tbl_transaction[[#This Row],[Reference Number]],barang_keluar[],7,FALSE),""))</f>
        <v>Pack</v>
      </c>
      <c r="H1669" t="str">
        <f>IF(tbl_transaction[[#This Row],[Type]]="Inbound",VLOOKUP(tbl_transaction[[#This Row],[Reference Number]],barang_masuk[],3,FALSE),IF(tbl_transaction[[#This Row],[Type]]="Outbound",VLOOKUP(tbl_transaction[[#This Row],[Reference Number]],barang_keluar[],3,FALSE),""))</f>
        <v>Outlet 066</v>
      </c>
      <c r="I1669" t="str">
        <f>IF(D1669='Kartu Stok'!$B$2,COUNTIF($D$3:D1669,'Kartu Stok'!$B$2),"")</f>
        <v/>
      </c>
      <c r="L1669"/>
    </row>
    <row r="1670" spans="1:12" ht="14.5" x14ac:dyDescent="0.35">
      <c r="A1670" s="2" t="s">
        <v>2213</v>
      </c>
      <c r="B1670" s="5">
        <f>IF(LEFT(tbl_transaction[[#This Row],[Reference Number]],2)="GR",VLOOKUP(tbl_transaction[[#This Row],[Reference Number]],barang_masuk[],2,FALSE),IF(LEFT(tbl_transaction[[#This Row],[Reference Number]],2)="DO",VLOOKUP(tbl_transaction[[#This Row],[Reference Number]],barang_keluar[],2,FALSE),""))</f>
        <v>46173</v>
      </c>
      <c r="C1670" t="str">
        <f t="shared" si="26"/>
        <v>Outbound</v>
      </c>
      <c r="D1670" t="str">
        <f>IF(tbl_transaction[[#This Row],[Type]]="Inbound",VLOOKUP(tbl_transaction[[#This Row],[Reference Number]],barang_masuk[],4,FALSE),IF(tbl_transaction[[#This Row],[Type]]="Outbound",VLOOKUP(tbl_transaction[[#This Row],[Reference Number]],barang_keluar[],4,FALSE),""))</f>
        <v>PER005</v>
      </c>
      <c r="E1670" t="str">
        <f>IF(tbl_transaction[[#This Row],[Type]]="Inbound",VLOOKUP(tbl_transaction[[#This Row],[Reference Number]],barang_masuk[],5,FALSE),IF(tbl_transaction[[#This Row],[Type]]="Outbound",VLOOKUP(tbl_transaction[[#This Row],[Reference Number]],barang_keluar[],5,FALSE),""))</f>
        <v>Pepsodent Personal Care Variant 5</v>
      </c>
      <c r="F1670">
        <f>IF(tbl_transaction[[#This Row],[Type]]="Inbound",VLOOKUP(tbl_transaction[[#This Row],[Reference Number]],barang_masuk[],6,FALSE),IF(tbl_transaction[[#This Row],[Type]]="Outbound",VLOOKUP(tbl_transaction[[#This Row],[Reference Number]],barang_keluar[],6,FALSE),""))</f>
        <v>10</v>
      </c>
      <c r="G1670" t="str">
        <f>IF(tbl_transaction[[#This Row],[Type]]="Inbound",VLOOKUP(tbl_transaction[[#This Row],[Reference Number]],barang_masuk[],7,FALSE),IF(tbl_transaction[[#This Row],[Type]]="Outbound",VLOOKUP(tbl_transaction[[#This Row],[Reference Number]],barang_keluar[],7,FALSE),""))</f>
        <v>Bottle</v>
      </c>
      <c r="H1670" t="str">
        <f>IF(tbl_transaction[[#This Row],[Type]]="Inbound",VLOOKUP(tbl_transaction[[#This Row],[Reference Number]],barang_masuk[],3,FALSE),IF(tbl_transaction[[#This Row],[Type]]="Outbound",VLOOKUP(tbl_transaction[[#This Row],[Reference Number]],barang_keluar[],3,FALSE),""))</f>
        <v>Outlet 060</v>
      </c>
      <c r="I1670" t="str">
        <f>IF(D1670='Kartu Stok'!$B$2,COUNTIF($D$3:D1670,'Kartu Stok'!$B$2),"")</f>
        <v/>
      </c>
      <c r="L1670"/>
    </row>
    <row r="1671" spans="1:12" ht="14.5" x14ac:dyDescent="0.35">
      <c r="A1671" s="2" t="s">
        <v>2214</v>
      </c>
      <c r="B1671" s="5">
        <f>IF(LEFT(tbl_transaction[[#This Row],[Reference Number]],2)="GR",VLOOKUP(tbl_transaction[[#This Row],[Reference Number]],barang_masuk[],2,FALSE),IF(LEFT(tbl_transaction[[#This Row],[Reference Number]],2)="DO",VLOOKUP(tbl_transaction[[#This Row],[Reference Number]],barang_keluar[],2,FALSE),""))</f>
        <v>46167</v>
      </c>
      <c r="C1671" t="str">
        <f t="shared" si="26"/>
        <v>Outbound</v>
      </c>
      <c r="D1671" t="str">
        <f>IF(tbl_transaction[[#This Row],[Type]]="Inbound",VLOOKUP(tbl_transaction[[#This Row],[Reference Number]],barang_masuk[],4,FALSE),IF(tbl_transaction[[#This Row],[Type]]="Outbound",VLOOKUP(tbl_transaction[[#This Row],[Reference Number]],barang_keluar[],4,FALSE),""))</f>
        <v>BAB010</v>
      </c>
      <c r="E1671" t="str">
        <f>IF(tbl_transaction[[#This Row],[Type]]="Inbound",VLOOKUP(tbl_transaction[[#This Row],[Reference Number]],barang_masuk[],5,FALSE),IF(tbl_transaction[[#This Row],[Type]]="Outbound",VLOOKUP(tbl_transaction[[#This Row],[Reference Number]],barang_keluar[],5,FALSE),""))</f>
        <v>Zwitsal Baby Care Variant 10</v>
      </c>
      <c r="F1671">
        <f>IF(tbl_transaction[[#This Row],[Type]]="Inbound",VLOOKUP(tbl_transaction[[#This Row],[Reference Number]],barang_masuk[],6,FALSE),IF(tbl_transaction[[#This Row],[Type]]="Outbound",VLOOKUP(tbl_transaction[[#This Row],[Reference Number]],barang_keluar[],6,FALSE),""))</f>
        <v>24</v>
      </c>
      <c r="G1671" t="str">
        <f>IF(tbl_transaction[[#This Row],[Type]]="Inbound",VLOOKUP(tbl_transaction[[#This Row],[Reference Number]],barang_masuk[],7,FALSE),IF(tbl_transaction[[#This Row],[Type]]="Outbound",VLOOKUP(tbl_transaction[[#This Row],[Reference Number]],barang_keluar[],7,FALSE),""))</f>
        <v>Pack</v>
      </c>
      <c r="H1671" t="str">
        <f>IF(tbl_transaction[[#This Row],[Type]]="Inbound",VLOOKUP(tbl_transaction[[#This Row],[Reference Number]],barang_masuk[],3,FALSE),IF(tbl_transaction[[#This Row],[Type]]="Outbound",VLOOKUP(tbl_transaction[[#This Row],[Reference Number]],barang_keluar[],3,FALSE),""))</f>
        <v>Outlet 025</v>
      </c>
      <c r="I1671" t="str">
        <f>IF(D1671='Kartu Stok'!$B$2,COUNTIF($D$3:D1671,'Kartu Stok'!$B$2),"")</f>
        <v/>
      </c>
      <c r="L1671"/>
    </row>
    <row r="1672" spans="1:12" ht="14.5" x14ac:dyDescent="0.35">
      <c r="A1672" s="2" t="s">
        <v>2215</v>
      </c>
      <c r="B1672" s="5">
        <f>IF(LEFT(tbl_transaction[[#This Row],[Reference Number]],2)="GR",VLOOKUP(tbl_transaction[[#This Row],[Reference Number]],barang_masuk[],2,FALSE),IF(LEFT(tbl_transaction[[#This Row],[Reference Number]],2)="DO",VLOOKUP(tbl_transaction[[#This Row],[Reference Number]],barang_keluar[],2,FALSE),""))</f>
        <v>46148</v>
      </c>
      <c r="C1672" t="str">
        <f t="shared" si="26"/>
        <v>Outbound</v>
      </c>
      <c r="D1672" t="str">
        <f>IF(tbl_transaction[[#This Row],[Type]]="Inbound",VLOOKUP(tbl_transaction[[#This Row],[Reference Number]],barang_masuk[],4,FALSE),IF(tbl_transaction[[#This Row],[Type]]="Outbound",VLOOKUP(tbl_transaction[[#This Row],[Reference Number]],barang_keluar[],4,FALSE),""))</f>
        <v>HOM013</v>
      </c>
      <c r="E1672" t="str">
        <f>IF(tbl_transaction[[#This Row],[Type]]="Inbound",VLOOKUP(tbl_transaction[[#This Row],[Reference Number]],barang_masuk[],5,FALSE),IF(tbl_transaction[[#This Row],[Type]]="Outbound",VLOOKUP(tbl_transaction[[#This Row],[Reference Number]],barang_keluar[],5,FALSE),""))</f>
        <v>Rinso Home Care Variant 13</v>
      </c>
      <c r="F1672">
        <f>IF(tbl_transaction[[#This Row],[Type]]="Inbound",VLOOKUP(tbl_transaction[[#This Row],[Reference Number]],barang_masuk[],6,FALSE),IF(tbl_transaction[[#This Row],[Type]]="Outbound",VLOOKUP(tbl_transaction[[#This Row],[Reference Number]],barang_keluar[],6,FALSE),""))</f>
        <v>60</v>
      </c>
      <c r="G1672" t="str">
        <f>IF(tbl_transaction[[#This Row],[Type]]="Inbound",VLOOKUP(tbl_transaction[[#This Row],[Reference Number]],barang_masuk[],7,FALSE),IF(tbl_transaction[[#This Row],[Type]]="Outbound",VLOOKUP(tbl_transaction[[#This Row],[Reference Number]],barang_keluar[],7,FALSE),""))</f>
        <v>Pack</v>
      </c>
      <c r="H1672" t="str">
        <f>IF(tbl_transaction[[#This Row],[Type]]="Inbound",VLOOKUP(tbl_transaction[[#This Row],[Reference Number]],barang_masuk[],3,FALSE),IF(tbl_transaction[[#This Row],[Type]]="Outbound",VLOOKUP(tbl_transaction[[#This Row],[Reference Number]],barang_keluar[],3,FALSE),""))</f>
        <v>Outlet 033</v>
      </c>
      <c r="I1672" t="str">
        <f>IF(D1672='Kartu Stok'!$B$2,COUNTIF($D$3:D1672,'Kartu Stok'!$B$2),"")</f>
        <v/>
      </c>
      <c r="L1672"/>
    </row>
    <row r="1673" spans="1:12" ht="14.5" x14ac:dyDescent="0.35">
      <c r="A1673" s="2" t="s">
        <v>2216</v>
      </c>
      <c r="B1673" s="5">
        <f>IF(LEFT(tbl_transaction[[#This Row],[Reference Number]],2)="GR",VLOOKUP(tbl_transaction[[#This Row],[Reference Number]],barang_masuk[],2,FALSE),IF(LEFT(tbl_transaction[[#This Row],[Reference Number]],2)="DO",VLOOKUP(tbl_transaction[[#This Row],[Reference Number]],barang_keluar[],2,FALSE),""))</f>
        <v>46080</v>
      </c>
      <c r="C1673" t="str">
        <f t="shared" si="26"/>
        <v>Outbound</v>
      </c>
      <c r="D1673" t="str">
        <f>IF(tbl_transaction[[#This Row],[Type]]="Inbound",VLOOKUP(tbl_transaction[[#This Row],[Reference Number]],barang_masuk[],4,FALSE),IF(tbl_transaction[[#This Row],[Type]]="Outbound",VLOOKUP(tbl_transaction[[#This Row],[Reference Number]],barang_keluar[],4,FALSE),""))</f>
        <v>HOM018</v>
      </c>
      <c r="E1673" t="str">
        <f>IF(tbl_transaction[[#This Row],[Type]]="Inbound",VLOOKUP(tbl_transaction[[#This Row],[Reference Number]],barang_masuk[],5,FALSE),IF(tbl_transaction[[#This Row],[Type]]="Outbound",VLOOKUP(tbl_transaction[[#This Row],[Reference Number]],barang_keluar[],5,FALSE),""))</f>
        <v>Molto Home Care Variant 18</v>
      </c>
      <c r="F1673">
        <f>IF(tbl_transaction[[#This Row],[Type]]="Inbound",VLOOKUP(tbl_transaction[[#This Row],[Reference Number]],barang_masuk[],6,FALSE),IF(tbl_transaction[[#This Row],[Type]]="Outbound",VLOOKUP(tbl_transaction[[#This Row],[Reference Number]],barang_keluar[],6,FALSE),""))</f>
        <v>24</v>
      </c>
      <c r="G1673" t="str">
        <f>IF(tbl_transaction[[#This Row],[Type]]="Inbound",VLOOKUP(tbl_transaction[[#This Row],[Reference Number]],barang_masuk[],7,FALSE),IF(tbl_transaction[[#This Row],[Type]]="Outbound",VLOOKUP(tbl_transaction[[#This Row],[Reference Number]],barang_keluar[],7,FALSE),""))</f>
        <v>Pack</v>
      </c>
      <c r="H1673" t="str">
        <f>IF(tbl_transaction[[#This Row],[Type]]="Inbound",VLOOKUP(tbl_transaction[[#This Row],[Reference Number]],barang_masuk[],3,FALSE),IF(tbl_transaction[[#This Row],[Type]]="Outbound",VLOOKUP(tbl_transaction[[#This Row],[Reference Number]],barang_keluar[],3,FALSE),""))</f>
        <v>Outlet 020</v>
      </c>
      <c r="I1673" t="str">
        <f>IF(D1673='Kartu Stok'!$B$2,COUNTIF($D$3:D1673,'Kartu Stok'!$B$2),"")</f>
        <v/>
      </c>
      <c r="L1673"/>
    </row>
    <row r="1674" spans="1:12" ht="14.5" x14ac:dyDescent="0.35">
      <c r="A1674" s="2" t="s">
        <v>2217</v>
      </c>
      <c r="B1674" s="5">
        <f>IF(LEFT(tbl_transaction[[#This Row],[Reference Number]],2)="GR",VLOOKUP(tbl_transaction[[#This Row],[Reference Number]],barang_masuk[],2,FALSE),IF(LEFT(tbl_transaction[[#This Row],[Reference Number]],2)="DO",VLOOKUP(tbl_transaction[[#This Row],[Reference Number]],barang_keluar[],2,FALSE),""))</f>
        <v>46201</v>
      </c>
      <c r="C1674" t="str">
        <f t="shared" si="26"/>
        <v>Outbound</v>
      </c>
      <c r="D1674" t="str">
        <f>IF(tbl_transaction[[#This Row],[Type]]="Inbound",VLOOKUP(tbl_transaction[[#This Row],[Reference Number]],barang_masuk[],4,FALSE),IF(tbl_transaction[[#This Row],[Type]]="Outbound",VLOOKUP(tbl_transaction[[#This Row],[Reference Number]],barang_keluar[],4,FALSE),""))</f>
        <v>BAB001</v>
      </c>
      <c r="E1674" t="str">
        <f>IF(tbl_transaction[[#This Row],[Type]]="Inbound",VLOOKUP(tbl_transaction[[#This Row],[Reference Number]],barang_masuk[],5,FALSE),IF(tbl_transaction[[#This Row],[Type]]="Outbound",VLOOKUP(tbl_transaction[[#This Row],[Reference Number]],barang_keluar[],5,FALSE),""))</f>
        <v>MamyPoko Baby Care Variant 1</v>
      </c>
      <c r="F1674">
        <f>IF(tbl_transaction[[#This Row],[Type]]="Inbound",VLOOKUP(tbl_transaction[[#This Row],[Reference Number]],barang_masuk[],6,FALSE),IF(tbl_transaction[[#This Row],[Type]]="Outbound",VLOOKUP(tbl_transaction[[#This Row],[Reference Number]],barang_keluar[],6,FALSE),""))</f>
        <v>10</v>
      </c>
      <c r="G1674" t="str">
        <f>IF(tbl_transaction[[#This Row],[Type]]="Inbound",VLOOKUP(tbl_transaction[[#This Row],[Reference Number]],barang_masuk[],7,FALSE),IF(tbl_transaction[[#This Row],[Type]]="Outbound",VLOOKUP(tbl_transaction[[#This Row],[Reference Number]],barang_keluar[],7,FALSE),""))</f>
        <v>Pack</v>
      </c>
      <c r="H1674" t="str">
        <f>IF(tbl_transaction[[#This Row],[Type]]="Inbound",VLOOKUP(tbl_transaction[[#This Row],[Reference Number]],barang_masuk[],3,FALSE),IF(tbl_transaction[[#This Row],[Type]]="Outbound",VLOOKUP(tbl_transaction[[#This Row],[Reference Number]],barang_keluar[],3,FALSE),""))</f>
        <v>Outlet 043</v>
      </c>
      <c r="I1674" t="str">
        <f>IF(D1674='Kartu Stok'!$B$2,COUNTIF($D$3:D1674,'Kartu Stok'!$B$2),"")</f>
        <v/>
      </c>
      <c r="L1674"/>
    </row>
    <row r="1675" spans="1:12" ht="14.5" x14ac:dyDescent="0.35">
      <c r="A1675" s="2" t="s">
        <v>2219</v>
      </c>
      <c r="B1675" s="5">
        <f>IF(LEFT(tbl_transaction[[#This Row],[Reference Number]],2)="GR",VLOOKUP(tbl_transaction[[#This Row],[Reference Number]],barang_masuk[],2,FALSE),IF(LEFT(tbl_transaction[[#This Row],[Reference Number]],2)="DO",VLOOKUP(tbl_transaction[[#This Row],[Reference Number]],barang_keluar[],2,FALSE),""))</f>
        <v>46024</v>
      </c>
      <c r="C1675" t="str">
        <f t="shared" si="26"/>
        <v>Outbound</v>
      </c>
      <c r="D1675" t="str">
        <f>IF(tbl_transaction[[#This Row],[Type]]="Inbound",VLOOKUP(tbl_transaction[[#This Row],[Reference Number]],barang_masuk[],4,FALSE),IF(tbl_transaction[[#This Row],[Type]]="Outbound",VLOOKUP(tbl_transaction[[#This Row],[Reference Number]],barang_keluar[],4,FALSE),""))</f>
        <v>BEV026</v>
      </c>
      <c r="E1675" t="str">
        <f>IF(tbl_transaction[[#This Row],[Type]]="Inbound",VLOOKUP(tbl_transaction[[#This Row],[Reference Number]],barang_masuk[],5,FALSE),IF(tbl_transaction[[#This Row],[Type]]="Outbound",VLOOKUP(tbl_transaction[[#This Row],[Reference Number]],barang_keluar[],5,FALSE),""))</f>
        <v>Pocari Beverage Variant 26</v>
      </c>
      <c r="F1675">
        <f>IF(tbl_transaction[[#This Row],[Type]]="Inbound",VLOOKUP(tbl_transaction[[#This Row],[Reference Number]],barang_masuk[],6,FALSE),IF(tbl_transaction[[#This Row],[Type]]="Outbound",VLOOKUP(tbl_transaction[[#This Row],[Reference Number]],barang_keluar[],6,FALSE),""))</f>
        <v>48</v>
      </c>
      <c r="G1675" t="str">
        <f>IF(tbl_transaction[[#This Row],[Type]]="Inbound",VLOOKUP(tbl_transaction[[#This Row],[Reference Number]],barang_masuk[],7,FALSE),IF(tbl_transaction[[#This Row],[Type]]="Outbound",VLOOKUP(tbl_transaction[[#This Row],[Reference Number]],barang_keluar[],7,FALSE),""))</f>
        <v>Bottle</v>
      </c>
      <c r="H1675" t="str">
        <f>IF(tbl_transaction[[#This Row],[Type]]="Inbound",VLOOKUP(tbl_transaction[[#This Row],[Reference Number]],barang_masuk[],3,FALSE),IF(tbl_transaction[[#This Row],[Type]]="Outbound",VLOOKUP(tbl_transaction[[#This Row],[Reference Number]],barang_keluar[],3,FALSE),""))</f>
        <v>Outlet 062</v>
      </c>
      <c r="I1675" t="str">
        <f>IF(D1675='Kartu Stok'!$B$2,COUNTIF($D$3:D1675,'Kartu Stok'!$B$2),"")</f>
        <v/>
      </c>
      <c r="L1675"/>
    </row>
    <row r="1676" spans="1:12" ht="14.5" x14ac:dyDescent="0.35">
      <c r="A1676" s="2" t="s">
        <v>2220</v>
      </c>
      <c r="B1676" s="5">
        <f>IF(LEFT(tbl_transaction[[#This Row],[Reference Number]],2)="GR",VLOOKUP(tbl_transaction[[#This Row],[Reference Number]],barang_masuk[],2,FALSE),IF(LEFT(tbl_transaction[[#This Row],[Reference Number]],2)="DO",VLOOKUP(tbl_transaction[[#This Row],[Reference Number]],barang_keluar[],2,FALSE),""))</f>
        <v>46141</v>
      </c>
      <c r="C1676" t="str">
        <f t="shared" si="26"/>
        <v>Outbound</v>
      </c>
      <c r="D1676" t="str">
        <f>IF(tbl_transaction[[#This Row],[Type]]="Inbound",VLOOKUP(tbl_transaction[[#This Row],[Reference Number]],barang_masuk[],4,FALSE),IF(tbl_transaction[[#This Row],[Type]]="Outbound",VLOOKUP(tbl_transaction[[#This Row],[Reference Number]],barang_keluar[],4,FALSE),""))</f>
        <v>INS012</v>
      </c>
      <c r="E1676" t="str">
        <f>IF(tbl_transaction[[#This Row],[Type]]="Inbound",VLOOKUP(tbl_transaction[[#This Row],[Reference Number]],barang_masuk[],5,FALSE),IF(tbl_transaction[[#This Row],[Type]]="Outbound",VLOOKUP(tbl_transaction[[#This Row],[Reference Number]],barang_keluar[],5,FALSE),""))</f>
        <v>Sarimi Instant Food Variant 12</v>
      </c>
      <c r="F1676">
        <f>IF(tbl_transaction[[#This Row],[Type]]="Inbound",VLOOKUP(tbl_transaction[[#This Row],[Reference Number]],barang_masuk[],6,FALSE),IF(tbl_transaction[[#This Row],[Type]]="Outbound",VLOOKUP(tbl_transaction[[#This Row],[Reference Number]],barang_keluar[],6,FALSE),""))</f>
        <v>24</v>
      </c>
      <c r="G1676" t="str">
        <f>IF(tbl_transaction[[#This Row],[Type]]="Inbound",VLOOKUP(tbl_transaction[[#This Row],[Reference Number]],barang_masuk[],7,FALSE),IF(tbl_transaction[[#This Row],[Type]]="Outbound",VLOOKUP(tbl_transaction[[#This Row],[Reference Number]],barang_keluar[],7,FALSE),""))</f>
        <v>Pack</v>
      </c>
      <c r="H1676" t="str">
        <f>IF(tbl_transaction[[#This Row],[Type]]="Inbound",VLOOKUP(tbl_transaction[[#This Row],[Reference Number]],barang_masuk[],3,FALSE),IF(tbl_transaction[[#This Row],[Type]]="Outbound",VLOOKUP(tbl_transaction[[#This Row],[Reference Number]],barang_keluar[],3,FALSE),""))</f>
        <v>Outlet 079</v>
      </c>
      <c r="I1676" t="str">
        <f>IF(D1676='Kartu Stok'!$B$2,COUNTIF($D$3:D1676,'Kartu Stok'!$B$2),"")</f>
        <v/>
      </c>
      <c r="L1676"/>
    </row>
    <row r="1677" spans="1:12" ht="14.5" x14ac:dyDescent="0.35">
      <c r="A1677" s="2" t="s">
        <v>2221</v>
      </c>
      <c r="B1677" s="5">
        <f>IF(LEFT(tbl_transaction[[#This Row],[Reference Number]],2)="GR",VLOOKUP(tbl_transaction[[#This Row],[Reference Number]],barang_masuk[],2,FALSE),IF(LEFT(tbl_transaction[[#This Row],[Reference Number]],2)="DO",VLOOKUP(tbl_transaction[[#This Row],[Reference Number]],barang_keluar[],2,FALSE),""))</f>
        <v>46187</v>
      </c>
      <c r="C1677" t="str">
        <f t="shared" si="26"/>
        <v>Outbound</v>
      </c>
      <c r="D1677" t="str">
        <f>IF(tbl_transaction[[#This Row],[Type]]="Inbound",VLOOKUP(tbl_transaction[[#This Row],[Reference Number]],barang_masuk[],4,FALSE),IF(tbl_transaction[[#This Row],[Type]]="Outbound",VLOOKUP(tbl_transaction[[#This Row],[Reference Number]],barang_keluar[],4,FALSE),""))</f>
        <v>INS010</v>
      </c>
      <c r="E1677" t="str">
        <f>IF(tbl_transaction[[#This Row],[Type]]="Inbound",VLOOKUP(tbl_transaction[[#This Row],[Reference Number]],barang_masuk[],5,FALSE),IF(tbl_transaction[[#This Row],[Type]]="Outbound",VLOOKUP(tbl_transaction[[#This Row],[Reference Number]],barang_keluar[],5,FALSE),""))</f>
        <v>Sarimi Instant Food Variant 10</v>
      </c>
      <c r="F1677">
        <f>IF(tbl_transaction[[#This Row],[Type]]="Inbound",VLOOKUP(tbl_transaction[[#This Row],[Reference Number]],barang_masuk[],6,FALSE),IF(tbl_transaction[[#This Row],[Type]]="Outbound",VLOOKUP(tbl_transaction[[#This Row],[Reference Number]],barang_keluar[],6,FALSE),""))</f>
        <v>10</v>
      </c>
      <c r="G1677" t="str">
        <f>IF(tbl_transaction[[#This Row],[Type]]="Inbound",VLOOKUP(tbl_transaction[[#This Row],[Reference Number]],barang_masuk[],7,FALSE),IF(tbl_transaction[[#This Row],[Type]]="Outbound",VLOOKUP(tbl_transaction[[#This Row],[Reference Number]],barang_keluar[],7,FALSE),""))</f>
        <v>Pack</v>
      </c>
      <c r="H1677" t="str">
        <f>IF(tbl_transaction[[#This Row],[Type]]="Inbound",VLOOKUP(tbl_transaction[[#This Row],[Reference Number]],barang_masuk[],3,FALSE),IF(tbl_transaction[[#This Row],[Type]]="Outbound",VLOOKUP(tbl_transaction[[#This Row],[Reference Number]],barang_keluar[],3,FALSE),""))</f>
        <v>Outlet 035</v>
      </c>
      <c r="I1677" t="str">
        <f>IF(D1677='Kartu Stok'!$B$2,COUNTIF($D$3:D1677,'Kartu Stok'!$B$2),"")</f>
        <v/>
      </c>
      <c r="L1677"/>
    </row>
    <row r="1678" spans="1:12" ht="14.5" x14ac:dyDescent="0.35">
      <c r="A1678" s="2" t="s">
        <v>2222</v>
      </c>
      <c r="B1678" s="5">
        <f>IF(LEFT(tbl_transaction[[#This Row],[Reference Number]],2)="GR",VLOOKUP(tbl_transaction[[#This Row],[Reference Number]],barang_masuk[],2,FALSE),IF(LEFT(tbl_transaction[[#This Row],[Reference Number]],2)="DO",VLOOKUP(tbl_transaction[[#This Row],[Reference Number]],barang_keluar[],2,FALSE),""))</f>
        <v>46158</v>
      </c>
      <c r="C1678" t="str">
        <f t="shared" si="26"/>
        <v>Outbound</v>
      </c>
      <c r="D1678" t="str">
        <f>IF(tbl_transaction[[#This Row],[Type]]="Inbound",VLOOKUP(tbl_transaction[[#This Row],[Reference Number]],barang_masuk[],4,FALSE),IF(tbl_transaction[[#This Row],[Type]]="Outbound",VLOOKUP(tbl_transaction[[#This Row],[Reference Number]],barang_keluar[],4,FALSE),""))</f>
        <v>HOM018</v>
      </c>
      <c r="E1678" t="str">
        <f>IF(tbl_transaction[[#This Row],[Type]]="Inbound",VLOOKUP(tbl_transaction[[#This Row],[Reference Number]],barang_masuk[],5,FALSE),IF(tbl_transaction[[#This Row],[Type]]="Outbound",VLOOKUP(tbl_transaction[[#This Row],[Reference Number]],barang_keluar[],5,FALSE),""))</f>
        <v>Molto Home Care Variant 18</v>
      </c>
      <c r="F1678">
        <f>IF(tbl_transaction[[#This Row],[Type]]="Inbound",VLOOKUP(tbl_transaction[[#This Row],[Reference Number]],barang_masuk[],6,FALSE),IF(tbl_transaction[[#This Row],[Type]]="Outbound",VLOOKUP(tbl_transaction[[#This Row],[Reference Number]],barang_keluar[],6,FALSE),""))</f>
        <v>12</v>
      </c>
      <c r="G1678" t="str">
        <f>IF(tbl_transaction[[#This Row],[Type]]="Inbound",VLOOKUP(tbl_transaction[[#This Row],[Reference Number]],barang_masuk[],7,FALSE),IF(tbl_transaction[[#This Row],[Type]]="Outbound",VLOOKUP(tbl_transaction[[#This Row],[Reference Number]],barang_keluar[],7,FALSE),""))</f>
        <v>Pack</v>
      </c>
      <c r="H1678" t="str">
        <f>IF(tbl_transaction[[#This Row],[Type]]="Inbound",VLOOKUP(tbl_transaction[[#This Row],[Reference Number]],barang_masuk[],3,FALSE),IF(tbl_transaction[[#This Row],[Type]]="Outbound",VLOOKUP(tbl_transaction[[#This Row],[Reference Number]],barang_keluar[],3,FALSE),""))</f>
        <v>Outlet 036</v>
      </c>
      <c r="I1678" t="str">
        <f>IF(D1678='Kartu Stok'!$B$2,COUNTIF($D$3:D1678,'Kartu Stok'!$B$2),"")</f>
        <v/>
      </c>
      <c r="L1678"/>
    </row>
    <row r="1679" spans="1:12" ht="14.5" x14ac:dyDescent="0.35">
      <c r="A1679" s="2" t="s">
        <v>2223</v>
      </c>
      <c r="B1679" s="5">
        <f>IF(LEFT(tbl_transaction[[#This Row],[Reference Number]],2)="GR",VLOOKUP(tbl_transaction[[#This Row],[Reference Number]],barang_masuk[],2,FALSE),IF(LEFT(tbl_transaction[[#This Row],[Reference Number]],2)="DO",VLOOKUP(tbl_transaction[[#This Row],[Reference Number]],barang_keluar[],2,FALSE),""))</f>
        <v>46153</v>
      </c>
      <c r="C1679" t="str">
        <f t="shared" si="26"/>
        <v>Outbound</v>
      </c>
      <c r="D1679" t="str">
        <f>IF(tbl_transaction[[#This Row],[Type]]="Inbound",VLOOKUP(tbl_transaction[[#This Row],[Reference Number]],barang_masuk[],4,FALSE),IF(tbl_transaction[[#This Row],[Type]]="Outbound",VLOOKUP(tbl_transaction[[#This Row],[Reference Number]],barang_keluar[],4,FALSE),""))</f>
        <v>HOM019</v>
      </c>
      <c r="E1679" t="str">
        <f>IF(tbl_transaction[[#This Row],[Type]]="Inbound",VLOOKUP(tbl_transaction[[#This Row],[Reference Number]],barang_masuk[],5,FALSE),IF(tbl_transaction[[#This Row],[Type]]="Outbound",VLOOKUP(tbl_transaction[[#This Row],[Reference Number]],barang_keluar[],5,FALSE),""))</f>
        <v>Rinso Home Care Variant 19</v>
      </c>
      <c r="F1679">
        <f>IF(tbl_transaction[[#This Row],[Type]]="Inbound",VLOOKUP(tbl_transaction[[#This Row],[Reference Number]],barang_masuk[],6,FALSE),IF(tbl_transaction[[#This Row],[Type]]="Outbound",VLOOKUP(tbl_transaction[[#This Row],[Reference Number]],barang_keluar[],6,FALSE),""))</f>
        <v>15</v>
      </c>
      <c r="G1679" t="str">
        <f>IF(tbl_transaction[[#This Row],[Type]]="Inbound",VLOOKUP(tbl_transaction[[#This Row],[Reference Number]],barang_masuk[],7,FALSE),IF(tbl_transaction[[#This Row],[Type]]="Outbound",VLOOKUP(tbl_transaction[[#This Row],[Reference Number]],barang_keluar[],7,FALSE),""))</f>
        <v>Pack</v>
      </c>
      <c r="H1679" t="str">
        <f>IF(tbl_transaction[[#This Row],[Type]]="Inbound",VLOOKUP(tbl_transaction[[#This Row],[Reference Number]],barang_masuk[],3,FALSE),IF(tbl_transaction[[#This Row],[Type]]="Outbound",VLOOKUP(tbl_transaction[[#This Row],[Reference Number]],barang_keluar[],3,FALSE),""))</f>
        <v>Outlet 070</v>
      </c>
      <c r="I1679" t="str">
        <f>IF(D1679='Kartu Stok'!$B$2,COUNTIF($D$3:D1679,'Kartu Stok'!$B$2),"")</f>
        <v/>
      </c>
      <c r="L1679"/>
    </row>
    <row r="1680" spans="1:12" ht="14.5" x14ac:dyDescent="0.35">
      <c r="A1680" s="2" t="s">
        <v>2224</v>
      </c>
      <c r="B1680" s="5">
        <f>IF(LEFT(tbl_transaction[[#This Row],[Reference Number]],2)="GR",VLOOKUP(tbl_transaction[[#This Row],[Reference Number]],barang_masuk[],2,FALSE),IF(LEFT(tbl_transaction[[#This Row],[Reference Number]],2)="DO",VLOOKUP(tbl_transaction[[#This Row],[Reference Number]],barang_keluar[],2,FALSE),""))</f>
        <v>46150</v>
      </c>
      <c r="C1680" t="str">
        <f t="shared" si="26"/>
        <v>Outbound</v>
      </c>
      <c r="D1680" t="str">
        <f>IF(tbl_transaction[[#This Row],[Type]]="Inbound",VLOOKUP(tbl_transaction[[#This Row],[Reference Number]],barang_masuk[],4,FALSE),IF(tbl_transaction[[#This Row],[Type]]="Outbound",VLOOKUP(tbl_transaction[[#This Row],[Reference Number]],barang_keluar[],4,FALSE),""))</f>
        <v>PER009</v>
      </c>
      <c r="E1680" t="str">
        <f>IF(tbl_transaction[[#This Row],[Type]]="Inbound",VLOOKUP(tbl_transaction[[#This Row],[Reference Number]],barang_masuk[],5,FALSE),IF(tbl_transaction[[#This Row],[Type]]="Outbound",VLOOKUP(tbl_transaction[[#This Row],[Reference Number]],barang_keluar[],5,FALSE),""))</f>
        <v>Lifebuoy Personal Care Variant 9</v>
      </c>
      <c r="F1680">
        <f>IF(tbl_transaction[[#This Row],[Type]]="Inbound",VLOOKUP(tbl_transaction[[#This Row],[Reference Number]],barang_masuk[],6,FALSE),IF(tbl_transaction[[#This Row],[Type]]="Outbound",VLOOKUP(tbl_transaction[[#This Row],[Reference Number]],barang_keluar[],6,FALSE),""))</f>
        <v>60</v>
      </c>
      <c r="G1680" t="str">
        <f>IF(tbl_transaction[[#This Row],[Type]]="Inbound",VLOOKUP(tbl_transaction[[#This Row],[Reference Number]],barang_masuk[],7,FALSE),IF(tbl_transaction[[#This Row],[Type]]="Outbound",VLOOKUP(tbl_transaction[[#This Row],[Reference Number]],barang_keluar[],7,FALSE),""))</f>
        <v>Bottle</v>
      </c>
      <c r="H1680" t="str">
        <f>IF(tbl_transaction[[#This Row],[Type]]="Inbound",VLOOKUP(tbl_transaction[[#This Row],[Reference Number]],barang_masuk[],3,FALSE),IF(tbl_transaction[[#This Row],[Type]]="Outbound",VLOOKUP(tbl_transaction[[#This Row],[Reference Number]],barang_keluar[],3,FALSE),""))</f>
        <v>Outlet 021</v>
      </c>
      <c r="I1680" t="str">
        <f>IF(D1680='Kartu Stok'!$B$2,COUNTIF($D$3:D1680,'Kartu Stok'!$B$2),"")</f>
        <v/>
      </c>
      <c r="L1680"/>
    </row>
    <row r="1681" spans="1:12" ht="14.5" x14ac:dyDescent="0.35">
      <c r="A1681" s="2" t="s">
        <v>2225</v>
      </c>
      <c r="B1681" s="5">
        <f>IF(LEFT(tbl_transaction[[#This Row],[Reference Number]],2)="GR",VLOOKUP(tbl_transaction[[#This Row],[Reference Number]],barang_masuk[],2,FALSE),IF(LEFT(tbl_transaction[[#This Row],[Reference Number]],2)="DO",VLOOKUP(tbl_transaction[[#This Row],[Reference Number]],barang_keluar[],2,FALSE),""))</f>
        <v>46127</v>
      </c>
      <c r="C1681" t="str">
        <f t="shared" si="26"/>
        <v>Outbound</v>
      </c>
      <c r="D1681" t="str">
        <f>IF(tbl_transaction[[#This Row],[Type]]="Inbound",VLOOKUP(tbl_transaction[[#This Row],[Reference Number]],barang_masuk[],4,FALSE),IF(tbl_transaction[[#This Row],[Type]]="Outbound",VLOOKUP(tbl_transaction[[#This Row],[Reference Number]],barang_keluar[],4,FALSE),""))</f>
        <v>INS003</v>
      </c>
      <c r="E1681" t="str">
        <f>IF(tbl_transaction[[#This Row],[Type]]="Inbound",VLOOKUP(tbl_transaction[[#This Row],[Reference Number]],barang_masuk[],5,FALSE),IF(tbl_transaction[[#This Row],[Type]]="Outbound",VLOOKUP(tbl_transaction[[#This Row],[Reference Number]],barang_keluar[],5,FALSE),""))</f>
        <v>Indomie Instant Food Variant 3</v>
      </c>
      <c r="F1681">
        <f>IF(tbl_transaction[[#This Row],[Type]]="Inbound",VLOOKUP(tbl_transaction[[#This Row],[Reference Number]],barang_masuk[],6,FALSE),IF(tbl_transaction[[#This Row],[Type]]="Outbound",VLOOKUP(tbl_transaction[[#This Row],[Reference Number]],barang_keluar[],6,FALSE),""))</f>
        <v>10</v>
      </c>
      <c r="G1681" t="str">
        <f>IF(tbl_transaction[[#This Row],[Type]]="Inbound",VLOOKUP(tbl_transaction[[#This Row],[Reference Number]],barang_masuk[],7,FALSE),IF(tbl_transaction[[#This Row],[Type]]="Outbound",VLOOKUP(tbl_transaction[[#This Row],[Reference Number]],barang_keluar[],7,FALSE),""))</f>
        <v>Pack</v>
      </c>
      <c r="H1681" t="str">
        <f>IF(tbl_transaction[[#This Row],[Type]]="Inbound",VLOOKUP(tbl_transaction[[#This Row],[Reference Number]],barang_masuk[],3,FALSE),IF(tbl_transaction[[#This Row],[Type]]="Outbound",VLOOKUP(tbl_transaction[[#This Row],[Reference Number]],barang_keluar[],3,FALSE),""))</f>
        <v>Outlet 055</v>
      </c>
      <c r="I1681" t="str">
        <f>IF(D1681='Kartu Stok'!$B$2,COUNTIF($D$3:D1681,'Kartu Stok'!$B$2),"")</f>
        <v/>
      </c>
      <c r="L1681"/>
    </row>
    <row r="1682" spans="1:12" ht="14.5" x14ac:dyDescent="0.35">
      <c r="A1682" s="2" t="s">
        <v>2226</v>
      </c>
      <c r="B1682" s="5">
        <f>IF(LEFT(tbl_transaction[[#This Row],[Reference Number]],2)="GR",VLOOKUP(tbl_transaction[[#This Row],[Reference Number]],barang_masuk[],2,FALSE),IF(LEFT(tbl_transaction[[#This Row],[Reference Number]],2)="DO",VLOOKUP(tbl_transaction[[#This Row],[Reference Number]],barang_keluar[],2,FALSE),""))</f>
        <v>46072</v>
      </c>
      <c r="C1682" t="str">
        <f t="shared" si="26"/>
        <v>Outbound</v>
      </c>
      <c r="D1682" t="str">
        <f>IF(tbl_transaction[[#This Row],[Type]]="Inbound",VLOOKUP(tbl_transaction[[#This Row],[Reference Number]],barang_masuk[],4,FALSE),IF(tbl_transaction[[#This Row],[Type]]="Outbound",VLOOKUP(tbl_transaction[[#This Row],[Reference Number]],barang_keluar[],4,FALSE),""))</f>
        <v>BEV032</v>
      </c>
      <c r="E1682" t="str">
        <f>IF(tbl_transaction[[#This Row],[Type]]="Inbound",VLOOKUP(tbl_transaction[[#This Row],[Reference Number]],barang_masuk[],5,FALSE),IF(tbl_transaction[[#This Row],[Type]]="Outbound",VLOOKUP(tbl_transaction[[#This Row],[Reference Number]],barang_keluar[],5,FALSE),""))</f>
        <v>Aqua Beverage Variant 32</v>
      </c>
      <c r="F1682">
        <f>IF(tbl_transaction[[#This Row],[Type]]="Inbound",VLOOKUP(tbl_transaction[[#This Row],[Reference Number]],barang_masuk[],6,FALSE),IF(tbl_transaction[[#This Row],[Type]]="Outbound",VLOOKUP(tbl_transaction[[#This Row],[Reference Number]],barang_keluar[],6,FALSE),""))</f>
        <v>36</v>
      </c>
      <c r="G1682" t="str">
        <f>IF(tbl_transaction[[#This Row],[Type]]="Inbound",VLOOKUP(tbl_transaction[[#This Row],[Reference Number]],barang_masuk[],7,FALSE),IF(tbl_transaction[[#This Row],[Type]]="Outbound",VLOOKUP(tbl_transaction[[#This Row],[Reference Number]],barang_keluar[],7,FALSE),""))</f>
        <v>Bottle</v>
      </c>
      <c r="H1682" t="str">
        <f>IF(tbl_transaction[[#This Row],[Type]]="Inbound",VLOOKUP(tbl_transaction[[#This Row],[Reference Number]],barang_masuk[],3,FALSE),IF(tbl_transaction[[#This Row],[Type]]="Outbound",VLOOKUP(tbl_transaction[[#This Row],[Reference Number]],barang_keluar[],3,FALSE),""))</f>
        <v>Outlet 053</v>
      </c>
      <c r="I1682" t="str">
        <f>IF(D1682='Kartu Stok'!$B$2,COUNTIF($D$3:D1682,'Kartu Stok'!$B$2),"")</f>
        <v/>
      </c>
      <c r="L1682"/>
    </row>
    <row r="1683" spans="1:12" ht="14.5" x14ac:dyDescent="0.35">
      <c r="A1683" s="2" t="s">
        <v>2227</v>
      </c>
      <c r="B1683" s="5">
        <f>IF(LEFT(tbl_transaction[[#This Row],[Reference Number]],2)="GR",VLOOKUP(tbl_transaction[[#This Row],[Reference Number]],barang_masuk[],2,FALSE),IF(LEFT(tbl_transaction[[#This Row],[Reference Number]],2)="DO",VLOOKUP(tbl_transaction[[#This Row],[Reference Number]],barang_keluar[],2,FALSE),""))</f>
        <v>46054</v>
      </c>
      <c r="C1683" t="str">
        <f t="shared" si="26"/>
        <v>Outbound</v>
      </c>
      <c r="D1683" t="str">
        <f>IF(tbl_transaction[[#This Row],[Type]]="Inbound",VLOOKUP(tbl_transaction[[#This Row],[Reference Number]],barang_masuk[],4,FALSE),IF(tbl_transaction[[#This Row],[Type]]="Outbound",VLOOKUP(tbl_transaction[[#This Row],[Reference Number]],barang_keluar[],4,FALSE),""))</f>
        <v>BEV008</v>
      </c>
      <c r="E1683" t="str">
        <f>IF(tbl_transaction[[#This Row],[Type]]="Inbound",VLOOKUP(tbl_transaction[[#This Row],[Reference Number]],barang_masuk[],5,FALSE),IF(tbl_transaction[[#This Row],[Type]]="Outbound",VLOOKUP(tbl_transaction[[#This Row],[Reference Number]],barang_keluar[],5,FALSE),""))</f>
        <v>Aqua Beverage Variant 8</v>
      </c>
      <c r="F1683">
        <f>IF(tbl_transaction[[#This Row],[Type]]="Inbound",VLOOKUP(tbl_transaction[[#This Row],[Reference Number]],barang_masuk[],6,FALSE),IF(tbl_transaction[[#This Row],[Type]]="Outbound",VLOOKUP(tbl_transaction[[#This Row],[Reference Number]],barang_keluar[],6,FALSE),""))</f>
        <v>12</v>
      </c>
      <c r="G1683" t="str">
        <f>IF(tbl_transaction[[#This Row],[Type]]="Inbound",VLOOKUP(tbl_transaction[[#This Row],[Reference Number]],barang_masuk[],7,FALSE),IF(tbl_transaction[[#This Row],[Type]]="Outbound",VLOOKUP(tbl_transaction[[#This Row],[Reference Number]],barang_keluar[],7,FALSE),""))</f>
        <v>Bottle</v>
      </c>
      <c r="H1683" t="str">
        <f>IF(tbl_transaction[[#This Row],[Type]]="Inbound",VLOOKUP(tbl_transaction[[#This Row],[Reference Number]],barang_masuk[],3,FALSE),IF(tbl_transaction[[#This Row],[Type]]="Outbound",VLOOKUP(tbl_transaction[[#This Row],[Reference Number]],barang_keluar[],3,FALSE),""))</f>
        <v>Outlet 048</v>
      </c>
      <c r="I1683" t="str">
        <f>IF(D1683='Kartu Stok'!$B$2,COUNTIF($D$3:D1683,'Kartu Stok'!$B$2),"")</f>
        <v/>
      </c>
      <c r="L1683"/>
    </row>
    <row r="1684" spans="1:12" ht="14.5" x14ac:dyDescent="0.35">
      <c r="A1684" s="2" t="s">
        <v>2228</v>
      </c>
      <c r="B1684" s="5">
        <f>IF(LEFT(tbl_transaction[[#This Row],[Reference Number]],2)="GR",VLOOKUP(tbl_transaction[[#This Row],[Reference Number]],barang_masuk[],2,FALSE),IF(LEFT(tbl_transaction[[#This Row],[Reference Number]],2)="DO",VLOOKUP(tbl_transaction[[#This Row],[Reference Number]],barang_keluar[],2,FALSE),""))</f>
        <v>46143</v>
      </c>
      <c r="C1684" t="str">
        <f t="shared" si="26"/>
        <v>Outbound</v>
      </c>
      <c r="D1684" t="str">
        <f>IF(tbl_transaction[[#This Row],[Type]]="Inbound",VLOOKUP(tbl_transaction[[#This Row],[Reference Number]],barang_masuk[],4,FALSE),IF(tbl_transaction[[#This Row],[Type]]="Outbound",VLOOKUP(tbl_transaction[[#This Row],[Reference Number]],barang_keluar[],4,FALSE),""))</f>
        <v>BEV013</v>
      </c>
      <c r="E1684" t="str">
        <f>IF(tbl_transaction[[#This Row],[Type]]="Inbound",VLOOKUP(tbl_transaction[[#This Row],[Reference Number]],barang_masuk[],5,FALSE),IF(tbl_transaction[[#This Row],[Type]]="Outbound",VLOOKUP(tbl_transaction[[#This Row],[Reference Number]],barang_keluar[],5,FALSE),""))</f>
        <v>Sosro Beverage Variant 13</v>
      </c>
      <c r="F1684">
        <f>IF(tbl_transaction[[#This Row],[Type]]="Inbound",VLOOKUP(tbl_transaction[[#This Row],[Reference Number]],barang_masuk[],6,FALSE),IF(tbl_transaction[[#This Row],[Type]]="Outbound",VLOOKUP(tbl_transaction[[#This Row],[Reference Number]],barang_keluar[],6,FALSE),""))</f>
        <v>5</v>
      </c>
      <c r="G1684" t="str">
        <f>IF(tbl_transaction[[#This Row],[Type]]="Inbound",VLOOKUP(tbl_transaction[[#This Row],[Reference Number]],barang_masuk[],7,FALSE),IF(tbl_transaction[[#This Row],[Type]]="Outbound",VLOOKUP(tbl_transaction[[#This Row],[Reference Number]],barang_keluar[],7,FALSE),""))</f>
        <v>Bottle</v>
      </c>
      <c r="H1684" t="str">
        <f>IF(tbl_transaction[[#This Row],[Type]]="Inbound",VLOOKUP(tbl_transaction[[#This Row],[Reference Number]],barang_masuk[],3,FALSE),IF(tbl_transaction[[#This Row],[Type]]="Outbound",VLOOKUP(tbl_transaction[[#This Row],[Reference Number]],barang_keluar[],3,FALSE),""))</f>
        <v>Outlet 020</v>
      </c>
      <c r="I1684" t="str">
        <f>IF(D1684='Kartu Stok'!$B$2,COUNTIF($D$3:D1684,'Kartu Stok'!$B$2),"")</f>
        <v/>
      </c>
      <c r="L1684"/>
    </row>
    <row r="1685" spans="1:12" ht="14.5" x14ac:dyDescent="0.35">
      <c r="A1685" s="2" t="s">
        <v>2229</v>
      </c>
      <c r="B1685" s="5">
        <f>IF(LEFT(tbl_transaction[[#This Row],[Reference Number]],2)="GR",VLOOKUP(tbl_transaction[[#This Row],[Reference Number]],barang_masuk[],2,FALSE),IF(LEFT(tbl_transaction[[#This Row],[Reference Number]],2)="DO",VLOOKUP(tbl_transaction[[#This Row],[Reference Number]],barang_keluar[],2,FALSE),""))</f>
        <v>46117</v>
      </c>
      <c r="C1685" t="str">
        <f t="shared" si="26"/>
        <v>Outbound</v>
      </c>
      <c r="D1685" t="str">
        <f>IF(tbl_transaction[[#This Row],[Type]]="Inbound",VLOOKUP(tbl_transaction[[#This Row],[Reference Number]],barang_masuk[],4,FALSE),IF(tbl_transaction[[#This Row],[Type]]="Outbound",VLOOKUP(tbl_transaction[[#This Row],[Reference Number]],barang_keluar[],4,FALSE),""))</f>
        <v>BEV032</v>
      </c>
      <c r="E1685" t="str">
        <f>IF(tbl_transaction[[#This Row],[Type]]="Inbound",VLOOKUP(tbl_transaction[[#This Row],[Reference Number]],barang_masuk[],5,FALSE),IF(tbl_transaction[[#This Row],[Type]]="Outbound",VLOOKUP(tbl_transaction[[#This Row],[Reference Number]],barang_keluar[],5,FALSE),""))</f>
        <v>Aqua Beverage Variant 32</v>
      </c>
      <c r="F1685">
        <f>IF(tbl_transaction[[#This Row],[Type]]="Inbound",VLOOKUP(tbl_transaction[[#This Row],[Reference Number]],barang_masuk[],6,FALSE),IF(tbl_transaction[[#This Row],[Type]]="Outbound",VLOOKUP(tbl_transaction[[#This Row],[Reference Number]],barang_keluar[],6,FALSE),""))</f>
        <v>15</v>
      </c>
      <c r="G1685" t="str">
        <f>IF(tbl_transaction[[#This Row],[Type]]="Inbound",VLOOKUP(tbl_transaction[[#This Row],[Reference Number]],barang_masuk[],7,FALSE),IF(tbl_transaction[[#This Row],[Type]]="Outbound",VLOOKUP(tbl_transaction[[#This Row],[Reference Number]],barang_keluar[],7,FALSE),""))</f>
        <v>Bottle</v>
      </c>
      <c r="H1685" t="str">
        <f>IF(tbl_transaction[[#This Row],[Type]]="Inbound",VLOOKUP(tbl_transaction[[#This Row],[Reference Number]],barang_masuk[],3,FALSE),IF(tbl_transaction[[#This Row],[Type]]="Outbound",VLOOKUP(tbl_transaction[[#This Row],[Reference Number]],barang_keluar[],3,FALSE),""))</f>
        <v>Outlet 076</v>
      </c>
      <c r="I1685" t="str">
        <f>IF(D1685='Kartu Stok'!$B$2,COUNTIF($D$3:D1685,'Kartu Stok'!$B$2),"")</f>
        <v/>
      </c>
      <c r="L1685"/>
    </row>
    <row r="1686" spans="1:12" ht="14.5" x14ac:dyDescent="0.35">
      <c r="A1686" s="2" t="s">
        <v>2230</v>
      </c>
      <c r="B1686" s="5">
        <f>IF(LEFT(tbl_transaction[[#This Row],[Reference Number]],2)="GR",VLOOKUP(tbl_transaction[[#This Row],[Reference Number]],barang_masuk[],2,FALSE),IF(LEFT(tbl_transaction[[#This Row],[Reference Number]],2)="DO",VLOOKUP(tbl_transaction[[#This Row],[Reference Number]],barang_keluar[],2,FALSE),""))</f>
        <v>46119</v>
      </c>
      <c r="C1686" t="str">
        <f t="shared" si="26"/>
        <v>Outbound</v>
      </c>
      <c r="D1686" t="str">
        <f>IF(tbl_transaction[[#This Row],[Type]]="Inbound",VLOOKUP(tbl_transaction[[#This Row],[Reference Number]],barang_masuk[],4,FALSE),IF(tbl_transaction[[#This Row],[Type]]="Outbound",VLOOKUP(tbl_transaction[[#This Row],[Reference Number]],barang_keluar[],4,FALSE),""))</f>
        <v>HOM012</v>
      </c>
      <c r="E1686" t="str">
        <f>IF(tbl_transaction[[#This Row],[Type]]="Inbound",VLOOKUP(tbl_transaction[[#This Row],[Reference Number]],barang_masuk[],5,FALSE),IF(tbl_transaction[[#This Row],[Type]]="Outbound",VLOOKUP(tbl_transaction[[#This Row],[Reference Number]],barang_keluar[],5,FALSE),""))</f>
        <v>Molto Home Care Variant 12</v>
      </c>
      <c r="F1686">
        <f>IF(tbl_transaction[[#This Row],[Type]]="Inbound",VLOOKUP(tbl_transaction[[#This Row],[Reference Number]],barang_masuk[],6,FALSE),IF(tbl_transaction[[#This Row],[Type]]="Outbound",VLOOKUP(tbl_transaction[[#This Row],[Reference Number]],barang_keluar[],6,FALSE),""))</f>
        <v>12</v>
      </c>
      <c r="G1686" t="str">
        <f>IF(tbl_transaction[[#This Row],[Type]]="Inbound",VLOOKUP(tbl_transaction[[#This Row],[Reference Number]],barang_masuk[],7,FALSE),IF(tbl_transaction[[#This Row],[Type]]="Outbound",VLOOKUP(tbl_transaction[[#This Row],[Reference Number]],barang_keluar[],7,FALSE),""))</f>
        <v>Pack</v>
      </c>
      <c r="H1686" t="str">
        <f>IF(tbl_transaction[[#This Row],[Type]]="Inbound",VLOOKUP(tbl_transaction[[#This Row],[Reference Number]],barang_masuk[],3,FALSE),IF(tbl_transaction[[#This Row],[Type]]="Outbound",VLOOKUP(tbl_transaction[[#This Row],[Reference Number]],barang_keluar[],3,FALSE),""))</f>
        <v>Outlet 079</v>
      </c>
      <c r="I1686" t="str">
        <f>IF(D1686='Kartu Stok'!$B$2,COUNTIF($D$3:D1686,'Kartu Stok'!$B$2),"")</f>
        <v/>
      </c>
      <c r="L1686"/>
    </row>
    <row r="1687" spans="1:12" ht="14.5" x14ac:dyDescent="0.35">
      <c r="A1687" s="2" t="s">
        <v>2231</v>
      </c>
      <c r="B1687" s="5">
        <f>IF(LEFT(tbl_transaction[[#This Row],[Reference Number]],2)="GR",VLOOKUP(tbl_transaction[[#This Row],[Reference Number]],barang_masuk[],2,FALSE),IF(LEFT(tbl_transaction[[#This Row],[Reference Number]],2)="DO",VLOOKUP(tbl_transaction[[#This Row],[Reference Number]],barang_keluar[],2,FALSE),""))</f>
        <v>46168</v>
      </c>
      <c r="C1687" t="str">
        <f t="shared" si="26"/>
        <v>Outbound</v>
      </c>
      <c r="D1687" t="str">
        <f>IF(tbl_transaction[[#This Row],[Type]]="Inbound",VLOOKUP(tbl_transaction[[#This Row],[Reference Number]],barang_masuk[],4,FALSE),IF(tbl_transaction[[#This Row],[Type]]="Outbound",VLOOKUP(tbl_transaction[[#This Row],[Reference Number]],barang_keluar[],4,FALSE),""))</f>
        <v>HOM014</v>
      </c>
      <c r="E1687" t="str">
        <f>IF(tbl_transaction[[#This Row],[Type]]="Inbound",VLOOKUP(tbl_transaction[[#This Row],[Reference Number]],barang_masuk[],5,FALSE),IF(tbl_transaction[[#This Row],[Type]]="Outbound",VLOOKUP(tbl_transaction[[#This Row],[Reference Number]],barang_keluar[],5,FALSE),""))</f>
        <v>Rinso Home Care Variant 14</v>
      </c>
      <c r="F1687">
        <f>IF(tbl_transaction[[#This Row],[Type]]="Inbound",VLOOKUP(tbl_transaction[[#This Row],[Reference Number]],barang_masuk[],6,FALSE),IF(tbl_transaction[[#This Row],[Type]]="Outbound",VLOOKUP(tbl_transaction[[#This Row],[Reference Number]],barang_keluar[],6,FALSE),""))</f>
        <v>30</v>
      </c>
      <c r="G1687" t="str">
        <f>IF(tbl_transaction[[#This Row],[Type]]="Inbound",VLOOKUP(tbl_transaction[[#This Row],[Reference Number]],barang_masuk[],7,FALSE),IF(tbl_transaction[[#This Row],[Type]]="Outbound",VLOOKUP(tbl_transaction[[#This Row],[Reference Number]],barang_keluar[],7,FALSE),""))</f>
        <v>Pack</v>
      </c>
      <c r="H1687" t="str">
        <f>IF(tbl_transaction[[#This Row],[Type]]="Inbound",VLOOKUP(tbl_transaction[[#This Row],[Reference Number]],barang_masuk[],3,FALSE),IF(tbl_transaction[[#This Row],[Type]]="Outbound",VLOOKUP(tbl_transaction[[#This Row],[Reference Number]],barang_keluar[],3,FALSE),""))</f>
        <v>Outlet 046</v>
      </c>
      <c r="I1687" t="str">
        <f>IF(D1687='Kartu Stok'!$B$2,COUNTIF($D$3:D1687,'Kartu Stok'!$B$2),"")</f>
        <v/>
      </c>
      <c r="L1687"/>
    </row>
    <row r="1688" spans="1:12" ht="14.5" x14ac:dyDescent="0.35">
      <c r="A1688" s="2" t="s">
        <v>2232</v>
      </c>
      <c r="B1688" s="5">
        <f>IF(LEFT(tbl_transaction[[#This Row],[Reference Number]],2)="GR",VLOOKUP(tbl_transaction[[#This Row],[Reference Number]],barang_masuk[],2,FALSE),IF(LEFT(tbl_transaction[[#This Row],[Reference Number]],2)="DO",VLOOKUP(tbl_transaction[[#This Row],[Reference Number]],barang_keluar[],2,FALSE),""))</f>
        <v>46180</v>
      </c>
      <c r="C1688" t="str">
        <f t="shared" si="26"/>
        <v>Outbound</v>
      </c>
      <c r="D1688" t="str">
        <f>IF(tbl_transaction[[#This Row],[Type]]="Inbound",VLOOKUP(tbl_transaction[[#This Row],[Reference Number]],barang_masuk[],4,FALSE),IF(tbl_transaction[[#This Row],[Type]]="Outbound",VLOOKUP(tbl_transaction[[#This Row],[Reference Number]],barang_keluar[],4,FALSE),""))</f>
        <v>HOM019</v>
      </c>
      <c r="E1688" t="str">
        <f>IF(tbl_transaction[[#This Row],[Type]]="Inbound",VLOOKUP(tbl_transaction[[#This Row],[Reference Number]],barang_masuk[],5,FALSE),IF(tbl_transaction[[#This Row],[Type]]="Outbound",VLOOKUP(tbl_transaction[[#This Row],[Reference Number]],barang_keluar[],5,FALSE),""))</f>
        <v>Rinso Home Care Variant 19</v>
      </c>
      <c r="F1688">
        <f>IF(tbl_transaction[[#This Row],[Type]]="Inbound",VLOOKUP(tbl_transaction[[#This Row],[Reference Number]],barang_masuk[],6,FALSE),IF(tbl_transaction[[#This Row],[Type]]="Outbound",VLOOKUP(tbl_transaction[[#This Row],[Reference Number]],barang_keluar[],6,FALSE),""))</f>
        <v>10</v>
      </c>
      <c r="G1688" t="str">
        <f>IF(tbl_transaction[[#This Row],[Type]]="Inbound",VLOOKUP(tbl_transaction[[#This Row],[Reference Number]],barang_masuk[],7,FALSE),IF(tbl_transaction[[#This Row],[Type]]="Outbound",VLOOKUP(tbl_transaction[[#This Row],[Reference Number]],barang_keluar[],7,FALSE),""))</f>
        <v>Pack</v>
      </c>
      <c r="H1688" t="str">
        <f>IF(tbl_transaction[[#This Row],[Type]]="Inbound",VLOOKUP(tbl_transaction[[#This Row],[Reference Number]],barang_masuk[],3,FALSE),IF(tbl_transaction[[#This Row],[Type]]="Outbound",VLOOKUP(tbl_transaction[[#This Row],[Reference Number]],barang_keluar[],3,FALSE),""))</f>
        <v>Outlet 077</v>
      </c>
      <c r="I1688" t="str">
        <f>IF(D1688='Kartu Stok'!$B$2,COUNTIF($D$3:D1688,'Kartu Stok'!$B$2),"")</f>
        <v/>
      </c>
      <c r="L1688"/>
    </row>
    <row r="1689" spans="1:12" ht="14.5" x14ac:dyDescent="0.35">
      <c r="A1689" s="2" t="s">
        <v>2233</v>
      </c>
      <c r="B1689" s="5">
        <f>IF(LEFT(tbl_transaction[[#This Row],[Reference Number]],2)="GR",VLOOKUP(tbl_transaction[[#This Row],[Reference Number]],barang_masuk[],2,FALSE),IF(LEFT(tbl_transaction[[#This Row],[Reference Number]],2)="DO",VLOOKUP(tbl_transaction[[#This Row],[Reference Number]],barang_keluar[],2,FALSE),""))</f>
        <v>46106</v>
      </c>
      <c r="C1689" t="str">
        <f t="shared" si="26"/>
        <v>Outbound</v>
      </c>
      <c r="D1689" t="str">
        <f>IF(tbl_transaction[[#This Row],[Type]]="Inbound",VLOOKUP(tbl_transaction[[#This Row],[Reference Number]],barang_masuk[],4,FALSE),IF(tbl_transaction[[#This Row],[Type]]="Outbound",VLOOKUP(tbl_transaction[[#This Row],[Reference Number]],barang_keluar[],4,FALSE),""))</f>
        <v>PER021</v>
      </c>
      <c r="E1689" t="str">
        <f>IF(tbl_transaction[[#This Row],[Type]]="Inbound",VLOOKUP(tbl_transaction[[#This Row],[Reference Number]],barang_masuk[],5,FALSE),IF(tbl_transaction[[#This Row],[Type]]="Outbound",VLOOKUP(tbl_transaction[[#This Row],[Reference Number]],barang_keluar[],5,FALSE),""))</f>
        <v>Sunsilk Personal Care Variant 21</v>
      </c>
      <c r="F1689">
        <f>IF(tbl_transaction[[#This Row],[Type]]="Inbound",VLOOKUP(tbl_transaction[[#This Row],[Reference Number]],barang_masuk[],6,FALSE),IF(tbl_transaction[[#This Row],[Type]]="Outbound",VLOOKUP(tbl_transaction[[#This Row],[Reference Number]],barang_keluar[],6,FALSE),""))</f>
        <v>5</v>
      </c>
      <c r="G1689" t="str">
        <f>IF(tbl_transaction[[#This Row],[Type]]="Inbound",VLOOKUP(tbl_transaction[[#This Row],[Reference Number]],barang_masuk[],7,FALSE),IF(tbl_transaction[[#This Row],[Type]]="Outbound",VLOOKUP(tbl_transaction[[#This Row],[Reference Number]],barang_keluar[],7,FALSE),""))</f>
        <v>Bottle</v>
      </c>
      <c r="H1689" t="str">
        <f>IF(tbl_transaction[[#This Row],[Type]]="Inbound",VLOOKUP(tbl_transaction[[#This Row],[Reference Number]],barang_masuk[],3,FALSE),IF(tbl_transaction[[#This Row],[Type]]="Outbound",VLOOKUP(tbl_transaction[[#This Row],[Reference Number]],barang_keluar[],3,FALSE),""))</f>
        <v>Outlet 077</v>
      </c>
      <c r="I1689" t="str">
        <f>IF(D1689='Kartu Stok'!$B$2,COUNTIF($D$3:D1689,'Kartu Stok'!$B$2),"")</f>
        <v/>
      </c>
      <c r="L1689"/>
    </row>
    <row r="1690" spans="1:12" ht="14.5" x14ac:dyDescent="0.35">
      <c r="A1690" s="2" t="s">
        <v>2234</v>
      </c>
      <c r="B1690" s="5">
        <f>IF(LEFT(tbl_transaction[[#This Row],[Reference Number]],2)="GR",VLOOKUP(tbl_transaction[[#This Row],[Reference Number]],barang_masuk[],2,FALSE),IF(LEFT(tbl_transaction[[#This Row],[Reference Number]],2)="DO",VLOOKUP(tbl_transaction[[#This Row],[Reference Number]],barang_keluar[],2,FALSE),""))</f>
        <v>46055</v>
      </c>
      <c r="C1690" t="str">
        <f t="shared" si="26"/>
        <v>Outbound</v>
      </c>
      <c r="D1690" t="str">
        <f>IF(tbl_transaction[[#This Row],[Type]]="Inbound",VLOOKUP(tbl_transaction[[#This Row],[Reference Number]],barang_masuk[],4,FALSE),IF(tbl_transaction[[#This Row],[Type]]="Outbound",VLOOKUP(tbl_transaction[[#This Row],[Reference Number]],barang_keluar[],4,FALSE),""))</f>
        <v>BEV029</v>
      </c>
      <c r="E1690" t="str">
        <f>IF(tbl_transaction[[#This Row],[Type]]="Inbound",VLOOKUP(tbl_transaction[[#This Row],[Reference Number]],barang_masuk[],5,FALSE),IF(tbl_transaction[[#This Row],[Type]]="Outbound",VLOOKUP(tbl_transaction[[#This Row],[Reference Number]],barang_keluar[],5,FALSE),""))</f>
        <v>Sosro Beverage Variant 29</v>
      </c>
      <c r="F1690">
        <f>IF(tbl_transaction[[#This Row],[Type]]="Inbound",VLOOKUP(tbl_transaction[[#This Row],[Reference Number]],barang_masuk[],6,FALSE),IF(tbl_transaction[[#This Row],[Type]]="Outbound",VLOOKUP(tbl_transaction[[#This Row],[Reference Number]],barang_keluar[],6,FALSE),""))</f>
        <v>10</v>
      </c>
      <c r="G1690" t="str">
        <f>IF(tbl_transaction[[#This Row],[Type]]="Inbound",VLOOKUP(tbl_transaction[[#This Row],[Reference Number]],barang_masuk[],7,FALSE),IF(tbl_transaction[[#This Row],[Type]]="Outbound",VLOOKUP(tbl_transaction[[#This Row],[Reference Number]],barang_keluar[],7,FALSE),""))</f>
        <v>Bottle</v>
      </c>
      <c r="H1690" t="str">
        <f>IF(tbl_transaction[[#This Row],[Type]]="Inbound",VLOOKUP(tbl_transaction[[#This Row],[Reference Number]],barang_masuk[],3,FALSE),IF(tbl_transaction[[#This Row],[Type]]="Outbound",VLOOKUP(tbl_transaction[[#This Row],[Reference Number]],barang_keluar[],3,FALSE),""))</f>
        <v>Outlet 048</v>
      </c>
      <c r="I1690" t="str">
        <f>IF(D1690='Kartu Stok'!$B$2,COUNTIF($D$3:D1690,'Kartu Stok'!$B$2),"")</f>
        <v/>
      </c>
      <c r="L1690"/>
    </row>
    <row r="1691" spans="1:12" ht="14.5" x14ac:dyDescent="0.35">
      <c r="A1691" s="2" t="s">
        <v>2235</v>
      </c>
      <c r="B1691" s="5">
        <f>IF(LEFT(tbl_transaction[[#This Row],[Reference Number]],2)="GR",VLOOKUP(tbl_transaction[[#This Row],[Reference Number]],barang_masuk[],2,FALSE),IF(LEFT(tbl_transaction[[#This Row],[Reference Number]],2)="DO",VLOOKUP(tbl_transaction[[#This Row],[Reference Number]],barang_keluar[],2,FALSE),""))</f>
        <v>46111</v>
      </c>
      <c r="C1691" t="str">
        <f t="shared" si="26"/>
        <v>Outbound</v>
      </c>
      <c r="D1691" t="str">
        <f>IF(tbl_transaction[[#This Row],[Type]]="Inbound",VLOOKUP(tbl_transaction[[#This Row],[Reference Number]],barang_masuk[],4,FALSE),IF(tbl_transaction[[#This Row],[Type]]="Outbound",VLOOKUP(tbl_transaction[[#This Row],[Reference Number]],barang_keluar[],4,FALSE),""))</f>
        <v>BEV019</v>
      </c>
      <c r="E1691" t="str">
        <f>IF(tbl_transaction[[#This Row],[Type]]="Inbound",VLOOKUP(tbl_transaction[[#This Row],[Reference Number]],barang_masuk[],5,FALSE),IF(tbl_transaction[[#This Row],[Type]]="Outbound",VLOOKUP(tbl_transaction[[#This Row],[Reference Number]],barang_keluar[],5,FALSE),""))</f>
        <v>Aqua Beverage Variant 19</v>
      </c>
      <c r="F1691">
        <f>IF(tbl_transaction[[#This Row],[Type]]="Inbound",VLOOKUP(tbl_transaction[[#This Row],[Reference Number]],barang_masuk[],6,FALSE),IF(tbl_transaction[[#This Row],[Type]]="Outbound",VLOOKUP(tbl_transaction[[#This Row],[Reference Number]],barang_keluar[],6,FALSE),""))</f>
        <v>48</v>
      </c>
      <c r="G1691" t="str">
        <f>IF(tbl_transaction[[#This Row],[Type]]="Inbound",VLOOKUP(tbl_transaction[[#This Row],[Reference Number]],barang_masuk[],7,FALSE),IF(tbl_transaction[[#This Row],[Type]]="Outbound",VLOOKUP(tbl_transaction[[#This Row],[Reference Number]],barang_keluar[],7,FALSE),""))</f>
        <v>Bottle</v>
      </c>
      <c r="H1691" t="str">
        <f>IF(tbl_transaction[[#This Row],[Type]]="Inbound",VLOOKUP(tbl_transaction[[#This Row],[Reference Number]],barang_masuk[],3,FALSE),IF(tbl_transaction[[#This Row],[Type]]="Outbound",VLOOKUP(tbl_transaction[[#This Row],[Reference Number]],barang_keluar[],3,FALSE),""))</f>
        <v>Outlet 024</v>
      </c>
      <c r="I1691" t="str">
        <f>IF(D1691='Kartu Stok'!$B$2,COUNTIF($D$3:D1691,'Kartu Stok'!$B$2),"")</f>
        <v/>
      </c>
      <c r="L1691"/>
    </row>
    <row r="1692" spans="1:12" ht="14.5" x14ac:dyDescent="0.35">
      <c r="A1692" s="2" t="s">
        <v>2236</v>
      </c>
      <c r="B1692" s="5">
        <f>IF(LEFT(tbl_transaction[[#This Row],[Reference Number]],2)="GR",VLOOKUP(tbl_transaction[[#This Row],[Reference Number]],barang_masuk[],2,FALSE),IF(LEFT(tbl_transaction[[#This Row],[Reference Number]],2)="DO",VLOOKUP(tbl_transaction[[#This Row],[Reference Number]],barang_keluar[],2,FALSE),""))</f>
        <v>46023</v>
      </c>
      <c r="C1692" t="str">
        <f t="shared" si="26"/>
        <v>Outbound</v>
      </c>
      <c r="D1692" t="str">
        <f>IF(tbl_transaction[[#This Row],[Type]]="Inbound",VLOOKUP(tbl_transaction[[#This Row],[Reference Number]],barang_masuk[],4,FALSE),IF(tbl_transaction[[#This Row],[Type]]="Outbound",VLOOKUP(tbl_transaction[[#This Row],[Reference Number]],barang_keluar[],4,FALSE),""))</f>
        <v>INS007</v>
      </c>
      <c r="E1692" t="str">
        <f>IF(tbl_transaction[[#This Row],[Type]]="Inbound",VLOOKUP(tbl_transaction[[#This Row],[Reference Number]],barang_masuk[],5,FALSE),IF(tbl_transaction[[#This Row],[Type]]="Outbound",VLOOKUP(tbl_transaction[[#This Row],[Reference Number]],barang_keluar[],5,FALSE),""))</f>
        <v>Supermi Instant Food Variant 7</v>
      </c>
      <c r="F1692">
        <f>IF(tbl_transaction[[#This Row],[Type]]="Inbound",VLOOKUP(tbl_transaction[[#This Row],[Reference Number]],barang_masuk[],6,FALSE),IF(tbl_transaction[[#This Row],[Type]]="Outbound",VLOOKUP(tbl_transaction[[#This Row],[Reference Number]],barang_keluar[],6,FALSE),""))</f>
        <v>24</v>
      </c>
      <c r="G1692" t="str">
        <f>IF(tbl_transaction[[#This Row],[Type]]="Inbound",VLOOKUP(tbl_transaction[[#This Row],[Reference Number]],barang_masuk[],7,FALSE),IF(tbl_transaction[[#This Row],[Type]]="Outbound",VLOOKUP(tbl_transaction[[#This Row],[Reference Number]],barang_keluar[],7,FALSE),""))</f>
        <v>Pack</v>
      </c>
      <c r="H1692" t="str">
        <f>IF(tbl_transaction[[#This Row],[Type]]="Inbound",VLOOKUP(tbl_transaction[[#This Row],[Reference Number]],barang_masuk[],3,FALSE),IF(tbl_transaction[[#This Row],[Type]]="Outbound",VLOOKUP(tbl_transaction[[#This Row],[Reference Number]],barang_keluar[],3,FALSE),""))</f>
        <v>Outlet 001</v>
      </c>
      <c r="I1692" t="str">
        <f>IF(D1692='Kartu Stok'!$B$2,COUNTIF($D$3:D1692,'Kartu Stok'!$B$2),"")</f>
        <v/>
      </c>
      <c r="L1692"/>
    </row>
    <row r="1693" spans="1:12" ht="14.5" x14ac:dyDescent="0.35">
      <c r="A1693" s="2" t="s">
        <v>2237</v>
      </c>
      <c r="B1693" s="5">
        <f>IF(LEFT(tbl_transaction[[#This Row],[Reference Number]],2)="GR",VLOOKUP(tbl_transaction[[#This Row],[Reference Number]],barang_masuk[],2,FALSE),IF(LEFT(tbl_transaction[[#This Row],[Reference Number]],2)="DO",VLOOKUP(tbl_transaction[[#This Row],[Reference Number]],barang_keluar[],2,FALSE),""))</f>
        <v>46089</v>
      </c>
      <c r="C1693" t="str">
        <f t="shared" si="26"/>
        <v>Outbound</v>
      </c>
      <c r="D1693" t="str">
        <f>IF(tbl_transaction[[#This Row],[Type]]="Inbound",VLOOKUP(tbl_transaction[[#This Row],[Reference Number]],barang_masuk[],4,FALSE),IF(tbl_transaction[[#This Row],[Type]]="Outbound",VLOOKUP(tbl_transaction[[#This Row],[Reference Number]],barang_keluar[],4,FALSE),""))</f>
        <v>DAR009</v>
      </c>
      <c r="E1693" t="str">
        <f>IF(tbl_transaction[[#This Row],[Type]]="Inbound",VLOOKUP(tbl_transaction[[#This Row],[Reference Number]],barang_masuk[],5,FALSE),IF(tbl_transaction[[#This Row],[Type]]="Outbound",VLOOKUP(tbl_transaction[[#This Row],[Reference Number]],barang_keluar[],5,FALSE),""))</f>
        <v>Indomilk Dairy Variant 9</v>
      </c>
      <c r="F1693">
        <f>IF(tbl_transaction[[#This Row],[Type]]="Inbound",VLOOKUP(tbl_transaction[[#This Row],[Reference Number]],barang_masuk[],6,FALSE),IF(tbl_transaction[[#This Row],[Type]]="Outbound",VLOOKUP(tbl_transaction[[#This Row],[Reference Number]],barang_keluar[],6,FALSE),""))</f>
        <v>10</v>
      </c>
      <c r="G1693" t="str">
        <f>IF(tbl_transaction[[#This Row],[Type]]="Inbound",VLOOKUP(tbl_transaction[[#This Row],[Reference Number]],barang_masuk[],7,FALSE),IF(tbl_transaction[[#This Row],[Type]]="Outbound",VLOOKUP(tbl_transaction[[#This Row],[Reference Number]],barang_keluar[],7,FALSE),""))</f>
        <v>Box</v>
      </c>
      <c r="H1693" t="str">
        <f>IF(tbl_transaction[[#This Row],[Type]]="Inbound",VLOOKUP(tbl_transaction[[#This Row],[Reference Number]],barang_masuk[],3,FALSE),IF(tbl_transaction[[#This Row],[Type]]="Outbound",VLOOKUP(tbl_transaction[[#This Row],[Reference Number]],barang_keluar[],3,FALSE),""))</f>
        <v>Outlet 076</v>
      </c>
      <c r="I1693" t="str">
        <f>IF(D1693='Kartu Stok'!$B$2,COUNTIF($D$3:D1693,'Kartu Stok'!$B$2),"")</f>
        <v/>
      </c>
      <c r="L1693"/>
    </row>
    <row r="1694" spans="1:12" ht="14.5" x14ac:dyDescent="0.35">
      <c r="A1694" s="2" t="s">
        <v>2238</v>
      </c>
      <c r="B1694" s="5">
        <f>IF(LEFT(tbl_transaction[[#This Row],[Reference Number]],2)="GR",VLOOKUP(tbl_transaction[[#This Row],[Reference Number]],barang_masuk[],2,FALSE),IF(LEFT(tbl_transaction[[#This Row],[Reference Number]],2)="DO",VLOOKUP(tbl_transaction[[#This Row],[Reference Number]],barang_keluar[],2,FALSE),""))</f>
        <v>46138</v>
      </c>
      <c r="C1694" t="str">
        <f t="shared" ref="C1694:C1757" si="27">IF(LEFT(A1694,2)="GR","Inbound",IF(LEFT(A1694,2)="DO","Outbound",""))</f>
        <v>Outbound</v>
      </c>
      <c r="D1694" t="str">
        <f>IF(tbl_transaction[[#This Row],[Type]]="Inbound",VLOOKUP(tbl_transaction[[#This Row],[Reference Number]],barang_masuk[],4,FALSE),IF(tbl_transaction[[#This Row],[Type]]="Outbound",VLOOKUP(tbl_transaction[[#This Row],[Reference Number]],barang_keluar[],4,FALSE),""))</f>
        <v>BAB008</v>
      </c>
      <c r="E1694" t="str">
        <f>IF(tbl_transaction[[#This Row],[Type]]="Inbound",VLOOKUP(tbl_transaction[[#This Row],[Reference Number]],barang_masuk[],5,FALSE),IF(tbl_transaction[[#This Row],[Type]]="Outbound",VLOOKUP(tbl_transaction[[#This Row],[Reference Number]],barang_keluar[],5,FALSE),""))</f>
        <v>Zwitsal Baby Care Variant 8</v>
      </c>
      <c r="F1694">
        <f>IF(tbl_transaction[[#This Row],[Type]]="Inbound",VLOOKUP(tbl_transaction[[#This Row],[Reference Number]],barang_masuk[],6,FALSE),IF(tbl_transaction[[#This Row],[Type]]="Outbound",VLOOKUP(tbl_transaction[[#This Row],[Reference Number]],barang_keluar[],6,FALSE),""))</f>
        <v>24</v>
      </c>
      <c r="G1694" t="str">
        <f>IF(tbl_transaction[[#This Row],[Type]]="Inbound",VLOOKUP(tbl_transaction[[#This Row],[Reference Number]],barang_masuk[],7,FALSE),IF(tbl_transaction[[#This Row],[Type]]="Outbound",VLOOKUP(tbl_transaction[[#This Row],[Reference Number]],barang_keluar[],7,FALSE),""))</f>
        <v>Pack</v>
      </c>
      <c r="H1694" t="str">
        <f>IF(tbl_transaction[[#This Row],[Type]]="Inbound",VLOOKUP(tbl_transaction[[#This Row],[Reference Number]],barang_masuk[],3,FALSE),IF(tbl_transaction[[#This Row],[Type]]="Outbound",VLOOKUP(tbl_transaction[[#This Row],[Reference Number]],barang_keluar[],3,FALSE),""))</f>
        <v>Outlet 073</v>
      </c>
      <c r="I1694" t="str">
        <f>IF(D1694='Kartu Stok'!$B$2,COUNTIF($D$3:D1694,'Kartu Stok'!$B$2),"")</f>
        <v/>
      </c>
      <c r="L1694"/>
    </row>
    <row r="1695" spans="1:12" ht="14.5" x14ac:dyDescent="0.35">
      <c r="A1695" s="2" t="s">
        <v>2239</v>
      </c>
      <c r="B1695" s="5">
        <f>IF(LEFT(tbl_transaction[[#This Row],[Reference Number]],2)="GR",VLOOKUP(tbl_transaction[[#This Row],[Reference Number]],barang_masuk[],2,FALSE),IF(LEFT(tbl_transaction[[#This Row],[Reference Number]],2)="DO",VLOOKUP(tbl_transaction[[#This Row],[Reference Number]],barang_keluar[],2,FALSE),""))</f>
        <v>46117</v>
      </c>
      <c r="C1695" t="str">
        <f t="shared" si="27"/>
        <v>Outbound</v>
      </c>
      <c r="D1695" t="str">
        <f>IF(tbl_transaction[[#This Row],[Type]]="Inbound",VLOOKUP(tbl_transaction[[#This Row],[Reference Number]],barang_masuk[],4,FALSE),IF(tbl_transaction[[#This Row],[Type]]="Outbound",VLOOKUP(tbl_transaction[[#This Row],[Reference Number]],barang_keluar[],4,FALSE),""))</f>
        <v>BEV006</v>
      </c>
      <c r="E1695" t="str">
        <f>IF(tbl_transaction[[#This Row],[Type]]="Inbound",VLOOKUP(tbl_transaction[[#This Row],[Reference Number]],barang_masuk[],5,FALSE),IF(tbl_transaction[[#This Row],[Type]]="Outbound",VLOOKUP(tbl_transaction[[#This Row],[Reference Number]],barang_keluar[],5,FALSE),""))</f>
        <v>Pocari Beverage Variant 6</v>
      </c>
      <c r="F1695">
        <f>IF(tbl_transaction[[#This Row],[Type]]="Inbound",VLOOKUP(tbl_transaction[[#This Row],[Reference Number]],barang_masuk[],6,FALSE),IF(tbl_transaction[[#This Row],[Type]]="Outbound",VLOOKUP(tbl_transaction[[#This Row],[Reference Number]],barang_keluar[],6,FALSE),""))</f>
        <v>12</v>
      </c>
      <c r="G1695" t="str">
        <f>IF(tbl_transaction[[#This Row],[Type]]="Inbound",VLOOKUP(tbl_transaction[[#This Row],[Reference Number]],barang_masuk[],7,FALSE),IF(tbl_transaction[[#This Row],[Type]]="Outbound",VLOOKUP(tbl_transaction[[#This Row],[Reference Number]],barang_keluar[],7,FALSE),""))</f>
        <v>Bottle</v>
      </c>
      <c r="H1695" t="str">
        <f>IF(tbl_transaction[[#This Row],[Type]]="Inbound",VLOOKUP(tbl_transaction[[#This Row],[Reference Number]],barang_masuk[],3,FALSE),IF(tbl_transaction[[#This Row],[Type]]="Outbound",VLOOKUP(tbl_transaction[[#This Row],[Reference Number]],barang_keluar[],3,FALSE),""))</f>
        <v>Outlet 080</v>
      </c>
      <c r="I1695" t="str">
        <f>IF(D1695='Kartu Stok'!$B$2,COUNTIF($D$3:D1695,'Kartu Stok'!$B$2),"")</f>
        <v/>
      </c>
      <c r="L1695"/>
    </row>
    <row r="1696" spans="1:12" ht="14.5" x14ac:dyDescent="0.35">
      <c r="A1696" s="2" t="s">
        <v>2240</v>
      </c>
      <c r="B1696" s="5">
        <f>IF(LEFT(tbl_transaction[[#This Row],[Reference Number]],2)="GR",VLOOKUP(tbl_transaction[[#This Row],[Reference Number]],barang_masuk[],2,FALSE),IF(LEFT(tbl_transaction[[#This Row],[Reference Number]],2)="DO",VLOOKUP(tbl_transaction[[#This Row],[Reference Number]],barang_keluar[],2,FALSE),""))</f>
        <v>46158</v>
      </c>
      <c r="C1696" t="str">
        <f t="shared" si="27"/>
        <v>Outbound</v>
      </c>
      <c r="D1696" t="str">
        <f>IF(tbl_transaction[[#This Row],[Type]]="Inbound",VLOOKUP(tbl_transaction[[#This Row],[Reference Number]],barang_masuk[],4,FALSE),IF(tbl_transaction[[#This Row],[Type]]="Outbound",VLOOKUP(tbl_transaction[[#This Row],[Reference Number]],barang_keluar[],4,FALSE),""))</f>
        <v>BAB020</v>
      </c>
      <c r="E1696" t="str">
        <f>IF(tbl_transaction[[#This Row],[Type]]="Inbound",VLOOKUP(tbl_transaction[[#This Row],[Reference Number]],barang_masuk[],5,FALSE),IF(tbl_transaction[[#This Row],[Type]]="Outbound",VLOOKUP(tbl_transaction[[#This Row],[Reference Number]],barang_keluar[],5,FALSE),""))</f>
        <v>Zwitsal Baby Care Variant 20</v>
      </c>
      <c r="F1696">
        <f>IF(tbl_transaction[[#This Row],[Type]]="Inbound",VLOOKUP(tbl_transaction[[#This Row],[Reference Number]],barang_masuk[],6,FALSE),IF(tbl_transaction[[#This Row],[Type]]="Outbound",VLOOKUP(tbl_transaction[[#This Row],[Reference Number]],barang_keluar[],6,FALSE),""))</f>
        <v>5</v>
      </c>
      <c r="G1696" t="str">
        <f>IF(tbl_transaction[[#This Row],[Type]]="Inbound",VLOOKUP(tbl_transaction[[#This Row],[Reference Number]],barang_masuk[],7,FALSE),IF(tbl_transaction[[#This Row],[Type]]="Outbound",VLOOKUP(tbl_transaction[[#This Row],[Reference Number]],barang_keluar[],7,FALSE),""))</f>
        <v>Pack</v>
      </c>
      <c r="H1696" t="str">
        <f>IF(tbl_transaction[[#This Row],[Type]]="Inbound",VLOOKUP(tbl_transaction[[#This Row],[Reference Number]],barang_masuk[],3,FALSE),IF(tbl_transaction[[#This Row],[Type]]="Outbound",VLOOKUP(tbl_transaction[[#This Row],[Reference Number]],barang_keluar[],3,FALSE),""))</f>
        <v>Outlet 078</v>
      </c>
      <c r="I1696" t="str">
        <f>IF(D1696='Kartu Stok'!$B$2,COUNTIF($D$3:D1696,'Kartu Stok'!$B$2),"")</f>
        <v/>
      </c>
      <c r="L1696"/>
    </row>
    <row r="1697" spans="1:12" ht="14.5" x14ac:dyDescent="0.35">
      <c r="A1697" s="2" t="s">
        <v>2242</v>
      </c>
      <c r="B1697" s="5">
        <f>IF(LEFT(tbl_transaction[[#This Row],[Reference Number]],2)="GR",VLOOKUP(tbl_transaction[[#This Row],[Reference Number]],barang_masuk[],2,FALSE),IF(LEFT(tbl_transaction[[#This Row],[Reference Number]],2)="DO",VLOOKUP(tbl_transaction[[#This Row],[Reference Number]],barang_keluar[],2,FALSE),""))</f>
        <v>46111</v>
      </c>
      <c r="C1697" t="str">
        <f t="shared" si="27"/>
        <v>Outbound</v>
      </c>
      <c r="D1697" t="str">
        <f>IF(tbl_transaction[[#This Row],[Type]]="Inbound",VLOOKUP(tbl_transaction[[#This Row],[Reference Number]],barang_masuk[],4,FALSE),IF(tbl_transaction[[#This Row],[Type]]="Outbound",VLOOKUP(tbl_transaction[[#This Row],[Reference Number]],barang_keluar[],4,FALSE),""))</f>
        <v>BEV020</v>
      </c>
      <c r="E1697" t="str">
        <f>IF(tbl_transaction[[#This Row],[Type]]="Inbound",VLOOKUP(tbl_transaction[[#This Row],[Reference Number]],barang_masuk[],5,FALSE),IF(tbl_transaction[[#This Row],[Type]]="Outbound",VLOOKUP(tbl_transaction[[#This Row],[Reference Number]],barang_keluar[],5,FALSE),""))</f>
        <v>Coca Cola Beverage Variant 20</v>
      </c>
      <c r="F1697">
        <f>IF(tbl_transaction[[#This Row],[Type]]="Inbound",VLOOKUP(tbl_transaction[[#This Row],[Reference Number]],barang_masuk[],6,FALSE),IF(tbl_transaction[[#This Row],[Type]]="Outbound",VLOOKUP(tbl_transaction[[#This Row],[Reference Number]],barang_keluar[],6,FALSE),""))</f>
        <v>24</v>
      </c>
      <c r="G1697" t="str">
        <f>IF(tbl_transaction[[#This Row],[Type]]="Inbound",VLOOKUP(tbl_transaction[[#This Row],[Reference Number]],barang_masuk[],7,FALSE),IF(tbl_transaction[[#This Row],[Type]]="Outbound",VLOOKUP(tbl_transaction[[#This Row],[Reference Number]],barang_keluar[],7,FALSE),""))</f>
        <v>Bottle</v>
      </c>
      <c r="H1697" t="str">
        <f>IF(tbl_transaction[[#This Row],[Type]]="Inbound",VLOOKUP(tbl_transaction[[#This Row],[Reference Number]],barang_masuk[],3,FALSE),IF(tbl_transaction[[#This Row],[Type]]="Outbound",VLOOKUP(tbl_transaction[[#This Row],[Reference Number]],barang_keluar[],3,FALSE),""))</f>
        <v>Outlet 026</v>
      </c>
      <c r="I1697" t="str">
        <f>IF(D1697='Kartu Stok'!$B$2,COUNTIF($D$3:D1697,'Kartu Stok'!$B$2),"")</f>
        <v/>
      </c>
      <c r="L1697"/>
    </row>
    <row r="1698" spans="1:12" ht="14.5" x14ac:dyDescent="0.35">
      <c r="A1698" s="2" t="s">
        <v>2243</v>
      </c>
      <c r="B1698" s="5">
        <f>IF(LEFT(tbl_transaction[[#This Row],[Reference Number]],2)="GR",VLOOKUP(tbl_transaction[[#This Row],[Reference Number]],barang_masuk[],2,FALSE),IF(LEFT(tbl_transaction[[#This Row],[Reference Number]],2)="DO",VLOOKUP(tbl_transaction[[#This Row],[Reference Number]],barang_keluar[],2,FALSE),""))</f>
        <v>46155</v>
      </c>
      <c r="C1698" t="str">
        <f t="shared" si="27"/>
        <v>Outbound</v>
      </c>
      <c r="D1698" t="str">
        <f>IF(tbl_transaction[[#This Row],[Type]]="Inbound",VLOOKUP(tbl_transaction[[#This Row],[Reference Number]],barang_masuk[],4,FALSE),IF(tbl_transaction[[#This Row],[Type]]="Outbound",VLOOKUP(tbl_transaction[[#This Row],[Reference Number]],barang_keluar[],4,FALSE),""))</f>
        <v>INS008</v>
      </c>
      <c r="E1698" t="str">
        <f>IF(tbl_transaction[[#This Row],[Type]]="Inbound",VLOOKUP(tbl_transaction[[#This Row],[Reference Number]],barang_masuk[],5,FALSE),IF(tbl_transaction[[#This Row],[Type]]="Outbound",VLOOKUP(tbl_transaction[[#This Row],[Reference Number]],barang_keluar[],5,FALSE),""))</f>
        <v>Indomie Instant Food Variant 8</v>
      </c>
      <c r="F1698">
        <f>IF(tbl_transaction[[#This Row],[Type]]="Inbound",VLOOKUP(tbl_transaction[[#This Row],[Reference Number]],barang_masuk[],6,FALSE),IF(tbl_transaction[[#This Row],[Type]]="Outbound",VLOOKUP(tbl_transaction[[#This Row],[Reference Number]],barang_keluar[],6,FALSE),""))</f>
        <v>36</v>
      </c>
      <c r="G1698" t="str">
        <f>IF(tbl_transaction[[#This Row],[Type]]="Inbound",VLOOKUP(tbl_transaction[[#This Row],[Reference Number]],barang_masuk[],7,FALSE),IF(tbl_transaction[[#This Row],[Type]]="Outbound",VLOOKUP(tbl_transaction[[#This Row],[Reference Number]],barang_keluar[],7,FALSE),""))</f>
        <v>Pack</v>
      </c>
      <c r="H1698" t="str">
        <f>IF(tbl_transaction[[#This Row],[Type]]="Inbound",VLOOKUP(tbl_transaction[[#This Row],[Reference Number]],barang_masuk[],3,FALSE),IF(tbl_transaction[[#This Row],[Type]]="Outbound",VLOOKUP(tbl_transaction[[#This Row],[Reference Number]],barang_keluar[],3,FALSE),""))</f>
        <v>Outlet 002</v>
      </c>
      <c r="I1698" t="str">
        <f>IF(D1698='Kartu Stok'!$B$2,COUNTIF($D$3:D1698,'Kartu Stok'!$B$2),"")</f>
        <v/>
      </c>
      <c r="L1698"/>
    </row>
    <row r="1699" spans="1:12" ht="14.5" x14ac:dyDescent="0.35">
      <c r="A1699" s="2" t="s">
        <v>2244</v>
      </c>
      <c r="B1699" s="5">
        <f>IF(LEFT(tbl_transaction[[#This Row],[Reference Number]],2)="GR",VLOOKUP(tbl_transaction[[#This Row],[Reference Number]],barang_masuk[],2,FALSE),IF(LEFT(tbl_transaction[[#This Row],[Reference Number]],2)="DO",VLOOKUP(tbl_transaction[[#This Row],[Reference Number]],barang_keluar[],2,FALSE),""))</f>
        <v>46136</v>
      </c>
      <c r="C1699" t="str">
        <f t="shared" si="27"/>
        <v>Outbound</v>
      </c>
      <c r="D1699" t="str">
        <f>IF(tbl_transaction[[#This Row],[Type]]="Inbound",VLOOKUP(tbl_transaction[[#This Row],[Reference Number]],barang_masuk[],4,FALSE),IF(tbl_transaction[[#This Row],[Type]]="Outbound",VLOOKUP(tbl_transaction[[#This Row],[Reference Number]],barang_keluar[],4,FALSE),""))</f>
        <v>HOM007</v>
      </c>
      <c r="E1699" t="str">
        <f>IF(tbl_transaction[[#This Row],[Type]]="Inbound",VLOOKUP(tbl_transaction[[#This Row],[Reference Number]],barang_masuk[],5,FALSE),IF(tbl_transaction[[#This Row],[Type]]="Outbound",VLOOKUP(tbl_transaction[[#This Row],[Reference Number]],barang_keluar[],5,FALSE),""))</f>
        <v>Sunlight Home Care Variant 7</v>
      </c>
      <c r="F1699">
        <f>IF(tbl_transaction[[#This Row],[Type]]="Inbound",VLOOKUP(tbl_transaction[[#This Row],[Reference Number]],barang_masuk[],6,FALSE),IF(tbl_transaction[[#This Row],[Type]]="Outbound",VLOOKUP(tbl_transaction[[#This Row],[Reference Number]],barang_keluar[],6,FALSE),""))</f>
        <v>12</v>
      </c>
      <c r="G1699" t="str">
        <f>IF(tbl_transaction[[#This Row],[Type]]="Inbound",VLOOKUP(tbl_transaction[[#This Row],[Reference Number]],barang_masuk[],7,FALSE),IF(tbl_transaction[[#This Row],[Type]]="Outbound",VLOOKUP(tbl_transaction[[#This Row],[Reference Number]],barang_keluar[],7,FALSE),""))</f>
        <v>Pack</v>
      </c>
      <c r="H1699" t="str">
        <f>IF(tbl_transaction[[#This Row],[Type]]="Inbound",VLOOKUP(tbl_transaction[[#This Row],[Reference Number]],barang_masuk[],3,FALSE),IF(tbl_transaction[[#This Row],[Type]]="Outbound",VLOOKUP(tbl_transaction[[#This Row],[Reference Number]],barang_keluar[],3,FALSE),""))</f>
        <v>Outlet 070</v>
      </c>
      <c r="I1699" t="str">
        <f>IF(D1699='Kartu Stok'!$B$2,COUNTIF($D$3:D1699,'Kartu Stok'!$B$2),"")</f>
        <v/>
      </c>
      <c r="L1699"/>
    </row>
    <row r="1700" spans="1:12" ht="14.5" x14ac:dyDescent="0.35">
      <c r="A1700" s="2" t="s">
        <v>2245</v>
      </c>
      <c r="B1700" s="5">
        <f>IF(LEFT(tbl_transaction[[#This Row],[Reference Number]],2)="GR",VLOOKUP(tbl_transaction[[#This Row],[Reference Number]],barang_masuk[],2,FALSE),IF(LEFT(tbl_transaction[[#This Row],[Reference Number]],2)="DO",VLOOKUP(tbl_transaction[[#This Row],[Reference Number]],barang_keluar[],2,FALSE),""))</f>
        <v>46064</v>
      </c>
      <c r="C1700" t="str">
        <f t="shared" si="27"/>
        <v>Outbound</v>
      </c>
      <c r="D1700" t="str">
        <f>IF(tbl_transaction[[#This Row],[Type]]="Inbound",VLOOKUP(tbl_transaction[[#This Row],[Reference Number]],barang_masuk[],4,FALSE),IF(tbl_transaction[[#This Row],[Type]]="Outbound",VLOOKUP(tbl_transaction[[#This Row],[Reference Number]],barang_keluar[],4,FALSE),""))</f>
        <v>DAR004</v>
      </c>
      <c r="E1700" t="str">
        <f>IF(tbl_transaction[[#This Row],[Type]]="Inbound",VLOOKUP(tbl_transaction[[#This Row],[Reference Number]],barang_masuk[],5,FALSE),IF(tbl_transaction[[#This Row],[Type]]="Outbound",VLOOKUP(tbl_transaction[[#This Row],[Reference Number]],barang_keluar[],5,FALSE),""))</f>
        <v>Ultra Milk Dairy Variant 4</v>
      </c>
      <c r="F1700">
        <f>IF(tbl_transaction[[#This Row],[Type]]="Inbound",VLOOKUP(tbl_transaction[[#This Row],[Reference Number]],barang_masuk[],6,FALSE),IF(tbl_transaction[[#This Row],[Type]]="Outbound",VLOOKUP(tbl_transaction[[#This Row],[Reference Number]],barang_keluar[],6,FALSE),""))</f>
        <v>12</v>
      </c>
      <c r="G1700" t="str">
        <f>IF(tbl_transaction[[#This Row],[Type]]="Inbound",VLOOKUP(tbl_transaction[[#This Row],[Reference Number]],barang_masuk[],7,FALSE),IF(tbl_transaction[[#This Row],[Type]]="Outbound",VLOOKUP(tbl_transaction[[#This Row],[Reference Number]],barang_keluar[],7,FALSE),""))</f>
        <v>Box</v>
      </c>
      <c r="H1700" t="str">
        <f>IF(tbl_transaction[[#This Row],[Type]]="Inbound",VLOOKUP(tbl_transaction[[#This Row],[Reference Number]],barang_masuk[],3,FALSE),IF(tbl_transaction[[#This Row],[Type]]="Outbound",VLOOKUP(tbl_transaction[[#This Row],[Reference Number]],barang_keluar[],3,FALSE),""))</f>
        <v>Outlet 034</v>
      </c>
      <c r="I1700" t="str">
        <f>IF(D1700='Kartu Stok'!$B$2,COUNTIF($D$3:D1700,'Kartu Stok'!$B$2),"")</f>
        <v/>
      </c>
      <c r="L1700"/>
    </row>
    <row r="1701" spans="1:12" ht="14.5" x14ac:dyDescent="0.35">
      <c r="A1701" s="2" t="s">
        <v>2247</v>
      </c>
      <c r="B1701" s="5">
        <f>IF(LEFT(tbl_transaction[[#This Row],[Reference Number]],2)="GR",VLOOKUP(tbl_transaction[[#This Row],[Reference Number]],barang_masuk[],2,FALSE),IF(LEFT(tbl_transaction[[#This Row],[Reference Number]],2)="DO",VLOOKUP(tbl_transaction[[#This Row],[Reference Number]],barang_keluar[],2,FALSE),""))</f>
        <v>46162</v>
      </c>
      <c r="C1701" t="str">
        <f t="shared" si="27"/>
        <v>Outbound</v>
      </c>
      <c r="D1701" t="str">
        <f>IF(tbl_transaction[[#This Row],[Type]]="Inbound",VLOOKUP(tbl_transaction[[#This Row],[Reference Number]],barang_masuk[],4,FALSE),IF(tbl_transaction[[#This Row],[Type]]="Outbound",VLOOKUP(tbl_transaction[[#This Row],[Reference Number]],barang_keluar[],4,FALSE),""))</f>
        <v>SNK035</v>
      </c>
      <c r="E1701" t="str">
        <f>IF(tbl_transaction[[#This Row],[Type]]="Inbound",VLOOKUP(tbl_transaction[[#This Row],[Reference Number]],barang_masuk[],5,FALSE),IF(tbl_transaction[[#This Row],[Type]]="Outbound",VLOOKUP(tbl_transaction[[#This Row],[Reference Number]],barang_keluar[],5,FALSE),""))</f>
        <v>Qtela Snack Variant 35</v>
      </c>
      <c r="F1701">
        <f>IF(tbl_transaction[[#This Row],[Type]]="Inbound",VLOOKUP(tbl_transaction[[#This Row],[Reference Number]],barang_masuk[],6,FALSE),IF(tbl_transaction[[#This Row],[Type]]="Outbound",VLOOKUP(tbl_transaction[[#This Row],[Reference Number]],barang_keluar[],6,FALSE),""))</f>
        <v>20</v>
      </c>
      <c r="G1701" t="str">
        <f>IF(tbl_transaction[[#This Row],[Type]]="Inbound",VLOOKUP(tbl_transaction[[#This Row],[Reference Number]],barang_masuk[],7,FALSE),IF(tbl_transaction[[#This Row],[Type]]="Outbound",VLOOKUP(tbl_transaction[[#This Row],[Reference Number]],barang_keluar[],7,FALSE),""))</f>
        <v>Pack</v>
      </c>
      <c r="H1701" t="str">
        <f>IF(tbl_transaction[[#This Row],[Type]]="Inbound",VLOOKUP(tbl_transaction[[#This Row],[Reference Number]],barang_masuk[],3,FALSE),IF(tbl_transaction[[#This Row],[Type]]="Outbound",VLOOKUP(tbl_transaction[[#This Row],[Reference Number]],barang_keluar[],3,FALSE),""))</f>
        <v>Outlet 055</v>
      </c>
      <c r="I1701" t="str">
        <f>IF(D1701='Kartu Stok'!$B$2,COUNTIF($D$3:D1701,'Kartu Stok'!$B$2),"")</f>
        <v/>
      </c>
      <c r="L1701"/>
    </row>
    <row r="1702" spans="1:12" ht="14.5" x14ac:dyDescent="0.35">
      <c r="A1702" s="2" t="s">
        <v>2248</v>
      </c>
      <c r="B1702" s="5">
        <f>IF(LEFT(tbl_transaction[[#This Row],[Reference Number]],2)="GR",VLOOKUP(tbl_transaction[[#This Row],[Reference Number]],barang_masuk[],2,FALSE),IF(LEFT(tbl_transaction[[#This Row],[Reference Number]],2)="DO",VLOOKUP(tbl_transaction[[#This Row],[Reference Number]],barang_keluar[],2,FALSE),""))</f>
        <v>46095</v>
      </c>
      <c r="C1702" t="str">
        <f t="shared" si="27"/>
        <v>Outbound</v>
      </c>
      <c r="D1702" t="str">
        <f>IF(tbl_transaction[[#This Row],[Type]]="Inbound",VLOOKUP(tbl_transaction[[#This Row],[Reference Number]],barang_masuk[],4,FALSE),IF(tbl_transaction[[#This Row],[Type]]="Outbound",VLOOKUP(tbl_transaction[[#This Row],[Reference Number]],barang_keluar[],4,FALSE),""))</f>
        <v>HOM029</v>
      </c>
      <c r="E1702" t="str">
        <f>IF(tbl_transaction[[#This Row],[Type]]="Inbound",VLOOKUP(tbl_transaction[[#This Row],[Reference Number]],barang_masuk[],5,FALSE),IF(tbl_transaction[[#This Row],[Type]]="Outbound",VLOOKUP(tbl_transaction[[#This Row],[Reference Number]],barang_keluar[],5,FALSE),""))</f>
        <v>Molto Home Care Variant 29</v>
      </c>
      <c r="F1702">
        <f>IF(tbl_transaction[[#This Row],[Type]]="Inbound",VLOOKUP(tbl_transaction[[#This Row],[Reference Number]],barang_masuk[],6,FALSE),IF(tbl_transaction[[#This Row],[Type]]="Outbound",VLOOKUP(tbl_transaction[[#This Row],[Reference Number]],barang_keluar[],6,FALSE),""))</f>
        <v>36</v>
      </c>
      <c r="G1702" t="str">
        <f>IF(tbl_transaction[[#This Row],[Type]]="Inbound",VLOOKUP(tbl_transaction[[#This Row],[Reference Number]],barang_masuk[],7,FALSE),IF(tbl_transaction[[#This Row],[Type]]="Outbound",VLOOKUP(tbl_transaction[[#This Row],[Reference Number]],barang_keluar[],7,FALSE),""))</f>
        <v>Pack</v>
      </c>
      <c r="H1702" t="str">
        <f>IF(tbl_transaction[[#This Row],[Type]]="Inbound",VLOOKUP(tbl_transaction[[#This Row],[Reference Number]],barang_masuk[],3,FALSE),IF(tbl_transaction[[#This Row],[Type]]="Outbound",VLOOKUP(tbl_transaction[[#This Row],[Reference Number]],barang_keluar[],3,FALSE),""))</f>
        <v>Outlet 002</v>
      </c>
      <c r="I1702" t="str">
        <f>IF(D1702='Kartu Stok'!$B$2,COUNTIF($D$3:D1702,'Kartu Stok'!$B$2),"")</f>
        <v/>
      </c>
      <c r="L1702"/>
    </row>
    <row r="1703" spans="1:12" ht="14.5" x14ac:dyDescent="0.35">
      <c r="A1703" s="2" t="s">
        <v>2249</v>
      </c>
      <c r="B1703" s="5">
        <f>IF(LEFT(tbl_transaction[[#This Row],[Reference Number]],2)="GR",VLOOKUP(tbl_transaction[[#This Row],[Reference Number]],barang_masuk[],2,FALSE),IF(LEFT(tbl_transaction[[#This Row],[Reference Number]],2)="DO",VLOOKUP(tbl_transaction[[#This Row],[Reference Number]],barang_keluar[],2,FALSE),""))</f>
        <v>46196</v>
      </c>
      <c r="C1703" t="str">
        <f t="shared" si="27"/>
        <v>Outbound</v>
      </c>
      <c r="D1703" t="str">
        <f>IF(tbl_transaction[[#This Row],[Type]]="Inbound",VLOOKUP(tbl_transaction[[#This Row],[Reference Number]],barang_masuk[],4,FALSE),IF(tbl_transaction[[#This Row],[Type]]="Outbound",VLOOKUP(tbl_transaction[[#This Row],[Reference Number]],barang_keluar[],4,FALSE),""))</f>
        <v>BEV012</v>
      </c>
      <c r="E1703" t="str">
        <f>IF(tbl_transaction[[#This Row],[Type]]="Inbound",VLOOKUP(tbl_transaction[[#This Row],[Reference Number]],barang_masuk[],5,FALSE),IF(tbl_transaction[[#This Row],[Type]]="Outbound",VLOOKUP(tbl_transaction[[#This Row],[Reference Number]],barang_keluar[],5,FALSE),""))</f>
        <v>Pocari Beverage Variant 12</v>
      </c>
      <c r="F1703">
        <f>IF(tbl_transaction[[#This Row],[Type]]="Inbound",VLOOKUP(tbl_transaction[[#This Row],[Reference Number]],barang_masuk[],6,FALSE),IF(tbl_transaction[[#This Row],[Type]]="Outbound",VLOOKUP(tbl_transaction[[#This Row],[Reference Number]],barang_keluar[],6,FALSE),""))</f>
        <v>15</v>
      </c>
      <c r="G1703" t="str">
        <f>IF(tbl_transaction[[#This Row],[Type]]="Inbound",VLOOKUP(tbl_transaction[[#This Row],[Reference Number]],barang_masuk[],7,FALSE),IF(tbl_transaction[[#This Row],[Type]]="Outbound",VLOOKUP(tbl_transaction[[#This Row],[Reference Number]],barang_keluar[],7,FALSE),""))</f>
        <v>Bottle</v>
      </c>
      <c r="H1703" t="str">
        <f>IF(tbl_transaction[[#This Row],[Type]]="Inbound",VLOOKUP(tbl_transaction[[#This Row],[Reference Number]],barang_masuk[],3,FALSE),IF(tbl_transaction[[#This Row],[Type]]="Outbound",VLOOKUP(tbl_transaction[[#This Row],[Reference Number]],barang_keluar[],3,FALSE),""))</f>
        <v>Outlet 025</v>
      </c>
      <c r="I1703" t="str">
        <f>IF(D1703='Kartu Stok'!$B$2,COUNTIF($D$3:D1703,'Kartu Stok'!$B$2),"")</f>
        <v/>
      </c>
      <c r="L1703"/>
    </row>
    <row r="1704" spans="1:12" ht="14.5" x14ac:dyDescent="0.35">
      <c r="A1704" s="2" t="s">
        <v>2250</v>
      </c>
      <c r="B1704" s="5">
        <f>IF(LEFT(tbl_transaction[[#This Row],[Reference Number]],2)="GR",VLOOKUP(tbl_transaction[[#This Row],[Reference Number]],barang_masuk[],2,FALSE),IF(LEFT(tbl_transaction[[#This Row],[Reference Number]],2)="DO",VLOOKUP(tbl_transaction[[#This Row],[Reference Number]],barang_keluar[],2,FALSE),""))</f>
        <v>46154</v>
      </c>
      <c r="C1704" t="str">
        <f t="shared" si="27"/>
        <v>Outbound</v>
      </c>
      <c r="D1704" t="str">
        <f>IF(tbl_transaction[[#This Row],[Type]]="Inbound",VLOOKUP(tbl_transaction[[#This Row],[Reference Number]],barang_masuk[],4,FALSE),IF(tbl_transaction[[#This Row],[Type]]="Outbound",VLOOKUP(tbl_transaction[[#This Row],[Reference Number]],barang_keluar[],4,FALSE),""))</f>
        <v>DAR017</v>
      </c>
      <c r="E1704" t="str">
        <f>IF(tbl_transaction[[#This Row],[Type]]="Inbound",VLOOKUP(tbl_transaction[[#This Row],[Reference Number]],barang_masuk[],5,FALSE),IF(tbl_transaction[[#This Row],[Type]]="Outbound",VLOOKUP(tbl_transaction[[#This Row],[Reference Number]],barang_keluar[],5,FALSE),""))</f>
        <v>Indomilk Dairy Variant 17</v>
      </c>
      <c r="F1704">
        <f>IF(tbl_transaction[[#This Row],[Type]]="Inbound",VLOOKUP(tbl_transaction[[#This Row],[Reference Number]],barang_masuk[],6,FALSE),IF(tbl_transaction[[#This Row],[Type]]="Outbound",VLOOKUP(tbl_transaction[[#This Row],[Reference Number]],barang_keluar[],6,FALSE),""))</f>
        <v>20</v>
      </c>
      <c r="G1704" t="str">
        <f>IF(tbl_transaction[[#This Row],[Type]]="Inbound",VLOOKUP(tbl_transaction[[#This Row],[Reference Number]],barang_masuk[],7,FALSE),IF(tbl_transaction[[#This Row],[Type]]="Outbound",VLOOKUP(tbl_transaction[[#This Row],[Reference Number]],barang_keluar[],7,FALSE),""))</f>
        <v>Box</v>
      </c>
      <c r="H1704" t="str">
        <f>IF(tbl_transaction[[#This Row],[Type]]="Inbound",VLOOKUP(tbl_transaction[[#This Row],[Reference Number]],barang_masuk[],3,FALSE),IF(tbl_transaction[[#This Row],[Type]]="Outbound",VLOOKUP(tbl_transaction[[#This Row],[Reference Number]],barang_keluar[],3,FALSE),""))</f>
        <v>Outlet 028</v>
      </c>
      <c r="I1704" t="str">
        <f>IF(D1704='Kartu Stok'!$B$2,COUNTIF($D$3:D1704,'Kartu Stok'!$B$2),"")</f>
        <v/>
      </c>
      <c r="L1704"/>
    </row>
    <row r="1705" spans="1:12" ht="14.5" x14ac:dyDescent="0.35">
      <c r="A1705" s="2" t="s">
        <v>2251</v>
      </c>
      <c r="B1705" s="5">
        <f>IF(LEFT(tbl_transaction[[#This Row],[Reference Number]],2)="GR",VLOOKUP(tbl_transaction[[#This Row],[Reference Number]],barang_masuk[],2,FALSE),IF(LEFT(tbl_transaction[[#This Row],[Reference Number]],2)="DO",VLOOKUP(tbl_transaction[[#This Row],[Reference Number]],barang_keluar[],2,FALSE),""))</f>
        <v>46044</v>
      </c>
      <c r="C1705" t="str">
        <f t="shared" si="27"/>
        <v>Outbound</v>
      </c>
      <c r="D1705" t="str">
        <f>IF(tbl_transaction[[#This Row],[Type]]="Inbound",VLOOKUP(tbl_transaction[[#This Row],[Reference Number]],barang_masuk[],4,FALSE),IF(tbl_transaction[[#This Row],[Type]]="Outbound",VLOOKUP(tbl_transaction[[#This Row],[Reference Number]],barang_keluar[],4,FALSE),""))</f>
        <v>BAB004</v>
      </c>
      <c r="E1705" t="str">
        <f>IF(tbl_transaction[[#This Row],[Type]]="Inbound",VLOOKUP(tbl_transaction[[#This Row],[Reference Number]],barang_masuk[],5,FALSE),IF(tbl_transaction[[#This Row],[Type]]="Outbound",VLOOKUP(tbl_transaction[[#This Row],[Reference Number]],barang_keluar[],5,FALSE),""))</f>
        <v>Zwitsal Baby Care Variant 4</v>
      </c>
      <c r="F1705">
        <f>IF(tbl_transaction[[#This Row],[Type]]="Inbound",VLOOKUP(tbl_transaction[[#This Row],[Reference Number]],barang_masuk[],6,FALSE),IF(tbl_transaction[[#This Row],[Type]]="Outbound",VLOOKUP(tbl_transaction[[#This Row],[Reference Number]],barang_keluar[],6,FALSE),""))</f>
        <v>48</v>
      </c>
      <c r="G1705" t="str">
        <f>IF(tbl_transaction[[#This Row],[Type]]="Inbound",VLOOKUP(tbl_transaction[[#This Row],[Reference Number]],barang_masuk[],7,FALSE),IF(tbl_transaction[[#This Row],[Type]]="Outbound",VLOOKUP(tbl_transaction[[#This Row],[Reference Number]],barang_keluar[],7,FALSE),""))</f>
        <v>Pack</v>
      </c>
      <c r="H1705" t="str">
        <f>IF(tbl_transaction[[#This Row],[Type]]="Inbound",VLOOKUP(tbl_transaction[[#This Row],[Reference Number]],barang_masuk[],3,FALSE),IF(tbl_transaction[[#This Row],[Type]]="Outbound",VLOOKUP(tbl_transaction[[#This Row],[Reference Number]],barang_keluar[],3,FALSE),""))</f>
        <v>Outlet 072</v>
      </c>
      <c r="I1705" t="str">
        <f>IF(D1705='Kartu Stok'!$B$2,COUNTIF($D$3:D1705,'Kartu Stok'!$B$2),"")</f>
        <v/>
      </c>
      <c r="L1705"/>
    </row>
    <row r="1706" spans="1:12" ht="14.5" x14ac:dyDescent="0.35">
      <c r="A1706" s="2" t="s">
        <v>2252</v>
      </c>
      <c r="B1706" s="5">
        <f>IF(LEFT(tbl_transaction[[#This Row],[Reference Number]],2)="GR",VLOOKUP(tbl_transaction[[#This Row],[Reference Number]],barang_masuk[],2,FALSE),IF(LEFT(tbl_transaction[[#This Row],[Reference Number]],2)="DO",VLOOKUP(tbl_transaction[[#This Row],[Reference Number]],barang_keluar[],2,FALSE),""))</f>
        <v>46197</v>
      </c>
      <c r="C1706" t="str">
        <f t="shared" si="27"/>
        <v>Outbound</v>
      </c>
      <c r="D1706" t="str">
        <f>IF(tbl_transaction[[#This Row],[Type]]="Inbound",VLOOKUP(tbl_transaction[[#This Row],[Reference Number]],barang_masuk[],4,FALSE),IF(tbl_transaction[[#This Row],[Type]]="Outbound",VLOOKUP(tbl_transaction[[#This Row],[Reference Number]],barang_keluar[],4,FALSE),""))</f>
        <v>INS005</v>
      </c>
      <c r="E1706" t="str">
        <f>IF(tbl_transaction[[#This Row],[Type]]="Inbound",VLOOKUP(tbl_transaction[[#This Row],[Reference Number]],barang_masuk[],5,FALSE),IF(tbl_transaction[[#This Row],[Type]]="Outbound",VLOOKUP(tbl_transaction[[#This Row],[Reference Number]],barang_keluar[],5,FALSE),""))</f>
        <v>Sarimi Instant Food Variant 5</v>
      </c>
      <c r="F1706">
        <f>IF(tbl_transaction[[#This Row],[Type]]="Inbound",VLOOKUP(tbl_transaction[[#This Row],[Reference Number]],barang_masuk[],6,FALSE),IF(tbl_transaction[[#This Row],[Type]]="Outbound",VLOOKUP(tbl_transaction[[#This Row],[Reference Number]],barang_keluar[],6,FALSE),""))</f>
        <v>36</v>
      </c>
      <c r="G1706" t="str">
        <f>IF(tbl_transaction[[#This Row],[Type]]="Inbound",VLOOKUP(tbl_transaction[[#This Row],[Reference Number]],barang_masuk[],7,FALSE),IF(tbl_transaction[[#This Row],[Type]]="Outbound",VLOOKUP(tbl_transaction[[#This Row],[Reference Number]],barang_keluar[],7,FALSE),""))</f>
        <v>Pack</v>
      </c>
      <c r="H1706" t="str">
        <f>IF(tbl_transaction[[#This Row],[Type]]="Inbound",VLOOKUP(tbl_transaction[[#This Row],[Reference Number]],barang_masuk[],3,FALSE),IF(tbl_transaction[[#This Row],[Type]]="Outbound",VLOOKUP(tbl_transaction[[#This Row],[Reference Number]],barang_keluar[],3,FALSE),""))</f>
        <v>Outlet 035</v>
      </c>
      <c r="I1706" t="str">
        <f>IF(D1706='Kartu Stok'!$B$2,COUNTIF($D$3:D1706,'Kartu Stok'!$B$2),"")</f>
        <v/>
      </c>
      <c r="L1706"/>
    </row>
    <row r="1707" spans="1:12" ht="14.5" x14ac:dyDescent="0.35">
      <c r="A1707" s="2" t="s">
        <v>2253</v>
      </c>
      <c r="B1707" s="5">
        <f>IF(LEFT(tbl_transaction[[#This Row],[Reference Number]],2)="GR",VLOOKUP(tbl_transaction[[#This Row],[Reference Number]],barang_masuk[],2,FALSE),IF(LEFT(tbl_transaction[[#This Row],[Reference Number]],2)="DO",VLOOKUP(tbl_transaction[[#This Row],[Reference Number]],barang_keluar[],2,FALSE),""))</f>
        <v>46187</v>
      </c>
      <c r="C1707" t="str">
        <f t="shared" si="27"/>
        <v>Outbound</v>
      </c>
      <c r="D1707" t="str">
        <f>IF(tbl_transaction[[#This Row],[Type]]="Inbound",VLOOKUP(tbl_transaction[[#This Row],[Reference Number]],barang_masuk[],4,FALSE),IF(tbl_transaction[[#This Row],[Type]]="Outbound",VLOOKUP(tbl_transaction[[#This Row],[Reference Number]],barang_keluar[],4,FALSE),""))</f>
        <v>SNK012</v>
      </c>
      <c r="E1707" t="str">
        <f>IF(tbl_transaction[[#This Row],[Type]]="Inbound",VLOOKUP(tbl_transaction[[#This Row],[Reference Number]],barang_masuk[],5,FALSE),IF(tbl_transaction[[#This Row],[Type]]="Outbound",VLOOKUP(tbl_transaction[[#This Row],[Reference Number]],barang_keluar[],5,FALSE),""))</f>
        <v>Taro Snack Variant 12</v>
      </c>
      <c r="F1707">
        <f>IF(tbl_transaction[[#This Row],[Type]]="Inbound",VLOOKUP(tbl_transaction[[#This Row],[Reference Number]],barang_masuk[],6,FALSE),IF(tbl_transaction[[#This Row],[Type]]="Outbound",VLOOKUP(tbl_transaction[[#This Row],[Reference Number]],barang_keluar[],6,FALSE),""))</f>
        <v>30</v>
      </c>
      <c r="G1707" t="str">
        <f>IF(tbl_transaction[[#This Row],[Type]]="Inbound",VLOOKUP(tbl_transaction[[#This Row],[Reference Number]],barang_masuk[],7,FALSE),IF(tbl_transaction[[#This Row],[Type]]="Outbound",VLOOKUP(tbl_transaction[[#This Row],[Reference Number]],barang_keluar[],7,FALSE),""))</f>
        <v>Pack</v>
      </c>
      <c r="H1707" t="str">
        <f>IF(tbl_transaction[[#This Row],[Type]]="Inbound",VLOOKUP(tbl_transaction[[#This Row],[Reference Number]],barang_masuk[],3,FALSE),IF(tbl_transaction[[#This Row],[Type]]="Outbound",VLOOKUP(tbl_transaction[[#This Row],[Reference Number]],barang_keluar[],3,FALSE),""))</f>
        <v>Outlet 005</v>
      </c>
      <c r="I1707" t="str">
        <f>IF(D1707='Kartu Stok'!$B$2,COUNTIF($D$3:D1707,'Kartu Stok'!$B$2),"")</f>
        <v/>
      </c>
      <c r="L1707"/>
    </row>
    <row r="1708" spans="1:12" ht="14.5" x14ac:dyDescent="0.35">
      <c r="A1708" s="2" t="s">
        <v>2254</v>
      </c>
      <c r="B1708" s="5">
        <f>IF(LEFT(tbl_transaction[[#This Row],[Reference Number]],2)="GR",VLOOKUP(tbl_transaction[[#This Row],[Reference Number]],barang_masuk[],2,FALSE),IF(LEFT(tbl_transaction[[#This Row],[Reference Number]],2)="DO",VLOOKUP(tbl_transaction[[#This Row],[Reference Number]],barang_keluar[],2,FALSE),""))</f>
        <v>46078</v>
      </c>
      <c r="C1708" t="str">
        <f t="shared" si="27"/>
        <v>Outbound</v>
      </c>
      <c r="D1708" t="str">
        <f>IF(tbl_transaction[[#This Row],[Type]]="Inbound",VLOOKUP(tbl_transaction[[#This Row],[Reference Number]],barang_masuk[],4,FALSE),IF(tbl_transaction[[#This Row],[Type]]="Outbound",VLOOKUP(tbl_transaction[[#This Row],[Reference Number]],barang_keluar[],4,FALSE),""))</f>
        <v>BEV035</v>
      </c>
      <c r="E1708" t="str">
        <f>IF(tbl_transaction[[#This Row],[Type]]="Inbound",VLOOKUP(tbl_transaction[[#This Row],[Reference Number]],barang_masuk[],5,FALSE),IF(tbl_transaction[[#This Row],[Type]]="Outbound",VLOOKUP(tbl_transaction[[#This Row],[Reference Number]],barang_keluar[],5,FALSE),""))</f>
        <v>Sosro Beverage Variant 35</v>
      </c>
      <c r="F1708">
        <f>IF(tbl_transaction[[#This Row],[Type]]="Inbound",VLOOKUP(tbl_transaction[[#This Row],[Reference Number]],barang_masuk[],6,FALSE),IF(tbl_transaction[[#This Row],[Type]]="Outbound",VLOOKUP(tbl_transaction[[#This Row],[Reference Number]],barang_keluar[],6,FALSE),""))</f>
        <v>5</v>
      </c>
      <c r="G1708" t="str">
        <f>IF(tbl_transaction[[#This Row],[Type]]="Inbound",VLOOKUP(tbl_transaction[[#This Row],[Reference Number]],barang_masuk[],7,FALSE),IF(tbl_transaction[[#This Row],[Type]]="Outbound",VLOOKUP(tbl_transaction[[#This Row],[Reference Number]],barang_keluar[],7,FALSE),""))</f>
        <v>Bottle</v>
      </c>
      <c r="H1708" t="str">
        <f>IF(tbl_transaction[[#This Row],[Type]]="Inbound",VLOOKUP(tbl_transaction[[#This Row],[Reference Number]],barang_masuk[],3,FALSE),IF(tbl_transaction[[#This Row],[Type]]="Outbound",VLOOKUP(tbl_transaction[[#This Row],[Reference Number]],barang_keluar[],3,FALSE),""))</f>
        <v>Outlet 029</v>
      </c>
      <c r="I1708" t="str">
        <f>IF(D1708='Kartu Stok'!$B$2,COUNTIF($D$3:D1708,'Kartu Stok'!$B$2),"")</f>
        <v/>
      </c>
      <c r="L1708"/>
    </row>
    <row r="1709" spans="1:12" ht="14.5" x14ac:dyDescent="0.35">
      <c r="A1709" s="2" t="s">
        <v>2255</v>
      </c>
      <c r="B1709" s="5">
        <f>IF(LEFT(tbl_transaction[[#This Row],[Reference Number]],2)="GR",VLOOKUP(tbl_transaction[[#This Row],[Reference Number]],barang_masuk[],2,FALSE),IF(LEFT(tbl_transaction[[#This Row],[Reference Number]],2)="DO",VLOOKUP(tbl_transaction[[#This Row],[Reference Number]],barang_keluar[],2,FALSE),""))</f>
        <v>46164</v>
      </c>
      <c r="C1709" t="str">
        <f t="shared" si="27"/>
        <v>Outbound</v>
      </c>
      <c r="D1709" t="str">
        <f>IF(tbl_transaction[[#This Row],[Type]]="Inbound",VLOOKUP(tbl_transaction[[#This Row],[Reference Number]],barang_masuk[],4,FALSE),IF(tbl_transaction[[#This Row],[Type]]="Outbound",VLOOKUP(tbl_transaction[[#This Row],[Reference Number]],barang_keluar[],4,FALSE),""))</f>
        <v>PER029</v>
      </c>
      <c r="E1709" t="str">
        <f>IF(tbl_transaction[[#This Row],[Type]]="Inbound",VLOOKUP(tbl_transaction[[#This Row],[Reference Number]],barang_masuk[],5,FALSE),IF(tbl_transaction[[#This Row],[Type]]="Outbound",VLOOKUP(tbl_transaction[[#This Row],[Reference Number]],barang_keluar[],5,FALSE),""))</f>
        <v>Sunsilk Personal Care Variant 29</v>
      </c>
      <c r="F1709">
        <f>IF(tbl_transaction[[#This Row],[Type]]="Inbound",VLOOKUP(tbl_transaction[[#This Row],[Reference Number]],barang_masuk[],6,FALSE),IF(tbl_transaction[[#This Row],[Type]]="Outbound",VLOOKUP(tbl_transaction[[#This Row],[Reference Number]],barang_keluar[],6,FALSE),""))</f>
        <v>20</v>
      </c>
      <c r="G1709" t="str">
        <f>IF(tbl_transaction[[#This Row],[Type]]="Inbound",VLOOKUP(tbl_transaction[[#This Row],[Reference Number]],barang_masuk[],7,FALSE),IF(tbl_transaction[[#This Row],[Type]]="Outbound",VLOOKUP(tbl_transaction[[#This Row],[Reference Number]],barang_keluar[],7,FALSE),""))</f>
        <v>Bottle</v>
      </c>
      <c r="H1709" t="str">
        <f>IF(tbl_transaction[[#This Row],[Type]]="Inbound",VLOOKUP(tbl_transaction[[#This Row],[Reference Number]],barang_masuk[],3,FALSE),IF(tbl_transaction[[#This Row],[Type]]="Outbound",VLOOKUP(tbl_transaction[[#This Row],[Reference Number]],barang_keluar[],3,FALSE),""))</f>
        <v>Outlet 024</v>
      </c>
      <c r="I1709" t="str">
        <f>IF(D1709='Kartu Stok'!$B$2,COUNTIF($D$3:D1709,'Kartu Stok'!$B$2),"")</f>
        <v/>
      </c>
      <c r="L1709"/>
    </row>
    <row r="1710" spans="1:12" ht="14.5" x14ac:dyDescent="0.35">
      <c r="A1710" s="2" t="s">
        <v>2256</v>
      </c>
      <c r="B1710" s="5">
        <f>IF(LEFT(tbl_transaction[[#This Row],[Reference Number]],2)="GR",VLOOKUP(tbl_transaction[[#This Row],[Reference Number]],barang_masuk[],2,FALSE),IF(LEFT(tbl_transaction[[#This Row],[Reference Number]],2)="DO",VLOOKUP(tbl_transaction[[#This Row],[Reference Number]],barang_keluar[],2,FALSE),""))</f>
        <v>46094</v>
      </c>
      <c r="C1710" t="str">
        <f t="shared" si="27"/>
        <v>Outbound</v>
      </c>
      <c r="D1710" t="str">
        <f>IF(tbl_transaction[[#This Row],[Type]]="Inbound",VLOOKUP(tbl_transaction[[#This Row],[Reference Number]],barang_masuk[],4,FALSE),IF(tbl_transaction[[#This Row],[Type]]="Outbound",VLOOKUP(tbl_transaction[[#This Row],[Reference Number]],barang_keluar[],4,FALSE),""))</f>
        <v>BAB005</v>
      </c>
      <c r="E1710" t="str">
        <f>IF(tbl_transaction[[#This Row],[Type]]="Inbound",VLOOKUP(tbl_transaction[[#This Row],[Reference Number]],barang_masuk[],5,FALSE),IF(tbl_transaction[[#This Row],[Type]]="Outbound",VLOOKUP(tbl_transaction[[#This Row],[Reference Number]],barang_keluar[],5,FALSE),""))</f>
        <v>Zwitsal Baby Care Variant 5</v>
      </c>
      <c r="F1710">
        <f>IF(tbl_transaction[[#This Row],[Type]]="Inbound",VLOOKUP(tbl_transaction[[#This Row],[Reference Number]],barang_masuk[],6,FALSE),IF(tbl_transaction[[#This Row],[Type]]="Outbound",VLOOKUP(tbl_transaction[[#This Row],[Reference Number]],barang_keluar[],6,FALSE),""))</f>
        <v>20</v>
      </c>
      <c r="G1710" t="str">
        <f>IF(tbl_transaction[[#This Row],[Type]]="Inbound",VLOOKUP(tbl_transaction[[#This Row],[Reference Number]],barang_masuk[],7,FALSE),IF(tbl_transaction[[#This Row],[Type]]="Outbound",VLOOKUP(tbl_transaction[[#This Row],[Reference Number]],barang_keluar[],7,FALSE),""))</f>
        <v>Pack</v>
      </c>
      <c r="H1710" t="str">
        <f>IF(tbl_transaction[[#This Row],[Type]]="Inbound",VLOOKUP(tbl_transaction[[#This Row],[Reference Number]],barang_masuk[],3,FALSE),IF(tbl_transaction[[#This Row],[Type]]="Outbound",VLOOKUP(tbl_transaction[[#This Row],[Reference Number]],barang_keluar[],3,FALSE),""))</f>
        <v>Outlet 030</v>
      </c>
      <c r="I1710" t="str">
        <f>IF(D1710='Kartu Stok'!$B$2,COUNTIF($D$3:D1710,'Kartu Stok'!$B$2),"")</f>
        <v/>
      </c>
      <c r="L1710"/>
    </row>
    <row r="1711" spans="1:12" ht="14.5" x14ac:dyDescent="0.35">
      <c r="A1711" s="2" t="s">
        <v>2258</v>
      </c>
      <c r="B1711" s="5">
        <f>IF(LEFT(tbl_transaction[[#This Row],[Reference Number]],2)="GR",VLOOKUP(tbl_transaction[[#This Row],[Reference Number]],barang_masuk[],2,FALSE),IF(LEFT(tbl_transaction[[#This Row],[Reference Number]],2)="DO",VLOOKUP(tbl_transaction[[#This Row],[Reference Number]],barang_keluar[],2,FALSE),""))</f>
        <v>46080</v>
      </c>
      <c r="C1711" t="str">
        <f t="shared" si="27"/>
        <v>Outbound</v>
      </c>
      <c r="D1711" t="str">
        <f>IF(tbl_transaction[[#This Row],[Type]]="Inbound",VLOOKUP(tbl_transaction[[#This Row],[Reference Number]],barang_masuk[],4,FALSE),IF(tbl_transaction[[#This Row],[Type]]="Outbound",VLOOKUP(tbl_transaction[[#This Row],[Reference Number]],barang_keluar[],4,FALSE),""))</f>
        <v>BAB017</v>
      </c>
      <c r="E1711" t="str">
        <f>IF(tbl_transaction[[#This Row],[Type]]="Inbound",VLOOKUP(tbl_transaction[[#This Row],[Reference Number]],barang_masuk[],5,FALSE),IF(tbl_transaction[[#This Row],[Type]]="Outbound",VLOOKUP(tbl_transaction[[#This Row],[Reference Number]],barang_keluar[],5,FALSE),""))</f>
        <v>MamyPoko Baby Care Variant 17</v>
      </c>
      <c r="F1711">
        <f>IF(tbl_transaction[[#This Row],[Type]]="Inbound",VLOOKUP(tbl_transaction[[#This Row],[Reference Number]],barang_masuk[],6,FALSE),IF(tbl_transaction[[#This Row],[Type]]="Outbound",VLOOKUP(tbl_transaction[[#This Row],[Reference Number]],barang_keluar[],6,FALSE),""))</f>
        <v>10</v>
      </c>
      <c r="G1711" t="str">
        <f>IF(tbl_transaction[[#This Row],[Type]]="Inbound",VLOOKUP(tbl_transaction[[#This Row],[Reference Number]],barang_masuk[],7,FALSE),IF(tbl_transaction[[#This Row],[Type]]="Outbound",VLOOKUP(tbl_transaction[[#This Row],[Reference Number]],barang_keluar[],7,FALSE),""))</f>
        <v>Pack</v>
      </c>
      <c r="H1711" t="str">
        <f>IF(tbl_transaction[[#This Row],[Type]]="Inbound",VLOOKUP(tbl_transaction[[#This Row],[Reference Number]],barang_masuk[],3,FALSE),IF(tbl_transaction[[#This Row],[Type]]="Outbound",VLOOKUP(tbl_transaction[[#This Row],[Reference Number]],barang_keluar[],3,FALSE),""))</f>
        <v>Outlet 007</v>
      </c>
      <c r="I1711" t="str">
        <f>IF(D1711='Kartu Stok'!$B$2,COUNTIF($D$3:D1711,'Kartu Stok'!$B$2),"")</f>
        <v/>
      </c>
      <c r="L1711"/>
    </row>
    <row r="1712" spans="1:12" ht="14.5" x14ac:dyDescent="0.35">
      <c r="A1712" s="2" t="s">
        <v>2259</v>
      </c>
      <c r="B1712" s="5">
        <f>IF(LEFT(tbl_transaction[[#This Row],[Reference Number]],2)="GR",VLOOKUP(tbl_transaction[[#This Row],[Reference Number]],barang_masuk[],2,FALSE),IF(LEFT(tbl_transaction[[#This Row],[Reference Number]],2)="DO",VLOOKUP(tbl_transaction[[#This Row],[Reference Number]],barang_keluar[],2,FALSE),""))</f>
        <v>46092</v>
      </c>
      <c r="C1712" t="str">
        <f t="shared" si="27"/>
        <v>Outbound</v>
      </c>
      <c r="D1712" t="str">
        <f>IF(tbl_transaction[[#This Row],[Type]]="Inbound",VLOOKUP(tbl_transaction[[#This Row],[Reference Number]],barang_masuk[],4,FALSE),IF(tbl_transaction[[#This Row],[Type]]="Outbound",VLOOKUP(tbl_transaction[[#This Row],[Reference Number]],barang_keluar[],4,FALSE),""))</f>
        <v>INS004</v>
      </c>
      <c r="E1712" t="str">
        <f>IF(tbl_transaction[[#This Row],[Type]]="Inbound",VLOOKUP(tbl_transaction[[#This Row],[Reference Number]],barang_masuk[],5,FALSE),IF(tbl_transaction[[#This Row],[Type]]="Outbound",VLOOKUP(tbl_transaction[[#This Row],[Reference Number]],barang_keluar[],5,FALSE),""))</f>
        <v>Sarimi Instant Food Variant 4</v>
      </c>
      <c r="F1712">
        <f>IF(tbl_transaction[[#This Row],[Type]]="Inbound",VLOOKUP(tbl_transaction[[#This Row],[Reference Number]],barang_masuk[],6,FALSE),IF(tbl_transaction[[#This Row],[Type]]="Outbound",VLOOKUP(tbl_transaction[[#This Row],[Reference Number]],barang_keluar[],6,FALSE),""))</f>
        <v>20</v>
      </c>
      <c r="G1712" t="str">
        <f>IF(tbl_transaction[[#This Row],[Type]]="Inbound",VLOOKUP(tbl_transaction[[#This Row],[Reference Number]],barang_masuk[],7,FALSE),IF(tbl_transaction[[#This Row],[Type]]="Outbound",VLOOKUP(tbl_transaction[[#This Row],[Reference Number]],barang_keluar[],7,FALSE),""))</f>
        <v>Pack</v>
      </c>
      <c r="H1712" t="str">
        <f>IF(tbl_transaction[[#This Row],[Type]]="Inbound",VLOOKUP(tbl_transaction[[#This Row],[Reference Number]],barang_masuk[],3,FALSE),IF(tbl_transaction[[#This Row],[Type]]="Outbound",VLOOKUP(tbl_transaction[[#This Row],[Reference Number]],barang_keluar[],3,FALSE),""))</f>
        <v>Outlet 004</v>
      </c>
      <c r="I1712" t="str">
        <f>IF(D1712='Kartu Stok'!$B$2,COUNTIF($D$3:D1712,'Kartu Stok'!$B$2),"")</f>
        <v/>
      </c>
      <c r="L1712"/>
    </row>
    <row r="1713" spans="1:12" ht="14.5" x14ac:dyDescent="0.35">
      <c r="A1713" s="2" t="s">
        <v>2261</v>
      </c>
      <c r="B1713" s="5">
        <f>IF(LEFT(tbl_transaction[[#This Row],[Reference Number]],2)="GR",VLOOKUP(tbl_transaction[[#This Row],[Reference Number]],barang_masuk[],2,FALSE),IF(LEFT(tbl_transaction[[#This Row],[Reference Number]],2)="DO",VLOOKUP(tbl_transaction[[#This Row],[Reference Number]],barang_keluar[],2,FALSE),""))</f>
        <v>46106</v>
      </c>
      <c r="C1713" t="str">
        <f t="shared" si="27"/>
        <v>Outbound</v>
      </c>
      <c r="D1713" t="str">
        <f>IF(tbl_transaction[[#This Row],[Type]]="Inbound",VLOOKUP(tbl_transaction[[#This Row],[Reference Number]],barang_masuk[],4,FALSE),IF(tbl_transaction[[#This Row],[Type]]="Outbound",VLOOKUP(tbl_transaction[[#This Row],[Reference Number]],barang_keluar[],4,FALSE),""))</f>
        <v>HOM004</v>
      </c>
      <c r="E1713" t="str">
        <f>IF(tbl_transaction[[#This Row],[Type]]="Inbound",VLOOKUP(tbl_transaction[[#This Row],[Reference Number]],barang_masuk[],5,FALSE),IF(tbl_transaction[[#This Row],[Type]]="Outbound",VLOOKUP(tbl_transaction[[#This Row],[Reference Number]],barang_keluar[],5,FALSE),""))</f>
        <v>Molto Home Care Variant 4</v>
      </c>
      <c r="F1713">
        <f>IF(tbl_transaction[[#This Row],[Type]]="Inbound",VLOOKUP(tbl_transaction[[#This Row],[Reference Number]],barang_masuk[],6,FALSE),IF(tbl_transaction[[#This Row],[Type]]="Outbound",VLOOKUP(tbl_transaction[[#This Row],[Reference Number]],barang_keluar[],6,FALSE),""))</f>
        <v>30</v>
      </c>
      <c r="G1713" t="str">
        <f>IF(tbl_transaction[[#This Row],[Type]]="Inbound",VLOOKUP(tbl_transaction[[#This Row],[Reference Number]],barang_masuk[],7,FALSE),IF(tbl_transaction[[#This Row],[Type]]="Outbound",VLOOKUP(tbl_transaction[[#This Row],[Reference Number]],barang_keluar[],7,FALSE),""))</f>
        <v>Pack</v>
      </c>
      <c r="H1713" t="str">
        <f>IF(tbl_transaction[[#This Row],[Type]]="Inbound",VLOOKUP(tbl_transaction[[#This Row],[Reference Number]],barang_masuk[],3,FALSE),IF(tbl_transaction[[#This Row],[Type]]="Outbound",VLOOKUP(tbl_transaction[[#This Row],[Reference Number]],barang_keluar[],3,FALSE),""))</f>
        <v>Outlet 052</v>
      </c>
      <c r="I1713" t="str">
        <f>IF(D1713='Kartu Stok'!$B$2,COUNTIF($D$3:D1713,'Kartu Stok'!$B$2),"")</f>
        <v/>
      </c>
      <c r="L1713"/>
    </row>
    <row r="1714" spans="1:12" ht="14.5" x14ac:dyDescent="0.35">
      <c r="A1714" s="2" t="s">
        <v>2263</v>
      </c>
      <c r="B1714" s="5">
        <f>IF(LEFT(tbl_transaction[[#This Row],[Reference Number]],2)="GR",VLOOKUP(tbl_transaction[[#This Row],[Reference Number]],barang_masuk[],2,FALSE),IF(LEFT(tbl_transaction[[#This Row],[Reference Number]],2)="DO",VLOOKUP(tbl_transaction[[#This Row],[Reference Number]],barang_keluar[],2,FALSE),""))</f>
        <v>46095</v>
      </c>
      <c r="C1714" t="str">
        <f t="shared" si="27"/>
        <v>Outbound</v>
      </c>
      <c r="D1714" t="str">
        <f>IF(tbl_transaction[[#This Row],[Type]]="Inbound",VLOOKUP(tbl_transaction[[#This Row],[Reference Number]],barang_masuk[],4,FALSE),IF(tbl_transaction[[#This Row],[Type]]="Outbound",VLOOKUP(tbl_transaction[[#This Row],[Reference Number]],barang_keluar[],4,FALSE),""))</f>
        <v>SNK023</v>
      </c>
      <c r="E1714" t="str">
        <f>IF(tbl_transaction[[#This Row],[Type]]="Inbound",VLOOKUP(tbl_transaction[[#This Row],[Reference Number]],barang_masuk[],5,FALSE),IF(tbl_transaction[[#This Row],[Type]]="Outbound",VLOOKUP(tbl_transaction[[#This Row],[Reference Number]],barang_keluar[],5,FALSE),""))</f>
        <v>Taro Snack Variant 23</v>
      </c>
      <c r="F1714">
        <f>IF(tbl_transaction[[#This Row],[Type]]="Inbound",VLOOKUP(tbl_transaction[[#This Row],[Reference Number]],barang_masuk[],6,FALSE),IF(tbl_transaction[[#This Row],[Type]]="Outbound",VLOOKUP(tbl_transaction[[#This Row],[Reference Number]],barang_keluar[],6,FALSE),""))</f>
        <v>12</v>
      </c>
      <c r="G1714" t="str">
        <f>IF(tbl_transaction[[#This Row],[Type]]="Inbound",VLOOKUP(tbl_transaction[[#This Row],[Reference Number]],barang_masuk[],7,FALSE),IF(tbl_transaction[[#This Row],[Type]]="Outbound",VLOOKUP(tbl_transaction[[#This Row],[Reference Number]],barang_keluar[],7,FALSE),""))</f>
        <v>Pack</v>
      </c>
      <c r="H1714" t="str">
        <f>IF(tbl_transaction[[#This Row],[Type]]="Inbound",VLOOKUP(tbl_transaction[[#This Row],[Reference Number]],barang_masuk[],3,FALSE),IF(tbl_transaction[[#This Row],[Type]]="Outbound",VLOOKUP(tbl_transaction[[#This Row],[Reference Number]],barang_keluar[],3,FALSE),""))</f>
        <v>Outlet 050</v>
      </c>
      <c r="I1714" t="str">
        <f>IF(D1714='Kartu Stok'!$B$2,COUNTIF($D$3:D1714,'Kartu Stok'!$B$2),"")</f>
        <v/>
      </c>
      <c r="L1714"/>
    </row>
    <row r="1715" spans="1:12" ht="14.5" x14ac:dyDescent="0.35">
      <c r="A1715" s="2" t="s">
        <v>2264</v>
      </c>
      <c r="B1715" s="5">
        <f>IF(LEFT(tbl_transaction[[#This Row],[Reference Number]],2)="GR",VLOOKUP(tbl_transaction[[#This Row],[Reference Number]],barang_masuk[],2,FALSE),IF(LEFT(tbl_transaction[[#This Row],[Reference Number]],2)="DO",VLOOKUP(tbl_transaction[[#This Row],[Reference Number]],barang_keluar[],2,FALSE),""))</f>
        <v>46116</v>
      </c>
      <c r="C1715" t="str">
        <f t="shared" si="27"/>
        <v>Outbound</v>
      </c>
      <c r="D1715" t="str">
        <f>IF(tbl_transaction[[#This Row],[Type]]="Inbound",VLOOKUP(tbl_transaction[[#This Row],[Reference Number]],barang_masuk[],4,FALSE),IF(tbl_transaction[[#This Row],[Type]]="Outbound",VLOOKUP(tbl_transaction[[#This Row],[Reference Number]],barang_keluar[],4,FALSE),""))</f>
        <v>PER025</v>
      </c>
      <c r="E1715" t="str">
        <f>IF(tbl_transaction[[#This Row],[Type]]="Inbound",VLOOKUP(tbl_transaction[[#This Row],[Reference Number]],barang_masuk[],5,FALSE),IF(tbl_transaction[[#This Row],[Type]]="Outbound",VLOOKUP(tbl_transaction[[#This Row],[Reference Number]],barang_keluar[],5,FALSE),""))</f>
        <v>Pepsodent Personal Care Variant 25</v>
      </c>
      <c r="F1715">
        <f>IF(tbl_transaction[[#This Row],[Type]]="Inbound",VLOOKUP(tbl_transaction[[#This Row],[Reference Number]],barang_masuk[],6,FALSE),IF(tbl_transaction[[#This Row],[Type]]="Outbound",VLOOKUP(tbl_transaction[[#This Row],[Reference Number]],barang_keluar[],6,FALSE),""))</f>
        <v>15</v>
      </c>
      <c r="G1715" t="str">
        <f>IF(tbl_transaction[[#This Row],[Type]]="Inbound",VLOOKUP(tbl_transaction[[#This Row],[Reference Number]],barang_masuk[],7,FALSE),IF(tbl_transaction[[#This Row],[Type]]="Outbound",VLOOKUP(tbl_transaction[[#This Row],[Reference Number]],barang_keluar[],7,FALSE),""))</f>
        <v>Bottle</v>
      </c>
      <c r="H1715" t="str">
        <f>IF(tbl_transaction[[#This Row],[Type]]="Inbound",VLOOKUP(tbl_transaction[[#This Row],[Reference Number]],barang_masuk[],3,FALSE),IF(tbl_transaction[[#This Row],[Type]]="Outbound",VLOOKUP(tbl_transaction[[#This Row],[Reference Number]],barang_keluar[],3,FALSE),""))</f>
        <v>Outlet 004</v>
      </c>
      <c r="I1715" t="str">
        <f>IF(D1715='Kartu Stok'!$B$2,COUNTIF($D$3:D1715,'Kartu Stok'!$B$2),"")</f>
        <v/>
      </c>
      <c r="L1715"/>
    </row>
    <row r="1716" spans="1:12" ht="14.5" x14ac:dyDescent="0.35">
      <c r="A1716" s="2" t="s">
        <v>2265</v>
      </c>
      <c r="B1716" s="5">
        <f>IF(LEFT(tbl_transaction[[#This Row],[Reference Number]],2)="GR",VLOOKUP(tbl_transaction[[#This Row],[Reference Number]],barang_masuk[],2,FALSE),IF(LEFT(tbl_transaction[[#This Row],[Reference Number]],2)="DO",VLOOKUP(tbl_transaction[[#This Row],[Reference Number]],barang_keluar[],2,FALSE),""))</f>
        <v>46203</v>
      </c>
      <c r="C1716" t="str">
        <f t="shared" si="27"/>
        <v>Outbound</v>
      </c>
      <c r="D1716" t="str">
        <f>IF(tbl_transaction[[#This Row],[Type]]="Inbound",VLOOKUP(tbl_transaction[[#This Row],[Reference Number]],barang_masuk[],4,FALSE),IF(tbl_transaction[[#This Row],[Type]]="Outbound",VLOOKUP(tbl_transaction[[#This Row],[Reference Number]],barang_keluar[],4,FALSE),""))</f>
        <v>SNK023</v>
      </c>
      <c r="E1716" t="str">
        <f>IF(tbl_transaction[[#This Row],[Type]]="Inbound",VLOOKUP(tbl_transaction[[#This Row],[Reference Number]],barang_masuk[],5,FALSE),IF(tbl_transaction[[#This Row],[Type]]="Outbound",VLOOKUP(tbl_transaction[[#This Row],[Reference Number]],barang_keluar[],5,FALSE),""))</f>
        <v>Taro Snack Variant 23</v>
      </c>
      <c r="F1716">
        <f>IF(tbl_transaction[[#This Row],[Type]]="Inbound",VLOOKUP(tbl_transaction[[#This Row],[Reference Number]],barang_masuk[],6,FALSE),IF(tbl_transaction[[#This Row],[Type]]="Outbound",VLOOKUP(tbl_transaction[[#This Row],[Reference Number]],barang_keluar[],6,FALSE),""))</f>
        <v>12</v>
      </c>
      <c r="G1716" t="str">
        <f>IF(tbl_transaction[[#This Row],[Type]]="Inbound",VLOOKUP(tbl_transaction[[#This Row],[Reference Number]],barang_masuk[],7,FALSE),IF(tbl_transaction[[#This Row],[Type]]="Outbound",VLOOKUP(tbl_transaction[[#This Row],[Reference Number]],barang_keluar[],7,FALSE),""))</f>
        <v>Pack</v>
      </c>
      <c r="H1716" t="str">
        <f>IF(tbl_transaction[[#This Row],[Type]]="Inbound",VLOOKUP(tbl_transaction[[#This Row],[Reference Number]],barang_masuk[],3,FALSE),IF(tbl_transaction[[#This Row],[Type]]="Outbound",VLOOKUP(tbl_transaction[[#This Row],[Reference Number]],barang_keluar[],3,FALSE),""))</f>
        <v>Outlet 076</v>
      </c>
      <c r="I1716" t="str">
        <f>IF(D1716='Kartu Stok'!$B$2,COUNTIF($D$3:D1716,'Kartu Stok'!$B$2),"")</f>
        <v/>
      </c>
      <c r="L1716"/>
    </row>
    <row r="1717" spans="1:12" ht="14.5" x14ac:dyDescent="0.35">
      <c r="A1717" s="2" t="s">
        <v>2266</v>
      </c>
      <c r="B1717" s="5">
        <f>IF(LEFT(tbl_transaction[[#This Row],[Reference Number]],2)="GR",VLOOKUP(tbl_transaction[[#This Row],[Reference Number]],barang_masuk[],2,FALSE),IF(LEFT(tbl_transaction[[#This Row],[Reference Number]],2)="DO",VLOOKUP(tbl_transaction[[#This Row],[Reference Number]],barang_keluar[],2,FALSE),""))</f>
        <v>46068</v>
      </c>
      <c r="C1717" t="str">
        <f t="shared" si="27"/>
        <v>Outbound</v>
      </c>
      <c r="D1717" t="str">
        <f>IF(tbl_transaction[[#This Row],[Type]]="Inbound",VLOOKUP(tbl_transaction[[#This Row],[Reference Number]],barang_masuk[],4,FALSE),IF(tbl_transaction[[#This Row],[Type]]="Outbound",VLOOKUP(tbl_transaction[[#This Row],[Reference Number]],barang_keluar[],4,FALSE),""))</f>
        <v>PER023</v>
      </c>
      <c r="E1717" t="str">
        <f>IF(tbl_transaction[[#This Row],[Type]]="Inbound",VLOOKUP(tbl_transaction[[#This Row],[Reference Number]],barang_masuk[],5,FALSE),IF(tbl_transaction[[#This Row],[Type]]="Outbound",VLOOKUP(tbl_transaction[[#This Row],[Reference Number]],barang_keluar[],5,FALSE),""))</f>
        <v>Lifebuoy Personal Care Variant 23</v>
      </c>
      <c r="F1717">
        <f>IF(tbl_transaction[[#This Row],[Type]]="Inbound",VLOOKUP(tbl_transaction[[#This Row],[Reference Number]],barang_masuk[],6,FALSE),IF(tbl_transaction[[#This Row],[Type]]="Outbound",VLOOKUP(tbl_transaction[[#This Row],[Reference Number]],barang_keluar[],6,FALSE),""))</f>
        <v>30</v>
      </c>
      <c r="G1717" t="str">
        <f>IF(tbl_transaction[[#This Row],[Type]]="Inbound",VLOOKUP(tbl_transaction[[#This Row],[Reference Number]],barang_masuk[],7,FALSE),IF(tbl_transaction[[#This Row],[Type]]="Outbound",VLOOKUP(tbl_transaction[[#This Row],[Reference Number]],barang_keluar[],7,FALSE),""))</f>
        <v>Bottle</v>
      </c>
      <c r="H1717" t="str">
        <f>IF(tbl_transaction[[#This Row],[Type]]="Inbound",VLOOKUP(tbl_transaction[[#This Row],[Reference Number]],barang_masuk[],3,FALSE),IF(tbl_transaction[[#This Row],[Type]]="Outbound",VLOOKUP(tbl_transaction[[#This Row],[Reference Number]],barang_keluar[],3,FALSE),""))</f>
        <v>Outlet 064</v>
      </c>
      <c r="I1717" t="str">
        <f>IF(D1717='Kartu Stok'!$B$2,COUNTIF($D$3:D1717,'Kartu Stok'!$B$2),"")</f>
        <v/>
      </c>
      <c r="L1717"/>
    </row>
    <row r="1718" spans="1:12" ht="14.5" x14ac:dyDescent="0.35">
      <c r="A1718" s="2" t="s">
        <v>2267</v>
      </c>
      <c r="B1718" s="5">
        <f>IF(LEFT(tbl_transaction[[#This Row],[Reference Number]],2)="GR",VLOOKUP(tbl_transaction[[#This Row],[Reference Number]],barang_masuk[],2,FALSE),IF(LEFT(tbl_transaction[[#This Row],[Reference Number]],2)="DO",VLOOKUP(tbl_transaction[[#This Row],[Reference Number]],barang_keluar[],2,FALSE),""))</f>
        <v>46096</v>
      </c>
      <c r="C1718" t="str">
        <f t="shared" si="27"/>
        <v>Outbound</v>
      </c>
      <c r="D1718" t="str">
        <f>IF(tbl_transaction[[#This Row],[Type]]="Inbound",VLOOKUP(tbl_transaction[[#This Row],[Reference Number]],barang_masuk[],4,FALSE),IF(tbl_transaction[[#This Row],[Type]]="Outbound",VLOOKUP(tbl_transaction[[#This Row],[Reference Number]],barang_keluar[],4,FALSE),""))</f>
        <v>INS006</v>
      </c>
      <c r="E1718" t="str">
        <f>IF(tbl_transaction[[#This Row],[Type]]="Inbound",VLOOKUP(tbl_transaction[[#This Row],[Reference Number]],barang_masuk[],5,FALSE),IF(tbl_transaction[[#This Row],[Type]]="Outbound",VLOOKUP(tbl_transaction[[#This Row],[Reference Number]],barang_keluar[],5,FALSE),""))</f>
        <v>Indomie Instant Food Variant 6</v>
      </c>
      <c r="F1718">
        <f>IF(tbl_transaction[[#This Row],[Type]]="Inbound",VLOOKUP(tbl_transaction[[#This Row],[Reference Number]],barang_masuk[],6,FALSE),IF(tbl_transaction[[#This Row],[Type]]="Outbound",VLOOKUP(tbl_transaction[[#This Row],[Reference Number]],barang_keluar[],6,FALSE),""))</f>
        <v>60</v>
      </c>
      <c r="G1718" t="str">
        <f>IF(tbl_transaction[[#This Row],[Type]]="Inbound",VLOOKUP(tbl_transaction[[#This Row],[Reference Number]],barang_masuk[],7,FALSE),IF(tbl_transaction[[#This Row],[Type]]="Outbound",VLOOKUP(tbl_transaction[[#This Row],[Reference Number]],barang_keluar[],7,FALSE),""))</f>
        <v>Pack</v>
      </c>
      <c r="H1718" t="str">
        <f>IF(tbl_transaction[[#This Row],[Type]]="Inbound",VLOOKUP(tbl_transaction[[#This Row],[Reference Number]],barang_masuk[],3,FALSE),IF(tbl_transaction[[#This Row],[Type]]="Outbound",VLOOKUP(tbl_transaction[[#This Row],[Reference Number]],barang_keluar[],3,FALSE),""))</f>
        <v>Outlet 077</v>
      </c>
      <c r="I1718" t="str">
        <f>IF(D1718='Kartu Stok'!$B$2,COUNTIF($D$3:D1718,'Kartu Stok'!$B$2),"")</f>
        <v/>
      </c>
      <c r="L1718"/>
    </row>
    <row r="1719" spans="1:12" ht="14.5" x14ac:dyDescent="0.35">
      <c r="A1719" s="2" t="s">
        <v>2268</v>
      </c>
      <c r="B1719" s="5">
        <f>IF(LEFT(tbl_transaction[[#This Row],[Reference Number]],2)="GR",VLOOKUP(tbl_transaction[[#This Row],[Reference Number]],barang_masuk[],2,FALSE),IF(LEFT(tbl_transaction[[#This Row],[Reference Number]],2)="DO",VLOOKUP(tbl_transaction[[#This Row],[Reference Number]],barang_keluar[],2,FALSE),""))</f>
        <v>46060</v>
      </c>
      <c r="C1719" t="str">
        <f t="shared" si="27"/>
        <v>Outbound</v>
      </c>
      <c r="D1719" t="str">
        <f>IF(tbl_transaction[[#This Row],[Type]]="Inbound",VLOOKUP(tbl_transaction[[#This Row],[Reference Number]],barang_masuk[],4,FALSE),IF(tbl_transaction[[#This Row],[Type]]="Outbound",VLOOKUP(tbl_transaction[[#This Row],[Reference Number]],barang_keluar[],4,FALSE),""))</f>
        <v>SNK022</v>
      </c>
      <c r="E1719" t="str">
        <f>IF(tbl_transaction[[#This Row],[Type]]="Inbound",VLOOKUP(tbl_transaction[[#This Row],[Reference Number]],barang_masuk[],5,FALSE),IF(tbl_transaction[[#This Row],[Type]]="Outbound",VLOOKUP(tbl_transaction[[#This Row],[Reference Number]],barang_keluar[],5,FALSE),""))</f>
        <v>Chitato Snack Variant 22</v>
      </c>
      <c r="F1719">
        <f>IF(tbl_transaction[[#This Row],[Type]]="Inbound",VLOOKUP(tbl_transaction[[#This Row],[Reference Number]],barang_masuk[],6,FALSE),IF(tbl_transaction[[#This Row],[Type]]="Outbound",VLOOKUP(tbl_transaction[[#This Row],[Reference Number]],barang_keluar[],6,FALSE),""))</f>
        <v>15</v>
      </c>
      <c r="G1719" t="str">
        <f>IF(tbl_transaction[[#This Row],[Type]]="Inbound",VLOOKUP(tbl_transaction[[#This Row],[Reference Number]],barang_masuk[],7,FALSE),IF(tbl_transaction[[#This Row],[Type]]="Outbound",VLOOKUP(tbl_transaction[[#This Row],[Reference Number]],barang_keluar[],7,FALSE),""))</f>
        <v>Pack</v>
      </c>
      <c r="H1719" t="str">
        <f>IF(tbl_transaction[[#This Row],[Type]]="Inbound",VLOOKUP(tbl_transaction[[#This Row],[Reference Number]],barang_masuk[],3,FALSE),IF(tbl_transaction[[#This Row],[Type]]="Outbound",VLOOKUP(tbl_transaction[[#This Row],[Reference Number]],barang_keluar[],3,FALSE),""))</f>
        <v>Outlet 030</v>
      </c>
      <c r="I1719" t="str">
        <f>IF(D1719='Kartu Stok'!$B$2,COUNTIF($D$3:D1719,'Kartu Stok'!$B$2),"")</f>
        <v/>
      </c>
      <c r="L1719"/>
    </row>
    <row r="1720" spans="1:12" ht="14.5" x14ac:dyDescent="0.35">
      <c r="A1720" s="2" t="s">
        <v>2269</v>
      </c>
      <c r="B1720" s="5">
        <f>IF(LEFT(tbl_transaction[[#This Row],[Reference Number]],2)="GR",VLOOKUP(tbl_transaction[[#This Row],[Reference Number]],barang_masuk[],2,FALSE),IF(LEFT(tbl_transaction[[#This Row],[Reference Number]],2)="DO",VLOOKUP(tbl_transaction[[#This Row],[Reference Number]],barang_keluar[],2,FALSE),""))</f>
        <v>46052</v>
      </c>
      <c r="C1720" t="str">
        <f t="shared" si="27"/>
        <v>Outbound</v>
      </c>
      <c r="D1720" t="str">
        <f>IF(tbl_transaction[[#This Row],[Type]]="Inbound",VLOOKUP(tbl_transaction[[#This Row],[Reference Number]],barang_masuk[],4,FALSE),IF(tbl_transaction[[#This Row],[Type]]="Outbound",VLOOKUP(tbl_transaction[[#This Row],[Reference Number]],barang_keluar[],4,FALSE),""))</f>
        <v>DAR014</v>
      </c>
      <c r="E1720" t="str">
        <f>IF(tbl_transaction[[#This Row],[Type]]="Inbound",VLOOKUP(tbl_transaction[[#This Row],[Reference Number]],barang_masuk[],5,FALSE),IF(tbl_transaction[[#This Row],[Type]]="Outbound",VLOOKUP(tbl_transaction[[#This Row],[Reference Number]],barang_keluar[],5,FALSE),""))</f>
        <v>Indomilk Dairy Variant 14</v>
      </c>
      <c r="F1720">
        <f>IF(tbl_transaction[[#This Row],[Type]]="Inbound",VLOOKUP(tbl_transaction[[#This Row],[Reference Number]],barang_masuk[],6,FALSE),IF(tbl_transaction[[#This Row],[Type]]="Outbound",VLOOKUP(tbl_transaction[[#This Row],[Reference Number]],barang_keluar[],6,FALSE),""))</f>
        <v>24</v>
      </c>
      <c r="G1720" t="str">
        <f>IF(tbl_transaction[[#This Row],[Type]]="Inbound",VLOOKUP(tbl_transaction[[#This Row],[Reference Number]],barang_masuk[],7,FALSE),IF(tbl_transaction[[#This Row],[Type]]="Outbound",VLOOKUP(tbl_transaction[[#This Row],[Reference Number]],barang_keluar[],7,FALSE),""))</f>
        <v>Box</v>
      </c>
      <c r="H1720" t="str">
        <f>IF(tbl_transaction[[#This Row],[Type]]="Inbound",VLOOKUP(tbl_transaction[[#This Row],[Reference Number]],barang_masuk[],3,FALSE),IF(tbl_transaction[[#This Row],[Type]]="Outbound",VLOOKUP(tbl_transaction[[#This Row],[Reference Number]],barang_keluar[],3,FALSE),""))</f>
        <v>Outlet 076</v>
      </c>
      <c r="I1720" t="str">
        <f>IF(D1720='Kartu Stok'!$B$2,COUNTIF($D$3:D1720,'Kartu Stok'!$B$2),"")</f>
        <v/>
      </c>
      <c r="L1720"/>
    </row>
    <row r="1721" spans="1:12" ht="14.5" x14ac:dyDescent="0.35">
      <c r="A1721" s="2" t="s">
        <v>2270</v>
      </c>
      <c r="B1721" s="5">
        <f>IF(LEFT(tbl_transaction[[#This Row],[Reference Number]],2)="GR",VLOOKUP(tbl_transaction[[#This Row],[Reference Number]],barang_masuk[],2,FALSE),IF(LEFT(tbl_transaction[[#This Row],[Reference Number]],2)="DO",VLOOKUP(tbl_transaction[[#This Row],[Reference Number]],barang_keluar[],2,FALSE),""))</f>
        <v>46104</v>
      </c>
      <c r="C1721" t="str">
        <f t="shared" si="27"/>
        <v>Outbound</v>
      </c>
      <c r="D1721" t="str">
        <f>IF(tbl_transaction[[#This Row],[Type]]="Inbound",VLOOKUP(tbl_transaction[[#This Row],[Reference Number]],barang_masuk[],4,FALSE),IF(tbl_transaction[[#This Row],[Type]]="Outbound",VLOOKUP(tbl_transaction[[#This Row],[Reference Number]],barang_keluar[],4,FALSE),""))</f>
        <v>HOM008</v>
      </c>
      <c r="E1721" t="str">
        <f>IF(tbl_transaction[[#This Row],[Type]]="Inbound",VLOOKUP(tbl_transaction[[#This Row],[Reference Number]],barang_masuk[],5,FALSE),IF(tbl_transaction[[#This Row],[Type]]="Outbound",VLOOKUP(tbl_transaction[[#This Row],[Reference Number]],barang_keluar[],5,FALSE),""))</f>
        <v>Rinso Home Care Variant 8</v>
      </c>
      <c r="F1721">
        <f>IF(tbl_transaction[[#This Row],[Type]]="Inbound",VLOOKUP(tbl_transaction[[#This Row],[Reference Number]],barang_masuk[],6,FALSE),IF(tbl_transaction[[#This Row],[Type]]="Outbound",VLOOKUP(tbl_transaction[[#This Row],[Reference Number]],barang_keluar[],6,FALSE),""))</f>
        <v>10</v>
      </c>
      <c r="G1721" t="str">
        <f>IF(tbl_transaction[[#This Row],[Type]]="Inbound",VLOOKUP(tbl_transaction[[#This Row],[Reference Number]],barang_masuk[],7,FALSE),IF(tbl_transaction[[#This Row],[Type]]="Outbound",VLOOKUP(tbl_transaction[[#This Row],[Reference Number]],barang_keluar[],7,FALSE),""))</f>
        <v>Pack</v>
      </c>
      <c r="H1721" t="str">
        <f>IF(tbl_transaction[[#This Row],[Type]]="Inbound",VLOOKUP(tbl_transaction[[#This Row],[Reference Number]],barang_masuk[],3,FALSE),IF(tbl_transaction[[#This Row],[Type]]="Outbound",VLOOKUP(tbl_transaction[[#This Row],[Reference Number]],barang_keluar[],3,FALSE),""))</f>
        <v>Outlet 037</v>
      </c>
      <c r="I1721" t="str">
        <f>IF(D1721='Kartu Stok'!$B$2,COUNTIF($D$3:D1721,'Kartu Stok'!$B$2),"")</f>
        <v/>
      </c>
      <c r="L1721"/>
    </row>
    <row r="1722" spans="1:12" ht="14.5" x14ac:dyDescent="0.35">
      <c r="A1722" s="2" t="s">
        <v>2271</v>
      </c>
      <c r="B1722" s="5">
        <f>IF(LEFT(tbl_transaction[[#This Row],[Reference Number]],2)="GR",VLOOKUP(tbl_transaction[[#This Row],[Reference Number]],barang_masuk[],2,FALSE),IF(LEFT(tbl_transaction[[#This Row],[Reference Number]],2)="DO",VLOOKUP(tbl_transaction[[#This Row],[Reference Number]],barang_keluar[],2,FALSE),""))</f>
        <v>46107</v>
      </c>
      <c r="C1722" t="str">
        <f t="shared" si="27"/>
        <v>Outbound</v>
      </c>
      <c r="D1722" t="str">
        <f>IF(tbl_transaction[[#This Row],[Type]]="Inbound",VLOOKUP(tbl_transaction[[#This Row],[Reference Number]],barang_masuk[],4,FALSE),IF(tbl_transaction[[#This Row],[Type]]="Outbound",VLOOKUP(tbl_transaction[[#This Row],[Reference Number]],barang_keluar[],4,FALSE),""))</f>
        <v>BEV021</v>
      </c>
      <c r="E1722" t="str">
        <f>IF(tbl_transaction[[#This Row],[Type]]="Inbound",VLOOKUP(tbl_transaction[[#This Row],[Reference Number]],barang_masuk[],5,FALSE),IF(tbl_transaction[[#This Row],[Type]]="Outbound",VLOOKUP(tbl_transaction[[#This Row],[Reference Number]],barang_keluar[],5,FALSE),""))</f>
        <v>Sosro Beverage Variant 21</v>
      </c>
      <c r="F1722">
        <f>IF(tbl_transaction[[#This Row],[Type]]="Inbound",VLOOKUP(tbl_transaction[[#This Row],[Reference Number]],barang_masuk[],6,FALSE),IF(tbl_transaction[[#This Row],[Type]]="Outbound",VLOOKUP(tbl_transaction[[#This Row],[Reference Number]],barang_keluar[],6,FALSE),""))</f>
        <v>12</v>
      </c>
      <c r="G1722" t="str">
        <f>IF(tbl_transaction[[#This Row],[Type]]="Inbound",VLOOKUP(tbl_transaction[[#This Row],[Reference Number]],barang_masuk[],7,FALSE),IF(tbl_transaction[[#This Row],[Type]]="Outbound",VLOOKUP(tbl_transaction[[#This Row],[Reference Number]],barang_keluar[],7,FALSE),""))</f>
        <v>Bottle</v>
      </c>
      <c r="H1722" t="str">
        <f>IF(tbl_transaction[[#This Row],[Type]]="Inbound",VLOOKUP(tbl_transaction[[#This Row],[Reference Number]],barang_masuk[],3,FALSE),IF(tbl_transaction[[#This Row],[Type]]="Outbound",VLOOKUP(tbl_transaction[[#This Row],[Reference Number]],barang_keluar[],3,FALSE),""))</f>
        <v>Outlet 071</v>
      </c>
      <c r="I1722" t="str">
        <f>IF(D1722='Kartu Stok'!$B$2,COUNTIF($D$3:D1722,'Kartu Stok'!$B$2),"")</f>
        <v/>
      </c>
      <c r="L1722"/>
    </row>
    <row r="1723" spans="1:12" ht="14.5" x14ac:dyDescent="0.35">
      <c r="A1723" s="2" t="s">
        <v>2272</v>
      </c>
      <c r="B1723" s="5">
        <f>IF(LEFT(tbl_transaction[[#This Row],[Reference Number]],2)="GR",VLOOKUP(tbl_transaction[[#This Row],[Reference Number]],barang_masuk[],2,FALSE),IF(LEFT(tbl_transaction[[#This Row],[Reference Number]],2)="DO",VLOOKUP(tbl_transaction[[#This Row],[Reference Number]],barang_keluar[],2,FALSE),""))</f>
        <v>46193</v>
      </c>
      <c r="C1723" t="str">
        <f t="shared" si="27"/>
        <v>Outbound</v>
      </c>
      <c r="D1723" t="str">
        <f>IF(tbl_transaction[[#This Row],[Type]]="Inbound",VLOOKUP(tbl_transaction[[#This Row],[Reference Number]],barang_masuk[],4,FALSE),IF(tbl_transaction[[#This Row],[Type]]="Outbound",VLOOKUP(tbl_transaction[[#This Row],[Reference Number]],barang_keluar[],4,FALSE),""))</f>
        <v>PER023</v>
      </c>
      <c r="E1723" t="str">
        <f>IF(tbl_transaction[[#This Row],[Type]]="Inbound",VLOOKUP(tbl_transaction[[#This Row],[Reference Number]],barang_masuk[],5,FALSE),IF(tbl_transaction[[#This Row],[Type]]="Outbound",VLOOKUP(tbl_transaction[[#This Row],[Reference Number]],barang_keluar[],5,FALSE),""))</f>
        <v>Lifebuoy Personal Care Variant 23</v>
      </c>
      <c r="F1723">
        <f>IF(tbl_transaction[[#This Row],[Type]]="Inbound",VLOOKUP(tbl_transaction[[#This Row],[Reference Number]],barang_masuk[],6,FALSE),IF(tbl_transaction[[#This Row],[Type]]="Outbound",VLOOKUP(tbl_transaction[[#This Row],[Reference Number]],barang_keluar[],6,FALSE),""))</f>
        <v>20</v>
      </c>
      <c r="G1723" t="str">
        <f>IF(tbl_transaction[[#This Row],[Type]]="Inbound",VLOOKUP(tbl_transaction[[#This Row],[Reference Number]],barang_masuk[],7,FALSE),IF(tbl_transaction[[#This Row],[Type]]="Outbound",VLOOKUP(tbl_transaction[[#This Row],[Reference Number]],barang_keluar[],7,FALSE),""))</f>
        <v>Bottle</v>
      </c>
      <c r="H1723" t="str">
        <f>IF(tbl_transaction[[#This Row],[Type]]="Inbound",VLOOKUP(tbl_transaction[[#This Row],[Reference Number]],barang_masuk[],3,FALSE),IF(tbl_transaction[[#This Row],[Type]]="Outbound",VLOOKUP(tbl_transaction[[#This Row],[Reference Number]],barang_keluar[],3,FALSE),""))</f>
        <v>Outlet 014</v>
      </c>
      <c r="I1723" t="str">
        <f>IF(D1723='Kartu Stok'!$B$2,COUNTIF($D$3:D1723,'Kartu Stok'!$B$2),"")</f>
        <v/>
      </c>
      <c r="L1723"/>
    </row>
    <row r="1724" spans="1:12" ht="14.5" x14ac:dyDescent="0.35">
      <c r="A1724" s="2" t="s">
        <v>2273</v>
      </c>
      <c r="B1724" s="5">
        <f>IF(LEFT(tbl_transaction[[#This Row],[Reference Number]],2)="GR",VLOOKUP(tbl_transaction[[#This Row],[Reference Number]],barang_masuk[],2,FALSE),IF(LEFT(tbl_transaction[[#This Row],[Reference Number]],2)="DO",VLOOKUP(tbl_transaction[[#This Row],[Reference Number]],barang_keluar[],2,FALSE),""))</f>
        <v>46069</v>
      </c>
      <c r="C1724" t="str">
        <f t="shared" si="27"/>
        <v>Outbound</v>
      </c>
      <c r="D1724" t="str">
        <f>IF(tbl_transaction[[#This Row],[Type]]="Inbound",VLOOKUP(tbl_transaction[[#This Row],[Reference Number]],barang_masuk[],4,FALSE),IF(tbl_transaction[[#This Row],[Type]]="Outbound",VLOOKUP(tbl_transaction[[#This Row],[Reference Number]],barang_keluar[],4,FALSE),""))</f>
        <v>BEV016</v>
      </c>
      <c r="E1724" t="str">
        <f>IF(tbl_transaction[[#This Row],[Type]]="Inbound",VLOOKUP(tbl_transaction[[#This Row],[Reference Number]],barang_masuk[],5,FALSE),IF(tbl_transaction[[#This Row],[Type]]="Outbound",VLOOKUP(tbl_transaction[[#This Row],[Reference Number]],barang_keluar[],5,FALSE),""))</f>
        <v>Sosro Beverage Variant 16</v>
      </c>
      <c r="F1724">
        <f>IF(tbl_transaction[[#This Row],[Type]]="Inbound",VLOOKUP(tbl_transaction[[#This Row],[Reference Number]],barang_masuk[],6,FALSE),IF(tbl_transaction[[#This Row],[Type]]="Outbound",VLOOKUP(tbl_transaction[[#This Row],[Reference Number]],barang_keluar[],6,FALSE),""))</f>
        <v>60</v>
      </c>
      <c r="G1724" t="str">
        <f>IF(tbl_transaction[[#This Row],[Type]]="Inbound",VLOOKUP(tbl_transaction[[#This Row],[Reference Number]],barang_masuk[],7,FALSE),IF(tbl_transaction[[#This Row],[Type]]="Outbound",VLOOKUP(tbl_transaction[[#This Row],[Reference Number]],barang_keluar[],7,FALSE),""))</f>
        <v>Bottle</v>
      </c>
      <c r="H1724" t="str">
        <f>IF(tbl_transaction[[#This Row],[Type]]="Inbound",VLOOKUP(tbl_transaction[[#This Row],[Reference Number]],barang_masuk[],3,FALSE),IF(tbl_transaction[[#This Row],[Type]]="Outbound",VLOOKUP(tbl_transaction[[#This Row],[Reference Number]],barang_keluar[],3,FALSE),""))</f>
        <v>Outlet 080</v>
      </c>
      <c r="I1724" t="str">
        <f>IF(D1724='Kartu Stok'!$B$2,COUNTIF($D$3:D1724,'Kartu Stok'!$B$2),"")</f>
        <v/>
      </c>
      <c r="L1724"/>
    </row>
    <row r="1725" spans="1:12" ht="14.5" x14ac:dyDescent="0.35">
      <c r="A1725" s="2" t="s">
        <v>2274</v>
      </c>
      <c r="B1725" s="5">
        <f>IF(LEFT(tbl_transaction[[#This Row],[Reference Number]],2)="GR",VLOOKUP(tbl_transaction[[#This Row],[Reference Number]],barang_masuk[],2,FALSE),IF(LEFT(tbl_transaction[[#This Row],[Reference Number]],2)="DO",VLOOKUP(tbl_transaction[[#This Row],[Reference Number]],barang_keluar[],2,FALSE),""))</f>
        <v>46047</v>
      </c>
      <c r="C1725" t="str">
        <f t="shared" si="27"/>
        <v>Outbound</v>
      </c>
      <c r="D1725" t="str">
        <f>IF(tbl_transaction[[#This Row],[Type]]="Inbound",VLOOKUP(tbl_transaction[[#This Row],[Reference Number]],barang_masuk[],4,FALSE),IF(tbl_transaction[[#This Row],[Type]]="Outbound",VLOOKUP(tbl_transaction[[#This Row],[Reference Number]],barang_keluar[],4,FALSE),""))</f>
        <v>HOM030</v>
      </c>
      <c r="E1725" t="str">
        <f>IF(tbl_transaction[[#This Row],[Type]]="Inbound",VLOOKUP(tbl_transaction[[#This Row],[Reference Number]],barang_masuk[],5,FALSE),IF(tbl_transaction[[#This Row],[Type]]="Outbound",VLOOKUP(tbl_transaction[[#This Row],[Reference Number]],barang_keluar[],5,FALSE),""))</f>
        <v>Molto Home Care Variant 30</v>
      </c>
      <c r="F1725">
        <f>IF(tbl_transaction[[#This Row],[Type]]="Inbound",VLOOKUP(tbl_transaction[[#This Row],[Reference Number]],barang_masuk[],6,FALSE),IF(tbl_transaction[[#This Row],[Type]]="Outbound",VLOOKUP(tbl_transaction[[#This Row],[Reference Number]],barang_keluar[],6,FALSE),""))</f>
        <v>15</v>
      </c>
      <c r="G1725" t="str">
        <f>IF(tbl_transaction[[#This Row],[Type]]="Inbound",VLOOKUP(tbl_transaction[[#This Row],[Reference Number]],barang_masuk[],7,FALSE),IF(tbl_transaction[[#This Row],[Type]]="Outbound",VLOOKUP(tbl_transaction[[#This Row],[Reference Number]],barang_keluar[],7,FALSE),""))</f>
        <v>Pack</v>
      </c>
      <c r="H1725" t="str">
        <f>IF(tbl_transaction[[#This Row],[Type]]="Inbound",VLOOKUP(tbl_transaction[[#This Row],[Reference Number]],barang_masuk[],3,FALSE),IF(tbl_transaction[[#This Row],[Type]]="Outbound",VLOOKUP(tbl_transaction[[#This Row],[Reference Number]],barang_keluar[],3,FALSE),""))</f>
        <v>Outlet 080</v>
      </c>
      <c r="I1725" t="str">
        <f>IF(D1725='Kartu Stok'!$B$2,COUNTIF($D$3:D1725,'Kartu Stok'!$B$2),"")</f>
        <v/>
      </c>
      <c r="L1725"/>
    </row>
    <row r="1726" spans="1:12" ht="14.5" x14ac:dyDescent="0.35">
      <c r="A1726" s="2" t="s">
        <v>2275</v>
      </c>
      <c r="B1726" s="5">
        <f>IF(LEFT(tbl_transaction[[#This Row],[Reference Number]],2)="GR",VLOOKUP(tbl_transaction[[#This Row],[Reference Number]],barang_masuk[],2,FALSE),IF(LEFT(tbl_transaction[[#This Row],[Reference Number]],2)="DO",VLOOKUP(tbl_transaction[[#This Row],[Reference Number]],barang_keluar[],2,FALSE),""))</f>
        <v>46155</v>
      </c>
      <c r="C1726" t="str">
        <f t="shared" si="27"/>
        <v>Outbound</v>
      </c>
      <c r="D1726" t="str">
        <f>IF(tbl_transaction[[#This Row],[Type]]="Inbound",VLOOKUP(tbl_transaction[[#This Row],[Reference Number]],barang_masuk[],4,FALSE),IF(tbl_transaction[[#This Row],[Type]]="Outbound",VLOOKUP(tbl_transaction[[#This Row],[Reference Number]],barang_keluar[],4,FALSE),""))</f>
        <v>INS011</v>
      </c>
      <c r="E1726" t="str">
        <f>IF(tbl_transaction[[#This Row],[Type]]="Inbound",VLOOKUP(tbl_transaction[[#This Row],[Reference Number]],barang_masuk[],5,FALSE),IF(tbl_transaction[[#This Row],[Type]]="Outbound",VLOOKUP(tbl_transaction[[#This Row],[Reference Number]],barang_keluar[],5,FALSE),""))</f>
        <v>Indomie Instant Food Variant 11</v>
      </c>
      <c r="F1726">
        <f>IF(tbl_transaction[[#This Row],[Type]]="Inbound",VLOOKUP(tbl_transaction[[#This Row],[Reference Number]],barang_masuk[],6,FALSE),IF(tbl_transaction[[#This Row],[Type]]="Outbound",VLOOKUP(tbl_transaction[[#This Row],[Reference Number]],barang_keluar[],6,FALSE),""))</f>
        <v>60</v>
      </c>
      <c r="G1726" t="str">
        <f>IF(tbl_transaction[[#This Row],[Type]]="Inbound",VLOOKUP(tbl_transaction[[#This Row],[Reference Number]],barang_masuk[],7,FALSE),IF(tbl_transaction[[#This Row],[Type]]="Outbound",VLOOKUP(tbl_transaction[[#This Row],[Reference Number]],barang_keluar[],7,FALSE),""))</f>
        <v>Pack</v>
      </c>
      <c r="H1726" t="str">
        <f>IF(tbl_transaction[[#This Row],[Type]]="Inbound",VLOOKUP(tbl_transaction[[#This Row],[Reference Number]],barang_masuk[],3,FALSE),IF(tbl_transaction[[#This Row],[Type]]="Outbound",VLOOKUP(tbl_transaction[[#This Row],[Reference Number]],barang_keluar[],3,FALSE),""))</f>
        <v>Outlet 023</v>
      </c>
      <c r="I1726" t="str">
        <f>IF(D1726='Kartu Stok'!$B$2,COUNTIF($D$3:D1726,'Kartu Stok'!$B$2),"")</f>
        <v/>
      </c>
      <c r="L1726"/>
    </row>
    <row r="1727" spans="1:12" ht="14.5" x14ac:dyDescent="0.35">
      <c r="A1727" s="2" t="s">
        <v>2276</v>
      </c>
      <c r="B1727" s="5">
        <f>IF(LEFT(tbl_transaction[[#This Row],[Reference Number]],2)="GR",VLOOKUP(tbl_transaction[[#This Row],[Reference Number]],barang_masuk[],2,FALSE),IF(LEFT(tbl_transaction[[#This Row],[Reference Number]],2)="DO",VLOOKUP(tbl_transaction[[#This Row],[Reference Number]],barang_keluar[],2,FALSE),""))</f>
        <v>46131</v>
      </c>
      <c r="C1727" t="str">
        <f t="shared" si="27"/>
        <v>Outbound</v>
      </c>
      <c r="D1727" t="str">
        <f>IF(tbl_transaction[[#This Row],[Type]]="Inbound",VLOOKUP(tbl_transaction[[#This Row],[Reference Number]],barang_masuk[],4,FALSE),IF(tbl_transaction[[#This Row],[Type]]="Outbound",VLOOKUP(tbl_transaction[[#This Row],[Reference Number]],barang_keluar[],4,FALSE),""))</f>
        <v>DAR001</v>
      </c>
      <c r="E1727" t="str">
        <f>IF(tbl_transaction[[#This Row],[Type]]="Inbound",VLOOKUP(tbl_transaction[[#This Row],[Reference Number]],barang_masuk[],5,FALSE),IF(tbl_transaction[[#This Row],[Type]]="Outbound",VLOOKUP(tbl_transaction[[#This Row],[Reference Number]],barang_keluar[],5,FALSE),""))</f>
        <v>Ultra Milk Dairy Variant 1</v>
      </c>
      <c r="F1727">
        <f>IF(tbl_transaction[[#This Row],[Type]]="Inbound",VLOOKUP(tbl_transaction[[#This Row],[Reference Number]],barang_masuk[],6,FALSE),IF(tbl_transaction[[#This Row],[Type]]="Outbound",VLOOKUP(tbl_transaction[[#This Row],[Reference Number]],barang_keluar[],6,FALSE),""))</f>
        <v>5</v>
      </c>
      <c r="G1727" t="str">
        <f>IF(tbl_transaction[[#This Row],[Type]]="Inbound",VLOOKUP(tbl_transaction[[#This Row],[Reference Number]],barang_masuk[],7,FALSE),IF(tbl_transaction[[#This Row],[Type]]="Outbound",VLOOKUP(tbl_transaction[[#This Row],[Reference Number]],barang_keluar[],7,FALSE),""))</f>
        <v>Box</v>
      </c>
      <c r="H1727" t="str">
        <f>IF(tbl_transaction[[#This Row],[Type]]="Inbound",VLOOKUP(tbl_transaction[[#This Row],[Reference Number]],barang_masuk[],3,FALSE),IF(tbl_transaction[[#This Row],[Type]]="Outbound",VLOOKUP(tbl_transaction[[#This Row],[Reference Number]],barang_keluar[],3,FALSE),""))</f>
        <v>Outlet 001</v>
      </c>
      <c r="I1727" t="str">
        <f>IF(D1727='Kartu Stok'!$B$2,COUNTIF($D$3:D1727,'Kartu Stok'!$B$2),"")</f>
        <v/>
      </c>
      <c r="L1727"/>
    </row>
    <row r="1728" spans="1:12" ht="14.5" x14ac:dyDescent="0.35">
      <c r="A1728" s="2" t="s">
        <v>2277</v>
      </c>
      <c r="B1728" s="5">
        <f>IF(LEFT(tbl_transaction[[#This Row],[Reference Number]],2)="GR",VLOOKUP(tbl_transaction[[#This Row],[Reference Number]],barang_masuk[],2,FALSE),IF(LEFT(tbl_transaction[[#This Row],[Reference Number]],2)="DO",VLOOKUP(tbl_transaction[[#This Row],[Reference Number]],barang_keluar[],2,FALSE),""))</f>
        <v>46077</v>
      </c>
      <c r="C1728" t="str">
        <f t="shared" si="27"/>
        <v>Outbound</v>
      </c>
      <c r="D1728" t="str">
        <f>IF(tbl_transaction[[#This Row],[Type]]="Inbound",VLOOKUP(tbl_transaction[[#This Row],[Reference Number]],barang_masuk[],4,FALSE),IF(tbl_transaction[[#This Row],[Type]]="Outbound",VLOOKUP(tbl_transaction[[#This Row],[Reference Number]],barang_keluar[],4,FALSE),""))</f>
        <v>HOM001</v>
      </c>
      <c r="E1728" t="str">
        <f>IF(tbl_transaction[[#This Row],[Type]]="Inbound",VLOOKUP(tbl_transaction[[#This Row],[Reference Number]],barang_masuk[],5,FALSE),IF(tbl_transaction[[#This Row],[Type]]="Outbound",VLOOKUP(tbl_transaction[[#This Row],[Reference Number]],barang_keluar[],5,FALSE),""))</f>
        <v>Sunlight Home Care Variant 1</v>
      </c>
      <c r="F1728">
        <f>IF(tbl_transaction[[#This Row],[Type]]="Inbound",VLOOKUP(tbl_transaction[[#This Row],[Reference Number]],barang_masuk[],6,FALSE),IF(tbl_transaction[[#This Row],[Type]]="Outbound",VLOOKUP(tbl_transaction[[#This Row],[Reference Number]],barang_keluar[],6,FALSE),""))</f>
        <v>36</v>
      </c>
      <c r="G1728" t="str">
        <f>IF(tbl_transaction[[#This Row],[Type]]="Inbound",VLOOKUP(tbl_transaction[[#This Row],[Reference Number]],barang_masuk[],7,FALSE),IF(tbl_transaction[[#This Row],[Type]]="Outbound",VLOOKUP(tbl_transaction[[#This Row],[Reference Number]],barang_keluar[],7,FALSE),""))</f>
        <v>Pack</v>
      </c>
      <c r="H1728" t="str">
        <f>IF(tbl_transaction[[#This Row],[Type]]="Inbound",VLOOKUP(tbl_transaction[[#This Row],[Reference Number]],barang_masuk[],3,FALSE),IF(tbl_transaction[[#This Row],[Type]]="Outbound",VLOOKUP(tbl_transaction[[#This Row],[Reference Number]],barang_keluar[],3,FALSE),""))</f>
        <v>Outlet 061</v>
      </c>
      <c r="I1728" t="str">
        <f>IF(D1728='Kartu Stok'!$B$2,COUNTIF($D$3:D1728,'Kartu Stok'!$B$2),"")</f>
        <v/>
      </c>
      <c r="L1728"/>
    </row>
    <row r="1729" spans="1:12" ht="14.5" x14ac:dyDescent="0.35">
      <c r="A1729" s="2" t="s">
        <v>2278</v>
      </c>
      <c r="B1729" s="5">
        <f>IF(LEFT(tbl_transaction[[#This Row],[Reference Number]],2)="GR",VLOOKUP(tbl_transaction[[#This Row],[Reference Number]],barang_masuk[],2,FALSE),IF(LEFT(tbl_transaction[[#This Row],[Reference Number]],2)="DO",VLOOKUP(tbl_transaction[[#This Row],[Reference Number]],barang_keluar[],2,FALSE),""))</f>
        <v>46148</v>
      </c>
      <c r="C1729" t="str">
        <f t="shared" si="27"/>
        <v>Outbound</v>
      </c>
      <c r="D1729" t="str">
        <f>IF(tbl_transaction[[#This Row],[Type]]="Inbound",VLOOKUP(tbl_transaction[[#This Row],[Reference Number]],barang_masuk[],4,FALSE),IF(tbl_transaction[[#This Row],[Type]]="Outbound",VLOOKUP(tbl_transaction[[#This Row],[Reference Number]],barang_keluar[],4,FALSE),""))</f>
        <v>BEV035</v>
      </c>
      <c r="E1729" t="str">
        <f>IF(tbl_transaction[[#This Row],[Type]]="Inbound",VLOOKUP(tbl_transaction[[#This Row],[Reference Number]],barang_masuk[],5,FALSE),IF(tbl_transaction[[#This Row],[Type]]="Outbound",VLOOKUP(tbl_transaction[[#This Row],[Reference Number]],barang_keluar[],5,FALSE),""))</f>
        <v>Sosro Beverage Variant 35</v>
      </c>
      <c r="F1729">
        <f>IF(tbl_transaction[[#This Row],[Type]]="Inbound",VLOOKUP(tbl_transaction[[#This Row],[Reference Number]],barang_masuk[],6,FALSE),IF(tbl_transaction[[#This Row],[Type]]="Outbound",VLOOKUP(tbl_transaction[[#This Row],[Reference Number]],barang_keluar[],6,FALSE),""))</f>
        <v>48</v>
      </c>
      <c r="G1729" t="str">
        <f>IF(tbl_transaction[[#This Row],[Type]]="Inbound",VLOOKUP(tbl_transaction[[#This Row],[Reference Number]],barang_masuk[],7,FALSE),IF(tbl_transaction[[#This Row],[Type]]="Outbound",VLOOKUP(tbl_transaction[[#This Row],[Reference Number]],barang_keluar[],7,FALSE),""))</f>
        <v>Bottle</v>
      </c>
      <c r="H1729" t="str">
        <f>IF(tbl_transaction[[#This Row],[Type]]="Inbound",VLOOKUP(tbl_transaction[[#This Row],[Reference Number]],barang_masuk[],3,FALSE),IF(tbl_transaction[[#This Row],[Type]]="Outbound",VLOOKUP(tbl_transaction[[#This Row],[Reference Number]],barang_keluar[],3,FALSE),""))</f>
        <v>Outlet 056</v>
      </c>
      <c r="I1729" t="str">
        <f>IF(D1729='Kartu Stok'!$B$2,COUNTIF($D$3:D1729,'Kartu Stok'!$B$2),"")</f>
        <v/>
      </c>
      <c r="L1729"/>
    </row>
    <row r="1730" spans="1:12" ht="14.5" x14ac:dyDescent="0.35">
      <c r="A1730" s="2" t="s">
        <v>2279</v>
      </c>
      <c r="B1730" s="5">
        <f>IF(LEFT(tbl_transaction[[#This Row],[Reference Number]],2)="GR",VLOOKUP(tbl_transaction[[#This Row],[Reference Number]],barang_masuk[],2,FALSE),IF(LEFT(tbl_transaction[[#This Row],[Reference Number]],2)="DO",VLOOKUP(tbl_transaction[[#This Row],[Reference Number]],barang_keluar[],2,FALSE),""))</f>
        <v>46024</v>
      </c>
      <c r="C1730" t="str">
        <f t="shared" si="27"/>
        <v>Outbound</v>
      </c>
      <c r="D1730" t="str">
        <f>IF(tbl_transaction[[#This Row],[Type]]="Inbound",VLOOKUP(tbl_transaction[[#This Row],[Reference Number]],barang_masuk[],4,FALSE),IF(tbl_transaction[[#This Row],[Type]]="Outbound",VLOOKUP(tbl_transaction[[#This Row],[Reference Number]],barang_keluar[],4,FALSE),""))</f>
        <v>SNK030</v>
      </c>
      <c r="E1730" t="str">
        <f>IF(tbl_transaction[[#This Row],[Type]]="Inbound",VLOOKUP(tbl_transaction[[#This Row],[Reference Number]],barang_masuk[],5,FALSE),IF(tbl_transaction[[#This Row],[Type]]="Outbound",VLOOKUP(tbl_transaction[[#This Row],[Reference Number]],barang_keluar[],5,FALSE),""))</f>
        <v>Qtela Snack Variant 30</v>
      </c>
      <c r="F1730">
        <f>IF(tbl_transaction[[#This Row],[Type]]="Inbound",VLOOKUP(tbl_transaction[[#This Row],[Reference Number]],barang_masuk[],6,FALSE),IF(tbl_transaction[[#This Row],[Type]]="Outbound",VLOOKUP(tbl_transaction[[#This Row],[Reference Number]],barang_keluar[],6,FALSE),""))</f>
        <v>12</v>
      </c>
      <c r="G1730" t="str">
        <f>IF(tbl_transaction[[#This Row],[Type]]="Inbound",VLOOKUP(tbl_transaction[[#This Row],[Reference Number]],barang_masuk[],7,FALSE),IF(tbl_transaction[[#This Row],[Type]]="Outbound",VLOOKUP(tbl_transaction[[#This Row],[Reference Number]],barang_keluar[],7,FALSE),""))</f>
        <v>Pack</v>
      </c>
      <c r="H1730" t="str">
        <f>IF(tbl_transaction[[#This Row],[Type]]="Inbound",VLOOKUP(tbl_transaction[[#This Row],[Reference Number]],barang_masuk[],3,FALSE),IF(tbl_transaction[[#This Row],[Type]]="Outbound",VLOOKUP(tbl_transaction[[#This Row],[Reference Number]],barang_keluar[],3,FALSE),""))</f>
        <v>Outlet 035</v>
      </c>
      <c r="I1730" t="str">
        <f>IF(D1730='Kartu Stok'!$B$2,COUNTIF($D$3:D1730,'Kartu Stok'!$B$2),"")</f>
        <v/>
      </c>
      <c r="L1730"/>
    </row>
    <row r="1731" spans="1:12" ht="14.5" x14ac:dyDescent="0.35">
      <c r="A1731" s="2" t="s">
        <v>2280</v>
      </c>
      <c r="B1731" s="5">
        <f>IF(LEFT(tbl_transaction[[#This Row],[Reference Number]],2)="GR",VLOOKUP(tbl_transaction[[#This Row],[Reference Number]],barang_masuk[],2,FALSE),IF(LEFT(tbl_transaction[[#This Row],[Reference Number]],2)="DO",VLOOKUP(tbl_transaction[[#This Row],[Reference Number]],barang_keluar[],2,FALSE),""))</f>
        <v>46110</v>
      </c>
      <c r="C1731" t="str">
        <f t="shared" si="27"/>
        <v>Outbound</v>
      </c>
      <c r="D1731" t="str">
        <f>IF(tbl_transaction[[#This Row],[Type]]="Inbound",VLOOKUP(tbl_transaction[[#This Row],[Reference Number]],barang_masuk[],4,FALSE),IF(tbl_transaction[[#This Row],[Type]]="Outbound",VLOOKUP(tbl_transaction[[#This Row],[Reference Number]],barang_keluar[],4,FALSE),""))</f>
        <v>HOM022</v>
      </c>
      <c r="E1731" t="str">
        <f>IF(tbl_transaction[[#This Row],[Type]]="Inbound",VLOOKUP(tbl_transaction[[#This Row],[Reference Number]],barang_masuk[],5,FALSE),IF(tbl_transaction[[#This Row],[Type]]="Outbound",VLOOKUP(tbl_transaction[[#This Row],[Reference Number]],barang_keluar[],5,FALSE),""))</f>
        <v>Sunlight Home Care Variant 22</v>
      </c>
      <c r="F1731">
        <f>IF(tbl_transaction[[#This Row],[Type]]="Inbound",VLOOKUP(tbl_transaction[[#This Row],[Reference Number]],barang_masuk[],6,FALSE),IF(tbl_transaction[[#This Row],[Type]]="Outbound",VLOOKUP(tbl_transaction[[#This Row],[Reference Number]],barang_keluar[],6,FALSE),""))</f>
        <v>12</v>
      </c>
      <c r="G1731" t="str">
        <f>IF(tbl_transaction[[#This Row],[Type]]="Inbound",VLOOKUP(tbl_transaction[[#This Row],[Reference Number]],barang_masuk[],7,FALSE),IF(tbl_transaction[[#This Row],[Type]]="Outbound",VLOOKUP(tbl_transaction[[#This Row],[Reference Number]],barang_keluar[],7,FALSE),""))</f>
        <v>Pack</v>
      </c>
      <c r="H1731" t="str">
        <f>IF(tbl_transaction[[#This Row],[Type]]="Inbound",VLOOKUP(tbl_transaction[[#This Row],[Reference Number]],barang_masuk[],3,FALSE),IF(tbl_transaction[[#This Row],[Type]]="Outbound",VLOOKUP(tbl_transaction[[#This Row],[Reference Number]],barang_keluar[],3,FALSE),""))</f>
        <v>Outlet 016</v>
      </c>
      <c r="I1731" t="str">
        <f>IF(D1731='Kartu Stok'!$B$2,COUNTIF($D$3:D1731,'Kartu Stok'!$B$2),"")</f>
        <v/>
      </c>
      <c r="L1731"/>
    </row>
    <row r="1732" spans="1:12" ht="14.5" x14ac:dyDescent="0.35">
      <c r="A1732" s="2" t="s">
        <v>2282</v>
      </c>
      <c r="B1732" s="5">
        <f>IF(LEFT(tbl_transaction[[#This Row],[Reference Number]],2)="GR",VLOOKUP(tbl_transaction[[#This Row],[Reference Number]],barang_masuk[],2,FALSE),IF(LEFT(tbl_transaction[[#This Row],[Reference Number]],2)="DO",VLOOKUP(tbl_transaction[[#This Row],[Reference Number]],barang_keluar[],2,FALSE),""))</f>
        <v>46192</v>
      </c>
      <c r="C1732" t="str">
        <f t="shared" si="27"/>
        <v>Outbound</v>
      </c>
      <c r="D1732" t="str">
        <f>IF(tbl_transaction[[#This Row],[Type]]="Inbound",VLOOKUP(tbl_transaction[[#This Row],[Reference Number]],barang_masuk[],4,FALSE),IF(tbl_transaction[[#This Row],[Type]]="Outbound",VLOOKUP(tbl_transaction[[#This Row],[Reference Number]],barang_keluar[],4,FALSE),""))</f>
        <v>BEV027</v>
      </c>
      <c r="E1732" t="str">
        <f>IF(tbl_transaction[[#This Row],[Type]]="Inbound",VLOOKUP(tbl_transaction[[#This Row],[Reference Number]],barang_masuk[],5,FALSE),IF(tbl_transaction[[#This Row],[Type]]="Outbound",VLOOKUP(tbl_transaction[[#This Row],[Reference Number]],barang_keluar[],5,FALSE),""))</f>
        <v>Aqua Beverage Variant 27</v>
      </c>
      <c r="F1732">
        <f>IF(tbl_transaction[[#This Row],[Type]]="Inbound",VLOOKUP(tbl_transaction[[#This Row],[Reference Number]],barang_masuk[],6,FALSE),IF(tbl_transaction[[#This Row],[Type]]="Outbound",VLOOKUP(tbl_transaction[[#This Row],[Reference Number]],barang_keluar[],6,FALSE),""))</f>
        <v>48</v>
      </c>
      <c r="G1732" t="str">
        <f>IF(tbl_transaction[[#This Row],[Type]]="Inbound",VLOOKUP(tbl_transaction[[#This Row],[Reference Number]],barang_masuk[],7,FALSE),IF(tbl_transaction[[#This Row],[Type]]="Outbound",VLOOKUP(tbl_transaction[[#This Row],[Reference Number]],barang_keluar[],7,FALSE),""))</f>
        <v>Bottle</v>
      </c>
      <c r="H1732" t="str">
        <f>IF(tbl_transaction[[#This Row],[Type]]="Inbound",VLOOKUP(tbl_transaction[[#This Row],[Reference Number]],barang_masuk[],3,FALSE),IF(tbl_transaction[[#This Row],[Type]]="Outbound",VLOOKUP(tbl_transaction[[#This Row],[Reference Number]],barang_keluar[],3,FALSE),""))</f>
        <v>Outlet 014</v>
      </c>
      <c r="I1732" t="str">
        <f>IF(D1732='Kartu Stok'!$B$2,COUNTIF($D$3:D1732,'Kartu Stok'!$B$2),"")</f>
        <v/>
      </c>
      <c r="L1732"/>
    </row>
    <row r="1733" spans="1:12" ht="14.5" x14ac:dyDescent="0.35">
      <c r="A1733" s="2" t="s">
        <v>2283</v>
      </c>
      <c r="B1733" s="5">
        <f>IF(LEFT(tbl_transaction[[#This Row],[Reference Number]],2)="GR",VLOOKUP(tbl_transaction[[#This Row],[Reference Number]],barang_masuk[],2,FALSE),IF(LEFT(tbl_transaction[[#This Row],[Reference Number]],2)="DO",VLOOKUP(tbl_transaction[[#This Row],[Reference Number]],barang_keluar[],2,FALSE),""))</f>
        <v>46133</v>
      </c>
      <c r="C1733" t="str">
        <f t="shared" si="27"/>
        <v>Outbound</v>
      </c>
      <c r="D1733" t="str">
        <f>IF(tbl_transaction[[#This Row],[Type]]="Inbound",VLOOKUP(tbl_transaction[[#This Row],[Reference Number]],barang_masuk[],4,FALSE),IF(tbl_transaction[[#This Row],[Type]]="Outbound",VLOOKUP(tbl_transaction[[#This Row],[Reference Number]],barang_keluar[],4,FALSE),""))</f>
        <v>PER006</v>
      </c>
      <c r="E1733" t="str">
        <f>IF(tbl_transaction[[#This Row],[Type]]="Inbound",VLOOKUP(tbl_transaction[[#This Row],[Reference Number]],barang_masuk[],5,FALSE),IF(tbl_transaction[[#This Row],[Type]]="Outbound",VLOOKUP(tbl_transaction[[#This Row],[Reference Number]],barang_keluar[],5,FALSE),""))</f>
        <v>Lifebuoy Personal Care Variant 6</v>
      </c>
      <c r="F1733">
        <f>IF(tbl_transaction[[#This Row],[Type]]="Inbound",VLOOKUP(tbl_transaction[[#This Row],[Reference Number]],barang_masuk[],6,FALSE),IF(tbl_transaction[[#This Row],[Type]]="Outbound",VLOOKUP(tbl_transaction[[#This Row],[Reference Number]],barang_keluar[],6,FALSE),""))</f>
        <v>24</v>
      </c>
      <c r="G1733" t="str">
        <f>IF(tbl_transaction[[#This Row],[Type]]="Inbound",VLOOKUP(tbl_transaction[[#This Row],[Reference Number]],barang_masuk[],7,FALSE),IF(tbl_transaction[[#This Row],[Type]]="Outbound",VLOOKUP(tbl_transaction[[#This Row],[Reference Number]],barang_keluar[],7,FALSE),""))</f>
        <v>Bottle</v>
      </c>
      <c r="H1733" t="str">
        <f>IF(tbl_transaction[[#This Row],[Type]]="Inbound",VLOOKUP(tbl_transaction[[#This Row],[Reference Number]],barang_masuk[],3,FALSE),IF(tbl_transaction[[#This Row],[Type]]="Outbound",VLOOKUP(tbl_transaction[[#This Row],[Reference Number]],barang_keluar[],3,FALSE),""))</f>
        <v>Outlet 020</v>
      </c>
      <c r="I1733" t="str">
        <f>IF(D1733='Kartu Stok'!$B$2,COUNTIF($D$3:D1733,'Kartu Stok'!$B$2),"")</f>
        <v/>
      </c>
      <c r="L1733"/>
    </row>
    <row r="1734" spans="1:12" ht="14.5" x14ac:dyDescent="0.35">
      <c r="A1734" s="2" t="s">
        <v>2284</v>
      </c>
      <c r="B1734" s="5">
        <f>IF(LEFT(tbl_transaction[[#This Row],[Reference Number]],2)="GR",VLOOKUP(tbl_transaction[[#This Row],[Reference Number]],barang_masuk[],2,FALSE),IF(LEFT(tbl_transaction[[#This Row],[Reference Number]],2)="DO",VLOOKUP(tbl_transaction[[#This Row],[Reference Number]],barang_keluar[],2,FALSE),""))</f>
        <v>46152</v>
      </c>
      <c r="C1734" t="str">
        <f t="shared" si="27"/>
        <v>Outbound</v>
      </c>
      <c r="D1734" t="str">
        <f>IF(tbl_transaction[[#This Row],[Type]]="Inbound",VLOOKUP(tbl_transaction[[#This Row],[Reference Number]],barang_masuk[],4,FALSE),IF(tbl_transaction[[#This Row],[Type]]="Outbound",VLOOKUP(tbl_transaction[[#This Row],[Reference Number]],barang_keluar[],4,FALSE),""))</f>
        <v>SNK028</v>
      </c>
      <c r="E1734" t="str">
        <f>IF(tbl_transaction[[#This Row],[Type]]="Inbound",VLOOKUP(tbl_transaction[[#This Row],[Reference Number]],barang_masuk[],5,FALSE),IF(tbl_transaction[[#This Row],[Type]]="Outbound",VLOOKUP(tbl_transaction[[#This Row],[Reference Number]],barang_keluar[],5,FALSE),""))</f>
        <v>Chitato Snack Variant 28</v>
      </c>
      <c r="F1734">
        <f>IF(tbl_transaction[[#This Row],[Type]]="Inbound",VLOOKUP(tbl_transaction[[#This Row],[Reference Number]],barang_masuk[],6,FALSE),IF(tbl_transaction[[#This Row],[Type]]="Outbound",VLOOKUP(tbl_transaction[[#This Row],[Reference Number]],barang_keluar[],6,FALSE),""))</f>
        <v>60</v>
      </c>
      <c r="G1734" t="str">
        <f>IF(tbl_transaction[[#This Row],[Type]]="Inbound",VLOOKUP(tbl_transaction[[#This Row],[Reference Number]],barang_masuk[],7,FALSE),IF(tbl_transaction[[#This Row],[Type]]="Outbound",VLOOKUP(tbl_transaction[[#This Row],[Reference Number]],barang_keluar[],7,FALSE),""))</f>
        <v>Pack</v>
      </c>
      <c r="H1734" t="str">
        <f>IF(tbl_transaction[[#This Row],[Type]]="Inbound",VLOOKUP(tbl_transaction[[#This Row],[Reference Number]],barang_masuk[],3,FALSE),IF(tbl_transaction[[#This Row],[Type]]="Outbound",VLOOKUP(tbl_transaction[[#This Row],[Reference Number]],barang_keluar[],3,FALSE),""))</f>
        <v>Outlet 057</v>
      </c>
      <c r="I1734" t="str">
        <f>IF(D1734='Kartu Stok'!$B$2,COUNTIF($D$3:D1734,'Kartu Stok'!$B$2),"")</f>
        <v/>
      </c>
      <c r="L1734"/>
    </row>
    <row r="1735" spans="1:12" ht="14.5" x14ac:dyDescent="0.35">
      <c r="A1735" s="2" t="s">
        <v>2285</v>
      </c>
      <c r="B1735" s="5">
        <f>IF(LEFT(tbl_transaction[[#This Row],[Reference Number]],2)="GR",VLOOKUP(tbl_transaction[[#This Row],[Reference Number]],barang_masuk[],2,FALSE),IF(LEFT(tbl_transaction[[#This Row],[Reference Number]],2)="DO",VLOOKUP(tbl_transaction[[#This Row],[Reference Number]],barang_keluar[],2,FALSE),""))</f>
        <v>46186</v>
      </c>
      <c r="C1735" t="str">
        <f t="shared" si="27"/>
        <v>Outbound</v>
      </c>
      <c r="D1735" t="str">
        <f>IF(tbl_transaction[[#This Row],[Type]]="Inbound",VLOOKUP(tbl_transaction[[#This Row],[Reference Number]],barang_masuk[],4,FALSE),IF(tbl_transaction[[#This Row],[Type]]="Outbound",VLOOKUP(tbl_transaction[[#This Row],[Reference Number]],barang_keluar[],4,FALSE),""))</f>
        <v>INS007</v>
      </c>
      <c r="E1735" t="str">
        <f>IF(tbl_transaction[[#This Row],[Type]]="Inbound",VLOOKUP(tbl_transaction[[#This Row],[Reference Number]],barang_masuk[],5,FALSE),IF(tbl_transaction[[#This Row],[Type]]="Outbound",VLOOKUP(tbl_transaction[[#This Row],[Reference Number]],barang_keluar[],5,FALSE),""))</f>
        <v>Supermi Instant Food Variant 7</v>
      </c>
      <c r="F1735">
        <f>IF(tbl_transaction[[#This Row],[Type]]="Inbound",VLOOKUP(tbl_transaction[[#This Row],[Reference Number]],barang_masuk[],6,FALSE),IF(tbl_transaction[[#This Row],[Type]]="Outbound",VLOOKUP(tbl_transaction[[#This Row],[Reference Number]],barang_keluar[],6,FALSE),""))</f>
        <v>20</v>
      </c>
      <c r="G1735" t="str">
        <f>IF(tbl_transaction[[#This Row],[Type]]="Inbound",VLOOKUP(tbl_transaction[[#This Row],[Reference Number]],barang_masuk[],7,FALSE),IF(tbl_transaction[[#This Row],[Type]]="Outbound",VLOOKUP(tbl_transaction[[#This Row],[Reference Number]],barang_keluar[],7,FALSE),""))</f>
        <v>Pack</v>
      </c>
      <c r="H1735" t="str">
        <f>IF(tbl_transaction[[#This Row],[Type]]="Inbound",VLOOKUP(tbl_transaction[[#This Row],[Reference Number]],barang_masuk[],3,FALSE),IF(tbl_transaction[[#This Row],[Type]]="Outbound",VLOOKUP(tbl_transaction[[#This Row],[Reference Number]],barang_keluar[],3,FALSE),""))</f>
        <v>Outlet 060</v>
      </c>
      <c r="I1735" t="str">
        <f>IF(D1735='Kartu Stok'!$B$2,COUNTIF($D$3:D1735,'Kartu Stok'!$B$2),"")</f>
        <v/>
      </c>
      <c r="L1735"/>
    </row>
    <row r="1736" spans="1:12" ht="14.5" x14ac:dyDescent="0.35">
      <c r="A1736" s="2" t="s">
        <v>2286</v>
      </c>
      <c r="B1736" s="5">
        <f>IF(LEFT(tbl_transaction[[#This Row],[Reference Number]],2)="GR",VLOOKUP(tbl_transaction[[#This Row],[Reference Number]],barang_masuk[],2,FALSE),IF(LEFT(tbl_transaction[[#This Row],[Reference Number]],2)="DO",VLOOKUP(tbl_transaction[[#This Row],[Reference Number]],barang_keluar[],2,FALSE),""))</f>
        <v>46053</v>
      </c>
      <c r="C1736" t="str">
        <f t="shared" si="27"/>
        <v>Outbound</v>
      </c>
      <c r="D1736" t="str">
        <f>IF(tbl_transaction[[#This Row],[Type]]="Inbound",VLOOKUP(tbl_transaction[[#This Row],[Reference Number]],barang_masuk[],4,FALSE),IF(tbl_transaction[[#This Row],[Type]]="Outbound",VLOOKUP(tbl_transaction[[#This Row],[Reference Number]],barang_keluar[],4,FALSE),""))</f>
        <v>SNK028</v>
      </c>
      <c r="E1736" t="str">
        <f>IF(tbl_transaction[[#This Row],[Type]]="Inbound",VLOOKUP(tbl_transaction[[#This Row],[Reference Number]],barang_masuk[],5,FALSE),IF(tbl_transaction[[#This Row],[Type]]="Outbound",VLOOKUP(tbl_transaction[[#This Row],[Reference Number]],barang_keluar[],5,FALSE),""))</f>
        <v>Chitato Snack Variant 28</v>
      </c>
      <c r="F1736">
        <f>IF(tbl_transaction[[#This Row],[Type]]="Inbound",VLOOKUP(tbl_transaction[[#This Row],[Reference Number]],barang_masuk[],6,FALSE),IF(tbl_transaction[[#This Row],[Type]]="Outbound",VLOOKUP(tbl_transaction[[#This Row],[Reference Number]],barang_keluar[],6,FALSE),""))</f>
        <v>12</v>
      </c>
      <c r="G1736" t="str">
        <f>IF(tbl_transaction[[#This Row],[Type]]="Inbound",VLOOKUP(tbl_transaction[[#This Row],[Reference Number]],barang_masuk[],7,FALSE),IF(tbl_transaction[[#This Row],[Type]]="Outbound",VLOOKUP(tbl_transaction[[#This Row],[Reference Number]],barang_keluar[],7,FALSE),""))</f>
        <v>Pack</v>
      </c>
      <c r="H1736" t="str">
        <f>IF(tbl_transaction[[#This Row],[Type]]="Inbound",VLOOKUP(tbl_transaction[[#This Row],[Reference Number]],barang_masuk[],3,FALSE),IF(tbl_transaction[[#This Row],[Type]]="Outbound",VLOOKUP(tbl_transaction[[#This Row],[Reference Number]],barang_keluar[],3,FALSE),""))</f>
        <v>Outlet 010</v>
      </c>
      <c r="I1736" t="str">
        <f>IF(D1736='Kartu Stok'!$B$2,COUNTIF($D$3:D1736,'Kartu Stok'!$B$2),"")</f>
        <v/>
      </c>
      <c r="L1736"/>
    </row>
    <row r="1737" spans="1:12" ht="14.5" x14ac:dyDescent="0.35">
      <c r="A1737" s="2" t="s">
        <v>2287</v>
      </c>
      <c r="B1737" s="5">
        <f>IF(LEFT(tbl_transaction[[#This Row],[Reference Number]],2)="GR",VLOOKUP(tbl_transaction[[#This Row],[Reference Number]],barang_masuk[],2,FALSE),IF(LEFT(tbl_transaction[[#This Row],[Reference Number]],2)="DO",VLOOKUP(tbl_transaction[[#This Row],[Reference Number]],barang_keluar[],2,FALSE),""))</f>
        <v>46162</v>
      </c>
      <c r="C1737" t="str">
        <f t="shared" si="27"/>
        <v>Outbound</v>
      </c>
      <c r="D1737" t="str">
        <f>IF(tbl_transaction[[#This Row],[Type]]="Inbound",VLOOKUP(tbl_transaction[[#This Row],[Reference Number]],barang_masuk[],4,FALSE),IF(tbl_transaction[[#This Row],[Type]]="Outbound",VLOOKUP(tbl_transaction[[#This Row],[Reference Number]],barang_keluar[],4,FALSE),""))</f>
        <v>PER004</v>
      </c>
      <c r="E1737" t="str">
        <f>IF(tbl_transaction[[#This Row],[Type]]="Inbound",VLOOKUP(tbl_transaction[[#This Row],[Reference Number]],barang_masuk[],5,FALSE),IF(tbl_transaction[[#This Row],[Type]]="Outbound",VLOOKUP(tbl_transaction[[#This Row],[Reference Number]],barang_keluar[],5,FALSE),""))</f>
        <v>Lifebuoy Personal Care Variant 4</v>
      </c>
      <c r="F1737">
        <f>IF(tbl_transaction[[#This Row],[Type]]="Inbound",VLOOKUP(tbl_transaction[[#This Row],[Reference Number]],barang_masuk[],6,FALSE),IF(tbl_transaction[[#This Row],[Type]]="Outbound",VLOOKUP(tbl_transaction[[#This Row],[Reference Number]],barang_keluar[],6,FALSE),""))</f>
        <v>10</v>
      </c>
      <c r="G1737" t="str">
        <f>IF(tbl_transaction[[#This Row],[Type]]="Inbound",VLOOKUP(tbl_transaction[[#This Row],[Reference Number]],barang_masuk[],7,FALSE),IF(tbl_transaction[[#This Row],[Type]]="Outbound",VLOOKUP(tbl_transaction[[#This Row],[Reference Number]],barang_keluar[],7,FALSE),""))</f>
        <v>Bottle</v>
      </c>
      <c r="H1737" t="str">
        <f>IF(tbl_transaction[[#This Row],[Type]]="Inbound",VLOOKUP(tbl_transaction[[#This Row],[Reference Number]],barang_masuk[],3,FALSE),IF(tbl_transaction[[#This Row],[Type]]="Outbound",VLOOKUP(tbl_transaction[[#This Row],[Reference Number]],barang_keluar[],3,FALSE),""))</f>
        <v>Outlet 040</v>
      </c>
      <c r="I1737" t="str">
        <f>IF(D1737='Kartu Stok'!$B$2,COUNTIF($D$3:D1737,'Kartu Stok'!$B$2),"")</f>
        <v/>
      </c>
      <c r="L1737"/>
    </row>
    <row r="1738" spans="1:12" ht="14.5" x14ac:dyDescent="0.35">
      <c r="A1738" s="2" t="s">
        <v>2288</v>
      </c>
      <c r="B1738" s="5">
        <f>IF(LEFT(tbl_transaction[[#This Row],[Reference Number]],2)="GR",VLOOKUP(tbl_transaction[[#This Row],[Reference Number]],barang_masuk[],2,FALSE),IF(LEFT(tbl_transaction[[#This Row],[Reference Number]],2)="DO",VLOOKUP(tbl_transaction[[#This Row],[Reference Number]],barang_keluar[],2,FALSE),""))</f>
        <v>46099</v>
      </c>
      <c r="C1738" t="str">
        <f t="shared" si="27"/>
        <v>Outbound</v>
      </c>
      <c r="D1738" t="str">
        <f>IF(tbl_transaction[[#This Row],[Type]]="Inbound",VLOOKUP(tbl_transaction[[#This Row],[Reference Number]],barang_masuk[],4,FALSE),IF(tbl_transaction[[#This Row],[Type]]="Outbound",VLOOKUP(tbl_transaction[[#This Row],[Reference Number]],barang_keluar[],4,FALSE),""))</f>
        <v>DAR011</v>
      </c>
      <c r="E1738" t="str">
        <f>IF(tbl_transaction[[#This Row],[Type]]="Inbound",VLOOKUP(tbl_transaction[[#This Row],[Reference Number]],barang_masuk[],5,FALSE),IF(tbl_transaction[[#This Row],[Type]]="Outbound",VLOOKUP(tbl_transaction[[#This Row],[Reference Number]],barang_keluar[],5,FALSE),""))</f>
        <v>Indomilk Dairy Variant 11</v>
      </c>
      <c r="F1738">
        <f>IF(tbl_transaction[[#This Row],[Type]]="Inbound",VLOOKUP(tbl_transaction[[#This Row],[Reference Number]],barang_masuk[],6,FALSE),IF(tbl_transaction[[#This Row],[Type]]="Outbound",VLOOKUP(tbl_transaction[[#This Row],[Reference Number]],barang_keluar[],6,FALSE),""))</f>
        <v>15</v>
      </c>
      <c r="G1738" t="str">
        <f>IF(tbl_transaction[[#This Row],[Type]]="Inbound",VLOOKUP(tbl_transaction[[#This Row],[Reference Number]],barang_masuk[],7,FALSE),IF(tbl_transaction[[#This Row],[Type]]="Outbound",VLOOKUP(tbl_transaction[[#This Row],[Reference Number]],barang_keluar[],7,FALSE),""))</f>
        <v>Box</v>
      </c>
      <c r="H1738" t="str">
        <f>IF(tbl_transaction[[#This Row],[Type]]="Inbound",VLOOKUP(tbl_transaction[[#This Row],[Reference Number]],barang_masuk[],3,FALSE),IF(tbl_transaction[[#This Row],[Type]]="Outbound",VLOOKUP(tbl_transaction[[#This Row],[Reference Number]],barang_keluar[],3,FALSE),""))</f>
        <v>Outlet 050</v>
      </c>
      <c r="I1738" t="str">
        <f>IF(D1738='Kartu Stok'!$B$2,COUNTIF($D$3:D1738,'Kartu Stok'!$B$2),"")</f>
        <v/>
      </c>
      <c r="L1738"/>
    </row>
    <row r="1739" spans="1:12" ht="14.5" x14ac:dyDescent="0.35">
      <c r="A1739" s="2" t="s">
        <v>2289</v>
      </c>
      <c r="B1739" s="5">
        <f>IF(LEFT(tbl_transaction[[#This Row],[Reference Number]],2)="GR",VLOOKUP(tbl_transaction[[#This Row],[Reference Number]],barang_masuk[],2,FALSE),IF(LEFT(tbl_transaction[[#This Row],[Reference Number]],2)="DO",VLOOKUP(tbl_transaction[[#This Row],[Reference Number]],barang_keluar[],2,FALSE),""))</f>
        <v>46167</v>
      </c>
      <c r="C1739" t="str">
        <f t="shared" si="27"/>
        <v>Outbound</v>
      </c>
      <c r="D1739" t="str">
        <f>IF(tbl_transaction[[#This Row],[Type]]="Inbound",VLOOKUP(tbl_transaction[[#This Row],[Reference Number]],barang_masuk[],4,FALSE),IF(tbl_transaction[[#This Row],[Type]]="Outbound",VLOOKUP(tbl_transaction[[#This Row],[Reference Number]],barang_keluar[],4,FALSE),""))</f>
        <v>BEV022</v>
      </c>
      <c r="E1739" t="str">
        <f>IF(tbl_transaction[[#This Row],[Type]]="Inbound",VLOOKUP(tbl_transaction[[#This Row],[Reference Number]],barang_masuk[],5,FALSE),IF(tbl_transaction[[#This Row],[Type]]="Outbound",VLOOKUP(tbl_transaction[[#This Row],[Reference Number]],barang_keluar[],5,FALSE),""))</f>
        <v>Sosro Beverage Variant 22</v>
      </c>
      <c r="F1739">
        <f>IF(tbl_transaction[[#This Row],[Type]]="Inbound",VLOOKUP(tbl_transaction[[#This Row],[Reference Number]],barang_masuk[],6,FALSE),IF(tbl_transaction[[#This Row],[Type]]="Outbound",VLOOKUP(tbl_transaction[[#This Row],[Reference Number]],barang_keluar[],6,FALSE),""))</f>
        <v>24</v>
      </c>
      <c r="G1739" t="str">
        <f>IF(tbl_transaction[[#This Row],[Type]]="Inbound",VLOOKUP(tbl_transaction[[#This Row],[Reference Number]],barang_masuk[],7,FALSE),IF(tbl_transaction[[#This Row],[Type]]="Outbound",VLOOKUP(tbl_transaction[[#This Row],[Reference Number]],barang_keluar[],7,FALSE),""))</f>
        <v>Bottle</v>
      </c>
      <c r="H1739" t="str">
        <f>IF(tbl_transaction[[#This Row],[Type]]="Inbound",VLOOKUP(tbl_transaction[[#This Row],[Reference Number]],barang_masuk[],3,FALSE),IF(tbl_transaction[[#This Row],[Type]]="Outbound",VLOOKUP(tbl_transaction[[#This Row],[Reference Number]],barang_keluar[],3,FALSE),""))</f>
        <v>Outlet 005</v>
      </c>
      <c r="I1739" t="str">
        <f>IF(D1739='Kartu Stok'!$B$2,COUNTIF($D$3:D1739,'Kartu Stok'!$B$2),"")</f>
        <v/>
      </c>
      <c r="L1739"/>
    </row>
    <row r="1740" spans="1:12" ht="14.5" x14ac:dyDescent="0.35">
      <c r="A1740" s="2" t="s">
        <v>2290</v>
      </c>
      <c r="B1740" s="5">
        <f>IF(LEFT(tbl_transaction[[#This Row],[Reference Number]],2)="GR",VLOOKUP(tbl_transaction[[#This Row],[Reference Number]],barang_masuk[],2,FALSE),IF(LEFT(tbl_transaction[[#This Row],[Reference Number]],2)="DO",VLOOKUP(tbl_transaction[[#This Row],[Reference Number]],barang_keluar[],2,FALSE),""))</f>
        <v>46167</v>
      </c>
      <c r="C1740" t="str">
        <f t="shared" si="27"/>
        <v>Outbound</v>
      </c>
      <c r="D1740" t="str">
        <f>IF(tbl_transaction[[#This Row],[Type]]="Inbound",VLOOKUP(tbl_transaction[[#This Row],[Reference Number]],barang_masuk[],4,FALSE),IF(tbl_transaction[[#This Row],[Type]]="Outbound",VLOOKUP(tbl_transaction[[#This Row],[Reference Number]],barang_keluar[],4,FALSE),""))</f>
        <v>DAR003</v>
      </c>
      <c r="E1740" t="str">
        <f>IF(tbl_transaction[[#This Row],[Type]]="Inbound",VLOOKUP(tbl_transaction[[#This Row],[Reference Number]],barang_masuk[],5,FALSE),IF(tbl_transaction[[#This Row],[Type]]="Outbound",VLOOKUP(tbl_transaction[[#This Row],[Reference Number]],barang_keluar[],5,FALSE),""))</f>
        <v>Ultra Milk Dairy Variant 3</v>
      </c>
      <c r="F1740">
        <f>IF(tbl_transaction[[#This Row],[Type]]="Inbound",VLOOKUP(tbl_transaction[[#This Row],[Reference Number]],barang_masuk[],6,FALSE),IF(tbl_transaction[[#This Row],[Type]]="Outbound",VLOOKUP(tbl_transaction[[#This Row],[Reference Number]],barang_keluar[],6,FALSE),""))</f>
        <v>12</v>
      </c>
      <c r="G1740" t="str">
        <f>IF(tbl_transaction[[#This Row],[Type]]="Inbound",VLOOKUP(tbl_transaction[[#This Row],[Reference Number]],barang_masuk[],7,FALSE),IF(tbl_transaction[[#This Row],[Type]]="Outbound",VLOOKUP(tbl_transaction[[#This Row],[Reference Number]],barang_keluar[],7,FALSE),""))</f>
        <v>Box</v>
      </c>
      <c r="H1740" t="str">
        <f>IF(tbl_transaction[[#This Row],[Type]]="Inbound",VLOOKUP(tbl_transaction[[#This Row],[Reference Number]],barang_masuk[],3,FALSE),IF(tbl_transaction[[#This Row],[Type]]="Outbound",VLOOKUP(tbl_transaction[[#This Row],[Reference Number]],barang_keluar[],3,FALSE),""))</f>
        <v>Outlet 046</v>
      </c>
      <c r="I1740" t="str">
        <f>IF(D1740='Kartu Stok'!$B$2,COUNTIF($D$3:D1740,'Kartu Stok'!$B$2),"")</f>
        <v/>
      </c>
      <c r="L1740"/>
    </row>
    <row r="1741" spans="1:12" ht="14.5" x14ac:dyDescent="0.35">
      <c r="A1741" s="2" t="s">
        <v>2291</v>
      </c>
      <c r="B1741" s="5">
        <f>IF(LEFT(tbl_transaction[[#This Row],[Reference Number]],2)="GR",VLOOKUP(tbl_transaction[[#This Row],[Reference Number]],barang_masuk[],2,FALSE),IF(LEFT(tbl_transaction[[#This Row],[Reference Number]],2)="DO",VLOOKUP(tbl_transaction[[#This Row],[Reference Number]],barang_keluar[],2,FALSE),""))</f>
        <v>46123</v>
      </c>
      <c r="C1741" t="str">
        <f t="shared" si="27"/>
        <v>Outbound</v>
      </c>
      <c r="D1741" t="str">
        <f>IF(tbl_transaction[[#This Row],[Type]]="Inbound",VLOOKUP(tbl_transaction[[#This Row],[Reference Number]],barang_masuk[],4,FALSE),IF(tbl_transaction[[#This Row],[Type]]="Outbound",VLOOKUP(tbl_transaction[[#This Row],[Reference Number]],barang_keluar[],4,FALSE),""))</f>
        <v>DAR017</v>
      </c>
      <c r="E1741" t="str">
        <f>IF(tbl_transaction[[#This Row],[Type]]="Inbound",VLOOKUP(tbl_transaction[[#This Row],[Reference Number]],barang_masuk[],5,FALSE),IF(tbl_transaction[[#This Row],[Type]]="Outbound",VLOOKUP(tbl_transaction[[#This Row],[Reference Number]],barang_keluar[],5,FALSE),""))</f>
        <v>Indomilk Dairy Variant 17</v>
      </c>
      <c r="F1741">
        <f>IF(tbl_transaction[[#This Row],[Type]]="Inbound",VLOOKUP(tbl_transaction[[#This Row],[Reference Number]],barang_masuk[],6,FALSE),IF(tbl_transaction[[#This Row],[Type]]="Outbound",VLOOKUP(tbl_transaction[[#This Row],[Reference Number]],barang_keluar[],6,FALSE),""))</f>
        <v>36</v>
      </c>
      <c r="G1741" t="str">
        <f>IF(tbl_transaction[[#This Row],[Type]]="Inbound",VLOOKUP(tbl_transaction[[#This Row],[Reference Number]],barang_masuk[],7,FALSE),IF(tbl_transaction[[#This Row],[Type]]="Outbound",VLOOKUP(tbl_transaction[[#This Row],[Reference Number]],barang_keluar[],7,FALSE),""))</f>
        <v>Box</v>
      </c>
      <c r="H1741" t="str">
        <f>IF(tbl_transaction[[#This Row],[Type]]="Inbound",VLOOKUP(tbl_transaction[[#This Row],[Reference Number]],barang_masuk[],3,FALSE),IF(tbl_transaction[[#This Row],[Type]]="Outbound",VLOOKUP(tbl_transaction[[#This Row],[Reference Number]],barang_keluar[],3,FALSE),""))</f>
        <v>Outlet 055</v>
      </c>
      <c r="I1741" t="str">
        <f>IF(D1741='Kartu Stok'!$B$2,COUNTIF($D$3:D1741,'Kartu Stok'!$B$2),"")</f>
        <v/>
      </c>
      <c r="L1741"/>
    </row>
    <row r="1742" spans="1:12" ht="14.5" x14ac:dyDescent="0.35">
      <c r="A1742" s="2" t="s">
        <v>2292</v>
      </c>
      <c r="B1742" s="5">
        <f>IF(LEFT(tbl_transaction[[#This Row],[Reference Number]],2)="GR",VLOOKUP(tbl_transaction[[#This Row],[Reference Number]],barang_masuk[],2,FALSE),IF(LEFT(tbl_transaction[[#This Row],[Reference Number]],2)="DO",VLOOKUP(tbl_transaction[[#This Row],[Reference Number]],barang_keluar[],2,FALSE),""))</f>
        <v>46102</v>
      </c>
      <c r="C1742" t="str">
        <f t="shared" si="27"/>
        <v>Outbound</v>
      </c>
      <c r="D1742" t="str">
        <f>IF(tbl_transaction[[#This Row],[Type]]="Inbound",VLOOKUP(tbl_transaction[[#This Row],[Reference Number]],barang_masuk[],4,FALSE),IF(tbl_transaction[[#This Row],[Type]]="Outbound",VLOOKUP(tbl_transaction[[#This Row],[Reference Number]],barang_keluar[],4,FALSE),""))</f>
        <v>SNK009</v>
      </c>
      <c r="E1742" t="str">
        <f>IF(tbl_transaction[[#This Row],[Type]]="Inbound",VLOOKUP(tbl_transaction[[#This Row],[Reference Number]],barang_masuk[],5,FALSE),IF(tbl_transaction[[#This Row],[Type]]="Outbound",VLOOKUP(tbl_transaction[[#This Row],[Reference Number]],barang_keluar[],5,FALSE),""))</f>
        <v>Chitato Snack Variant 9</v>
      </c>
      <c r="F1742">
        <f>IF(tbl_transaction[[#This Row],[Type]]="Inbound",VLOOKUP(tbl_transaction[[#This Row],[Reference Number]],barang_masuk[],6,FALSE),IF(tbl_transaction[[#This Row],[Type]]="Outbound",VLOOKUP(tbl_transaction[[#This Row],[Reference Number]],barang_keluar[],6,FALSE),""))</f>
        <v>24</v>
      </c>
      <c r="G1742" t="str">
        <f>IF(tbl_transaction[[#This Row],[Type]]="Inbound",VLOOKUP(tbl_transaction[[#This Row],[Reference Number]],barang_masuk[],7,FALSE),IF(tbl_transaction[[#This Row],[Type]]="Outbound",VLOOKUP(tbl_transaction[[#This Row],[Reference Number]],barang_keluar[],7,FALSE),""))</f>
        <v>Pack</v>
      </c>
      <c r="H1742" t="str">
        <f>IF(tbl_transaction[[#This Row],[Type]]="Inbound",VLOOKUP(tbl_transaction[[#This Row],[Reference Number]],barang_masuk[],3,FALSE),IF(tbl_transaction[[#This Row],[Type]]="Outbound",VLOOKUP(tbl_transaction[[#This Row],[Reference Number]],barang_keluar[],3,FALSE),""))</f>
        <v>Outlet 020</v>
      </c>
      <c r="I1742" t="str">
        <f>IF(D1742='Kartu Stok'!$B$2,COUNTIF($D$3:D1742,'Kartu Stok'!$B$2),"")</f>
        <v/>
      </c>
      <c r="L1742"/>
    </row>
    <row r="1743" spans="1:12" ht="14.5" x14ac:dyDescent="0.35">
      <c r="A1743" s="2" t="s">
        <v>2293</v>
      </c>
      <c r="B1743" s="5">
        <f>IF(LEFT(tbl_transaction[[#This Row],[Reference Number]],2)="GR",VLOOKUP(tbl_transaction[[#This Row],[Reference Number]],barang_masuk[],2,FALSE),IF(LEFT(tbl_transaction[[#This Row],[Reference Number]],2)="DO",VLOOKUP(tbl_transaction[[#This Row],[Reference Number]],barang_keluar[],2,FALSE),""))</f>
        <v>46109</v>
      </c>
      <c r="C1743" t="str">
        <f t="shared" si="27"/>
        <v>Outbound</v>
      </c>
      <c r="D1743" t="str">
        <f>IF(tbl_transaction[[#This Row],[Type]]="Inbound",VLOOKUP(tbl_transaction[[#This Row],[Reference Number]],barang_masuk[],4,FALSE),IF(tbl_transaction[[#This Row],[Type]]="Outbound",VLOOKUP(tbl_transaction[[#This Row],[Reference Number]],barang_keluar[],4,FALSE),""))</f>
        <v>PER015</v>
      </c>
      <c r="E1743" t="str">
        <f>IF(tbl_transaction[[#This Row],[Type]]="Inbound",VLOOKUP(tbl_transaction[[#This Row],[Reference Number]],barang_masuk[],5,FALSE),IF(tbl_transaction[[#This Row],[Type]]="Outbound",VLOOKUP(tbl_transaction[[#This Row],[Reference Number]],barang_keluar[],5,FALSE),""))</f>
        <v>Sunsilk Personal Care Variant 15</v>
      </c>
      <c r="F1743">
        <f>IF(tbl_transaction[[#This Row],[Type]]="Inbound",VLOOKUP(tbl_transaction[[#This Row],[Reference Number]],barang_masuk[],6,FALSE),IF(tbl_transaction[[#This Row],[Type]]="Outbound",VLOOKUP(tbl_transaction[[#This Row],[Reference Number]],barang_keluar[],6,FALSE),""))</f>
        <v>12</v>
      </c>
      <c r="G1743" t="str">
        <f>IF(tbl_transaction[[#This Row],[Type]]="Inbound",VLOOKUP(tbl_transaction[[#This Row],[Reference Number]],barang_masuk[],7,FALSE),IF(tbl_transaction[[#This Row],[Type]]="Outbound",VLOOKUP(tbl_transaction[[#This Row],[Reference Number]],barang_keluar[],7,FALSE),""))</f>
        <v>Bottle</v>
      </c>
      <c r="H1743" t="str">
        <f>IF(tbl_transaction[[#This Row],[Type]]="Inbound",VLOOKUP(tbl_transaction[[#This Row],[Reference Number]],barang_masuk[],3,FALSE),IF(tbl_transaction[[#This Row],[Type]]="Outbound",VLOOKUP(tbl_transaction[[#This Row],[Reference Number]],barang_keluar[],3,FALSE),""))</f>
        <v>Outlet 031</v>
      </c>
      <c r="I1743" t="str">
        <f>IF(D1743='Kartu Stok'!$B$2,COUNTIF($D$3:D1743,'Kartu Stok'!$B$2),"")</f>
        <v/>
      </c>
      <c r="L1743"/>
    </row>
    <row r="1744" spans="1:12" ht="14.5" x14ac:dyDescent="0.35">
      <c r="A1744" s="2" t="s">
        <v>2294</v>
      </c>
      <c r="B1744" s="5">
        <f>IF(LEFT(tbl_transaction[[#This Row],[Reference Number]],2)="GR",VLOOKUP(tbl_transaction[[#This Row],[Reference Number]],barang_masuk[],2,FALSE),IF(LEFT(tbl_transaction[[#This Row],[Reference Number]],2)="DO",VLOOKUP(tbl_transaction[[#This Row],[Reference Number]],barang_keluar[],2,FALSE),""))</f>
        <v>46184</v>
      </c>
      <c r="C1744" t="str">
        <f t="shared" si="27"/>
        <v>Outbound</v>
      </c>
      <c r="D1744" t="str">
        <f>IF(tbl_transaction[[#This Row],[Type]]="Inbound",VLOOKUP(tbl_transaction[[#This Row],[Reference Number]],barang_masuk[],4,FALSE),IF(tbl_transaction[[#This Row],[Type]]="Outbound",VLOOKUP(tbl_transaction[[#This Row],[Reference Number]],barang_keluar[],4,FALSE),""))</f>
        <v>SNK018</v>
      </c>
      <c r="E1744" t="str">
        <f>IF(tbl_transaction[[#This Row],[Type]]="Inbound",VLOOKUP(tbl_transaction[[#This Row],[Reference Number]],barang_masuk[],5,FALSE),IF(tbl_transaction[[#This Row],[Type]]="Outbound",VLOOKUP(tbl_transaction[[#This Row],[Reference Number]],barang_keluar[],5,FALSE),""))</f>
        <v>Taro Snack Variant 18</v>
      </c>
      <c r="F1744">
        <f>IF(tbl_transaction[[#This Row],[Type]]="Inbound",VLOOKUP(tbl_transaction[[#This Row],[Reference Number]],barang_masuk[],6,FALSE),IF(tbl_transaction[[#This Row],[Type]]="Outbound",VLOOKUP(tbl_transaction[[#This Row],[Reference Number]],barang_keluar[],6,FALSE),""))</f>
        <v>12</v>
      </c>
      <c r="G1744" t="str">
        <f>IF(tbl_transaction[[#This Row],[Type]]="Inbound",VLOOKUP(tbl_transaction[[#This Row],[Reference Number]],barang_masuk[],7,FALSE),IF(tbl_transaction[[#This Row],[Type]]="Outbound",VLOOKUP(tbl_transaction[[#This Row],[Reference Number]],barang_keluar[],7,FALSE),""))</f>
        <v>Pack</v>
      </c>
      <c r="H1744" t="str">
        <f>IF(tbl_transaction[[#This Row],[Type]]="Inbound",VLOOKUP(tbl_transaction[[#This Row],[Reference Number]],barang_masuk[],3,FALSE),IF(tbl_transaction[[#This Row],[Type]]="Outbound",VLOOKUP(tbl_transaction[[#This Row],[Reference Number]],barang_keluar[],3,FALSE),""))</f>
        <v>Outlet 031</v>
      </c>
      <c r="I1744" t="str">
        <f>IF(D1744='Kartu Stok'!$B$2,COUNTIF($D$3:D1744,'Kartu Stok'!$B$2),"")</f>
        <v/>
      </c>
      <c r="L1744"/>
    </row>
    <row r="1745" spans="1:12" ht="14.5" x14ac:dyDescent="0.35">
      <c r="A1745" s="2" t="s">
        <v>2295</v>
      </c>
      <c r="B1745" s="5">
        <f>IF(LEFT(tbl_transaction[[#This Row],[Reference Number]],2)="GR",VLOOKUP(tbl_transaction[[#This Row],[Reference Number]],barang_masuk[],2,FALSE),IF(LEFT(tbl_transaction[[#This Row],[Reference Number]],2)="DO",VLOOKUP(tbl_transaction[[#This Row],[Reference Number]],barang_keluar[],2,FALSE),""))</f>
        <v>46200</v>
      </c>
      <c r="C1745" t="str">
        <f t="shared" si="27"/>
        <v>Outbound</v>
      </c>
      <c r="D1745" t="str">
        <f>IF(tbl_transaction[[#This Row],[Type]]="Inbound",VLOOKUP(tbl_transaction[[#This Row],[Reference Number]],barang_masuk[],4,FALSE),IF(tbl_transaction[[#This Row],[Type]]="Outbound",VLOOKUP(tbl_transaction[[#This Row],[Reference Number]],barang_keluar[],4,FALSE),""))</f>
        <v>SNK031</v>
      </c>
      <c r="E1745" t="str">
        <f>IF(tbl_transaction[[#This Row],[Type]]="Inbound",VLOOKUP(tbl_transaction[[#This Row],[Reference Number]],barang_masuk[],5,FALSE),IF(tbl_transaction[[#This Row],[Type]]="Outbound",VLOOKUP(tbl_transaction[[#This Row],[Reference Number]],barang_keluar[],5,FALSE),""))</f>
        <v>Taro Snack Variant 31</v>
      </c>
      <c r="F1745">
        <f>IF(tbl_transaction[[#This Row],[Type]]="Inbound",VLOOKUP(tbl_transaction[[#This Row],[Reference Number]],barang_masuk[],6,FALSE),IF(tbl_transaction[[#This Row],[Type]]="Outbound",VLOOKUP(tbl_transaction[[#This Row],[Reference Number]],barang_keluar[],6,FALSE),""))</f>
        <v>60</v>
      </c>
      <c r="G1745" t="str">
        <f>IF(tbl_transaction[[#This Row],[Type]]="Inbound",VLOOKUP(tbl_transaction[[#This Row],[Reference Number]],barang_masuk[],7,FALSE),IF(tbl_transaction[[#This Row],[Type]]="Outbound",VLOOKUP(tbl_transaction[[#This Row],[Reference Number]],barang_keluar[],7,FALSE),""))</f>
        <v>Pack</v>
      </c>
      <c r="H1745" t="str">
        <f>IF(tbl_transaction[[#This Row],[Type]]="Inbound",VLOOKUP(tbl_transaction[[#This Row],[Reference Number]],barang_masuk[],3,FALSE),IF(tbl_transaction[[#This Row],[Type]]="Outbound",VLOOKUP(tbl_transaction[[#This Row],[Reference Number]],barang_keluar[],3,FALSE),""))</f>
        <v>Outlet 021</v>
      </c>
      <c r="I1745" t="str">
        <f>IF(D1745='Kartu Stok'!$B$2,COUNTIF($D$3:D1745,'Kartu Stok'!$B$2),"")</f>
        <v/>
      </c>
      <c r="L1745"/>
    </row>
    <row r="1746" spans="1:12" ht="14.5" x14ac:dyDescent="0.35">
      <c r="A1746" s="2" t="s">
        <v>2296</v>
      </c>
      <c r="B1746" s="5">
        <f>IF(LEFT(tbl_transaction[[#This Row],[Reference Number]],2)="GR",VLOOKUP(tbl_transaction[[#This Row],[Reference Number]],barang_masuk[],2,FALSE),IF(LEFT(tbl_transaction[[#This Row],[Reference Number]],2)="DO",VLOOKUP(tbl_transaction[[#This Row],[Reference Number]],barang_keluar[],2,FALSE),""))</f>
        <v>46202</v>
      </c>
      <c r="C1746" t="str">
        <f t="shared" si="27"/>
        <v>Outbound</v>
      </c>
      <c r="D1746" t="str">
        <f>IF(tbl_transaction[[#This Row],[Type]]="Inbound",VLOOKUP(tbl_transaction[[#This Row],[Reference Number]],barang_masuk[],4,FALSE),IF(tbl_transaction[[#This Row],[Type]]="Outbound",VLOOKUP(tbl_transaction[[#This Row],[Reference Number]],barang_keluar[],4,FALSE),""))</f>
        <v>INS017</v>
      </c>
      <c r="E1746" t="str">
        <f>IF(tbl_transaction[[#This Row],[Type]]="Inbound",VLOOKUP(tbl_transaction[[#This Row],[Reference Number]],barang_masuk[],5,FALSE),IF(tbl_transaction[[#This Row],[Type]]="Outbound",VLOOKUP(tbl_transaction[[#This Row],[Reference Number]],barang_keluar[],5,FALSE),""))</f>
        <v>Indomie Instant Food Variant 17</v>
      </c>
      <c r="F1746">
        <f>IF(tbl_transaction[[#This Row],[Type]]="Inbound",VLOOKUP(tbl_transaction[[#This Row],[Reference Number]],barang_masuk[],6,FALSE),IF(tbl_transaction[[#This Row],[Type]]="Outbound",VLOOKUP(tbl_transaction[[#This Row],[Reference Number]],barang_keluar[],6,FALSE),""))</f>
        <v>60</v>
      </c>
      <c r="G1746" t="str">
        <f>IF(tbl_transaction[[#This Row],[Type]]="Inbound",VLOOKUP(tbl_transaction[[#This Row],[Reference Number]],barang_masuk[],7,FALSE),IF(tbl_transaction[[#This Row],[Type]]="Outbound",VLOOKUP(tbl_transaction[[#This Row],[Reference Number]],barang_keluar[],7,FALSE),""))</f>
        <v>Pack</v>
      </c>
      <c r="H1746" t="str">
        <f>IF(tbl_transaction[[#This Row],[Type]]="Inbound",VLOOKUP(tbl_transaction[[#This Row],[Reference Number]],barang_masuk[],3,FALSE),IF(tbl_transaction[[#This Row],[Type]]="Outbound",VLOOKUP(tbl_transaction[[#This Row],[Reference Number]],barang_keluar[],3,FALSE),""))</f>
        <v>Outlet 052</v>
      </c>
      <c r="I1746" t="str">
        <f>IF(D1746='Kartu Stok'!$B$2,COUNTIF($D$3:D1746,'Kartu Stok'!$B$2),"")</f>
        <v/>
      </c>
      <c r="L1746"/>
    </row>
    <row r="1747" spans="1:12" ht="14.5" x14ac:dyDescent="0.35">
      <c r="A1747" s="2" t="s">
        <v>2297</v>
      </c>
      <c r="B1747" s="5">
        <f>IF(LEFT(tbl_transaction[[#This Row],[Reference Number]],2)="GR",VLOOKUP(tbl_transaction[[#This Row],[Reference Number]],barang_masuk[],2,FALSE),IF(LEFT(tbl_transaction[[#This Row],[Reference Number]],2)="DO",VLOOKUP(tbl_transaction[[#This Row],[Reference Number]],barang_keluar[],2,FALSE),""))</f>
        <v>46163</v>
      </c>
      <c r="C1747" t="str">
        <f t="shared" si="27"/>
        <v>Outbound</v>
      </c>
      <c r="D1747" t="str">
        <f>IF(tbl_transaction[[#This Row],[Type]]="Inbound",VLOOKUP(tbl_transaction[[#This Row],[Reference Number]],barang_masuk[],4,FALSE),IF(tbl_transaction[[#This Row],[Type]]="Outbound",VLOOKUP(tbl_transaction[[#This Row],[Reference Number]],barang_keluar[],4,FALSE),""))</f>
        <v>PER022</v>
      </c>
      <c r="E1747" t="str">
        <f>IF(tbl_transaction[[#This Row],[Type]]="Inbound",VLOOKUP(tbl_transaction[[#This Row],[Reference Number]],barang_masuk[],5,FALSE),IF(tbl_transaction[[#This Row],[Type]]="Outbound",VLOOKUP(tbl_transaction[[#This Row],[Reference Number]],barang_keluar[],5,FALSE),""))</f>
        <v>Pepsodent Personal Care Variant 22</v>
      </c>
      <c r="F1747">
        <f>IF(tbl_transaction[[#This Row],[Type]]="Inbound",VLOOKUP(tbl_transaction[[#This Row],[Reference Number]],barang_masuk[],6,FALSE),IF(tbl_transaction[[#This Row],[Type]]="Outbound",VLOOKUP(tbl_transaction[[#This Row],[Reference Number]],barang_keluar[],6,FALSE),""))</f>
        <v>10</v>
      </c>
      <c r="G1747" t="str">
        <f>IF(tbl_transaction[[#This Row],[Type]]="Inbound",VLOOKUP(tbl_transaction[[#This Row],[Reference Number]],barang_masuk[],7,FALSE),IF(tbl_transaction[[#This Row],[Type]]="Outbound",VLOOKUP(tbl_transaction[[#This Row],[Reference Number]],barang_keluar[],7,FALSE),""))</f>
        <v>Bottle</v>
      </c>
      <c r="H1747" t="str">
        <f>IF(tbl_transaction[[#This Row],[Type]]="Inbound",VLOOKUP(tbl_transaction[[#This Row],[Reference Number]],barang_masuk[],3,FALSE),IF(tbl_transaction[[#This Row],[Type]]="Outbound",VLOOKUP(tbl_transaction[[#This Row],[Reference Number]],barang_keluar[],3,FALSE),""))</f>
        <v>Outlet 012</v>
      </c>
      <c r="I1747" t="str">
        <f>IF(D1747='Kartu Stok'!$B$2,COUNTIF($D$3:D1747,'Kartu Stok'!$B$2),"")</f>
        <v/>
      </c>
      <c r="L1747"/>
    </row>
    <row r="1748" spans="1:12" ht="14.5" x14ac:dyDescent="0.35">
      <c r="A1748" s="2" t="s">
        <v>2298</v>
      </c>
      <c r="B1748" s="5">
        <f>IF(LEFT(tbl_transaction[[#This Row],[Reference Number]],2)="GR",VLOOKUP(tbl_transaction[[#This Row],[Reference Number]],barang_masuk[],2,FALSE),IF(LEFT(tbl_transaction[[#This Row],[Reference Number]],2)="DO",VLOOKUP(tbl_transaction[[#This Row],[Reference Number]],barang_keluar[],2,FALSE),""))</f>
        <v>46122</v>
      </c>
      <c r="C1748" t="str">
        <f t="shared" si="27"/>
        <v>Outbound</v>
      </c>
      <c r="D1748" t="str">
        <f>IF(tbl_transaction[[#This Row],[Type]]="Inbound",VLOOKUP(tbl_transaction[[#This Row],[Reference Number]],barang_masuk[],4,FALSE),IF(tbl_transaction[[#This Row],[Type]]="Outbound",VLOOKUP(tbl_transaction[[#This Row],[Reference Number]],barang_keluar[],4,FALSE),""))</f>
        <v>BAB013</v>
      </c>
      <c r="E1748" t="str">
        <f>IF(tbl_transaction[[#This Row],[Type]]="Inbound",VLOOKUP(tbl_transaction[[#This Row],[Reference Number]],barang_masuk[],5,FALSE),IF(tbl_transaction[[#This Row],[Type]]="Outbound",VLOOKUP(tbl_transaction[[#This Row],[Reference Number]],barang_keluar[],5,FALSE),""))</f>
        <v>MamyPoko Baby Care Variant 13</v>
      </c>
      <c r="F1748">
        <f>IF(tbl_transaction[[#This Row],[Type]]="Inbound",VLOOKUP(tbl_transaction[[#This Row],[Reference Number]],barang_masuk[],6,FALSE),IF(tbl_transaction[[#This Row],[Type]]="Outbound",VLOOKUP(tbl_transaction[[#This Row],[Reference Number]],barang_keluar[],6,FALSE),""))</f>
        <v>30</v>
      </c>
      <c r="G1748" t="str">
        <f>IF(tbl_transaction[[#This Row],[Type]]="Inbound",VLOOKUP(tbl_transaction[[#This Row],[Reference Number]],barang_masuk[],7,FALSE),IF(tbl_transaction[[#This Row],[Type]]="Outbound",VLOOKUP(tbl_transaction[[#This Row],[Reference Number]],barang_keluar[],7,FALSE),""))</f>
        <v>Pack</v>
      </c>
      <c r="H1748" t="str">
        <f>IF(tbl_transaction[[#This Row],[Type]]="Inbound",VLOOKUP(tbl_transaction[[#This Row],[Reference Number]],barang_masuk[],3,FALSE),IF(tbl_transaction[[#This Row],[Type]]="Outbound",VLOOKUP(tbl_transaction[[#This Row],[Reference Number]],barang_keluar[],3,FALSE),""))</f>
        <v>Outlet 001</v>
      </c>
      <c r="I1748" t="str">
        <f>IF(D1748='Kartu Stok'!$B$2,COUNTIF($D$3:D1748,'Kartu Stok'!$B$2),"")</f>
        <v/>
      </c>
      <c r="L1748"/>
    </row>
    <row r="1749" spans="1:12" ht="14.5" x14ac:dyDescent="0.35">
      <c r="A1749" s="2" t="s">
        <v>2299</v>
      </c>
      <c r="B1749" s="5">
        <f>IF(LEFT(tbl_transaction[[#This Row],[Reference Number]],2)="GR",VLOOKUP(tbl_transaction[[#This Row],[Reference Number]],barang_masuk[],2,FALSE),IF(LEFT(tbl_transaction[[#This Row],[Reference Number]],2)="DO",VLOOKUP(tbl_transaction[[#This Row],[Reference Number]],barang_keluar[],2,FALSE),""))</f>
        <v>46198</v>
      </c>
      <c r="C1749" t="str">
        <f t="shared" si="27"/>
        <v>Outbound</v>
      </c>
      <c r="D1749" t="str">
        <f>IF(tbl_transaction[[#This Row],[Type]]="Inbound",VLOOKUP(tbl_transaction[[#This Row],[Reference Number]],barang_masuk[],4,FALSE),IF(tbl_transaction[[#This Row],[Type]]="Outbound",VLOOKUP(tbl_transaction[[#This Row],[Reference Number]],barang_keluar[],4,FALSE),""))</f>
        <v>BEV032</v>
      </c>
      <c r="E1749" t="str">
        <f>IF(tbl_transaction[[#This Row],[Type]]="Inbound",VLOOKUP(tbl_transaction[[#This Row],[Reference Number]],barang_masuk[],5,FALSE),IF(tbl_transaction[[#This Row],[Type]]="Outbound",VLOOKUP(tbl_transaction[[#This Row],[Reference Number]],barang_keluar[],5,FALSE),""))</f>
        <v>Aqua Beverage Variant 32</v>
      </c>
      <c r="F1749">
        <f>IF(tbl_transaction[[#This Row],[Type]]="Inbound",VLOOKUP(tbl_transaction[[#This Row],[Reference Number]],barang_masuk[],6,FALSE),IF(tbl_transaction[[#This Row],[Type]]="Outbound",VLOOKUP(tbl_transaction[[#This Row],[Reference Number]],barang_keluar[],6,FALSE),""))</f>
        <v>20</v>
      </c>
      <c r="G1749" t="str">
        <f>IF(tbl_transaction[[#This Row],[Type]]="Inbound",VLOOKUP(tbl_transaction[[#This Row],[Reference Number]],barang_masuk[],7,FALSE),IF(tbl_transaction[[#This Row],[Type]]="Outbound",VLOOKUP(tbl_transaction[[#This Row],[Reference Number]],barang_keluar[],7,FALSE),""))</f>
        <v>Bottle</v>
      </c>
      <c r="H1749" t="str">
        <f>IF(tbl_transaction[[#This Row],[Type]]="Inbound",VLOOKUP(tbl_transaction[[#This Row],[Reference Number]],barang_masuk[],3,FALSE),IF(tbl_transaction[[#This Row],[Type]]="Outbound",VLOOKUP(tbl_transaction[[#This Row],[Reference Number]],barang_keluar[],3,FALSE),""))</f>
        <v>Outlet 072</v>
      </c>
      <c r="I1749" t="str">
        <f>IF(D1749='Kartu Stok'!$B$2,COUNTIF($D$3:D1749,'Kartu Stok'!$B$2),"")</f>
        <v/>
      </c>
      <c r="L1749"/>
    </row>
    <row r="1750" spans="1:12" ht="14.5" x14ac:dyDescent="0.35">
      <c r="A1750" s="2" t="s">
        <v>2300</v>
      </c>
      <c r="B1750" s="5">
        <f>IF(LEFT(tbl_transaction[[#This Row],[Reference Number]],2)="GR",VLOOKUP(tbl_transaction[[#This Row],[Reference Number]],barang_masuk[],2,FALSE),IF(LEFT(tbl_transaction[[#This Row],[Reference Number]],2)="DO",VLOOKUP(tbl_transaction[[#This Row],[Reference Number]],barang_keluar[],2,FALSE),""))</f>
        <v>46053</v>
      </c>
      <c r="C1750" t="str">
        <f t="shared" si="27"/>
        <v>Outbound</v>
      </c>
      <c r="D1750" t="str">
        <f>IF(tbl_transaction[[#This Row],[Type]]="Inbound",VLOOKUP(tbl_transaction[[#This Row],[Reference Number]],barang_masuk[],4,FALSE),IF(tbl_transaction[[#This Row],[Type]]="Outbound",VLOOKUP(tbl_transaction[[#This Row],[Reference Number]],barang_keluar[],4,FALSE),""))</f>
        <v>DAR013</v>
      </c>
      <c r="E1750" t="str">
        <f>IF(tbl_transaction[[#This Row],[Type]]="Inbound",VLOOKUP(tbl_transaction[[#This Row],[Reference Number]],barang_masuk[],5,FALSE),IF(tbl_transaction[[#This Row],[Type]]="Outbound",VLOOKUP(tbl_transaction[[#This Row],[Reference Number]],barang_keluar[],5,FALSE),""))</f>
        <v>Indomilk Dairy Variant 13</v>
      </c>
      <c r="F1750">
        <f>IF(tbl_transaction[[#This Row],[Type]]="Inbound",VLOOKUP(tbl_transaction[[#This Row],[Reference Number]],barang_masuk[],6,FALSE),IF(tbl_transaction[[#This Row],[Type]]="Outbound",VLOOKUP(tbl_transaction[[#This Row],[Reference Number]],barang_keluar[],6,FALSE),""))</f>
        <v>36</v>
      </c>
      <c r="G1750" t="str">
        <f>IF(tbl_transaction[[#This Row],[Type]]="Inbound",VLOOKUP(tbl_transaction[[#This Row],[Reference Number]],barang_masuk[],7,FALSE),IF(tbl_transaction[[#This Row],[Type]]="Outbound",VLOOKUP(tbl_transaction[[#This Row],[Reference Number]],barang_keluar[],7,FALSE),""))</f>
        <v>Box</v>
      </c>
      <c r="H1750" t="str">
        <f>IF(tbl_transaction[[#This Row],[Type]]="Inbound",VLOOKUP(tbl_transaction[[#This Row],[Reference Number]],barang_masuk[],3,FALSE),IF(tbl_transaction[[#This Row],[Type]]="Outbound",VLOOKUP(tbl_transaction[[#This Row],[Reference Number]],barang_keluar[],3,FALSE),""))</f>
        <v>Outlet 010</v>
      </c>
      <c r="I1750" t="str">
        <f>IF(D1750='Kartu Stok'!$B$2,COUNTIF($D$3:D1750,'Kartu Stok'!$B$2),"")</f>
        <v/>
      </c>
      <c r="L1750"/>
    </row>
    <row r="1751" spans="1:12" ht="14.5" x14ac:dyDescent="0.35">
      <c r="A1751" s="2" t="s">
        <v>2301</v>
      </c>
      <c r="B1751" s="5">
        <f>IF(LEFT(tbl_transaction[[#This Row],[Reference Number]],2)="GR",VLOOKUP(tbl_transaction[[#This Row],[Reference Number]],barang_masuk[],2,FALSE),IF(LEFT(tbl_transaction[[#This Row],[Reference Number]],2)="DO",VLOOKUP(tbl_transaction[[#This Row],[Reference Number]],barang_keluar[],2,FALSE),""))</f>
        <v>46089</v>
      </c>
      <c r="C1751" t="str">
        <f t="shared" si="27"/>
        <v>Outbound</v>
      </c>
      <c r="D1751" t="str">
        <f>IF(tbl_transaction[[#This Row],[Type]]="Inbound",VLOOKUP(tbl_transaction[[#This Row],[Reference Number]],barang_masuk[],4,FALSE),IF(tbl_transaction[[#This Row],[Type]]="Outbound",VLOOKUP(tbl_transaction[[#This Row],[Reference Number]],barang_keluar[],4,FALSE),""))</f>
        <v>HOM020</v>
      </c>
      <c r="E1751" t="str">
        <f>IF(tbl_transaction[[#This Row],[Type]]="Inbound",VLOOKUP(tbl_transaction[[#This Row],[Reference Number]],barang_masuk[],5,FALSE),IF(tbl_transaction[[#This Row],[Type]]="Outbound",VLOOKUP(tbl_transaction[[#This Row],[Reference Number]],barang_keluar[],5,FALSE),""))</f>
        <v>Sunlight Home Care Variant 20</v>
      </c>
      <c r="F1751">
        <f>IF(tbl_transaction[[#This Row],[Type]]="Inbound",VLOOKUP(tbl_transaction[[#This Row],[Reference Number]],barang_masuk[],6,FALSE),IF(tbl_transaction[[#This Row],[Type]]="Outbound",VLOOKUP(tbl_transaction[[#This Row],[Reference Number]],barang_keluar[],6,FALSE),""))</f>
        <v>24</v>
      </c>
      <c r="G1751" t="str">
        <f>IF(tbl_transaction[[#This Row],[Type]]="Inbound",VLOOKUP(tbl_transaction[[#This Row],[Reference Number]],barang_masuk[],7,FALSE),IF(tbl_transaction[[#This Row],[Type]]="Outbound",VLOOKUP(tbl_transaction[[#This Row],[Reference Number]],barang_keluar[],7,FALSE),""))</f>
        <v>Pack</v>
      </c>
      <c r="H1751" t="str">
        <f>IF(tbl_transaction[[#This Row],[Type]]="Inbound",VLOOKUP(tbl_transaction[[#This Row],[Reference Number]],barang_masuk[],3,FALSE),IF(tbl_transaction[[#This Row],[Type]]="Outbound",VLOOKUP(tbl_transaction[[#This Row],[Reference Number]],barang_keluar[],3,FALSE),""))</f>
        <v>Outlet 007</v>
      </c>
      <c r="I1751" t="str">
        <f>IF(D1751='Kartu Stok'!$B$2,COUNTIF($D$3:D1751,'Kartu Stok'!$B$2),"")</f>
        <v/>
      </c>
      <c r="L1751"/>
    </row>
    <row r="1752" spans="1:12" ht="14.5" x14ac:dyDescent="0.35">
      <c r="A1752" s="2" t="s">
        <v>2302</v>
      </c>
      <c r="B1752" s="5">
        <f>IF(LEFT(tbl_transaction[[#This Row],[Reference Number]],2)="GR",VLOOKUP(tbl_transaction[[#This Row],[Reference Number]],barang_masuk[],2,FALSE),IF(LEFT(tbl_transaction[[#This Row],[Reference Number]],2)="DO",VLOOKUP(tbl_transaction[[#This Row],[Reference Number]],barang_keluar[],2,FALSE),""))</f>
        <v>46193</v>
      </c>
      <c r="C1752" t="str">
        <f t="shared" si="27"/>
        <v>Outbound</v>
      </c>
      <c r="D1752" t="str">
        <f>IF(tbl_transaction[[#This Row],[Type]]="Inbound",VLOOKUP(tbl_transaction[[#This Row],[Reference Number]],barang_masuk[],4,FALSE),IF(tbl_transaction[[#This Row],[Type]]="Outbound",VLOOKUP(tbl_transaction[[#This Row],[Reference Number]],barang_keluar[],4,FALSE),""))</f>
        <v>SNK010</v>
      </c>
      <c r="E1752" t="str">
        <f>IF(tbl_transaction[[#This Row],[Type]]="Inbound",VLOOKUP(tbl_transaction[[#This Row],[Reference Number]],barang_masuk[],5,FALSE),IF(tbl_transaction[[#This Row],[Type]]="Outbound",VLOOKUP(tbl_transaction[[#This Row],[Reference Number]],barang_keluar[],5,FALSE),""))</f>
        <v>Taro Snack Variant 10</v>
      </c>
      <c r="F1752">
        <f>IF(tbl_transaction[[#This Row],[Type]]="Inbound",VLOOKUP(tbl_transaction[[#This Row],[Reference Number]],barang_masuk[],6,FALSE),IF(tbl_transaction[[#This Row],[Type]]="Outbound",VLOOKUP(tbl_transaction[[#This Row],[Reference Number]],barang_keluar[],6,FALSE),""))</f>
        <v>48</v>
      </c>
      <c r="G1752" t="str">
        <f>IF(tbl_transaction[[#This Row],[Type]]="Inbound",VLOOKUP(tbl_transaction[[#This Row],[Reference Number]],barang_masuk[],7,FALSE),IF(tbl_transaction[[#This Row],[Type]]="Outbound",VLOOKUP(tbl_transaction[[#This Row],[Reference Number]],barang_keluar[],7,FALSE),""))</f>
        <v>Pack</v>
      </c>
      <c r="H1752" t="str">
        <f>IF(tbl_transaction[[#This Row],[Type]]="Inbound",VLOOKUP(tbl_transaction[[#This Row],[Reference Number]],barang_masuk[],3,FALSE),IF(tbl_transaction[[#This Row],[Type]]="Outbound",VLOOKUP(tbl_transaction[[#This Row],[Reference Number]],barang_keluar[],3,FALSE),""))</f>
        <v>Outlet 004</v>
      </c>
      <c r="I1752" t="str">
        <f>IF(D1752='Kartu Stok'!$B$2,COUNTIF($D$3:D1752,'Kartu Stok'!$B$2),"")</f>
        <v/>
      </c>
      <c r="L1752"/>
    </row>
    <row r="1753" spans="1:12" ht="14.5" x14ac:dyDescent="0.35">
      <c r="A1753" s="2" t="s">
        <v>2303</v>
      </c>
      <c r="B1753" s="5">
        <f>IF(LEFT(tbl_transaction[[#This Row],[Reference Number]],2)="GR",VLOOKUP(tbl_transaction[[#This Row],[Reference Number]],barang_masuk[],2,FALSE),IF(LEFT(tbl_transaction[[#This Row],[Reference Number]],2)="DO",VLOOKUP(tbl_transaction[[#This Row],[Reference Number]],barang_keluar[],2,FALSE),""))</f>
        <v>46148</v>
      </c>
      <c r="C1753" t="str">
        <f t="shared" si="27"/>
        <v>Outbound</v>
      </c>
      <c r="D1753" t="str">
        <f>IF(tbl_transaction[[#This Row],[Type]]="Inbound",VLOOKUP(tbl_transaction[[#This Row],[Reference Number]],barang_masuk[],4,FALSE),IF(tbl_transaction[[#This Row],[Type]]="Outbound",VLOOKUP(tbl_transaction[[#This Row],[Reference Number]],barang_keluar[],4,FALSE),""))</f>
        <v>INS014</v>
      </c>
      <c r="E1753" t="str">
        <f>IF(tbl_transaction[[#This Row],[Type]]="Inbound",VLOOKUP(tbl_transaction[[#This Row],[Reference Number]],barang_masuk[],5,FALSE),IF(tbl_transaction[[#This Row],[Type]]="Outbound",VLOOKUP(tbl_transaction[[#This Row],[Reference Number]],barang_keluar[],5,FALSE),""))</f>
        <v>Indomie Instant Food Variant 14</v>
      </c>
      <c r="F1753">
        <f>IF(tbl_transaction[[#This Row],[Type]]="Inbound",VLOOKUP(tbl_transaction[[#This Row],[Reference Number]],barang_masuk[],6,FALSE),IF(tbl_transaction[[#This Row],[Type]]="Outbound",VLOOKUP(tbl_transaction[[#This Row],[Reference Number]],barang_keluar[],6,FALSE),""))</f>
        <v>10</v>
      </c>
      <c r="G1753" t="str">
        <f>IF(tbl_transaction[[#This Row],[Type]]="Inbound",VLOOKUP(tbl_transaction[[#This Row],[Reference Number]],barang_masuk[],7,FALSE),IF(tbl_transaction[[#This Row],[Type]]="Outbound",VLOOKUP(tbl_transaction[[#This Row],[Reference Number]],barang_keluar[],7,FALSE),""))</f>
        <v>Pack</v>
      </c>
      <c r="H1753" t="str">
        <f>IF(tbl_transaction[[#This Row],[Type]]="Inbound",VLOOKUP(tbl_transaction[[#This Row],[Reference Number]],barang_masuk[],3,FALSE),IF(tbl_transaction[[#This Row],[Type]]="Outbound",VLOOKUP(tbl_transaction[[#This Row],[Reference Number]],barang_keluar[],3,FALSE),""))</f>
        <v>Outlet 050</v>
      </c>
      <c r="I1753" t="str">
        <f>IF(D1753='Kartu Stok'!$B$2,COUNTIF($D$3:D1753,'Kartu Stok'!$B$2),"")</f>
        <v/>
      </c>
      <c r="L1753"/>
    </row>
    <row r="1754" spans="1:12" ht="14.5" x14ac:dyDescent="0.35">
      <c r="A1754" s="2" t="s">
        <v>2304</v>
      </c>
      <c r="B1754" s="5">
        <f>IF(LEFT(tbl_transaction[[#This Row],[Reference Number]],2)="GR",VLOOKUP(tbl_transaction[[#This Row],[Reference Number]],barang_masuk[],2,FALSE),IF(LEFT(tbl_transaction[[#This Row],[Reference Number]],2)="DO",VLOOKUP(tbl_transaction[[#This Row],[Reference Number]],barang_keluar[],2,FALSE),""))</f>
        <v>46188</v>
      </c>
      <c r="C1754" t="str">
        <f t="shared" si="27"/>
        <v>Outbound</v>
      </c>
      <c r="D1754" t="str">
        <f>IF(tbl_transaction[[#This Row],[Type]]="Inbound",VLOOKUP(tbl_transaction[[#This Row],[Reference Number]],barang_masuk[],4,FALSE),IF(tbl_transaction[[#This Row],[Type]]="Outbound",VLOOKUP(tbl_transaction[[#This Row],[Reference Number]],barang_keluar[],4,FALSE),""))</f>
        <v>INS023</v>
      </c>
      <c r="E1754" t="str">
        <f>IF(tbl_transaction[[#This Row],[Type]]="Inbound",VLOOKUP(tbl_transaction[[#This Row],[Reference Number]],barang_masuk[],5,FALSE),IF(tbl_transaction[[#This Row],[Type]]="Outbound",VLOOKUP(tbl_transaction[[#This Row],[Reference Number]],barang_keluar[],5,FALSE),""))</f>
        <v>Indomie Instant Food Variant 23</v>
      </c>
      <c r="F1754">
        <f>IF(tbl_transaction[[#This Row],[Type]]="Inbound",VLOOKUP(tbl_transaction[[#This Row],[Reference Number]],barang_masuk[],6,FALSE),IF(tbl_transaction[[#This Row],[Type]]="Outbound",VLOOKUP(tbl_transaction[[#This Row],[Reference Number]],barang_keluar[],6,FALSE),""))</f>
        <v>60</v>
      </c>
      <c r="G1754" t="str">
        <f>IF(tbl_transaction[[#This Row],[Type]]="Inbound",VLOOKUP(tbl_transaction[[#This Row],[Reference Number]],barang_masuk[],7,FALSE),IF(tbl_transaction[[#This Row],[Type]]="Outbound",VLOOKUP(tbl_transaction[[#This Row],[Reference Number]],barang_keluar[],7,FALSE),""))</f>
        <v>Pack</v>
      </c>
      <c r="H1754" t="str">
        <f>IF(tbl_transaction[[#This Row],[Type]]="Inbound",VLOOKUP(tbl_transaction[[#This Row],[Reference Number]],barang_masuk[],3,FALSE),IF(tbl_transaction[[#This Row],[Type]]="Outbound",VLOOKUP(tbl_transaction[[#This Row],[Reference Number]],barang_keluar[],3,FALSE),""))</f>
        <v>Outlet 008</v>
      </c>
      <c r="I1754" t="str">
        <f>IF(D1754='Kartu Stok'!$B$2,COUNTIF($D$3:D1754,'Kartu Stok'!$B$2),"")</f>
        <v/>
      </c>
      <c r="L1754"/>
    </row>
    <row r="1755" spans="1:12" ht="14.5" x14ac:dyDescent="0.35">
      <c r="A1755" s="2" t="s">
        <v>2306</v>
      </c>
      <c r="B1755" s="5">
        <f>IF(LEFT(tbl_transaction[[#This Row],[Reference Number]],2)="GR",VLOOKUP(tbl_transaction[[#This Row],[Reference Number]],barang_masuk[],2,FALSE),IF(LEFT(tbl_transaction[[#This Row],[Reference Number]],2)="DO",VLOOKUP(tbl_transaction[[#This Row],[Reference Number]],barang_keluar[],2,FALSE),""))</f>
        <v>46089</v>
      </c>
      <c r="C1755" t="str">
        <f t="shared" si="27"/>
        <v>Outbound</v>
      </c>
      <c r="D1755" t="str">
        <f>IF(tbl_transaction[[#This Row],[Type]]="Inbound",VLOOKUP(tbl_transaction[[#This Row],[Reference Number]],barang_masuk[],4,FALSE),IF(tbl_transaction[[#This Row],[Type]]="Outbound",VLOOKUP(tbl_transaction[[#This Row],[Reference Number]],barang_keluar[],4,FALSE),""))</f>
        <v>DAR006</v>
      </c>
      <c r="E1755" t="str">
        <f>IF(tbl_transaction[[#This Row],[Type]]="Inbound",VLOOKUP(tbl_transaction[[#This Row],[Reference Number]],barang_masuk[],5,FALSE),IF(tbl_transaction[[#This Row],[Type]]="Outbound",VLOOKUP(tbl_transaction[[#This Row],[Reference Number]],barang_keluar[],5,FALSE),""))</f>
        <v>Ultra Milk Dairy Variant 6</v>
      </c>
      <c r="F1755">
        <f>IF(tbl_transaction[[#This Row],[Type]]="Inbound",VLOOKUP(tbl_transaction[[#This Row],[Reference Number]],barang_masuk[],6,FALSE),IF(tbl_transaction[[#This Row],[Type]]="Outbound",VLOOKUP(tbl_transaction[[#This Row],[Reference Number]],barang_keluar[],6,FALSE),""))</f>
        <v>10</v>
      </c>
      <c r="G1755" t="str">
        <f>IF(tbl_transaction[[#This Row],[Type]]="Inbound",VLOOKUP(tbl_transaction[[#This Row],[Reference Number]],barang_masuk[],7,FALSE),IF(tbl_transaction[[#This Row],[Type]]="Outbound",VLOOKUP(tbl_transaction[[#This Row],[Reference Number]],barang_keluar[],7,FALSE),""))</f>
        <v>Box</v>
      </c>
      <c r="H1755" t="str">
        <f>IF(tbl_transaction[[#This Row],[Type]]="Inbound",VLOOKUP(tbl_transaction[[#This Row],[Reference Number]],barang_masuk[],3,FALSE),IF(tbl_transaction[[#This Row],[Type]]="Outbound",VLOOKUP(tbl_transaction[[#This Row],[Reference Number]],barang_keluar[],3,FALSE),""))</f>
        <v>Outlet 011</v>
      </c>
      <c r="I1755" t="str">
        <f>IF(D1755='Kartu Stok'!$B$2,COUNTIF($D$3:D1755,'Kartu Stok'!$B$2),"")</f>
        <v/>
      </c>
      <c r="L1755"/>
    </row>
    <row r="1756" spans="1:12" ht="14.5" x14ac:dyDescent="0.35">
      <c r="A1756" s="2" t="s">
        <v>2307</v>
      </c>
      <c r="B1756" s="5">
        <f>IF(LEFT(tbl_transaction[[#This Row],[Reference Number]],2)="GR",VLOOKUP(tbl_transaction[[#This Row],[Reference Number]],barang_masuk[],2,FALSE),IF(LEFT(tbl_transaction[[#This Row],[Reference Number]],2)="DO",VLOOKUP(tbl_transaction[[#This Row],[Reference Number]],barang_keluar[],2,FALSE),""))</f>
        <v>46040</v>
      </c>
      <c r="C1756" t="str">
        <f t="shared" si="27"/>
        <v>Outbound</v>
      </c>
      <c r="D1756" t="str">
        <f>IF(tbl_transaction[[#This Row],[Type]]="Inbound",VLOOKUP(tbl_transaction[[#This Row],[Reference Number]],barang_masuk[],4,FALSE),IF(tbl_transaction[[#This Row],[Type]]="Outbound",VLOOKUP(tbl_transaction[[#This Row],[Reference Number]],barang_keluar[],4,FALSE),""))</f>
        <v>INS024</v>
      </c>
      <c r="E1756" t="str">
        <f>IF(tbl_transaction[[#This Row],[Type]]="Inbound",VLOOKUP(tbl_transaction[[#This Row],[Reference Number]],barang_masuk[],5,FALSE),IF(tbl_transaction[[#This Row],[Type]]="Outbound",VLOOKUP(tbl_transaction[[#This Row],[Reference Number]],barang_keluar[],5,FALSE),""))</f>
        <v>Sarimi Instant Food Variant 24</v>
      </c>
      <c r="F1756">
        <f>IF(tbl_transaction[[#This Row],[Type]]="Inbound",VLOOKUP(tbl_transaction[[#This Row],[Reference Number]],barang_masuk[],6,FALSE),IF(tbl_transaction[[#This Row],[Type]]="Outbound",VLOOKUP(tbl_transaction[[#This Row],[Reference Number]],barang_keluar[],6,FALSE),""))</f>
        <v>12</v>
      </c>
      <c r="G1756" t="str">
        <f>IF(tbl_transaction[[#This Row],[Type]]="Inbound",VLOOKUP(tbl_transaction[[#This Row],[Reference Number]],barang_masuk[],7,FALSE),IF(tbl_transaction[[#This Row],[Type]]="Outbound",VLOOKUP(tbl_transaction[[#This Row],[Reference Number]],barang_keluar[],7,FALSE),""))</f>
        <v>Pack</v>
      </c>
      <c r="H1756" t="str">
        <f>IF(tbl_transaction[[#This Row],[Type]]="Inbound",VLOOKUP(tbl_transaction[[#This Row],[Reference Number]],barang_masuk[],3,FALSE),IF(tbl_transaction[[#This Row],[Type]]="Outbound",VLOOKUP(tbl_transaction[[#This Row],[Reference Number]],barang_keluar[],3,FALSE),""))</f>
        <v>Outlet 063</v>
      </c>
      <c r="I1756" t="str">
        <f>IF(D1756='Kartu Stok'!$B$2,COUNTIF($D$3:D1756,'Kartu Stok'!$B$2),"")</f>
        <v/>
      </c>
      <c r="L1756"/>
    </row>
    <row r="1757" spans="1:12" ht="14.5" x14ac:dyDescent="0.35">
      <c r="A1757" s="2" t="s">
        <v>2309</v>
      </c>
      <c r="B1757" s="5">
        <f>IF(LEFT(tbl_transaction[[#This Row],[Reference Number]],2)="GR",VLOOKUP(tbl_transaction[[#This Row],[Reference Number]],barang_masuk[],2,FALSE),IF(LEFT(tbl_transaction[[#This Row],[Reference Number]],2)="DO",VLOOKUP(tbl_transaction[[#This Row],[Reference Number]],barang_keluar[],2,FALSE),""))</f>
        <v>46057</v>
      </c>
      <c r="C1757" t="str">
        <f t="shared" si="27"/>
        <v>Outbound</v>
      </c>
      <c r="D1757" t="str">
        <f>IF(tbl_transaction[[#This Row],[Type]]="Inbound",VLOOKUP(tbl_transaction[[#This Row],[Reference Number]],barang_masuk[],4,FALSE),IF(tbl_transaction[[#This Row],[Type]]="Outbound",VLOOKUP(tbl_transaction[[#This Row],[Reference Number]],barang_keluar[],4,FALSE),""))</f>
        <v>PER020</v>
      </c>
      <c r="E1757" t="str">
        <f>IF(tbl_transaction[[#This Row],[Type]]="Inbound",VLOOKUP(tbl_transaction[[#This Row],[Reference Number]],barang_masuk[],5,FALSE),IF(tbl_transaction[[#This Row],[Type]]="Outbound",VLOOKUP(tbl_transaction[[#This Row],[Reference Number]],barang_keluar[],5,FALSE),""))</f>
        <v>Sunsilk Personal Care Variant 20</v>
      </c>
      <c r="F1757">
        <f>IF(tbl_transaction[[#This Row],[Type]]="Inbound",VLOOKUP(tbl_transaction[[#This Row],[Reference Number]],barang_masuk[],6,FALSE),IF(tbl_transaction[[#This Row],[Type]]="Outbound",VLOOKUP(tbl_transaction[[#This Row],[Reference Number]],barang_keluar[],6,FALSE),""))</f>
        <v>60</v>
      </c>
      <c r="G1757" t="str">
        <f>IF(tbl_transaction[[#This Row],[Type]]="Inbound",VLOOKUP(tbl_transaction[[#This Row],[Reference Number]],barang_masuk[],7,FALSE),IF(tbl_transaction[[#This Row],[Type]]="Outbound",VLOOKUP(tbl_transaction[[#This Row],[Reference Number]],barang_keluar[],7,FALSE),""))</f>
        <v>Bottle</v>
      </c>
      <c r="H1757" t="str">
        <f>IF(tbl_transaction[[#This Row],[Type]]="Inbound",VLOOKUP(tbl_transaction[[#This Row],[Reference Number]],barang_masuk[],3,FALSE),IF(tbl_transaction[[#This Row],[Type]]="Outbound",VLOOKUP(tbl_transaction[[#This Row],[Reference Number]],barang_keluar[],3,FALSE),""))</f>
        <v>Outlet 008</v>
      </c>
      <c r="I1757" t="str">
        <f>IF(D1757='Kartu Stok'!$B$2,COUNTIF($D$3:D1757,'Kartu Stok'!$B$2),"")</f>
        <v/>
      </c>
      <c r="L1757"/>
    </row>
    <row r="1758" spans="1:12" ht="14.5" x14ac:dyDescent="0.35">
      <c r="A1758" s="2" t="s">
        <v>2310</v>
      </c>
      <c r="B1758" s="5">
        <f>IF(LEFT(tbl_transaction[[#This Row],[Reference Number]],2)="GR",VLOOKUP(tbl_transaction[[#This Row],[Reference Number]],barang_masuk[],2,FALSE),IF(LEFT(tbl_transaction[[#This Row],[Reference Number]],2)="DO",VLOOKUP(tbl_transaction[[#This Row],[Reference Number]],barang_keluar[],2,FALSE),""))</f>
        <v>46062</v>
      </c>
      <c r="C1758" t="str">
        <f t="shared" ref="C1758:C1821" si="28">IF(LEFT(A1758,2)="GR","Inbound",IF(LEFT(A1758,2)="DO","Outbound",""))</f>
        <v>Outbound</v>
      </c>
      <c r="D1758" t="str">
        <f>IF(tbl_transaction[[#This Row],[Type]]="Inbound",VLOOKUP(tbl_transaction[[#This Row],[Reference Number]],barang_masuk[],4,FALSE),IF(tbl_transaction[[#This Row],[Type]]="Outbound",VLOOKUP(tbl_transaction[[#This Row],[Reference Number]],barang_keluar[],4,FALSE),""))</f>
        <v>HOM028</v>
      </c>
      <c r="E1758" t="str">
        <f>IF(tbl_transaction[[#This Row],[Type]]="Inbound",VLOOKUP(tbl_transaction[[#This Row],[Reference Number]],barang_masuk[],5,FALSE),IF(tbl_transaction[[#This Row],[Type]]="Outbound",VLOOKUP(tbl_transaction[[#This Row],[Reference Number]],barang_keluar[],5,FALSE),""))</f>
        <v>Rinso Home Care Variant 28</v>
      </c>
      <c r="F1758">
        <f>IF(tbl_transaction[[#This Row],[Type]]="Inbound",VLOOKUP(tbl_transaction[[#This Row],[Reference Number]],barang_masuk[],6,FALSE),IF(tbl_transaction[[#This Row],[Type]]="Outbound",VLOOKUP(tbl_transaction[[#This Row],[Reference Number]],barang_keluar[],6,FALSE),""))</f>
        <v>15</v>
      </c>
      <c r="G1758" t="str">
        <f>IF(tbl_transaction[[#This Row],[Type]]="Inbound",VLOOKUP(tbl_transaction[[#This Row],[Reference Number]],barang_masuk[],7,FALSE),IF(tbl_transaction[[#This Row],[Type]]="Outbound",VLOOKUP(tbl_transaction[[#This Row],[Reference Number]],barang_keluar[],7,FALSE),""))</f>
        <v>Pack</v>
      </c>
      <c r="H1758" t="str">
        <f>IF(tbl_transaction[[#This Row],[Type]]="Inbound",VLOOKUP(tbl_transaction[[#This Row],[Reference Number]],barang_masuk[],3,FALSE),IF(tbl_transaction[[#This Row],[Type]]="Outbound",VLOOKUP(tbl_transaction[[#This Row],[Reference Number]],barang_keluar[],3,FALSE),""))</f>
        <v>Outlet 058</v>
      </c>
      <c r="I1758" t="str">
        <f>IF(D1758='Kartu Stok'!$B$2,COUNTIF($D$3:D1758,'Kartu Stok'!$B$2),"")</f>
        <v/>
      </c>
      <c r="L1758"/>
    </row>
    <row r="1759" spans="1:12" ht="14.5" x14ac:dyDescent="0.35">
      <c r="A1759" s="2" t="s">
        <v>2311</v>
      </c>
      <c r="B1759" s="5">
        <f>IF(LEFT(tbl_transaction[[#This Row],[Reference Number]],2)="GR",VLOOKUP(tbl_transaction[[#This Row],[Reference Number]],barang_masuk[],2,FALSE),IF(LEFT(tbl_transaction[[#This Row],[Reference Number]],2)="DO",VLOOKUP(tbl_transaction[[#This Row],[Reference Number]],barang_keluar[],2,FALSE),""))</f>
        <v>46171</v>
      </c>
      <c r="C1759" t="str">
        <f t="shared" si="28"/>
        <v>Outbound</v>
      </c>
      <c r="D1759" t="str">
        <f>IF(tbl_transaction[[#This Row],[Type]]="Inbound",VLOOKUP(tbl_transaction[[#This Row],[Reference Number]],barang_masuk[],4,FALSE),IF(tbl_transaction[[#This Row],[Type]]="Outbound",VLOOKUP(tbl_transaction[[#This Row],[Reference Number]],barang_keluar[],4,FALSE),""))</f>
        <v>HOM010</v>
      </c>
      <c r="E1759" t="str">
        <f>IF(tbl_transaction[[#This Row],[Type]]="Inbound",VLOOKUP(tbl_transaction[[#This Row],[Reference Number]],barang_masuk[],5,FALSE),IF(tbl_transaction[[#This Row],[Type]]="Outbound",VLOOKUP(tbl_transaction[[#This Row],[Reference Number]],barang_keluar[],5,FALSE),""))</f>
        <v>Molto Home Care Variant 10</v>
      </c>
      <c r="F1759">
        <f>IF(tbl_transaction[[#This Row],[Type]]="Inbound",VLOOKUP(tbl_transaction[[#This Row],[Reference Number]],barang_masuk[],6,FALSE),IF(tbl_transaction[[#This Row],[Type]]="Outbound",VLOOKUP(tbl_transaction[[#This Row],[Reference Number]],barang_keluar[],6,FALSE),""))</f>
        <v>48</v>
      </c>
      <c r="G1759" t="str">
        <f>IF(tbl_transaction[[#This Row],[Type]]="Inbound",VLOOKUP(tbl_transaction[[#This Row],[Reference Number]],barang_masuk[],7,FALSE),IF(tbl_transaction[[#This Row],[Type]]="Outbound",VLOOKUP(tbl_transaction[[#This Row],[Reference Number]],barang_keluar[],7,FALSE),""))</f>
        <v>Pack</v>
      </c>
      <c r="H1759" t="str">
        <f>IF(tbl_transaction[[#This Row],[Type]]="Inbound",VLOOKUP(tbl_transaction[[#This Row],[Reference Number]],barang_masuk[],3,FALSE),IF(tbl_transaction[[#This Row],[Type]]="Outbound",VLOOKUP(tbl_transaction[[#This Row],[Reference Number]],barang_keluar[],3,FALSE),""))</f>
        <v>Outlet 073</v>
      </c>
      <c r="I1759" t="str">
        <f>IF(D1759='Kartu Stok'!$B$2,COUNTIF($D$3:D1759,'Kartu Stok'!$B$2),"")</f>
        <v/>
      </c>
      <c r="L1759"/>
    </row>
    <row r="1760" spans="1:12" ht="14.5" x14ac:dyDescent="0.35">
      <c r="A1760" s="2" t="s">
        <v>2312</v>
      </c>
      <c r="B1760" s="5">
        <f>IF(LEFT(tbl_transaction[[#This Row],[Reference Number]],2)="GR",VLOOKUP(tbl_transaction[[#This Row],[Reference Number]],barang_masuk[],2,FALSE),IF(LEFT(tbl_transaction[[#This Row],[Reference Number]],2)="DO",VLOOKUP(tbl_transaction[[#This Row],[Reference Number]],barang_keluar[],2,FALSE),""))</f>
        <v>46180</v>
      </c>
      <c r="C1760" t="str">
        <f t="shared" si="28"/>
        <v>Outbound</v>
      </c>
      <c r="D1760" t="str">
        <f>IF(tbl_transaction[[#This Row],[Type]]="Inbound",VLOOKUP(tbl_transaction[[#This Row],[Reference Number]],barang_masuk[],4,FALSE),IF(tbl_transaction[[#This Row],[Type]]="Outbound",VLOOKUP(tbl_transaction[[#This Row],[Reference Number]],barang_keluar[],4,FALSE),""))</f>
        <v>SNK028</v>
      </c>
      <c r="E1760" t="str">
        <f>IF(tbl_transaction[[#This Row],[Type]]="Inbound",VLOOKUP(tbl_transaction[[#This Row],[Reference Number]],barang_masuk[],5,FALSE),IF(tbl_transaction[[#This Row],[Type]]="Outbound",VLOOKUP(tbl_transaction[[#This Row],[Reference Number]],barang_keluar[],5,FALSE),""))</f>
        <v>Chitato Snack Variant 28</v>
      </c>
      <c r="F1760">
        <f>IF(tbl_transaction[[#This Row],[Type]]="Inbound",VLOOKUP(tbl_transaction[[#This Row],[Reference Number]],barang_masuk[],6,FALSE),IF(tbl_transaction[[#This Row],[Type]]="Outbound",VLOOKUP(tbl_transaction[[#This Row],[Reference Number]],barang_keluar[],6,FALSE),""))</f>
        <v>36</v>
      </c>
      <c r="G1760" t="str">
        <f>IF(tbl_transaction[[#This Row],[Type]]="Inbound",VLOOKUP(tbl_transaction[[#This Row],[Reference Number]],barang_masuk[],7,FALSE),IF(tbl_transaction[[#This Row],[Type]]="Outbound",VLOOKUP(tbl_transaction[[#This Row],[Reference Number]],barang_keluar[],7,FALSE),""))</f>
        <v>Pack</v>
      </c>
      <c r="H1760" t="str">
        <f>IF(tbl_transaction[[#This Row],[Type]]="Inbound",VLOOKUP(tbl_transaction[[#This Row],[Reference Number]],barang_masuk[],3,FALSE),IF(tbl_transaction[[#This Row],[Type]]="Outbound",VLOOKUP(tbl_transaction[[#This Row],[Reference Number]],barang_keluar[],3,FALSE),""))</f>
        <v>Outlet 014</v>
      </c>
      <c r="I1760" t="str">
        <f>IF(D1760='Kartu Stok'!$B$2,COUNTIF($D$3:D1760,'Kartu Stok'!$B$2),"")</f>
        <v/>
      </c>
      <c r="L1760"/>
    </row>
    <row r="1761" spans="1:12" ht="14.5" x14ac:dyDescent="0.35">
      <c r="A1761" s="2" t="s">
        <v>2313</v>
      </c>
      <c r="B1761" s="5">
        <f>IF(LEFT(tbl_transaction[[#This Row],[Reference Number]],2)="GR",VLOOKUP(tbl_transaction[[#This Row],[Reference Number]],barang_masuk[],2,FALSE),IF(LEFT(tbl_transaction[[#This Row],[Reference Number]],2)="DO",VLOOKUP(tbl_transaction[[#This Row],[Reference Number]],barang_keluar[],2,FALSE),""))</f>
        <v>46036</v>
      </c>
      <c r="C1761" t="str">
        <f t="shared" si="28"/>
        <v>Outbound</v>
      </c>
      <c r="D1761" t="str">
        <f>IF(tbl_transaction[[#This Row],[Type]]="Inbound",VLOOKUP(tbl_transaction[[#This Row],[Reference Number]],barang_masuk[],4,FALSE),IF(tbl_transaction[[#This Row],[Type]]="Outbound",VLOOKUP(tbl_transaction[[#This Row],[Reference Number]],barang_keluar[],4,FALSE),""))</f>
        <v>SNK030</v>
      </c>
      <c r="E1761" t="str">
        <f>IF(tbl_transaction[[#This Row],[Type]]="Inbound",VLOOKUP(tbl_transaction[[#This Row],[Reference Number]],barang_masuk[],5,FALSE),IF(tbl_transaction[[#This Row],[Type]]="Outbound",VLOOKUP(tbl_transaction[[#This Row],[Reference Number]],barang_keluar[],5,FALSE),""))</f>
        <v>Qtela Snack Variant 30</v>
      </c>
      <c r="F1761">
        <f>IF(tbl_transaction[[#This Row],[Type]]="Inbound",VLOOKUP(tbl_transaction[[#This Row],[Reference Number]],barang_masuk[],6,FALSE),IF(tbl_transaction[[#This Row],[Type]]="Outbound",VLOOKUP(tbl_transaction[[#This Row],[Reference Number]],barang_keluar[],6,FALSE),""))</f>
        <v>12</v>
      </c>
      <c r="G1761" t="str">
        <f>IF(tbl_transaction[[#This Row],[Type]]="Inbound",VLOOKUP(tbl_transaction[[#This Row],[Reference Number]],barang_masuk[],7,FALSE),IF(tbl_transaction[[#This Row],[Type]]="Outbound",VLOOKUP(tbl_transaction[[#This Row],[Reference Number]],barang_keluar[],7,FALSE),""))</f>
        <v>Pack</v>
      </c>
      <c r="H1761" t="str">
        <f>IF(tbl_transaction[[#This Row],[Type]]="Inbound",VLOOKUP(tbl_transaction[[#This Row],[Reference Number]],barang_masuk[],3,FALSE),IF(tbl_transaction[[#This Row],[Type]]="Outbound",VLOOKUP(tbl_transaction[[#This Row],[Reference Number]],barang_keluar[],3,FALSE),""))</f>
        <v>Outlet 019</v>
      </c>
      <c r="I1761" t="str">
        <f>IF(D1761='Kartu Stok'!$B$2,COUNTIF($D$3:D1761,'Kartu Stok'!$B$2),"")</f>
        <v/>
      </c>
      <c r="L1761"/>
    </row>
    <row r="1762" spans="1:12" ht="14.5" x14ac:dyDescent="0.35">
      <c r="A1762" s="2" t="s">
        <v>2314</v>
      </c>
      <c r="B1762" s="5">
        <f>IF(LEFT(tbl_transaction[[#This Row],[Reference Number]],2)="GR",VLOOKUP(tbl_transaction[[#This Row],[Reference Number]],barang_masuk[],2,FALSE),IF(LEFT(tbl_transaction[[#This Row],[Reference Number]],2)="DO",VLOOKUP(tbl_transaction[[#This Row],[Reference Number]],barang_keluar[],2,FALSE),""))</f>
        <v>46111</v>
      </c>
      <c r="C1762" t="str">
        <f t="shared" si="28"/>
        <v>Outbound</v>
      </c>
      <c r="D1762" t="str">
        <f>IF(tbl_transaction[[#This Row],[Type]]="Inbound",VLOOKUP(tbl_transaction[[#This Row],[Reference Number]],barang_masuk[],4,FALSE),IF(tbl_transaction[[#This Row],[Type]]="Outbound",VLOOKUP(tbl_transaction[[#This Row],[Reference Number]],barang_keluar[],4,FALSE),""))</f>
        <v>INS006</v>
      </c>
      <c r="E1762" t="str">
        <f>IF(tbl_transaction[[#This Row],[Type]]="Inbound",VLOOKUP(tbl_transaction[[#This Row],[Reference Number]],barang_masuk[],5,FALSE),IF(tbl_transaction[[#This Row],[Type]]="Outbound",VLOOKUP(tbl_transaction[[#This Row],[Reference Number]],barang_keluar[],5,FALSE),""))</f>
        <v>Indomie Instant Food Variant 6</v>
      </c>
      <c r="F1762">
        <f>IF(tbl_transaction[[#This Row],[Type]]="Inbound",VLOOKUP(tbl_transaction[[#This Row],[Reference Number]],barang_masuk[],6,FALSE),IF(tbl_transaction[[#This Row],[Type]]="Outbound",VLOOKUP(tbl_transaction[[#This Row],[Reference Number]],barang_keluar[],6,FALSE),""))</f>
        <v>60</v>
      </c>
      <c r="G1762" t="str">
        <f>IF(tbl_transaction[[#This Row],[Type]]="Inbound",VLOOKUP(tbl_transaction[[#This Row],[Reference Number]],barang_masuk[],7,FALSE),IF(tbl_transaction[[#This Row],[Type]]="Outbound",VLOOKUP(tbl_transaction[[#This Row],[Reference Number]],barang_keluar[],7,FALSE),""))</f>
        <v>Pack</v>
      </c>
      <c r="H1762" t="str">
        <f>IF(tbl_transaction[[#This Row],[Type]]="Inbound",VLOOKUP(tbl_transaction[[#This Row],[Reference Number]],barang_masuk[],3,FALSE),IF(tbl_transaction[[#This Row],[Type]]="Outbound",VLOOKUP(tbl_transaction[[#This Row],[Reference Number]],barang_keluar[],3,FALSE),""))</f>
        <v>Outlet 029</v>
      </c>
      <c r="I1762" t="str">
        <f>IF(D1762='Kartu Stok'!$B$2,COUNTIF($D$3:D1762,'Kartu Stok'!$B$2),"")</f>
        <v/>
      </c>
      <c r="L1762"/>
    </row>
    <row r="1763" spans="1:12" ht="14.5" x14ac:dyDescent="0.35">
      <c r="A1763" s="2" t="s">
        <v>2315</v>
      </c>
      <c r="B1763" s="5">
        <f>IF(LEFT(tbl_transaction[[#This Row],[Reference Number]],2)="GR",VLOOKUP(tbl_transaction[[#This Row],[Reference Number]],barang_masuk[],2,FALSE),IF(LEFT(tbl_transaction[[#This Row],[Reference Number]],2)="DO",VLOOKUP(tbl_transaction[[#This Row],[Reference Number]],barang_keluar[],2,FALSE),""))</f>
        <v>46036</v>
      </c>
      <c r="C1763" t="str">
        <f t="shared" si="28"/>
        <v>Outbound</v>
      </c>
      <c r="D1763" t="str">
        <f>IF(tbl_transaction[[#This Row],[Type]]="Inbound",VLOOKUP(tbl_transaction[[#This Row],[Reference Number]],barang_masuk[],4,FALSE),IF(tbl_transaction[[#This Row],[Type]]="Outbound",VLOOKUP(tbl_transaction[[#This Row],[Reference Number]],barang_keluar[],4,FALSE),""))</f>
        <v>PER025</v>
      </c>
      <c r="E1763" t="str">
        <f>IF(tbl_transaction[[#This Row],[Type]]="Inbound",VLOOKUP(tbl_transaction[[#This Row],[Reference Number]],barang_masuk[],5,FALSE),IF(tbl_transaction[[#This Row],[Type]]="Outbound",VLOOKUP(tbl_transaction[[#This Row],[Reference Number]],barang_keluar[],5,FALSE),""))</f>
        <v>Pepsodent Personal Care Variant 25</v>
      </c>
      <c r="F1763">
        <f>IF(tbl_transaction[[#This Row],[Type]]="Inbound",VLOOKUP(tbl_transaction[[#This Row],[Reference Number]],barang_masuk[],6,FALSE),IF(tbl_transaction[[#This Row],[Type]]="Outbound",VLOOKUP(tbl_transaction[[#This Row],[Reference Number]],barang_keluar[],6,FALSE),""))</f>
        <v>30</v>
      </c>
      <c r="G1763" t="str">
        <f>IF(tbl_transaction[[#This Row],[Type]]="Inbound",VLOOKUP(tbl_transaction[[#This Row],[Reference Number]],barang_masuk[],7,FALSE),IF(tbl_transaction[[#This Row],[Type]]="Outbound",VLOOKUP(tbl_transaction[[#This Row],[Reference Number]],barang_keluar[],7,FALSE),""))</f>
        <v>Bottle</v>
      </c>
      <c r="H1763" t="str">
        <f>IF(tbl_transaction[[#This Row],[Type]]="Inbound",VLOOKUP(tbl_transaction[[#This Row],[Reference Number]],barang_masuk[],3,FALSE),IF(tbl_transaction[[#This Row],[Type]]="Outbound",VLOOKUP(tbl_transaction[[#This Row],[Reference Number]],barang_keluar[],3,FALSE),""))</f>
        <v>Outlet 054</v>
      </c>
      <c r="I1763" t="str">
        <f>IF(D1763='Kartu Stok'!$B$2,COUNTIF($D$3:D1763,'Kartu Stok'!$B$2),"")</f>
        <v/>
      </c>
      <c r="L1763"/>
    </row>
    <row r="1764" spans="1:12" ht="14.5" x14ac:dyDescent="0.35">
      <c r="A1764" s="2" t="s">
        <v>2316</v>
      </c>
      <c r="B1764" s="5">
        <f>IF(LEFT(tbl_transaction[[#This Row],[Reference Number]],2)="GR",VLOOKUP(tbl_transaction[[#This Row],[Reference Number]],barang_masuk[],2,FALSE),IF(LEFT(tbl_transaction[[#This Row],[Reference Number]],2)="DO",VLOOKUP(tbl_transaction[[#This Row],[Reference Number]],barang_keluar[],2,FALSE),""))</f>
        <v>46086</v>
      </c>
      <c r="C1764" t="str">
        <f t="shared" si="28"/>
        <v>Outbound</v>
      </c>
      <c r="D1764" t="str">
        <f>IF(tbl_transaction[[#This Row],[Type]]="Inbound",VLOOKUP(tbl_transaction[[#This Row],[Reference Number]],barang_masuk[],4,FALSE),IF(tbl_transaction[[#This Row],[Type]]="Outbound",VLOOKUP(tbl_transaction[[#This Row],[Reference Number]],barang_keluar[],4,FALSE),""))</f>
        <v>BEV029</v>
      </c>
      <c r="E1764" t="str">
        <f>IF(tbl_transaction[[#This Row],[Type]]="Inbound",VLOOKUP(tbl_transaction[[#This Row],[Reference Number]],barang_masuk[],5,FALSE),IF(tbl_transaction[[#This Row],[Type]]="Outbound",VLOOKUP(tbl_transaction[[#This Row],[Reference Number]],barang_keluar[],5,FALSE),""))</f>
        <v>Sosro Beverage Variant 29</v>
      </c>
      <c r="F1764">
        <f>IF(tbl_transaction[[#This Row],[Type]]="Inbound",VLOOKUP(tbl_transaction[[#This Row],[Reference Number]],barang_masuk[],6,FALSE),IF(tbl_transaction[[#This Row],[Type]]="Outbound",VLOOKUP(tbl_transaction[[#This Row],[Reference Number]],barang_keluar[],6,FALSE),""))</f>
        <v>60</v>
      </c>
      <c r="G1764" t="str">
        <f>IF(tbl_transaction[[#This Row],[Type]]="Inbound",VLOOKUP(tbl_transaction[[#This Row],[Reference Number]],barang_masuk[],7,FALSE),IF(tbl_transaction[[#This Row],[Type]]="Outbound",VLOOKUP(tbl_transaction[[#This Row],[Reference Number]],barang_keluar[],7,FALSE),""))</f>
        <v>Bottle</v>
      </c>
      <c r="H1764" t="str">
        <f>IF(tbl_transaction[[#This Row],[Type]]="Inbound",VLOOKUP(tbl_transaction[[#This Row],[Reference Number]],barang_masuk[],3,FALSE),IF(tbl_transaction[[#This Row],[Type]]="Outbound",VLOOKUP(tbl_transaction[[#This Row],[Reference Number]],barang_keluar[],3,FALSE),""))</f>
        <v>Outlet 049</v>
      </c>
      <c r="I1764" t="str">
        <f>IF(D1764='Kartu Stok'!$B$2,COUNTIF($D$3:D1764,'Kartu Stok'!$B$2),"")</f>
        <v/>
      </c>
      <c r="L1764"/>
    </row>
    <row r="1765" spans="1:12" ht="14.5" x14ac:dyDescent="0.35">
      <c r="A1765" s="2" t="s">
        <v>2317</v>
      </c>
      <c r="B1765" s="5">
        <f>IF(LEFT(tbl_transaction[[#This Row],[Reference Number]],2)="GR",VLOOKUP(tbl_transaction[[#This Row],[Reference Number]],barang_masuk[],2,FALSE),IF(LEFT(tbl_transaction[[#This Row],[Reference Number]],2)="DO",VLOOKUP(tbl_transaction[[#This Row],[Reference Number]],barang_keluar[],2,FALSE),""))</f>
        <v>46108</v>
      </c>
      <c r="C1765" t="str">
        <f t="shared" si="28"/>
        <v>Outbound</v>
      </c>
      <c r="D1765" t="str">
        <f>IF(tbl_transaction[[#This Row],[Type]]="Inbound",VLOOKUP(tbl_transaction[[#This Row],[Reference Number]],barang_masuk[],4,FALSE),IF(tbl_transaction[[#This Row],[Type]]="Outbound",VLOOKUP(tbl_transaction[[#This Row],[Reference Number]],barang_keluar[],4,FALSE),""))</f>
        <v>SNK019</v>
      </c>
      <c r="E1765" t="str">
        <f>IF(tbl_transaction[[#This Row],[Type]]="Inbound",VLOOKUP(tbl_transaction[[#This Row],[Reference Number]],barang_masuk[],5,FALSE),IF(tbl_transaction[[#This Row],[Type]]="Outbound",VLOOKUP(tbl_transaction[[#This Row],[Reference Number]],barang_keluar[],5,FALSE),""))</f>
        <v>Qtela Snack Variant 19</v>
      </c>
      <c r="F1765">
        <f>IF(tbl_transaction[[#This Row],[Type]]="Inbound",VLOOKUP(tbl_transaction[[#This Row],[Reference Number]],barang_masuk[],6,FALSE),IF(tbl_transaction[[#This Row],[Type]]="Outbound",VLOOKUP(tbl_transaction[[#This Row],[Reference Number]],barang_keluar[],6,FALSE),""))</f>
        <v>10</v>
      </c>
      <c r="G1765" t="str">
        <f>IF(tbl_transaction[[#This Row],[Type]]="Inbound",VLOOKUP(tbl_transaction[[#This Row],[Reference Number]],barang_masuk[],7,FALSE),IF(tbl_transaction[[#This Row],[Type]]="Outbound",VLOOKUP(tbl_transaction[[#This Row],[Reference Number]],barang_keluar[],7,FALSE),""))</f>
        <v>Pack</v>
      </c>
      <c r="H1765" t="str">
        <f>IF(tbl_transaction[[#This Row],[Type]]="Inbound",VLOOKUP(tbl_transaction[[#This Row],[Reference Number]],barang_masuk[],3,FALSE),IF(tbl_transaction[[#This Row],[Type]]="Outbound",VLOOKUP(tbl_transaction[[#This Row],[Reference Number]],barang_keluar[],3,FALSE),""))</f>
        <v>Outlet 032</v>
      </c>
      <c r="I1765" t="str">
        <f>IF(D1765='Kartu Stok'!$B$2,COUNTIF($D$3:D1765,'Kartu Stok'!$B$2),"")</f>
        <v/>
      </c>
      <c r="L1765"/>
    </row>
    <row r="1766" spans="1:12" ht="14.5" x14ac:dyDescent="0.35">
      <c r="A1766" s="2" t="s">
        <v>2318</v>
      </c>
      <c r="B1766" s="5">
        <f>IF(LEFT(tbl_transaction[[#This Row],[Reference Number]],2)="GR",VLOOKUP(tbl_transaction[[#This Row],[Reference Number]],barang_masuk[],2,FALSE),IF(LEFT(tbl_transaction[[#This Row],[Reference Number]],2)="DO",VLOOKUP(tbl_transaction[[#This Row],[Reference Number]],barang_keluar[],2,FALSE),""))</f>
        <v>46032</v>
      </c>
      <c r="C1766" t="str">
        <f t="shared" si="28"/>
        <v>Outbound</v>
      </c>
      <c r="D1766" t="str">
        <f>IF(tbl_transaction[[#This Row],[Type]]="Inbound",VLOOKUP(tbl_transaction[[#This Row],[Reference Number]],barang_masuk[],4,FALSE),IF(tbl_transaction[[#This Row],[Type]]="Outbound",VLOOKUP(tbl_transaction[[#This Row],[Reference Number]],barang_keluar[],4,FALSE),""))</f>
        <v>INS014</v>
      </c>
      <c r="E1766" t="str">
        <f>IF(tbl_transaction[[#This Row],[Type]]="Inbound",VLOOKUP(tbl_transaction[[#This Row],[Reference Number]],barang_masuk[],5,FALSE),IF(tbl_transaction[[#This Row],[Type]]="Outbound",VLOOKUP(tbl_transaction[[#This Row],[Reference Number]],barang_keluar[],5,FALSE),""))</f>
        <v>Indomie Instant Food Variant 14</v>
      </c>
      <c r="F1766">
        <f>IF(tbl_transaction[[#This Row],[Type]]="Inbound",VLOOKUP(tbl_transaction[[#This Row],[Reference Number]],barang_masuk[],6,FALSE),IF(tbl_transaction[[#This Row],[Type]]="Outbound",VLOOKUP(tbl_transaction[[#This Row],[Reference Number]],barang_keluar[],6,FALSE),""))</f>
        <v>10</v>
      </c>
      <c r="G1766" t="str">
        <f>IF(tbl_transaction[[#This Row],[Type]]="Inbound",VLOOKUP(tbl_transaction[[#This Row],[Reference Number]],barang_masuk[],7,FALSE),IF(tbl_transaction[[#This Row],[Type]]="Outbound",VLOOKUP(tbl_transaction[[#This Row],[Reference Number]],barang_keluar[],7,FALSE),""))</f>
        <v>Pack</v>
      </c>
      <c r="H1766" t="str">
        <f>IF(tbl_transaction[[#This Row],[Type]]="Inbound",VLOOKUP(tbl_transaction[[#This Row],[Reference Number]],barang_masuk[],3,FALSE),IF(tbl_transaction[[#This Row],[Type]]="Outbound",VLOOKUP(tbl_transaction[[#This Row],[Reference Number]],barang_keluar[],3,FALSE),""))</f>
        <v>Outlet 051</v>
      </c>
      <c r="I1766" t="str">
        <f>IF(D1766='Kartu Stok'!$B$2,COUNTIF($D$3:D1766,'Kartu Stok'!$B$2),"")</f>
        <v/>
      </c>
      <c r="L1766"/>
    </row>
    <row r="1767" spans="1:12" ht="14.5" x14ac:dyDescent="0.35">
      <c r="A1767" s="2" t="s">
        <v>2320</v>
      </c>
      <c r="B1767" s="5">
        <f>IF(LEFT(tbl_transaction[[#This Row],[Reference Number]],2)="GR",VLOOKUP(tbl_transaction[[#This Row],[Reference Number]],barang_masuk[],2,FALSE),IF(LEFT(tbl_transaction[[#This Row],[Reference Number]],2)="DO",VLOOKUP(tbl_transaction[[#This Row],[Reference Number]],barang_keluar[],2,FALSE),""))</f>
        <v>46195</v>
      </c>
      <c r="C1767" t="str">
        <f t="shared" si="28"/>
        <v>Outbound</v>
      </c>
      <c r="D1767" t="str">
        <f>IF(tbl_transaction[[#This Row],[Type]]="Inbound",VLOOKUP(tbl_transaction[[#This Row],[Reference Number]],barang_masuk[],4,FALSE),IF(tbl_transaction[[#This Row],[Type]]="Outbound",VLOOKUP(tbl_transaction[[#This Row],[Reference Number]],barang_keluar[],4,FALSE),""))</f>
        <v>INS011</v>
      </c>
      <c r="E1767" t="str">
        <f>IF(tbl_transaction[[#This Row],[Type]]="Inbound",VLOOKUP(tbl_transaction[[#This Row],[Reference Number]],barang_masuk[],5,FALSE),IF(tbl_transaction[[#This Row],[Type]]="Outbound",VLOOKUP(tbl_transaction[[#This Row],[Reference Number]],barang_keluar[],5,FALSE),""))</f>
        <v>Indomie Instant Food Variant 11</v>
      </c>
      <c r="F1767">
        <f>IF(tbl_transaction[[#This Row],[Type]]="Inbound",VLOOKUP(tbl_transaction[[#This Row],[Reference Number]],barang_masuk[],6,FALSE),IF(tbl_transaction[[#This Row],[Type]]="Outbound",VLOOKUP(tbl_transaction[[#This Row],[Reference Number]],barang_keluar[],6,FALSE),""))</f>
        <v>15</v>
      </c>
      <c r="G1767" t="str">
        <f>IF(tbl_transaction[[#This Row],[Type]]="Inbound",VLOOKUP(tbl_transaction[[#This Row],[Reference Number]],barang_masuk[],7,FALSE),IF(tbl_transaction[[#This Row],[Type]]="Outbound",VLOOKUP(tbl_transaction[[#This Row],[Reference Number]],barang_keluar[],7,FALSE),""))</f>
        <v>Pack</v>
      </c>
      <c r="H1767" t="str">
        <f>IF(tbl_transaction[[#This Row],[Type]]="Inbound",VLOOKUP(tbl_transaction[[#This Row],[Reference Number]],barang_masuk[],3,FALSE),IF(tbl_transaction[[#This Row],[Type]]="Outbound",VLOOKUP(tbl_transaction[[#This Row],[Reference Number]],barang_keluar[],3,FALSE),""))</f>
        <v>Outlet 011</v>
      </c>
      <c r="I1767" t="str">
        <f>IF(D1767='Kartu Stok'!$B$2,COUNTIF($D$3:D1767,'Kartu Stok'!$B$2),"")</f>
        <v/>
      </c>
      <c r="L1767"/>
    </row>
    <row r="1768" spans="1:12" ht="14.5" x14ac:dyDescent="0.35">
      <c r="A1768" s="2" t="s">
        <v>2321</v>
      </c>
      <c r="B1768" s="5">
        <f>IF(LEFT(tbl_transaction[[#This Row],[Reference Number]],2)="GR",VLOOKUP(tbl_transaction[[#This Row],[Reference Number]],barang_masuk[],2,FALSE),IF(LEFT(tbl_transaction[[#This Row],[Reference Number]],2)="DO",VLOOKUP(tbl_transaction[[#This Row],[Reference Number]],barang_keluar[],2,FALSE),""))</f>
        <v>46144</v>
      </c>
      <c r="C1768" t="str">
        <f t="shared" si="28"/>
        <v>Outbound</v>
      </c>
      <c r="D1768" t="str">
        <f>IF(tbl_transaction[[#This Row],[Type]]="Inbound",VLOOKUP(tbl_transaction[[#This Row],[Reference Number]],barang_masuk[],4,FALSE),IF(tbl_transaction[[#This Row],[Type]]="Outbound",VLOOKUP(tbl_transaction[[#This Row],[Reference Number]],barang_keluar[],4,FALSE),""))</f>
        <v>SNK009</v>
      </c>
      <c r="E1768" t="str">
        <f>IF(tbl_transaction[[#This Row],[Type]]="Inbound",VLOOKUP(tbl_transaction[[#This Row],[Reference Number]],barang_masuk[],5,FALSE),IF(tbl_transaction[[#This Row],[Type]]="Outbound",VLOOKUP(tbl_transaction[[#This Row],[Reference Number]],barang_keluar[],5,FALSE),""))</f>
        <v>Chitato Snack Variant 9</v>
      </c>
      <c r="F1768">
        <f>IF(tbl_transaction[[#This Row],[Type]]="Inbound",VLOOKUP(tbl_transaction[[#This Row],[Reference Number]],barang_masuk[],6,FALSE),IF(tbl_transaction[[#This Row],[Type]]="Outbound",VLOOKUP(tbl_transaction[[#This Row],[Reference Number]],barang_keluar[],6,FALSE),""))</f>
        <v>10</v>
      </c>
      <c r="G1768" t="str">
        <f>IF(tbl_transaction[[#This Row],[Type]]="Inbound",VLOOKUP(tbl_transaction[[#This Row],[Reference Number]],barang_masuk[],7,FALSE),IF(tbl_transaction[[#This Row],[Type]]="Outbound",VLOOKUP(tbl_transaction[[#This Row],[Reference Number]],barang_keluar[],7,FALSE),""))</f>
        <v>Pack</v>
      </c>
      <c r="H1768" t="str">
        <f>IF(tbl_transaction[[#This Row],[Type]]="Inbound",VLOOKUP(tbl_transaction[[#This Row],[Reference Number]],barang_masuk[],3,FALSE),IF(tbl_transaction[[#This Row],[Type]]="Outbound",VLOOKUP(tbl_transaction[[#This Row],[Reference Number]],barang_keluar[],3,FALSE),""))</f>
        <v>Outlet 013</v>
      </c>
      <c r="I1768" t="str">
        <f>IF(D1768='Kartu Stok'!$B$2,COUNTIF($D$3:D1768,'Kartu Stok'!$B$2),"")</f>
        <v/>
      </c>
      <c r="L1768"/>
    </row>
    <row r="1769" spans="1:12" ht="14.5" x14ac:dyDescent="0.35">
      <c r="A1769" s="2" t="s">
        <v>2323</v>
      </c>
      <c r="B1769" s="5">
        <f>IF(LEFT(tbl_transaction[[#This Row],[Reference Number]],2)="GR",VLOOKUP(tbl_transaction[[#This Row],[Reference Number]],barang_masuk[],2,FALSE),IF(LEFT(tbl_transaction[[#This Row],[Reference Number]],2)="DO",VLOOKUP(tbl_transaction[[#This Row],[Reference Number]],barang_keluar[],2,FALSE),""))</f>
        <v>46200</v>
      </c>
      <c r="C1769" t="str">
        <f t="shared" si="28"/>
        <v>Outbound</v>
      </c>
      <c r="D1769" t="str">
        <f>IF(tbl_transaction[[#This Row],[Type]]="Inbound",VLOOKUP(tbl_transaction[[#This Row],[Reference Number]],barang_masuk[],4,FALSE),IF(tbl_transaction[[#This Row],[Type]]="Outbound",VLOOKUP(tbl_transaction[[#This Row],[Reference Number]],barang_keluar[],4,FALSE),""))</f>
        <v>PER015</v>
      </c>
      <c r="E1769" t="str">
        <f>IF(tbl_transaction[[#This Row],[Type]]="Inbound",VLOOKUP(tbl_transaction[[#This Row],[Reference Number]],barang_masuk[],5,FALSE),IF(tbl_transaction[[#This Row],[Type]]="Outbound",VLOOKUP(tbl_transaction[[#This Row],[Reference Number]],barang_keluar[],5,FALSE),""))</f>
        <v>Sunsilk Personal Care Variant 15</v>
      </c>
      <c r="F1769">
        <f>IF(tbl_transaction[[#This Row],[Type]]="Inbound",VLOOKUP(tbl_transaction[[#This Row],[Reference Number]],barang_masuk[],6,FALSE),IF(tbl_transaction[[#This Row],[Type]]="Outbound",VLOOKUP(tbl_transaction[[#This Row],[Reference Number]],barang_keluar[],6,FALSE),""))</f>
        <v>20</v>
      </c>
      <c r="G1769" t="str">
        <f>IF(tbl_transaction[[#This Row],[Type]]="Inbound",VLOOKUP(tbl_transaction[[#This Row],[Reference Number]],barang_masuk[],7,FALSE),IF(tbl_transaction[[#This Row],[Type]]="Outbound",VLOOKUP(tbl_transaction[[#This Row],[Reference Number]],barang_keluar[],7,FALSE),""))</f>
        <v>Bottle</v>
      </c>
      <c r="H1769" t="str">
        <f>IF(tbl_transaction[[#This Row],[Type]]="Inbound",VLOOKUP(tbl_transaction[[#This Row],[Reference Number]],barang_masuk[],3,FALSE),IF(tbl_transaction[[#This Row],[Type]]="Outbound",VLOOKUP(tbl_transaction[[#This Row],[Reference Number]],barang_keluar[],3,FALSE),""))</f>
        <v>Outlet 068</v>
      </c>
      <c r="I1769" t="str">
        <f>IF(D1769='Kartu Stok'!$B$2,COUNTIF($D$3:D1769,'Kartu Stok'!$B$2),"")</f>
        <v/>
      </c>
      <c r="L1769"/>
    </row>
    <row r="1770" spans="1:12" ht="14.5" x14ac:dyDescent="0.35">
      <c r="A1770" s="2" t="s">
        <v>2325</v>
      </c>
      <c r="B1770" s="5">
        <f>IF(LEFT(tbl_transaction[[#This Row],[Reference Number]],2)="GR",VLOOKUP(tbl_transaction[[#This Row],[Reference Number]],barang_masuk[],2,FALSE),IF(LEFT(tbl_transaction[[#This Row],[Reference Number]],2)="DO",VLOOKUP(tbl_transaction[[#This Row],[Reference Number]],barang_keluar[],2,FALSE),""))</f>
        <v>46034</v>
      </c>
      <c r="C1770" t="str">
        <f t="shared" si="28"/>
        <v>Outbound</v>
      </c>
      <c r="D1770" t="str">
        <f>IF(tbl_transaction[[#This Row],[Type]]="Inbound",VLOOKUP(tbl_transaction[[#This Row],[Reference Number]],barang_masuk[],4,FALSE),IF(tbl_transaction[[#This Row],[Type]]="Outbound",VLOOKUP(tbl_transaction[[#This Row],[Reference Number]],barang_keluar[],4,FALSE),""))</f>
        <v>BEV001</v>
      </c>
      <c r="E1770" t="str">
        <f>IF(tbl_transaction[[#This Row],[Type]]="Inbound",VLOOKUP(tbl_transaction[[#This Row],[Reference Number]],barang_masuk[],5,FALSE),IF(tbl_transaction[[#This Row],[Type]]="Outbound",VLOOKUP(tbl_transaction[[#This Row],[Reference Number]],barang_keluar[],5,FALSE),""))</f>
        <v>Coca Cola Beverage Variant 1</v>
      </c>
      <c r="F1770">
        <f>IF(tbl_transaction[[#This Row],[Type]]="Inbound",VLOOKUP(tbl_transaction[[#This Row],[Reference Number]],barang_masuk[],6,FALSE),IF(tbl_transaction[[#This Row],[Type]]="Outbound",VLOOKUP(tbl_transaction[[#This Row],[Reference Number]],barang_keluar[],6,FALSE),""))</f>
        <v>20</v>
      </c>
      <c r="G1770" t="str">
        <f>IF(tbl_transaction[[#This Row],[Type]]="Inbound",VLOOKUP(tbl_transaction[[#This Row],[Reference Number]],barang_masuk[],7,FALSE),IF(tbl_transaction[[#This Row],[Type]]="Outbound",VLOOKUP(tbl_transaction[[#This Row],[Reference Number]],barang_keluar[],7,FALSE),""))</f>
        <v>Bottle</v>
      </c>
      <c r="H1770" t="str">
        <f>IF(tbl_transaction[[#This Row],[Type]]="Inbound",VLOOKUP(tbl_transaction[[#This Row],[Reference Number]],barang_masuk[],3,FALSE),IF(tbl_transaction[[#This Row],[Type]]="Outbound",VLOOKUP(tbl_transaction[[#This Row],[Reference Number]],barang_keluar[],3,FALSE),""))</f>
        <v>Outlet 021</v>
      </c>
      <c r="I1770" t="str">
        <f>IF(D1770='Kartu Stok'!$B$2,COUNTIF($D$3:D1770,'Kartu Stok'!$B$2),"")</f>
        <v/>
      </c>
      <c r="L1770"/>
    </row>
    <row r="1771" spans="1:12" ht="14.5" x14ac:dyDescent="0.35">
      <c r="A1771" s="2" t="s">
        <v>2326</v>
      </c>
      <c r="B1771" s="5">
        <f>IF(LEFT(tbl_transaction[[#This Row],[Reference Number]],2)="GR",VLOOKUP(tbl_transaction[[#This Row],[Reference Number]],barang_masuk[],2,FALSE),IF(LEFT(tbl_transaction[[#This Row],[Reference Number]],2)="DO",VLOOKUP(tbl_transaction[[#This Row],[Reference Number]],barang_keluar[],2,FALSE),""))</f>
        <v>46171</v>
      </c>
      <c r="C1771" t="str">
        <f t="shared" si="28"/>
        <v>Outbound</v>
      </c>
      <c r="D1771" t="str">
        <f>IF(tbl_transaction[[#This Row],[Type]]="Inbound",VLOOKUP(tbl_transaction[[#This Row],[Reference Number]],barang_masuk[],4,FALSE),IF(tbl_transaction[[#This Row],[Type]]="Outbound",VLOOKUP(tbl_transaction[[#This Row],[Reference Number]],barang_keluar[],4,FALSE),""))</f>
        <v>PER015</v>
      </c>
      <c r="E1771" t="str">
        <f>IF(tbl_transaction[[#This Row],[Type]]="Inbound",VLOOKUP(tbl_transaction[[#This Row],[Reference Number]],barang_masuk[],5,FALSE),IF(tbl_transaction[[#This Row],[Type]]="Outbound",VLOOKUP(tbl_transaction[[#This Row],[Reference Number]],barang_keluar[],5,FALSE),""))</f>
        <v>Sunsilk Personal Care Variant 15</v>
      </c>
      <c r="F1771">
        <f>IF(tbl_transaction[[#This Row],[Type]]="Inbound",VLOOKUP(tbl_transaction[[#This Row],[Reference Number]],barang_masuk[],6,FALSE),IF(tbl_transaction[[#This Row],[Type]]="Outbound",VLOOKUP(tbl_transaction[[#This Row],[Reference Number]],barang_keluar[],6,FALSE),""))</f>
        <v>24</v>
      </c>
      <c r="G1771" t="str">
        <f>IF(tbl_transaction[[#This Row],[Type]]="Inbound",VLOOKUP(tbl_transaction[[#This Row],[Reference Number]],barang_masuk[],7,FALSE),IF(tbl_transaction[[#This Row],[Type]]="Outbound",VLOOKUP(tbl_transaction[[#This Row],[Reference Number]],barang_keluar[],7,FALSE),""))</f>
        <v>Bottle</v>
      </c>
      <c r="H1771" t="str">
        <f>IF(tbl_transaction[[#This Row],[Type]]="Inbound",VLOOKUP(tbl_transaction[[#This Row],[Reference Number]],barang_masuk[],3,FALSE),IF(tbl_transaction[[#This Row],[Type]]="Outbound",VLOOKUP(tbl_transaction[[#This Row],[Reference Number]],barang_keluar[],3,FALSE),""))</f>
        <v>Outlet 035</v>
      </c>
      <c r="I1771" t="str">
        <f>IF(D1771='Kartu Stok'!$B$2,COUNTIF($D$3:D1771,'Kartu Stok'!$B$2),"")</f>
        <v/>
      </c>
      <c r="L1771"/>
    </row>
    <row r="1772" spans="1:12" ht="14.5" x14ac:dyDescent="0.35">
      <c r="A1772" s="2" t="s">
        <v>2327</v>
      </c>
      <c r="B1772" s="5">
        <f>IF(LEFT(tbl_transaction[[#This Row],[Reference Number]],2)="GR",VLOOKUP(tbl_transaction[[#This Row],[Reference Number]],barang_masuk[],2,FALSE),IF(LEFT(tbl_transaction[[#This Row],[Reference Number]],2)="DO",VLOOKUP(tbl_transaction[[#This Row],[Reference Number]],barang_keluar[],2,FALSE),""))</f>
        <v>46196</v>
      </c>
      <c r="C1772" t="str">
        <f t="shared" si="28"/>
        <v>Outbound</v>
      </c>
      <c r="D1772" t="str">
        <f>IF(tbl_transaction[[#This Row],[Type]]="Inbound",VLOOKUP(tbl_transaction[[#This Row],[Reference Number]],barang_masuk[],4,FALSE),IF(tbl_transaction[[#This Row],[Type]]="Outbound",VLOOKUP(tbl_transaction[[#This Row],[Reference Number]],barang_keluar[],4,FALSE),""))</f>
        <v>SNK001</v>
      </c>
      <c r="E1772" t="str">
        <f>IF(tbl_transaction[[#This Row],[Type]]="Inbound",VLOOKUP(tbl_transaction[[#This Row],[Reference Number]],barang_masuk[],5,FALSE),IF(tbl_transaction[[#This Row],[Type]]="Outbound",VLOOKUP(tbl_transaction[[#This Row],[Reference Number]],barang_keluar[],5,FALSE),""))</f>
        <v>Taro Snack Variant 1</v>
      </c>
      <c r="F1772">
        <f>IF(tbl_transaction[[#This Row],[Type]]="Inbound",VLOOKUP(tbl_transaction[[#This Row],[Reference Number]],barang_masuk[],6,FALSE),IF(tbl_transaction[[#This Row],[Type]]="Outbound",VLOOKUP(tbl_transaction[[#This Row],[Reference Number]],barang_keluar[],6,FALSE),""))</f>
        <v>36</v>
      </c>
      <c r="G1772" t="str">
        <f>IF(tbl_transaction[[#This Row],[Type]]="Inbound",VLOOKUP(tbl_transaction[[#This Row],[Reference Number]],barang_masuk[],7,FALSE),IF(tbl_transaction[[#This Row],[Type]]="Outbound",VLOOKUP(tbl_transaction[[#This Row],[Reference Number]],barang_keluar[],7,FALSE),""))</f>
        <v>Pack</v>
      </c>
      <c r="H1772" t="str">
        <f>IF(tbl_transaction[[#This Row],[Type]]="Inbound",VLOOKUP(tbl_transaction[[#This Row],[Reference Number]],barang_masuk[],3,FALSE),IF(tbl_transaction[[#This Row],[Type]]="Outbound",VLOOKUP(tbl_transaction[[#This Row],[Reference Number]],barang_keluar[],3,FALSE),""))</f>
        <v>Outlet 010</v>
      </c>
      <c r="I1772" t="str">
        <f>IF(D1772='Kartu Stok'!$B$2,COUNTIF($D$3:D1772,'Kartu Stok'!$B$2),"")</f>
        <v/>
      </c>
      <c r="L1772"/>
    </row>
    <row r="1773" spans="1:12" ht="14.5" x14ac:dyDescent="0.35">
      <c r="A1773" s="2" t="s">
        <v>2328</v>
      </c>
      <c r="B1773" s="5">
        <f>IF(LEFT(tbl_transaction[[#This Row],[Reference Number]],2)="GR",VLOOKUP(tbl_transaction[[#This Row],[Reference Number]],barang_masuk[],2,FALSE),IF(LEFT(tbl_transaction[[#This Row],[Reference Number]],2)="DO",VLOOKUP(tbl_transaction[[#This Row],[Reference Number]],barang_keluar[],2,FALSE),""))</f>
        <v>46077</v>
      </c>
      <c r="C1773" t="str">
        <f t="shared" si="28"/>
        <v>Outbound</v>
      </c>
      <c r="D1773" t="str">
        <f>IF(tbl_transaction[[#This Row],[Type]]="Inbound",VLOOKUP(tbl_transaction[[#This Row],[Reference Number]],barang_masuk[],4,FALSE),IF(tbl_transaction[[#This Row],[Type]]="Outbound",VLOOKUP(tbl_transaction[[#This Row],[Reference Number]],barang_keluar[],4,FALSE),""))</f>
        <v>SNK006</v>
      </c>
      <c r="E1773" t="str">
        <f>IF(tbl_transaction[[#This Row],[Type]]="Inbound",VLOOKUP(tbl_transaction[[#This Row],[Reference Number]],barang_masuk[],5,FALSE),IF(tbl_transaction[[#This Row],[Type]]="Outbound",VLOOKUP(tbl_transaction[[#This Row],[Reference Number]],barang_keluar[],5,FALSE),""))</f>
        <v>Taro Snack Variant 6</v>
      </c>
      <c r="F1773">
        <f>IF(tbl_transaction[[#This Row],[Type]]="Inbound",VLOOKUP(tbl_transaction[[#This Row],[Reference Number]],barang_masuk[],6,FALSE),IF(tbl_transaction[[#This Row],[Type]]="Outbound",VLOOKUP(tbl_transaction[[#This Row],[Reference Number]],barang_keluar[],6,FALSE),""))</f>
        <v>10</v>
      </c>
      <c r="G1773" t="str">
        <f>IF(tbl_transaction[[#This Row],[Type]]="Inbound",VLOOKUP(tbl_transaction[[#This Row],[Reference Number]],barang_masuk[],7,FALSE),IF(tbl_transaction[[#This Row],[Type]]="Outbound",VLOOKUP(tbl_transaction[[#This Row],[Reference Number]],barang_keluar[],7,FALSE),""))</f>
        <v>Pack</v>
      </c>
      <c r="H1773" t="str">
        <f>IF(tbl_transaction[[#This Row],[Type]]="Inbound",VLOOKUP(tbl_transaction[[#This Row],[Reference Number]],barang_masuk[],3,FALSE),IF(tbl_transaction[[#This Row],[Type]]="Outbound",VLOOKUP(tbl_transaction[[#This Row],[Reference Number]],barang_keluar[],3,FALSE),""))</f>
        <v>Outlet 063</v>
      </c>
      <c r="I1773" t="str">
        <f>IF(D1773='Kartu Stok'!$B$2,COUNTIF($D$3:D1773,'Kartu Stok'!$B$2),"")</f>
        <v/>
      </c>
      <c r="L1773"/>
    </row>
    <row r="1774" spans="1:12" ht="14.5" x14ac:dyDescent="0.35">
      <c r="A1774" s="2" t="s">
        <v>2329</v>
      </c>
      <c r="B1774" s="5">
        <f>IF(LEFT(tbl_transaction[[#This Row],[Reference Number]],2)="GR",VLOOKUP(tbl_transaction[[#This Row],[Reference Number]],barang_masuk[],2,FALSE),IF(LEFT(tbl_transaction[[#This Row],[Reference Number]],2)="DO",VLOOKUP(tbl_transaction[[#This Row],[Reference Number]],barang_keluar[],2,FALSE),""))</f>
        <v>46037</v>
      </c>
      <c r="C1774" t="str">
        <f t="shared" si="28"/>
        <v>Outbound</v>
      </c>
      <c r="D1774" t="str">
        <f>IF(tbl_transaction[[#This Row],[Type]]="Inbound",VLOOKUP(tbl_transaction[[#This Row],[Reference Number]],barang_masuk[],4,FALSE),IF(tbl_transaction[[#This Row],[Type]]="Outbound",VLOOKUP(tbl_transaction[[#This Row],[Reference Number]],barang_keluar[],4,FALSE),""))</f>
        <v>HOM026</v>
      </c>
      <c r="E1774" t="str">
        <f>IF(tbl_transaction[[#This Row],[Type]]="Inbound",VLOOKUP(tbl_transaction[[#This Row],[Reference Number]],barang_masuk[],5,FALSE),IF(tbl_transaction[[#This Row],[Type]]="Outbound",VLOOKUP(tbl_transaction[[#This Row],[Reference Number]],barang_keluar[],5,FALSE),""))</f>
        <v>Sunlight Home Care Variant 26</v>
      </c>
      <c r="F1774">
        <f>IF(tbl_transaction[[#This Row],[Type]]="Inbound",VLOOKUP(tbl_transaction[[#This Row],[Reference Number]],barang_masuk[],6,FALSE),IF(tbl_transaction[[#This Row],[Type]]="Outbound",VLOOKUP(tbl_transaction[[#This Row],[Reference Number]],barang_keluar[],6,FALSE),""))</f>
        <v>10</v>
      </c>
      <c r="G1774" t="str">
        <f>IF(tbl_transaction[[#This Row],[Type]]="Inbound",VLOOKUP(tbl_transaction[[#This Row],[Reference Number]],barang_masuk[],7,FALSE),IF(tbl_transaction[[#This Row],[Type]]="Outbound",VLOOKUP(tbl_transaction[[#This Row],[Reference Number]],barang_keluar[],7,FALSE),""))</f>
        <v>Pack</v>
      </c>
      <c r="H1774" t="str">
        <f>IF(tbl_transaction[[#This Row],[Type]]="Inbound",VLOOKUP(tbl_transaction[[#This Row],[Reference Number]],barang_masuk[],3,FALSE),IF(tbl_transaction[[#This Row],[Type]]="Outbound",VLOOKUP(tbl_transaction[[#This Row],[Reference Number]],barang_keluar[],3,FALSE),""))</f>
        <v>Outlet 010</v>
      </c>
      <c r="I1774" t="str">
        <f>IF(D1774='Kartu Stok'!$B$2,COUNTIF($D$3:D1774,'Kartu Stok'!$B$2),"")</f>
        <v/>
      </c>
      <c r="L1774"/>
    </row>
    <row r="1775" spans="1:12" ht="14.5" x14ac:dyDescent="0.35">
      <c r="A1775" s="2" t="s">
        <v>2330</v>
      </c>
      <c r="B1775" s="5">
        <f>IF(LEFT(tbl_transaction[[#This Row],[Reference Number]],2)="GR",VLOOKUP(tbl_transaction[[#This Row],[Reference Number]],barang_masuk[],2,FALSE),IF(LEFT(tbl_transaction[[#This Row],[Reference Number]],2)="DO",VLOOKUP(tbl_transaction[[#This Row],[Reference Number]],barang_keluar[],2,FALSE),""))</f>
        <v>46075</v>
      </c>
      <c r="C1775" t="str">
        <f t="shared" si="28"/>
        <v>Outbound</v>
      </c>
      <c r="D1775" t="str">
        <f>IF(tbl_transaction[[#This Row],[Type]]="Inbound",VLOOKUP(tbl_transaction[[#This Row],[Reference Number]],barang_masuk[],4,FALSE),IF(tbl_transaction[[#This Row],[Type]]="Outbound",VLOOKUP(tbl_transaction[[#This Row],[Reference Number]],barang_keluar[],4,FALSE),""))</f>
        <v>BEV017</v>
      </c>
      <c r="E1775" t="str">
        <f>IF(tbl_transaction[[#This Row],[Type]]="Inbound",VLOOKUP(tbl_transaction[[#This Row],[Reference Number]],barang_masuk[],5,FALSE),IF(tbl_transaction[[#This Row],[Type]]="Outbound",VLOOKUP(tbl_transaction[[#This Row],[Reference Number]],barang_keluar[],5,FALSE),""))</f>
        <v>Aqua Beverage Variant 17</v>
      </c>
      <c r="F1775">
        <f>IF(tbl_transaction[[#This Row],[Type]]="Inbound",VLOOKUP(tbl_transaction[[#This Row],[Reference Number]],barang_masuk[],6,FALSE),IF(tbl_transaction[[#This Row],[Type]]="Outbound",VLOOKUP(tbl_transaction[[#This Row],[Reference Number]],barang_keluar[],6,FALSE),""))</f>
        <v>15</v>
      </c>
      <c r="G1775" t="str">
        <f>IF(tbl_transaction[[#This Row],[Type]]="Inbound",VLOOKUP(tbl_transaction[[#This Row],[Reference Number]],barang_masuk[],7,FALSE),IF(tbl_transaction[[#This Row],[Type]]="Outbound",VLOOKUP(tbl_transaction[[#This Row],[Reference Number]],barang_keluar[],7,FALSE),""))</f>
        <v>Bottle</v>
      </c>
      <c r="H1775" t="str">
        <f>IF(tbl_transaction[[#This Row],[Type]]="Inbound",VLOOKUP(tbl_transaction[[#This Row],[Reference Number]],barang_masuk[],3,FALSE),IF(tbl_transaction[[#This Row],[Type]]="Outbound",VLOOKUP(tbl_transaction[[#This Row],[Reference Number]],barang_keluar[],3,FALSE),""))</f>
        <v>Outlet 041</v>
      </c>
      <c r="I1775" t="str">
        <f>IF(D1775='Kartu Stok'!$B$2,COUNTIF($D$3:D1775,'Kartu Stok'!$B$2),"")</f>
        <v/>
      </c>
      <c r="L1775"/>
    </row>
    <row r="1776" spans="1:12" ht="14.5" x14ac:dyDescent="0.35">
      <c r="A1776" s="2" t="s">
        <v>2331</v>
      </c>
      <c r="B1776" s="5">
        <f>IF(LEFT(tbl_transaction[[#This Row],[Reference Number]],2)="GR",VLOOKUP(tbl_transaction[[#This Row],[Reference Number]],barang_masuk[],2,FALSE),IF(LEFT(tbl_transaction[[#This Row],[Reference Number]],2)="DO",VLOOKUP(tbl_transaction[[#This Row],[Reference Number]],barang_keluar[],2,FALSE),""))</f>
        <v>46160</v>
      </c>
      <c r="C1776" t="str">
        <f t="shared" si="28"/>
        <v>Outbound</v>
      </c>
      <c r="D1776" t="str">
        <f>IF(tbl_transaction[[#This Row],[Type]]="Inbound",VLOOKUP(tbl_transaction[[#This Row],[Reference Number]],barang_masuk[],4,FALSE),IF(tbl_transaction[[#This Row],[Type]]="Outbound",VLOOKUP(tbl_transaction[[#This Row],[Reference Number]],barang_keluar[],4,FALSE),""))</f>
        <v>DAR020</v>
      </c>
      <c r="E1776" t="str">
        <f>IF(tbl_transaction[[#This Row],[Type]]="Inbound",VLOOKUP(tbl_transaction[[#This Row],[Reference Number]],barang_masuk[],5,FALSE),IF(tbl_transaction[[#This Row],[Type]]="Outbound",VLOOKUP(tbl_transaction[[#This Row],[Reference Number]],barang_keluar[],5,FALSE),""))</f>
        <v>Ultra Milk Dairy Variant 20</v>
      </c>
      <c r="F1776">
        <f>IF(tbl_transaction[[#This Row],[Type]]="Inbound",VLOOKUP(tbl_transaction[[#This Row],[Reference Number]],barang_masuk[],6,FALSE),IF(tbl_transaction[[#This Row],[Type]]="Outbound",VLOOKUP(tbl_transaction[[#This Row],[Reference Number]],barang_keluar[],6,FALSE),""))</f>
        <v>15</v>
      </c>
      <c r="G1776" t="str">
        <f>IF(tbl_transaction[[#This Row],[Type]]="Inbound",VLOOKUP(tbl_transaction[[#This Row],[Reference Number]],barang_masuk[],7,FALSE),IF(tbl_transaction[[#This Row],[Type]]="Outbound",VLOOKUP(tbl_transaction[[#This Row],[Reference Number]],barang_keluar[],7,FALSE),""))</f>
        <v>Box</v>
      </c>
      <c r="H1776" t="str">
        <f>IF(tbl_transaction[[#This Row],[Type]]="Inbound",VLOOKUP(tbl_transaction[[#This Row],[Reference Number]],barang_masuk[],3,FALSE),IF(tbl_transaction[[#This Row],[Type]]="Outbound",VLOOKUP(tbl_transaction[[#This Row],[Reference Number]],barang_keluar[],3,FALSE),""))</f>
        <v>Outlet 063</v>
      </c>
      <c r="I1776" t="str">
        <f>IF(D1776='Kartu Stok'!$B$2,COUNTIF($D$3:D1776,'Kartu Stok'!$B$2),"")</f>
        <v/>
      </c>
      <c r="L1776"/>
    </row>
    <row r="1777" spans="1:12" ht="14.5" x14ac:dyDescent="0.35">
      <c r="A1777" s="2" t="s">
        <v>2332</v>
      </c>
      <c r="B1777" s="5">
        <f>IF(LEFT(tbl_transaction[[#This Row],[Reference Number]],2)="GR",VLOOKUP(tbl_transaction[[#This Row],[Reference Number]],barang_masuk[],2,FALSE),IF(LEFT(tbl_transaction[[#This Row],[Reference Number]],2)="DO",VLOOKUP(tbl_transaction[[#This Row],[Reference Number]],barang_keluar[],2,FALSE),""))</f>
        <v>46184</v>
      </c>
      <c r="C1777" t="str">
        <f t="shared" si="28"/>
        <v>Outbound</v>
      </c>
      <c r="D1777" t="str">
        <f>IF(tbl_transaction[[#This Row],[Type]]="Inbound",VLOOKUP(tbl_transaction[[#This Row],[Reference Number]],barang_masuk[],4,FALSE),IF(tbl_transaction[[#This Row],[Type]]="Outbound",VLOOKUP(tbl_transaction[[#This Row],[Reference Number]],barang_keluar[],4,FALSE),""))</f>
        <v>BEV023</v>
      </c>
      <c r="E1777" t="str">
        <f>IF(tbl_transaction[[#This Row],[Type]]="Inbound",VLOOKUP(tbl_transaction[[#This Row],[Reference Number]],barang_masuk[],5,FALSE),IF(tbl_transaction[[#This Row],[Type]]="Outbound",VLOOKUP(tbl_transaction[[#This Row],[Reference Number]],barang_keluar[],5,FALSE),""))</f>
        <v>Sosro Beverage Variant 23</v>
      </c>
      <c r="F1777">
        <f>IF(tbl_transaction[[#This Row],[Type]]="Inbound",VLOOKUP(tbl_transaction[[#This Row],[Reference Number]],barang_masuk[],6,FALSE),IF(tbl_transaction[[#This Row],[Type]]="Outbound",VLOOKUP(tbl_transaction[[#This Row],[Reference Number]],barang_keluar[],6,FALSE),""))</f>
        <v>12</v>
      </c>
      <c r="G1777" t="str">
        <f>IF(tbl_transaction[[#This Row],[Type]]="Inbound",VLOOKUP(tbl_transaction[[#This Row],[Reference Number]],barang_masuk[],7,FALSE),IF(tbl_transaction[[#This Row],[Type]]="Outbound",VLOOKUP(tbl_transaction[[#This Row],[Reference Number]],barang_keluar[],7,FALSE),""))</f>
        <v>Bottle</v>
      </c>
      <c r="H1777" t="str">
        <f>IF(tbl_transaction[[#This Row],[Type]]="Inbound",VLOOKUP(tbl_transaction[[#This Row],[Reference Number]],barang_masuk[],3,FALSE),IF(tbl_transaction[[#This Row],[Type]]="Outbound",VLOOKUP(tbl_transaction[[#This Row],[Reference Number]],barang_keluar[],3,FALSE),""))</f>
        <v>Outlet 074</v>
      </c>
      <c r="I1777" t="str">
        <f>IF(D1777='Kartu Stok'!$B$2,COUNTIF($D$3:D1777,'Kartu Stok'!$B$2),"")</f>
        <v/>
      </c>
      <c r="L1777"/>
    </row>
    <row r="1778" spans="1:12" ht="14.5" x14ac:dyDescent="0.35">
      <c r="A1778" s="2" t="s">
        <v>2333</v>
      </c>
      <c r="B1778" s="5">
        <f>IF(LEFT(tbl_transaction[[#This Row],[Reference Number]],2)="GR",VLOOKUP(tbl_transaction[[#This Row],[Reference Number]],barang_masuk[],2,FALSE),IF(LEFT(tbl_transaction[[#This Row],[Reference Number]],2)="DO",VLOOKUP(tbl_transaction[[#This Row],[Reference Number]],barang_keluar[],2,FALSE),""))</f>
        <v>46192</v>
      </c>
      <c r="C1778" t="str">
        <f t="shared" si="28"/>
        <v>Outbound</v>
      </c>
      <c r="D1778" t="str">
        <f>IF(tbl_transaction[[#This Row],[Type]]="Inbound",VLOOKUP(tbl_transaction[[#This Row],[Reference Number]],barang_masuk[],4,FALSE),IF(tbl_transaction[[#This Row],[Type]]="Outbound",VLOOKUP(tbl_transaction[[#This Row],[Reference Number]],barang_keluar[],4,FALSE),""))</f>
        <v>SNK009</v>
      </c>
      <c r="E1778" t="str">
        <f>IF(tbl_transaction[[#This Row],[Type]]="Inbound",VLOOKUP(tbl_transaction[[#This Row],[Reference Number]],barang_masuk[],5,FALSE),IF(tbl_transaction[[#This Row],[Type]]="Outbound",VLOOKUP(tbl_transaction[[#This Row],[Reference Number]],barang_keluar[],5,FALSE),""))</f>
        <v>Chitato Snack Variant 9</v>
      </c>
      <c r="F1778">
        <f>IF(tbl_transaction[[#This Row],[Type]]="Inbound",VLOOKUP(tbl_transaction[[#This Row],[Reference Number]],barang_masuk[],6,FALSE),IF(tbl_transaction[[#This Row],[Type]]="Outbound",VLOOKUP(tbl_transaction[[#This Row],[Reference Number]],barang_keluar[],6,FALSE),""))</f>
        <v>5</v>
      </c>
      <c r="G1778" t="str">
        <f>IF(tbl_transaction[[#This Row],[Type]]="Inbound",VLOOKUP(tbl_transaction[[#This Row],[Reference Number]],barang_masuk[],7,FALSE),IF(tbl_transaction[[#This Row],[Type]]="Outbound",VLOOKUP(tbl_transaction[[#This Row],[Reference Number]],barang_keluar[],7,FALSE),""))</f>
        <v>Pack</v>
      </c>
      <c r="H1778" t="str">
        <f>IF(tbl_transaction[[#This Row],[Type]]="Inbound",VLOOKUP(tbl_transaction[[#This Row],[Reference Number]],barang_masuk[],3,FALSE),IF(tbl_transaction[[#This Row],[Type]]="Outbound",VLOOKUP(tbl_transaction[[#This Row],[Reference Number]],barang_keluar[],3,FALSE),""))</f>
        <v>Outlet 033</v>
      </c>
      <c r="I1778" t="str">
        <f>IF(D1778='Kartu Stok'!$B$2,COUNTIF($D$3:D1778,'Kartu Stok'!$B$2),"")</f>
        <v/>
      </c>
      <c r="L1778"/>
    </row>
    <row r="1779" spans="1:12" ht="14.5" x14ac:dyDescent="0.35">
      <c r="A1779" s="2" t="s">
        <v>2334</v>
      </c>
      <c r="B1779" s="5">
        <f>IF(LEFT(tbl_transaction[[#This Row],[Reference Number]],2)="GR",VLOOKUP(tbl_transaction[[#This Row],[Reference Number]],barang_masuk[],2,FALSE),IF(LEFT(tbl_transaction[[#This Row],[Reference Number]],2)="DO",VLOOKUP(tbl_transaction[[#This Row],[Reference Number]],barang_keluar[],2,FALSE),""))</f>
        <v>46167</v>
      </c>
      <c r="C1779" t="str">
        <f t="shared" si="28"/>
        <v>Outbound</v>
      </c>
      <c r="D1779" t="str">
        <f>IF(tbl_transaction[[#This Row],[Type]]="Inbound",VLOOKUP(tbl_transaction[[#This Row],[Reference Number]],barang_masuk[],4,FALSE),IF(tbl_transaction[[#This Row],[Type]]="Outbound",VLOOKUP(tbl_transaction[[#This Row],[Reference Number]],barang_keluar[],4,FALSE),""))</f>
        <v>HOM006</v>
      </c>
      <c r="E1779" t="str">
        <f>IF(tbl_transaction[[#This Row],[Type]]="Inbound",VLOOKUP(tbl_transaction[[#This Row],[Reference Number]],barang_masuk[],5,FALSE),IF(tbl_transaction[[#This Row],[Type]]="Outbound",VLOOKUP(tbl_transaction[[#This Row],[Reference Number]],barang_keluar[],5,FALSE),""))</f>
        <v>Sunlight Home Care Variant 6</v>
      </c>
      <c r="F1779">
        <f>IF(tbl_transaction[[#This Row],[Type]]="Inbound",VLOOKUP(tbl_transaction[[#This Row],[Reference Number]],barang_masuk[],6,FALSE),IF(tbl_transaction[[#This Row],[Type]]="Outbound",VLOOKUP(tbl_transaction[[#This Row],[Reference Number]],barang_keluar[],6,FALSE),""))</f>
        <v>10</v>
      </c>
      <c r="G1779" t="str">
        <f>IF(tbl_transaction[[#This Row],[Type]]="Inbound",VLOOKUP(tbl_transaction[[#This Row],[Reference Number]],barang_masuk[],7,FALSE),IF(tbl_transaction[[#This Row],[Type]]="Outbound",VLOOKUP(tbl_transaction[[#This Row],[Reference Number]],barang_keluar[],7,FALSE),""))</f>
        <v>Pack</v>
      </c>
      <c r="H1779" t="str">
        <f>IF(tbl_transaction[[#This Row],[Type]]="Inbound",VLOOKUP(tbl_transaction[[#This Row],[Reference Number]],barang_masuk[],3,FALSE),IF(tbl_transaction[[#This Row],[Type]]="Outbound",VLOOKUP(tbl_transaction[[#This Row],[Reference Number]],barang_keluar[],3,FALSE),""))</f>
        <v>Outlet 055</v>
      </c>
      <c r="I1779" t="str">
        <f>IF(D1779='Kartu Stok'!$B$2,COUNTIF($D$3:D1779,'Kartu Stok'!$B$2),"")</f>
        <v/>
      </c>
      <c r="L1779"/>
    </row>
    <row r="1780" spans="1:12" ht="14.5" x14ac:dyDescent="0.35">
      <c r="A1780" s="2" t="s">
        <v>2335</v>
      </c>
      <c r="B1780" s="5">
        <f>IF(LEFT(tbl_transaction[[#This Row],[Reference Number]],2)="GR",VLOOKUP(tbl_transaction[[#This Row],[Reference Number]],barang_masuk[],2,FALSE),IF(LEFT(tbl_transaction[[#This Row],[Reference Number]],2)="DO",VLOOKUP(tbl_transaction[[#This Row],[Reference Number]],barang_keluar[],2,FALSE),""))</f>
        <v>46089</v>
      </c>
      <c r="C1780" t="str">
        <f t="shared" si="28"/>
        <v>Outbound</v>
      </c>
      <c r="D1780" t="str">
        <f>IF(tbl_transaction[[#This Row],[Type]]="Inbound",VLOOKUP(tbl_transaction[[#This Row],[Reference Number]],barang_masuk[],4,FALSE),IF(tbl_transaction[[#This Row],[Type]]="Outbound",VLOOKUP(tbl_transaction[[#This Row],[Reference Number]],barang_keluar[],4,FALSE),""))</f>
        <v>BAB013</v>
      </c>
      <c r="E1780" t="str">
        <f>IF(tbl_transaction[[#This Row],[Type]]="Inbound",VLOOKUP(tbl_transaction[[#This Row],[Reference Number]],barang_masuk[],5,FALSE),IF(tbl_transaction[[#This Row],[Type]]="Outbound",VLOOKUP(tbl_transaction[[#This Row],[Reference Number]],barang_keluar[],5,FALSE),""))</f>
        <v>MamyPoko Baby Care Variant 13</v>
      </c>
      <c r="F1780">
        <f>IF(tbl_transaction[[#This Row],[Type]]="Inbound",VLOOKUP(tbl_transaction[[#This Row],[Reference Number]],barang_masuk[],6,FALSE),IF(tbl_transaction[[#This Row],[Type]]="Outbound",VLOOKUP(tbl_transaction[[#This Row],[Reference Number]],barang_keluar[],6,FALSE),""))</f>
        <v>60</v>
      </c>
      <c r="G1780" t="str">
        <f>IF(tbl_transaction[[#This Row],[Type]]="Inbound",VLOOKUP(tbl_transaction[[#This Row],[Reference Number]],barang_masuk[],7,FALSE),IF(tbl_transaction[[#This Row],[Type]]="Outbound",VLOOKUP(tbl_transaction[[#This Row],[Reference Number]],barang_keluar[],7,FALSE),""))</f>
        <v>Pack</v>
      </c>
      <c r="H1780" t="str">
        <f>IF(tbl_transaction[[#This Row],[Type]]="Inbound",VLOOKUP(tbl_transaction[[#This Row],[Reference Number]],barang_masuk[],3,FALSE),IF(tbl_transaction[[#This Row],[Type]]="Outbound",VLOOKUP(tbl_transaction[[#This Row],[Reference Number]],barang_keluar[],3,FALSE),""))</f>
        <v>Outlet 041</v>
      </c>
      <c r="I1780" t="str">
        <f>IF(D1780='Kartu Stok'!$B$2,COUNTIF($D$3:D1780,'Kartu Stok'!$B$2),"")</f>
        <v/>
      </c>
      <c r="L1780"/>
    </row>
    <row r="1781" spans="1:12" ht="14.5" x14ac:dyDescent="0.35">
      <c r="A1781" s="2" t="s">
        <v>2336</v>
      </c>
      <c r="B1781" s="5">
        <f>IF(LEFT(tbl_transaction[[#This Row],[Reference Number]],2)="GR",VLOOKUP(tbl_transaction[[#This Row],[Reference Number]],barang_masuk[],2,FALSE),IF(LEFT(tbl_transaction[[#This Row],[Reference Number]],2)="DO",VLOOKUP(tbl_transaction[[#This Row],[Reference Number]],barang_keluar[],2,FALSE),""))</f>
        <v>46050</v>
      </c>
      <c r="C1781" t="str">
        <f t="shared" si="28"/>
        <v>Outbound</v>
      </c>
      <c r="D1781" t="str">
        <f>IF(tbl_transaction[[#This Row],[Type]]="Inbound",VLOOKUP(tbl_transaction[[#This Row],[Reference Number]],barang_masuk[],4,FALSE),IF(tbl_transaction[[#This Row],[Type]]="Outbound",VLOOKUP(tbl_transaction[[#This Row],[Reference Number]],barang_keluar[],4,FALSE),""))</f>
        <v>SNK028</v>
      </c>
      <c r="E1781" t="str">
        <f>IF(tbl_transaction[[#This Row],[Type]]="Inbound",VLOOKUP(tbl_transaction[[#This Row],[Reference Number]],barang_masuk[],5,FALSE),IF(tbl_transaction[[#This Row],[Type]]="Outbound",VLOOKUP(tbl_transaction[[#This Row],[Reference Number]],barang_keluar[],5,FALSE),""))</f>
        <v>Chitato Snack Variant 28</v>
      </c>
      <c r="F1781">
        <f>IF(tbl_transaction[[#This Row],[Type]]="Inbound",VLOOKUP(tbl_transaction[[#This Row],[Reference Number]],barang_masuk[],6,FALSE),IF(tbl_transaction[[#This Row],[Type]]="Outbound",VLOOKUP(tbl_transaction[[#This Row],[Reference Number]],barang_keluar[],6,FALSE),""))</f>
        <v>24</v>
      </c>
      <c r="G1781" t="str">
        <f>IF(tbl_transaction[[#This Row],[Type]]="Inbound",VLOOKUP(tbl_transaction[[#This Row],[Reference Number]],barang_masuk[],7,FALSE),IF(tbl_transaction[[#This Row],[Type]]="Outbound",VLOOKUP(tbl_transaction[[#This Row],[Reference Number]],barang_keluar[],7,FALSE),""))</f>
        <v>Pack</v>
      </c>
      <c r="H1781" t="str">
        <f>IF(tbl_transaction[[#This Row],[Type]]="Inbound",VLOOKUP(tbl_transaction[[#This Row],[Reference Number]],barang_masuk[],3,FALSE),IF(tbl_transaction[[#This Row],[Type]]="Outbound",VLOOKUP(tbl_transaction[[#This Row],[Reference Number]],barang_keluar[],3,FALSE),""))</f>
        <v>Outlet 046</v>
      </c>
      <c r="I1781" t="str">
        <f>IF(D1781='Kartu Stok'!$B$2,COUNTIF($D$3:D1781,'Kartu Stok'!$B$2),"")</f>
        <v/>
      </c>
      <c r="L1781"/>
    </row>
    <row r="1782" spans="1:12" ht="14.5" x14ac:dyDescent="0.35">
      <c r="A1782" s="2" t="s">
        <v>2337</v>
      </c>
      <c r="B1782" s="5">
        <f>IF(LEFT(tbl_transaction[[#This Row],[Reference Number]],2)="GR",VLOOKUP(tbl_transaction[[#This Row],[Reference Number]],barang_masuk[],2,FALSE),IF(LEFT(tbl_transaction[[#This Row],[Reference Number]],2)="DO",VLOOKUP(tbl_transaction[[#This Row],[Reference Number]],barang_keluar[],2,FALSE),""))</f>
        <v>46109</v>
      </c>
      <c r="C1782" t="str">
        <f t="shared" si="28"/>
        <v>Outbound</v>
      </c>
      <c r="D1782" t="str">
        <f>IF(tbl_transaction[[#This Row],[Type]]="Inbound",VLOOKUP(tbl_transaction[[#This Row],[Reference Number]],barang_masuk[],4,FALSE),IF(tbl_transaction[[#This Row],[Type]]="Outbound",VLOOKUP(tbl_transaction[[#This Row],[Reference Number]],barang_keluar[],4,FALSE),""))</f>
        <v>BEV038</v>
      </c>
      <c r="E1782" t="str">
        <f>IF(tbl_transaction[[#This Row],[Type]]="Inbound",VLOOKUP(tbl_transaction[[#This Row],[Reference Number]],barang_masuk[],5,FALSE),IF(tbl_transaction[[#This Row],[Type]]="Outbound",VLOOKUP(tbl_transaction[[#This Row],[Reference Number]],barang_keluar[],5,FALSE),""))</f>
        <v>Aqua Beverage Variant 38</v>
      </c>
      <c r="F1782">
        <f>IF(tbl_transaction[[#This Row],[Type]]="Inbound",VLOOKUP(tbl_transaction[[#This Row],[Reference Number]],barang_masuk[],6,FALSE),IF(tbl_transaction[[#This Row],[Type]]="Outbound",VLOOKUP(tbl_transaction[[#This Row],[Reference Number]],barang_keluar[],6,FALSE),""))</f>
        <v>60</v>
      </c>
      <c r="G1782" t="str">
        <f>IF(tbl_transaction[[#This Row],[Type]]="Inbound",VLOOKUP(tbl_transaction[[#This Row],[Reference Number]],barang_masuk[],7,FALSE),IF(tbl_transaction[[#This Row],[Type]]="Outbound",VLOOKUP(tbl_transaction[[#This Row],[Reference Number]],barang_keluar[],7,FALSE),""))</f>
        <v>Bottle</v>
      </c>
      <c r="H1782" t="str">
        <f>IF(tbl_transaction[[#This Row],[Type]]="Inbound",VLOOKUP(tbl_transaction[[#This Row],[Reference Number]],barang_masuk[],3,FALSE),IF(tbl_transaction[[#This Row],[Type]]="Outbound",VLOOKUP(tbl_transaction[[#This Row],[Reference Number]],barang_keluar[],3,FALSE),""))</f>
        <v>Outlet 069</v>
      </c>
      <c r="I1782" t="str">
        <f>IF(D1782='Kartu Stok'!$B$2,COUNTIF($D$3:D1782,'Kartu Stok'!$B$2),"")</f>
        <v/>
      </c>
      <c r="L1782"/>
    </row>
    <row r="1783" spans="1:12" ht="14.5" x14ac:dyDescent="0.35">
      <c r="A1783" s="2" t="s">
        <v>2338</v>
      </c>
      <c r="B1783" s="5">
        <f>IF(LEFT(tbl_transaction[[#This Row],[Reference Number]],2)="GR",VLOOKUP(tbl_transaction[[#This Row],[Reference Number]],barang_masuk[],2,FALSE),IF(LEFT(tbl_transaction[[#This Row],[Reference Number]],2)="DO",VLOOKUP(tbl_transaction[[#This Row],[Reference Number]],barang_keluar[],2,FALSE),""))</f>
        <v>46070</v>
      </c>
      <c r="C1783" t="str">
        <f t="shared" si="28"/>
        <v>Outbound</v>
      </c>
      <c r="D1783" t="str">
        <f>IF(tbl_transaction[[#This Row],[Type]]="Inbound",VLOOKUP(tbl_transaction[[#This Row],[Reference Number]],barang_masuk[],4,FALSE),IF(tbl_transaction[[#This Row],[Type]]="Outbound",VLOOKUP(tbl_transaction[[#This Row],[Reference Number]],barang_keluar[],4,FALSE),""))</f>
        <v>DAR007</v>
      </c>
      <c r="E1783" t="str">
        <f>IF(tbl_transaction[[#This Row],[Type]]="Inbound",VLOOKUP(tbl_transaction[[#This Row],[Reference Number]],barang_masuk[],5,FALSE),IF(tbl_transaction[[#This Row],[Type]]="Outbound",VLOOKUP(tbl_transaction[[#This Row],[Reference Number]],barang_keluar[],5,FALSE),""))</f>
        <v>Indomilk Dairy Variant 7</v>
      </c>
      <c r="F1783">
        <f>IF(tbl_transaction[[#This Row],[Type]]="Inbound",VLOOKUP(tbl_transaction[[#This Row],[Reference Number]],barang_masuk[],6,FALSE),IF(tbl_transaction[[#This Row],[Type]]="Outbound",VLOOKUP(tbl_transaction[[#This Row],[Reference Number]],barang_keluar[],6,FALSE),""))</f>
        <v>10</v>
      </c>
      <c r="G1783" t="str">
        <f>IF(tbl_transaction[[#This Row],[Type]]="Inbound",VLOOKUP(tbl_transaction[[#This Row],[Reference Number]],barang_masuk[],7,FALSE),IF(tbl_transaction[[#This Row],[Type]]="Outbound",VLOOKUP(tbl_transaction[[#This Row],[Reference Number]],barang_keluar[],7,FALSE),""))</f>
        <v>Box</v>
      </c>
      <c r="H1783" t="str">
        <f>IF(tbl_transaction[[#This Row],[Type]]="Inbound",VLOOKUP(tbl_transaction[[#This Row],[Reference Number]],barang_masuk[],3,FALSE),IF(tbl_transaction[[#This Row],[Type]]="Outbound",VLOOKUP(tbl_transaction[[#This Row],[Reference Number]],barang_keluar[],3,FALSE),""))</f>
        <v>Outlet 028</v>
      </c>
      <c r="I1783" t="str">
        <f>IF(D1783='Kartu Stok'!$B$2,COUNTIF($D$3:D1783,'Kartu Stok'!$B$2),"")</f>
        <v/>
      </c>
      <c r="L1783"/>
    </row>
    <row r="1784" spans="1:12" ht="14.5" x14ac:dyDescent="0.35">
      <c r="A1784" s="2" t="s">
        <v>2339</v>
      </c>
      <c r="B1784" s="5">
        <f>IF(LEFT(tbl_transaction[[#This Row],[Reference Number]],2)="GR",VLOOKUP(tbl_transaction[[#This Row],[Reference Number]],barang_masuk[],2,FALSE),IF(LEFT(tbl_transaction[[#This Row],[Reference Number]],2)="DO",VLOOKUP(tbl_transaction[[#This Row],[Reference Number]],barang_keluar[],2,FALSE),""))</f>
        <v>46148</v>
      </c>
      <c r="C1784" t="str">
        <f t="shared" si="28"/>
        <v>Outbound</v>
      </c>
      <c r="D1784" t="str">
        <f>IF(tbl_transaction[[#This Row],[Type]]="Inbound",VLOOKUP(tbl_transaction[[#This Row],[Reference Number]],barang_masuk[],4,FALSE),IF(tbl_transaction[[#This Row],[Type]]="Outbound",VLOOKUP(tbl_transaction[[#This Row],[Reference Number]],barang_keluar[],4,FALSE),""))</f>
        <v>INS001</v>
      </c>
      <c r="E1784" t="str">
        <f>IF(tbl_transaction[[#This Row],[Type]]="Inbound",VLOOKUP(tbl_transaction[[#This Row],[Reference Number]],barang_masuk[],5,FALSE),IF(tbl_transaction[[#This Row],[Type]]="Outbound",VLOOKUP(tbl_transaction[[#This Row],[Reference Number]],barang_keluar[],5,FALSE),""))</f>
        <v>Sarimi Instant Food Variant 1</v>
      </c>
      <c r="F1784">
        <f>IF(tbl_transaction[[#This Row],[Type]]="Inbound",VLOOKUP(tbl_transaction[[#This Row],[Reference Number]],barang_masuk[],6,FALSE),IF(tbl_transaction[[#This Row],[Type]]="Outbound",VLOOKUP(tbl_transaction[[#This Row],[Reference Number]],barang_keluar[],6,FALSE),""))</f>
        <v>15</v>
      </c>
      <c r="G1784" t="str">
        <f>IF(tbl_transaction[[#This Row],[Type]]="Inbound",VLOOKUP(tbl_transaction[[#This Row],[Reference Number]],barang_masuk[],7,FALSE),IF(tbl_transaction[[#This Row],[Type]]="Outbound",VLOOKUP(tbl_transaction[[#This Row],[Reference Number]],barang_keluar[],7,FALSE),""))</f>
        <v>Pack</v>
      </c>
      <c r="H1784" t="str">
        <f>IF(tbl_transaction[[#This Row],[Type]]="Inbound",VLOOKUP(tbl_transaction[[#This Row],[Reference Number]],barang_masuk[],3,FALSE),IF(tbl_transaction[[#This Row],[Type]]="Outbound",VLOOKUP(tbl_transaction[[#This Row],[Reference Number]],barang_keluar[],3,FALSE),""))</f>
        <v>Outlet 032</v>
      </c>
      <c r="I1784" t="str">
        <f>IF(D1784='Kartu Stok'!$B$2,COUNTIF($D$3:D1784,'Kartu Stok'!$B$2),"")</f>
        <v/>
      </c>
      <c r="L1784"/>
    </row>
    <row r="1785" spans="1:12" ht="14.5" x14ac:dyDescent="0.35">
      <c r="A1785" s="2" t="s">
        <v>2340</v>
      </c>
      <c r="B1785" s="5">
        <f>IF(LEFT(tbl_transaction[[#This Row],[Reference Number]],2)="GR",VLOOKUP(tbl_transaction[[#This Row],[Reference Number]],barang_masuk[],2,FALSE),IF(LEFT(tbl_transaction[[#This Row],[Reference Number]],2)="DO",VLOOKUP(tbl_transaction[[#This Row],[Reference Number]],barang_keluar[],2,FALSE),""))</f>
        <v>46042</v>
      </c>
      <c r="C1785" t="str">
        <f t="shared" si="28"/>
        <v>Outbound</v>
      </c>
      <c r="D1785" t="str">
        <f>IF(tbl_transaction[[#This Row],[Type]]="Inbound",VLOOKUP(tbl_transaction[[#This Row],[Reference Number]],barang_masuk[],4,FALSE),IF(tbl_transaction[[#This Row],[Type]]="Outbound",VLOOKUP(tbl_transaction[[#This Row],[Reference Number]],barang_keluar[],4,FALSE),""))</f>
        <v>BEV030</v>
      </c>
      <c r="E1785" t="str">
        <f>IF(tbl_transaction[[#This Row],[Type]]="Inbound",VLOOKUP(tbl_transaction[[#This Row],[Reference Number]],barang_masuk[],5,FALSE),IF(tbl_transaction[[#This Row],[Type]]="Outbound",VLOOKUP(tbl_transaction[[#This Row],[Reference Number]],barang_keluar[],5,FALSE),""))</f>
        <v>Pocari Beverage Variant 30</v>
      </c>
      <c r="F1785">
        <f>IF(tbl_transaction[[#This Row],[Type]]="Inbound",VLOOKUP(tbl_transaction[[#This Row],[Reference Number]],barang_masuk[],6,FALSE),IF(tbl_transaction[[#This Row],[Type]]="Outbound",VLOOKUP(tbl_transaction[[#This Row],[Reference Number]],barang_keluar[],6,FALSE),""))</f>
        <v>15</v>
      </c>
      <c r="G1785" t="str">
        <f>IF(tbl_transaction[[#This Row],[Type]]="Inbound",VLOOKUP(tbl_transaction[[#This Row],[Reference Number]],barang_masuk[],7,FALSE),IF(tbl_transaction[[#This Row],[Type]]="Outbound",VLOOKUP(tbl_transaction[[#This Row],[Reference Number]],barang_keluar[],7,FALSE),""))</f>
        <v>Bottle</v>
      </c>
      <c r="H1785" t="str">
        <f>IF(tbl_transaction[[#This Row],[Type]]="Inbound",VLOOKUP(tbl_transaction[[#This Row],[Reference Number]],barang_masuk[],3,FALSE),IF(tbl_transaction[[#This Row],[Type]]="Outbound",VLOOKUP(tbl_transaction[[#This Row],[Reference Number]],barang_keluar[],3,FALSE),""))</f>
        <v>Outlet 006</v>
      </c>
      <c r="I1785" t="str">
        <f>IF(D1785='Kartu Stok'!$B$2,COUNTIF($D$3:D1785,'Kartu Stok'!$B$2),"")</f>
        <v/>
      </c>
      <c r="L1785"/>
    </row>
    <row r="1786" spans="1:12" ht="14.5" x14ac:dyDescent="0.35">
      <c r="A1786" s="2" t="s">
        <v>2342</v>
      </c>
      <c r="B1786" s="5">
        <f>IF(LEFT(tbl_transaction[[#This Row],[Reference Number]],2)="GR",VLOOKUP(tbl_transaction[[#This Row],[Reference Number]],barang_masuk[],2,FALSE),IF(LEFT(tbl_transaction[[#This Row],[Reference Number]],2)="DO",VLOOKUP(tbl_transaction[[#This Row],[Reference Number]],barang_keluar[],2,FALSE),""))</f>
        <v>46141</v>
      </c>
      <c r="C1786" t="str">
        <f t="shared" si="28"/>
        <v>Outbound</v>
      </c>
      <c r="D1786" t="str">
        <f>IF(tbl_transaction[[#This Row],[Type]]="Inbound",VLOOKUP(tbl_transaction[[#This Row],[Reference Number]],barang_masuk[],4,FALSE),IF(tbl_transaction[[#This Row],[Type]]="Outbound",VLOOKUP(tbl_transaction[[#This Row],[Reference Number]],barang_keluar[],4,FALSE),""))</f>
        <v>HOM021</v>
      </c>
      <c r="E1786" t="str">
        <f>IF(tbl_transaction[[#This Row],[Type]]="Inbound",VLOOKUP(tbl_transaction[[#This Row],[Reference Number]],barang_masuk[],5,FALSE),IF(tbl_transaction[[#This Row],[Type]]="Outbound",VLOOKUP(tbl_transaction[[#This Row],[Reference Number]],barang_keluar[],5,FALSE),""))</f>
        <v>Rinso Home Care Variant 21</v>
      </c>
      <c r="F1786">
        <f>IF(tbl_transaction[[#This Row],[Type]]="Inbound",VLOOKUP(tbl_transaction[[#This Row],[Reference Number]],barang_masuk[],6,FALSE),IF(tbl_transaction[[#This Row],[Type]]="Outbound",VLOOKUP(tbl_transaction[[#This Row],[Reference Number]],barang_keluar[],6,FALSE),""))</f>
        <v>5</v>
      </c>
      <c r="G1786" t="str">
        <f>IF(tbl_transaction[[#This Row],[Type]]="Inbound",VLOOKUP(tbl_transaction[[#This Row],[Reference Number]],barang_masuk[],7,FALSE),IF(tbl_transaction[[#This Row],[Type]]="Outbound",VLOOKUP(tbl_transaction[[#This Row],[Reference Number]],barang_keluar[],7,FALSE),""))</f>
        <v>Pack</v>
      </c>
      <c r="H1786" t="str">
        <f>IF(tbl_transaction[[#This Row],[Type]]="Inbound",VLOOKUP(tbl_transaction[[#This Row],[Reference Number]],barang_masuk[],3,FALSE),IF(tbl_transaction[[#This Row],[Type]]="Outbound",VLOOKUP(tbl_transaction[[#This Row],[Reference Number]],barang_keluar[],3,FALSE),""))</f>
        <v>Outlet 036</v>
      </c>
      <c r="I1786" t="str">
        <f>IF(D1786='Kartu Stok'!$B$2,COUNTIF($D$3:D1786,'Kartu Stok'!$B$2),"")</f>
        <v/>
      </c>
      <c r="L1786"/>
    </row>
    <row r="1787" spans="1:12" ht="14.5" x14ac:dyDescent="0.35">
      <c r="A1787" s="2" t="s">
        <v>2343</v>
      </c>
      <c r="B1787" s="5">
        <f>IF(LEFT(tbl_transaction[[#This Row],[Reference Number]],2)="GR",VLOOKUP(tbl_transaction[[#This Row],[Reference Number]],barang_masuk[],2,FALSE),IF(LEFT(tbl_transaction[[#This Row],[Reference Number]],2)="DO",VLOOKUP(tbl_transaction[[#This Row],[Reference Number]],barang_keluar[],2,FALSE),""))</f>
        <v>46109</v>
      </c>
      <c r="C1787" t="str">
        <f t="shared" si="28"/>
        <v>Outbound</v>
      </c>
      <c r="D1787" t="str">
        <f>IF(tbl_transaction[[#This Row],[Type]]="Inbound",VLOOKUP(tbl_transaction[[#This Row],[Reference Number]],barang_masuk[],4,FALSE),IF(tbl_transaction[[#This Row],[Type]]="Outbound",VLOOKUP(tbl_transaction[[#This Row],[Reference Number]],barang_keluar[],4,FALSE),""))</f>
        <v>SNK002</v>
      </c>
      <c r="E1787" t="str">
        <f>IF(tbl_transaction[[#This Row],[Type]]="Inbound",VLOOKUP(tbl_transaction[[#This Row],[Reference Number]],barang_masuk[],5,FALSE),IF(tbl_transaction[[#This Row],[Type]]="Outbound",VLOOKUP(tbl_transaction[[#This Row],[Reference Number]],barang_keluar[],5,FALSE),""))</f>
        <v>Qtela Snack Variant 2</v>
      </c>
      <c r="F1787">
        <f>IF(tbl_transaction[[#This Row],[Type]]="Inbound",VLOOKUP(tbl_transaction[[#This Row],[Reference Number]],barang_masuk[],6,FALSE),IF(tbl_transaction[[#This Row],[Type]]="Outbound",VLOOKUP(tbl_transaction[[#This Row],[Reference Number]],barang_keluar[],6,FALSE),""))</f>
        <v>20</v>
      </c>
      <c r="G1787" t="str">
        <f>IF(tbl_transaction[[#This Row],[Type]]="Inbound",VLOOKUP(tbl_transaction[[#This Row],[Reference Number]],barang_masuk[],7,FALSE),IF(tbl_transaction[[#This Row],[Type]]="Outbound",VLOOKUP(tbl_transaction[[#This Row],[Reference Number]],barang_keluar[],7,FALSE),""))</f>
        <v>Pack</v>
      </c>
      <c r="H1787" t="str">
        <f>IF(tbl_transaction[[#This Row],[Type]]="Inbound",VLOOKUP(tbl_transaction[[#This Row],[Reference Number]],barang_masuk[],3,FALSE),IF(tbl_transaction[[#This Row],[Type]]="Outbound",VLOOKUP(tbl_transaction[[#This Row],[Reference Number]],barang_keluar[],3,FALSE),""))</f>
        <v>Outlet 023</v>
      </c>
      <c r="I1787" t="str">
        <f>IF(D1787='Kartu Stok'!$B$2,COUNTIF($D$3:D1787,'Kartu Stok'!$B$2),"")</f>
        <v/>
      </c>
      <c r="L1787"/>
    </row>
    <row r="1788" spans="1:12" ht="14.5" x14ac:dyDescent="0.35">
      <c r="A1788" s="2" t="s">
        <v>2344</v>
      </c>
      <c r="B1788" s="5">
        <f>IF(LEFT(tbl_transaction[[#This Row],[Reference Number]],2)="GR",VLOOKUP(tbl_transaction[[#This Row],[Reference Number]],barang_masuk[],2,FALSE),IF(LEFT(tbl_transaction[[#This Row],[Reference Number]],2)="DO",VLOOKUP(tbl_transaction[[#This Row],[Reference Number]],barang_keluar[],2,FALSE),""))</f>
        <v>46188</v>
      </c>
      <c r="C1788" t="str">
        <f t="shared" si="28"/>
        <v>Outbound</v>
      </c>
      <c r="D1788" t="str">
        <f>IF(tbl_transaction[[#This Row],[Type]]="Inbound",VLOOKUP(tbl_transaction[[#This Row],[Reference Number]],barang_masuk[],4,FALSE),IF(tbl_transaction[[#This Row],[Type]]="Outbound",VLOOKUP(tbl_transaction[[#This Row],[Reference Number]],barang_keluar[],4,FALSE),""))</f>
        <v>SNK002</v>
      </c>
      <c r="E1788" t="str">
        <f>IF(tbl_transaction[[#This Row],[Type]]="Inbound",VLOOKUP(tbl_transaction[[#This Row],[Reference Number]],barang_masuk[],5,FALSE),IF(tbl_transaction[[#This Row],[Type]]="Outbound",VLOOKUP(tbl_transaction[[#This Row],[Reference Number]],barang_keluar[],5,FALSE),""))</f>
        <v>Qtela Snack Variant 2</v>
      </c>
      <c r="F1788">
        <f>IF(tbl_transaction[[#This Row],[Type]]="Inbound",VLOOKUP(tbl_transaction[[#This Row],[Reference Number]],barang_masuk[],6,FALSE),IF(tbl_transaction[[#This Row],[Type]]="Outbound",VLOOKUP(tbl_transaction[[#This Row],[Reference Number]],barang_keluar[],6,FALSE),""))</f>
        <v>30</v>
      </c>
      <c r="G1788" t="str">
        <f>IF(tbl_transaction[[#This Row],[Type]]="Inbound",VLOOKUP(tbl_transaction[[#This Row],[Reference Number]],barang_masuk[],7,FALSE),IF(tbl_transaction[[#This Row],[Type]]="Outbound",VLOOKUP(tbl_transaction[[#This Row],[Reference Number]],barang_keluar[],7,FALSE),""))</f>
        <v>Pack</v>
      </c>
      <c r="H1788" t="str">
        <f>IF(tbl_transaction[[#This Row],[Type]]="Inbound",VLOOKUP(tbl_transaction[[#This Row],[Reference Number]],barang_masuk[],3,FALSE),IF(tbl_transaction[[#This Row],[Type]]="Outbound",VLOOKUP(tbl_transaction[[#This Row],[Reference Number]],barang_keluar[],3,FALSE),""))</f>
        <v>Outlet 003</v>
      </c>
      <c r="I1788" t="str">
        <f>IF(D1788='Kartu Stok'!$B$2,COUNTIF($D$3:D1788,'Kartu Stok'!$B$2),"")</f>
        <v/>
      </c>
      <c r="L1788"/>
    </row>
    <row r="1789" spans="1:12" ht="14.5" x14ac:dyDescent="0.35">
      <c r="A1789" s="2" t="s">
        <v>2345</v>
      </c>
      <c r="B1789" s="5">
        <f>IF(LEFT(tbl_transaction[[#This Row],[Reference Number]],2)="GR",VLOOKUP(tbl_transaction[[#This Row],[Reference Number]],barang_masuk[],2,FALSE),IF(LEFT(tbl_transaction[[#This Row],[Reference Number]],2)="DO",VLOOKUP(tbl_transaction[[#This Row],[Reference Number]],barang_keluar[],2,FALSE),""))</f>
        <v>46139</v>
      </c>
      <c r="C1789" t="str">
        <f t="shared" si="28"/>
        <v>Outbound</v>
      </c>
      <c r="D1789" t="str">
        <f>IF(tbl_transaction[[#This Row],[Type]]="Inbound",VLOOKUP(tbl_transaction[[#This Row],[Reference Number]],barang_masuk[],4,FALSE),IF(tbl_transaction[[#This Row],[Type]]="Outbound",VLOOKUP(tbl_transaction[[#This Row],[Reference Number]],barang_keluar[],4,FALSE),""))</f>
        <v>DAR020</v>
      </c>
      <c r="E1789" t="str">
        <f>IF(tbl_transaction[[#This Row],[Type]]="Inbound",VLOOKUP(tbl_transaction[[#This Row],[Reference Number]],barang_masuk[],5,FALSE),IF(tbl_transaction[[#This Row],[Type]]="Outbound",VLOOKUP(tbl_transaction[[#This Row],[Reference Number]],barang_keluar[],5,FALSE),""))</f>
        <v>Ultra Milk Dairy Variant 20</v>
      </c>
      <c r="F1789">
        <f>IF(tbl_transaction[[#This Row],[Type]]="Inbound",VLOOKUP(tbl_transaction[[#This Row],[Reference Number]],barang_masuk[],6,FALSE),IF(tbl_transaction[[#This Row],[Type]]="Outbound",VLOOKUP(tbl_transaction[[#This Row],[Reference Number]],barang_keluar[],6,FALSE),""))</f>
        <v>36</v>
      </c>
      <c r="G1789" t="str">
        <f>IF(tbl_transaction[[#This Row],[Type]]="Inbound",VLOOKUP(tbl_transaction[[#This Row],[Reference Number]],barang_masuk[],7,FALSE),IF(tbl_transaction[[#This Row],[Type]]="Outbound",VLOOKUP(tbl_transaction[[#This Row],[Reference Number]],barang_keluar[],7,FALSE),""))</f>
        <v>Box</v>
      </c>
      <c r="H1789" t="str">
        <f>IF(tbl_transaction[[#This Row],[Type]]="Inbound",VLOOKUP(tbl_transaction[[#This Row],[Reference Number]],barang_masuk[],3,FALSE),IF(tbl_transaction[[#This Row],[Type]]="Outbound",VLOOKUP(tbl_transaction[[#This Row],[Reference Number]],barang_keluar[],3,FALSE),""))</f>
        <v>Outlet 067</v>
      </c>
      <c r="I1789" t="str">
        <f>IF(D1789='Kartu Stok'!$B$2,COUNTIF($D$3:D1789,'Kartu Stok'!$B$2),"")</f>
        <v/>
      </c>
      <c r="L1789"/>
    </row>
    <row r="1790" spans="1:12" ht="14.5" x14ac:dyDescent="0.35">
      <c r="A1790" s="2" t="s">
        <v>2347</v>
      </c>
      <c r="B1790" s="5">
        <f>IF(LEFT(tbl_transaction[[#This Row],[Reference Number]],2)="GR",VLOOKUP(tbl_transaction[[#This Row],[Reference Number]],barang_masuk[],2,FALSE),IF(LEFT(tbl_transaction[[#This Row],[Reference Number]],2)="DO",VLOOKUP(tbl_transaction[[#This Row],[Reference Number]],barang_keluar[],2,FALSE),""))</f>
        <v>46198</v>
      </c>
      <c r="C1790" t="str">
        <f t="shared" si="28"/>
        <v>Outbound</v>
      </c>
      <c r="D1790" t="str">
        <f>IF(tbl_transaction[[#This Row],[Type]]="Inbound",VLOOKUP(tbl_transaction[[#This Row],[Reference Number]],barang_masuk[],4,FALSE),IF(tbl_transaction[[#This Row],[Type]]="Outbound",VLOOKUP(tbl_transaction[[#This Row],[Reference Number]],barang_keluar[],4,FALSE),""))</f>
        <v>PER013</v>
      </c>
      <c r="E1790" t="str">
        <f>IF(tbl_transaction[[#This Row],[Type]]="Inbound",VLOOKUP(tbl_transaction[[#This Row],[Reference Number]],barang_masuk[],5,FALSE),IF(tbl_transaction[[#This Row],[Type]]="Outbound",VLOOKUP(tbl_transaction[[#This Row],[Reference Number]],barang_keluar[],5,FALSE),""))</f>
        <v>Pepsodent Personal Care Variant 13</v>
      </c>
      <c r="F1790">
        <f>IF(tbl_transaction[[#This Row],[Type]]="Inbound",VLOOKUP(tbl_transaction[[#This Row],[Reference Number]],barang_masuk[],6,FALSE),IF(tbl_transaction[[#This Row],[Type]]="Outbound",VLOOKUP(tbl_transaction[[#This Row],[Reference Number]],barang_keluar[],6,FALSE),""))</f>
        <v>24</v>
      </c>
      <c r="G1790" t="str">
        <f>IF(tbl_transaction[[#This Row],[Type]]="Inbound",VLOOKUP(tbl_transaction[[#This Row],[Reference Number]],barang_masuk[],7,FALSE),IF(tbl_transaction[[#This Row],[Type]]="Outbound",VLOOKUP(tbl_transaction[[#This Row],[Reference Number]],barang_keluar[],7,FALSE),""))</f>
        <v>Bottle</v>
      </c>
      <c r="H1790" t="str">
        <f>IF(tbl_transaction[[#This Row],[Type]]="Inbound",VLOOKUP(tbl_transaction[[#This Row],[Reference Number]],barang_masuk[],3,FALSE),IF(tbl_transaction[[#This Row],[Type]]="Outbound",VLOOKUP(tbl_transaction[[#This Row],[Reference Number]],barang_keluar[],3,FALSE),""))</f>
        <v>Outlet 072</v>
      </c>
      <c r="I1790" t="str">
        <f>IF(D1790='Kartu Stok'!$B$2,COUNTIF($D$3:D1790,'Kartu Stok'!$B$2),"")</f>
        <v/>
      </c>
      <c r="L1790"/>
    </row>
    <row r="1791" spans="1:12" ht="14.5" x14ac:dyDescent="0.35">
      <c r="A1791" s="2" t="s">
        <v>2348</v>
      </c>
      <c r="B1791" s="5">
        <f>IF(LEFT(tbl_transaction[[#This Row],[Reference Number]],2)="GR",VLOOKUP(tbl_transaction[[#This Row],[Reference Number]],barang_masuk[],2,FALSE),IF(LEFT(tbl_transaction[[#This Row],[Reference Number]],2)="DO",VLOOKUP(tbl_transaction[[#This Row],[Reference Number]],barang_keluar[],2,FALSE),""))</f>
        <v>46201</v>
      </c>
      <c r="C1791" t="str">
        <f t="shared" si="28"/>
        <v>Outbound</v>
      </c>
      <c r="D1791" t="str">
        <f>IF(tbl_transaction[[#This Row],[Type]]="Inbound",VLOOKUP(tbl_transaction[[#This Row],[Reference Number]],barang_masuk[],4,FALSE),IF(tbl_transaction[[#This Row],[Type]]="Outbound",VLOOKUP(tbl_transaction[[#This Row],[Reference Number]],barang_keluar[],4,FALSE),""))</f>
        <v>BAB018</v>
      </c>
      <c r="E1791" t="str">
        <f>IF(tbl_transaction[[#This Row],[Type]]="Inbound",VLOOKUP(tbl_transaction[[#This Row],[Reference Number]],barang_masuk[],5,FALSE),IF(tbl_transaction[[#This Row],[Type]]="Outbound",VLOOKUP(tbl_transaction[[#This Row],[Reference Number]],barang_keluar[],5,FALSE),""))</f>
        <v>MamyPoko Baby Care Variant 18</v>
      </c>
      <c r="F1791">
        <f>IF(tbl_transaction[[#This Row],[Type]]="Inbound",VLOOKUP(tbl_transaction[[#This Row],[Reference Number]],barang_masuk[],6,FALSE),IF(tbl_transaction[[#This Row],[Type]]="Outbound",VLOOKUP(tbl_transaction[[#This Row],[Reference Number]],barang_keluar[],6,FALSE),""))</f>
        <v>36</v>
      </c>
      <c r="G1791" t="str">
        <f>IF(tbl_transaction[[#This Row],[Type]]="Inbound",VLOOKUP(tbl_transaction[[#This Row],[Reference Number]],barang_masuk[],7,FALSE),IF(tbl_transaction[[#This Row],[Type]]="Outbound",VLOOKUP(tbl_transaction[[#This Row],[Reference Number]],barang_keluar[],7,FALSE),""))</f>
        <v>Pack</v>
      </c>
      <c r="H1791" t="str">
        <f>IF(tbl_transaction[[#This Row],[Type]]="Inbound",VLOOKUP(tbl_transaction[[#This Row],[Reference Number]],barang_masuk[],3,FALSE),IF(tbl_transaction[[#This Row],[Type]]="Outbound",VLOOKUP(tbl_transaction[[#This Row],[Reference Number]],barang_keluar[],3,FALSE),""))</f>
        <v>Outlet 022</v>
      </c>
      <c r="I1791">
        <f>IF(D1791='Kartu Stok'!$B$2,COUNTIF($D$3:D1791,'Kartu Stok'!$B$2),"")</f>
        <v>10</v>
      </c>
      <c r="L1791"/>
    </row>
    <row r="1792" spans="1:12" ht="14.5" x14ac:dyDescent="0.35">
      <c r="A1792" s="2" t="s">
        <v>2349</v>
      </c>
      <c r="B1792" s="5">
        <f>IF(LEFT(tbl_transaction[[#This Row],[Reference Number]],2)="GR",VLOOKUP(tbl_transaction[[#This Row],[Reference Number]],barang_masuk[],2,FALSE),IF(LEFT(tbl_transaction[[#This Row],[Reference Number]],2)="DO",VLOOKUP(tbl_transaction[[#This Row],[Reference Number]],barang_keluar[],2,FALSE),""))</f>
        <v>46065</v>
      </c>
      <c r="C1792" t="str">
        <f t="shared" si="28"/>
        <v>Outbound</v>
      </c>
      <c r="D1792" t="str">
        <f>IF(tbl_transaction[[#This Row],[Type]]="Inbound",VLOOKUP(tbl_transaction[[#This Row],[Reference Number]],barang_masuk[],4,FALSE),IF(tbl_transaction[[#This Row],[Type]]="Outbound",VLOOKUP(tbl_transaction[[#This Row],[Reference Number]],barang_keluar[],4,FALSE),""))</f>
        <v>DAR008</v>
      </c>
      <c r="E1792" t="str">
        <f>IF(tbl_transaction[[#This Row],[Type]]="Inbound",VLOOKUP(tbl_transaction[[#This Row],[Reference Number]],barang_masuk[],5,FALSE),IF(tbl_transaction[[#This Row],[Type]]="Outbound",VLOOKUP(tbl_transaction[[#This Row],[Reference Number]],barang_keluar[],5,FALSE),""))</f>
        <v>Indomilk Dairy Variant 8</v>
      </c>
      <c r="F1792">
        <f>IF(tbl_transaction[[#This Row],[Type]]="Inbound",VLOOKUP(tbl_transaction[[#This Row],[Reference Number]],barang_masuk[],6,FALSE),IF(tbl_transaction[[#This Row],[Type]]="Outbound",VLOOKUP(tbl_transaction[[#This Row],[Reference Number]],barang_keluar[],6,FALSE),""))</f>
        <v>36</v>
      </c>
      <c r="G1792" t="str">
        <f>IF(tbl_transaction[[#This Row],[Type]]="Inbound",VLOOKUP(tbl_transaction[[#This Row],[Reference Number]],barang_masuk[],7,FALSE),IF(tbl_transaction[[#This Row],[Type]]="Outbound",VLOOKUP(tbl_transaction[[#This Row],[Reference Number]],barang_keluar[],7,FALSE),""))</f>
        <v>Box</v>
      </c>
      <c r="H1792" t="str">
        <f>IF(tbl_transaction[[#This Row],[Type]]="Inbound",VLOOKUP(tbl_transaction[[#This Row],[Reference Number]],barang_masuk[],3,FALSE),IF(tbl_transaction[[#This Row],[Type]]="Outbound",VLOOKUP(tbl_transaction[[#This Row],[Reference Number]],barang_keluar[],3,FALSE),""))</f>
        <v>Outlet 050</v>
      </c>
      <c r="I1792" t="str">
        <f>IF(D1792='Kartu Stok'!$B$2,COUNTIF($D$3:D1792,'Kartu Stok'!$B$2),"")</f>
        <v/>
      </c>
      <c r="L1792"/>
    </row>
    <row r="1793" spans="1:12" ht="14.5" x14ac:dyDescent="0.35">
      <c r="A1793" s="2" t="s">
        <v>2350</v>
      </c>
      <c r="B1793" s="5">
        <f>IF(LEFT(tbl_transaction[[#This Row],[Reference Number]],2)="GR",VLOOKUP(tbl_transaction[[#This Row],[Reference Number]],barang_masuk[],2,FALSE),IF(LEFT(tbl_transaction[[#This Row],[Reference Number]],2)="DO",VLOOKUP(tbl_transaction[[#This Row],[Reference Number]],barang_keluar[],2,FALSE),""))</f>
        <v>46178</v>
      </c>
      <c r="C1793" t="str">
        <f t="shared" si="28"/>
        <v>Outbound</v>
      </c>
      <c r="D1793" t="str">
        <f>IF(tbl_transaction[[#This Row],[Type]]="Inbound",VLOOKUP(tbl_transaction[[#This Row],[Reference Number]],barang_masuk[],4,FALSE),IF(tbl_transaction[[#This Row],[Type]]="Outbound",VLOOKUP(tbl_transaction[[#This Row],[Reference Number]],barang_keluar[],4,FALSE),""))</f>
        <v>SNK027</v>
      </c>
      <c r="E1793" t="str">
        <f>IF(tbl_transaction[[#This Row],[Type]]="Inbound",VLOOKUP(tbl_transaction[[#This Row],[Reference Number]],barang_masuk[],5,FALSE),IF(tbl_transaction[[#This Row],[Type]]="Outbound",VLOOKUP(tbl_transaction[[#This Row],[Reference Number]],barang_keluar[],5,FALSE),""))</f>
        <v>Qtela Snack Variant 27</v>
      </c>
      <c r="F1793">
        <f>IF(tbl_transaction[[#This Row],[Type]]="Inbound",VLOOKUP(tbl_transaction[[#This Row],[Reference Number]],barang_masuk[],6,FALSE),IF(tbl_transaction[[#This Row],[Type]]="Outbound",VLOOKUP(tbl_transaction[[#This Row],[Reference Number]],barang_keluar[],6,FALSE),""))</f>
        <v>24</v>
      </c>
      <c r="G1793" t="str">
        <f>IF(tbl_transaction[[#This Row],[Type]]="Inbound",VLOOKUP(tbl_transaction[[#This Row],[Reference Number]],barang_masuk[],7,FALSE),IF(tbl_transaction[[#This Row],[Type]]="Outbound",VLOOKUP(tbl_transaction[[#This Row],[Reference Number]],barang_keluar[],7,FALSE),""))</f>
        <v>Pack</v>
      </c>
      <c r="H1793" t="str">
        <f>IF(tbl_transaction[[#This Row],[Type]]="Inbound",VLOOKUP(tbl_transaction[[#This Row],[Reference Number]],barang_masuk[],3,FALSE),IF(tbl_transaction[[#This Row],[Type]]="Outbound",VLOOKUP(tbl_transaction[[#This Row],[Reference Number]],barang_keluar[],3,FALSE),""))</f>
        <v>Outlet 077</v>
      </c>
      <c r="I1793" t="str">
        <f>IF(D1793='Kartu Stok'!$B$2,COUNTIF($D$3:D1793,'Kartu Stok'!$B$2),"")</f>
        <v/>
      </c>
      <c r="L1793"/>
    </row>
    <row r="1794" spans="1:12" ht="14.5" x14ac:dyDescent="0.35">
      <c r="A1794" s="2" t="s">
        <v>2351</v>
      </c>
      <c r="B1794" s="5">
        <f>IF(LEFT(tbl_transaction[[#This Row],[Reference Number]],2)="GR",VLOOKUP(tbl_transaction[[#This Row],[Reference Number]],barang_masuk[],2,FALSE),IF(LEFT(tbl_transaction[[#This Row],[Reference Number]],2)="DO",VLOOKUP(tbl_transaction[[#This Row],[Reference Number]],barang_keluar[],2,FALSE),""))</f>
        <v>46031</v>
      </c>
      <c r="C1794" t="str">
        <f t="shared" si="28"/>
        <v>Outbound</v>
      </c>
      <c r="D1794" t="str">
        <f>IF(tbl_transaction[[#This Row],[Type]]="Inbound",VLOOKUP(tbl_transaction[[#This Row],[Reference Number]],barang_masuk[],4,FALSE),IF(tbl_transaction[[#This Row],[Type]]="Outbound",VLOOKUP(tbl_transaction[[#This Row],[Reference Number]],barang_keluar[],4,FALSE),""))</f>
        <v>PER014</v>
      </c>
      <c r="E1794" t="str">
        <f>IF(tbl_transaction[[#This Row],[Type]]="Inbound",VLOOKUP(tbl_transaction[[#This Row],[Reference Number]],barang_masuk[],5,FALSE),IF(tbl_transaction[[#This Row],[Type]]="Outbound",VLOOKUP(tbl_transaction[[#This Row],[Reference Number]],barang_keluar[],5,FALSE),""))</f>
        <v>Sunsilk Personal Care Variant 14</v>
      </c>
      <c r="F1794">
        <f>IF(tbl_transaction[[#This Row],[Type]]="Inbound",VLOOKUP(tbl_transaction[[#This Row],[Reference Number]],barang_masuk[],6,FALSE),IF(tbl_transaction[[#This Row],[Type]]="Outbound",VLOOKUP(tbl_transaction[[#This Row],[Reference Number]],barang_keluar[],6,FALSE),""))</f>
        <v>20</v>
      </c>
      <c r="G1794" t="str">
        <f>IF(tbl_transaction[[#This Row],[Type]]="Inbound",VLOOKUP(tbl_transaction[[#This Row],[Reference Number]],barang_masuk[],7,FALSE),IF(tbl_transaction[[#This Row],[Type]]="Outbound",VLOOKUP(tbl_transaction[[#This Row],[Reference Number]],barang_keluar[],7,FALSE),""))</f>
        <v>Bottle</v>
      </c>
      <c r="H1794" t="str">
        <f>IF(tbl_transaction[[#This Row],[Type]]="Inbound",VLOOKUP(tbl_transaction[[#This Row],[Reference Number]],barang_masuk[],3,FALSE),IF(tbl_transaction[[#This Row],[Type]]="Outbound",VLOOKUP(tbl_transaction[[#This Row],[Reference Number]],barang_keluar[],3,FALSE),""))</f>
        <v>Outlet 079</v>
      </c>
      <c r="I1794" t="str">
        <f>IF(D1794='Kartu Stok'!$B$2,COUNTIF($D$3:D1794,'Kartu Stok'!$B$2),"")</f>
        <v/>
      </c>
      <c r="L1794"/>
    </row>
    <row r="1795" spans="1:12" ht="14.5" x14ac:dyDescent="0.35">
      <c r="A1795" s="2" t="s">
        <v>2352</v>
      </c>
      <c r="B1795" s="5">
        <f>IF(LEFT(tbl_transaction[[#This Row],[Reference Number]],2)="GR",VLOOKUP(tbl_transaction[[#This Row],[Reference Number]],barang_masuk[],2,FALSE),IF(LEFT(tbl_transaction[[#This Row],[Reference Number]],2)="DO",VLOOKUP(tbl_transaction[[#This Row],[Reference Number]],barang_keluar[],2,FALSE),""))</f>
        <v>46127</v>
      </c>
      <c r="C1795" t="str">
        <f t="shared" si="28"/>
        <v>Outbound</v>
      </c>
      <c r="D1795" t="str">
        <f>IF(tbl_transaction[[#This Row],[Type]]="Inbound",VLOOKUP(tbl_transaction[[#This Row],[Reference Number]],barang_masuk[],4,FALSE),IF(tbl_transaction[[#This Row],[Type]]="Outbound",VLOOKUP(tbl_transaction[[#This Row],[Reference Number]],barang_keluar[],4,FALSE),""))</f>
        <v>BEV026</v>
      </c>
      <c r="E1795" t="str">
        <f>IF(tbl_transaction[[#This Row],[Type]]="Inbound",VLOOKUP(tbl_transaction[[#This Row],[Reference Number]],barang_masuk[],5,FALSE),IF(tbl_transaction[[#This Row],[Type]]="Outbound",VLOOKUP(tbl_transaction[[#This Row],[Reference Number]],barang_keluar[],5,FALSE),""))</f>
        <v>Pocari Beverage Variant 26</v>
      </c>
      <c r="F1795">
        <f>IF(tbl_transaction[[#This Row],[Type]]="Inbound",VLOOKUP(tbl_transaction[[#This Row],[Reference Number]],barang_masuk[],6,FALSE),IF(tbl_transaction[[#This Row],[Type]]="Outbound",VLOOKUP(tbl_transaction[[#This Row],[Reference Number]],barang_keluar[],6,FALSE),""))</f>
        <v>24</v>
      </c>
      <c r="G1795" t="str">
        <f>IF(tbl_transaction[[#This Row],[Type]]="Inbound",VLOOKUP(tbl_transaction[[#This Row],[Reference Number]],barang_masuk[],7,FALSE),IF(tbl_transaction[[#This Row],[Type]]="Outbound",VLOOKUP(tbl_transaction[[#This Row],[Reference Number]],barang_keluar[],7,FALSE),""))</f>
        <v>Bottle</v>
      </c>
      <c r="H1795" t="str">
        <f>IF(tbl_transaction[[#This Row],[Type]]="Inbound",VLOOKUP(tbl_transaction[[#This Row],[Reference Number]],barang_masuk[],3,FALSE),IF(tbl_transaction[[#This Row],[Type]]="Outbound",VLOOKUP(tbl_transaction[[#This Row],[Reference Number]],barang_keluar[],3,FALSE),""))</f>
        <v>Outlet 008</v>
      </c>
      <c r="I1795" t="str">
        <f>IF(D1795='Kartu Stok'!$B$2,COUNTIF($D$3:D1795,'Kartu Stok'!$B$2),"")</f>
        <v/>
      </c>
      <c r="L1795"/>
    </row>
    <row r="1796" spans="1:12" ht="14.5" x14ac:dyDescent="0.35">
      <c r="A1796" s="2" t="s">
        <v>2353</v>
      </c>
      <c r="B1796" s="5">
        <f>IF(LEFT(tbl_transaction[[#This Row],[Reference Number]],2)="GR",VLOOKUP(tbl_transaction[[#This Row],[Reference Number]],barang_masuk[],2,FALSE),IF(LEFT(tbl_transaction[[#This Row],[Reference Number]],2)="DO",VLOOKUP(tbl_transaction[[#This Row],[Reference Number]],barang_keluar[],2,FALSE),""))</f>
        <v>46033</v>
      </c>
      <c r="C1796" t="str">
        <f t="shared" si="28"/>
        <v>Outbound</v>
      </c>
      <c r="D1796" t="str">
        <f>IF(tbl_transaction[[#This Row],[Type]]="Inbound",VLOOKUP(tbl_transaction[[#This Row],[Reference Number]],barang_masuk[],4,FALSE),IF(tbl_transaction[[#This Row],[Type]]="Outbound",VLOOKUP(tbl_transaction[[#This Row],[Reference Number]],barang_keluar[],4,FALSE),""))</f>
        <v>BEV025</v>
      </c>
      <c r="E1796" t="str">
        <f>IF(tbl_transaction[[#This Row],[Type]]="Inbound",VLOOKUP(tbl_transaction[[#This Row],[Reference Number]],barang_masuk[],5,FALSE),IF(tbl_transaction[[#This Row],[Type]]="Outbound",VLOOKUP(tbl_transaction[[#This Row],[Reference Number]],barang_keluar[],5,FALSE),""))</f>
        <v>Sosro Beverage Variant 25</v>
      </c>
      <c r="F1796">
        <f>IF(tbl_transaction[[#This Row],[Type]]="Inbound",VLOOKUP(tbl_transaction[[#This Row],[Reference Number]],barang_masuk[],6,FALSE),IF(tbl_transaction[[#This Row],[Type]]="Outbound",VLOOKUP(tbl_transaction[[#This Row],[Reference Number]],barang_keluar[],6,FALSE),""))</f>
        <v>36</v>
      </c>
      <c r="G1796" t="str">
        <f>IF(tbl_transaction[[#This Row],[Type]]="Inbound",VLOOKUP(tbl_transaction[[#This Row],[Reference Number]],barang_masuk[],7,FALSE),IF(tbl_transaction[[#This Row],[Type]]="Outbound",VLOOKUP(tbl_transaction[[#This Row],[Reference Number]],barang_keluar[],7,FALSE),""))</f>
        <v>Bottle</v>
      </c>
      <c r="H1796" t="str">
        <f>IF(tbl_transaction[[#This Row],[Type]]="Inbound",VLOOKUP(tbl_transaction[[#This Row],[Reference Number]],barang_masuk[],3,FALSE),IF(tbl_transaction[[#This Row],[Type]]="Outbound",VLOOKUP(tbl_transaction[[#This Row],[Reference Number]],barang_keluar[],3,FALSE),""))</f>
        <v>Outlet 015</v>
      </c>
      <c r="I1796" t="str">
        <f>IF(D1796='Kartu Stok'!$B$2,COUNTIF($D$3:D1796,'Kartu Stok'!$B$2),"")</f>
        <v/>
      </c>
      <c r="L1796"/>
    </row>
    <row r="1797" spans="1:12" ht="14.5" x14ac:dyDescent="0.35">
      <c r="A1797" s="2" t="s">
        <v>2354</v>
      </c>
      <c r="B1797" s="5">
        <f>IF(LEFT(tbl_transaction[[#This Row],[Reference Number]],2)="GR",VLOOKUP(tbl_transaction[[#This Row],[Reference Number]],barang_masuk[],2,FALSE),IF(LEFT(tbl_transaction[[#This Row],[Reference Number]],2)="DO",VLOOKUP(tbl_transaction[[#This Row],[Reference Number]],barang_keluar[],2,FALSE),""))</f>
        <v>46130</v>
      </c>
      <c r="C1797" t="str">
        <f t="shared" si="28"/>
        <v>Outbound</v>
      </c>
      <c r="D1797" t="str">
        <f>IF(tbl_transaction[[#This Row],[Type]]="Inbound",VLOOKUP(tbl_transaction[[#This Row],[Reference Number]],barang_masuk[],4,FALSE),IF(tbl_transaction[[#This Row],[Type]]="Outbound",VLOOKUP(tbl_transaction[[#This Row],[Reference Number]],barang_keluar[],4,FALSE),""))</f>
        <v>SNK029</v>
      </c>
      <c r="E1797" t="str">
        <f>IF(tbl_transaction[[#This Row],[Type]]="Inbound",VLOOKUP(tbl_transaction[[#This Row],[Reference Number]],barang_masuk[],5,FALSE),IF(tbl_transaction[[#This Row],[Type]]="Outbound",VLOOKUP(tbl_transaction[[#This Row],[Reference Number]],barang_keluar[],5,FALSE),""))</f>
        <v>Chitato Snack Variant 29</v>
      </c>
      <c r="F1797">
        <f>IF(tbl_transaction[[#This Row],[Type]]="Inbound",VLOOKUP(tbl_transaction[[#This Row],[Reference Number]],barang_masuk[],6,FALSE),IF(tbl_transaction[[#This Row],[Type]]="Outbound",VLOOKUP(tbl_transaction[[#This Row],[Reference Number]],barang_keluar[],6,FALSE),""))</f>
        <v>60</v>
      </c>
      <c r="G1797" t="str">
        <f>IF(tbl_transaction[[#This Row],[Type]]="Inbound",VLOOKUP(tbl_transaction[[#This Row],[Reference Number]],barang_masuk[],7,FALSE),IF(tbl_transaction[[#This Row],[Type]]="Outbound",VLOOKUP(tbl_transaction[[#This Row],[Reference Number]],barang_keluar[],7,FALSE),""))</f>
        <v>Pack</v>
      </c>
      <c r="H1797" t="str">
        <f>IF(tbl_transaction[[#This Row],[Type]]="Inbound",VLOOKUP(tbl_transaction[[#This Row],[Reference Number]],barang_masuk[],3,FALSE),IF(tbl_transaction[[#This Row],[Type]]="Outbound",VLOOKUP(tbl_transaction[[#This Row],[Reference Number]],barang_keluar[],3,FALSE),""))</f>
        <v>Outlet 042</v>
      </c>
      <c r="I1797" t="str">
        <f>IF(D1797='Kartu Stok'!$B$2,COUNTIF($D$3:D1797,'Kartu Stok'!$B$2),"")</f>
        <v/>
      </c>
      <c r="L1797"/>
    </row>
    <row r="1798" spans="1:12" ht="14.5" x14ac:dyDescent="0.35">
      <c r="A1798" s="2" t="s">
        <v>2355</v>
      </c>
      <c r="B1798" s="5">
        <f>IF(LEFT(tbl_transaction[[#This Row],[Reference Number]],2)="GR",VLOOKUP(tbl_transaction[[#This Row],[Reference Number]],barang_masuk[],2,FALSE),IF(LEFT(tbl_transaction[[#This Row],[Reference Number]],2)="DO",VLOOKUP(tbl_transaction[[#This Row],[Reference Number]],barang_keluar[],2,FALSE),""))</f>
        <v>46143</v>
      </c>
      <c r="C1798" t="str">
        <f t="shared" si="28"/>
        <v>Outbound</v>
      </c>
      <c r="D1798" t="str">
        <f>IF(tbl_transaction[[#This Row],[Type]]="Inbound",VLOOKUP(tbl_transaction[[#This Row],[Reference Number]],barang_masuk[],4,FALSE),IF(tbl_transaction[[#This Row],[Type]]="Outbound",VLOOKUP(tbl_transaction[[#This Row],[Reference Number]],barang_keluar[],4,FALSE),""))</f>
        <v>SNK015</v>
      </c>
      <c r="E1798" t="str">
        <f>IF(tbl_transaction[[#This Row],[Type]]="Inbound",VLOOKUP(tbl_transaction[[#This Row],[Reference Number]],barang_masuk[],5,FALSE),IF(tbl_transaction[[#This Row],[Type]]="Outbound",VLOOKUP(tbl_transaction[[#This Row],[Reference Number]],barang_keluar[],5,FALSE),""))</f>
        <v>Taro Snack Variant 15</v>
      </c>
      <c r="F1798">
        <f>IF(tbl_transaction[[#This Row],[Type]]="Inbound",VLOOKUP(tbl_transaction[[#This Row],[Reference Number]],barang_masuk[],6,FALSE),IF(tbl_transaction[[#This Row],[Type]]="Outbound",VLOOKUP(tbl_transaction[[#This Row],[Reference Number]],barang_keluar[],6,FALSE),""))</f>
        <v>30</v>
      </c>
      <c r="G1798" t="str">
        <f>IF(tbl_transaction[[#This Row],[Type]]="Inbound",VLOOKUP(tbl_transaction[[#This Row],[Reference Number]],barang_masuk[],7,FALSE),IF(tbl_transaction[[#This Row],[Type]]="Outbound",VLOOKUP(tbl_transaction[[#This Row],[Reference Number]],barang_keluar[],7,FALSE),""))</f>
        <v>Pack</v>
      </c>
      <c r="H1798" t="str">
        <f>IF(tbl_transaction[[#This Row],[Type]]="Inbound",VLOOKUP(tbl_transaction[[#This Row],[Reference Number]],barang_masuk[],3,FALSE),IF(tbl_transaction[[#This Row],[Type]]="Outbound",VLOOKUP(tbl_transaction[[#This Row],[Reference Number]],barang_keluar[],3,FALSE),""))</f>
        <v>Outlet 016</v>
      </c>
      <c r="I1798" t="str">
        <f>IF(D1798='Kartu Stok'!$B$2,COUNTIF($D$3:D1798,'Kartu Stok'!$B$2),"")</f>
        <v/>
      </c>
      <c r="L1798"/>
    </row>
    <row r="1799" spans="1:12" ht="14.5" x14ac:dyDescent="0.35">
      <c r="A1799" s="2" t="s">
        <v>2356</v>
      </c>
      <c r="B1799" s="5">
        <f>IF(LEFT(tbl_transaction[[#This Row],[Reference Number]],2)="GR",VLOOKUP(tbl_transaction[[#This Row],[Reference Number]],barang_masuk[],2,FALSE),IF(LEFT(tbl_transaction[[#This Row],[Reference Number]],2)="DO",VLOOKUP(tbl_transaction[[#This Row],[Reference Number]],barang_keluar[],2,FALSE),""))</f>
        <v>46061</v>
      </c>
      <c r="C1799" t="str">
        <f t="shared" si="28"/>
        <v>Outbound</v>
      </c>
      <c r="D1799" t="str">
        <f>IF(tbl_transaction[[#This Row],[Type]]="Inbound",VLOOKUP(tbl_transaction[[#This Row],[Reference Number]],barang_masuk[],4,FALSE),IF(tbl_transaction[[#This Row],[Type]]="Outbound",VLOOKUP(tbl_transaction[[#This Row],[Reference Number]],barang_keluar[],4,FALSE),""))</f>
        <v>SNK028</v>
      </c>
      <c r="E1799" t="str">
        <f>IF(tbl_transaction[[#This Row],[Type]]="Inbound",VLOOKUP(tbl_transaction[[#This Row],[Reference Number]],barang_masuk[],5,FALSE),IF(tbl_transaction[[#This Row],[Type]]="Outbound",VLOOKUP(tbl_transaction[[#This Row],[Reference Number]],barang_keluar[],5,FALSE),""))</f>
        <v>Chitato Snack Variant 28</v>
      </c>
      <c r="F1799">
        <f>IF(tbl_transaction[[#This Row],[Type]]="Inbound",VLOOKUP(tbl_transaction[[#This Row],[Reference Number]],barang_masuk[],6,FALSE),IF(tbl_transaction[[#This Row],[Type]]="Outbound",VLOOKUP(tbl_transaction[[#This Row],[Reference Number]],barang_keluar[],6,FALSE),""))</f>
        <v>12</v>
      </c>
      <c r="G1799" t="str">
        <f>IF(tbl_transaction[[#This Row],[Type]]="Inbound",VLOOKUP(tbl_transaction[[#This Row],[Reference Number]],barang_masuk[],7,FALSE),IF(tbl_transaction[[#This Row],[Type]]="Outbound",VLOOKUP(tbl_transaction[[#This Row],[Reference Number]],barang_keluar[],7,FALSE),""))</f>
        <v>Pack</v>
      </c>
      <c r="H1799" t="str">
        <f>IF(tbl_transaction[[#This Row],[Type]]="Inbound",VLOOKUP(tbl_transaction[[#This Row],[Reference Number]],barang_masuk[],3,FALSE),IF(tbl_transaction[[#This Row],[Type]]="Outbound",VLOOKUP(tbl_transaction[[#This Row],[Reference Number]],barang_keluar[],3,FALSE),""))</f>
        <v>Outlet 027</v>
      </c>
      <c r="I1799" t="str">
        <f>IF(D1799='Kartu Stok'!$B$2,COUNTIF($D$3:D1799,'Kartu Stok'!$B$2),"")</f>
        <v/>
      </c>
      <c r="L1799"/>
    </row>
    <row r="1800" spans="1:12" ht="14.5" x14ac:dyDescent="0.35">
      <c r="A1800" s="2" t="s">
        <v>2357</v>
      </c>
      <c r="B1800" s="5">
        <f>IF(LEFT(tbl_transaction[[#This Row],[Reference Number]],2)="GR",VLOOKUP(tbl_transaction[[#This Row],[Reference Number]],barang_masuk[],2,FALSE),IF(LEFT(tbl_transaction[[#This Row],[Reference Number]],2)="DO",VLOOKUP(tbl_transaction[[#This Row],[Reference Number]],barang_keluar[],2,FALSE),""))</f>
        <v>46187</v>
      </c>
      <c r="C1800" t="str">
        <f t="shared" si="28"/>
        <v>Outbound</v>
      </c>
      <c r="D1800" t="str">
        <f>IF(tbl_transaction[[#This Row],[Type]]="Inbound",VLOOKUP(tbl_transaction[[#This Row],[Reference Number]],barang_masuk[],4,FALSE),IF(tbl_transaction[[#This Row],[Type]]="Outbound",VLOOKUP(tbl_transaction[[#This Row],[Reference Number]],barang_keluar[],4,FALSE),""))</f>
        <v>HOM001</v>
      </c>
      <c r="E1800" t="str">
        <f>IF(tbl_transaction[[#This Row],[Type]]="Inbound",VLOOKUP(tbl_transaction[[#This Row],[Reference Number]],barang_masuk[],5,FALSE),IF(tbl_transaction[[#This Row],[Type]]="Outbound",VLOOKUP(tbl_transaction[[#This Row],[Reference Number]],barang_keluar[],5,FALSE),""))</f>
        <v>Sunlight Home Care Variant 1</v>
      </c>
      <c r="F1800">
        <f>IF(tbl_transaction[[#This Row],[Type]]="Inbound",VLOOKUP(tbl_transaction[[#This Row],[Reference Number]],barang_masuk[],6,FALSE),IF(tbl_transaction[[#This Row],[Type]]="Outbound",VLOOKUP(tbl_transaction[[#This Row],[Reference Number]],barang_keluar[],6,FALSE),""))</f>
        <v>5</v>
      </c>
      <c r="G1800" t="str">
        <f>IF(tbl_transaction[[#This Row],[Type]]="Inbound",VLOOKUP(tbl_transaction[[#This Row],[Reference Number]],barang_masuk[],7,FALSE),IF(tbl_transaction[[#This Row],[Type]]="Outbound",VLOOKUP(tbl_transaction[[#This Row],[Reference Number]],barang_keluar[],7,FALSE),""))</f>
        <v>Pack</v>
      </c>
      <c r="H1800" t="str">
        <f>IF(tbl_transaction[[#This Row],[Type]]="Inbound",VLOOKUP(tbl_transaction[[#This Row],[Reference Number]],barang_masuk[],3,FALSE),IF(tbl_transaction[[#This Row],[Type]]="Outbound",VLOOKUP(tbl_transaction[[#This Row],[Reference Number]],barang_keluar[],3,FALSE),""))</f>
        <v>Outlet 056</v>
      </c>
      <c r="I1800" t="str">
        <f>IF(D1800='Kartu Stok'!$B$2,COUNTIF($D$3:D1800,'Kartu Stok'!$B$2),"")</f>
        <v/>
      </c>
      <c r="L1800"/>
    </row>
    <row r="1801" spans="1:12" ht="14.5" x14ac:dyDescent="0.35">
      <c r="A1801" s="2" t="s">
        <v>2358</v>
      </c>
      <c r="B1801" s="5">
        <f>IF(LEFT(tbl_transaction[[#This Row],[Reference Number]],2)="GR",VLOOKUP(tbl_transaction[[#This Row],[Reference Number]],barang_masuk[],2,FALSE),IF(LEFT(tbl_transaction[[#This Row],[Reference Number]],2)="DO",VLOOKUP(tbl_transaction[[#This Row],[Reference Number]],barang_keluar[],2,FALSE),""))</f>
        <v>46133</v>
      </c>
      <c r="C1801" t="str">
        <f t="shared" si="28"/>
        <v>Outbound</v>
      </c>
      <c r="D1801" t="str">
        <f>IF(tbl_transaction[[#This Row],[Type]]="Inbound",VLOOKUP(tbl_transaction[[#This Row],[Reference Number]],barang_masuk[],4,FALSE),IF(tbl_transaction[[#This Row],[Type]]="Outbound",VLOOKUP(tbl_transaction[[#This Row],[Reference Number]],barang_keluar[],4,FALSE),""))</f>
        <v>HOM017</v>
      </c>
      <c r="E1801" t="str">
        <f>IF(tbl_transaction[[#This Row],[Type]]="Inbound",VLOOKUP(tbl_transaction[[#This Row],[Reference Number]],barang_masuk[],5,FALSE),IF(tbl_transaction[[#This Row],[Type]]="Outbound",VLOOKUP(tbl_transaction[[#This Row],[Reference Number]],barang_keluar[],5,FALSE),""))</f>
        <v>Rinso Home Care Variant 17</v>
      </c>
      <c r="F1801">
        <f>IF(tbl_transaction[[#This Row],[Type]]="Inbound",VLOOKUP(tbl_transaction[[#This Row],[Reference Number]],barang_masuk[],6,FALSE),IF(tbl_transaction[[#This Row],[Type]]="Outbound",VLOOKUP(tbl_transaction[[#This Row],[Reference Number]],barang_keluar[],6,FALSE),""))</f>
        <v>30</v>
      </c>
      <c r="G1801" t="str">
        <f>IF(tbl_transaction[[#This Row],[Type]]="Inbound",VLOOKUP(tbl_transaction[[#This Row],[Reference Number]],barang_masuk[],7,FALSE),IF(tbl_transaction[[#This Row],[Type]]="Outbound",VLOOKUP(tbl_transaction[[#This Row],[Reference Number]],barang_keluar[],7,FALSE),""))</f>
        <v>Pack</v>
      </c>
      <c r="H1801" t="str">
        <f>IF(tbl_transaction[[#This Row],[Type]]="Inbound",VLOOKUP(tbl_transaction[[#This Row],[Reference Number]],barang_masuk[],3,FALSE),IF(tbl_transaction[[#This Row],[Type]]="Outbound",VLOOKUP(tbl_transaction[[#This Row],[Reference Number]],barang_keluar[],3,FALSE),""))</f>
        <v>Outlet 001</v>
      </c>
      <c r="I1801" t="str">
        <f>IF(D1801='Kartu Stok'!$B$2,COUNTIF($D$3:D1801,'Kartu Stok'!$B$2),"")</f>
        <v/>
      </c>
      <c r="L1801"/>
    </row>
    <row r="1802" spans="1:12" ht="14.5" x14ac:dyDescent="0.35">
      <c r="A1802" s="2" t="s">
        <v>2359</v>
      </c>
      <c r="B1802" s="5">
        <f>IF(LEFT(tbl_transaction[[#This Row],[Reference Number]],2)="GR",VLOOKUP(tbl_transaction[[#This Row],[Reference Number]],barang_masuk[],2,FALSE),IF(LEFT(tbl_transaction[[#This Row],[Reference Number]],2)="DO",VLOOKUP(tbl_transaction[[#This Row],[Reference Number]],barang_keluar[],2,FALSE),""))</f>
        <v>46187</v>
      </c>
      <c r="C1802" t="str">
        <f t="shared" si="28"/>
        <v>Outbound</v>
      </c>
      <c r="D1802" t="str">
        <f>IF(tbl_transaction[[#This Row],[Type]]="Inbound",VLOOKUP(tbl_transaction[[#This Row],[Reference Number]],barang_masuk[],4,FALSE),IF(tbl_transaction[[#This Row],[Type]]="Outbound",VLOOKUP(tbl_transaction[[#This Row],[Reference Number]],barang_keluar[],4,FALSE),""))</f>
        <v>BAB006</v>
      </c>
      <c r="E1802" t="str">
        <f>IF(tbl_transaction[[#This Row],[Type]]="Inbound",VLOOKUP(tbl_transaction[[#This Row],[Reference Number]],barang_masuk[],5,FALSE),IF(tbl_transaction[[#This Row],[Type]]="Outbound",VLOOKUP(tbl_transaction[[#This Row],[Reference Number]],barang_keluar[],5,FALSE),""))</f>
        <v>Zwitsal Baby Care Variant 6</v>
      </c>
      <c r="F1802">
        <f>IF(tbl_transaction[[#This Row],[Type]]="Inbound",VLOOKUP(tbl_transaction[[#This Row],[Reference Number]],barang_masuk[],6,FALSE),IF(tbl_transaction[[#This Row],[Type]]="Outbound",VLOOKUP(tbl_transaction[[#This Row],[Reference Number]],barang_keluar[],6,FALSE),""))</f>
        <v>60</v>
      </c>
      <c r="G1802" t="str">
        <f>IF(tbl_transaction[[#This Row],[Type]]="Inbound",VLOOKUP(tbl_transaction[[#This Row],[Reference Number]],barang_masuk[],7,FALSE),IF(tbl_transaction[[#This Row],[Type]]="Outbound",VLOOKUP(tbl_transaction[[#This Row],[Reference Number]],barang_keluar[],7,FALSE),""))</f>
        <v>Pack</v>
      </c>
      <c r="H1802" t="str">
        <f>IF(tbl_transaction[[#This Row],[Type]]="Inbound",VLOOKUP(tbl_transaction[[#This Row],[Reference Number]],barang_masuk[],3,FALSE),IF(tbl_transaction[[#This Row],[Type]]="Outbound",VLOOKUP(tbl_transaction[[#This Row],[Reference Number]],barang_keluar[],3,FALSE),""))</f>
        <v>Outlet 011</v>
      </c>
      <c r="I1802" t="str">
        <f>IF(D1802='Kartu Stok'!$B$2,COUNTIF($D$3:D1802,'Kartu Stok'!$B$2),"")</f>
        <v/>
      </c>
      <c r="L1802"/>
    </row>
    <row r="1803" spans="1:12" ht="14.5" x14ac:dyDescent="0.35">
      <c r="A1803" s="2" t="s">
        <v>2360</v>
      </c>
      <c r="B1803" s="5">
        <f>IF(LEFT(tbl_transaction[[#This Row],[Reference Number]],2)="GR",VLOOKUP(tbl_transaction[[#This Row],[Reference Number]],barang_masuk[],2,FALSE),IF(LEFT(tbl_transaction[[#This Row],[Reference Number]],2)="DO",VLOOKUP(tbl_transaction[[#This Row],[Reference Number]],barang_keluar[],2,FALSE),""))</f>
        <v>46039</v>
      </c>
      <c r="C1803" t="str">
        <f t="shared" si="28"/>
        <v>Outbound</v>
      </c>
      <c r="D1803" t="str">
        <f>IF(tbl_transaction[[#This Row],[Type]]="Inbound",VLOOKUP(tbl_transaction[[#This Row],[Reference Number]],barang_masuk[],4,FALSE),IF(tbl_transaction[[#This Row],[Type]]="Outbound",VLOOKUP(tbl_transaction[[#This Row],[Reference Number]],barang_keluar[],4,FALSE),""))</f>
        <v>INS018</v>
      </c>
      <c r="E1803" t="str">
        <f>IF(tbl_transaction[[#This Row],[Type]]="Inbound",VLOOKUP(tbl_transaction[[#This Row],[Reference Number]],barang_masuk[],5,FALSE),IF(tbl_transaction[[#This Row],[Type]]="Outbound",VLOOKUP(tbl_transaction[[#This Row],[Reference Number]],barang_keluar[],5,FALSE),""))</f>
        <v>Indomie Instant Food Variant 18</v>
      </c>
      <c r="F1803">
        <f>IF(tbl_transaction[[#This Row],[Type]]="Inbound",VLOOKUP(tbl_transaction[[#This Row],[Reference Number]],barang_masuk[],6,FALSE),IF(tbl_transaction[[#This Row],[Type]]="Outbound",VLOOKUP(tbl_transaction[[#This Row],[Reference Number]],barang_keluar[],6,FALSE),""))</f>
        <v>30</v>
      </c>
      <c r="G1803" t="str">
        <f>IF(tbl_transaction[[#This Row],[Type]]="Inbound",VLOOKUP(tbl_transaction[[#This Row],[Reference Number]],barang_masuk[],7,FALSE),IF(tbl_transaction[[#This Row],[Type]]="Outbound",VLOOKUP(tbl_transaction[[#This Row],[Reference Number]],barang_keluar[],7,FALSE),""))</f>
        <v>Pack</v>
      </c>
      <c r="H1803" t="str">
        <f>IF(tbl_transaction[[#This Row],[Type]]="Inbound",VLOOKUP(tbl_transaction[[#This Row],[Reference Number]],barang_masuk[],3,FALSE),IF(tbl_transaction[[#This Row],[Type]]="Outbound",VLOOKUP(tbl_transaction[[#This Row],[Reference Number]],barang_keluar[],3,FALSE),""))</f>
        <v>Outlet 021</v>
      </c>
      <c r="I1803" t="str">
        <f>IF(D1803='Kartu Stok'!$B$2,COUNTIF($D$3:D1803,'Kartu Stok'!$B$2),"")</f>
        <v/>
      </c>
      <c r="L1803"/>
    </row>
    <row r="1804" spans="1:12" ht="14.5" x14ac:dyDescent="0.35">
      <c r="A1804" s="2" t="s">
        <v>2361</v>
      </c>
      <c r="B1804" s="5">
        <f>IF(LEFT(tbl_transaction[[#This Row],[Reference Number]],2)="GR",VLOOKUP(tbl_transaction[[#This Row],[Reference Number]],barang_masuk[],2,FALSE),IF(LEFT(tbl_transaction[[#This Row],[Reference Number]],2)="DO",VLOOKUP(tbl_transaction[[#This Row],[Reference Number]],barang_keluar[],2,FALSE),""))</f>
        <v>46071</v>
      </c>
      <c r="C1804" t="str">
        <f t="shared" si="28"/>
        <v>Outbound</v>
      </c>
      <c r="D1804" t="str">
        <f>IF(tbl_transaction[[#This Row],[Type]]="Inbound",VLOOKUP(tbl_transaction[[#This Row],[Reference Number]],barang_masuk[],4,FALSE),IF(tbl_transaction[[#This Row],[Type]]="Outbound",VLOOKUP(tbl_transaction[[#This Row],[Reference Number]],barang_keluar[],4,FALSE),""))</f>
        <v>PER017</v>
      </c>
      <c r="E1804" t="str">
        <f>IF(tbl_transaction[[#This Row],[Type]]="Inbound",VLOOKUP(tbl_transaction[[#This Row],[Reference Number]],barang_masuk[],5,FALSE),IF(tbl_transaction[[#This Row],[Type]]="Outbound",VLOOKUP(tbl_transaction[[#This Row],[Reference Number]],barang_keluar[],5,FALSE),""))</f>
        <v>Pepsodent Personal Care Variant 17</v>
      </c>
      <c r="F1804">
        <f>IF(tbl_transaction[[#This Row],[Type]]="Inbound",VLOOKUP(tbl_transaction[[#This Row],[Reference Number]],barang_masuk[],6,FALSE),IF(tbl_transaction[[#This Row],[Type]]="Outbound",VLOOKUP(tbl_transaction[[#This Row],[Reference Number]],barang_keluar[],6,FALSE),""))</f>
        <v>36</v>
      </c>
      <c r="G1804" t="str">
        <f>IF(tbl_transaction[[#This Row],[Type]]="Inbound",VLOOKUP(tbl_transaction[[#This Row],[Reference Number]],barang_masuk[],7,FALSE),IF(tbl_transaction[[#This Row],[Type]]="Outbound",VLOOKUP(tbl_transaction[[#This Row],[Reference Number]],barang_keluar[],7,FALSE),""))</f>
        <v>Bottle</v>
      </c>
      <c r="H1804" t="str">
        <f>IF(tbl_transaction[[#This Row],[Type]]="Inbound",VLOOKUP(tbl_transaction[[#This Row],[Reference Number]],barang_masuk[],3,FALSE),IF(tbl_transaction[[#This Row],[Type]]="Outbound",VLOOKUP(tbl_transaction[[#This Row],[Reference Number]],barang_keluar[],3,FALSE),""))</f>
        <v>Outlet 049</v>
      </c>
      <c r="I1804" t="str">
        <f>IF(D1804='Kartu Stok'!$B$2,COUNTIF($D$3:D1804,'Kartu Stok'!$B$2),"")</f>
        <v/>
      </c>
      <c r="L1804"/>
    </row>
    <row r="1805" spans="1:12" ht="14.5" x14ac:dyDescent="0.35">
      <c r="A1805" s="2" t="s">
        <v>2362</v>
      </c>
      <c r="B1805" s="5">
        <f>IF(LEFT(tbl_transaction[[#This Row],[Reference Number]],2)="GR",VLOOKUP(tbl_transaction[[#This Row],[Reference Number]],barang_masuk[],2,FALSE),IF(LEFT(tbl_transaction[[#This Row],[Reference Number]],2)="DO",VLOOKUP(tbl_transaction[[#This Row],[Reference Number]],barang_keluar[],2,FALSE),""))</f>
        <v>46153</v>
      </c>
      <c r="C1805" t="str">
        <f t="shared" si="28"/>
        <v>Outbound</v>
      </c>
      <c r="D1805" t="str">
        <f>IF(tbl_transaction[[#This Row],[Type]]="Inbound",VLOOKUP(tbl_transaction[[#This Row],[Reference Number]],barang_masuk[],4,FALSE),IF(tbl_transaction[[#This Row],[Type]]="Outbound",VLOOKUP(tbl_transaction[[#This Row],[Reference Number]],barang_keluar[],4,FALSE),""))</f>
        <v>DAR004</v>
      </c>
      <c r="E1805" t="str">
        <f>IF(tbl_transaction[[#This Row],[Type]]="Inbound",VLOOKUP(tbl_transaction[[#This Row],[Reference Number]],barang_masuk[],5,FALSE),IF(tbl_transaction[[#This Row],[Type]]="Outbound",VLOOKUP(tbl_transaction[[#This Row],[Reference Number]],barang_keluar[],5,FALSE),""))</f>
        <v>Ultra Milk Dairy Variant 4</v>
      </c>
      <c r="F1805">
        <f>IF(tbl_transaction[[#This Row],[Type]]="Inbound",VLOOKUP(tbl_transaction[[#This Row],[Reference Number]],barang_masuk[],6,FALSE),IF(tbl_transaction[[#This Row],[Type]]="Outbound",VLOOKUP(tbl_transaction[[#This Row],[Reference Number]],barang_keluar[],6,FALSE),""))</f>
        <v>60</v>
      </c>
      <c r="G1805" t="str">
        <f>IF(tbl_transaction[[#This Row],[Type]]="Inbound",VLOOKUP(tbl_transaction[[#This Row],[Reference Number]],barang_masuk[],7,FALSE),IF(tbl_transaction[[#This Row],[Type]]="Outbound",VLOOKUP(tbl_transaction[[#This Row],[Reference Number]],barang_keluar[],7,FALSE),""))</f>
        <v>Box</v>
      </c>
      <c r="H1805" t="str">
        <f>IF(tbl_transaction[[#This Row],[Type]]="Inbound",VLOOKUP(tbl_transaction[[#This Row],[Reference Number]],barang_masuk[],3,FALSE),IF(tbl_transaction[[#This Row],[Type]]="Outbound",VLOOKUP(tbl_transaction[[#This Row],[Reference Number]],barang_keluar[],3,FALSE),""))</f>
        <v>Outlet 001</v>
      </c>
      <c r="I1805" t="str">
        <f>IF(D1805='Kartu Stok'!$B$2,COUNTIF($D$3:D1805,'Kartu Stok'!$B$2),"")</f>
        <v/>
      </c>
      <c r="L1805"/>
    </row>
    <row r="1806" spans="1:12" ht="14.5" x14ac:dyDescent="0.35">
      <c r="A1806" s="2" t="s">
        <v>2363</v>
      </c>
      <c r="B1806" s="5">
        <f>IF(LEFT(tbl_transaction[[#This Row],[Reference Number]],2)="GR",VLOOKUP(tbl_transaction[[#This Row],[Reference Number]],barang_masuk[],2,FALSE),IF(LEFT(tbl_transaction[[#This Row],[Reference Number]],2)="DO",VLOOKUP(tbl_transaction[[#This Row],[Reference Number]],barang_keluar[],2,FALSE),""))</f>
        <v>46040</v>
      </c>
      <c r="C1806" t="str">
        <f t="shared" si="28"/>
        <v>Outbound</v>
      </c>
      <c r="D1806" t="str">
        <f>IF(tbl_transaction[[#This Row],[Type]]="Inbound",VLOOKUP(tbl_transaction[[#This Row],[Reference Number]],barang_masuk[],4,FALSE),IF(tbl_transaction[[#This Row],[Type]]="Outbound",VLOOKUP(tbl_transaction[[#This Row],[Reference Number]],barang_keluar[],4,FALSE),""))</f>
        <v>HOM029</v>
      </c>
      <c r="E1806" t="str">
        <f>IF(tbl_transaction[[#This Row],[Type]]="Inbound",VLOOKUP(tbl_transaction[[#This Row],[Reference Number]],barang_masuk[],5,FALSE),IF(tbl_transaction[[#This Row],[Type]]="Outbound",VLOOKUP(tbl_transaction[[#This Row],[Reference Number]],barang_keluar[],5,FALSE),""))</f>
        <v>Molto Home Care Variant 29</v>
      </c>
      <c r="F1806">
        <f>IF(tbl_transaction[[#This Row],[Type]]="Inbound",VLOOKUP(tbl_transaction[[#This Row],[Reference Number]],barang_masuk[],6,FALSE),IF(tbl_transaction[[#This Row],[Type]]="Outbound",VLOOKUP(tbl_transaction[[#This Row],[Reference Number]],barang_keluar[],6,FALSE),""))</f>
        <v>5</v>
      </c>
      <c r="G1806" t="str">
        <f>IF(tbl_transaction[[#This Row],[Type]]="Inbound",VLOOKUP(tbl_transaction[[#This Row],[Reference Number]],barang_masuk[],7,FALSE),IF(tbl_transaction[[#This Row],[Type]]="Outbound",VLOOKUP(tbl_transaction[[#This Row],[Reference Number]],barang_keluar[],7,FALSE),""))</f>
        <v>Pack</v>
      </c>
      <c r="H1806" t="str">
        <f>IF(tbl_transaction[[#This Row],[Type]]="Inbound",VLOOKUP(tbl_transaction[[#This Row],[Reference Number]],barang_masuk[],3,FALSE),IF(tbl_transaction[[#This Row],[Type]]="Outbound",VLOOKUP(tbl_transaction[[#This Row],[Reference Number]],barang_keluar[],3,FALSE),""))</f>
        <v>Outlet 079</v>
      </c>
      <c r="I1806" t="str">
        <f>IF(D1806='Kartu Stok'!$B$2,COUNTIF($D$3:D1806,'Kartu Stok'!$B$2),"")</f>
        <v/>
      </c>
      <c r="L1806"/>
    </row>
    <row r="1807" spans="1:12" ht="14.5" x14ac:dyDescent="0.35">
      <c r="A1807" s="2" t="s">
        <v>2364</v>
      </c>
      <c r="B1807" s="5">
        <f>IF(LEFT(tbl_transaction[[#This Row],[Reference Number]],2)="GR",VLOOKUP(tbl_transaction[[#This Row],[Reference Number]],barang_masuk[],2,FALSE),IF(LEFT(tbl_transaction[[#This Row],[Reference Number]],2)="DO",VLOOKUP(tbl_transaction[[#This Row],[Reference Number]],barang_keluar[],2,FALSE),""))</f>
        <v>46190</v>
      </c>
      <c r="C1807" t="str">
        <f t="shared" si="28"/>
        <v>Outbound</v>
      </c>
      <c r="D1807" t="str">
        <f>IF(tbl_transaction[[#This Row],[Type]]="Inbound",VLOOKUP(tbl_transaction[[#This Row],[Reference Number]],barang_masuk[],4,FALSE),IF(tbl_transaction[[#This Row],[Type]]="Outbound",VLOOKUP(tbl_transaction[[#This Row],[Reference Number]],barang_keluar[],4,FALSE),""))</f>
        <v>DAR010</v>
      </c>
      <c r="E1807" t="str">
        <f>IF(tbl_transaction[[#This Row],[Type]]="Inbound",VLOOKUP(tbl_transaction[[#This Row],[Reference Number]],barang_masuk[],5,FALSE),IF(tbl_transaction[[#This Row],[Type]]="Outbound",VLOOKUP(tbl_transaction[[#This Row],[Reference Number]],barang_keluar[],5,FALSE),""))</f>
        <v>Ultra Milk Dairy Variant 10</v>
      </c>
      <c r="F1807">
        <f>IF(tbl_transaction[[#This Row],[Type]]="Inbound",VLOOKUP(tbl_transaction[[#This Row],[Reference Number]],barang_masuk[],6,FALSE),IF(tbl_transaction[[#This Row],[Type]]="Outbound",VLOOKUP(tbl_transaction[[#This Row],[Reference Number]],barang_keluar[],6,FALSE),""))</f>
        <v>15</v>
      </c>
      <c r="G1807" t="str">
        <f>IF(tbl_transaction[[#This Row],[Type]]="Inbound",VLOOKUP(tbl_transaction[[#This Row],[Reference Number]],barang_masuk[],7,FALSE),IF(tbl_transaction[[#This Row],[Type]]="Outbound",VLOOKUP(tbl_transaction[[#This Row],[Reference Number]],barang_keluar[],7,FALSE),""))</f>
        <v>Box</v>
      </c>
      <c r="H1807" t="str">
        <f>IF(tbl_transaction[[#This Row],[Type]]="Inbound",VLOOKUP(tbl_transaction[[#This Row],[Reference Number]],barang_masuk[],3,FALSE),IF(tbl_transaction[[#This Row],[Type]]="Outbound",VLOOKUP(tbl_transaction[[#This Row],[Reference Number]],barang_keluar[],3,FALSE),""))</f>
        <v>Outlet 030</v>
      </c>
      <c r="I1807" t="str">
        <f>IF(D1807='Kartu Stok'!$B$2,COUNTIF($D$3:D1807,'Kartu Stok'!$B$2),"")</f>
        <v/>
      </c>
      <c r="L1807"/>
    </row>
    <row r="1808" spans="1:12" ht="14.5" x14ac:dyDescent="0.35">
      <c r="A1808" s="2" t="s">
        <v>2365</v>
      </c>
      <c r="B1808" s="5">
        <f>IF(LEFT(tbl_transaction[[#This Row],[Reference Number]],2)="GR",VLOOKUP(tbl_transaction[[#This Row],[Reference Number]],barang_masuk[],2,FALSE),IF(LEFT(tbl_transaction[[#This Row],[Reference Number]],2)="DO",VLOOKUP(tbl_transaction[[#This Row],[Reference Number]],barang_keluar[],2,FALSE),""))</f>
        <v>46137</v>
      </c>
      <c r="C1808" t="str">
        <f t="shared" si="28"/>
        <v>Outbound</v>
      </c>
      <c r="D1808" t="str">
        <f>IF(tbl_transaction[[#This Row],[Type]]="Inbound",VLOOKUP(tbl_transaction[[#This Row],[Reference Number]],barang_masuk[],4,FALSE),IF(tbl_transaction[[#This Row],[Type]]="Outbound",VLOOKUP(tbl_transaction[[#This Row],[Reference Number]],barang_keluar[],4,FALSE),""))</f>
        <v>PER005</v>
      </c>
      <c r="E1808" t="str">
        <f>IF(tbl_transaction[[#This Row],[Type]]="Inbound",VLOOKUP(tbl_transaction[[#This Row],[Reference Number]],barang_masuk[],5,FALSE),IF(tbl_transaction[[#This Row],[Type]]="Outbound",VLOOKUP(tbl_transaction[[#This Row],[Reference Number]],barang_keluar[],5,FALSE),""))</f>
        <v>Pepsodent Personal Care Variant 5</v>
      </c>
      <c r="F1808">
        <f>IF(tbl_transaction[[#This Row],[Type]]="Inbound",VLOOKUP(tbl_transaction[[#This Row],[Reference Number]],barang_masuk[],6,FALSE),IF(tbl_transaction[[#This Row],[Type]]="Outbound",VLOOKUP(tbl_transaction[[#This Row],[Reference Number]],barang_keluar[],6,FALSE),""))</f>
        <v>36</v>
      </c>
      <c r="G1808" t="str">
        <f>IF(tbl_transaction[[#This Row],[Type]]="Inbound",VLOOKUP(tbl_transaction[[#This Row],[Reference Number]],barang_masuk[],7,FALSE),IF(tbl_transaction[[#This Row],[Type]]="Outbound",VLOOKUP(tbl_transaction[[#This Row],[Reference Number]],barang_keluar[],7,FALSE),""))</f>
        <v>Bottle</v>
      </c>
      <c r="H1808" t="str">
        <f>IF(tbl_transaction[[#This Row],[Type]]="Inbound",VLOOKUP(tbl_transaction[[#This Row],[Reference Number]],barang_masuk[],3,FALSE),IF(tbl_transaction[[#This Row],[Type]]="Outbound",VLOOKUP(tbl_transaction[[#This Row],[Reference Number]],barang_keluar[],3,FALSE),""))</f>
        <v>Outlet 008</v>
      </c>
      <c r="I1808" t="str">
        <f>IF(D1808='Kartu Stok'!$B$2,COUNTIF($D$3:D1808,'Kartu Stok'!$B$2),"")</f>
        <v/>
      </c>
      <c r="L1808"/>
    </row>
    <row r="1809" spans="1:12" ht="14.5" x14ac:dyDescent="0.35">
      <c r="A1809" s="2" t="s">
        <v>2366</v>
      </c>
      <c r="B1809" s="5">
        <f>IF(LEFT(tbl_transaction[[#This Row],[Reference Number]],2)="GR",VLOOKUP(tbl_transaction[[#This Row],[Reference Number]],barang_masuk[],2,FALSE),IF(LEFT(tbl_transaction[[#This Row],[Reference Number]],2)="DO",VLOOKUP(tbl_transaction[[#This Row],[Reference Number]],barang_keluar[],2,FALSE),""))</f>
        <v>46120</v>
      </c>
      <c r="C1809" t="str">
        <f t="shared" si="28"/>
        <v>Outbound</v>
      </c>
      <c r="D1809" t="str">
        <f>IF(tbl_transaction[[#This Row],[Type]]="Inbound",VLOOKUP(tbl_transaction[[#This Row],[Reference Number]],barang_masuk[],4,FALSE),IF(tbl_transaction[[#This Row],[Type]]="Outbound",VLOOKUP(tbl_transaction[[#This Row],[Reference Number]],barang_keluar[],4,FALSE),""))</f>
        <v>HOM006</v>
      </c>
      <c r="E1809" t="str">
        <f>IF(tbl_transaction[[#This Row],[Type]]="Inbound",VLOOKUP(tbl_transaction[[#This Row],[Reference Number]],barang_masuk[],5,FALSE),IF(tbl_transaction[[#This Row],[Type]]="Outbound",VLOOKUP(tbl_transaction[[#This Row],[Reference Number]],barang_keluar[],5,FALSE),""))</f>
        <v>Sunlight Home Care Variant 6</v>
      </c>
      <c r="F1809">
        <f>IF(tbl_transaction[[#This Row],[Type]]="Inbound",VLOOKUP(tbl_transaction[[#This Row],[Reference Number]],barang_masuk[],6,FALSE),IF(tbl_transaction[[#This Row],[Type]]="Outbound",VLOOKUP(tbl_transaction[[#This Row],[Reference Number]],barang_keluar[],6,FALSE),""))</f>
        <v>15</v>
      </c>
      <c r="G1809" t="str">
        <f>IF(tbl_transaction[[#This Row],[Type]]="Inbound",VLOOKUP(tbl_transaction[[#This Row],[Reference Number]],barang_masuk[],7,FALSE),IF(tbl_transaction[[#This Row],[Type]]="Outbound",VLOOKUP(tbl_transaction[[#This Row],[Reference Number]],barang_keluar[],7,FALSE),""))</f>
        <v>Pack</v>
      </c>
      <c r="H1809" t="str">
        <f>IF(tbl_transaction[[#This Row],[Type]]="Inbound",VLOOKUP(tbl_transaction[[#This Row],[Reference Number]],barang_masuk[],3,FALSE),IF(tbl_transaction[[#This Row],[Type]]="Outbound",VLOOKUP(tbl_transaction[[#This Row],[Reference Number]],barang_keluar[],3,FALSE),""))</f>
        <v>Outlet 047</v>
      </c>
      <c r="I1809" t="str">
        <f>IF(D1809='Kartu Stok'!$B$2,COUNTIF($D$3:D1809,'Kartu Stok'!$B$2),"")</f>
        <v/>
      </c>
      <c r="L1809"/>
    </row>
    <row r="1810" spans="1:12" ht="14.5" x14ac:dyDescent="0.35">
      <c r="A1810" s="2" t="s">
        <v>2367</v>
      </c>
      <c r="B1810" s="5">
        <f>IF(LEFT(tbl_transaction[[#This Row],[Reference Number]],2)="GR",VLOOKUP(tbl_transaction[[#This Row],[Reference Number]],barang_masuk[],2,FALSE),IF(LEFT(tbl_transaction[[#This Row],[Reference Number]],2)="DO",VLOOKUP(tbl_transaction[[#This Row],[Reference Number]],barang_keluar[],2,FALSE),""))</f>
        <v>46058</v>
      </c>
      <c r="C1810" t="str">
        <f t="shared" si="28"/>
        <v>Outbound</v>
      </c>
      <c r="D1810" t="str">
        <f>IF(tbl_transaction[[#This Row],[Type]]="Inbound",VLOOKUP(tbl_transaction[[#This Row],[Reference Number]],barang_masuk[],4,FALSE),IF(tbl_transaction[[#This Row],[Type]]="Outbound",VLOOKUP(tbl_transaction[[#This Row],[Reference Number]],barang_keluar[],4,FALSE),""))</f>
        <v>BEV010</v>
      </c>
      <c r="E1810" t="str">
        <f>IF(tbl_transaction[[#This Row],[Type]]="Inbound",VLOOKUP(tbl_transaction[[#This Row],[Reference Number]],barang_masuk[],5,FALSE),IF(tbl_transaction[[#This Row],[Type]]="Outbound",VLOOKUP(tbl_transaction[[#This Row],[Reference Number]],barang_keluar[],5,FALSE),""))</f>
        <v>Coca Cola Beverage Variant 10</v>
      </c>
      <c r="F1810">
        <f>IF(tbl_transaction[[#This Row],[Type]]="Inbound",VLOOKUP(tbl_transaction[[#This Row],[Reference Number]],barang_masuk[],6,FALSE),IF(tbl_transaction[[#This Row],[Type]]="Outbound",VLOOKUP(tbl_transaction[[#This Row],[Reference Number]],barang_keluar[],6,FALSE),""))</f>
        <v>36</v>
      </c>
      <c r="G1810" t="str">
        <f>IF(tbl_transaction[[#This Row],[Type]]="Inbound",VLOOKUP(tbl_transaction[[#This Row],[Reference Number]],barang_masuk[],7,FALSE),IF(tbl_transaction[[#This Row],[Type]]="Outbound",VLOOKUP(tbl_transaction[[#This Row],[Reference Number]],barang_keluar[],7,FALSE),""))</f>
        <v>Bottle</v>
      </c>
      <c r="H1810" t="str">
        <f>IF(tbl_transaction[[#This Row],[Type]]="Inbound",VLOOKUP(tbl_transaction[[#This Row],[Reference Number]],barang_masuk[],3,FALSE),IF(tbl_transaction[[#This Row],[Type]]="Outbound",VLOOKUP(tbl_transaction[[#This Row],[Reference Number]],barang_keluar[],3,FALSE),""))</f>
        <v>Outlet 042</v>
      </c>
      <c r="I1810" t="str">
        <f>IF(D1810='Kartu Stok'!$B$2,COUNTIF($D$3:D1810,'Kartu Stok'!$B$2),"")</f>
        <v/>
      </c>
      <c r="L1810"/>
    </row>
    <row r="1811" spans="1:12" ht="14.5" x14ac:dyDescent="0.35">
      <c r="A1811" s="2" t="s">
        <v>2368</v>
      </c>
      <c r="B1811" s="5">
        <f>IF(LEFT(tbl_transaction[[#This Row],[Reference Number]],2)="GR",VLOOKUP(tbl_transaction[[#This Row],[Reference Number]],barang_masuk[],2,FALSE),IF(LEFT(tbl_transaction[[#This Row],[Reference Number]],2)="DO",VLOOKUP(tbl_transaction[[#This Row],[Reference Number]],barang_keluar[],2,FALSE),""))</f>
        <v>46142</v>
      </c>
      <c r="C1811" t="str">
        <f t="shared" si="28"/>
        <v>Outbound</v>
      </c>
      <c r="D1811" t="str">
        <f>IF(tbl_transaction[[#This Row],[Type]]="Inbound",VLOOKUP(tbl_transaction[[#This Row],[Reference Number]],barang_masuk[],4,FALSE),IF(tbl_transaction[[#This Row],[Type]]="Outbound",VLOOKUP(tbl_transaction[[#This Row],[Reference Number]],barang_keluar[],4,FALSE),""))</f>
        <v>DAR020</v>
      </c>
      <c r="E1811" t="str">
        <f>IF(tbl_transaction[[#This Row],[Type]]="Inbound",VLOOKUP(tbl_transaction[[#This Row],[Reference Number]],barang_masuk[],5,FALSE),IF(tbl_transaction[[#This Row],[Type]]="Outbound",VLOOKUP(tbl_transaction[[#This Row],[Reference Number]],barang_keluar[],5,FALSE),""))</f>
        <v>Ultra Milk Dairy Variant 20</v>
      </c>
      <c r="F1811">
        <f>IF(tbl_transaction[[#This Row],[Type]]="Inbound",VLOOKUP(tbl_transaction[[#This Row],[Reference Number]],barang_masuk[],6,FALSE),IF(tbl_transaction[[#This Row],[Type]]="Outbound",VLOOKUP(tbl_transaction[[#This Row],[Reference Number]],barang_keluar[],6,FALSE),""))</f>
        <v>5</v>
      </c>
      <c r="G1811" t="str">
        <f>IF(tbl_transaction[[#This Row],[Type]]="Inbound",VLOOKUP(tbl_transaction[[#This Row],[Reference Number]],barang_masuk[],7,FALSE),IF(tbl_transaction[[#This Row],[Type]]="Outbound",VLOOKUP(tbl_transaction[[#This Row],[Reference Number]],barang_keluar[],7,FALSE),""))</f>
        <v>Box</v>
      </c>
      <c r="H1811" t="str">
        <f>IF(tbl_transaction[[#This Row],[Type]]="Inbound",VLOOKUP(tbl_transaction[[#This Row],[Reference Number]],barang_masuk[],3,FALSE),IF(tbl_transaction[[#This Row],[Type]]="Outbound",VLOOKUP(tbl_transaction[[#This Row],[Reference Number]],barang_keluar[],3,FALSE),""))</f>
        <v>Outlet 069</v>
      </c>
      <c r="I1811" t="str">
        <f>IF(D1811='Kartu Stok'!$B$2,COUNTIF($D$3:D1811,'Kartu Stok'!$B$2),"")</f>
        <v/>
      </c>
      <c r="L1811"/>
    </row>
    <row r="1812" spans="1:12" ht="14.5" x14ac:dyDescent="0.35">
      <c r="A1812" s="2" t="s">
        <v>2369</v>
      </c>
      <c r="B1812" s="5">
        <f>IF(LEFT(tbl_transaction[[#This Row],[Reference Number]],2)="GR",VLOOKUP(tbl_transaction[[#This Row],[Reference Number]],barang_masuk[],2,FALSE),IF(LEFT(tbl_transaction[[#This Row],[Reference Number]],2)="DO",VLOOKUP(tbl_transaction[[#This Row],[Reference Number]],barang_keluar[],2,FALSE),""))</f>
        <v>46064</v>
      </c>
      <c r="C1812" t="str">
        <f t="shared" si="28"/>
        <v>Outbound</v>
      </c>
      <c r="D1812" t="str">
        <f>IF(tbl_transaction[[#This Row],[Type]]="Inbound",VLOOKUP(tbl_transaction[[#This Row],[Reference Number]],barang_masuk[],4,FALSE),IF(tbl_transaction[[#This Row],[Type]]="Outbound",VLOOKUP(tbl_transaction[[#This Row],[Reference Number]],barang_keluar[],4,FALSE),""))</f>
        <v>BAB010</v>
      </c>
      <c r="E1812" t="str">
        <f>IF(tbl_transaction[[#This Row],[Type]]="Inbound",VLOOKUP(tbl_transaction[[#This Row],[Reference Number]],barang_masuk[],5,FALSE),IF(tbl_transaction[[#This Row],[Type]]="Outbound",VLOOKUP(tbl_transaction[[#This Row],[Reference Number]],barang_keluar[],5,FALSE),""))</f>
        <v>Zwitsal Baby Care Variant 10</v>
      </c>
      <c r="F1812">
        <f>IF(tbl_transaction[[#This Row],[Type]]="Inbound",VLOOKUP(tbl_transaction[[#This Row],[Reference Number]],barang_masuk[],6,FALSE),IF(tbl_transaction[[#This Row],[Type]]="Outbound",VLOOKUP(tbl_transaction[[#This Row],[Reference Number]],barang_keluar[],6,FALSE),""))</f>
        <v>10</v>
      </c>
      <c r="G1812" t="str">
        <f>IF(tbl_transaction[[#This Row],[Type]]="Inbound",VLOOKUP(tbl_transaction[[#This Row],[Reference Number]],barang_masuk[],7,FALSE),IF(tbl_transaction[[#This Row],[Type]]="Outbound",VLOOKUP(tbl_transaction[[#This Row],[Reference Number]],barang_keluar[],7,FALSE),""))</f>
        <v>Pack</v>
      </c>
      <c r="H1812" t="str">
        <f>IF(tbl_transaction[[#This Row],[Type]]="Inbound",VLOOKUP(tbl_transaction[[#This Row],[Reference Number]],barang_masuk[],3,FALSE),IF(tbl_transaction[[#This Row],[Type]]="Outbound",VLOOKUP(tbl_transaction[[#This Row],[Reference Number]],barang_keluar[],3,FALSE),""))</f>
        <v>Outlet 061</v>
      </c>
      <c r="I1812" t="str">
        <f>IF(D1812='Kartu Stok'!$B$2,COUNTIF($D$3:D1812,'Kartu Stok'!$B$2),"")</f>
        <v/>
      </c>
      <c r="L1812"/>
    </row>
    <row r="1813" spans="1:12" ht="14.5" x14ac:dyDescent="0.35">
      <c r="A1813" s="2" t="s">
        <v>2370</v>
      </c>
      <c r="B1813" s="5">
        <f>IF(LEFT(tbl_transaction[[#This Row],[Reference Number]],2)="GR",VLOOKUP(tbl_transaction[[#This Row],[Reference Number]],barang_masuk[],2,FALSE),IF(LEFT(tbl_transaction[[#This Row],[Reference Number]],2)="DO",VLOOKUP(tbl_transaction[[#This Row],[Reference Number]],barang_keluar[],2,FALSE),""))</f>
        <v>46127</v>
      </c>
      <c r="C1813" t="str">
        <f t="shared" si="28"/>
        <v>Outbound</v>
      </c>
      <c r="D1813" t="str">
        <f>IF(tbl_transaction[[#This Row],[Type]]="Inbound",VLOOKUP(tbl_transaction[[#This Row],[Reference Number]],barang_masuk[],4,FALSE),IF(tbl_transaction[[#This Row],[Type]]="Outbound",VLOOKUP(tbl_transaction[[#This Row],[Reference Number]],barang_keluar[],4,FALSE),""))</f>
        <v>BEV033</v>
      </c>
      <c r="E1813" t="str">
        <f>IF(tbl_transaction[[#This Row],[Type]]="Inbound",VLOOKUP(tbl_transaction[[#This Row],[Reference Number]],barang_masuk[],5,FALSE),IF(tbl_transaction[[#This Row],[Type]]="Outbound",VLOOKUP(tbl_transaction[[#This Row],[Reference Number]],barang_keluar[],5,FALSE),""))</f>
        <v>Aqua Beverage Variant 33</v>
      </c>
      <c r="F1813">
        <f>IF(tbl_transaction[[#This Row],[Type]]="Inbound",VLOOKUP(tbl_transaction[[#This Row],[Reference Number]],barang_masuk[],6,FALSE),IF(tbl_transaction[[#This Row],[Type]]="Outbound",VLOOKUP(tbl_transaction[[#This Row],[Reference Number]],barang_keluar[],6,FALSE),""))</f>
        <v>24</v>
      </c>
      <c r="G1813" t="str">
        <f>IF(tbl_transaction[[#This Row],[Type]]="Inbound",VLOOKUP(tbl_transaction[[#This Row],[Reference Number]],barang_masuk[],7,FALSE),IF(tbl_transaction[[#This Row],[Type]]="Outbound",VLOOKUP(tbl_transaction[[#This Row],[Reference Number]],barang_keluar[],7,FALSE),""))</f>
        <v>Bottle</v>
      </c>
      <c r="H1813" t="str">
        <f>IF(tbl_transaction[[#This Row],[Type]]="Inbound",VLOOKUP(tbl_transaction[[#This Row],[Reference Number]],barang_masuk[],3,FALSE),IF(tbl_transaction[[#This Row],[Type]]="Outbound",VLOOKUP(tbl_transaction[[#This Row],[Reference Number]],barang_keluar[],3,FALSE),""))</f>
        <v>Outlet 043</v>
      </c>
      <c r="I1813" t="str">
        <f>IF(D1813='Kartu Stok'!$B$2,COUNTIF($D$3:D1813,'Kartu Stok'!$B$2),"")</f>
        <v/>
      </c>
      <c r="L1813"/>
    </row>
    <row r="1814" spans="1:12" ht="14.5" x14ac:dyDescent="0.35">
      <c r="A1814" s="2" t="s">
        <v>2371</v>
      </c>
      <c r="B1814" s="5">
        <f>IF(LEFT(tbl_transaction[[#This Row],[Reference Number]],2)="GR",VLOOKUP(tbl_transaction[[#This Row],[Reference Number]],barang_masuk[],2,FALSE),IF(LEFT(tbl_transaction[[#This Row],[Reference Number]],2)="DO",VLOOKUP(tbl_transaction[[#This Row],[Reference Number]],barang_keluar[],2,FALSE),""))</f>
        <v>46052</v>
      </c>
      <c r="C1814" t="str">
        <f t="shared" si="28"/>
        <v>Outbound</v>
      </c>
      <c r="D1814" t="str">
        <f>IF(tbl_transaction[[#This Row],[Type]]="Inbound",VLOOKUP(tbl_transaction[[#This Row],[Reference Number]],barang_masuk[],4,FALSE),IF(tbl_transaction[[#This Row],[Type]]="Outbound",VLOOKUP(tbl_transaction[[#This Row],[Reference Number]],barang_keluar[],4,FALSE),""))</f>
        <v>DAR013</v>
      </c>
      <c r="E1814" t="str">
        <f>IF(tbl_transaction[[#This Row],[Type]]="Inbound",VLOOKUP(tbl_transaction[[#This Row],[Reference Number]],barang_masuk[],5,FALSE),IF(tbl_transaction[[#This Row],[Type]]="Outbound",VLOOKUP(tbl_transaction[[#This Row],[Reference Number]],barang_keluar[],5,FALSE),""))</f>
        <v>Indomilk Dairy Variant 13</v>
      </c>
      <c r="F1814">
        <f>IF(tbl_transaction[[#This Row],[Type]]="Inbound",VLOOKUP(tbl_transaction[[#This Row],[Reference Number]],barang_masuk[],6,FALSE),IF(tbl_transaction[[#This Row],[Type]]="Outbound",VLOOKUP(tbl_transaction[[#This Row],[Reference Number]],barang_keluar[],6,FALSE),""))</f>
        <v>12</v>
      </c>
      <c r="G1814" t="str">
        <f>IF(tbl_transaction[[#This Row],[Type]]="Inbound",VLOOKUP(tbl_transaction[[#This Row],[Reference Number]],barang_masuk[],7,FALSE),IF(tbl_transaction[[#This Row],[Type]]="Outbound",VLOOKUP(tbl_transaction[[#This Row],[Reference Number]],barang_keluar[],7,FALSE),""))</f>
        <v>Box</v>
      </c>
      <c r="H1814" t="str">
        <f>IF(tbl_transaction[[#This Row],[Type]]="Inbound",VLOOKUP(tbl_transaction[[#This Row],[Reference Number]],barang_masuk[],3,FALSE),IF(tbl_transaction[[#This Row],[Type]]="Outbound",VLOOKUP(tbl_transaction[[#This Row],[Reference Number]],barang_keluar[],3,FALSE),""))</f>
        <v>Outlet 035</v>
      </c>
      <c r="I1814" t="str">
        <f>IF(D1814='Kartu Stok'!$B$2,COUNTIF($D$3:D1814,'Kartu Stok'!$B$2),"")</f>
        <v/>
      </c>
      <c r="L1814"/>
    </row>
    <row r="1815" spans="1:12" ht="14.5" x14ac:dyDescent="0.35">
      <c r="A1815" s="2" t="s">
        <v>2372</v>
      </c>
      <c r="B1815" s="5">
        <f>IF(LEFT(tbl_transaction[[#This Row],[Reference Number]],2)="GR",VLOOKUP(tbl_transaction[[#This Row],[Reference Number]],barang_masuk[],2,FALSE),IF(LEFT(tbl_transaction[[#This Row],[Reference Number]],2)="DO",VLOOKUP(tbl_transaction[[#This Row],[Reference Number]],barang_keluar[],2,FALSE),""))</f>
        <v>46195</v>
      </c>
      <c r="C1815" t="str">
        <f t="shared" si="28"/>
        <v>Outbound</v>
      </c>
      <c r="D1815" t="str">
        <f>IF(tbl_transaction[[#This Row],[Type]]="Inbound",VLOOKUP(tbl_transaction[[#This Row],[Reference Number]],barang_masuk[],4,FALSE),IF(tbl_transaction[[#This Row],[Type]]="Outbound",VLOOKUP(tbl_transaction[[#This Row],[Reference Number]],barang_keluar[],4,FALSE),""))</f>
        <v>INS010</v>
      </c>
      <c r="E1815" t="str">
        <f>IF(tbl_transaction[[#This Row],[Type]]="Inbound",VLOOKUP(tbl_transaction[[#This Row],[Reference Number]],barang_masuk[],5,FALSE),IF(tbl_transaction[[#This Row],[Type]]="Outbound",VLOOKUP(tbl_transaction[[#This Row],[Reference Number]],barang_keluar[],5,FALSE),""))</f>
        <v>Sarimi Instant Food Variant 10</v>
      </c>
      <c r="F1815">
        <f>IF(tbl_transaction[[#This Row],[Type]]="Inbound",VLOOKUP(tbl_transaction[[#This Row],[Reference Number]],barang_masuk[],6,FALSE),IF(tbl_transaction[[#This Row],[Type]]="Outbound",VLOOKUP(tbl_transaction[[#This Row],[Reference Number]],barang_keluar[],6,FALSE),""))</f>
        <v>30</v>
      </c>
      <c r="G1815" t="str">
        <f>IF(tbl_transaction[[#This Row],[Type]]="Inbound",VLOOKUP(tbl_transaction[[#This Row],[Reference Number]],barang_masuk[],7,FALSE),IF(tbl_transaction[[#This Row],[Type]]="Outbound",VLOOKUP(tbl_transaction[[#This Row],[Reference Number]],barang_keluar[],7,FALSE),""))</f>
        <v>Pack</v>
      </c>
      <c r="H1815" t="str">
        <f>IF(tbl_transaction[[#This Row],[Type]]="Inbound",VLOOKUP(tbl_transaction[[#This Row],[Reference Number]],barang_masuk[],3,FALSE),IF(tbl_transaction[[#This Row],[Type]]="Outbound",VLOOKUP(tbl_transaction[[#This Row],[Reference Number]],barang_keluar[],3,FALSE),""))</f>
        <v>Outlet 046</v>
      </c>
      <c r="I1815" t="str">
        <f>IF(D1815='Kartu Stok'!$B$2,COUNTIF($D$3:D1815,'Kartu Stok'!$B$2),"")</f>
        <v/>
      </c>
      <c r="L1815"/>
    </row>
    <row r="1816" spans="1:12" ht="14.5" x14ac:dyDescent="0.35">
      <c r="A1816" s="2" t="s">
        <v>2373</v>
      </c>
      <c r="B1816" s="5">
        <f>IF(LEFT(tbl_transaction[[#This Row],[Reference Number]],2)="GR",VLOOKUP(tbl_transaction[[#This Row],[Reference Number]],barang_masuk[],2,FALSE),IF(LEFT(tbl_transaction[[#This Row],[Reference Number]],2)="DO",VLOOKUP(tbl_transaction[[#This Row],[Reference Number]],barang_keluar[],2,FALSE),""))</f>
        <v>46040</v>
      </c>
      <c r="C1816" t="str">
        <f t="shared" si="28"/>
        <v>Outbound</v>
      </c>
      <c r="D1816" t="str">
        <f>IF(tbl_transaction[[#This Row],[Type]]="Inbound",VLOOKUP(tbl_transaction[[#This Row],[Reference Number]],barang_masuk[],4,FALSE),IF(tbl_transaction[[#This Row],[Type]]="Outbound",VLOOKUP(tbl_transaction[[#This Row],[Reference Number]],barang_keluar[],4,FALSE),""))</f>
        <v>PER007</v>
      </c>
      <c r="E1816" t="str">
        <f>IF(tbl_transaction[[#This Row],[Type]]="Inbound",VLOOKUP(tbl_transaction[[#This Row],[Reference Number]],barang_masuk[],5,FALSE),IF(tbl_transaction[[#This Row],[Type]]="Outbound",VLOOKUP(tbl_transaction[[#This Row],[Reference Number]],barang_keluar[],5,FALSE),""))</f>
        <v>Pepsodent Personal Care Variant 7</v>
      </c>
      <c r="F1816">
        <f>IF(tbl_transaction[[#This Row],[Type]]="Inbound",VLOOKUP(tbl_transaction[[#This Row],[Reference Number]],barang_masuk[],6,FALSE),IF(tbl_transaction[[#This Row],[Type]]="Outbound",VLOOKUP(tbl_transaction[[#This Row],[Reference Number]],barang_keluar[],6,FALSE),""))</f>
        <v>15</v>
      </c>
      <c r="G1816" t="str">
        <f>IF(tbl_transaction[[#This Row],[Type]]="Inbound",VLOOKUP(tbl_transaction[[#This Row],[Reference Number]],barang_masuk[],7,FALSE),IF(tbl_transaction[[#This Row],[Type]]="Outbound",VLOOKUP(tbl_transaction[[#This Row],[Reference Number]],barang_keluar[],7,FALSE),""))</f>
        <v>Bottle</v>
      </c>
      <c r="H1816" t="str">
        <f>IF(tbl_transaction[[#This Row],[Type]]="Inbound",VLOOKUP(tbl_transaction[[#This Row],[Reference Number]],barang_masuk[],3,FALSE),IF(tbl_transaction[[#This Row],[Type]]="Outbound",VLOOKUP(tbl_transaction[[#This Row],[Reference Number]],barang_keluar[],3,FALSE),""))</f>
        <v>Outlet 017</v>
      </c>
      <c r="I1816" t="str">
        <f>IF(D1816='Kartu Stok'!$B$2,COUNTIF($D$3:D1816,'Kartu Stok'!$B$2),"")</f>
        <v/>
      </c>
      <c r="L1816"/>
    </row>
    <row r="1817" spans="1:12" ht="14.5" x14ac:dyDescent="0.35">
      <c r="A1817" s="2" t="s">
        <v>2374</v>
      </c>
      <c r="B1817" s="5">
        <f>IF(LEFT(tbl_transaction[[#This Row],[Reference Number]],2)="GR",VLOOKUP(tbl_transaction[[#This Row],[Reference Number]],barang_masuk[],2,FALSE),IF(LEFT(tbl_transaction[[#This Row],[Reference Number]],2)="DO",VLOOKUP(tbl_transaction[[#This Row],[Reference Number]],barang_keluar[],2,FALSE),""))</f>
        <v>46147</v>
      </c>
      <c r="C1817" t="str">
        <f t="shared" si="28"/>
        <v>Outbound</v>
      </c>
      <c r="D1817" t="str">
        <f>IF(tbl_transaction[[#This Row],[Type]]="Inbound",VLOOKUP(tbl_transaction[[#This Row],[Reference Number]],barang_masuk[],4,FALSE),IF(tbl_transaction[[#This Row],[Type]]="Outbound",VLOOKUP(tbl_transaction[[#This Row],[Reference Number]],barang_keluar[],4,FALSE),""))</f>
        <v>SNK010</v>
      </c>
      <c r="E1817" t="str">
        <f>IF(tbl_transaction[[#This Row],[Type]]="Inbound",VLOOKUP(tbl_transaction[[#This Row],[Reference Number]],barang_masuk[],5,FALSE),IF(tbl_transaction[[#This Row],[Type]]="Outbound",VLOOKUP(tbl_transaction[[#This Row],[Reference Number]],barang_keluar[],5,FALSE),""))</f>
        <v>Taro Snack Variant 10</v>
      </c>
      <c r="F1817">
        <f>IF(tbl_transaction[[#This Row],[Type]]="Inbound",VLOOKUP(tbl_transaction[[#This Row],[Reference Number]],barang_masuk[],6,FALSE),IF(tbl_transaction[[#This Row],[Type]]="Outbound",VLOOKUP(tbl_transaction[[#This Row],[Reference Number]],barang_keluar[],6,FALSE),""))</f>
        <v>60</v>
      </c>
      <c r="G1817" t="str">
        <f>IF(tbl_transaction[[#This Row],[Type]]="Inbound",VLOOKUP(tbl_transaction[[#This Row],[Reference Number]],barang_masuk[],7,FALSE),IF(tbl_transaction[[#This Row],[Type]]="Outbound",VLOOKUP(tbl_transaction[[#This Row],[Reference Number]],barang_keluar[],7,FALSE),""))</f>
        <v>Pack</v>
      </c>
      <c r="H1817" t="str">
        <f>IF(tbl_transaction[[#This Row],[Type]]="Inbound",VLOOKUP(tbl_transaction[[#This Row],[Reference Number]],barang_masuk[],3,FALSE),IF(tbl_transaction[[#This Row],[Type]]="Outbound",VLOOKUP(tbl_transaction[[#This Row],[Reference Number]],barang_keluar[],3,FALSE),""))</f>
        <v>Outlet 041</v>
      </c>
      <c r="I1817" t="str">
        <f>IF(D1817='Kartu Stok'!$B$2,COUNTIF($D$3:D1817,'Kartu Stok'!$B$2),"")</f>
        <v/>
      </c>
      <c r="L1817"/>
    </row>
    <row r="1818" spans="1:12" ht="14.5" x14ac:dyDescent="0.35">
      <c r="A1818" s="2" t="s">
        <v>2375</v>
      </c>
      <c r="B1818" s="5">
        <f>IF(LEFT(tbl_transaction[[#This Row],[Reference Number]],2)="GR",VLOOKUP(tbl_transaction[[#This Row],[Reference Number]],barang_masuk[],2,FALSE),IF(LEFT(tbl_transaction[[#This Row],[Reference Number]],2)="DO",VLOOKUP(tbl_transaction[[#This Row],[Reference Number]],barang_keluar[],2,FALSE),""))</f>
        <v>46081</v>
      </c>
      <c r="C1818" t="str">
        <f t="shared" si="28"/>
        <v>Outbound</v>
      </c>
      <c r="D1818" t="str">
        <f>IF(tbl_transaction[[#This Row],[Type]]="Inbound",VLOOKUP(tbl_transaction[[#This Row],[Reference Number]],barang_masuk[],4,FALSE),IF(tbl_transaction[[#This Row],[Type]]="Outbound",VLOOKUP(tbl_transaction[[#This Row],[Reference Number]],barang_keluar[],4,FALSE),""))</f>
        <v>PER015</v>
      </c>
      <c r="E1818" t="str">
        <f>IF(tbl_transaction[[#This Row],[Type]]="Inbound",VLOOKUP(tbl_transaction[[#This Row],[Reference Number]],barang_masuk[],5,FALSE),IF(tbl_transaction[[#This Row],[Type]]="Outbound",VLOOKUP(tbl_transaction[[#This Row],[Reference Number]],barang_keluar[],5,FALSE),""))</f>
        <v>Sunsilk Personal Care Variant 15</v>
      </c>
      <c r="F1818">
        <f>IF(tbl_transaction[[#This Row],[Type]]="Inbound",VLOOKUP(tbl_transaction[[#This Row],[Reference Number]],barang_masuk[],6,FALSE),IF(tbl_transaction[[#This Row],[Type]]="Outbound",VLOOKUP(tbl_transaction[[#This Row],[Reference Number]],barang_keluar[],6,FALSE),""))</f>
        <v>5</v>
      </c>
      <c r="G1818" t="str">
        <f>IF(tbl_transaction[[#This Row],[Type]]="Inbound",VLOOKUP(tbl_transaction[[#This Row],[Reference Number]],barang_masuk[],7,FALSE),IF(tbl_transaction[[#This Row],[Type]]="Outbound",VLOOKUP(tbl_transaction[[#This Row],[Reference Number]],barang_keluar[],7,FALSE),""))</f>
        <v>Bottle</v>
      </c>
      <c r="H1818" t="str">
        <f>IF(tbl_transaction[[#This Row],[Type]]="Inbound",VLOOKUP(tbl_transaction[[#This Row],[Reference Number]],barang_masuk[],3,FALSE),IF(tbl_transaction[[#This Row],[Type]]="Outbound",VLOOKUP(tbl_transaction[[#This Row],[Reference Number]],barang_keluar[],3,FALSE),""))</f>
        <v>Outlet 027</v>
      </c>
      <c r="I1818" t="str">
        <f>IF(D1818='Kartu Stok'!$B$2,COUNTIF($D$3:D1818,'Kartu Stok'!$B$2),"")</f>
        <v/>
      </c>
      <c r="L1818"/>
    </row>
    <row r="1819" spans="1:12" ht="14.5" x14ac:dyDescent="0.35">
      <c r="A1819" s="2" t="s">
        <v>2376</v>
      </c>
      <c r="B1819" s="5">
        <f>IF(LEFT(tbl_transaction[[#This Row],[Reference Number]],2)="GR",VLOOKUP(tbl_transaction[[#This Row],[Reference Number]],barang_masuk[],2,FALSE),IF(LEFT(tbl_transaction[[#This Row],[Reference Number]],2)="DO",VLOOKUP(tbl_transaction[[#This Row],[Reference Number]],barang_keluar[],2,FALSE),""))</f>
        <v>46084</v>
      </c>
      <c r="C1819" t="str">
        <f t="shared" si="28"/>
        <v>Outbound</v>
      </c>
      <c r="D1819" t="str">
        <f>IF(tbl_transaction[[#This Row],[Type]]="Inbound",VLOOKUP(tbl_transaction[[#This Row],[Reference Number]],barang_masuk[],4,FALSE),IF(tbl_transaction[[#This Row],[Type]]="Outbound",VLOOKUP(tbl_transaction[[#This Row],[Reference Number]],barang_keluar[],4,FALSE),""))</f>
        <v>SNK002</v>
      </c>
      <c r="E1819" t="str">
        <f>IF(tbl_transaction[[#This Row],[Type]]="Inbound",VLOOKUP(tbl_transaction[[#This Row],[Reference Number]],barang_masuk[],5,FALSE),IF(tbl_transaction[[#This Row],[Type]]="Outbound",VLOOKUP(tbl_transaction[[#This Row],[Reference Number]],barang_keluar[],5,FALSE),""))</f>
        <v>Qtela Snack Variant 2</v>
      </c>
      <c r="F1819">
        <f>IF(tbl_transaction[[#This Row],[Type]]="Inbound",VLOOKUP(tbl_transaction[[#This Row],[Reference Number]],barang_masuk[],6,FALSE),IF(tbl_transaction[[#This Row],[Type]]="Outbound",VLOOKUP(tbl_transaction[[#This Row],[Reference Number]],barang_keluar[],6,FALSE),""))</f>
        <v>20</v>
      </c>
      <c r="G1819" t="str">
        <f>IF(tbl_transaction[[#This Row],[Type]]="Inbound",VLOOKUP(tbl_transaction[[#This Row],[Reference Number]],barang_masuk[],7,FALSE),IF(tbl_transaction[[#This Row],[Type]]="Outbound",VLOOKUP(tbl_transaction[[#This Row],[Reference Number]],barang_keluar[],7,FALSE),""))</f>
        <v>Pack</v>
      </c>
      <c r="H1819" t="str">
        <f>IF(tbl_transaction[[#This Row],[Type]]="Inbound",VLOOKUP(tbl_transaction[[#This Row],[Reference Number]],barang_masuk[],3,FALSE),IF(tbl_transaction[[#This Row],[Type]]="Outbound",VLOOKUP(tbl_transaction[[#This Row],[Reference Number]],barang_keluar[],3,FALSE),""))</f>
        <v>Outlet 046</v>
      </c>
      <c r="I1819" t="str">
        <f>IF(D1819='Kartu Stok'!$B$2,COUNTIF($D$3:D1819,'Kartu Stok'!$B$2),"")</f>
        <v/>
      </c>
      <c r="L1819"/>
    </row>
    <row r="1820" spans="1:12" ht="14.5" x14ac:dyDescent="0.35">
      <c r="A1820" s="2" t="s">
        <v>2377</v>
      </c>
      <c r="B1820" s="5">
        <f>IF(LEFT(tbl_transaction[[#This Row],[Reference Number]],2)="GR",VLOOKUP(tbl_transaction[[#This Row],[Reference Number]],barang_masuk[],2,FALSE),IF(LEFT(tbl_transaction[[#This Row],[Reference Number]],2)="DO",VLOOKUP(tbl_transaction[[#This Row],[Reference Number]],barang_keluar[],2,FALSE),""))</f>
        <v>46118</v>
      </c>
      <c r="C1820" t="str">
        <f t="shared" si="28"/>
        <v>Outbound</v>
      </c>
      <c r="D1820" t="str">
        <f>IF(tbl_transaction[[#This Row],[Type]]="Inbound",VLOOKUP(tbl_transaction[[#This Row],[Reference Number]],barang_masuk[],4,FALSE),IF(tbl_transaction[[#This Row],[Type]]="Outbound",VLOOKUP(tbl_transaction[[#This Row],[Reference Number]],barang_keluar[],4,FALSE),""))</f>
        <v>BAB003</v>
      </c>
      <c r="E1820" t="str">
        <f>IF(tbl_transaction[[#This Row],[Type]]="Inbound",VLOOKUP(tbl_transaction[[#This Row],[Reference Number]],barang_masuk[],5,FALSE),IF(tbl_transaction[[#This Row],[Type]]="Outbound",VLOOKUP(tbl_transaction[[#This Row],[Reference Number]],barang_keluar[],5,FALSE),""))</f>
        <v>Zwitsal Baby Care Variant 3</v>
      </c>
      <c r="F1820">
        <f>IF(tbl_transaction[[#This Row],[Type]]="Inbound",VLOOKUP(tbl_transaction[[#This Row],[Reference Number]],barang_masuk[],6,FALSE),IF(tbl_transaction[[#This Row],[Type]]="Outbound",VLOOKUP(tbl_transaction[[#This Row],[Reference Number]],barang_keluar[],6,FALSE),""))</f>
        <v>20</v>
      </c>
      <c r="G1820" t="str">
        <f>IF(tbl_transaction[[#This Row],[Type]]="Inbound",VLOOKUP(tbl_transaction[[#This Row],[Reference Number]],barang_masuk[],7,FALSE),IF(tbl_transaction[[#This Row],[Type]]="Outbound",VLOOKUP(tbl_transaction[[#This Row],[Reference Number]],barang_keluar[],7,FALSE),""))</f>
        <v>Pack</v>
      </c>
      <c r="H1820" t="str">
        <f>IF(tbl_transaction[[#This Row],[Type]]="Inbound",VLOOKUP(tbl_transaction[[#This Row],[Reference Number]],barang_masuk[],3,FALSE),IF(tbl_transaction[[#This Row],[Type]]="Outbound",VLOOKUP(tbl_transaction[[#This Row],[Reference Number]],barang_keluar[],3,FALSE),""))</f>
        <v>Outlet 011</v>
      </c>
      <c r="I1820" t="str">
        <f>IF(D1820='Kartu Stok'!$B$2,COUNTIF($D$3:D1820,'Kartu Stok'!$B$2),"")</f>
        <v/>
      </c>
      <c r="L1820"/>
    </row>
    <row r="1821" spans="1:12" ht="14.5" x14ac:dyDescent="0.35">
      <c r="A1821" s="2" t="s">
        <v>2378</v>
      </c>
      <c r="B1821" s="5">
        <f>IF(LEFT(tbl_transaction[[#This Row],[Reference Number]],2)="GR",VLOOKUP(tbl_transaction[[#This Row],[Reference Number]],barang_masuk[],2,FALSE),IF(LEFT(tbl_transaction[[#This Row],[Reference Number]],2)="DO",VLOOKUP(tbl_transaction[[#This Row],[Reference Number]],barang_keluar[],2,FALSE),""))</f>
        <v>46112</v>
      </c>
      <c r="C1821" t="str">
        <f t="shared" si="28"/>
        <v>Outbound</v>
      </c>
      <c r="D1821" t="str">
        <f>IF(tbl_transaction[[#This Row],[Type]]="Inbound",VLOOKUP(tbl_transaction[[#This Row],[Reference Number]],barang_masuk[],4,FALSE),IF(tbl_transaction[[#This Row],[Type]]="Outbound",VLOOKUP(tbl_transaction[[#This Row],[Reference Number]],barang_keluar[],4,FALSE),""))</f>
        <v>BEV016</v>
      </c>
      <c r="E1821" t="str">
        <f>IF(tbl_transaction[[#This Row],[Type]]="Inbound",VLOOKUP(tbl_transaction[[#This Row],[Reference Number]],barang_masuk[],5,FALSE),IF(tbl_transaction[[#This Row],[Type]]="Outbound",VLOOKUP(tbl_transaction[[#This Row],[Reference Number]],barang_keluar[],5,FALSE),""))</f>
        <v>Sosro Beverage Variant 16</v>
      </c>
      <c r="F1821">
        <f>IF(tbl_transaction[[#This Row],[Type]]="Inbound",VLOOKUP(tbl_transaction[[#This Row],[Reference Number]],barang_masuk[],6,FALSE),IF(tbl_transaction[[#This Row],[Type]]="Outbound",VLOOKUP(tbl_transaction[[#This Row],[Reference Number]],barang_keluar[],6,FALSE),""))</f>
        <v>48</v>
      </c>
      <c r="G1821" t="str">
        <f>IF(tbl_transaction[[#This Row],[Type]]="Inbound",VLOOKUP(tbl_transaction[[#This Row],[Reference Number]],barang_masuk[],7,FALSE),IF(tbl_transaction[[#This Row],[Type]]="Outbound",VLOOKUP(tbl_transaction[[#This Row],[Reference Number]],barang_keluar[],7,FALSE),""))</f>
        <v>Bottle</v>
      </c>
      <c r="H1821" t="str">
        <f>IF(tbl_transaction[[#This Row],[Type]]="Inbound",VLOOKUP(tbl_transaction[[#This Row],[Reference Number]],barang_masuk[],3,FALSE),IF(tbl_transaction[[#This Row],[Type]]="Outbound",VLOOKUP(tbl_transaction[[#This Row],[Reference Number]],barang_keluar[],3,FALSE),""))</f>
        <v>Outlet 056</v>
      </c>
      <c r="I1821" t="str">
        <f>IF(D1821='Kartu Stok'!$B$2,COUNTIF($D$3:D1821,'Kartu Stok'!$B$2),"")</f>
        <v/>
      </c>
      <c r="L1821"/>
    </row>
    <row r="1822" spans="1:12" ht="14.5" x14ac:dyDescent="0.35">
      <c r="A1822" s="2" t="s">
        <v>2379</v>
      </c>
      <c r="B1822" s="5">
        <f>IF(LEFT(tbl_transaction[[#This Row],[Reference Number]],2)="GR",VLOOKUP(tbl_transaction[[#This Row],[Reference Number]],barang_masuk[],2,FALSE),IF(LEFT(tbl_transaction[[#This Row],[Reference Number]],2)="DO",VLOOKUP(tbl_transaction[[#This Row],[Reference Number]],barang_keluar[],2,FALSE),""))</f>
        <v>46117</v>
      </c>
      <c r="C1822" t="str">
        <f t="shared" ref="C1822:C1885" si="29">IF(LEFT(A1822,2)="GR","Inbound",IF(LEFT(A1822,2)="DO","Outbound",""))</f>
        <v>Outbound</v>
      </c>
      <c r="D1822" t="str">
        <f>IF(tbl_transaction[[#This Row],[Type]]="Inbound",VLOOKUP(tbl_transaction[[#This Row],[Reference Number]],barang_masuk[],4,FALSE),IF(tbl_transaction[[#This Row],[Type]]="Outbound",VLOOKUP(tbl_transaction[[#This Row],[Reference Number]],barang_keluar[],4,FALSE),""))</f>
        <v>HOM005</v>
      </c>
      <c r="E1822" t="str">
        <f>IF(tbl_transaction[[#This Row],[Type]]="Inbound",VLOOKUP(tbl_transaction[[#This Row],[Reference Number]],barang_masuk[],5,FALSE),IF(tbl_transaction[[#This Row],[Type]]="Outbound",VLOOKUP(tbl_transaction[[#This Row],[Reference Number]],barang_keluar[],5,FALSE),""))</f>
        <v>Rinso Home Care Variant 5</v>
      </c>
      <c r="F1822">
        <f>IF(tbl_transaction[[#This Row],[Type]]="Inbound",VLOOKUP(tbl_transaction[[#This Row],[Reference Number]],barang_masuk[],6,FALSE),IF(tbl_transaction[[#This Row],[Type]]="Outbound",VLOOKUP(tbl_transaction[[#This Row],[Reference Number]],barang_keluar[],6,FALSE),""))</f>
        <v>60</v>
      </c>
      <c r="G1822" t="str">
        <f>IF(tbl_transaction[[#This Row],[Type]]="Inbound",VLOOKUP(tbl_transaction[[#This Row],[Reference Number]],barang_masuk[],7,FALSE),IF(tbl_transaction[[#This Row],[Type]]="Outbound",VLOOKUP(tbl_transaction[[#This Row],[Reference Number]],barang_keluar[],7,FALSE),""))</f>
        <v>Pack</v>
      </c>
      <c r="H1822" t="str">
        <f>IF(tbl_transaction[[#This Row],[Type]]="Inbound",VLOOKUP(tbl_transaction[[#This Row],[Reference Number]],barang_masuk[],3,FALSE),IF(tbl_transaction[[#This Row],[Type]]="Outbound",VLOOKUP(tbl_transaction[[#This Row],[Reference Number]],barang_keluar[],3,FALSE),""))</f>
        <v>Outlet 035</v>
      </c>
      <c r="I1822" t="str">
        <f>IF(D1822='Kartu Stok'!$B$2,COUNTIF($D$3:D1822,'Kartu Stok'!$B$2),"")</f>
        <v/>
      </c>
      <c r="L1822"/>
    </row>
    <row r="1823" spans="1:12" ht="14.5" x14ac:dyDescent="0.35">
      <c r="A1823" s="2" t="s">
        <v>2380</v>
      </c>
      <c r="B1823" s="5">
        <f>IF(LEFT(tbl_transaction[[#This Row],[Reference Number]],2)="GR",VLOOKUP(tbl_transaction[[#This Row],[Reference Number]],barang_masuk[],2,FALSE),IF(LEFT(tbl_transaction[[#This Row],[Reference Number]],2)="DO",VLOOKUP(tbl_transaction[[#This Row],[Reference Number]],barang_keluar[],2,FALSE),""))</f>
        <v>46065</v>
      </c>
      <c r="C1823" t="str">
        <f t="shared" si="29"/>
        <v>Outbound</v>
      </c>
      <c r="D1823" t="str">
        <f>IF(tbl_transaction[[#This Row],[Type]]="Inbound",VLOOKUP(tbl_transaction[[#This Row],[Reference Number]],barang_masuk[],4,FALSE),IF(tbl_transaction[[#This Row],[Type]]="Outbound",VLOOKUP(tbl_transaction[[#This Row],[Reference Number]],barang_keluar[],4,FALSE),""))</f>
        <v>DAR002</v>
      </c>
      <c r="E1823" t="str">
        <f>IF(tbl_transaction[[#This Row],[Type]]="Inbound",VLOOKUP(tbl_transaction[[#This Row],[Reference Number]],barang_masuk[],5,FALSE),IF(tbl_transaction[[#This Row],[Type]]="Outbound",VLOOKUP(tbl_transaction[[#This Row],[Reference Number]],barang_keluar[],5,FALSE),""))</f>
        <v>Indomilk Dairy Variant 2</v>
      </c>
      <c r="F1823">
        <f>IF(tbl_transaction[[#This Row],[Type]]="Inbound",VLOOKUP(tbl_transaction[[#This Row],[Reference Number]],barang_masuk[],6,FALSE),IF(tbl_transaction[[#This Row],[Type]]="Outbound",VLOOKUP(tbl_transaction[[#This Row],[Reference Number]],barang_keluar[],6,FALSE),""))</f>
        <v>36</v>
      </c>
      <c r="G1823" t="str">
        <f>IF(tbl_transaction[[#This Row],[Type]]="Inbound",VLOOKUP(tbl_transaction[[#This Row],[Reference Number]],barang_masuk[],7,FALSE),IF(tbl_transaction[[#This Row],[Type]]="Outbound",VLOOKUP(tbl_transaction[[#This Row],[Reference Number]],barang_keluar[],7,FALSE),""))</f>
        <v>Box</v>
      </c>
      <c r="H1823" t="str">
        <f>IF(tbl_transaction[[#This Row],[Type]]="Inbound",VLOOKUP(tbl_transaction[[#This Row],[Reference Number]],barang_masuk[],3,FALSE),IF(tbl_transaction[[#This Row],[Type]]="Outbound",VLOOKUP(tbl_transaction[[#This Row],[Reference Number]],barang_keluar[],3,FALSE),""))</f>
        <v>Outlet 037</v>
      </c>
      <c r="I1823" t="str">
        <f>IF(D1823='Kartu Stok'!$B$2,COUNTIF($D$3:D1823,'Kartu Stok'!$B$2),"")</f>
        <v/>
      </c>
      <c r="L1823"/>
    </row>
    <row r="1824" spans="1:12" ht="14.5" x14ac:dyDescent="0.35">
      <c r="A1824" s="2" t="s">
        <v>2381</v>
      </c>
      <c r="B1824" s="5">
        <f>IF(LEFT(tbl_transaction[[#This Row],[Reference Number]],2)="GR",VLOOKUP(tbl_transaction[[#This Row],[Reference Number]],barang_masuk[],2,FALSE),IF(LEFT(tbl_transaction[[#This Row],[Reference Number]],2)="DO",VLOOKUP(tbl_transaction[[#This Row],[Reference Number]],barang_keluar[],2,FALSE),""))</f>
        <v>46046</v>
      </c>
      <c r="C1824" t="str">
        <f t="shared" si="29"/>
        <v>Outbound</v>
      </c>
      <c r="D1824" t="str">
        <f>IF(tbl_transaction[[#This Row],[Type]]="Inbound",VLOOKUP(tbl_transaction[[#This Row],[Reference Number]],barang_masuk[],4,FALSE),IF(tbl_transaction[[#This Row],[Type]]="Outbound",VLOOKUP(tbl_transaction[[#This Row],[Reference Number]],barang_keluar[],4,FALSE),""))</f>
        <v>DAR002</v>
      </c>
      <c r="E1824" t="str">
        <f>IF(tbl_transaction[[#This Row],[Type]]="Inbound",VLOOKUP(tbl_transaction[[#This Row],[Reference Number]],barang_masuk[],5,FALSE),IF(tbl_transaction[[#This Row],[Type]]="Outbound",VLOOKUP(tbl_transaction[[#This Row],[Reference Number]],barang_keluar[],5,FALSE),""))</f>
        <v>Indomilk Dairy Variant 2</v>
      </c>
      <c r="F1824">
        <f>IF(tbl_transaction[[#This Row],[Type]]="Inbound",VLOOKUP(tbl_transaction[[#This Row],[Reference Number]],barang_masuk[],6,FALSE),IF(tbl_transaction[[#This Row],[Type]]="Outbound",VLOOKUP(tbl_transaction[[#This Row],[Reference Number]],barang_keluar[],6,FALSE),""))</f>
        <v>60</v>
      </c>
      <c r="G1824" t="str">
        <f>IF(tbl_transaction[[#This Row],[Type]]="Inbound",VLOOKUP(tbl_transaction[[#This Row],[Reference Number]],barang_masuk[],7,FALSE),IF(tbl_transaction[[#This Row],[Type]]="Outbound",VLOOKUP(tbl_transaction[[#This Row],[Reference Number]],barang_keluar[],7,FALSE),""))</f>
        <v>Box</v>
      </c>
      <c r="H1824" t="str">
        <f>IF(tbl_transaction[[#This Row],[Type]]="Inbound",VLOOKUP(tbl_transaction[[#This Row],[Reference Number]],barang_masuk[],3,FALSE),IF(tbl_transaction[[#This Row],[Type]]="Outbound",VLOOKUP(tbl_transaction[[#This Row],[Reference Number]],barang_keluar[],3,FALSE),""))</f>
        <v>Outlet 022</v>
      </c>
      <c r="I1824" t="str">
        <f>IF(D1824='Kartu Stok'!$B$2,COUNTIF($D$3:D1824,'Kartu Stok'!$B$2),"")</f>
        <v/>
      </c>
      <c r="L1824"/>
    </row>
    <row r="1825" spans="1:12" ht="14.5" x14ac:dyDescent="0.35">
      <c r="A1825" s="2" t="s">
        <v>2382</v>
      </c>
      <c r="B1825" s="5">
        <f>IF(LEFT(tbl_transaction[[#This Row],[Reference Number]],2)="GR",VLOOKUP(tbl_transaction[[#This Row],[Reference Number]],barang_masuk[],2,FALSE),IF(LEFT(tbl_transaction[[#This Row],[Reference Number]],2)="DO",VLOOKUP(tbl_transaction[[#This Row],[Reference Number]],barang_keluar[],2,FALSE),""))</f>
        <v>46044</v>
      </c>
      <c r="C1825" t="str">
        <f t="shared" si="29"/>
        <v>Outbound</v>
      </c>
      <c r="D1825" t="str">
        <f>IF(tbl_transaction[[#This Row],[Type]]="Inbound",VLOOKUP(tbl_transaction[[#This Row],[Reference Number]],barang_masuk[],4,FALSE),IF(tbl_transaction[[#This Row],[Type]]="Outbound",VLOOKUP(tbl_transaction[[#This Row],[Reference Number]],barang_keluar[],4,FALSE),""))</f>
        <v>PER021</v>
      </c>
      <c r="E1825" t="str">
        <f>IF(tbl_transaction[[#This Row],[Type]]="Inbound",VLOOKUP(tbl_transaction[[#This Row],[Reference Number]],barang_masuk[],5,FALSE),IF(tbl_transaction[[#This Row],[Type]]="Outbound",VLOOKUP(tbl_transaction[[#This Row],[Reference Number]],barang_keluar[],5,FALSE),""))</f>
        <v>Sunsilk Personal Care Variant 21</v>
      </c>
      <c r="F1825">
        <f>IF(tbl_transaction[[#This Row],[Type]]="Inbound",VLOOKUP(tbl_transaction[[#This Row],[Reference Number]],barang_masuk[],6,FALSE),IF(tbl_transaction[[#This Row],[Type]]="Outbound",VLOOKUP(tbl_transaction[[#This Row],[Reference Number]],barang_keluar[],6,FALSE),""))</f>
        <v>12</v>
      </c>
      <c r="G1825" t="str">
        <f>IF(tbl_transaction[[#This Row],[Type]]="Inbound",VLOOKUP(tbl_transaction[[#This Row],[Reference Number]],barang_masuk[],7,FALSE),IF(tbl_transaction[[#This Row],[Type]]="Outbound",VLOOKUP(tbl_transaction[[#This Row],[Reference Number]],barang_keluar[],7,FALSE),""))</f>
        <v>Bottle</v>
      </c>
      <c r="H1825" t="str">
        <f>IF(tbl_transaction[[#This Row],[Type]]="Inbound",VLOOKUP(tbl_transaction[[#This Row],[Reference Number]],barang_masuk[],3,FALSE),IF(tbl_transaction[[#This Row],[Type]]="Outbound",VLOOKUP(tbl_transaction[[#This Row],[Reference Number]],barang_keluar[],3,FALSE),""))</f>
        <v>Outlet 050</v>
      </c>
      <c r="I1825" t="str">
        <f>IF(D1825='Kartu Stok'!$B$2,COUNTIF($D$3:D1825,'Kartu Stok'!$B$2),"")</f>
        <v/>
      </c>
      <c r="L1825"/>
    </row>
    <row r="1826" spans="1:12" ht="14.5" x14ac:dyDescent="0.35">
      <c r="A1826" s="2" t="s">
        <v>2383</v>
      </c>
      <c r="B1826" s="5">
        <f>IF(LEFT(tbl_transaction[[#This Row],[Reference Number]],2)="GR",VLOOKUP(tbl_transaction[[#This Row],[Reference Number]],barang_masuk[],2,FALSE),IF(LEFT(tbl_transaction[[#This Row],[Reference Number]],2)="DO",VLOOKUP(tbl_transaction[[#This Row],[Reference Number]],barang_keluar[],2,FALSE),""))</f>
        <v>46083</v>
      </c>
      <c r="C1826" t="str">
        <f t="shared" si="29"/>
        <v>Outbound</v>
      </c>
      <c r="D1826" t="str">
        <f>IF(tbl_transaction[[#This Row],[Type]]="Inbound",VLOOKUP(tbl_transaction[[#This Row],[Reference Number]],barang_masuk[],4,FALSE),IF(tbl_transaction[[#This Row],[Type]]="Outbound",VLOOKUP(tbl_transaction[[#This Row],[Reference Number]],barang_keluar[],4,FALSE),""))</f>
        <v>SNK018</v>
      </c>
      <c r="E1826" t="str">
        <f>IF(tbl_transaction[[#This Row],[Type]]="Inbound",VLOOKUP(tbl_transaction[[#This Row],[Reference Number]],barang_masuk[],5,FALSE),IF(tbl_transaction[[#This Row],[Type]]="Outbound",VLOOKUP(tbl_transaction[[#This Row],[Reference Number]],barang_keluar[],5,FALSE),""))</f>
        <v>Taro Snack Variant 18</v>
      </c>
      <c r="F1826">
        <f>IF(tbl_transaction[[#This Row],[Type]]="Inbound",VLOOKUP(tbl_transaction[[#This Row],[Reference Number]],barang_masuk[],6,FALSE),IF(tbl_transaction[[#This Row],[Type]]="Outbound",VLOOKUP(tbl_transaction[[#This Row],[Reference Number]],barang_keluar[],6,FALSE),""))</f>
        <v>60</v>
      </c>
      <c r="G1826" t="str">
        <f>IF(tbl_transaction[[#This Row],[Type]]="Inbound",VLOOKUP(tbl_transaction[[#This Row],[Reference Number]],barang_masuk[],7,FALSE),IF(tbl_transaction[[#This Row],[Type]]="Outbound",VLOOKUP(tbl_transaction[[#This Row],[Reference Number]],barang_keluar[],7,FALSE),""))</f>
        <v>Pack</v>
      </c>
      <c r="H1826" t="str">
        <f>IF(tbl_transaction[[#This Row],[Type]]="Inbound",VLOOKUP(tbl_transaction[[#This Row],[Reference Number]],barang_masuk[],3,FALSE),IF(tbl_transaction[[#This Row],[Type]]="Outbound",VLOOKUP(tbl_transaction[[#This Row],[Reference Number]],barang_keluar[],3,FALSE),""))</f>
        <v>Outlet 049</v>
      </c>
      <c r="I1826" t="str">
        <f>IF(D1826='Kartu Stok'!$B$2,COUNTIF($D$3:D1826,'Kartu Stok'!$B$2),"")</f>
        <v/>
      </c>
      <c r="L1826"/>
    </row>
    <row r="1827" spans="1:12" ht="14.5" x14ac:dyDescent="0.35">
      <c r="A1827" s="2" t="s">
        <v>2384</v>
      </c>
      <c r="B1827" s="5">
        <f>IF(LEFT(tbl_transaction[[#This Row],[Reference Number]],2)="GR",VLOOKUP(tbl_transaction[[#This Row],[Reference Number]],barang_masuk[],2,FALSE),IF(LEFT(tbl_transaction[[#This Row],[Reference Number]],2)="DO",VLOOKUP(tbl_transaction[[#This Row],[Reference Number]],barang_keluar[],2,FALSE),""))</f>
        <v>46186</v>
      </c>
      <c r="C1827" t="str">
        <f t="shared" si="29"/>
        <v>Outbound</v>
      </c>
      <c r="D1827" t="str">
        <f>IF(tbl_transaction[[#This Row],[Type]]="Inbound",VLOOKUP(tbl_transaction[[#This Row],[Reference Number]],barang_masuk[],4,FALSE),IF(tbl_transaction[[#This Row],[Type]]="Outbound",VLOOKUP(tbl_transaction[[#This Row],[Reference Number]],barang_keluar[],4,FALSE),""))</f>
        <v>BAB017</v>
      </c>
      <c r="E1827" t="str">
        <f>IF(tbl_transaction[[#This Row],[Type]]="Inbound",VLOOKUP(tbl_transaction[[#This Row],[Reference Number]],barang_masuk[],5,FALSE),IF(tbl_transaction[[#This Row],[Type]]="Outbound",VLOOKUP(tbl_transaction[[#This Row],[Reference Number]],barang_keluar[],5,FALSE),""))</f>
        <v>MamyPoko Baby Care Variant 17</v>
      </c>
      <c r="F1827">
        <f>IF(tbl_transaction[[#This Row],[Type]]="Inbound",VLOOKUP(tbl_transaction[[#This Row],[Reference Number]],barang_masuk[],6,FALSE),IF(tbl_transaction[[#This Row],[Type]]="Outbound",VLOOKUP(tbl_transaction[[#This Row],[Reference Number]],barang_keluar[],6,FALSE),""))</f>
        <v>48</v>
      </c>
      <c r="G1827" t="str">
        <f>IF(tbl_transaction[[#This Row],[Type]]="Inbound",VLOOKUP(tbl_transaction[[#This Row],[Reference Number]],barang_masuk[],7,FALSE),IF(tbl_transaction[[#This Row],[Type]]="Outbound",VLOOKUP(tbl_transaction[[#This Row],[Reference Number]],barang_keluar[],7,FALSE),""))</f>
        <v>Pack</v>
      </c>
      <c r="H1827" t="str">
        <f>IF(tbl_transaction[[#This Row],[Type]]="Inbound",VLOOKUP(tbl_transaction[[#This Row],[Reference Number]],barang_masuk[],3,FALSE),IF(tbl_transaction[[#This Row],[Type]]="Outbound",VLOOKUP(tbl_transaction[[#This Row],[Reference Number]],barang_keluar[],3,FALSE),""))</f>
        <v>Outlet 056</v>
      </c>
      <c r="I1827" t="str">
        <f>IF(D1827='Kartu Stok'!$B$2,COUNTIF($D$3:D1827,'Kartu Stok'!$B$2),"")</f>
        <v/>
      </c>
      <c r="L1827"/>
    </row>
    <row r="1828" spans="1:12" ht="14.5" x14ac:dyDescent="0.35">
      <c r="A1828" s="2" t="s">
        <v>2385</v>
      </c>
      <c r="B1828" s="5">
        <f>IF(LEFT(tbl_transaction[[#This Row],[Reference Number]],2)="GR",VLOOKUP(tbl_transaction[[#This Row],[Reference Number]],barang_masuk[],2,FALSE),IF(LEFT(tbl_transaction[[#This Row],[Reference Number]],2)="DO",VLOOKUP(tbl_transaction[[#This Row],[Reference Number]],barang_keluar[],2,FALSE),""))</f>
        <v>46088</v>
      </c>
      <c r="C1828" t="str">
        <f t="shared" si="29"/>
        <v>Outbound</v>
      </c>
      <c r="D1828" t="str">
        <f>IF(tbl_transaction[[#This Row],[Type]]="Inbound",VLOOKUP(tbl_transaction[[#This Row],[Reference Number]],barang_masuk[],4,FALSE),IF(tbl_transaction[[#This Row],[Type]]="Outbound",VLOOKUP(tbl_transaction[[#This Row],[Reference Number]],barang_keluar[],4,FALSE),""))</f>
        <v>PER015</v>
      </c>
      <c r="E1828" t="str">
        <f>IF(tbl_transaction[[#This Row],[Type]]="Inbound",VLOOKUP(tbl_transaction[[#This Row],[Reference Number]],barang_masuk[],5,FALSE),IF(tbl_transaction[[#This Row],[Type]]="Outbound",VLOOKUP(tbl_transaction[[#This Row],[Reference Number]],barang_keluar[],5,FALSE),""))</f>
        <v>Sunsilk Personal Care Variant 15</v>
      </c>
      <c r="F1828">
        <f>IF(tbl_transaction[[#This Row],[Type]]="Inbound",VLOOKUP(tbl_transaction[[#This Row],[Reference Number]],barang_masuk[],6,FALSE),IF(tbl_transaction[[#This Row],[Type]]="Outbound",VLOOKUP(tbl_transaction[[#This Row],[Reference Number]],barang_keluar[],6,FALSE),""))</f>
        <v>36</v>
      </c>
      <c r="G1828" t="str">
        <f>IF(tbl_transaction[[#This Row],[Type]]="Inbound",VLOOKUP(tbl_transaction[[#This Row],[Reference Number]],barang_masuk[],7,FALSE),IF(tbl_transaction[[#This Row],[Type]]="Outbound",VLOOKUP(tbl_transaction[[#This Row],[Reference Number]],barang_keluar[],7,FALSE),""))</f>
        <v>Bottle</v>
      </c>
      <c r="H1828" t="str">
        <f>IF(tbl_transaction[[#This Row],[Type]]="Inbound",VLOOKUP(tbl_transaction[[#This Row],[Reference Number]],barang_masuk[],3,FALSE),IF(tbl_transaction[[#This Row],[Type]]="Outbound",VLOOKUP(tbl_transaction[[#This Row],[Reference Number]],barang_keluar[],3,FALSE),""))</f>
        <v>Outlet 049</v>
      </c>
      <c r="I1828" t="str">
        <f>IF(D1828='Kartu Stok'!$B$2,COUNTIF($D$3:D1828,'Kartu Stok'!$B$2),"")</f>
        <v/>
      </c>
      <c r="L1828"/>
    </row>
    <row r="1829" spans="1:12" ht="14.5" x14ac:dyDescent="0.35">
      <c r="A1829" s="2" t="s">
        <v>2386</v>
      </c>
      <c r="B1829" s="5">
        <f>IF(LEFT(tbl_transaction[[#This Row],[Reference Number]],2)="GR",VLOOKUP(tbl_transaction[[#This Row],[Reference Number]],barang_masuk[],2,FALSE),IF(LEFT(tbl_transaction[[#This Row],[Reference Number]],2)="DO",VLOOKUP(tbl_transaction[[#This Row],[Reference Number]],barang_keluar[],2,FALSE),""))</f>
        <v>46028</v>
      </c>
      <c r="C1829" t="str">
        <f t="shared" si="29"/>
        <v>Outbound</v>
      </c>
      <c r="D1829" t="str">
        <f>IF(tbl_transaction[[#This Row],[Type]]="Inbound",VLOOKUP(tbl_transaction[[#This Row],[Reference Number]],barang_masuk[],4,FALSE),IF(tbl_transaction[[#This Row],[Type]]="Outbound",VLOOKUP(tbl_transaction[[#This Row],[Reference Number]],barang_keluar[],4,FALSE),""))</f>
        <v>INS005</v>
      </c>
      <c r="E1829" t="str">
        <f>IF(tbl_transaction[[#This Row],[Type]]="Inbound",VLOOKUP(tbl_transaction[[#This Row],[Reference Number]],barang_masuk[],5,FALSE),IF(tbl_transaction[[#This Row],[Type]]="Outbound",VLOOKUP(tbl_transaction[[#This Row],[Reference Number]],barang_keluar[],5,FALSE),""))</f>
        <v>Sarimi Instant Food Variant 5</v>
      </c>
      <c r="F1829">
        <f>IF(tbl_transaction[[#This Row],[Type]]="Inbound",VLOOKUP(tbl_transaction[[#This Row],[Reference Number]],barang_masuk[],6,FALSE),IF(tbl_transaction[[#This Row],[Type]]="Outbound",VLOOKUP(tbl_transaction[[#This Row],[Reference Number]],barang_keluar[],6,FALSE),""))</f>
        <v>10</v>
      </c>
      <c r="G1829" t="str">
        <f>IF(tbl_transaction[[#This Row],[Type]]="Inbound",VLOOKUP(tbl_transaction[[#This Row],[Reference Number]],barang_masuk[],7,FALSE),IF(tbl_transaction[[#This Row],[Type]]="Outbound",VLOOKUP(tbl_transaction[[#This Row],[Reference Number]],barang_keluar[],7,FALSE),""))</f>
        <v>Pack</v>
      </c>
      <c r="H1829" t="str">
        <f>IF(tbl_transaction[[#This Row],[Type]]="Inbound",VLOOKUP(tbl_transaction[[#This Row],[Reference Number]],barang_masuk[],3,FALSE),IF(tbl_transaction[[#This Row],[Type]]="Outbound",VLOOKUP(tbl_transaction[[#This Row],[Reference Number]],barang_keluar[],3,FALSE),""))</f>
        <v>Outlet 033</v>
      </c>
      <c r="I1829" t="str">
        <f>IF(D1829='Kartu Stok'!$B$2,COUNTIF($D$3:D1829,'Kartu Stok'!$B$2),"")</f>
        <v/>
      </c>
      <c r="L1829"/>
    </row>
    <row r="1830" spans="1:12" ht="14.5" x14ac:dyDescent="0.35">
      <c r="A1830" s="2" t="s">
        <v>2387</v>
      </c>
      <c r="B1830" s="5">
        <f>IF(LEFT(tbl_transaction[[#This Row],[Reference Number]],2)="GR",VLOOKUP(tbl_transaction[[#This Row],[Reference Number]],barang_masuk[],2,FALSE),IF(LEFT(tbl_transaction[[#This Row],[Reference Number]],2)="DO",VLOOKUP(tbl_transaction[[#This Row],[Reference Number]],barang_keluar[],2,FALSE),""))</f>
        <v>46110</v>
      </c>
      <c r="C1830" t="str">
        <f t="shared" si="29"/>
        <v>Outbound</v>
      </c>
      <c r="D1830" t="str">
        <f>IF(tbl_transaction[[#This Row],[Type]]="Inbound",VLOOKUP(tbl_transaction[[#This Row],[Reference Number]],barang_masuk[],4,FALSE),IF(tbl_transaction[[#This Row],[Type]]="Outbound",VLOOKUP(tbl_transaction[[#This Row],[Reference Number]],barang_keluar[],4,FALSE),""))</f>
        <v>PER006</v>
      </c>
      <c r="E1830" t="str">
        <f>IF(tbl_transaction[[#This Row],[Type]]="Inbound",VLOOKUP(tbl_transaction[[#This Row],[Reference Number]],barang_masuk[],5,FALSE),IF(tbl_transaction[[#This Row],[Type]]="Outbound",VLOOKUP(tbl_transaction[[#This Row],[Reference Number]],barang_keluar[],5,FALSE),""))</f>
        <v>Lifebuoy Personal Care Variant 6</v>
      </c>
      <c r="F1830">
        <f>IF(tbl_transaction[[#This Row],[Type]]="Inbound",VLOOKUP(tbl_transaction[[#This Row],[Reference Number]],barang_masuk[],6,FALSE),IF(tbl_transaction[[#This Row],[Type]]="Outbound",VLOOKUP(tbl_transaction[[#This Row],[Reference Number]],barang_keluar[],6,FALSE),""))</f>
        <v>12</v>
      </c>
      <c r="G1830" t="str">
        <f>IF(tbl_transaction[[#This Row],[Type]]="Inbound",VLOOKUP(tbl_transaction[[#This Row],[Reference Number]],barang_masuk[],7,FALSE),IF(tbl_transaction[[#This Row],[Type]]="Outbound",VLOOKUP(tbl_transaction[[#This Row],[Reference Number]],barang_keluar[],7,FALSE),""))</f>
        <v>Bottle</v>
      </c>
      <c r="H1830" t="str">
        <f>IF(tbl_transaction[[#This Row],[Type]]="Inbound",VLOOKUP(tbl_transaction[[#This Row],[Reference Number]],barang_masuk[],3,FALSE),IF(tbl_transaction[[#This Row],[Type]]="Outbound",VLOOKUP(tbl_transaction[[#This Row],[Reference Number]],barang_keluar[],3,FALSE),""))</f>
        <v>Outlet 021</v>
      </c>
      <c r="I1830" t="str">
        <f>IF(D1830='Kartu Stok'!$B$2,COUNTIF($D$3:D1830,'Kartu Stok'!$B$2),"")</f>
        <v/>
      </c>
      <c r="L1830"/>
    </row>
    <row r="1831" spans="1:12" ht="14.5" x14ac:dyDescent="0.35">
      <c r="A1831" s="2" t="s">
        <v>2388</v>
      </c>
      <c r="B1831" s="5">
        <f>IF(LEFT(tbl_transaction[[#This Row],[Reference Number]],2)="GR",VLOOKUP(tbl_transaction[[#This Row],[Reference Number]],barang_masuk[],2,FALSE),IF(LEFT(tbl_transaction[[#This Row],[Reference Number]],2)="DO",VLOOKUP(tbl_transaction[[#This Row],[Reference Number]],barang_keluar[],2,FALSE),""))</f>
        <v>46061</v>
      </c>
      <c r="C1831" t="str">
        <f t="shared" si="29"/>
        <v>Outbound</v>
      </c>
      <c r="D1831" t="str">
        <f>IF(tbl_transaction[[#This Row],[Type]]="Inbound",VLOOKUP(tbl_transaction[[#This Row],[Reference Number]],barang_masuk[],4,FALSE),IF(tbl_transaction[[#This Row],[Type]]="Outbound",VLOOKUP(tbl_transaction[[#This Row],[Reference Number]],barang_keluar[],4,FALSE),""))</f>
        <v>HOM020</v>
      </c>
      <c r="E1831" t="str">
        <f>IF(tbl_transaction[[#This Row],[Type]]="Inbound",VLOOKUP(tbl_transaction[[#This Row],[Reference Number]],barang_masuk[],5,FALSE),IF(tbl_transaction[[#This Row],[Type]]="Outbound",VLOOKUP(tbl_transaction[[#This Row],[Reference Number]],barang_keluar[],5,FALSE),""))</f>
        <v>Sunlight Home Care Variant 20</v>
      </c>
      <c r="F1831">
        <f>IF(tbl_transaction[[#This Row],[Type]]="Inbound",VLOOKUP(tbl_transaction[[#This Row],[Reference Number]],barang_masuk[],6,FALSE),IF(tbl_transaction[[#This Row],[Type]]="Outbound",VLOOKUP(tbl_transaction[[#This Row],[Reference Number]],barang_keluar[],6,FALSE),""))</f>
        <v>48</v>
      </c>
      <c r="G1831" t="str">
        <f>IF(tbl_transaction[[#This Row],[Type]]="Inbound",VLOOKUP(tbl_transaction[[#This Row],[Reference Number]],barang_masuk[],7,FALSE),IF(tbl_transaction[[#This Row],[Type]]="Outbound",VLOOKUP(tbl_transaction[[#This Row],[Reference Number]],barang_keluar[],7,FALSE),""))</f>
        <v>Pack</v>
      </c>
      <c r="H1831" t="str">
        <f>IF(tbl_transaction[[#This Row],[Type]]="Inbound",VLOOKUP(tbl_transaction[[#This Row],[Reference Number]],barang_masuk[],3,FALSE),IF(tbl_transaction[[#This Row],[Type]]="Outbound",VLOOKUP(tbl_transaction[[#This Row],[Reference Number]],barang_keluar[],3,FALSE),""))</f>
        <v>Outlet 056</v>
      </c>
      <c r="I1831" t="str">
        <f>IF(D1831='Kartu Stok'!$B$2,COUNTIF($D$3:D1831,'Kartu Stok'!$B$2),"")</f>
        <v/>
      </c>
      <c r="L1831"/>
    </row>
    <row r="1832" spans="1:12" ht="14.5" x14ac:dyDescent="0.35">
      <c r="A1832" s="2" t="s">
        <v>2389</v>
      </c>
      <c r="B1832" s="5">
        <f>IF(LEFT(tbl_transaction[[#This Row],[Reference Number]],2)="GR",VLOOKUP(tbl_transaction[[#This Row],[Reference Number]],barang_masuk[],2,FALSE),IF(LEFT(tbl_transaction[[#This Row],[Reference Number]],2)="DO",VLOOKUP(tbl_transaction[[#This Row],[Reference Number]],barang_keluar[],2,FALSE),""))</f>
        <v>46196</v>
      </c>
      <c r="C1832" t="str">
        <f t="shared" si="29"/>
        <v>Outbound</v>
      </c>
      <c r="D1832" t="str">
        <f>IF(tbl_transaction[[#This Row],[Type]]="Inbound",VLOOKUP(tbl_transaction[[#This Row],[Reference Number]],barang_masuk[],4,FALSE),IF(tbl_transaction[[#This Row],[Type]]="Outbound",VLOOKUP(tbl_transaction[[#This Row],[Reference Number]],barang_keluar[],4,FALSE),""))</f>
        <v>PER011</v>
      </c>
      <c r="E1832" t="str">
        <f>IF(tbl_transaction[[#This Row],[Type]]="Inbound",VLOOKUP(tbl_transaction[[#This Row],[Reference Number]],barang_masuk[],5,FALSE),IF(tbl_transaction[[#This Row],[Type]]="Outbound",VLOOKUP(tbl_transaction[[#This Row],[Reference Number]],barang_keluar[],5,FALSE),""))</f>
        <v>Pepsodent Personal Care Variant 11</v>
      </c>
      <c r="F1832">
        <f>IF(tbl_transaction[[#This Row],[Type]]="Inbound",VLOOKUP(tbl_transaction[[#This Row],[Reference Number]],barang_masuk[],6,FALSE),IF(tbl_transaction[[#This Row],[Type]]="Outbound",VLOOKUP(tbl_transaction[[#This Row],[Reference Number]],barang_keluar[],6,FALSE),""))</f>
        <v>5</v>
      </c>
      <c r="G1832" t="str">
        <f>IF(tbl_transaction[[#This Row],[Type]]="Inbound",VLOOKUP(tbl_transaction[[#This Row],[Reference Number]],barang_masuk[],7,FALSE),IF(tbl_transaction[[#This Row],[Type]]="Outbound",VLOOKUP(tbl_transaction[[#This Row],[Reference Number]],barang_keluar[],7,FALSE),""))</f>
        <v>Bottle</v>
      </c>
      <c r="H1832" t="str">
        <f>IF(tbl_transaction[[#This Row],[Type]]="Inbound",VLOOKUP(tbl_transaction[[#This Row],[Reference Number]],barang_masuk[],3,FALSE),IF(tbl_transaction[[#This Row],[Type]]="Outbound",VLOOKUP(tbl_transaction[[#This Row],[Reference Number]],barang_keluar[],3,FALSE),""))</f>
        <v>Outlet 074</v>
      </c>
      <c r="I1832" t="str">
        <f>IF(D1832='Kartu Stok'!$B$2,COUNTIF($D$3:D1832,'Kartu Stok'!$B$2),"")</f>
        <v/>
      </c>
      <c r="L1832"/>
    </row>
    <row r="1833" spans="1:12" ht="14.5" x14ac:dyDescent="0.35">
      <c r="A1833" s="2" t="s">
        <v>2390</v>
      </c>
      <c r="B1833" s="5">
        <f>IF(LEFT(tbl_transaction[[#This Row],[Reference Number]],2)="GR",VLOOKUP(tbl_transaction[[#This Row],[Reference Number]],barang_masuk[],2,FALSE),IF(LEFT(tbl_transaction[[#This Row],[Reference Number]],2)="DO",VLOOKUP(tbl_transaction[[#This Row],[Reference Number]],barang_keluar[],2,FALSE),""))</f>
        <v>46084</v>
      </c>
      <c r="C1833" t="str">
        <f t="shared" si="29"/>
        <v>Outbound</v>
      </c>
      <c r="D1833" t="str">
        <f>IF(tbl_transaction[[#This Row],[Type]]="Inbound",VLOOKUP(tbl_transaction[[#This Row],[Reference Number]],barang_masuk[],4,FALSE),IF(tbl_transaction[[#This Row],[Type]]="Outbound",VLOOKUP(tbl_transaction[[#This Row],[Reference Number]],barang_keluar[],4,FALSE),""))</f>
        <v>SNK011</v>
      </c>
      <c r="E1833" t="str">
        <f>IF(tbl_transaction[[#This Row],[Type]]="Inbound",VLOOKUP(tbl_transaction[[#This Row],[Reference Number]],barang_masuk[],5,FALSE),IF(tbl_transaction[[#This Row],[Type]]="Outbound",VLOOKUP(tbl_transaction[[#This Row],[Reference Number]],barang_keluar[],5,FALSE),""))</f>
        <v>Qtela Snack Variant 11</v>
      </c>
      <c r="F1833">
        <f>IF(tbl_transaction[[#This Row],[Type]]="Inbound",VLOOKUP(tbl_transaction[[#This Row],[Reference Number]],barang_masuk[],6,FALSE),IF(tbl_transaction[[#This Row],[Type]]="Outbound",VLOOKUP(tbl_transaction[[#This Row],[Reference Number]],barang_keluar[],6,FALSE),""))</f>
        <v>15</v>
      </c>
      <c r="G1833" t="str">
        <f>IF(tbl_transaction[[#This Row],[Type]]="Inbound",VLOOKUP(tbl_transaction[[#This Row],[Reference Number]],barang_masuk[],7,FALSE),IF(tbl_transaction[[#This Row],[Type]]="Outbound",VLOOKUP(tbl_transaction[[#This Row],[Reference Number]],barang_keluar[],7,FALSE),""))</f>
        <v>Pack</v>
      </c>
      <c r="H1833" t="str">
        <f>IF(tbl_transaction[[#This Row],[Type]]="Inbound",VLOOKUP(tbl_transaction[[#This Row],[Reference Number]],barang_masuk[],3,FALSE),IF(tbl_transaction[[#This Row],[Type]]="Outbound",VLOOKUP(tbl_transaction[[#This Row],[Reference Number]],barang_keluar[],3,FALSE),""))</f>
        <v>Outlet 019</v>
      </c>
      <c r="I1833" t="str">
        <f>IF(D1833='Kartu Stok'!$B$2,COUNTIF($D$3:D1833,'Kartu Stok'!$B$2),"")</f>
        <v/>
      </c>
      <c r="L1833"/>
    </row>
    <row r="1834" spans="1:12" ht="14.5" x14ac:dyDescent="0.35">
      <c r="A1834" s="2" t="s">
        <v>2391</v>
      </c>
      <c r="B1834" s="5">
        <f>IF(LEFT(tbl_transaction[[#This Row],[Reference Number]],2)="GR",VLOOKUP(tbl_transaction[[#This Row],[Reference Number]],barang_masuk[],2,FALSE),IF(LEFT(tbl_transaction[[#This Row],[Reference Number]],2)="DO",VLOOKUP(tbl_transaction[[#This Row],[Reference Number]],barang_keluar[],2,FALSE),""))</f>
        <v>46101</v>
      </c>
      <c r="C1834" t="str">
        <f t="shared" si="29"/>
        <v>Outbound</v>
      </c>
      <c r="D1834" t="str">
        <f>IF(tbl_transaction[[#This Row],[Type]]="Inbound",VLOOKUP(tbl_transaction[[#This Row],[Reference Number]],barang_masuk[],4,FALSE),IF(tbl_transaction[[#This Row],[Type]]="Outbound",VLOOKUP(tbl_transaction[[#This Row],[Reference Number]],barang_keluar[],4,FALSE),""))</f>
        <v>BEV037</v>
      </c>
      <c r="E1834" t="str">
        <f>IF(tbl_transaction[[#This Row],[Type]]="Inbound",VLOOKUP(tbl_transaction[[#This Row],[Reference Number]],barang_masuk[],5,FALSE),IF(tbl_transaction[[#This Row],[Type]]="Outbound",VLOOKUP(tbl_transaction[[#This Row],[Reference Number]],barang_keluar[],5,FALSE),""))</f>
        <v>Aqua Beverage Variant 37</v>
      </c>
      <c r="F1834">
        <f>IF(tbl_transaction[[#This Row],[Type]]="Inbound",VLOOKUP(tbl_transaction[[#This Row],[Reference Number]],barang_masuk[],6,FALSE),IF(tbl_transaction[[#This Row],[Type]]="Outbound",VLOOKUP(tbl_transaction[[#This Row],[Reference Number]],barang_keluar[],6,FALSE),""))</f>
        <v>48</v>
      </c>
      <c r="G1834" t="str">
        <f>IF(tbl_transaction[[#This Row],[Type]]="Inbound",VLOOKUP(tbl_transaction[[#This Row],[Reference Number]],barang_masuk[],7,FALSE),IF(tbl_transaction[[#This Row],[Type]]="Outbound",VLOOKUP(tbl_transaction[[#This Row],[Reference Number]],barang_keluar[],7,FALSE),""))</f>
        <v>Bottle</v>
      </c>
      <c r="H1834" t="str">
        <f>IF(tbl_transaction[[#This Row],[Type]]="Inbound",VLOOKUP(tbl_transaction[[#This Row],[Reference Number]],barang_masuk[],3,FALSE),IF(tbl_transaction[[#This Row],[Type]]="Outbound",VLOOKUP(tbl_transaction[[#This Row],[Reference Number]],barang_keluar[],3,FALSE),""))</f>
        <v>Outlet 068</v>
      </c>
      <c r="I1834" t="str">
        <f>IF(D1834='Kartu Stok'!$B$2,COUNTIF($D$3:D1834,'Kartu Stok'!$B$2),"")</f>
        <v/>
      </c>
      <c r="L1834"/>
    </row>
    <row r="1835" spans="1:12" ht="14.5" x14ac:dyDescent="0.35">
      <c r="A1835" s="2" t="s">
        <v>2392</v>
      </c>
      <c r="B1835" s="5">
        <f>IF(LEFT(tbl_transaction[[#This Row],[Reference Number]],2)="GR",VLOOKUP(tbl_transaction[[#This Row],[Reference Number]],barang_masuk[],2,FALSE),IF(LEFT(tbl_transaction[[#This Row],[Reference Number]],2)="DO",VLOOKUP(tbl_transaction[[#This Row],[Reference Number]],barang_keluar[],2,FALSE),""))</f>
        <v>46029</v>
      </c>
      <c r="C1835" t="str">
        <f t="shared" si="29"/>
        <v>Outbound</v>
      </c>
      <c r="D1835" t="str">
        <f>IF(tbl_transaction[[#This Row],[Type]]="Inbound",VLOOKUP(tbl_transaction[[#This Row],[Reference Number]],barang_masuk[],4,FALSE),IF(tbl_transaction[[#This Row],[Type]]="Outbound",VLOOKUP(tbl_transaction[[#This Row],[Reference Number]],barang_keluar[],4,FALSE),""))</f>
        <v>HOM027</v>
      </c>
      <c r="E1835" t="str">
        <f>IF(tbl_transaction[[#This Row],[Type]]="Inbound",VLOOKUP(tbl_transaction[[#This Row],[Reference Number]],barang_masuk[],5,FALSE),IF(tbl_transaction[[#This Row],[Type]]="Outbound",VLOOKUP(tbl_transaction[[#This Row],[Reference Number]],barang_keluar[],5,FALSE),""))</f>
        <v>Molto Home Care Variant 27</v>
      </c>
      <c r="F1835">
        <f>IF(tbl_transaction[[#This Row],[Type]]="Inbound",VLOOKUP(tbl_transaction[[#This Row],[Reference Number]],barang_masuk[],6,FALSE),IF(tbl_transaction[[#This Row],[Type]]="Outbound",VLOOKUP(tbl_transaction[[#This Row],[Reference Number]],barang_keluar[],6,FALSE),""))</f>
        <v>24</v>
      </c>
      <c r="G1835" t="str">
        <f>IF(tbl_transaction[[#This Row],[Type]]="Inbound",VLOOKUP(tbl_transaction[[#This Row],[Reference Number]],barang_masuk[],7,FALSE),IF(tbl_transaction[[#This Row],[Type]]="Outbound",VLOOKUP(tbl_transaction[[#This Row],[Reference Number]],barang_keluar[],7,FALSE),""))</f>
        <v>Pack</v>
      </c>
      <c r="H1835" t="str">
        <f>IF(tbl_transaction[[#This Row],[Type]]="Inbound",VLOOKUP(tbl_transaction[[#This Row],[Reference Number]],barang_masuk[],3,FALSE),IF(tbl_transaction[[#This Row],[Type]]="Outbound",VLOOKUP(tbl_transaction[[#This Row],[Reference Number]],barang_keluar[],3,FALSE),""))</f>
        <v>Outlet 076</v>
      </c>
      <c r="I1835" t="str">
        <f>IF(D1835='Kartu Stok'!$B$2,COUNTIF($D$3:D1835,'Kartu Stok'!$B$2),"")</f>
        <v/>
      </c>
      <c r="L1835"/>
    </row>
    <row r="1836" spans="1:12" ht="14.5" x14ac:dyDescent="0.35">
      <c r="A1836" s="2" t="s">
        <v>2393</v>
      </c>
      <c r="B1836" s="5">
        <f>IF(LEFT(tbl_transaction[[#This Row],[Reference Number]],2)="GR",VLOOKUP(tbl_transaction[[#This Row],[Reference Number]],barang_masuk[],2,FALSE),IF(LEFT(tbl_transaction[[#This Row],[Reference Number]],2)="DO",VLOOKUP(tbl_transaction[[#This Row],[Reference Number]],barang_keluar[],2,FALSE),""))</f>
        <v>46167</v>
      </c>
      <c r="C1836" t="str">
        <f t="shared" si="29"/>
        <v>Outbound</v>
      </c>
      <c r="D1836" t="str">
        <f>IF(tbl_transaction[[#This Row],[Type]]="Inbound",VLOOKUP(tbl_transaction[[#This Row],[Reference Number]],barang_masuk[],4,FALSE),IF(tbl_transaction[[#This Row],[Type]]="Outbound",VLOOKUP(tbl_transaction[[#This Row],[Reference Number]],barang_keluar[],4,FALSE),""))</f>
        <v>INS011</v>
      </c>
      <c r="E1836" t="str">
        <f>IF(tbl_transaction[[#This Row],[Type]]="Inbound",VLOOKUP(tbl_transaction[[#This Row],[Reference Number]],barang_masuk[],5,FALSE),IF(tbl_transaction[[#This Row],[Type]]="Outbound",VLOOKUP(tbl_transaction[[#This Row],[Reference Number]],barang_keluar[],5,FALSE),""))</f>
        <v>Indomie Instant Food Variant 11</v>
      </c>
      <c r="F1836">
        <f>IF(tbl_transaction[[#This Row],[Type]]="Inbound",VLOOKUP(tbl_transaction[[#This Row],[Reference Number]],barang_masuk[],6,FALSE),IF(tbl_transaction[[#This Row],[Type]]="Outbound",VLOOKUP(tbl_transaction[[#This Row],[Reference Number]],barang_keluar[],6,FALSE),""))</f>
        <v>15</v>
      </c>
      <c r="G1836" t="str">
        <f>IF(tbl_transaction[[#This Row],[Type]]="Inbound",VLOOKUP(tbl_transaction[[#This Row],[Reference Number]],barang_masuk[],7,FALSE),IF(tbl_transaction[[#This Row],[Type]]="Outbound",VLOOKUP(tbl_transaction[[#This Row],[Reference Number]],barang_keluar[],7,FALSE),""))</f>
        <v>Pack</v>
      </c>
      <c r="H1836" t="str">
        <f>IF(tbl_transaction[[#This Row],[Type]]="Inbound",VLOOKUP(tbl_transaction[[#This Row],[Reference Number]],barang_masuk[],3,FALSE),IF(tbl_transaction[[#This Row],[Type]]="Outbound",VLOOKUP(tbl_transaction[[#This Row],[Reference Number]],barang_keluar[],3,FALSE),""))</f>
        <v>Outlet 010</v>
      </c>
      <c r="I1836" t="str">
        <f>IF(D1836='Kartu Stok'!$B$2,COUNTIF($D$3:D1836,'Kartu Stok'!$B$2),"")</f>
        <v/>
      </c>
      <c r="L1836"/>
    </row>
    <row r="1837" spans="1:12" ht="14.5" x14ac:dyDescent="0.35">
      <c r="A1837" s="2" t="s">
        <v>2394</v>
      </c>
      <c r="B1837" s="5">
        <f>IF(LEFT(tbl_transaction[[#This Row],[Reference Number]],2)="GR",VLOOKUP(tbl_transaction[[#This Row],[Reference Number]],barang_masuk[],2,FALSE),IF(LEFT(tbl_transaction[[#This Row],[Reference Number]],2)="DO",VLOOKUP(tbl_transaction[[#This Row],[Reference Number]],barang_keluar[],2,FALSE),""))</f>
        <v>46112</v>
      </c>
      <c r="C1837" t="str">
        <f t="shared" si="29"/>
        <v>Outbound</v>
      </c>
      <c r="D1837" t="str">
        <f>IF(tbl_transaction[[#This Row],[Type]]="Inbound",VLOOKUP(tbl_transaction[[#This Row],[Reference Number]],barang_masuk[],4,FALSE),IF(tbl_transaction[[#This Row],[Type]]="Outbound",VLOOKUP(tbl_transaction[[#This Row],[Reference Number]],barang_keluar[],4,FALSE),""))</f>
        <v>SNK012</v>
      </c>
      <c r="E1837" t="str">
        <f>IF(tbl_transaction[[#This Row],[Type]]="Inbound",VLOOKUP(tbl_transaction[[#This Row],[Reference Number]],barang_masuk[],5,FALSE),IF(tbl_transaction[[#This Row],[Type]]="Outbound",VLOOKUP(tbl_transaction[[#This Row],[Reference Number]],barang_keluar[],5,FALSE),""))</f>
        <v>Taro Snack Variant 12</v>
      </c>
      <c r="F1837">
        <f>IF(tbl_transaction[[#This Row],[Type]]="Inbound",VLOOKUP(tbl_transaction[[#This Row],[Reference Number]],barang_masuk[],6,FALSE),IF(tbl_transaction[[#This Row],[Type]]="Outbound",VLOOKUP(tbl_transaction[[#This Row],[Reference Number]],barang_keluar[],6,FALSE),""))</f>
        <v>20</v>
      </c>
      <c r="G1837" t="str">
        <f>IF(tbl_transaction[[#This Row],[Type]]="Inbound",VLOOKUP(tbl_transaction[[#This Row],[Reference Number]],barang_masuk[],7,FALSE),IF(tbl_transaction[[#This Row],[Type]]="Outbound",VLOOKUP(tbl_transaction[[#This Row],[Reference Number]],barang_keluar[],7,FALSE),""))</f>
        <v>Pack</v>
      </c>
      <c r="H1837" t="str">
        <f>IF(tbl_transaction[[#This Row],[Type]]="Inbound",VLOOKUP(tbl_transaction[[#This Row],[Reference Number]],barang_masuk[],3,FALSE),IF(tbl_transaction[[#This Row],[Type]]="Outbound",VLOOKUP(tbl_transaction[[#This Row],[Reference Number]],barang_keluar[],3,FALSE),""))</f>
        <v>Outlet 076</v>
      </c>
      <c r="I1837" t="str">
        <f>IF(D1837='Kartu Stok'!$B$2,COUNTIF($D$3:D1837,'Kartu Stok'!$B$2),"")</f>
        <v/>
      </c>
      <c r="L1837"/>
    </row>
    <row r="1838" spans="1:12" ht="14.5" x14ac:dyDescent="0.35">
      <c r="A1838" s="2" t="s">
        <v>2395</v>
      </c>
      <c r="B1838" s="5">
        <f>IF(LEFT(tbl_transaction[[#This Row],[Reference Number]],2)="GR",VLOOKUP(tbl_transaction[[#This Row],[Reference Number]],barang_masuk[],2,FALSE),IF(LEFT(tbl_transaction[[#This Row],[Reference Number]],2)="DO",VLOOKUP(tbl_transaction[[#This Row],[Reference Number]],barang_keluar[],2,FALSE),""))</f>
        <v>46076</v>
      </c>
      <c r="C1838" t="str">
        <f t="shared" si="29"/>
        <v>Outbound</v>
      </c>
      <c r="D1838" t="str">
        <f>IF(tbl_transaction[[#This Row],[Type]]="Inbound",VLOOKUP(tbl_transaction[[#This Row],[Reference Number]],barang_masuk[],4,FALSE),IF(tbl_transaction[[#This Row],[Type]]="Outbound",VLOOKUP(tbl_transaction[[#This Row],[Reference Number]],barang_keluar[],4,FALSE),""))</f>
        <v>PER024</v>
      </c>
      <c r="E1838" t="str">
        <f>IF(tbl_transaction[[#This Row],[Type]]="Inbound",VLOOKUP(tbl_transaction[[#This Row],[Reference Number]],barang_masuk[],5,FALSE),IF(tbl_transaction[[#This Row],[Type]]="Outbound",VLOOKUP(tbl_transaction[[#This Row],[Reference Number]],barang_keluar[],5,FALSE),""))</f>
        <v>Pepsodent Personal Care Variant 24</v>
      </c>
      <c r="F1838">
        <f>IF(tbl_transaction[[#This Row],[Type]]="Inbound",VLOOKUP(tbl_transaction[[#This Row],[Reference Number]],barang_masuk[],6,FALSE),IF(tbl_transaction[[#This Row],[Type]]="Outbound",VLOOKUP(tbl_transaction[[#This Row],[Reference Number]],barang_keluar[],6,FALSE),""))</f>
        <v>60</v>
      </c>
      <c r="G1838" t="str">
        <f>IF(tbl_transaction[[#This Row],[Type]]="Inbound",VLOOKUP(tbl_transaction[[#This Row],[Reference Number]],barang_masuk[],7,FALSE),IF(tbl_transaction[[#This Row],[Type]]="Outbound",VLOOKUP(tbl_transaction[[#This Row],[Reference Number]],barang_keluar[],7,FALSE),""))</f>
        <v>Bottle</v>
      </c>
      <c r="H1838" t="str">
        <f>IF(tbl_transaction[[#This Row],[Type]]="Inbound",VLOOKUP(tbl_transaction[[#This Row],[Reference Number]],barang_masuk[],3,FALSE),IF(tbl_transaction[[#This Row],[Type]]="Outbound",VLOOKUP(tbl_transaction[[#This Row],[Reference Number]],barang_keluar[],3,FALSE),""))</f>
        <v>Outlet 050</v>
      </c>
      <c r="I1838" t="str">
        <f>IF(D1838='Kartu Stok'!$B$2,COUNTIF($D$3:D1838,'Kartu Stok'!$B$2),"")</f>
        <v/>
      </c>
      <c r="L1838"/>
    </row>
    <row r="1839" spans="1:12" ht="14.5" x14ac:dyDescent="0.35">
      <c r="A1839" s="2" t="s">
        <v>2396</v>
      </c>
      <c r="B1839" s="5">
        <f>IF(LEFT(tbl_transaction[[#This Row],[Reference Number]],2)="GR",VLOOKUP(tbl_transaction[[#This Row],[Reference Number]],barang_masuk[],2,FALSE),IF(LEFT(tbl_transaction[[#This Row],[Reference Number]],2)="DO",VLOOKUP(tbl_transaction[[#This Row],[Reference Number]],barang_keluar[],2,FALSE),""))</f>
        <v>46173</v>
      </c>
      <c r="C1839" t="str">
        <f t="shared" si="29"/>
        <v>Outbound</v>
      </c>
      <c r="D1839" t="str">
        <f>IF(tbl_transaction[[#This Row],[Type]]="Inbound",VLOOKUP(tbl_transaction[[#This Row],[Reference Number]],barang_masuk[],4,FALSE),IF(tbl_transaction[[#This Row],[Type]]="Outbound",VLOOKUP(tbl_transaction[[#This Row],[Reference Number]],barang_keluar[],4,FALSE),""))</f>
        <v>HOM003</v>
      </c>
      <c r="E1839" t="str">
        <f>IF(tbl_transaction[[#This Row],[Type]]="Inbound",VLOOKUP(tbl_transaction[[#This Row],[Reference Number]],barang_masuk[],5,FALSE),IF(tbl_transaction[[#This Row],[Type]]="Outbound",VLOOKUP(tbl_transaction[[#This Row],[Reference Number]],barang_keluar[],5,FALSE),""))</f>
        <v>Sunlight Home Care Variant 3</v>
      </c>
      <c r="F1839">
        <f>IF(tbl_transaction[[#This Row],[Type]]="Inbound",VLOOKUP(tbl_transaction[[#This Row],[Reference Number]],barang_masuk[],6,FALSE),IF(tbl_transaction[[#This Row],[Type]]="Outbound",VLOOKUP(tbl_transaction[[#This Row],[Reference Number]],barang_keluar[],6,FALSE),""))</f>
        <v>12</v>
      </c>
      <c r="G1839" t="str">
        <f>IF(tbl_transaction[[#This Row],[Type]]="Inbound",VLOOKUP(tbl_transaction[[#This Row],[Reference Number]],barang_masuk[],7,FALSE),IF(tbl_transaction[[#This Row],[Type]]="Outbound",VLOOKUP(tbl_transaction[[#This Row],[Reference Number]],barang_keluar[],7,FALSE),""))</f>
        <v>Pack</v>
      </c>
      <c r="H1839" t="str">
        <f>IF(tbl_transaction[[#This Row],[Type]]="Inbound",VLOOKUP(tbl_transaction[[#This Row],[Reference Number]],barang_masuk[],3,FALSE),IF(tbl_transaction[[#This Row],[Type]]="Outbound",VLOOKUP(tbl_transaction[[#This Row],[Reference Number]],barang_keluar[],3,FALSE),""))</f>
        <v>Outlet 057</v>
      </c>
      <c r="I1839" t="str">
        <f>IF(D1839='Kartu Stok'!$B$2,COUNTIF($D$3:D1839,'Kartu Stok'!$B$2),"")</f>
        <v/>
      </c>
      <c r="L1839"/>
    </row>
    <row r="1840" spans="1:12" ht="14.5" x14ac:dyDescent="0.35">
      <c r="A1840" s="2" t="s">
        <v>2397</v>
      </c>
      <c r="B1840" s="5">
        <f>IF(LEFT(tbl_transaction[[#This Row],[Reference Number]],2)="GR",VLOOKUP(tbl_transaction[[#This Row],[Reference Number]],barang_masuk[],2,FALSE),IF(LEFT(tbl_transaction[[#This Row],[Reference Number]],2)="DO",VLOOKUP(tbl_transaction[[#This Row],[Reference Number]],barang_keluar[],2,FALSE),""))</f>
        <v>46158</v>
      </c>
      <c r="C1840" t="str">
        <f t="shared" si="29"/>
        <v>Outbound</v>
      </c>
      <c r="D1840" t="str">
        <f>IF(tbl_transaction[[#This Row],[Type]]="Inbound",VLOOKUP(tbl_transaction[[#This Row],[Reference Number]],barang_masuk[],4,FALSE),IF(tbl_transaction[[#This Row],[Type]]="Outbound",VLOOKUP(tbl_transaction[[#This Row],[Reference Number]],barang_keluar[],4,FALSE),""))</f>
        <v>DAR001</v>
      </c>
      <c r="E1840" t="str">
        <f>IF(tbl_transaction[[#This Row],[Type]]="Inbound",VLOOKUP(tbl_transaction[[#This Row],[Reference Number]],barang_masuk[],5,FALSE),IF(tbl_transaction[[#This Row],[Type]]="Outbound",VLOOKUP(tbl_transaction[[#This Row],[Reference Number]],barang_keluar[],5,FALSE),""))</f>
        <v>Ultra Milk Dairy Variant 1</v>
      </c>
      <c r="F1840">
        <f>IF(tbl_transaction[[#This Row],[Type]]="Inbound",VLOOKUP(tbl_transaction[[#This Row],[Reference Number]],barang_masuk[],6,FALSE),IF(tbl_transaction[[#This Row],[Type]]="Outbound",VLOOKUP(tbl_transaction[[#This Row],[Reference Number]],barang_keluar[],6,FALSE),""))</f>
        <v>36</v>
      </c>
      <c r="G1840" t="str">
        <f>IF(tbl_transaction[[#This Row],[Type]]="Inbound",VLOOKUP(tbl_transaction[[#This Row],[Reference Number]],barang_masuk[],7,FALSE),IF(tbl_transaction[[#This Row],[Type]]="Outbound",VLOOKUP(tbl_transaction[[#This Row],[Reference Number]],barang_keluar[],7,FALSE),""))</f>
        <v>Box</v>
      </c>
      <c r="H1840" t="str">
        <f>IF(tbl_transaction[[#This Row],[Type]]="Inbound",VLOOKUP(tbl_transaction[[#This Row],[Reference Number]],barang_masuk[],3,FALSE),IF(tbl_transaction[[#This Row],[Type]]="Outbound",VLOOKUP(tbl_transaction[[#This Row],[Reference Number]],barang_keluar[],3,FALSE),""))</f>
        <v>Outlet 041</v>
      </c>
      <c r="I1840" t="str">
        <f>IF(D1840='Kartu Stok'!$B$2,COUNTIF($D$3:D1840,'Kartu Stok'!$B$2),"")</f>
        <v/>
      </c>
      <c r="L1840"/>
    </row>
    <row r="1841" spans="1:12" ht="14.5" x14ac:dyDescent="0.35">
      <c r="A1841" s="2" t="s">
        <v>2398</v>
      </c>
      <c r="B1841" s="5">
        <f>IF(LEFT(tbl_transaction[[#This Row],[Reference Number]],2)="GR",VLOOKUP(tbl_transaction[[#This Row],[Reference Number]],barang_masuk[],2,FALSE),IF(LEFT(tbl_transaction[[#This Row],[Reference Number]],2)="DO",VLOOKUP(tbl_transaction[[#This Row],[Reference Number]],barang_keluar[],2,FALSE),""))</f>
        <v>46142</v>
      </c>
      <c r="C1841" t="str">
        <f t="shared" si="29"/>
        <v>Outbound</v>
      </c>
      <c r="D1841" t="str">
        <f>IF(tbl_transaction[[#This Row],[Type]]="Inbound",VLOOKUP(tbl_transaction[[#This Row],[Reference Number]],barang_masuk[],4,FALSE),IF(tbl_transaction[[#This Row],[Type]]="Outbound",VLOOKUP(tbl_transaction[[#This Row],[Reference Number]],barang_keluar[],4,FALSE),""))</f>
        <v>PER026</v>
      </c>
      <c r="E1841" t="str">
        <f>IF(tbl_transaction[[#This Row],[Type]]="Inbound",VLOOKUP(tbl_transaction[[#This Row],[Reference Number]],barang_masuk[],5,FALSE),IF(tbl_transaction[[#This Row],[Type]]="Outbound",VLOOKUP(tbl_transaction[[#This Row],[Reference Number]],barang_keluar[],5,FALSE),""))</f>
        <v>Sunsilk Personal Care Variant 26</v>
      </c>
      <c r="F1841">
        <f>IF(tbl_transaction[[#This Row],[Type]]="Inbound",VLOOKUP(tbl_transaction[[#This Row],[Reference Number]],barang_masuk[],6,FALSE),IF(tbl_transaction[[#This Row],[Type]]="Outbound",VLOOKUP(tbl_transaction[[#This Row],[Reference Number]],barang_keluar[],6,FALSE),""))</f>
        <v>12</v>
      </c>
      <c r="G1841" t="str">
        <f>IF(tbl_transaction[[#This Row],[Type]]="Inbound",VLOOKUP(tbl_transaction[[#This Row],[Reference Number]],barang_masuk[],7,FALSE),IF(tbl_transaction[[#This Row],[Type]]="Outbound",VLOOKUP(tbl_transaction[[#This Row],[Reference Number]],barang_keluar[],7,FALSE),""))</f>
        <v>Bottle</v>
      </c>
      <c r="H1841" t="str">
        <f>IF(tbl_transaction[[#This Row],[Type]]="Inbound",VLOOKUP(tbl_transaction[[#This Row],[Reference Number]],barang_masuk[],3,FALSE),IF(tbl_transaction[[#This Row],[Type]]="Outbound",VLOOKUP(tbl_transaction[[#This Row],[Reference Number]],barang_keluar[],3,FALSE),""))</f>
        <v>Outlet 070</v>
      </c>
      <c r="I1841" t="str">
        <f>IF(D1841='Kartu Stok'!$B$2,COUNTIF($D$3:D1841,'Kartu Stok'!$B$2),"")</f>
        <v/>
      </c>
      <c r="L1841"/>
    </row>
    <row r="1842" spans="1:12" ht="14.5" x14ac:dyDescent="0.35">
      <c r="A1842" s="2" t="s">
        <v>2399</v>
      </c>
      <c r="B1842" s="5">
        <f>IF(LEFT(tbl_transaction[[#This Row],[Reference Number]],2)="GR",VLOOKUP(tbl_transaction[[#This Row],[Reference Number]],barang_masuk[],2,FALSE),IF(LEFT(tbl_transaction[[#This Row],[Reference Number]],2)="DO",VLOOKUP(tbl_transaction[[#This Row],[Reference Number]],barang_keluar[],2,FALSE),""))</f>
        <v>46171</v>
      </c>
      <c r="C1842" t="str">
        <f t="shared" si="29"/>
        <v>Outbound</v>
      </c>
      <c r="D1842" t="str">
        <f>IF(tbl_transaction[[#This Row],[Type]]="Inbound",VLOOKUP(tbl_transaction[[#This Row],[Reference Number]],barang_masuk[],4,FALSE),IF(tbl_transaction[[#This Row],[Type]]="Outbound",VLOOKUP(tbl_transaction[[#This Row],[Reference Number]],barang_keluar[],4,FALSE),""))</f>
        <v>BAB012</v>
      </c>
      <c r="E1842" t="str">
        <f>IF(tbl_transaction[[#This Row],[Type]]="Inbound",VLOOKUP(tbl_transaction[[#This Row],[Reference Number]],barang_masuk[],5,FALSE),IF(tbl_transaction[[#This Row],[Type]]="Outbound",VLOOKUP(tbl_transaction[[#This Row],[Reference Number]],barang_keluar[],5,FALSE),""))</f>
        <v>MamyPoko Baby Care Variant 12</v>
      </c>
      <c r="F1842">
        <f>IF(tbl_transaction[[#This Row],[Type]]="Inbound",VLOOKUP(tbl_transaction[[#This Row],[Reference Number]],barang_masuk[],6,FALSE),IF(tbl_transaction[[#This Row],[Type]]="Outbound",VLOOKUP(tbl_transaction[[#This Row],[Reference Number]],barang_keluar[],6,FALSE),""))</f>
        <v>10</v>
      </c>
      <c r="G1842" t="str">
        <f>IF(tbl_transaction[[#This Row],[Type]]="Inbound",VLOOKUP(tbl_transaction[[#This Row],[Reference Number]],barang_masuk[],7,FALSE),IF(tbl_transaction[[#This Row],[Type]]="Outbound",VLOOKUP(tbl_transaction[[#This Row],[Reference Number]],barang_keluar[],7,FALSE),""))</f>
        <v>Pack</v>
      </c>
      <c r="H1842" t="str">
        <f>IF(tbl_transaction[[#This Row],[Type]]="Inbound",VLOOKUP(tbl_transaction[[#This Row],[Reference Number]],barang_masuk[],3,FALSE),IF(tbl_transaction[[#This Row],[Type]]="Outbound",VLOOKUP(tbl_transaction[[#This Row],[Reference Number]],barang_keluar[],3,FALSE),""))</f>
        <v>Outlet 057</v>
      </c>
      <c r="I1842" t="str">
        <f>IF(D1842='Kartu Stok'!$B$2,COUNTIF($D$3:D1842,'Kartu Stok'!$B$2),"")</f>
        <v/>
      </c>
      <c r="L1842"/>
    </row>
    <row r="1843" spans="1:12" ht="14.5" x14ac:dyDescent="0.35">
      <c r="A1843" s="2" t="s">
        <v>2400</v>
      </c>
      <c r="B1843" s="5">
        <f>IF(LEFT(tbl_transaction[[#This Row],[Reference Number]],2)="GR",VLOOKUP(tbl_transaction[[#This Row],[Reference Number]],barang_masuk[],2,FALSE),IF(LEFT(tbl_transaction[[#This Row],[Reference Number]],2)="DO",VLOOKUP(tbl_transaction[[#This Row],[Reference Number]],barang_keluar[],2,FALSE),""))</f>
        <v>46078</v>
      </c>
      <c r="C1843" t="str">
        <f t="shared" si="29"/>
        <v>Outbound</v>
      </c>
      <c r="D1843" t="str">
        <f>IF(tbl_transaction[[#This Row],[Type]]="Inbound",VLOOKUP(tbl_transaction[[#This Row],[Reference Number]],barang_masuk[],4,FALSE),IF(tbl_transaction[[#This Row],[Type]]="Outbound",VLOOKUP(tbl_transaction[[#This Row],[Reference Number]],barang_keluar[],4,FALSE),""))</f>
        <v>HOM025</v>
      </c>
      <c r="E1843" t="str">
        <f>IF(tbl_transaction[[#This Row],[Type]]="Inbound",VLOOKUP(tbl_transaction[[#This Row],[Reference Number]],barang_masuk[],5,FALSE),IF(tbl_transaction[[#This Row],[Type]]="Outbound",VLOOKUP(tbl_transaction[[#This Row],[Reference Number]],barang_keluar[],5,FALSE),""))</f>
        <v>Rinso Home Care Variant 25</v>
      </c>
      <c r="F1843">
        <f>IF(tbl_transaction[[#This Row],[Type]]="Inbound",VLOOKUP(tbl_transaction[[#This Row],[Reference Number]],barang_masuk[],6,FALSE),IF(tbl_transaction[[#This Row],[Type]]="Outbound",VLOOKUP(tbl_transaction[[#This Row],[Reference Number]],barang_keluar[],6,FALSE),""))</f>
        <v>12</v>
      </c>
      <c r="G1843" t="str">
        <f>IF(tbl_transaction[[#This Row],[Type]]="Inbound",VLOOKUP(tbl_transaction[[#This Row],[Reference Number]],barang_masuk[],7,FALSE),IF(tbl_transaction[[#This Row],[Type]]="Outbound",VLOOKUP(tbl_transaction[[#This Row],[Reference Number]],barang_keluar[],7,FALSE),""))</f>
        <v>Pack</v>
      </c>
      <c r="H1843" t="str">
        <f>IF(tbl_transaction[[#This Row],[Type]]="Inbound",VLOOKUP(tbl_transaction[[#This Row],[Reference Number]],barang_masuk[],3,FALSE),IF(tbl_transaction[[#This Row],[Type]]="Outbound",VLOOKUP(tbl_transaction[[#This Row],[Reference Number]],barang_keluar[],3,FALSE),""))</f>
        <v>Outlet 024</v>
      </c>
      <c r="I1843" t="str">
        <f>IF(D1843='Kartu Stok'!$B$2,COUNTIF($D$3:D1843,'Kartu Stok'!$B$2),"")</f>
        <v/>
      </c>
      <c r="L1843"/>
    </row>
    <row r="1844" spans="1:12" ht="14.5" x14ac:dyDescent="0.35">
      <c r="A1844" s="2" t="s">
        <v>2401</v>
      </c>
      <c r="B1844" s="5">
        <f>IF(LEFT(tbl_transaction[[#This Row],[Reference Number]],2)="GR",VLOOKUP(tbl_transaction[[#This Row],[Reference Number]],barang_masuk[],2,FALSE),IF(LEFT(tbl_transaction[[#This Row],[Reference Number]],2)="DO",VLOOKUP(tbl_transaction[[#This Row],[Reference Number]],barang_keluar[],2,FALSE),""))</f>
        <v>46055</v>
      </c>
      <c r="C1844" t="str">
        <f t="shared" si="29"/>
        <v>Outbound</v>
      </c>
      <c r="D1844" t="str">
        <f>IF(tbl_transaction[[#This Row],[Type]]="Inbound",VLOOKUP(tbl_transaction[[#This Row],[Reference Number]],barang_masuk[],4,FALSE),IF(tbl_transaction[[#This Row],[Type]]="Outbound",VLOOKUP(tbl_transaction[[#This Row],[Reference Number]],barang_keluar[],4,FALSE),""))</f>
        <v>SNK015</v>
      </c>
      <c r="E1844" t="str">
        <f>IF(tbl_transaction[[#This Row],[Type]]="Inbound",VLOOKUP(tbl_transaction[[#This Row],[Reference Number]],barang_masuk[],5,FALSE),IF(tbl_transaction[[#This Row],[Type]]="Outbound",VLOOKUP(tbl_transaction[[#This Row],[Reference Number]],barang_keluar[],5,FALSE),""))</f>
        <v>Taro Snack Variant 15</v>
      </c>
      <c r="F1844">
        <f>IF(tbl_transaction[[#This Row],[Type]]="Inbound",VLOOKUP(tbl_transaction[[#This Row],[Reference Number]],barang_masuk[],6,FALSE),IF(tbl_transaction[[#This Row],[Type]]="Outbound",VLOOKUP(tbl_transaction[[#This Row],[Reference Number]],barang_keluar[],6,FALSE),""))</f>
        <v>36</v>
      </c>
      <c r="G1844" t="str">
        <f>IF(tbl_transaction[[#This Row],[Type]]="Inbound",VLOOKUP(tbl_transaction[[#This Row],[Reference Number]],barang_masuk[],7,FALSE),IF(tbl_transaction[[#This Row],[Type]]="Outbound",VLOOKUP(tbl_transaction[[#This Row],[Reference Number]],barang_keluar[],7,FALSE),""))</f>
        <v>Pack</v>
      </c>
      <c r="H1844" t="str">
        <f>IF(tbl_transaction[[#This Row],[Type]]="Inbound",VLOOKUP(tbl_transaction[[#This Row],[Reference Number]],barang_masuk[],3,FALSE),IF(tbl_transaction[[#This Row],[Type]]="Outbound",VLOOKUP(tbl_transaction[[#This Row],[Reference Number]],barang_keluar[],3,FALSE),""))</f>
        <v>Outlet 059</v>
      </c>
      <c r="I1844" t="str">
        <f>IF(D1844='Kartu Stok'!$B$2,COUNTIF($D$3:D1844,'Kartu Stok'!$B$2),"")</f>
        <v/>
      </c>
      <c r="L1844"/>
    </row>
    <row r="1845" spans="1:12" ht="14.5" x14ac:dyDescent="0.35">
      <c r="A1845" s="2" t="s">
        <v>2402</v>
      </c>
      <c r="B1845" s="5">
        <f>IF(LEFT(tbl_transaction[[#This Row],[Reference Number]],2)="GR",VLOOKUP(tbl_transaction[[#This Row],[Reference Number]],barang_masuk[],2,FALSE),IF(LEFT(tbl_transaction[[#This Row],[Reference Number]],2)="DO",VLOOKUP(tbl_transaction[[#This Row],[Reference Number]],barang_keluar[],2,FALSE),""))</f>
        <v>46148</v>
      </c>
      <c r="C1845" t="str">
        <f t="shared" si="29"/>
        <v>Outbound</v>
      </c>
      <c r="D1845" t="str">
        <f>IF(tbl_transaction[[#This Row],[Type]]="Inbound",VLOOKUP(tbl_transaction[[#This Row],[Reference Number]],barang_masuk[],4,FALSE),IF(tbl_transaction[[#This Row],[Type]]="Outbound",VLOOKUP(tbl_transaction[[#This Row],[Reference Number]],barang_keluar[],4,FALSE),""))</f>
        <v>BEV030</v>
      </c>
      <c r="E1845" t="str">
        <f>IF(tbl_transaction[[#This Row],[Type]]="Inbound",VLOOKUP(tbl_transaction[[#This Row],[Reference Number]],barang_masuk[],5,FALSE),IF(tbl_transaction[[#This Row],[Type]]="Outbound",VLOOKUP(tbl_transaction[[#This Row],[Reference Number]],barang_keluar[],5,FALSE),""))</f>
        <v>Pocari Beverage Variant 30</v>
      </c>
      <c r="F1845">
        <f>IF(tbl_transaction[[#This Row],[Type]]="Inbound",VLOOKUP(tbl_transaction[[#This Row],[Reference Number]],barang_masuk[],6,FALSE),IF(tbl_transaction[[#This Row],[Type]]="Outbound",VLOOKUP(tbl_transaction[[#This Row],[Reference Number]],barang_keluar[],6,FALSE),""))</f>
        <v>24</v>
      </c>
      <c r="G1845" t="str">
        <f>IF(tbl_transaction[[#This Row],[Type]]="Inbound",VLOOKUP(tbl_transaction[[#This Row],[Reference Number]],barang_masuk[],7,FALSE),IF(tbl_transaction[[#This Row],[Type]]="Outbound",VLOOKUP(tbl_transaction[[#This Row],[Reference Number]],barang_keluar[],7,FALSE),""))</f>
        <v>Bottle</v>
      </c>
      <c r="H1845" t="str">
        <f>IF(tbl_transaction[[#This Row],[Type]]="Inbound",VLOOKUP(tbl_transaction[[#This Row],[Reference Number]],barang_masuk[],3,FALSE),IF(tbl_transaction[[#This Row],[Type]]="Outbound",VLOOKUP(tbl_transaction[[#This Row],[Reference Number]],barang_keluar[],3,FALSE),""))</f>
        <v>Outlet 052</v>
      </c>
      <c r="I1845" t="str">
        <f>IF(D1845='Kartu Stok'!$B$2,COUNTIF($D$3:D1845,'Kartu Stok'!$B$2),"")</f>
        <v/>
      </c>
      <c r="L1845"/>
    </row>
    <row r="1846" spans="1:12" ht="14.5" x14ac:dyDescent="0.35">
      <c r="A1846" s="2" t="s">
        <v>2403</v>
      </c>
      <c r="B1846" s="5">
        <f>IF(LEFT(tbl_transaction[[#This Row],[Reference Number]],2)="GR",VLOOKUP(tbl_transaction[[#This Row],[Reference Number]],barang_masuk[],2,FALSE),IF(LEFT(tbl_transaction[[#This Row],[Reference Number]],2)="DO",VLOOKUP(tbl_transaction[[#This Row],[Reference Number]],barang_keluar[],2,FALSE),""))</f>
        <v>46062</v>
      </c>
      <c r="C1846" t="str">
        <f t="shared" si="29"/>
        <v>Outbound</v>
      </c>
      <c r="D1846" t="str">
        <f>IF(tbl_transaction[[#This Row],[Type]]="Inbound",VLOOKUP(tbl_transaction[[#This Row],[Reference Number]],barang_masuk[],4,FALSE),IF(tbl_transaction[[#This Row],[Type]]="Outbound",VLOOKUP(tbl_transaction[[#This Row],[Reference Number]],barang_keluar[],4,FALSE),""))</f>
        <v>BAB002</v>
      </c>
      <c r="E1846" t="str">
        <f>IF(tbl_transaction[[#This Row],[Type]]="Inbound",VLOOKUP(tbl_transaction[[#This Row],[Reference Number]],barang_masuk[],5,FALSE),IF(tbl_transaction[[#This Row],[Type]]="Outbound",VLOOKUP(tbl_transaction[[#This Row],[Reference Number]],barang_keluar[],5,FALSE),""))</f>
        <v>Zwitsal Baby Care Variant 2</v>
      </c>
      <c r="F1846">
        <f>IF(tbl_transaction[[#This Row],[Type]]="Inbound",VLOOKUP(tbl_transaction[[#This Row],[Reference Number]],barang_masuk[],6,FALSE),IF(tbl_transaction[[#This Row],[Type]]="Outbound",VLOOKUP(tbl_transaction[[#This Row],[Reference Number]],barang_keluar[],6,FALSE),""))</f>
        <v>48</v>
      </c>
      <c r="G1846" t="str">
        <f>IF(tbl_transaction[[#This Row],[Type]]="Inbound",VLOOKUP(tbl_transaction[[#This Row],[Reference Number]],barang_masuk[],7,FALSE),IF(tbl_transaction[[#This Row],[Type]]="Outbound",VLOOKUP(tbl_transaction[[#This Row],[Reference Number]],barang_keluar[],7,FALSE),""))</f>
        <v>Pack</v>
      </c>
      <c r="H1846" t="str">
        <f>IF(tbl_transaction[[#This Row],[Type]]="Inbound",VLOOKUP(tbl_transaction[[#This Row],[Reference Number]],barang_masuk[],3,FALSE),IF(tbl_transaction[[#This Row],[Type]]="Outbound",VLOOKUP(tbl_transaction[[#This Row],[Reference Number]],barang_keluar[],3,FALSE),""))</f>
        <v>Outlet 078</v>
      </c>
      <c r="I1846" t="str">
        <f>IF(D1846='Kartu Stok'!$B$2,COUNTIF($D$3:D1846,'Kartu Stok'!$B$2),"")</f>
        <v/>
      </c>
      <c r="L1846"/>
    </row>
    <row r="1847" spans="1:12" ht="14.5" x14ac:dyDescent="0.35">
      <c r="A1847" s="2" t="s">
        <v>2404</v>
      </c>
      <c r="B1847" s="5">
        <f>IF(LEFT(tbl_transaction[[#This Row],[Reference Number]],2)="GR",VLOOKUP(tbl_transaction[[#This Row],[Reference Number]],barang_masuk[],2,FALSE),IF(LEFT(tbl_transaction[[#This Row],[Reference Number]],2)="DO",VLOOKUP(tbl_transaction[[#This Row],[Reference Number]],barang_keluar[],2,FALSE),""))</f>
        <v>46045</v>
      </c>
      <c r="C1847" t="str">
        <f t="shared" si="29"/>
        <v>Outbound</v>
      </c>
      <c r="D1847" t="str">
        <f>IF(tbl_transaction[[#This Row],[Type]]="Inbound",VLOOKUP(tbl_transaction[[#This Row],[Reference Number]],barang_masuk[],4,FALSE),IF(tbl_transaction[[#This Row],[Type]]="Outbound",VLOOKUP(tbl_transaction[[#This Row],[Reference Number]],barang_keluar[],4,FALSE),""))</f>
        <v>HOM021</v>
      </c>
      <c r="E1847" t="str">
        <f>IF(tbl_transaction[[#This Row],[Type]]="Inbound",VLOOKUP(tbl_transaction[[#This Row],[Reference Number]],barang_masuk[],5,FALSE),IF(tbl_transaction[[#This Row],[Type]]="Outbound",VLOOKUP(tbl_transaction[[#This Row],[Reference Number]],barang_keluar[],5,FALSE),""))</f>
        <v>Rinso Home Care Variant 21</v>
      </c>
      <c r="F1847">
        <f>IF(tbl_transaction[[#This Row],[Type]]="Inbound",VLOOKUP(tbl_transaction[[#This Row],[Reference Number]],barang_masuk[],6,FALSE),IF(tbl_transaction[[#This Row],[Type]]="Outbound",VLOOKUP(tbl_transaction[[#This Row],[Reference Number]],barang_keluar[],6,FALSE),""))</f>
        <v>48</v>
      </c>
      <c r="G1847" t="str">
        <f>IF(tbl_transaction[[#This Row],[Type]]="Inbound",VLOOKUP(tbl_transaction[[#This Row],[Reference Number]],barang_masuk[],7,FALSE),IF(tbl_transaction[[#This Row],[Type]]="Outbound",VLOOKUP(tbl_transaction[[#This Row],[Reference Number]],barang_keluar[],7,FALSE),""))</f>
        <v>Pack</v>
      </c>
      <c r="H1847" t="str">
        <f>IF(tbl_transaction[[#This Row],[Type]]="Inbound",VLOOKUP(tbl_transaction[[#This Row],[Reference Number]],barang_masuk[],3,FALSE),IF(tbl_transaction[[#This Row],[Type]]="Outbound",VLOOKUP(tbl_transaction[[#This Row],[Reference Number]],barang_keluar[],3,FALSE),""))</f>
        <v>Outlet 022</v>
      </c>
      <c r="I1847" t="str">
        <f>IF(D1847='Kartu Stok'!$B$2,COUNTIF($D$3:D1847,'Kartu Stok'!$B$2),"")</f>
        <v/>
      </c>
      <c r="L1847"/>
    </row>
    <row r="1848" spans="1:12" ht="14.5" x14ac:dyDescent="0.35">
      <c r="A1848" s="2" t="s">
        <v>2405</v>
      </c>
      <c r="B1848" s="5">
        <f>IF(LEFT(tbl_transaction[[#This Row],[Reference Number]],2)="GR",VLOOKUP(tbl_transaction[[#This Row],[Reference Number]],barang_masuk[],2,FALSE),IF(LEFT(tbl_transaction[[#This Row],[Reference Number]],2)="DO",VLOOKUP(tbl_transaction[[#This Row],[Reference Number]],barang_keluar[],2,FALSE),""))</f>
        <v>46067</v>
      </c>
      <c r="C1848" t="str">
        <f t="shared" si="29"/>
        <v>Outbound</v>
      </c>
      <c r="D1848" t="str">
        <f>IF(tbl_transaction[[#This Row],[Type]]="Inbound",VLOOKUP(tbl_transaction[[#This Row],[Reference Number]],barang_masuk[],4,FALSE),IF(tbl_transaction[[#This Row],[Type]]="Outbound",VLOOKUP(tbl_transaction[[#This Row],[Reference Number]],barang_keluar[],4,FALSE),""))</f>
        <v>SNK032</v>
      </c>
      <c r="E1848" t="str">
        <f>IF(tbl_transaction[[#This Row],[Type]]="Inbound",VLOOKUP(tbl_transaction[[#This Row],[Reference Number]],barang_masuk[],5,FALSE),IF(tbl_transaction[[#This Row],[Type]]="Outbound",VLOOKUP(tbl_transaction[[#This Row],[Reference Number]],barang_keluar[],5,FALSE),""))</f>
        <v>Qtela Snack Variant 32</v>
      </c>
      <c r="F1848">
        <f>IF(tbl_transaction[[#This Row],[Type]]="Inbound",VLOOKUP(tbl_transaction[[#This Row],[Reference Number]],barang_masuk[],6,FALSE),IF(tbl_transaction[[#This Row],[Type]]="Outbound",VLOOKUP(tbl_transaction[[#This Row],[Reference Number]],barang_keluar[],6,FALSE),""))</f>
        <v>20</v>
      </c>
      <c r="G1848" t="str">
        <f>IF(tbl_transaction[[#This Row],[Type]]="Inbound",VLOOKUP(tbl_transaction[[#This Row],[Reference Number]],barang_masuk[],7,FALSE),IF(tbl_transaction[[#This Row],[Type]]="Outbound",VLOOKUP(tbl_transaction[[#This Row],[Reference Number]],barang_keluar[],7,FALSE),""))</f>
        <v>Pack</v>
      </c>
      <c r="H1848" t="str">
        <f>IF(tbl_transaction[[#This Row],[Type]]="Inbound",VLOOKUP(tbl_transaction[[#This Row],[Reference Number]],barang_masuk[],3,FALSE),IF(tbl_transaction[[#This Row],[Type]]="Outbound",VLOOKUP(tbl_transaction[[#This Row],[Reference Number]],barang_keluar[],3,FALSE),""))</f>
        <v>Outlet 017</v>
      </c>
      <c r="I1848" t="str">
        <f>IF(D1848='Kartu Stok'!$B$2,COUNTIF($D$3:D1848,'Kartu Stok'!$B$2),"")</f>
        <v/>
      </c>
      <c r="L1848"/>
    </row>
    <row r="1849" spans="1:12" ht="14.5" x14ac:dyDescent="0.35">
      <c r="A1849" s="2" t="s">
        <v>2406</v>
      </c>
      <c r="B1849" s="5">
        <f>IF(LEFT(tbl_transaction[[#This Row],[Reference Number]],2)="GR",VLOOKUP(tbl_transaction[[#This Row],[Reference Number]],barang_masuk[],2,FALSE),IF(LEFT(tbl_transaction[[#This Row],[Reference Number]],2)="DO",VLOOKUP(tbl_transaction[[#This Row],[Reference Number]],barang_keluar[],2,FALSE),""))</f>
        <v>46066</v>
      </c>
      <c r="C1849" t="str">
        <f t="shared" si="29"/>
        <v>Outbound</v>
      </c>
      <c r="D1849" t="str">
        <f>IF(tbl_transaction[[#This Row],[Type]]="Inbound",VLOOKUP(tbl_transaction[[#This Row],[Reference Number]],barang_masuk[],4,FALSE),IF(tbl_transaction[[#This Row],[Type]]="Outbound",VLOOKUP(tbl_transaction[[#This Row],[Reference Number]],barang_keluar[],4,FALSE),""))</f>
        <v>INS011</v>
      </c>
      <c r="E1849" t="str">
        <f>IF(tbl_transaction[[#This Row],[Type]]="Inbound",VLOOKUP(tbl_transaction[[#This Row],[Reference Number]],barang_masuk[],5,FALSE),IF(tbl_transaction[[#This Row],[Type]]="Outbound",VLOOKUP(tbl_transaction[[#This Row],[Reference Number]],barang_keluar[],5,FALSE),""))</f>
        <v>Indomie Instant Food Variant 11</v>
      </c>
      <c r="F1849">
        <f>IF(tbl_transaction[[#This Row],[Type]]="Inbound",VLOOKUP(tbl_transaction[[#This Row],[Reference Number]],barang_masuk[],6,FALSE),IF(tbl_transaction[[#This Row],[Type]]="Outbound",VLOOKUP(tbl_transaction[[#This Row],[Reference Number]],barang_keluar[],6,FALSE),""))</f>
        <v>10</v>
      </c>
      <c r="G1849" t="str">
        <f>IF(tbl_transaction[[#This Row],[Type]]="Inbound",VLOOKUP(tbl_transaction[[#This Row],[Reference Number]],barang_masuk[],7,FALSE),IF(tbl_transaction[[#This Row],[Type]]="Outbound",VLOOKUP(tbl_transaction[[#This Row],[Reference Number]],barang_keluar[],7,FALSE),""))</f>
        <v>Pack</v>
      </c>
      <c r="H1849" t="str">
        <f>IF(tbl_transaction[[#This Row],[Type]]="Inbound",VLOOKUP(tbl_transaction[[#This Row],[Reference Number]],barang_masuk[],3,FALSE),IF(tbl_transaction[[#This Row],[Type]]="Outbound",VLOOKUP(tbl_transaction[[#This Row],[Reference Number]],barang_keluar[],3,FALSE),""))</f>
        <v>Outlet 029</v>
      </c>
      <c r="I1849" t="str">
        <f>IF(D1849='Kartu Stok'!$B$2,COUNTIF($D$3:D1849,'Kartu Stok'!$B$2),"")</f>
        <v/>
      </c>
      <c r="L1849"/>
    </row>
    <row r="1850" spans="1:12" ht="14.5" x14ac:dyDescent="0.35">
      <c r="A1850" s="2" t="s">
        <v>2407</v>
      </c>
      <c r="B1850" s="5">
        <f>IF(LEFT(tbl_transaction[[#This Row],[Reference Number]],2)="GR",VLOOKUP(tbl_transaction[[#This Row],[Reference Number]],barang_masuk[],2,FALSE),IF(LEFT(tbl_transaction[[#This Row],[Reference Number]],2)="DO",VLOOKUP(tbl_transaction[[#This Row],[Reference Number]],barang_keluar[],2,FALSE),""))</f>
        <v>46027</v>
      </c>
      <c r="C1850" t="str">
        <f t="shared" si="29"/>
        <v>Outbound</v>
      </c>
      <c r="D1850" t="str">
        <f>IF(tbl_transaction[[#This Row],[Type]]="Inbound",VLOOKUP(tbl_transaction[[#This Row],[Reference Number]],barang_masuk[],4,FALSE),IF(tbl_transaction[[#This Row],[Type]]="Outbound",VLOOKUP(tbl_transaction[[#This Row],[Reference Number]],barang_keluar[],4,FALSE),""))</f>
        <v>SNK014</v>
      </c>
      <c r="E1850" t="str">
        <f>IF(tbl_transaction[[#This Row],[Type]]="Inbound",VLOOKUP(tbl_transaction[[#This Row],[Reference Number]],barang_masuk[],5,FALSE),IF(tbl_transaction[[#This Row],[Type]]="Outbound",VLOOKUP(tbl_transaction[[#This Row],[Reference Number]],barang_keluar[],5,FALSE),""))</f>
        <v>Qtela Snack Variant 14</v>
      </c>
      <c r="F1850">
        <f>IF(tbl_transaction[[#This Row],[Type]]="Inbound",VLOOKUP(tbl_transaction[[#This Row],[Reference Number]],barang_masuk[],6,FALSE),IF(tbl_transaction[[#This Row],[Type]]="Outbound",VLOOKUP(tbl_transaction[[#This Row],[Reference Number]],barang_keluar[],6,FALSE),""))</f>
        <v>30</v>
      </c>
      <c r="G1850" t="str">
        <f>IF(tbl_transaction[[#This Row],[Type]]="Inbound",VLOOKUP(tbl_transaction[[#This Row],[Reference Number]],barang_masuk[],7,FALSE),IF(tbl_transaction[[#This Row],[Type]]="Outbound",VLOOKUP(tbl_transaction[[#This Row],[Reference Number]],barang_keluar[],7,FALSE),""))</f>
        <v>Pack</v>
      </c>
      <c r="H1850" t="str">
        <f>IF(tbl_transaction[[#This Row],[Type]]="Inbound",VLOOKUP(tbl_transaction[[#This Row],[Reference Number]],barang_masuk[],3,FALSE),IF(tbl_transaction[[#This Row],[Type]]="Outbound",VLOOKUP(tbl_transaction[[#This Row],[Reference Number]],barang_keluar[],3,FALSE),""))</f>
        <v>Outlet 057</v>
      </c>
      <c r="I1850" t="str">
        <f>IF(D1850='Kartu Stok'!$B$2,COUNTIF($D$3:D1850,'Kartu Stok'!$B$2),"")</f>
        <v/>
      </c>
      <c r="L1850"/>
    </row>
    <row r="1851" spans="1:12" ht="14.5" x14ac:dyDescent="0.35">
      <c r="A1851" s="2" t="s">
        <v>2408</v>
      </c>
      <c r="B1851" s="5">
        <f>IF(LEFT(tbl_transaction[[#This Row],[Reference Number]],2)="GR",VLOOKUP(tbl_transaction[[#This Row],[Reference Number]],barang_masuk[],2,FALSE),IF(LEFT(tbl_transaction[[#This Row],[Reference Number]],2)="DO",VLOOKUP(tbl_transaction[[#This Row],[Reference Number]],barang_keluar[],2,FALSE),""))</f>
        <v>46048</v>
      </c>
      <c r="C1851" t="str">
        <f t="shared" si="29"/>
        <v>Outbound</v>
      </c>
      <c r="D1851" t="str">
        <f>IF(tbl_transaction[[#This Row],[Type]]="Inbound",VLOOKUP(tbl_transaction[[#This Row],[Reference Number]],barang_masuk[],4,FALSE),IF(tbl_transaction[[#This Row],[Type]]="Outbound",VLOOKUP(tbl_transaction[[#This Row],[Reference Number]],barang_keluar[],4,FALSE),""))</f>
        <v>BAB001</v>
      </c>
      <c r="E1851" t="str">
        <f>IF(tbl_transaction[[#This Row],[Type]]="Inbound",VLOOKUP(tbl_transaction[[#This Row],[Reference Number]],barang_masuk[],5,FALSE),IF(tbl_transaction[[#This Row],[Type]]="Outbound",VLOOKUP(tbl_transaction[[#This Row],[Reference Number]],barang_keluar[],5,FALSE),""))</f>
        <v>MamyPoko Baby Care Variant 1</v>
      </c>
      <c r="F1851">
        <f>IF(tbl_transaction[[#This Row],[Type]]="Inbound",VLOOKUP(tbl_transaction[[#This Row],[Reference Number]],barang_masuk[],6,FALSE),IF(tbl_transaction[[#This Row],[Type]]="Outbound",VLOOKUP(tbl_transaction[[#This Row],[Reference Number]],barang_keluar[],6,FALSE),""))</f>
        <v>20</v>
      </c>
      <c r="G1851" t="str">
        <f>IF(tbl_transaction[[#This Row],[Type]]="Inbound",VLOOKUP(tbl_transaction[[#This Row],[Reference Number]],barang_masuk[],7,FALSE),IF(tbl_transaction[[#This Row],[Type]]="Outbound",VLOOKUP(tbl_transaction[[#This Row],[Reference Number]],barang_keluar[],7,FALSE),""))</f>
        <v>Pack</v>
      </c>
      <c r="H1851" t="str">
        <f>IF(tbl_transaction[[#This Row],[Type]]="Inbound",VLOOKUP(tbl_transaction[[#This Row],[Reference Number]],barang_masuk[],3,FALSE),IF(tbl_transaction[[#This Row],[Type]]="Outbound",VLOOKUP(tbl_transaction[[#This Row],[Reference Number]],barang_keluar[],3,FALSE),""))</f>
        <v>Outlet 024</v>
      </c>
      <c r="I1851" t="str">
        <f>IF(D1851='Kartu Stok'!$B$2,COUNTIF($D$3:D1851,'Kartu Stok'!$B$2),"")</f>
        <v/>
      </c>
      <c r="L1851"/>
    </row>
    <row r="1852" spans="1:12" ht="14.5" x14ac:dyDescent="0.35">
      <c r="A1852" s="2" t="s">
        <v>2409</v>
      </c>
      <c r="B1852" s="5">
        <f>IF(LEFT(tbl_transaction[[#This Row],[Reference Number]],2)="GR",VLOOKUP(tbl_transaction[[#This Row],[Reference Number]],barang_masuk[],2,FALSE),IF(LEFT(tbl_transaction[[#This Row],[Reference Number]],2)="DO",VLOOKUP(tbl_transaction[[#This Row],[Reference Number]],barang_keluar[],2,FALSE),""))</f>
        <v>46118</v>
      </c>
      <c r="C1852" t="str">
        <f t="shared" si="29"/>
        <v>Outbound</v>
      </c>
      <c r="D1852" t="str">
        <f>IF(tbl_transaction[[#This Row],[Type]]="Inbound",VLOOKUP(tbl_transaction[[#This Row],[Reference Number]],barang_masuk[],4,FALSE),IF(tbl_transaction[[#This Row],[Type]]="Outbound",VLOOKUP(tbl_transaction[[#This Row],[Reference Number]],barang_keluar[],4,FALSE),""))</f>
        <v>INS022</v>
      </c>
      <c r="E1852" t="str">
        <f>IF(tbl_transaction[[#This Row],[Type]]="Inbound",VLOOKUP(tbl_transaction[[#This Row],[Reference Number]],barang_masuk[],5,FALSE),IF(tbl_transaction[[#This Row],[Type]]="Outbound",VLOOKUP(tbl_transaction[[#This Row],[Reference Number]],barang_keluar[],5,FALSE),""))</f>
        <v>Supermi Instant Food Variant 22</v>
      </c>
      <c r="F1852">
        <f>IF(tbl_transaction[[#This Row],[Type]]="Inbound",VLOOKUP(tbl_transaction[[#This Row],[Reference Number]],barang_masuk[],6,FALSE),IF(tbl_transaction[[#This Row],[Type]]="Outbound",VLOOKUP(tbl_transaction[[#This Row],[Reference Number]],barang_keluar[],6,FALSE),""))</f>
        <v>10</v>
      </c>
      <c r="G1852" t="str">
        <f>IF(tbl_transaction[[#This Row],[Type]]="Inbound",VLOOKUP(tbl_transaction[[#This Row],[Reference Number]],barang_masuk[],7,FALSE),IF(tbl_transaction[[#This Row],[Type]]="Outbound",VLOOKUP(tbl_transaction[[#This Row],[Reference Number]],barang_keluar[],7,FALSE),""))</f>
        <v>Pack</v>
      </c>
      <c r="H1852" t="str">
        <f>IF(tbl_transaction[[#This Row],[Type]]="Inbound",VLOOKUP(tbl_transaction[[#This Row],[Reference Number]],barang_masuk[],3,FALSE),IF(tbl_transaction[[#This Row],[Type]]="Outbound",VLOOKUP(tbl_transaction[[#This Row],[Reference Number]],barang_keluar[],3,FALSE),""))</f>
        <v>Outlet 035</v>
      </c>
      <c r="I1852" t="str">
        <f>IF(D1852='Kartu Stok'!$B$2,COUNTIF($D$3:D1852,'Kartu Stok'!$B$2),"")</f>
        <v/>
      </c>
      <c r="L1852"/>
    </row>
    <row r="1853" spans="1:12" ht="14.5" x14ac:dyDescent="0.35">
      <c r="A1853" s="2" t="s">
        <v>2410</v>
      </c>
      <c r="B1853" s="5">
        <f>IF(LEFT(tbl_transaction[[#This Row],[Reference Number]],2)="GR",VLOOKUP(tbl_transaction[[#This Row],[Reference Number]],barang_masuk[],2,FALSE),IF(LEFT(tbl_transaction[[#This Row],[Reference Number]],2)="DO",VLOOKUP(tbl_transaction[[#This Row],[Reference Number]],barang_keluar[],2,FALSE),""))</f>
        <v>46071</v>
      </c>
      <c r="C1853" t="str">
        <f t="shared" si="29"/>
        <v>Outbound</v>
      </c>
      <c r="D1853" t="str">
        <f>IF(tbl_transaction[[#This Row],[Type]]="Inbound",VLOOKUP(tbl_transaction[[#This Row],[Reference Number]],barang_masuk[],4,FALSE),IF(tbl_transaction[[#This Row],[Type]]="Outbound",VLOOKUP(tbl_transaction[[#This Row],[Reference Number]],barang_keluar[],4,FALSE),""))</f>
        <v>HOM011</v>
      </c>
      <c r="E1853" t="str">
        <f>IF(tbl_transaction[[#This Row],[Type]]="Inbound",VLOOKUP(tbl_transaction[[#This Row],[Reference Number]],barang_masuk[],5,FALSE),IF(tbl_transaction[[#This Row],[Type]]="Outbound",VLOOKUP(tbl_transaction[[#This Row],[Reference Number]],barang_keluar[],5,FALSE),""))</f>
        <v>Sunlight Home Care Variant 11</v>
      </c>
      <c r="F1853">
        <f>IF(tbl_transaction[[#This Row],[Type]]="Inbound",VLOOKUP(tbl_transaction[[#This Row],[Reference Number]],barang_masuk[],6,FALSE),IF(tbl_transaction[[#This Row],[Type]]="Outbound",VLOOKUP(tbl_transaction[[#This Row],[Reference Number]],barang_keluar[],6,FALSE),""))</f>
        <v>15</v>
      </c>
      <c r="G1853" t="str">
        <f>IF(tbl_transaction[[#This Row],[Type]]="Inbound",VLOOKUP(tbl_transaction[[#This Row],[Reference Number]],barang_masuk[],7,FALSE),IF(tbl_transaction[[#This Row],[Type]]="Outbound",VLOOKUP(tbl_transaction[[#This Row],[Reference Number]],barang_keluar[],7,FALSE),""))</f>
        <v>Pack</v>
      </c>
      <c r="H1853" t="str">
        <f>IF(tbl_transaction[[#This Row],[Type]]="Inbound",VLOOKUP(tbl_transaction[[#This Row],[Reference Number]],barang_masuk[],3,FALSE),IF(tbl_transaction[[#This Row],[Type]]="Outbound",VLOOKUP(tbl_transaction[[#This Row],[Reference Number]],barang_keluar[],3,FALSE),""))</f>
        <v>Outlet 060</v>
      </c>
      <c r="I1853" t="str">
        <f>IF(D1853='Kartu Stok'!$B$2,COUNTIF($D$3:D1853,'Kartu Stok'!$B$2),"")</f>
        <v/>
      </c>
      <c r="L1853"/>
    </row>
    <row r="1854" spans="1:12" ht="14.5" x14ac:dyDescent="0.35">
      <c r="A1854" s="2" t="s">
        <v>2411</v>
      </c>
      <c r="B1854" s="5">
        <f>IF(LEFT(tbl_transaction[[#This Row],[Reference Number]],2)="GR",VLOOKUP(tbl_transaction[[#This Row],[Reference Number]],barang_masuk[],2,FALSE),IF(LEFT(tbl_transaction[[#This Row],[Reference Number]],2)="DO",VLOOKUP(tbl_transaction[[#This Row],[Reference Number]],barang_keluar[],2,FALSE),""))</f>
        <v>46037</v>
      </c>
      <c r="C1854" t="str">
        <f t="shared" si="29"/>
        <v>Outbound</v>
      </c>
      <c r="D1854" t="str">
        <f>IF(tbl_transaction[[#This Row],[Type]]="Inbound",VLOOKUP(tbl_transaction[[#This Row],[Reference Number]],barang_masuk[],4,FALSE),IF(tbl_transaction[[#This Row],[Type]]="Outbound",VLOOKUP(tbl_transaction[[#This Row],[Reference Number]],barang_keluar[],4,FALSE),""))</f>
        <v>SNK008</v>
      </c>
      <c r="E1854" t="str">
        <f>IF(tbl_transaction[[#This Row],[Type]]="Inbound",VLOOKUP(tbl_transaction[[#This Row],[Reference Number]],barang_masuk[],5,FALSE),IF(tbl_transaction[[#This Row],[Type]]="Outbound",VLOOKUP(tbl_transaction[[#This Row],[Reference Number]],barang_keluar[],5,FALSE),""))</f>
        <v>Chitato Snack Variant 8</v>
      </c>
      <c r="F1854">
        <f>IF(tbl_transaction[[#This Row],[Type]]="Inbound",VLOOKUP(tbl_transaction[[#This Row],[Reference Number]],barang_masuk[],6,FALSE),IF(tbl_transaction[[#This Row],[Type]]="Outbound",VLOOKUP(tbl_transaction[[#This Row],[Reference Number]],barang_keluar[],6,FALSE),""))</f>
        <v>24</v>
      </c>
      <c r="G1854" t="str">
        <f>IF(tbl_transaction[[#This Row],[Type]]="Inbound",VLOOKUP(tbl_transaction[[#This Row],[Reference Number]],barang_masuk[],7,FALSE),IF(tbl_transaction[[#This Row],[Type]]="Outbound",VLOOKUP(tbl_transaction[[#This Row],[Reference Number]],barang_keluar[],7,FALSE),""))</f>
        <v>Pack</v>
      </c>
      <c r="H1854" t="str">
        <f>IF(tbl_transaction[[#This Row],[Type]]="Inbound",VLOOKUP(tbl_transaction[[#This Row],[Reference Number]],barang_masuk[],3,FALSE),IF(tbl_transaction[[#This Row],[Type]]="Outbound",VLOOKUP(tbl_transaction[[#This Row],[Reference Number]],barang_keluar[],3,FALSE),""))</f>
        <v>Outlet 055</v>
      </c>
      <c r="I1854" t="str">
        <f>IF(D1854='Kartu Stok'!$B$2,COUNTIF($D$3:D1854,'Kartu Stok'!$B$2),"")</f>
        <v/>
      </c>
      <c r="L1854"/>
    </row>
    <row r="1855" spans="1:12" ht="14.5" x14ac:dyDescent="0.35">
      <c r="A1855" s="2" t="s">
        <v>2412</v>
      </c>
      <c r="B1855" s="5">
        <f>IF(LEFT(tbl_transaction[[#This Row],[Reference Number]],2)="GR",VLOOKUP(tbl_transaction[[#This Row],[Reference Number]],barang_masuk[],2,FALSE),IF(LEFT(tbl_transaction[[#This Row],[Reference Number]],2)="DO",VLOOKUP(tbl_transaction[[#This Row],[Reference Number]],barang_keluar[],2,FALSE),""))</f>
        <v>46178</v>
      </c>
      <c r="C1855" t="str">
        <f t="shared" si="29"/>
        <v>Outbound</v>
      </c>
      <c r="D1855" t="str">
        <f>IF(tbl_transaction[[#This Row],[Type]]="Inbound",VLOOKUP(tbl_transaction[[#This Row],[Reference Number]],barang_masuk[],4,FALSE),IF(tbl_transaction[[#This Row],[Type]]="Outbound",VLOOKUP(tbl_transaction[[#This Row],[Reference Number]],barang_keluar[],4,FALSE),""))</f>
        <v>HOM009</v>
      </c>
      <c r="E1855" t="str">
        <f>IF(tbl_transaction[[#This Row],[Type]]="Inbound",VLOOKUP(tbl_transaction[[#This Row],[Reference Number]],barang_masuk[],5,FALSE),IF(tbl_transaction[[#This Row],[Type]]="Outbound",VLOOKUP(tbl_transaction[[#This Row],[Reference Number]],barang_keluar[],5,FALSE),""))</f>
        <v>Molto Home Care Variant 9</v>
      </c>
      <c r="F1855">
        <f>IF(tbl_transaction[[#This Row],[Type]]="Inbound",VLOOKUP(tbl_transaction[[#This Row],[Reference Number]],barang_masuk[],6,FALSE),IF(tbl_transaction[[#This Row],[Type]]="Outbound",VLOOKUP(tbl_transaction[[#This Row],[Reference Number]],barang_keluar[],6,FALSE),""))</f>
        <v>15</v>
      </c>
      <c r="G1855" t="str">
        <f>IF(tbl_transaction[[#This Row],[Type]]="Inbound",VLOOKUP(tbl_transaction[[#This Row],[Reference Number]],barang_masuk[],7,FALSE),IF(tbl_transaction[[#This Row],[Type]]="Outbound",VLOOKUP(tbl_transaction[[#This Row],[Reference Number]],barang_keluar[],7,FALSE),""))</f>
        <v>Pack</v>
      </c>
      <c r="H1855" t="str">
        <f>IF(tbl_transaction[[#This Row],[Type]]="Inbound",VLOOKUP(tbl_transaction[[#This Row],[Reference Number]],barang_masuk[],3,FALSE),IF(tbl_transaction[[#This Row],[Type]]="Outbound",VLOOKUP(tbl_transaction[[#This Row],[Reference Number]],barang_keluar[],3,FALSE),""))</f>
        <v>Outlet 060</v>
      </c>
      <c r="I1855" t="str">
        <f>IF(D1855='Kartu Stok'!$B$2,COUNTIF($D$3:D1855,'Kartu Stok'!$B$2),"")</f>
        <v/>
      </c>
      <c r="L1855"/>
    </row>
    <row r="1856" spans="1:12" ht="14.5" x14ac:dyDescent="0.35">
      <c r="A1856" s="2" t="s">
        <v>2413</v>
      </c>
      <c r="B1856" s="5">
        <f>IF(LEFT(tbl_transaction[[#This Row],[Reference Number]],2)="GR",VLOOKUP(tbl_transaction[[#This Row],[Reference Number]],barang_masuk[],2,FALSE),IF(LEFT(tbl_transaction[[#This Row],[Reference Number]],2)="DO",VLOOKUP(tbl_transaction[[#This Row],[Reference Number]],barang_keluar[],2,FALSE),""))</f>
        <v>46185</v>
      </c>
      <c r="C1856" t="str">
        <f t="shared" si="29"/>
        <v>Outbound</v>
      </c>
      <c r="D1856" t="str">
        <f>IF(tbl_transaction[[#This Row],[Type]]="Inbound",VLOOKUP(tbl_transaction[[#This Row],[Reference Number]],barang_masuk[],4,FALSE),IF(tbl_transaction[[#This Row],[Type]]="Outbound",VLOOKUP(tbl_transaction[[#This Row],[Reference Number]],barang_keluar[],4,FALSE),""))</f>
        <v>BAB001</v>
      </c>
      <c r="E1856" t="str">
        <f>IF(tbl_transaction[[#This Row],[Type]]="Inbound",VLOOKUP(tbl_transaction[[#This Row],[Reference Number]],barang_masuk[],5,FALSE),IF(tbl_transaction[[#This Row],[Type]]="Outbound",VLOOKUP(tbl_transaction[[#This Row],[Reference Number]],barang_keluar[],5,FALSE),""))</f>
        <v>MamyPoko Baby Care Variant 1</v>
      </c>
      <c r="F1856">
        <f>IF(tbl_transaction[[#This Row],[Type]]="Inbound",VLOOKUP(tbl_transaction[[#This Row],[Reference Number]],barang_masuk[],6,FALSE),IF(tbl_transaction[[#This Row],[Type]]="Outbound",VLOOKUP(tbl_transaction[[#This Row],[Reference Number]],barang_keluar[],6,FALSE),""))</f>
        <v>36</v>
      </c>
      <c r="G1856" t="str">
        <f>IF(tbl_transaction[[#This Row],[Type]]="Inbound",VLOOKUP(tbl_transaction[[#This Row],[Reference Number]],barang_masuk[],7,FALSE),IF(tbl_transaction[[#This Row],[Type]]="Outbound",VLOOKUP(tbl_transaction[[#This Row],[Reference Number]],barang_keluar[],7,FALSE),""))</f>
        <v>Pack</v>
      </c>
      <c r="H1856" t="str">
        <f>IF(tbl_transaction[[#This Row],[Type]]="Inbound",VLOOKUP(tbl_transaction[[#This Row],[Reference Number]],barang_masuk[],3,FALSE),IF(tbl_transaction[[#This Row],[Type]]="Outbound",VLOOKUP(tbl_transaction[[#This Row],[Reference Number]],barang_keluar[],3,FALSE),""))</f>
        <v>Outlet 036</v>
      </c>
      <c r="I1856" t="str">
        <f>IF(D1856='Kartu Stok'!$B$2,COUNTIF($D$3:D1856,'Kartu Stok'!$B$2),"")</f>
        <v/>
      </c>
      <c r="L1856"/>
    </row>
    <row r="1857" spans="1:12" ht="14.5" x14ac:dyDescent="0.35">
      <c r="A1857" s="2" t="s">
        <v>2414</v>
      </c>
      <c r="B1857" s="5">
        <f>IF(LEFT(tbl_transaction[[#This Row],[Reference Number]],2)="GR",VLOOKUP(tbl_transaction[[#This Row],[Reference Number]],barang_masuk[],2,FALSE),IF(LEFT(tbl_transaction[[#This Row],[Reference Number]],2)="DO",VLOOKUP(tbl_transaction[[#This Row],[Reference Number]],barang_keluar[],2,FALSE),""))</f>
        <v>46090</v>
      </c>
      <c r="C1857" t="str">
        <f t="shared" si="29"/>
        <v>Outbound</v>
      </c>
      <c r="D1857" t="str">
        <f>IF(tbl_transaction[[#This Row],[Type]]="Inbound",VLOOKUP(tbl_transaction[[#This Row],[Reference Number]],barang_masuk[],4,FALSE),IF(tbl_transaction[[#This Row],[Type]]="Outbound",VLOOKUP(tbl_transaction[[#This Row],[Reference Number]],barang_keluar[],4,FALSE),""))</f>
        <v>HOM029</v>
      </c>
      <c r="E1857" t="str">
        <f>IF(tbl_transaction[[#This Row],[Type]]="Inbound",VLOOKUP(tbl_transaction[[#This Row],[Reference Number]],barang_masuk[],5,FALSE),IF(tbl_transaction[[#This Row],[Type]]="Outbound",VLOOKUP(tbl_transaction[[#This Row],[Reference Number]],barang_keluar[],5,FALSE),""))</f>
        <v>Molto Home Care Variant 29</v>
      </c>
      <c r="F1857">
        <f>IF(tbl_transaction[[#This Row],[Type]]="Inbound",VLOOKUP(tbl_transaction[[#This Row],[Reference Number]],barang_masuk[],6,FALSE),IF(tbl_transaction[[#This Row],[Type]]="Outbound",VLOOKUP(tbl_transaction[[#This Row],[Reference Number]],barang_keluar[],6,FALSE),""))</f>
        <v>48</v>
      </c>
      <c r="G1857" t="str">
        <f>IF(tbl_transaction[[#This Row],[Type]]="Inbound",VLOOKUP(tbl_transaction[[#This Row],[Reference Number]],barang_masuk[],7,FALSE),IF(tbl_transaction[[#This Row],[Type]]="Outbound",VLOOKUP(tbl_transaction[[#This Row],[Reference Number]],barang_keluar[],7,FALSE),""))</f>
        <v>Pack</v>
      </c>
      <c r="H1857" t="str">
        <f>IF(tbl_transaction[[#This Row],[Type]]="Inbound",VLOOKUP(tbl_transaction[[#This Row],[Reference Number]],barang_masuk[],3,FALSE),IF(tbl_transaction[[#This Row],[Type]]="Outbound",VLOOKUP(tbl_transaction[[#This Row],[Reference Number]],barang_keluar[],3,FALSE),""))</f>
        <v>Outlet 030</v>
      </c>
      <c r="I1857" t="str">
        <f>IF(D1857='Kartu Stok'!$B$2,COUNTIF($D$3:D1857,'Kartu Stok'!$B$2),"")</f>
        <v/>
      </c>
      <c r="L1857"/>
    </row>
    <row r="1858" spans="1:12" ht="14.5" x14ac:dyDescent="0.35">
      <c r="A1858" s="2" t="s">
        <v>2415</v>
      </c>
      <c r="B1858" s="5">
        <f>IF(LEFT(tbl_transaction[[#This Row],[Reference Number]],2)="GR",VLOOKUP(tbl_transaction[[#This Row],[Reference Number]],barang_masuk[],2,FALSE),IF(LEFT(tbl_transaction[[#This Row],[Reference Number]],2)="DO",VLOOKUP(tbl_transaction[[#This Row],[Reference Number]],barang_keluar[],2,FALSE),""))</f>
        <v>46106</v>
      </c>
      <c r="C1858" t="str">
        <f t="shared" si="29"/>
        <v>Outbound</v>
      </c>
      <c r="D1858" t="str">
        <f>IF(tbl_transaction[[#This Row],[Type]]="Inbound",VLOOKUP(tbl_transaction[[#This Row],[Reference Number]],barang_masuk[],4,FALSE),IF(tbl_transaction[[#This Row],[Type]]="Outbound",VLOOKUP(tbl_transaction[[#This Row],[Reference Number]],barang_keluar[],4,FALSE),""))</f>
        <v>PER002</v>
      </c>
      <c r="E1858" t="str">
        <f>IF(tbl_transaction[[#This Row],[Type]]="Inbound",VLOOKUP(tbl_transaction[[#This Row],[Reference Number]],barang_masuk[],5,FALSE),IF(tbl_transaction[[#This Row],[Type]]="Outbound",VLOOKUP(tbl_transaction[[#This Row],[Reference Number]],barang_keluar[],5,FALSE),""))</f>
        <v>Lifebuoy Personal Care Variant 2</v>
      </c>
      <c r="F1858">
        <f>IF(tbl_transaction[[#This Row],[Type]]="Inbound",VLOOKUP(tbl_transaction[[#This Row],[Reference Number]],barang_masuk[],6,FALSE),IF(tbl_transaction[[#This Row],[Type]]="Outbound",VLOOKUP(tbl_transaction[[#This Row],[Reference Number]],barang_keluar[],6,FALSE),""))</f>
        <v>15</v>
      </c>
      <c r="G1858" t="str">
        <f>IF(tbl_transaction[[#This Row],[Type]]="Inbound",VLOOKUP(tbl_transaction[[#This Row],[Reference Number]],barang_masuk[],7,FALSE),IF(tbl_transaction[[#This Row],[Type]]="Outbound",VLOOKUP(tbl_transaction[[#This Row],[Reference Number]],barang_keluar[],7,FALSE),""))</f>
        <v>Bottle</v>
      </c>
      <c r="H1858" t="str">
        <f>IF(tbl_transaction[[#This Row],[Type]]="Inbound",VLOOKUP(tbl_transaction[[#This Row],[Reference Number]],barang_masuk[],3,FALSE),IF(tbl_transaction[[#This Row],[Type]]="Outbound",VLOOKUP(tbl_transaction[[#This Row],[Reference Number]],barang_keluar[],3,FALSE),""))</f>
        <v>Outlet 037</v>
      </c>
      <c r="I1858" t="str">
        <f>IF(D1858='Kartu Stok'!$B$2,COUNTIF($D$3:D1858,'Kartu Stok'!$B$2),"")</f>
        <v/>
      </c>
      <c r="L1858"/>
    </row>
    <row r="1859" spans="1:12" ht="14.5" x14ac:dyDescent="0.35">
      <c r="A1859" s="2" t="s">
        <v>2416</v>
      </c>
      <c r="B1859" s="5">
        <f>IF(LEFT(tbl_transaction[[#This Row],[Reference Number]],2)="GR",VLOOKUP(tbl_transaction[[#This Row],[Reference Number]],barang_masuk[],2,FALSE),IF(LEFT(tbl_transaction[[#This Row],[Reference Number]],2)="DO",VLOOKUP(tbl_transaction[[#This Row],[Reference Number]],barang_keluar[],2,FALSE),""))</f>
        <v>46043</v>
      </c>
      <c r="C1859" t="str">
        <f t="shared" si="29"/>
        <v>Outbound</v>
      </c>
      <c r="D1859" t="str">
        <f>IF(tbl_transaction[[#This Row],[Type]]="Inbound",VLOOKUP(tbl_transaction[[#This Row],[Reference Number]],barang_masuk[],4,FALSE),IF(tbl_transaction[[#This Row],[Type]]="Outbound",VLOOKUP(tbl_transaction[[#This Row],[Reference Number]],barang_keluar[],4,FALSE),""))</f>
        <v>SNK017</v>
      </c>
      <c r="E1859" t="str">
        <f>IF(tbl_transaction[[#This Row],[Type]]="Inbound",VLOOKUP(tbl_transaction[[#This Row],[Reference Number]],barang_masuk[],5,FALSE),IF(tbl_transaction[[#This Row],[Type]]="Outbound",VLOOKUP(tbl_transaction[[#This Row],[Reference Number]],barang_keluar[],5,FALSE),""))</f>
        <v>Qtela Snack Variant 17</v>
      </c>
      <c r="F1859">
        <f>IF(tbl_transaction[[#This Row],[Type]]="Inbound",VLOOKUP(tbl_transaction[[#This Row],[Reference Number]],barang_masuk[],6,FALSE),IF(tbl_transaction[[#This Row],[Type]]="Outbound",VLOOKUP(tbl_transaction[[#This Row],[Reference Number]],barang_keluar[],6,FALSE),""))</f>
        <v>30</v>
      </c>
      <c r="G1859" t="str">
        <f>IF(tbl_transaction[[#This Row],[Type]]="Inbound",VLOOKUP(tbl_transaction[[#This Row],[Reference Number]],barang_masuk[],7,FALSE),IF(tbl_transaction[[#This Row],[Type]]="Outbound",VLOOKUP(tbl_transaction[[#This Row],[Reference Number]],barang_keluar[],7,FALSE),""))</f>
        <v>Pack</v>
      </c>
      <c r="H1859" t="str">
        <f>IF(tbl_transaction[[#This Row],[Type]]="Inbound",VLOOKUP(tbl_transaction[[#This Row],[Reference Number]],barang_masuk[],3,FALSE),IF(tbl_transaction[[#This Row],[Type]]="Outbound",VLOOKUP(tbl_transaction[[#This Row],[Reference Number]],barang_keluar[],3,FALSE),""))</f>
        <v>Outlet 059</v>
      </c>
      <c r="I1859" t="str">
        <f>IF(D1859='Kartu Stok'!$B$2,COUNTIF($D$3:D1859,'Kartu Stok'!$B$2),"")</f>
        <v/>
      </c>
      <c r="L1859"/>
    </row>
    <row r="1860" spans="1:12" ht="14.5" x14ac:dyDescent="0.35">
      <c r="A1860" s="2" t="s">
        <v>2417</v>
      </c>
      <c r="B1860" s="5">
        <f>IF(LEFT(tbl_transaction[[#This Row],[Reference Number]],2)="GR",VLOOKUP(tbl_transaction[[#This Row],[Reference Number]],barang_masuk[],2,FALSE),IF(LEFT(tbl_transaction[[#This Row],[Reference Number]],2)="DO",VLOOKUP(tbl_transaction[[#This Row],[Reference Number]],barang_keluar[],2,FALSE),""))</f>
        <v>46073</v>
      </c>
      <c r="C1860" t="str">
        <f t="shared" si="29"/>
        <v>Outbound</v>
      </c>
      <c r="D1860" t="str">
        <f>IF(tbl_transaction[[#This Row],[Type]]="Inbound",VLOOKUP(tbl_transaction[[#This Row],[Reference Number]],barang_masuk[],4,FALSE),IF(tbl_transaction[[#This Row],[Type]]="Outbound",VLOOKUP(tbl_transaction[[#This Row],[Reference Number]],barang_keluar[],4,FALSE),""))</f>
        <v>INS007</v>
      </c>
      <c r="E1860" t="str">
        <f>IF(tbl_transaction[[#This Row],[Type]]="Inbound",VLOOKUP(tbl_transaction[[#This Row],[Reference Number]],barang_masuk[],5,FALSE),IF(tbl_transaction[[#This Row],[Type]]="Outbound",VLOOKUP(tbl_transaction[[#This Row],[Reference Number]],barang_keluar[],5,FALSE),""))</f>
        <v>Supermi Instant Food Variant 7</v>
      </c>
      <c r="F1860">
        <f>IF(tbl_transaction[[#This Row],[Type]]="Inbound",VLOOKUP(tbl_transaction[[#This Row],[Reference Number]],barang_masuk[],6,FALSE),IF(tbl_transaction[[#This Row],[Type]]="Outbound",VLOOKUP(tbl_transaction[[#This Row],[Reference Number]],barang_keluar[],6,FALSE),""))</f>
        <v>15</v>
      </c>
      <c r="G1860" t="str">
        <f>IF(tbl_transaction[[#This Row],[Type]]="Inbound",VLOOKUP(tbl_transaction[[#This Row],[Reference Number]],barang_masuk[],7,FALSE),IF(tbl_transaction[[#This Row],[Type]]="Outbound",VLOOKUP(tbl_transaction[[#This Row],[Reference Number]],barang_keluar[],7,FALSE),""))</f>
        <v>Pack</v>
      </c>
      <c r="H1860" t="str">
        <f>IF(tbl_transaction[[#This Row],[Type]]="Inbound",VLOOKUP(tbl_transaction[[#This Row],[Reference Number]],barang_masuk[],3,FALSE),IF(tbl_transaction[[#This Row],[Type]]="Outbound",VLOOKUP(tbl_transaction[[#This Row],[Reference Number]],barang_keluar[],3,FALSE),""))</f>
        <v>Outlet 027</v>
      </c>
      <c r="I1860" t="str">
        <f>IF(D1860='Kartu Stok'!$B$2,COUNTIF($D$3:D1860,'Kartu Stok'!$B$2),"")</f>
        <v/>
      </c>
      <c r="L1860"/>
    </row>
    <row r="1861" spans="1:12" ht="14.5" x14ac:dyDescent="0.35">
      <c r="A1861" s="2" t="s">
        <v>2418</v>
      </c>
      <c r="B1861" s="5">
        <f>IF(LEFT(tbl_transaction[[#This Row],[Reference Number]],2)="GR",VLOOKUP(tbl_transaction[[#This Row],[Reference Number]],barang_masuk[],2,FALSE),IF(LEFT(tbl_transaction[[#This Row],[Reference Number]],2)="DO",VLOOKUP(tbl_transaction[[#This Row],[Reference Number]],barang_keluar[],2,FALSE),""))</f>
        <v>46034</v>
      </c>
      <c r="C1861" t="str">
        <f t="shared" si="29"/>
        <v>Outbound</v>
      </c>
      <c r="D1861" t="str">
        <f>IF(tbl_transaction[[#This Row],[Type]]="Inbound",VLOOKUP(tbl_transaction[[#This Row],[Reference Number]],barang_masuk[],4,FALSE),IF(tbl_transaction[[#This Row],[Type]]="Outbound",VLOOKUP(tbl_transaction[[#This Row],[Reference Number]],barang_keluar[],4,FALSE),""))</f>
        <v>BEV003</v>
      </c>
      <c r="E1861" t="str">
        <f>IF(tbl_transaction[[#This Row],[Type]]="Inbound",VLOOKUP(tbl_transaction[[#This Row],[Reference Number]],barang_masuk[],5,FALSE),IF(tbl_transaction[[#This Row],[Type]]="Outbound",VLOOKUP(tbl_transaction[[#This Row],[Reference Number]],barang_keluar[],5,FALSE),""))</f>
        <v>Sosro Beverage Variant 3</v>
      </c>
      <c r="F1861">
        <f>IF(tbl_transaction[[#This Row],[Type]]="Inbound",VLOOKUP(tbl_transaction[[#This Row],[Reference Number]],barang_masuk[],6,FALSE),IF(tbl_transaction[[#This Row],[Type]]="Outbound",VLOOKUP(tbl_transaction[[#This Row],[Reference Number]],barang_keluar[],6,FALSE),""))</f>
        <v>30</v>
      </c>
      <c r="G1861" t="str">
        <f>IF(tbl_transaction[[#This Row],[Type]]="Inbound",VLOOKUP(tbl_transaction[[#This Row],[Reference Number]],barang_masuk[],7,FALSE),IF(tbl_transaction[[#This Row],[Type]]="Outbound",VLOOKUP(tbl_transaction[[#This Row],[Reference Number]],barang_keluar[],7,FALSE),""))</f>
        <v>Bottle</v>
      </c>
      <c r="H1861" t="str">
        <f>IF(tbl_transaction[[#This Row],[Type]]="Inbound",VLOOKUP(tbl_transaction[[#This Row],[Reference Number]],barang_masuk[],3,FALSE),IF(tbl_transaction[[#This Row],[Type]]="Outbound",VLOOKUP(tbl_transaction[[#This Row],[Reference Number]],barang_keluar[],3,FALSE),""))</f>
        <v>Outlet 002</v>
      </c>
      <c r="I1861" t="str">
        <f>IF(D1861='Kartu Stok'!$B$2,COUNTIF($D$3:D1861,'Kartu Stok'!$B$2),"")</f>
        <v/>
      </c>
      <c r="L1861"/>
    </row>
    <row r="1862" spans="1:12" ht="14.5" x14ac:dyDescent="0.35">
      <c r="A1862" s="2" t="s">
        <v>2419</v>
      </c>
      <c r="B1862" s="5">
        <f>IF(LEFT(tbl_transaction[[#This Row],[Reference Number]],2)="GR",VLOOKUP(tbl_transaction[[#This Row],[Reference Number]],barang_masuk[],2,FALSE),IF(LEFT(tbl_transaction[[#This Row],[Reference Number]],2)="DO",VLOOKUP(tbl_transaction[[#This Row],[Reference Number]],barang_keluar[],2,FALSE),""))</f>
        <v>46062</v>
      </c>
      <c r="C1862" t="str">
        <f t="shared" si="29"/>
        <v>Outbound</v>
      </c>
      <c r="D1862" t="str">
        <f>IF(tbl_transaction[[#This Row],[Type]]="Inbound",VLOOKUP(tbl_transaction[[#This Row],[Reference Number]],barang_masuk[],4,FALSE),IF(tbl_transaction[[#This Row],[Type]]="Outbound",VLOOKUP(tbl_transaction[[#This Row],[Reference Number]],barang_keluar[],4,FALSE),""))</f>
        <v>BAB018</v>
      </c>
      <c r="E1862" t="str">
        <f>IF(tbl_transaction[[#This Row],[Type]]="Inbound",VLOOKUP(tbl_transaction[[#This Row],[Reference Number]],barang_masuk[],5,FALSE),IF(tbl_transaction[[#This Row],[Type]]="Outbound",VLOOKUP(tbl_transaction[[#This Row],[Reference Number]],barang_keluar[],5,FALSE),""))</f>
        <v>MamyPoko Baby Care Variant 18</v>
      </c>
      <c r="F1862">
        <f>IF(tbl_transaction[[#This Row],[Type]]="Inbound",VLOOKUP(tbl_transaction[[#This Row],[Reference Number]],barang_masuk[],6,FALSE),IF(tbl_transaction[[#This Row],[Type]]="Outbound",VLOOKUP(tbl_transaction[[#This Row],[Reference Number]],barang_keluar[],6,FALSE),""))</f>
        <v>24</v>
      </c>
      <c r="G1862" t="str">
        <f>IF(tbl_transaction[[#This Row],[Type]]="Inbound",VLOOKUP(tbl_transaction[[#This Row],[Reference Number]],barang_masuk[],7,FALSE),IF(tbl_transaction[[#This Row],[Type]]="Outbound",VLOOKUP(tbl_transaction[[#This Row],[Reference Number]],barang_keluar[],7,FALSE),""))</f>
        <v>Pack</v>
      </c>
      <c r="H1862" t="str">
        <f>IF(tbl_transaction[[#This Row],[Type]]="Inbound",VLOOKUP(tbl_transaction[[#This Row],[Reference Number]],barang_masuk[],3,FALSE),IF(tbl_transaction[[#This Row],[Type]]="Outbound",VLOOKUP(tbl_transaction[[#This Row],[Reference Number]],barang_keluar[],3,FALSE),""))</f>
        <v>Outlet 005</v>
      </c>
      <c r="I1862">
        <f>IF(D1862='Kartu Stok'!$B$2,COUNTIF($D$3:D1862,'Kartu Stok'!$B$2),"")</f>
        <v>11</v>
      </c>
      <c r="L1862"/>
    </row>
    <row r="1863" spans="1:12" ht="14.5" x14ac:dyDescent="0.35">
      <c r="A1863" s="2" t="s">
        <v>2420</v>
      </c>
      <c r="B1863" s="5">
        <f>IF(LEFT(tbl_transaction[[#This Row],[Reference Number]],2)="GR",VLOOKUP(tbl_transaction[[#This Row],[Reference Number]],barang_masuk[],2,FALSE),IF(LEFT(tbl_transaction[[#This Row],[Reference Number]],2)="DO",VLOOKUP(tbl_transaction[[#This Row],[Reference Number]],barang_keluar[],2,FALSE),""))</f>
        <v>46182</v>
      </c>
      <c r="C1863" t="str">
        <f t="shared" si="29"/>
        <v>Outbound</v>
      </c>
      <c r="D1863" t="str">
        <f>IF(tbl_transaction[[#This Row],[Type]]="Inbound",VLOOKUP(tbl_transaction[[#This Row],[Reference Number]],barang_masuk[],4,FALSE),IF(tbl_transaction[[#This Row],[Type]]="Outbound",VLOOKUP(tbl_transaction[[#This Row],[Reference Number]],barang_keluar[],4,FALSE),""))</f>
        <v>INS015</v>
      </c>
      <c r="E1863" t="str">
        <f>IF(tbl_transaction[[#This Row],[Type]]="Inbound",VLOOKUP(tbl_transaction[[#This Row],[Reference Number]],barang_masuk[],5,FALSE),IF(tbl_transaction[[#This Row],[Type]]="Outbound",VLOOKUP(tbl_transaction[[#This Row],[Reference Number]],barang_keluar[],5,FALSE),""))</f>
        <v>Supermi Instant Food Variant 15</v>
      </c>
      <c r="F1863">
        <f>IF(tbl_transaction[[#This Row],[Type]]="Inbound",VLOOKUP(tbl_transaction[[#This Row],[Reference Number]],barang_masuk[],6,FALSE),IF(tbl_transaction[[#This Row],[Type]]="Outbound",VLOOKUP(tbl_transaction[[#This Row],[Reference Number]],barang_keluar[],6,FALSE),""))</f>
        <v>5</v>
      </c>
      <c r="G1863" t="str">
        <f>IF(tbl_transaction[[#This Row],[Type]]="Inbound",VLOOKUP(tbl_transaction[[#This Row],[Reference Number]],barang_masuk[],7,FALSE),IF(tbl_transaction[[#This Row],[Type]]="Outbound",VLOOKUP(tbl_transaction[[#This Row],[Reference Number]],barang_keluar[],7,FALSE),""))</f>
        <v>Pack</v>
      </c>
      <c r="H1863" t="str">
        <f>IF(tbl_transaction[[#This Row],[Type]]="Inbound",VLOOKUP(tbl_transaction[[#This Row],[Reference Number]],barang_masuk[],3,FALSE),IF(tbl_transaction[[#This Row],[Type]]="Outbound",VLOOKUP(tbl_transaction[[#This Row],[Reference Number]],barang_keluar[],3,FALSE),""))</f>
        <v>Outlet 044</v>
      </c>
      <c r="I1863" t="str">
        <f>IF(D1863='Kartu Stok'!$B$2,COUNTIF($D$3:D1863,'Kartu Stok'!$B$2),"")</f>
        <v/>
      </c>
      <c r="L1863"/>
    </row>
    <row r="1864" spans="1:12" ht="14.5" x14ac:dyDescent="0.35">
      <c r="A1864" s="2" t="s">
        <v>2422</v>
      </c>
      <c r="B1864" s="5">
        <f>IF(LEFT(tbl_transaction[[#This Row],[Reference Number]],2)="GR",VLOOKUP(tbl_transaction[[#This Row],[Reference Number]],barang_masuk[],2,FALSE),IF(LEFT(tbl_transaction[[#This Row],[Reference Number]],2)="DO",VLOOKUP(tbl_transaction[[#This Row],[Reference Number]],barang_keluar[],2,FALSE),""))</f>
        <v>46139</v>
      </c>
      <c r="C1864" t="str">
        <f t="shared" si="29"/>
        <v>Outbound</v>
      </c>
      <c r="D1864" t="str">
        <f>IF(tbl_transaction[[#This Row],[Type]]="Inbound",VLOOKUP(tbl_transaction[[#This Row],[Reference Number]],barang_masuk[],4,FALSE),IF(tbl_transaction[[#This Row],[Type]]="Outbound",VLOOKUP(tbl_transaction[[#This Row],[Reference Number]],barang_keluar[],4,FALSE),""))</f>
        <v>BAB001</v>
      </c>
      <c r="E1864" t="str">
        <f>IF(tbl_transaction[[#This Row],[Type]]="Inbound",VLOOKUP(tbl_transaction[[#This Row],[Reference Number]],barang_masuk[],5,FALSE),IF(tbl_transaction[[#This Row],[Type]]="Outbound",VLOOKUP(tbl_transaction[[#This Row],[Reference Number]],barang_keluar[],5,FALSE),""))</f>
        <v>MamyPoko Baby Care Variant 1</v>
      </c>
      <c r="F1864">
        <f>IF(tbl_transaction[[#This Row],[Type]]="Inbound",VLOOKUP(tbl_transaction[[#This Row],[Reference Number]],barang_masuk[],6,FALSE),IF(tbl_transaction[[#This Row],[Type]]="Outbound",VLOOKUP(tbl_transaction[[#This Row],[Reference Number]],barang_keluar[],6,FALSE),""))</f>
        <v>15</v>
      </c>
      <c r="G1864" t="str">
        <f>IF(tbl_transaction[[#This Row],[Type]]="Inbound",VLOOKUP(tbl_transaction[[#This Row],[Reference Number]],barang_masuk[],7,FALSE),IF(tbl_transaction[[#This Row],[Type]]="Outbound",VLOOKUP(tbl_transaction[[#This Row],[Reference Number]],barang_keluar[],7,FALSE),""))</f>
        <v>Pack</v>
      </c>
      <c r="H1864" t="str">
        <f>IF(tbl_transaction[[#This Row],[Type]]="Inbound",VLOOKUP(tbl_transaction[[#This Row],[Reference Number]],barang_masuk[],3,FALSE),IF(tbl_transaction[[#This Row],[Type]]="Outbound",VLOOKUP(tbl_transaction[[#This Row],[Reference Number]],barang_keluar[],3,FALSE),""))</f>
        <v>Outlet 055</v>
      </c>
      <c r="I1864" t="str">
        <f>IF(D1864='Kartu Stok'!$B$2,COUNTIF($D$3:D1864,'Kartu Stok'!$B$2),"")</f>
        <v/>
      </c>
      <c r="L1864"/>
    </row>
    <row r="1865" spans="1:12" ht="14.5" x14ac:dyDescent="0.35">
      <c r="A1865" s="2" t="s">
        <v>2423</v>
      </c>
      <c r="B1865" s="5">
        <f>IF(LEFT(tbl_transaction[[#This Row],[Reference Number]],2)="GR",VLOOKUP(tbl_transaction[[#This Row],[Reference Number]],barang_masuk[],2,FALSE),IF(LEFT(tbl_transaction[[#This Row],[Reference Number]],2)="DO",VLOOKUP(tbl_transaction[[#This Row],[Reference Number]],barang_keluar[],2,FALSE),""))</f>
        <v>46062</v>
      </c>
      <c r="C1865" t="str">
        <f t="shared" si="29"/>
        <v>Outbound</v>
      </c>
      <c r="D1865" t="str">
        <f>IF(tbl_transaction[[#This Row],[Type]]="Inbound",VLOOKUP(tbl_transaction[[#This Row],[Reference Number]],barang_masuk[],4,FALSE),IF(tbl_transaction[[#This Row],[Type]]="Outbound",VLOOKUP(tbl_transaction[[#This Row],[Reference Number]],barang_keluar[],4,FALSE),""))</f>
        <v>PER013</v>
      </c>
      <c r="E1865" t="str">
        <f>IF(tbl_transaction[[#This Row],[Type]]="Inbound",VLOOKUP(tbl_transaction[[#This Row],[Reference Number]],barang_masuk[],5,FALSE),IF(tbl_transaction[[#This Row],[Type]]="Outbound",VLOOKUP(tbl_transaction[[#This Row],[Reference Number]],barang_keluar[],5,FALSE),""))</f>
        <v>Pepsodent Personal Care Variant 13</v>
      </c>
      <c r="F1865">
        <f>IF(tbl_transaction[[#This Row],[Type]]="Inbound",VLOOKUP(tbl_transaction[[#This Row],[Reference Number]],barang_masuk[],6,FALSE),IF(tbl_transaction[[#This Row],[Type]]="Outbound",VLOOKUP(tbl_transaction[[#This Row],[Reference Number]],barang_keluar[],6,FALSE),""))</f>
        <v>5</v>
      </c>
      <c r="G1865" t="str">
        <f>IF(tbl_transaction[[#This Row],[Type]]="Inbound",VLOOKUP(tbl_transaction[[#This Row],[Reference Number]],barang_masuk[],7,FALSE),IF(tbl_transaction[[#This Row],[Type]]="Outbound",VLOOKUP(tbl_transaction[[#This Row],[Reference Number]],barang_keluar[],7,FALSE),""))</f>
        <v>Bottle</v>
      </c>
      <c r="H1865" t="str">
        <f>IF(tbl_transaction[[#This Row],[Type]]="Inbound",VLOOKUP(tbl_transaction[[#This Row],[Reference Number]],barang_masuk[],3,FALSE),IF(tbl_transaction[[#This Row],[Type]]="Outbound",VLOOKUP(tbl_transaction[[#This Row],[Reference Number]],barang_keluar[],3,FALSE),""))</f>
        <v>Outlet 066</v>
      </c>
      <c r="I1865" t="str">
        <f>IF(D1865='Kartu Stok'!$B$2,COUNTIF($D$3:D1865,'Kartu Stok'!$B$2),"")</f>
        <v/>
      </c>
      <c r="L1865"/>
    </row>
    <row r="1866" spans="1:12" ht="14.5" x14ac:dyDescent="0.35">
      <c r="A1866" s="2" t="s">
        <v>2424</v>
      </c>
      <c r="B1866" s="5">
        <f>IF(LEFT(tbl_transaction[[#This Row],[Reference Number]],2)="GR",VLOOKUP(tbl_transaction[[#This Row],[Reference Number]],barang_masuk[],2,FALSE),IF(LEFT(tbl_transaction[[#This Row],[Reference Number]],2)="DO",VLOOKUP(tbl_transaction[[#This Row],[Reference Number]],barang_keluar[],2,FALSE),""))</f>
        <v>46109</v>
      </c>
      <c r="C1866" t="str">
        <f t="shared" si="29"/>
        <v>Outbound</v>
      </c>
      <c r="D1866" t="str">
        <f>IF(tbl_transaction[[#This Row],[Type]]="Inbound",VLOOKUP(tbl_transaction[[#This Row],[Reference Number]],barang_masuk[],4,FALSE),IF(tbl_transaction[[#This Row],[Type]]="Outbound",VLOOKUP(tbl_transaction[[#This Row],[Reference Number]],barang_keluar[],4,FALSE),""))</f>
        <v>BAB003</v>
      </c>
      <c r="E1866" t="str">
        <f>IF(tbl_transaction[[#This Row],[Type]]="Inbound",VLOOKUP(tbl_transaction[[#This Row],[Reference Number]],barang_masuk[],5,FALSE),IF(tbl_transaction[[#This Row],[Type]]="Outbound",VLOOKUP(tbl_transaction[[#This Row],[Reference Number]],barang_keluar[],5,FALSE),""))</f>
        <v>Zwitsal Baby Care Variant 3</v>
      </c>
      <c r="F1866">
        <f>IF(tbl_transaction[[#This Row],[Type]]="Inbound",VLOOKUP(tbl_transaction[[#This Row],[Reference Number]],barang_masuk[],6,FALSE),IF(tbl_transaction[[#This Row],[Type]]="Outbound",VLOOKUP(tbl_transaction[[#This Row],[Reference Number]],barang_keluar[],6,FALSE),""))</f>
        <v>12</v>
      </c>
      <c r="G1866" t="str">
        <f>IF(tbl_transaction[[#This Row],[Type]]="Inbound",VLOOKUP(tbl_transaction[[#This Row],[Reference Number]],barang_masuk[],7,FALSE),IF(tbl_transaction[[#This Row],[Type]]="Outbound",VLOOKUP(tbl_transaction[[#This Row],[Reference Number]],barang_keluar[],7,FALSE),""))</f>
        <v>Pack</v>
      </c>
      <c r="H1866" t="str">
        <f>IF(tbl_transaction[[#This Row],[Type]]="Inbound",VLOOKUP(tbl_transaction[[#This Row],[Reference Number]],barang_masuk[],3,FALSE),IF(tbl_transaction[[#This Row],[Type]]="Outbound",VLOOKUP(tbl_transaction[[#This Row],[Reference Number]],barang_keluar[],3,FALSE),""))</f>
        <v>Outlet 049</v>
      </c>
      <c r="I1866" t="str">
        <f>IF(D1866='Kartu Stok'!$B$2,COUNTIF($D$3:D1866,'Kartu Stok'!$B$2),"")</f>
        <v/>
      </c>
      <c r="L1866"/>
    </row>
    <row r="1867" spans="1:12" ht="14.5" x14ac:dyDescent="0.35">
      <c r="A1867" s="2" t="s">
        <v>2425</v>
      </c>
      <c r="B1867" s="5">
        <f>IF(LEFT(tbl_transaction[[#This Row],[Reference Number]],2)="GR",VLOOKUP(tbl_transaction[[#This Row],[Reference Number]],barang_masuk[],2,FALSE),IF(LEFT(tbl_transaction[[#This Row],[Reference Number]],2)="DO",VLOOKUP(tbl_transaction[[#This Row],[Reference Number]],barang_keluar[],2,FALSE),""))</f>
        <v>46181</v>
      </c>
      <c r="C1867" t="str">
        <f t="shared" si="29"/>
        <v>Outbound</v>
      </c>
      <c r="D1867" t="str">
        <f>IF(tbl_transaction[[#This Row],[Type]]="Inbound",VLOOKUP(tbl_transaction[[#This Row],[Reference Number]],barang_masuk[],4,FALSE),IF(tbl_transaction[[#This Row],[Type]]="Outbound",VLOOKUP(tbl_transaction[[#This Row],[Reference Number]],barang_keluar[],4,FALSE),""))</f>
        <v>BEV013</v>
      </c>
      <c r="E1867" t="str">
        <f>IF(tbl_transaction[[#This Row],[Type]]="Inbound",VLOOKUP(tbl_transaction[[#This Row],[Reference Number]],barang_masuk[],5,FALSE),IF(tbl_transaction[[#This Row],[Type]]="Outbound",VLOOKUP(tbl_transaction[[#This Row],[Reference Number]],barang_keluar[],5,FALSE),""))</f>
        <v>Sosro Beverage Variant 13</v>
      </c>
      <c r="F1867">
        <f>IF(tbl_transaction[[#This Row],[Type]]="Inbound",VLOOKUP(tbl_transaction[[#This Row],[Reference Number]],barang_masuk[],6,FALSE),IF(tbl_transaction[[#This Row],[Type]]="Outbound",VLOOKUP(tbl_transaction[[#This Row],[Reference Number]],barang_keluar[],6,FALSE),""))</f>
        <v>30</v>
      </c>
      <c r="G1867" t="str">
        <f>IF(tbl_transaction[[#This Row],[Type]]="Inbound",VLOOKUP(tbl_transaction[[#This Row],[Reference Number]],barang_masuk[],7,FALSE),IF(tbl_transaction[[#This Row],[Type]]="Outbound",VLOOKUP(tbl_transaction[[#This Row],[Reference Number]],barang_keluar[],7,FALSE),""))</f>
        <v>Bottle</v>
      </c>
      <c r="H1867" t="str">
        <f>IF(tbl_transaction[[#This Row],[Type]]="Inbound",VLOOKUP(tbl_transaction[[#This Row],[Reference Number]],barang_masuk[],3,FALSE),IF(tbl_transaction[[#This Row],[Type]]="Outbound",VLOOKUP(tbl_transaction[[#This Row],[Reference Number]],barang_keluar[],3,FALSE),""))</f>
        <v>Outlet 043</v>
      </c>
      <c r="I1867" t="str">
        <f>IF(D1867='Kartu Stok'!$B$2,COUNTIF($D$3:D1867,'Kartu Stok'!$B$2),"")</f>
        <v/>
      </c>
      <c r="L1867"/>
    </row>
    <row r="1868" spans="1:12" ht="14.5" x14ac:dyDescent="0.35">
      <c r="A1868" s="2" t="s">
        <v>2426</v>
      </c>
      <c r="B1868" s="5">
        <f>IF(LEFT(tbl_transaction[[#This Row],[Reference Number]],2)="GR",VLOOKUP(tbl_transaction[[#This Row],[Reference Number]],barang_masuk[],2,FALSE),IF(LEFT(tbl_transaction[[#This Row],[Reference Number]],2)="DO",VLOOKUP(tbl_transaction[[#This Row],[Reference Number]],barang_keluar[],2,FALSE),""))</f>
        <v>46163</v>
      </c>
      <c r="C1868" t="str">
        <f t="shared" si="29"/>
        <v>Outbound</v>
      </c>
      <c r="D1868" t="str">
        <f>IF(tbl_transaction[[#This Row],[Type]]="Inbound",VLOOKUP(tbl_transaction[[#This Row],[Reference Number]],barang_masuk[],4,FALSE),IF(tbl_transaction[[#This Row],[Type]]="Outbound",VLOOKUP(tbl_transaction[[#This Row],[Reference Number]],barang_keluar[],4,FALSE),""))</f>
        <v>INS002</v>
      </c>
      <c r="E1868" t="str">
        <f>IF(tbl_transaction[[#This Row],[Type]]="Inbound",VLOOKUP(tbl_transaction[[#This Row],[Reference Number]],barang_masuk[],5,FALSE),IF(tbl_transaction[[#This Row],[Type]]="Outbound",VLOOKUP(tbl_transaction[[#This Row],[Reference Number]],barang_keluar[],5,FALSE),""))</f>
        <v>Supermi Instant Food Variant 2</v>
      </c>
      <c r="F1868">
        <f>IF(tbl_transaction[[#This Row],[Type]]="Inbound",VLOOKUP(tbl_transaction[[#This Row],[Reference Number]],barang_masuk[],6,FALSE),IF(tbl_transaction[[#This Row],[Type]]="Outbound",VLOOKUP(tbl_transaction[[#This Row],[Reference Number]],barang_keluar[],6,FALSE),""))</f>
        <v>5</v>
      </c>
      <c r="G1868" t="str">
        <f>IF(tbl_transaction[[#This Row],[Type]]="Inbound",VLOOKUP(tbl_transaction[[#This Row],[Reference Number]],barang_masuk[],7,FALSE),IF(tbl_transaction[[#This Row],[Type]]="Outbound",VLOOKUP(tbl_transaction[[#This Row],[Reference Number]],barang_keluar[],7,FALSE),""))</f>
        <v>Pack</v>
      </c>
      <c r="H1868" t="str">
        <f>IF(tbl_transaction[[#This Row],[Type]]="Inbound",VLOOKUP(tbl_transaction[[#This Row],[Reference Number]],barang_masuk[],3,FALSE),IF(tbl_transaction[[#This Row],[Type]]="Outbound",VLOOKUP(tbl_transaction[[#This Row],[Reference Number]],barang_keluar[],3,FALSE),""))</f>
        <v>Outlet 047</v>
      </c>
      <c r="I1868" t="str">
        <f>IF(D1868='Kartu Stok'!$B$2,COUNTIF($D$3:D1868,'Kartu Stok'!$B$2),"")</f>
        <v/>
      </c>
      <c r="L1868"/>
    </row>
    <row r="1869" spans="1:12" ht="14.5" x14ac:dyDescent="0.35">
      <c r="A1869" s="2" t="s">
        <v>2427</v>
      </c>
      <c r="B1869" s="5">
        <f>IF(LEFT(tbl_transaction[[#This Row],[Reference Number]],2)="GR",VLOOKUP(tbl_transaction[[#This Row],[Reference Number]],barang_masuk[],2,FALSE),IF(LEFT(tbl_transaction[[#This Row],[Reference Number]],2)="DO",VLOOKUP(tbl_transaction[[#This Row],[Reference Number]],barang_keluar[],2,FALSE),""))</f>
        <v>46192</v>
      </c>
      <c r="C1869" t="str">
        <f t="shared" si="29"/>
        <v>Outbound</v>
      </c>
      <c r="D1869" t="str">
        <f>IF(tbl_transaction[[#This Row],[Type]]="Inbound",VLOOKUP(tbl_transaction[[#This Row],[Reference Number]],barang_masuk[],4,FALSE),IF(tbl_transaction[[#This Row],[Type]]="Outbound",VLOOKUP(tbl_transaction[[#This Row],[Reference Number]],barang_keluar[],4,FALSE),""))</f>
        <v>HOM022</v>
      </c>
      <c r="E1869" t="str">
        <f>IF(tbl_transaction[[#This Row],[Type]]="Inbound",VLOOKUP(tbl_transaction[[#This Row],[Reference Number]],barang_masuk[],5,FALSE),IF(tbl_transaction[[#This Row],[Type]]="Outbound",VLOOKUP(tbl_transaction[[#This Row],[Reference Number]],barang_keluar[],5,FALSE),""))</f>
        <v>Sunlight Home Care Variant 22</v>
      </c>
      <c r="F1869">
        <f>IF(tbl_transaction[[#This Row],[Type]]="Inbound",VLOOKUP(tbl_transaction[[#This Row],[Reference Number]],barang_masuk[],6,FALSE),IF(tbl_transaction[[#This Row],[Type]]="Outbound",VLOOKUP(tbl_transaction[[#This Row],[Reference Number]],barang_keluar[],6,FALSE),""))</f>
        <v>10</v>
      </c>
      <c r="G1869" t="str">
        <f>IF(tbl_transaction[[#This Row],[Type]]="Inbound",VLOOKUP(tbl_transaction[[#This Row],[Reference Number]],barang_masuk[],7,FALSE),IF(tbl_transaction[[#This Row],[Type]]="Outbound",VLOOKUP(tbl_transaction[[#This Row],[Reference Number]],barang_keluar[],7,FALSE),""))</f>
        <v>Pack</v>
      </c>
      <c r="H1869" t="str">
        <f>IF(tbl_transaction[[#This Row],[Type]]="Inbound",VLOOKUP(tbl_transaction[[#This Row],[Reference Number]],barang_masuk[],3,FALSE),IF(tbl_transaction[[#This Row],[Type]]="Outbound",VLOOKUP(tbl_transaction[[#This Row],[Reference Number]],barang_keluar[],3,FALSE),""))</f>
        <v>Outlet 005</v>
      </c>
      <c r="I1869" t="str">
        <f>IF(D1869='Kartu Stok'!$B$2,COUNTIF($D$3:D1869,'Kartu Stok'!$B$2),"")</f>
        <v/>
      </c>
      <c r="L1869"/>
    </row>
    <row r="1870" spans="1:12" ht="14.5" x14ac:dyDescent="0.35">
      <c r="A1870" s="2" t="s">
        <v>2428</v>
      </c>
      <c r="B1870" s="5">
        <f>IF(LEFT(tbl_transaction[[#This Row],[Reference Number]],2)="GR",VLOOKUP(tbl_transaction[[#This Row],[Reference Number]],barang_masuk[],2,FALSE),IF(LEFT(tbl_transaction[[#This Row],[Reference Number]],2)="DO",VLOOKUP(tbl_transaction[[#This Row],[Reference Number]],barang_keluar[],2,FALSE),""))</f>
        <v>46166</v>
      </c>
      <c r="C1870" t="str">
        <f t="shared" si="29"/>
        <v>Outbound</v>
      </c>
      <c r="D1870" t="str">
        <f>IF(tbl_transaction[[#This Row],[Type]]="Inbound",VLOOKUP(tbl_transaction[[#This Row],[Reference Number]],barang_masuk[],4,FALSE),IF(tbl_transaction[[#This Row],[Type]]="Outbound",VLOOKUP(tbl_transaction[[#This Row],[Reference Number]],barang_keluar[],4,FALSE),""))</f>
        <v>BAB012</v>
      </c>
      <c r="E1870" t="str">
        <f>IF(tbl_transaction[[#This Row],[Type]]="Inbound",VLOOKUP(tbl_transaction[[#This Row],[Reference Number]],barang_masuk[],5,FALSE),IF(tbl_transaction[[#This Row],[Type]]="Outbound",VLOOKUP(tbl_transaction[[#This Row],[Reference Number]],barang_keluar[],5,FALSE),""))</f>
        <v>MamyPoko Baby Care Variant 12</v>
      </c>
      <c r="F1870">
        <f>IF(tbl_transaction[[#This Row],[Type]]="Inbound",VLOOKUP(tbl_transaction[[#This Row],[Reference Number]],barang_masuk[],6,FALSE),IF(tbl_transaction[[#This Row],[Type]]="Outbound",VLOOKUP(tbl_transaction[[#This Row],[Reference Number]],barang_keluar[],6,FALSE),""))</f>
        <v>5</v>
      </c>
      <c r="G1870" t="str">
        <f>IF(tbl_transaction[[#This Row],[Type]]="Inbound",VLOOKUP(tbl_transaction[[#This Row],[Reference Number]],barang_masuk[],7,FALSE),IF(tbl_transaction[[#This Row],[Type]]="Outbound",VLOOKUP(tbl_transaction[[#This Row],[Reference Number]],barang_keluar[],7,FALSE),""))</f>
        <v>Pack</v>
      </c>
      <c r="H1870" t="str">
        <f>IF(tbl_transaction[[#This Row],[Type]]="Inbound",VLOOKUP(tbl_transaction[[#This Row],[Reference Number]],barang_masuk[],3,FALSE),IF(tbl_transaction[[#This Row],[Type]]="Outbound",VLOOKUP(tbl_transaction[[#This Row],[Reference Number]],barang_keluar[],3,FALSE),""))</f>
        <v>Outlet 055</v>
      </c>
      <c r="I1870" t="str">
        <f>IF(D1870='Kartu Stok'!$B$2,COUNTIF($D$3:D1870,'Kartu Stok'!$B$2),"")</f>
        <v/>
      </c>
      <c r="L1870"/>
    </row>
    <row r="1871" spans="1:12" ht="14.5" x14ac:dyDescent="0.35">
      <c r="A1871" s="2" t="s">
        <v>2429</v>
      </c>
      <c r="B1871" s="5">
        <f>IF(LEFT(tbl_transaction[[#This Row],[Reference Number]],2)="GR",VLOOKUP(tbl_transaction[[#This Row],[Reference Number]],barang_masuk[],2,FALSE),IF(LEFT(tbl_transaction[[#This Row],[Reference Number]],2)="DO",VLOOKUP(tbl_transaction[[#This Row],[Reference Number]],barang_keluar[],2,FALSE),""))</f>
        <v>46172</v>
      </c>
      <c r="C1871" t="str">
        <f t="shared" si="29"/>
        <v>Outbound</v>
      </c>
      <c r="D1871" t="str">
        <f>IF(tbl_transaction[[#This Row],[Type]]="Inbound",VLOOKUP(tbl_transaction[[#This Row],[Reference Number]],barang_masuk[],4,FALSE),IF(tbl_transaction[[#This Row],[Type]]="Outbound",VLOOKUP(tbl_transaction[[#This Row],[Reference Number]],barang_keluar[],4,FALSE),""))</f>
        <v>PER001</v>
      </c>
      <c r="E1871" t="str">
        <f>IF(tbl_transaction[[#This Row],[Type]]="Inbound",VLOOKUP(tbl_transaction[[#This Row],[Reference Number]],barang_masuk[],5,FALSE),IF(tbl_transaction[[#This Row],[Type]]="Outbound",VLOOKUP(tbl_transaction[[#This Row],[Reference Number]],barang_keluar[],5,FALSE),""))</f>
        <v>Sunsilk Personal Care Variant 1</v>
      </c>
      <c r="F1871">
        <f>IF(tbl_transaction[[#This Row],[Type]]="Inbound",VLOOKUP(tbl_transaction[[#This Row],[Reference Number]],barang_masuk[],6,FALSE),IF(tbl_transaction[[#This Row],[Type]]="Outbound",VLOOKUP(tbl_transaction[[#This Row],[Reference Number]],barang_keluar[],6,FALSE),""))</f>
        <v>36</v>
      </c>
      <c r="G1871" t="str">
        <f>IF(tbl_transaction[[#This Row],[Type]]="Inbound",VLOOKUP(tbl_transaction[[#This Row],[Reference Number]],barang_masuk[],7,FALSE),IF(tbl_transaction[[#This Row],[Type]]="Outbound",VLOOKUP(tbl_transaction[[#This Row],[Reference Number]],barang_keluar[],7,FALSE),""))</f>
        <v>Bottle</v>
      </c>
      <c r="H1871" t="str">
        <f>IF(tbl_transaction[[#This Row],[Type]]="Inbound",VLOOKUP(tbl_transaction[[#This Row],[Reference Number]],barang_masuk[],3,FALSE),IF(tbl_transaction[[#This Row],[Type]]="Outbound",VLOOKUP(tbl_transaction[[#This Row],[Reference Number]],barang_keluar[],3,FALSE),""))</f>
        <v>Outlet 034</v>
      </c>
      <c r="I1871" t="str">
        <f>IF(D1871='Kartu Stok'!$B$2,COUNTIF($D$3:D1871,'Kartu Stok'!$B$2),"")</f>
        <v/>
      </c>
      <c r="L1871"/>
    </row>
    <row r="1872" spans="1:12" ht="14.5" x14ac:dyDescent="0.35">
      <c r="A1872" s="2" t="s">
        <v>2430</v>
      </c>
      <c r="B1872" s="5">
        <f>IF(LEFT(tbl_transaction[[#This Row],[Reference Number]],2)="GR",VLOOKUP(tbl_transaction[[#This Row],[Reference Number]],barang_masuk[],2,FALSE),IF(LEFT(tbl_transaction[[#This Row],[Reference Number]],2)="DO",VLOOKUP(tbl_transaction[[#This Row],[Reference Number]],barang_keluar[],2,FALSE),""))</f>
        <v>46093</v>
      </c>
      <c r="C1872" t="str">
        <f t="shared" si="29"/>
        <v>Outbound</v>
      </c>
      <c r="D1872" t="str">
        <f>IF(tbl_transaction[[#This Row],[Type]]="Inbound",VLOOKUP(tbl_transaction[[#This Row],[Reference Number]],barang_masuk[],4,FALSE),IF(tbl_transaction[[#This Row],[Type]]="Outbound",VLOOKUP(tbl_transaction[[#This Row],[Reference Number]],barang_keluar[],4,FALSE),""))</f>
        <v>BAB002</v>
      </c>
      <c r="E1872" t="str">
        <f>IF(tbl_transaction[[#This Row],[Type]]="Inbound",VLOOKUP(tbl_transaction[[#This Row],[Reference Number]],barang_masuk[],5,FALSE),IF(tbl_transaction[[#This Row],[Type]]="Outbound",VLOOKUP(tbl_transaction[[#This Row],[Reference Number]],barang_keluar[],5,FALSE),""))</f>
        <v>Zwitsal Baby Care Variant 2</v>
      </c>
      <c r="F1872">
        <f>IF(tbl_transaction[[#This Row],[Type]]="Inbound",VLOOKUP(tbl_transaction[[#This Row],[Reference Number]],barang_masuk[],6,FALSE),IF(tbl_transaction[[#This Row],[Type]]="Outbound",VLOOKUP(tbl_transaction[[#This Row],[Reference Number]],barang_keluar[],6,FALSE),""))</f>
        <v>12</v>
      </c>
      <c r="G1872" t="str">
        <f>IF(tbl_transaction[[#This Row],[Type]]="Inbound",VLOOKUP(tbl_transaction[[#This Row],[Reference Number]],barang_masuk[],7,FALSE),IF(tbl_transaction[[#This Row],[Type]]="Outbound",VLOOKUP(tbl_transaction[[#This Row],[Reference Number]],barang_keluar[],7,FALSE),""))</f>
        <v>Pack</v>
      </c>
      <c r="H1872" t="str">
        <f>IF(tbl_transaction[[#This Row],[Type]]="Inbound",VLOOKUP(tbl_transaction[[#This Row],[Reference Number]],barang_masuk[],3,FALSE),IF(tbl_transaction[[#This Row],[Type]]="Outbound",VLOOKUP(tbl_transaction[[#This Row],[Reference Number]],barang_keluar[],3,FALSE),""))</f>
        <v>Outlet 029</v>
      </c>
      <c r="I1872" t="str">
        <f>IF(D1872='Kartu Stok'!$B$2,COUNTIF($D$3:D1872,'Kartu Stok'!$B$2),"")</f>
        <v/>
      </c>
      <c r="L1872"/>
    </row>
    <row r="1873" spans="1:12" ht="14.5" x14ac:dyDescent="0.35">
      <c r="A1873" s="2" t="s">
        <v>2431</v>
      </c>
      <c r="B1873" s="5">
        <f>IF(LEFT(tbl_transaction[[#This Row],[Reference Number]],2)="GR",VLOOKUP(tbl_transaction[[#This Row],[Reference Number]],barang_masuk[],2,FALSE),IF(LEFT(tbl_transaction[[#This Row],[Reference Number]],2)="DO",VLOOKUP(tbl_transaction[[#This Row],[Reference Number]],barang_keluar[],2,FALSE),""))</f>
        <v>46028</v>
      </c>
      <c r="C1873" t="str">
        <f t="shared" si="29"/>
        <v>Outbound</v>
      </c>
      <c r="D1873" t="str">
        <f>IF(tbl_transaction[[#This Row],[Type]]="Inbound",VLOOKUP(tbl_transaction[[#This Row],[Reference Number]],barang_masuk[],4,FALSE),IF(tbl_transaction[[#This Row],[Type]]="Outbound",VLOOKUP(tbl_transaction[[#This Row],[Reference Number]],barang_keluar[],4,FALSE),""))</f>
        <v>INS009</v>
      </c>
      <c r="E1873" t="str">
        <f>IF(tbl_transaction[[#This Row],[Type]]="Inbound",VLOOKUP(tbl_transaction[[#This Row],[Reference Number]],barang_masuk[],5,FALSE),IF(tbl_transaction[[#This Row],[Type]]="Outbound",VLOOKUP(tbl_transaction[[#This Row],[Reference Number]],barang_keluar[],5,FALSE),""))</f>
        <v>Sarimi Instant Food Variant 9</v>
      </c>
      <c r="F1873">
        <f>IF(tbl_transaction[[#This Row],[Type]]="Inbound",VLOOKUP(tbl_transaction[[#This Row],[Reference Number]],barang_masuk[],6,FALSE),IF(tbl_transaction[[#This Row],[Type]]="Outbound",VLOOKUP(tbl_transaction[[#This Row],[Reference Number]],barang_keluar[],6,FALSE),""))</f>
        <v>24</v>
      </c>
      <c r="G1873" t="str">
        <f>IF(tbl_transaction[[#This Row],[Type]]="Inbound",VLOOKUP(tbl_transaction[[#This Row],[Reference Number]],barang_masuk[],7,FALSE),IF(tbl_transaction[[#This Row],[Type]]="Outbound",VLOOKUP(tbl_transaction[[#This Row],[Reference Number]],barang_keluar[],7,FALSE),""))</f>
        <v>Pack</v>
      </c>
      <c r="H1873" t="str">
        <f>IF(tbl_transaction[[#This Row],[Type]]="Inbound",VLOOKUP(tbl_transaction[[#This Row],[Reference Number]],barang_masuk[],3,FALSE),IF(tbl_transaction[[#This Row],[Type]]="Outbound",VLOOKUP(tbl_transaction[[#This Row],[Reference Number]],barang_keluar[],3,FALSE),""))</f>
        <v>Outlet 061</v>
      </c>
      <c r="I1873" t="str">
        <f>IF(D1873='Kartu Stok'!$B$2,COUNTIF($D$3:D1873,'Kartu Stok'!$B$2),"")</f>
        <v/>
      </c>
      <c r="L1873"/>
    </row>
    <row r="1874" spans="1:12" ht="14.5" x14ac:dyDescent="0.35">
      <c r="A1874" s="2" t="s">
        <v>2432</v>
      </c>
      <c r="B1874" s="5">
        <f>IF(LEFT(tbl_transaction[[#This Row],[Reference Number]],2)="GR",VLOOKUP(tbl_transaction[[#This Row],[Reference Number]],barang_masuk[],2,FALSE),IF(LEFT(tbl_transaction[[#This Row],[Reference Number]],2)="DO",VLOOKUP(tbl_transaction[[#This Row],[Reference Number]],barang_keluar[],2,FALSE),""))</f>
        <v>46094</v>
      </c>
      <c r="C1874" t="str">
        <f t="shared" si="29"/>
        <v>Outbound</v>
      </c>
      <c r="D1874" t="str">
        <f>IF(tbl_transaction[[#This Row],[Type]]="Inbound",VLOOKUP(tbl_transaction[[#This Row],[Reference Number]],barang_masuk[],4,FALSE),IF(tbl_transaction[[#This Row],[Type]]="Outbound",VLOOKUP(tbl_transaction[[#This Row],[Reference Number]],barang_keluar[],4,FALSE),""))</f>
        <v>PER016</v>
      </c>
      <c r="E1874" t="str">
        <f>IF(tbl_transaction[[#This Row],[Type]]="Inbound",VLOOKUP(tbl_transaction[[#This Row],[Reference Number]],barang_masuk[],5,FALSE),IF(tbl_transaction[[#This Row],[Type]]="Outbound",VLOOKUP(tbl_transaction[[#This Row],[Reference Number]],barang_keluar[],5,FALSE),""))</f>
        <v>Lifebuoy Personal Care Variant 16</v>
      </c>
      <c r="F1874">
        <f>IF(tbl_transaction[[#This Row],[Type]]="Inbound",VLOOKUP(tbl_transaction[[#This Row],[Reference Number]],barang_masuk[],6,FALSE),IF(tbl_transaction[[#This Row],[Type]]="Outbound",VLOOKUP(tbl_transaction[[#This Row],[Reference Number]],barang_keluar[],6,FALSE),""))</f>
        <v>24</v>
      </c>
      <c r="G1874" t="str">
        <f>IF(tbl_transaction[[#This Row],[Type]]="Inbound",VLOOKUP(tbl_transaction[[#This Row],[Reference Number]],barang_masuk[],7,FALSE),IF(tbl_transaction[[#This Row],[Type]]="Outbound",VLOOKUP(tbl_transaction[[#This Row],[Reference Number]],barang_keluar[],7,FALSE),""))</f>
        <v>Bottle</v>
      </c>
      <c r="H1874" t="str">
        <f>IF(tbl_transaction[[#This Row],[Type]]="Inbound",VLOOKUP(tbl_transaction[[#This Row],[Reference Number]],barang_masuk[],3,FALSE),IF(tbl_transaction[[#This Row],[Type]]="Outbound",VLOOKUP(tbl_transaction[[#This Row],[Reference Number]],barang_keluar[],3,FALSE),""))</f>
        <v>Outlet 069</v>
      </c>
      <c r="I1874" t="str">
        <f>IF(D1874='Kartu Stok'!$B$2,COUNTIF($D$3:D1874,'Kartu Stok'!$B$2),"")</f>
        <v/>
      </c>
      <c r="L1874"/>
    </row>
    <row r="1875" spans="1:12" ht="14.5" x14ac:dyDescent="0.35">
      <c r="A1875" s="2" t="s">
        <v>2433</v>
      </c>
      <c r="B1875" s="5">
        <f>IF(LEFT(tbl_transaction[[#This Row],[Reference Number]],2)="GR",VLOOKUP(tbl_transaction[[#This Row],[Reference Number]],barang_masuk[],2,FALSE),IF(LEFT(tbl_transaction[[#This Row],[Reference Number]],2)="DO",VLOOKUP(tbl_transaction[[#This Row],[Reference Number]],barang_keluar[],2,FALSE),""))</f>
        <v>46084</v>
      </c>
      <c r="C1875" t="str">
        <f t="shared" si="29"/>
        <v>Outbound</v>
      </c>
      <c r="D1875" t="str">
        <f>IF(tbl_transaction[[#This Row],[Type]]="Inbound",VLOOKUP(tbl_transaction[[#This Row],[Reference Number]],barang_masuk[],4,FALSE),IF(tbl_transaction[[#This Row],[Type]]="Outbound",VLOOKUP(tbl_transaction[[#This Row],[Reference Number]],barang_keluar[],4,FALSE),""))</f>
        <v>INS007</v>
      </c>
      <c r="E1875" t="str">
        <f>IF(tbl_transaction[[#This Row],[Type]]="Inbound",VLOOKUP(tbl_transaction[[#This Row],[Reference Number]],barang_masuk[],5,FALSE),IF(tbl_transaction[[#This Row],[Type]]="Outbound",VLOOKUP(tbl_transaction[[#This Row],[Reference Number]],barang_keluar[],5,FALSE),""))</f>
        <v>Supermi Instant Food Variant 7</v>
      </c>
      <c r="F1875">
        <f>IF(tbl_transaction[[#This Row],[Type]]="Inbound",VLOOKUP(tbl_transaction[[#This Row],[Reference Number]],barang_masuk[],6,FALSE),IF(tbl_transaction[[#This Row],[Type]]="Outbound",VLOOKUP(tbl_transaction[[#This Row],[Reference Number]],barang_keluar[],6,FALSE),""))</f>
        <v>15</v>
      </c>
      <c r="G1875" t="str">
        <f>IF(tbl_transaction[[#This Row],[Type]]="Inbound",VLOOKUP(tbl_transaction[[#This Row],[Reference Number]],barang_masuk[],7,FALSE),IF(tbl_transaction[[#This Row],[Type]]="Outbound",VLOOKUP(tbl_transaction[[#This Row],[Reference Number]],barang_keluar[],7,FALSE),""))</f>
        <v>Pack</v>
      </c>
      <c r="H1875" t="str">
        <f>IF(tbl_transaction[[#This Row],[Type]]="Inbound",VLOOKUP(tbl_transaction[[#This Row],[Reference Number]],barang_masuk[],3,FALSE),IF(tbl_transaction[[#This Row],[Type]]="Outbound",VLOOKUP(tbl_transaction[[#This Row],[Reference Number]],barang_keluar[],3,FALSE),""))</f>
        <v>Outlet 011</v>
      </c>
      <c r="I1875" t="str">
        <f>IF(D1875='Kartu Stok'!$B$2,COUNTIF($D$3:D1875,'Kartu Stok'!$B$2),"")</f>
        <v/>
      </c>
      <c r="L1875"/>
    </row>
    <row r="1876" spans="1:12" ht="14.5" x14ac:dyDescent="0.35">
      <c r="A1876" s="2" t="s">
        <v>2434</v>
      </c>
      <c r="B1876" s="5">
        <f>IF(LEFT(tbl_transaction[[#This Row],[Reference Number]],2)="GR",VLOOKUP(tbl_transaction[[#This Row],[Reference Number]],barang_masuk[],2,FALSE),IF(LEFT(tbl_transaction[[#This Row],[Reference Number]],2)="DO",VLOOKUP(tbl_transaction[[#This Row],[Reference Number]],barang_keluar[],2,FALSE),""))</f>
        <v>46057</v>
      </c>
      <c r="C1876" t="str">
        <f t="shared" si="29"/>
        <v>Outbound</v>
      </c>
      <c r="D1876" t="str">
        <f>IF(tbl_transaction[[#This Row],[Type]]="Inbound",VLOOKUP(tbl_transaction[[#This Row],[Reference Number]],barang_masuk[],4,FALSE),IF(tbl_transaction[[#This Row],[Type]]="Outbound",VLOOKUP(tbl_transaction[[#This Row],[Reference Number]],barang_keluar[],4,FALSE),""))</f>
        <v>DAR004</v>
      </c>
      <c r="E1876" t="str">
        <f>IF(tbl_transaction[[#This Row],[Type]]="Inbound",VLOOKUP(tbl_transaction[[#This Row],[Reference Number]],barang_masuk[],5,FALSE),IF(tbl_transaction[[#This Row],[Type]]="Outbound",VLOOKUP(tbl_transaction[[#This Row],[Reference Number]],barang_keluar[],5,FALSE),""))</f>
        <v>Ultra Milk Dairy Variant 4</v>
      </c>
      <c r="F1876">
        <f>IF(tbl_transaction[[#This Row],[Type]]="Inbound",VLOOKUP(tbl_transaction[[#This Row],[Reference Number]],barang_masuk[],6,FALSE),IF(tbl_transaction[[#This Row],[Type]]="Outbound",VLOOKUP(tbl_transaction[[#This Row],[Reference Number]],barang_keluar[],6,FALSE),""))</f>
        <v>48</v>
      </c>
      <c r="G1876" t="str">
        <f>IF(tbl_transaction[[#This Row],[Type]]="Inbound",VLOOKUP(tbl_transaction[[#This Row],[Reference Number]],barang_masuk[],7,FALSE),IF(tbl_transaction[[#This Row],[Type]]="Outbound",VLOOKUP(tbl_transaction[[#This Row],[Reference Number]],barang_keluar[],7,FALSE),""))</f>
        <v>Box</v>
      </c>
      <c r="H1876" t="str">
        <f>IF(tbl_transaction[[#This Row],[Type]]="Inbound",VLOOKUP(tbl_transaction[[#This Row],[Reference Number]],barang_masuk[],3,FALSE),IF(tbl_transaction[[#This Row],[Type]]="Outbound",VLOOKUP(tbl_transaction[[#This Row],[Reference Number]],barang_keluar[],3,FALSE),""))</f>
        <v>Outlet 045</v>
      </c>
      <c r="I1876" t="str">
        <f>IF(D1876='Kartu Stok'!$B$2,COUNTIF($D$3:D1876,'Kartu Stok'!$B$2),"")</f>
        <v/>
      </c>
      <c r="L1876"/>
    </row>
    <row r="1877" spans="1:12" ht="14.5" x14ac:dyDescent="0.35">
      <c r="A1877" s="2" t="s">
        <v>2435</v>
      </c>
      <c r="B1877" s="5">
        <f>IF(LEFT(tbl_transaction[[#This Row],[Reference Number]],2)="GR",VLOOKUP(tbl_transaction[[#This Row],[Reference Number]],barang_masuk[],2,FALSE),IF(LEFT(tbl_transaction[[#This Row],[Reference Number]],2)="DO",VLOOKUP(tbl_transaction[[#This Row],[Reference Number]],barang_keluar[],2,FALSE),""))</f>
        <v>46195</v>
      </c>
      <c r="C1877" t="str">
        <f t="shared" si="29"/>
        <v>Outbound</v>
      </c>
      <c r="D1877" t="str">
        <f>IF(tbl_transaction[[#This Row],[Type]]="Inbound",VLOOKUP(tbl_transaction[[#This Row],[Reference Number]],barang_masuk[],4,FALSE),IF(tbl_transaction[[#This Row],[Type]]="Outbound",VLOOKUP(tbl_transaction[[#This Row],[Reference Number]],barang_keluar[],4,FALSE),""))</f>
        <v>BAB008</v>
      </c>
      <c r="E1877" t="str">
        <f>IF(tbl_transaction[[#This Row],[Type]]="Inbound",VLOOKUP(tbl_transaction[[#This Row],[Reference Number]],barang_masuk[],5,FALSE),IF(tbl_transaction[[#This Row],[Type]]="Outbound",VLOOKUP(tbl_transaction[[#This Row],[Reference Number]],barang_keluar[],5,FALSE),""))</f>
        <v>Zwitsal Baby Care Variant 8</v>
      </c>
      <c r="F1877">
        <f>IF(tbl_transaction[[#This Row],[Type]]="Inbound",VLOOKUP(tbl_transaction[[#This Row],[Reference Number]],barang_masuk[],6,FALSE),IF(tbl_transaction[[#This Row],[Type]]="Outbound",VLOOKUP(tbl_transaction[[#This Row],[Reference Number]],barang_keluar[],6,FALSE),""))</f>
        <v>20</v>
      </c>
      <c r="G1877" t="str">
        <f>IF(tbl_transaction[[#This Row],[Type]]="Inbound",VLOOKUP(tbl_transaction[[#This Row],[Reference Number]],barang_masuk[],7,FALSE),IF(tbl_transaction[[#This Row],[Type]]="Outbound",VLOOKUP(tbl_transaction[[#This Row],[Reference Number]],barang_keluar[],7,FALSE),""))</f>
        <v>Pack</v>
      </c>
      <c r="H1877" t="str">
        <f>IF(tbl_transaction[[#This Row],[Type]]="Inbound",VLOOKUP(tbl_transaction[[#This Row],[Reference Number]],barang_masuk[],3,FALSE),IF(tbl_transaction[[#This Row],[Type]]="Outbound",VLOOKUP(tbl_transaction[[#This Row],[Reference Number]],barang_keluar[],3,FALSE),""))</f>
        <v>Outlet 063</v>
      </c>
      <c r="I1877" t="str">
        <f>IF(D1877='Kartu Stok'!$B$2,COUNTIF($D$3:D1877,'Kartu Stok'!$B$2),"")</f>
        <v/>
      </c>
      <c r="L1877"/>
    </row>
    <row r="1878" spans="1:12" ht="14.5" x14ac:dyDescent="0.35">
      <c r="A1878" s="2" t="s">
        <v>2436</v>
      </c>
      <c r="B1878" s="5">
        <f>IF(LEFT(tbl_transaction[[#This Row],[Reference Number]],2)="GR",VLOOKUP(tbl_transaction[[#This Row],[Reference Number]],barang_masuk[],2,FALSE),IF(LEFT(tbl_transaction[[#This Row],[Reference Number]],2)="DO",VLOOKUP(tbl_transaction[[#This Row],[Reference Number]],barang_keluar[],2,FALSE),""))</f>
        <v>46145</v>
      </c>
      <c r="C1878" t="str">
        <f t="shared" si="29"/>
        <v>Outbound</v>
      </c>
      <c r="D1878" t="str">
        <f>IF(tbl_transaction[[#This Row],[Type]]="Inbound",VLOOKUP(tbl_transaction[[#This Row],[Reference Number]],barang_masuk[],4,FALSE),IF(tbl_transaction[[#This Row],[Type]]="Outbound",VLOOKUP(tbl_transaction[[#This Row],[Reference Number]],barang_keluar[],4,FALSE),""))</f>
        <v>INS024</v>
      </c>
      <c r="E1878" t="str">
        <f>IF(tbl_transaction[[#This Row],[Type]]="Inbound",VLOOKUP(tbl_transaction[[#This Row],[Reference Number]],barang_masuk[],5,FALSE),IF(tbl_transaction[[#This Row],[Type]]="Outbound",VLOOKUP(tbl_transaction[[#This Row],[Reference Number]],barang_keluar[],5,FALSE),""))</f>
        <v>Sarimi Instant Food Variant 24</v>
      </c>
      <c r="F1878">
        <f>IF(tbl_transaction[[#This Row],[Type]]="Inbound",VLOOKUP(tbl_transaction[[#This Row],[Reference Number]],barang_masuk[],6,FALSE),IF(tbl_transaction[[#This Row],[Type]]="Outbound",VLOOKUP(tbl_transaction[[#This Row],[Reference Number]],barang_keluar[],6,FALSE),""))</f>
        <v>5</v>
      </c>
      <c r="G1878" t="str">
        <f>IF(tbl_transaction[[#This Row],[Type]]="Inbound",VLOOKUP(tbl_transaction[[#This Row],[Reference Number]],barang_masuk[],7,FALSE),IF(tbl_transaction[[#This Row],[Type]]="Outbound",VLOOKUP(tbl_transaction[[#This Row],[Reference Number]],barang_keluar[],7,FALSE),""))</f>
        <v>Pack</v>
      </c>
      <c r="H1878" t="str">
        <f>IF(tbl_transaction[[#This Row],[Type]]="Inbound",VLOOKUP(tbl_transaction[[#This Row],[Reference Number]],barang_masuk[],3,FALSE),IF(tbl_transaction[[#This Row],[Type]]="Outbound",VLOOKUP(tbl_transaction[[#This Row],[Reference Number]],barang_keluar[],3,FALSE),""))</f>
        <v>Outlet 060</v>
      </c>
      <c r="I1878" t="str">
        <f>IF(D1878='Kartu Stok'!$B$2,COUNTIF($D$3:D1878,'Kartu Stok'!$B$2),"")</f>
        <v/>
      </c>
      <c r="L1878"/>
    </row>
    <row r="1879" spans="1:12" ht="14.5" x14ac:dyDescent="0.35">
      <c r="A1879" s="2" t="s">
        <v>2437</v>
      </c>
      <c r="B1879" s="5">
        <f>IF(LEFT(tbl_transaction[[#This Row],[Reference Number]],2)="GR",VLOOKUP(tbl_transaction[[#This Row],[Reference Number]],barang_masuk[],2,FALSE),IF(LEFT(tbl_transaction[[#This Row],[Reference Number]],2)="DO",VLOOKUP(tbl_transaction[[#This Row],[Reference Number]],barang_keluar[],2,FALSE),""))</f>
        <v>46103</v>
      </c>
      <c r="C1879" t="str">
        <f t="shared" si="29"/>
        <v>Outbound</v>
      </c>
      <c r="D1879" t="str">
        <f>IF(tbl_transaction[[#This Row],[Type]]="Inbound",VLOOKUP(tbl_transaction[[#This Row],[Reference Number]],barang_masuk[],4,FALSE),IF(tbl_transaction[[#This Row],[Type]]="Outbound",VLOOKUP(tbl_transaction[[#This Row],[Reference Number]],barang_keluar[],4,FALSE),""))</f>
        <v>HOM006</v>
      </c>
      <c r="E1879" t="str">
        <f>IF(tbl_transaction[[#This Row],[Type]]="Inbound",VLOOKUP(tbl_transaction[[#This Row],[Reference Number]],barang_masuk[],5,FALSE),IF(tbl_transaction[[#This Row],[Type]]="Outbound",VLOOKUP(tbl_transaction[[#This Row],[Reference Number]],barang_keluar[],5,FALSE),""))</f>
        <v>Sunlight Home Care Variant 6</v>
      </c>
      <c r="F1879">
        <f>IF(tbl_transaction[[#This Row],[Type]]="Inbound",VLOOKUP(tbl_transaction[[#This Row],[Reference Number]],barang_masuk[],6,FALSE),IF(tbl_transaction[[#This Row],[Type]]="Outbound",VLOOKUP(tbl_transaction[[#This Row],[Reference Number]],barang_keluar[],6,FALSE),""))</f>
        <v>10</v>
      </c>
      <c r="G1879" t="str">
        <f>IF(tbl_transaction[[#This Row],[Type]]="Inbound",VLOOKUP(tbl_transaction[[#This Row],[Reference Number]],barang_masuk[],7,FALSE),IF(tbl_transaction[[#This Row],[Type]]="Outbound",VLOOKUP(tbl_transaction[[#This Row],[Reference Number]],barang_keluar[],7,FALSE),""))</f>
        <v>Pack</v>
      </c>
      <c r="H1879" t="str">
        <f>IF(tbl_transaction[[#This Row],[Type]]="Inbound",VLOOKUP(tbl_transaction[[#This Row],[Reference Number]],barang_masuk[],3,FALSE),IF(tbl_transaction[[#This Row],[Type]]="Outbound",VLOOKUP(tbl_transaction[[#This Row],[Reference Number]],barang_keluar[],3,FALSE),""))</f>
        <v>Outlet 053</v>
      </c>
      <c r="I1879" t="str">
        <f>IF(D1879='Kartu Stok'!$B$2,COUNTIF($D$3:D1879,'Kartu Stok'!$B$2),"")</f>
        <v/>
      </c>
      <c r="L1879"/>
    </row>
    <row r="1880" spans="1:12" ht="14.5" x14ac:dyDescent="0.35">
      <c r="A1880" s="2" t="s">
        <v>2438</v>
      </c>
      <c r="B1880" s="5">
        <f>IF(LEFT(tbl_transaction[[#This Row],[Reference Number]],2)="GR",VLOOKUP(tbl_transaction[[#This Row],[Reference Number]],barang_masuk[],2,FALSE),IF(LEFT(tbl_transaction[[#This Row],[Reference Number]],2)="DO",VLOOKUP(tbl_transaction[[#This Row],[Reference Number]],barang_keluar[],2,FALSE),""))</f>
        <v>46197</v>
      </c>
      <c r="C1880" t="str">
        <f t="shared" si="29"/>
        <v>Outbound</v>
      </c>
      <c r="D1880" t="str">
        <f>IF(tbl_transaction[[#This Row],[Type]]="Inbound",VLOOKUP(tbl_transaction[[#This Row],[Reference Number]],barang_masuk[],4,FALSE),IF(tbl_transaction[[#This Row],[Type]]="Outbound",VLOOKUP(tbl_transaction[[#This Row],[Reference Number]],barang_keluar[],4,FALSE),""))</f>
        <v>SNK012</v>
      </c>
      <c r="E1880" t="str">
        <f>IF(tbl_transaction[[#This Row],[Type]]="Inbound",VLOOKUP(tbl_transaction[[#This Row],[Reference Number]],barang_masuk[],5,FALSE),IF(tbl_transaction[[#This Row],[Type]]="Outbound",VLOOKUP(tbl_transaction[[#This Row],[Reference Number]],barang_keluar[],5,FALSE),""))</f>
        <v>Taro Snack Variant 12</v>
      </c>
      <c r="F1880">
        <f>IF(tbl_transaction[[#This Row],[Type]]="Inbound",VLOOKUP(tbl_transaction[[#This Row],[Reference Number]],barang_masuk[],6,FALSE),IF(tbl_transaction[[#This Row],[Type]]="Outbound",VLOOKUP(tbl_transaction[[#This Row],[Reference Number]],barang_keluar[],6,FALSE),""))</f>
        <v>30</v>
      </c>
      <c r="G1880" t="str">
        <f>IF(tbl_transaction[[#This Row],[Type]]="Inbound",VLOOKUP(tbl_transaction[[#This Row],[Reference Number]],barang_masuk[],7,FALSE),IF(tbl_transaction[[#This Row],[Type]]="Outbound",VLOOKUP(tbl_transaction[[#This Row],[Reference Number]],barang_keluar[],7,FALSE),""))</f>
        <v>Pack</v>
      </c>
      <c r="H1880" t="str">
        <f>IF(tbl_transaction[[#This Row],[Type]]="Inbound",VLOOKUP(tbl_transaction[[#This Row],[Reference Number]],barang_masuk[],3,FALSE),IF(tbl_transaction[[#This Row],[Type]]="Outbound",VLOOKUP(tbl_transaction[[#This Row],[Reference Number]],barang_keluar[],3,FALSE),""))</f>
        <v>Outlet 037</v>
      </c>
      <c r="I1880" t="str">
        <f>IF(D1880='Kartu Stok'!$B$2,COUNTIF($D$3:D1880,'Kartu Stok'!$B$2),"")</f>
        <v/>
      </c>
      <c r="L1880"/>
    </row>
    <row r="1881" spans="1:12" ht="14.5" x14ac:dyDescent="0.35">
      <c r="A1881" s="2" t="s">
        <v>2439</v>
      </c>
      <c r="B1881" s="5">
        <f>IF(LEFT(tbl_transaction[[#This Row],[Reference Number]],2)="GR",VLOOKUP(tbl_transaction[[#This Row],[Reference Number]],barang_masuk[],2,FALSE),IF(LEFT(tbl_transaction[[#This Row],[Reference Number]],2)="DO",VLOOKUP(tbl_transaction[[#This Row],[Reference Number]],barang_keluar[],2,FALSE),""))</f>
        <v>46110</v>
      </c>
      <c r="C1881" t="str">
        <f t="shared" si="29"/>
        <v>Outbound</v>
      </c>
      <c r="D1881" t="str">
        <f>IF(tbl_transaction[[#This Row],[Type]]="Inbound",VLOOKUP(tbl_transaction[[#This Row],[Reference Number]],barang_masuk[],4,FALSE),IF(tbl_transaction[[#This Row],[Type]]="Outbound",VLOOKUP(tbl_transaction[[#This Row],[Reference Number]],barang_keluar[],4,FALSE),""))</f>
        <v>PER006</v>
      </c>
      <c r="E1881" t="str">
        <f>IF(tbl_transaction[[#This Row],[Type]]="Inbound",VLOOKUP(tbl_transaction[[#This Row],[Reference Number]],barang_masuk[],5,FALSE),IF(tbl_transaction[[#This Row],[Type]]="Outbound",VLOOKUP(tbl_transaction[[#This Row],[Reference Number]],barang_keluar[],5,FALSE),""))</f>
        <v>Lifebuoy Personal Care Variant 6</v>
      </c>
      <c r="F1881">
        <f>IF(tbl_transaction[[#This Row],[Type]]="Inbound",VLOOKUP(tbl_transaction[[#This Row],[Reference Number]],barang_masuk[],6,FALSE),IF(tbl_transaction[[#This Row],[Type]]="Outbound",VLOOKUP(tbl_transaction[[#This Row],[Reference Number]],barang_keluar[],6,FALSE),""))</f>
        <v>5</v>
      </c>
      <c r="G1881" t="str">
        <f>IF(tbl_transaction[[#This Row],[Type]]="Inbound",VLOOKUP(tbl_transaction[[#This Row],[Reference Number]],barang_masuk[],7,FALSE),IF(tbl_transaction[[#This Row],[Type]]="Outbound",VLOOKUP(tbl_transaction[[#This Row],[Reference Number]],barang_keluar[],7,FALSE),""))</f>
        <v>Bottle</v>
      </c>
      <c r="H1881" t="str">
        <f>IF(tbl_transaction[[#This Row],[Type]]="Inbound",VLOOKUP(tbl_transaction[[#This Row],[Reference Number]],barang_masuk[],3,FALSE),IF(tbl_transaction[[#This Row],[Type]]="Outbound",VLOOKUP(tbl_transaction[[#This Row],[Reference Number]],barang_keluar[],3,FALSE),""))</f>
        <v>Outlet 045</v>
      </c>
      <c r="I1881" t="str">
        <f>IF(D1881='Kartu Stok'!$B$2,COUNTIF($D$3:D1881,'Kartu Stok'!$B$2),"")</f>
        <v/>
      </c>
      <c r="L1881"/>
    </row>
    <row r="1882" spans="1:12" ht="14.5" x14ac:dyDescent="0.35">
      <c r="A1882" s="2" t="s">
        <v>2440</v>
      </c>
      <c r="B1882" s="5">
        <f>IF(LEFT(tbl_transaction[[#This Row],[Reference Number]],2)="GR",VLOOKUP(tbl_transaction[[#This Row],[Reference Number]],barang_masuk[],2,FALSE),IF(LEFT(tbl_transaction[[#This Row],[Reference Number]],2)="DO",VLOOKUP(tbl_transaction[[#This Row],[Reference Number]],barang_keluar[],2,FALSE),""))</f>
        <v>46200</v>
      </c>
      <c r="C1882" t="str">
        <f t="shared" si="29"/>
        <v>Outbound</v>
      </c>
      <c r="D1882" t="str">
        <f>IF(tbl_transaction[[#This Row],[Type]]="Inbound",VLOOKUP(tbl_transaction[[#This Row],[Reference Number]],barang_masuk[],4,FALSE),IF(tbl_transaction[[#This Row],[Type]]="Outbound",VLOOKUP(tbl_transaction[[#This Row],[Reference Number]],barang_keluar[],4,FALSE),""))</f>
        <v>INS006</v>
      </c>
      <c r="E1882" t="str">
        <f>IF(tbl_transaction[[#This Row],[Type]]="Inbound",VLOOKUP(tbl_transaction[[#This Row],[Reference Number]],barang_masuk[],5,FALSE),IF(tbl_transaction[[#This Row],[Type]]="Outbound",VLOOKUP(tbl_transaction[[#This Row],[Reference Number]],barang_keluar[],5,FALSE),""))</f>
        <v>Indomie Instant Food Variant 6</v>
      </c>
      <c r="F1882">
        <f>IF(tbl_transaction[[#This Row],[Type]]="Inbound",VLOOKUP(tbl_transaction[[#This Row],[Reference Number]],barang_masuk[],6,FALSE),IF(tbl_transaction[[#This Row],[Type]]="Outbound",VLOOKUP(tbl_transaction[[#This Row],[Reference Number]],barang_keluar[],6,FALSE),""))</f>
        <v>5</v>
      </c>
      <c r="G1882" t="str">
        <f>IF(tbl_transaction[[#This Row],[Type]]="Inbound",VLOOKUP(tbl_transaction[[#This Row],[Reference Number]],barang_masuk[],7,FALSE),IF(tbl_transaction[[#This Row],[Type]]="Outbound",VLOOKUP(tbl_transaction[[#This Row],[Reference Number]],barang_keluar[],7,FALSE),""))</f>
        <v>Pack</v>
      </c>
      <c r="H1882" t="str">
        <f>IF(tbl_transaction[[#This Row],[Type]]="Inbound",VLOOKUP(tbl_transaction[[#This Row],[Reference Number]],barang_masuk[],3,FALSE),IF(tbl_transaction[[#This Row],[Type]]="Outbound",VLOOKUP(tbl_transaction[[#This Row],[Reference Number]],barang_keluar[],3,FALSE),""))</f>
        <v>Outlet 037</v>
      </c>
      <c r="I1882" t="str">
        <f>IF(D1882='Kartu Stok'!$B$2,COUNTIF($D$3:D1882,'Kartu Stok'!$B$2),"")</f>
        <v/>
      </c>
      <c r="L1882"/>
    </row>
    <row r="1883" spans="1:12" ht="14.5" x14ac:dyDescent="0.35">
      <c r="A1883" s="2" t="s">
        <v>2441</v>
      </c>
      <c r="B1883" s="5">
        <f>IF(LEFT(tbl_transaction[[#This Row],[Reference Number]],2)="GR",VLOOKUP(tbl_transaction[[#This Row],[Reference Number]],barang_masuk[],2,FALSE),IF(LEFT(tbl_transaction[[#This Row],[Reference Number]],2)="DO",VLOOKUP(tbl_transaction[[#This Row],[Reference Number]],barang_keluar[],2,FALSE),""))</f>
        <v>46163</v>
      </c>
      <c r="C1883" t="str">
        <f t="shared" si="29"/>
        <v>Outbound</v>
      </c>
      <c r="D1883" t="str">
        <f>IF(tbl_transaction[[#This Row],[Type]]="Inbound",VLOOKUP(tbl_transaction[[#This Row],[Reference Number]],barang_masuk[],4,FALSE),IF(tbl_transaction[[#This Row],[Type]]="Outbound",VLOOKUP(tbl_transaction[[#This Row],[Reference Number]],barang_keluar[],4,FALSE),""))</f>
        <v>SNK002</v>
      </c>
      <c r="E1883" t="str">
        <f>IF(tbl_transaction[[#This Row],[Type]]="Inbound",VLOOKUP(tbl_transaction[[#This Row],[Reference Number]],barang_masuk[],5,FALSE),IF(tbl_transaction[[#This Row],[Type]]="Outbound",VLOOKUP(tbl_transaction[[#This Row],[Reference Number]],barang_keluar[],5,FALSE),""))</f>
        <v>Qtela Snack Variant 2</v>
      </c>
      <c r="F1883">
        <f>IF(tbl_transaction[[#This Row],[Type]]="Inbound",VLOOKUP(tbl_transaction[[#This Row],[Reference Number]],barang_masuk[],6,FALSE),IF(tbl_transaction[[#This Row],[Type]]="Outbound",VLOOKUP(tbl_transaction[[#This Row],[Reference Number]],barang_keluar[],6,FALSE),""))</f>
        <v>36</v>
      </c>
      <c r="G1883" t="str">
        <f>IF(tbl_transaction[[#This Row],[Type]]="Inbound",VLOOKUP(tbl_transaction[[#This Row],[Reference Number]],barang_masuk[],7,FALSE),IF(tbl_transaction[[#This Row],[Type]]="Outbound",VLOOKUP(tbl_transaction[[#This Row],[Reference Number]],barang_keluar[],7,FALSE),""))</f>
        <v>Pack</v>
      </c>
      <c r="H1883" t="str">
        <f>IF(tbl_transaction[[#This Row],[Type]]="Inbound",VLOOKUP(tbl_transaction[[#This Row],[Reference Number]],barang_masuk[],3,FALSE),IF(tbl_transaction[[#This Row],[Type]]="Outbound",VLOOKUP(tbl_transaction[[#This Row],[Reference Number]],barang_keluar[],3,FALSE),""))</f>
        <v>Outlet 070</v>
      </c>
      <c r="I1883" t="str">
        <f>IF(D1883='Kartu Stok'!$B$2,COUNTIF($D$3:D1883,'Kartu Stok'!$B$2),"")</f>
        <v/>
      </c>
      <c r="L1883"/>
    </row>
    <row r="1884" spans="1:12" ht="14.5" x14ac:dyDescent="0.35">
      <c r="A1884" s="2" t="s">
        <v>2442</v>
      </c>
      <c r="B1884" s="5">
        <f>IF(LEFT(tbl_transaction[[#This Row],[Reference Number]],2)="GR",VLOOKUP(tbl_transaction[[#This Row],[Reference Number]],barang_masuk[],2,FALSE),IF(LEFT(tbl_transaction[[#This Row],[Reference Number]],2)="DO",VLOOKUP(tbl_transaction[[#This Row],[Reference Number]],barang_keluar[],2,FALSE),""))</f>
        <v>46135</v>
      </c>
      <c r="C1884" t="str">
        <f t="shared" si="29"/>
        <v>Outbound</v>
      </c>
      <c r="D1884" t="str">
        <f>IF(tbl_transaction[[#This Row],[Type]]="Inbound",VLOOKUP(tbl_transaction[[#This Row],[Reference Number]],barang_masuk[],4,FALSE),IF(tbl_transaction[[#This Row],[Type]]="Outbound",VLOOKUP(tbl_transaction[[#This Row],[Reference Number]],barang_keluar[],4,FALSE),""))</f>
        <v>SNK006</v>
      </c>
      <c r="E1884" t="str">
        <f>IF(tbl_transaction[[#This Row],[Type]]="Inbound",VLOOKUP(tbl_transaction[[#This Row],[Reference Number]],barang_masuk[],5,FALSE),IF(tbl_transaction[[#This Row],[Type]]="Outbound",VLOOKUP(tbl_transaction[[#This Row],[Reference Number]],barang_keluar[],5,FALSE),""))</f>
        <v>Taro Snack Variant 6</v>
      </c>
      <c r="F1884">
        <f>IF(tbl_transaction[[#This Row],[Type]]="Inbound",VLOOKUP(tbl_transaction[[#This Row],[Reference Number]],barang_masuk[],6,FALSE),IF(tbl_transaction[[#This Row],[Type]]="Outbound",VLOOKUP(tbl_transaction[[#This Row],[Reference Number]],barang_keluar[],6,FALSE),""))</f>
        <v>60</v>
      </c>
      <c r="G1884" t="str">
        <f>IF(tbl_transaction[[#This Row],[Type]]="Inbound",VLOOKUP(tbl_transaction[[#This Row],[Reference Number]],barang_masuk[],7,FALSE),IF(tbl_transaction[[#This Row],[Type]]="Outbound",VLOOKUP(tbl_transaction[[#This Row],[Reference Number]],barang_keluar[],7,FALSE),""))</f>
        <v>Pack</v>
      </c>
      <c r="H1884" t="str">
        <f>IF(tbl_transaction[[#This Row],[Type]]="Inbound",VLOOKUP(tbl_transaction[[#This Row],[Reference Number]],barang_masuk[],3,FALSE),IF(tbl_transaction[[#This Row],[Type]]="Outbound",VLOOKUP(tbl_transaction[[#This Row],[Reference Number]],barang_keluar[],3,FALSE),""))</f>
        <v>Outlet 044</v>
      </c>
      <c r="I1884" t="str">
        <f>IF(D1884='Kartu Stok'!$B$2,COUNTIF($D$3:D1884,'Kartu Stok'!$B$2),"")</f>
        <v/>
      </c>
      <c r="L1884"/>
    </row>
    <row r="1885" spans="1:12" ht="14.5" x14ac:dyDescent="0.35">
      <c r="A1885" s="2" t="s">
        <v>2443</v>
      </c>
      <c r="B1885" s="5">
        <f>IF(LEFT(tbl_transaction[[#This Row],[Reference Number]],2)="GR",VLOOKUP(tbl_transaction[[#This Row],[Reference Number]],barang_masuk[],2,FALSE),IF(LEFT(tbl_transaction[[#This Row],[Reference Number]],2)="DO",VLOOKUP(tbl_transaction[[#This Row],[Reference Number]],barang_keluar[],2,FALSE),""))</f>
        <v>46186</v>
      </c>
      <c r="C1885" t="str">
        <f t="shared" si="29"/>
        <v>Outbound</v>
      </c>
      <c r="D1885" t="str">
        <f>IF(tbl_transaction[[#This Row],[Type]]="Inbound",VLOOKUP(tbl_transaction[[#This Row],[Reference Number]],barang_masuk[],4,FALSE),IF(tbl_transaction[[#This Row],[Type]]="Outbound",VLOOKUP(tbl_transaction[[#This Row],[Reference Number]],barang_keluar[],4,FALSE),""))</f>
        <v>DAR001</v>
      </c>
      <c r="E1885" t="str">
        <f>IF(tbl_transaction[[#This Row],[Type]]="Inbound",VLOOKUP(tbl_transaction[[#This Row],[Reference Number]],barang_masuk[],5,FALSE),IF(tbl_transaction[[#This Row],[Type]]="Outbound",VLOOKUP(tbl_transaction[[#This Row],[Reference Number]],barang_keluar[],5,FALSE),""))</f>
        <v>Ultra Milk Dairy Variant 1</v>
      </c>
      <c r="F1885">
        <f>IF(tbl_transaction[[#This Row],[Type]]="Inbound",VLOOKUP(tbl_transaction[[#This Row],[Reference Number]],barang_masuk[],6,FALSE),IF(tbl_transaction[[#This Row],[Type]]="Outbound",VLOOKUP(tbl_transaction[[#This Row],[Reference Number]],barang_keluar[],6,FALSE),""))</f>
        <v>10</v>
      </c>
      <c r="G1885" t="str">
        <f>IF(tbl_transaction[[#This Row],[Type]]="Inbound",VLOOKUP(tbl_transaction[[#This Row],[Reference Number]],barang_masuk[],7,FALSE),IF(tbl_transaction[[#This Row],[Type]]="Outbound",VLOOKUP(tbl_transaction[[#This Row],[Reference Number]],barang_keluar[],7,FALSE),""))</f>
        <v>Box</v>
      </c>
      <c r="H1885" t="str">
        <f>IF(tbl_transaction[[#This Row],[Type]]="Inbound",VLOOKUP(tbl_transaction[[#This Row],[Reference Number]],barang_masuk[],3,FALSE),IF(tbl_transaction[[#This Row],[Type]]="Outbound",VLOOKUP(tbl_transaction[[#This Row],[Reference Number]],barang_keluar[],3,FALSE),""))</f>
        <v>Outlet 017</v>
      </c>
      <c r="I1885" t="str">
        <f>IF(D1885='Kartu Stok'!$B$2,COUNTIF($D$3:D1885,'Kartu Stok'!$B$2),"")</f>
        <v/>
      </c>
      <c r="L1885"/>
    </row>
    <row r="1886" spans="1:12" ht="14.5" x14ac:dyDescent="0.35">
      <c r="A1886" s="2" t="s">
        <v>2444</v>
      </c>
      <c r="B1886" s="5">
        <f>IF(LEFT(tbl_transaction[[#This Row],[Reference Number]],2)="GR",VLOOKUP(tbl_transaction[[#This Row],[Reference Number]],barang_masuk[],2,FALSE),IF(LEFT(tbl_transaction[[#This Row],[Reference Number]],2)="DO",VLOOKUP(tbl_transaction[[#This Row],[Reference Number]],barang_keluar[],2,FALSE),""))</f>
        <v>46070</v>
      </c>
      <c r="C1886" t="str">
        <f t="shared" ref="C1886:C1949" si="30">IF(LEFT(A1886,2)="GR","Inbound",IF(LEFT(A1886,2)="DO","Outbound",""))</f>
        <v>Outbound</v>
      </c>
      <c r="D1886" t="str">
        <f>IF(tbl_transaction[[#This Row],[Type]]="Inbound",VLOOKUP(tbl_transaction[[#This Row],[Reference Number]],barang_masuk[],4,FALSE),IF(tbl_transaction[[#This Row],[Type]]="Outbound",VLOOKUP(tbl_transaction[[#This Row],[Reference Number]],barang_keluar[],4,FALSE),""))</f>
        <v>INS001</v>
      </c>
      <c r="E1886" t="str">
        <f>IF(tbl_transaction[[#This Row],[Type]]="Inbound",VLOOKUP(tbl_transaction[[#This Row],[Reference Number]],barang_masuk[],5,FALSE),IF(tbl_transaction[[#This Row],[Type]]="Outbound",VLOOKUP(tbl_transaction[[#This Row],[Reference Number]],barang_keluar[],5,FALSE),""))</f>
        <v>Sarimi Instant Food Variant 1</v>
      </c>
      <c r="F1886">
        <f>IF(tbl_transaction[[#This Row],[Type]]="Inbound",VLOOKUP(tbl_transaction[[#This Row],[Reference Number]],barang_masuk[],6,FALSE),IF(tbl_transaction[[#This Row],[Type]]="Outbound",VLOOKUP(tbl_transaction[[#This Row],[Reference Number]],barang_keluar[],6,FALSE),""))</f>
        <v>15</v>
      </c>
      <c r="G1886" t="str">
        <f>IF(tbl_transaction[[#This Row],[Type]]="Inbound",VLOOKUP(tbl_transaction[[#This Row],[Reference Number]],barang_masuk[],7,FALSE),IF(tbl_transaction[[#This Row],[Type]]="Outbound",VLOOKUP(tbl_transaction[[#This Row],[Reference Number]],barang_keluar[],7,FALSE),""))</f>
        <v>Pack</v>
      </c>
      <c r="H1886" t="str">
        <f>IF(tbl_transaction[[#This Row],[Type]]="Inbound",VLOOKUP(tbl_transaction[[#This Row],[Reference Number]],barang_masuk[],3,FALSE),IF(tbl_transaction[[#This Row],[Type]]="Outbound",VLOOKUP(tbl_transaction[[#This Row],[Reference Number]],barang_keluar[],3,FALSE),""))</f>
        <v>Outlet 027</v>
      </c>
      <c r="I1886" t="str">
        <f>IF(D1886='Kartu Stok'!$B$2,COUNTIF($D$3:D1886,'Kartu Stok'!$B$2),"")</f>
        <v/>
      </c>
      <c r="L1886"/>
    </row>
    <row r="1887" spans="1:12" ht="14.5" x14ac:dyDescent="0.35">
      <c r="A1887" s="2" t="s">
        <v>2445</v>
      </c>
      <c r="B1887" s="5">
        <f>IF(LEFT(tbl_transaction[[#This Row],[Reference Number]],2)="GR",VLOOKUP(tbl_transaction[[#This Row],[Reference Number]],barang_masuk[],2,FALSE),IF(LEFT(tbl_transaction[[#This Row],[Reference Number]],2)="DO",VLOOKUP(tbl_transaction[[#This Row],[Reference Number]],barang_keluar[],2,FALSE),""))</f>
        <v>46147</v>
      </c>
      <c r="C1887" t="str">
        <f t="shared" si="30"/>
        <v>Outbound</v>
      </c>
      <c r="D1887" t="str">
        <f>IF(tbl_transaction[[#This Row],[Type]]="Inbound",VLOOKUP(tbl_transaction[[#This Row],[Reference Number]],barang_masuk[],4,FALSE),IF(tbl_transaction[[#This Row],[Type]]="Outbound",VLOOKUP(tbl_transaction[[#This Row],[Reference Number]],barang_keluar[],4,FALSE),""))</f>
        <v>HOM021</v>
      </c>
      <c r="E1887" t="str">
        <f>IF(tbl_transaction[[#This Row],[Type]]="Inbound",VLOOKUP(tbl_transaction[[#This Row],[Reference Number]],barang_masuk[],5,FALSE),IF(tbl_transaction[[#This Row],[Type]]="Outbound",VLOOKUP(tbl_transaction[[#This Row],[Reference Number]],barang_keluar[],5,FALSE),""))</f>
        <v>Rinso Home Care Variant 21</v>
      </c>
      <c r="F1887">
        <f>IF(tbl_transaction[[#This Row],[Type]]="Inbound",VLOOKUP(tbl_transaction[[#This Row],[Reference Number]],barang_masuk[],6,FALSE),IF(tbl_transaction[[#This Row],[Type]]="Outbound",VLOOKUP(tbl_transaction[[#This Row],[Reference Number]],barang_keluar[],6,FALSE),""))</f>
        <v>12</v>
      </c>
      <c r="G1887" t="str">
        <f>IF(tbl_transaction[[#This Row],[Type]]="Inbound",VLOOKUP(tbl_transaction[[#This Row],[Reference Number]],barang_masuk[],7,FALSE),IF(tbl_transaction[[#This Row],[Type]]="Outbound",VLOOKUP(tbl_transaction[[#This Row],[Reference Number]],barang_keluar[],7,FALSE),""))</f>
        <v>Pack</v>
      </c>
      <c r="H1887" t="str">
        <f>IF(tbl_transaction[[#This Row],[Type]]="Inbound",VLOOKUP(tbl_transaction[[#This Row],[Reference Number]],barang_masuk[],3,FALSE),IF(tbl_transaction[[#This Row],[Type]]="Outbound",VLOOKUP(tbl_transaction[[#This Row],[Reference Number]],barang_keluar[],3,FALSE),""))</f>
        <v>Outlet 065</v>
      </c>
      <c r="I1887" t="str">
        <f>IF(D1887='Kartu Stok'!$B$2,COUNTIF($D$3:D1887,'Kartu Stok'!$B$2),"")</f>
        <v/>
      </c>
      <c r="L1887"/>
    </row>
    <row r="1888" spans="1:12" ht="14.5" x14ac:dyDescent="0.35">
      <c r="A1888" s="2" t="s">
        <v>2446</v>
      </c>
      <c r="B1888" s="5">
        <f>IF(LEFT(tbl_transaction[[#This Row],[Reference Number]],2)="GR",VLOOKUP(tbl_transaction[[#This Row],[Reference Number]],barang_masuk[],2,FALSE),IF(LEFT(tbl_transaction[[#This Row],[Reference Number]],2)="DO",VLOOKUP(tbl_transaction[[#This Row],[Reference Number]],barang_keluar[],2,FALSE),""))</f>
        <v>46069</v>
      </c>
      <c r="C1888" t="str">
        <f t="shared" si="30"/>
        <v>Outbound</v>
      </c>
      <c r="D1888" t="str">
        <f>IF(tbl_transaction[[#This Row],[Type]]="Inbound",VLOOKUP(tbl_transaction[[#This Row],[Reference Number]],barang_masuk[],4,FALSE),IF(tbl_transaction[[#This Row],[Type]]="Outbound",VLOOKUP(tbl_transaction[[#This Row],[Reference Number]],barang_keluar[],4,FALSE),""))</f>
        <v>DAR017</v>
      </c>
      <c r="E1888" t="str">
        <f>IF(tbl_transaction[[#This Row],[Type]]="Inbound",VLOOKUP(tbl_transaction[[#This Row],[Reference Number]],barang_masuk[],5,FALSE),IF(tbl_transaction[[#This Row],[Type]]="Outbound",VLOOKUP(tbl_transaction[[#This Row],[Reference Number]],barang_keluar[],5,FALSE),""))</f>
        <v>Indomilk Dairy Variant 17</v>
      </c>
      <c r="F1888">
        <f>IF(tbl_transaction[[#This Row],[Type]]="Inbound",VLOOKUP(tbl_transaction[[#This Row],[Reference Number]],barang_masuk[],6,FALSE),IF(tbl_transaction[[#This Row],[Type]]="Outbound",VLOOKUP(tbl_transaction[[#This Row],[Reference Number]],barang_keluar[],6,FALSE),""))</f>
        <v>5</v>
      </c>
      <c r="G1888" t="str">
        <f>IF(tbl_transaction[[#This Row],[Type]]="Inbound",VLOOKUP(tbl_transaction[[#This Row],[Reference Number]],barang_masuk[],7,FALSE),IF(tbl_transaction[[#This Row],[Type]]="Outbound",VLOOKUP(tbl_transaction[[#This Row],[Reference Number]],barang_keluar[],7,FALSE),""))</f>
        <v>Box</v>
      </c>
      <c r="H1888" t="str">
        <f>IF(tbl_transaction[[#This Row],[Type]]="Inbound",VLOOKUP(tbl_transaction[[#This Row],[Reference Number]],barang_masuk[],3,FALSE),IF(tbl_transaction[[#This Row],[Type]]="Outbound",VLOOKUP(tbl_transaction[[#This Row],[Reference Number]],barang_keluar[],3,FALSE),""))</f>
        <v>Outlet 078</v>
      </c>
      <c r="I1888" t="str">
        <f>IF(D1888='Kartu Stok'!$B$2,COUNTIF($D$3:D1888,'Kartu Stok'!$B$2),"")</f>
        <v/>
      </c>
      <c r="L1888"/>
    </row>
    <row r="1889" spans="1:12" ht="14.5" x14ac:dyDescent="0.35">
      <c r="A1889" s="2" t="s">
        <v>2447</v>
      </c>
      <c r="B1889" s="5">
        <f>IF(LEFT(tbl_transaction[[#This Row],[Reference Number]],2)="GR",VLOOKUP(tbl_transaction[[#This Row],[Reference Number]],barang_masuk[],2,FALSE),IF(LEFT(tbl_transaction[[#This Row],[Reference Number]],2)="DO",VLOOKUP(tbl_transaction[[#This Row],[Reference Number]],barang_keluar[],2,FALSE),""))</f>
        <v>46038</v>
      </c>
      <c r="C1889" t="str">
        <f t="shared" si="30"/>
        <v>Outbound</v>
      </c>
      <c r="D1889" t="str">
        <f>IF(tbl_transaction[[#This Row],[Type]]="Inbound",VLOOKUP(tbl_transaction[[#This Row],[Reference Number]],barang_masuk[],4,FALSE),IF(tbl_transaction[[#This Row],[Type]]="Outbound",VLOOKUP(tbl_transaction[[#This Row],[Reference Number]],barang_keluar[],4,FALSE),""))</f>
        <v>DAR015</v>
      </c>
      <c r="E1889" t="str">
        <f>IF(tbl_transaction[[#This Row],[Type]]="Inbound",VLOOKUP(tbl_transaction[[#This Row],[Reference Number]],barang_masuk[],5,FALSE),IF(tbl_transaction[[#This Row],[Type]]="Outbound",VLOOKUP(tbl_transaction[[#This Row],[Reference Number]],barang_keluar[],5,FALSE),""))</f>
        <v>Ultra Milk Dairy Variant 15</v>
      </c>
      <c r="F1889">
        <f>IF(tbl_transaction[[#This Row],[Type]]="Inbound",VLOOKUP(tbl_transaction[[#This Row],[Reference Number]],barang_masuk[],6,FALSE),IF(tbl_transaction[[#This Row],[Type]]="Outbound",VLOOKUP(tbl_transaction[[#This Row],[Reference Number]],barang_keluar[],6,FALSE),""))</f>
        <v>60</v>
      </c>
      <c r="G1889" t="str">
        <f>IF(tbl_transaction[[#This Row],[Type]]="Inbound",VLOOKUP(tbl_transaction[[#This Row],[Reference Number]],barang_masuk[],7,FALSE),IF(tbl_transaction[[#This Row],[Type]]="Outbound",VLOOKUP(tbl_transaction[[#This Row],[Reference Number]],barang_keluar[],7,FALSE),""))</f>
        <v>Box</v>
      </c>
      <c r="H1889" t="str">
        <f>IF(tbl_transaction[[#This Row],[Type]]="Inbound",VLOOKUP(tbl_transaction[[#This Row],[Reference Number]],barang_masuk[],3,FALSE),IF(tbl_transaction[[#This Row],[Type]]="Outbound",VLOOKUP(tbl_transaction[[#This Row],[Reference Number]],barang_keluar[],3,FALSE),""))</f>
        <v>Outlet 004</v>
      </c>
      <c r="I1889" t="str">
        <f>IF(D1889='Kartu Stok'!$B$2,COUNTIF($D$3:D1889,'Kartu Stok'!$B$2),"")</f>
        <v/>
      </c>
      <c r="L1889"/>
    </row>
    <row r="1890" spans="1:12" ht="14.5" x14ac:dyDescent="0.35">
      <c r="A1890" s="2" t="s">
        <v>2448</v>
      </c>
      <c r="B1890" s="5">
        <f>IF(LEFT(tbl_transaction[[#This Row],[Reference Number]],2)="GR",VLOOKUP(tbl_transaction[[#This Row],[Reference Number]],barang_masuk[],2,FALSE),IF(LEFT(tbl_transaction[[#This Row],[Reference Number]],2)="DO",VLOOKUP(tbl_transaction[[#This Row],[Reference Number]],barang_keluar[],2,FALSE),""))</f>
        <v>46167</v>
      </c>
      <c r="C1890" t="str">
        <f t="shared" si="30"/>
        <v>Outbound</v>
      </c>
      <c r="D1890" t="str">
        <f>IF(tbl_transaction[[#This Row],[Type]]="Inbound",VLOOKUP(tbl_transaction[[#This Row],[Reference Number]],barang_masuk[],4,FALSE),IF(tbl_transaction[[#This Row],[Type]]="Outbound",VLOOKUP(tbl_transaction[[#This Row],[Reference Number]],barang_keluar[],4,FALSE),""))</f>
        <v>BAB011</v>
      </c>
      <c r="E1890" t="str">
        <f>IF(tbl_transaction[[#This Row],[Type]]="Inbound",VLOOKUP(tbl_transaction[[#This Row],[Reference Number]],barang_masuk[],5,FALSE),IF(tbl_transaction[[#This Row],[Type]]="Outbound",VLOOKUP(tbl_transaction[[#This Row],[Reference Number]],barang_keluar[],5,FALSE),""))</f>
        <v>MamyPoko Baby Care Variant 11</v>
      </c>
      <c r="F1890">
        <f>IF(tbl_transaction[[#This Row],[Type]]="Inbound",VLOOKUP(tbl_transaction[[#This Row],[Reference Number]],barang_masuk[],6,FALSE),IF(tbl_transaction[[#This Row],[Type]]="Outbound",VLOOKUP(tbl_transaction[[#This Row],[Reference Number]],barang_keluar[],6,FALSE),""))</f>
        <v>48</v>
      </c>
      <c r="G1890" t="str">
        <f>IF(tbl_transaction[[#This Row],[Type]]="Inbound",VLOOKUP(tbl_transaction[[#This Row],[Reference Number]],barang_masuk[],7,FALSE),IF(tbl_transaction[[#This Row],[Type]]="Outbound",VLOOKUP(tbl_transaction[[#This Row],[Reference Number]],barang_keluar[],7,FALSE),""))</f>
        <v>Pack</v>
      </c>
      <c r="H1890" t="str">
        <f>IF(tbl_transaction[[#This Row],[Type]]="Inbound",VLOOKUP(tbl_transaction[[#This Row],[Reference Number]],barang_masuk[],3,FALSE),IF(tbl_transaction[[#This Row],[Type]]="Outbound",VLOOKUP(tbl_transaction[[#This Row],[Reference Number]],barang_keluar[],3,FALSE),""))</f>
        <v>Outlet 021</v>
      </c>
      <c r="I1890" t="str">
        <f>IF(D1890='Kartu Stok'!$B$2,COUNTIF($D$3:D1890,'Kartu Stok'!$B$2),"")</f>
        <v/>
      </c>
      <c r="L1890"/>
    </row>
    <row r="1891" spans="1:12" ht="14.5" x14ac:dyDescent="0.35">
      <c r="A1891" s="2" t="s">
        <v>2449</v>
      </c>
      <c r="B1891" s="5">
        <f>IF(LEFT(tbl_transaction[[#This Row],[Reference Number]],2)="GR",VLOOKUP(tbl_transaction[[#This Row],[Reference Number]],barang_masuk[],2,FALSE),IF(LEFT(tbl_transaction[[#This Row],[Reference Number]],2)="DO",VLOOKUP(tbl_transaction[[#This Row],[Reference Number]],barang_keluar[],2,FALSE),""))</f>
        <v>46141</v>
      </c>
      <c r="C1891" t="str">
        <f t="shared" si="30"/>
        <v>Outbound</v>
      </c>
      <c r="D1891" t="str">
        <f>IF(tbl_transaction[[#This Row],[Type]]="Inbound",VLOOKUP(tbl_transaction[[#This Row],[Reference Number]],barang_masuk[],4,FALSE),IF(tbl_transaction[[#This Row],[Type]]="Outbound",VLOOKUP(tbl_transaction[[#This Row],[Reference Number]],barang_keluar[],4,FALSE),""))</f>
        <v>SNK019</v>
      </c>
      <c r="E1891" t="str">
        <f>IF(tbl_transaction[[#This Row],[Type]]="Inbound",VLOOKUP(tbl_transaction[[#This Row],[Reference Number]],barang_masuk[],5,FALSE),IF(tbl_transaction[[#This Row],[Type]]="Outbound",VLOOKUP(tbl_transaction[[#This Row],[Reference Number]],barang_keluar[],5,FALSE),""))</f>
        <v>Qtela Snack Variant 19</v>
      </c>
      <c r="F1891">
        <f>IF(tbl_transaction[[#This Row],[Type]]="Inbound",VLOOKUP(tbl_transaction[[#This Row],[Reference Number]],barang_masuk[],6,FALSE),IF(tbl_transaction[[#This Row],[Type]]="Outbound",VLOOKUP(tbl_transaction[[#This Row],[Reference Number]],barang_keluar[],6,FALSE),""))</f>
        <v>5</v>
      </c>
      <c r="G1891" t="str">
        <f>IF(tbl_transaction[[#This Row],[Type]]="Inbound",VLOOKUP(tbl_transaction[[#This Row],[Reference Number]],barang_masuk[],7,FALSE),IF(tbl_transaction[[#This Row],[Type]]="Outbound",VLOOKUP(tbl_transaction[[#This Row],[Reference Number]],barang_keluar[],7,FALSE),""))</f>
        <v>Pack</v>
      </c>
      <c r="H1891" t="str">
        <f>IF(tbl_transaction[[#This Row],[Type]]="Inbound",VLOOKUP(tbl_transaction[[#This Row],[Reference Number]],barang_masuk[],3,FALSE),IF(tbl_transaction[[#This Row],[Type]]="Outbound",VLOOKUP(tbl_transaction[[#This Row],[Reference Number]],barang_keluar[],3,FALSE),""))</f>
        <v>Outlet 064</v>
      </c>
      <c r="I1891" t="str">
        <f>IF(D1891='Kartu Stok'!$B$2,COUNTIF($D$3:D1891,'Kartu Stok'!$B$2),"")</f>
        <v/>
      </c>
      <c r="L1891"/>
    </row>
    <row r="1892" spans="1:12" ht="14.5" x14ac:dyDescent="0.35">
      <c r="A1892" s="2" t="s">
        <v>2450</v>
      </c>
      <c r="B1892" s="5">
        <f>IF(LEFT(tbl_transaction[[#This Row],[Reference Number]],2)="GR",VLOOKUP(tbl_transaction[[#This Row],[Reference Number]],barang_masuk[],2,FALSE),IF(LEFT(tbl_transaction[[#This Row],[Reference Number]],2)="DO",VLOOKUP(tbl_transaction[[#This Row],[Reference Number]],barang_keluar[],2,FALSE),""))</f>
        <v>46111</v>
      </c>
      <c r="C1892" t="str">
        <f t="shared" si="30"/>
        <v>Outbound</v>
      </c>
      <c r="D1892" t="str">
        <f>IF(tbl_transaction[[#This Row],[Type]]="Inbound",VLOOKUP(tbl_transaction[[#This Row],[Reference Number]],barang_masuk[],4,FALSE),IF(tbl_transaction[[#This Row],[Type]]="Outbound",VLOOKUP(tbl_transaction[[#This Row],[Reference Number]],barang_keluar[],4,FALSE),""))</f>
        <v>HOM025</v>
      </c>
      <c r="E1892" t="str">
        <f>IF(tbl_transaction[[#This Row],[Type]]="Inbound",VLOOKUP(tbl_transaction[[#This Row],[Reference Number]],barang_masuk[],5,FALSE),IF(tbl_transaction[[#This Row],[Type]]="Outbound",VLOOKUP(tbl_transaction[[#This Row],[Reference Number]],barang_keluar[],5,FALSE),""))</f>
        <v>Rinso Home Care Variant 25</v>
      </c>
      <c r="F1892">
        <f>IF(tbl_transaction[[#This Row],[Type]]="Inbound",VLOOKUP(tbl_transaction[[#This Row],[Reference Number]],barang_masuk[],6,FALSE),IF(tbl_transaction[[#This Row],[Type]]="Outbound",VLOOKUP(tbl_transaction[[#This Row],[Reference Number]],barang_keluar[],6,FALSE),""))</f>
        <v>20</v>
      </c>
      <c r="G1892" t="str">
        <f>IF(tbl_transaction[[#This Row],[Type]]="Inbound",VLOOKUP(tbl_transaction[[#This Row],[Reference Number]],barang_masuk[],7,FALSE),IF(tbl_transaction[[#This Row],[Type]]="Outbound",VLOOKUP(tbl_transaction[[#This Row],[Reference Number]],barang_keluar[],7,FALSE),""))</f>
        <v>Pack</v>
      </c>
      <c r="H1892" t="str">
        <f>IF(tbl_transaction[[#This Row],[Type]]="Inbound",VLOOKUP(tbl_transaction[[#This Row],[Reference Number]],barang_masuk[],3,FALSE),IF(tbl_transaction[[#This Row],[Type]]="Outbound",VLOOKUP(tbl_transaction[[#This Row],[Reference Number]],barang_keluar[],3,FALSE),""))</f>
        <v>Outlet 062</v>
      </c>
      <c r="I1892" t="str">
        <f>IF(D1892='Kartu Stok'!$B$2,COUNTIF($D$3:D1892,'Kartu Stok'!$B$2),"")</f>
        <v/>
      </c>
      <c r="L1892"/>
    </row>
    <row r="1893" spans="1:12" ht="14.5" x14ac:dyDescent="0.35">
      <c r="A1893" s="2" t="s">
        <v>2451</v>
      </c>
      <c r="B1893" s="5">
        <f>IF(LEFT(tbl_transaction[[#This Row],[Reference Number]],2)="GR",VLOOKUP(tbl_transaction[[#This Row],[Reference Number]],barang_masuk[],2,FALSE),IF(LEFT(tbl_transaction[[#This Row],[Reference Number]],2)="DO",VLOOKUP(tbl_transaction[[#This Row],[Reference Number]],barang_keluar[],2,FALSE),""))</f>
        <v>46049</v>
      </c>
      <c r="C1893" t="str">
        <f t="shared" si="30"/>
        <v>Outbound</v>
      </c>
      <c r="D1893" t="str">
        <f>IF(tbl_transaction[[#This Row],[Type]]="Inbound",VLOOKUP(tbl_transaction[[#This Row],[Reference Number]],barang_masuk[],4,FALSE),IF(tbl_transaction[[#This Row],[Type]]="Outbound",VLOOKUP(tbl_transaction[[#This Row],[Reference Number]],barang_keluar[],4,FALSE),""))</f>
        <v>HOM026</v>
      </c>
      <c r="E1893" t="str">
        <f>IF(tbl_transaction[[#This Row],[Type]]="Inbound",VLOOKUP(tbl_transaction[[#This Row],[Reference Number]],barang_masuk[],5,FALSE),IF(tbl_transaction[[#This Row],[Type]]="Outbound",VLOOKUP(tbl_transaction[[#This Row],[Reference Number]],barang_keluar[],5,FALSE),""))</f>
        <v>Sunlight Home Care Variant 26</v>
      </c>
      <c r="F1893">
        <f>IF(tbl_transaction[[#This Row],[Type]]="Inbound",VLOOKUP(tbl_transaction[[#This Row],[Reference Number]],barang_masuk[],6,FALSE),IF(tbl_transaction[[#This Row],[Type]]="Outbound",VLOOKUP(tbl_transaction[[#This Row],[Reference Number]],barang_keluar[],6,FALSE),""))</f>
        <v>24</v>
      </c>
      <c r="G1893" t="str">
        <f>IF(tbl_transaction[[#This Row],[Type]]="Inbound",VLOOKUP(tbl_transaction[[#This Row],[Reference Number]],barang_masuk[],7,FALSE),IF(tbl_transaction[[#This Row],[Type]]="Outbound",VLOOKUP(tbl_transaction[[#This Row],[Reference Number]],barang_keluar[],7,FALSE),""))</f>
        <v>Pack</v>
      </c>
      <c r="H1893" t="str">
        <f>IF(tbl_transaction[[#This Row],[Type]]="Inbound",VLOOKUP(tbl_transaction[[#This Row],[Reference Number]],barang_masuk[],3,FALSE),IF(tbl_transaction[[#This Row],[Type]]="Outbound",VLOOKUP(tbl_transaction[[#This Row],[Reference Number]],barang_keluar[],3,FALSE),""))</f>
        <v>Outlet 065</v>
      </c>
      <c r="I1893" t="str">
        <f>IF(D1893='Kartu Stok'!$B$2,COUNTIF($D$3:D1893,'Kartu Stok'!$B$2),"")</f>
        <v/>
      </c>
      <c r="L1893"/>
    </row>
    <row r="1894" spans="1:12" ht="14.5" x14ac:dyDescent="0.35">
      <c r="A1894" s="2" t="s">
        <v>2452</v>
      </c>
      <c r="B1894" s="5">
        <f>IF(LEFT(tbl_transaction[[#This Row],[Reference Number]],2)="GR",VLOOKUP(tbl_transaction[[#This Row],[Reference Number]],barang_masuk[],2,FALSE),IF(LEFT(tbl_transaction[[#This Row],[Reference Number]],2)="DO",VLOOKUP(tbl_transaction[[#This Row],[Reference Number]],barang_keluar[],2,FALSE),""))</f>
        <v>46051</v>
      </c>
      <c r="C1894" t="str">
        <f t="shared" si="30"/>
        <v>Outbound</v>
      </c>
      <c r="D1894" t="str">
        <f>IF(tbl_transaction[[#This Row],[Type]]="Inbound",VLOOKUP(tbl_transaction[[#This Row],[Reference Number]],barang_masuk[],4,FALSE),IF(tbl_transaction[[#This Row],[Type]]="Outbound",VLOOKUP(tbl_transaction[[#This Row],[Reference Number]],barang_keluar[],4,FALSE),""))</f>
        <v>SNK020</v>
      </c>
      <c r="E1894" t="str">
        <f>IF(tbl_transaction[[#This Row],[Type]]="Inbound",VLOOKUP(tbl_transaction[[#This Row],[Reference Number]],barang_masuk[],5,FALSE),IF(tbl_transaction[[#This Row],[Type]]="Outbound",VLOOKUP(tbl_transaction[[#This Row],[Reference Number]],barang_keluar[],5,FALSE),""))</f>
        <v>Qtela Snack Variant 20</v>
      </c>
      <c r="F1894">
        <f>IF(tbl_transaction[[#This Row],[Type]]="Inbound",VLOOKUP(tbl_transaction[[#This Row],[Reference Number]],barang_masuk[],6,FALSE),IF(tbl_transaction[[#This Row],[Type]]="Outbound",VLOOKUP(tbl_transaction[[#This Row],[Reference Number]],barang_keluar[],6,FALSE),""))</f>
        <v>20</v>
      </c>
      <c r="G1894" t="str">
        <f>IF(tbl_transaction[[#This Row],[Type]]="Inbound",VLOOKUP(tbl_transaction[[#This Row],[Reference Number]],barang_masuk[],7,FALSE),IF(tbl_transaction[[#This Row],[Type]]="Outbound",VLOOKUP(tbl_transaction[[#This Row],[Reference Number]],barang_keluar[],7,FALSE),""))</f>
        <v>Pack</v>
      </c>
      <c r="H1894" t="str">
        <f>IF(tbl_transaction[[#This Row],[Type]]="Inbound",VLOOKUP(tbl_transaction[[#This Row],[Reference Number]],barang_masuk[],3,FALSE),IF(tbl_transaction[[#This Row],[Type]]="Outbound",VLOOKUP(tbl_transaction[[#This Row],[Reference Number]],barang_keluar[],3,FALSE),""))</f>
        <v>Outlet 058</v>
      </c>
      <c r="I1894" t="str">
        <f>IF(D1894='Kartu Stok'!$B$2,COUNTIF($D$3:D1894,'Kartu Stok'!$B$2),"")</f>
        <v/>
      </c>
      <c r="L1894"/>
    </row>
    <row r="1895" spans="1:12" ht="14.5" x14ac:dyDescent="0.35">
      <c r="A1895" s="2" t="s">
        <v>2453</v>
      </c>
      <c r="B1895" s="5">
        <f>IF(LEFT(tbl_transaction[[#This Row],[Reference Number]],2)="GR",VLOOKUP(tbl_transaction[[#This Row],[Reference Number]],barang_masuk[],2,FALSE),IF(LEFT(tbl_transaction[[#This Row],[Reference Number]],2)="DO",VLOOKUP(tbl_transaction[[#This Row],[Reference Number]],barang_keluar[],2,FALSE),""))</f>
        <v>46197</v>
      </c>
      <c r="C1895" t="str">
        <f t="shared" si="30"/>
        <v>Outbound</v>
      </c>
      <c r="D1895" t="str">
        <f>IF(tbl_transaction[[#This Row],[Type]]="Inbound",VLOOKUP(tbl_transaction[[#This Row],[Reference Number]],barang_masuk[],4,FALSE),IF(tbl_transaction[[#This Row],[Type]]="Outbound",VLOOKUP(tbl_transaction[[#This Row],[Reference Number]],barang_keluar[],4,FALSE),""))</f>
        <v>SNK010</v>
      </c>
      <c r="E1895" t="str">
        <f>IF(tbl_transaction[[#This Row],[Type]]="Inbound",VLOOKUP(tbl_transaction[[#This Row],[Reference Number]],barang_masuk[],5,FALSE),IF(tbl_transaction[[#This Row],[Type]]="Outbound",VLOOKUP(tbl_transaction[[#This Row],[Reference Number]],barang_keluar[],5,FALSE),""))</f>
        <v>Taro Snack Variant 10</v>
      </c>
      <c r="F1895">
        <f>IF(tbl_transaction[[#This Row],[Type]]="Inbound",VLOOKUP(tbl_transaction[[#This Row],[Reference Number]],barang_masuk[],6,FALSE),IF(tbl_transaction[[#This Row],[Type]]="Outbound",VLOOKUP(tbl_transaction[[#This Row],[Reference Number]],barang_keluar[],6,FALSE),""))</f>
        <v>24</v>
      </c>
      <c r="G1895" t="str">
        <f>IF(tbl_transaction[[#This Row],[Type]]="Inbound",VLOOKUP(tbl_transaction[[#This Row],[Reference Number]],barang_masuk[],7,FALSE),IF(tbl_transaction[[#This Row],[Type]]="Outbound",VLOOKUP(tbl_transaction[[#This Row],[Reference Number]],barang_keluar[],7,FALSE),""))</f>
        <v>Pack</v>
      </c>
      <c r="H1895" t="str">
        <f>IF(tbl_transaction[[#This Row],[Type]]="Inbound",VLOOKUP(tbl_transaction[[#This Row],[Reference Number]],barang_masuk[],3,FALSE),IF(tbl_transaction[[#This Row],[Type]]="Outbound",VLOOKUP(tbl_transaction[[#This Row],[Reference Number]],barang_keluar[],3,FALSE),""))</f>
        <v>Outlet 008</v>
      </c>
      <c r="I1895" t="str">
        <f>IF(D1895='Kartu Stok'!$B$2,COUNTIF($D$3:D1895,'Kartu Stok'!$B$2),"")</f>
        <v/>
      </c>
      <c r="L1895"/>
    </row>
    <row r="1896" spans="1:12" ht="14.5" x14ac:dyDescent="0.35">
      <c r="A1896" s="2" t="s">
        <v>2454</v>
      </c>
      <c r="B1896" s="5">
        <f>IF(LEFT(tbl_transaction[[#This Row],[Reference Number]],2)="GR",VLOOKUP(tbl_transaction[[#This Row],[Reference Number]],barang_masuk[],2,FALSE),IF(LEFT(tbl_transaction[[#This Row],[Reference Number]],2)="DO",VLOOKUP(tbl_transaction[[#This Row],[Reference Number]],barang_keluar[],2,FALSE),""))</f>
        <v>46104</v>
      </c>
      <c r="C1896" t="str">
        <f t="shared" si="30"/>
        <v>Outbound</v>
      </c>
      <c r="D1896" t="str">
        <f>IF(tbl_transaction[[#This Row],[Type]]="Inbound",VLOOKUP(tbl_transaction[[#This Row],[Reference Number]],barang_masuk[],4,FALSE),IF(tbl_transaction[[#This Row],[Type]]="Outbound",VLOOKUP(tbl_transaction[[#This Row],[Reference Number]],barang_keluar[],4,FALSE),""))</f>
        <v>PER014</v>
      </c>
      <c r="E1896" t="str">
        <f>IF(tbl_transaction[[#This Row],[Type]]="Inbound",VLOOKUP(tbl_transaction[[#This Row],[Reference Number]],barang_masuk[],5,FALSE),IF(tbl_transaction[[#This Row],[Type]]="Outbound",VLOOKUP(tbl_transaction[[#This Row],[Reference Number]],barang_keluar[],5,FALSE),""))</f>
        <v>Sunsilk Personal Care Variant 14</v>
      </c>
      <c r="F1896">
        <f>IF(tbl_transaction[[#This Row],[Type]]="Inbound",VLOOKUP(tbl_transaction[[#This Row],[Reference Number]],barang_masuk[],6,FALSE),IF(tbl_transaction[[#This Row],[Type]]="Outbound",VLOOKUP(tbl_transaction[[#This Row],[Reference Number]],barang_keluar[],6,FALSE),""))</f>
        <v>24</v>
      </c>
      <c r="G1896" t="str">
        <f>IF(tbl_transaction[[#This Row],[Type]]="Inbound",VLOOKUP(tbl_transaction[[#This Row],[Reference Number]],barang_masuk[],7,FALSE),IF(tbl_transaction[[#This Row],[Type]]="Outbound",VLOOKUP(tbl_transaction[[#This Row],[Reference Number]],barang_keluar[],7,FALSE),""))</f>
        <v>Bottle</v>
      </c>
      <c r="H1896" t="str">
        <f>IF(tbl_transaction[[#This Row],[Type]]="Inbound",VLOOKUP(tbl_transaction[[#This Row],[Reference Number]],barang_masuk[],3,FALSE),IF(tbl_transaction[[#This Row],[Type]]="Outbound",VLOOKUP(tbl_transaction[[#This Row],[Reference Number]],barang_keluar[],3,FALSE),""))</f>
        <v>Outlet 062</v>
      </c>
      <c r="I1896" t="str">
        <f>IF(D1896='Kartu Stok'!$B$2,COUNTIF($D$3:D1896,'Kartu Stok'!$B$2),"")</f>
        <v/>
      </c>
      <c r="L1896"/>
    </row>
    <row r="1897" spans="1:12" ht="14.5" x14ac:dyDescent="0.35">
      <c r="A1897" s="2" t="s">
        <v>2455</v>
      </c>
      <c r="B1897" s="5">
        <f>IF(LEFT(tbl_transaction[[#This Row],[Reference Number]],2)="GR",VLOOKUP(tbl_transaction[[#This Row],[Reference Number]],barang_masuk[],2,FALSE),IF(LEFT(tbl_transaction[[#This Row],[Reference Number]],2)="DO",VLOOKUP(tbl_transaction[[#This Row],[Reference Number]],barang_keluar[],2,FALSE),""))</f>
        <v>46045</v>
      </c>
      <c r="C1897" t="str">
        <f t="shared" si="30"/>
        <v>Outbound</v>
      </c>
      <c r="D1897" t="str">
        <f>IF(tbl_transaction[[#This Row],[Type]]="Inbound",VLOOKUP(tbl_transaction[[#This Row],[Reference Number]],barang_masuk[],4,FALSE),IF(tbl_transaction[[#This Row],[Type]]="Outbound",VLOOKUP(tbl_transaction[[#This Row],[Reference Number]],barang_keluar[],4,FALSE),""))</f>
        <v>PER029</v>
      </c>
      <c r="E1897" t="str">
        <f>IF(tbl_transaction[[#This Row],[Type]]="Inbound",VLOOKUP(tbl_transaction[[#This Row],[Reference Number]],barang_masuk[],5,FALSE),IF(tbl_transaction[[#This Row],[Type]]="Outbound",VLOOKUP(tbl_transaction[[#This Row],[Reference Number]],barang_keluar[],5,FALSE),""))</f>
        <v>Sunsilk Personal Care Variant 29</v>
      </c>
      <c r="F1897">
        <f>IF(tbl_transaction[[#This Row],[Type]]="Inbound",VLOOKUP(tbl_transaction[[#This Row],[Reference Number]],barang_masuk[],6,FALSE),IF(tbl_transaction[[#This Row],[Type]]="Outbound",VLOOKUP(tbl_transaction[[#This Row],[Reference Number]],barang_keluar[],6,FALSE),""))</f>
        <v>10</v>
      </c>
      <c r="G1897" t="str">
        <f>IF(tbl_transaction[[#This Row],[Type]]="Inbound",VLOOKUP(tbl_transaction[[#This Row],[Reference Number]],barang_masuk[],7,FALSE),IF(tbl_transaction[[#This Row],[Type]]="Outbound",VLOOKUP(tbl_transaction[[#This Row],[Reference Number]],barang_keluar[],7,FALSE),""))</f>
        <v>Bottle</v>
      </c>
      <c r="H1897" t="str">
        <f>IF(tbl_transaction[[#This Row],[Type]]="Inbound",VLOOKUP(tbl_transaction[[#This Row],[Reference Number]],barang_masuk[],3,FALSE),IF(tbl_transaction[[#This Row],[Type]]="Outbound",VLOOKUP(tbl_transaction[[#This Row],[Reference Number]],barang_keluar[],3,FALSE),""))</f>
        <v>Outlet 059</v>
      </c>
      <c r="I1897" t="str">
        <f>IF(D1897='Kartu Stok'!$B$2,COUNTIF($D$3:D1897,'Kartu Stok'!$B$2),"")</f>
        <v/>
      </c>
      <c r="L1897"/>
    </row>
    <row r="1898" spans="1:12" ht="14.5" x14ac:dyDescent="0.35">
      <c r="A1898" s="2" t="s">
        <v>2456</v>
      </c>
      <c r="B1898" s="5">
        <f>IF(LEFT(tbl_transaction[[#This Row],[Reference Number]],2)="GR",VLOOKUP(tbl_transaction[[#This Row],[Reference Number]],barang_masuk[],2,FALSE),IF(LEFT(tbl_transaction[[#This Row],[Reference Number]],2)="DO",VLOOKUP(tbl_transaction[[#This Row],[Reference Number]],barang_keluar[],2,FALSE),""))</f>
        <v>46093</v>
      </c>
      <c r="C1898" t="str">
        <f t="shared" si="30"/>
        <v>Outbound</v>
      </c>
      <c r="D1898" t="str">
        <f>IF(tbl_transaction[[#This Row],[Type]]="Inbound",VLOOKUP(tbl_transaction[[#This Row],[Reference Number]],barang_masuk[],4,FALSE),IF(tbl_transaction[[#This Row],[Type]]="Outbound",VLOOKUP(tbl_transaction[[#This Row],[Reference Number]],barang_keluar[],4,FALSE),""))</f>
        <v>DAR014</v>
      </c>
      <c r="E1898" t="str">
        <f>IF(tbl_transaction[[#This Row],[Type]]="Inbound",VLOOKUP(tbl_transaction[[#This Row],[Reference Number]],barang_masuk[],5,FALSE),IF(tbl_transaction[[#This Row],[Type]]="Outbound",VLOOKUP(tbl_transaction[[#This Row],[Reference Number]],barang_keluar[],5,FALSE),""))</f>
        <v>Indomilk Dairy Variant 14</v>
      </c>
      <c r="F1898">
        <f>IF(tbl_transaction[[#This Row],[Type]]="Inbound",VLOOKUP(tbl_transaction[[#This Row],[Reference Number]],barang_masuk[],6,FALSE),IF(tbl_transaction[[#This Row],[Type]]="Outbound",VLOOKUP(tbl_transaction[[#This Row],[Reference Number]],barang_keluar[],6,FALSE),""))</f>
        <v>30</v>
      </c>
      <c r="G1898" t="str">
        <f>IF(tbl_transaction[[#This Row],[Type]]="Inbound",VLOOKUP(tbl_transaction[[#This Row],[Reference Number]],barang_masuk[],7,FALSE),IF(tbl_transaction[[#This Row],[Type]]="Outbound",VLOOKUP(tbl_transaction[[#This Row],[Reference Number]],barang_keluar[],7,FALSE),""))</f>
        <v>Box</v>
      </c>
      <c r="H1898" t="str">
        <f>IF(tbl_transaction[[#This Row],[Type]]="Inbound",VLOOKUP(tbl_transaction[[#This Row],[Reference Number]],barang_masuk[],3,FALSE),IF(tbl_transaction[[#This Row],[Type]]="Outbound",VLOOKUP(tbl_transaction[[#This Row],[Reference Number]],barang_keluar[],3,FALSE),""))</f>
        <v>Outlet 026</v>
      </c>
      <c r="I1898" t="str">
        <f>IF(D1898='Kartu Stok'!$B$2,COUNTIF($D$3:D1898,'Kartu Stok'!$B$2),"")</f>
        <v/>
      </c>
      <c r="L1898"/>
    </row>
    <row r="1899" spans="1:12" ht="14.5" x14ac:dyDescent="0.35">
      <c r="A1899" s="2" t="s">
        <v>2457</v>
      </c>
      <c r="B1899" s="5">
        <f>IF(LEFT(tbl_transaction[[#This Row],[Reference Number]],2)="GR",VLOOKUP(tbl_transaction[[#This Row],[Reference Number]],barang_masuk[],2,FALSE),IF(LEFT(tbl_transaction[[#This Row],[Reference Number]],2)="DO",VLOOKUP(tbl_transaction[[#This Row],[Reference Number]],barang_keluar[],2,FALSE),""))</f>
        <v>46110</v>
      </c>
      <c r="C1899" t="str">
        <f t="shared" si="30"/>
        <v>Outbound</v>
      </c>
      <c r="D1899" t="str">
        <f>IF(tbl_transaction[[#This Row],[Type]]="Inbound",VLOOKUP(tbl_transaction[[#This Row],[Reference Number]],barang_masuk[],4,FALSE),IF(tbl_transaction[[#This Row],[Type]]="Outbound",VLOOKUP(tbl_transaction[[#This Row],[Reference Number]],barang_keluar[],4,FALSE),""))</f>
        <v>PER006</v>
      </c>
      <c r="E1899" t="str">
        <f>IF(tbl_transaction[[#This Row],[Type]]="Inbound",VLOOKUP(tbl_transaction[[#This Row],[Reference Number]],barang_masuk[],5,FALSE),IF(tbl_transaction[[#This Row],[Type]]="Outbound",VLOOKUP(tbl_transaction[[#This Row],[Reference Number]],barang_keluar[],5,FALSE),""))</f>
        <v>Lifebuoy Personal Care Variant 6</v>
      </c>
      <c r="F1899">
        <f>IF(tbl_transaction[[#This Row],[Type]]="Inbound",VLOOKUP(tbl_transaction[[#This Row],[Reference Number]],barang_masuk[],6,FALSE),IF(tbl_transaction[[#This Row],[Type]]="Outbound",VLOOKUP(tbl_transaction[[#This Row],[Reference Number]],barang_keluar[],6,FALSE),""))</f>
        <v>5</v>
      </c>
      <c r="G1899" t="str">
        <f>IF(tbl_transaction[[#This Row],[Type]]="Inbound",VLOOKUP(tbl_transaction[[#This Row],[Reference Number]],barang_masuk[],7,FALSE),IF(tbl_transaction[[#This Row],[Type]]="Outbound",VLOOKUP(tbl_transaction[[#This Row],[Reference Number]],barang_keluar[],7,FALSE),""))</f>
        <v>Bottle</v>
      </c>
      <c r="H1899" t="str">
        <f>IF(tbl_transaction[[#This Row],[Type]]="Inbound",VLOOKUP(tbl_transaction[[#This Row],[Reference Number]],barang_masuk[],3,FALSE),IF(tbl_transaction[[#This Row],[Type]]="Outbound",VLOOKUP(tbl_transaction[[#This Row],[Reference Number]],barang_keluar[],3,FALSE),""))</f>
        <v>Outlet 040</v>
      </c>
      <c r="I1899" t="str">
        <f>IF(D1899='Kartu Stok'!$B$2,COUNTIF($D$3:D1899,'Kartu Stok'!$B$2),"")</f>
        <v/>
      </c>
      <c r="L1899"/>
    </row>
    <row r="1900" spans="1:12" ht="14.5" x14ac:dyDescent="0.35">
      <c r="A1900" s="2" t="s">
        <v>2458</v>
      </c>
      <c r="B1900" s="5">
        <f>IF(LEFT(tbl_transaction[[#This Row],[Reference Number]],2)="GR",VLOOKUP(tbl_transaction[[#This Row],[Reference Number]],barang_masuk[],2,FALSE),IF(LEFT(tbl_transaction[[#This Row],[Reference Number]],2)="DO",VLOOKUP(tbl_transaction[[#This Row],[Reference Number]],barang_keluar[],2,FALSE),""))</f>
        <v>46133</v>
      </c>
      <c r="C1900" t="str">
        <f t="shared" si="30"/>
        <v>Outbound</v>
      </c>
      <c r="D1900" t="str">
        <f>IF(tbl_transaction[[#This Row],[Type]]="Inbound",VLOOKUP(tbl_transaction[[#This Row],[Reference Number]],barang_masuk[],4,FALSE),IF(tbl_transaction[[#This Row],[Type]]="Outbound",VLOOKUP(tbl_transaction[[#This Row],[Reference Number]],barang_keluar[],4,FALSE),""))</f>
        <v>SNK020</v>
      </c>
      <c r="E1900" t="str">
        <f>IF(tbl_transaction[[#This Row],[Type]]="Inbound",VLOOKUP(tbl_transaction[[#This Row],[Reference Number]],barang_masuk[],5,FALSE),IF(tbl_transaction[[#This Row],[Type]]="Outbound",VLOOKUP(tbl_transaction[[#This Row],[Reference Number]],barang_keluar[],5,FALSE),""))</f>
        <v>Qtela Snack Variant 20</v>
      </c>
      <c r="F1900">
        <f>IF(tbl_transaction[[#This Row],[Type]]="Inbound",VLOOKUP(tbl_transaction[[#This Row],[Reference Number]],barang_masuk[],6,FALSE),IF(tbl_transaction[[#This Row],[Type]]="Outbound",VLOOKUP(tbl_transaction[[#This Row],[Reference Number]],barang_keluar[],6,FALSE),""))</f>
        <v>15</v>
      </c>
      <c r="G1900" t="str">
        <f>IF(tbl_transaction[[#This Row],[Type]]="Inbound",VLOOKUP(tbl_transaction[[#This Row],[Reference Number]],barang_masuk[],7,FALSE),IF(tbl_transaction[[#This Row],[Type]]="Outbound",VLOOKUP(tbl_transaction[[#This Row],[Reference Number]],barang_keluar[],7,FALSE),""))</f>
        <v>Pack</v>
      </c>
      <c r="H1900" t="str">
        <f>IF(tbl_transaction[[#This Row],[Type]]="Inbound",VLOOKUP(tbl_transaction[[#This Row],[Reference Number]],barang_masuk[],3,FALSE),IF(tbl_transaction[[#This Row],[Type]]="Outbound",VLOOKUP(tbl_transaction[[#This Row],[Reference Number]],barang_keluar[],3,FALSE),""))</f>
        <v>Outlet 022</v>
      </c>
      <c r="I1900" t="str">
        <f>IF(D1900='Kartu Stok'!$B$2,COUNTIF($D$3:D1900,'Kartu Stok'!$B$2),"")</f>
        <v/>
      </c>
      <c r="L1900"/>
    </row>
    <row r="1901" spans="1:12" ht="14.5" x14ac:dyDescent="0.35">
      <c r="A1901" s="2" t="s">
        <v>2459</v>
      </c>
      <c r="B1901" s="5">
        <f>IF(LEFT(tbl_transaction[[#This Row],[Reference Number]],2)="GR",VLOOKUP(tbl_transaction[[#This Row],[Reference Number]],barang_masuk[],2,FALSE),IF(LEFT(tbl_transaction[[#This Row],[Reference Number]],2)="DO",VLOOKUP(tbl_transaction[[#This Row],[Reference Number]],barang_keluar[],2,FALSE),""))</f>
        <v>46026</v>
      </c>
      <c r="C1901" t="str">
        <f t="shared" si="30"/>
        <v>Outbound</v>
      </c>
      <c r="D1901" t="str">
        <f>IF(tbl_transaction[[#This Row],[Type]]="Inbound",VLOOKUP(tbl_transaction[[#This Row],[Reference Number]],barang_masuk[],4,FALSE),IF(tbl_transaction[[#This Row],[Type]]="Outbound",VLOOKUP(tbl_transaction[[#This Row],[Reference Number]],barang_keluar[],4,FALSE),""))</f>
        <v>DAR019</v>
      </c>
      <c r="E1901" t="str">
        <f>IF(tbl_transaction[[#This Row],[Type]]="Inbound",VLOOKUP(tbl_transaction[[#This Row],[Reference Number]],barang_masuk[],5,FALSE),IF(tbl_transaction[[#This Row],[Type]]="Outbound",VLOOKUP(tbl_transaction[[#This Row],[Reference Number]],barang_keluar[],5,FALSE),""))</f>
        <v>Ultra Milk Dairy Variant 19</v>
      </c>
      <c r="F1901">
        <f>IF(tbl_transaction[[#This Row],[Type]]="Inbound",VLOOKUP(tbl_transaction[[#This Row],[Reference Number]],barang_masuk[],6,FALSE),IF(tbl_transaction[[#This Row],[Type]]="Outbound",VLOOKUP(tbl_transaction[[#This Row],[Reference Number]],barang_keluar[],6,FALSE),""))</f>
        <v>15</v>
      </c>
      <c r="G1901" t="str">
        <f>IF(tbl_transaction[[#This Row],[Type]]="Inbound",VLOOKUP(tbl_transaction[[#This Row],[Reference Number]],barang_masuk[],7,FALSE),IF(tbl_transaction[[#This Row],[Type]]="Outbound",VLOOKUP(tbl_transaction[[#This Row],[Reference Number]],barang_keluar[],7,FALSE),""))</f>
        <v>Box</v>
      </c>
      <c r="H1901" t="str">
        <f>IF(tbl_transaction[[#This Row],[Type]]="Inbound",VLOOKUP(tbl_transaction[[#This Row],[Reference Number]],barang_masuk[],3,FALSE),IF(tbl_transaction[[#This Row],[Type]]="Outbound",VLOOKUP(tbl_transaction[[#This Row],[Reference Number]],barang_keluar[],3,FALSE),""))</f>
        <v>Outlet 030</v>
      </c>
      <c r="I1901" t="str">
        <f>IF(D1901='Kartu Stok'!$B$2,COUNTIF($D$3:D1901,'Kartu Stok'!$B$2),"")</f>
        <v/>
      </c>
      <c r="L1901"/>
    </row>
    <row r="1902" spans="1:12" ht="14.5" x14ac:dyDescent="0.35">
      <c r="A1902" s="2" t="s">
        <v>2460</v>
      </c>
      <c r="B1902" s="5">
        <f>IF(LEFT(tbl_transaction[[#This Row],[Reference Number]],2)="GR",VLOOKUP(tbl_transaction[[#This Row],[Reference Number]],barang_masuk[],2,FALSE),IF(LEFT(tbl_transaction[[#This Row],[Reference Number]],2)="DO",VLOOKUP(tbl_transaction[[#This Row],[Reference Number]],barang_keluar[],2,FALSE),""))</f>
        <v>46114</v>
      </c>
      <c r="C1902" t="str">
        <f t="shared" si="30"/>
        <v>Outbound</v>
      </c>
      <c r="D1902" t="str">
        <f>IF(tbl_transaction[[#This Row],[Type]]="Inbound",VLOOKUP(tbl_transaction[[#This Row],[Reference Number]],barang_masuk[],4,FALSE),IF(tbl_transaction[[#This Row],[Type]]="Outbound",VLOOKUP(tbl_transaction[[#This Row],[Reference Number]],barang_keluar[],4,FALSE),""))</f>
        <v>SNK018</v>
      </c>
      <c r="E1902" t="str">
        <f>IF(tbl_transaction[[#This Row],[Type]]="Inbound",VLOOKUP(tbl_transaction[[#This Row],[Reference Number]],barang_masuk[],5,FALSE),IF(tbl_transaction[[#This Row],[Type]]="Outbound",VLOOKUP(tbl_transaction[[#This Row],[Reference Number]],barang_keluar[],5,FALSE),""))</f>
        <v>Taro Snack Variant 18</v>
      </c>
      <c r="F1902">
        <f>IF(tbl_transaction[[#This Row],[Type]]="Inbound",VLOOKUP(tbl_transaction[[#This Row],[Reference Number]],barang_masuk[],6,FALSE),IF(tbl_transaction[[#This Row],[Type]]="Outbound",VLOOKUP(tbl_transaction[[#This Row],[Reference Number]],barang_keluar[],6,FALSE),""))</f>
        <v>24</v>
      </c>
      <c r="G1902" t="str">
        <f>IF(tbl_transaction[[#This Row],[Type]]="Inbound",VLOOKUP(tbl_transaction[[#This Row],[Reference Number]],barang_masuk[],7,FALSE),IF(tbl_transaction[[#This Row],[Type]]="Outbound",VLOOKUP(tbl_transaction[[#This Row],[Reference Number]],barang_keluar[],7,FALSE),""))</f>
        <v>Pack</v>
      </c>
      <c r="H1902" t="str">
        <f>IF(tbl_transaction[[#This Row],[Type]]="Inbound",VLOOKUP(tbl_transaction[[#This Row],[Reference Number]],barang_masuk[],3,FALSE),IF(tbl_transaction[[#This Row],[Type]]="Outbound",VLOOKUP(tbl_transaction[[#This Row],[Reference Number]],barang_keluar[],3,FALSE),""))</f>
        <v>Outlet 054</v>
      </c>
      <c r="I1902" t="str">
        <f>IF(D1902='Kartu Stok'!$B$2,COUNTIF($D$3:D1902,'Kartu Stok'!$B$2),"")</f>
        <v/>
      </c>
      <c r="L1902"/>
    </row>
    <row r="1903" spans="1:12" ht="14.5" x14ac:dyDescent="0.35">
      <c r="A1903" s="2" t="s">
        <v>2461</v>
      </c>
      <c r="B1903" s="5">
        <f>IF(LEFT(tbl_transaction[[#This Row],[Reference Number]],2)="GR",VLOOKUP(tbl_transaction[[#This Row],[Reference Number]],barang_masuk[],2,FALSE),IF(LEFT(tbl_transaction[[#This Row],[Reference Number]],2)="DO",VLOOKUP(tbl_transaction[[#This Row],[Reference Number]],barang_keluar[],2,FALSE),""))</f>
        <v>46091</v>
      </c>
      <c r="C1903" t="str">
        <f t="shared" si="30"/>
        <v>Outbound</v>
      </c>
      <c r="D1903" t="str">
        <f>IF(tbl_transaction[[#This Row],[Type]]="Inbound",VLOOKUP(tbl_transaction[[#This Row],[Reference Number]],barang_masuk[],4,FALSE),IF(tbl_transaction[[#This Row],[Type]]="Outbound",VLOOKUP(tbl_transaction[[#This Row],[Reference Number]],barang_keluar[],4,FALSE),""))</f>
        <v>SNK008</v>
      </c>
      <c r="E1903" t="str">
        <f>IF(tbl_transaction[[#This Row],[Type]]="Inbound",VLOOKUP(tbl_transaction[[#This Row],[Reference Number]],barang_masuk[],5,FALSE),IF(tbl_transaction[[#This Row],[Type]]="Outbound",VLOOKUP(tbl_transaction[[#This Row],[Reference Number]],barang_keluar[],5,FALSE),""))</f>
        <v>Chitato Snack Variant 8</v>
      </c>
      <c r="F1903">
        <f>IF(tbl_transaction[[#This Row],[Type]]="Inbound",VLOOKUP(tbl_transaction[[#This Row],[Reference Number]],barang_masuk[],6,FALSE),IF(tbl_transaction[[#This Row],[Type]]="Outbound",VLOOKUP(tbl_transaction[[#This Row],[Reference Number]],barang_keluar[],6,FALSE),""))</f>
        <v>48</v>
      </c>
      <c r="G1903" t="str">
        <f>IF(tbl_transaction[[#This Row],[Type]]="Inbound",VLOOKUP(tbl_transaction[[#This Row],[Reference Number]],barang_masuk[],7,FALSE),IF(tbl_transaction[[#This Row],[Type]]="Outbound",VLOOKUP(tbl_transaction[[#This Row],[Reference Number]],barang_keluar[],7,FALSE),""))</f>
        <v>Pack</v>
      </c>
      <c r="H1903" t="str">
        <f>IF(tbl_transaction[[#This Row],[Type]]="Inbound",VLOOKUP(tbl_transaction[[#This Row],[Reference Number]],barang_masuk[],3,FALSE),IF(tbl_transaction[[#This Row],[Type]]="Outbound",VLOOKUP(tbl_transaction[[#This Row],[Reference Number]],barang_keluar[],3,FALSE),""))</f>
        <v>Outlet 066</v>
      </c>
      <c r="I1903" t="str">
        <f>IF(D1903='Kartu Stok'!$B$2,COUNTIF($D$3:D1903,'Kartu Stok'!$B$2),"")</f>
        <v/>
      </c>
      <c r="L1903"/>
    </row>
    <row r="1904" spans="1:12" ht="14.5" x14ac:dyDescent="0.35">
      <c r="A1904" s="2" t="s">
        <v>2462</v>
      </c>
      <c r="B1904" s="5">
        <f>IF(LEFT(tbl_transaction[[#This Row],[Reference Number]],2)="GR",VLOOKUP(tbl_transaction[[#This Row],[Reference Number]],barang_masuk[],2,FALSE),IF(LEFT(tbl_transaction[[#This Row],[Reference Number]],2)="DO",VLOOKUP(tbl_transaction[[#This Row],[Reference Number]],barang_keluar[],2,FALSE),""))</f>
        <v>46191</v>
      </c>
      <c r="C1904" t="str">
        <f t="shared" si="30"/>
        <v>Outbound</v>
      </c>
      <c r="D1904" t="str">
        <f>IF(tbl_transaction[[#This Row],[Type]]="Inbound",VLOOKUP(tbl_transaction[[#This Row],[Reference Number]],barang_masuk[],4,FALSE),IF(tbl_transaction[[#This Row],[Type]]="Outbound",VLOOKUP(tbl_transaction[[#This Row],[Reference Number]],barang_keluar[],4,FALSE),""))</f>
        <v>BEV039</v>
      </c>
      <c r="E1904" t="str">
        <f>IF(tbl_transaction[[#This Row],[Type]]="Inbound",VLOOKUP(tbl_transaction[[#This Row],[Reference Number]],barang_masuk[],5,FALSE),IF(tbl_transaction[[#This Row],[Type]]="Outbound",VLOOKUP(tbl_transaction[[#This Row],[Reference Number]],barang_keluar[],5,FALSE),""))</f>
        <v>Pocari Beverage Variant 39</v>
      </c>
      <c r="F1904">
        <f>IF(tbl_transaction[[#This Row],[Type]]="Inbound",VLOOKUP(tbl_transaction[[#This Row],[Reference Number]],barang_masuk[],6,FALSE),IF(tbl_transaction[[#This Row],[Type]]="Outbound",VLOOKUP(tbl_transaction[[#This Row],[Reference Number]],barang_keluar[],6,FALSE),""))</f>
        <v>10</v>
      </c>
      <c r="G1904" t="str">
        <f>IF(tbl_transaction[[#This Row],[Type]]="Inbound",VLOOKUP(tbl_transaction[[#This Row],[Reference Number]],barang_masuk[],7,FALSE),IF(tbl_transaction[[#This Row],[Type]]="Outbound",VLOOKUP(tbl_transaction[[#This Row],[Reference Number]],barang_keluar[],7,FALSE),""))</f>
        <v>Bottle</v>
      </c>
      <c r="H1904" t="str">
        <f>IF(tbl_transaction[[#This Row],[Type]]="Inbound",VLOOKUP(tbl_transaction[[#This Row],[Reference Number]],barang_masuk[],3,FALSE),IF(tbl_transaction[[#This Row],[Type]]="Outbound",VLOOKUP(tbl_transaction[[#This Row],[Reference Number]],barang_keluar[],3,FALSE),""))</f>
        <v>Outlet 045</v>
      </c>
      <c r="I1904" t="str">
        <f>IF(D1904='Kartu Stok'!$B$2,COUNTIF($D$3:D1904,'Kartu Stok'!$B$2),"")</f>
        <v/>
      </c>
      <c r="L1904"/>
    </row>
    <row r="1905" spans="1:12" ht="14.5" x14ac:dyDescent="0.35">
      <c r="A1905" s="2" t="s">
        <v>2463</v>
      </c>
      <c r="B1905" s="5">
        <f>IF(LEFT(tbl_transaction[[#This Row],[Reference Number]],2)="GR",VLOOKUP(tbl_transaction[[#This Row],[Reference Number]],barang_masuk[],2,FALSE),IF(LEFT(tbl_transaction[[#This Row],[Reference Number]],2)="DO",VLOOKUP(tbl_transaction[[#This Row],[Reference Number]],barang_keluar[],2,FALSE),""))</f>
        <v>46111</v>
      </c>
      <c r="C1905" t="str">
        <f t="shared" si="30"/>
        <v>Outbound</v>
      </c>
      <c r="D1905" t="str">
        <f>IF(tbl_transaction[[#This Row],[Type]]="Inbound",VLOOKUP(tbl_transaction[[#This Row],[Reference Number]],barang_masuk[],4,FALSE),IF(tbl_transaction[[#This Row],[Type]]="Outbound",VLOOKUP(tbl_transaction[[#This Row],[Reference Number]],barang_keluar[],4,FALSE),""))</f>
        <v>BAB004</v>
      </c>
      <c r="E1905" t="str">
        <f>IF(tbl_transaction[[#This Row],[Type]]="Inbound",VLOOKUP(tbl_transaction[[#This Row],[Reference Number]],barang_masuk[],5,FALSE),IF(tbl_transaction[[#This Row],[Type]]="Outbound",VLOOKUP(tbl_transaction[[#This Row],[Reference Number]],barang_keluar[],5,FALSE),""))</f>
        <v>Zwitsal Baby Care Variant 4</v>
      </c>
      <c r="F1905">
        <f>IF(tbl_transaction[[#This Row],[Type]]="Inbound",VLOOKUP(tbl_transaction[[#This Row],[Reference Number]],barang_masuk[],6,FALSE),IF(tbl_transaction[[#This Row],[Type]]="Outbound",VLOOKUP(tbl_transaction[[#This Row],[Reference Number]],barang_keluar[],6,FALSE),""))</f>
        <v>12</v>
      </c>
      <c r="G1905" t="str">
        <f>IF(tbl_transaction[[#This Row],[Type]]="Inbound",VLOOKUP(tbl_transaction[[#This Row],[Reference Number]],barang_masuk[],7,FALSE),IF(tbl_transaction[[#This Row],[Type]]="Outbound",VLOOKUP(tbl_transaction[[#This Row],[Reference Number]],barang_keluar[],7,FALSE),""))</f>
        <v>Pack</v>
      </c>
      <c r="H1905" t="str">
        <f>IF(tbl_transaction[[#This Row],[Type]]="Inbound",VLOOKUP(tbl_transaction[[#This Row],[Reference Number]],barang_masuk[],3,FALSE),IF(tbl_transaction[[#This Row],[Type]]="Outbound",VLOOKUP(tbl_transaction[[#This Row],[Reference Number]],barang_keluar[],3,FALSE),""))</f>
        <v>Outlet 073</v>
      </c>
      <c r="I1905" t="str">
        <f>IF(D1905='Kartu Stok'!$B$2,COUNTIF($D$3:D1905,'Kartu Stok'!$B$2),"")</f>
        <v/>
      </c>
      <c r="L1905"/>
    </row>
    <row r="1906" spans="1:12" ht="14.5" x14ac:dyDescent="0.35">
      <c r="A1906" s="2" t="s">
        <v>2464</v>
      </c>
      <c r="B1906" s="5">
        <f>IF(LEFT(tbl_transaction[[#This Row],[Reference Number]],2)="GR",VLOOKUP(tbl_transaction[[#This Row],[Reference Number]],barang_masuk[],2,FALSE),IF(LEFT(tbl_transaction[[#This Row],[Reference Number]],2)="DO",VLOOKUP(tbl_transaction[[#This Row],[Reference Number]],barang_keluar[],2,FALSE),""))</f>
        <v>46036</v>
      </c>
      <c r="C1906" t="str">
        <f t="shared" si="30"/>
        <v>Outbound</v>
      </c>
      <c r="D1906" t="str">
        <f>IF(tbl_transaction[[#This Row],[Type]]="Inbound",VLOOKUP(tbl_transaction[[#This Row],[Reference Number]],barang_masuk[],4,FALSE),IF(tbl_transaction[[#This Row],[Type]]="Outbound",VLOOKUP(tbl_transaction[[#This Row],[Reference Number]],barang_keluar[],4,FALSE),""))</f>
        <v>SNK004</v>
      </c>
      <c r="E1906" t="str">
        <f>IF(tbl_transaction[[#This Row],[Type]]="Inbound",VLOOKUP(tbl_transaction[[#This Row],[Reference Number]],barang_masuk[],5,FALSE),IF(tbl_transaction[[#This Row],[Type]]="Outbound",VLOOKUP(tbl_transaction[[#This Row],[Reference Number]],barang_keluar[],5,FALSE),""))</f>
        <v>Chitato Snack Variant 4</v>
      </c>
      <c r="F1906">
        <f>IF(tbl_transaction[[#This Row],[Type]]="Inbound",VLOOKUP(tbl_transaction[[#This Row],[Reference Number]],barang_masuk[],6,FALSE),IF(tbl_transaction[[#This Row],[Type]]="Outbound",VLOOKUP(tbl_transaction[[#This Row],[Reference Number]],barang_keluar[],6,FALSE),""))</f>
        <v>15</v>
      </c>
      <c r="G1906" t="str">
        <f>IF(tbl_transaction[[#This Row],[Type]]="Inbound",VLOOKUP(tbl_transaction[[#This Row],[Reference Number]],barang_masuk[],7,FALSE),IF(tbl_transaction[[#This Row],[Type]]="Outbound",VLOOKUP(tbl_transaction[[#This Row],[Reference Number]],barang_keluar[],7,FALSE),""))</f>
        <v>Pack</v>
      </c>
      <c r="H1906" t="str">
        <f>IF(tbl_transaction[[#This Row],[Type]]="Inbound",VLOOKUP(tbl_transaction[[#This Row],[Reference Number]],barang_masuk[],3,FALSE),IF(tbl_transaction[[#This Row],[Type]]="Outbound",VLOOKUP(tbl_transaction[[#This Row],[Reference Number]],barang_keluar[],3,FALSE),""))</f>
        <v>Outlet 064</v>
      </c>
      <c r="I1906" t="str">
        <f>IF(D1906='Kartu Stok'!$B$2,COUNTIF($D$3:D1906,'Kartu Stok'!$B$2),"")</f>
        <v/>
      </c>
      <c r="L1906"/>
    </row>
    <row r="1907" spans="1:12" ht="14.5" x14ac:dyDescent="0.35">
      <c r="A1907" s="2" t="s">
        <v>2465</v>
      </c>
      <c r="B1907" s="5">
        <f>IF(LEFT(tbl_transaction[[#This Row],[Reference Number]],2)="GR",VLOOKUP(tbl_transaction[[#This Row],[Reference Number]],barang_masuk[],2,FALSE),IF(LEFT(tbl_transaction[[#This Row],[Reference Number]],2)="DO",VLOOKUP(tbl_transaction[[#This Row],[Reference Number]],barang_keluar[],2,FALSE),""))</f>
        <v>46142</v>
      </c>
      <c r="C1907" t="str">
        <f t="shared" si="30"/>
        <v>Outbound</v>
      </c>
      <c r="D1907" t="str">
        <f>IF(tbl_transaction[[#This Row],[Type]]="Inbound",VLOOKUP(tbl_transaction[[#This Row],[Reference Number]],barang_masuk[],4,FALSE),IF(tbl_transaction[[#This Row],[Type]]="Outbound",VLOOKUP(tbl_transaction[[#This Row],[Reference Number]],barang_keluar[],4,FALSE),""))</f>
        <v>SNK015</v>
      </c>
      <c r="E1907" t="str">
        <f>IF(tbl_transaction[[#This Row],[Type]]="Inbound",VLOOKUP(tbl_transaction[[#This Row],[Reference Number]],barang_masuk[],5,FALSE),IF(tbl_transaction[[#This Row],[Type]]="Outbound",VLOOKUP(tbl_transaction[[#This Row],[Reference Number]],barang_keluar[],5,FALSE),""))</f>
        <v>Taro Snack Variant 15</v>
      </c>
      <c r="F1907">
        <f>IF(tbl_transaction[[#This Row],[Type]]="Inbound",VLOOKUP(tbl_transaction[[#This Row],[Reference Number]],barang_masuk[],6,FALSE),IF(tbl_transaction[[#This Row],[Type]]="Outbound",VLOOKUP(tbl_transaction[[#This Row],[Reference Number]],barang_keluar[],6,FALSE),""))</f>
        <v>5</v>
      </c>
      <c r="G1907" t="str">
        <f>IF(tbl_transaction[[#This Row],[Type]]="Inbound",VLOOKUP(tbl_transaction[[#This Row],[Reference Number]],barang_masuk[],7,FALSE),IF(tbl_transaction[[#This Row],[Type]]="Outbound",VLOOKUP(tbl_transaction[[#This Row],[Reference Number]],barang_keluar[],7,FALSE),""))</f>
        <v>Pack</v>
      </c>
      <c r="H1907" t="str">
        <f>IF(tbl_transaction[[#This Row],[Type]]="Inbound",VLOOKUP(tbl_transaction[[#This Row],[Reference Number]],barang_masuk[],3,FALSE),IF(tbl_transaction[[#This Row],[Type]]="Outbound",VLOOKUP(tbl_transaction[[#This Row],[Reference Number]],barang_keluar[],3,FALSE),""))</f>
        <v>Outlet 058</v>
      </c>
      <c r="I1907" t="str">
        <f>IF(D1907='Kartu Stok'!$B$2,COUNTIF($D$3:D1907,'Kartu Stok'!$B$2),"")</f>
        <v/>
      </c>
      <c r="L1907"/>
    </row>
    <row r="1908" spans="1:12" ht="14.5" x14ac:dyDescent="0.35">
      <c r="A1908" s="2" t="s">
        <v>2466</v>
      </c>
      <c r="B1908" s="5">
        <f>IF(LEFT(tbl_transaction[[#This Row],[Reference Number]],2)="GR",VLOOKUP(tbl_transaction[[#This Row],[Reference Number]],barang_masuk[],2,FALSE),IF(LEFT(tbl_transaction[[#This Row],[Reference Number]],2)="DO",VLOOKUP(tbl_transaction[[#This Row],[Reference Number]],barang_keluar[],2,FALSE),""))</f>
        <v>46080</v>
      </c>
      <c r="C1908" t="str">
        <f t="shared" si="30"/>
        <v>Outbound</v>
      </c>
      <c r="D1908" t="str">
        <f>IF(tbl_transaction[[#This Row],[Type]]="Inbound",VLOOKUP(tbl_transaction[[#This Row],[Reference Number]],barang_masuk[],4,FALSE),IF(tbl_transaction[[#This Row],[Type]]="Outbound",VLOOKUP(tbl_transaction[[#This Row],[Reference Number]],barang_keluar[],4,FALSE),""))</f>
        <v>SNK016</v>
      </c>
      <c r="E1908" t="str">
        <f>IF(tbl_transaction[[#This Row],[Type]]="Inbound",VLOOKUP(tbl_transaction[[#This Row],[Reference Number]],barang_masuk[],5,FALSE),IF(tbl_transaction[[#This Row],[Type]]="Outbound",VLOOKUP(tbl_transaction[[#This Row],[Reference Number]],barang_keluar[],5,FALSE),""))</f>
        <v>Qtela Snack Variant 16</v>
      </c>
      <c r="F1908">
        <f>IF(tbl_transaction[[#This Row],[Type]]="Inbound",VLOOKUP(tbl_transaction[[#This Row],[Reference Number]],barang_masuk[],6,FALSE),IF(tbl_transaction[[#This Row],[Type]]="Outbound",VLOOKUP(tbl_transaction[[#This Row],[Reference Number]],barang_keluar[],6,FALSE),""))</f>
        <v>36</v>
      </c>
      <c r="G1908" t="str">
        <f>IF(tbl_transaction[[#This Row],[Type]]="Inbound",VLOOKUP(tbl_transaction[[#This Row],[Reference Number]],barang_masuk[],7,FALSE),IF(tbl_transaction[[#This Row],[Type]]="Outbound",VLOOKUP(tbl_transaction[[#This Row],[Reference Number]],barang_keluar[],7,FALSE),""))</f>
        <v>Pack</v>
      </c>
      <c r="H1908" t="str">
        <f>IF(tbl_transaction[[#This Row],[Type]]="Inbound",VLOOKUP(tbl_transaction[[#This Row],[Reference Number]],barang_masuk[],3,FALSE),IF(tbl_transaction[[#This Row],[Type]]="Outbound",VLOOKUP(tbl_transaction[[#This Row],[Reference Number]],barang_keluar[],3,FALSE),""))</f>
        <v>Outlet 011</v>
      </c>
      <c r="I1908" t="str">
        <f>IF(D1908='Kartu Stok'!$B$2,COUNTIF($D$3:D1908,'Kartu Stok'!$B$2),"")</f>
        <v/>
      </c>
      <c r="L1908"/>
    </row>
    <row r="1909" spans="1:12" ht="14.5" x14ac:dyDescent="0.35">
      <c r="A1909" s="2" t="s">
        <v>2467</v>
      </c>
      <c r="B1909" s="5">
        <f>IF(LEFT(tbl_transaction[[#This Row],[Reference Number]],2)="GR",VLOOKUP(tbl_transaction[[#This Row],[Reference Number]],barang_masuk[],2,FALSE),IF(LEFT(tbl_transaction[[#This Row],[Reference Number]],2)="DO",VLOOKUP(tbl_transaction[[#This Row],[Reference Number]],barang_keluar[],2,FALSE),""))</f>
        <v>46155</v>
      </c>
      <c r="C1909" t="str">
        <f t="shared" si="30"/>
        <v>Outbound</v>
      </c>
      <c r="D1909" t="str">
        <f>IF(tbl_transaction[[#This Row],[Type]]="Inbound",VLOOKUP(tbl_transaction[[#This Row],[Reference Number]],barang_masuk[],4,FALSE),IF(tbl_transaction[[#This Row],[Type]]="Outbound",VLOOKUP(tbl_transaction[[#This Row],[Reference Number]],barang_keluar[],4,FALSE),""))</f>
        <v>SNK013</v>
      </c>
      <c r="E1909" t="str">
        <f>IF(tbl_transaction[[#This Row],[Type]]="Inbound",VLOOKUP(tbl_transaction[[#This Row],[Reference Number]],barang_masuk[],5,FALSE),IF(tbl_transaction[[#This Row],[Type]]="Outbound",VLOOKUP(tbl_transaction[[#This Row],[Reference Number]],barang_keluar[],5,FALSE),""))</f>
        <v>Qtela Snack Variant 13</v>
      </c>
      <c r="F1909">
        <f>IF(tbl_transaction[[#This Row],[Type]]="Inbound",VLOOKUP(tbl_transaction[[#This Row],[Reference Number]],barang_masuk[],6,FALSE),IF(tbl_transaction[[#This Row],[Type]]="Outbound",VLOOKUP(tbl_transaction[[#This Row],[Reference Number]],barang_keluar[],6,FALSE),""))</f>
        <v>36</v>
      </c>
      <c r="G1909" t="str">
        <f>IF(tbl_transaction[[#This Row],[Type]]="Inbound",VLOOKUP(tbl_transaction[[#This Row],[Reference Number]],barang_masuk[],7,FALSE),IF(tbl_transaction[[#This Row],[Type]]="Outbound",VLOOKUP(tbl_transaction[[#This Row],[Reference Number]],barang_keluar[],7,FALSE),""))</f>
        <v>Pack</v>
      </c>
      <c r="H1909" t="str">
        <f>IF(tbl_transaction[[#This Row],[Type]]="Inbound",VLOOKUP(tbl_transaction[[#This Row],[Reference Number]],barang_masuk[],3,FALSE),IF(tbl_transaction[[#This Row],[Type]]="Outbound",VLOOKUP(tbl_transaction[[#This Row],[Reference Number]],barang_keluar[],3,FALSE),""))</f>
        <v>Outlet 066</v>
      </c>
      <c r="I1909" t="str">
        <f>IF(D1909='Kartu Stok'!$B$2,COUNTIF($D$3:D1909,'Kartu Stok'!$B$2),"")</f>
        <v/>
      </c>
      <c r="L1909"/>
    </row>
    <row r="1910" spans="1:12" ht="14.5" x14ac:dyDescent="0.35">
      <c r="A1910" s="2" t="s">
        <v>2468</v>
      </c>
      <c r="B1910" s="5">
        <f>IF(LEFT(tbl_transaction[[#This Row],[Reference Number]],2)="GR",VLOOKUP(tbl_transaction[[#This Row],[Reference Number]],barang_masuk[],2,FALSE),IF(LEFT(tbl_transaction[[#This Row],[Reference Number]],2)="DO",VLOOKUP(tbl_transaction[[#This Row],[Reference Number]],barang_keluar[],2,FALSE),""))</f>
        <v>46187</v>
      </c>
      <c r="C1910" t="str">
        <f t="shared" si="30"/>
        <v>Outbound</v>
      </c>
      <c r="D1910" t="str">
        <f>IF(tbl_transaction[[#This Row],[Type]]="Inbound",VLOOKUP(tbl_transaction[[#This Row],[Reference Number]],barang_masuk[],4,FALSE),IF(tbl_transaction[[#This Row],[Type]]="Outbound",VLOOKUP(tbl_transaction[[#This Row],[Reference Number]],barang_keluar[],4,FALSE),""))</f>
        <v>BEV020</v>
      </c>
      <c r="E1910" t="str">
        <f>IF(tbl_transaction[[#This Row],[Type]]="Inbound",VLOOKUP(tbl_transaction[[#This Row],[Reference Number]],barang_masuk[],5,FALSE),IF(tbl_transaction[[#This Row],[Type]]="Outbound",VLOOKUP(tbl_transaction[[#This Row],[Reference Number]],barang_keluar[],5,FALSE),""))</f>
        <v>Coca Cola Beverage Variant 20</v>
      </c>
      <c r="F1910">
        <f>IF(tbl_transaction[[#This Row],[Type]]="Inbound",VLOOKUP(tbl_transaction[[#This Row],[Reference Number]],barang_masuk[],6,FALSE),IF(tbl_transaction[[#This Row],[Type]]="Outbound",VLOOKUP(tbl_transaction[[#This Row],[Reference Number]],barang_keluar[],6,FALSE),""))</f>
        <v>48</v>
      </c>
      <c r="G1910" t="str">
        <f>IF(tbl_transaction[[#This Row],[Type]]="Inbound",VLOOKUP(tbl_transaction[[#This Row],[Reference Number]],barang_masuk[],7,FALSE),IF(tbl_transaction[[#This Row],[Type]]="Outbound",VLOOKUP(tbl_transaction[[#This Row],[Reference Number]],barang_keluar[],7,FALSE),""))</f>
        <v>Bottle</v>
      </c>
      <c r="H1910" t="str">
        <f>IF(tbl_transaction[[#This Row],[Type]]="Inbound",VLOOKUP(tbl_transaction[[#This Row],[Reference Number]],barang_masuk[],3,FALSE),IF(tbl_transaction[[#This Row],[Type]]="Outbound",VLOOKUP(tbl_transaction[[#This Row],[Reference Number]],barang_keluar[],3,FALSE),""))</f>
        <v>Outlet 079</v>
      </c>
      <c r="I1910" t="str">
        <f>IF(D1910='Kartu Stok'!$B$2,COUNTIF($D$3:D1910,'Kartu Stok'!$B$2),"")</f>
        <v/>
      </c>
      <c r="L1910"/>
    </row>
    <row r="1911" spans="1:12" ht="14.5" x14ac:dyDescent="0.35">
      <c r="A1911" s="2" t="s">
        <v>2469</v>
      </c>
      <c r="B1911" s="5">
        <f>IF(LEFT(tbl_transaction[[#This Row],[Reference Number]],2)="GR",VLOOKUP(tbl_transaction[[#This Row],[Reference Number]],barang_masuk[],2,FALSE),IF(LEFT(tbl_transaction[[#This Row],[Reference Number]],2)="DO",VLOOKUP(tbl_transaction[[#This Row],[Reference Number]],barang_keluar[],2,FALSE),""))</f>
        <v>46197</v>
      </c>
      <c r="C1911" t="str">
        <f t="shared" si="30"/>
        <v>Outbound</v>
      </c>
      <c r="D1911" t="str">
        <f>IF(tbl_transaction[[#This Row],[Type]]="Inbound",VLOOKUP(tbl_transaction[[#This Row],[Reference Number]],barang_masuk[],4,FALSE),IF(tbl_transaction[[#This Row],[Type]]="Outbound",VLOOKUP(tbl_transaction[[#This Row],[Reference Number]],barang_keluar[],4,FALSE),""))</f>
        <v>SNK006</v>
      </c>
      <c r="E1911" t="str">
        <f>IF(tbl_transaction[[#This Row],[Type]]="Inbound",VLOOKUP(tbl_transaction[[#This Row],[Reference Number]],barang_masuk[],5,FALSE),IF(tbl_transaction[[#This Row],[Type]]="Outbound",VLOOKUP(tbl_transaction[[#This Row],[Reference Number]],barang_keluar[],5,FALSE),""))</f>
        <v>Taro Snack Variant 6</v>
      </c>
      <c r="F1911">
        <f>IF(tbl_transaction[[#This Row],[Type]]="Inbound",VLOOKUP(tbl_transaction[[#This Row],[Reference Number]],barang_masuk[],6,FALSE),IF(tbl_transaction[[#This Row],[Type]]="Outbound",VLOOKUP(tbl_transaction[[#This Row],[Reference Number]],barang_keluar[],6,FALSE),""))</f>
        <v>10</v>
      </c>
      <c r="G1911" t="str">
        <f>IF(tbl_transaction[[#This Row],[Type]]="Inbound",VLOOKUP(tbl_transaction[[#This Row],[Reference Number]],barang_masuk[],7,FALSE),IF(tbl_transaction[[#This Row],[Type]]="Outbound",VLOOKUP(tbl_transaction[[#This Row],[Reference Number]],barang_keluar[],7,FALSE),""))</f>
        <v>Pack</v>
      </c>
      <c r="H1911" t="str">
        <f>IF(tbl_transaction[[#This Row],[Type]]="Inbound",VLOOKUP(tbl_transaction[[#This Row],[Reference Number]],barang_masuk[],3,FALSE),IF(tbl_transaction[[#This Row],[Type]]="Outbound",VLOOKUP(tbl_transaction[[#This Row],[Reference Number]],barang_keluar[],3,FALSE),""))</f>
        <v>Outlet 062</v>
      </c>
      <c r="I1911" t="str">
        <f>IF(D1911='Kartu Stok'!$B$2,COUNTIF($D$3:D1911,'Kartu Stok'!$B$2),"")</f>
        <v/>
      </c>
      <c r="L1911"/>
    </row>
    <row r="1912" spans="1:12" ht="14.5" x14ac:dyDescent="0.35">
      <c r="A1912" s="2" t="s">
        <v>2470</v>
      </c>
      <c r="B1912" s="5">
        <f>IF(LEFT(tbl_transaction[[#This Row],[Reference Number]],2)="GR",VLOOKUP(tbl_transaction[[#This Row],[Reference Number]],barang_masuk[],2,FALSE),IF(LEFT(tbl_transaction[[#This Row],[Reference Number]],2)="DO",VLOOKUP(tbl_transaction[[#This Row],[Reference Number]],barang_keluar[],2,FALSE),""))</f>
        <v>46073</v>
      </c>
      <c r="C1912" t="str">
        <f t="shared" si="30"/>
        <v>Outbound</v>
      </c>
      <c r="D1912" t="str">
        <f>IF(tbl_transaction[[#This Row],[Type]]="Inbound",VLOOKUP(tbl_transaction[[#This Row],[Reference Number]],barang_masuk[],4,FALSE),IF(tbl_transaction[[#This Row],[Type]]="Outbound",VLOOKUP(tbl_transaction[[#This Row],[Reference Number]],barang_keluar[],4,FALSE),""))</f>
        <v>HOM005</v>
      </c>
      <c r="E1912" t="str">
        <f>IF(tbl_transaction[[#This Row],[Type]]="Inbound",VLOOKUP(tbl_transaction[[#This Row],[Reference Number]],barang_masuk[],5,FALSE),IF(tbl_transaction[[#This Row],[Type]]="Outbound",VLOOKUP(tbl_transaction[[#This Row],[Reference Number]],barang_keluar[],5,FALSE),""))</f>
        <v>Rinso Home Care Variant 5</v>
      </c>
      <c r="F1912">
        <f>IF(tbl_transaction[[#This Row],[Type]]="Inbound",VLOOKUP(tbl_transaction[[#This Row],[Reference Number]],barang_masuk[],6,FALSE),IF(tbl_transaction[[#This Row],[Type]]="Outbound",VLOOKUP(tbl_transaction[[#This Row],[Reference Number]],barang_keluar[],6,FALSE),""))</f>
        <v>12</v>
      </c>
      <c r="G1912" t="str">
        <f>IF(tbl_transaction[[#This Row],[Type]]="Inbound",VLOOKUP(tbl_transaction[[#This Row],[Reference Number]],barang_masuk[],7,FALSE),IF(tbl_transaction[[#This Row],[Type]]="Outbound",VLOOKUP(tbl_transaction[[#This Row],[Reference Number]],barang_keluar[],7,FALSE),""))</f>
        <v>Pack</v>
      </c>
      <c r="H1912" t="str">
        <f>IF(tbl_transaction[[#This Row],[Type]]="Inbound",VLOOKUP(tbl_transaction[[#This Row],[Reference Number]],barang_masuk[],3,FALSE),IF(tbl_transaction[[#This Row],[Type]]="Outbound",VLOOKUP(tbl_transaction[[#This Row],[Reference Number]],barang_keluar[],3,FALSE),""))</f>
        <v>Outlet 077</v>
      </c>
      <c r="I1912" t="str">
        <f>IF(D1912='Kartu Stok'!$B$2,COUNTIF($D$3:D1912,'Kartu Stok'!$B$2),"")</f>
        <v/>
      </c>
      <c r="L1912"/>
    </row>
    <row r="1913" spans="1:12" ht="14.5" x14ac:dyDescent="0.35">
      <c r="A1913" s="2" t="s">
        <v>2471</v>
      </c>
      <c r="B1913" s="5">
        <f>IF(LEFT(tbl_transaction[[#This Row],[Reference Number]],2)="GR",VLOOKUP(tbl_transaction[[#This Row],[Reference Number]],barang_masuk[],2,FALSE),IF(LEFT(tbl_transaction[[#This Row],[Reference Number]],2)="DO",VLOOKUP(tbl_transaction[[#This Row],[Reference Number]],barang_keluar[],2,FALSE),""))</f>
        <v>46066</v>
      </c>
      <c r="C1913" t="str">
        <f t="shared" si="30"/>
        <v>Outbound</v>
      </c>
      <c r="D1913" t="str">
        <f>IF(tbl_transaction[[#This Row],[Type]]="Inbound",VLOOKUP(tbl_transaction[[#This Row],[Reference Number]],barang_masuk[],4,FALSE),IF(tbl_transaction[[#This Row],[Type]]="Outbound",VLOOKUP(tbl_transaction[[#This Row],[Reference Number]],barang_keluar[],4,FALSE),""))</f>
        <v>SNK034</v>
      </c>
      <c r="E1913" t="str">
        <f>IF(tbl_transaction[[#This Row],[Type]]="Inbound",VLOOKUP(tbl_transaction[[#This Row],[Reference Number]],barang_masuk[],5,FALSE),IF(tbl_transaction[[#This Row],[Type]]="Outbound",VLOOKUP(tbl_transaction[[#This Row],[Reference Number]],barang_keluar[],5,FALSE),""))</f>
        <v>Taro Snack Variant 34</v>
      </c>
      <c r="F1913">
        <f>IF(tbl_transaction[[#This Row],[Type]]="Inbound",VLOOKUP(tbl_transaction[[#This Row],[Reference Number]],barang_masuk[],6,FALSE),IF(tbl_transaction[[#This Row],[Type]]="Outbound",VLOOKUP(tbl_transaction[[#This Row],[Reference Number]],barang_keluar[],6,FALSE),""))</f>
        <v>20</v>
      </c>
      <c r="G1913" t="str">
        <f>IF(tbl_transaction[[#This Row],[Type]]="Inbound",VLOOKUP(tbl_transaction[[#This Row],[Reference Number]],barang_masuk[],7,FALSE),IF(tbl_transaction[[#This Row],[Type]]="Outbound",VLOOKUP(tbl_transaction[[#This Row],[Reference Number]],barang_keluar[],7,FALSE),""))</f>
        <v>Pack</v>
      </c>
      <c r="H1913" t="str">
        <f>IF(tbl_transaction[[#This Row],[Type]]="Inbound",VLOOKUP(tbl_transaction[[#This Row],[Reference Number]],barang_masuk[],3,FALSE),IF(tbl_transaction[[#This Row],[Type]]="Outbound",VLOOKUP(tbl_transaction[[#This Row],[Reference Number]],barang_keluar[],3,FALSE),""))</f>
        <v>Outlet 048</v>
      </c>
      <c r="I1913" t="str">
        <f>IF(D1913='Kartu Stok'!$B$2,COUNTIF($D$3:D1913,'Kartu Stok'!$B$2),"")</f>
        <v/>
      </c>
      <c r="L1913"/>
    </row>
    <row r="1914" spans="1:12" ht="14.5" x14ac:dyDescent="0.35">
      <c r="A1914" s="2" t="s">
        <v>2472</v>
      </c>
      <c r="B1914" s="5">
        <f>IF(LEFT(tbl_transaction[[#This Row],[Reference Number]],2)="GR",VLOOKUP(tbl_transaction[[#This Row],[Reference Number]],barang_masuk[],2,FALSE),IF(LEFT(tbl_transaction[[#This Row],[Reference Number]],2)="DO",VLOOKUP(tbl_transaction[[#This Row],[Reference Number]],barang_keluar[],2,FALSE),""))</f>
        <v>46040</v>
      </c>
      <c r="C1914" t="str">
        <f t="shared" si="30"/>
        <v>Outbound</v>
      </c>
      <c r="D1914" t="str">
        <f>IF(tbl_transaction[[#This Row],[Type]]="Inbound",VLOOKUP(tbl_transaction[[#This Row],[Reference Number]],barang_masuk[],4,FALSE),IF(tbl_transaction[[#This Row],[Type]]="Outbound",VLOOKUP(tbl_transaction[[#This Row],[Reference Number]],barang_keluar[],4,FALSE),""))</f>
        <v>PER025</v>
      </c>
      <c r="E1914" t="str">
        <f>IF(tbl_transaction[[#This Row],[Type]]="Inbound",VLOOKUP(tbl_transaction[[#This Row],[Reference Number]],barang_masuk[],5,FALSE),IF(tbl_transaction[[#This Row],[Type]]="Outbound",VLOOKUP(tbl_transaction[[#This Row],[Reference Number]],barang_keluar[],5,FALSE),""))</f>
        <v>Pepsodent Personal Care Variant 25</v>
      </c>
      <c r="F1914">
        <f>IF(tbl_transaction[[#This Row],[Type]]="Inbound",VLOOKUP(tbl_transaction[[#This Row],[Reference Number]],barang_masuk[],6,FALSE),IF(tbl_transaction[[#This Row],[Type]]="Outbound",VLOOKUP(tbl_transaction[[#This Row],[Reference Number]],barang_keluar[],6,FALSE),""))</f>
        <v>12</v>
      </c>
      <c r="G1914" t="str">
        <f>IF(tbl_transaction[[#This Row],[Type]]="Inbound",VLOOKUP(tbl_transaction[[#This Row],[Reference Number]],barang_masuk[],7,FALSE),IF(tbl_transaction[[#This Row],[Type]]="Outbound",VLOOKUP(tbl_transaction[[#This Row],[Reference Number]],barang_keluar[],7,FALSE),""))</f>
        <v>Bottle</v>
      </c>
      <c r="H1914" t="str">
        <f>IF(tbl_transaction[[#This Row],[Type]]="Inbound",VLOOKUP(tbl_transaction[[#This Row],[Reference Number]],barang_masuk[],3,FALSE),IF(tbl_transaction[[#This Row],[Type]]="Outbound",VLOOKUP(tbl_transaction[[#This Row],[Reference Number]],barang_keluar[],3,FALSE),""))</f>
        <v>Outlet 030</v>
      </c>
      <c r="I1914" t="str">
        <f>IF(D1914='Kartu Stok'!$B$2,COUNTIF($D$3:D1914,'Kartu Stok'!$B$2),"")</f>
        <v/>
      </c>
      <c r="L1914"/>
    </row>
    <row r="1915" spans="1:12" ht="14.5" x14ac:dyDescent="0.35">
      <c r="A1915" s="2" t="s">
        <v>2473</v>
      </c>
      <c r="B1915" s="5">
        <f>IF(LEFT(tbl_transaction[[#This Row],[Reference Number]],2)="GR",VLOOKUP(tbl_transaction[[#This Row],[Reference Number]],barang_masuk[],2,FALSE),IF(LEFT(tbl_transaction[[#This Row],[Reference Number]],2)="DO",VLOOKUP(tbl_transaction[[#This Row],[Reference Number]],barang_keluar[],2,FALSE),""))</f>
        <v>46078</v>
      </c>
      <c r="C1915" t="str">
        <f t="shared" si="30"/>
        <v>Outbound</v>
      </c>
      <c r="D1915" t="str">
        <f>IF(tbl_transaction[[#This Row],[Type]]="Inbound",VLOOKUP(tbl_transaction[[#This Row],[Reference Number]],barang_masuk[],4,FALSE),IF(tbl_transaction[[#This Row],[Type]]="Outbound",VLOOKUP(tbl_transaction[[#This Row],[Reference Number]],barang_keluar[],4,FALSE),""))</f>
        <v>PER026</v>
      </c>
      <c r="E1915" t="str">
        <f>IF(tbl_transaction[[#This Row],[Type]]="Inbound",VLOOKUP(tbl_transaction[[#This Row],[Reference Number]],barang_masuk[],5,FALSE),IF(tbl_transaction[[#This Row],[Type]]="Outbound",VLOOKUP(tbl_transaction[[#This Row],[Reference Number]],barang_keluar[],5,FALSE),""))</f>
        <v>Sunsilk Personal Care Variant 26</v>
      </c>
      <c r="F1915">
        <f>IF(tbl_transaction[[#This Row],[Type]]="Inbound",VLOOKUP(tbl_transaction[[#This Row],[Reference Number]],barang_masuk[],6,FALSE),IF(tbl_transaction[[#This Row],[Type]]="Outbound",VLOOKUP(tbl_transaction[[#This Row],[Reference Number]],barang_keluar[],6,FALSE),""))</f>
        <v>5</v>
      </c>
      <c r="G1915" t="str">
        <f>IF(tbl_transaction[[#This Row],[Type]]="Inbound",VLOOKUP(tbl_transaction[[#This Row],[Reference Number]],barang_masuk[],7,FALSE),IF(tbl_transaction[[#This Row],[Type]]="Outbound",VLOOKUP(tbl_transaction[[#This Row],[Reference Number]],barang_keluar[],7,FALSE),""))</f>
        <v>Bottle</v>
      </c>
      <c r="H1915" t="str">
        <f>IF(tbl_transaction[[#This Row],[Type]]="Inbound",VLOOKUP(tbl_transaction[[#This Row],[Reference Number]],barang_masuk[],3,FALSE),IF(tbl_transaction[[#This Row],[Type]]="Outbound",VLOOKUP(tbl_transaction[[#This Row],[Reference Number]],barang_keluar[],3,FALSE),""))</f>
        <v>Outlet 016</v>
      </c>
      <c r="I1915" t="str">
        <f>IF(D1915='Kartu Stok'!$B$2,COUNTIF($D$3:D1915,'Kartu Stok'!$B$2),"")</f>
        <v/>
      </c>
      <c r="L1915"/>
    </row>
    <row r="1916" spans="1:12" ht="14.5" x14ac:dyDescent="0.35">
      <c r="A1916" s="2" t="s">
        <v>2474</v>
      </c>
      <c r="B1916" s="5">
        <f>IF(LEFT(tbl_transaction[[#This Row],[Reference Number]],2)="GR",VLOOKUP(tbl_transaction[[#This Row],[Reference Number]],barang_masuk[],2,FALSE),IF(LEFT(tbl_transaction[[#This Row],[Reference Number]],2)="DO",VLOOKUP(tbl_transaction[[#This Row],[Reference Number]],barang_keluar[],2,FALSE),""))</f>
        <v>46149</v>
      </c>
      <c r="C1916" t="str">
        <f t="shared" si="30"/>
        <v>Outbound</v>
      </c>
      <c r="D1916" t="str">
        <f>IF(tbl_transaction[[#This Row],[Type]]="Inbound",VLOOKUP(tbl_transaction[[#This Row],[Reference Number]],barang_masuk[],4,FALSE),IF(tbl_transaction[[#This Row],[Type]]="Outbound",VLOOKUP(tbl_transaction[[#This Row],[Reference Number]],barang_keluar[],4,FALSE),""))</f>
        <v>SNK018</v>
      </c>
      <c r="E1916" t="str">
        <f>IF(tbl_transaction[[#This Row],[Type]]="Inbound",VLOOKUP(tbl_transaction[[#This Row],[Reference Number]],barang_masuk[],5,FALSE),IF(tbl_transaction[[#This Row],[Type]]="Outbound",VLOOKUP(tbl_transaction[[#This Row],[Reference Number]],barang_keluar[],5,FALSE),""))</f>
        <v>Taro Snack Variant 18</v>
      </c>
      <c r="F1916">
        <f>IF(tbl_transaction[[#This Row],[Type]]="Inbound",VLOOKUP(tbl_transaction[[#This Row],[Reference Number]],barang_masuk[],6,FALSE),IF(tbl_transaction[[#This Row],[Type]]="Outbound",VLOOKUP(tbl_transaction[[#This Row],[Reference Number]],barang_keluar[],6,FALSE),""))</f>
        <v>36</v>
      </c>
      <c r="G1916" t="str">
        <f>IF(tbl_transaction[[#This Row],[Type]]="Inbound",VLOOKUP(tbl_transaction[[#This Row],[Reference Number]],barang_masuk[],7,FALSE),IF(tbl_transaction[[#This Row],[Type]]="Outbound",VLOOKUP(tbl_transaction[[#This Row],[Reference Number]],barang_keluar[],7,FALSE),""))</f>
        <v>Pack</v>
      </c>
      <c r="H1916" t="str">
        <f>IF(tbl_transaction[[#This Row],[Type]]="Inbound",VLOOKUP(tbl_transaction[[#This Row],[Reference Number]],barang_masuk[],3,FALSE),IF(tbl_transaction[[#This Row],[Type]]="Outbound",VLOOKUP(tbl_transaction[[#This Row],[Reference Number]],barang_keluar[],3,FALSE),""))</f>
        <v>Outlet 061</v>
      </c>
      <c r="I1916" t="str">
        <f>IF(D1916='Kartu Stok'!$B$2,COUNTIF($D$3:D1916,'Kartu Stok'!$B$2),"")</f>
        <v/>
      </c>
      <c r="L1916"/>
    </row>
    <row r="1917" spans="1:12" ht="14.5" x14ac:dyDescent="0.35">
      <c r="A1917" s="2" t="s">
        <v>2475</v>
      </c>
      <c r="B1917" s="5">
        <f>IF(LEFT(tbl_transaction[[#This Row],[Reference Number]],2)="GR",VLOOKUP(tbl_transaction[[#This Row],[Reference Number]],barang_masuk[],2,FALSE),IF(LEFT(tbl_transaction[[#This Row],[Reference Number]],2)="DO",VLOOKUP(tbl_transaction[[#This Row],[Reference Number]],barang_keluar[],2,FALSE),""))</f>
        <v>46189</v>
      </c>
      <c r="C1917" t="str">
        <f t="shared" si="30"/>
        <v>Outbound</v>
      </c>
      <c r="D1917" t="str">
        <f>IF(tbl_transaction[[#This Row],[Type]]="Inbound",VLOOKUP(tbl_transaction[[#This Row],[Reference Number]],barang_masuk[],4,FALSE),IF(tbl_transaction[[#This Row],[Type]]="Outbound",VLOOKUP(tbl_transaction[[#This Row],[Reference Number]],barang_keluar[],4,FALSE),""))</f>
        <v>BEV025</v>
      </c>
      <c r="E1917" t="str">
        <f>IF(tbl_transaction[[#This Row],[Type]]="Inbound",VLOOKUP(tbl_transaction[[#This Row],[Reference Number]],barang_masuk[],5,FALSE),IF(tbl_transaction[[#This Row],[Type]]="Outbound",VLOOKUP(tbl_transaction[[#This Row],[Reference Number]],barang_keluar[],5,FALSE),""))</f>
        <v>Sosro Beverage Variant 25</v>
      </c>
      <c r="F1917">
        <f>IF(tbl_transaction[[#This Row],[Type]]="Inbound",VLOOKUP(tbl_transaction[[#This Row],[Reference Number]],barang_masuk[],6,FALSE),IF(tbl_transaction[[#This Row],[Type]]="Outbound",VLOOKUP(tbl_transaction[[#This Row],[Reference Number]],barang_keluar[],6,FALSE),""))</f>
        <v>30</v>
      </c>
      <c r="G1917" t="str">
        <f>IF(tbl_transaction[[#This Row],[Type]]="Inbound",VLOOKUP(tbl_transaction[[#This Row],[Reference Number]],barang_masuk[],7,FALSE),IF(tbl_transaction[[#This Row],[Type]]="Outbound",VLOOKUP(tbl_transaction[[#This Row],[Reference Number]],barang_keluar[],7,FALSE),""))</f>
        <v>Bottle</v>
      </c>
      <c r="H1917" t="str">
        <f>IF(tbl_transaction[[#This Row],[Type]]="Inbound",VLOOKUP(tbl_transaction[[#This Row],[Reference Number]],barang_masuk[],3,FALSE),IF(tbl_transaction[[#This Row],[Type]]="Outbound",VLOOKUP(tbl_transaction[[#This Row],[Reference Number]],barang_keluar[],3,FALSE),""))</f>
        <v>Outlet 010</v>
      </c>
      <c r="I1917" t="str">
        <f>IF(D1917='Kartu Stok'!$B$2,COUNTIF($D$3:D1917,'Kartu Stok'!$B$2),"")</f>
        <v/>
      </c>
      <c r="L1917"/>
    </row>
    <row r="1918" spans="1:12" ht="14.5" x14ac:dyDescent="0.35">
      <c r="A1918" s="2" t="s">
        <v>2476</v>
      </c>
      <c r="B1918" s="5">
        <f>IF(LEFT(tbl_transaction[[#This Row],[Reference Number]],2)="GR",VLOOKUP(tbl_transaction[[#This Row],[Reference Number]],barang_masuk[],2,FALSE),IF(LEFT(tbl_transaction[[#This Row],[Reference Number]],2)="DO",VLOOKUP(tbl_transaction[[#This Row],[Reference Number]],barang_keluar[],2,FALSE),""))</f>
        <v>46035</v>
      </c>
      <c r="C1918" t="str">
        <f t="shared" si="30"/>
        <v>Outbound</v>
      </c>
      <c r="D1918" t="str">
        <f>IF(tbl_transaction[[#This Row],[Type]]="Inbound",VLOOKUP(tbl_transaction[[#This Row],[Reference Number]],barang_masuk[],4,FALSE),IF(tbl_transaction[[#This Row],[Type]]="Outbound",VLOOKUP(tbl_transaction[[#This Row],[Reference Number]],barang_keluar[],4,FALSE),""))</f>
        <v>HOM001</v>
      </c>
      <c r="E1918" t="str">
        <f>IF(tbl_transaction[[#This Row],[Type]]="Inbound",VLOOKUP(tbl_transaction[[#This Row],[Reference Number]],barang_masuk[],5,FALSE),IF(tbl_transaction[[#This Row],[Type]]="Outbound",VLOOKUP(tbl_transaction[[#This Row],[Reference Number]],barang_keluar[],5,FALSE),""))</f>
        <v>Sunlight Home Care Variant 1</v>
      </c>
      <c r="F1918">
        <f>IF(tbl_transaction[[#This Row],[Type]]="Inbound",VLOOKUP(tbl_transaction[[#This Row],[Reference Number]],barang_masuk[],6,FALSE),IF(tbl_transaction[[#This Row],[Type]]="Outbound",VLOOKUP(tbl_transaction[[#This Row],[Reference Number]],barang_keluar[],6,FALSE),""))</f>
        <v>12</v>
      </c>
      <c r="G1918" t="str">
        <f>IF(tbl_transaction[[#This Row],[Type]]="Inbound",VLOOKUP(tbl_transaction[[#This Row],[Reference Number]],barang_masuk[],7,FALSE),IF(tbl_transaction[[#This Row],[Type]]="Outbound",VLOOKUP(tbl_transaction[[#This Row],[Reference Number]],barang_keluar[],7,FALSE),""))</f>
        <v>Pack</v>
      </c>
      <c r="H1918" t="str">
        <f>IF(tbl_transaction[[#This Row],[Type]]="Inbound",VLOOKUP(tbl_transaction[[#This Row],[Reference Number]],barang_masuk[],3,FALSE),IF(tbl_transaction[[#This Row],[Type]]="Outbound",VLOOKUP(tbl_transaction[[#This Row],[Reference Number]],barang_keluar[],3,FALSE),""))</f>
        <v>Outlet 039</v>
      </c>
      <c r="I1918" t="str">
        <f>IF(D1918='Kartu Stok'!$B$2,COUNTIF($D$3:D1918,'Kartu Stok'!$B$2),"")</f>
        <v/>
      </c>
      <c r="L1918"/>
    </row>
    <row r="1919" spans="1:12" ht="14.5" x14ac:dyDescent="0.35">
      <c r="A1919" s="2" t="s">
        <v>2477</v>
      </c>
      <c r="B1919" s="5">
        <f>IF(LEFT(tbl_transaction[[#This Row],[Reference Number]],2)="GR",VLOOKUP(tbl_transaction[[#This Row],[Reference Number]],barang_masuk[],2,FALSE),IF(LEFT(tbl_transaction[[#This Row],[Reference Number]],2)="DO",VLOOKUP(tbl_transaction[[#This Row],[Reference Number]],barang_keluar[],2,FALSE),""))</f>
        <v>46106</v>
      </c>
      <c r="C1919" t="str">
        <f t="shared" si="30"/>
        <v>Outbound</v>
      </c>
      <c r="D1919" t="str">
        <f>IF(tbl_transaction[[#This Row],[Type]]="Inbound",VLOOKUP(tbl_transaction[[#This Row],[Reference Number]],barang_masuk[],4,FALSE),IF(tbl_transaction[[#This Row],[Type]]="Outbound",VLOOKUP(tbl_transaction[[#This Row],[Reference Number]],barang_keluar[],4,FALSE),""))</f>
        <v>INS020</v>
      </c>
      <c r="E1919" t="str">
        <f>IF(tbl_transaction[[#This Row],[Type]]="Inbound",VLOOKUP(tbl_transaction[[#This Row],[Reference Number]],barang_masuk[],5,FALSE),IF(tbl_transaction[[#This Row],[Type]]="Outbound",VLOOKUP(tbl_transaction[[#This Row],[Reference Number]],barang_keluar[],5,FALSE),""))</f>
        <v>Indomie Instant Food Variant 20</v>
      </c>
      <c r="F1919">
        <f>IF(tbl_transaction[[#This Row],[Type]]="Inbound",VLOOKUP(tbl_transaction[[#This Row],[Reference Number]],barang_masuk[],6,FALSE),IF(tbl_transaction[[#This Row],[Type]]="Outbound",VLOOKUP(tbl_transaction[[#This Row],[Reference Number]],barang_keluar[],6,FALSE),""))</f>
        <v>20</v>
      </c>
      <c r="G1919" t="str">
        <f>IF(tbl_transaction[[#This Row],[Type]]="Inbound",VLOOKUP(tbl_transaction[[#This Row],[Reference Number]],barang_masuk[],7,FALSE),IF(tbl_transaction[[#This Row],[Type]]="Outbound",VLOOKUP(tbl_transaction[[#This Row],[Reference Number]],barang_keluar[],7,FALSE),""))</f>
        <v>Pack</v>
      </c>
      <c r="H1919" t="str">
        <f>IF(tbl_transaction[[#This Row],[Type]]="Inbound",VLOOKUP(tbl_transaction[[#This Row],[Reference Number]],barang_masuk[],3,FALSE),IF(tbl_transaction[[#This Row],[Type]]="Outbound",VLOOKUP(tbl_transaction[[#This Row],[Reference Number]],barang_keluar[],3,FALSE),""))</f>
        <v>Outlet 029</v>
      </c>
      <c r="I1919" t="str">
        <f>IF(D1919='Kartu Stok'!$B$2,COUNTIF($D$3:D1919,'Kartu Stok'!$B$2),"")</f>
        <v/>
      </c>
      <c r="L1919"/>
    </row>
    <row r="1920" spans="1:12" ht="14.5" x14ac:dyDescent="0.35">
      <c r="A1920" s="2" t="s">
        <v>2478</v>
      </c>
      <c r="B1920" s="5">
        <f>IF(LEFT(tbl_transaction[[#This Row],[Reference Number]],2)="GR",VLOOKUP(tbl_transaction[[#This Row],[Reference Number]],barang_masuk[],2,FALSE),IF(LEFT(tbl_transaction[[#This Row],[Reference Number]],2)="DO",VLOOKUP(tbl_transaction[[#This Row],[Reference Number]],barang_keluar[],2,FALSE),""))</f>
        <v>46027</v>
      </c>
      <c r="C1920" t="str">
        <f t="shared" si="30"/>
        <v>Outbound</v>
      </c>
      <c r="D1920" t="str">
        <f>IF(tbl_transaction[[#This Row],[Type]]="Inbound",VLOOKUP(tbl_transaction[[#This Row],[Reference Number]],barang_masuk[],4,FALSE),IF(tbl_transaction[[#This Row],[Type]]="Outbound",VLOOKUP(tbl_transaction[[#This Row],[Reference Number]],barang_keluar[],4,FALSE),""))</f>
        <v>PER022</v>
      </c>
      <c r="E1920" t="str">
        <f>IF(tbl_transaction[[#This Row],[Type]]="Inbound",VLOOKUP(tbl_transaction[[#This Row],[Reference Number]],barang_masuk[],5,FALSE),IF(tbl_transaction[[#This Row],[Type]]="Outbound",VLOOKUP(tbl_transaction[[#This Row],[Reference Number]],barang_keluar[],5,FALSE),""))</f>
        <v>Pepsodent Personal Care Variant 22</v>
      </c>
      <c r="F1920">
        <f>IF(tbl_transaction[[#This Row],[Type]]="Inbound",VLOOKUP(tbl_transaction[[#This Row],[Reference Number]],barang_masuk[],6,FALSE),IF(tbl_transaction[[#This Row],[Type]]="Outbound",VLOOKUP(tbl_transaction[[#This Row],[Reference Number]],barang_keluar[],6,FALSE),""))</f>
        <v>36</v>
      </c>
      <c r="G1920" t="str">
        <f>IF(tbl_transaction[[#This Row],[Type]]="Inbound",VLOOKUP(tbl_transaction[[#This Row],[Reference Number]],barang_masuk[],7,FALSE),IF(tbl_transaction[[#This Row],[Type]]="Outbound",VLOOKUP(tbl_transaction[[#This Row],[Reference Number]],barang_keluar[],7,FALSE),""))</f>
        <v>Bottle</v>
      </c>
      <c r="H1920" t="str">
        <f>IF(tbl_transaction[[#This Row],[Type]]="Inbound",VLOOKUP(tbl_transaction[[#This Row],[Reference Number]],barang_masuk[],3,FALSE),IF(tbl_transaction[[#This Row],[Type]]="Outbound",VLOOKUP(tbl_transaction[[#This Row],[Reference Number]],barang_keluar[],3,FALSE),""))</f>
        <v>Outlet 039</v>
      </c>
      <c r="I1920" t="str">
        <f>IF(D1920='Kartu Stok'!$B$2,COUNTIF($D$3:D1920,'Kartu Stok'!$B$2),"")</f>
        <v/>
      </c>
      <c r="L1920"/>
    </row>
    <row r="1921" spans="1:12" ht="14.5" x14ac:dyDescent="0.35">
      <c r="A1921" s="2" t="s">
        <v>2479</v>
      </c>
      <c r="B1921" s="5">
        <f>IF(LEFT(tbl_transaction[[#This Row],[Reference Number]],2)="GR",VLOOKUP(tbl_transaction[[#This Row],[Reference Number]],barang_masuk[],2,FALSE),IF(LEFT(tbl_transaction[[#This Row],[Reference Number]],2)="DO",VLOOKUP(tbl_transaction[[#This Row],[Reference Number]],barang_keluar[],2,FALSE),""))</f>
        <v>46061</v>
      </c>
      <c r="C1921" t="str">
        <f t="shared" si="30"/>
        <v>Outbound</v>
      </c>
      <c r="D1921" t="str">
        <f>IF(tbl_transaction[[#This Row],[Type]]="Inbound",VLOOKUP(tbl_transaction[[#This Row],[Reference Number]],barang_masuk[],4,FALSE),IF(tbl_transaction[[#This Row],[Type]]="Outbound",VLOOKUP(tbl_transaction[[#This Row],[Reference Number]],barang_keluar[],4,FALSE),""))</f>
        <v>INS025</v>
      </c>
      <c r="E1921" t="str">
        <f>IF(tbl_transaction[[#This Row],[Type]]="Inbound",VLOOKUP(tbl_transaction[[#This Row],[Reference Number]],barang_masuk[],5,FALSE),IF(tbl_transaction[[#This Row],[Type]]="Outbound",VLOOKUP(tbl_transaction[[#This Row],[Reference Number]],barang_keluar[],5,FALSE),""))</f>
        <v>Indomie Instant Food Variant 25</v>
      </c>
      <c r="F1921">
        <f>IF(tbl_transaction[[#This Row],[Type]]="Inbound",VLOOKUP(tbl_transaction[[#This Row],[Reference Number]],barang_masuk[],6,FALSE),IF(tbl_transaction[[#This Row],[Type]]="Outbound",VLOOKUP(tbl_transaction[[#This Row],[Reference Number]],barang_keluar[],6,FALSE),""))</f>
        <v>10</v>
      </c>
      <c r="G1921" t="str">
        <f>IF(tbl_transaction[[#This Row],[Type]]="Inbound",VLOOKUP(tbl_transaction[[#This Row],[Reference Number]],barang_masuk[],7,FALSE),IF(tbl_transaction[[#This Row],[Type]]="Outbound",VLOOKUP(tbl_transaction[[#This Row],[Reference Number]],barang_keluar[],7,FALSE),""))</f>
        <v>Pack</v>
      </c>
      <c r="H1921" t="str">
        <f>IF(tbl_transaction[[#This Row],[Type]]="Inbound",VLOOKUP(tbl_transaction[[#This Row],[Reference Number]],barang_masuk[],3,FALSE),IF(tbl_transaction[[#This Row],[Type]]="Outbound",VLOOKUP(tbl_transaction[[#This Row],[Reference Number]],barang_keluar[],3,FALSE),""))</f>
        <v>Outlet 065</v>
      </c>
      <c r="I1921" t="str">
        <f>IF(D1921='Kartu Stok'!$B$2,COUNTIF($D$3:D1921,'Kartu Stok'!$B$2),"")</f>
        <v/>
      </c>
      <c r="L1921"/>
    </row>
    <row r="1922" spans="1:12" ht="14.5" x14ac:dyDescent="0.35">
      <c r="A1922" s="2" t="s">
        <v>2480</v>
      </c>
      <c r="B1922" s="5">
        <f>IF(LEFT(tbl_transaction[[#This Row],[Reference Number]],2)="GR",VLOOKUP(tbl_transaction[[#This Row],[Reference Number]],barang_masuk[],2,FALSE),IF(LEFT(tbl_transaction[[#This Row],[Reference Number]],2)="DO",VLOOKUP(tbl_transaction[[#This Row],[Reference Number]],barang_keluar[],2,FALSE),""))</f>
        <v>46152</v>
      </c>
      <c r="C1922" t="str">
        <f t="shared" si="30"/>
        <v>Outbound</v>
      </c>
      <c r="D1922" t="str">
        <f>IF(tbl_transaction[[#This Row],[Type]]="Inbound",VLOOKUP(tbl_transaction[[#This Row],[Reference Number]],barang_masuk[],4,FALSE),IF(tbl_transaction[[#This Row],[Type]]="Outbound",VLOOKUP(tbl_transaction[[#This Row],[Reference Number]],barang_keluar[],4,FALSE),""))</f>
        <v>SNK019</v>
      </c>
      <c r="E1922" t="str">
        <f>IF(tbl_transaction[[#This Row],[Type]]="Inbound",VLOOKUP(tbl_transaction[[#This Row],[Reference Number]],barang_masuk[],5,FALSE),IF(tbl_transaction[[#This Row],[Type]]="Outbound",VLOOKUP(tbl_transaction[[#This Row],[Reference Number]],barang_keluar[],5,FALSE),""))</f>
        <v>Qtela Snack Variant 19</v>
      </c>
      <c r="F1922">
        <f>IF(tbl_transaction[[#This Row],[Type]]="Inbound",VLOOKUP(tbl_transaction[[#This Row],[Reference Number]],barang_masuk[],6,FALSE),IF(tbl_transaction[[#This Row],[Type]]="Outbound",VLOOKUP(tbl_transaction[[#This Row],[Reference Number]],barang_keluar[],6,FALSE),""))</f>
        <v>12</v>
      </c>
      <c r="G1922" t="str">
        <f>IF(tbl_transaction[[#This Row],[Type]]="Inbound",VLOOKUP(tbl_transaction[[#This Row],[Reference Number]],barang_masuk[],7,FALSE),IF(tbl_transaction[[#This Row],[Type]]="Outbound",VLOOKUP(tbl_transaction[[#This Row],[Reference Number]],barang_keluar[],7,FALSE),""))</f>
        <v>Pack</v>
      </c>
      <c r="H1922" t="str">
        <f>IF(tbl_transaction[[#This Row],[Type]]="Inbound",VLOOKUP(tbl_transaction[[#This Row],[Reference Number]],barang_masuk[],3,FALSE),IF(tbl_transaction[[#This Row],[Type]]="Outbound",VLOOKUP(tbl_transaction[[#This Row],[Reference Number]],barang_keluar[],3,FALSE),""))</f>
        <v>Outlet 056</v>
      </c>
      <c r="I1922" t="str">
        <f>IF(D1922='Kartu Stok'!$B$2,COUNTIF($D$3:D1922,'Kartu Stok'!$B$2),"")</f>
        <v/>
      </c>
      <c r="L1922"/>
    </row>
    <row r="1923" spans="1:12" ht="14.5" x14ac:dyDescent="0.35">
      <c r="A1923" s="2" t="s">
        <v>2481</v>
      </c>
      <c r="B1923" s="5">
        <f>IF(LEFT(tbl_transaction[[#This Row],[Reference Number]],2)="GR",VLOOKUP(tbl_transaction[[#This Row],[Reference Number]],barang_masuk[],2,FALSE),IF(LEFT(tbl_transaction[[#This Row],[Reference Number]],2)="DO",VLOOKUP(tbl_transaction[[#This Row],[Reference Number]],barang_keluar[],2,FALSE),""))</f>
        <v>46188</v>
      </c>
      <c r="C1923" t="str">
        <f t="shared" si="30"/>
        <v>Outbound</v>
      </c>
      <c r="D1923" t="str">
        <f>IF(tbl_transaction[[#This Row],[Type]]="Inbound",VLOOKUP(tbl_transaction[[#This Row],[Reference Number]],barang_masuk[],4,FALSE),IF(tbl_transaction[[#This Row],[Type]]="Outbound",VLOOKUP(tbl_transaction[[#This Row],[Reference Number]],barang_keluar[],4,FALSE),""))</f>
        <v>DAR008</v>
      </c>
      <c r="E1923" t="str">
        <f>IF(tbl_transaction[[#This Row],[Type]]="Inbound",VLOOKUP(tbl_transaction[[#This Row],[Reference Number]],barang_masuk[],5,FALSE),IF(tbl_transaction[[#This Row],[Type]]="Outbound",VLOOKUP(tbl_transaction[[#This Row],[Reference Number]],barang_keluar[],5,FALSE),""))</f>
        <v>Indomilk Dairy Variant 8</v>
      </c>
      <c r="F1923">
        <f>IF(tbl_transaction[[#This Row],[Type]]="Inbound",VLOOKUP(tbl_transaction[[#This Row],[Reference Number]],barang_masuk[],6,FALSE),IF(tbl_transaction[[#This Row],[Type]]="Outbound",VLOOKUP(tbl_transaction[[#This Row],[Reference Number]],barang_keluar[],6,FALSE),""))</f>
        <v>5</v>
      </c>
      <c r="G1923" t="str">
        <f>IF(tbl_transaction[[#This Row],[Type]]="Inbound",VLOOKUP(tbl_transaction[[#This Row],[Reference Number]],barang_masuk[],7,FALSE),IF(tbl_transaction[[#This Row],[Type]]="Outbound",VLOOKUP(tbl_transaction[[#This Row],[Reference Number]],barang_keluar[],7,FALSE),""))</f>
        <v>Box</v>
      </c>
      <c r="H1923" t="str">
        <f>IF(tbl_transaction[[#This Row],[Type]]="Inbound",VLOOKUP(tbl_transaction[[#This Row],[Reference Number]],barang_masuk[],3,FALSE),IF(tbl_transaction[[#This Row],[Type]]="Outbound",VLOOKUP(tbl_transaction[[#This Row],[Reference Number]],barang_keluar[],3,FALSE),""))</f>
        <v>Outlet 062</v>
      </c>
      <c r="I1923" t="str">
        <f>IF(D1923='Kartu Stok'!$B$2,COUNTIF($D$3:D1923,'Kartu Stok'!$B$2),"")</f>
        <v/>
      </c>
      <c r="L1923"/>
    </row>
    <row r="1924" spans="1:12" ht="14.5" x14ac:dyDescent="0.35">
      <c r="A1924" s="2" t="s">
        <v>2482</v>
      </c>
      <c r="B1924" s="5">
        <f>IF(LEFT(tbl_transaction[[#This Row],[Reference Number]],2)="GR",VLOOKUP(tbl_transaction[[#This Row],[Reference Number]],barang_masuk[],2,FALSE),IF(LEFT(tbl_transaction[[#This Row],[Reference Number]],2)="DO",VLOOKUP(tbl_transaction[[#This Row],[Reference Number]],barang_keluar[],2,FALSE),""))</f>
        <v>46031</v>
      </c>
      <c r="C1924" t="str">
        <f t="shared" si="30"/>
        <v>Outbound</v>
      </c>
      <c r="D1924" t="str">
        <f>IF(tbl_transaction[[#This Row],[Type]]="Inbound",VLOOKUP(tbl_transaction[[#This Row],[Reference Number]],barang_masuk[],4,FALSE),IF(tbl_transaction[[#This Row],[Type]]="Outbound",VLOOKUP(tbl_transaction[[#This Row],[Reference Number]],barang_keluar[],4,FALSE),""))</f>
        <v>HOM014</v>
      </c>
      <c r="E1924" t="str">
        <f>IF(tbl_transaction[[#This Row],[Type]]="Inbound",VLOOKUP(tbl_transaction[[#This Row],[Reference Number]],barang_masuk[],5,FALSE),IF(tbl_transaction[[#This Row],[Type]]="Outbound",VLOOKUP(tbl_transaction[[#This Row],[Reference Number]],barang_keluar[],5,FALSE),""))</f>
        <v>Rinso Home Care Variant 14</v>
      </c>
      <c r="F1924">
        <f>IF(tbl_transaction[[#This Row],[Type]]="Inbound",VLOOKUP(tbl_transaction[[#This Row],[Reference Number]],barang_masuk[],6,FALSE),IF(tbl_transaction[[#This Row],[Type]]="Outbound",VLOOKUP(tbl_transaction[[#This Row],[Reference Number]],barang_keluar[],6,FALSE),""))</f>
        <v>60</v>
      </c>
      <c r="G1924" t="str">
        <f>IF(tbl_transaction[[#This Row],[Type]]="Inbound",VLOOKUP(tbl_transaction[[#This Row],[Reference Number]],barang_masuk[],7,FALSE),IF(tbl_transaction[[#This Row],[Type]]="Outbound",VLOOKUP(tbl_transaction[[#This Row],[Reference Number]],barang_keluar[],7,FALSE),""))</f>
        <v>Pack</v>
      </c>
      <c r="H1924" t="str">
        <f>IF(tbl_transaction[[#This Row],[Type]]="Inbound",VLOOKUP(tbl_transaction[[#This Row],[Reference Number]],barang_masuk[],3,FALSE),IF(tbl_transaction[[#This Row],[Type]]="Outbound",VLOOKUP(tbl_transaction[[#This Row],[Reference Number]],barang_keluar[],3,FALSE),""))</f>
        <v>Outlet 050</v>
      </c>
      <c r="I1924" t="str">
        <f>IF(D1924='Kartu Stok'!$B$2,COUNTIF($D$3:D1924,'Kartu Stok'!$B$2),"")</f>
        <v/>
      </c>
      <c r="L1924"/>
    </row>
    <row r="1925" spans="1:12" ht="14.5" x14ac:dyDescent="0.35">
      <c r="A1925" s="2" t="s">
        <v>2483</v>
      </c>
      <c r="B1925" s="5">
        <f>IF(LEFT(tbl_transaction[[#This Row],[Reference Number]],2)="GR",VLOOKUP(tbl_transaction[[#This Row],[Reference Number]],barang_masuk[],2,FALSE),IF(LEFT(tbl_transaction[[#This Row],[Reference Number]],2)="DO",VLOOKUP(tbl_transaction[[#This Row],[Reference Number]],barang_keluar[],2,FALSE),""))</f>
        <v>46121</v>
      </c>
      <c r="C1925" t="str">
        <f t="shared" si="30"/>
        <v>Outbound</v>
      </c>
      <c r="D1925" t="str">
        <f>IF(tbl_transaction[[#This Row],[Type]]="Inbound",VLOOKUP(tbl_transaction[[#This Row],[Reference Number]],barang_masuk[],4,FALSE),IF(tbl_transaction[[#This Row],[Type]]="Outbound",VLOOKUP(tbl_transaction[[#This Row],[Reference Number]],barang_keluar[],4,FALSE),""))</f>
        <v>HOM005</v>
      </c>
      <c r="E1925" t="str">
        <f>IF(tbl_transaction[[#This Row],[Type]]="Inbound",VLOOKUP(tbl_transaction[[#This Row],[Reference Number]],barang_masuk[],5,FALSE),IF(tbl_transaction[[#This Row],[Type]]="Outbound",VLOOKUP(tbl_transaction[[#This Row],[Reference Number]],barang_keluar[],5,FALSE),""))</f>
        <v>Rinso Home Care Variant 5</v>
      </c>
      <c r="F1925">
        <f>IF(tbl_transaction[[#This Row],[Type]]="Inbound",VLOOKUP(tbl_transaction[[#This Row],[Reference Number]],barang_masuk[],6,FALSE),IF(tbl_transaction[[#This Row],[Type]]="Outbound",VLOOKUP(tbl_transaction[[#This Row],[Reference Number]],barang_keluar[],6,FALSE),""))</f>
        <v>48</v>
      </c>
      <c r="G1925" t="str">
        <f>IF(tbl_transaction[[#This Row],[Type]]="Inbound",VLOOKUP(tbl_transaction[[#This Row],[Reference Number]],barang_masuk[],7,FALSE),IF(tbl_transaction[[#This Row],[Type]]="Outbound",VLOOKUP(tbl_transaction[[#This Row],[Reference Number]],barang_keluar[],7,FALSE),""))</f>
        <v>Pack</v>
      </c>
      <c r="H1925" t="str">
        <f>IF(tbl_transaction[[#This Row],[Type]]="Inbound",VLOOKUP(tbl_transaction[[#This Row],[Reference Number]],barang_masuk[],3,FALSE),IF(tbl_transaction[[#This Row],[Type]]="Outbound",VLOOKUP(tbl_transaction[[#This Row],[Reference Number]],barang_keluar[],3,FALSE),""))</f>
        <v>Outlet 004</v>
      </c>
      <c r="I1925" t="str">
        <f>IF(D1925='Kartu Stok'!$B$2,COUNTIF($D$3:D1925,'Kartu Stok'!$B$2),"")</f>
        <v/>
      </c>
      <c r="L1925"/>
    </row>
    <row r="1926" spans="1:12" ht="14.5" x14ac:dyDescent="0.35">
      <c r="A1926" s="2" t="s">
        <v>2484</v>
      </c>
      <c r="B1926" s="5">
        <f>IF(LEFT(tbl_transaction[[#This Row],[Reference Number]],2)="GR",VLOOKUP(tbl_transaction[[#This Row],[Reference Number]],barang_masuk[],2,FALSE),IF(LEFT(tbl_transaction[[#This Row],[Reference Number]],2)="DO",VLOOKUP(tbl_transaction[[#This Row],[Reference Number]],barang_keluar[],2,FALSE),""))</f>
        <v>46152</v>
      </c>
      <c r="C1926" t="str">
        <f t="shared" si="30"/>
        <v>Outbound</v>
      </c>
      <c r="D1926" t="str">
        <f>IF(tbl_transaction[[#This Row],[Type]]="Inbound",VLOOKUP(tbl_transaction[[#This Row],[Reference Number]],barang_masuk[],4,FALSE),IF(tbl_transaction[[#This Row],[Type]]="Outbound",VLOOKUP(tbl_transaction[[#This Row],[Reference Number]],barang_keluar[],4,FALSE),""))</f>
        <v>DAR009</v>
      </c>
      <c r="E1926" t="str">
        <f>IF(tbl_transaction[[#This Row],[Type]]="Inbound",VLOOKUP(tbl_transaction[[#This Row],[Reference Number]],barang_masuk[],5,FALSE),IF(tbl_transaction[[#This Row],[Type]]="Outbound",VLOOKUP(tbl_transaction[[#This Row],[Reference Number]],barang_keluar[],5,FALSE),""))</f>
        <v>Indomilk Dairy Variant 9</v>
      </c>
      <c r="F1926">
        <f>IF(tbl_transaction[[#This Row],[Type]]="Inbound",VLOOKUP(tbl_transaction[[#This Row],[Reference Number]],barang_masuk[],6,FALSE),IF(tbl_transaction[[#This Row],[Type]]="Outbound",VLOOKUP(tbl_transaction[[#This Row],[Reference Number]],barang_keluar[],6,FALSE),""))</f>
        <v>48</v>
      </c>
      <c r="G1926" t="str">
        <f>IF(tbl_transaction[[#This Row],[Type]]="Inbound",VLOOKUP(tbl_transaction[[#This Row],[Reference Number]],barang_masuk[],7,FALSE),IF(tbl_transaction[[#This Row],[Type]]="Outbound",VLOOKUP(tbl_transaction[[#This Row],[Reference Number]],barang_keluar[],7,FALSE),""))</f>
        <v>Box</v>
      </c>
      <c r="H1926" t="str">
        <f>IF(tbl_transaction[[#This Row],[Type]]="Inbound",VLOOKUP(tbl_transaction[[#This Row],[Reference Number]],barang_masuk[],3,FALSE),IF(tbl_transaction[[#This Row],[Type]]="Outbound",VLOOKUP(tbl_transaction[[#This Row],[Reference Number]],barang_keluar[],3,FALSE),""))</f>
        <v>Outlet 021</v>
      </c>
      <c r="I1926" t="str">
        <f>IF(D1926='Kartu Stok'!$B$2,COUNTIF($D$3:D1926,'Kartu Stok'!$B$2),"")</f>
        <v/>
      </c>
      <c r="L1926"/>
    </row>
    <row r="1927" spans="1:12" ht="14.5" x14ac:dyDescent="0.35">
      <c r="A1927" s="2" t="s">
        <v>2485</v>
      </c>
      <c r="B1927" s="5">
        <f>IF(LEFT(tbl_transaction[[#This Row],[Reference Number]],2)="GR",VLOOKUP(tbl_transaction[[#This Row],[Reference Number]],barang_masuk[],2,FALSE),IF(LEFT(tbl_transaction[[#This Row],[Reference Number]],2)="DO",VLOOKUP(tbl_transaction[[#This Row],[Reference Number]],barang_keluar[],2,FALSE),""))</f>
        <v>46027</v>
      </c>
      <c r="C1927" t="str">
        <f t="shared" si="30"/>
        <v>Outbound</v>
      </c>
      <c r="D1927" t="str">
        <f>IF(tbl_transaction[[#This Row],[Type]]="Inbound",VLOOKUP(tbl_transaction[[#This Row],[Reference Number]],barang_masuk[],4,FALSE),IF(tbl_transaction[[#This Row],[Type]]="Outbound",VLOOKUP(tbl_transaction[[#This Row],[Reference Number]],barang_keluar[],4,FALSE),""))</f>
        <v>HOM015</v>
      </c>
      <c r="E1927" t="str">
        <f>IF(tbl_transaction[[#This Row],[Type]]="Inbound",VLOOKUP(tbl_transaction[[#This Row],[Reference Number]],barang_masuk[],5,FALSE),IF(tbl_transaction[[#This Row],[Type]]="Outbound",VLOOKUP(tbl_transaction[[#This Row],[Reference Number]],barang_keluar[],5,FALSE),""))</f>
        <v>Sunlight Home Care Variant 15</v>
      </c>
      <c r="F1927">
        <f>IF(tbl_transaction[[#This Row],[Type]]="Inbound",VLOOKUP(tbl_transaction[[#This Row],[Reference Number]],barang_masuk[],6,FALSE),IF(tbl_transaction[[#This Row],[Type]]="Outbound",VLOOKUP(tbl_transaction[[#This Row],[Reference Number]],barang_keluar[],6,FALSE),""))</f>
        <v>15</v>
      </c>
      <c r="G1927" t="str">
        <f>IF(tbl_transaction[[#This Row],[Type]]="Inbound",VLOOKUP(tbl_transaction[[#This Row],[Reference Number]],barang_masuk[],7,FALSE),IF(tbl_transaction[[#This Row],[Type]]="Outbound",VLOOKUP(tbl_transaction[[#This Row],[Reference Number]],barang_keluar[],7,FALSE),""))</f>
        <v>Pack</v>
      </c>
      <c r="H1927" t="str">
        <f>IF(tbl_transaction[[#This Row],[Type]]="Inbound",VLOOKUP(tbl_transaction[[#This Row],[Reference Number]],barang_masuk[],3,FALSE),IF(tbl_transaction[[#This Row],[Type]]="Outbound",VLOOKUP(tbl_transaction[[#This Row],[Reference Number]],barang_keluar[],3,FALSE),""))</f>
        <v>Outlet 049</v>
      </c>
      <c r="I1927" t="str">
        <f>IF(D1927='Kartu Stok'!$B$2,COUNTIF($D$3:D1927,'Kartu Stok'!$B$2),"")</f>
        <v/>
      </c>
      <c r="L1927"/>
    </row>
    <row r="1928" spans="1:12" ht="14.5" x14ac:dyDescent="0.35">
      <c r="A1928" s="2" t="s">
        <v>2486</v>
      </c>
      <c r="B1928" s="5">
        <f>IF(LEFT(tbl_transaction[[#This Row],[Reference Number]],2)="GR",VLOOKUP(tbl_transaction[[#This Row],[Reference Number]],barang_masuk[],2,FALSE),IF(LEFT(tbl_transaction[[#This Row],[Reference Number]],2)="DO",VLOOKUP(tbl_transaction[[#This Row],[Reference Number]],barang_keluar[],2,FALSE),""))</f>
        <v>46118</v>
      </c>
      <c r="C1928" t="str">
        <f t="shared" si="30"/>
        <v>Outbound</v>
      </c>
      <c r="D1928" t="str">
        <f>IF(tbl_transaction[[#This Row],[Type]]="Inbound",VLOOKUP(tbl_transaction[[#This Row],[Reference Number]],barang_masuk[],4,FALSE),IF(tbl_transaction[[#This Row],[Type]]="Outbound",VLOOKUP(tbl_transaction[[#This Row],[Reference Number]],barang_keluar[],4,FALSE),""))</f>
        <v>SNK009</v>
      </c>
      <c r="E1928" t="str">
        <f>IF(tbl_transaction[[#This Row],[Type]]="Inbound",VLOOKUP(tbl_transaction[[#This Row],[Reference Number]],barang_masuk[],5,FALSE),IF(tbl_transaction[[#This Row],[Type]]="Outbound",VLOOKUP(tbl_transaction[[#This Row],[Reference Number]],barang_keluar[],5,FALSE),""))</f>
        <v>Chitato Snack Variant 9</v>
      </c>
      <c r="F1928">
        <f>IF(tbl_transaction[[#This Row],[Type]]="Inbound",VLOOKUP(tbl_transaction[[#This Row],[Reference Number]],barang_masuk[],6,FALSE),IF(tbl_transaction[[#This Row],[Type]]="Outbound",VLOOKUP(tbl_transaction[[#This Row],[Reference Number]],barang_keluar[],6,FALSE),""))</f>
        <v>48</v>
      </c>
      <c r="G1928" t="str">
        <f>IF(tbl_transaction[[#This Row],[Type]]="Inbound",VLOOKUP(tbl_transaction[[#This Row],[Reference Number]],barang_masuk[],7,FALSE),IF(tbl_transaction[[#This Row],[Type]]="Outbound",VLOOKUP(tbl_transaction[[#This Row],[Reference Number]],barang_keluar[],7,FALSE),""))</f>
        <v>Pack</v>
      </c>
      <c r="H1928" t="str">
        <f>IF(tbl_transaction[[#This Row],[Type]]="Inbound",VLOOKUP(tbl_transaction[[#This Row],[Reference Number]],barang_masuk[],3,FALSE),IF(tbl_transaction[[#This Row],[Type]]="Outbound",VLOOKUP(tbl_transaction[[#This Row],[Reference Number]],barang_keluar[],3,FALSE),""))</f>
        <v>Outlet 001</v>
      </c>
      <c r="I1928" t="str">
        <f>IF(D1928='Kartu Stok'!$B$2,COUNTIF($D$3:D1928,'Kartu Stok'!$B$2),"")</f>
        <v/>
      </c>
      <c r="L1928"/>
    </row>
    <row r="1929" spans="1:12" ht="14.5" x14ac:dyDescent="0.35">
      <c r="A1929" s="2" t="s">
        <v>2487</v>
      </c>
      <c r="B1929" s="5">
        <f>IF(LEFT(tbl_transaction[[#This Row],[Reference Number]],2)="GR",VLOOKUP(tbl_transaction[[#This Row],[Reference Number]],barang_masuk[],2,FALSE),IF(LEFT(tbl_transaction[[#This Row],[Reference Number]],2)="DO",VLOOKUP(tbl_transaction[[#This Row],[Reference Number]],barang_keluar[],2,FALSE),""))</f>
        <v>46030</v>
      </c>
      <c r="C1929" t="str">
        <f t="shared" si="30"/>
        <v>Outbound</v>
      </c>
      <c r="D1929" t="str">
        <f>IF(tbl_transaction[[#This Row],[Type]]="Inbound",VLOOKUP(tbl_transaction[[#This Row],[Reference Number]],barang_masuk[],4,FALSE),IF(tbl_transaction[[#This Row],[Type]]="Outbound",VLOOKUP(tbl_transaction[[#This Row],[Reference Number]],barang_keluar[],4,FALSE),""))</f>
        <v>SNK021</v>
      </c>
      <c r="E1929" t="str">
        <f>IF(tbl_transaction[[#This Row],[Type]]="Inbound",VLOOKUP(tbl_transaction[[#This Row],[Reference Number]],barang_masuk[],5,FALSE),IF(tbl_transaction[[#This Row],[Type]]="Outbound",VLOOKUP(tbl_transaction[[#This Row],[Reference Number]],barang_keluar[],5,FALSE),""))</f>
        <v>Qtela Snack Variant 21</v>
      </c>
      <c r="F1929">
        <f>IF(tbl_transaction[[#This Row],[Type]]="Inbound",VLOOKUP(tbl_transaction[[#This Row],[Reference Number]],barang_masuk[],6,FALSE),IF(tbl_transaction[[#This Row],[Type]]="Outbound",VLOOKUP(tbl_transaction[[#This Row],[Reference Number]],barang_keluar[],6,FALSE),""))</f>
        <v>30</v>
      </c>
      <c r="G1929" t="str">
        <f>IF(tbl_transaction[[#This Row],[Type]]="Inbound",VLOOKUP(tbl_transaction[[#This Row],[Reference Number]],barang_masuk[],7,FALSE),IF(tbl_transaction[[#This Row],[Type]]="Outbound",VLOOKUP(tbl_transaction[[#This Row],[Reference Number]],barang_keluar[],7,FALSE),""))</f>
        <v>Pack</v>
      </c>
      <c r="H1929" t="str">
        <f>IF(tbl_transaction[[#This Row],[Type]]="Inbound",VLOOKUP(tbl_transaction[[#This Row],[Reference Number]],barang_masuk[],3,FALSE),IF(tbl_transaction[[#This Row],[Type]]="Outbound",VLOOKUP(tbl_transaction[[#This Row],[Reference Number]],barang_keluar[],3,FALSE),""))</f>
        <v>Outlet 016</v>
      </c>
      <c r="I1929" t="str">
        <f>IF(D1929='Kartu Stok'!$B$2,COUNTIF($D$3:D1929,'Kartu Stok'!$B$2),"")</f>
        <v/>
      </c>
      <c r="L1929"/>
    </row>
    <row r="1930" spans="1:12" ht="14.5" x14ac:dyDescent="0.35">
      <c r="A1930" s="2" t="s">
        <v>2488</v>
      </c>
      <c r="B1930" s="5">
        <f>IF(LEFT(tbl_transaction[[#This Row],[Reference Number]],2)="GR",VLOOKUP(tbl_transaction[[#This Row],[Reference Number]],barang_masuk[],2,FALSE),IF(LEFT(tbl_transaction[[#This Row],[Reference Number]],2)="DO",VLOOKUP(tbl_transaction[[#This Row],[Reference Number]],barang_keluar[],2,FALSE),""))</f>
        <v>46126</v>
      </c>
      <c r="C1930" t="str">
        <f t="shared" si="30"/>
        <v>Outbound</v>
      </c>
      <c r="D1930" t="str">
        <f>IF(tbl_transaction[[#This Row],[Type]]="Inbound",VLOOKUP(tbl_transaction[[#This Row],[Reference Number]],barang_masuk[],4,FALSE),IF(tbl_transaction[[#This Row],[Type]]="Outbound",VLOOKUP(tbl_transaction[[#This Row],[Reference Number]],barang_keluar[],4,FALSE),""))</f>
        <v>BEV028</v>
      </c>
      <c r="E1930" t="str">
        <f>IF(tbl_transaction[[#This Row],[Type]]="Inbound",VLOOKUP(tbl_transaction[[#This Row],[Reference Number]],barang_masuk[],5,FALSE),IF(tbl_transaction[[#This Row],[Type]]="Outbound",VLOOKUP(tbl_transaction[[#This Row],[Reference Number]],barang_keluar[],5,FALSE),""))</f>
        <v>Pocari Beverage Variant 28</v>
      </c>
      <c r="F1930">
        <f>IF(tbl_transaction[[#This Row],[Type]]="Inbound",VLOOKUP(tbl_transaction[[#This Row],[Reference Number]],barang_masuk[],6,FALSE),IF(tbl_transaction[[#This Row],[Type]]="Outbound",VLOOKUP(tbl_transaction[[#This Row],[Reference Number]],barang_keluar[],6,FALSE),""))</f>
        <v>12</v>
      </c>
      <c r="G1930" t="str">
        <f>IF(tbl_transaction[[#This Row],[Type]]="Inbound",VLOOKUP(tbl_transaction[[#This Row],[Reference Number]],barang_masuk[],7,FALSE),IF(tbl_transaction[[#This Row],[Type]]="Outbound",VLOOKUP(tbl_transaction[[#This Row],[Reference Number]],barang_keluar[],7,FALSE),""))</f>
        <v>Bottle</v>
      </c>
      <c r="H1930" t="str">
        <f>IF(tbl_transaction[[#This Row],[Type]]="Inbound",VLOOKUP(tbl_transaction[[#This Row],[Reference Number]],barang_masuk[],3,FALSE),IF(tbl_transaction[[#This Row],[Type]]="Outbound",VLOOKUP(tbl_transaction[[#This Row],[Reference Number]],barang_keluar[],3,FALSE),""))</f>
        <v>Outlet 078</v>
      </c>
      <c r="I1930" t="str">
        <f>IF(D1930='Kartu Stok'!$B$2,COUNTIF($D$3:D1930,'Kartu Stok'!$B$2),"")</f>
        <v/>
      </c>
      <c r="L1930"/>
    </row>
    <row r="1931" spans="1:12" ht="14.5" x14ac:dyDescent="0.35">
      <c r="A1931" s="2" t="s">
        <v>2489</v>
      </c>
      <c r="B1931" s="5">
        <f>IF(LEFT(tbl_transaction[[#This Row],[Reference Number]],2)="GR",VLOOKUP(tbl_transaction[[#This Row],[Reference Number]],barang_masuk[],2,FALSE),IF(LEFT(tbl_transaction[[#This Row],[Reference Number]],2)="DO",VLOOKUP(tbl_transaction[[#This Row],[Reference Number]],barang_keluar[],2,FALSE),""))</f>
        <v>46104</v>
      </c>
      <c r="C1931" t="str">
        <f t="shared" si="30"/>
        <v>Outbound</v>
      </c>
      <c r="D1931" t="str">
        <f>IF(tbl_transaction[[#This Row],[Type]]="Inbound",VLOOKUP(tbl_transaction[[#This Row],[Reference Number]],barang_masuk[],4,FALSE),IF(tbl_transaction[[#This Row],[Type]]="Outbound",VLOOKUP(tbl_transaction[[#This Row],[Reference Number]],barang_keluar[],4,FALSE),""))</f>
        <v>BEV010</v>
      </c>
      <c r="E1931" t="str">
        <f>IF(tbl_transaction[[#This Row],[Type]]="Inbound",VLOOKUP(tbl_transaction[[#This Row],[Reference Number]],barang_masuk[],5,FALSE),IF(tbl_transaction[[#This Row],[Type]]="Outbound",VLOOKUP(tbl_transaction[[#This Row],[Reference Number]],barang_keluar[],5,FALSE),""))</f>
        <v>Coca Cola Beverage Variant 10</v>
      </c>
      <c r="F1931">
        <f>IF(tbl_transaction[[#This Row],[Type]]="Inbound",VLOOKUP(tbl_transaction[[#This Row],[Reference Number]],barang_masuk[],6,FALSE),IF(tbl_transaction[[#This Row],[Type]]="Outbound",VLOOKUP(tbl_transaction[[#This Row],[Reference Number]],barang_keluar[],6,FALSE),""))</f>
        <v>24</v>
      </c>
      <c r="G1931" t="str">
        <f>IF(tbl_transaction[[#This Row],[Type]]="Inbound",VLOOKUP(tbl_transaction[[#This Row],[Reference Number]],barang_masuk[],7,FALSE),IF(tbl_transaction[[#This Row],[Type]]="Outbound",VLOOKUP(tbl_transaction[[#This Row],[Reference Number]],barang_keluar[],7,FALSE),""))</f>
        <v>Bottle</v>
      </c>
      <c r="H1931" t="str">
        <f>IF(tbl_transaction[[#This Row],[Type]]="Inbound",VLOOKUP(tbl_transaction[[#This Row],[Reference Number]],barang_masuk[],3,FALSE),IF(tbl_transaction[[#This Row],[Type]]="Outbound",VLOOKUP(tbl_transaction[[#This Row],[Reference Number]],barang_keluar[],3,FALSE),""))</f>
        <v>Outlet 027</v>
      </c>
      <c r="I1931" t="str">
        <f>IF(D1931='Kartu Stok'!$B$2,COUNTIF($D$3:D1931,'Kartu Stok'!$B$2),"")</f>
        <v/>
      </c>
      <c r="L1931"/>
    </row>
    <row r="1932" spans="1:12" ht="14.5" x14ac:dyDescent="0.35">
      <c r="A1932" s="2" t="s">
        <v>2490</v>
      </c>
      <c r="B1932" s="5">
        <f>IF(LEFT(tbl_transaction[[#This Row],[Reference Number]],2)="GR",VLOOKUP(tbl_transaction[[#This Row],[Reference Number]],barang_masuk[],2,FALSE),IF(LEFT(tbl_transaction[[#This Row],[Reference Number]],2)="DO",VLOOKUP(tbl_transaction[[#This Row],[Reference Number]],barang_keluar[],2,FALSE),""))</f>
        <v>46148</v>
      </c>
      <c r="C1932" t="str">
        <f t="shared" si="30"/>
        <v>Outbound</v>
      </c>
      <c r="D1932" t="str">
        <f>IF(tbl_transaction[[#This Row],[Type]]="Inbound",VLOOKUP(tbl_transaction[[#This Row],[Reference Number]],barang_masuk[],4,FALSE),IF(tbl_transaction[[#This Row],[Type]]="Outbound",VLOOKUP(tbl_transaction[[#This Row],[Reference Number]],barang_keluar[],4,FALSE),""))</f>
        <v>HOM023</v>
      </c>
      <c r="E1932" t="str">
        <f>IF(tbl_transaction[[#This Row],[Type]]="Inbound",VLOOKUP(tbl_transaction[[#This Row],[Reference Number]],barang_masuk[],5,FALSE),IF(tbl_transaction[[#This Row],[Type]]="Outbound",VLOOKUP(tbl_transaction[[#This Row],[Reference Number]],barang_keluar[],5,FALSE),""))</f>
        <v>Rinso Home Care Variant 23</v>
      </c>
      <c r="F1932">
        <f>IF(tbl_transaction[[#This Row],[Type]]="Inbound",VLOOKUP(tbl_transaction[[#This Row],[Reference Number]],barang_masuk[],6,FALSE),IF(tbl_transaction[[#This Row],[Type]]="Outbound",VLOOKUP(tbl_transaction[[#This Row],[Reference Number]],barang_keluar[],6,FALSE),""))</f>
        <v>24</v>
      </c>
      <c r="G1932" t="str">
        <f>IF(tbl_transaction[[#This Row],[Type]]="Inbound",VLOOKUP(tbl_transaction[[#This Row],[Reference Number]],barang_masuk[],7,FALSE),IF(tbl_transaction[[#This Row],[Type]]="Outbound",VLOOKUP(tbl_transaction[[#This Row],[Reference Number]],barang_keluar[],7,FALSE),""))</f>
        <v>Pack</v>
      </c>
      <c r="H1932" t="str">
        <f>IF(tbl_transaction[[#This Row],[Type]]="Inbound",VLOOKUP(tbl_transaction[[#This Row],[Reference Number]],barang_masuk[],3,FALSE),IF(tbl_transaction[[#This Row],[Type]]="Outbound",VLOOKUP(tbl_transaction[[#This Row],[Reference Number]],barang_keluar[],3,FALSE),""))</f>
        <v>Outlet 015</v>
      </c>
      <c r="I1932" t="str">
        <f>IF(D1932='Kartu Stok'!$B$2,COUNTIF($D$3:D1932,'Kartu Stok'!$B$2),"")</f>
        <v/>
      </c>
      <c r="L1932"/>
    </row>
    <row r="1933" spans="1:12" ht="14.5" x14ac:dyDescent="0.35">
      <c r="A1933" s="2" t="s">
        <v>2491</v>
      </c>
      <c r="B1933" s="5">
        <f>IF(LEFT(tbl_transaction[[#This Row],[Reference Number]],2)="GR",VLOOKUP(tbl_transaction[[#This Row],[Reference Number]],barang_masuk[],2,FALSE),IF(LEFT(tbl_transaction[[#This Row],[Reference Number]],2)="DO",VLOOKUP(tbl_transaction[[#This Row],[Reference Number]],barang_keluar[],2,FALSE),""))</f>
        <v>46034</v>
      </c>
      <c r="C1933" t="str">
        <f t="shared" si="30"/>
        <v>Outbound</v>
      </c>
      <c r="D1933" t="str">
        <f>IF(tbl_transaction[[#This Row],[Type]]="Inbound",VLOOKUP(tbl_transaction[[#This Row],[Reference Number]],barang_masuk[],4,FALSE),IF(tbl_transaction[[#This Row],[Type]]="Outbound",VLOOKUP(tbl_transaction[[#This Row],[Reference Number]],barang_keluar[],4,FALSE),""))</f>
        <v>BAB015</v>
      </c>
      <c r="E1933" t="str">
        <f>IF(tbl_transaction[[#This Row],[Type]]="Inbound",VLOOKUP(tbl_transaction[[#This Row],[Reference Number]],barang_masuk[],5,FALSE),IF(tbl_transaction[[#This Row],[Type]]="Outbound",VLOOKUP(tbl_transaction[[#This Row],[Reference Number]],barang_keluar[],5,FALSE),""))</f>
        <v>MamyPoko Baby Care Variant 15</v>
      </c>
      <c r="F1933">
        <f>IF(tbl_transaction[[#This Row],[Type]]="Inbound",VLOOKUP(tbl_transaction[[#This Row],[Reference Number]],barang_masuk[],6,FALSE),IF(tbl_transaction[[#This Row],[Type]]="Outbound",VLOOKUP(tbl_transaction[[#This Row],[Reference Number]],barang_keluar[],6,FALSE),""))</f>
        <v>12</v>
      </c>
      <c r="G1933" t="str">
        <f>IF(tbl_transaction[[#This Row],[Type]]="Inbound",VLOOKUP(tbl_transaction[[#This Row],[Reference Number]],barang_masuk[],7,FALSE),IF(tbl_transaction[[#This Row],[Type]]="Outbound",VLOOKUP(tbl_transaction[[#This Row],[Reference Number]],barang_keluar[],7,FALSE),""))</f>
        <v>Pack</v>
      </c>
      <c r="H1933" t="str">
        <f>IF(tbl_transaction[[#This Row],[Type]]="Inbound",VLOOKUP(tbl_transaction[[#This Row],[Reference Number]],barang_masuk[],3,FALSE),IF(tbl_transaction[[#This Row],[Type]]="Outbound",VLOOKUP(tbl_transaction[[#This Row],[Reference Number]],barang_keluar[],3,FALSE),""))</f>
        <v>Outlet 067</v>
      </c>
      <c r="I1933" t="str">
        <f>IF(D1933='Kartu Stok'!$B$2,COUNTIF($D$3:D1933,'Kartu Stok'!$B$2),"")</f>
        <v/>
      </c>
      <c r="L1933"/>
    </row>
    <row r="1934" spans="1:12" ht="14.5" x14ac:dyDescent="0.35">
      <c r="A1934" s="2" t="s">
        <v>2492</v>
      </c>
      <c r="B1934" s="5">
        <f>IF(LEFT(tbl_transaction[[#This Row],[Reference Number]],2)="GR",VLOOKUP(tbl_transaction[[#This Row],[Reference Number]],barang_masuk[],2,FALSE),IF(LEFT(tbl_transaction[[#This Row],[Reference Number]],2)="DO",VLOOKUP(tbl_transaction[[#This Row],[Reference Number]],barang_keluar[],2,FALSE),""))</f>
        <v>46188</v>
      </c>
      <c r="C1934" t="str">
        <f t="shared" si="30"/>
        <v>Outbound</v>
      </c>
      <c r="D1934" t="str">
        <f>IF(tbl_transaction[[#This Row],[Type]]="Inbound",VLOOKUP(tbl_transaction[[#This Row],[Reference Number]],barang_masuk[],4,FALSE),IF(tbl_transaction[[#This Row],[Type]]="Outbound",VLOOKUP(tbl_transaction[[#This Row],[Reference Number]],barang_keluar[],4,FALSE),""))</f>
        <v>HOM005</v>
      </c>
      <c r="E1934" t="str">
        <f>IF(tbl_transaction[[#This Row],[Type]]="Inbound",VLOOKUP(tbl_transaction[[#This Row],[Reference Number]],barang_masuk[],5,FALSE),IF(tbl_transaction[[#This Row],[Type]]="Outbound",VLOOKUP(tbl_transaction[[#This Row],[Reference Number]],barang_keluar[],5,FALSE),""))</f>
        <v>Rinso Home Care Variant 5</v>
      </c>
      <c r="F1934">
        <f>IF(tbl_transaction[[#This Row],[Type]]="Inbound",VLOOKUP(tbl_transaction[[#This Row],[Reference Number]],barang_masuk[],6,FALSE),IF(tbl_transaction[[#This Row],[Type]]="Outbound",VLOOKUP(tbl_transaction[[#This Row],[Reference Number]],barang_keluar[],6,FALSE),""))</f>
        <v>30</v>
      </c>
      <c r="G1934" t="str">
        <f>IF(tbl_transaction[[#This Row],[Type]]="Inbound",VLOOKUP(tbl_transaction[[#This Row],[Reference Number]],barang_masuk[],7,FALSE),IF(tbl_transaction[[#This Row],[Type]]="Outbound",VLOOKUP(tbl_transaction[[#This Row],[Reference Number]],barang_keluar[],7,FALSE),""))</f>
        <v>Pack</v>
      </c>
      <c r="H1934" t="str">
        <f>IF(tbl_transaction[[#This Row],[Type]]="Inbound",VLOOKUP(tbl_transaction[[#This Row],[Reference Number]],barang_masuk[],3,FALSE),IF(tbl_transaction[[#This Row],[Type]]="Outbound",VLOOKUP(tbl_transaction[[#This Row],[Reference Number]],barang_keluar[],3,FALSE),""))</f>
        <v>Outlet 032</v>
      </c>
      <c r="I1934" t="str">
        <f>IF(D1934='Kartu Stok'!$B$2,COUNTIF($D$3:D1934,'Kartu Stok'!$B$2),"")</f>
        <v/>
      </c>
      <c r="L1934"/>
    </row>
    <row r="1935" spans="1:12" ht="14.5" x14ac:dyDescent="0.35">
      <c r="A1935" s="2" t="s">
        <v>2493</v>
      </c>
      <c r="B1935" s="5">
        <f>IF(LEFT(tbl_transaction[[#This Row],[Reference Number]],2)="GR",VLOOKUP(tbl_transaction[[#This Row],[Reference Number]],barang_masuk[],2,FALSE),IF(LEFT(tbl_transaction[[#This Row],[Reference Number]],2)="DO",VLOOKUP(tbl_transaction[[#This Row],[Reference Number]],barang_keluar[],2,FALSE),""))</f>
        <v>46162</v>
      </c>
      <c r="C1935" t="str">
        <f t="shared" si="30"/>
        <v>Outbound</v>
      </c>
      <c r="D1935" t="str">
        <f>IF(tbl_transaction[[#This Row],[Type]]="Inbound",VLOOKUP(tbl_transaction[[#This Row],[Reference Number]],barang_masuk[],4,FALSE),IF(tbl_transaction[[#This Row],[Type]]="Outbound",VLOOKUP(tbl_transaction[[#This Row],[Reference Number]],barang_keluar[],4,FALSE),""))</f>
        <v>BEV037</v>
      </c>
      <c r="E1935" t="str">
        <f>IF(tbl_transaction[[#This Row],[Type]]="Inbound",VLOOKUP(tbl_transaction[[#This Row],[Reference Number]],barang_masuk[],5,FALSE),IF(tbl_transaction[[#This Row],[Type]]="Outbound",VLOOKUP(tbl_transaction[[#This Row],[Reference Number]],barang_keluar[],5,FALSE),""))</f>
        <v>Aqua Beverage Variant 37</v>
      </c>
      <c r="F1935">
        <f>IF(tbl_transaction[[#This Row],[Type]]="Inbound",VLOOKUP(tbl_transaction[[#This Row],[Reference Number]],barang_masuk[],6,FALSE),IF(tbl_transaction[[#This Row],[Type]]="Outbound",VLOOKUP(tbl_transaction[[#This Row],[Reference Number]],barang_keluar[],6,FALSE),""))</f>
        <v>5</v>
      </c>
      <c r="G1935" t="str">
        <f>IF(tbl_transaction[[#This Row],[Type]]="Inbound",VLOOKUP(tbl_transaction[[#This Row],[Reference Number]],barang_masuk[],7,FALSE),IF(tbl_transaction[[#This Row],[Type]]="Outbound",VLOOKUP(tbl_transaction[[#This Row],[Reference Number]],barang_keluar[],7,FALSE),""))</f>
        <v>Bottle</v>
      </c>
      <c r="H1935" t="str">
        <f>IF(tbl_transaction[[#This Row],[Type]]="Inbound",VLOOKUP(tbl_transaction[[#This Row],[Reference Number]],barang_masuk[],3,FALSE),IF(tbl_transaction[[#This Row],[Type]]="Outbound",VLOOKUP(tbl_transaction[[#This Row],[Reference Number]],barang_keluar[],3,FALSE),""))</f>
        <v>Outlet 052</v>
      </c>
      <c r="I1935" t="str">
        <f>IF(D1935='Kartu Stok'!$B$2,COUNTIF($D$3:D1935,'Kartu Stok'!$B$2),"")</f>
        <v/>
      </c>
      <c r="L1935"/>
    </row>
    <row r="1936" spans="1:12" ht="14.5" x14ac:dyDescent="0.35">
      <c r="A1936" s="2" t="s">
        <v>2494</v>
      </c>
      <c r="B1936" s="5">
        <f>IF(LEFT(tbl_transaction[[#This Row],[Reference Number]],2)="GR",VLOOKUP(tbl_transaction[[#This Row],[Reference Number]],barang_masuk[],2,FALSE),IF(LEFT(tbl_transaction[[#This Row],[Reference Number]],2)="DO",VLOOKUP(tbl_transaction[[#This Row],[Reference Number]],barang_keluar[],2,FALSE),""))</f>
        <v>46065</v>
      </c>
      <c r="C1936" t="str">
        <f t="shared" si="30"/>
        <v>Outbound</v>
      </c>
      <c r="D1936" t="str">
        <f>IF(tbl_transaction[[#This Row],[Type]]="Inbound",VLOOKUP(tbl_transaction[[#This Row],[Reference Number]],barang_masuk[],4,FALSE),IF(tbl_transaction[[#This Row],[Type]]="Outbound",VLOOKUP(tbl_transaction[[#This Row],[Reference Number]],barang_keluar[],4,FALSE),""))</f>
        <v>BEV036</v>
      </c>
      <c r="E1936" t="str">
        <f>IF(tbl_transaction[[#This Row],[Type]]="Inbound",VLOOKUP(tbl_transaction[[#This Row],[Reference Number]],barang_masuk[],5,FALSE),IF(tbl_transaction[[#This Row],[Type]]="Outbound",VLOOKUP(tbl_transaction[[#This Row],[Reference Number]],barang_keluar[],5,FALSE),""))</f>
        <v>Sosro Beverage Variant 36</v>
      </c>
      <c r="F1936">
        <f>IF(tbl_transaction[[#This Row],[Type]]="Inbound",VLOOKUP(tbl_transaction[[#This Row],[Reference Number]],barang_masuk[],6,FALSE),IF(tbl_transaction[[#This Row],[Type]]="Outbound",VLOOKUP(tbl_transaction[[#This Row],[Reference Number]],barang_keluar[],6,FALSE),""))</f>
        <v>30</v>
      </c>
      <c r="G1936" t="str">
        <f>IF(tbl_transaction[[#This Row],[Type]]="Inbound",VLOOKUP(tbl_transaction[[#This Row],[Reference Number]],barang_masuk[],7,FALSE),IF(tbl_transaction[[#This Row],[Type]]="Outbound",VLOOKUP(tbl_transaction[[#This Row],[Reference Number]],barang_keluar[],7,FALSE),""))</f>
        <v>Bottle</v>
      </c>
      <c r="H1936" t="str">
        <f>IF(tbl_transaction[[#This Row],[Type]]="Inbound",VLOOKUP(tbl_transaction[[#This Row],[Reference Number]],barang_masuk[],3,FALSE),IF(tbl_transaction[[#This Row],[Type]]="Outbound",VLOOKUP(tbl_transaction[[#This Row],[Reference Number]],barang_keluar[],3,FALSE),""))</f>
        <v>Outlet 051</v>
      </c>
      <c r="I1936" t="str">
        <f>IF(D1936='Kartu Stok'!$B$2,COUNTIF($D$3:D1936,'Kartu Stok'!$B$2),"")</f>
        <v/>
      </c>
      <c r="L1936"/>
    </row>
    <row r="1937" spans="1:12" ht="14.5" x14ac:dyDescent="0.35">
      <c r="A1937" s="2" t="s">
        <v>2495</v>
      </c>
      <c r="B1937" s="5">
        <f>IF(LEFT(tbl_transaction[[#This Row],[Reference Number]],2)="GR",VLOOKUP(tbl_transaction[[#This Row],[Reference Number]],barang_masuk[],2,FALSE),IF(LEFT(tbl_transaction[[#This Row],[Reference Number]],2)="DO",VLOOKUP(tbl_transaction[[#This Row],[Reference Number]],barang_keluar[],2,FALSE),""))</f>
        <v>46038</v>
      </c>
      <c r="C1937" t="str">
        <f t="shared" si="30"/>
        <v>Outbound</v>
      </c>
      <c r="D1937" t="str">
        <f>IF(tbl_transaction[[#This Row],[Type]]="Inbound",VLOOKUP(tbl_transaction[[#This Row],[Reference Number]],barang_masuk[],4,FALSE),IF(tbl_transaction[[#This Row],[Type]]="Outbound",VLOOKUP(tbl_transaction[[#This Row],[Reference Number]],barang_keluar[],4,FALSE),""))</f>
        <v>BEV003</v>
      </c>
      <c r="E1937" t="str">
        <f>IF(tbl_transaction[[#This Row],[Type]]="Inbound",VLOOKUP(tbl_transaction[[#This Row],[Reference Number]],barang_masuk[],5,FALSE),IF(tbl_transaction[[#This Row],[Type]]="Outbound",VLOOKUP(tbl_transaction[[#This Row],[Reference Number]],barang_keluar[],5,FALSE),""))</f>
        <v>Sosro Beverage Variant 3</v>
      </c>
      <c r="F1937">
        <f>IF(tbl_transaction[[#This Row],[Type]]="Inbound",VLOOKUP(tbl_transaction[[#This Row],[Reference Number]],barang_masuk[],6,FALSE),IF(tbl_transaction[[#This Row],[Type]]="Outbound",VLOOKUP(tbl_transaction[[#This Row],[Reference Number]],barang_keluar[],6,FALSE),""))</f>
        <v>36</v>
      </c>
      <c r="G1937" t="str">
        <f>IF(tbl_transaction[[#This Row],[Type]]="Inbound",VLOOKUP(tbl_transaction[[#This Row],[Reference Number]],barang_masuk[],7,FALSE),IF(tbl_transaction[[#This Row],[Type]]="Outbound",VLOOKUP(tbl_transaction[[#This Row],[Reference Number]],barang_keluar[],7,FALSE),""))</f>
        <v>Bottle</v>
      </c>
      <c r="H1937" t="str">
        <f>IF(tbl_transaction[[#This Row],[Type]]="Inbound",VLOOKUP(tbl_transaction[[#This Row],[Reference Number]],barang_masuk[],3,FALSE),IF(tbl_transaction[[#This Row],[Type]]="Outbound",VLOOKUP(tbl_transaction[[#This Row],[Reference Number]],barang_keluar[],3,FALSE),""))</f>
        <v>Outlet 060</v>
      </c>
      <c r="I1937" t="str">
        <f>IF(D1937='Kartu Stok'!$B$2,COUNTIF($D$3:D1937,'Kartu Stok'!$B$2),"")</f>
        <v/>
      </c>
      <c r="L1937"/>
    </row>
    <row r="1938" spans="1:12" ht="14.5" x14ac:dyDescent="0.35">
      <c r="A1938" s="2" t="s">
        <v>2496</v>
      </c>
      <c r="B1938" s="5">
        <f>IF(LEFT(tbl_transaction[[#This Row],[Reference Number]],2)="GR",VLOOKUP(tbl_transaction[[#This Row],[Reference Number]],barang_masuk[],2,FALSE),IF(LEFT(tbl_transaction[[#This Row],[Reference Number]],2)="DO",VLOOKUP(tbl_transaction[[#This Row],[Reference Number]],barang_keluar[],2,FALSE),""))</f>
        <v>46111</v>
      </c>
      <c r="C1938" t="str">
        <f t="shared" si="30"/>
        <v>Outbound</v>
      </c>
      <c r="D1938" t="str">
        <f>IF(tbl_transaction[[#This Row],[Type]]="Inbound",VLOOKUP(tbl_transaction[[#This Row],[Reference Number]],barang_masuk[],4,FALSE),IF(tbl_transaction[[#This Row],[Type]]="Outbound",VLOOKUP(tbl_transaction[[#This Row],[Reference Number]],barang_keluar[],4,FALSE),""))</f>
        <v>DAR002</v>
      </c>
      <c r="E1938" t="str">
        <f>IF(tbl_transaction[[#This Row],[Type]]="Inbound",VLOOKUP(tbl_transaction[[#This Row],[Reference Number]],barang_masuk[],5,FALSE),IF(tbl_transaction[[#This Row],[Type]]="Outbound",VLOOKUP(tbl_transaction[[#This Row],[Reference Number]],barang_keluar[],5,FALSE),""))</f>
        <v>Indomilk Dairy Variant 2</v>
      </c>
      <c r="F1938">
        <f>IF(tbl_transaction[[#This Row],[Type]]="Inbound",VLOOKUP(tbl_transaction[[#This Row],[Reference Number]],barang_masuk[],6,FALSE),IF(tbl_transaction[[#This Row],[Type]]="Outbound",VLOOKUP(tbl_transaction[[#This Row],[Reference Number]],barang_keluar[],6,FALSE),""))</f>
        <v>5</v>
      </c>
      <c r="G1938" t="str">
        <f>IF(tbl_transaction[[#This Row],[Type]]="Inbound",VLOOKUP(tbl_transaction[[#This Row],[Reference Number]],barang_masuk[],7,FALSE),IF(tbl_transaction[[#This Row],[Type]]="Outbound",VLOOKUP(tbl_transaction[[#This Row],[Reference Number]],barang_keluar[],7,FALSE),""))</f>
        <v>Box</v>
      </c>
      <c r="H1938" t="str">
        <f>IF(tbl_transaction[[#This Row],[Type]]="Inbound",VLOOKUP(tbl_transaction[[#This Row],[Reference Number]],barang_masuk[],3,FALSE),IF(tbl_transaction[[#This Row],[Type]]="Outbound",VLOOKUP(tbl_transaction[[#This Row],[Reference Number]],barang_keluar[],3,FALSE),""))</f>
        <v>Outlet 042</v>
      </c>
      <c r="I1938" t="str">
        <f>IF(D1938='Kartu Stok'!$B$2,COUNTIF($D$3:D1938,'Kartu Stok'!$B$2),"")</f>
        <v/>
      </c>
      <c r="L1938"/>
    </row>
    <row r="1939" spans="1:12" ht="14.5" x14ac:dyDescent="0.35">
      <c r="A1939" s="2" t="s">
        <v>2497</v>
      </c>
      <c r="B1939" s="5">
        <f>IF(LEFT(tbl_transaction[[#This Row],[Reference Number]],2)="GR",VLOOKUP(tbl_transaction[[#This Row],[Reference Number]],barang_masuk[],2,FALSE),IF(LEFT(tbl_transaction[[#This Row],[Reference Number]],2)="DO",VLOOKUP(tbl_transaction[[#This Row],[Reference Number]],barang_keluar[],2,FALSE),""))</f>
        <v>46106</v>
      </c>
      <c r="C1939" t="str">
        <f t="shared" si="30"/>
        <v>Outbound</v>
      </c>
      <c r="D1939" t="str">
        <f>IF(tbl_transaction[[#This Row],[Type]]="Inbound",VLOOKUP(tbl_transaction[[#This Row],[Reference Number]],barang_masuk[],4,FALSE),IF(tbl_transaction[[#This Row],[Type]]="Outbound",VLOOKUP(tbl_transaction[[#This Row],[Reference Number]],barang_keluar[],4,FALSE),""))</f>
        <v>BAB008</v>
      </c>
      <c r="E1939" t="str">
        <f>IF(tbl_transaction[[#This Row],[Type]]="Inbound",VLOOKUP(tbl_transaction[[#This Row],[Reference Number]],barang_masuk[],5,FALSE),IF(tbl_transaction[[#This Row],[Type]]="Outbound",VLOOKUP(tbl_transaction[[#This Row],[Reference Number]],barang_keluar[],5,FALSE),""))</f>
        <v>Zwitsal Baby Care Variant 8</v>
      </c>
      <c r="F1939">
        <f>IF(tbl_transaction[[#This Row],[Type]]="Inbound",VLOOKUP(tbl_transaction[[#This Row],[Reference Number]],barang_masuk[],6,FALSE),IF(tbl_transaction[[#This Row],[Type]]="Outbound",VLOOKUP(tbl_transaction[[#This Row],[Reference Number]],barang_keluar[],6,FALSE),""))</f>
        <v>30</v>
      </c>
      <c r="G1939" t="str">
        <f>IF(tbl_transaction[[#This Row],[Type]]="Inbound",VLOOKUP(tbl_transaction[[#This Row],[Reference Number]],barang_masuk[],7,FALSE),IF(tbl_transaction[[#This Row],[Type]]="Outbound",VLOOKUP(tbl_transaction[[#This Row],[Reference Number]],barang_keluar[],7,FALSE),""))</f>
        <v>Pack</v>
      </c>
      <c r="H1939" t="str">
        <f>IF(tbl_transaction[[#This Row],[Type]]="Inbound",VLOOKUP(tbl_transaction[[#This Row],[Reference Number]],barang_masuk[],3,FALSE),IF(tbl_transaction[[#This Row],[Type]]="Outbound",VLOOKUP(tbl_transaction[[#This Row],[Reference Number]],barang_keluar[],3,FALSE),""))</f>
        <v>Outlet 017</v>
      </c>
      <c r="I1939" t="str">
        <f>IF(D1939='Kartu Stok'!$B$2,COUNTIF($D$3:D1939,'Kartu Stok'!$B$2),"")</f>
        <v/>
      </c>
      <c r="L1939"/>
    </row>
    <row r="1940" spans="1:12" ht="14.5" x14ac:dyDescent="0.35">
      <c r="A1940" s="2" t="s">
        <v>2498</v>
      </c>
      <c r="B1940" s="5">
        <f>IF(LEFT(tbl_transaction[[#This Row],[Reference Number]],2)="GR",VLOOKUP(tbl_transaction[[#This Row],[Reference Number]],barang_masuk[],2,FALSE),IF(LEFT(tbl_transaction[[#This Row],[Reference Number]],2)="DO",VLOOKUP(tbl_transaction[[#This Row],[Reference Number]],barang_keluar[],2,FALSE),""))</f>
        <v>46159</v>
      </c>
      <c r="C1940" t="str">
        <f t="shared" si="30"/>
        <v>Outbound</v>
      </c>
      <c r="D1940" t="str">
        <f>IF(tbl_transaction[[#This Row],[Type]]="Inbound",VLOOKUP(tbl_transaction[[#This Row],[Reference Number]],barang_masuk[],4,FALSE),IF(tbl_transaction[[#This Row],[Type]]="Outbound",VLOOKUP(tbl_transaction[[#This Row],[Reference Number]],barang_keluar[],4,FALSE),""))</f>
        <v>SNK033</v>
      </c>
      <c r="E1940" t="str">
        <f>IF(tbl_transaction[[#This Row],[Type]]="Inbound",VLOOKUP(tbl_transaction[[#This Row],[Reference Number]],barang_masuk[],5,FALSE),IF(tbl_transaction[[#This Row],[Type]]="Outbound",VLOOKUP(tbl_transaction[[#This Row],[Reference Number]],barang_keluar[],5,FALSE),""))</f>
        <v>Chitato Snack Variant 33</v>
      </c>
      <c r="F1940">
        <f>IF(tbl_transaction[[#This Row],[Type]]="Inbound",VLOOKUP(tbl_transaction[[#This Row],[Reference Number]],barang_masuk[],6,FALSE),IF(tbl_transaction[[#This Row],[Type]]="Outbound",VLOOKUP(tbl_transaction[[#This Row],[Reference Number]],barang_keluar[],6,FALSE),""))</f>
        <v>20</v>
      </c>
      <c r="G1940" t="str">
        <f>IF(tbl_transaction[[#This Row],[Type]]="Inbound",VLOOKUP(tbl_transaction[[#This Row],[Reference Number]],barang_masuk[],7,FALSE),IF(tbl_transaction[[#This Row],[Type]]="Outbound",VLOOKUP(tbl_transaction[[#This Row],[Reference Number]],barang_keluar[],7,FALSE),""))</f>
        <v>Pack</v>
      </c>
      <c r="H1940" t="str">
        <f>IF(tbl_transaction[[#This Row],[Type]]="Inbound",VLOOKUP(tbl_transaction[[#This Row],[Reference Number]],barang_masuk[],3,FALSE),IF(tbl_transaction[[#This Row],[Type]]="Outbound",VLOOKUP(tbl_transaction[[#This Row],[Reference Number]],barang_keluar[],3,FALSE),""))</f>
        <v>Outlet 069</v>
      </c>
      <c r="I1940" t="str">
        <f>IF(D1940='Kartu Stok'!$B$2,COUNTIF($D$3:D1940,'Kartu Stok'!$B$2),"")</f>
        <v/>
      </c>
      <c r="L1940"/>
    </row>
    <row r="1941" spans="1:12" ht="14.5" x14ac:dyDescent="0.35">
      <c r="A1941" s="2" t="s">
        <v>2499</v>
      </c>
      <c r="B1941" s="5">
        <f>IF(LEFT(tbl_transaction[[#This Row],[Reference Number]],2)="GR",VLOOKUP(tbl_transaction[[#This Row],[Reference Number]],barang_masuk[],2,FALSE),IF(LEFT(tbl_transaction[[#This Row],[Reference Number]],2)="DO",VLOOKUP(tbl_transaction[[#This Row],[Reference Number]],barang_keluar[],2,FALSE),""))</f>
        <v>46200</v>
      </c>
      <c r="C1941" t="str">
        <f t="shared" si="30"/>
        <v>Outbound</v>
      </c>
      <c r="D1941" t="str">
        <f>IF(tbl_transaction[[#This Row],[Type]]="Inbound",VLOOKUP(tbl_transaction[[#This Row],[Reference Number]],barang_masuk[],4,FALSE),IF(tbl_transaction[[#This Row],[Type]]="Outbound",VLOOKUP(tbl_transaction[[#This Row],[Reference Number]],barang_keluar[],4,FALSE),""))</f>
        <v>BEV028</v>
      </c>
      <c r="E1941" t="str">
        <f>IF(tbl_transaction[[#This Row],[Type]]="Inbound",VLOOKUP(tbl_transaction[[#This Row],[Reference Number]],barang_masuk[],5,FALSE),IF(tbl_transaction[[#This Row],[Type]]="Outbound",VLOOKUP(tbl_transaction[[#This Row],[Reference Number]],barang_keluar[],5,FALSE),""))</f>
        <v>Pocari Beverage Variant 28</v>
      </c>
      <c r="F1941">
        <f>IF(tbl_transaction[[#This Row],[Type]]="Inbound",VLOOKUP(tbl_transaction[[#This Row],[Reference Number]],barang_masuk[],6,FALSE),IF(tbl_transaction[[#This Row],[Type]]="Outbound",VLOOKUP(tbl_transaction[[#This Row],[Reference Number]],barang_keluar[],6,FALSE),""))</f>
        <v>20</v>
      </c>
      <c r="G1941" t="str">
        <f>IF(tbl_transaction[[#This Row],[Type]]="Inbound",VLOOKUP(tbl_transaction[[#This Row],[Reference Number]],barang_masuk[],7,FALSE),IF(tbl_transaction[[#This Row],[Type]]="Outbound",VLOOKUP(tbl_transaction[[#This Row],[Reference Number]],barang_keluar[],7,FALSE),""))</f>
        <v>Bottle</v>
      </c>
      <c r="H1941" t="str">
        <f>IF(tbl_transaction[[#This Row],[Type]]="Inbound",VLOOKUP(tbl_transaction[[#This Row],[Reference Number]],barang_masuk[],3,FALSE),IF(tbl_transaction[[#This Row],[Type]]="Outbound",VLOOKUP(tbl_transaction[[#This Row],[Reference Number]],barang_keluar[],3,FALSE),""))</f>
        <v>Outlet 078</v>
      </c>
      <c r="I1941" t="str">
        <f>IF(D1941='Kartu Stok'!$B$2,COUNTIF($D$3:D1941,'Kartu Stok'!$B$2),"")</f>
        <v/>
      </c>
      <c r="L1941"/>
    </row>
    <row r="1942" spans="1:12" ht="14.5" x14ac:dyDescent="0.35">
      <c r="A1942" s="2" t="s">
        <v>2500</v>
      </c>
      <c r="B1942" s="5">
        <f>IF(LEFT(tbl_transaction[[#This Row],[Reference Number]],2)="GR",VLOOKUP(tbl_transaction[[#This Row],[Reference Number]],barang_masuk[],2,FALSE),IF(LEFT(tbl_transaction[[#This Row],[Reference Number]],2)="DO",VLOOKUP(tbl_transaction[[#This Row],[Reference Number]],barang_keluar[],2,FALSE),""))</f>
        <v>46196</v>
      </c>
      <c r="C1942" t="str">
        <f t="shared" si="30"/>
        <v>Outbound</v>
      </c>
      <c r="D1942" t="str">
        <f>IF(tbl_transaction[[#This Row],[Type]]="Inbound",VLOOKUP(tbl_transaction[[#This Row],[Reference Number]],barang_masuk[],4,FALSE),IF(tbl_transaction[[#This Row],[Type]]="Outbound",VLOOKUP(tbl_transaction[[#This Row],[Reference Number]],barang_keluar[],4,FALSE),""))</f>
        <v>HOM027</v>
      </c>
      <c r="E1942" t="str">
        <f>IF(tbl_transaction[[#This Row],[Type]]="Inbound",VLOOKUP(tbl_transaction[[#This Row],[Reference Number]],barang_masuk[],5,FALSE),IF(tbl_transaction[[#This Row],[Type]]="Outbound",VLOOKUP(tbl_transaction[[#This Row],[Reference Number]],barang_keluar[],5,FALSE),""))</f>
        <v>Molto Home Care Variant 27</v>
      </c>
      <c r="F1942">
        <f>IF(tbl_transaction[[#This Row],[Type]]="Inbound",VLOOKUP(tbl_transaction[[#This Row],[Reference Number]],barang_masuk[],6,FALSE),IF(tbl_transaction[[#This Row],[Type]]="Outbound",VLOOKUP(tbl_transaction[[#This Row],[Reference Number]],barang_keluar[],6,FALSE),""))</f>
        <v>48</v>
      </c>
      <c r="G1942" t="str">
        <f>IF(tbl_transaction[[#This Row],[Type]]="Inbound",VLOOKUP(tbl_transaction[[#This Row],[Reference Number]],barang_masuk[],7,FALSE),IF(tbl_transaction[[#This Row],[Type]]="Outbound",VLOOKUP(tbl_transaction[[#This Row],[Reference Number]],barang_keluar[],7,FALSE),""))</f>
        <v>Pack</v>
      </c>
      <c r="H1942" t="str">
        <f>IF(tbl_transaction[[#This Row],[Type]]="Inbound",VLOOKUP(tbl_transaction[[#This Row],[Reference Number]],barang_masuk[],3,FALSE),IF(tbl_transaction[[#This Row],[Type]]="Outbound",VLOOKUP(tbl_transaction[[#This Row],[Reference Number]],barang_keluar[],3,FALSE),""))</f>
        <v>Outlet 068</v>
      </c>
      <c r="I1942" t="str">
        <f>IF(D1942='Kartu Stok'!$B$2,COUNTIF($D$3:D1942,'Kartu Stok'!$B$2),"")</f>
        <v/>
      </c>
      <c r="L1942"/>
    </row>
    <row r="1943" spans="1:12" ht="14.5" x14ac:dyDescent="0.35">
      <c r="A1943" s="2" t="s">
        <v>2501</v>
      </c>
      <c r="B1943" s="5">
        <f>IF(LEFT(tbl_transaction[[#This Row],[Reference Number]],2)="GR",VLOOKUP(tbl_transaction[[#This Row],[Reference Number]],barang_masuk[],2,FALSE),IF(LEFT(tbl_transaction[[#This Row],[Reference Number]],2)="DO",VLOOKUP(tbl_transaction[[#This Row],[Reference Number]],barang_keluar[],2,FALSE),""))</f>
        <v>46109</v>
      </c>
      <c r="C1943" t="str">
        <f t="shared" si="30"/>
        <v>Outbound</v>
      </c>
      <c r="D1943" t="str">
        <f>IF(tbl_transaction[[#This Row],[Type]]="Inbound",VLOOKUP(tbl_transaction[[#This Row],[Reference Number]],barang_masuk[],4,FALSE),IF(tbl_transaction[[#This Row],[Type]]="Outbound",VLOOKUP(tbl_transaction[[#This Row],[Reference Number]],barang_keluar[],4,FALSE),""))</f>
        <v>SNK011</v>
      </c>
      <c r="E1943" t="str">
        <f>IF(tbl_transaction[[#This Row],[Type]]="Inbound",VLOOKUP(tbl_transaction[[#This Row],[Reference Number]],barang_masuk[],5,FALSE),IF(tbl_transaction[[#This Row],[Type]]="Outbound",VLOOKUP(tbl_transaction[[#This Row],[Reference Number]],barang_keluar[],5,FALSE),""))</f>
        <v>Qtela Snack Variant 11</v>
      </c>
      <c r="F1943">
        <f>IF(tbl_transaction[[#This Row],[Type]]="Inbound",VLOOKUP(tbl_transaction[[#This Row],[Reference Number]],barang_masuk[],6,FALSE),IF(tbl_transaction[[#This Row],[Type]]="Outbound",VLOOKUP(tbl_transaction[[#This Row],[Reference Number]],barang_keluar[],6,FALSE),""))</f>
        <v>15</v>
      </c>
      <c r="G1943" t="str">
        <f>IF(tbl_transaction[[#This Row],[Type]]="Inbound",VLOOKUP(tbl_transaction[[#This Row],[Reference Number]],barang_masuk[],7,FALSE),IF(tbl_transaction[[#This Row],[Type]]="Outbound",VLOOKUP(tbl_transaction[[#This Row],[Reference Number]],barang_keluar[],7,FALSE),""))</f>
        <v>Pack</v>
      </c>
      <c r="H1943" t="str">
        <f>IF(tbl_transaction[[#This Row],[Type]]="Inbound",VLOOKUP(tbl_transaction[[#This Row],[Reference Number]],barang_masuk[],3,FALSE),IF(tbl_transaction[[#This Row],[Type]]="Outbound",VLOOKUP(tbl_transaction[[#This Row],[Reference Number]],barang_keluar[],3,FALSE),""))</f>
        <v>Outlet 027</v>
      </c>
      <c r="I1943" t="str">
        <f>IF(D1943='Kartu Stok'!$B$2,COUNTIF($D$3:D1943,'Kartu Stok'!$B$2),"")</f>
        <v/>
      </c>
      <c r="L1943"/>
    </row>
    <row r="1944" spans="1:12" ht="14.5" x14ac:dyDescent="0.35">
      <c r="A1944" s="2" t="s">
        <v>2502</v>
      </c>
      <c r="B1944" s="5">
        <f>IF(LEFT(tbl_transaction[[#This Row],[Reference Number]],2)="GR",VLOOKUP(tbl_transaction[[#This Row],[Reference Number]],barang_masuk[],2,FALSE),IF(LEFT(tbl_transaction[[#This Row],[Reference Number]],2)="DO",VLOOKUP(tbl_transaction[[#This Row],[Reference Number]],barang_keluar[],2,FALSE),""))</f>
        <v>46199</v>
      </c>
      <c r="C1944" t="str">
        <f t="shared" si="30"/>
        <v>Outbound</v>
      </c>
      <c r="D1944" t="str">
        <f>IF(tbl_transaction[[#This Row],[Type]]="Inbound",VLOOKUP(tbl_transaction[[#This Row],[Reference Number]],barang_masuk[],4,FALSE),IF(tbl_transaction[[#This Row],[Type]]="Outbound",VLOOKUP(tbl_transaction[[#This Row],[Reference Number]],barang_keluar[],4,FALSE),""))</f>
        <v>SNK020</v>
      </c>
      <c r="E1944" t="str">
        <f>IF(tbl_transaction[[#This Row],[Type]]="Inbound",VLOOKUP(tbl_transaction[[#This Row],[Reference Number]],barang_masuk[],5,FALSE),IF(tbl_transaction[[#This Row],[Type]]="Outbound",VLOOKUP(tbl_transaction[[#This Row],[Reference Number]],barang_keluar[],5,FALSE),""))</f>
        <v>Qtela Snack Variant 20</v>
      </c>
      <c r="F1944">
        <f>IF(tbl_transaction[[#This Row],[Type]]="Inbound",VLOOKUP(tbl_transaction[[#This Row],[Reference Number]],barang_masuk[],6,FALSE),IF(tbl_transaction[[#This Row],[Type]]="Outbound",VLOOKUP(tbl_transaction[[#This Row],[Reference Number]],barang_keluar[],6,FALSE),""))</f>
        <v>20</v>
      </c>
      <c r="G1944" t="str">
        <f>IF(tbl_transaction[[#This Row],[Type]]="Inbound",VLOOKUP(tbl_transaction[[#This Row],[Reference Number]],barang_masuk[],7,FALSE),IF(tbl_transaction[[#This Row],[Type]]="Outbound",VLOOKUP(tbl_transaction[[#This Row],[Reference Number]],barang_keluar[],7,FALSE),""))</f>
        <v>Pack</v>
      </c>
      <c r="H1944" t="str">
        <f>IF(tbl_transaction[[#This Row],[Type]]="Inbound",VLOOKUP(tbl_transaction[[#This Row],[Reference Number]],barang_masuk[],3,FALSE),IF(tbl_transaction[[#This Row],[Type]]="Outbound",VLOOKUP(tbl_transaction[[#This Row],[Reference Number]],barang_keluar[],3,FALSE),""))</f>
        <v>Outlet 066</v>
      </c>
      <c r="I1944" t="str">
        <f>IF(D1944='Kartu Stok'!$B$2,COUNTIF($D$3:D1944,'Kartu Stok'!$B$2),"")</f>
        <v/>
      </c>
      <c r="L1944"/>
    </row>
    <row r="1945" spans="1:12" ht="14.5" x14ac:dyDescent="0.35">
      <c r="A1945" s="2" t="s">
        <v>2503</v>
      </c>
      <c r="B1945" s="5">
        <f>IF(LEFT(tbl_transaction[[#This Row],[Reference Number]],2)="GR",VLOOKUP(tbl_transaction[[#This Row],[Reference Number]],barang_masuk[],2,FALSE),IF(LEFT(tbl_transaction[[#This Row],[Reference Number]],2)="DO",VLOOKUP(tbl_transaction[[#This Row],[Reference Number]],barang_keluar[],2,FALSE),""))</f>
        <v>46059</v>
      </c>
      <c r="C1945" t="str">
        <f t="shared" si="30"/>
        <v>Outbound</v>
      </c>
      <c r="D1945" t="str">
        <f>IF(tbl_transaction[[#This Row],[Type]]="Inbound",VLOOKUP(tbl_transaction[[#This Row],[Reference Number]],barang_masuk[],4,FALSE),IF(tbl_transaction[[#This Row],[Type]]="Outbound",VLOOKUP(tbl_transaction[[#This Row],[Reference Number]],barang_keluar[],4,FALSE),""))</f>
        <v>BAB012</v>
      </c>
      <c r="E1945" t="str">
        <f>IF(tbl_transaction[[#This Row],[Type]]="Inbound",VLOOKUP(tbl_transaction[[#This Row],[Reference Number]],barang_masuk[],5,FALSE),IF(tbl_transaction[[#This Row],[Type]]="Outbound",VLOOKUP(tbl_transaction[[#This Row],[Reference Number]],barang_keluar[],5,FALSE),""))</f>
        <v>MamyPoko Baby Care Variant 12</v>
      </c>
      <c r="F1945">
        <f>IF(tbl_transaction[[#This Row],[Type]]="Inbound",VLOOKUP(tbl_transaction[[#This Row],[Reference Number]],barang_masuk[],6,FALSE),IF(tbl_transaction[[#This Row],[Type]]="Outbound",VLOOKUP(tbl_transaction[[#This Row],[Reference Number]],barang_keluar[],6,FALSE),""))</f>
        <v>24</v>
      </c>
      <c r="G1945" t="str">
        <f>IF(tbl_transaction[[#This Row],[Type]]="Inbound",VLOOKUP(tbl_transaction[[#This Row],[Reference Number]],barang_masuk[],7,FALSE),IF(tbl_transaction[[#This Row],[Type]]="Outbound",VLOOKUP(tbl_transaction[[#This Row],[Reference Number]],barang_keluar[],7,FALSE),""))</f>
        <v>Pack</v>
      </c>
      <c r="H1945" t="str">
        <f>IF(tbl_transaction[[#This Row],[Type]]="Inbound",VLOOKUP(tbl_transaction[[#This Row],[Reference Number]],barang_masuk[],3,FALSE),IF(tbl_transaction[[#This Row],[Type]]="Outbound",VLOOKUP(tbl_transaction[[#This Row],[Reference Number]],barang_keluar[],3,FALSE),""))</f>
        <v>Outlet 045</v>
      </c>
      <c r="I1945" t="str">
        <f>IF(D1945='Kartu Stok'!$B$2,COUNTIF($D$3:D1945,'Kartu Stok'!$B$2),"")</f>
        <v/>
      </c>
      <c r="L1945"/>
    </row>
    <row r="1946" spans="1:12" ht="14.5" x14ac:dyDescent="0.35">
      <c r="A1946" s="2" t="s">
        <v>2504</v>
      </c>
      <c r="B1946" s="5">
        <f>IF(LEFT(tbl_transaction[[#This Row],[Reference Number]],2)="GR",VLOOKUP(tbl_transaction[[#This Row],[Reference Number]],barang_masuk[],2,FALSE),IF(LEFT(tbl_transaction[[#This Row],[Reference Number]],2)="DO",VLOOKUP(tbl_transaction[[#This Row],[Reference Number]],barang_keluar[],2,FALSE),""))</f>
        <v>46116</v>
      </c>
      <c r="C1946" t="str">
        <f t="shared" si="30"/>
        <v>Outbound</v>
      </c>
      <c r="D1946" t="str">
        <f>IF(tbl_transaction[[#This Row],[Type]]="Inbound",VLOOKUP(tbl_transaction[[#This Row],[Reference Number]],barang_masuk[],4,FALSE),IF(tbl_transaction[[#This Row],[Type]]="Outbound",VLOOKUP(tbl_transaction[[#This Row],[Reference Number]],barang_keluar[],4,FALSE),""))</f>
        <v>SNK033</v>
      </c>
      <c r="E1946" t="str">
        <f>IF(tbl_transaction[[#This Row],[Type]]="Inbound",VLOOKUP(tbl_transaction[[#This Row],[Reference Number]],barang_masuk[],5,FALSE),IF(tbl_transaction[[#This Row],[Type]]="Outbound",VLOOKUP(tbl_transaction[[#This Row],[Reference Number]],barang_keluar[],5,FALSE),""))</f>
        <v>Chitato Snack Variant 33</v>
      </c>
      <c r="F1946">
        <f>IF(tbl_transaction[[#This Row],[Type]]="Inbound",VLOOKUP(tbl_transaction[[#This Row],[Reference Number]],barang_masuk[],6,FALSE),IF(tbl_transaction[[#This Row],[Type]]="Outbound",VLOOKUP(tbl_transaction[[#This Row],[Reference Number]],barang_keluar[],6,FALSE),""))</f>
        <v>48</v>
      </c>
      <c r="G1946" t="str">
        <f>IF(tbl_transaction[[#This Row],[Type]]="Inbound",VLOOKUP(tbl_transaction[[#This Row],[Reference Number]],barang_masuk[],7,FALSE),IF(tbl_transaction[[#This Row],[Type]]="Outbound",VLOOKUP(tbl_transaction[[#This Row],[Reference Number]],barang_keluar[],7,FALSE),""))</f>
        <v>Pack</v>
      </c>
      <c r="H1946" t="str">
        <f>IF(tbl_transaction[[#This Row],[Type]]="Inbound",VLOOKUP(tbl_transaction[[#This Row],[Reference Number]],barang_masuk[],3,FALSE),IF(tbl_transaction[[#This Row],[Type]]="Outbound",VLOOKUP(tbl_transaction[[#This Row],[Reference Number]],barang_keluar[],3,FALSE),""))</f>
        <v>Outlet 031</v>
      </c>
      <c r="I1946" t="str">
        <f>IF(D1946='Kartu Stok'!$B$2,COUNTIF($D$3:D1946,'Kartu Stok'!$B$2),"")</f>
        <v/>
      </c>
      <c r="L1946"/>
    </row>
    <row r="1947" spans="1:12" ht="14.5" x14ac:dyDescent="0.35">
      <c r="A1947" s="2" t="s">
        <v>2505</v>
      </c>
      <c r="B1947" s="5">
        <f>IF(LEFT(tbl_transaction[[#This Row],[Reference Number]],2)="GR",VLOOKUP(tbl_transaction[[#This Row],[Reference Number]],barang_masuk[],2,FALSE),IF(LEFT(tbl_transaction[[#This Row],[Reference Number]],2)="DO",VLOOKUP(tbl_transaction[[#This Row],[Reference Number]],barang_keluar[],2,FALSE),""))</f>
        <v>46124</v>
      </c>
      <c r="C1947" t="str">
        <f t="shared" si="30"/>
        <v>Outbound</v>
      </c>
      <c r="D1947" t="str">
        <f>IF(tbl_transaction[[#This Row],[Type]]="Inbound",VLOOKUP(tbl_transaction[[#This Row],[Reference Number]],barang_masuk[],4,FALSE),IF(tbl_transaction[[#This Row],[Type]]="Outbound",VLOOKUP(tbl_transaction[[#This Row],[Reference Number]],barang_keluar[],4,FALSE),""))</f>
        <v>PER007</v>
      </c>
      <c r="E1947" t="str">
        <f>IF(tbl_transaction[[#This Row],[Type]]="Inbound",VLOOKUP(tbl_transaction[[#This Row],[Reference Number]],barang_masuk[],5,FALSE),IF(tbl_transaction[[#This Row],[Type]]="Outbound",VLOOKUP(tbl_transaction[[#This Row],[Reference Number]],barang_keluar[],5,FALSE),""))</f>
        <v>Pepsodent Personal Care Variant 7</v>
      </c>
      <c r="F1947">
        <f>IF(tbl_transaction[[#This Row],[Type]]="Inbound",VLOOKUP(tbl_transaction[[#This Row],[Reference Number]],barang_masuk[],6,FALSE),IF(tbl_transaction[[#This Row],[Type]]="Outbound",VLOOKUP(tbl_transaction[[#This Row],[Reference Number]],barang_keluar[],6,FALSE),""))</f>
        <v>30</v>
      </c>
      <c r="G1947" t="str">
        <f>IF(tbl_transaction[[#This Row],[Type]]="Inbound",VLOOKUP(tbl_transaction[[#This Row],[Reference Number]],barang_masuk[],7,FALSE),IF(tbl_transaction[[#This Row],[Type]]="Outbound",VLOOKUP(tbl_transaction[[#This Row],[Reference Number]],barang_keluar[],7,FALSE),""))</f>
        <v>Bottle</v>
      </c>
      <c r="H1947" t="str">
        <f>IF(tbl_transaction[[#This Row],[Type]]="Inbound",VLOOKUP(tbl_transaction[[#This Row],[Reference Number]],barang_masuk[],3,FALSE),IF(tbl_transaction[[#This Row],[Type]]="Outbound",VLOOKUP(tbl_transaction[[#This Row],[Reference Number]],barang_keluar[],3,FALSE),""))</f>
        <v>Outlet 070</v>
      </c>
      <c r="I1947" t="str">
        <f>IF(D1947='Kartu Stok'!$B$2,COUNTIF($D$3:D1947,'Kartu Stok'!$B$2),"")</f>
        <v/>
      </c>
      <c r="L1947"/>
    </row>
    <row r="1948" spans="1:12" ht="14.5" x14ac:dyDescent="0.35">
      <c r="A1948" s="2" t="s">
        <v>2506</v>
      </c>
      <c r="B1948" s="5">
        <f>IF(LEFT(tbl_transaction[[#This Row],[Reference Number]],2)="GR",VLOOKUP(tbl_transaction[[#This Row],[Reference Number]],barang_masuk[],2,FALSE),IF(LEFT(tbl_transaction[[#This Row],[Reference Number]],2)="DO",VLOOKUP(tbl_transaction[[#This Row],[Reference Number]],barang_keluar[],2,FALSE),""))</f>
        <v>46032</v>
      </c>
      <c r="C1948" t="str">
        <f t="shared" si="30"/>
        <v>Outbound</v>
      </c>
      <c r="D1948" t="str">
        <f>IF(tbl_transaction[[#This Row],[Type]]="Inbound",VLOOKUP(tbl_transaction[[#This Row],[Reference Number]],barang_masuk[],4,FALSE),IF(tbl_transaction[[#This Row],[Type]]="Outbound",VLOOKUP(tbl_transaction[[#This Row],[Reference Number]],barang_keluar[],4,FALSE),""))</f>
        <v>INS006</v>
      </c>
      <c r="E1948" t="str">
        <f>IF(tbl_transaction[[#This Row],[Type]]="Inbound",VLOOKUP(tbl_transaction[[#This Row],[Reference Number]],barang_masuk[],5,FALSE),IF(tbl_transaction[[#This Row],[Type]]="Outbound",VLOOKUP(tbl_transaction[[#This Row],[Reference Number]],barang_keluar[],5,FALSE),""))</f>
        <v>Indomie Instant Food Variant 6</v>
      </c>
      <c r="F1948">
        <f>IF(tbl_transaction[[#This Row],[Type]]="Inbound",VLOOKUP(tbl_transaction[[#This Row],[Reference Number]],barang_masuk[],6,FALSE),IF(tbl_transaction[[#This Row],[Type]]="Outbound",VLOOKUP(tbl_transaction[[#This Row],[Reference Number]],barang_keluar[],6,FALSE),""))</f>
        <v>60</v>
      </c>
      <c r="G1948" t="str">
        <f>IF(tbl_transaction[[#This Row],[Type]]="Inbound",VLOOKUP(tbl_transaction[[#This Row],[Reference Number]],barang_masuk[],7,FALSE),IF(tbl_transaction[[#This Row],[Type]]="Outbound",VLOOKUP(tbl_transaction[[#This Row],[Reference Number]],barang_keluar[],7,FALSE),""))</f>
        <v>Pack</v>
      </c>
      <c r="H1948" t="str">
        <f>IF(tbl_transaction[[#This Row],[Type]]="Inbound",VLOOKUP(tbl_transaction[[#This Row],[Reference Number]],barang_masuk[],3,FALSE),IF(tbl_transaction[[#This Row],[Type]]="Outbound",VLOOKUP(tbl_transaction[[#This Row],[Reference Number]],barang_keluar[],3,FALSE),""))</f>
        <v>Outlet 049</v>
      </c>
      <c r="I1948" t="str">
        <f>IF(D1948='Kartu Stok'!$B$2,COUNTIF($D$3:D1948,'Kartu Stok'!$B$2),"")</f>
        <v/>
      </c>
      <c r="L1948"/>
    </row>
    <row r="1949" spans="1:12" ht="14.5" x14ac:dyDescent="0.35">
      <c r="A1949" s="2" t="s">
        <v>2507</v>
      </c>
      <c r="B1949" s="5">
        <f>IF(LEFT(tbl_transaction[[#This Row],[Reference Number]],2)="GR",VLOOKUP(tbl_transaction[[#This Row],[Reference Number]],barang_masuk[],2,FALSE),IF(LEFT(tbl_transaction[[#This Row],[Reference Number]],2)="DO",VLOOKUP(tbl_transaction[[#This Row],[Reference Number]],barang_keluar[],2,FALSE),""))</f>
        <v>46136</v>
      </c>
      <c r="C1949" t="str">
        <f t="shared" si="30"/>
        <v>Outbound</v>
      </c>
      <c r="D1949" t="str">
        <f>IF(tbl_transaction[[#This Row],[Type]]="Inbound",VLOOKUP(tbl_transaction[[#This Row],[Reference Number]],barang_masuk[],4,FALSE),IF(tbl_transaction[[#This Row],[Type]]="Outbound",VLOOKUP(tbl_transaction[[#This Row],[Reference Number]],barang_keluar[],4,FALSE),""))</f>
        <v>DAR020</v>
      </c>
      <c r="E1949" t="str">
        <f>IF(tbl_transaction[[#This Row],[Type]]="Inbound",VLOOKUP(tbl_transaction[[#This Row],[Reference Number]],barang_masuk[],5,FALSE),IF(tbl_transaction[[#This Row],[Type]]="Outbound",VLOOKUP(tbl_transaction[[#This Row],[Reference Number]],barang_keluar[],5,FALSE),""))</f>
        <v>Ultra Milk Dairy Variant 20</v>
      </c>
      <c r="F1949">
        <f>IF(tbl_transaction[[#This Row],[Type]]="Inbound",VLOOKUP(tbl_transaction[[#This Row],[Reference Number]],barang_masuk[],6,FALSE),IF(tbl_transaction[[#This Row],[Type]]="Outbound",VLOOKUP(tbl_transaction[[#This Row],[Reference Number]],barang_keluar[],6,FALSE),""))</f>
        <v>5</v>
      </c>
      <c r="G1949" t="str">
        <f>IF(tbl_transaction[[#This Row],[Type]]="Inbound",VLOOKUP(tbl_transaction[[#This Row],[Reference Number]],barang_masuk[],7,FALSE),IF(tbl_transaction[[#This Row],[Type]]="Outbound",VLOOKUP(tbl_transaction[[#This Row],[Reference Number]],barang_keluar[],7,FALSE),""))</f>
        <v>Box</v>
      </c>
      <c r="H1949" t="str">
        <f>IF(tbl_transaction[[#This Row],[Type]]="Inbound",VLOOKUP(tbl_transaction[[#This Row],[Reference Number]],barang_masuk[],3,FALSE),IF(tbl_transaction[[#This Row],[Type]]="Outbound",VLOOKUP(tbl_transaction[[#This Row],[Reference Number]],barang_keluar[],3,FALSE),""))</f>
        <v>Outlet 014</v>
      </c>
      <c r="I1949" t="str">
        <f>IF(D1949='Kartu Stok'!$B$2,COUNTIF($D$3:D1949,'Kartu Stok'!$B$2),"")</f>
        <v/>
      </c>
      <c r="L1949"/>
    </row>
    <row r="1950" spans="1:12" ht="14.5" x14ac:dyDescent="0.35">
      <c r="A1950" s="2" t="s">
        <v>2508</v>
      </c>
      <c r="B1950" s="5">
        <f>IF(LEFT(tbl_transaction[[#This Row],[Reference Number]],2)="GR",VLOOKUP(tbl_transaction[[#This Row],[Reference Number]],barang_masuk[],2,FALSE),IF(LEFT(tbl_transaction[[#This Row],[Reference Number]],2)="DO",VLOOKUP(tbl_transaction[[#This Row],[Reference Number]],barang_keluar[],2,FALSE),""))</f>
        <v>46112</v>
      </c>
      <c r="C1950" t="str">
        <f t="shared" ref="C1950:C2013" si="31">IF(LEFT(A1950,2)="GR","Inbound",IF(LEFT(A1950,2)="DO","Outbound",""))</f>
        <v>Outbound</v>
      </c>
      <c r="D1950" t="str">
        <f>IF(tbl_transaction[[#This Row],[Type]]="Inbound",VLOOKUP(tbl_transaction[[#This Row],[Reference Number]],barang_masuk[],4,FALSE),IF(tbl_transaction[[#This Row],[Type]]="Outbound",VLOOKUP(tbl_transaction[[#This Row],[Reference Number]],barang_keluar[],4,FALSE),""))</f>
        <v>DAR013</v>
      </c>
      <c r="E1950" t="str">
        <f>IF(tbl_transaction[[#This Row],[Type]]="Inbound",VLOOKUP(tbl_transaction[[#This Row],[Reference Number]],barang_masuk[],5,FALSE),IF(tbl_transaction[[#This Row],[Type]]="Outbound",VLOOKUP(tbl_transaction[[#This Row],[Reference Number]],barang_keluar[],5,FALSE),""))</f>
        <v>Indomilk Dairy Variant 13</v>
      </c>
      <c r="F1950">
        <f>IF(tbl_transaction[[#This Row],[Type]]="Inbound",VLOOKUP(tbl_transaction[[#This Row],[Reference Number]],barang_masuk[],6,FALSE),IF(tbl_transaction[[#This Row],[Type]]="Outbound",VLOOKUP(tbl_transaction[[#This Row],[Reference Number]],barang_keluar[],6,FALSE),""))</f>
        <v>15</v>
      </c>
      <c r="G1950" t="str">
        <f>IF(tbl_transaction[[#This Row],[Type]]="Inbound",VLOOKUP(tbl_transaction[[#This Row],[Reference Number]],barang_masuk[],7,FALSE),IF(tbl_transaction[[#This Row],[Type]]="Outbound",VLOOKUP(tbl_transaction[[#This Row],[Reference Number]],barang_keluar[],7,FALSE),""))</f>
        <v>Box</v>
      </c>
      <c r="H1950" t="str">
        <f>IF(tbl_transaction[[#This Row],[Type]]="Inbound",VLOOKUP(tbl_transaction[[#This Row],[Reference Number]],barang_masuk[],3,FALSE),IF(tbl_transaction[[#This Row],[Type]]="Outbound",VLOOKUP(tbl_transaction[[#This Row],[Reference Number]],barang_keluar[],3,FALSE),""))</f>
        <v>Outlet 014</v>
      </c>
      <c r="I1950" t="str">
        <f>IF(D1950='Kartu Stok'!$B$2,COUNTIF($D$3:D1950,'Kartu Stok'!$B$2),"")</f>
        <v/>
      </c>
      <c r="L1950"/>
    </row>
    <row r="1951" spans="1:12" ht="14.5" x14ac:dyDescent="0.35">
      <c r="A1951" s="2" t="s">
        <v>2509</v>
      </c>
      <c r="B1951" s="5">
        <f>IF(LEFT(tbl_transaction[[#This Row],[Reference Number]],2)="GR",VLOOKUP(tbl_transaction[[#This Row],[Reference Number]],barang_masuk[],2,FALSE),IF(LEFT(tbl_transaction[[#This Row],[Reference Number]],2)="DO",VLOOKUP(tbl_transaction[[#This Row],[Reference Number]],barang_keluar[],2,FALSE),""))</f>
        <v>46083</v>
      </c>
      <c r="C1951" t="str">
        <f t="shared" si="31"/>
        <v>Outbound</v>
      </c>
      <c r="D1951" t="str">
        <f>IF(tbl_transaction[[#This Row],[Type]]="Inbound",VLOOKUP(tbl_transaction[[#This Row],[Reference Number]],barang_masuk[],4,FALSE),IF(tbl_transaction[[#This Row],[Type]]="Outbound",VLOOKUP(tbl_transaction[[#This Row],[Reference Number]],barang_keluar[],4,FALSE),""))</f>
        <v>BAB016</v>
      </c>
      <c r="E1951" t="str">
        <f>IF(tbl_transaction[[#This Row],[Type]]="Inbound",VLOOKUP(tbl_transaction[[#This Row],[Reference Number]],barang_masuk[],5,FALSE),IF(tbl_transaction[[#This Row],[Type]]="Outbound",VLOOKUP(tbl_transaction[[#This Row],[Reference Number]],barang_keluar[],5,FALSE),""))</f>
        <v>MamyPoko Baby Care Variant 16</v>
      </c>
      <c r="F1951">
        <f>IF(tbl_transaction[[#This Row],[Type]]="Inbound",VLOOKUP(tbl_transaction[[#This Row],[Reference Number]],barang_masuk[],6,FALSE),IF(tbl_transaction[[#This Row],[Type]]="Outbound",VLOOKUP(tbl_transaction[[#This Row],[Reference Number]],barang_keluar[],6,FALSE),""))</f>
        <v>24</v>
      </c>
      <c r="G1951" t="str">
        <f>IF(tbl_transaction[[#This Row],[Type]]="Inbound",VLOOKUP(tbl_transaction[[#This Row],[Reference Number]],barang_masuk[],7,FALSE),IF(tbl_transaction[[#This Row],[Type]]="Outbound",VLOOKUP(tbl_transaction[[#This Row],[Reference Number]],barang_keluar[],7,FALSE),""))</f>
        <v>Pack</v>
      </c>
      <c r="H1951" t="str">
        <f>IF(tbl_transaction[[#This Row],[Type]]="Inbound",VLOOKUP(tbl_transaction[[#This Row],[Reference Number]],barang_masuk[],3,FALSE),IF(tbl_transaction[[#This Row],[Type]]="Outbound",VLOOKUP(tbl_transaction[[#This Row],[Reference Number]],barang_keluar[],3,FALSE),""))</f>
        <v>Outlet 003</v>
      </c>
      <c r="I1951" t="str">
        <f>IF(D1951='Kartu Stok'!$B$2,COUNTIF($D$3:D1951,'Kartu Stok'!$B$2),"")</f>
        <v/>
      </c>
      <c r="L1951"/>
    </row>
    <row r="1952" spans="1:12" ht="14.5" x14ac:dyDescent="0.35">
      <c r="A1952" s="2" t="s">
        <v>2510</v>
      </c>
      <c r="B1952" s="5">
        <f>IF(LEFT(tbl_transaction[[#This Row],[Reference Number]],2)="GR",VLOOKUP(tbl_transaction[[#This Row],[Reference Number]],barang_masuk[],2,FALSE),IF(LEFT(tbl_transaction[[#This Row],[Reference Number]],2)="DO",VLOOKUP(tbl_transaction[[#This Row],[Reference Number]],barang_keluar[],2,FALSE),""))</f>
        <v>46108</v>
      </c>
      <c r="C1952" t="str">
        <f t="shared" si="31"/>
        <v>Outbound</v>
      </c>
      <c r="D1952" t="str">
        <f>IF(tbl_transaction[[#This Row],[Type]]="Inbound",VLOOKUP(tbl_transaction[[#This Row],[Reference Number]],barang_masuk[],4,FALSE),IF(tbl_transaction[[#This Row],[Type]]="Outbound",VLOOKUP(tbl_transaction[[#This Row],[Reference Number]],barang_keluar[],4,FALSE),""))</f>
        <v>BEV012</v>
      </c>
      <c r="E1952" t="str">
        <f>IF(tbl_transaction[[#This Row],[Type]]="Inbound",VLOOKUP(tbl_transaction[[#This Row],[Reference Number]],barang_masuk[],5,FALSE),IF(tbl_transaction[[#This Row],[Type]]="Outbound",VLOOKUP(tbl_transaction[[#This Row],[Reference Number]],barang_keluar[],5,FALSE),""))</f>
        <v>Pocari Beverage Variant 12</v>
      </c>
      <c r="F1952">
        <f>IF(tbl_transaction[[#This Row],[Type]]="Inbound",VLOOKUP(tbl_transaction[[#This Row],[Reference Number]],barang_masuk[],6,FALSE),IF(tbl_transaction[[#This Row],[Type]]="Outbound",VLOOKUP(tbl_transaction[[#This Row],[Reference Number]],barang_keluar[],6,FALSE),""))</f>
        <v>30</v>
      </c>
      <c r="G1952" t="str">
        <f>IF(tbl_transaction[[#This Row],[Type]]="Inbound",VLOOKUP(tbl_transaction[[#This Row],[Reference Number]],barang_masuk[],7,FALSE),IF(tbl_transaction[[#This Row],[Type]]="Outbound",VLOOKUP(tbl_transaction[[#This Row],[Reference Number]],barang_keluar[],7,FALSE),""))</f>
        <v>Bottle</v>
      </c>
      <c r="H1952" t="str">
        <f>IF(tbl_transaction[[#This Row],[Type]]="Inbound",VLOOKUP(tbl_transaction[[#This Row],[Reference Number]],barang_masuk[],3,FALSE),IF(tbl_transaction[[#This Row],[Type]]="Outbound",VLOOKUP(tbl_transaction[[#This Row],[Reference Number]],barang_keluar[],3,FALSE),""))</f>
        <v>Outlet 063</v>
      </c>
      <c r="I1952" t="str">
        <f>IF(D1952='Kartu Stok'!$B$2,COUNTIF($D$3:D1952,'Kartu Stok'!$B$2),"")</f>
        <v/>
      </c>
      <c r="L1952"/>
    </row>
    <row r="1953" spans="1:12" ht="14.5" x14ac:dyDescent="0.35">
      <c r="A1953" s="2" t="s">
        <v>2511</v>
      </c>
      <c r="B1953" s="5">
        <f>IF(LEFT(tbl_transaction[[#This Row],[Reference Number]],2)="GR",VLOOKUP(tbl_transaction[[#This Row],[Reference Number]],barang_masuk[],2,FALSE),IF(LEFT(tbl_transaction[[#This Row],[Reference Number]],2)="DO",VLOOKUP(tbl_transaction[[#This Row],[Reference Number]],barang_keluar[],2,FALSE),""))</f>
        <v>46134</v>
      </c>
      <c r="C1953" t="str">
        <f t="shared" si="31"/>
        <v>Outbound</v>
      </c>
      <c r="D1953" t="str">
        <f>IF(tbl_transaction[[#This Row],[Type]]="Inbound",VLOOKUP(tbl_transaction[[#This Row],[Reference Number]],barang_masuk[],4,FALSE),IF(tbl_transaction[[#This Row],[Type]]="Outbound",VLOOKUP(tbl_transaction[[#This Row],[Reference Number]],barang_keluar[],4,FALSE),""))</f>
        <v>INS025</v>
      </c>
      <c r="E1953" t="str">
        <f>IF(tbl_transaction[[#This Row],[Type]]="Inbound",VLOOKUP(tbl_transaction[[#This Row],[Reference Number]],barang_masuk[],5,FALSE),IF(tbl_transaction[[#This Row],[Type]]="Outbound",VLOOKUP(tbl_transaction[[#This Row],[Reference Number]],barang_keluar[],5,FALSE),""))</f>
        <v>Indomie Instant Food Variant 25</v>
      </c>
      <c r="F1953">
        <f>IF(tbl_transaction[[#This Row],[Type]]="Inbound",VLOOKUP(tbl_transaction[[#This Row],[Reference Number]],barang_masuk[],6,FALSE),IF(tbl_transaction[[#This Row],[Type]]="Outbound",VLOOKUP(tbl_transaction[[#This Row],[Reference Number]],barang_keluar[],6,FALSE),""))</f>
        <v>12</v>
      </c>
      <c r="G1953" t="str">
        <f>IF(tbl_transaction[[#This Row],[Type]]="Inbound",VLOOKUP(tbl_transaction[[#This Row],[Reference Number]],barang_masuk[],7,FALSE),IF(tbl_transaction[[#This Row],[Type]]="Outbound",VLOOKUP(tbl_transaction[[#This Row],[Reference Number]],barang_keluar[],7,FALSE),""))</f>
        <v>Pack</v>
      </c>
      <c r="H1953" t="str">
        <f>IF(tbl_transaction[[#This Row],[Type]]="Inbound",VLOOKUP(tbl_transaction[[#This Row],[Reference Number]],barang_masuk[],3,FALSE),IF(tbl_transaction[[#This Row],[Type]]="Outbound",VLOOKUP(tbl_transaction[[#This Row],[Reference Number]],barang_keluar[],3,FALSE),""))</f>
        <v>Outlet 018</v>
      </c>
      <c r="I1953" t="str">
        <f>IF(D1953='Kartu Stok'!$B$2,COUNTIF($D$3:D1953,'Kartu Stok'!$B$2),"")</f>
        <v/>
      </c>
      <c r="L1953"/>
    </row>
    <row r="1954" spans="1:12" ht="14.5" x14ac:dyDescent="0.35">
      <c r="A1954" s="2" t="s">
        <v>2512</v>
      </c>
      <c r="B1954" s="5">
        <f>IF(LEFT(tbl_transaction[[#This Row],[Reference Number]],2)="GR",VLOOKUP(tbl_transaction[[#This Row],[Reference Number]],barang_masuk[],2,FALSE),IF(LEFT(tbl_transaction[[#This Row],[Reference Number]],2)="DO",VLOOKUP(tbl_transaction[[#This Row],[Reference Number]],barang_keluar[],2,FALSE),""))</f>
        <v>46182</v>
      </c>
      <c r="C1954" t="str">
        <f t="shared" si="31"/>
        <v>Outbound</v>
      </c>
      <c r="D1954" t="str">
        <f>IF(tbl_transaction[[#This Row],[Type]]="Inbound",VLOOKUP(tbl_transaction[[#This Row],[Reference Number]],barang_masuk[],4,FALSE),IF(tbl_transaction[[#This Row],[Type]]="Outbound",VLOOKUP(tbl_transaction[[#This Row],[Reference Number]],barang_keluar[],4,FALSE),""))</f>
        <v>PER017</v>
      </c>
      <c r="E1954" t="str">
        <f>IF(tbl_transaction[[#This Row],[Type]]="Inbound",VLOOKUP(tbl_transaction[[#This Row],[Reference Number]],barang_masuk[],5,FALSE),IF(tbl_transaction[[#This Row],[Type]]="Outbound",VLOOKUP(tbl_transaction[[#This Row],[Reference Number]],barang_keluar[],5,FALSE),""))</f>
        <v>Pepsodent Personal Care Variant 17</v>
      </c>
      <c r="F1954">
        <f>IF(tbl_transaction[[#This Row],[Type]]="Inbound",VLOOKUP(tbl_transaction[[#This Row],[Reference Number]],barang_masuk[],6,FALSE),IF(tbl_transaction[[#This Row],[Type]]="Outbound",VLOOKUP(tbl_transaction[[#This Row],[Reference Number]],barang_keluar[],6,FALSE),""))</f>
        <v>30</v>
      </c>
      <c r="G1954" t="str">
        <f>IF(tbl_transaction[[#This Row],[Type]]="Inbound",VLOOKUP(tbl_transaction[[#This Row],[Reference Number]],barang_masuk[],7,FALSE),IF(tbl_transaction[[#This Row],[Type]]="Outbound",VLOOKUP(tbl_transaction[[#This Row],[Reference Number]],barang_keluar[],7,FALSE),""))</f>
        <v>Bottle</v>
      </c>
      <c r="H1954" t="str">
        <f>IF(tbl_transaction[[#This Row],[Type]]="Inbound",VLOOKUP(tbl_transaction[[#This Row],[Reference Number]],barang_masuk[],3,FALSE),IF(tbl_transaction[[#This Row],[Type]]="Outbound",VLOOKUP(tbl_transaction[[#This Row],[Reference Number]],barang_keluar[],3,FALSE),""))</f>
        <v>Outlet 006</v>
      </c>
      <c r="I1954" t="str">
        <f>IF(D1954='Kartu Stok'!$B$2,COUNTIF($D$3:D1954,'Kartu Stok'!$B$2),"")</f>
        <v/>
      </c>
      <c r="L1954"/>
    </row>
    <row r="1955" spans="1:12" ht="14.5" x14ac:dyDescent="0.35">
      <c r="A1955" s="2" t="s">
        <v>2513</v>
      </c>
      <c r="B1955" s="5">
        <f>IF(LEFT(tbl_transaction[[#This Row],[Reference Number]],2)="GR",VLOOKUP(tbl_transaction[[#This Row],[Reference Number]],barang_masuk[],2,FALSE),IF(LEFT(tbl_transaction[[#This Row],[Reference Number]],2)="DO",VLOOKUP(tbl_transaction[[#This Row],[Reference Number]],barang_keluar[],2,FALSE),""))</f>
        <v>46195</v>
      </c>
      <c r="C1955" t="str">
        <f t="shared" si="31"/>
        <v>Outbound</v>
      </c>
      <c r="D1955" t="str">
        <f>IF(tbl_transaction[[#This Row],[Type]]="Inbound",VLOOKUP(tbl_transaction[[#This Row],[Reference Number]],barang_masuk[],4,FALSE),IF(tbl_transaction[[#This Row],[Type]]="Outbound",VLOOKUP(tbl_transaction[[#This Row],[Reference Number]],barang_keluar[],4,FALSE),""))</f>
        <v>SNK021</v>
      </c>
      <c r="E1955" t="str">
        <f>IF(tbl_transaction[[#This Row],[Type]]="Inbound",VLOOKUP(tbl_transaction[[#This Row],[Reference Number]],barang_masuk[],5,FALSE),IF(tbl_transaction[[#This Row],[Type]]="Outbound",VLOOKUP(tbl_transaction[[#This Row],[Reference Number]],barang_keluar[],5,FALSE),""))</f>
        <v>Qtela Snack Variant 21</v>
      </c>
      <c r="F1955">
        <f>IF(tbl_transaction[[#This Row],[Type]]="Inbound",VLOOKUP(tbl_transaction[[#This Row],[Reference Number]],barang_masuk[],6,FALSE),IF(tbl_transaction[[#This Row],[Type]]="Outbound",VLOOKUP(tbl_transaction[[#This Row],[Reference Number]],barang_keluar[],6,FALSE),""))</f>
        <v>5</v>
      </c>
      <c r="G1955" t="str">
        <f>IF(tbl_transaction[[#This Row],[Type]]="Inbound",VLOOKUP(tbl_transaction[[#This Row],[Reference Number]],barang_masuk[],7,FALSE),IF(tbl_transaction[[#This Row],[Type]]="Outbound",VLOOKUP(tbl_transaction[[#This Row],[Reference Number]],barang_keluar[],7,FALSE),""))</f>
        <v>Pack</v>
      </c>
      <c r="H1955" t="str">
        <f>IF(tbl_transaction[[#This Row],[Type]]="Inbound",VLOOKUP(tbl_transaction[[#This Row],[Reference Number]],barang_masuk[],3,FALSE),IF(tbl_transaction[[#This Row],[Type]]="Outbound",VLOOKUP(tbl_transaction[[#This Row],[Reference Number]],barang_keluar[],3,FALSE),""))</f>
        <v>Outlet 080</v>
      </c>
      <c r="I1955" t="str">
        <f>IF(D1955='Kartu Stok'!$B$2,COUNTIF($D$3:D1955,'Kartu Stok'!$B$2),"")</f>
        <v/>
      </c>
      <c r="L1955"/>
    </row>
    <row r="1956" spans="1:12" ht="14.5" x14ac:dyDescent="0.35">
      <c r="A1956" s="2" t="s">
        <v>2514</v>
      </c>
      <c r="B1956" s="5">
        <f>IF(LEFT(tbl_transaction[[#This Row],[Reference Number]],2)="GR",VLOOKUP(tbl_transaction[[#This Row],[Reference Number]],barang_masuk[],2,FALSE),IF(LEFT(tbl_transaction[[#This Row],[Reference Number]],2)="DO",VLOOKUP(tbl_transaction[[#This Row],[Reference Number]],barang_keluar[],2,FALSE),""))</f>
        <v>46086</v>
      </c>
      <c r="C1956" t="str">
        <f t="shared" si="31"/>
        <v>Outbound</v>
      </c>
      <c r="D1956" t="str">
        <f>IF(tbl_transaction[[#This Row],[Type]]="Inbound",VLOOKUP(tbl_transaction[[#This Row],[Reference Number]],barang_masuk[],4,FALSE),IF(tbl_transaction[[#This Row],[Type]]="Outbound",VLOOKUP(tbl_transaction[[#This Row],[Reference Number]],barang_keluar[],4,FALSE),""))</f>
        <v>PER013</v>
      </c>
      <c r="E1956" t="str">
        <f>IF(tbl_transaction[[#This Row],[Type]]="Inbound",VLOOKUP(tbl_transaction[[#This Row],[Reference Number]],barang_masuk[],5,FALSE),IF(tbl_transaction[[#This Row],[Type]]="Outbound",VLOOKUP(tbl_transaction[[#This Row],[Reference Number]],barang_keluar[],5,FALSE),""))</f>
        <v>Pepsodent Personal Care Variant 13</v>
      </c>
      <c r="F1956">
        <f>IF(tbl_transaction[[#This Row],[Type]]="Inbound",VLOOKUP(tbl_transaction[[#This Row],[Reference Number]],barang_masuk[],6,FALSE),IF(tbl_transaction[[#This Row],[Type]]="Outbound",VLOOKUP(tbl_transaction[[#This Row],[Reference Number]],barang_keluar[],6,FALSE),""))</f>
        <v>36</v>
      </c>
      <c r="G1956" t="str">
        <f>IF(tbl_transaction[[#This Row],[Type]]="Inbound",VLOOKUP(tbl_transaction[[#This Row],[Reference Number]],barang_masuk[],7,FALSE),IF(tbl_transaction[[#This Row],[Type]]="Outbound",VLOOKUP(tbl_transaction[[#This Row],[Reference Number]],barang_keluar[],7,FALSE),""))</f>
        <v>Bottle</v>
      </c>
      <c r="H1956" t="str">
        <f>IF(tbl_transaction[[#This Row],[Type]]="Inbound",VLOOKUP(tbl_transaction[[#This Row],[Reference Number]],barang_masuk[],3,FALSE),IF(tbl_transaction[[#This Row],[Type]]="Outbound",VLOOKUP(tbl_transaction[[#This Row],[Reference Number]],barang_keluar[],3,FALSE),""))</f>
        <v>Outlet 020</v>
      </c>
      <c r="I1956" t="str">
        <f>IF(D1956='Kartu Stok'!$B$2,COUNTIF($D$3:D1956,'Kartu Stok'!$B$2),"")</f>
        <v/>
      </c>
      <c r="L1956"/>
    </row>
    <row r="1957" spans="1:12" ht="14.5" x14ac:dyDescent="0.35">
      <c r="A1957" s="2" t="s">
        <v>2515</v>
      </c>
      <c r="B1957" s="5">
        <f>IF(LEFT(tbl_transaction[[#This Row],[Reference Number]],2)="GR",VLOOKUP(tbl_transaction[[#This Row],[Reference Number]],barang_masuk[],2,FALSE),IF(LEFT(tbl_transaction[[#This Row],[Reference Number]],2)="DO",VLOOKUP(tbl_transaction[[#This Row],[Reference Number]],barang_keluar[],2,FALSE),""))</f>
        <v>46192</v>
      </c>
      <c r="C1957" t="str">
        <f t="shared" si="31"/>
        <v>Outbound</v>
      </c>
      <c r="D1957" t="str">
        <f>IF(tbl_transaction[[#This Row],[Type]]="Inbound",VLOOKUP(tbl_transaction[[#This Row],[Reference Number]],barang_masuk[],4,FALSE),IF(tbl_transaction[[#This Row],[Type]]="Outbound",VLOOKUP(tbl_transaction[[#This Row],[Reference Number]],barang_keluar[],4,FALSE),""))</f>
        <v>HOM013</v>
      </c>
      <c r="E1957" t="str">
        <f>IF(tbl_transaction[[#This Row],[Type]]="Inbound",VLOOKUP(tbl_transaction[[#This Row],[Reference Number]],barang_masuk[],5,FALSE),IF(tbl_transaction[[#This Row],[Type]]="Outbound",VLOOKUP(tbl_transaction[[#This Row],[Reference Number]],barang_keluar[],5,FALSE),""))</f>
        <v>Rinso Home Care Variant 13</v>
      </c>
      <c r="F1957">
        <f>IF(tbl_transaction[[#This Row],[Type]]="Inbound",VLOOKUP(tbl_transaction[[#This Row],[Reference Number]],barang_masuk[],6,FALSE),IF(tbl_transaction[[#This Row],[Type]]="Outbound",VLOOKUP(tbl_transaction[[#This Row],[Reference Number]],barang_keluar[],6,FALSE),""))</f>
        <v>12</v>
      </c>
      <c r="G1957" t="str">
        <f>IF(tbl_transaction[[#This Row],[Type]]="Inbound",VLOOKUP(tbl_transaction[[#This Row],[Reference Number]],barang_masuk[],7,FALSE),IF(tbl_transaction[[#This Row],[Type]]="Outbound",VLOOKUP(tbl_transaction[[#This Row],[Reference Number]],barang_keluar[],7,FALSE),""))</f>
        <v>Pack</v>
      </c>
      <c r="H1957" t="str">
        <f>IF(tbl_transaction[[#This Row],[Type]]="Inbound",VLOOKUP(tbl_transaction[[#This Row],[Reference Number]],barang_masuk[],3,FALSE),IF(tbl_transaction[[#This Row],[Type]]="Outbound",VLOOKUP(tbl_transaction[[#This Row],[Reference Number]],barang_keluar[],3,FALSE),""))</f>
        <v>Outlet 040</v>
      </c>
      <c r="I1957" t="str">
        <f>IF(D1957='Kartu Stok'!$B$2,COUNTIF($D$3:D1957,'Kartu Stok'!$B$2),"")</f>
        <v/>
      </c>
      <c r="L1957"/>
    </row>
    <row r="1958" spans="1:12" ht="14.5" x14ac:dyDescent="0.35">
      <c r="A1958" s="2" t="s">
        <v>2516</v>
      </c>
      <c r="B1958" s="5">
        <f>IF(LEFT(tbl_transaction[[#This Row],[Reference Number]],2)="GR",VLOOKUP(tbl_transaction[[#This Row],[Reference Number]],barang_masuk[],2,FALSE),IF(LEFT(tbl_transaction[[#This Row],[Reference Number]],2)="DO",VLOOKUP(tbl_transaction[[#This Row],[Reference Number]],barang_keluar[],2,FALSE),""))</f>
        <v>46065</v>
      </c>
      <c r="C1958" t="str">
        <f t="shared" si="31"/>
        <v>Outbound</v>
      </c>
      <c r="D1958" t="str">
        <f>IF(tbl_transaction[[#This Row],[Type]]="Inbound",VLOOKUP(tbl_transaction[[#This Row],[Reference Number]],barang_masuk[],4,FALSE),IF(tbl_transaction[[#This Row],[Type]]="Outbound",VLOOKUP(tbl_transaction[[#This Row],[Reference Number]],barang_keluar[],4,FALSE),""))</f>
        <v>BEV017</v>
      </c>
      <c r="E1958" t="str">
        <f>IF(tbl_transaction[[#This Row],[Type]]="Inbound",VLOOKUP(tbl_transaction[[#This Row],[Reference Number]],barang_masuk[],5,FALSE),IF(tbl_transaction[[#This Row],[Type]]="Outbound",VLOOKUP(tbl_transaction[[#This Row],[Reference Number]],barang_keluar[],5,FALSE),""))</f>
        <v>Aqua Beverage Variant 17</v>
      </c>
      <c r="F1958">
        <f>IF(tbl_transaction[[#This Row],[Type]]="Inbound",VLOOKUP(tbl_transaction[[#This Row],[Reference Number]],barang_masuk[],6,FALSE),IF(tbl_transaction[[#This Row],[Type]]="Outbound",VLOOKUP(tbl_transaction[[#This Row],[Reference Number]],barang_keluar[],6,FALSE),""))</f>
        <v>30</v>
      </c>
      <c r="G1958" t="str">
        <f>IF(tbl_transaction[[#This Row],[Type]]="Inbound",VLOOKUP(tbl_transaction[[#This Row],[Reference Number]],barang_masuk[],7,FALSE),IF(tbl_transaction[[#This Row],[Type]]="Outbound",VLOOKUP(tbl_transaction[[#This Row],[Reference Number]],barang_keluar[],7,FALSE),""))</f>
        <v>Bottle</v>
      </c>
      <c r="H1958" t="str">
        <f>IF(tbl_transaction[[#This Row],[Type]]="Inbound",VLOOKUP(tbl_transaction[[#This Row],[Reference Number]],barang_masuk[],3,FALSE),IF(tbl_transaction[[#This Row],[Type]]="Outbound",VLOOKUP(tbl_transaction[[#This Row],[Reference Number]],barang_keluar[],3,FALSE),""))</f>
        <v>Outlet 035</v>
      </c>
      <c r="I1958" t="str">
        <f>IF(D1958='Kartu Stok'!$B$2,COUNTIF($D$3:D1958,'Kartu Stok'!$B$2),"")</f>
        <v/>
      </c>
      <c r="L1958"/>
    </row>
    <row r="1959" spans="1:12" ht="14.5" x14ac:dyDescent="0.35">
      <c r="A1959" s="2" t="s">
        <v>2517</v>
      </c>
      <c r="B1959" s="5">
        <f>IF(LEFT(tbl_transaction[[#This Row],[Reference Number]],2)="GR",VLOOKUP(tbl_transaction[[#This Row],[Reference Number]],barang_masuk[],2,FALSE),IF(LEFT(tbl_transaction[[#This Row],[Reference Number]],2)="DO",VLOOKUP(tbl_transaction[[#This Row],[Reference Number]],barang_keluar[],2,FALSE),""))</f>
        <v>46149</v>
      </c>
      <c r="C1959" t="str">
        <f t="shared" si="31"/>
        <v>Outbound</v>
      </c>
      <c r="D1959" t="str">
        <f>IF(tbl_transaction[[#This Row],[Type]]="Inbound",VLOOKUP(tbl_transaction[[#This Row],[Reference Number]],barang_masuk[],4,FALSE),IF(tbl_transaction[[#This Row],[Type]]="Outbound",VLOOKUP(tbl_transaction[[#This Row],[Reference Number]],barang_keluar[],4,FALSE),""))</f>
        <v>INS021</v>
      </c>
      <c r="E1959" t="str">
        <f>IF(tbl_transaction[[#This Row],[Type]]="Inbound",VLOOKUP(tbl_transaction[[#This Row],[Reference Number]],barang_masuk[],5,FALSE),IF(tbl_transaction[[#This Row],[Type]]="Outbound",VLOOKUP(tbl_transaction[[#This Row],[Reference Number]],barang_keluar[],5,FALSE),""))</f>
        <v>Sarimi Instant Food Variant 21</v>
      </c>
      <c r="F1959">
        <f>IF(tbl_transaction[[#This Row],[Type]]="Inbound",VLOOKUP(tbl_transaction[[#This Row],[Reference Number]],barang_masuk[],6,FALSE),IF(tbl_transaction[[#This Row],[Type]]="Outbound",VLOOKUP(tbl_transaction[[#This Row],[Reference Number]],barang_keluar[],6,FALSE),""))</f>
        <v>48</v>
      </c>
      <c r="G1959" t="str">
        <f>IF(tbl_transaction[[#This Row],[Type]]="Inbound",VLOOKUP(tbl_transaction[[#This Row],[Reference Number]],barang_masuk[],7,FALSE),IF(tbl_transaction[[#This Row],[Type]]="Outbound",VLOOKUP(tbl_transaction[[#This Row],[Reference Number]],barang_keluar[],7,FALSE),""))</f>
        <v>Pack</v>
      </c>
      <c r="H1959" t="str">
        <f>IF(tbl_transaction[[#This Row],[Type]]="Inbound",VLOOKUP(tbl_transaction[[#This Row],[Reference Number]],barang_masuk[],3,FALSE),IF(tbl_transaction[[#This Row],[Type]]="Outbound",VLOOKUP(tbl_transaction[[#This Row],[Reference Number]],barang_keluar[],3,FALSE),""))</f>
        <v>Outlet 077</v>
      </c>
      <c r="I1959" t="str">
        <f>IF(D1959='Kartu Stok'!$B$2,COUNTIF($D$3:D1959,'Kartu Stok'!$B$2),"")</f>
        <v/>
      </c>
      <c r="L1959"/>
    </row>
    <row r="1960" spans="1:12" ht="14.5" x14ac:dyDescent="0.35">
      <c r="A1960" s="2" t="s">
        <v>2518</v>
      </c>
      <c r="B1960" s="5">
        <f>IF(LEFT(tbl_transaction[[#This Row],[Reference Number]],2)="GR",VLOOKUP(tbl_transaction[[#This Row],[Reference Number]],barang_masuk[],2,FALSE),IF(LEFT(tbl_transaction[[#This Row],[Reference Number]],2)="DO",VLOOKUP(tbl_transaction[[#This Row],[Reference Number]],barang_keluar[],2,FALSE),""))</f>
        <v>46092</v>
      </c>
      <c r="C1960" t="str">
        <f t="shared" si="31"/>
        <v>Outbound</v>
      </c>
      <c r="D1960" t="str">
        <f>IF(tbl_transaction[[#This Row],[Type]]="Inbound",VLOOKUP(tbl_transaction[[#This Row],[Reference Number]],barang_masuk[],4,FALSE),IF(tbl_transaction[[#This Row],[Type]]="Outbound",VLOOKUP(tbl_transaction[[#This Row],[Reference Number]],barang_keluar[],4,FALSE),""))</f>
        <v>BAB004</v>
      </c>
      <c r="E1960" t="str">
        <f>IF(tbl_transaction[[#This Row],[Type]]="Inbound",VLOOKUP(tbl_transaction[[#This Row],[Reference Number]],barang_masuk[],5,FALSE),IF(tbl_transaction[[#This Row],[Type]]="Outbound",VLOOKUP(tbl_transaction[[#This Row],[Reference Number]],barang_keluar[],5,FALSE),""))</f>
        <v>Zwitsal Baby Care Variant 4</v>
      </c>
      <c r="F1960">
        <f>IF(tbl_transaction[[#This Row],[Type]]="Inbound",VLOOKUP(tbl_transaction[[#This Row],[Reference Number]],barang_masuk[],6,FALSE),IF(tbl_transaction[[#This Row],[Type]]="Outbound",VLOOKUP(tbl_transaction[[#This Row],[Reference Number]],barang_keluar[],6,FALSE),""))</f>
        <v>15</v>
      </c>
      <c r="G1960" t="str">
        <f>IF(tbl_transaction[[#This Row],[Type]]="Inbound",VLOOKUP(tbl_transaction[[#This Row],[Reference Number]],barang_masuk[],7,FALSE),IF(tbl_transaction[[#This Row],[Type]]="Outbound",VLOOKUP(tbl_transaction[[#This Row],[Reference Number]],barang_keluar[],7,FALSE),""))</f>
        <v>Pack</v>
      </c>
      <c r="H1960" t="str">
        <f>IF(tbl_transaction[[#This Row],[Type]]="Inbound",VLOOKUP(tbl_transaction[[#This Row],[Reference Number]],barang_masuk[],3,FALSE),IF(tbl_transaction[[#This Row],[Type]]="Outbound",VLOOKUP(tbl_transaction[[#This Row],[Reference Number]],barang_keluar[],3,FALSE),""))</f>
        <v>Outlet 033</v>
      </c>
      <c r="I1960" t="str">
        <f>IF(D1960='Kartu Stok'!$B$2,COUNTIF($D$3:D1960,'Kartu Stok'!$B$2),"")</f>
        <v/>
      </c>
      <c r="L1960"/>
    </row>
    <row r="1961" spans="1:12" ht="14.5" x14ac:dyDescent="0.35">
      <c r="A1961" s="2" t="s">
        <v>2519</v>
      </c>
      <c r="B1961" s="5">
        <f>IF(LEFT(tbl_transaction[[#This Row],[Reference Number]],2)="GR",VLOOKUP(tbl_transaction[[#This Row],[Reference Number]],barang_masuk[],2,FALSE),IF(LEFT(tbl_transaction[[#This Row],[Reference Number]],2)="DO",VLOOKUP(tbl_transaction[[#This Row],[Reference Number]],barang_keluar[],2,FALSE),""))</f>
        <v>46151</v>
      </c>
      <c r="C1961" t="str">
        <f t="shared" si="31"/>
        <v>Outbound</v>
      </c>
      <c r="D1961" t="str">
        <f>IF(tbl_transaction[[#This Row],[Type]]="Inbound",VLOOKUP(tbl_transaction[[#This Row],[Reference Number]],barang_masuk[],4,FALSE),IF(tbl_transaction[[#This Row],[Type]]="Outbound",VLOOKUP(tbl_transaction[[#This Row],[Reference Number]],barang_keluar[],4,FALSE),""))</f>
        <v>INS013</v>
      </c>
      <c r="E1961" t="str">
        <f>IF(tbl_transaction[[#This Row],[Type]]="Inbound",VLOOKUP(tbl_transaction[[#This Row],[Reference Number]],barang_masuk[],5,FALSE),IF(tbl_transaction[[#This Row],[Type]]="Outbound",VLOOKUP(tbl_transaction[[#This Row],[Reference Number]],barang_keluar[],5,FALSE),""))</f>
        <v>Sarimi Instant Food Variant 13</v>
      </c>
      <c r="F1961">
        <f>IF(tbl_transaction[[#This Row],[Type]]="Inbound",VLOOKUP(tbl_transaction[[#This Row],[Reference Number]],barang_masuk[],6,FALSE),IF(tbl_transaction[[#This Row],[Type]]="Outbound",VLOOKUP(tbl_transaction[[#This Row],[Reference Number]],barang_keluar[],6,FALSE),""))</f>
        <v>5</v>
      </c>
      <c r="G1961" t="str">
        <f>IF(tbl_transaction[[#This Row],[Type]]="Inbound",VLOOKUP(tbl_transaction[[#This Row],[Reference Number]],barang_masuk[],7,FALSE),IF(tbl_transaction[[#This Row],[Type]]="Outbound",VLOOKUP(tbl_transaction[[#This Row],[Reference Number]],barang_keluar[],7,FALSE),""))</f>
        <v>Pack</v>
      </c>
      <c r="H1961" t="str">
        <f>IF(tbl_transaction[[#This Row],[Type]]="Inbound",VLOOKUP(tbl_transaction[[#This Row],[Reference Number]],barang_masuk[],3,FALSE),IF(tbl_transaction[[#This Row],[Type]]="Outbound",VLOOKUP(tbl_transaction[[#This Row],[Reference Number]],barang_keluar[],3,FALSE),""))</f>
        <v>Outlet 008</v>
      </c>
      <c r="I1961" t="str">
        <f>IF(D1961='Kartu Stok'!$B$2,COUNTIF($D$3:D1961,'Kartu Stok'!$B$2),"")</f>
        <v/>
      </c>
      <c r="L1961"/>
    </row>
    <row r="1962" spans="1:12" ht="14.5" x14ac:dyDescent="0.35">
      <c r="A1962" s="2" t="s">
        <v>2520</v>
      </c>
      <c r="B1962" s="5">
        <f>IF(LEFT(tbl_transaction[[#This Row],[Reference Number]],2)="GR",VLOOKUP(tbl_transaction[[#This Row],[Reference Number]],barang_masuk[],2,FALSE),IF(LEFT(tbl_transaction[[#This Row],[Reference Number]],2)="DO",VLOOKUP(tbl_transaction[[#This Row],[Reference Number]],barang_keluar[],2,FALSE),""))</f>
        <v>46123</v>
      </c>
      <c r="C1962" t="str">
        <f t="shared" si="31"/>
        <v>Outbound</v>
      </c>
      <c r="D1962" t="str">
        <f>IF(tbl_transaction[[#This Row],[Type]]="Inbound",VLOOKUP(tbl_transaction[[#This Row],[Reference Number]],barang_masuk[],4,FALSE),IF(tbl_transaction[[#This Row],[Type]]="Outbound",VLOOKUP(tbl_transaction[[#This Row],[Reference Number]],barang_keluar[],4,FALSE),""))</f>
        <v>PER010</v>
      </c>
      <c r="E1962" t="str">
        <f>IF(tbl_transaction[[#This Row],[Type]]="Inbound",VLOOKUP(tbl_transaction[[#This Row],[Reference Number]],barang_masuk[],5,FALSE),IF(tbl_transaction[[#This Row],[Type]]="Outbound",VLOOKUP(tbl_transaction[[#This Row],[Reference Number]],barang_keluar[],5,FALSE),""))</f>
        <v>Lifebuoy Personal Care Variant 10</v>
      </c>
      <c r="F1962">
        <f>IF(tbl_transaction[[#This Row],[Type]]="Inbound",VLOOKUP(tbl_transaction[[#This Row],[Reference Number]],barang_masuk[],6,FALSE),IF(tbl_transaction[[#This Row],[Type]]="Outbound",VLOOKUP(tbl_transaction[[#This Row],[Reference Number]],barang_keluar[],6,FALSE),""))</f>
        <v>20</v>
      </c>
      <c r="G1962" t="str">
        <f>IF(tbl_transaction[[#This Row],[Type]]="Inbound",VLOOKUP(tbl_transaction[[#This Row],[Reference Number]],barang_masuk[],7,FALSE),IF(tbl_transaction[[#This Row],[Type]]="Outbound",VLOOKUP(tbl_transaction[[#This Row],[Reference Number]],barang_keluar[],7,FALSE),""))</f>
        <v>Bottle</v>
      </c>
      <c r="H1962" t="str">
        <f>IF(tbl_transaction[[#This Row],[Type]]="Inbound",VLOOKUP(tbl_transaction[[#This Row],[Reference Number]],barang_masuk[],3,FALSE),IF(tbl_transaction[[#This Row],[Type]]="Outbound",VLOOKUP(tbl_transaction[[#This Row],[Reference Number]],barang_keluar[],3,FALSE),""))</f>
        <v>Outlet 039</v>
      </c>
      <c r="I1962" t="str">
        <f>IF(D1962='Kartu Stok'!$B$2,COUNTIF($D$3:D1962,'Kartu Stok'!$B$2),"")</f>
        <v/>
      </c>
      <c r="L1962"/>
    </row>
    <row r="1963" spans="1:12" ht="14.5" x14ac:dyDescent="0.35">
      <c r="A1963" s="2" t="s">
        <v>2521</v>
      </c>
      <c r="B1963" s="5">
        <f>IF(LEFT(tbl_transaction[[#This Row],[Reference Number]],2)="GR",VLOOKUP(tbl_transaction[[#This Row],[Reference Number]],barang_masuk[],2,FALSE),IF(LEFT(tbl_transaction[[#This Row],[Reference Number]],2)="DO",VLOOKUP(tbl_transaction[[#This Row],[Reference Number]],barang_keluar[],2,FALSE),""))</f>
        <v>46072</v>
      </c>
      <c r="C1963" t="str">
        <f t="shared" si="31"/>
        <v>Outbound</v>
      </c>
      <c r="D1963" t="str">
        <f>IF(tbl_transaction[[#This Row],[Type]]="Inbound",VLOOKUP(tbl_transaction[[#This Row],[Reference Number]],barang_masuk[],4,FALSE),IF(tbl_transaction[[#This Row],[Type]]="Outbound",VLOOKUP(tbl_transaction[[#This Row],[Reference Number]],barang_keluar[],4,FALSE),""))</f>
        <v>INS006</v>
      </c>
      <c r="E1963" t="str">
        <f>IF(tbl_transaction[[#This Row],[Type]]="Inbound",VLOOKUP(tbl_transaction[[#This Row],[Reference Number]],barang_masuk[],5,FALSE),IF(tbl_transaction[[#This Row],[Type]]="Outbound",VLOOKUP(tbl_transaction[[#This Row],[Reference Number]],barang_keluar[],5,FALSE),""))</f>
        <v>Indomie Instant Food Variant 6</v>
      </c>
      <c r="F1963">
        <f>IF(tbl_transaction[[#This Row],[Type]]="Inbound",VLOOKUP(tbl_transaction[[#This Row],[Reference Number]],barang_masuk[],6,FALSE),IF(tbl_transaction[[#This Row],[Type]]="Outbound",VLOOKUP(tbl_transaction[[#This Row],[Reference Number]],barang_keluar[],6,FALSE),""))</f>
        <v>24</v>
      </c>
      <c r="G1963" t="str">
        <f>IF(tbl_transaction[[#This Row],[Type]]="Inbound",VLOOKUP(tbl_transaction[[#This Row],[Reference Number]],barang_masuk[],7,FALSE),IF(tbl_transaction[[#This Row],[Type]]="Outbound",VLOOKUP(tbl_transaction[[#This Row],[Reference Number]],barang_keluar[],7,FALSE),""))</f>
        <v>Pack</v>
      </c>
      <c r="H1963" t="str">
        <f>IF(tbl_transaction[[#This Row],[Type]]="Inbound",VLOOKUP(tbl_transaction[[#This Row],[Reference Number]],barang_masuk[],3,FALSE),IF(tbl_transaction[[#This Row],[Type]]="Outbound",VLOOKUP(tbl_transaction[[#This Row],[Reference Number]],barang_keluar[],3,FALSE),""))</f>
        <v>Outlet 033</v>
      </c>
      <c r="I1963" t="str">
        <f>IF(D1963='Kartu Stok'!$B$2,COUNTIF($D$3:D1963,'Kartu Stok'!$B$2),"")</f>
        <v/>
      </c>
      <c r="L1963"/>
    </row>
    <row r="1964" spans="1:12" ht="14.5" x14ac:dyDescent="0.35">
      <c r="A1964" s="2" t="s">
        <v>2522</v>
      </c>
      <c r="B1964" s="5">
        <f>IF(LEFT(tbl_transaction[[#This Row],[Reference Number]],2)="GR",VLOOKUP(tbl_transaction[[#This Row],[Reference Number]],barang_masuk[],2,FALSE),IF(LEFT(tbl_transaction[[#This Row],[Reference Number]],2)="DO",VLOOKUP(tbl_transaction[[#This Row],[Reference Number]],barang_keluar[],2,FALSE),""))</f>
        <v>46161</v>
      </c>
      <c r="C1964" t="str">
        <f t="shared" si="31"/>
        <v>Outbound</v>
      </c>
      <c r="D1964" t="str">
        <f>IF(tbl_transaction[[#This Row],[Type]]="Inbound",VLOOKUP(tbl_transaction[[#This Row],[Reference Number]],barang_masuk[],4,FALSE),IF(tbl_transaction[[#This Row],[Type]]="Outbound",VLOOKUP(tbl_transaction[[#This Row],[Reference Number]],barang_keluar[],4,FALSE),""))</f>
        <v>BEV033</v>
      </c>
      <c r="E1964" t="str">
        <f>IF(tbl_transaction[[#This Row],[Type]]="Inbound",VLOOKUP(tbl_transaction[[#This Row],[Reference Number]],barang_masuk[],5,FALSE),IF(tbl_transaction[[#This Row],[Type]]="Outbound",VLOOKUP(tbl_transaction[[#This Row],[Reference Number]],barang_keluar[],5,FALSE),""))</f>
        <v>Aqua Beverage Variant 33</v>
      </c>
      <c r="F1964">
        <f>IF(tbl_transaction[[#This Row],[Type]]="Inbound",VLOOKUP(tbl_transaction[[#This Row],[Reference Number]],barang_masuk[],6,FALSE),IF(tbl_transaction[[#This Row],[Type]]="Outbound",VLOOKUP(tbl_transaction[[#This Row],[Reference Number]],barang_keluar[],6,FALSE),""))</f>
        <v>12</v>
      </c>
      <c r="G1964" t="str">
        <f>IF(tbl_transaction[[#This Row],[Type]]="Inbound",VLOOKUP(tbl_transaction[[#This Row],[Reference Number]],barang_masuk[],7,FALSE),IF(tbl_transaction[[#This Row],[Type]]="Outbound",VLOOKUP(tbl_transaction[[#This Row],[Reference Number]],barang_keluar[],7,FALSE),""))</f>
        <v>Bottle</v>
      </c>
      <c r="H1964" t="str">
        <f>IF(tbl_transaction[[#This Row],[Type]]="Inbound",VLOOKUP(tbl_transaction[[#This Row],[Reference Number]],barang_masuk[],3,FALSE),IF(tbl_transaction[[#This Row],[Type]]="Outbound",VLOOKUP(tbl_transaction[[#This Row],[Reference Number]],barang_keluar[],3,FALSE),""))</f>
        <v>Outlet 044</v>
      </c>
      <c r="I1964" t="str">
        <f>IF(D1964='Kartu Stok'!$B$2,COUNTIF($D$3:D1964,'Kartu Stok'!$B$2),"")</f>
        <v/>
      </c>
      <c r="L1964"/>
    </row>
    <row r="1965" spans="1:12" ht="14.5" x14ac:dyDescent="0.35">
      <c r="A1965" s="2" t="s">
        <v>2523</v>
      </c>
      <c r="B1965" s="5">
        <f>IF(LEFT(tbl_transaction[[#This Row],[Reference Number]],2)="GR",VLOOKUP(tbl_transaction[[#This Row],[Reference Number]],barang_masuk[],2,FALSE),IF(LEFT(tbl_transaction[[#This Row],[Reference Number]],2)="DO",VLOOKUP(tbl_transaction[[#This Row],[Reference Number]],barang_keluar[],2,FALSE),""))</f>
        <v>46147</v>
      </c>
      <c r="C1965" t="str">
        <f t="shared" si="31"/>
        <v>Outbound</v>
      </c>
      <c r="D1965" t="str">
        <f>IF(tbl_transaction[[#This Row],[Type]]="Inbound",VLOOKUP(tbl_transaction[[#This Row],[Reference Number]],barang_masuk[],4,FALSE),IF(tbl_transaction[[#This Row],[Type]]="Outbound",VLOOKUP(tbl_transaction[[#This Row],[Reference Number]],barang_keluar[],4,FALSE),""))</f>
        <v>HOM014</v>
      </c>
      <c r="E1965" t="str">
        <f>IF(tbl_transaction[[#This Row],[Type]]="Inbound",VLOOKUP(tbl_transaction[[#This Row],[Reference Number]],barang_masuk[],5,FALSE),IF(tbl_transaction[[#This Row],[Type]]="Outbound",VLOOKUP(tbl_transaction[[#This Row],[Reference Number]],barang_keluar[],5,FALSE),""))</f>
        <v>Rinso Home Care Variant 14</v>
      </c>
      <c r="F1965">
        <f>IF(tbl_transaction[[#This Row],[Type]]="Inbound",VLOOKUP(tbl_transaction[[#This Row],[Reference Number]],barang_masuk[],6,FALSE),IF(tbl_transaction[[#This Row],[Type]]="Outbound",VLOOKUP(tbl_transaction[[#This Row],[Reference Number]],barang_keluar[],6,FALSE),""))</f>
        <v>36</v>
      </c>
      <c r="G1965" t="str">
        <f>IF(tbl_transaction[[#This Row],[Type]]="Inbound",VLOOKUP(tbl_transaction[[#This Row],[Reference Number]],barang_masuk[],7,FALSE),IF(tbl_transaction[[#This Row],[Type]]="Outbound",VLOOKUP(tbl_transaction[[#This Row],[Reference Number]],barang_keluar[],7,FALSE),""))</f>
        <v>Pack</v>
      </c>
      <c r="H1965" t="str">
        <f>IF(tbl_transaction[[#This Row],[Type]]="Inbound",VLOOKUP(tbl_transaction[[#This Row],[Reference Number]],barang_masuk[],3,FALSE),IF(tbl_transaction[[#This Row],[Type]]="Outbound",VLOOKUP(tbl_transaction[[#This Row],[Reference Number]],barang_keluar[],3,FALSE),""))</f>
        <v>Outlet 057</v>
      </c>
      <c r="I1965" t="str">
        <f>IF(D1965='Kartu Stok'!$B$2,COUNTIF($D$3:D1965,'Kartu Stok'!$B$2),"")</f>
        <v/>
      </c>
      <c r="L1965"/>
    </row>
    <row r="1966" spans="1:12" ht="14.5" x14ac:dyDescent="0.35">
      <c r="A1966" s="2" t="s">
        <v>2524</v>
      </c>
      <c r="B1966" s="5">
        <f>IF(LEFT(tbl_transaction[[#This Row],[Reference Number]],2)="GR",VLOOKUP(tbl_transaction[[#This Row],[Reference Number]],barang_masuk[],2,FALSE),IF(LEFT(tbl_transaction[[#This Row],[Reference Number]],2)="DO",VLOOKUP(tbl_transaction[[#This Row],[Reference Number]],barang_keluar[],2,FALSE),""))</f>
        <v>46086</v>
      </c>
      <c r="C1966" t="str">
        <f t="shared" si="31"/>
        <v>Outbound</v>
      </c>
      <c r="D1966" t="str">
        <f>IF(tbl_transaction[[#This Row],[Type]]="Inbound",VLOOKUP(tbl_transaction[[#This Row],[Reference Number]],barang_masuk[],4,FALSE),IF(tbl_transaction[[#This Row],[Type]]="Outbound",VLOOKUP(tbl_transaction[[#This Row],[Reference Number]],barang_keluar[],4,FALSE),""))</f>
        <v>BEV019</v>
      </c>
      <c r="E1966" t="str">
        <f>IF(tbl_transaction[[#This Row],[Type]]="Inbound",VLOOKUP(tbl_transaction[[#This Row],[Reference Number]],barang_masuk[],5,FALSE),IF(tbl_transaction[[#This Row],[Type]]="Outbound",VLOOKUP(tbl_transaction[[#This Row],[Reference Number]],barang_keluar[],5,FALSE),""))</f>
        <v>Aqua Beverage Variant 19</v>
      </c>
      <c r="F1966">
        <f>IF(tbl_transaction[[#This Row],[Type]]="Inbound",VLOOKUP(tbl_transaction[[#This Row],[Reference Number]],barang_masuk[],6,FALSE),IF(tbl_transaction[[#This Row],[Type]]="Outbound",VLOOKUP(tbl_transaction[[#This Row],[Reference Number]],barang_keluar[],6,FALSE),""))</f>
        <v>30</v>
      </c>
      <c r="G1966" t="str">
        <f>IF(tbl_transaction[[#This Row],[Type]]="Inbound",VLOOKUP(tbl_transaction[[#This Row],[Reference Number]],barang_masuk[],7,FALSE),IF(tbl_transaction[[#This Row],[Type]]="Outbound",VLOOKUP(tbl_transaction[[#This Row],[Reference Number]],barang_keluar[],7,FALSE),""))</f>
        <v>Bottle</v>
      </c>
      <c r="H1966" t="str">
        <f>IF(tbl_transaction[[#This Row],[Type]]="Inbound",VLOOKUP(tbl_transaction[[#This Row],[Reference Number]],barang_masuk[],3,FALSE),IF(tbl_transaction[[#This Row],[Type]]="Outbound",VLOOKUP(tbl_transaction[[#This Row],[Reference Number]],barang_keluar[],3,FALSE),""))</f>
        <v>Outlet 031</v>
      </c>
      <c r="I1966" t="str">
        <f>IF(D1966='Kartu Stok'!$B$2,COUNTIF($D$3:D1966,'Kartu Stok'!$B$2),"")</f>
        <v/>
      </c>
      <c r="L1966"/>
    </row>
    <row r="1967" spans="1:12" ht="14.5" x14ac:dyDescent="0.35">
      <c r="A1967" s="2" t="s">
        <v>2525</v>
      </c>
      <c r="B1967" s="5">
        <f>IF(LEFT(tbl_transaction[[#This Row],[Reference Number]],2)="GR",VLOOKUP(tbl_transaction[[#This Row],[Reference Number]],barang_masuk[],2,FALSE),IF(LEFT(tbl_transaction[[#This Row],[Reference Number]],2)="DO",VLOOKUP(tbl_transaction[[#This Row],[Reference Number]],barang_keluar[],2,FALSE),""))</f>
        <v>46171</v>
      </c>
      <c r="C1967" t="str">
        <f t="shared" si="31"/>
        <v>Outbound</v>
      </c>
      <c r="D1967" t="str">
        <f>IF(tbl_transaction[[#This Row],[Type]]="Inbound",VLOOKUP(tbl_transaction[[#This Row],[Reference Number]],barang_masuk[],4,FALSE),IF(tbl_transaction[[#This Row],[Type]]="Outbound",VLOOKUP(tbl_transaction[[#This Row],[Reference Number]],barang_keluar[],4,FALSE),""))</f>
        <v>BEV018</v>
      </c>
      <c r="E1967" t="str">
        <f>IF(tbl_transaction[[#This Row],[Type]]="Inbound",VLOOKUP(tbl_transaction[[#This Row],[Reference Number]],barang_masuk[],5,FALSE),IF(tbl_transaction[[#This Row],[Type]]="Outbound",VLOOKUP(tbl_transaction[[#This Row],[Reference Number]],barang_keluar[],5,FALSE),""))</f>
        <v>Sosro Beverage Variant 18</v>
      </c>
      <c r="F1967">
        <f>IF(tbl_transaction[[#This Row],[Type]]="Inbound",VLOOKUP(tbl_transaction[[#This Row],[Reference Number]],barang_masuk[],6,FALSE),IF(tbl_transaction[[#This Row],[Type]]="Outbound",VLOOKUP(tbl_transaction[[#This Row],[Reference Number]],barang_keluar[],6,FALSE),""))</f>
        <v>36</v>
      </c>
      <c r="G1967" t="str">
        <f>IF(tbl_transaction[[#This Row],[Type]]="Inbound",VLOOKUP(tbl_transaction[[#This Row],[Reference Number]],barang_masuk[],7,FALSE),IF(tbl_transaction[[#This Row],[Type]]="Outbound",VLOOKUP(tbl_transaction[[#This Row],[Reference Number]],barang_keluar[],7,FALSE),""))</f>
        <v>Bottle</v>
      </c>
      <c r="H1967" t="str">
        <f>IF(tbl_transaction[[#This Row],[Type]]="Inbound",VLOOKUP(tbl_transaction[[#This Row],[Reference Number]],barang_masuk[],3,FALSE),IF(tbl_transaction[[#This Row],[Type]]="Outbound",VLOOKUP(tbl_transaction[[#This Row],[Reference Number]],barang_keluar[],3,FALSE),""))</f>
        <v>Outlet 030</v>
      </c>
      <c r="I1967" t="str">
        <f>IF(D1967='Kartu Stok'!$B$2,COUNTIF($D$3:D1967,'Kartu Stok'!$B$2),"")</f>
        <v/>
      </c>
      <c r="L1967"/>
    </row>
    <row r="1968" spans="1:12" ht="14.5" x14ac:dyDescent="0.35">
      <c r="A1968" s="2" t="s">
        <v>2526</v>
      </c>
      <c r="B1968" s="5">
        <f>IF(LEFT(tbl_transaction[[#This Row],[Reference Number]],2)="GR",VLOOKUP(tbl_transaction[[#This Row],[Reference Number]],barang_masuk[],2,FALSE),IF(LEFT(tbl_transaction[[#This Row],[Reference Number]],2)="DO",VLOOKUP(tbl_transaction[[#This Row],[Reference Number]],barang_keluar[],2,FALSE),""))</f>
        <v>46199</v>
      </c>
      <c r="C1968" t="str">
        <f t="shared" si="31"/>
        <v>Outbound</v>
      </c>
      <c r="D1968" t="str">
        <f>IF(tbl_transaction[[#This Row],[Type]]="Inbound",VLOOKUP(tbl_transaction[[#This Row],[Reference Number]],barang_masuk[],4,FALSE),IF(tbl_transaction[[#This Row],[Type]]="Outbound",VLOOKUP(tbl_transaction[[#This Row],[Reference Number]],barang_keluar[],4,FALSE),""))</f>
        <v>PER024</v>
      </c>
      <c r="E1968" t="str">
        <f>IF(tbl_transaction[[#This Row],[Type]]="Inbound",VLOOKUP(tbl_transaction[[#This Row],[Reference Number]],barang_masuk[],5,FALSE),IF(tbl_transaction[[#This Row],[Type]]="Outbound",VLOOKUP(tbl_transaction[[#This Row],[Reference Number]],barang_keluar[],5,FALSE),""))</f>
        <v>Pepsodent Personal Care Variant 24</v>
      </c>
      <c r="F1968">
        <f>IF(tbl_transaction[[#This Row],[Type]]="Inbound",VLOOKUP(tbl_transaction[[#This Row],[Reference Number]],barang_masuk[],6,FALSE),IF(tbl_transaction[[#This Row],[Type]]="Outbound",VLOOKUP(tbl_transaction[[#This Row],[Reference Number]],barang_keluar[],6,FALSE),""))</f>
        <v>12</v>
      </c>
      <c r="G1968" t="str">
        <f>IF(tbl_transaction[[#This Row],[Type]]="Inbound",VLOOKUP(tbl_transaction[[#This Row],[Reference Number]],barang_masuk[],7,FALSE),IF(tbl_transaction[[#This Row],[Type]]="Outbound",VLOOKUP(tbl_transaction[[#This Row],[Reference Number]],barang_keluar[],7,FALSE),""))</f>
        <v>Bottle</v>
      </c>
      <c r="H1968" t="str">
        <f>IF(tbl_transaction[[#This Row],[Type]]="Inbound",VLOOKUP(tbl_transaction[[#This Row],[Reference Number]],barang_masuk[],3,FALSE),IF(tbl_transaction[[#This Row],[Type]]="Outbound",VLOOKUP(tbl_transaction[[#This Row],[Reference Number]],barang_keluar[],3,FALSE),""))</f>
        <v>Outlet 023</v>
      </c>
      <c r="I1968" t="str">
        <f>IF(D1968='Kartu Stok'!$B$2,COUNTIF($D$3:D1968,'Kartu Stok'!$B$2),"")</f>
        <v/>
      </c>
      <c r="L1968"/>
    </row>
    <row r="1969" spans="1:12" ht="14.5" x14ac:dyDescent="0.35">
      <c r="A1969" s="2" t="s">
        <v>2527</v>
      </c>
      <c r="B1969" s="5">
        <f>IF(LEFT(tbl_transaction[[#This Row],[Reference Number]],2)="GR",VLOOKUP(tbl_transaction[[#This Row],[Reference Number]],barang_masuk[],2,FALSE),IF(LEFT(tbl_transaction[[#This Row],[Reference Number]],2)="DO",VLOOKUP(tbl_transaction[[#This Row],[Reference Number]],barang_keluar[],2,FALSE),""))</f>
        <v>46030</v>
      </c>
      <c r="C1969" t="str">
        <f t="shared" si="31"/>
        <v>Outbound</v>
      </c>
      <c r="D1969" t="str">
        <f>IF(tbl_transaction[[#This Row],[Type]]="Inbound",VLOOKUP(tbl_transaction[[#This Row],[Reference Number]],barang_masuk[],4,FALSE),IF(tbl_transaction[[#This Row],[Type]]="Outbound",VLOOKUP(tbl_transaction[[#This Row],[Reference Number]],barang_keluar[],4,FALSE),""))</f>
        <v>BAB002</v>
      </c>
      <c r="E1969" t="str">
        <f>IF(tbl_transaction[[#This Row],[Type]]="Inbound",VLOOKUP(tbl_transaction[[#This Row],[Reference Number]],barang_masuk[],5,FALSE),IF(tbl_transaction[[#This Row],[Type]]="Outbound",VLOOKUP(tbl_transaction[[#This Row],[Reference Number]],barang_keluar[],5,FALSE),""))</f>
        <v>Zwitsal Baby Care Variant 2</v>
      </c>
      <c r="F1969">
        <f>IF(tbl_transaction[[#This Row],[Type]]="Inbound",VLOOKUP(tbl_transaction[[#This Row],[Reference Number]],barang_masuk[],6,FALSE),IF(tbl_transaction[[#This Row],[Type]]="Outbound",VLOOKUP(tbl_transaction[[#This Row],[Reference Number]],barang_keluar[],6,FALSE),""))</f>
        <v>36</v>
      </c>
      <c r="G1969" t="str">
        <f>IF(tbl_transaction[[#This Row],[Type]]="Inbound",VLOOKUP(tbl_transaction[[#This Row],[Reference Number]],barang_masuk[],7,FALSE),IF(tbl_transaction[[#This Row],[Type]]="Outbound",VLOOKUP(tbl_transaction[[#This Row],[Reference Number]],barang_keluar[],7,FALSE),""))</f>
        <v>Pack</v>
      </c>
      <c r="H1969" t="str">
        <f>IF(tbl_transaction[[#This Row],[Type]]="Inbound",VLOOKUP(tbl_transaction[[#This Row],[Reference Number]],barang_masuk[],3,FALSE),IF(tbl_transaction[[#This Row],[Type]]="Outbound",VLOOKUP(tbl_transaction[[#This Row],[Reference Number]],barang_keluar[],3,FALSE),""))</f>
        <v>Outlet 063</v>
      </c>
      <c r="I1969" t="str">
        <f>IF(D1969='Kartu Stok'!$B$2,COUNTIF($D$3:D1969,'Kartu Stok'!$B$2),"")</f>
        <v/>
      </c>
      <c r="L1969"/>
    </row>
    <row r="1970" spans="1:12" ht="14.5" x14ac:dyDescent="0.35">
      <c r="A1970" s="2" t="s">
        <v>2528</v>
      </c>
      <c r="B1970" s="5">
        <f>IF(LEFT(tbl_transaction[[#This Row],[Reference Number]],2)="GR",VLOOKUP(tbl_transaction[[#This Row],[Reference Number]],barang_masuk[],2,FALSE),IF(LEFT(tbl_transaction[[#This Row],[Reference Number]],2)="DO",VLOOKUP(tbl_transaction[[#This Row],[Reference Number]],barang_keluar[],2,FALSE),""))</f>
        <v>46069</v>
      </c>
      <c r="C1970" t="str">
        <f t="shared" si="31"/>
        <v>Outbound</v>
      </c>
      <c r="D1970" t="str">
        <f>IF(tbl_transaction[[#This Row],[Type]]="Inbound",VLOOKUP(tbl_transaction[[#This Row],[Reference Number]],barang_masuk[],4,FALSE),IF(tbl_transaction[[#This Row],[Type]]="Outbound",VLOOKUP(tbl_transaction[[#This Row],[Reference Number]],barang_keluar[],4,FALSE),""))</f>
        <v>INS003</v>
      </c>
      <c r="E1970" t="str">
        <f>IF(tbl_transaction[[#This Row],[Type]]="Inbound",VLOOKUP(tbl_transaction[[#This Row],[Reference Number]],barang_masuk[],5,FALSE),IF(tbl_transaction[[#This Row],[Type]]="Outbound",VLOOKUP(tbl_transaction[[#This Row],[Reference Number]],barang_keluar[],5,FALSE),""))</f>
        <v>Indomie Instant Food Variant 3</v>
      </c>
      <c r="F1970">
        <f>IF(tbl_transaction[[#This Row],[Type]]="Inbound",VLOOKUP(tbl_transaction[[#This Row],[Reference Number]],barang_masuk[],6,FALSE),IF(tbl_transaction[[#This Row],[Type]]="Outbound",VLOOKUP(tbl_transaction[[#This Row],[Reference Number]],barang_keluar[],6,FALSE),""))</f>
        <v>20</v>
      </c>
      <c r="G1970" t="str">
        <f>IF(tbl_transaction[[#This Row],[Type]]="Inbound",VLOOKUP(tbl_transaction[[#This Row],[Reference Number]],barang_masuk[],7,FALSE),IF(tbl_transaction[[#This Row],[Type]]="Outbound",VLOOKUP(tbl_transaction[[#This Row],[Reference Number]],barang_keluar[],7,FALSE),""))</f>
        <v>Pack</v>
      </c>
      <c r="H1970" t="str">
        <f>IF(tbl_transaction[[#This Row],[Type]]="Inbound",VLOOKUP(tbl_transaction[[#This Row],[Reference Number]],barang_masuk[],3,FALSE),IF(tbl_transaction[[#This Row],[Type]]="Outbound",VLOOKUP(tbl_transaction[[#This Row],[Reference Number]],barang_keluar[],3,FALSE),""))</f>
        <v>Outlet 009</v>
      </c>
      <c r="I1970" t="str">
        <f>IF(D1970='Kartu Stok'!$B$2,COUNTIF($D$3:D1970,'Kartu Stok'!$B$2),"")</f>
        <v/>
      </c>
      <c r="L1970"/>
    </row>
    <row r="1971" spans="1:12" ht="14.5" x14ac:dyDescent="0.35">
      <c r="A1971" s="2" t="s">
        <v>2530</v>
      </c>
      <c r="B1971" s="5">
        <f>IF(LEFT(tbl_transaction[[#This Row],[Reference Number]],2)="GR",VLOOKUP(tbl_transaction[[#This Row],[Reference Number]],barang_masuk[],2,FALSE),IF(LEFT(tbl_transaction[[#This Row],[Reference Number]],2)="DO",VLOOKUP(tbl_transaction[[#This Row],[Reference Number]],barang_keluar[],2,FALSE),""))</f>
        <v>46088</v>
      </c>
      <c r="C1971" t="str">
        <f t="shared" si="31"/>
        <v>Outbound</v>
      </c>
      <c r="D1971" t="str">
        <f>IF(tbl_transaction[[#This Row],[Type]]="Inbound",VLOOKUP(tbl_transaction[[#This Row],[Reference Number]],barang_masuk[],4,FALSE),IF(tbl_transaction[[#This Row],[Type]]="Outbound",VLOOKUP(tbl_transaction[[#This Row],[Reference Number]],barang_keluar[],4,FALSE),""))</f>
        <v>HOM014</v>
      </c>
      <c r="E1971" t="str">
        <f>IF(tbl_transaction[[#This Row],[Type]]="Inbound",VLOOKUP(tbl_transaction[[#This Row],[Reference Number]],barang_masuk[],5,FALSE),IF(tbl_transaction[[#This Row],[Type]]="Outbound",VLOOKUP(tbl_transaction[[#This Row],[Reference Number]],barang_keluar[],5,FALSE),""))</f>
        <v>Rinso Home Care Variant 14</v>
      </c>
      <c r="F1971">
        <f>IF(tbl_transaction[[#This Row],[Type]]="Inbound",VLOOKUP(tbl_transaction[[#This Row],[Reference Number]],barang_masuk[],6,FALSE),IF(tbl_transaction[[#This Row],[Type]]="Outbound",VLOOKUP(tbl_transaction[[#This Row],[Reference Number]],barang_keluar[],6,FALSE),""))</f>
        <v>20</v>
      </c>
      <c r="G1971" t="str">
        <f>IF(tbl_transaction[[#This Row],[Type]]="Inbound",VLOOKUP(tbl_transaction[[#This Row],[Reference Number]],barang_masuk[],7,FALSE),IF(tbl_transaction[[#This Row],[Type]]="Outbound",VLOOKUP(tbl_transaction[[#This Row],[Reference Number]],barang_keluar[],7,FALSE),""))</f>
        <v>Pack</v>
      </c>
      <c r="H1971" t="str">
        <f>IF(tbl_transaction[[#This Row],[Type]]="Inbound",VLOOKUP(tbl_transaction[[#This Row],[Reference Number]],barang_masuk[],3,FALSE),IF(tbl_transaction[[#This Row],[Type]]="Outbound",VLOOKUP(tbl_transaction[[#This Row],[Reference Number]],barang_keluar[],3,FALSE),""))</f>
        <v>Outlet 057</v>
      </c>
      <c r="I1971" t="str">
        <f>IF(D1971='Kartu Stok'!$B$2,COUNTIF($D$3:D1971,'Kartu Stok'!$B$2),"")</f>
        <v/>
      </c>
      <c r="L1971"/>
    </row>
    <row r="1972" spans="1:12" ht="14.5" x14ac:dyDescent="0.35">
      <c r="A1972" s="2" t="s">
        <v>2531</v>
      </c>
      <c r="B1972" s="5">
        <f>IF(LEFT(tbl_transaction[[#This Row],[Reference Number]],2)="GR",VLOOKUP(tbl_transaction[[#This Row],[Reference Number]],barang_masuk[],2,FALSE),IF(LEFT(tbl_transaction[[#This Row],[Reference Number]],2)="DO",VLOOKUP(tbl_transaction[[#This Row],[Reference Number]],barang_keluar[],2,FALSE),""))</f>
        <v>46061</v>
      </c>
      <c r="C1972" t="str">
        <f t="shared" si="31"/>
        <v>Outbound</v>
      </c>
      <c r="D1972" t="str">
        <f>IF(tbl_transaction[[#This Row],[Type]]="Inbound",VLOOKUP(tbl_transaction[[#This Row],[Reference Number]],barang_masuk[],4,FALSE),IF(tbl_transaction[[#This Row],[Type]]="Outbound",VLOOKUP(tbl_transaction[[#This Row],[Reference Number]],barang_keluar[],4,FALSE),""))</f>
        <v>BAB001</v>
      </c>
      <c r="E1972" t="str">
        <f>IF(tbl_transaction[[#This Row],[Type]]="Inbound",VLOOKUP(tbl_transaction[[#This Row],[Reference Number]],barang_masuk[],5,FALSE),IF(tbl_transaction[[#This Row],[Type]]="Outbound",VLOOKUP(tbl_transaction[[#This Row],[Reference Number]],barang_keluar[],5,FALSE),""))</f>
        <v>MamyPoko Baby Care Variant 1</v>
      </c>
      <c r="F1972">
        <f>IF(tbl_transaction[[#This Row],[Type]]="Inbound",VLOOKUP(tbl_transaction[[#This Row],[Reference Number]],barang_masuk[],6,FALSE),IF(tbl_transaction[[#This Row],[Type]]="Outbound",VLOOKUP(tbl_transaction[[#This Row],[Reference Number]],barang_keluar[],6,FALSE),""))</f>
        <v>15</v>
      </c>
      <c r="G1972" t="str">
        <f>IF(tbl_transaction[[#This Row],[Type]]="Inbound",VLOOKUP(tbl_transaction[[#This Row],[Reference Number]],barang_masuk[],7,FALSE),IF(tbl_transaction[[#This Row],[Type]]="Outbound",VLOOKUP(tbl_transaction[[#This Row],[Reference Number]],barang_keluar[],7,FALSE),""))</f>
        <v>Pack</v>
      </c>
      <c r="H1972" t="str">
        <f>IF(tbl_transaction[[#This Row],[Type]]="Inbound",VLOOKUP(tbl_transaction[[#This Row],[Reference Number]],barang_masuk[],3,FALSE),IF(tbl_transaction[[#This Row],[Type]]="Outbound",VLOOKUP(tbl_transaction[[#This Row],[Reference Number]],barang_keluar[],3,FALSE),""))</f>
        <v>Outlet 013</v>
      </c>
      <c r="I1972" t="str">
        <f>IF(D1972='Kartu Stok'!$B$2,COUNTIF($D$3:D1972,'Kartu Stok'!$B$2),"")</f>
        <v/>
      </c>
      <c r="L1972"/>
    </row>
    <row r="1973" spans="1:12" ht="14.5" x14ac:dyDescent="0.35">
      <c r="A1973" s="2" t="s">
        <v>2532</v>
      </c>
      <c r="B1973" s="5">
        <f>IF(LEFT(tbl_transaction[[#This Row],[Reference Number]],2)="GR",VLOOKUP(tbl_transaction[[#This Row],[Reference Number]],barang_masuk[],2,FALSE),IF(LEFT(tbl_transaction[[#This Row],[Reference Number]],2)="DO",VLOOKUP(tbl_transaction[[#This Row],[Reference Number]],barang_keluar[],2,FALSE),""))</f>
        <v>46203</v>
      </c>
      <c r="C1973" t="str">
        <f t="shared" si="31"/>
        <v>Outbound</v>
      </c>
      <c r="D1973" t="str">
        <f>IF(tbl_transaction[[#This Row],[Type]]="Inbound",VLOOKUP(tbl_transaction[[#This Row],[Reference Number]],barang_masuk[],4,FALSE),IF(tbl_transaction[[#This Row],[Type]]="Outbound",VLOOKUP(tbl_transaction[[#This Row],[Reference Number]],barang_keluar[],4,FALSE),""))</f>
        <v>INS005</v>
      </c>
      <c r="E1973" t="str">
        <f>IF(tbl_transaction[[#This Row],[Type]]="Inbound",VLOOKUP(tbl_transaction[[#This Row],[Reference Number]],barang_masuk[],5,FALSE),IF(tbl_transaction[[#This Row],[Type]]="Outbound",VLOOKUP(tbl_transaction[[#This Row],[Reference Number]],barang_keluar[],5,FALSE),""))</f>
        <v>Sarimi Instant Food Variant 5</v>
      </c>
      <c r="F1973">
        <f>IF(tbl_transaction[[#This Row],[Type]]="Inbound",VLOOKUP(tbl_transaction[[#This Row],[Reference Number]],barang_masuk[],6,FALSE),IF(tbl_transaction[[#This Row],[Type]]="Outbound",VLOOKUP(tbl_transaction[[#This Row],[Reference Number]],barang_keluar[],6,FALSE),""))</f>
        <v>12</v>
      </c>
      <c r="G1973" t="str">
        <f>IF(tbl_transaction[[#This Row],[Type]]="Inbound",VLOOKUP(tbl_transaction[[#This Row],[Reference Number]],barang_masuk[],7,FALSE),IF(tbl_transaction[[#This Row],[Type]]="Outbound",VLOOKUP(tbl_transaction[[#This Row],[Reference Number]],barang_keluar[],7,FALSE),""))</f>
        <v>Pack</v>
      </c>
      <c r="H1973" t="str">
        <f>IF(tbl_transaction[[#This Row],[Type]]="Inbound",VLOOKUP(tbl_transaction[[#This Row],[Reference Number]],barang_masuk[],3,FALSE),IF(tbl_transaction[[#This Row],[Type]]="Outbound",VLOOKUP(tbl_transaction[[#This Row],[Reference Number]],barang_keluar[],3,FALSE),""))</f>
        <v>Outlet 004</v>
      </c>
      <c r="I1973" t="str">
        <f>IF(D1973='Kartu Stok'!$B$2,COUNTIF($D$3:D1973,'Kartu Stok'!$B$2),"")</f>
        <v/>
      </c>
      <c r="L1973"/>
    </row>
    <row r="1974" spans="1:12" ht="14.5" x14ac:dyDescent="0.35">
      <c r="A1974" s="2" t="s">
        <v>2533</v>
      </c>
      <c r="B1974" s="5">
        <f>IF(LEFT(tbl_transaction[[#This Row],[Reference Number]],2)="GR",VLOOKUP(tbl_transaction[[#This Row],[Reference Number]],barang_masuk[],2,FALSE),IF(LEFT(tbl_transaction[[#This Row],[Reference Number]],2)="DO",VLOOKUP(tbl_transaction[[#This Row],[Reference Number]],barang_keluar[],2,FALSE),""))</f>
        <v>46083</v>
      </c>
      <c r="C1974" t="str">
        <f t="shared" si="31"/>
        <v>Outbound</v>
      </c>
      <c r="D1974" t="str">
        <f>IF(tbl_transaction[[#This Row],[Type]]="Inbound",VLOOKUP(tbl_transaction[[#This Row],[Reference Number]],barang_masuk[],4,FALSE),IF(tbl_transaction[[#This Row],[Type]]="Outbound",VLOOKUP(tbl_transaction[[#This Row],[Reference Number]],barang_keluar[],4,FALSE),""))</f>
        <v>DAR004</v>
      </c>
      <c r="E1974" t="str">
        <f>IF(tbl_transaction[[#This Row],[Type]]="Inbound",VLOOKUP(tbl_transaction[[#This Row],[Reference Number]],barang_masuk[],5,FALSE),IF(tbl_transaction[[#This Row],[Type]]="Outbound",VLOOKUP(tbl_transaction[[#This Row],[Reference Number]],barang_keluar[],5,FALSE),""))</f>
        <v>Ultra Milk Dairy Variant 4</v>
      </c>
      <c r="F1974">
        <f>IF(tbl_transaction[[#This Row],[Type]]="Inbound",VLOOKUP(tbl_transaction[[#This Row],[Reference Number]],barang_masuk[],6,FALSE),IF(tbl_transaction[[#This Row],[Type]]="Outbound",VLOOKUP(tbl_transaction[[#This Row],[Reference Number]],barang_keluar[],6,FALSE),""))</f>
        <v>5</v>
      </c>
      <c r="G1974" t="str">
        <f>IF(tbl_transaction[[#This Row],[Type]]="Inbound",VLOOKUP(tbl_transaction[[#This Row],[Reference Number]],barang_masuk[],7,FALSE),IF(tbl_transaction[[#This Row],[Type]]="Outbound",VLOOKUP(tbl_transaction[[#This Row],[Reference Number]],barang_keluar[],7,FALSE),""))</f>
        <v>Box</v>
      </c>
      <c r="H1974" t="str">
        <f>IF(tbl_transaction[[#This Row],[Type]]="Inbound",VLOOKUP(tbl_transaction[[#This Row],[Reference Number]],barang_masuk[],3,FALSE),IF(tbl_transaction[[#This Row],[Type]]="Outbound",VLOOKUP(tbl_transaction[[#This Row],[Reference Number]],barang_keluar[],3,FALSE),""))</f>
        <v>Outlet 063</v>
      </c>
      <c r="I1974" t="str">
        <f>IF(D1974='Kartu Stok'!$B$2,COUNTIF($D$3:D1974,'Kartu Stok'!$B$2),"")</f>
        <v/>
      </c>
      <c r="L1974"/>
    </row>
    <row r="1975" spans="1:12" ht="14.5" x14ac:dyDescent="0.35">
      <c r="A1975" s="2" t="s">
        <v>2534</v>
      </c>
      <c r="B1975" s="5">
        <f>IF(LEFT(tbl_transaction[[#This Row],[Reference Number]],2)="GR",VLOOKUP(tbl_transaction[[#This Row],[Reference Number]],barang_masuk[],2,FALSE),IF(LEFT(tbl_transaction[[#This Row],[Reference Number]],2)="DO",VLOOKUP(tbl_transaction[[#This Row],[Reference Number]],barang_keluar[],2,FALSE),""))</f>
        <v>46127</v>
      </c>
      <c r="C1975" t="str">
        <f t="shared" si="31"/>
        <v>Outbound</v>
      </c>
      <c r="D1975" t="str">
        <f>IF(tbl_transaction[[#This Row],[Type]]="Inbound",VLOOKUP(tbl_transaction[[#This Row],[Reference Number]],barang_masuk[],4,FALSE),IF(tbl_transaction[[#This Row],[Type]]="Outbound",VLOOKUP(tbl_transaction[[#This Row],[Reference Number]],barang_keluar[],4,FALSE),""))</f>
        <v>BEV025</v>
      </c>
      <c r="E1975" t="str">
        <f>IF(tbl_transaction[[#This Row],[Type]]="Inbound",VLOOKUP(tbl_transaction[[#This Row],[Reference Number]],barang_masuk[],5,FALSE),IF(tbl_transaction[[#This Row],[Type]]="Outbound",VLOOKUP(tbl_transaction[[#This Row],[Reference Number]],barang_keluar[],5,FALSE),""))</f>
        <v>Sosro Beverage Variant 25</v>
      </c>
      <c r="F1975">
        <f>IF(tbl_transaction[[#This Row],[Type]]="Inbound",VLOOKUP(tbl_transaction[[#This Row],[Reference Number]],barang_masuk[],6,FALSE),IF(tbl_transaction[[#This Row],[Type]]="Outbound",VLOOKUP(tbl_transaction[[#This Row],[Reference Number]],barang_keluar[],6,FALSE),""))</f>
        <v>48</v>
      </c>
      <c r="G1975" t="str">
        <f>IF(tbl_transaction[[#This Row],[Type]]="Inbound",VLOOKUP(tbl_transaction[[#This Row],[Reference Number]],barang_masuk[],7,FALSE),IF(tbl_transaction[[#This Row],[Type]]="Outbound",VLOOKUP(tbl_transaction[[#This Row],[Reference Number]],barang_keluar[],7,FALSE),""))</f>
        <v>Bottle</v>
      </c>
      <c r="H1975" t="str">
        <f>IF(tbl_transaction[[#This Row],[Type]]="Inbound",VLOOKUP(tbl_transaction[[#This Row],[Reference Number]],barang_masuk[],3,FALSE),IF(tbl_transaction[[#This Row],[Type]]="Outbound",VLOOKUP(tbl_transaction[[#This Row],[Reference Number]],barang_keluar[],3,FALSE),""))</f>
        <v>Outlet 075</v>
      </c>
      <c r="I1975" t="str">
        <f>IF(D1975='Kartu Stok'!$B$2,COUNTIF($D$3:D1975,'Kartu Stok'!$B$2),"")</f>
        <v/>
      </c>
      <c r="L1975"/>
    </row>
    <row r="1976" spans="1:12" ht="14.5" x14ac:dyDescent="0.35">
      <c r="A1976" s="2" t="s">
        <v>2535</v>
      </c>
      <c r="B1976" s="5">
        <f>IF(LEFT(tbl_transaction[[#This Row],[Reference Number]],2)="GR",VLOOKUP(tbl_transaction[[#This Row],[Reference Number]],barang_masuk[],2,FALSE),IF(LEFT(tbl_transaction[[#This Row],[Reference Number]],2)="DO",VLOOKUP(tbl_transaction[[#This Row],[Reference Number]],barang_keluar[],2,FALSE),""))</f>
        <v>46084</v>
      </c>
      <c r="C1976" t="str">
        <f t="shared" si="31"/>
        <v>Outbound</v>
      </c>
      <c r="D1976" t="str">
        <f>IF(tbl_transaction[[#This Row],[Type]]="Inbound",VLOOKUP(tbl_transaction[[#This Row],[Reference Number]],barang_masuk[],4,FALSE),IF(tbl_transaction[[#This Row],[Type]]="Outbound",VLOOKUP(tbl_transaction[[#This Row],[Reference Number]],barang_keluar[],4,FALSE),""))</f>
        <v>DAR007</v>
      </c>
      <c r="E1976" t="str">
        <f>IF(tbl_transaction[[#This Row],[Type]]="Inbound",VLOOKUP(tbl_transaction[[#This Row],[Reference Number]],barang_masuk[],5,FALSE),IF(tbl_transaction[[#This Row],[Type]]="Outbound",VLOOKUP(tbl_transaction[[#This Row],[Reference Number]],barang_keluar[],5,FALSE),""))</f>
        <v>Indomilk Dairy Variant 7</v>
      </c>
      <c r="F1976">
        <f>IF(tbl_transaction[[#This Row],[Type]]="Inbound",VLOOKUP(tbl_transaction[[#This Row],[Reference Number]],barang_masuk[],6,FALSE),IF(tbl_transaction[[#This Row],[Type]]="Outbound",VLOOKUP(tbl_transaction[[#This Row],[Reference Number]],barang_keluar[],6,FALSE),""))</f>
        <v>10</v>
      </c>
      <c r="G1976" t="str">
        <f>IF(tbl_transaction[[#This Row],[Type]]="Inbound",VLOOKUP(tbl_transaction[[#This Row],[Reference Number]],barang_masuk[],7,FALSE),IF(tbl_transaction[[#This Row],[Type]]="Outbound",VLOOKUP(tbl_transaction[[#This Row],[Reference Number]],barang_keluar[],7,FALSE),""))</f>
        <v>Box</v>
      </c>
      <c r="H1976" t="str">
        <f>IF(tbl_transaction[[#This Row],[Type]]="Inbound",VLOOKUP(tbl_transaction[[#This Row],[Reference Number]],barang_masuk[],3,FALSE),IF(tbl_transaction[[#This Row],[Type]]="Outbound",VLOOKUP(tbl_transaction[[#This Row],[Reference Number]],barang_keluar[],3,FALSE),""))</f>
        <v>Outlet 013</v>
      </c>
      <c r="I1976" t="str">
        <f>IF(D1976='Kartu Stok'!$B$2,COUNTIF($D$3:D1976,'Kartu Stok'!$B$2),"")</f>
        <v/>
      </c>
      <c r="L1976"/>
    </row>
    <row r="1977" spans="1:12" ht="14.5" x14ac:dyDescent="0.35">
      <c r="A1977" s="2" t="s">
        <v>2536</v>
      </c>
      <c r="B1977" s="5">
        <f>IF(LEFT(tbl_transaction[[#This Row],[Reference Number]],2)="GR",VLOOKUP(tbl_transaction[[#This Row],[Reference Number]],barang_masuk[],2,FALSE),IF(LEFT(tbl_transaction[[#This Row],[Reference Number]],2)="DO",VLOOKUP(tbl_transaction[[#This Row],[Reference Number]],barang_keluar[],2,FALSE),""))</f>
        <v>46202</v>
      </c>
      <c r="C1977" t="str">
        <f t="shared" si="31"/>
        <v>Outbound</v>
      </c>
      <c r="D1977" t="str">
        <f>IF(tbl_transaction[[#This Row],[Type]]="Inbound",VLOOKUP(tbl_transaction[[#This Row],[Reference Number]],barang_masuk[],4,FALSE),IF(tbl_transaction[[#This Row],[Type]]="Outbound",VLOOKUP(tbl_transaction[[#This Row],[Reference Number]],barang_keluar[],4,FALSE),""))</f>
        <v>BAB008</v>
      </c>
      <c r="E1977" t="str">
        <f>IF(tbl_transaction[[#This Row],[Type]]="Inbound",VLOOKUP(tbl_transaction[[#This Row],[Reference Number]],barang_masuk[],5,FALSE),IF(tbl_transaction[[#This Row],[Type]]="Outbound",VLOOKUP(tbl_transaction[[#This Row],[Reference Number]],barang_keluar[],5,FALSE),""))</f>
        <v>Zwitsal Baby Care Variant 8</v>
      </c>
      <c r="F1977">
        <f>IF(tbl_transaction[[#This Row],[Type]]="Inbound",VLOOKUP(tbl_transaction[[#This Row],[Reference Number]],barang_masuk[],6,FALSE),IF(tbl_transaction[[#This Row],[Type]]="Outbound",VLOOKUP(tbl_transaction[[#This Row],[Reference Number]],barang_keluar[],6,FALSE),""))</f>
        <v>15</v>
      </c>
      <c r="G1977" t="str">
        <f>IF(tbl_transaction[[#This Row],[Type]]="Inbound",VLOOKUP(tbl_transaction[[#This Row],[Reference Number]],barang_masuk[],7,FALSE),IF(tbl_transaction[[#This Row],[Type]]="Outbound",VLOOKUP(tbl_transaction[[#This Row],[Reference Number]],barang_keluar[],7,FALSE),""))</f>
        <v>Pack</v>
      </c>
      <c r="H1977" t="str">
        <f>IF(tbl_transaction[[#This Row],[Type]]="Inbound",VLOOKUP(tbl_transaction[[#This Row],[Reference Number]],barang_masuk[],3,FALSE),IF(tbl_transaction[[#This Row],[Type]]="Outbound",VLOOKUP(tbl_transaction[[#This Row],[Reference Number]],barang_keluar[],3,FALSE),""))</f>
        <v>Outlet 007</v>
      </c>
      <c r="I1977" t="str">
        <f>IF(D1977='Kartu Stok'!$B$2,COUNTIF($D$3:D1977,'Kartu Stok'!$B$2),"")</f>
        <v/>
      </c>
      <c r="L1977"/>
    </row>
    <row r="1978" spans="1:12" ht="14.5" x14ac:dyDescent="0.35">
      <c r="A1978" s="2" t="s">
        <v>2537</v>
      </c>
      <c r="B1978" s="5">
        <f>IF(LEFT(tbl_transaction[[#This Row],[Reference Number]],2)="GR",VLOOKUP(tbl_transaction[[#This Row],[Reference Number]],barang_masuk[],2,FALSE),IF(LEFT(tbl_transaction[[#This Row],[Reference Number]],2)="DO",VLOOKUP(tbl_transaction[[#This Row],[Reference Number]],barang_keluar[],2,FALSE),""))</f>
        <v>46097</v>
      </c>
      <c r="C1978" t="str">
        <f t="shared" si="31"/>
        <v>Outbound</v>
      </c>
      <c r="D1978" t="str">
        <f>IF(tbl_transaction[[#This Row],[Type]]="Inbound",VLOOKUP(tbl_transaction[[#This Row],[Reference Number]],barang_masuk[],4,FALSE),IF(tbl_transaction[[#This Row],[Type]]="Outbound",VLOOKUP(tbl_transaction[[#This Row],[Reference Number]],barang_keluar[],4,FALSE),""))</f>
        <v>BEV040</v>
      </c>
      <c r="E1978" t="str">
        <f>IF(tbl_transaction[[#This Row],[Type]]="Inbound",VLOOKUP(tbl_transaction[[#This Row],[Reference Number]],barang_masuk[],5,FALSE),IF(tbl_transaction[[#This Row],[Type]]="Outbound",VLOOKUP(tbl_transaction[[#This Row],[Reference Number]],barang_keluar[],5,FALSE),""))</f>
        <v>Aqua Beverage Variant 40</v>
      </c>
      <c r="F1978">
        <f>IF(tbl_transaction[[#This Row],[Type]]="Inbound",VLOOKUP(tbl_transaction[[#This Row],[Reference Number]],barang_masuk[],6,FALSE),IF(tbl_transaction[[#This Row],[Type]]="Outbound",VLOOKUP(tbl_transaction[[#This Row],[Reference Number]],barang_keluar[],6,FALSE),""))</f>
        <v>10</v>
      </c>
      <c r="G1978" t="str">
        <f>IF(tbl_transaction[[#This Row],[Type]]="Inbound",VLOOKUP(tbl_transaction[[#This Row],[Reference Number]],barang_masuk[],7,FALSE),IF(tbl_transaction[[#This Row],[Type]]="Outbound",VLOOKUP(tbl_transaction[[#This Row],[Reference Number]],barang_keluar[],7,FALSE),""))</f>
        <v>Bottle</v>
      </c>
      <c r="H1978" t="str">
        <f>IF(tbl_transaction[[#This Row],[Type]]="Inbound",VLOOKUP(tbl_transaction[[#This Row],[Reference Number]],barang_masuk[],3,FALSE),IF(tbl_transaction[[#This Row],[Type]]="Outbound",VLOOKUP(tbl_transaction[[#This Row],[Reference Number]],barang_keluar[],3,FALSE),""))</f>
        <v>Outlet 012</v>
      </c>
      <c r="I1978" t="str">
        <f>IF(D1978='Kartu Stok'!$B$2,COUNTIF($D$3:D1978,'Kartu Stok'!$B$2),"")</f>
        <v/>
      </c>
      <c r="L1978"/>
    </row>
    <row r="1979" spans="1:12" ht="14.5" x14ac:dyDescent="0.35">
      <c r="A1979" s="2" t="s">
        <v>2538</v>
      </c>
      <c r="B1979" s="5">
        <f>IF(LEFT(tbl_transaction[[#This Row],[Reference Number]],2)="GR",VLOOKUP(tbl_transaction[[#This Row],[Reference Number]],barang_masuk[],2,FALSE),IF(LEFT(tbl_transaction[[#This Row],[Reference Number]],2)="DO",VLOOKUP(tbl_transaction[[#This Row],[Reference Number]],barang_keluar[],2,FALSE),""))</f>
        <v>46116</v>
      </c>
      <c r="C1979" t="str">
        <f t="shared" si="31"/>
        <v>Outbound</v>
      </c>
      <c r="D1979" t="str">
        <f>IF(tbl_transaction[[#This Row],[Type]]="Inbound",VLOOKUP(tbl_transaction[[#This Row],[Reference Number]],barang_masuk[],4,FALSE),IF(tbl_transaction[[#This Row],[Type]]="Outbound",VLOOKUP(tbl_transaction[[#This Row],[Reference Number]],barang_keluar[],4,FALSE),""))</f>
        <v>PER003</v>
      </c>
      <c r="E1979" t="str">
        <f>IF(tbl_transaction[[#This Row],[Type]]="Inbound",VLOOKUP(tbl_transaction[[#This Row],[Reference Number]],barang_masuk[],5,FALSE),IF(tbl_transaction[[#This Row],[Type]]="Outbound",VLOOKUP(tbl_transaction[[#This Row],[Reference Number]],barang_keluar[],5,FALSE),""))</f>
        <v>Pepsodent Personal Care Variant 3</v>
      </c>
      <c r="F1979">
        <f>IF(tbl_transaction[[#This Row],[Type]]="Inbound",VLOOKUP(tbl_transaction[[#This Row],[Reference Number]],barang_masuk[],6,FALSE),IF(tbl_transaction[[#This Row],[Type]]="Outbound",VLOOKUP(tbl_transaction[[#This Row],[Reference Number]],barang_keluar[],6,FALSE),""))</f>
        <v>30</v>
      </c>
      <c r="G1979" t="str">
        <f>IF(tbl_transaction[[#This Row],[Type]]="Inbound",VLOOKUP(tbl_transaction[[#This Row],[Reference Number]],barang_masuk[],7,FALSE),IF(tbl_transaction[[#This Row],[Type]]="Outbound",VLOOKUP(tbl_transaction[[#This Row],[Reference Number]],barang_keluar[],7,FALSE),""))</f>
        <v>Bottle</v>
      </c>
      <c r="H1979" t="str">
        <f>IF(tbl_transaction[[#This Row],[Type]]="Inbound",VLOOKUP(tbl_transaction[[#This Row],[Reference Number]],barang_masuk[],3,FALSE),IF(tbl_transaction[[#This Row],[Type]]="Outbound",VLOOKUP(tbl_transaction[[#This Row],[Reference Number]],barang_keluar[],3,FALSE),""))</f>
        <v>Outlet 037</v>
      </c>
      <c r="I1979" t="str">
        <f>IF(D1979='Kartu Stok'!$B$2,COUNTIF($D$3:D1979,'Kartu Stok'!$B$2),"")</f>
        <v/>
      </c>
      <c r="L1979"/>
    </row>
    <row r="1980" spans="1:12" ht="14.5" x14ac:dyDescent="0.35">
      <c r="A1980" s="2" t="s">
        <v>2539</v>
      </c>
      <c r="B1980" s="5">
        <f>IF(LEFT(tbl_transaction[[#This Row],[Reference Number]],2)="GR",VLOOKUP(tbl_transaction[[#This Row],[Reference Number]],barang_masuk[],2,FALSE),IF(LEFT(tbl_transaction[[#This Row],[Reference Number]],2)="DO",VLOOKUP(tbl_transaction[[#This Row],[Reference Number]],barang_keluar[],2,FALSE),""))</f>
        <v>46040</v>
      </c>
      <c r="C1980" t="str">
        <f t="shared" si="31"/>
        <v>Outbound</v>
      </c>
      <c r="D1980" t="str">
        <f>IF(tbl_transaction[[#This Row],[Type]]="Inbound",VLOOKUP(tbl_transaction[[#This Row],[Reference Number]],barang_masuk[],4,FALSE),IF(tbl_transaction[[#This Row],[Type]]="Outbound",VLOOKUP(tbl_transaction[[#This Row],[Reference Number]],barang_keluar[],4,FALSE),""))</f>
        <v>BEV016</v>
      </c>
      <c r="E1980" t="str">
        <f>IF(tbl_transaction[[#This Row],[Type]]="Inbound",VLOOKUP(tbl_transaction[[#This Row],[Reference Number]],barang_masuk[],5,FALSE),IF(tbl_transaction[[#This Row],[Type]]="Outbound",VLOOKUP(tbl_transaction[[#This Row],[Reference Number]],barang_keluar[],5,FALSE),""))</f>
        <v>Sosro Beverage Variant 16</v>
      </c>
      <c r="F1980">
        <f>IF(tbl_transaction[[#This Row],[Type]]="Inbound",VLOOKUP(tbl_transaction[[#This Row],[Reference Number]],barang_masuk[],6,FALSE),IF(tbl_transaction[[#This Row],[Type]]="Outbound",VLOOKUP(tbl_transaction[[#This Row],[Reference Number]],barang_keluar[],6,FALSE),""))</f>
        <v>24</v>
      </c>
      <c r="G1980" t="str">
        <f>IF(tbl_transaction[[#This Row],[Type]]="Inbound",VLOOKUP(tbl_transaction[[#This Row],[Reference Number]],barang_masuk[],7,FALSE),IF(tbl_transaction[[#This Row],[Type]]="Outbound",VLOOKUP(tbl_transaction[[#This Row],[Reference Number]],barang_keluar[],7,FALSE),""))</f>
        <v>Bottle</v>
      </c>
      <c r="H1980" t="str">
        <f>IF(tbl_transaction[[#This Row],[Type]]="Inbound",VLOOKUP(tbl_transaction[[#This Row],[Reference Number]],barang_masuk[],3,FALSE),IF(tbl_transaction[[#This Row],[Type]]="Outbound",VLOOKUP(tbl_transaction[[#This Row],[Reference Number]],barang_keluar[],3,FALSE),""))</f>
        <v>Outlet 057</v>
      </c>
      <c r="I1980" t="str">
        <f>IF(D1980='Kartu Stok'!$B$2,COUNTIF($D$3:D1980,'Kartu Stok'!$B$2),"")</f>
        <v/>
      </c>
      <c r="L1980"/>
    </row>
    <row r="1981" spans="1:12" ht="14.5" x14ac:dyDescent="0.35">
      <c r="A1981" s="2" t="s">
        <v>2540</v>
      </c>
      <c r="B1981" s="5">
        <f>IF(LEFT(tbl_transaction[[#This Row],[Reference Number]],2)="GR",VLOOKUP(tbl_transaction[[#This Row],[Reference Number]],barang_masuk[],2,FALSE),IF(LEFT(tbl_transaction[[#This Row],[Reference Number]],2)="DO",VLOOKUP(tbl_transaction[[#This Row],[Reference Number]],barang_keluar[],2,FALSE),""))</f>
        <v>46042</v>
      </c>
      <c r="C1981" t="str">
        <f t="shared" si="31"/>
        <v>Outbound</v>
      </c>
      <c r="D1981" t="str">
        <f>IF(tbl_transaction[[#This Row],[Type]]="Inbound",VLOOKUP(tbl_transaction[[#This Row],[Reference Number]],barang_masuk[],4,FALSE),IF(tbl_transaction[[#This Row],[Type]]="Outbound",VLOOKUP(tbl_transaction[[#This Row],[Reference Number]],barang_keluar[],4,FALSE),""))</f>
        <v>DAR019</v>
      </c>
      <c r="E1981" t="str">
        <f>IF(tbl_transaction[[#This Row],[Type]]="Inbound",VLOOKUP(tbl_transaction[[#This Row],[Reference Number]],barang_masuk[],5,FALSE),IF(tbl_transaction[[#This Row],[Type]]="Outbound",VLOOKUP(tbl_transaction[[#This Row],[Reference Number]],barang_keluar[],5,FALSE),""))</f>
        <v>Ultra Milk Dairy Variant 19</v>
      </c>
      <c r="F1981">
        <f>IF(tbl_transaction[[#This Row],[Type]]="Inbound",VLOOKUP(tbl_transaction[[#This Row],[Reference Number]],barang_masuk[],6,FALSE),IF(tbl_transaction[[#This Row],[Type]]="Outbound",VLOOKUP(tbl_transaction[[#This Row],[Reference Number]],barang_keluar[],6,FALSE),""))</f>
        <v>36</v>
      </c>
      <c r="G1981" t="str">
        <f>IF(tbl_transaction[[#This Row],[Type]]="Inbound",VLOOKUP(tbl_transaction[[#This Row],[Reference Number]],barang_masuk[],7,FALSE),IF(tbl_transaction[[#This Row],[Type]]="Outbound",VLOOKUP(tbl_transaction[[#This Row],[Reference Number]],barang_keluar[],7,FALSE),""))</f>
        <v>Box</v>
      </c>
      <c r="H1981" t="str">
        <f>IF(tbl_transaction[[#This Row],[Type]]="Inbound",VLOOKUP(tbl_transaction[[#This Row],[Reference Number]],barang_masuk[],3,FALSE),IF(tbl_transaction[[#This Row],[Type]]="Outbound",VLOOKUP(tbl_transaction[[#This Row],[Reference Number]],barang_keluar[],3,FALSE),""))</f>
        <v>Outlet 033</v>
      </c>
      <c r="I1981" t="str">
        <f>IF(D1981='Kartu Stok'!$B$2,COUNTIF($D$3:D1981,'Kartu Stok'!$B$2),"")</f>
        <v/>
      </c>
      <c r="L1981"/>
    </row>
    <row r="1982" spans="1:12" ht="14.5" x14ac:dyDescent="0.35">
      <c r="A1982" s="2" t="s">
        <v>2541</v>
      </c>
      <c r="B1982" s="5">
        <f>IF(LEFT(tbl_transaction[[#This Row],[Reference Number]],2)="GR",VLOOKUP(tbl_transaction[[#This Row],[Reference Number]],barang_masuk[],2,FALSE),IF(LEFT(tbl_transaction[[#This Row],[Reference Number]],2)="DO",VLOOKUP(tbl_transaction[[#This Row],[Reference Number]],barang_keluar[],2,FALSE),""))</f>
        <v>46088</v>
      </c>
      <c r="C1982" t="str">
        <f t="shared" si="31"/>
        <v>Outbound</v>
      </c>
      <c r="D1982" t="str">
        <f>IF(tbl_transaction[[#This Row],[Type]]="Inbound",VLOOKUP(tbl_transaction[[#This Row],[Reference Number]],barang_masuk[],4,FALSE),IF(tbl_transaction[[#This Row],[Type]]="Outbound",VLOOKUP(tbl_transaction[[#This Row],[Reference Number]],barang_keluar[],4,FALSE),""))</f>
        <v>BAB012</v>
      </c>
      <c r="E1982" t="str">
        <f>IF(tbl_transaction[[#This Row],[Type]]="Inbound",VLOOKUP(tbl_transaction[[#This Row],[Reference Number]],barang_masuk[],5,FALSE),IF(tbl_transaction[[#This Row],[Type]]="Outbound",VLOOKUP(tbl_transaction[[#This Row],[Reference Number]],barang_keluar[],5,FALSE),""))</f>
        <v>MamyPoko Baby Care Variant 12</v>
      </c>
      <c r="F1982">
        <f>IF(tbl_transaction[[#This Row],[Type]]="Inbound",VLOOKUP(tbl_transaction[[#This Row],[Reference Number]],barang_masuk[],6,FALSE),IF(tbl_transaction[[#This Row],[Type]]="Outbound",VLOOKUP(tbl_transaction[[#This Row],[Reference Number]],barang_keluar[],6,FALSE),""))</f>
        <v>48</v>
      </c>
      <c r="G1982" t="str">
        <f>IF(tbl_transaction[[#This Row],[Type]]="Inbound",VLOOKUP(tbl_transaction[[#This Row],[Reference Number]],barang_masuk[],7,FALSE),IF(tbl_transaction[[#This Row],[Type]]="Outbound",VLOOKUP(tbl_transaction[[#This Row],[Reference Number]],barang_keluar[],7,FALSE),""))</f>
        <v>Pack</v>
      </c>
      <c r="H1982" t="str">
        <f>IF(tbl_transaction[[#This Row],[Type]]="Inbound",VLOOKUP(tbl_transaction[[#This Row],[Reference Number]],barang_masuk[],3,FALSE),IF(tbl_transaction[[#This Row],[Type]]="Outbound",VLOOKUP(tbl_transaction[[#This Row],[Reference Number]],barang_keluar[],3,FALSE),""))</f>
        <v>Outlet 012</v>
      </c>
      <c r="I1982" t="str">
        <f>IF(D1982='Kartu Stok'!$B$2,COUNTIF($D$3:D1982,'Kartu Stok'!$B$2),"")</f>
        <v/>
      </c>
      <c r="L1982"/>
    </row>
    <row r="1983" spans="1:12" ht="14.5" x14ac:dyDescent="0.35">
      <c r="A1983" s="2" t="s">
        <v>2542</v>
      </c>
      <c r="B1983" s="5">
        <f>IF(LEFT(tbl_transaction[[#This Row],[Reference Number]],2)="GR",VLOOKUP(tbl_transaction[[#This Row],[Reference Number]],barang_masuk[],2,FALSE),IF(LEFT(tbl_transaction[[#This Row],[Reference Number]],2)="DO",VLOOKUP(tbl_transaction[[#This Row],[Reference Number]],barang_keluar[],2,FALSE),""))</f>
        <v>46169</v>
      </c>
      <c r="C1983" t="str">
        <f t="shared" si="31"/>
        <v>Outbound</v>
      </c>
      <c r="D1983" t="str">
        <f>IF(tbl_transaction[[#This Row],[Type]]="Inbound",VLOOKUP(tbl_transaction[[#This Row],[Reference Number]],barang_masuk[],4,FALSE),IF(tbl_transaction[[#This Row],[Type]]="Outbound",VLOOKUP(tbl_transaction[[#This Row],[Reference Number]],barang_keluar[],4,FALSE),""))</f>
        <v>BAB016</v>
      </c>
      <c r="E1983" t="str">
        <f>IF(tbl_transaction[[#This Row],[Type]]="Inbound",VLOOKUP(tbl_transaction[[#This Row],[Reference Number]],barang_masuk[],5,FALSE),IF(tbl_transaction[[#This Row],[Type]]="Outbound",VLOOKUP(tbl_transaction[[#This Row],[Reference Number]],barang_keluar[],5,FALSE),""))</f>
        <v>MamyPoko Baby Care Variant 16</v>
      </c>
      <c r="F1983">
        <f>IF(tbl_transaction[[#This Row],[Type]]="Inbound",VLOOKUP(tbl_transaction[[#This Row],[Reference Number]],barang_masuk[],6,FALSE),IF(tbl_transaction[[#This Row],[Type]]="Outbound",VLOOKUP(tbl_transaction[[#This Row],[Reference Number]],barang_keluar[],6,FALSE),""))</f>
        <v>30</v>
      </c>
      <c r="G1983" t="str">
        <f>IF(tbl_transaction[[#This Row],[Type]]="Inbound",VLOOKUP(tbl_transaction[[#This Row],[Reference Number]],barang_masuk[],7,FALSE),IF(tbl_transaction[[#This Row],[Type]]="Outbound",VLOOKUP(tbl_transaction[[#This Row],[Reference Number]],barang_keluar[],7,FALSE),""))</f>
        <v>Pack</v>
      </c>
      <c r="H1983" t="str">
        <f>IF(tbl_transaction[[#This Row],[Type]]="Inbound",VLOOKUP(tbl_transaction[[#This Row],[Reference Number]],barang_masuk[],3,FALSE),IF(tbl_transaction[[#This Row],[Type]]="Outbound",VLOOKUP(tbl_transaction[[#This Row],[Reference Number]],barang_keluar[],3,FALSE),""))</f>
        <v>Outlet 068</v>
      </c>
      <c r="I1983" t="str">
        <f>IF(D1983='Kartu Stok'!$B$2,COUNTIF($D$3:D1983,'Kartu Stok'!$B$2),"")</f>
        <v/>
      </c>
      <c r="L1983"/>
    </row>
    <row r="1984" spans="1:12" ht="14.5" x14ac:dyDescent="0.35">
      <c r="A1984" s="2" t="s">
        <v>2543</v>
      </c>
      <c r="B1984" s="5">
        <f>IF(LEFT(tbl_transaction[[#This Row],[Reference Number]],2)="GR",VLOOKUP(tbl_transaction[[#This Row],[Reference Number]],barang_masuk[],2,FALSE),IF(LEFT(tbl_transaction[[#This Row],[Reference Number]],2)="DO",VLOOKUP(tbl_transaction[[#This Row],[Reference Number]],barang_keluar[],2,FALSE),""))</f>
        <v>46124</v>
      </c>
      <c r="C1984" t="str">
        <f t="shared" si="31"/>
        <v>Outbound</v>
      </c>
      <c r="D1984" t="str">
        <f>IF(tbl_transaction[[#This Row],[Type]]="Inbound",VLOOKUP(tbl_transaction[[#This Row],[Reference Number]],barang_masuk[],4,FALSE),IF(tbl_transaction[[#This Row],[Type]]="Outbound",VLOOKUP(tbl_transaction[[#This Row],[Reference Number]],barang_keluar[],4,FALSE),""))</f>
        <v>PER007</v>
      </c>
      <c r="E1984" t="str">
        <f>IF(tbl_transaction[[#This Row],[Type]]="Inbound",VLOOKUP(tbl_transaction[[#This Row],[Reference Number]],barang_masuk[],5,FALSE),IF(tbl_transaction[[#This Row],[Type]]="Outbound",VLOOKUP(tbl_transaction[[#This Row],[Reference Number]],barang_keluar[],5,FALSE),""))</f>
        <v>Pepsodent Personal Care Variant 7</v>
      </c>
      <c r="F1984">
        <f>IF(tbl_transaction[[#This Row],[Type]]="Inbound",VLOOKUP(tbl_transaction[[#This Row],[Reference Number]],barang_masuk[],6,FALSE),IF(tbl_transaction[[#This Row],[Type]]="Outbound",VLOOKUP(tbl_transaction[[#This Row],[Reference Number]],barang_keluar[],6,FALSE),""))</f>
        <v>60</v>
      </c>
      <c r="G1984" t="str">
        <f>IF(tbl_transaction[[#This Row],[Type]]="Inbound",VLOOKUP(tbl_transaction[[#This Row],[Reference Number]],barang_masuk[],7,FALSE),IF(tbl_transaction[[#This Row],[Type]]="Outbound",VLOOKUP(tbl_transaction[[#This Row],[Reference Number]],barang_keluar[],7,FALSE),""))</f>
        <v>Bottle</v>
      </c>
      <c r="H1984" t="str">
        <f>IF(tbl_transaction[[#This Row],[Type]]="Inbound",VLOOKUP(tbl_transaction[[#This Row],[Reference Number]],barang_masuk[],3,FALSE),IF(tbl_transaction[[#This Row],[Type]]="Outbound",VLOOKUP(tbl_transaction[[#This Row],[Reference Number]],barang_keluar[],3,FALSE),""))</f>
        <v>Outlet 041</v>
      </c>
      <c r="I1984" t="str">
        <f>IF(D1984='Kartu Stok'!$B$2,COUNTIF($D$3:D1984,'Kartu Stok'!$B$2),"")</f>
        <v/>
      </c>
      <c r="L1984"/>
    </row>
    <row r="1985" spans="1:12" ht="14.5" x14ac:dyDescent="0.35">
      <c r="A1985" s="2" t="s">
        <v>2544</v>
      </c>
      <c r="B1985" s="5">
        <f>IF(LEFT(tbl_transaction[[#This Row],[Reference Number]],2)="GR",VLOOKUP(tbl_transaction[[#This Row],[Reference Number]],barang_masuk[],2,FALSE),IF(LEFT(tbl_transaction[[#This Row],[Reference Number]],2)="DO",VLOOKUP(tbl_transaction[[#This Row],[Reference Number]],barang_keluar[],2,FALSE),""))</f>
        <v>46032</v>
      </c>
      <c r="C1985" t="str">
        <f t="shared" si="31"/>
        <v>Outbound</v>
      </c>
      <c r="D1985" t="str">
        <f>IF(tbl_transaction[[#This Row],[Type]]="Inbound",VLOOKUP(tbl_transaction[[#This Row],[Reference Number]],barang_masuk[],4,FALSE),IF(tbl_transaction[[#This Row],[Type]]="Outbound",VLOOKUP(tbl_transaction[[#This Row],[Reference Number]],barang_keluar[],4,FALSE),""))</f>
        <v>BAB019</v>
      </c>
      <c r="E1985" t="str">
        <f>IF(tbl_transaction[[#This Row],[Type]]="Inbound",VLOOKUP(tbl_transaction[[#This Row],[Reference Number]],barang_masuk[],5,FALSE),IF(tbl_transaction[[#This Row],[Type]]="Outbound",VLOOKUP(tbl_transaction[[#This Row],[Reference Number]],barang_keluar[],5,FALSE),""))</f>
        <v>Zwitsal Baby Care Variant 19</v>
      </c>
      <c r="F1985">
        <f>IF(tbl_transaction[[#This Row],[Type]]="Inbound",VLOOKUP(tbl_transaction[[#This Row],[Reference Number]],barang_masuk[],6,FALSE),IF(tbl_transaction[[#This Row],[Type]]="Outbound",VLOOKUP(tbl_transaction[[#This Row],[Reference Number]],barang_keluar[],6,FALSE),""))</f>
        <v>10</v>
      </c>
      <c r="G1985" t="str">
        <f>IF(tbl_transaction[[#This Row],[Type]]="Inbound",VLOOKUP(tbl_transaction[[#This Row],[Reference Number]],barang_masuk[],7,FALSE),IF(tbl_transaction[[#This Row],[Type]]="Outbound",VLOOKUP(tbl_transaction[[#This Row],[Reference Number]],barang_keluar[],7,FALSE),""))</f>
        <v>Pack</v>
      </c>
      <c r="H1985" t="str">
        <f>IF(tbl_transaction[[#This Row],[Type]]="Inbound",VLOOKUP(tbl_transaction[[#This Row],[Reference Number]],barang_masuk[],3,FALSE),IF(tbl_transaction[[#This Row],[Type]]="Outbound",VLOOKUP(tbl_transaction[[#This Row],[Reference Number]],barang_keluar[],3,FALSE),""))</f>
        <v>Outlet 010</v>
      </c>
      <c r="I1985" t="str">
        <f>IF(D1985='Kartu Stok'!$B$2,COUNTIF($D$3:D1985,'Kartu Stok'!$B$2),"")</f>
        <v/>
      </c>
      <c r="L1985"/>
    </row>
    <row r="1986" spans="1:12" ht="14.5" x14ac:dyDescent="0.35">
      <c r="A1986" s="2" t="s">
        <v>2545</v>
      </c>
      <c r="B1986" s="5">
        <f>IF(LEFT(tbl_transaction[[#This Row],[Reference Number]],2)="GR",VLOOKUP(tbl_transaction[[#This Row],[Reference Number]],barang_masuk[],2,FALSE),IF(LEFT(tbl_transaction[[#This Row],[Reference Number]],2)="DO",VLOOKUP(tbl_transaction[[#This Row],[Reference Number]],barang_keluar[],2,FALSE),""))</f>
        <v>46189</v>
      </c>
      <c r="C1986" t="str">
        <f t="shared" si="31"/>
        <v>Outbound</v>
      </c>
      <c r="D1986" t="str">
        <f>IF(tbl_transaction[[#This Row],[Type]]="Inbound",VLOOKUP(tbl_transaction[[#This Row],[Reference Number]],barang_masuk[],4,FALSE),IF(tbl_transaction[[#This Row],[Type]]="Outbound",VLOOKUP(tbl_transaction[[#This Row],[Reference Number]],barang_keluar[],4,FALSE),""))</f>
        <v>BAB001</v>
      </c>
      <c r="E1986" t="str">
        <f>IF(tbl_transaction[[#This Row],[Type]]="Inbound",VLOOKUP(tbl_transaction[[#This Row],[Reference Number]],barang_masuk[],5,FALSE),IF(tbl_transaction[[#This Row],[Type]]="Outbound",VLOOKUP(tbl_transaction[[#This Row],[Reference Number]],barang_keluar[],5,FALSE),""))</f>
        <v>MamyPoko Baby Care Variant 1</v>
      </c>
      <c r="F1986">
        <f>IF(tbl_transaction[[#This Row],[Type]]="Inbound",VLOOKUP(tbl_transaction[[#This Row],[Reference Number]],barang_masuk[],6,FALSE),IF(tbl_transaction[[#This Row],[Type]]="Outbound",VLOOKUP(tbl_transaction[[#This Row],[Reference Number]],barang_keluar[],6,FALSE),""))</f>
        <v>36</v>
      </c>
      <c r="G1986" t="str">
        <f>IF(tbl_transaction[[#This Row],[Type]]="Inbound",VLOOKUP(tbl_transaction[[#This Row],[Reference Number]],barang_masuk[],7,FALSE),IF(tbl_transaction[[#This Row],[Type]]="Outbound",VLOOKUP(tbl_transaction[[#This Row],[Reference Number]],barang_keluar[],7,FALSE),""))</f>
        <v>Pack</v>
      </c>
      <c r="H1986" t="str">
        <f>IF(tbl_transaction[[#This Row],[Type]]="Inbound",VLOOKUP(tbl_transaction[[#This Row],[Reference Number]],barang_masuk[],3,FALSE),IF(tbl_transaction[[#This Row],[Type]]="Outbound",VLOOKUP(tbl_transaction[[#This Row],[Reference Number]],barang_keluar[],3,FALSE),""))</f>
        <v>Outlet 056</v>
      </c>
      <c r="I1986" t="str">
        <f>IF(D1986='Kartu Stok'!$B$2,COUNTIF($D$3:D1986,'Kartu Stok'!$B$2),"")</f>
        <v/>
      </c>
      <c r="L1986"/>
    </row>
    <row r="1987" spans="1:12" ht="14.5" x14ac:dyDescent="0.35">
      <c r="A1987" s="2" t="s">
        <v>2546</v>
      </c>
      <c r="B1987" s="5">
        <f>IF(LEFT(tbl_transaction[[#This Row],[Reference Number]],2)="GR",VLOOKUP(tbl_transaction[[#This Row],[Reference Number]],barang_masuk[],2,FALSE),IF(LEFT(tbl_transaction[[#This Row],[Reference Number]],2)="DO",VLOOKUP(tbl_transaction[[#This Row],[Reference Number]],barang_keluar[],2,FALSE),""))</f>
        <v>46150</v>
      </c>
      <c r="C1987" t="str">
        <f t="shared" si="31"/>
        <v>Outbound</v>
      </c>
      <c r="D1987" t="str">
        <f>IF(tbl_transaction[[#This Row],[Type]]="Inbound",VLOOKUP(tbl_transaction[[#This Row],[Reference Number]],barang_masuk[],4,FALSE),IF(tbl_transaction[[#This Row],[Type]]="Outbound",VLOOKUP(tbl_transaction[[#This Row],[Reference Number]],barang_keluar[],4,FALSE),""))</f>
        <v>SNK013</v>
      </c>
      <c r="E1987" t="str">
        <f>IF(tbl_transaction[[#This Row],[Type]]="Inbound",VLOOKUP(tbl_transaction[[#This Row],[Reference Number]],barang_masuk[],5,FALSE),IF(tbl_transaction[[#This Row],[Type]]="Outbound",VLOOKUP(tbl_transaction[[#This Row],[Reference Number]],barang_keluar[],5,FALSE),""))</f>
        <v>Qtela Snack Variant 13</v>
      </c>
      <c r="F1987">
        <f>IF(tbl_transaction[[#This Row],[Type]]="Inbound",VLOOKUP(tbl_transaction[[#This Row],[Reference Number]],barang_masuk[],6,FALSE),IF(tbl_transaction[[#This Row],[Type]]="Outbound",VLOOKUP(tbl_transaction[[#This Row],[Reference Number]],barang_keluar[],6,FALSE),""))</f>
        <v>12</v>
      </c>
      <c r="G1987" t="str">
        <f>IF(tbl_transaction[[#This Row],[Type]]="Inbound",VLOOKUP(tbl_transaction[[#This Row],[Reference Number]],barang_masuk[],7,FALSE),IF(tbl_transaction[[#This Row],[Type]]="Outbound",VLOOKUP(tbl_transaction[[#This Row],[Reference Number]],barang_keluar[],7,FALSE),""))</f>
        <v>Pack</v>
      </c>
      <c r="H1987" t="str">
        <f>IF(tbl_transaction[[#This Row],[Type]]="Inbound",VLOOKUP(tbl_transaction[[#This Row],[Reference Number]],barang_masuk[],3,FALSE),IF(tbl_transaction[[#This Row],[Type]]="Outbound",VLOOKUP(tbl_transaction[[#This Row],[Reference Number]],barang_keluar[],3,FALSE),""))</f>
        <v>Outlet 050</v>
      </c>
      <c r="I1987" t="str">
        <f>IF(D1987='Kartu Stok'!$B$2,COUNTIF($D$3:D1987,'Kartu Stok'!$B$2),"")</f>
        <v/>
      </c>
      <c r="L1987"/>
    </row>
    <row r="1988" spans="1:12" ht="14.5" x14ac:dyDescent="0.35">
      <c r="A1988" s="2" t="s">
        <v>2547</v>
      </c>
      <c r="B1988" s="5">
        <f>IF(LEFT(tbl_transaction[[#This Row],[Reference Number]],2)="GR",VLOOKUP(tbl_transaction[[#This Row],[Reference Number]],barang_masuk[],2,FALSE),IF(LEFT(tbl_transaction[[#This Row],[Reference Number]],2)="DO",VLOOKUP(tbl_transaction[[#This Row],[Reference Number]],barang_keluar[],2,FALSE),""))</f>
        <v>46180</v>
      </c>
      <c r="C1988" t="str">
        <f t="shared" si="31"/>
        <v>Outbound</v>
      </c>
      <c r="D1988" t="str">
        <f>IF(tbl_transaction[[#This Row],[Type]]="Inbound",VLOOKUP(tbl_transaction[[#This Row],[Reference Number]],barang_masuk[],4,FALSE),IF(tbl_transaction[[#This Row],[Type]]="Outbound",VLOOKUP(tbl_transaction[[#This Row],[Reference Number]],barang_keluar[],4,FALSE),""))</f>
        <v>HOM006</v>
      </c>
      <c r="E1988" t="str">
        <f>IF(tbl_transaction[[#This Row],[Type]]="Inbound",VLOOKUP(tbl_transaction[[#This Row],[Reference Number]],barang_masuk[],5,FALSE),IF(tbl_transaction[[#This Row],[Type]]="Outbound",VLOOKUP(tbl_transaction[[#This Row],[Reference Number]],barang_keluar[],5,FALSE),""))</f>
        <v>Sunlight Home Care Variant 6</v>
      </c>
      <c r="F1988">
        <f>IF(tbl_transaction[[#This Row],[Type]]="Inbound",VLOOKUP(tbl_transaction[[#This Row],[Reference Number]],barang_masuk[],6,FALSE),IF(tbl_transaction[[#This Row],[Type]]="Outbound",VLOOKUP(tbl_transaction[[#This Row],[Reference Number]],barang_keluar[],6,FALSE),""))</f>
        <v>15</v>
      </c>
      <c r="G1988" t="str">
        <f>IF(tbl_transaction[[#This Row],[Type]]="Inbound",VLOOKUP(tbl_transaction[[#This Row],[Reference Number]],barang_masuk[],7,FALSE),IF(tbl_transaction[[#This Row],[Type]]="Outbound",VLOOKUP(tbl_transaction[[#This Row],[Reference Number]],barang_keluar[],7,FALSE),""))</f>
        <v>Pack</v>
      </c>
      <c r="H1988" t="str">
        <f>IF(tbl_transaction[[#This Row],[Type]]="Inbound",VLOOKUP(tbl_transaction[[#This Row],[Reference Number]],barang_masuk[],3,FALSE),IF(tbl_transaction[[#This Row],[Type]]="Outbound",VLOOKUP(tbl_transaction[[#This Row],[Reference Number]],barang_keluar[],3,FALSE),""))</f>
        <v>Outlet 023</v>
      </c>
      <c r="I1988" t="str">
        <f>IF(D1988='Kartu Stok'!$B$2,COUNTIF($D$3:D1988,'Kartu Stok'!$B$2),"")</f>
        <v/>
      </c>
      <c r="L1988"/>
    </row>
    <row r="1989" spans="1:12" ht="14.5" x14ac:dyDescent="0.35">
      <c r="A1989" s="2" t="s">
        <v>2548</v>
      </c>
      <c r="B1989" s="5">
        <f>IF(LEFT(tbl_transaction[[#This Row],[Reference Number]],2)="GR",VLOOKUP(tbl_transaction[[#This Row],[Reference Number]],barang_masuk[],2,FALSE),IF(LEFT(tbl_transaction[[#This Row],[Reference Number]],2)="DO",VLOOKUP(tbl_transaction[[#This Row],[Reference Number]],barang_keluar[],2,FALSE),""))</f>
        <v>46055</v>
      </c>
      <c r="C1989" t="str">
        <f t="shared" si="31"/>
        <v>Outbound</v>
      </c>
      <c r="D1989" t="str">
        <f>IF(tbl_transaction[[#This Row],[Type]]="Inbound",VLOOKUP(tbl_transaction[[#This Row],[Reference Number]],barang_masuk[],4,FALSE),IF(tbl_transaction[[#This Row],[Type]]="Outbound",VLOOKUP(tbl_transaction[[#This Row],[Reference Number]],barang_keluar[],4,FALSE),""))</f>
        <v>BEV007</v>
      </c>
      <c r="E1989" t="str">
        <f>IF(tbl_transaction[[#This Row],[Type]]="Inbound",VLOOKUP(tbl_transaction[[#This Row],[Reference Number]],barang_masuk[],5,FALSE),IF(tbl_transaction[[#This Row],[Type]]="Outbound",VLOOKUP(tbl_transaction[[#This Row],[Reference Number]],barang_keluar[],5,FALSE),""))</f>
        <v>Sosro Beverage Variant 7</v>
      </c>
      <c r="F1989">
        <f>IF(tbl_transaction[[#This Row],[Type]]="Inbound",VLOOKUP(tbl_transaction[[#This Row],[Reference Number]],barang_masuk[],6,FALSE),IF(tbl_transaction[[#This Row],[Type]]="Outbound",VLOOKUP(tbl_transaction[[#This Row],[Reference Number]],barang_keluar[],6,FALSE),""))</f>
        <v>10</v>
      </c>
      <c r="G1989" t="str">
        <f>IF(tbl_transaction[[#This Row],[Type]]="Inbound",VLOOKUP(tbl_transaction[[#This Row],[Reference Number]],barang_masuk[],7,FALSE),IF(tbl_transaction[[#This Row],[Type]]="Outbound",VLOOKUP(tbl_transaction[[#This Row],[Reference Number]],barang_keluar[],7,FALSE),""))</f>
        <v>Bottle</v>
      </c>
      <c r="H1989" t="str">
        <f>IF(tbl_transaction[[#This Row],[Type]]="Inbound",VLOOKUP(tbl_transaction[[#This Row],[Reference Number]],barang_masuk[],3,FALSE),IF(tbl_transaction[[#This Row],[Type]]="Outbound",VLOOKUP(tbl_transaction[[#This Row],[Reference Number]],barang_keluar[],3,FALSE),""))</f>
        <v>Outlet 064</v>
      </c>
      <c r="I1989" t="str">
        <f>IF(D1989='Kartu Stok'!$B$2,COUNTIF($D$3:D1989,'Kartu Stok'!$B$2),"")</f>
        <v/>
      </c>
      <c r="L1989"/>
    </row>
    <row r="1990" spans="1:12" ht="14.5" x14ac:dyDescent="0.35">
      <c r="A1990" s="2" t="s">
        <v>2549</v>
      </c>
      <c r="B1990" s="5">
        <f>IF(LEFT(tbl_transaction[[#This Row],[Reference Number]],2)="GR",VLOOKUP(tbl_transaction[[#This Row],[Reference Number]],barang_masuk[],2,FALSE),IF(LEFT(tbl_transaction[[#This Row],[Reference Number]],2)="DO",VLOOKUP(tbl_transaction[[#This Row],[Reference Number]],barang_keluar[],2,FALSE),""))</f>
        <v>46143</v>
      </c>
      <c r="C1990" t="str">
        <f t="shared" si="31"/>
        <v>Outbound</v>
      </c>
      <c r="D1990" t="str">
        <f>IF(tbl_transaction[[#This Row],[Type]]="Inbound",VLOOKUP(tbl_transaction[[#This Row],[Reference Number]],barang_masuk[],4,FALSE),IF(tbl_transaction[[#This Row],[Type]]="Outbound",VLOOKUP(tbl_transaction[[#This Row],[Reference Number]],barang_keluar[],4,FALSE),""))</f>
        <v>INS013</v>
      </c>
      <c r="E1990" t="str">
        <f>IF(tbl_transaction[[#This Row],[Type]]="Inbound",VLOOKUP(tbl_transaction[[#This Row],[Reference Number]],barang_masuk[],5,FALSE),IF(tbl_transaction[[#This Row],[Type]]="Outbound",VLOOKUP(tbl_transaction[[#This Row],[Reference Number]],barang_keluar[],5,FALSE),""))</f>
        <v>Sarimi Instant Food Variant 13</v>
      </c>
      <c r="F1990">
        <f>IF(tbl_transaction[[#This Row],[Type]]="Inbound",VLOOKUP(tbl_transaction[[#This Row],[Reference Number]],barang_masuk[],6,FALSE),IF(tbl_transaction[[#This Row],[Type]]="Outbound",VLOOKUP(tbl_transaction[[#This Row],[Reference Number]],barang_keluar[],6,FALSE),""))</f>
        <v>10</v>
      </c>
      <c r="G1990" t="str">
        <f>IF(tbl_transaction[[#This Row],[Type]]="Inbound",VLOOKUP(tbl_transaction[[#This Row],[Reference Number]],barang_masuk[],7,FALSE),IF(tbl_transaction[[#This Row],[Type]]="Outbound",VLOOKUP(tbl_transaction[[#This Row],[Reference Number]],barang_keluar[],7,FALSE),""))</f>
        <v>Pack</v>
      </c>
      <c r="H1990" t="str">
        <f>IF(tbl_transaction[[#This Row],[Type]]="Inbound",VLOOKUP(tbl_transaction[[#This Row],[Reference Number]],barang_masuk[],3,FALSE),IF(tbl_transaction[[#This Row],[Type]]="Outbound",VLOOKUP(tbl_transaction[[#This Row],[Reference Number]],barang_keluar[],3,FALSE),""))</f>
        <v>Outlet 007</v>
      </c>
      <c r="I1990" t="str">
        <f>IF(D1990='Kartu Stok'!$B$2,COUNTIF($D$3:D1990,'Kartu Stok'!$B$2),"")</f>
        <v/>
      </c>
      <c r="L1990"/>
    </row>
    <row r="1991" spans="1:12" ht="14.5" x14ac:dyDescent="0.35">
      <c r="A1991" s="2" t="s">
        <v>2550</v>
      </c>
      <c r="B1991" s="5">
        <f>IF(LEFT(tbl_transaction[[#This Row],[Reference Number]],2)="GR",VLOOKUP(tbl_transaction[[#This Row],[Reference Number]],barang_masuk[],2,FALSE),IF(LEFT(tbl_transaction[[#This Row],[Reference Number]],2)="DO",VLOOKUP(tbl_transaction[[#This Row],[Reference Number]],barang_keluar[],2,FALSE),""))</f>
        <v>46163</v>
      </c>
      <c r="C1991" t="str">
        <f t="shared" si="31"/>
        <v>Outbound</v>
      </c>
      <c r="D1991" t="str">
        <f>IF(tbl_transaction[[#This Row],[Type]]="Inbound",VLOOKUP(tbl_transaction[[#This Row],[Reference Number]],barang_masuk[],4,FALSE),IF(tbl_transaction[[#This Row],[Type]]="Outbound",VLOOKUP(tbl_transaction[[#This Row],[Reference Number]],barang_keluar[],4,FALSE),""))</f>
        <v>HOM030</v>
      </c>
      <c r="E1991" t="str">
        <f>IF(tbl_transaction[[#This Row],[Type]]="Inbound",VLOOKUP(tbl_transaction[[#This Row],[Reference Number]],barang_masuk[],5,FALSE),IF(tbl_transaction[[#This Row],[Type]]="Outbound",VLOOKUP(tbl_transaction[[#This Row],[Reference Number]],barang_keluar[],5,FALSE),""))</f>
        <v>Molto Home Care Variant 30</v>
      </c>
      <c r="F1991">
        <f>IF(tbl_transaction[[#This Row],[Type]]="Inbound",VLOOKUP(tbl_transaction[[#This Row],[Reference Number]],barang_masuk[],6,FALSE),IF(tbl_transaction[[#This Row],[Type]]="Outbound",VLOOKUP(tbl_transaction[[#This Row],[Reference Number]],barang_keluar[],6,FALSE),""))</f>
        <v>20</v>
      </c>
      <c r="G1991" t="str">
        <f>IF(tbl_transaction[[#This Row],[Type]]="Inbound",VLOOKUP(tbl_transaction[[#This Row],[Reference Number]],barang_masuk[],7,FALSE),IF(tbl_transaction[[#This Row],[Type]]="Outbound",VLOOKUP(tbl_transaction[[#This Row],[Reference Number]],barang_keluar[],7,FALSE),""))</f>
        <v>Pack</v>
      </c>
      <c r="H1991" t="str">
        <f>IF(tbl_transaction[[#This Row],[Type]]="Inbound",VLOOKUP(tbl_transaction[[#This Row],[Reference Number]],barang_masuk[],3,FALSE),IF(tbl_transaction[[#This Row],[Type]]="Outbound",VLOOKUP(tbl_transaction[[#This Row],[Reference Number]],barang_keluar[],3,FALSE),""))</f>
        <v>Outlet 073</v>
      </c>
      <c r="I1991" t="str">
        <f>IF(D1991='Kartu Stok'!$B$2,COUNTIF($D$3:D1991,'Kartu Stok'!$B$2),"")</f>
        <v/>
      </c>
      <c r="L1991"/>
    </row>
    <row r="1992" spans="1:12" ht="14.5" x14ac:dyDescent="0.35">
      <c r="A1992" s="2" t="s">
        <v>2551</v>
      </c>
      <c r="B1992" s="5">
        <f>IF(LEFT(tbl_transaction[[#This Row],[Reference Number]],2)="GR",VLOOKUP(tbl_transaction[[#This Row],[Reference Number]],barang_masuk[],2,FALSE),IF(LEFT(tbl_transaction[[#This Row],[Reference Number]],2)="DO",VLOOKUP(tbl_transaction[[#This Row],[Reference Number]],barang_keluar[],2,FALSE),""))</f>
        <v>46134</v>
      </c>
      <c r="C1992" t="str">
        <f t="shared" si="31"/>
        <v>Outbound</v>
      </c>
      <c r="D1992" t="str">
        <f>IF(tbl_transaction[[#This Row],[Type]]="Inbound",VLOOKUP(tbl_transaction[[#This Row],[Reference Number]],barang_masuk[],4,FALSE),IF(tbl_transaction[[#This Row],[Type]]="Outbound",VLOOKUP(tbl_transaction[[#This Row],[Reference Number]],barang_keluar[],4,FALSE),""))</f>
        <v>BAB008</v>
      </c>
      <c r="E1992" t="str">
        <f>IF(tbl_transaction[[#This Row],[Type]]="Inbound",VLOOKUP(tbl_transaction[[#This Row],[Reference Number]],barang_masuk[],5,FALSE),IF(tbl_transaction[[#This Row],[Type]]="Outbound",VLOOKUP(tbl_transaction[[#This Row],[Reference Number]],barang_keluar[],5,FALSE),""))</f>
        <v>Zwitsal Baby Care Variant 8</v>
      </c>
      <c r="F1992">
        <f>IF(tbl_transaction[[#This Row],[Type]]="Inbound",VLOOKUP(tbl_transaction[[#This Row],[Reference Number]],barang_masuk[],6,FALSE),IF(tbl_transaction[[#This Row],[Type]]="Outbound",VLOOKUP(tbl_transaction[[#This Row],[Reference Number]],barang_keluar[],6,FALSE),""))</f>
        <v>20</v>
      </c>
      <c r="G1992" t="str">
        <f>IF(tbl_transaction[[#This Row],[Type]]="Inbound",VLOOKUP(tbl_transaction[[#This Row],[Reference Number]],barang_masuk[],7,FALSE),IF(tbl_transaction[[#This Row],[Type]]="Outbound",VLOOKUP(tbl_transaction[[#This Row],[Reference Number]],barang_keluar[],7,FALSE),""))</f>
        <v>Pack</v>
      </c>
      <c r="H1992" t="str">
        <f>IF(tbl_transaction[[#This Row],[Type]]="Inbound",VLOOKUP(tbl_transaction[[#This Row],[Reference Number]],barang_masuk[],3,FALSE),IF(tbl_transaction[[#This Row],[Type]]="Outbound",VLOOKUP(tbl_transaction[[#This Row],[Reference Number]],barang_keluar[],3,FALSE),""))</f>
        <v>Outlet 047</v>
      </c>
      <c r="I1992" t="str">
        <f>IF(D1992='Kartu Stok'!$B$2,COUNTIF($D$3:D1992,'Kartu Stok'!$B$2),"")</f>
        <v/>
      </c>
      <c r="L1992"/>
    </row>
    <row r="1993" spans="1:12" ht="14.5" x14ac:dyDescent="0.35">
      <c r="A1993" s="2" t="s">
        <v>2552</v>
      </c>
      <c r="B1993" s="5">
        <f>IF(LEFT(tbl_transaction[[#This Row],[Reference Number]],2)="GR",VLOOKUP(tbl_transaction[[#This Row],[Reference Number]],barang_masuk[],2,FALSE),IF(LEFT(tbl_transaction[[#This Row],[Reference Number]],2)="DO",VLOOKUP(tbl_transaction[[#This Row],[Reference Number]],barang_keluar[],2,FALSE),""))</f>
        <v>46091</v>
      </c>
      <c r="C1993" t="str">
        <f t="shared" si="31"/>
        <v>Outbound</v>
      </c>
      <c r="D1993" t="str">
        <f>IF(tbl_transaction[[#This Row],[Type]]="Inbound",VLOOKUP(tbl_transaction[[#This Row],[Reference Number]],barang_masuk[],4,FALSE),IF(tbl_transaction[[#This Row],[Type]]="Outbound",VLOOKUP(tbl_transaction[[#This Row],[Reference Number]],barang_keluar[],4,FALSE),""))</f>
        <v>BEV018</v>
      </c>
      <c r="E1993" t="str">
        <f>IF(tbl_transaction[[#This Row],[Type]]="Inbound",VLOOKUP(tbl_transaction[[#This Row],[Reference Number]],barang_masuk[],5,FALSE),IF(tbl_transaction[[#This Row],[Type]]="Outbound",VLOOKUP(tbl_transaction[[#This Row],[Reference Number]],barang_keluar[],5,FALSE),""))</f>
        <v>Sosro Beverage Variant 18</v>
      </c>
      <c r="F1993">
        <f>IF(tbl_transaction[[#This Row],[Type]]="Inbound",VLOOKUP(tbl_transaction[[#This Row],[Reference Number]],barang_masuk[],6,FALSE),IF(tbl_transaction[[#This Row],[Type]]="Outbound",VLOOKUP(tbl_transaction[[#This Row],[Reference Number]],barang_keluar[],6,FALSE),""))</f>
        <v>36</v>
      </c>
      <c r="G1993" t="str">
        <f>IF(tbl_transaction[[#This Row],[Type]]="Inbound",VLOOKUP(tbl_transaction[[#This Row],[Reference Number]],barang_masuk[],7,FALSE),IF(tbl_transaction[[#This Row],[Type]]="Outbound",VLOOKUP(tbl_transaction[[#This Row],[Reference Number]],barang_keluar[],7,FALSE),""))</f>
        <v>Bottle</v>
      </c>
      <c r="H1993" t="str">
        <f>IF(tbl_transaction[[#This Row],[Type]]="Inbound",VLOOKUP(tbl_transaction[[#This Row],[Reference Number]],barang_masuk[],3,FALSE),IF(tbl_transaction[[#This Row],[Type]]="Outbound",VLOOKUP(tbl_transaction[[#This Row],[Reference Number]],barang_keluar[],3,FALSE),""))</f>
        <v>Outlet 023</v>
      </c>
      <c r="I1993" t="str">
        <f>IF(D1993='Kartu Stok'!$B$2,COUNTIF($D$3:D1993,'Kartu Stok'!$B$2),"")</f>
        <v/>
      </c>
      <c r="L1993"/>
    </row>
    <row r="1994" spans="1:12" ht="14.5" x14ac:dyDescent="0.35">
      <c r="A1994" s="2" t="s">
        <v>2553</v>
      </c>
      <c r="B1994" s="5">
        <f>IF(LEFT(tbl_transaction[[#This Row],[Reference Number]],2)="GR",VLOOKUP(tbl_transaction[[#This Row],[Reference Number]],barang_masuk[],2,FALSE),IF(LEFT(tbl_transaction[[#This Row],[Reference Number]],2)="DO",VLOOKUP(tbl_transaction[[#This Row],[Reference Number]],barang_keluar[],2,FALSE),""))</f>
        <v>46170</v>
      </c>
      <c r="C1994" t="str">
        <f t="shared" si="31"/>
        <v>Outbound</v>
      </c>
      <c r="D1994" t="str">
        <f>IF(tbl_transaction[[#This Row],[Type]]="Inbound",VLOOKUP(tbl_transaction[[#This Row],[Reference Number]],barang_masuk[],4,FALSE),IF(tbl_transaction[[#This Row],[Type]]="Outbound",VLOOKUP(tbl_transaction[[#This Row],[Reference Number]],barang_keluar[],4,FALSE),""))</f>
        <v>SNK029</v>
      </c>
      <c r="E1994" t="str">
        <f>IF(tbl_transaction[[#This Row],[Type]]="Inbound",VLOOKUP(tbl_transaction[[#This Row],[Reference Number]],barang_masuk[],5,FALSE),IF(tbl_transaction[[#This Row],[Type]]="Outbound",VLOOKUP(tbl_transaction[[#This Row],[Reference Number]],barang_keluar[],5,FALSE),""))</f>
        <v>Chitato Snack Variant 29</v>
      </c>
      <c r="F1994">
        <f>IF(tbl_transaction[[#This Row],[Type]]="Inbound",VLOOKUP(tbl_transaction[[#This Row],[Reference Number]],barang_masuk[],6,FALSE),IF(tbl_transaction[[#This Row],[Type]]="Outbound",VLOOKUP(tbl_transaction[[#This Row],[Reference Number]],barang_keluar[],6,FALSE),""))</f>
        <v>12</v>
      </c>
      <c r="G1994" t="str">
        <f>IF(tbl_transaction[[#This Row],[Type]]="Inbound",VLOOKUP(tbl_transaction[[#This Row],[Reference Number]],barang_masuk[],7,FALSE),IF(tbl_transaction[[#This Row],[Type]]="Outbound",VLOOKUP(tbl_transaction[[#This Row],[Reference Number]],barang_keluar[],7,FALSE),""))</f>
        <v>Pack</v>
      </c>
      <c r="H1994" t="str">
        <f>IF(tbl_transaction[[#This Row],[Type]]="Inbound",VLOOKUP(tbl_transaction[[#This Row],[Reference Number]],barang_masuk[],3,FALSE),IF(tbl_transaction[[#This Row],[Type]]="Outbound",VLOOKUP(tbl_transaction[[#This Row],[Reference Number]],barang_keluar[],3,FALSE),""))</f>
        <v>Outlet 050</v>
      </c>
      <c r="I1994" t="str">
        <f>IF(D1994='Kartu Stok'!$B$2,COUNTIF($D$3:D1994,'Kartu Stok'!$B$2),"")</f>
        <v/>
      </c>
      <c r="L1994"/>
    </row>
    <row r="1995" spans="1:12" ht="14.5" x14ac:dyDescent="0.35">
      <c r="A1995" s="2" t="s">
        <v>2554</v>
      </c>
      <c r="B1995" s="5">
        <f>IF(LEFT(tbl_transaction[[#This Row],[Reference Number]],2)="GR",VLOOKUP(tbl_transaction[[#This Row],[Reference Number]],barang_masuk[],2,FALSE),IF(LEFT(tbl_transaction[[#This Row],[Reference Number]],2)="DO",VLOOKUP(tbl_transaction[[#This Row],[Reference Number]],barang_keluar[],2,FALSE),""))</f>
        <v>46136</v>
      </c>
      <c r="C1995" t="str">
        <f t="shared" si="31"/>
        <v>Outbound</v>
      </c>
      <c r="D1995" t="str">
        <f>IF(tbl_transaction[[#This Row],[Type]]="Inbound",VLOOKUP(tbl_transaction[[#This Row],[Reference Number]],barang_masuk[],4,FALSE),IF(tbl_transaction[[#This Row],[Type]]="Outbound",VLOOKUP(tbl_transaction[[#This Row],[Reference Number]],barang_keluar[],4,FALSE),""))</f>
        <v>BEV004</v>
      </c>
      <c r="E1995" t="str">
        <f>IF(tbl_transaction[[#This Row],[Type]]="Inbound",VLOOKUP(tbl_transaction[[#This Row],[Reference Number]],barang_masuk[],5,FALSE),IF(tbl_transaction[[#This Row],[Type]]="Outbound",VLOOKUP(tbl_transaction[[#This Row],[Reference Number]],barang_keluar[],5,FALSE),""))</f>
        <v>Aqua Beverage Variant 4</v>
      </c>
      <c r="F1995">
        <f>IF(tbl_transaction[[#This Row],[Type]]="Inbound",VLOOKUP(tbl_transaction[[#This Row],[Reference Number]],barang_masuk[],6,FALSE),IF(tbl_transaction[[#This Row],[Type]]="Outbound",VLOOKUP(tbl_transaction[[#This Row],[Reference Number]],barang_keluar[],6,FALSE),""))</f>
        <v>5</v>
      </c>
      <c r="G1995" t="str">
        <f>IF(tbl_transaction[[#This Row],[Type]]="Inbound",VLOOKUP(tbl_transaction[[#This Row],[Reference Number]],barang_masuk[],7,FALSE),IF(tbl_transaction[[#This Row],[Type]]="Outbound",VLOOKUP(tbl_transaction[[#This Row],[Reference Number]],barang_keluar[],7,FALSE),""))</f>
        <v>Bottle</v>
      </c>
      <c r="H1995" t="str">
        <f>IF(tbl_transaction[[#This Row],[Type]]="Inbound",VLOOKUP(tbl_transaction[[#This Row],[Reference Number]],barang_masuk[],3,FALSE),IF(tbl_transaction[[#This Row],[Type]]="Outbound",VLOOKUP(tbl_transaction[[#This Row],[Reference Number]],barang_keluar[],3,FALSE),""))</f>
        <v>Outlet 075</v>
      </c>
      <c r="I1995" t="str">
        <f>IF(D1995='Kartu Stok'!$B$2,COUNTIF($D$3:D1995,'Kartu Stok'!$B$2),"")</f>
        <v/>
      </c>
      <c r="L1995"/>
    </row>
    <row r="1996" spans="1:12" ht="14.5" x14ac:dyDescent="0.35">
      <c r="A1996" s="2" t="s">
        <v>2555</v>
      </c>
      <c r="B1996" s="5">
        <f>IF(LEFT(tbl_transaction[[#This Row],[Reference Number]],2)="GR",VLOOKUP(tbl_transaction[[#This Row],[Reference Number]],barang_masuk[],2,FALSE),IF(LEFT(tbl_transaction[[#This Row],[Reference Number]],2)="DO",VLOOKUP(tbl_transaction[[#This Row],[Reference Number]],barang_keluar[],2,FALSE),""))</f>
        <v>46070</v>
      </c>
      <c r="C1996" t="str">
        <f t="shared" si="31"/>
        <v>Outbound</v>
      </c>
      <c r="D1996" t="str">
        <f>IF(tbl_transaction[[#This Row],[Type]]="Inbound",VLOOKUP(tbl_transaction[[#This Row],[Reference Number]],barang_masuk[],4,FALSE),IF(tbl_transaction[[#This Row],[Type]]="Outbound",VLOOKUP(tbl_transaction[[#This Row],[Reference Number]],barang_keluar[],4,FALSE),""))</f>
        <v>INS007</v>
      </c>
      <c r="E1996" t="str">
        <f>IF(tbl_transaction[[#This Row],[Type]]="Inbound",VLOOKUP(tbl_transaction[[#This Row],[Reference Number]],barang_masuk[],5,FALSE),IF(tbl_transaction[[#This Row],[Type]]="Outbound",VLOOKUP(tbl_transaction[[#This Row],[Reference Number]],barang_keluar[],5,FALSE),""))</f>
        <v>Supermi Instant Food Variant 7</v>
      </c>
      <c r="F1996">
        <f>IF(tbl_transaction[[#This Row],[Type]]="Inbound",VLOOKUP(tbl_transaction[[#This Row],[Reference Number]],barang_masuk[],6,FALSE),IF(tbl_transaction[[#This Row],[Type]]="Outbound",VLOOKUP(tbl_transaction[[#This Row],[Reference Number]],barang_keluar[],6,FALSE),""))</f>
        <v>24</v>
      </c>
      <c r="G1996" t="str">
        <f>IF(tbl_transaction[[#This Row],[Type]]="Inbound",VLOOKUP(tbl_transaction[[#This Row],[Reference Number]],barang_masuk[],7,FALSE),IF(tbl_transaction[[#This Row],[Type]]="Outbound",VLOOKUP(tbl_transaction[[#This Row],[Reference Number]],barang_keluar[],7,FALSE),""))</f>
        <v>Pack</v>
      </c>
      <c r="H1996" t="str">
        <f>IF(tbl_transaction[[#This Row],[Type]]="Inbound",VLOOKUP(tbl_transaction[[#This Row],[Reference Number]],barang_masuk[],3,FALSE),IF(tbl_transaction[[#This Row],[Type]]="Outbound",VLOOKUP(tbl_transaction[[#This Row],[Reference Number]],barang_keluar[],3,FALSE),""))</f>
        <v>Outlet 014</v>
      </c>
      <c r="I1996" t="str">
        <f>IF(D1996='Kartu Stok'!$B$2,COUNTIF($D$3:D1996,'Kartu Stok'!$B$2),"")</f>
        <v/>
      </c>
      <c r="L1996"/>
    </row>
    <row r="1997" spans="1:12" ht="14.5" x14ac:dyDescent="0.35">
      <c r="A1997" s="2" t="s">
        <v>2556</v>
      </c>
      <c r="B1997" s="5">
        <f>IF(LEFT(tbl_transaction[[#This Row],[Reference Number]],2)="GR",VLOOKUP(tbl_transaction[[#This Row],[Reference Number]],barang_masuk[],2,FALSE),IF(LEFT(tbl_transaction[[#This Row],[Reference Number]],2)="DO",VLOOKUP(tbl_transaction[[#This Row],[Reference Number]],barang_keluar[],2,FALSE),""))</f>
        <v>46173</v>
      </c>
      <c r="C1997" t="str">
        <f t="shared" si="31"/>
        <v>Outbound</v>
      </c>
      <c r="D1997" t="str">
        <f>IF(tbl_transaction[[#This Row],[Type]]="Inbound",VLOOKUP(tbl_transaction[[#This Row],[Reference Number]],barang_masuk[],4,FALSE),IF(tbl_transaction[[#This Row],[Type]]="Outbound",VLOOKUP(tbl_transaction[[#This Row],[Reference Number]],barang_keluar[],4,FALSE),""))</f>
        <v>SNK025</v>
      </c>
      <c r="E1997" t="str">
        <f>IF(tbl_transaction[[#This Row],[Type]]="Inbound",VLOOKUP(tbl_transaction[[#This Row],[Reference Number]],barang_masuk[],5,FALSE),IF(tbl_transaction[[#This Row],[Type]]="Outbound",VLOOKUP(tbl_transaction[[#This Row],[Reference Number]],barang_keluar[],5,FALSE),""))</f>
        <v>Qtela Snack Variant 25</v>
      </c>
      <c r="F1997">
        <f>IF(tbl_transaction[[#This Row],[Type]]="Inbound",VLOOKUP(tbl_transaction[[#This Row],[Reference Number]],barang_masuk[],6,FALSE),IF(tbl_transaction[[#This Row],[Type]]="Outbound",VLOOKUP(tbl_transaction[[#This Row],[Reference Number]],barang_keluar[],6,FALSE),""))</f>
        <v>24</v>
      </c>
      <c r="G1997" t="str">
        <f>IF(tbl_transaction[[#This Row],[Type]]="Inbound",VLOOKUP(tbl_transaction[[#This Row],[Reference Number]],barang_masuk[],7,FALSE),IF(tbl_transaction[[#This Row],[Type]]="Outbound",VLOOKUP(tbl_transaction[[#This Row],[Reference Number]],barang_keluar[],7,FALSE),""))</f>
        <v>Pack</v>
      </c>
      <c r="H1997" t="str">
        <f>IF(tbl_transaction[[#This Row],[Type]]="Inbound",VLOOKUP(tbl_transaction[[#This Row],[Reference Number]],barang_masuk[],3,FALSE),IF(tbl_transaction[[#This Row],[Type]]="Outbound",VLOOKUP(tbl_transaction[[#This Row],[Reference Number]],barang_keluar[],3,FALSE),""))</f>
        <v>Outlet 034</v>
      </c>
      <c r="I1997" t="str">
        <f>IF(D1997='Kartu Stok'!$B$2,COUNTIF($D$3:D1997,'Kartu Stok'!$B$2),"")</f>
        <v/>
      </c>
      <c r="L1997"/>
    </row>
    <row r="1998" spans="1:12" ht="14.5" x14ac:dyDescent="0.35">
      <c r="A1998" s="2" t="s">
        <v>2557</v>
      </c>
      <c r="B1998" s="5">
        <f>IF(LEFT(tbl_transaction[[#This Row],[Reference Number]],2)="GR",VLOOKUP(tbl_transaction[[#This Row],[Reference Number]],barang_masuk[],2,FALSE),IF(LEFT(tbl_transaction[[#This Row],[Reference Number]],2)="DO",VLOOKUP(tbl_transaction[[#This Row],[Reference Number]],barang_keluar[],2,FALSE),""))</f>
        <v>46056</v>
      </c>
      <c r="C1998" t="str">
        <f t="shared" si="31"/>
        <v>Outbound</v>
      </c>
      <c r="D1998" t="str">
        <f>IF(tbl_transaction[[#This Row],[Type]]="Inbound",VLOOKUP(tbl_transaction[[#This Row],[Reference Number]],barang_masuk[],4,FALSE),IF(tbl_transaction[[#This Row],[Type]]="Outbound",VLOOKUP(tbl_transaction[[#This Row],[Reference Number]],barang_keluar[],4,FALSE),""))</f>
        <v>HOM011</v>
      </c>
      <c r="E1998" t="str">
        <f>IF(tbl_transaction[[#This Row],[Type]]="Inbound",VLOOKUP(tbl_transaction[[#This Row],[Reference Number]],barang_masuk[],5,FALSE),IF(tbl_transaction[[#This Row],[Type]]="Outbound",VLOOKUP(tbl_transaction[[#This Row],[Reference Number]],barang_keluar[],5,FALSE),""))</f>
        <v>Sunlight Home Care Variant 11</v>
      </c>
      <c r="F1998">
        <f>IF(tbl_transaction[[#This Row],[Type]]="Inbound",VLOOKUP(tbl_transaction[[#This Row],[Reference Number]],barang_masuk[],6,FALSE),IF(tbl_transaction[[#This Row],[Type]]="Outbound",VLOOKUP(tbl_transaction[[#This Row],[Reference Number]],barang_keluar[],6,FALSE),""))</f>
        <v>12</v>
      </c>
      <c r="G1998" t="str">
        <f>IF(tbl_transaction[[#This Row],[Type]]="Inbound",VLOOKUP(tbl_transaction[[#This Row],[Reference Number]],barang_masuk[],7,FALSE),IF(tbl_transaction[[#This Row],[Type]]="Outbound",VLOOKUP(tbl_transaction[[#This Row],[Reference Number]],barang_keluar[],7,FALSE),""))</f>
        <v>Pack</v>
      </c>
      <c r="H1998" t="str">
        <f>IF(tbl_transaction[[#This Row],[Type]]="Inbound",VLOOKUP(tbl_transaction[[#This Row],[Reference Number]],barang_masuk[],3,FALSE),IF(tbl_transaction[[#This Row],[Type]]="Outbound",VLOOKUP(tbl_transaction[[#This Row],[Reference Number]],barang_keluar[],3,FALSE),""))</f>
        <v>Outlet 001</v>
      </c>
      <c r="I1998" t="str">
        <f>IF(D1998='Kartu Stok'!$B$2,COUNTIF($D$3:D1998,'Kartu Stok'!$B$2),"")</f>
        <v/>
      </c>
      <c r="L1998"/>
    </row>
    <row r="1999" spans="1:12" ht="14.5" x14ac:dyDescent="0.35">
      <c r="A1999" s="2" t="s">
        <v>2558</v>
      </c>
      <c r="B1999" s="5">
        <f>IF(LEFT(tbl_transaction[[#This Row],[Reference Number]],2)="GR",VLOOKUP(tbl_transaction[[#This Row],[Reference Number]],barang_masuk[],2,FALSE),IF(LEFT(tbl_transaction[[#This Row],[Reference Number]],2)="DO",VLOOKUP(tbl_transaction[[#This Row],[Reference Number]],barang_keluar[],2,FALSE),""))</f>
        <v>46060</v>
      </c>
      <c r="C1999" t="str">
        <f t="shared" si="31"/>
        <v>Outbound</v>
      </c>
      <c r="D1999" t="str">
        <f>IF(tbl_transaction[[#This Row],[Type]]="Inbound",VLOOKUP(tbl_transaction[[#This Row],[Reference Number]],barang_masuk[],4,FALSE),IF(tbl_transaction[[#This Row],[Type]]="Outbound",VLOOKUP(tbl_transaction[[#This Row],[Reference Number]],barang_keluar[],4,FALSE),""))</f>
        <v>SNK003</v>
      </c>
      <c r="E1999" t="str">
        <f>IF(tbl_transaction[[#This Row],[Type]]="Inbound",VLOOKUP(tbl_transaction[[#This Row],[Reference Number]],barang_masuk[],5,FALSE),IF(tbl_transaction[[#This Row],[Type]]="Outbound",VLOOKUP(tbl_transaction[[#This Row],[Reference Number]],barang_keluar[],5,FALSE),""))</f>
        <v>Qtela Snack Variant 3</v>
      </c>
      <c r="F1999">
        <f>IF(tbl_transaction[[#This Row],[Type]]="Inbound",VLOOKUP(tbl_transaction[[#This Row],[Reference Number]],barang_masuk[],6,FALSE),IF(tbl_transaction[[#This Row],[Type]]="Outbound",VLOOKUP(tbl_transaction[[#This Row],[Reference Number]],barang_keluar[],6,FALSE),""))</f>
        <v>48</v>
      </c>
      <c r="G1999" t="str">
        <f>IF(tbl_transaction[[#This Row],[Type]]="Inbound",VLOOKUP(tbl_transaction[[#This Row],[Reference Number]],barang_masuk[],7,FALSE),IF(tbl_transaction[[#This Row],[Type]]="Outbound",VLOOKUP(tbl_transaction[[#This Row],[Reference Number]],barang_keluar[],7,FALSE),""))</f>
        <v>Pack</v>
      </c>
      <c r="H1999" t="str">
        <f>IF(tbl_transaction[[#This Row],[Type]]="Inbound",VLOOKUP(tbl_transaction[[#This Row],[Reference Number]],barang_masuk[],3,FALSE),IF(tbl_transaction[[#This Row],[Type]]="Outbound",VLOOKUP(tbl_transaction[[#This Row],[Reference Number]],barang_keluar[],3,FALSE),""))</f>
        <v>Outlet 035</v>
      </c>
      <c r="I1999" t="str">
        <f>IF(D1999='Kartu Stok'!$B$2,COUNTIF($D$3:D1999,'Kartu Stok'!$B$2),"")</f>
        <v/>
      </c>
      <c r="L1999"/>
    </row>
    <row r="2000" spans="1:12" ht="14.5" x14ac:dyDescent="0.35">
      <c r="A2000" s="2" t="s">
        <v>2559</v>
      </c>
      <c r="B2000" s="5">
        <f>IF(LEFT(tbl_transaction[[#This Row],[Reference Number]],2)="GR",VLOOKUP(tbl_transaction[[#This Row],[Reference Number]],barang_masuk[],2,FALSE),IF(LEFT(tbl_transaction[[#This Row],[Reference Number]],2)="DO",VLOOKUP(tbl_transaction[[#This Row],[Reference Number]],barang_keluar[],2,FALSE),""))</f>
        <v>46166</v>
      </c>
      <c r="C2000" t="str">
        <f t="shared" si="31"/>
        <v>Outbound</v>
      </c>
      <c r="D2000" t="str">
        <f>IF(tbl_transaction[[#This Row],[Type]]="Inbound",VLOOKUP(tbl_transaction[[#This Row],[Reference Number]],barang_masuk[],4,FALSE),IF(tbl_transaction[[#This Row],[Type]]="Outbound",VLOOKUP(tbl_transaction[[#This Row],[Reference Number]],barang_keluar[],4,FALSE),""))</f>
        <v>BEV009</v>
      </c>
      <c r="E2000" t="str">
        <f>IF(tbl_transaction[[#This Row],[Type]]="Inbound",VLOOKUP(tbl_transaction[[#This Row],[Reference Number]],barang_masuk[],5,FALSE),IF(tbl_transaction[[#This Row],[Type]]="Outbound",VLOOKUP(tbl_transaction[[#This Row],[Reference Number]],barang_keluar[],5,FALSE),""))</f>
        <v>Aqua Beverage Variant 9</v>
      </c>
      <c r="F2000">
        <f>IF(tbl_transaction[[#This Row],[Type]]="Inbound",VLOOKUP(tbl_transaction[[#This Row],[Reference Number]],barang_masuk[],6,FALSE),IF(tbl_transaction[[#This Row],[Type]]="Outbound",VLOOKUP(tbl_transaction[[#This Row],[Reference Number]],barang_keluar[],6,FALSE),""))</f>
        <v>60</v>
      </c>
      <c r="G2000" t="str">
        <f>IF(tbl_transaction[[#This Row],[Type]]="Inbound",VLOOKUP(tbl_transaction[[#This Row],[Reference Number]],barang_masuk[],7,FALSE),IF(tbl_transaction[[#This Row],[Type]]="Outbound",VLOOKUP(tbl_transaction[[#This Row],[Reference Number]],barang_keluar[],7,FALSE),""))</f>
        <v>Bottle</v>
      </c>
      <c r="H2000" t="str">
        <f>IF(tbl_transaction[[#This Row],[Type]]="Inbound",VLOOKUP(tbl_transaction[[#This Row],[Reference Number]],barang_masuk[],3,FALSE),IF(tbl_transaction[[#This Row],[Type]]="Outbound",VLOOKUP(tbl_transaction[[#This Row],[Reference Number]],barang_keluar[],3,FALSE),""))</f>
        <v>Outlet 076</v>
      </c>
      <c r="I2000" t="str">
        <f>IF(D2000='Kartu Stok'!$B$2,COUNTIF($D$3:D2000,'Kartu Stok'!$B$2),"")</f>
        <v/>
      </c>
      <c r="L2000"/>
    </row>
    <row r="2001" spans="1:12" ht="14.5" x14ac:dyDescent="0.35">
      <c r="A2001" s="2" t="s">
        <v>2560</v>
      </c>
      <c r="B2001" s="5">
        <f>IF(LEFT(tbl_transaction[[#This Row],[Reference Number]],2)="GR",VLOOKUP(tbl_transaction[[#This Row],[Reference Number]],barang_masuk[],2,FALSE),IF(LEFT(tbl_transaction[[#This Row],[Reference Number]],2)="DO",VLOOKUP(tbl_transaction[[#This Row],[Reference Number]],barang_keluar[],2,FALSE),""))</f>
        <v>46028</v>
      </c>
      <c r="C2001" t="str">
        <f t="shared" si="31"/>
        <v>Outbound</v>
      </c>
      <c r="D2001" t="str">
        <f>IF(tbl_transaction[[#This Row],[Type]]="Inbound",VLOOKUP(tbl_transaction[[#This Row],[Reference Number]],barang_masuk[],4,FALSE),IF(tbl_transaction[[#This Row],[Type]]="Outbound",VLOOKUP(tbl_transaction[[#This Row],[Reference Number]],barang_keluar[],4,FALSE),""))</f>
        <v>BEV038</v>
      </c>
      <c r="E2001" t="str">
        <f>IF(tbl_transaction[[#This Row],[Type]]="Inbound",VLOOKUP(tbl_transaction[[#This Row],[Reference Number]],barang_masuk[],5,FALSE),IF(tbl_transaction[[#This Row],[Type]]="Outbound",VLOOKUP(tbl_transaction[[#This Row],[Reference Number]],barang_keluar[],5,FALSE),""))</f>
        <v>Aqua Beverage Variant 38</v>
      </c>
      <c r="F2001">
        <f>IF(tbl_transaction[[#This Row],[Type]]="Inbound",VLOOKUP(tbl_transaction[[#This Row],[Reference Number]],barang_masuk[],6,FALSE),IF(tbl_transaction[[#This Row],[Type]]="Outbound",VLOOKUP(tbl_transaction[[#This Row],[Reference Number]],barang_keluar[],6,FALSE),""))</f>
        <v>15</v>
      </c>
      <c r="G2001" t="str">
        <f>IF(tbl_transaction[[#This Row],[Type]]="Inbound",VLOOKUP(tbl_transaction[[#This Row],[Reference Number]],barang_masuk[],7,FALSE),IF(tbl_transaction[[#This Row],[Type]]="Outbound",VLOOKUP(tbl_transaction[[#This Row],[Reference Number]],barang_keluar[],7,FALSE),""))</f>
        <v>Bottle</v>
      </c>
      <c r="H2001" t="str">
        <f>IF(tbl_transaction[[#This Row],[Type]]="Inbound",VLOOKUP(tbl_transaction[[#This Row],[Reference Number]],barang_masuk[],3,FALSE),IF(tbl_transaction[[#This Row],[Type]]="Outbound",VLOOKUP(tbl_transaction[[#This Row],[Reference Number]],barang_keluar[],3,FALSE),""))</f>
        <v>Outlet 074</v>
      </c>
      <c r="I2001" t="str">
        <f>IF(D2001='Kartu Stok'!$B$2,COUNTIF($D$3:D2001,'Kartu Stok'!$B$2),"")</f>
        <v/>
      </c>
      <c r="L2001"/>
    </row>
    <row r="2002" spans="1:12" ht="14.5" x14ac:dyDescent="0.35">
      <c r="A2002" s="2" t="s">
        <v>2561</v>
      </c>
      <c r="B2002" s="5">
        <f>IF(LEFT(tbl_transaction[[#This Row],[Reference Number]],2)="GR",VLOOKUP(tbl_transaction[[#This Row],[Reference Number]],barang_masuk[],2,FALSE),IF(LEFT(tbl_transaction[[#This Row],[Reference Number]],2)="DO",VLOOKUP(tbl_transaction[[#This Row],[Reference Number]],barang_keluar[],2,FALSE),""))</f>
        <v>46203</v>
      </c>
      <c r="C2002" t="str">
        <f t="shared" si="31"/>
        <v>Outbound</v>
      </c>
      <c r="D2002" t="str">
        <f>IF(tbl_transaction[[#This Row],[Type]]="Inbound",VLOOKUP(tbl_transaction[[#This Row],[Reference Number]],barang_masuk[],4,FALSE),IF(tbl_transaction[[#This Row],[Type]]="Outbound",VLOOKUP(tbl_transaction[[#This Row],[Reference Number]],barang_keluar[],4,FALSE),""))</f>
        <v>BAB011</v>
      </c>
      <c r="E2002" t="str">
        <f>IF(tbl_transaction[[#This Row],[Type]]="Inbound",VLOOKUP(tbl_transaction[[#This Row],[Reference Number]],barang_masuk[],5,FALSE),IF(tbl_transaction[[#This Row],[Type]]="Outbound",VLOOKUP(tbl_transaction[[#This Row],[Reference Number]],barang_keluar[],5,FALSE),""))</f>
        <v>MamyPoko Baby Care Variant 11</v>
      </c>
      <c r="F2002">
        <f>IF(tbl_transaction[[#This Row],[Type]]="Inbound",VLOOKUP(tbl_transaction[[#This Row],[Reference Number]],barang_masuk[],6,FALSE),IF(tbl_transaction[[#This Row],[Type]]="Outbound",VLOOKUP(tbl_transaction[[#This Row],[Reference Number]],barang_keluar[],6,FALSE),""))</f>
        <v>10</v>
      </c>
      <c r="G2002" t="str">
        <f>IF(tbl_transaction[[#This Row],[Type]]="Inbound",VLOOKUP(tbl_transaction[[#This Row],[Reference Number]],barang_masuk[],7,FALSE),IF(tbl_transaction[[#This Row],[Type]]="Outbound",VLOOKUP(tbl_transaction[[#This Row],[Reference Number]],barang_keluar[],7,FALSE),""))</f>
        <v>Pack</v>
      </c>
      <c r="H2002" t="str">
        <f>IF(tbl_transaction[[#This Row],[Type]]="Inbound",VLOOKUP(tbl_transaction[[#This Row],[Reference Number]],barang_masuk[],3,FALSE),IF(tbl_transaction[[#This Row],[Type]]="Outbound",VLOOKUP(tbl_transaction[[#This Row],[Reference Number]],barang_keluar[],3,FALSE),""))</f>
        <v>Outlet 017</v>
      </c>
      <c r="I2002" t="str">
        <f>IF(D2002='Kartu Stok'!$B$2,COUNTIF($D$3:D2002,'Kartu Stok'!$B$2),"")</f>
        <v/>
      </c>
      <c r="L2002"/>
    </row>
    <row r="2003" spans="1:12" ht="14.5" x14ac:dyDescent="0.35">
      <c r="A2003" s="2" t="s">
        <v>2562</v>
      </c>
      <c r="B2003" s="5">
        <f>IF(LEFT(tbl_transaction[[#This Row],[Reference Number]],2)="GR",VLOOKUP(tbl_transaction[[#This Row],[Reference Number]],barang_masuk[],2,FALSE),IF(LEFT(tbl_transaction[[#This Row],[Reference Number]],2)="DO",VLOOKUP(tbl_transaction[[#This Row],[Reference Number]],barang_keluar[],2,FALSE),""))</f>
        <v>46189</v>
      </c>
      <c r="C2003" t="str">
        <f t="shared" si="31"/>
        <v>Outbound</v>
      </c>
      <c r="D2003" t="str">
        <f>IF(tbl_transaction[[#This Row],[Type]]="Inbound",VLOOKUP(tbl_transaction[[#This Row],[Reference Number]],barang_masuk[],4,FALSE),IF(tbl_transaction[[#This Row],[Type]]="Outbound",VLOOKUP(tbl_transaction[[#This Row],[Reference Number]],barang_keluar[],4,FALSE),""))</f>
        <v>HOM028</v>
      </c>
      <c r="E2003" t="str">
        <f>IF(tbl_transaction[[#This Row],[Type]]="Inbound",VLOOKUP(tbl_transaction[[#This Row],[Reference Number]],barang_masuk[],5,FALSE),IF(tbl_transaction[[#This Row],[Type]]="Outbound",VLOOKUP(tbl_transaction[[#This Row],[Reference Number]],barang_keluar[],5,FALSE),""))</f>
        <v>Rinso Home Care Variant 28</v>
      </c>
      <c r="F2003">
        <f>IF(tbl_transaction[[#This Row],[Type]]="Inbound",VLOOKUP(tbl_transaction[[#This Row],[Reference Number]],barang_masuk[],6,FALSE),IF(tbl_transaction[[#This Row],[Type]]="Outbound",VLOOKUP(tbl_transaction[[#This Row],[Reference Number]],barang_keluar[],6,FALSE),""))</f>
        <v>12</v>
      </c>
      <c r="G2003" t="str">
        <f>IF(tbl_transaction[[#This Row],[Type]]="Inbound",VLOOKUP(tbl_transaction[[#This Row],[Reference Number]],barang_masuk[],7,FALSE),IF(tbl_transaction[[#This Row],[Type]]="Outbound",VLOOKUP(tbl_transaction[[#This Row],[Reference Number]],barang_keluar[],7,FALSE),""))</f>
        <v>Pack</v>
      </c>
      <c r="H2003" t="str">
        <f>IF(tbl_transaction[[#This Row],[Type]]="Inbound",VLOOKUP(tbl_transaction[[#This Row],[Reference Number]],barang_masuk[],3,FALSE),IF(tbl_transaction[[#This Row],[Type]]="Outbound",VLOOKUP(tbl_transaction[[#This Row],[Reference Number]],barang_keluar[],3,FALSE),""))</f>
        <v>Outlet 033</v>
      </c>
      <c r="I2003" t="str">
        <f>IF(D2003='Kartu Stok'!$B$2,COUNTIF($D$3:D2003,'Kartu Stok'!$B$2),"")</f>
        <v/>
      </c>
      <c r="L2003"/>
    </row>
    <row r="2004" spans="1:12" ht="14.5" x14ac:dyDescent="0.35">
      <c r="A2004" s="2" t="s">
        <v>2563</v>
      </c>
      <c r="B2004" s="5">
        <f>IF(LEFT(tbl_transaction[[#This Row],[Reference Number]],2)="GR",VLOOKUP(tbl_transaction[[#This Row],[Reference Number]],barang_masuk[],2,FALSE),IF(LEFT(tbl_transaction[[#This Row],[Reference Number]],2)="DO",VLOOKUP(tbl_transaction[[#This Row],[Reference Number]],barang_keluar[],2,FALSE),""))</f>
        <v>46132</v>
      </c>
      <c r="C2004" t="str">
        <f t="shared" si="31"/>
        <v>Outbound</v>
      </c>
      <c r="D2004" t="str">
        <f>IF(tbl_transaction[[#This Row],[Type]]="Inbound",VLOOKUP(tbl_transaction[[#This Row],[Reference Number]],barang_masuk[],4,FALSE),IF(tbl_transaction[[#This Row],[Type]]="Outbound",VLOOKUP(tbl_transaction[[#This Row],[Reference Number]],barang_keluar[],4,FALSE),""))</f>
        <v>PER007</v>
      </c>
      <c r="E2004" t="str">
        <f>IF(tbl_transaction[[#This Row],[Type]]="Inbound",VLOOKUP(tbl_transaction[[#This Row],[Reference Number]],barang_masuk[],5,FALSE),IF(tbl_transaction[[#This Row],[Type]]="Outbound",VLOOKUP(tbl_transaction[[#This Row],[Reference Number]],barang_keluar[],5,FALSE),""))</f>
        <v>Pepsodent Personal Care Variant 7</v>
      </c>
      <c r="F2004">
        <f>IF(tbl_transaction[[#This Row],[Type]]="Inbound",VLOOKUP(tbl_transaction[[#This Row],[Reference Number]],barang_masuk[],6,FALSE),IF(tbl_transaction[[#This Row],[Type]]="Outbound",VLOOKUP(tbl_transaction[[#This Row],[Reference Number]],barang_keluar[],6,FALSE),""))</f>
        <v>24</v>
      </c>
      <c r="G2004" t="str">
        <f>IF(tbl_transaction[[#This Row],[Type]]="Inbound",VLOOKUP(tbl_transaction[[#This Row],[Reference Number]],barang_masuk[],7,FALSE),IF(tbl_transaction[[#This Row],[Type]]="Outbound",VLOOKUP(tbl_transaction[[#This Row],[Reference Number]],barang_keluar[],7,FALSE),""))</f>
        <v>Bottle</v>
      </c>
      <c r="H2004" t="str">
        <f>IF(tbl_transaction[[#This Row],[Type]]="Inbound",VLOOKUP(tbl_transaction[[#This Row],[Reference Number]],barang_masuk[],3,FALSE),IF(tbl_transaction[[#This Row],[Type]]="Outbound",VLOOKUP(tbl_transaction[[#This Row],[Reference Number]],barang_keluar[],3,FALSE),""))</f>
        <v>Outlet 058</v>
      </c>
      <c r="I2004" t="str">
        <f>IF(D2004='Kartu Stok'!$B$2,COUNTIF($D$3:D2004,'Kartu Stok'!$B$2),"")</f>
        <v/>
      </c>
      <c r="L2004"/>
    </row>
    <row r="2005" spans="1:12" ht="14.5" x14ac:dyDescent="0.35">
      <c r="A2005" s="2" t="s">
        <v>2564</v>
      </c>
      <c r="B2005" s="5">
        <f>IF(LEFT(tbl_transaction[[#This Row],[Reference Number]],2)="GR",VLOOKUP(tbl_transaction[[#This Row],[Reference Number]],barang_masuk[],2,FALSE),IF(LEFT(tbl_transaction[[#This Row],[Reference Number]],2)="DO",VLOOKUP(tbl_transaction[[#This Row],[Reference Number]],barang_keluar[],2,FALSE),""))</f>
        <v>46190</v>
      </c>
      <c r="C2005" t="str">
        <f t="shared" si="31"/>
        <v>Outbound</v>
      </c>
      <c r="D2005" t="str">
        <f>IF(tbl_transaction[[#This Row],[Type]]="Inbound",VLOOKUP(tbl_transaction[[#This Row],[Reference Number]],barang_masuk[],4,FALSE),IF(tbl_transaction[[#This Row],[Type]]="Outbound",VLOOKUP(tbl_transaction[[#This Row],[Reference Number]],barang_keluar[],4,FALSE),""))</f>
        <v>BEV038</v>
      </c>
      <c r="E2005" t="str">
        <f>IF(tbl_transaction[[#This Row],[Type]]="Inbound",VLOOKUP(tbl_transaction[[#This Row],[Reference Number]],barang_masuk[],5,FALSE),IF(tbl_transaction[[#This Row],[Type]]="Outbound",VLOOKUP(tbl_transaction[[#This Row],[Reference Number]],barang_keluar[],5,FALSE),""))</f>
        <v>Aqua Beverage Variant 38</v>
      </c>
      <c r="F2005">
        <f>IF(tbl_transaction[[#This Row],[Type]]="Inbound",VLOOKUP(tbl_transaction[[#This Row],[Reference Number]],barang_masuk[],6,FALSE),IF(tbl_transaction[[#This Row],[Type]]="Outbound",VLOOKUP(tbl_transaction[[#This Row],[Reference Number]],barang_keluar[],6,FALSE),""))</f>
        <v>15</v>
      </c>
      <c r="G2005" t="str">
        <f>IF(tbl_transaction[[#This Row],[Type]]="Inbound",VLOOKUP(tbl_transaction[[#This Row],[Reference Number]],barang_masuk[],7,FALSE),IF(tbl_transaction[[#This Row],[Type]]="Outbound",VLOOKUP(tbl_transaction[[#This Row],[Reference Number]],barang_keluar[],7,FALSE),""))</f>
        <v>Bottle</v>
      </c>
      <c r="H2005" t="str">
        <f>IF(tbl_transaction[[#This Row],[Type]]="Inbound",VLOOKUP(tbl_transaction[[#This Row],[Reference Number]],barang_masuk[],3,FALSE),IF(tbl_transaction[[#This Row],[Type]]="Outbound",VLOOKUP(tbl_transaction[[#This Row],[Reference Number]],barang_keluar[],3,FALSE),""))</f>
        <v>Outlet 037</v>
      </c>
      <c r="I2005" t="str">
        <f>IF(D2005='Kartu Stok'!$B$2,COUNTIF($D$3:D2005,'Kartu Stok'!$B$2),"")</f>
        <v/>
      </c>
      <c r="L2005"/>
    </row>
    <row r="2006" spans="1:12" ht="14.5" x14ac:dyDescent="0.35">
      <c r="A2006" s="2" t="s">
        <v>2565</v>
      </c>
      <c r="B2006" s="5">
        <f>IF(LEFT(tbl_transaction[[#This Row],[Reference Number]],2)="GR",VLOOKUP(tbl_transaction[[#This Row],[Reference Number]],barang_masuk[],2,FALSE),IF(LEFT(tbl_transaction[[#This Row],[Reference Number]],2)="DO",VLOOKUP(tbl_transaction[[#This Row],[Reference Number]],barang_keluar[],2,FALSE),""))</f>
        <v>46099</v>
      </c>
      <c r="C2006" t="str">
        <f t="shared" si="31"/>
        <v>Outbound</v>
      </c>
      <c r="D2006" t="str">
        <f>IF(tbl_transaction[[#This Row],[Type]]="Inbound",VLOOKUP(tbl_transaction[[#This Row],[Reference Number]],barang_masuk[],4,FALSE),IF(tbl_transaction[[#This Row],[Type]]="Outbound",VLOOKUP(tbl_transaction[[#This Row],[Reference Number]],barang_keluar[],4,FALSE),""))</f>
        <v>BAB012</v>
      </c>
      <c r="E2006" t="str">
        <f>IF(tbl_transaction[[#This Row],[Type]]="Inbound",VLOOKUP(tbl_transaction[[#This Row],[Reference Number]],barang_masuk[],5,FALSE),IF(tbl_transaction[[#This Row],[Type]]="Outbound",VLOOKUP(tbl_transaction[[#This Row],[Reference Number]],barang_keluar[],5,FALSE),""))</f>
        <v>MamyPoko Baby Care Variant 12</v>
      </c>
      <c r="F2006">
        <f>IF(tbl_transaction[[#This Row],[Type]]="Inbound",VLOOKUP(tbl_transaction[[#This Row],[Reference Number]],barang_masuk[],6,FALSE),IF(tbl_transaction[[#This Row],[Type]]="Outbound",VLOOKUP(tbl_transaction[[#This Row],[Reference Number]],barang_keluar[],6,FALSE),""))</f>
        <v>60</v>
      </c>
      <c r="G2006" t="str">
        <f>IF(tbl_transaction[[#This Row],[Type]]="Inbound",VLOOKUP(tbl_transaction[[#This Row],[Reference Number]],barang_masuk[],7,FALSE),IF(tbl_transaction[[#This Row],[Type]]="Outbound",VLOOKUP(tbl_transaction[[#This Row],[Reference Number]],barang_keluar[],7,FALSE),""))</f>
        <v>Pack</v>
      </c>
      <c r="H2006" t="str">
        <f>IF(tbl_transaction[[#This Row],[Type]]="Inbound",VLOOKUP(tbl_transaction[[#This Row],[Reference Number]],barang_masuk[],3,FALSE),IF(tbl_transaction[[#This Row],[Type]]="Outbound",VLOOKUP(tbl_transaction[[#This Row],[Reference Number]],barang_keluar[],3,FALSE),""))</f>
        <v>Outlet 007</v>
      </c>
      <c r="I2006" t="str">
        <f>IF(D2006='Kartu Stok'!$B$2,COUNTIF($D$3:D2006,'Kartu Stok'!$B$2),"")</f>
        <v/>
      </c>
      <c r="L2006"/>
    </row>
    <row r="2007" spans="1:12" ht="14.5" x14ac:dyDescent="0.35">
      <c r="A2007" s="2" t="s">
        <v>2566</v>
      </c>
      <c r="B2007" s="5">
        <f>IF(LEFT(tbl_transaction[[#This Row],[Reference Number]],2)="GR",VLOOKUP(tbl_transaction[[#This Row],[Reference Number]],barang_masuk[],2,FALSE),IF(LEFT(tbl_transaction[[#This Row],[Reference Number]],2)="DO",VLOOKUP(tbl_transaction[[#This Row],[Reference Number]],barang_keluar[],2,FALSE),""))</f>
        <v>46156</v>
      </c>
      <c r="C2007" t="str">
        <f t="shared" si="31"/>
        <v>Outbound</v>
      </c>
      <c r="D2007" t="str">
        <f>IF(tbl_transaction[[#This Row],[Type]]="Inbound",VLOOKUP(tbl_transaction[[#This Row],[Reference Number]],barang_masuk[],4,FALSE),IF(tbl_transaction[[#This Row],[Type]]="Outbound",VLOOKUP(tbl_transaction[[#This Row],[Reference Number]],barang_keluar[],4,FALSE),""))</f>
        <v>PER023</v>
      </c>
      <c r="E2007" t="str">
        <f>IF(tbl_transaction[[#This Row],[Type]]="Inbound",VLOOKUP(tbl_transaction[[#This Row],[Reference Number]],barang_masuk[],5,FALSE),IF(tbl_transaction[[#This Row],[Type]]="Outbound",VLOOKUP(tbl_transaction[[#This Row],[Reference Number]],barang_keluar[],5,FALSE),""))</f>
        <v>Lifebuoy Personal Care Variant 23</v>
      </c>
      <c r="F2007">
        <f>IF(tbl_transaction[[#This Row],[Type]]="Inbound",VLOOKUP(tbl_transaction[[#This Row],[Reference Number]],barang_masuk[],6,FALSE),IF(tbl_transaction[[#This Row],[Type]]="Outbound",VLOOKUP(tbl_transaction[[#This Row],[Reference Number]],barang_keluar[],6,FALSE),""))</f>
        <v>30</v>
      </c>
      <c r="G2007" t="str">
        <f>IF(tbl_transaction[[#This Row],[Type]]="Inbound",VLOOKUP(tbl_transaction[[#This Row],[Reference Number]],barang_masuk[],7,FALSE),IF(tbl_transaction[[#This Row],[Type]]="Outbound",VLOOKUP(tbl_transaction[[#This Row],[Reference Number]],barang_keluar[],7,FALSE),""))</f>
        <v>Bottle</v>
      </c>
      <c r="H2007" t="str">
        <f>IF(tbl_transaction[[#This Row],[Type]]="Inbound",VLOOKUP(tbl_transaction[[#This Row],[Reference Number]],barang_masuk[],3,FALSE),IF(tbl_transaction[[#This Row],[Type]]="Outbound",VLOOKUP(tbl_transaction[[#This Row],[Reference Number]],barang_keluar[],3,FALSE),""))</f>
        <v>Outlet 075</v>
      </c>
      <c r="I2007" t="str">
        <f>IF(D2007='Kartu Stok'!$B$2,COUNTIF($D$3:D2007,'Kartu Stok'!$B$2),"")</f>
        <v/>
      </c>
      <c r="L2007"/>
    </row>
    <row r="2008" spans="1:12" ht="14.5" x14ac:dyDescent="0.35">
      <c r="A2008" s="2" t="s">
        <v>2567</v>
      </c>
      <c r="B2008" s="5">
        <f>IF(LEFT(tbl_transaction[[#This Row],[Reference Number]],2)="GR",VLOOKUP(tbl_transaction[[#This Row],[Reference Number]],barang_masuk[],2,FALSE),IF(LEFT(tbl_transaction[[#This Row],[Reference Number]],2)="DO",VLOOKUP(tbl_transaction[[#This Row],[Reference Number]],barang_keluar[],2,FALSE),""))</f>
        <v>46132</v>
      </c>
      <c r="C2008" t="str">
        <f t="shared" si="31"/>
        <v>Outbound</v>
      </c>
      <c r="D2008" t="str">
        <f>IF(tbl_transaction[[#This Row],[Type]]="Inbound",VLOOKUP(tbl_transaction[[#This Row],[Reference Number]],barang_masuk[],4,FALSE),IF(tbl_transaction[[#This Row],[Type]]="Outbound",VLOOKUP(tbl_transaction[[#This Row],[Reference Number]],barang_keluar[],4,FALSE),""))</f>
        <v>PER016</v>
      </c>
      <c r="E2008" t="str">
        <f>IF(tbl_transaction[[#This Row],[Type]]="Inbound",VLOOKUP(tbl_transaction[[#This Row],[Reference Number]],barang_masuk[],5,FALSE),IF(tbl_transaction[[#This Row],[Type]]="Outbound",VLOOKUP(tbl_transaction[[#This Row],[Reference Number]],barang_keluar[],5,FALSE),""))</f>
        <v>Lifebuoy Personal Care Variant 16</v>
      </c>
      <c r="F2008">
        <f>IF(tbl_transaction[[#This Row],[Type]]="Inbound",VLOOKUP(tbl_transaction[[#This Row],[Reference Number]],barang_masuk[],6,FALSE),IF(tbl_transaction[[#This Row],[Type]]="Outbound",VLOOKUP(tbl_transaction[[#This Row],[Reference Number]],barang_keluar[],6,FALSE),""))</f>
        <v>5</v>
      </c>
      <c r="G2008" t="str">
        <f>IF(tbl_transaction[[#This Row],[Type]]="Inbound",VLOOKUP(tbl_transaction[[#This Row],[Reference Number]],barang_masuk[],7,FALSE),IF(tbl_transaction[[#This Row],[Type]]="Outbound",VLOOKUP(tbl_transaction[[#This Row],[Reference Number]],barang_keluar[],7,FALSE),""))</f>
        <v>Bottle</v>
      </c>
      <c r="H2008" t="str">
        <f>IF(tbl_transaction[[#This Row],[Type]]="Inbound",VLOOKUP(tbl_transaction[[#This Row],[Reference Number]],barang_masuk[],3,FALSE),IF(tbl_transaction[[#This Row],[Type]]="Outbound",VLOOKUP(tbl_transaction[[#This Row],[Reference Number]],barang_keluar[],3,FALSE),""))</f>
        <v>Outlet 017</v>
      </c>
      <c r="I2008" t="str">
        <f>IF(D2008='Kartu Stok'!$B$2,COUNTIF($D$3:D2008,'Kartu Stok'!$B$2),"")</f>
        <v/>
      </c>
      <c r="L2008"/>
    </row>
    <row r="2009" spans="1:12" ht="14.5" x14ac:dyDescent="0.35">
      <c r="A2009" s="2" t="s">
        <v>2568</v>
      </c>
      <c r="B2009" s="5">
        <f>IF(LEFT(tbl_transaction[[#This Row],[Reference Number]],2)="GR",VLOOKUP(tbl_transaction[[#This Row],[Reference Number]],barang_masuk[],2,FALSE),IF(LEFT(tbl_transaction[[#This Row],[Reference Number]],2)="DO",VLOOKUP(tbl_transaction[[#This Row],[Reference Number]],barang_keluar[],2,FALSE),""))</f>
        <v>46081</v>
      </c>
      <c r="C2009" t="str">
        <f t="shared" si="31"/>
        <v>Outbound</v>
      </c>
      <c r="D2009" t="str">
        <f>IF(tbl_transaction[[#This Row],[Type]]="Inbound",VLOOKUP(tbl_transaction[[#This Row],[Reference Number]],barang_masuk[],4,FALSE),IF(tbl_transaction[[#This Row],[Type]]="Outbound",VLOOKUP(tbl_transaction[[#This Row],[Reference Number]],barang_keluar[],4,FALSE),""))</f>
        <v>DAR012</v>
      </c>
      <c r="E2009" t="str">
        <f>IF(tbl_transaction[[#This Row],[Type]]="Inbound",VLOOKUP(tbl_transaction[[#This Row],[Reference Number]],barang_masuk[],5,FALSE),IF(tbl_transaction[[#This Row],[Type]]="Outbound",VLOOKUP(tbl_transaction[[#This Row],[Reference Number]],barang_keluar[],5,FALSE),""))</f>
        <v>Indomilk Dairy Variant 12</v>
      </c>
      <c r="F2009">
        <f>IF(tbl_transaction[[#This Row],[Type]]="Inbound",VLOOKUP(tbl_transaction[[#This Row],[Reference Number]],barang_masuk[],6,FALSE),IF(tbl_transaction[[#This Row],[Type]]="Outbound",VLOOKUP(tbl_transaction[[#This Row],[Reference Number]],barang_keluar[],6,FALSE),""))</f>
        <v>24</v>
      </c>
      <c r="G2009" t="str">
        <f>IF(tbl_transaction[[#This Row],[Type]]="Inbound",VLOOKUP(tbl_transaction[[#This Row],[Reference Number]],barang_masuk[],7,FALSE),IF(tbl_transaction[[#This Row],[Type]]="Outbound",VLOOKUP(tbl_transaction[[#This Row],[Reference Number]],barang_keluar[],7,FALSE),""))</f>
        <v>Box</v>
      </c>
      <c r="H2009" t="str">
        <f>IF(tbl_transaction[[#This Row],[Type]]="Inbound",VLOOKUP(tbl_transaction[[#This Row],[Reference Number]],barang_masuk[],3,FALSE),IF(tbl_transaction[[#This Row],[Type]]="Outbound",VLOOKUP(tbl_transaction[[#This Row],[Reference Number]],barang_keluar[],3,FALSE),""))</f>
        <v>Outlet 006</v>
      </c>
      <c r="I2009" t="str">
        <f>IF(D2009='Kartu Stok'!$B$2,COUNTIF($D$3:D2009,'Kartu Stok'!$B$2),"")</f>
        <v/>
      </c>
      <c r="L2009"/>
    </row>
    <row r="2010" spans="1:12" ht="14.5" x14ac:dyDescent="0.35">
      <c r="A2010" s="2" t="s">
        <v>2569</v>
      </c>
      <c r="B2010" s="5">
        <f>IF(LEFT(tbl_transaction[[#This Row],[Reference Number]],2)="GR",VLOOKUP(tbl_transaction[[#This Row],[Reference Number]],barang_masuk[],2,FALSE),IF(LEFT(tbl_transaction[[#This Row],[Reference Number]],2)="DO",VLOOKUP(tbl_transaction[[#This Row],[Reference Number]],barang_keluar[],2,FALSE),""))</f>
        <v>46195</v>
      </c>
      <c r="C2010" t="str">
        <f t="shared" si="31"/>
        <v>Outbound</v>
      </c>
      <c r="D2010" t="str">
        <f>IF(tbl_transaction[[#This Row],[Type]]="Inbound",VLOOKUP(tbl_transaction[[#This Row],[Reference Number]],barang_masuk[],4,FALSE),IF(tbl_transaction[[#This Row],[Type]]="Outbound",VLOOKUP(tbl_transaction[[#This Row],[Reference Number]],barang_keluar[],4,FALSE),""))</f>
        <v>SNK026</v>
      </c>
      <c r="E2010" t="str">
        <f>IF(tbl_transaction[[#This Row],[Type]]="Inbound",VLOOKUP(tbl_transaction[[#This Row],[Reference Number]],barang_masuk[],5,FALSE),IF(tbl_transaction[[#This Row],[Type]]="Outbound",VLOOKUP(tbl_transaction[[#This Row],[Reference Number]],barang_keluar[],5,FALSE),""))</f>
        <v>Chitato Snack Variant 26</v>
      </c>
      <c r="F2010">
        <f>IF(tbl_transaction[[#This Row],[Type]]="Inbound",VLOOKUP(tbl_transaction[[#This Row],[Reference Number]],barang_masuk[],6,FALSE),IF(tbl_transaction[[#This Row],[Type]]="Outbound",VLOOKUP(tbl_transaction[[#This Row],[Reference Number]],barang_keluar[],6,FALSE),""))</f>
        <v>24</v>
      </c>
      <c r="G2010" t="str">
        <f>IF(tbl_transaction[[#This Row],[Type]]="Inbound",VLOOKUP(tbl_transaction[[#This Row],[Reference Number]],barang_masuk[],7,FALSE),IF(tbl_transaction[[#This Row],[Type]]="Outbound",VLOOKUP(tbl_transaction[[#This Row],[Reference Number]],barang_keluar[],7,FALSE),""))</f>
        <v>Pack</v>
      </c>
      <c r="H2010" t="str">
        <f>IF(tbl_transaction[[#This Row],[Type]]="Inbound",VLOOKUP(tbl_transaction[[#This Row],[Reference Number]],barang_masuk[],3,FALSE),IF(tbl_transaction[[#This Row],[Type]]="Outbound",VLOOKUP(tbl_transaction[[#This Row],[Reference Number]],barang_keluar[],3,FALSE),""))</f>
        <v>Outlet 044</v>
      </c>
      <c r="I2010" t="str">
        <f>IF(D2010='Kartu Stok'!$B$2,COUNTIF($D$3:D2010,'Kartu Stok'!$B$2),"")</f>
        <v/>
      </c>
      <c r="L2010"/>
    </row>
    <row r="2011" spans="1:12" ht="14.5" x14ac:dyDescent="0.35">
      <c r="A2011" s="2" t="s">
        <v>2570</v>
      </c>
      <c r="B2011" s="5">
        <f>IF(LEFT(tbl_transaction[[#This Row],[Reference Number]],2)="GR",VLOOKUP(tbl_transaction[[#This Row],[Reference Number]],barang_masuk[],2,FALSE),IF(LEFT(tbl_transaction[[#This Row],[Reference Number]],2)="DO",VLOOKUP(tbl_transaction[[#This Row],[Reference Number]],barang_keluar[],2,FALSE),""))</f>
        <v>46203</v>
      </c>
      <c r="C2011" t="str">
        <f t="shared" si="31"/>
        <v>Outbound</v>
      </c>
      <c r="D2011" t="str">
        <f>IF(tbl_transaction[[#This Row],[Type]]="Inbound",VLOOKUP(tbl_transaction[[#This Row],[Reference Number]],barang_masuk[],4,FALSE),IF(tbl_transaction[[#This Row],[Type]]="Outbound",VLOOKUP(tbl_transaction[[#This Row],[Reference Number]],barang_keluar[],4,FALSE),""))</f>
        <v>HOM023</v>
      </c>
      <c r="E2011" t="str">
        <f>IF(tbl_transaction[[#This Row],[Type]]="Inbound",VLOOKUP(tbl_transaction[[#This Row],[Reference Number]],barang_masuk[],5,FALSE),IF(tbl_transaction[[#This Row],[Type]]="Outbound",VLOOKUP(tbl_transaction[[#This Row],[Reference Number]],barang_keluar[],5,FALSE),""))</f>
        <v>Rinso Home Care Variant 23</v>
      </c>
      <c r="F2011">
        <f>IF(tbl_transaction[[#This Row],[Type]]="Inbound",VLOOKUP(tbl_transaction[[#This Row],[Reference Number]],barang_masuk[],6,FALSE),IF(tbl_transaction[[#This Row],[Type]]="Outbound",VLOOKUP(tbl_transaction[[#This Row],[Reference Number]],barang_keluar[],6,FALSE),""))</f>
        <v>60</v>
      </c>
      <c r="G2011" t="str">
        <f>IF(tbl_transaction[[#This Row],[Type]]="Inbound",VLOOKUP(tbl_transaction[[#This Row],[Reference Number]],barang_masuk[],7,FALSE),IF(tbl_transaction[[#This Row],[Type]]="Outbound",VLOOKUP(tbl_transaction[[#This Row],[Reference Number]],barang_keluar[],7,FALSE),""))</f>
        <v>Pack</v>
      </c>
      <c r="H2011" t="str">
        <f>IF(tbl_transaction[[#This Row],[Type]]="Inbound",VLOOKUP(tbl_transaction[[#This Row],[Reference Number]],barang_masuk[],3,FALSE),IF(tbl_transaction[[#This Row],[Type]]="Outbound",VLOOKUP(tbl_transaction[[#This Row],[Reference Number]],barang_keluar[],3,FALSE),""))</f>
        <v>Outlet 056</v>
      </c>
      <c r="I2011" t="str">
        <f>IF(D2011='Kartu Stok'!$B$2,COUNTIF($D$3:D2011,'Kartu Stok'!$B$2),"")</f>
        <v/>
      </c>
      <c r="L2011"/>
    </row>
    <row r="2012" spans="1:12" ht="14.5" x14ac:dyDescent="0.35">
      <c r="A2012" s="2" t="s">
        <v>2571</v>
      </c>
      <c r="B2012" s="5">
        <f>IF(LEFT(tbl_transaction[[#This Row],[Reference Number]],2)="GR",VLOOKUP(tbl_transaction[[#This Row],[Reference Number]],barang_masuk[],2,FALSE),IF(LEFT(tbl_transaction[[#This Row],[Reference Number]],2)="DO",VLOOKUP(tbl_transaction[[#This Row],[Reference Number]],barang_keluar[],2,FALSE),""))</f>
        <v>46100</v>
      </c>
      <c r="C2012" t="str">
        <f t="shared" si="31"/>
        <v>Outbound</v>
      </c>
      <c r="D2012" t="str">
        <f>IF(tbl_transaction[[#This Row],[Type]]="Inbound",VLOOKUP(tbl_transaction[[#This Row],[Reference Number]],barang_masuk[],4,FALSE),IF(tbl_transaction[[#This Row],[Type]]="Outbound",VLOOKUP(tbl_transaction[[#This Row],[Reference Number]],barang_keluar[],4,FALSE),""))</f>
        <v>BEV033</v>
      </c>
      <c r="E2012" t="str">
        <f>IF(tbl_transaction[[#This Row],[Type]]="Inbound",VLOOKUP(tbl_transaction[[#This Row],[Reference Number]],barang_masuk[],5,FALSE),IF(tbl_transaction[[#This Row],[Type]]="Outbound",VLOOKUP(tbl_transaction[[#This Row],[Reference Number]],barang_keluar[],5,FALSE),""))</f>
        <v>Aqua Beverage Variant 33</v>
      </c>
      <c r="F2012">
        <f>IF(tbl_transaction[[#This Row],[Type]]="Inbound",VLOOKUP(tbl_transaction[[#This Row],[Reference Number]],barang_masuk[],6,FALSE),IF(tbl_transaction[[#This Row],[Type]]="Outbound",VLOOKUP(tbl_transaction[[#This Row],[Reference Number]],barang_keluar[],6,FALSE),""))</f>
        <v>24</v>
      </c>
      <c r="G2012" t="str">
        <f>IF(tbl_transaction[[#This Row],[Type]]="Inbound",VLOOKUP(tbl_transaction[[#This Row],[Reference Number]],barang_masuk[],7,FALSE),IF(tbl_transaction[[#This Row],[Type]]="Outbound",VLOOKUP(tbl_transaction[[#This Row],[Reference Number]],barang_keluar[],7,FALSE),""))</f>
        <v>Bottle</v>
      </c>
      <c r="H2012" t="str">
        <f>IF(tbl_transaction[[#This Row],[Type]]="Inbound",VLOOKUP(tbl_transaction[[#This Row],[Reference Number]],barang_masuk[],3,FALSE),IF(tbl_transaction[[#This Row],[Type]]="Outbound",VLOOKUP(tbl_transaction[[#This Row],[Reference Number]],barang_keluar[],3,FALSE),""))</f>
        <v>Outlet 002</v>
      </c>
      <c r="I2012" t="str">
        <f>IF(D2012='Kartu Stok'!$B$2,COUNTIF($D$3:D2012,'Kartu Stok'!$B$2),"")</f>
        <v/>
      </c>
      <c r="L2012"/>
    </row>
    <row r="2013" spans="1:12" ht="14.5" x14ac:dyDescent="0.35">
      <c r="A2013" s="2" t="s">
        <v>2572</v>
      </c>
      <c r="B2013" s="5">
        <f>IF(LEFT(tbl_transaction[[#This Row],[Reference Number]],2)="GR",VLOOKUP(tbl_transaction[[#This Row],[Reference Number]],barang_masuk[],2,FALSE),IF(LEFT(tbl_transaction[[#This Row],[Reference Number]],2)="DO",VLOOKUP(tbl_transaction[[#This Row],[Reference Number]],barang_keluar[],2,FALSE),""))</f>
        <v>46049</v>
      </c>
      <c r="C2013" t="str">
        <f t="shared" si="31"/>
        <v>Outbound</v>
      </c>
      <c r="D2013" t="str">
        <f>IF(tbl_transaction[[#This Row],[Type]]="Inbound",VLOOKUP(tbl_transaction[[#This Row],[Reference Number]],barang_masuk[],4,FALSE),IF(tbl_transaction[[#This Row],[Type]]="Outbound",VLOOKUP(tbl_transaction[[#This Row],[Reference Number]],barang_keluar[],4,FALSE),""))</f>
        <v>SNK001</v>
      </c>
      <c r="E2013" t="str">
        <f>IF(tbl_transaction[[#This Row],[Type]]="Inbound",VLOOKUP(tbl_transaction[[#This Row],[Reference Number]],barang_masuk[],5,FALSE),IF(tbl_transaction[[#This Row],[Type]]="Outbound",VLOOKUP(tbl_transaction[[#This Row],[Reference Number]],barang_keluar[],5,FALSE),""))</f>
        <v>Taro Snack Variant 1</v>
      </c>
      <c r="F2013">
        <f>IF(tbl_transaction[[#This Row],[Type]]="Inbound",VLOOKUP(tbl_transaction[[#This Row],[Reference Number]],barang_masuk[],6,FALSE),IF(tbl_transaction[[#This Row],[Type]]="Outbound",VLOOKUP(tbl_transaction[[#This Row],[Reference Number]],barang_keluar[],6,FALSE),""))</f>
        <v>60</v>
      </c>
      <c r="G2013" t="str">
        <f>IF(tbl_transaction[[#This Row],[Type]]="Inbound",VLOOKUP(tbl_transaction[[#This Row],[Reference Number]],barang_masuk[],7,FALSE),IF(tbl_transaction[[#This Row],[Type]]="Outbound",VLOOKUP(tbl_transaction[[#This Row],[Reference Number]],barang_keluar[],7,FALSE),""))</f>
        <v>Pack</v>
      </c>
      <c r="H2013" t="str">
        <f>IF(tbl_transaction[[#This Row],[Type]]="Inbound",VLOOKUP(tbl_transaction[[#This Row],[Reference Number]],barang_masuk[],3,FALSE),IF(tbl_transaction[[#This Row],[Type]]="Outbound",VLOOKUP(tbl_transaction[[#This Row],[Reference Number]],barang_keluar[],3,FALSE),""))</f>
        <v>Outlet 051</v>
      </c>
      <c r="I2013" t="str">
        <f>IF(D2013='Kartu Stok'!$B$2,COUNTIF($D$3:D2013,'Kartu Stok'!$B$2),"")</f>
        <v/>
      </c>
      <c r="L2013"/>
    </row>
    <row r="2014" spans="1:12" ht="14.5" x14ac:dyDescent="0.35">
      <c r="A2014" s="2" t="s">
        <v>2573</v>
      </c>
      <c r="B2014" s="5">
        <f>IF(LEFT(tbl_transaction[[#This Row],[Reference Number]],2)="GR",VLOOKUP(tbl_transaction[[#This Row],[Reference Number]],barang_masuk[],2,FALSE),IF(LEFT(tbl_transaction[[#This Row],[Reference Number]],2)="DO",VLOOKUP(tbl_transaction[[#This Row],[Reference Number]],barang_keluar[],2,FALSE),""))</f>
        <v>46023</v>
      </c>
      <c r="C2014" t="str">
        <f t="shared" ref="C2014:C2077" si="32">IF(LEFT(A2014,2)="GR","Inbound",IF(LEFT(A2014,2)="DO","Outbound",""))</f>
        <v>Outbound</v>
      </c>
      <c r="D2014" t="str">
        <f>IF(tbl_transaction[[#This Row],[Type]]="Inbound",VLOOKUP(tbl_transaction[[#This Row],[Reference Number]],barang_masuk[],4,FALSE),IF(tbl_transaction[[#This Row],[Type]]="Outbound",VLOOKUP(tbl_transaction[[#This Row],[Reference Number]],barang_keluar[],4,FALSE),""))</f>
        <v>HOM004</v>
      </c>
      <c r="E2014" t="str">
        <f>IF(tbl_transaction[[#This Row],[Type]]="Inbound",VLOOKUP(tbl_transaction[[#This Row],[Reference Number]],barang_masuk[],5,FALSE),IF(tbl_transaction[[#This Row],[Type]]="Outbound",VLOOKUP(tbl_transaction[[#This Row],[Reference Number]],barang_keluar[],5,FALSE),""))</f>
        <v>Molto Home Care Variant 4</v>
      </c>
      <c r="F2014">
        <f>IF(tbl_transaction[[#This Row],[Type]]="Inbound",VLOOKUP(tbl_transaction[[#This Row],[Reference Number]],barang_masuk[],6,FALSE),IF(tbl_transaction[[#This Row],[Type]]="Outbound",VLOOKUP(tbl_transaction[[#This Row],[Reference Number]],barang_keluar[],6,FALSE),""))</f>
        <v>48</v>
      </c>
      <c r="G2014" t="str">
        <f>IF(tbl_transaction[[#This Row],[Type]]="Inbound",VLOOKUP(tbl_transaction[[#This Row],[Reference Number]],barang_masuk[],7,FALSE),IF(tbl_transaction[[#This Row],[Type]]="Outbound",VLOOKUP(tbl_transaction[[#This Row],[Reference Number]],barang_keluar[],7,FALSE),""))</f>
        <v>Pack</v>
      </c>
      <c r="H2014" t="str">
        <f>IF(tbl_transaction[[#This Row],[Type]]="Inbound",VLOOKUP(tbl_transaction[[#This Row],[Reference Number]],barang_masuk[],3,FALSE),IF(tbl_transaction[[#This Row],[Type]]="Outbound",VLOOKUP(tbl_transaction[[#This Row],[Reference Number]],barang_keluar[],3,FALSE),""))</f>
        <v>Outlet 059</v>
      </c>
      <c r="I2014" t="str">
        <f>IF(D2014='Kartu Stok'!$B$2,COUNTIF($D$3:D2014,'Kartu Stok'!$B$2),"")</f>
        <v/>
      </c>
      <c r="L2014"/>
    </row>
    <row r="2015" spans="1:12" ht="14.5" x14ac:dyDescent="0.35">
      <c r="A2015" s="2" t="s">
        <v>2574</v>
      </c>
      <c r="B2015" s="5">
        <f>IF(LEFT(tbl_transaction[[#This Row],[Reference Number]],2)="GR",VLOOKUP(tbl_transaction[[#This Row],[Reference Number]],barang_masuk[],2,FALSE),IF(LEFT(tbl_transaction[[#This Row],[Reference Number]],2)="DO",VLOOKUP(tbl_transaction[[#This Row],[Reference Number]],barang_keluar[],2,FALSE),""))</f>
        <v>46087</v>
      </c>
      <c r="C2015" t="str">
        <f t="shared" si="32"/>
        <v>Outbound</v>
      </c>
      <c r="D2015" t="str">
        <f>IF(tbl_transaction[[#This Row],[Type]]="Inbound",VLOOKUP(tbl_transaction[[#This Row],[Reference Number]],barang_masuk[],4,FALSE),IF(tbl_transaction[[#This Row],[Type]]="Outbound",VLOOKUP(tbl_transaction[[#This Row],[Reference Number]],barang_keluar[],4,FALSE),""))</f>
        <v>BEV032</v>
      </c>
      <c r="E2015" t="str">
        <f>IF(tbl_transaction[[#This Row],[Type]]="Inbound",VLOOKUP(tbl_transaction[[#This Row],[Reference Number]],barang_masuk[],5,FALSE),IF(tbl_transaction[[#This Row],[Type]]="Outbound",VLOOKUP(tbl_transaction[[#This Row],[Reference Number]],barang_keluar[],5,FALSE),""))</f>
        <v>Aqua Beverage Variant 32</v>
      </c>
      <c r="F2015">
        <f>IF(tbl_transaction[[#This Row],[Type]]="Inbound",VLOOKUP(tbl_transaction[[#This Row],[Reference Number]],barang_masuk[],6,FALSE),IF(tbl_transaction[[#This Row],[Type]]="Outbound",VLOOKUP(tbl_transaction[[#This Row],[Reference Number]],barang_keluar[],6,FALSE),""))</f>
        <v>48</v>
      </c>
      <c r="G2015" t="str">
        <f>IF(tbl_transaction[[#This Row],[Type]]="Inbound",VLOOKUP(tbl_transaction[[#This Row],[Reference Number]],barang_masuk[],7,FALSE),IF(tbl_transaction[[#This Row],[Type]]="Outbound",VLOOKUP(tbl_transaction[[#This Row],[Reference Number]],barang_keluar[],7,FALSE),""))</f>
        <v>Bottle</v>
      </c>
      <c r="H2015" t="str">
        <f>IF(tbl_transaction[[#This Row],[Type]]="Inbound",VLOOKUP(tbl_transaction[[#This Row],[Reference Number]],barang_masuk[],3,FALSE),IF(tbl_transaction[[#This Row],[Type]]="Outbound",VLOOKUP(tbl_transaction[[#This Row],[Reference Number]],barang_keluar[],3,FALSE),""))</f>
        <v>Outlet 016</v>
      </c>
      <c r="I2015" t="str">
        <f>IF(D2015='Kartu Stok'!$B$2,COUNTIF($D$3:D2015,'Kartu Stok'!$B$2),"")</f>
        <v/>
      </c>
      <c r="L2015"/>
    </row>
    <row r="2016" spans="1:12" ht="14.5" x14ac:dyDescent="0.35">
      <c r="A2016" s="2" t="s">
        <v>2575</v>
      </c>
      <c r="B2016" s="5">
        <f>IF(LEFT(tbl_transaction[[#This Row],[Reference Number]],2)="GR",VLOOKUP(tbl_transaction[[#This Row],[Reference Number]],barang_masuk[],2,FALSE),IF(LEFT(tbl_transaction[[#This Row],[Reference Number]],2)="DO",VLOOKUP(tbl_transaction[[#This Row],[Reference Number]],barang_keluar[],2,FALSE),""))</f>
        <v>46098</v>
      </c>
      <c r="C2016" t="str">
        <f t="shared" si="32"/>
        <v>Outbound</v>
      </c>
      <c r="D2016" t="str">
        <f>IF(tbl_transaction[[#This Row],[Type]]="Inbound",VLOOKUP(tbl_transaction[[#This Row],[Reference Number]],barang_masuk[],4,FALSE),IF(tbl_transaction[[#This Row],[Type]]="Outbound",VLOOKUP(tbl_transaction[[#This Row],[Reference Number]],barang_keluar[],4,FALSE),""))</f>
        <v>HOM014</v>
      </c>
      <c r="E2016" t="str">
        <f>IF(tbl_transaction[[#This Row],[Type]]="Inbound",VLOOKUP(tbl_transaction[[#This Row],[Reference Number]],barang_masuk[],5,FALSE),IF(tbl_transaction[[#This Row],[Type]]="Outbound",VLOOKUP(tbl_transaction[[#This Row],[Reference Number]],barang_keluar[],5,FALSE),""))</f>
        <v>Rinso Home Care Variant 14</v>
      </c>
      <c r="F2016">
        <f>IF(tbl_transaction[[#This Row],[Type]]="Inbound",VLOOKUP(tbl_transaction[[#This Row],[Reference Number]],barang_masuk[],6,FALSE),IF(tbl_transaction[[#This Row],[Type]]="Outbound",VLOOKUP(tbl_transaction[[#This Row],[Reference Number]],barang_keluar[],6,FALSE),""))</f>
        <v>12</v>
      </c>
      <c r="G2016" t="str">
        <f>IF(tbl_transaction[[#This Row],[Type]]="Inbound",VLOOKUP(tbl_transaction[[#This Row],[Reference Number]],barang_masuk[],7,FALSE),IF(tbl_transaction[[#This Row],[Type]]="Outbound",VLOOKUP(tbl_transaction[[#This Row],[Reference Number]],barang_keluar[],7,FALSE),""))</f>
        <v>Pack</v>
      </c>
      <c r="H2016" t="str">
        <f>IF(tbl_transaction[[#This Row],[Type]]="Inbound",VLOOKUP(tbl_transaction[[#This Row],[Reference Number]],barang_masuk[],3,FALSE),IF(tbl_transaction[[#This Row],[Type]]="Outbound",VLOOKUP(tbl_transaction[[#This Row],[Reference Number]],barang_keluar[],3,FALSE),""))</f>
        <v>Outlet 033</v>
      </c>
      <c r="I2016" t="str">
        <f>IF(D2016='Kartu Stok'!$B$2,COUNTIF($D$3:D2016,'Kartu Stok'!$B$2),"")</f>
        <v/>
      </c>
      <c r="L2016"/>
    </row>
    <row r="2017" spans="1:12" ht="14.5" x14ac:dyDescent="0.35">
      <c r="A2017" s="2" t="s">
        <v>2576</v>
      </c>
      <c r="B2017" s="5">
        <f>IF(LEFT(tbl_transaction[[#This Row],[Reference Number]],2)="GR",VLOOKUP(tbl_transaction[[#This Row],[Reference Number]],barang_masuk[],2,FALSE),IF(LEFT(tbl_transaction[[#This Row],[Reference Number]],2)="DO",VLOOKUP(tbl_transaction[[#This Row],[Reference Number]],barang_keluar[],2,FALSE),""))</f>
        <v>46173</v>
      </c>
      <c r="C2017" t="str">
        <f t="shared" si="32"/>
        <v>Outbound</v>
      </c>
      <c r="D2017" t="str">
        <f>IF(tbl_transaction[[#This Row],[Type]]="Inbound",VLOOKUP(tbl_transaction[[#This Row],[Reference Number]],barang_masuk[],4,FALSE),IF(tbl_transaction[[#This Row],[Type]]="Outbound",VLOOKUP(tbl_transaction[[#This Row],[Reference Number]],barang_keluar[],4,FALSE),""))</f>
        <v>SNK006</v>
      </c>
      <c r="E2017" t="str">
        <f>IF(tbl_transaction[[#This Row],[Type]]="Inbound",VLOOKUP(tbl_transaction[[#This Row],[Reference Number]],barang_masuk[],5,FALSE),IF(tbl_transaction[[#This Row],[Type]]="Outbound",VLOOKUP(tbl_transaction[[#This Row],[Reference Number]],barang_keluar[],5,FALSE),""))</f>
        <v>Taro Snack Variant 6</v>
      </c>
      <c r="F2017">
        <f>IF(tbl_transaction[[#This Row],[Type]]="Inbound",VLOOKUP(tbl_transaction[[#This Row],[Reference Number]],barang_masuk[],6,FALSE),IF(tbl_transaction[[#This Row],[Type]]="Outbound",VLOOKUP(tbl_transaction[[#This Row],[Reference Number]],barang_keluar[],6,FALSE),""))</f>
        <v>30</v>
      </c>
      <c r="G2017" t="str">
        <f>IF(tbl_transaction[[#This Row],[Type]]="Inbound",VLOOKUP(tbl_transaction[[#This Row],[Reference Number]],barang_masuk[],7,FALSE),IF(tbl_transaction[[#This Row],[Type]]="Outbound",VLOOKUP(tbl_transaction[[#This Row],[Reference Number]],barang_keluar[],7,FALSE),""))</f>
        <v>Pack</v>
      </c>
      <c r="H2017" t="str">
        <f>IF(tbl_transaction[[#This Row],[Type]]="Inbound",VLOOKUP(tbl_transaction[[#This Row],[Reference Number]],barang_masuk[],3,FALSE),IF(tbl_transaction[[#This Row],[Type]]="Outbound",VLOOKUP(tbl_transaction[[#This Row],[Reference Number]],barang_keluar[],3,FALSE),""))</f>
        <v>Outlet 064</v>
      </c>
      <c r="I2017" t="str">
        <f>IF(D2017='Kartu Stok'!$B$2,COUNTIF($D$3:D2017,'Kartu Stok'!$B$2),"")</f>
        <v/>
      </c>
      <c r="L2017"/>
    </row>
    <row r="2018" spans="1:12" ht="14.5" x14ac:dyDescent="0.35">
      <c r="A2018" s="2" t="s">
        <v>2577</v>
      </c>
      <c r="B2018" s="5">
        <f>IF(LEFT(tbl_transaction[[#This Row],[Reference Number]],2)="GR",VLOOKUP(tbl_transaction[[#This Row],[Reference Number]],barang_masuk[],2,FALSE),IF(LEFT(tbl_transaction[[#This Row],[Reference Number]],2)="DO",VLOOKUP(tbl_transaction[[#This Row],[Reference Number]],barang_keluar[],2,FALSE),""))</f>
        <v>46142</v>
      </c>
      <c r="C2018" t="str">
        <f t="shared" si="32"/>
        <v>Outbound</v>
      </c>
      <c r="D2018" t="str">
        <f>IF(tbl_transaction[[#This Row],[Type]]="Inbound",VLOOKUP(tbl_transaction[[#This Row],[Reference Number]],barang_masuk[],4,FALSE),IF(tbl_transaction[[#This Row],[Type]]="Outbound",VLOOKUP(tbl_transaction[[#This Row],[Reference Number]],barang_keluar[],4,FALSE),""))</f>
        <v>HOM005</v>
      </c>
      <c r="E2018" t="str">
        <f>IF(tbl_transaction[[#This Row],[Type]]="Inbound",VLOOKUP(tbl_transaction[[#This Row],[Reference Number]],barang_masuk[],5,FALSE),IF(tbl_transaction[[#This Row],[Type]]="Outbound",VLOOKUP(tbl_transaction[[#This Row],[Reference Number]],barang_keluar[],5,FALSE),""))</f>
        <v>Rinso Home Care Variant 5</v>
      </c>
      <c r="F2018">
        <f>IF(tbl_transaction[[#This Row],[Type]]="Inbound",VLOOKUP(tbl_transaction[[#This Row],[Reference Number]],barang_masuk[],6,FALSE),IF(tbl_transaction[[#This Row],[Type]]="Outbound",VLOOKUP(tbl_transaction[[#This Row],[Reference Number]],barang_keluar[],6,FALSE),""))</f>
        <v>48</v>
      </c>
      <c r="G2018" t="str">
        <f>IF(tbl_transaction[[#This Row],[Type]]="Inbound",VLOOKUP(tbl_transaction[[#This Row],[Reference Number]],barang_masuk[],7,FALSE),IF(tbl_transaction[[#This Row],[Type]]="Outbound",VLOOKUP(tbl_transaction[[#This Row],[Reference Number]],barang_keluar[],7,FALSE),""))</f>
        <v>Pack</v>
      </c>
      <c r="H2018" t="str">
        <f>IF(tbl_transaction[[#This Row],[Type]]="Inbound",VLOOKUP(tbl_transaction[[#This Row],[Reference Number]],barang_masuk[],3,FALSE),IF(tbl_transaction[[#This Row],[Type]]="Outbound",VLOOKUP(tbl_transaction[[#This Row],[Reference Number]],barang_keluar[],3,FALSE),""))</f>
        <v>Outlet 027</v>
      </c>
      <c r="I2018" t="str">
        <f>IF(D2018='Kartu Stok'!$B$2,COUNTIF($D$3:D2018,'Kartu Stok'!$B$2),"")</f>
        <v/>
      </c>
      <c r="L2018"/>
    </row>
    <row r="2019" spans="1:12" ht="14.5" x14ac:dyDescent="0.35">
      <c r="A2019" s="2" t="s">
        <v>2578</v>
      </c>
      <c r="B2019" s="5">
        <f>IF(LEFT(tbl_transaction[[#This Row],[Reference Number]],2)="GR",VLOOKUP(tbl_transaction[[#This Row],[Reference Number]],barang_masuk[],2,FALSE),IF(LEFT(tbl_transaction[[#This Row],[Reference Number]],2)="DO",VLOOKUP(tbl_transaction[[#This Row],[Reference Number]],barang_keluar[],2,FALSE),""))</f>
        <v>46171</v>
      </c>
      <c r="C2019" t="str">
        <f t="shared" si="32"/>
        <v>Outbound</v>
      </c>
      <c r="D2019" t="str">
        <f>IF(tbl_transaction[[#This Row],[Type]]="Inbound",VLOOKUP(tbl_transaction[[#This Row],[Reference Number]],barang_masuk[],4,FALSE),IF(tbl_transaction[[#This Row],[Type]]="Outbound",VLOOKUP(tbl_transaction[[#This Row],[Reference Number]],barang_keluar[],4,FALSE),""))</f>
        <v>BAB013</v>
      </c>
      <c r="E2019" t="str">
        <f>IF(tbl_transaction[[#This Row],[Type]]="Inbound",VLOOKUP(tbl_transaction[[#This Row],[Reference Number]],barang_masuk[],5,FALSE),IF(tbl_transaction[[#This Row],[Type]]="Outbound",VLOOKUP(tbl_transaction[[#This Row],[Reference Number]],barang_keluar[],5,FALSE),""))</f>
        <v>MamyPoko Baby Care Variant 13</v>
      </c>
      <c r="F2019">
        <f>IF(tbl_transaction[[#This Row],[Type]]="Inbound",VLOOKUP(tbl_transaction[[#This Row],[Reference Number]],barang_masuk[],6,FALSE),IF(tbl_transaction[[#This Row],[Type]]="Outbound",VLOOKUP(tbl_transaction[[#This Row],[Reference Number]],barang_keluar[],6,FALSE),""))</f>
        <v>10</v>
      </c>
      <c r="G2019" t="str">
        <f>IF(tbl_transaction[[#This Row],[Type]]="Inbound",VLOOKUP(tbl_transaction[[#This Row],[Reference Number]],barang_masuk[],7,FALSE),IF(tbl_transaction[[#This Row],[Type]]="Outbound",VLOOKUP(tbl_transaction[[#This Row],[Reference Number]],barang_keluar[],7,FALSE),""))</f>
        <v>Pack</v>
      </c>
      <c r="H2019" t="str">
        <f>IF(tbl_transaction[[#This Row],[Type]]="Inbound",VLOOKUP(tbl_transaction[[#This Row],[Reference Number]],barang_masuk[],3,FALSE),IF(tbl_transaction[[#This Row],[Type]]="Outbound",VLOOKUP(tbl_transaction[[#This Row],[Reference Number]],barang_keluar[],3,FALSE),""))</f>
        <v>Outlet 070</v>
      </c>
      <c r="I2019" t="str">
        <f>IF(D2019='Kartu Stok'!$B$2,COUNTIF($D$3:D2019,'Kartu Stok'!$B$2),"")</f>
        <v/>
      </c>
      <c r="L2019"/>
    </row>
    <row r="2020" spans="1:12" ht="14.5" x14ac:dyDescent="0.35">
      <c r="A2020" s="2" t="s">
        <v>2579</v>
      </c>
      <c r="B2020" s="5">
        <f>IF(LEFT(tbl_transaction[[#This Row],[Reference Number]],2)="GR",VLOOKUP(tbl_transaction[[#This Row],[Reference Number]],barang_masuk[],2,FALSE),IF(LEFT(tbl_transaction[[#This Row],[Reference Number]],2)="DO",VLOOKUP(tbl_transaction[[#This Row],[Reference Number]],barang_keluar[],2,FALSE),""))</f>
        <v>46114</v>
      </c>
      <c r="C2020" t="str">
        <f t="shared" si="32"/>
        <v>Outbound</v>
      </c>
      <c r="D2020" t="str">
        <f>IF(tbl_transaction[[#This Row],[Type]]="Inbound",VLOOKUP(tbl_transaction[[#This Row],[Reference Number]],barang_masuk[],4,FALSE),IF(tbl_transaction[[#This Row],[Type]]="Outbound",VLOOKUP(tbl_transaction[[#This Row],[Reference Number]],barang_keluar[],4,FALSE),""))</f>
        <v>DAR002</v>
      </c>
      <c r="E2020" t="str">
        <f>IF(tbl_transaction[[#This Row],[Type]]="Inbound",VLOOKUP(tbl_transaction[[#This Row],[Reference Number]],barang_masuk[],5,FALSE),IF(tbl_transaction[[#This Row],[Type]]="Outbound",VLOOKUP(tbl_transaction[[#This Row],[Reference Number]],barang_keluar[],5,FALSE),""))</f>
        <v>Indomilk Dairy Variant 2</v>
      </c>
      <c r="F2020">
        <f>IF(tbl_transaction[[#This Row],[Type]]="Inbound",VLOOKUP(tbl_transaction[[#This Row],[Reference Number]],barang_masuk[],6,FALSE),IF(tbl_transaction[[#This Row],[Type]]="Outbound",VLOOKUP(tbl_transaction[[#This Row],[Reference Number]],barang_keluar[],6,FALSE),""))</f>
        <v>30</v>
      </c>
      <c r="G2020" t="str">
        <f>IF(tbl_transaction[[#This Row],[Type]]="Inbound",VLOOKUP(tbl_transaction[[#This Row],[Reference Number]],barang_masuk[],7,FALSE),IF(tbl_transaction[[#This Row],[Type]]="Outbound",VLOOKUP(tbl_transaction[[#This Row],[Reference Number]],barang_keluar[],7,FALSE),""))</f>
        <v>Box</v>
      </c>
      <c r="H2020" t="str">
        <f>IF(tbl_transaction[[#This Row],[Type]]="Inbound",VLOOKUP(tbl_transaction[[#This Row],[Reference Number]],barang_masuk[],3,FALSE),IF(tbl_transaction[[#This Row],[Type]]="Outbound",VLOOKUP(tbl_transaction[[#This Row],[Reference Number]],barang_keluar[],3,FALSE),""))</f>
        <v>Outlet 015</v>
      </c>
      <c r="I2020" t="str">
        <f>IF(D2020='Kartu Stok'!$B$2,COUNTIF($D$3:D2020,'Kartu Stok'!$B$2),"")</f>
        <v/>
      </c>
      <c r="L2020"/>
    </row>
    <row r="2021" spans="1:12" ht="14.5" x14ac:dyDescent="0.35">
      <c r="A2021" s="2" t="s">
        <v>2580</v>
      </c>
      <c r="B2021" s="5">
        <f>IF(LEFT(tbl_transaction[[#This Row],[Reference Number]],2)="GR",VLOOKUP(tbl_transaction[[#This Row],[Reference Number]],barang_masuk[],2,FALSE),IF(LEFT(tbl_transaction[[#This Row],[Reference Number]],2)="DO",VLOOKUP(tbl_transaction[[#This Row],[Reference Number]],barang_keluar[],2,FALSE),""))</f>
        <v>46158</v>
      </c>
      <c r="C2021" t="str">
        <f t="shared" si="32"/>
        <v>Outbound</v>
      </c>
      <c r="D2021" t="str">
        <f>IF(tbl_transaction[[#This Row],[Type]]="Inbound",VLOOKUP(tbl_transaction[[#This Row],[Reference Number]],barang_masuk[],4,FALSE),IF(tbl_transaction[[#This Row],[Type]]="Outbound",VLOOKUP(tbl_transaction[[#This Row],[Reference Number]],barang_keluar[],4,FALSE),""))</f>
        <v>SNK008</v>
      </c>
      <c r="E2021" t="str">
        <f>IF(tbl_transaction[[#This Row],[Type]]="Inbound",VLOOKUP(tbl_transaction[[#This Row],[Reference Number]],barang_masuk[],5,FALSE),IF(tbl_transaction[[#This Row],[Type]]="Outbound",VLOOKUP(tbl_transaction[[#This Row],[Reference Number]],barang_keluar[],5,FALSE),""))</f>
        <v>Chitato Snack Variant 8</v>
      </c>
      <c r="F2021">
        <f>IF(tbl_transaction[[#This Row],[Type]]="Inbound",VLOOKUP(tbl_transaction[[#This Row],[Reference Number]],barang_masuk[],6,FALSE),IF(tbl_transaction[[#This Row],[Type]]="Outbound",VLOOKUP(tbl_transaction[[#This Row],[Reference Number]],barang_keluar[],6,FALSE),""))</f>
        <v>15</v>
      </c>
      <c r="G2021" t="str">
        <f>IF(tbl_transaction[[#This Row],[Type]]="Inbound",VLOOKUP(tbl_transaction[[#This Row],[Reference Number]],barang_masuk[],7,FALSE),IF(tbl_transaction[[#This Row],[Type]]="Outbound",VLOOKUP(tbl_transaction[[#This Row],[Reference Number]],barang_keluar[],7,FALSE),""))</f>
        <v>Pack</v>
      </c>
      <c r="H2021" t="str">
        <f>IF(tbl_transaction[[#This Row],[Type]]="Inbound",VLOOKUP(tbl_transaction[[#This Row],[Reference Number]],barang_masuk[],3,FALSE),IF(tbl_transaction[[#This Row],[Type]]="Outbound",VLOOKUP(tbl_transaction[[#This Row],[Reference Number]],barang_keluar[],3,FALSE),""))</f>
        <v>Outlet 061</v>
      </c>
      <c r="I2021" t="str">
        <f>IF(D2021='Kartu Stok'!$B$2,COUNTIF($D$3:D2021,'Kartu Stok'!$B$2),"")</f>
        <v/>
      </c>
      <c r="L2021"/>
    </row>
    <row r="2022" spans="1:12" ht="14.5" x14ac:dyDescent="0.35">
      <c r="A2022" s="2" t="s">
        <v>2581</v>
      </c>
      <c r="B2022" s="5">
        <f>IF(LEFT(tbl_transaction[[#This Row],[Reference Number]],2)="GR",VLOOKUP(tbl_transaction[[#This Row],[Reference Number]],barang_masuk[],2,FALSE),IF(LEFT(tbl_transaction[[#This Row],[Reference Number]],2)="DO",VLOOKUP(tbl_transaction[[#This Row],[Reference Number]],barang_keluar[],2,FALSE),""))</f>
        <v>46099</v>
      </c>
      <c r="C2022" t="str">
        <f t="shared" si="32"/>
        <v>Outbound</v>
      </c>
      <c r="D2022" t="str">
        <f>IF(tbl_transaction[[#This Row],[Type]]="Inbound",VLOOKUP(tbl_transaction[[#This Row],[Reference Number]],barang_masuk[],4,FALSE),IF(tbl_transaction[[#This Row],[Type]]="Outbound",VLOOKUP(tbl_transaction[[#This Row],[Reference Number]],barang_keluar[],4,FALSE),""))</f>
        <v>HOM013</v>
      </c>
      <c r="E2022" t="str">
        <f>IF(tbl_transaction[[#This Row],[Type]]="Inbound",VLOOKUP(tbl_transaction[[#This Row],[Reference Number]],barang_masuk[],5,FALSE),IF(tbl_transaction[[#This Row],[Type]]="Outbound",VLOOKUP(tbl_transaction[[#This Row],[Reference Number]],barang_keluar[],5,FALSE),""))</f>
        <v>Rinso Home Care Variant 13</v>
      </c>
      <c r="F2022">
        <f>IF(tbl_transaction[[#This Row],[Type]]="Inbound",VLOOKUP(tbl_transaction[[#This Row],[Reference Number]],barang_masuk[],6,FALSE),IF(tbl_transaction[[#This Row],[Type]]="Outbound",VLOOKUP(tbl_transaction[[#This Row],[Reference Number]],barang_keluar[],6,FALSE),""))</f>
        <v>12</v>
      </c>
      <c r="G2022" t="str">
        <f>IF(tbl_transaction[[#This Row],[Type]]="Inbound",VLOOKUP(tbl_transaction[[#This Row],[Reference Number]],barang_masuk[],7,FALSE),IF(tbl_transaction[[#This Row],[Type]]="Outbound",VLOOKUP(tbl_transaction[[#This Row],[Reference Number]],barang_keluar[],7,FALSE),""))</f>
        <v>Pack</v>
      </c>
      <c r="H2022" t="str">
        <f>IF(tbl_transaction[[#This Row],[Type]]="Inbound",VLOOKUP(tbl_transaction[[#This Row],[Reference Number]],barang_masuk[],3,FALSE),IF(tbl_transaction[[#This Row],[Type]]="Outbound",VLOOKUP(tbl_transaction[[#This Row],[Reference Number]],barang_keluar[],3,FALSE),""))</f>
        <v>Outlet 005</v>
      </c>
      <c r="I2022" t="str">
        <f>IF(D2022='Kartu Stok'!$B$2,COUNTIF($D$3:D2022,'Kartu Stok'!$B$2),"")</f>
        <v/>
      </c>
      <c r="L2022"/>
    </row>
    <row r="2023" spans="1:12" ht="14.5" x14ac:dyDescent="0.35">
      <c r="A2023" s="2" t="s">
        <v>2582</v>
      </c>
      <c r="B2023" s="5">
        <f>IF(LEFT(tbl_transaction[[#This Row],[Reference Number]],2)="GR",VLOOKUP(tbl_transaction[[#This Row],[Reference Number]],barang_masuk[],2,FALSE),IF(LEFT(tbl_transaction[[#This Row],[Reference Number]],2)="DO",VLOOKUP(tbl_transaction[[#This Row],[Reference Number]],barang_keluar[],2,FALSE),""))</f>
        <v>46184</v>
      </c>
      <c r="C2023" t="str">
        <f t="shared" si="32"/>
        <v>Outbound</v>
      </c>
      <c r="D2023" t="str">
        <f>IF(tbl_transaction[[#This Row],[Type]]="Inbound",VLOOKUP(tbl_transaction[[#This Row],[Reference Number]],barang_masuk[],4,FALSE),IF(tbl_transaction[[#This Row],[Type]]="Outbound",VLOOKUP(tbl_transaction[[#This Row],[Reference Number]],barang_keluar[],4,FALSE),""))</f>
        <v>HOM015</v>
      </c>
      <c r="E2023" t="str">
        <f>IF(tbl_transaction[[#This Row],[Type]]="Inbound",VLOOKUP(tbl_transaction[[#This Row],[Reference Number]],barang_masuk[],5,FALSE),IF(tbl_transaction[[#This Row],[Type]]="Outbound",VLOOKUP(tbl_transaction[[#This Row],[Reference Number]],barang_keluar[],5,FALSE),""))</f>
        <v>Sunlight Home Care Variant 15</v>
      </c>
      <c r="F2023">
        <f>IF(tbl_transaction[[#This Row],[Type]]="Inbound",VLOOKUP(tbl_transaction[[#This Row],[Reference Number]],barang_masuk[],6,FALSE),IF(tbl_transaction[[#This Row],[Type]]="Outbound",VLOOKUP(tbl_transaction[[#This Row],[Reference Number]],barang_keluar[],6,FALSE),""))</f>
        <v>12</v>
      </c>
      <c r="G2023" t="str">
        <f>IF(tbl_transaction[[#This Row],[Type]]="Inbound",VLOOKUP(tbl_transaction[[#This Row],[Reference Number]],barang_masuk[],7,FALSE),IF(tbl_transaction[[#This Row],[Type]]="Outbound",VLOOKUP(tbl_transaction[[#This Row],[Reference Number]],barang_keluar[],7,FALSE),""))</f>
        <v>Pack</v>
      </c>
      <c r="H2023" t="str">
        <f>IF(tbl_transaction[[#This Row],[Type]]="Inbound",VLOOKUP(tbl_transaction[[#This Row],[Reference Number]],barang_masuk[],3,FALSE),IF(tbl_transaction[[#This Row],[Type]]="Outbound",VLOOKUP(tbl_transaction[[#This Row],[Reference Number]],barang_keluar[],3,FALSE),""))</f>
        <v>Outlet 068</v>
      </c>
      <c r="I2023" t="str">
        <f>IF(D2023='Kartu Stok'!$B$2,COUNTIF($D$3:D2023,'Kartu Stok'!$B$2),"")</f>
        <v/>
      </c>
      <c r="L2023"/>
    </row>
    <row r="2024" spans="1:12" ht="14.5" x14ac:dyDescent="0.35">
      <c r="A2024" s="2" t="s">
        <v>2583</v>
      </c>
      <c r="B2024" s="5">
        <f>IF(LEFT(tbl_transaction[[#This Row],[Reference Number]],2)="GR",VLOOKUP(tbl_transaction[[#This Row],[Reference Number]],barang_masuk[],2,FALSE),IF(LEFT(tbl_transaction[[#This Row],[Reference Number]],2)="DO",VLOOKUP(tbl_transaction[[#This Row],[Reference Number]],barang_keluar[],2,FALSE),""))</f>
        <v>46085</v>
      </c>
      <c r="C2024" t="str">
        <f t="shared" si="32"/>
        <v>Outbound</v>
      </c>
      <c r="D2024" t="str">
        <f>IF(tbl_transaction[[#This Row],[Type]]="Inbound",VLOOKUP(tbl_transaction[[#This Row],[Reference Number]],barang_masuk[],4,FALSE),IF(tbl_transaction[[#This Row],[Type]]="Outbound",VLOOKUP(tbl_transaction[[#This Row],[Reference Number]],barang_keluar[],4,FALSE),""))</f>
        <v>DAR006</v>
      </c>
      <c r="E2024" t="str">
        <f>IF(tbl_transaction[[#This Row],[Type]]="Inbound",VLOOKUP(tbl_transaction[[#This Row],[Reference Number]],barang_masuk[],5,FALSE),IF(tbl_transaction[[#This Row],[Type]]="Outbound",VLOOKUP(tbl_transaction[[#This Row],[Reference Number]],barang_keluar[],5,FALSE),""))</f>
        <v>Ultra Milk Dairy Variant 6</v>
      </c>
      <c r="F2024">
        <f>IF(tbl_transaction[[#This Row],[Type]]="Inbound",VLOOKUP(tbl_transaction[[#This Row],[Reference Number]],barang_masuk[],6,FALSE),IF(tbl_transaction[[#This Row],[Type]]="Outbound",VLOOKUP(tbl_transaction[[#This Row],[Reference Number]],barang_keluar[],6,FALSE),""))</f>
        <v>12</v>
      </c>
      <c r="G2024" t="str">
        <f>IF(tbl_transaction[[#This Row],[Type]]="Inbound",VLOOKUP(tbl_transaction[[#This Row],[Reference Number]],barang_masuk[],7,FALSE),IF(tbl_transaction[[#This Row],[Type]]="Outbound",VLOOKUP(tbl_transaction[[#This Row],[Reference Number]],barang_keluar[],7,FALSE),""))</f>
        <v>Box</v>
      </c>
      <c r="H2024" t="str">
        <f>IF(tbl_transaction[[#This Row],[Type]]="Inbound",VLOOKUP(tbl_transaction[[#This Row],[Reference Number]],barang_masuk[],3,FALSE),IF(tbl_transaction[[#This Row],[Type]]="Outbound",VLOOKUP(tbl_transaction[[#This Row],[Reference Number]],barang_keluar[],3,FALSE),""))</f>
        <v>Outlet 043</v>
      </c>
      <c r="I2024" t="str">
        <f>IF(D2024='Kartu Stok'!$B$2,COUNTIF($D$3:D2024,'Kartu Stok'!$B$2),"")</f>
        <v/>
      </c>
      <c r="L2024"/>
    </row>
    <row r="2025" spans="1:12" ht="14.5" x14ac:dyDescent="0.35">
      <c r="A2025" s="2" t="s">
        <v>2584</v>
      </c>
      <c r="B2025" s="5">
        <f>IF(LEFT(tbl_transaction[[#This Row],[Reference Number]],2)="GR",VLOOKUP(tbl_transaction[[#This Row],[Reference Number]],barang_masuk[],2,FALSE),IF(LEFT(tbl_transaction[[#This Row],[Reference Number]],2)="DO",VLOOKUP(tbl_transaction[[#This Row],[Reference Number]],barang_keluar[],2,FALSE),""))</f>
        <v>46186</v>
      </c>
      <c r="C2025" t="str">
        <f t="shared" si="32"/>
        <v>Outbound</v>
      </c>
      <c r="D2025" t="str">
        <f>IF(tbl_transaction[[#This Row],[Type]]="Inbound",VLOOKUP(tbl_transaction[[#This Row],[Reference Number]],barang_masuk[],4,FALSE),IF(tbl_transaction[[#This Row],[Type]]="Outbound",VLOOKUP(tbl_transaction[[#This Row],[Reference Number]],barang_keluar[],4,FALSE),""))</f>
        <v>HOM006</v>
      </c>
      <c r="E2025" t="str">
        <f>IF(tbl_transaction[[#This Row],[Type]]="Inbound",VLOOKUP(tbl_transaction[[#This Row],[Reference Number]],barang_masuk[],5,FALSE),IF(tbl_transaction[[#This Row],[Type]]="Outbound",VLOOKUP(tbl_transaction[[#This Row],[Reference Number]],barang_keluar[],5,FALSE),""))</f>
        <v>Sunlight Home Care Variant 6</v>
      </c>
      <c r="F2025">
        <f>IF(tbl_transaction[[#This Row],[Type]]="Inbound",VLOOKUP(tbl_transaction[[#This Row],[Reference Number]],barang_masuk[],6,FALSE),IF(tbl_transaction[[#This Row],[Type]]="Outbound",VLOOKUP(tbl_transaction[[#This Row],[Reference Number]],barang_keluar[],6,FALSE),""))</f>
        <v>48</v>
      </c>
      <c r="G2025" t="str">
        <f>IF(tbl_transaction[[#This Row],[Type]]="Inbound",VLOOKUP(tbl_transaction[[#This Row],[Reference Number]],barang_masuk[],7,FALSE),IF(tbl_transaction[[#This Row],[Type]]="Outbound",VLOOKUP(tbl_transaction[[#This Row],[Reference Number]],barang_keluar[],7,FALSE),""))</f>
        <v>Pack</v>
      </c>
      <c r="H2025" t="str">
        <f>IF(tbl_transaction[[#This Row],[Type]]="Inbound",VLOOKUP(tbl_transaction[[#This Row],[Reference Number]],barang_masuk[],3,FALSE),IF(tbl_transaction[[#This Row],[Type]]="Outbound",VLOOKUP(tbl_transaction[[#This Row],[Reference Number]],barang_keluar[],3,FALSE),""))</f>
        <v>Outlet 049</v>
      </c>
      <c r="I2025" t="str">
        <f>IF(D2025='Kartu Stok'!$B$2,COUNTIF($D$3:D2025,'Kartu Stok'!$B$2),"")</f>
        <v/>
      </c>
      <c r="L2025"/>
    </row>
    <row r="2026" spans="1:12" ht="14.5" x14ac:dyDescent="0.35">
      <c r="A2026" s="2" t="s">
        <v>2585</v>
      </c>
      <c r="B2026" s="5">
        <f>IF(LEFT(tbl_transaction[[#This Row],[Reference Number]],2)="GR",VLOOKUP(tbl_transaction[[#This Row],[Reference Number]],barang_masuk[],2,FALSE),IF(LEFT(tbl_transaction[[#This Row],[Reference Number]],2)="DO",VLOOKUP(tbl_transaction[[#This Row],[Reference Number]],barang_keluar[],2,FALSE),""))</f>
        <v>46133</v>
      </c>
      <c r="C2026" t="str">
        <f t="shared" si="32"/>
        <v>Outbound</v>
      </c>
      <c r="D2026" t="str">
        <f>IF(tbl_transaction[[#This Row],[Type]]="Inbound",VLOOKUP(tbl_transaction[[#This Row],[Reference Number]],barang_masuk[],4,FALSE),IF(tbl_transaction[[#This Row],[Type]]="Outbound",VLOOKUP(tbl_transaction[[#This Row],[Reference Number]],barang_keluar[],4,FALSE),""))</f>
        <v>SNK023</v>
      </c>
      <c r="E2026" t="str">
        <f>IF(tbl_transaction[[#This Row],[Type]]="Inbound",VLOOKUP(tbl_transaction[[#This Row],[Reference Number]],barang_masuk[],5,FALSE),IF(tbl_transaction[[#This Row],[Type]]="Outbound",VLOOKUP(tbl_transaction[[#This Row],[Reference Number]],barang_keluar[],5,FALSE),""))</f>
        <v>Taro Snack Variant 23</v>
      </c>
      <c r="F2026">
        <f>IF(tbl_transaction[[#This Row],[Type]]="Inbound",VLOOKUP(tbl_transaction[[#This Row],[Reference Number]],barang_masuk[],6,FALSE),IF(tbl_transaction[[#This Row],[Type]]="Outbound",VLOOKUP(tbl_transaction[[#This Row],[Reference Number]],barang_keluar[],6,FALSE),""))</f>
        <v>10</v>
      </c>
      <c r="G2026" t="str">
        <f>IF(tbl_transaction[[#This Row],[Type]]="Inbound",VLOOKUP(tbl_transaction[[#This Row],[Reference Number]],barang_masuk[],7,FALSE),IF(tbl_transaction[[#This Row],[Type]]="Outbound",VLOOKUP(tbl_transaction[[#This Row],[Reference Number]],barang_keluar[],7,FALSE),""))</f>
        <v>Pack</v>
      </c>
      <c r="H2026" t="str">
        <f>IF(tbl_transaction[[#This Row],[Type]]="Inbound",VLOOKUP(tbl_transaction[[#This Row],[Reference Number]],barang_masuk[],3,FALSE),IF(tbl_transaction[[#This Row],[Type]]="Outbound",VLOOKUP(tbl_transaction[[#This Row],[Reference Number]],barang_keluar[],3,FALSE),""))</f>
        <v>Outlet 023</v>
      </c>
      <c r="I2026" t="str">
        <f>IF(D2026='Kartu Stok'!$B$2,COUNTIF($D$3:D2026,'Kartu Stok'!$B$2),"")</f>
        <v/>
      </c>
      <c r="L2026"/>
    </row>
    <row r="2027" spans="1:12" ht="14.5" x14ac:dyDescent="0.35">
      <c r="A2027" s="2" t="s">
        <v>2586</v>
      </c>
      <c r="B2027" s="5">
        <f>IF(LEFT(tbl_transaction[[#This Row],[Reference Number]],2)="GR",VLOOKUP(tbl_transaction[[#This Row],[Reference Number]],barang_masuk[],2,FALSE),IF(LEFT(tbl_transaction[[#This Row],[Reference Number]],2)="DO",VLOOKUP(tbl_transaction[[#This Row],[Reference Number]],barang_keluar[],2,FALSE),""))</f>
        <v>46105</v>
      </c>
      <c r="C2027" t="str">
        <f t="shared" si="32"/>
        <v>Outbound</v>
      </c>
      <c r="D2027" t="str">
        <f>IF(tbl_transaction[[#This Row],[Type]]="Inbound",VLOOKUP(tbl_transaction[[#This Row],[Reference Number]],barang_masuk[],4,FALSE),IF(tbl_transaction[[#This Row],[Type]]="Outbound",VLOOKUP(tbl_transaction[[#This Row],[Reference Number]],barang_keluar[],4,FALSE),""))</f>
        <v>BAB015</v>
      </c>
      <c r="E2027" t="str">
        <f>IF(tbl_transaction[[#This Row],[Type]]="Inbound",VLOOKUP(tbl_transaction[[#This Row],[Reference Number]],barang_masuk[],5,FALSE),IF(tbl_transaction[[#This Row],[Type]]="Outbound",VLOOKUP(tbl_transaction[[#This Row],[Reference Number]],barang_keluar[],5,FALSE),""))</f>
        <v>MamyPoko Baby Care Variant 15</v>
      </c>
      <c r="F2027">
        <f>IF(tbl_transaction[[#This Row],[Type]]="Inbound",VLOOKUP(tbl_transaction[[#This Row],[Reference Number]],barang_masuk[],6,FALSE),IF(tbl_transaction[[#This Row],[Type]]="Outbound",VLOOKUP(tbl_transaction[[#This Row],[Reference Number]],barang_keluar[],6,FALSE),""))</f>
        <v>60</v>
      </c>
      <c r="G2027" t="str">
        <f>IF(tbl_transaction[[#This Row],[Type]]="Inbound",VLOOKUP(tbl_transaction[[#This Row],[Reference Number]],barang_masuk[],7,FALSE),IF(tbl_transaction[[#This Row],[Type]]="Outbound",VLOOKUP(tbl_transaction[[#This Row],[Reference Number]],barang_keluar[],7,FALSE),""))</f>
        <v>Pack</v>
      </c>
      <c r="H2027" t="str">
        <f>IF(tbl_transaction[[#This Row],[Type]]="Inbound",VLOOKUP(tbl_transaction[[#This Row],[Reference Number]],barang_masuk[],3,FALSE),IF(tbl_transaction[[#This Row],[Type]]="Outbound",VLOOKUP(tbl_transaction[[#This Row],[Reference Number]],barang_keluar[],3,FALSE),""))</f>
        <v>Outlet 076</v>
      </c>
      <c r="I2027" t="str">
        <f>IF(D2027='Kartu Stok'!$B$2,COUNTIF($D$3:D2027,'Kartu Stok'!$B$2),"")</f>
        <v/>
      </c>
      <c r="L2027"/>
    </row>
    <row r="2028" spans="1:12" ht="14.5" x14ac:dyDescent="0.35">
      <c r="A2028" s="2" t="s">
        <v>2587</v>
      </c>
      <c r="B2028" s="5">
        <f>IF(LEFT(tbl_transaction[[#This Row],[Reference Number]],2)="GR",VLOOKUP(tbl_transaction[[#This Row],[Reference Number]],barang_masuk[],2,FALSE),IF(LEFT(tbl_transaction[[#This Row],[Reference Number]],2)="DO",VLOOKUP(tbl_transaction[[#This Row],[Reference Number]],barang_keluar[],2,FALSE),""))</f>
        <v>46203</v>
      </c>
      <c r="C2028" t="str">
        <f t="shared" si="32"/>
        <v>Outbound</v>
      </c>
      <c r="D2028" t="str">
        <f>IF(tbl_transaction[[#This Row],[Type]]="Inbound",VLOOKUP(tbl_transaction[[#This Row],[Reference Number]],barang_masuk[],4,FALSE),IF(tbl_transaction[[#This Row],[Type]]="Outbound",VLOOKUP(tbl_transaction[[#This Row],[Reference Number]],barang_keluar[],4,FALSE),""))</f>
        <v>INS020</v>
      </c>
      <c r="E2028" t="str">
        <f>IF(tbl_transaction[[#This Row],[Type]]="Inbound",VLOOKUP(tbl_transaction[[#This Row],[Reference Number]],barang_masuk[],5,FALSE),IF(tbl_transaction[[#This Row],[Type]]="Outbound",VLOOKUP(tbl_transaction[[#This Row],[Reference Number]],barang_keluar[],5,FALSE),""))</f>
        <v>Indomie Instant Food Variant 20</v>
      </c>
      <c r="F2028">
        <f>IF(tbl_transaction[[#This Row],[Type]]="Inbound",VLOOKUP(tbl_transaction[[#This Row],[Reference Number]],barang_masuk[],6,FALSE),IF(tbl_transaction[[#This Row],[Type]]="Outbound",VLOOKUP(tbl_transaction[[#This Row],[Reference Number]],barang_keluar[],6,FALSE),""))</f>
        <v>20</v>
      </c>
      <c r="G2028" t="str">
        <f>IF(tbl_transaction[[#This Row],[Type]]="Inbound",VLOOKUP(tbl_transaction[[#This Row],[Reference Number]],barang_masuk[],7,FALSE),IF(tbl_transaction[[#This Row],[Type]]="Outbound",VLOOKUP(tbl_transaction[[#This Row],[Reference Number]],barang_keluar[],7,FALSE),""))</f>
        <v>Pack</v>
      </c>
      <c r="H2028" t="str">
        <f>IF(tbl_transaction[[#This Row],[Type]]="Inbound",VLOOKUP(tbl_transaction[[#This Row],[Reference Number]],barang_masuk[],3,FALSE),IF(tbl_transaction[[#This Row],[Type]]="Outbound",VLOOKUP(tbl_transaction[[#This Row],[Reference Number]],barang_keluar[],3,FALSE),""))</f>
        <v>Outlet 063</v>
      </c>
      <c r="I2028" t="str">
        <f>IF(D2028='Kartu Stok'!$B$2,COUNTIF($D$3:D2028,'Kartu Stok'!$B$2),"")</f>
        <v/>
      </c>
      <c r="L2028"/>
    </row>
    <row r="2029" spans="1:12" ht="14.5" x14ac:dyDescent="0.35">
      <c r="A2029" s="2" t="s">
        <v>2588</v>
      </c>
      <c r="B2029" s="5">
        <f>IF(LEFT(tbl_transaction[[#This Row],[Reference Number]],2)="GR",VLOOKUP(tbl_transaction[[#This Row],[Reference Number]],barang_masuk[],2,FALSE),IF(LEFT(tbl_transaction[[#This Row],[Reference Number]],2)="DO",VLOOKUP(tbl_transaction[[#This Row],[Reference Number]],barang_keluar[],2,FALSE),""))</f>
        <v>46057</v>
      </c>
      <c r="C2029" t="str">
        <f t="shared" si="32"/>
        <v>Outbound</v>
      </c>
      <c r="D2029" t="str">
        <f>IF(tbl_transaction[[#This Row],[Type]]="Inbound",VLOOKUP(tbl_transaction[[#This Row],[Reference Number]],barang_masuk[],4,FALSE),IF(tbl_transaction[[#This Row],[Type]]="Outbound",VLOOKUP(tbl_transaction[[#This Row],[Reference Number]],barang_keluar[],4,FALSE),""))</f>
        <v>INS022</v>
      </c>
      <c r="E2029" t="str">
        <f>IF(tbl_transaction[[#This Row],[Type]]="Inbound",VLOOKUP(tbl_transaction[[#This Row],[Reference Number]],barang_masuk[],5,FALSE),IF(tbl_transaction[[#This Row],[Type]]="Outbound",VLOOKUP(tbl_transaction[[#This Row],[Reference Number]],barang_keluar[],5,FALSE),""))</f>
        <v>Supermi Instant Food Variant 22</v>
      </c>
      <c r="F2029">
        <f>IF(tbl_transaction[[#This Row],[Type]]="Inbound",VLOOKUP(tbl_transaction[[#This Row],[Reference Number]],barang_masuk[],6,FALSE),IF(tbl_transaction[[#This Row],[Type]]="Outbound",VLOOKUP(tbl_transaction[[#This Row],[Reference Number]],barang_keluar[],6,FALSE),""))</f>
        <v>60</v>
      </c>
      <c r="G2029" t="str">
        <f>IF(tbl_transaction[[#This Row],[Type]]="Inbound",VLOOKUP(tbl_transaction[[#This Row],[Reference Number]],barang_masuk[],7,FALSE),IF(tbl_transaction[[#This Row],[Type]]="Outbound",VLOOKUP(tbl_transaction[[#This Row],[Reference Number]],barang_keluar[],7,FALSE),""))</f>
        <v>Pack</v>
      </c>
      <c r="H2029" t="str">
        <f>IF(tbl_transaction[[#This Row],[Type]]="Inbound",VLOOKUP(tbl_transaction[[#This Row],[Reference Number]],barang_masuk[],3,FALSE),IF(tbl_transaction[[#This Row],[Type]]="Outbound",VLOOKUP(tbl_transaction[[#This Row],[Reference Number]],barang_keluar[],3,FALSE),""))</f>
        <v>Outlet 034</v>
      </c>
      <c r="I2029" t="str">
        <f>IF(D2029='Kartu Stok'!$B$2,COUNTIF($D$3:D2029,'Kartu Stok'!$B$2),"")</f>
        <v/>
      </c>
      <c r="L2029"/>
    </row>
    <row r="2030" spans="1:12" ht="14.5" x14ac:dyDescent="0.35">
      <c r="A2030" s="2" t="s">
        <v>2589</v>
      </c>
      <c r="B2030" s="5">
        <f>IF(LEFT(tbl_transaction[[#This Row],[Reference Number]],2)="GR",VLOOKUP(tbl_transaction[[#This Row],[Reference Number]],barang_masuk[],2,FALSE),IF(LEFT(tbl_transaction[[#This Row],[Reference Number]],2)="DO",VLOOKUP(tbl_transaction[[#This Row],[Reference Number]],barang_keluar[],2,FALSE),""))</f>
        <v>46048</v>
      </c>
      <c r="C2030" t="str">
        <f t="shared" si="32"/>
        <v>Outbound</v>
      </c>
      <c r="D2030" t="str">
        <f>IF(tbl_transaction[[#This Row],[Type]]="Inbound",VLOOKUP(tbl_transaction[[#This Row],[Reference Number]],barang_masuk[],4,FALSE),IF(tbl_transaction[[#This Row],[Type]]="Outbound",VLOOKUP(tbl_transaction[[#This Row],[Reference Number]],barang_keluar[],4,FALSE),""))</f>
        <v>INS011</v>
      </c>
      <c r="E2030" t="str">
        <f>IF(tbl_transaction[[#This Row],[Type]]="Inbound",VLOOKUP(tbl_transaction[[#This Row],[Reference Number]],barang_masuk[],5,FALSE),IF(tbl_transaction[[#This Row],[Type]]="Outbound",VLOOKUP(tbl_transaction[[#This Row],[Reference Number]],barang_keluar[],5,FALSE),""))</f>
        <v>Indomie Instant Food Variant 11</v>
      </c>
      <c r="F2030">
        <f>IF(tbl_transaction[[#This Row],[Type]]="Inbound",VLOOKUP(tbl_transaction[[#This Row],[Reference Number]],barang_masuk[],6,FALSE),IF(tbl_transaction[[#This Row],[Type]]="Outbound",VLOOKUP(tbl_transaction[[#This Row],[Reference Number]],barang_keluar[],6,FALSE),""))</f>
        <v>15</v>
      </c>
      <c r="G2030" t="str">
        <f>IF(tbl_transaction[[#This Row],[Type]]="Inbound",VLOOKUP(tbl_transaction[[#This Row],[Reference Number]],barang_masuk[],7,FALSE),IF(tbl_transaction[[#This Row],[Type]]="Outbound",VLOOKUP(tbl_transaction[[#This Row],[Reference Number]],barang_keluar[],7,FALSE),""))</f>
        <v>Pack</v>
      </c>
      <c r="H2030" t="str">
        <f>IF(tbl_transaction[[#This Row],[Type]]="Inbound",VLOOKUP(tbl_transaction[[#This Row],[Reference Number]],barang_masuk[],3,FALSE),IF(tbl_transaction[[#This Row],[Type]]="Outbound",VLOOKUP(tbl_transaction[[#This Row],[Reference Number]],barang_keluar[],3,FALSE),""))</f>
        <v>Outlet 020</v>
      </c>
      <c r="I2030" t="str">
        <f>IF(D2030='Kartu Stok'!$B$2,COUNTIF($D$3:D2030,'Kartu Stok'!$B$2),"")</f>
        <v/>
      </c>
      <c r="L2030"/>
    </row>
    <row r="2031" spans="1:12" ht="14.5" x14ac:dyDescent="0.35">
      <c r="A2031" s="2" t="s">
        <v>2590</v>
      </c>
      <c r="B2031" s="5">
        <f>IF(LEFT(tbl_transaction[[#This Row],[Reference Number]],2)="GR",VLOOKUP(tbl_transaction[[#This Row],[Reference Number]],barang_masuk[],2,FALSE),IF(LEFT(tbl_transaction[[#This Row],[Reference Number]],2)="DO",VLOOKUP(tbl_transaction[[#This Row],[Reference Number]],barang_keluar[],2,FALSE),""))</f>
        <v>46071</v>
      </c>
      <c r="C2031" t="str">
        <f t="shared" si="32"/>
        <v>Outbound</v>
      </c>
      <c r="D2031" t="str">
        <f>IF(tbl_transaction[[#This Row],[Type]]="Inbound",VLOOKUP(tbl_transaction[[#This Row],[Reference Number]],barang_masuk[],4,FALSE),IF(tbl_transaction[[#This Row],[Type]]="Outbound",VLOOKUP(tbl_transaction[[#This Row],[Reference Number]],barang_keluar[],4,FALSE),""))</f>
        <v>DAR012</v>
      </c>
      <c r="E2031" t="str">
        <f>IF(tbl_transaction[[#This Row],[Type]]="Inbound",VLOOKUP(tbl_transaction[[#This Row],[Reference Number]],barang_masuk[],5,FALSE),IF(tbl_transaction[[#This Row],[Type]]="Outbound",VLOOKUP(tbl_transaction[[#This Row],[Reference Number]],barang_keluar[],5,FALSE),""))</f>
        <v>Indomilk Dairy Variant 12</v>
      </c>
      <c r="F2031">
        <f>IF(tbl_transaction[[#This Row],[Type]]="Inbound",VLOOKUP(tbl_transaction[[#This Row],[Reference Number]],barang_masuk[],6,FALSE),IF(tbl_transaction[[#This Row],[Type]]="Outbound",VLOOKUP(tbl_transaction[[#This Row],[Reference Number]],barang_keluar[],6,FALSE),""))</f>
        <v>36</v>
      </c>
      <c r="G2031" t="str">
        <f>IF(tbl_transaction[[#This Row],[Type]]="Inbound",VLOOKUP(tbl_transaction[[#This Row],[Reference Number]],barang_masuk[],7,FALSE),IF(tbl_transaction[[#This Row],[Type]]="Outbound",VLOOKUP(tbl_transaction[[#This Row],[Reference Number]],barang_keluar[],7,FALSE),""))</f>
        <v>Box</v>
      </c>
      <c r="H2031" t="str">
        <f>IF(tbl_transaction[[#This Row],[Type]]="Inbound",VLOOKUP(tbl_transaction[[#This Row],[Reference Number]],barang_masuk[],3,FALSE),IF(tbl_transaction[[#This Row],[Type]]="Outbound",VLOOKUP(tbl_transaction[[#This Row],[Reference Number]],barang_keluar[],3,FALSE),""))</f>
        <v>Outlet 072</v>
      </c>
      <c r="I2031" t="str">
        <f>IF(D2031='Kartu Stok'!$B$2,COUNTIF($D$3:D2031,'Kartu Stok'!$B$2),"")</f>
        <v/>
      </c>
      <c r="L2031"/>
    </row>
    <row r="2032" spans="1:12" ht="14.5" x14ac:dyDescent="0.35">
      <c r="A2032" s="2" t="s">
        <v>2591</v>
      </c>
      <c r="B2032" s="5">
        <f>IF(LEFT(tbl_transaction[[#This Row],[Reference Number]],2)="GR",VLOOKUP(tbl_transaction[[#This Row],[Reference Number]],barang_masuk[],2,FALSE),IF(LEFT(tbl_transaction[[#This Row],[Reference Number]],2)="DO",VLOOKUP(tbl_transaction[[#This Row],[Reference Number]],barang_keluar[],2,FALSE),""))</f>
        <v>46105</v>
      </c>
      <c r="C2032" t="str">
        <f t="shared" si="32"/>
        <v>Outbound</v>
      </c>
      <c r="D2032" t="str">
        <f>IF(tbl_transaction[[#This Row],[Type]]="Inbound",VLOOKUP(tbl_transaction[[#This Row],[Reference Number]],barang_masuk[],4,FALSE),IF(tbl_transaction[[#This Row],[Type]]="Outbound",VLOOKUP(tbl_transaction[[#This Row],[Reference Number]],barang_keluar[],4,FALSE),""))</f>
        <v>SNK030</v>
      </c>
      <c r="E2032" t="str">
        <f>IF(tbl_transaction[[#This Row],[Type]]="Inbound",VLOOKUP(tbl_transaction[[#This Row],[Reference Number]],barang_masuk[],5,FALSE),IF(tbl_transaction[[#This Row],[Type]]="Outbound",VLOOKUP(tbl_transaction[[#This Row],[Reference Number]],barang_keluar[],5,FALSE),""))</f>
        <v>Qtela Snack Variant 30</v>
      </c>
      <c r="F2032">
        <f>IF(tbl_transaction[[#This Row],[Type]]="Inbound",VLOOKUP(tbl_transaction[[#This Row],[Reference Number]],barang_masuk[],6,FALSE),IF(tbl_transaction[[#This Row],[Type]]="Outbound",VLOOKUP(tbl_transaction[[#This Row],[Reference Number]],barang_keluar[],6,FALSE),""))</f>
        <v>5</v>
      </c>
      <c r="G2032" t="str">
        <f>IF(tbl_transaction[[#This Row],[Type]]="Inbound",VLOOKUP(tbl_transaction[[#This Row],[Reference Number]],barang_masuk[],7,FALSE),IF(tbl_transaction[[#This Row],[Type]]="Outbound",VLOOKUP(tbl_transaction[[#This Row],[Reference Number]],barang_keluar[],7,FALSE),""))</f>
        <v>Pack</v>
      </c>
      <c r="H2032" t="str">
        <f>IF(tbl_transaction[[#This Row],[Type]]="Inbound",VLOOKUP(tbl_transaction[[#This Row],[Reference Number]],barang_masuk[],3,FALSE),IF(tbl_transaction[[#This Row],[Type]]="Outbound",VLOOKUP(tbl_transaction[[#This Row],[Reference Number]],barang_keluar[],3,FALSE),""))</f>
        <v>Outlet 074</v>
      </c>
      <c r="I2032" t="str">
        <f>IF(D2032='Kartu Stok'!$B$2,COUNTIF($D$3:D2032,'Kartu Stok'!$B$2),"")</f>
        <v/>
      </c>
      <c r="L2032"/>
    </row>
    <row r="2033" spans="1:12" ht="14.5" x14ac:dyDescent="0.35">
      <c r="A2033" s="2" t="s">
        <v>2592</v>
      </c>
      <c r="B2033" s="5">
        <f>IF(LEFT(tbl_transaction[[#This Row],[Reference Number]],2)="GR",VLOOKUP(tbl_transaction[[#This Row],[Reference Number]],barang_masuk[],2,FALSE),IF(LEFT(tbl_transaction[[#This Row],[Reference Number]],2)="DO",VLOOKUP(tbl_transaction[[#This Row],[Reference Number]],barang_keluar[],2,FALSE),""))</f>
        <v>46027</v>
      </c>
      <c r="C2033" t="str">
        <f t="shared" si="32"/>
        <v>Outbound</v>
      </c>
      <c r="D2033" t="str">
        <f>IF(tbl_transaction[[#This Row],[Type]]="Inbound",VLOOKUP(tbl_transaction[[#This Row],[Reference Number]],barang_masuk[],4,FALSE),IF(tbl_transaction[[#This Row],[Type]]="Outbound",VLOOKUP(tbl_transaction[[#This Row],[Reference Number]],barang_keluar[],4,FALSE),""))</f>
        <v>DAR018</v>
      </c>
      <c r="E2033" t="str">
        <f>IF(tbl_transaction[[#This Row],[Type]]="Inbound",VLOOKUP(tbl_transaction[[#This Row],[Reference Number]],barang_masuk[],5,FALSE),IF(tbl_transaction[[#This Row],[Type]]="Outbound",VLOOKUP(tbl_transaction[[#This Row],[Reference Number]],barang_keluar[],5,FALSE),""))</f>
        <v>Ultra Milk Dairy Variant 18</v>
      </c>
      <c r="F2033">
        <f>IF(tbl_transaction[[#This Row],[Type]]="Inbound",VLOOKUP(tbl_transaction[[#This Row],[Reference Number]],barang_masuk[],6,FALSE),IF(tbl_transaction[[#This Row],[Type]]="Outbound",VLOOKUP(tbl_transaction[[#This Row],[Reference Number]],barang_keluar[],6,FALSE),""))</f>
        <v>24</v>
      </c>
      <c r="G2033" t="str">
        <f>IF(tbl_transaction[[#This Row],[Type]]="Inbound",VLOOKUP(tbl_transaction[[#This Row],[Reference Number]],barang_masuk[],7,FALSE),IF(tbl_transaction[[#This Row],[Type]]="Outbound",VLOOKUP(tbl_transaction[[#This Row],[Reference Number]],barang_keluar[],7,FALSE),""))</f>
        <v>Box</v>
      </c>
      <c r="H2033" t="str">
        <f>IF(tbl_transaction[[#This Row],[Type]]="Inbound",VLOOKUP(tbl_transaction[[#This Row],[Reference Number]],barang_masuk[],3,FALSE),IF(tbl_transaction[[#This Row],[Type]]="Outbound",VLOOKUP(tbl_transaction[[#This Row],[Reference Number]],barang_keluar[],3,FALSE),""))</f>
        <v>Outlet 001</v>
      </c>
      <c r="I2033" t="str">
        <f>IF(D2033='Kartu Stok'!$B$2,COUNTIF($D$3:D2033,'Kartu Stok'!$B$2),"")</f>
        <v/>
      </c>
      <c r="L2033"/>
    </row>
    <row r="2034" spans="1:12" ht="14.5" x14ac:dyDescent="0.35">
      <c r="A2034" s="2" t="s">
        <v>2593</v>
      </c>
      <c r="B2034" s="5">
        <f>IF(LEFT(tbl_transaction[[#This Row],[Reference Number]],2)="GR",VLOOKUP(tbl_transaction[[#This Row],[Reference Number]],barang_masuk[],2,FALSE),IF(LEFT(tbl_transaction[[#This Row],[Reference Number]],2)="DO",VLOOKUP(tbl_transaction[[#This Row],[Reference Number]],barang_keluar[],2,FALSE),""))</f>
        <v>46192</v>
      </c>
      <c r="C2034" t="str">
        <f t="shared" si="32"/>
        <v>Outbound</v>
      </c>
      <c r="D2034" t="str">
        <f>IF(tbl_transaction[[#This Row],[Type]]="Inbound",VLOOKUP(tbl_transaction[[#This Row],[Reference Number]],barang_masuk[],4,FALSE),IF(tbl_transaction[[#This Row],[Type]]="Outbound",VLOOKUP(tbl_transaction[[#This Row],[Reference Number]],barang_keluar[],4,FALSE),""))</f>
        <v>DAR001</v>
      </c>
      <c r="E2034" t="str">
        <f>IF(tbl_transaction[[#This Row],[Type]]="Inbound",VLOOKUP(tbl_transaction[[#This Row],[Reference Number]],barang_masuk[],5,FALSE),IF(tbl_transaction[[#This Row],[Type]]="Outbound",VLOOKUP(tbl_transaction[[#This Row],[Reference Number]],barang_keluar[],5,FALSE),""))</f>
        <v>Ultra Milk Dairy Variant 1</v>
      </c>
      <c r="F2034">
        <f>IF(tbl_transaction[[#This Row],[Type]]="Inbound",VLOOKUP(tbl_transaction[[#This Row],[Reference Number]],barang_masuk[],6,FALSE),IF(tbl_transaction[[#This Row],[Type]]="Outbound",VLOOKUP(tbl_transaction[[#This Row],[Reference Number]],barang_keluar[],6,FALSE),""))</f>
        <v>24</v>
      </c>
      <c r="G2034" t="str">
        <f>IF(tbl_transaction[[#This Row],[Type]]="Inbound",VLOOKUP(tbl_transaction[[#This Row],[Reference Number]],barang_masuk[],7,FALSE),IF(tbl_transaction[[#This Row],[Type]]="Outbound",VLOOKUP(tbl_transaction[[#This Row],[Reference Number]],barang_keluar[],7,FALSE),""))</f>
        <v>Box</v>
      </c>
      <c r="H2034" t="str">
        <f>IF(tbl_transaction[[#This Row],[Type]]="Inbound",VLOOKUP(tbl_transaction[[#This Row],[Reference Number]],barang_masuk[],3,FALSE),IF(tbl_transaction[[#This Row],[Type]]="Outbound",VLOOKUP(tbl_transaction[[#This Row],[Reference Number]],barang_keluar[],3,FALSE),""))</f>
        <v>Outlet 046</v>
      </c>
      <c r="I2034" t="str">
        <f>IF(D2034='Kartu Stok'!$B$2,COUNTIF($D$3:D2034,'Kartu Stok'!$B$2),"")</f>
        <v/>
      </c>
      <c r="L2034"/>
    </row>
    <row r="2035" spans="1:12" ht="14.5" x14ac:dyDescent="0.35">
      <c r="A2035" s="2" t="s">
        <v>2594</v>
      </c>
      <c r="B2035" s="5">
        <f>IF(LEFT(tbl_transaction[[#This Row],[Reference Number]],2)="GR",VLOOKUP(tbl_transaction[[#This Row],[Reference Number]],barang_masuk[],2,FALSE),IF(LEFT(tbl_transaction[[#This Row],[Reference Number]],2)="DO",VLOOKUP(tbl_transaction[[#This Row],[Reference Number]],barang_keluar[],2,FALSE),""))</f>
        <v>46031</v>
      </c>
      <c r="C2035" t="str">
        <f t="shared" si="32"/>
        <v>Outbound</v>
      </c>
      <c r="D2035" t="str">
        <f>IF(tbl_transaction[[#This Row],[Type]]="Inbound",VLOOKUP(tbl_transaction[[#This Row],[Reference Number]],barang_masuk[],4,FALSE),IF(tbl_transaction[[#This Row],[Type]]="Outbound",VLOOKUP(tbl_transaction[[#This Row],[Reference Number]],barang_keluar[],4,FALSE),""))</f>
        <v>SNK029</v>
      </c>
      <c r="E2035" t="str">
        <f>IF(tbl_transaction[[#This Row],[Type]]="Inbound",VLOOKUP(tbl_transaction[[#This Row],[Reference Number]],barang_masuk[],5,FALSE),IF(tbl_transaction[[#This Row],[Type]]="Outbound",VLOOKUP(tbl_transaction[[#This Row],[Reference Number]],barang_keluar[],5,FALSE),""))</f>
        <v>Chitato Snack Variant 29</v>
      </c>
      <c r="F2035">
        <f>IF(tbl_transaction[[#This Row],[Type]]="Inbound",VLOOKUP(tbl_transaction[[#This Row],[Reference Number]],barang_masuk[],6,FALSE),IF(tbl_transaction[[#This Row],[Type]]="Outbound",VLOOKUP(tbl_transaction[[#This Row],[Reference Number]],barang_keluar[],6,FALSE),""))</f>
        <v>48</v>
      </c>
      <c r="G2035" t="str">
        <f>IF(tbl_transaction[[#This Row],[Type]]="Inbound",VLOOKUP(tbl_transaction[[#This Row],[Reference Number]],barang_masuk[],7,FALSE),IF(tbl_transaction[[#This Row],[Type]]="Outbound",VLOOKUP(tbl_transaction[[#This Row],[Reference Number]],barang_keluar[],7,FALSE),""))</f>
        <v>Pack</v>
      </c>
      <c r="H2035" t="str">
        <f>IF(tbl_transaction[[#This Row],[Type]]="Inbound",VLOOKUP(tbl_transaction[[#This Row],[Reference Number]],barang_masuk[],3,FALSE),IF(tbl_transaction[[#This Row],[Type]]="Outbound",VLOOKUP(tbl_transaction[[#This Row],[Reference Number]],barang_keluar[],3,FALSE),""))</f>
        <v>Outlet 031</v>
      </c>
      <c r="I2035" t="str">
        <f>IF(D2035='Kartu Stok'!$B$2,COUNTIF($D$3:D2035,'Kartu Stok'!$B$2),"")</f>
        <v/>
      </c>
      <c r="L2035"/>
    </row>
    <row r="2036" spans="1:12" ht="14.5" x14ac:dyDescent="0.35">
      <c r="A2036" s="2" t="s">
        <v>2595</v>
      </c>
      <c r="B2036" s="5">
        <f>IF(LEFT(tbl_transaction[[#This Row],[Reference Number]],2)="GR",VLOOKUP(tbl_transaction[[#This Row],[Reference Number]],barang_masuk[],2,FALSE),IF(LEFT(tbl_transaction[[#This Row],[Reference Number]],2)="DO",VLOOKUP(tbl_transaction[[#This Row],[Reference Number]],barang_keluar[],2,FALSE),""))</f>
        <v>46039</v>
      </c>
      <c r="C2036" t="str">
        <f t="shared" si="32"/>
        <v>Outbound</v>
      </c>
      <c r="D2036" t="str">
        <f>IF(tbl_transaction[[#This Row],[Type]]="Inbound",VLOOKUP(tbl_transaction[[#This Row],[Reference Number]],barang_masuk[],4,FALSE),IF(tbl_transaction[[#This Row],[Type]]="Outbound",VLOOKUP(tbl_transaction[[#This Row],[Reference Number]],barang_keluar[],4,FALSE),""))</f>
        <v>PER010</v>
      </c>
      <c r="E2036" t="str">
        <f>IF(tbl_transaction[[#This Row],[Type]]="Inbound",VLOOKUP(tbl_transaction[[#This Row],[Reference Number]],barang_masuk[],5,FALSE),IF(tbl_transaction[[#This Row],[Type]]="Outbound",VLOOKUP(tbl_transaction[[#This Row],[Reference Number]],barang_keluar[],5,FALSE),""))</f>
        <v>Lifebuoy Personal Care Variant 10</v>
      </c>
      <c r="F2036">
        <f>IF(tbl_transaction[[#This Row],[Type]]="Inbound",VLOOKUP(tbl_transaction[[#This Row],[Reference Number]],barang_masuk[],6,FALSE),IF(tbl_transaction[[#This Row],[Type]]="Outbound",VLOOKUP(tbl_transaction[[#This Row],[Reference Number]],barang_keluar[],6,FALSE),""))</f>
        <v>12</v>
      </c>
      <c r="G2036" t="str">
        <f>IF(tbl_transaction[[#This Row],[Type]]="Inbound",VLOOKUP(tbl_transaction[[#This Row],[Reference Number]],barang_masuk[],7,FALSE),IF(tbl_transaction[[#This Row],[Type]]="Outbound",VLOOKUP(tbl_transaction[[#This Row],[Reference Number]],barang_keluar[],7,FALSE),""))</f>
        <v>Bottle</v>
      </c>
      <c r="H2036" t="str">
        <f>IF(tbl_transaction[[#This Row],[Type]]="Inbound",VLOOKUP(tbl_transaction[[#This Row],[Reference Number]],barang_masuk[],3,FALSE),IF(tbl_transaction[[#This Row],[Type]]="Outbound",VLOOKUP(tbl_transaction[[#This Row],[Reference Number]],barang_keluar[],3,FALSE),""))</f>
        <v>Outlet 062</v>
      </c>
      <c r="I2036" t="str">
        <f>IF(D2036='Kartu Stok'!$B$2,COUNTIF($D$3:D2036,'Kartu Stok'!$B$2),"")</f>
        <v/>
      </c>
      <c r="L2036"/>
    </row>
    <row r="2037" spans="1:12" ht="14.5" x14ac:dyDescent="0.35">
      <c r="A2037" s="2" t="s">
        <v>2596</v>
      </c>
      <c r="B2037" s="5">
        <f>IF(LEFT(tbl_transaction[[#This Row],[Reference Number]],2)="GR",VLOOKUP(tbl_transaction[[#This Row],[Reference Number]],barang_masuk[],2,FALSE),IF(LEFT(tbl_transaction[[#This Row],[Reference Number]],2)="DO",VLOOKUP(tbl_transaction[[#This Row],[Reference Number]],barang_keluar[],2,FALSE),""))</f>
        <v>46115</v>
      </c>
      <c r="C2037" t="str">
        <f t="shared" si="32"/>
        <v>Outbound</v>
      </c>
      <c r="D2037" t="str">
        <f>IF(tbl_transaction[[#This Row],[Type]]="Inbound",VLOOKUP(tbl_transaction[[#This Row],[Reference Number]],barang_masuk[],4,FALSE),IF(tbl_transaction[[#This Row],[Type]]="Outbound",VLOOKUP(tbl_transaction[[#This Row],[Reference Number]],barang_keluar[],4,FALSE),""))</f>
        <v>BEV038</v>
      </c>
      <c r="E2037" t="str">
        <f>IF(tbl_transaction[[#This Row],[Type]]="Inbound",VLOOKUP(tbl_transaction[[#This Row],[Reference Number]],barang_masuk[],5,FALSE),IF(tbl_transaction[[#This Row],[Type]]="Outbound",VLOOKUP(tbl_transaction[[#This Row],[Reference Number]],barang_keluar[],5,FALSE),""))</f>
        <v>Aqua Beverage Variant 38</v>
      </c>
      <c r="F2037">
        <f>IF(tbl_transaction[[#This Row],[Type]]="Inbound",VLOOKUP(tbl_transaction[[#This Row],[Reference Number]],barang_masuk[],6,FALSE),IF(tbl_transaction[[#This Row],[Type]]="Outbound",VLOOKUP(tbl_transaction[[#This Row],[Reference Number]],barang_keluar[],6,FALSE),""))</f>
        <v>20</v>
      </c>
      <c r="G2037" t="str">
        <f>IF(tbl_transaction[[#This Row],[Type]]="Inbound",VLOOKUP(tbl_transaction[[#This Row],[Reference Number]],barang_masuk[],7,FALSE),IF(tbl_transaction[[#This Row],[Type]]="Outbound",VLOOKUP(tbl_transaction[[#This Row],[Reference Number]],barang_keluar[],7,FALSE),""))</f>
        <v>Bottle</v>
      </c>
      <c r="H2037" t="str">
        <f>IF(tbl_transaction[[#This Row],[Type]]="Inbound",VLOOKUP(tbl_transaction[[#This Row],[Reference Number]],barang_masuk[],3,FALSE),IF(tbl_transaction[[#This Row],[Type]]="Outbound",VLOOKUP(tbl_transaction[[#This Row],[Reference Number]],barang_keluar[],3,FALSE),""))</f>
        <v>Outlet 071</v>
      </c>
      <c r="I2037" t="str">
        <f>IF(D2037='Kartu Stok'!$B$2,COUNTIF($D$3:D2037,'Kartu Stok'!$B$2),"")</f>
        <v/>
      </c>
      <c r="L2037"/>
    </row>
    <row r="2038" spans="1:12" ht="14.5" x14ac:dyDescent="0.35">
      <c r="A2038" s="2" t="s">
        <v>2597</v>
      </c>
      <c r="B2038" s="5">
        <f>IF(LEFT(tbl_transaction[[#This Row],[Reference Number]],2)="GR",VLOOKUP(tbl_transaction[[#This Row],[Reference Number]],barang_masuk[],2,FALSE),IF(LEFT(tbl_transaction[[#This Row],[Reference Number]],2)="DO",VLOOKUP(tbl_transaction[[#This Row],[Reference Number]],barang_keluar[],2,FALSE),""))</f>
        <v>46095</v>
      </c>
      <c r="C2038" t="str">
        <f t="shared" si="32"/>
        <v>Outbound</v>
      </c>
      <c r="D2038" t="str">
        <f>IF(tbl_transaction[[#This Row],[Type]]="Inbound",VLOOKUP(tbl_transaction[[#This Row],[Reference Number]],barang_masuk[],4,FALSE),IF(tbl_transaction[[#This Row],[Type]]="Outbound",VLOOKUP(tbl_transaction[[#This Row],[Reference Number]],barang_keluar[],4,FALSE),""))</f>
        <v>HOM016</v>
      </c>
      <c r="E2038" t="str">
        <f>IF(tbl_transaction[[#This Row],[Type]]="Inbound",VLOOKUP(tbl_transaction[[#This Row],[Reference Number]],barang_masuk[],5,FALSE),IF(tbl_transaction[[#This Row],[Type]]="Outbound",VLOOKUP(tbl_transaction[[#This Row],[Reference Number]],barang_keluar[],5,FALSE),""))</f>
        <v>Molto Home Care Variant 16</v>
      </c>
      <c r="F2038">
        <f>IF(tbl_transaction[[#This Row],[Type]]="Inbound",VLOOKUP(tbl_transaction[[#This Row],[Reference Number]],barang_masuk[],6,FALSE),IF(tbl_transaction[[#This Row],[Type]]="Outbound",VLOOKUP(tbl_transaction[[#This Row],[Reference Number]],barang_keluar[],6,FALSE),""))</f>
        <v>12</v>
      </c>
      <c r="G2038" t="str">
        <f>IF(tbl_transaction[[#This Row],[Type]]="Inbound",VLOOKUP(tbl_transaction[[#This Row],[Reference Number]],barang_masuk[],7,FALSE),IF(tbl_transaction[[#This Row],[Type]]="Outbound",VLOOKUP(tbl_transaction[[#This Row],[Reference Number]],barang_keluar[],7,FALSE),""))</f>
        <v>Pack</v>
      </c>
      <c r="H2038" t="str">
        <f>IF(tbl_transaction[[#This Row],[Type]]="Inbound",VLOOKUP(tbl_transaction[[#This Row],[Reference Number]],barang_masuk[],3,FALSE),IF(tbl_transaction[[#This Row],[Type]]="Outbound",VLOOKUP(tbl_transaction[[#This Row],[Reference Number]],barang_keluar[],3,FALSE),""))</f>
        <v>Outlet 035</v>
      </c>
      <c r="I2038" t="str">
        <f>IF(D2038='Kartu Stok'!$B$2,COUNTIF($D$3:D2038,'Kartu Stok'!$B$2),"")</f>
        <v/>
      </c>
      <c r="L2038"/>
    </row>
    <row r="2039" spans="1:12" ht="14.5" x14ac:dyDescent="0.35">
      <c r="A2039" s="2" t="s">
        <v>2598</v>
      </c>
      <c r="B2039" s="5">
        <f>IF(LEFT(tbl_transaction[[#This Row],[Reference Number]],2)="GR",VLOOKUP(tbl_transaction[[#This Row],[Reference Number]],barang_masuk[],2,FALSE),IF(LEFT(tbl_transaction[[#This Row],[Reference Number]],2)="DO",VLOOKUP(tbl_transaction[[#This Row],[Reference Number]],barang_keluar[],2,FALSE),""))</f>
        <v>46034</v>
      </c>
      <c r="C2039" t="str">
        <f t="shared" si="32"/>
        <v>Outbound</v>
      </c>
      <c r="D2039" t="str">
        <f>IF(tbl_transaction[[#This Row],[Type]]="Inbound",VLOOKUP(tbl_transaction[[#This Row],[Reference Number]],barang_masuk[],4,FALSE),IF(tbl_transaction[[#This Row],[Type]]="Outbound",VLOOKUP(tbl_transaction[[#This Row],[Reference Number]],barang_keluar[],4,FALSE),""))</f>
        <v>BAB001</v>
      </c>
      <c r="E2039" t="str">
        <f>IF(tbl_transaction[[#This Row],[Type]]="Inbound",VLOOKUP(tbl_transaction[[#This Row],[Reference Number]],barang_masuk[],5,FALSE),IF(tbl_transaction[[#This Row],[Type]]="Outbound",VLOOKUP(tbl_transaction[[#This Row],[Reference Number]],barang_keluar[],5,FALSE),""))</f>
        <v>MamyPoko Baby Care Variant 1</v>
      </c>
      <c r="F2039">
        <f>IF(tbl_transaction[[#This Row],[Type]]="Inbound",VLOOKUP(tbl_transaction[[#This Row],[Reference Number]],barang_masuk[],6,FALSE),IF(tbl_transaction[[#This Row],[Type]]="Outbound",VLOOKUP(tbl_transaction[[#This Row],[Reference Number]],barang_keluar[],6,FALSE),""))</f>
        <v>48</v>
      </c>
      <c r="G2039" t="str">
        <f>IF(tbl_transaction[[#This Row],[Type]]="Inbound",VLOOKUP(tbl_transaction[[#This Row],[Reference Number]],barang_masuk[],7,FALSE),IF(tbl_transaction[[#This Row],[Type]]="Outbound",VLOOKUP(tbl_transaction[[#This Row],[Reference Number]],barang_keluar[],7,FALSE),""))</f>
        <v>Pack</v>
      </c>
      <c r="H2039" t="str">
        <f>IF(tbl_transaction[[#This Row],[Type]]="Inbound",VLOOKUP(tbl_transaction[[#This Row],[Reference Number]],barang_masuk[],3,FALSE),IF(tbl_transaction[[#This Row],[Type]]="Outbound",VLOOKUP(tbl_transaction[[#This Row],[Reference Number]],barang_keluar[],3,FALSE),""))</f>
        <v>Outlet 067</v>
      </c>
      <c r="I2039" t="str">
        <f>IF(D2039='Kartu Stok'!$B$2,COUNTIF($D$3:D2039,'Kartu Stok'!$B$2),"")</f>
        <v/>
      </c>
      <c r="L2039"/>
    </row>
    <row r="2040" spans="1:12" ht="14.5" x14ac:dyDescent="0.35">
      <c r="A2040" s="2" t="s">
        <v>2599</v>
      </c>
      <c r="B2040" s="5">
        <f>IF(LEFT(tbl_transaction[[#This Row],[Reference Number]],2)="GR",VLOOKUP(tbl_transaction[[#This Row],[Reference Number]],barang_masuk[],2,FALSE),IF(LEFT(tbl_transaction[[#This Row],[Reference Number]],2)="DO",VLOOKUP(tbl_transaction[[#This Row],[Reference Number]],barang_keluar[],2,FALSE),""))</f>
        <v>46072</v>
      </c>
      <c r="C2040" t="str">
        <f t="shared" si="32"/>
        <v>Outbound</v>
      </c>
      <c r="D2040" t="str">
        <f>IF(tbl_transaction[[#This Row],[Type]]="Inbound",VLOOKUP(tbl_transaction[[#This Row],[Reference Number]],barang_masuk[],4,FALSE),IF(tbl_transaction[[#This Row],[Type]]="Outbound",VLOOKUP(tbl_transaction[[#This Row],[Reference Number]],barang_keluar[],4,FALSE),""))</f>
        <v>BEV013</v>
      </c>
      <c r="E2040" t="str">
        <f>IF(tbl_transaction[[#This Row],[Type]]="Inbound",VLOOKUP(tbl_transaction[[#This Row],[Reference Number]],barang_masuk[],5,FALSE),IF(tbl_transaction[[#This Row],[Type]]="Outbound",VLOOKUP(tbl_transaction[[#This Row],[Reference Number]],barang_keluar[],5,FALSE),""))</f>
        <v>Sosro Beverage Variant 13</v>
      </c>
      <c r="F2040">
        <f>IF(tbl_transaction[[#This Row],[Type]]="Inbound",VLOOKUP(tbl_transaction[[#This Row],[Reference Number]],barang_masuk[],6,FALSE),IF(tbl_transaction[[#This Row],[Type]]="Outbound",VLOOKUP(tbl_transaction[[#This Row],[Reference Number]],barang_keluar[],6,FALSE),""))</f>
        <v>5</v>
      </c>
      <c r="G2040" t="str">
        <f>IF(tbl_transaction[[#This Row],[Type]]="Inbound",VLOOKUP(tbl_transaction[[#This Row],[Reference Number]],barang_masuk[],7,FALSE),IF(tbl_transaction[[#This Row],[Type]]="Outbound",VLOOKUP(tbl_transaction[[#This Row],[Reference Number]],barang_keluar[],7,FALSE),""))</f>
        <v>Bottle</v>
      </c>
      <c r="H2040" t="str">
        <f>IF(tbl_transaction[[#This Row],[Type]]="Inbound",VLOOKUP(tbl_transaction[[#This Row],[Reference Number]],barang_masuk[],3,FALSE),IF(tbl_transaction[[#This Row],[Type]]="Outbound",VLOOKUP(tbl_transaction[[#This Row],[Reference Number]],barang_keluar[],3,FALSE),""))</f>
        <v>Outlet 023</v>
      </c>
      <c r="I2040" t="str">
        <f>IF(D2040='Kartu Stok'!$B$2,COUNTIF($D$3:D2040,'Kartu Stok'!$B$2),"")</f>
        <v/>
      </c>
      <c r="L2040"/>
    </row>
    <row r="2041" spans="1:12" ht="14.5" x14ac:dyDescent="0.35">
      <c r="A2041" s="2" t="s">
        <v>2600</v>
      </c>
      <c r="B2041" s="5">
        <f>IF(LEFT(tbl_transaction[[#This Row],[Reference Number]],2)="GR",VLOOKUP(tbl_transaction[[#This Row],[Reference Number]],barang_masuk[],2,FALSE),IF(LEFT(tbl_transaction[[#This Row],[Reference Number]],2)="DO",VLOOKUP(tbl_transaction[[#This Row],[Reference Number]],barang_keluar[],2,FALSE),""))</f>
        <v>46076</v>
      </c>
      <c r="C2041" t="str">
        <f t="shared" si="32"/>
        <v>Outbound</v>
      </c>
      <c r="D2041" t="str">
        <f>IF(tbl_transaction[[#This Row],[Type]]="Inbound",VLOOKUP(tbl_transaction[[#This Row],[Reference Number]],barang_masuk[],4,FALSE),IF(tbl_transaction[[#This Row],[Type]]="Outbound",VLOOKUP(tbl_transaction[[#This Row],[Reference Number]],barang_keluar[],4,FALSE),""))</f>
        <v>HOM015</v>
      </c>
      <c r="E2041" t="str">
        <f>IF(tbl_transaction[[#This Row],[Type]]="Inbound",VLOOKUP(tbl_transaction[[#This Row],[Reference Number]],barang_masuk[],5,FALSE),IF(tbl_transaction[[#This Row],[Type]]="Outbound",VLOOKUP(tbl_transaction[[#This Row],[Reference Number]],barang_keluar[],5,FALSE),""))</f>
        <v>Sunlight Home Care Variant 15</v>
      </c>
      <c r="F2041">
        <f>IF(tbl_transaction[[#This Row],[Type]]="Inbound",VLOOKUP(tbl_transaction[[#This Row],[Reference Number]],barang_masuk[],6,FALSE),IF(tbl_transaction[[#This Row],[Type]]="Outbound",VLOOKUP(tbl_transaction[[#This Row],[Reference Number]],barang_keluar[],6,FALSE),""))</f>
        <v>30</v>
      </c>
      <c r="G2041" t="str">
        <f>IF(tbl_transaction[[#This Row],[Type]]="Inbound",VLOOKUP(tbl_transaction[[#This Row],[Reference Number]],barang_masuk[],7,FALSE),IF(tbl_transaction[[#This Row],[Type]]="Outbound",VLOOKUP(tbl_transaction[[#This Row],[Reference Number]],barang_keluar[],7,FALSE),""))</f>
        <v>Pack</v>
      </c>
      <c r="H2041" t="str">
        <f>IF(tbl_transaction[[#This Row],[Type]]="Inbound",VLOOKUP(tbl_transaction[[#This Row],[Reference Number]],barang_masuk[],3,FALSE),IF(tbl_transaction[[#This Row],[Type]]="Outbound",VLOOKUP(tbl_transaction[[#This Row],[Reference Number]],barang_keluar[],3,FALSE),""))</f>
        <v>Outlet 016</v>
      </c>
      <c r="I2041" t="str">
        <f>IF(D2041='Kartu Stok'!$B$2,COUNTIF($D$3:D2041,'Kartu Stok'!$B$2),"")</f>
        <v/>
      </c>
      <c r="L2041"/>
    </row>
    <row r="2042" spans="1:12" ht="14.5" x14ac:dyDescent="0.35">
      <c r="A2042" s="2" t="s">
        <v>2601</v>
      </c>
      <c r="B2042" s="5">
        <f>IF(LEFT(tbl_transaction[[#This Row],[Reference Number]],2)="GR",VLOOKUP(tbl_transaction[[#This Row],[Reference Number]],barang_masuk[],2,FALSE),IF(LEFT(tbl_transaction[[#This Row],[Reference Number]],2)="DO",VLOOKUP(tbl_transaction[[#This Row],[Reference Number]],barang_keluar[],2,FALSE),""))</f>
        <v>46092</v>
      </c>
      <c r="C2042" t="str">
        <f t="shared" si="32"/>
        <v>Outbound</v>
      </c>
      <c r="D2042" t="str">
        <f>IF(tbl_transaction[[#This Row],[Type]]="Inbound",VLOOKUP(tbl_transaction[[#This Row],[Reference Number]],barang_masuk[],4,FALSE),IF(tbl_transaction[[#This Row],[Type]]="Outbound",VLOOKUP(tbl_transaction[[#This Row],[Reference Number]],barang_keluar[],4,FALSE),""))</f>
        <v>BEV009</v>
      </c>
      <c r="E2042" t="str">
        <f>IF(tbl_transaction[[#This Row],[Type]]="Inbound",VLOOKUP(tbl_transaction[[#This Row],[Reference Number]],barang_masuk[],5,FALSE),IF(tbl_transaction[[#This Row],[Type]]="Outbound",VLOOKUP(tbl_transaction[[#This Row],[Reference Number]],barang_keluar[],5,FALSE),""))</f>
        <v>Aqua Beverage Variant 9</v>
      </c>
      <c r="F2042">
        <f>IF(tbl_transaction[[#This Row],[Type]]="Inbound",VLOOKUP(tbl_transaction[[#This Row],[Reference Number]],barang_masuk[],6,FALSE),IF(tbl_transaction[[#This Row],[Type]]="Outbound",VLOOKUP(tbl_transaction[[#This Row],[Reference Number]],barang_keluar[],6,FALSE),""))</f>
        <v>60</v>
      </c>
      <c r="G2042" t="str">
        <f>IF(tbl_transaction[[#This Row],[Type]]="Inbound",VLOOKUP(tbl_transaction[[#This Row],[Reference Number]],barang_masuk[],7,FALSE),IF(tbl_transaction[[#This Row],[Type]]="Outbound",VLOOKUP(tbl_transaction[[#This Row],[Reference Number]],barang_keluar[],7,FALSE),""))</f>
        <v>Bottle</v>
      </c>
      <c r="H2042" t="str">
        <f>IF(tbl_transaction[[#This Row],[Type]]="Inbound",VLOOKUP(tbl_transaction[[#This Row],[Reference Number]],barang_masuk[],3,FALSE),IF(tbl_transaction[[#This Row],[Type]]="Outbound",VLOOKUP(tbl_transaction[[#This Row],[Reference Number]],barang_keluar[],3,FALSE),""))</f>
        <v>Outlet 041</v>
      </c>
      <c r="I2042" t="str">
        <f>IF(D2042='Kartu Stok'!$B$2,COUNTIF($D$3:D2042,'Kartu Stok'!$B$2),"")</f>
        <v/>
      </c>
      <c r="L2042"/>
    </row>
    <row r="2043" spans="1:12" ht="14.5" x14ac:dyDescent="0.35">
      <c r="A2043" s="2" t="s">
        <v>2602</v>
      </c>
      <c r="B2043" s="5">
        <f>IF(LEFT(tbl_transaction[[#This Row],[Reference Number]],2)="GR",VLOOKUP(tbl_transaction[[#This Row],[Reference Number]],barang_masuk[],2,FALSE),IF(LEFT(tbl_transaction[[#This Row],[Reference Number]],2)="DO",VLOOKUP(tbl_transaction[[#This Row],[Reference Number]],barang_keluar[],2,FALSE),""))</f>
        <v>46142</v>
      </c>
      <c r="C2043" t="str">
        <f t="shared" si="32"/>
        <v>Outbound</v>
      </c>
      <c r="D2043" t="str">
        <f>IF(tbl_transaction[[#This Row],[Type]]="Inbound",VLOOKUP(tbl_transaction[[#This Row],[Reference Number]],barang_masuk[],4,FALSE),IF(tbl_transaction[[#This Row],[Type]]="Outbound",VLOOKUP(tbl_transaction[[#This Row],[Reference Number]],barang_keluar[],4,FALSE),""))</f>
        <v>PER011</v>
      </c>
      <c r="E2043" t="str">
        <f>IF(tbl_transaction[[#This Row],[Type]]="Inbound",VLOOKUP(tbl_transaction[[#This Row],[Reference Number]],barang_masuk[],5,FALSE),IF(tbl_transaction[[#This Row],[Type]]="Outbound",VLOOKUP(tbl_transaction[[#This Row],[Reference Number]],barang_keluar[],5,FALSE),""))</f>
        <v>Pepsodent Personal Care Variant 11</v>
      </c>
      <c r="F2043">
        <f>IF(tbl_transaction[[#This Row],[Type]]="Inbound",VLOOKUP(tbl_transaction[[#This Row],[Reference Number]],barang_masuk[],6,FALSE),IF(tbl_transaction[[#This Row],[Type]]="Outbound",VLOOKUP(tbl_transaction[[#This Row],[Reference Number]],barang_keluar[],6,FALSE),""))</f>
        <v>15</v>
      </c>
      <c r="G2043" t="str">
        <f>IF(tbl_transaction[[#This Row],[Type]]="Inbound",VLOOKUP(tbl_transaction[[#This Row],[Reference Number]],barang_masuk[],7,FALSE),IF(tbl_transaction[[#This Row],[Type]]="Outbound",VLOOKUP(tbl_transaction[[#This Row],[Reference Number]],barang_keluar[],7,FALSE),""))</f>
        <v>Bottle</v>
      </c>
      <c r="H2043" t="str">
        <f>IF(tbl_transaction[[#This Row],[Type]]="Inbound",VLOOKUP(tbl_transaction[[#This Row],[Reference Number]],barang_masuk[],3,FALSE),IF(tbl_transaction[[#This Row],[Type]]="Outbound",VLOOKUP(tbl_transaction[[#This Row],[Reference Number]],barang_keluar[],3,FALSE),""))</f>
        <v>Outlet 030</v>
      </c>
      <c r="I2043" t="str">
        <f>IF(D2043='Kartu Stok'!$B$2,COUNTIF($D$3:D2043,'Kartu Stok'!$B$2),"")</f>
        <v/>
      </c>
      <c r="L2043"/>
    </row>
    <row r="2044" spans="1:12" ht="14.5" x14ac:dyDescent="0.35">
      <c r="A2044" s="2" t="s">
        <v>2603</v>
      </c>
      <c r="B2044" s="5">
        <f>IF(LEFT(tbl_transaction[[#This Row],[Reference Number]],2)="GR",VLOOKUP(tbl_transaction[[#This Row],[Reference Number]],barang_masuk[],2,FALSE),IF(LEFT(tbl_transaction[[#This Row],[Reference Number]],2)="DO",VLOOKUP(tbl_transaction[[#This Row],[Reference Number]],barang_keluar[],2,FALSE),""))</f>
        <v>46200</v>
      </c>
      <c r="C2044" t="str">
        <f t="shared" si="32"/>
        <v>Outbound</v>
      </c>
      <c r="D2044" t="str">
        <f>IF(tbl_transaction[[#This Row],[Type]]="Inbound",VLOOKUP(tbl_transaction[[#This Row],[Reference Number]],barang_masuk[],4,FALSE),IF(tbl_transaction[[#This Row],[Type]]="Outbound",VLOOKUP(tbl_transaction[[#This Row],[Reference Number]],barang_keluar[],4,FALSE),""))</f>
        <v>HOM024</v>
      </c>
      <c r="E2044" t="str">
        <f>IF(tbl_transaction[[#This Row],[Type]]="Inbound",VLOOKUP(tbl_transaction[[#This Row],[Reference Number]],barang_masuk[],5,FALSE),IF(tbl_transaction[[#This Row],[Type]]="Outbound",VLOOKUP(tbl_transaction[[#This Row],[Reference Number]],barang_keluar[],5,FALSE),""))</f>
        <v>Sunlight Home Care Variant 24</v>
      </c>
      <c r="F2044">
        <f>IF(tbl_transaction[[#This Row],[Type]]="Inbound",VLOOKUP(tbl_transaction[[#This Row],[Reference Number]],barang_masuk[],6,FALSE),IF(tbl_transaction[[#This Row],[Type]]="Outbound",VLOOKUP(tbl_transaction[[#This Row],[Reference Number]],barang_keluar[],6,FALSE),""))</f>
        <v>10</v>
      </c>
      <c r="G2044" t="str">
        <f>IF(tbl_transaction[[#This Row],[Type]]="Inbound",VLOOKUP(tbl_transaction[[#This Row],[Reference Number]],barang_masuk[],7,FALSE),IF(tbl_transaction[[#This Row],[Type]]="Outbound",VLOOKUP(tbl_transaction[[#This Row],[Reference Number]],barang_keluar[],7,FALSE),""))</f>
        <v>Pack</v>
      </c>
      <c r="H2044" t="str">
        <f>IF(tbl_transaction[[#This Row],[Type]]="Inbound",VLOOKUP(tbl_transaction[[#This Row],[Reference Number]],barang_masuk[],3,FALSE),IF(tbl_transaction[[#This Row],[Type]]="Outbound",VLOOKUP(tbl_transaction[[#This Row],[Reference Number]],barang_keluar[],3,FALSE),""))</f>
        <v>Outlet 002</v>
      </c>
      <c r="I2044" t="str">
        <f>IF(D2044='Kartu Stok'!$B$2,COUNTIF($D$3:D2044,'Kartu Stok'!$B$2),"")</f>
        <v/>
      </c>
      <c r="L2044"/>
    </row>
    <row r="2045" spans="1:12" ht="14.5" x14ac:dyDescent="0.35">
      <c r="A2045" s="2" t="s">
        <v>2604</v>
      </c>
      <c r="B2045" s="5">
        <f>IF(LEFT(tbl_transaction[[#This Row],[Reference Number]],2)="GR",VLOOKUP(tbl_transaction[[#This Row],[Reference Number]],barang_masuk[],2,FALSE),IF(LEFT(tbl_transaction[[#This Row],[Reference Number]],2)="DO",VLOOKUP(tbl_transaction[[#This Row],[Reference Number]],barang_keluar[],2,FALSE),""))</f>
        <v>46122</v>
      </c>
      <c r="C2045" t="str">
        <f t="shared" si="32"/>
        <v>Outbound</v>
      </c>
      <c r="D2045" t="str">
        <f>IF(tbl_transaction[[#This Row],[Type]]="Inbound",VLOOKUP(tbl_transaction[[#This Row],[Reference Number]],barang_masuk[],4,FALSE),IF(tbl_transaction[[#This Row],[Type]]="Outbound",VLOOKUP(tbl_transaction[[#This Row],[Reference Number]],barang_keluar[],4,FALSE),""))</f>
        <v>BEV006</v>
      </c>
      <c r="E2045" t="str">
        <f>IF(tbl_transaction[[#This Row],[Type]]="Inbound",VLOOKUP(tbl_transaction[[#This Row],[Reference Number]],barang_masuk[],5,FALSE),IF(tbl_transaction[[#This Row],[Type]]="Outbound",VLOOKUP(tbl_transaction[[#This Row],[Reference Number]],barang_keluar[],5,FALSE),""))</f>
        <v>Pocari Beverage Variant 6</v>
      </c>
      <c r="F2045">
        <f>IF(tbl_transaction[[#This Row],[Type]]="Inbound",VLOOKUP(tbl_transaction[[#This Row],[Reference Number]],barang_masuk[],6,FALSE),IF(tbl_transaction[[#This Row],[Type]]="Outbound",VLOOKUP(tbl_transaction[[#This Row],[Reference Number]],barang_keluar[],6,FALSE),""))</f>
        <v>24</v>
      </c>
      <c r="G2045" t="str">
        <f>IF(tbl_transaction[[#This Row],[Type]]="Inbound",VLOOKUP(tbl_transaction[[#This Row],[Reference Number]],barang_masuk[],7,FALSE),IF(tbl_transaction[[#This Row],[Type]]="Outbound",VLOOKUP(tbl_transaction[[#This Row],[Reference Number]],barang_keluar[],7,FALSE),""))</f>
        <v>Bottle</v>
      </c>
      <c r="H2045" t="str">
        <f>IF(tbl_transaction[[#This Row],[Type]]="Inbound",VLOOKUP(tbl_transaction[[#This Row],[Reference Number]],barang_masuk[],3,FALSE),IF(tbl_transaction[[#This Row],[Type]]="Outbound",VLOOKUP(tbl_transaction[[#This Row],[Reference Number]],barang_keluar[],3,FALSE),""))</f>
        <v>Outlet 020</v>
      </c>
      <c r="I2045" t="str">
        <f>IF(D2045='Kartu Stok'!$B$2,COUNTIF($D$3:D2045,'Kartu Stok'!$B$2),"")</f>
        <v/>
      </c>
      <c r="L2045"/>
    </row>
    <row r="2046" spans="1:12" ht="14.5" x14ac:dyDescent="0.35">
      <c r="A2046" s="2" t="s">
        <v>2605</v>
      </c>
      <c r="B2046" s="5">
        <f>IF(LEFT(tbl_transaction[[#This Row],[Reference Number]],2)="GR",VLOOKUP(tbl_transaction[[#This Row],[Reference Number]],barang_masuk[],2,FALSE),IF(LEFT(tbl_transaction[[#This Row],[Reference Number]],2)="DO",VLOOKUP(tbl_transaction[[#This Row],[Reference Number]],barang_keluar[],2,FALSE),""))</f>
        <v>46191</v>
      </c>
      <c r="C2046" t="str">
        <f t="shared" si="32"/>
        <v>Outbound</v>
      </c>
      <c r="D2046" t="str">
        <f>IF(tbl_transaction[[#This Row],[Type]]="Inbound",VLOOKUP(tbl_transaction[[#This Row],[Reference Number]],barang_masuk[],4,FALSE),IF(tbl_transaction[[#This Row],[Type]]="Outbound",VLOOKUP(tbl_transaction[[#This Row],[Reference Number]],barang_keluar[],4,FALSE),""))</f>
        <v>BEV017</v>
      </c>
      <c r="E2046" t="str">
        <f>IF(tbl_transaction[[#This Row],[Type]]="Inbound",VLOOKUP(tbl_transaction[[#This Row],[Reference Number]],barang_masuk[],5,FALSE),IF(tbl_transaction[[#This Row],[Type]]="Outbound",VLOOKUP(tbl_transaction[[#This Row],[Reference Number]],barang_keluar[],5,FALSE),""))</f>
        <v>Aqua Beverage Variant 17</v>
      </c>
      <c r="F2046">
        <f>IF(tbl_transaction[[#This Row],[Type]]="Inbound",VLOOKUP(tbl_transaction[[#This Row],[Reference Number]],barang_masuk[],6,FALSE),IF(tbl_transaction[[#This Row],[Type]]="Outbound",VLOOKUP(tbl_transaction[[#This Row],[Reference Number]],barang_keluar[],6,FALSE),""))</f>
        <v>5</v>
      </c>
      <c r="G2046" t="str">
        <f>IF(tbl_transaction[[#This Row],[Type]]="Inbound",VLOOKUP(tbl_transaction[[#This Row],[Reference Number]],barang_masuk[],7,FALSE),IF(tbl_transaction[[#This Row],[Type]]="Outbound",VLOOKUP(tbl_transaction[[#This Row],[Reference Number]],barang_keluar[],7,FALSE),""))</f>
        <v>Bottle</v>
      </c>
      <c r="H2046" t="str">
        <f>IF(tbl_transaction[[#This Row],[Type]]="Inbound",VLOOKUP(tbl_transaction[[#This Row],[Reference Number]],barang_masuk[],3,FALSE),IF(tbl_transaction[[#This Row],[Type]]="Outbound",VLOOKUP(tbl_transaction[[#This Row],[Reference Number]],barang_keluar[],3,FALSE),""))</f>
        <v>Outlet 041</v>
      </c>
      <c r="I2046" t="str">
        <f>IF(D2046='Kartu Stok'!$B$2,COUNTIF($D$3:D2046,'Kartu Stok'!$B$2),"")</f>
        <v/>
      </c>
      <c r="L2046"/>
    </row>
    <row r="2047" spans="1:12" ht="14.5" x14ac:dyDescent="0.35">
      <c r="A2047" s="2" t="s">
        <v>2606</v>
      </c>
      <c r="B2047" s="5">
        <f>IF(LEFT(tbl_transaction[[#This Row],[Reference Number]],2)="GR",VLOOKUP(tbl_transaction[[#This Row],[Reference Number]],barang_masuk[],2,FALSE),IF(LEFT(tbl_transaction[[#This Row],[Reference Number]],2)="DO",VLOOKUP(tbl_transaction[[#This Row],[Reference Number]],barang_keluar[],2,FALSE),""))</f>
        <v>46156</v>
      </c>
      <c r="C2047" t="str">
        <f t="shared" si="32"/>
        <v>Outbound</v>
      </c>
      <c r="D2047" t="str">
        <f>IF(tbl_transaction[[#This Row],[Type]]="Inbound",VLOOKUP(tbl_transaction[[#This Row],[Reference Number]],barang_masuk[],4,FALSE),IF(tbl_transaction[[#This Row],[Type]]="Outbound",VLOOKUP(tbl_transaction[[#This Row],[Reference Number]],barang_keluar[],4,FALSE),""))</f>
        <v>BEV034</v>
      </c>
      <c r="E2047" t="str">
        <f>IF(tbl_transaction[[#This Row],[Type]]="Inbound",VLOOKUP(tbl_transaction[[#This Row],[Reference Number]],barang_masuk[],5,FALSE),IF(tbl_transaction[[#This Row],[Type]]="Outbound",VLOOKUP(tbl_transaction[[#This Row],[Reference Number]],barang_keluar[],5,FALSE),""))</f>
        <v>Coca Cola Beverage Variant 34</v>
      </c>
      <c r="F2047">
        <f>IF(tbl_transaction[[#This Row],[Type]]="Inbound",VLOOKUP(tbl_transaction[[#This Row],[Reference Number]],barang_masuk[],6,FALSE),IF(tbl_transaction[[#This Row],[Type]]="Outbound",VLOOKUP(tbl_transaction[[#This Row],[Reference Number]],barang_keluar[],6,FALSE),""))</f>
        <v>24</v>
      </c>
      <c r="G2047" t="str">
        <f>IF(tbl_transaction[[#This Row],[Type]]="Inbound",VLOOKUP(tbl_transaction[[#This Row],[Reference Number]],barang_masuk[],7,FALSE),IF(tbl_transaction[[#This Row],[Type]]="Outbound",VLOOKUP(tbl_transaction[[#This Row],[Reference Number]],barang_keluar[],7,FALSE),""))</f>
        <v>Bottle</v>
      </c>
      <c r="H2047" t="str">
        <f>IF(tbl_transaction[[#This Row],[Type]]="Inbound",VLOOKUP(tbl_transaction[[#This Row],[Reference Number]],barang_masuk[],3,FALSE),IF(tbl_transaction[[#This Row],[Type]]="Outbound",VLOOKUP(tbl_transaction[[#This Row],[Reference Number]],barang_keluar[],3,FALSE),""))</f>
        <v>Outlet 030</v>
      </c>
      <c r="I2047" t="str">
        <f>IF(D2047='Kartu Stok'!$B$2,COUNTIF($D$3:D2047,'Kartu Stok'!$B$2),"")</f>
        <v/>
      </c>
      <c r="L2047"/>
    </row>
    <row r="2048" spans="1:12" ht="14.5" x14ac:dyDescent="0.35">
      <c r="A2048" s="2" t="s">
        <v>2607</v>
      </c>
      <c r="B2048" s="5">
        <f>IF(LEFT(tbl_transaction[[#This Row],[Reference Number]],2)="GR",VLOOKUP(tbl_transaction[[#This Row],[Reference Number]],barang_masuk[],2,FALSE),IF(LEFT(tbl_transaction[[#This Row],[Reference Number]],2)="DO",VLOOKUP(tbl_transaction[[#This Row],[Reference Number]],barang_keluar[],2,FALSE),""))</f>
        <v>46100</v>
      </c>
      <c r="C2048" t="str">
        <f t="shared" si="32"/>
        <v>Outbound</v>
      </c>
      <c r="D2048" t="str">
        <f>IF(tbl_transaction[[#This Row],[Type]]="Inbound",VLOOKUP(tbl_transaction[[#This Row],[Reference Number]],barang_masuk[],4,FALSE),IF(tbl_transaction[[#This Row],[Type]]="Outbound",VLOOKUP(tbl_transaction[[#This Row],[Reference Number]],barang_keluar[],4,FALSE),""))</f>
        <v>PER021</v>
      </c>
      <c r="E2048" t="str">
        <f>IF(tbl_transaction[[#This Row],[Type]]="Inbound",VLOOKUP(tbl_transaction[[#This Row],[Reference Number]],barang_masuk[],5,FALSE),IF(tbl_transaction[[#This Row],[Type]]="Outbound",VLOOKUP(tbl_transaction[[#This Row],[Reference Number]],barang_keluar[],5,FALSE),""))</f>
        <v>Sunsilk Personal Care Variant 21</v>
      </c>
      <c r="F2048">
        <f>IF(tbl_transaction[[#This Row],[Type]]="Inbound",VLOOKUP(tbl_transaction[[#This Row],[Reference Number]],barang_masuk[],6,FALSE),IF(tbl_transaction[[#This Row],[Type]]="Outbound",VLOOKUP(tbl_transaction[[#This Row],[Reference Number]],barang_keluar[],6,FALSE),""))</f>
        <v>30</v>
      </c>
      <c r="G2048" t="str">
        <f>IF(tbl_transaction[[#This Row],[Type]]="Inbound",VLOOKUP(tbl_transaction[[#This Row],[Reference Number]],barang_masuk[],7,FALSE),IF(tbl_transaction[[#This Row],[Type]]="Outbound",VLOOKUP(tbl_transaction[[#This Row],[Reference Number]],barang_keluar[],7,FALSE),""))</f>
        <v>Bottle</v>
      </c>
      <c r="H2048" t="str">
        <f>IF(tbl_transaction[[#This Row],[Type]]="Inbound",VLOOKUP(tbl_transaction[[#This Row],[Reference Number]],barang_masuk[],3,FALSE),IF(tbl_transaction[[#This Row],[Type]]="Outbound",VLOOKUP(tbl_transaction[[#This Row],[Reference Number]],barang_keluar[],3,FALSE),""))</f>
        <v>Outlet 029</v>
      </c>
      <c r="I2048" t="str">
        <f>IF(D2048='Kartu Stok'!$B$2,COUNTIF($D$3:D2048,'Kartu Stok'!$B$2),"")</f>
        <v/>
      </c>
      <c r="L2048"/>
    </row>
    <row r="2049" spans="1:12" ht="14.5" x14ac:dyDescent="0.35">
      <c r="A2049" s="2" t="s">
        <v>2608</v>
      </c>
      <c r="B2049" s="5">
        <f>IF(LEFT(tbl_transaction[[#This Row],[Reference Number]],2)="GR",VLOOKUP(tbl_transaction[[#This Row],[Reference Number]],barang_masuk[],2,FALSE),IF(LEFT(tbl_transaction[[#This Row],[Reference Number]],2)="DO",VLOOKUP(tbl_transaction[[#This Row],[Reference Number]],barang_keluar[],2,FALSE),""))</f>
        <v>46100</v>
      </c>
      <c r="C2049" t="str">
        <f t="shared" si="32"/>
        <v>Outbound</v>
      </c>
      <c r="D2049" t="str">
        <f>IF(tbl_transaction[[#This Row],[Type]]="Inbound",VLOOKUP(tbl_transaction[[#This Row],[Reference Number]],barang_masuk[],4,FALSE),IF(tbl_transaction[[#This Row],[Type]]="Outbound",VLOOKUP(tbl_transaction[[#This Row],[Reference Number]],barang_keluar[],4,FALSE),""))</f>
        <v>SNK001</v>
      </c>
      <c r="E2049" t="str">
        <f>IF(tbl_transaction[[#This Row],[Type]]="Inbound",VLOOKUP(tbl_transaction[[#This Row],[Reference Number]],barang_masuk[],5,FALSE),IF(tbl_transaction[[#This Row],[Type]]="Outbound",VLOOKUP(tbl_transaction[[#This Row],[Reference Number]],barang_keluar[],5,FALSE),""))</f>
        <v>Taro Snack Variant 1</v>
      </c>
      <c r="F2049">
        <f>IF(tbl_transaction[[#This Row],[Type]]="Inbound",VLOOKUP(tbl_transaction[[#This Row],[Reference Number]],barang_masuk[],6,FALSE),IF(tbl_transaction[[#This Row],[Type]]="Outbound",VLOOKUP(tbl_transaction[[#This Row],[Reference Number]],barang_keluar[],6,FALSE),""))</f>
        <v>24</v>
      </c>
      <c r="G2049" t="str">
        <f>IF(tbl_transaction[[#This Row],[Type]]="Inbound",VLOOKUP(tbl_transaction[[#This Row],[Reference Number]],barang_masuk[],7,FALSE),IF(tbl_transaction[[#This Row],[Type]]="Outbound",VLOOKUP(tbl_transaction[[#This Row],[Reference Number]],barang_keluar[],7,FALSE),""))</f>
        <v>Pack</v>
      </c>
      <c r="H2049" t="str">
        <f>IF(tbl_transaction[[#This Row],[Type]]="Inbound",VLOOKUP(tbl_transaction[[#This Row],[Reference Number]],barang_masuk[],3,FALSE),IF(tbl_transaction[[#This Row],[Type]]="Outbound",VLOOKUP(tbl_transaction[[#This Row],[Reference Number]],barang_keluar[],3,FALSE),""))</f>
        <v>Outlet 037</v>
      </c>
      <c r="I2049" t="str">
        <f>IF(D2049='Kartu Stok'!$B$2,COUNTIF($D$3:D2049,'Kartu Stok'!$B$2),"")</f>
        <v/>
      </c>
      <c r="L2049"/>
    </row>
    <row r="2050" spans="1:12" ht="14.5" x14ac:dyDescent="0.35">
      <c r="A2050" s="2" t="s">
        <v>2609</v>
      </c>
      <c r="B2050" s="5">
        <f>IF(LEFT(tbl_transaction[[#This Row],[Reference Number]],2)="GR",VLOOKUP(tbl_transaction[[#This Row],[Reference Number]],barang_masuk[],2,FALSE),IF(LEFT(tbl_transaction[[#This Row],[Reference Number]],2)="DO",VLOOKUP(tbl_transaction[[#This Row],[Reference Number]],barang_keluar[],2,FALSE),""))</f>
        <v>46124</v>
      </c>
      <c r="C2050" t="str">
        <f t="shared" si="32"/>
        <v>Outbound</v>
      </c>
      <c r="D2050" t="str">
        <f>IF(tbl_transaction[[#This Row],[Type]]="Inbound",VLOOKUP(tbl_transaction[[#This Row],[Reference Number]],barang_masuk[],4,FALSE),IF(tbl_transaction[[#This Row],[Type]]="Outbound",VLOOKUP(tbl_transaction[[#This Row],[Reference Number]],barang_keluar[],4,FALSE),""))</f>
        <v>BAB001</v>
      </c>
      <c r="E2050" t="str">
        <f>IF(tbl_transaction[[#This Row],[Type]]="Inbound",VLOOKUP(tbl_transaction[[#This Row],[Reference Number]],barang_masuk[],5,FALSE),IF(tbl_transaction[[#This Row],[Type]]="Outbound",VLOOKUP(tbl_transaction[[#This Row],[Reference Number]],barang_keluar[],5,FALSE),""))</f>
        <v>MamyPoko Baby Care Variant 1</v>
      </c>
      <c r="F2050">
        <f>IF(tbl_transaction[[#This Row],[Type]]="Inbound",VLOOKUP(tbl_transaction[[#This Row],[Reference Number]],barang_masuk[],6,FALSE),IF(tbl_transaction[[#This Row],[Type]]="Outbound",VLOOKUP(tbl_transaction[[#This Row],[Reference Number]],barang_keluar[],6,FALSE),""))</f>
        <v>20</v>
      </c>
      <c r="G2050" t="str">
        <f>IF(tbl_transaction[[#This Row],[Type]]="Inbound",VLOOKUP(tbl_transaction[[#This Row],[Reference Number]],barang_masuk[],7,FALSE),IF(tbl_transaction[[#This Row],[Type]]="Outbound",VLOOKUP(tbl_transaction[[#This Row],[Reference Number]],barang_keluar[],7,FALSE),""))</f>
        <v>Pack</v>
      </c>
      <c r="H2050" t="str">
        <f>IF(tbl_transaction[[#This Row],[Type]]="Inbound",VLOOKUP(tbl_transaction[[#This Row],[Reference Number]],barang_masuk[],3,FALSE),IF(tbl_transaction[[#This Row],[Type]]="Outbound",VLOOKUP(tbl_transaction[[#This Row],[Reference Number]],barang_keluar[],3,FALSE),""))</f>
        <v>Outlet 059</v>
      </c>
      <c r="I2050" t="str">
        <f>IF(D2050='Kartu Stok'!$B$2,COUNTIF($D$3:D2050,'Kartu Stok'!$B$2),"")</f>
        <v/>
      </c>
      <c r="L2050"/>
    </row>
    <row r="2051" spans="1:12" ht="14.5" x14ac:dyDescent="0.35">
      <c r="A2051" s="2" t="s">
        <v>2610</v>
      </c>
      <c r="B2051" s="5">
        <f>IF(LEFT(tbl_transaction[[#This Row],[Reference Number]],2)="GR",VLOOKUP(tbl_transaction[[#This Row],[Reference Number]],barang_masuk[],2,FALSE),IF(LEFT(tbl_transaction[[#This Row],[Reference Number]],2)="DO",VLOOKUP(tbl_transaction[[#This Row],[Reference Number]],barang_keluar[],2,FALSE),""))</f>
        <v>46201</v>
      </c>
      <c r="C2051" t="str">
        <f t="shared" si="32"/>
        <v>Outbound</v>
      </c>
      <c r="D2051" t="str">
        <f>IF(tbl_transaction[[#This Row],[Type]]="Inbound",VLOOKUP(tbl_transaction[[#This Row],[Reference Number]],barang_masuk[],4,FALSE),IF(tbl_transaction[[#This Row],[Type]]="Outbound",VLOOKUP(tbl_transaction[[#This Row],[Reference Number]],barang_keluar[],4,FALSE),""))</f>
        <v>DAR013</v>
      </c>
      <c r="E2051" t="str">
        <f>IF(tbl_transaction[[#This Row],[Type]]="Inbound",VLOOKUP(tbl_transaction[[#This Row],[Reference Number]],barang_masuk[],5,FALSE),IF(tbl_transaction[[#This Row],[Type]]="Outbound",VLOOKUP(tbl_transaction[[#This Row],[Reference Number]],barang_keluar[],5,FALSE),""))</f>
        <v>Indomilk Dairy Variant 13</v>
      </c>
      <c r="F2051">
        <f>IF(tbl_transaction[[#This Row],[Type]]="Inbound",VLOOKUP(tbl_transaction[[#This Row],[Reference Number]],barang_masuk[],6,FALSE),IF(tbl_transaction[[#This Row],[Type]]="Outbound",VLOOKUP(tbl_transaction[[#This Row],[Reference Number]],barang_keluar[],6,FALSE),""))</f>
        <v>60</v>
      </c>
      <c r="G2051" t="str">
        <f>IF(tbl_transaction[[#This Row],[Type]]="Inbound",VLOOKUP(tbl_transaction[[#This Row],[Reference Number]],barang_masuk[],7,FALSE),IF(tbl_transaction[[#This Row],[Type]]="Outbound",VLOOKUP(tbl_transaction[[#This Row],[Reference Number]],barang_keluar[],7,FALSE),""))</f>
        <v>Box</v>
      </c>
      <c r="H2051" t="str">
        <f>IF(tbl_transaction[[#This Row],[Type]]="Inbound",VLOOKUP(tbl_transaction[[#This Row],[Reference Number]],barang_masuk[],3,FALSE),IF(tbl_transaction[[#This Row],[Type]]="Outbound",VLOOKUP(tbl_transaction[[#This Row],[Reference Number]],barang_keluar[],3,FALSE),""))</f>
        <v>Outlet 034</v>
      </c>
      <c r="I2051" t="str">
        <f>IF(D2051='Kartu Stok'!$B$2,COUNTIF($D$3:D2051,'Kartu Stok'!$B$2),"")</f>
        <v/>
      </c>
      <c r="L2051"/>
    </row>
    <row r="2052" spans="1:12" ht="14.5" x14ac:dyDescent="0.35">
      <c r="A2052" s="2" t="s">
        <v>2611</v>
      </c>
      <c r="B2052" s="5">
        <f>IF(LEFT(tbl_transaction[[#This Row],[Reference Number]],2)="GR",VLOOKUP(tbl_transaction[[#This Row],[Reference Number]],barang_masuk[],2,FALSE),IF(LEFT(tbl_transaction[[#This Row],[Reference Number]],2)="DO",VLOOKUP(tbl_transaction[[#This Row],[Reference Number]],barang_keluar[],2,FALSE),""))</f>
        <v>46090</v>
      </c>
      <c r="C2052" t="str">
        <f t="shared" si="32"/>
        <v>Outbound</v>
      </c>
      <c r="D2052" t="str">
        <f>IF(tbl_transaction[[#This Row],[Type]]="Inbound",VLOOKUP(tbl_transaction[[#This Row],[Reference Number]],barang_masuk[],4,FALSE),IF(tbl_transaction[[#This Row],[Type]]="Outbound",VLOOKUP(tbl_transaction[[#This Row],[Reference Number]],barang_keluar[],4,FALSE),""))</f>
        <v>BAB011</v>
      </c>
      <c r="E2052" t="str">
        <f>IF(tbl_transaction[[#This Row],[Type]]="Inbound",VLOOKUP(tbl_transaction[[#This Row],[Reference Number]],barang_masuk[],5,FALSE),IF(tbl_transaction[[#This Row],[Type]]="Outbound",VLOOKUP(tbl_transaction[[#This Row],[Reference Number]],barang_keluar[],5,FALSE),""))</f>
        <v>MamyPoko Baby Care Variant 11</v>
      </c>
      <c r="F2052">
        <f>IF(tbl_transaction[[#This Row],[Type]]="Inbound",VLOOKUP(tbl_transaction[[#This Row],[Reference Number]],barang_masuk[],6,FALSE),IF(tbl_transaction[[#This Row],[Type]]="Outbound",VLOOKUP(tbl_transaction[[#This Row],[Reference Number]],barang_keluar[],6,FALSE),""))</f>
        <v>20</v>
      </c>
      <c r="G2052" t="str">
        <f>IF(tbl_transaction[[#This Row],[Type]]="Inbound",VLOOKUP(tbl_transaction[[#This Row],[Reference Number]],barang_masuk[],7,FALSE),IF(tbl_transaction[[#This Row],[Type]]="Outbound",VLOOKUP(tbl_transaction[[#This Row],[Reference Number]],barang_keluar[],7,FALSE),""))</f>
        <v>Pack</v>
      </c>
      <c r="H2052" t="str">
        <f>IF(tbl_transaction[[#This Row],[Type]]="Inbound",VLOOKUP(tbl_transaction[[#This Row],[Reference Number]],barang_masuk[],3,FALSE),IF(tbl_transaction[[#This Row],[Type]]="Outbound",VLOOKUP(tbl_transaction[[#This Row],[Reference Number]],barang_keluar[],3,FALSE),""))</f>
        <v>Outlet 048</v>
      </c>
      <c r="I2052" t="str">
        <f>IF(D2052='Kartu Stok'!$B$2,COUNTIF($D$3:D2052,'Kartu Stok'!$B$2),"")</f>
        <v/>
      </c>
      <c r="L2052"/>
    </row>
    <row r="2053" spans="1:12" ht="14.5" x14ac:dyDescent="0.35">
      <c r="A2053" s="2" t="s">
        <v>2612</v>
      </c>
      <c r="B2053" s="5">
        <f>IF(LEFT(tbl_transaction[[#This Row],[Reference Number]],2)="GR",VLOOKUP(tbl_transaction[[#This Row],[Reference Number]],barang_masuk[],2,FALSE),IF(LEFT(tbl_transaction[[#This Row],[Reference Number]],2)="DO",VLOOKUP(tbl_transaction[[#This Row],[Reference Number]],barang_keluar[],2,FALSE),""))</f>
        <v>46116</v>
      </c>
      <c r="C2053" t="str">
        <f t="shared" si="32"/>
        <v>Outbound</v>
      </c>
      <c r="D2053" t="str">
        <f>IF(tbl_transaction[[#This Row],[Type]]="Inbound",VLOOKUP(tbl_transaction[[#This Row],[Reference Number]],barang_masuk[],4,FALSE),IF(tbl_transaction[[#This Row],[Type]]="Outbound",VLOOKUP(tbl_transaction[[#This Row],[Reference Number]],barang_keluar[],4,FALSE),""))</f>
        <v>BEV025</v>
      </c>
      <c r="E2053" t="str">
        <f>IF(tbl_transaction[[#This Row],[Type]]="Inbound",VLOOKUP(tbl_transaction[[#This Row],[Reference Number]],barang_masuk[],5,FALSE),IF(tbl_transaction[[#This Row],[Type]]="Outbound",VLOOKUP(tbl_transaction[[#This Row],[Reference Number]],barang_keluar[],5,FALSE),""))</f>
        <v>Sosro Beverage Variant 25</v>
      </c>
      <c r="F2053">
        <f>IF(tbl_transaction[[#This Row],[Type]]="Inbound",VLOOKUP(tbl_transaction[[#This Row],[Reference Number]],barang_masuk[],6,FALSE),IF(tbl_transaction[[#This Row],[Type]]="Outbound",VLOOKUP(tbl_transaction[[#This Row],[Reference Number]],barang_keluar[],6,FALSE),""))</f>
        <v>48</v>
      </c>
      <c r="G2053" t="str">
        <f>IF(tbl_transaction[[#This Row],[Type]]="Inbound",VLOOKUP(tbl_transaction[[#This Row],[Reference Number]],barang_masuk[],7,FALSE),IF(tbl_transaction[[#This Row],[Type]]="Outbound",VLOOKUP(tbl_transaction[[#This Row],[Reference Number]],barang_keluar[],7,FALSE),""))</f>
        <v>Bottle</v>
      </c>
      <c r="H2053" t="str">
        <f>IF(tbl_transaction[[#This Row],[Type]]="Inbound",VLOOKUP(tbl_transaction[[#This Row],[Reference Number]],barang_masuk[],3,FALSE),IF(tbl_transaction[[#This Row],[Type]]="Outbound",VLOOKUP(tbl_transaction[[#This Row],[Reference Number]],barang_keluar[],3,FALSE),""))</f>
        <v>Outlet 001</v>
      </c>
      <c r="I2053" t="str">
        <f>IF(D2053='Kartu Stok'!$B$2,COUNTIF($D$3:D2053,'Kartu Stok'!$B$2),"")</f>
        <v/>
      </c>
      <c r="L2053"/>
    </row>
    <row r="2054" spans="1:12" ht="14.5" x14ac:dyDescent="0.35">
      <c r="A2054" s="2" t="s">
        <v>2613</v>
      </c>
      <c r="B2054" s="5">
        <f>IF(LEFT(tbl_transaction[[#This Row],[Reference Number]],2)="GR",VLOOKUP(tbl_transaction[[#This Row],[Reference Number]],barang_masuk[],2,FALSE),IF(LEFT(tbl_transaction[[#This Row],[Reference Number]],2)="DO",VLOOKUP(tbl_transaction[[#This Row],[Reference Number]],barang_keluar[],2,FALSE),""))</f>
        <v>46111</v>
      </c>
      <c r="C2054" t="str">
        <f t="shared" si="32"/>
        <v>Outbound</v>
      </c>
      <c r="D2054" t="str">
        <f>IF(tbl_transaction[[#This Row],[Type]]="Inbound",VLOOKUP(tbl_transaction[[#This Row],[Reference Number]],barang_masuk[],4,FALSE),IF(tbl_transaction[[#This Row],[Type]]="Outbound",VLOOKUP(tbl_transaction[[#This Row],[Reference Number]],barang_keluar[],4,FALSE),""))</f>
        <v>SNK005</v>
      </c>
      <c r="E2054" t="str">
        <f>IF(tbl_transaction[[#This Row],[Type]]="Inbound",VLOOKUP(tbl_transaction[[#This Row],[Reference Number]],barang_masuk[],5,FALSE),IF(tbl_transaction[[#This Row],[Type]]="Outbound",VLOOKUP(tbl_transaction[[#This Row],[Reference Number]],barang_keluar[],5,FALSE),""))</f>
        <v>Taro Snack Variant 5</v>
      </c>
      <c r="F2054">
        <f>IF(tbl_transaction[[#This Row],[Type]]="Inbound",VLOOKUP(tbl_transaction[[#This Row],[Reference Number]],barang_masuk[],6,FALSE),IF(tbl_transaction[[#This Row],[Type]]="Outbound",VLOOKUP(tbl_transaction[[#This Row],[Reference Number]],barang_keluar[],6,FALSE),""))</f>
        <v>60</v>
      </c>
      <c r="G2054" t="str">
        <f>IF(tbl_transaction[[#This Row],[Type]]="Inbound",VLOOKUP(tbl_transaction[[#This Row],[Reference Number]],barang_masuk[],7,FALSE),IF(tbl_transaction[[#This Row],[Type]]="Outbound",VLOOKUP(tbl_transaction[[#This Row],[Reference Number]],barang_keluar[],7,FALSE),""))</f>
        <v>Pack</v>
      </c>
      <c r="H2054" t="str">
        <f>IF(tbl_transaction[[#This Row],[Type]]="Inbound",VLOOKUP(tbl_transaction[[#This Row],[Reference Number]],barang_masuk[],3,FALSE),IF(tbl_transaction[[#This Row],[Type]]="Outbound",VLOOKUP(tbl_transaction[[#This Row],[Reference Number]],barang_keluar[],3,FALSE),""))</f>
        <v>Outlet 072</v>
      </c>
      <c r="I2054" t="str">
        <f>IF(D2054='Kartu Stok'!$B$2,COUNTIF($D$3:D2054,'Kartu Stok'!$B$2),"")</f>
        <v/>
      </c>
      <c r="L2054"/>
    </row>
    <row r="2055" spans="1:12" ht="14.5" x14ac:dyDescent="0.35">
      <c r="A2055" s="2" t="s">
        <v>2614</v>
      </c>
      <c r="B2055" s="5">
        <f>IF(LEFT(tbl_transaction[[#This Row],[Reference Number]],2)="GR",VLOOKUP(tbl_transaction[[#This Row],[Reference Number]],barang_masuk[],2,FALSE),IF(LEFT(tbl_transaction[[#This Row],[Reference Number]],2)="DO",VLOOKUP(tbl_transaction[[#This Row],[Reference Number]],barang_keluar[],2,FALSE),""))</f>
        <v>46029</v>
      </c>
      <c r="C2055" t="str">
        <f t="shared" si="32"/>
        <v>Outbound</v>
      </c>
      <c r="D2055" t="str">
        <f>IF(tbl_transaction[[#This Row],[Type]]="Inbound",VLOOKUP(tbl_transaction[[#This Row],[Reference Number]],barang_masuk[],4,FALSE),IF(tbl_transaction[[#This Row],[Type]]="Outbound",VLOOKUP(tbl_transaction[[#This Row],[Reference Number]],barang_keluar[],4,FALSE),""))</f>
        <v>SNK004</v>
      </c>
      <c r="E2055" t="str">
        <f>IF(tbl_transaction[[#This Row],[Type]]="Inbound",VLOOKUP(tbl_transaction[[#This Row],[Reference Number]],barang_masuk[],5,FALSE),IF(tbl_transaction[[#This Row],[Type]]="Outbound",VLOOKUP(tbl_transaction[[#This Row],[Reference Number]],barang_keluar[],5,FALSE),""))</f>
        <v>Chitato Snack Variant 4</v>
      </c>
      <c r="F2055">
        <f>IF(tbl_transaction[[#This Row],[Type]]="Inbound",VLOOKUP(tbl_transaction[[#This Row],[Reference Number]],barang_masuk[],6,FALSE),IF(tbl_transaction[[#This Row],[Type]]="Outbound",VLOOKUP(tbl_transaction[[#This Row],[Reference Number]],barang_keluar[],6,FALSE),""))</f>
        <v>5</v>
      </c>
      <c r="G2055" t="str">
        <f>IF(tbl_transaction[[#This Row],[Type]]="Inbound",VLOOKUP(tbl_transaction[[#This Row],[Reference Number]],barang_masuk[],7,FALSE),IF(tbl_transaction[[#This Row],[Type]]="Outbound",VLOOKUP(tbl_transaction[[#This Row],[Reference Number]],barang_keluar[],7,FALSE),""))</f>
        <v>Pack</v>
      </c>
      <c r="H2055" t="str">
        <f>IF(tbl_transaction[[#This Row],[Type]]="Inbound",VLOOKUP(tbl_transaction[[#This Row],[Reference Number]],barang_masuk[],3,FALSE),IF(tbl_transaction[[#This Row],[Type]]="Outbound",VLOOKUP(tbl_transaction[[#This Row],[Reference Number]],barang_keluar[],3,FALSE),""))</f>
        <v>Outlet 033</v>
      </c>
      <c r="I2055" t="str">
        <f>IF(D2055='Kartu Stok'!$B$2,COUNTIF($D$3:D2055,'Kartu Stok'!$B$2),"")</f>
        <v/>
      </c>
      <c r="L2055"/>
    </row>
    <row r="2056" spans="1:12" ht="14.5" x14ac:dyDescent="0.35">
      <c r="A2056" s="2" t="s">
        <v>2615</v>
      </c>
      <c r="B2056" s="5">
        <f>IF(LEFT(tbl_transaction[[#This Row],[Reference Number]],2)="GR",VLOOKUP(tbl_transaction[[#This Row],[Reference Number]],barang_masuk[],2,FALSE),IF(LEFT(tbl_transaction[[#This Row],[Reference Number]],2)="DO",VLOOKUP(tbl_transaction[[#This Row],[Reference Number]],barang_keluar[],2,FALSE),""))</f>
        <v>46130</v>
      </c>
      <c r="C2056" t="str">
        <f t="shared" si="32"/>
        <v>Outbound</v>
      </c>
      <c r="D2056" t="str">
        <f>IF(tbl_transaction[[#This Row],[Type]]="Inbound",VLOOKUP(tbl_transaction[[#This Row],[Reference Number]],barang_masuk[],4,FALSE),IF(tbl_transaction[[#This Row],[Type]]="Outbound",VLOOKUP(tbl_transaction[[#This Row],[Reference Number]],barang_keluar[],4,FALSE),""))</f>
        <v>PER004</v>
      </c>
      <c r="E2056" t="str">
        <f>IF(tbl_transaction[[#This Row],[Type]]="Inbound",VLOOKUP(tbl_transaction[[#This Row],[Reference Number]],barang_masuk[],5,FALSE),IF(tbl_transaction[[#This Row],[Type]]="Outbound",VLOOKUP(tbl_transaction[[#This Row],[Reference Number]],barang_keluar[],5,FALSE),""))</f>
        <v>Lifebuoy Personal Care Variant 4</v>
      </c>
      <c r="F2056">
        <f>IF(tbl_transaction[[#This Row],[Type]]="Inbound",VLOOKUP(tbl_transaction[[#This Row],[Reference Number]],barang_masuk[],6,FALSE),IF(tbl_transaction[[#This Row],[Type]]="Outbound",VLOOKUP(tbl_transaction[[#This Row],[Reference Number]],barang_keluar[],6,FALSE),""))</f>
        <v>30</v>
      </c>
      <c r="G2056" t="str">
        <f>IF(tbl_transaction[[#This Row],[Type]]="Inbound",VLOOKUP(tbl_transaction[[#This Row],[Reference Number]],barang_masuk[],7,FALSE),IF(tbl_transaction[[#This Row],[Type]]="Outbound",VLOOKUP(tbl_transaction[[#This Row],[Reference Number]],barang_keluar[],7,FALSE),""))</f>
        <v>Bottle</v>
      </c>
      <c r="H2056" t="str">
        <f>IF(tbl_transaction[[#This Row],[Type]]="Inbound",VLOOKUP(tbl_transaction[[#This Row],[Reference Number]],barang_masuk[],3,FALSE),IF(tbl_transaction[[#This Row],[Type]]="Outbound",VLOOKUP(tbl_transaction[[#This Row],[Reference Number]],barang_keluar[],3,FALSE),""))</f>
        <v>Outlet 080</v>
      </c>
      <c r="I2056" t="str">
        <f>IF(D2056='Kartu Stok'!$B$2,COUNTIF($D$3:D2056,'Kartu Stok'!$B$2),"")</f>
        <v/>
      </c>
      <c r="L2056"/>
    </row>
    <row r="2057" spans="1:12" ht="14.5" x14ac:dyDescent="0.35">
      <c r="A2057" s="2" t="s">
        <v>2616</v>
      </c>
      <c r="B2057" s="5">
        <f>IF(LEFT(tbl_transaction[[#This Row],[Reference Number]],2)="GR",VLOOKUP(tbl_transaction[[#This Row],[Reference Number]],barang_masuk[],2,FALSE),IF(LEFT(tbl_transaction[[#This Row],[Reference Number]],2)="DO",VLOOKUP(tbl_transaction[[#This Row],[Reference Number]],barang_keluar[],2,FALSE),""))</f>
        <v>46091</v>
      </c>
      <c r="C2057" t="str">
        <f t="shared" si="32"/>
        <v>Outbound</v>
      </c>
      <c r="D2057" t="str">
        <f>IF(tbl_transaction[[#This Row],[Type]]="Inbound",VLOOKUP(tbl_transaction[[#This Row],[Reference Number]],barang_masuk[],4,FALSE),IF(tbl_transaction[[#This Row],[Type]]="Outbound",VLOOKUP(tbl_transaction[[#This Row],[Reference Number]],barang_keluar[],4,FALSE),""))</f>
        <v>PER008</v>
      </c>
      <c r="E2057" t="str">
        <f>IF(tbl_transaction[[#This Row],[Type]]="Inbound",VLOOKUP(tbl_transaction[[#This Row],[Reference Number]],barang_masuk[],5,FALSE),IF(tbl_transaction[[#This Row],[Type]]="Outbound",VLOOKUP(tbl_transaction[[#This Row],[Reference Number]],barang_keluar[],5,FALSE),""))</f>
        <v>Lifebuoy Personal Care Variant 8</v>
      </c>
      <c r="F2057">
        <f>IF(tbl_transaction[[#This Row],[Type]]="Inbound",VLOOKUP(tbl_transaction[[#This Row],[Reference Number]],barang_masuk[],6,FALSE),IF(tbl_transaction[[#This Row],[Type]]="Outbound",VLOOKUP(tbl_transaction[[#This Row],[Reference Number]],barang_keluar[],6,FALSE),""))</f>
        <v>10</v>
      </c>
      <c r="G2057" t="str">
        <f>IF(tbl_transaction[[#This Row],[Type]]="Inbound",VLOOKUP(tbl_transaction[[#This Row],[Reference Number]],barang_masuk[],7,FALSE),IF(tbl_transaction[[#This Row],[Type]]="Outbound",VLOOKUP(tbl_transaction[[#This Row],[Reference Number]],barang_keluar[],7,FALSE),""))</f>
        <v>Bottle</v>
      </c>
      <c r="H2057" t="str">
        <f>IF(tbl_transaction[[#This Row],[Type]]="Inbound",VLOOKUP(tbl_transaction[[#This Row],[Reference Number]],barang_masuk[],3,FALSE),IF(tbl_transaction[[#This Row],[Type]]="Outbound",VLOOKUP(tbl_transaction[[#This Row],[Reference Number]],barang_keluar[],3,FALSE),""))</f>
        <v>Outlet 080</v>
      </c>
      <c r="I2057" t="str">
        <f>IF(D2057='Kartu Stok'!$B$2,COUNTIF($D$3:D2057,'Kartu Stok'!$B$2),"")</f>
        <v/>
      </c>
      <c r="L2057"/>
    </row>
    <row r="2058" spans="1:12" ht="14.5" x14ac:dyDescent="0.35">
      <c r="A2058" s="2" t="s">
        <v>2617</v>
      </c>
      <c r="B2058" s="5">
        <f>IF(LEFT(tbl_transaction[[#This Row],[Reference Number]],2)="GR",VLOOKUP(tbl_transaction[[#This Row],[Reference Number]],barang_masuk[],2,FALSE),IF(LEFT(tbl_transaction[[#This Row],[Reference Number]],2)="DO",VLOOKUP(tbl_transaction[[#This Row],[Reference Number]],barang_keluar[],2,FALSE),""))</f>
        <v>46085</v>
      </c>
      <c r="C2058" t="str">
        <f t="shared" si="32"/>
        <v>Outbound</v>
      </c>
      <c r="D2058" t="str">
        <f>IF(tbl_transaction[[#This Row],[Type]]="Inbound",VLOOKUP(tbl_transaction[[#This Row],[Reference Number]],barang_masuk[],4,FALSE),IF(tbl_transaction[[#This Row],[Type]]="Outbound",VLOOKUP(tbl_transaction[[#This Row],[Reference Number]],barang_keluar[],4,FALSE),""))</f>
        <v>BAB012</v>
      </c>
      <c r="E2058" t="str">
        <f>IF(tbl_transaction[[#This Row],[Type]]="Inbound",VLOOKUP(tbl_transaction[[#This Row],[Reference Number]],barang_masuk[],5,FALSE),IF(tbl_transaction[[#This Row],[Type]]="Outbound",VLOOKUP(tbl_transaction[[#This Row],[Reference Number]],barang_keluar[],5,FALSE),""))</f>
        <v>MamyPoko Baby Care Variant 12</v>
      </c>
      <c r="F2058">
        <f>IF(tbl_transaction[[#This Row],[Type]]="Inbound",VLOOKUP(tbl_transaction[[#This Row],[Reference Number]],barang_masuk[],6,FALSE),IF(tbl_transaction[[#This Row],[Type]]="Outbound",VLOOKUP(tbl_transaction[[#This Row],[Reference Number]],barang_keluar[],6,FALSE),""))</f>
        <v>60</v>
      </c>
      <c r="G2058" t="str">
        <f>IF(tbl_transaction[[#This Row],[Type]]="Inbound",VLOOKUP(tbl_transaction[[#This Row],[Reference Number]],barang_masuk[],7,FALSE),IF(tbl_transaction[[#This Row],[Type]]="Outbound",VLOOKUP(tbl_transaction[[#This Row],[Reference Number]],barang_keluar[],7,FALSE),""))</f>
        <v>Pack</v>
      </c>
      <c r="H2058" t="str">
        <f>IF(tbl_transaction[[#This Row],[Type]]="Inbound",VLOOKUP(tbl_transaction[[#This Row],[Reference Number]],barang_masuk[],3,FALSE),IF(tbl_transaction[[#This Row],[Type]]="Outbound",VLOOKUP(tbl_transaction[[#This Row],[Reference Number]],barang_keluar[],3,FALSE),""))</f>
        <v>Outlet 079</v>
      </c>
      <c r="I2058" t="str">
        <f>IF(D2058='Kartu Stok'!$B$2,COUNTIF($D$3:D2058,'Kartu Stok'!$B$2),"")</f>
        <v/>
      </c>
      <c r="L2058"/>
    </row>
    <row r="2059" spans="1:12" ht="14.5" x14ac:dyDescent="0.35">
      <c r="A2059" s="2" t="s">
        <v>2618</v>
      </c>
      <c r="B2059" s="5">
        <f>IF(LEFT(tbl_transaction[[#This Row],[Reference Number]],2)="GR",VLOOKUP(tbl_transaction[[#This Row],[Reference Number]],barang_masuk[],2,FALSE),IF(LEFT(tbl_transaction[[#This Row],[Reference Number]],2)="DO",VLOOKUP(tbl_transaction[[#This Row],[Reference Number]],barang_keluar[],2,FALSE),""))</f>
        <v>46047</v>
      </c>
      <c r="C2059" t="str">
        <f t="shared" si="32"/>
        <v>Outbound</v>
      </c>
      <c r="D2059" t="str">
        <f>IF(tbl_transaction[[#This Row],[Type]]="Inbound",VLOOKUP(tbl_transaction[[#This Row],[Reference Number]],barang_masuk[],4,FALSE),IF(tbl_transaction[[#This Row],[Type]]="Outbound",VLOOKUP(tbl_transaction[[#This Row],[Reference Number]],barang_keluar[],4,FALSE),""))</f>
        <v>SNK028</v>
      </c>
      <c r="E2059" t="str">
        <f>IF(tbl_transaction[[#This Row],[Type]]="Inbound",VLOOKUP(tbl_transaction[[#This Row],[Reference Number]],barang_masuk[],5,FALSE),IF(tbl_transaction[[#This Row],[Type]]="Outbound",VLOOKUP(tbl_transaction[[#This Row],[Reference Number]],barang_keluar[],5,FALSE),""))</f>
        <v>Chitato Snack Variant 28</v>
      </c>
      <c r="F2059">
        <f>IF(tbl_transaction[[#This Row],[Type]]="Inbound",VLOOKUP(tbl_transaction[[#This Row],[Reference Number]],barang_masuk[],6,FALSE),IF(tbl_transaction[[#This Row],[Type]]="Outbound",VLOOKUP(tbl_transaction[[#This Row],[Reference Number]],barang_keluar[],6,FALSE),""))</f>
        <v>5</v>
      </c>
      <c r="G2059" t="str">
        <f>IF(tbl_transaction[[#This Row],[Type]]="Inbound",VLOOKUP(tbl_transaction[[#This Row],[Reference Number]],barang_masuk[],7,FALSE),IF(tbl_transaction[[#This Row],[Type]]="Outbound",VLOOKUP(tbl_transaction[[#This Row],[Reference Number]],barang_keluar[],7,FALSE),""))</f>
        <v>Pack</v>
      </c>
      <c r="H2059" t="str">
        <f>IF(tbl_transaction[[#This Row],[Type]]="Inbound",VLOOKUP(tbl_transaction[[#This Row],[Reference Number]],barang_masuk[],3,FALSE),IF(tbl_transaction[[#This Row],[Type]]="Outbound",VLOOKUP(tbl_transaction[[#This Row],[Reference Number]],barang_keluar[],3,FALSE),""))</f>
        <v>Outlet 041</v>
      </c>
      <c r="I2059" t="str">
        <f>IF(D2059='Kartu Stok'!$B$2,COUNTIF($D$3:D2059,'Kartu Stok'!$B$2),"")</f>
        <v/>
      </c>
      <c r="L2059"/>
    </row>
    <row r="2060" spans="1:12" ht="14.5" x14ac:dyDescent="0.35">
      <c r="A2060" s="2" t="s">
        <v>2619</v>
      </c>
      <c r="B2060" s="5">
        <f>IF(LEFT(tbl_transaction[[#This Row],[Reference Number]],2)="GR",VLOOKUP(tbl_transaction[[#This Row],[Reference Number]],barang_masuk[],2,FALSE),IF(LEFT(tbl_transaction[[#This Row],[Reference Number]],2)="DO",VLOOKUP(tbl_transaction[[#This Row],[Reference Number]],barang_keluar[],2,FALSE),""))</f>
        <v>46196</v>
      </c>
      <c r="C2060" t="str">
        <f t="shared" si="32"/>
        <v>Outbound</v>
      </c>
      <c r="D2060" t="str">
        <f>IF(tbl_transaction[[#This Row],[Type]]="Inbound",VLOOKUP(tbl_transaction[[#This Row],[Reference Number]],barang_masuk[],4,FALSE),IF(tbl_transaction[[#This Row],[Type]]="Outbound",VLOOKUP(tbl_transaction[[#This Row],[Reference Number]],barang_keluar[],4,FALSE),""))</f>
        <v>HOM012</v>
      </c>
      <c r="E2060" t="str">
        <f>IF(tbl_transaction[[#This Row],[Type]]="Inbound",VLOOKUP(tbl_transaction[[#This Row],[Reference Number]],barang_masuk[],5,FALSE),IF(tbl_transaction[[#This Row],[Type]]="Outbound",VLOOKUP(tbl_transaction[[#This Row],[Reference Number]],barang_keluar[],5,FALSE),""))</f>
        <v>Molto Home Care Variant 12</v>
      </c>
      <c r="F2060">
        <f>IF(tbl_transaction[[#This Row],[Type]]="Inbound",VLOOKUP(tbl_transaction[[#This Row],[Reference Number]],barang_masuk[],6,FALSE),IF(tbl_transaction[[#This Row],[Type]]="Outbound",VLOOKUP(tbl_transaction[[#This Row],[Reference Number]],barang_keluar[],6,FALSE),""))</f>
        <v>48</v>
      </c>
      <c r="G2060" t="str">
        <f>IF(tbl_transaction[[#This Row],[Type]]="Inbound",VLOOKUP(tbl_transaction[[#This Row],[Reference Number]],barang_masuk[],7,FALSE),IF(tbl_transaction[[#This Row],[Type]]="Outbound",VLOOKUP(tbl_transaction[[#This Row],[Reference Number]],barang_keluar[],7,FALSE),""))</f>
        <v>Pack</v>
      </c>
      <c r="H2060" t="str">
        <f>IF(tbl_transaction[[#This Row],[Type]]="Inbound",VLOOKUP(tbl_transaction[[#This Row],[Reference Number]],barang_masuk[],3,FALSE),IF(tbl_transaction[[#This Row],[Type]]="Outbound",VLOOKUP(tbl_transaction[[#This Row],[Reference Number]],barang_keluar[],3,FALSE),""))</f>
        <v>Outlet 023</v>
      </c>
      <c r="I2060" t="str">
        <f>IF(D2060='Kartu Stok'!$B$2,COUNTIF($D$3:D2060,'Kartu Stok'!$B$2),"")</f>
        <v/>
      </c>
      <c r="L2060"/>
    </row>
    <row r="2061" spans="1:12" ht="14.5" x14ac:dyDescent="0.35">
      <c r="A2061" s="2" t="s">
        <v>2620</v>
      </c>
      <c r="B2061" s="5">
        <f>IF(LEFT(tbl_transaction[[#This Row],[Reference Number]],2)="GR",VLOOKUP(tbl_transaction[[#This Row],[Reference Number]],barang_masuk[],2,FALSE),IF(LEFT(tbl_transaction[[#This Row],[Reference Number]],2)="DO",VLOOKUP(tbl_transaction[[#This Row],[Reference Number]],barang_keluar[],2,FALSE),""))</f>
        <v>46088</v>
      </c>
      <c r="C2061" t="str">
        <f t="shared" si="32"/>
        <v>Outbound</v>
      </c>
      <c r="D2061" t="str">
        <f>IF(tbl_transaction[[#This Row],[Type]]="Inbound",VLOOKUP(tbl_transaction[[#This Row],[Reference Number]],barang_masuk[],4,FALSE),IF(tbl_transaction[[#This Row],[Type]]="Outbound",VLOOKUP(tbl_transaction[[#This Row],[Reference Number]],barang_keluar[],4,FALSE),""))</f>
        <v>BEV013</v>
      </c>
      <c r="E2061" t="str">
        <f>IF(tbl_transaction[[#This Row],[Type]]="Inbound",VLOOKUP(tbl_transaction[[#This Row],[Reference Number]],barang_masuk[],5,FALSE),IF(tbl_transaction[[#This Row],[Type]]="Outbound",VLOOKUP(tbl_transaction[[#This Row],[Reference Number]],barang_keluar[],5,FALSE),""))</f>
        <v>Sosro Beverage Variant 13</v>
      </c>
      <c r="F2061">
        <f>IF(tbl_transaction[[#This Row],[Type]]="Inbound",VLOOKUP(tbl_transaction[[#This Row],[Reference Number]],barang_masuk[],6,FALSE),IF(tbl_transaction[[#This Row],[Type]]="Outbound",VLOOKUP(tbl_transaction[[#This Row],[Reference Number]],barang_keluar[],6,FALSE),""))</f>
        <v>20</v>
      </c>
      <c r="G2061" t="str">
        <f>IF(tbl_transaction[[#This Row],[Type]]="Inbound",VLOOKUP(tbl_transaction[[#This Row],[Reference Number]],barang_masuk[],7,FALSE),IF(tbl_transaction[[#This Row],[Type]]="Outbound",VLOOKUP(tbl_transaction[[#This Row],[Reference Number]],barang_keluar[],7,FALSE),""))</f>
        <v>Bottle</v>
      </c>
      <c r="H2061" t="str">
        <f>IF(tbl_transaction[[#This Row],[Type]]="Inbound",VLOOKUP(tbl_transaction[[#This Row],[Reference Number]],barang_masuk[],3,FALSE),IF(tbl_transaction[[#This Row],[Type]]="Outbound",VLOOKUP(tbl_transaction[[#This Row],[Reference Number]],barang_keluar[],3,FALSE),""))</f>
        <v>Outlet 052</v>
      </c>
      <c r="I2061" t="str">
        <f>IF(D2061='Kartu Stok'!$B$2,COUNTIF($D$3:D2061,'Kartu Stok'!$B$2),"")</f>
        <v/>
      </c>
      <c r="L2061"/>
    </row>
    <row r="2062" spans="1:12" ht="14.5" x14ac:dyDescent="0.35">
      <c r="A2062" s="2" t="s">
        <v>2621</v>
      </c>
      <c r="B2062" s="5">
        <f>IF(LEFT(tbl_transaction[[#This Row],[Reference Number]],2)="GR",VLOOKUP(tbl_transaction[[#This Row],[Reference Number]],barang_masuk[],2,FALSE),IF(LEFT(tbl_transaction[[#This Row],[Reference Number]],2)="DO",VLOOKUP(tbl_transaction[[#This Row],[Reference Number]],barang_keluar[],2,FALSE),""))</f>
        <v>46148</v>
      </c>
      <c r="C2062" t="str">
        <f t="shared" si="32"/>
        <v>Outbound</v>
      </c>
      <c r="D2062" t="str">
        <f>IF(tbl_transaction[[#This Row],[Type]]="Inbound",VLOOKUP(tbl_transaction[[#This Row],[Reference Number]],barang_masuk[],4,FALSE),IF(tbl_transaction[[#This Row],[Type]]="Outbound",VLOOKUP(tbl_transaction[[#This Row],[Reference Number]],barang_keluar[],4,FALSE),""))</f>
        <v>DAR016</v>
      </c>
      <c r="E2062" t="str">
        <f>IF(tbl_transaction[[#This Row],[Type]]="Inbound",VLOOKUP(tbl_transaction[[#This Row],[Reference Number]],barang_masuk[],5,FALSE),IF(tbl_transaction[[#This Row],[Type]]="Outbound",VLOOKUP(tbl_transaction[[#This Row],[Reference Number]],barang_keluar[],5,FALSE),""))</f>
        <v>Indomilk Dairy Variant 16</v>
      </c>
      <c r="F2062">
        <f>IF(tbl_transaction[[#This Row],[Type]]="Inbound",VLOOKUP(tbl_transaction[[#This Row],[Reference Number]],barang_masuk[],6,FALSE),IF(tbl_transaction[[#This Row],[Type]]="Outbound",VLOOKUP(tbl_transaction[[#This Row],[Reference Number]],barang_keluar[],6,FALSE),""))</f>
        <v>36</v>
      </c>
      <c r="G2062" t="str">
        <f>IF(tbl_transaction[[#This Row],[Type]]="Inbound",VLOOKUP(tbl_transaction[[#This Row],[Reference Number]],barang_masuk[],7,FALSE),IF(tbl_transaction[[#This Row],[Type]]="Outbound",VLOOKUP(tbl_transaction[[#This Row],[Reference Number]],barang_keluar[],7,FALSE),""))</f>
        <v>Box</v>
      </c>
      <c r="H2062" t="str">
        <f>IF(tbl_transaction[[#This Row],[Type]]="Inbound",VLOOKUP(tbl_transaction[[#This Row],[Reference Number]],barang_masuk[],3,FALSE),IF(tbl_transaction[[#This Row],[Type]]="Outbound",VLOOKUP(tbl_transaction[[#This Row],[Reference Number]],barang_keluar[],3,FALSE),""))</f>
        <v>Outlet 031</v>
      </c>
      <c r="I2062" t="str">
        <f>IF(D2062='Kartu Stok'!$B$2,COUNTIF($D$3:D2062,'Kartu Stok'!$B$2),"")</f>
        <v/>
      </c>
      <c r="L2062"/>
    </row>
    <row r="2063" spans="1:12" ht="14.5" x14ac:dyDescent="0.35">
      <c r="A2063" s="2" t="s">
        <v>2622</v>
      </c>
      <c r="B2063" s="5">
        <f>IF(LEFT(tbl_transaction[[#This Row],[Reference Number]],2)="GR",VLOOKUP(tbl_transaction[[#This Row],[Reference Number]],barang_masuk[],2,FALSE),IF(LEFT(tbl_transaction[[#This Row],[Reference Number]],2)="DO",VLOOKUP(tbl_transaction[[#This Row],[Reference Number]],barang_keluar[],2,FALSE),""))</f>
        <v>46189</v>
      </c>
      <c r="C2063" t="str">
        <f t="shared" si="32"/>
        <v>Outbound</v>
      </c>
      <c r="D2063" t="str">
        <f>IF(tbl_transaction[[#This Row],[Type]]="Inbound",VLOOKUP(tbl_transaction[[#This Row],[Reference Number]],barang_masuk[],4,FALSE),IF(tbl_transaction[[#This Row],[Type]]="Outbound",VLOOKUP(tbl_transaction[[#This Row],[Reference Number]],barang_keluar[],4,FALSE),""))</f>
        <v>BEV001</v>
      </c>
      <c r="E2063" t="str">
        <f>IF(tbl_transaction[[#This Row],[Type]]="Inbound",VLOOKUP(tbl_transaction[[#This Row],[Reference Number]],barang_masuk[],5,FALSE),IF(tbl_transaction[[#This Row],[Type]]="Outbound",VLOOKUP(tbl_transaction[[#This Row],[Reference Number]],barang_keluar[],5,FALSE),""))</f>
        <v>Coca Cola Beverage Variant 1</v>
      </c>
      <c r="F2063">
        <f>IF(tbl_transaction[[#This Row],[Type]]="Inbound",VLOOKUP(tbl_transaction[[#This Row],[Reference Number]],barang_masuk[],6,FALSE),IF(tbl_transaction[[#This Row],[Type]]="Outbound",VLOOKUP(tbl_transaction[[#This Row],[Reference Number]],barang_keluar[],6,FALSE),""))</f>
        <v>48</v>
      </c>
      <c r="G2063" t="str">
        <f>IF(tbl_transaction[[#This Row],[Type]]="Inbound",VLOOKUP(tbl_transaction[[#This Row],[Reference Number]],barang_masuk[],7,FALSE),IF(tbl_transaction[[#This Row],[Type]]="Outbound",VLOOKUP(tbl_transaction[[#This Row],[Reference Number]],barang_keluar[],7,FALSE),""))</f>
        <v>Bottle</v>
      </c>
      <c r="H2063" t="str">
        <f>IF(tbl_transaction[[#This Row],[Type]]="Inbound",VLOOKUP(tbl_transaction[[#This Row],[Reference Number]],barang_masuk[],3,FALSE),IF(tbl_transaction[[#This Row],[Type]]="Outbound",VLOOKUP(tbl_transaction[[#This Row],[Reference Number]],barang_keluar[],3,FALSE),""))</f>
        <v>Outlet 070</v>
      </c>
      <c r="I2063" t="str">
        <f>IF(D2063='Kartu Stok'!$B$2,COUNTIF($D$3:D2063,'Kartu Stok'!$B$2),"")</f>
        <v/>
      </c>
      <c r="L2063"/>
    </row>
    <row r="2064" spans="1:12" ht="14.5" x14ac:dyDescent="0.35">
      <c r="A2064" s="2" t="s">
        <v>2623</v>
      </c>
      <c r="B2064" s="5">
        <f>IF(LEFT(tbl_transaction[[#This Row],[Reference Number]],2)="GR",VLOOKUP(tbl_transaction[[#This Row],[Reference Number]],barang_masuk[],2,FALSE),IF(LEFT(tbl_transaction[[#This Row],[Reference Number]],2)="DO",VLOOKUP(tbl_transaction[[#This Row],[Reference Number]],barang_keluar[],2,FALSE),""))</f>
        <v>46048</v>
      </c>
      <c r="C2064" t="str">
        <f t="shared" si="32"/>
        <v>Outbound</v>
      </c>
      <c r="D2064" t="str">
        <f>IF(tbl_transaction[[#This Row],[Type]]="Inbound",VLOOKUP(tbl_transaction[[#This Row],[Reference Number]],barang_masuk[],4,FALSE),IF(tbl_transaction[[#This Row],[Type]]="Outbound",VLOOKUP(tbl_transaction[[#This Row],[Reference Number]],barang_keluar[],4,FALSE),""))</f>
        <v>BEV016</v>
      </c>
      <c r="E2064" t="str">
        <f>IF(tbl_transaction[[#This Row],[Type]]="Inbound",VLOOKUP(tbl_transaction[[#This Row],[Reference Number]],barang_masuk[],5,FALSE),IF(tbl_transaction[[#This Row],[Type]]="Outbound",VLOOKUP(tbl_transaction[[#This Row],[Reference Number]],barang_keluar[],5,FALSE),""))</f>
        <v>Sosro Beverage Variant 16</v>
      </c>
      <c r="F2064">
        <f>IF(tbl_transaction[[#This Row],[Type]]="Inbound",VLOOKUP(tbl_transaction[[#This Row],[Reference Number]],barang_masuk[],6,FALSE),IF(tbl_transaction[[#This Row],[Type]]="Outbound",VLOOKUP(tbl_transaction[[#This Row],[Reference Number]],barang_keluar[],6,FALSE),""))</f>
        <v>30</v>
      </c>
      <c r="G2064" t="str">
        <f>IF(tbl_transaction[[#This Row],[Type]]="Inbound",VLOOKUP(tbl_transaction[[#This Row],[Reference Number]],barang_masuk[],7,FALSE),IF(tbl_transaction[[#This Row],[Type]]="Outbound",VLOOKUP(tbl_transaction[[#This Row],[Reference Number]],barang_keluar[],7,FALSE),""))</f>
        <v>Bottle</v>
      </c>
      <c r="H2064" t="str">
        <f>IF(tbl_transaction[[#This Row],[Type]]="Inbound",VLOOKUP(tbl_transaction[[#This Row],[Reference Number]],barang_masuk[],3,FALSE),IF(tbl_transaction[[#This Row],[Type]]="Outbound",VLOOKUP(tbl_transaction[[#This Row],[Reference Number]],barang_keluar[],3,FALSE),""))</f>
        <v>Outlet 017</v>
      </c>
      <c r="I2064" t="str">
        <f>IF(D2064='Kartu Stok'!$B$2,COUNTIF($D$3:D2064,'Kartu Stok'!$B$2),"")</f>
        <v/>
      </c>
      <c r="L2064"/>
    </row>
    <row r="2065" spans="1:12" ht="14.5" x14ac:dyDescent="0.35">
      <c r="A2065" s="2" t="s">
        <v>2624</v>
      </c>
      <c r="B2065" s="5">
        <f>IF(LEFT(tbl_transaction[[#This Row],[Reference Number]],2)="GR",VLOOKUP(tbl_transaction[[#This Row],[Reference Number]],barang_masuk[],2,FALSE),IF(LEFT(tbl_transaction[[#This Row],[Reference Number]],2)="DO",VLOOKUP(tbl_transaction[[#This Row],[Reference Number]],barang_keluar[],2,FALSE),""))</f>
        <v>46121</v>
      </c>
      <c r="C2065" t="str">
        <f t="shared" si="32"/>
        <v>Outbound</v>
      </c>
      <c r="D2065" t="str">
        <f>IF(tbl_transaction[[#This Row],[Type]]="Inbound",VLOOKUP(tbl_transaction[[#This Row],[Reference Number]],barang_masuk[],4,FALSE),IF(tbl_transaction[[#This Row],[Type]]="Outbound",VLOOKUP(tbl_transaction[[#This Row],[Reference Number]],barang_keluar[],4,FALSE),""))</f>
        <v>BEV025</v>
      </c>
      <c r="E2065" t="str">
        <f>IF(tbl_transaction[[#This Row],[Type]]="Inbound",VLOOKUP(tbl_transaction[[#This Row],[Reference Number]],barang_masuk[],5,FALSE),IF(tbl_transaction[[#This Row],[Type]]="Outbound",VLOOKUP(tbl_transaction[[#This Row],[Reference Number]],barang_keluar[],5,FALSE),""))</f>
        <v>Sosro Beverage Variant 25</v>
      </c>
      <c r="F2065">
        <f>IF(tbl_transaction[[#This Row],[Type]]="Inbound",VLOOKUP(tbl_transaction[[#This Row],[Reference Number]],barang_masuk[],6,FALSE),IF(tbl_transaction[[#This Row],[Type]]="Outbound",VLOOKUP(tbl_transaction[[#This Row],[Reference Number]],barang_keluar[],6,FALSE),""))</f>
        <v>10</v>
      </c>
      <c r="G2065" t="str">
        <f>IF(tbl_transaction[[#This Row],[Type]]="Inbound",VLOOKUP(tbl_transaction[[#This Row],[Reference Number]],barang_masuk[],7,FALSE),IF(tbl_transaction[[#This Row],[Type]]="Outbound",VLOOKUP(tbl_transaction[[#This Row],[Reference Number]],barang_keluar[],7,FALSE),""))</f>
        <v>Bottle</v>
      </c>
      <c r="H2065" t="str">
        <f>IF(tbl_transaction[[#This Row],[Type]]="Inbound",VLOOKUP(tbl_transaction[[#This Row],[Reference Number]],barang_masuk[],3,FALSE),IF(tbl_transaction[[#This Row],[Type]]="Outbound",VLOOKUP(tbl_transaction[[#This Row],[Reference Number]],barang_keluar[],3,FALSE),""))</f>
        <v>Outlet 054</v>
      </c>
      <c r="I2065" t="str">
        <f>IF(D2065='Kartu Stok'!$B$2,COUNTIF($D$3:D2065,'Kartu Stok'!$B$2),"")</f>
        <v/>
      </c>
      <c r="L2065"/>
    </row>
    <row r="2066" spans="1:12" ht="14.5" x14ac:dyDescent="0.35">
      <c r="A2066" s="2" t="s">
        <v>2625</v>
      </c>
      <c r="B2066" s="5">
        <f>IF(LEFT(tbl_transaction[[#This Row],[Reference Number]],2)="GR",VLOOKUP(tbl_transaction[[#This Row],[Reference Number]],barang_masuk[],2,FALSE),IF(LEFT(tbl_transaction[[#This Row],[Reference Number]],2)="DO",VLOOKUP(tbl_transaction[[#This Row],[Reference Number]],barang_keluar[],2,FALSE),""))</f>
        <v>46144</v>
      </c>
      <c r="C2066" t="str">
        <f t="shared" si="32"/>
        <v>Outbound</v>
      </c>
      <c r="D2066" t="str">
        <f>IF(tbl_transaction[[#This Row],[Type]]="Inbound",VLOOKUP(tbl_transaction[[#This Row],[Reference Number]],barang_masuk[],4,FALSE),IF(tbl_transaction[[#This Row],[Type]]="Outbound",VLOOKUP(tbl_transaction[[#This Row],[Reference Number]],barang_keluar[],4,FALSE),""))</f>
        <v>BEV025</v>
      </c>
      <c r="E2066" t="str">
        <f>IF(tbl_transaction[[#This Row],[Type]]="Inbound",VLOOKUP(tbl_transaction[[#This Row],[Reference Number]],barang_masuk[],5,FALSE),IF(tbl_transaction[[#This Row],[Type]]="Outbound",VLOOKUP(tbl_transaction[[#This Row],[Reference Number]],barang_keluar[],5,FALSE),""))</f>
        <v>Sosro Beverage Variant 25</v>
      </c>
      <c r="F2066">
        <f>IF(tbl_transaction[[#This Row],[Type]]="Inbound",VLOOKUP(tbl_transaction[[#This Row],[Reference Number]],barang_masuk[],6,FALSE),IF(tbl_transaction[[#This Row],[Type]]="Outbound",VLOOKUP(tbl_transaction[[#This Row],[Reference Number]],barang_keluar[],6,FALSE),""))</f>
        <v>60</v>
      </c>
      <c r="G2066" t="str">
        <f>IF(tbl_transaction[[#This Row],[Type]]="Inbound",VLOOKUP(tbl_transaction[[#This Row],[Reference Number]],barang_masuk[],7,FALSE),IF(tbl_transaction[[#This Row],[Type]]="Outbound",VLOOKUP(tbl_transaction[[#This Row],[Reference Number]],barang_keluar[],7,FALSE),""))</f>
        <v>Bottle</v>
      </c>
      <c r="H2066" t="str">
        <f>IF(tbl_transaction[[#This Row],[Type]]="Inbound",VLOOKUP(tbl_transaction[[#This Row],[Reference Number]],barang_masuk[],3,FALSE),IF(tbl_transaction[[#This Row],[Type]]="Outbound",VLOOKUP(tbl_transaction[[#This Row],[Reference Number]],barang_keluar[],3,FALSE),""))</f>
        <v>Outlet 040</v>
      </c>
      <c r="I2066" t="str">
        <f>IF(D2066='Kartu Stok'!$B$2,COUNTIF($D$3:D2066,'Kartu Stok'!$B$2),"")</f>
        <v/>
      </c>
      <c r="L2066"/>
    </row>
    <row r="2067" spans="1:12" ht="14.5" x14ac:dyDescent="0.35">
      <c r="A2067" s="2" t="s">
        <v>2626</v>
      </c>
      <c r="B2067" s="5">
        <f>IF(LEFT(tbl_transaction[[#This Row],[Reference Number]],2)="GR",VLOOKUP(tbl_transaction[[#This Row],[Reference Number]],barang_masuk[],2,FALSE),IF(LEFT(tbl_transaction[[#This Row],[Reference Number]],2)="DO",VLOOKUP(tbl_transaction[[#This Row],[Reference Number]],barang_keluar[],2,FALSE),""))</f>
        <v>46099</v>
      </c>
      <c r="C2067" t="str">
        <f t="shared" si="32"/>
        <v>Outbound</v>
      </c>
      <c r="D2067" t="str">
        <f>IF(tbl_transaction[[#This Row],[Type]]="Inbound",VLOOKUP(tbl_transaction[[#This Row],[Reference Number]],barang_masuk[],4,FALSE),IF(tbl_transaction[[#This Row],[Type]]="Outbound",VLOOKUP(tbl_transaction[[#This Row],[Reference Number]],barang_keluar[],4,FALSE),""))</f>
        <v>DAR014</v>
      </c>
      <c r="E2067" t="str">
        <f>IF(tbl_transaction[[#This Row],[Type]]="Inbound",VLOOKUP(tbl_transaction[[#This Row],[Reference Number]],barang_masuk[],5,FALSE),IF(tbl_transaction[[#This Row],[Type]]="Outbound",VLOOKUP(tbl_transaction[[#This Row],[Reference Number]],barang_keluar[],5,FALSE),""))</f>
        <v>Indomilk Dairy Variant 14</v>
      </c>
      <c r="F2067">
        <f>IF(tbl_transaction[[#This Row],[Type]]="Inbound",VLOOKUP(tbl_transaction[[#This Row],[Reference Number]],barang_masuk[],6,FALSE),IF(tbl_transaction[[#This Row],[Type]]="Outbound",VLOOKUP(tbl_transaction[[#This Row],[Reference Number]],barang_keluar[],6,FALSE),""))</f>
        <v>36</v>
      </c>
      <c r="G2067" t="str">
        <f>IF(tbl_transaction[[#This Row],[Type]]="Inbound",VLOOKUP(tbl_transaction[[#This Row],[Reference Number]],barang_masuk[],7,FALSE),IF(tbl_transaction[[#This Row],[Type]]="Outbound",VLOOKUP(tbl_transaction[[#This Row],[Reference Number]],barang_keluar[],7,FALSE),""))</f>
        <v>Box</v>
      </c>
      <c r="H2067" t="str">
        <f>IF(tbl_transaction[[#This Row],[Type]]="Inbound",VLOOKUP(tbl_transaction[[#This Row],[Reference Number]],barang_masuk[],3,FALSE),IF(tbl_transaction[[#This Row],[Type]]="Outbound",VLOOKUP(tbl_transaction[[#This Row],[Reference Number]],barang_keluar[],3,FALSE),""))</f>
        <v>Outlet 021</v>
      </c>
      <c r="I2067" t="str">
        <f>IF(D2067='Kartu Stok'!$B$2,COUNTIF($D$3:D2067,'Kartu Stok'!$B$2),"")</f>
        <v/>
      </c>
      <c r="L2067"/>
    </row>
    <row r="2068" spans="1:12" ht="14.5" x14ac:dyDescent="0.35">
      <c r="A2068" s="2" t="s">
        <v>2627</v>
      </c>
      <c r="B2068" s="5">
        <f>IF(LEFT(tbl_transaction[[#This Row],[Reference Number]],2)="GR",VLOOKUP(tbl_transaction[[#This Row],[Reference Number]],barang_masuk[],2,FALSE),IF(LEFT(tbl_transaction[[#This Row],[Reference Number]],2)="DO",VLOOKUP(tbl_transaction[[#This Row],[Reference Number]],barang_keluar[],2,FALSE),""))</f>
        <v>46063</v>
      </c>
      <c r="C2068" t="str">
        <f t="shared" si="32"/>
        <v>Outbound</v>
      </c>
      <c r="D2068" t="str">
        <f>IF(tbl_transaction[[#This Row],[Type]]="Inbound",VLOOKUP(tbl_transaction[[#This Row],[Reference Number]],barang_masuk[],4,FALSE),IF(tbl_transaction[[#This Row],[Type]]="Outbound",VLOOKUP(tbl_transaction[[#This Row],[Reference Number]],barang_keluar[],4,FALSE),""))</f>
        <v>SNK033</v>
      </c>
      <c r="E2068" t="str">
        <f>IF(tbl_transaction[[#This Row],[Type]]="Inbound",VLOOKUP(tbl_transaction[[#This Row],[Reference Number]],barang_masuk[],5,FALSE),IF(tbl_transaction[[#This Row],[Type]]="Outbound",VLOOKUP(tbl_transaction[[#This Row],[Reference Number]],barang_keluar[],5,FALSE),""))</f>
        <v>Chitato Snack Variant 33</v>
      </c>
      <c r="F2068">
        <f>IF(tbl_transaction[[#This Row],[Type]]="Inbound",VLOOKUP(tbl_transaction[[#This Row],[Reference Number]],barang_masuk[],6,FALSE),IF(tbl_transaction[[#This Row],[Type]]="Outbound",VLOOKUP(tbl_transaction[[#This Row],[Reference Number]],barang_keluar[],6,FALSE),""))</f>
        <v>15</v>
      </c>
      <c r="G2068" t="str">
        <f>IF(tbl_transaction[[#This Row],[Type]]="Inbound",VLOOKUP(tbl_transaction[[#This Row],[Reference Number]],barang_masuk[],7,FALSE),IF(tbl_transaction[[#This Row],[Type]]="Outbound",VLOOKUP(tbl_transaction[[#This Row],[Reference Number]],barang_keluar[],7,FALSE),""))</f>
        <v>Pack</v>
      </c>
      <c r="H2068" t="str">
        <f>IF(tbl_transaction[[#This Row],[Type]]="Inbound",VLOOKUP(tbl_transaction[[#This Row],[Reference Number]],barang_masuk[],3,FALSE),IF(tbl_transaction[[#This Row],[Type]]="Outbound",VLOOKUP(tbl_transaction[[#This Row],[Reference Number]],barang_keluar[],3,FALSE),""))</f>
        <v>Outlet 074</v>
      </c>
      <c r="I2068" t="str">
        <f>IF(D2068='Kartu Stok'!$B$2,COUNTIF($D$3:D2068,'Kartu Stok'!$B$2),"")</f>
        <v/>
      </c>
      <c r="L2068"/>
    </row>
    <row r="2069" spans="1:12" ht="14.5" x14ac:dyDescent="0.35">
      <c r="A2069" s="2" t="s">
        <v>2628</v>
      </c>
      <c r="B2069" s="5">
        <f>IF(LEFT(tbl_transaction[[#This Row],[Reference Number]],2)="GR",VLOOKUP(tbl_transaction[[#This Row],[Reference Number]],barang_masuk[],2,FALSE),IF(LEFT(tbl_transaction[[#This Row],[Reference Number]],2)="DO",VLOOKUP(tbl_transaction[[#This Row],[Reference Number]],barang_keluar[],2,FALSE),""))</f>
        <v>46145</v>
      </c>
      <c r="C2069" t="str">
        <f t="shared" si="32"/>
        <v>Outbound</v>
      </c>
      <c r="D2069" t="str">
        <f>IF(tbl_transaction[[#This Row],[Type]]="Inbound",VLOOKUP(tbl_transaction[[#This Row],[Reference Number]],barang_masuk[],4,FALSE),IF(tbl_transaction[[#This Row],[Type]]="Outbound",VLOOKUP(tbl_transaction[[#This Row],[Reference Number]],barang_keluar[],4,FALSE),""))</f>
        <v>SNK004</v>
      </c>
      <c r="E2069" t="str">
        <f>IF(tbl_transaction[[#This Row],[Type]]="Inbound",VLOOKUP(tbl_transaction[[#This Row],[Reference Number]],barang_masuk[],5,FALSE),IF(tbl_transaction[[#This Row],[Type]]="Outbound",VLOOKUP(tbl_transaction[[#This Row],[Reference Number]],barang_keluar[],5,FALSE),""))</f>
        <v>Chitato Snack Variant 4</v>
      </c>
      <c r="F2069">
        <f>IF(tbl_transaction[[#This Row],[Type]]="Inbound",VLOOKUP(tbl_transaction[[#This Row],[Reference Number]],barang_masuk[],6,FALSE),IF(tbl_transaction[[#This Row],[Type]]="Outbound",VLOOKUP(tbl_transaction[[#This Row],[Reference Number]],barang_keluar[],6,FALSE),""))</f>
        <v>5</v>
      </c>
      <c r="G2069" t="str">
        <f>IF(tbl_transaction[[#This Row],[Type]]="Inbound",VLOOKUP(tbl_transaction[[#This Row],[Reference Number]],barang_masuk[],7,FALSE),IF(tbl_transaction[[#This Row],[Type]]="Outbound",VLOOKUP(tbl_transaction[[#This Row],[Reference Number]],barang_keluar[],7,FALSE),""))</f>
        <v>Pack</v>
      </c>
      <c r="H2069" t="str">
        <f>IF(tbl_transaction[[#This Row],[Type]]="Inbound",VLOOKUP(tbl_transaction[[#This Row],[Reference Number]],barang_masuk[],3,FALSE),IF(tbl_transaction[[#This Row],[Type]]="Outbound",VLOOKUP(tbl_transaction[[#This Row],[Reference Number]],barang_keluar[],3,FALSE),""))</f>
        <v>Outlet 063</v>
      </c>
      <c r="I2069" t="str">
        <f>IF(D2069='Kartu Stok'!$B$2,COUNTIF($D$3:D2069,'Kartu Stok'!$B$2),"")</f>
        <v/>
      </c>
      <c r="L2069"/>
    </row>
    <row r="2070" spans="1:12" ht="14.5" x14ac:dyDescent="0.35">
      <c r="A2070" s="2" t="s">
        <v>2629</v>
      </c>
      <c r="B2070" s="5">
        <f>IF(LEFT(tbl_transaction[[#This Row],[Reference Number]],2)="GR",VLOOKUP(tbl_transaction[[#This Row],[Reference Number]],barang_masuk[],2,FALSE),IF(LEFT(tbl_transaction[[#This Row],[Reference Number]],2)="DO",VLOOKUP(tbl_transaction[[#This Row],[Reference Number]],barang_keluar[],2,FALSE),""))</f>
        <v>46144</v>
      </c>
      <c r="C2070" t="str">
        <f t="shared" si="32"/>
        <v>Outbound</v>
      </c>
      <c r="D2070" t="str">
        <f>IF(tbl_transaction[[#This Row],[Type]]="Inbound",VLOOKUP(tbl_transaction[[#This Row],[Reference Number]],barang_masuk[],4,FALSE),IF(tbl_transaction[[#This Row],[Type]]="Outbound",VLOOKUP(tbl_transaction[[#This Row],[Reference Number]],barang_keluar[],4,FALSE),""))</f>
        <v>SNK011</v>
      </c>
      <c r="E2070" t="str">
        <f>IF(tbl_transaction[[#This Row],[Type]]="Inbound",VLOOKUP(tbl_transaction[[#This Row],[Reference Number]],barang_masuk[],5,FALSE),IF(tbl_transaction[[#This Row],[Type]]="Outbound",VLOOKUP(tbl_transaction[[#This Row],[Reference Number]],barang_keluar[],5,FALSE),""))</f>
        <v>Qtela Snack Variant 11</v>
      </c>
      <c r="F2070">
        <f>IF(tbl_transaction[[#This Row],[Type]]="Inbound",VLOOKUP(tbl_transaction[[#This Row],[Reference Number]],barang_masuk[],6,FALSE),IF(tbl_transaction[[#This Row],[Type]]="Outbound",VLOOKUP(tbl_transaction[[#This Row],[Reference Number]],barang_keluar[],6,FALSE),""))</f>
        <v>15</v>
      </c>
      <c r="G2070" t="str">
        <f>IF(tbl_transaction[[#This Row],[Type]]="Inbound",VLOOKUP(tbl_transaction[[#This Row],[Reference Number]],barang_masuk[],7,FALSE),IF(tbl_transaction[[#This Row],[Type]]="Outbound",VLOOKUP(tbl_transaction[[#This Row],[Reference Number]],barang_keluar[],7,FALSE),""))</f>
        <v>Pack</v>
      </c>
      <c r="H2070" t="str">
        <f>IF(tbl_transaction[[#This Row],[Type]]="Inbound",VLOOKUP(tbl_transaction[[#This Row],[Reference Number]],barang_masuk[],3,FALSE),IF(tbl_transaction[[#This Row],[Type]]="Outbound",VLOOKUP(tbl_transaction[[#This Row],[Reference Number]],barang_keluar[],3,FALSE),""))</f>
        <v>Outlet 041</v>
      </c>
      <c r="I2070" t="str">
        <f>IF(D2070='Kartu Stok'!$B$2,COUNTIF($D$3:D2070,'Kartu Stok'!$B$2),"")</f>
        <v/>
      </c>
      <c r="L2070"/>
    </row>
    <row r="2071" spans="1:12" ht="14.5" x14ac:dyDescent="0.35">
      <c r="A2071" s="2" t="s">
        <v>2630</v>
      </c>
      <c r="B2071" s="5">
        <f>IF(LEFT(tbl_transaction[[#This Row],[Reference Number]],2)="GR",VLOOKUP(tbl_transaction[[#This Row],[Reference Number]],barang_masuk[],2,FALSE),IF(LEFT(tbl_transaction[[#This Row],[Reference Number]],2)="DO",VLOOKUP(tbl_transaction[[#This Row],[Reference Number]],barang_keluar[],2,FALSE),""))</f>
        <v>46106</v>
      </c>
      <c r="C2071" t="str">
        <f t="shared" si="32"/>
        <v>Outbound</v>
      </c>
      <c r="D2071" t="str">
        <f>IF(tbl_transaction[[#This Row],[Type]]="Inbound",VLOOKUP(tbl_transaction[[#This Row],[Reference Number]],barang_masuk[],4,FALSE),IF(tbl_transaction[[#This Row],[Type]]="Outbound",VLOOKUP(tbl_transaction[[#This Row],[Reference Number]],barang_keluar[],4,FALSE),""))</f>
        <v>PER022</v>
      </c>
      <c r="E2071" t="str">
        <f>IF(tbl_transaction[[#This Row],[Type]]="Inbound",VLOOKUP(tbl_transaction[[#This Row],[Reference Number]],barang_masuk[],5,FALSE),IF(tbl_transaction[[#This Row],[Type]]="Outbound",VLOOKUP(tbl_transaction[[#This Row],[Reference Number]],barang_keluar[],5,FALSE),""))</f>
        <v>Pepsodent Personal Care Variant 22</v>
      </c>
      <c r="F2071">
        <f>IF(tbl_transaction[[#This Row],[Type]]="Inbound",VLOOKUP(tbl_transaction[[#This Row],[Reference Number]],barang_masuk[],6,FALSE),IF(tbl_transaction[[#This Row],[Type]]="Outbound",VLOOKUP(tbl_transaction[[#This Row],[Reference Number]],barang_keluar[],6,FALSE),""))</f>
        <v>15</v>
      </c>
      <c r="G2071" t="str">
        <f>IF(tbl_transaction[[#This Row],[Type]]="Inbound",VLOOKUP(tbl_transaction[[#This Row],[Reference Number]],barang_masuk[],7,FALSE),IF(tbl_transaction[[#This Row],[Type]]="Outbound",VLOOKUP(tbl_transaction[[#This Row],[Reference Number]],barang_keluar[],7,FALSE),""))</f>
        <v>Bottle</v>
      </c>
      <c r="H2071" t="str">
        <f>IF(tbl_transaction[[#This Row],[Type]]="Inbound",VLOOKUP(tbl_transaction[[#This Row],[Reference Number]],barang_masuk[],3,FALSE),IF(tbl_transaction[[#This Row],[Type]]="Outbound",VLOOKUP(tbl_transaction[[#This Row],[Reference Number]],barang_keluar[],3,FALSE),""))</f>
        <v>Outlet 039</v>
      </c>
      <c r="I2071" t="str">
        <f>IF(D2071='Kartu Stok'!$B$2,COUNTIF($D$3:D2071,'Kartu Stok'!$B$2),"")</f>
        <v/>
      </c>
      <c r="L2071"/>
    </row>
    <row r="2072" spans="1:12" ht="14.5" x14ac:dyDescent="0.35">
      <c r="A2072" s="2" t="s">
        <v>2631</v>
      </c>
      <c r="B2072" s="5">
        <f>IF(LEFT(tbl_transaction[[#This Row],[Reference Number]],2)="GR",VLOOKUP(tbl_transaction[[#This Row],[Reference Number]],barang_masuk[],2,FALSE),IF(LEFT(tbl_transaction[[#This Row],[Reference Number]],2)="DO",VLOOKUP(tbl_transaction[[#This Row],[Reference Number]],barang_keluar[],2,FALSE),""))</f>
        <v>46082</v>
      </c>
      <c r="C2072" t="str">
        <f t="shared" si="32"/>
        <v>Outbound</v>
      </c>
      <c r="D2072" t="str">
        <f>IF(tbl_transaction[[#This Row],[Type]]="Inbound",VLOOKUP(tbl_transaction[[#This Row],[Reference Number]],barang_masuk[],4,FALSE),IF(tbl_transaction[[#This Row],[Type]]="Outbound",VLOOKUP(tbl_transaction[[#This Row],[Reference Number]],barang_keluar[],4,FALSE),""))</f>
        <v>DAR015</v>
      </c>
      <c r="E2072" t="str">
        <f>IF(tbl_transaction[[#This Row],[Type]]="Inbound",VLOOKUP(tbl_transaction[[#This Row],[Reference Number]],barang_masuk[],5,FALSE),IF(tbl_transaction[[#This Row],[Type]]="Outbound",VLOOKUP(tbl_transaction[[#This Row],[Reference Number]],barang_keluar[],5,FALSE),""))</f>
        <v>Ultra Milk Dairy Variant 15</v>
      </c>
      <c r="F2072">
        <f>IF(tbl_transaction[[#This Row],[Type]]="Inbound",VLOOKUP(tbl_transaction[[#This Row],[Reference Number]],barang_masuk[],6,FALSE),IF(tbl_transaction[[#This Row],[Type]]="Outbound",VLOOKUP(tbl_transaction[[#This Row],[Reference Number]],barang_keluar[],6,FALSE),""))</f>
        <v>60</v>
      </c>
      <c r="G2072" t="str">
        <f>IF(tbl_transaction[[#This Row],[Type]]="Inbound",VLOOKUP(tbl_transaction[[#This Row],[Reference Number]],barang_masuk[],7,FALSE),IF(tbl_transaction[[#This Row],[Type]]="Outbound",VLOOKUP(tbl_transaction[[#This Row],[Reference Number]],barang_keluar[],7,FALSE),""))</f>
        <v>Box</v>
      </c>
      <c r="H2072" t="str">
        <f>IF(tbl_transaction[[#This Row],[Type]]="Inbound",VLOOKUP(tbl_transaction[[#This Row],[Reference Number]],barang_masuk[],3,FALSE),IF(tbl_transaction[[#This Row],[Type]]="Outbound",VLOOKUP(tbl_transaction[[#This Row],[Reference Number]],barang_keluar[],3,FALSE),""))</f>
        <v>Outlet 002</v>
      </c>
      <c r="I2072" t="str">
        <f>IF(D2072='Kartu Stok'!$B$2,COUNTIF($D$3:D2072,'Kartu Stok'!$B$2),"")</f>
        <v/>
      </c>
      <c r="L2072"/>
    </row>
    <row r="2073" spans="1:12" ht="14.5" x14ac:dyDescent="0.35">
      <c r="A2073" s="2" t="s">
        <v>2632</v>
      </c>
      <c r="B2073" s="5">
        <f>IF(LEFT(tbl_transaction[[#This Row],[Reference Number]],2)="GR",VLOOKUP(tbl_transaction[[#This Row],[Reference Number]],barang_masuk[],2,FALSE),IF(LEFT(tbl_transaction[[#This Row],[Reference Number]],2)="DO",VLOOKUP(tbl_transaction[[#This Row],[Reference Number]],barang_keluar[],2,FALSE),""))</f>
        <v>46074</v>
      </c>
      <c r="C2073" t="str">
        <f t="shared" si="32"/>
        <v>Outbound</v>
      </c>
      <c r="D2073" t="str">
        <f>IF(tbl_transaction[[#This Row],[Type]]="Inbound",VLOOKUP(tbl_transaction[[#This Row],[Reference Number]],barang_masuk[],4,FALSE),IF(tbl_transaction[[#This Row],[Type]]="Outbound",VLOOKUP(tbl_transaction[[#This Row],[Reference Number]],barang_keluar[],4,FALSE),""))</f>
        <v>BEV026</v>
      </c>
      <c r="E2073" t="str">
        <f>IF(tbl_transaction[[#This Row],[Type]]="Inbound",VLOOKUP(tbl_transaction[[#This Row],[Reference Number]],barang_masuk[],5,FALSE),IF(tbl_transaction[[#This Row],[Type]]="Outbound",VLOOKUP(tbl_transaction[[#This Row],[Reference Number]],barang_keluar[],5,FALSE),""))</f>
        <v>Pocari Beverage Variant 26</v>
      </c>
      <c r="F2073">
        <f>IF(tbl_transaction[[#This Row],[Type]]="Inbound",VLOOKUP(tbl_transaction[[#This Row],[Reference Number]],barang_masuk[],6,FALSE),IF(tbl_transaction[[#This Row],[Type]]="Outbound",VLOOKUP(tbl_transaction[[#This Row],[Reference Number]],barang_keluar[],6,FALSE),""))</f>
        <v>5</v>
      </c>
      <c r="G2073" t="str">
        <f>IF(tbl_transaction[[#This Row],[Type]]="Inbound",VLOOKUP(tbl_transaction[[#This Row],[Reference Number]],barang_masuk[],7,FALSE),IF(tbl_transaction[[#This Row],[Type]]="Outbound",VLOOKUP(tbl_transaction[[#This Row],[Reference Number]],barang_keluar[],7,FALSE),""))</f>
        <v>Bottle</v>
      </c>
      <c r="H2073" t="str">
        <f>IF(tbl_transaction[[#This Row],[Type]]="Inbound",VLOOKUP(tbl_transaction[[#This Row],[Reference Number]],barang_masuk[],3,FALSE),IF(tbl_transaction[[#This Row],[Type]]="Outbound",VLOOKUP(tbl_transaction[[#This Row],[Reference Number]],barang_keluar[],3,FALSE),""))</f>
        <v>Outlet 013</v>
      </c>
      <c r="I2073" t="str">
        <f>IF(D2073='Kartu Stok'!$B$2,COUNTIF($D$3:D2073,'Kartu Stok'!$B$2),"")</f>
        <v/>
      </c>
      <c r="L2073"/>
    </row>
    <row r="2074" spans="1:12" ht="14.5" x14ac:dyDescent="0.35">
      <c r="A2074" s="2" t="s">
        <v>2633</v>
      </c>
      <c r="B2074" s="5">
        <f>IF(LEFT(tbl_transaction[[#This Row],[Reference Number]],2)="GR",VLOOKUP(tbl_transaction[[#This Row],[Reference Number]],barang_masuk[],2,FALSE),IF(LEFT(tbl_transaction[[#This Row],[Reference Number]],2)="DO",VLOOKUP(tbl_transaction[[#This Row],[Reference Number]],barang_keluar[],2,FALSE),""))</f>
        <v>46066</v>
      </c>
      <c r="C2074" t="str">
        <f t="shared" si="32"/>
        <v>Outbound</v>
      </c>
      <c r="D2074" t="str">
        <f>IF(tbl_transaction[[#This Row],[Type]]="Inbound",VLOOKUP(tbl_transaction[[#This Row],[Reference Number]],barang_masuk[],4,FALSE),IF(tbl_transaction[[#This Row],[Type]]="Outbound",VLOOKUP(tbl_transaction[[#This Row],[Reference Number]],barang_keluar[],4,FALSE),""))</f>
        <v>DAR018</v>
      </c>
      <c r="E2074" t="str">
        <f>IF(tbl_transaction[[#This Row],[Type]]="Inbound",VLOOKUP(tbl_transaction[[#This Row],[Reference Number]],barang_masuk[],5,FALSE),IF(tbl_transaction[[#This Row],[Type]]="Outbound",VLOOKUP(tbl_transaction[[#This Row],[Reference Number]],barang_keluar[],5,FALSE),""))</f>
        <v>Ultra Milk Dairy Variant 18</v>
      </c>
      <c r="F2074">
        <f>IF(tbl_transaction[[#This Row],[Type]]="Inbound",VLOOKUP(tbl_transaction[[#This Row],[Reference Number]],barang_masuk[],6,FALSE),IF(tbl_transaction[[#This Row],[Type]]="Outbound",VLOOKUP(tbl_transaction[[#This Row],[Reference Number]],barang_keluar[],6,FALSE),""))</f>
        <v>10</v>
      </c>
      <c r="G2074" t="str">
        <f>IF(tbl_transaction[[#This Row],[Type]]="Inbound",VLOOKUP(tbl_transaction[[#This Row],[Reference Number]],barang_masuk[],7,FALSE),IF(tbl_transaction[[#This Row],[Type]]="Outbound",VLOOKUP(tbl_transaction[[#This Row],[Reference Number]],barang_keluar[],7,FALSE),""))</f>
        <v>Box</v>
      </c>
      <c r="H2074" t="str">
        <f>IF(tbl_transaction[[#This Row],[Type]]="Inbound",VLOOKUP(tbl_transaction[[#This Row],[Reference Number]],barang_masuk[],3,FALSE),IF(tbl_transaction[[#This Row],[Type]]="Outbound",VLOOKUP(tbl_transaction[[#This Row],[Reference Number]],barang_keluar[],3,FALSE),""))</f>
        <v>Outlet 060</v>
      </c>
      <c r="I2074" t="str">
        <f>IF(D2074='Kartu Stok'!$B$2,COUNTIF($D$3:D2074,'Kartu Stok'!$B$2),"")</f>
        <v/>
      </c>
      <c r="L2074"/>
    </row>
    <row r="2075" spans="1:12" ht="14.5" x14ac:dyDescent="0.35">
      <c r="A2075" s="2" t="s">
        <v>2634</v>
      </c>
      <c r="B2075" s="5">
        <f>IF(LEFT(tbl_transaction[[#This Row],[Reference Number]],2)="GR",VLOOKUP(tbl_transaction[[#This Row],[Reference Number]],barang_masuk[],2,FALSE),IF(LEFT(tbl_transaction[[#This Row],[Reference Number]],2)="DO",VLOOKUP(tbl_transaction[[#This Row],[Reference Number]],barang_keluar[],2,FALSE),""))</f>
        <v>46065</v>
      </c>
      <c r="C2075" t="str">
        <f t="shared" si="32"/>
        <v>Outbound</v>
      </c>
      <c r="D2075" t="str">
        <f>IF(tbl_transaction[[#This Row],[Type]]="Inbound",VLOOKUP(tbl_transaction[[#This Row],[Reference Number]],barang_masuk[],4,FALSE),IF(tbl_transaction[[#This Row],[Type]]="Outbound",VLOOKUP(tbl_transaction[[#This Row],[Reference Number]],barang_keluar[],4,FALSE),""))</f>
        <v>HOM018</v>
      </c>
      <c r="E2075" t="str">
        <f>IF(tbl_transaction[[#This Row],[Type]]="Inbound",VLOOKUP(tbl_transaction[[#This Row],[Reference Number]],barang_masuk[],5,FALSE),IF(tbl_transaction[[#This Row],[Type]]="Outbound",VLOOKUP(tbl_transaction[[#This Row],[Reference Number]],barang_keluar[],5,FALSE),""))</f>
        <v>Molto Home Care Variant 18</v>
      </c>
      <c r="F2075">
        <f>IF(tbl_transaction[[#This Row],[Type]]="Inbound",VLOOKUP(tbl_transaction[[#This Row],[Reference Number]],barang_masuk[],6,FALSE),IF(tbl_transaction[[#This Row],[Type]]="Outbound",VLOOKUP(tbl_transaction[[#This Row],[Reference Number]],barang_keluar[],6,FALSE),""))</f>
        <v>10</v>
      </c>
      <c r="G2075" t="str">
        <f>IF(tbl_transaction[[#This Row],[Type]]="Inbound",VLOOKUP(tbl_transaction[[#This Row],[Reference Number]],barang_masuk[],7,FALSE),IF(tbl_transaction[[#This Row],[Type]]="Outbound",VLOOKUP(tbl_transaction[[#This Row],[Reference Number]],barang_keluar[],7,FALSE),""))</f>
        <v>Pack</v>
      </c>
      <c r="H2075" t="str">
        <f>IF(tbl_transaction[[#This Row],[Type]]="Inbound",VLOOKUP(tbl_transaction[[#This Row],[Reference Number]],barang_masuk[],3,FALSE),IF(tbl_transaction[[#This Row],[Type]]="Outbound",VLOOKUP(tbl_transaction[[#This Row],[Reference Number]],barang_keluar[],3,FALSE),""))</f>
        <v>Outlet 029</v>
      </c>
      <c r="I2075" t="str">
        <f>IF(D2075='Kartu Stok'!$B$2,COUNTIF($D$3:D2075,'Kartu Stok'!$B$2),"")</f>
        <v/>
      </c>
      <c r="L2075"/>
    </row>
    <row r="2076" spans="1:12" ht="14.5" x14ac:dyDescent="0.35">
      <c r="A2076" s="2" t="s">
        <v>2635</v>
      </c>
      <c r="B2076" s="5">
        <f>IF(LEFT(tbl_transaction[[#This Row],[Reference Number]],2)="GR",VLOOKUP(tbl_transaction[[#This Row],[Reference Number]],barang_masuk[],2,FALSE),IF(LEFT(tbl_transaction[[#This Row],[Reference Number]],2)="DO",VLOOKUP(tbl_transaction[[#This Row],[Reference Number]],barang_keluar[],2,FALSE),""))</f>
        <v>46062</v>
      </c>
      <c r="C2076" t="str">
        <f t="shared" si="32"/>
        <v>Outbound</v>
      </c>
      <c r="D2076" t="str">
        <f>IF(tbl_transaction[[#This Row],[Type]]="Inbound",VLOOKUP(tbl_transaction[[#This Row],[Reference Number]],barang_masuk[],4,FALSE),IF(tbl_transaction[[#This Row],[Type]]="Outbound",VLOOKUP(tbl_transaction[[#This Row],[Reference Number]],barang_keluar[],4,FALSE),""))</f>
        <v>BEV015</v>
      </c>
      <c r="E2076" t="str">
        <f>IF(tbl_transaction[[#This Row],[Type]]="Inbound",VLOOKUP(tbl_transaction[[#This Row],[Reference Number]],barang_masuk[],5,FALSE),IF(tbl_transaction[[#This Row],[Type]]="Outbound",VLOOKUP(tbl_transaction[[#This Row],[Reference Number]],barang_keluar[],5,FALSE),""))</f>
        <v>Aqua Beverage Variant 15</v>
      </c>
      <c r="F2076">
        <f>IF(tbl_transaction[[#This Row],[Type]]="Inbound",VLOOKUP(tbl_transaction[[#This Row],[Reference Number]],barang_masuk[],6,FALSE),IF(tbl_transaction[[#This Row],[Type]]="Outbound",VLOOKUP(tbl_transaction[[#This Row],[Reference Number]],barang_keluar[],6,FALSE),""))</f>
        <v>24</v>
      </c>
      <c r="G2076" t="str">
        <f>IF(tbl_transaction[[#This Row],[Type]]="Inbound",VLOOKUP(tbl_transaction[[#This Row],[Reference Number]],barang_masuk[],7,FALSE),IF(tbl_transaction[[#This Row],[Type]]="Outbound",VLOOKUP(tbl_transaction[[#This Row],[Reference Number]],barang_keluar[],7,FALSE),""))</f>
        <v>Bottle</v>
      </c>
      <c r="H2076" t="str">
        <f>IF(tbl_transaction[[#This Row],[Type]]="Inbound",VLOOKUP(tbl_transaction[[#This Row],[Reference Number]],barang_masuk[],3,FALSE),IF(tbl_transaction[[#This Row],[Type]]="Outbound",VLOOKUP(tbl_transaction[[#This Row],[Reference Number]],barang_keluar[],3,FALSE),""))</f>
        <v>Outlet 025</v>
      </c>
      <c r="I2076" t="str">
        <f>IF(D2076='Kartu Stok'!$B$2,COUNTIF($D$3:D2076,'Kartu Stok'!$B$2),"")</f>
        <v/>
      </c>
      <c r="L2076"/>
    </row>
    <row r="2077" spans="1:12" ht="14.5" x14ac:dyDescent="0.35">
      <c r="A2077" s="2" t="s">
        <v>2636</v>
      </c>
      <c r="B2077" s="5">
        <f>IF(LEFT(tbl_transaction[[#This Row],[Reference Number]],2)="GR",VLOOKUP(tbl_transaction[[#This Row],[Reference Number]],barang_masuk[],2,FALSE),IF(LEFT(tbl_transaction[[#This Row],[Reference Number]],2)="DO",VLOOKUP(tbl_transaction[[#This Row],[Reference Number]],barang_keluar[],2,FALSE),""))</f>
        <v>46166</v>
      </c>
      <c r="C2077" t="str">
        <f t="shared" si="32"/>
        <v>Outbound</v>
      </c>
      <c r="D2077" t="str">
        <f>IF(tbl_transaction[[#This Row],[Type]]="Inbound",VLOOKUP(tbl_transaction[[#This Row],[Reference Number]],barang_masuk[],4,FALSE),IF(tbl_transaction[[#This Row],[Type]]="Outbound",VLOOKUP(tbl_transaction[[#This Row],[Reference Number]],barang_keluar[],4,FALSE),""))</f>
        <v>BEV009</v>
      </c>
      <c r="E2077" t="str">
        <f>IF(tbl_transaction[[#This Row],[Type]]="Inbound",VLOOKUP(tbl_transaction[[#This Row],[Reference Number]],barang_masuk[],5,FALSE),IF(tbl_transaction[[#This Row],[Type]]="Outbound",VLOOKUP(tbl_transaction[[#This Row],[Reference Number]],barang_keluar[],5,FALSE),""))</f>
        <v>Aqua Beverage Variant 9</v>
      </c>
      <c r="F2077">
        <f>IF(tbl_transaction[[#This Row],[Type]]="Inbound",VLOOKUP(tbl_transaction[[#This Row],[Reference Number]],barang_masuk[],6,FALSE),IF(tbl_transaction[[#This Row],[Type]]="Outbound",VLOOKUP(tbl_transaction[[#This Row],[Reference Number]],barang_keluar[],6,FALSE),""))</f>
        <v>36</v>
      </c>
      <c r="G2077" t="str">
        <f>IF(tbl_transaction[[#This Row],[Type]]="Inbound",VLOOKUP(tbl_transaction[[#This Row],[Reference Number]],barang_masuk[],7,FALSE),IF(tbl_transaction[[#This Row],[Type]]="Outbound",VLOOKUP(tbl_transaction[[#This Row],[Reference Number]],barang_keluar[],7,FALSE),""))</f>
        <v>Bottle</v>
      </c>
      <c r="H2077" t="str">
        <f>IF(tbl_transaction[[#This Row],[Type]]="Inbound",VLOOKUP(tbl_transaction[[#This Row],[Reference Number]],barang_masuk[],3,FALSE),IF(tbl_transaction[[#This Row],[Type]]="Outbound",VLOOKUP(tbl_transaction[[#This Row],[Reference Number]],barang_keluar[],3,FALSE),""))</f>
        <v>Outlet 023</v>
      </c>
      <c r="I2077" t="str">
        <f>IF(D2077='Kartu Stok'!$B$2,COUNTIF($D$3:D2077,'Kartu Stok'!$B$2),"")</f>
        <v/>
      </c>
      <c r="L2077"/>
    </row>
    <row r="2078" spans="1:12" ht="14.5" x14ac:dyDescent="0.35">
      <c r="A2078" s="2" t="s">
        <v>2637</v>
      </c>
      <c r="B2078" s="5">
        <f>IF(LEFT(tbl_transaction[[#This Row],[Reference Number]],2)="GR",VLOOKUP(tbl_transaction[[#This Row],[Reference Number]],barang_masuk[],2,FALSE),IF(LEFT(tbl_transaction[[#This Row],[Reference Number]],2)="DO",VLOOKUP(tbl_transaction[[#This Row],[Reference Number]],barang_keluar[],2,FALSE),""))</f>
        <v>46043</v>
      </c>
      <c r="C2078" t="str">
        <f t="shared" ref="C2078:C2141" si="33">IF(LEFT(A2078,2)="GR","Inbound",IF(LEFT(A2078,2)="DO","Outbound",""))</f>
        <v>Outbound</v>
      </c>
      <c r="D2078" t="str">
        <f>IF(tbl_transaction[[#This Row],[Type]]="Inbound",VLOOKUP(tbl_transaction[[#This Row],[Reference Number]],barang_masuk[],4,FALSE),IF(tbl_transaction[[#This Row],[Type]]="Outbound",VLOOKUP(tbl_transaction[[#This Row],[Reference Number]],barang_keluar[],4,FALSE),""))</f>
        <v>BEV033</v>
      </c>
      <c r="E2078" t="str">
        <f>IF(tbl_transaction[[#This Row],[Type]]="Inbound",VLOOKUP(tbl_transaction[[#This Row],[Reference Number]],barang_masuk[],5,FALSE),IF(tbl_transaction[[#This Row],[Type]]="Outbound",VLOOKUP(tbl_transaction[[#This Row],[Reference Number]],barang_keluar[],5,FALSE),""))</f>
        <v>Aqua Beverage Variant 33</v>
      </c>
      <c r="F2078">
        <f>IF(tbl_transaction[[#This Row],[Type]]="Inbound",VLOOKUP(tbl_transaction[[#This Row],[Reference Number]],barang_masuk[],6,FALSE),IF(tbl_transaction[[#This Row],[Type]]="Outbound",VLOOKUP(tbl_transaction[[#This Row],[Reference Number]],barang_keluar[],6,FALSE),""))</f>
        <v>15</v>
      </c>
      <c r="G2078" t="str">
        <f>IF(tbl_transaction[[#This Row],[Type]]="Inbound",VLOOKUP(tbl_transaction[[#This Row],[Reference Number]],barang_masuk[],7,FALSE),IF(tbl_transaction[[#This Row],[Type]]="Outbound",VLOOKUP(tbl_transaction[[#This Row],[Reference Number]],barang_keluar[],7,FALSE),""))</f>
        <v>Bottle</v>
      </c>
      <c r="H2078" t="str">
        <f>IF(tbl_transaction[[#This Row],[Type]]="Inbound",VLOOKUP(tbl_transaction[[#This Row],[Reference Number]],barang_masuk[],3,FALSE),IF(tbl_transaction[[#This Row],[Type]]="Outbound",VLOOKUP(tbl_transaction[[#This Row],[Reference Number]],barang_keluar[],3,FALSE),""))</f>
        <v>Outlet 001</v>
      </c>
      <c r="I2078" t="str">
        <f>IF(D2078='Kartu Stok'!$B$2,COUNTIF($D$3:D2078,'Kartu Stok'!$B$2),"")</f>
        <v/>
      </c>
      <c r="L2078"/>
    </row>
    <row r="2079" spans="1:12" ht="14.5" x14ac:dyDescent="0.35">
      <c r="A2079" s="2" t="s">
        <v>2638</v>
      </c>
      <c r="B2079" s="5">
        <f>IF(LEFT(tbl_transaction[[#This Row],[Reference Number]],2)="GR",VLOOKUP(tbl_transaction[[#This Row],[Reference Number]],barang_masuk[],2,FALSE),IF(LEFT(tbl_transaction[[#This Row],[Reference Number]],2)="DO",VLOOKUP(tbl_transaction[[#This Row],[Reference Number]],barang_keluar[],2,FALSE),""))</f>
        <v>46108</v>
      </c>
      <c r="C2079" t="str">
        <f t="shared" si="33"/>
        <v>Outbound</v>
      </c>
      <c r="D2079" t="str">
        <f>IF(tbl_transaction[[#This Row],[Type]]="Inbound",VLOOKUP(tbl_transaction[[#This Row],[Reference Number]],barang_masuk[],4,FALSE),IF(tbl_transaction[[#This Row],[Type]]="Outbound",VLOOKUP(tbl_transaction[[#This Row],[Reference Number]],barang_keluar[],4,FALSE),""))</f>
        <v>BEV005</v>
      </c>
      <c r="E2079" t="str">
        <f>IF(tbl_transaction[[#This Row],[Type]]="Inbound",VLOOKUP(tbl_transaction[[#This Row],[Reference Number]],barang_masuk[],5,FALSE),IF(tbl_transaction[[#This Row],[Type]]="Outbound",VLOOKUP(tbl_transaction[[#This Row],[Reference Number]],barang_keluar[],5,FALSE),""))</f>
        <v>Aqua Beverage Variant 5</v>
      </c>
      <c r="F2079">
        <f>IF(tbl_transaction[[#This Row],[Type]]="Inbound",VLOOKUP(tbl_transaction[[#This Row],[Reference Number]],barang_masuk[],6,FALSE),IF(tbl_transaction[[#This Row],[Type]]="Outbound",VLOOKUP(tbl_transaction[[#This Row],[Reference Number]],barang_keluar[],6,FALSE),""))</f>
        <v>12</v>
      </c>
      <c r="G2079" t="str">
        <f>IF(tbl_transaction[[#This Row],[Type]]="Inbound",VLOOKUP(tbl_transaction[[#This Row],[Reference Number]],barang_masuk[],7,FALSE),IF(tbl_transaction[[#This Row],[Type]]="Outbound",VLOOKUP(tbl_transaction[[#This Row],[Reference Number]],barang_keluar[],7,FALSE),""))</f>
        <v>Bottle</v>
      </c>
      <c r="H2079" t="str">
        <f>IF(tbl_transaction[[#This Row],[Type]]="Inbound",VLOOKUP(tbl_transaction[[#This Row],[Reference Number]],barang_masuk[],3,FALSE),IF(tbl_transaction[[#This Row],[Type]]="Outbound",VLOOKUP(tbl_transaction[[#This Row],[Reference Number]],barang_keluar[],3,FALSE),""))</f>
        <v>Outlet 047</v>
      </c>
      <c r="I2079" t="str">
        <f>IF(D2079='Kartu Stok'!$B$2,COUNTIF($D$3:D2079,'Kartu Stok'!$B$2),"")</f>
        <v/>
      </c>
      <c r="L2079"/>
    </row>
    <row r="2080" spans="1:12" ht="14.5" x14ac:dyDescent="0.35">
      <c r="A2080" s="2" t="s">
        <v>2639</v>
      </c>
      <c r="B2080" s="5">
        <f>IF(LEFT(tbl_transaction[[#This Row],[Reference Number]],2)="GR",VLOOKUP(tbl_transaction[[#This Row],[Reference Number]],barang_masuk[],2,FALSE),IF(LEFT(tbl_transaction[[#This Row],[Reference Number]],2)="DO",VLOOKUP(tbl_transaction[[#This Row],[Reference Number]],barang_keluar[],2,FALSE),""))</f>
        <v>46196</v>
      </c>
      <c r="C2080" t="str">
        <f t="shared" si="33"/>
        <v>Outbound</v>
      </c>
      <c r="D2080" t="str">
        <f>IF(tbl_transaction[[#This Row],[Type]]="Inbound",VLOOKUP(tbl_transaction[[#This Row],[Reference Number]],barang_masuk[],4,FALSE),IF(tbl_transaction[[#This Row],[Type]]="Outbound",VLOOKUP(tbl_transaction[[#This Row],[Reference Number]],barang_keluar[],4,FALSE),""))</f>
        <v>INS017</v>
      </c>
      <c r="E2080" t="str">
        <f>IF(tbl_transaction[[#This Row],[Type]]="Inbound",VLOOKUP(tbl_transaction[[#This Row],[Reference Number]],barang_masuk[],5,FALSE),IF(tbl_transaction[[#This Row],[Type]]="Outbound",VLOOKUP(tbl_transaction[[#This Row],[Reference Number]],barang_keluar[],5,FALSE),""))</f>
        <v>Indomie Instant Food Variant 17</v>
      </c>
      <c r="F2080">
        <f>IF(tbl_transaction[[#This Row],[Type]]="Inbound",VLOOKUP(tbl_transaction[[#This Row],[Reference Number]],barang_masuk[],6,FALSE),IF(tbl_transaction[[#This Row],[Type]]="Outbound",VLOOKUP(tbl_transaction[[#This Row],[Reference Number]],barang_keluar[],6,FALSE),""))</f>
        <v>48</v>
      </c>
      <c r="G2080" t="str">
        <f>IF(tbl_transaction[[#This Row],[Type]]="Inbound",VLOOKUP(tbl_transaction[[#This Row],[Reference Number]],barang_masuk[],7,FALSE),IF(tbl_transaction[[#This Row],[Type]]="Outbound",VLOOKUP(tbl_transaction[[#This Row],[Reference Number]],barang_keluar[],7,FALSE),""))</f>
        <v>Pack</v>
      </c>
      <c r="H2080" t="str">
        <f>IF(tbl_transaction[[#This Row],[Type]]="Inbound",VLOOKUP(tbl_transaction[[#This Row],[Reference Number]],barang_masuk[],3,FALSE),IF(tbl_transaction[[#This Row],[Type]]="Outbound",VLOOKUP(tbl_transaction[[#This Row],[Reference Number]],barang_keluar[],3,FALSE),""))</f>
        <v>Outlet 030</v>
      </c>
      <c r="I2080" t="str">
        <f>IF(D2080='Kartu Stok'!$B$2,COUNTIF($D$3:D2080,'Kartu Stok'!$B$2),"")</f>
        <v/>
      </c>
      <c r="L2080"/>
    </row>
    <row r="2081" spans="1:12" ht="14.5" x14ac:dyDescent="0.35">
      <c r="A2081" s="2" t="s">
        <v>2640</v>
      </c>
      <c r="B2081" s="5">
        <f>IF(LEFT(tbl_transaction[[#This Row],[Reference Number]],2)="GR",VLOOKUP(tbl_transaction[[#This Row],[Reference Number]],barang_masuk[],2,FALSE),IF(LEFT(tbl_transaction[[#This Row],[Reference Number]],2)="DO",VLOOKUP(tbl_transaction[[#This Row],[Reference Number]],barang_keluar[],2,FALSE),""))</f>
        <v>46190</v>
      </c>
      <c r="C2081" t="str">
        <f t="shared" si="33"/>
        <v>Outbound</v>
      </c>
      <c r="D2081" t="str">
        <f>IF(tbl_transaction[[#This Row],[Type]]="Inbound",VLOOKUP(tbl_transaction[[#This Row],[Reference Number]],barang_masuk[],4,FALSE),IF(tbl_transaction[[#This Row],[Type]]="Outbound",VLOOKUP(tbl_transaction[[#This Row],[Reference Number]],barang_keluar[],4,FALSE),""))</f>
        <v>BAB010</v>
      </c>
      <c r="E2081" t="str">
        <f>IF(tbl_transaction[[#This Row],[Type]]="Inbound",VLOOKUP(tbl_transaction[[#This Row],[Reference Number]],barang_masuk[],5,FALSE),IF(tbl_transaction[[#This Row],[Type]]="Outbound",VLOOKUP(tbl_transaction[[#This Row],[Reference Number]],barang_keluar[],5,FALSE),""))</f>
        <v>Zwitsal Baby Care Variant 10</v>
      </c>
      <c r="F2081">
        <f>IF(tbl_transaction[[#This Row],[Type]]="Inbound",VLOOKUP(tbl_transaction[[#This Row],[Reference Number]],barang_masuk[],6,FALSE),IF(tbl_transaction[[#This Row],[Type]]="Outbound",VLOOKUP(tbl_transaction[[#This Row],[Reference Number]],barang_keluar[],6,FALSE),""))</f>
        <v>24</v>
      </c>
      <c r="G2081" t="str">
        <f>IF(tbl_transaction[[#This Row],[Type]]="Inbound",VLOOKUP(tbl_transaction[[#This Row],[Reference Number]],barang_masuk[],7,FALSE),IF(tbl_transaction[[#This Row],[Type]]="Outbound",VLOOKUP(tbl_transaction[[#This Row],[Reference Number]],barang_keluar[],7,FALSE),""))</f>
        <v>Pack</v>
      </c>
      <c r="H2081" t="str">
        <f>IF(tbl_transaction[[#This Row],[Type]]="Inbound",VLOOKUP(tbl_transaction[[#This Row],[Reference Number]],barang_masuk[],3,FALSE),IF(tbl_transaction[[#This Row],[Type]]="Outbound",VLOOKUP(tbl_transaction[[#This Row],[Reference Number]],barang_keluar[],3,FALSE),""))</f>
        <v>Outlet 078</v>
      </c>
      <c r="I2081" t="str">
        <f>IF(D2081='Kartu Stok'!$B$2,COUNTIF($D$3:D2081,'Kartu Stok'!$B$2),"")</f>
        <v/>
      </c>
      <c r="L2081"/>
    </row>
    <row r="2082" spans="1:12" ht="14.5" x14ac:dyDescent="0.35">
      <c r="A2082" s="2" t="s">
        <v>2641</v>
      </c>
      <c r="B2082" s="5">
        <f>IF(LEFT(tbl_transaction[[#This Row],[Reference Number]],2)="GR",VLOOKUP(tbl_transaction[[#This Row],[Reference Number]],barang_masuk[],2,FALSE),IF(LEFT(tbl_transaction[[#This Row],[Reference Number]],2)="DO",VLOOKUP(tbl_transaction[[#This Row],[Reference Number]],barang_keluar[],2,FALSE),""))</f>
        <v>46117</v>
      </c>
      <c r="C2082" t="str">
        <f t="shared" si="33"/>
        <v>Outbound</v>
      </c>
      <c r="D2082" t="str">
        <f>IF(tbl_transaction[[#This Row],[Type]]="Inbound",VLOOKUP(tbl_transaction[[#This Row],[Reference Number]],barang_masuk[],4,FALSE),IF(tbl_transaction[[#This Row],[Type]]="Outbound",VLOOKUP(tbl_transaction[[#This Row],[Reference Number]],barang_keluar[],4,FALSE),""))</f>
        <v>SNK014</v>
      </c>
      <c r="E2082" t="str">
        <f>IF(tbl_transaction[[#This Row],[Type]]="Inbound",VLOOKUP(tbl_transaction[[#This Row],[Reference Number]],barang_masuk[],5,FALSE),IF(tbl_transaction[[#This Row],[Type]]="Outbound",VLOOKUP(tbl_transaction[[#This Row],[Reference Number]],barang_keluar[],5,FALSE),""))</f>
        <v>Qtela Snack Variant 14</v>
      </c>
      <c r="F2082">
        <f>IF(tbl_transaction[[#This Row],[Type]]="Inbound",VLOOKUP(tbl_transaction[[#This Row],[Reference Number]],barang_masuk[],6,FALSE),IF(tbl_transaction[[#This Row],[Type]]="Outbound",VLOOKUP(tbl_transaction[[#This Row],[Reference Number]],barang_keluar[],6,FALSE),""))</f>
        <v>15</v>
      </c>
      <c r="G2082" t="str">
        <f>IF(tbl_transaction[[#This Row],[Type]]="Inbound",VLOOKUP(tbl_transaction[[#This Row],[Reference Number]],barang_masuk[],7,FALSE),IF(tbl_transaction[[#This Row],[Type]]="Outbound",VLOOKUP(tbl_transaction[[#This Row],[Reference Number]],barang_keluar[],7,FALSE),""))</f>
        <v>Pack</v>
      </c>
      <c r="H2082" t="str">
        <f>IF(tbl_transaction[[#This Row],[Type]]="Inbound",VLOOKUP(tbl_transaction[[#This Row],[Reference Number]],barang_masuk[],3,FALSE),IF(tbl_transaction[[#This Row],[Type]]="Outbound",VLOOKUP(tbl_transaction[[#This Row],[Reference Number]],barang_keluar[],3,FALSE),""))</f>
        <v>Outlet 061</v>
      </c>
      <c r="I2082" t="str">
        <f>IF(D2082='Kartu Stok'!$B$2,COUNTIF($D$3:D2082,'Kartu Stok'!$B$2),"")</f>
        <v/>
      </c>
      <c r="L2082"/>
    </row>
    <row r="2083" spans="1:12" ht="14.5" x14ac:dyDescent="0.35">
      <c r="A2083" s="2" t="s">
        <v>2642</v>
      </c>
      <c r="B2083" s="5">
        <f>IF(LEFT(tbl_transaction[[#This Row],[Reference Number]],2)="GR",VLOOKUP(tbl_transaction[[#This Row],[Reference Number]],barang_masuk[],2,FALSE),IF(LEFT(tbl_transaction[[#This Row],[Reference Number]],2)="DO",VLOOKUP(tbl_transaction[[#This Row],[Reference Number]],barang_keluar[],2,FALSE),""))</f>
        <v>46166</v>
      </c>
      <c r="C2083" t="str">
        <f t="shared" si="33"/>
        <v>Outbound</v>
      </c>
      <c r="D2083" t="str">
        <f>IF(tbl_transaction[[#This Row],[Type]]="Inbound",VLOOKUP(tbl_transaction[[#This Row],[Reference Number]],barang_masuk[],4,FALSE),IF(tbl_transaction[[#This Row],[Type]]="Outbound",VLOOKUP(tbl_transaction[[#This Row],[Reference Number]],barang_keluar[],4,FALSE),""))</f>
        <v>HOM011</v>
      </c>
      <c r="E2083" t="str">
        <f>IF(tbl_transaction[[#This Row],[Type]]="Inbound",VLOOKUP(tbl_transaction[[#This Row],[Reference Number]],barang_masuk[],5,FALSE),IF(tbl_transaction[[#This Row],[Type]]="Outbound",VLOOKUP(tbl_transaction[[#This Row],[Reference Number]],barang_keluar[],5,FALSE),""))</f>
        <v>Sunlight Home Care Variant 11</v>
      </c>
      <c r="F2083">
        <f>IF(tbl_transaction[[#This Row],[Type]]="Inbound",VLOOKUP(tbl_transaction[[#This Row],[Reference Number]],barang_masuk[],6,FALSE),IF(tbl_transaction[[#This Row],[Type]]="Outbound",VLOOKUP(tbl_transaction[[#This Row],[Reference Number]],barang_keluar[],6,FALSE),""))</f>
        <v>10</v>
      </c>
      <c r="G2083" t="str">
        <f>IF(tbl_transaction[[#This Row],[Type]]="Inbound",VLOOKUP(tbl_transaction[[#This Row],[Reference Number]],barang_masuk[],7,FALSE),IF(tbl_transaction[[#This Row],[Type]]="Outbound",VLOOKUP(tbl_transaction[[#This Row],[Reference Number]],barang_keluar[],7,FALSE),""))</f>
        <v>Pack</v>
      </c>
      <c r="H2083" t="str">
        <f>IF(tbl_transaction[[#This Row],[Type]]="Inbound",VLOOKUP(tbl_transaction[[#This Row],[Reference Number]],barang_masuk[],3,FALSE),IF(tbl_transaction[[#This Row],[Type]]="Outbound",VLOOKUP(tbl_transaction[[#This Row],[Reference Number]],barang_keluar[],3,FALSE),""))</f>
        <v>Outlet 038</v>
      </c>
      <c r="I2083" t="str">
        <f>IF(D2083='Kartu Stok'!$B$2,COUNTIF($D$3:D2083,'Kartu Stok'!$B$2),"")</f>
        <v/>
      </c>
      <c r="L2083"/>
    </row>
    <row r="2084" spans="1:12" ht="14.5" x14ac:dyDescent="0.35">
      <c r="A2084" s="2" t="s">
        <v>2643</v>
      </c>
      <c r="B2084" s="5">
        <f>IF(LEFT(tbl_transaction[[#This Row],[Reference Number]],2)="GR",VLOOKUP(tbl_transaction[[#This Row],[Reference Number]],barang_masuk[],2,FALSE),IF(LEFT(tbl_transaction[[#This Row],[Reference Number]],2)="DO",VLOOKUP(tbl_transaction[[#This Row],[Reference Number]],barang_keluar[],2,FALSE),""))</f>
        <v>46091</v>
      </c>
      <c r="C2084" t="str">
        <f t="shared" si="33"/>
        <v>Outbound</v>
      </c>
      <c r="D2084" t="str">
        <f>IF(tbl_transaction[[#This Row],[Type]]="Inbound",VLOOKUP(tbl_transaction[[#This Row],[Reference Number]],barang_masuk[],4,FALSE),IF(tbl_transaction[[#This Row],[Type]]="Outbound",VLOOKUP(tbl_transaction[[#This Row],[Reference Number]],barang_keluar[],4,FALSE),""))</f>
        <v>SNK027</v>
      </c>
      <c r="E2084" t="str">
        <f>IF(tbl_transaction[[#This Row],[Type]]="Inbound",VLOOKUP(tbl_transaction[[#This Row],[Reference Number]],barang_masuk[],5,FALSE),IF(tbl_transaction[[#This Row],[Type]]="Outbound",VLOOKUP(tbl_transaction[[#This Row],[Reference Number]],barang_keluar[],5,FALSE),""))</f>
        <v>Qtela Snack Variant 27</v>
      </c>
      <c r="F2084">
        <f>IF(tbl_transaction[[#This Row],[Type]]="Inbound",VLOOKUP(tbl_transaction[[#This Row],[Reference Number]],barang_masuk[],6,FALSE),IF(tbl_transaction[[#This Row],[Type]]="Outbound",VLOOKUP(tbl_transaction[[#This Row],[Reference Number]],barang_keluar[],6,FALSE),""))</f>
        <v>5</v>
      </c>
      <c r="G2084" t="str">
        <f>IF(tbl_transaction[[#This Row],[Type]]="Inbound",VLOOKUP(tbl_transaction[[#This Row],[Reference Number]],barang_masuk[],7,FALSE),IF(tbl_transaction[[#This Row],[Type]]="Outbound",VLOOKUP(tbl_transaction[[#This Row],[Reference Number]],barang_keluar[],7,FALSE),""))</f>
        <v>Pack</v>
      </c>
      <c r="H2084" t="str">
        <f>IF(tbl_transaction[[#This Row],[Type]]="Inbound",VLOOKUP(tbl_transaction[[#This Row],[Reference Number]],barang_masuk[],3,FALSE),IF(tbl_transaction[[#This Row],[Type]]="Outbound",VLOOKUP(tbl_transaction[[#This Row],[Reference Number]],barang_keluar[],3,FALSE),""))</f>
        <v>Outlet 040</v>
      </c>
      <c r="I2084" t="str">
        <f>IF(D2084='Kartu Stok'!$B$2,COUNTIF($D$3:D2084,'Kartu Stok'!$B$2),"")</f>
        <v/>
      </c>
      <c r="L2084"/>
    </row>
    <row r="2085" spans="1:12" ht="14.5" x14ac:dyDescent="0.35">
      <c r="A2085" s="2" t="s">
        <v>2644</v>
      </c>
      <c r="B2085" s="5">
        <f>IF(LEFT(tbl_transaction[[#This Row],[Reference Number]],2)="GR",VLOOKUP(tbl_transaction[[#This Row],[Reference Number]],barang_masuk[],2,FALSE),IF(LEFT(tbl_transaction[[#This Row],[Reference Number]],2)="DO",VLOOKUP(tbl_transaction[[#This Row],[Reference Number]],barang_keluar[],2,FALSE),""))</f>
        <v>46037</v>
      </c>
      <c r="C2085" t="str">
        <f t="shared" si="33"/>
        <v>Outbound</v>
      </c>
      <c r="D2085" t="str">
        <f>IF(tbl_transaction[[#This Row],[Type]]="Inbound",VLOOKUP(tbl_transaction[[#This Row],[Reference Number]],barang_masuk[],4,FALSE),IF(tbl_transaction[[#This Row],[Type]]="Outbound",VLOOKUP(tbl_transaction[[#This Row],[Reference Number]],barang_keluar[],4,FALSE),""))</f>
        <v>BAB006</v>
      </c>
      <c r="E2085" t="str">
        <f>IF(tbl_transaction[[#This Row],[Type]]="Inbound",VLOOKUP(tbl_transaction[[#This Row],[Reference Number]],barang_masuk[],5,FALSE),IF(tbl_transaction[[#This Row],[Type]]="Outbound",VLOOKUP(tbl_transaction[[#This Row],[Reference Number]],barang_keluar[],5,FALSE),""))</f>
        <v>Zwitsal Baby Care Variant 6</v>
      </c>
      <c r="F2085">
        <f>IF(tbl_transaction[[#This Row],[Type]]="Inbound",VLOOKUP(tbl_transaction[[#This Row],[Reference Number]],barang_masuk[],6,FALSE),IF(tbl_transaction[[#This Row],[Type]]="Outbound",VLOOKUP(tbl_transaction[[#This Row],[Reference Number]],barang_keluar[],6,FALSE),""))</f>
        <v>36</v>
      </c>
      <c r="G2085" t="str">
        <f>IF(tbl_transaction[[#This Row],[Type]]="Inbound",VLOOKUP(tbl_transaction[[#This Row],[Reference Number]],barang_masuk[],7,FALSE),IF(tbl_transaction[[#This Row],[Type]]="Outbound",VLOOKUP(tbl_transaction[[#This Row],[Reference Number]],barang_keluar[],7,FALSE),""))</f>
        <v>Pack</v>
      </c>
      <c r="H2085" t="str">
        <f>IF(tbl_transaction[[#This Row],[Type]]="Inbound",VLOOKUP(tbl_transaction[[#This Row],[Reference Number]],barang_masuk[],3,FALSE),IF(tbl_transaction[[#This Row],[Type]]="Outbound",VLOOKUP(tbl_transaction[[#This Row],[Reference Number]],barang_keluar[],3,FALSE),""))</f>
        <v>Outlet 021</v>
      </c>
      <c r="I2085" t="str">
        <f>IF(D2085='Kartu Stok'!$B$2,COUNTIF($D$3:D2085,'Kartu Stok'!$B$2),"")</f>
        <v/>
      </c>
      <c r="L2085"/>
    </row>
    <row r="2086" spans="1:12" ht="14.5" x14ac:dyDescent="0.35">
      <c r="A2086" s="2" t="s">
        <v>2645</v>
      </c>
      <c r="B2086" s="5">
        <f>IF(LEFT(tbl_transaction[[#This Row],[Reference Number]],2)="GR",VLOOKUP(tbl_transaction[[#This Row],[Reference Number]],barang_masuk[],2,FALSE),IF(LEFT(tbl_transaction[[#This Row],[Reference Number]],2)="DO",VLOOKUP(tbl_transaction[[#This Row],[Reference Number]],barang_keluar[],2,FALSE),""))</f>
        <v>46107</v>
      </c>
      <c r="C2086" t="str">
        <f t="shared" si="33"/>
        <v>Outbound</v>
      </c>
      <c r="D2086" t="str">
        <f>IF(tbl_transaction[[#This Row],[Type]]="Inbound",VLOOKUP(tbl_transaction[[#This Row],[Reference Number]],barang_masuk[],4,FALSE),IF(tbl_transaction[[#This Row],[Type]]="Outbound",VLOOKUP(tbl_transaction[[#This Row],[Reference Number]],barang_keluar[],4,FALSE),""))</f>
        <v>SNK012</v>
      </c>
      <c r="E2086" t="str">
        <f>IF(tbl_transaction[[#This Row],[Type]]="Inbound",VLOOKUP(tbl_transaction[[#This Row],[Reference Number]],barang_masuk[],5,FALSE),IF(tbl_transaction[[#This Row],[Type]]="Outbound",VLOOKUP(tbl_transaction[[#This Row],[Reference Number]],barang_keluar[],5,FALSE),""))</f>
        <v>Taro Snack Variant 12</v>
      </c>
      <c r="F2086">
        <f>IF(tbl_transaction[[#This Row],[Type]]="Inbound",VLOOKUP(tbl_transaction[[#This Row],[Reference Number]],barang_masuk[],6,FALSE),IF(tbl_transaction[[#This Row],[Type]]="Outbound",VLOOKUP(tbl_transaction[[#This Row],[Reference Number]],barang_keluar[],6,FALSE),""))</f>
        <v>20</v>
      </c>
      <c r="G2086" t="str">
        <f>IF(tbl_transaction[[#This Row],[Type]]="Inbound",VLOOKUP(tbl_transaction[[#This Row],[Reference Number]],barang_masuk[],7,FALSE),IF(tbl_transaction[[#This Row],[Type]]="Outbound",VLOOKUP(tbl_transaction[[#This Row],[Reference Number]],barang_keluar[],7,FALSE),""))</f>
        <v>Pack</v>
      </c>
      <c r="H2086" t="str">
        <f>IF(tbl_transaction[[#This Row],[Type]]="Inbound",VLOOKUP(tbl_transaction[[#This Row],[Reference Number]],barang_masuk[],3,FALSE),IF(tbl_transaction[[#This Row],[Type]]="Outbound",VLOOKUP(tbl_transaction[[#This Row],[Reference Number]],barang_keluar[],3,FALSE),""))</f>
        <v>Outlet 016</v>
      </c>
      <c r="I2086" t="str">
        <f>IF(D2086='Kartu Stok'!$B$2,COUNTIF($D$3:D2086,'Kartu Stok'!$B$2),"")</f>
        <v/>
      </c>
      <c r="L2086"/>
    </row>
    <row r="2087" spans="1:12" ht="14.5" x14ac:dyDescent="0.35">
      <c r="A2087" s="2" t="s">
        <v>2646</v>
      </c>
      <c r="B2087" s="5">
        <f>IF(LEFT(tbl_transaction[[#This Row],[Reference Number]],2)="GR",VLOOKUP(tbl_transaction[[#This Row],[Reference Number]],barang_masuk[],2,FALSE),IF(LEFT(tbl_transaction[[#This Row],[Reference Number]],2)="DO",VLOOKUP(tbl_transaction[[#This Row],[Reference Number]],barang_keluar[],2,FALSE),""))</f>
        <v>46176</v>
      </c>
      <c r="C2087" t="str">
        <f t="shared" si="33"/>
        <v>Outbound</v>
      </c>
      <c r="D2087" t="str">
        <f>IF(tbl_transaction[[#This Row],[Type]]="Inbound",VLOOKUP(tbl_transaction[[#This Row],[Reference Number]],barang_masuk[],4,FALSE),IF(tbl_transaction[[#This Row],[Type]]="Outbound",VLOOKUP(tbl_transaction[[#This Row],[Reference Number]],barang_keluar[],4,FALSE),""))</f>
        <v>BAB015</v>
      </c>
      <c r="E2087" t="str">
        <f>IF(tbl_transaction[[#This Row],[Type]]="Inbound",VLOOKUP(tbl_transaction[[#This Row],[Reference Number]],barang_masuk[],5,FALSE),IF(tbl_transaction[[#This Row],[Type]]="Outbound",VLOOKUP(tbl_transaction[[#This Row],[Reference Number]],barang_keluar[],5,FALSE),""))</f>
        <v>MamyPoko Baby Care Variant 15</v>
      </c>
      <c r="F2087">
        <f>IF(tbl_transaction[[#This Row],[Type]]="Inbound",VLOOKUP(tbl_transaction[[#This Row],[Reference Number]],barang_masuk[],6,FALSE),IF(tbl_transaction[[#This Row],[Type]]="Outbound",VLOOKUP(tbl_transaction[[#This Row],[Reference Number]],barang_keluar[],6,FALSE),""))</f>
        <v>30</v>
      </c>
      <c r="G2087" t="str">
        <f>IF(tbl_transaction[[#This Row],[Type]]="Inbound",VLOOKUP(tbl_transaction[[#This Row],[Reference Number]],barang_masuk[],7,FALSE),IF(tbl_transaction[[#This Row],[Type]]="Outbound",VLOOKUP(tbl_transaction[[#This Row],[Reference Number]],barang_keluar[],7,FALSE),""))</f>
        <v>Pack</v>
      </c>
      <c r="H2087" t="str">
        <f>IF(tbl_transaction[[#This Row],[Type]]="Inbound",VLOOKUP(tbl_transaction[[#This Row],[Reference Number]],barang_masuk[],3,FALSE),IF(tbl_transaction[[#This Row],[Type]]="Outbound",VLOOKUP(tbl_transaction[[#This Row],[Reference Number]],barang_keluar[],3,FALSE),""))</f>
        <v>Outlet 080</v>
      </c>
      <c r="I2087" t="str">
        <f>IF(D2087='Kartu Stok'!$B$2,COUNTIF($D$3:D2087,'Kartu Stok'!$B$2),"")</f>
        <v/>
      </c>
      <c r="L2087"/>
    </row>
    <row r="2088" spans="1:12" ht="14.5" x14ac:dyDescent="0.35">
      <c r="A2088" s="2" t="s">
        <v>2647</v>
      </c>
      <c r="B2088" s="5">
        <f>IF(LEFT(tbl_transaction[[#This Row],[Reference Number]],2)="GR",VLOOKUP(tbl_transaction[[#This Row],[Reference Number]],barang_masuk[],2,FALSE),IF(LEFT(tbl_transaction[[#This Row],[Reference Number]],2)="DO",VLOOKUP(tbl_transaction[[#This Row],[Reference Number]],barang_keluar[],2,FALSE),""))</f>
        <v>46136</v>
      </c>
      <c r="C2088" t="str">
        <f t="shared" si="33"/>
        <v>Outbound</v>
      </c>
      <c r="D2088" t="str">
        <f>IF(tbl_transaction[[#This Row],[Type]]="Inbound",VLOOKUP(tbl_transaction[[#This Row],[Reference Number]],barang_masuk[],4,FALSE),IF(tbl_transaction[[#This Row],[Type]]="Outbound",VLOOKUP(tbl_transaction[[#This Row],[Reference Number]],barang_keluar[],4,FALSE),""))</f>
        <v>BEV018</v>
      </c>
      <c r="E2088" t="str">
        <f>IF(tbl_transaction[[#This Row],[Type]]="Inbound",VLOOKUP(tbl_transaction[[#This Row],[Reference Number]],barang_masuk[],5,FALSE),IF(tbl_transaction[[#This Row],[Type]]="Outbound",VLOOKUP(tbl_transaction[[#This Row],[Reference Number]],barang_keluar[],5,FALSE),""))</f>
        <v>Sosro Beverage Variant 18</v>
      </c>
      <c r="F2088">
        <f>IF(tbl_transaction[[#This Row],[Type]]="Inbound",VLOOKUP(tbl_transaction[[#This Row],[Reference Number]],barang_masuk[],6,FALSE),IF(tbl_transaction[[#This Row],[Type]]="Outbound",VLOOKUP(tbl_transaction[[#This Row],[Reference Number]],barang_keluar[],6,FALSE),""))</f>
        <v>30</v>
      </c>
      <c r="G2088" t="str">
        <f>IF(tbl_transaction[[#This Row],[Type]]="Inbound",VLOOKUP(tbl_transaction[[#This Row],[Reference Number]],barang_masuk[],7,FALSE),IF(tbl_transaction[[#This Row],[Type]]="Outbound",VLOOKUP(tbl_transaction[[#This Row],[Reference Number]],barang_keluar[],7,FALSE),""))</f>
        <v>Bottle</v>
      </c>
      <c r="H2088" t="str">
        <f>IF(tbl_transaction[[#This Row],[Type]]="Inbound",VLOOKUP(tbl_transaction[[#This Row],[Reference Number]],barang_masuk[],3,FALSE),IF(tbl_transaction[[#This Row],[Type]]="Outbound",VLOOKUP(tbl_transaction[[#This Row],[Reference Number]],barang_keluar[],3,FALSE),""))</f>
        <v>Outlet 067</v>
      </c>
      <c r="I2088" t="str">
        <f>IF(D2088='Kartu Stok'!$B$2,COUNTIF($D$3:D2088,'Kartu Stok'!$B$2),"")</f>
        <v/>
      </c>
      <c r="L2088"/>
    </row>
    <row r="2089" spans="1:12" ht="14.5" x14ac:dyDescent="0.35">
      <c r="A2089" s="2" t="s">
        <v>2648</v>
      </c>
      <c r="B2089" s="5">
        <f>IF(LEFT(tbl_transaction[[#This Row],[Reference Number]],2)="GR",VLOOKUP(tbl_transaction[[#This Row],[Reference Number]],barang_masuk[],2,FALSE),IF(LEFT(tbl_transaction[[#This Row],[Reference Number]],2)="DO",VLOOKUP(tbl_transaction[[#This Row],[Reference Number]],barang_keluar[],2,FALSE),""))</f>
        <v>46185</v>
      </c>
      <c r="C2089" t="str">
        <f t="shared" si="33"/>
        <v>Outbound</v>
      </c>
      <c r="D2089" t="str">
        <f>IF(tbl_transaction[[#This Row],[Type]]="Inbound",VLOOKUP(tbl_transaction[[#This Row],[Reference Number]],barang_masuk[],4,FALSE),IF(tbl_transaction[[#This Row],[Type]]="Outbound",VLOOKUP(tbl_transaction[[#This Row],[Reference Number]],barang_keluar[],4,FALSE),""))</f>
        <v>BAB010</v>
      </c>
      <c r="E2089" t="str">
        <f>IF(tbl_transaction[[#This Row],[Type]]="Inbound",VLOOKUP(tbl_transaction[[#This Row],[Reference Number]],barang_masuk[],5,FALSE),IF(tbl_transaction[[#This Row],[Type]]="Outbound",VLOOKUP(tbl_transaction[[#This Row],[Reference Number]],barang_keluar[],5,FALSE),""))</f>
        <v>Zwitsal Baby Care Variant 10</v>
      </c>
      <c r="F2089">
        <f>IF(tbl_transaction[[#This Row],[Type]]="Inbound",VLOOKUP(tbl_transaction[[#This Row],[Reference Number]],barang_masuk[],6,FALSE),IF(tbl_transaction[[#This Row],[Type]]="Outbound",VLOOKUP(tbl_transaction[[#This Row],[Reference Number]],barang_keluar[],6,FALSE),""))</f>
        <v>10</v>
      </c>
      <c r="G2089" t="str">
        <f>IF(tbl_transaction[[#This Row],[Type]]="Inbound",VLOOKUP(tbl_transaction[[#This Row],[Reference Number]],barang_masuk[],7,FALSE),IF(tbl_transaction[[#This Row],[Type]]="Outbound",VLOOKUP(tbl_transaction[[#This Row],[Reference Number]],barang_keluar[],7,FALSE),""))</f>
        <v>Pack</v>
      </c>
      <c r="H2089" t="str">
        <f>IF(tbl_transaction[[#This Row],[Type]]="Inbound",VLOOKUP(tbl_transaction[[#This Row],[Reference Number]],barang_masuk[],3,FALSE),IF(tbl_transaction[[#This Row],[Type]]="Outbound",VLOOKUP(tbl_transaction[[#This Row],[Reference Number]],barang_keluar[],3,FALSE),""))</f>
        <v>Outlet 062</v>
      </c>
      <c r="I2089" t="str">
        <f>IF(D2089='Kartu Stok'!$B$2,COUNTIF($D$3:D2089,'Kartu Stok'!$B$2),"")</f>
        <v/>
      </c>
      <c r="L2089"/>
    </row>
    <row r="2090" spans="1:12" ht="14.5" x14ac:dyDescent="0.35">
      <c r="A2090" s="2" t="s">
        <v>2649</v>
      </c>
      <c r="B2090" s="5">
        <f>IF(LEFT(tbl_transaction[[#This Row],[Reference Number]],2)="GR",VLOOKUP(tbl_transaction[[#This Row],[Reference Number]],barang_masuk[],2,FALSE),IF(LEFT(tbl_transaction[[#This Row],[Reference Number]],2)="DO",VLOOKUP(tbl_transaction[[#This Row],[Reference Number]],barang_keluar[],2,FALSE),""))</f>
        <v>46104</v>
      </c>
      <c r="C2090" t="str">
        <f t="shared" si="33"/>
        <v>Outbound</v>
      </c>
      <c r="D2090" t="str">
        <f>IF(tbl_transaction[[#This Row],[Type]]="Inbound",VLOOKUP(tbl_transaction[[#This Row],[Reference Number]],barang_masuk[],4,FALSE),IF(tbl_transaction[[#This Row],[Type]]="Outbound",VLOOKUP(tbl_transaction[[#This Row],[Reference Number]],barang_keluar[],4,FALSE),""))</f>
        <v>DAR012</v>
      </c>
      <c r="E2090" t="str">
        <f>IF(tbl_transaction[[#This Row],[Type]]="Inbound",VLOOKUP(tbl_transaction[[#This Row],[Reference Number]],barang_masuk[],5,FALSE),IF(tbl_transaction[[#This Row],[Type]]="Outbound",VLOOKUP(tbl_transaction[[#This Row],[Reference Number]],barang_keluar[],5,FALSE),""))</f>
        <v>Indomilk Dairy Variant 12</v>
      </c>
      <c r="F2090">
        <f>IF(tbl_transaction[[#This Row],[Type]]="Inbound",VLOOKUP(tbl_transaction[[#This Row],[Reference Number]],barang_masuk[],6,FALSE),IF(tbl_transaction[[#This Row],[Type]]="Outbound",VLOOKUP(tbl_transaction[[#This Row],[Reference Number]],barang_keluar[],6,FALSE),""))</f>
        <v>30</v>
      </c>
      <c r="G2090" t="str">
        <f>IF(tbl_transaction[[#This Row],[Type]]="Inbound",VLOOKUP(tbl_transaction[[#This Row],[Reference Number]],barang_masuk[],7,FALSE),IF(tbl_transaction[[#This Row],[Type]]="Outbound",VLOOKUP(tbl_transaction[[#This Row],[Reference Number]],barang_keluar[],7,FALSE),""))</f>
        <v>Box</v>
      </c>
      <c r="H2090" t="str">
        <f>IF(tbl_transaction[[#This Row],[Type]]="Inbound",VLOOKUP(tbl_transaction[[#This Row],[Reference Number]],barang_masuk[],3,FALSE),IF(tbl_transaction[[#This Row],[Type]]="Outbound",VLOOKUP(tbl_transaction[[#This Row],[Reference Number]],barang_keluar[],3,FALSE),""))</f>
        <v>Outlet 034</v>
      </c>
      <c r="I2090" t="str">
        <f>IF(D2090='Kartu Stok'!$B$2,COUNTIF($D$3:D2090,'Kartu Stok'!$B$2),"")</f>
        <v/>
      </c>
      <c r="L2090"/>
    </row>
    <row r="2091" spans="1:12" ht="14.5" x14ac:dyDescent="0.35">
      <c r="A2091" s="2" t="s">
        <v>2650</v>
      </c>
      <c r="B2091" s="5">
        <f>IF(LEFT(tbl_transaction[[#This Row],[Reference Number]],2)="GR",VLOOKUP(tbl_transaction[[#This Row],[Reference Number]],barang_masuk[],2,FALSE),IF(LEFT(tbl_transaction[[#This Row],[Reference Number]],2)="DO",VLOOKUP(tbl_transaction[[#This Row],[Reference Number]],barang_keluar[],2,FALSE),""))</f>
        <v>46035</v>
      </c>
      <c r="C2091" t="str">
        <f t="shared" si="33"/>
        <v>Outbound</v>
      </c>
      <c r="D2091" t="str">
        <f>IF(tbl_transaction[[#This Row],[Type]]="Inbound",VLOOKUP(tbl_transaction[[#This Row],[Reference Number]],barang_masuk[],4,FALSE),IF(tbl_transaction[[#This Row],[Type]]="Outbound",VLOOKUP(tbl_transaction[[#This Row],[Reference Number]],barang_keluar[],4,FALSE),""))</f>
        <v>SNK018</v>
      </c>
      <c r="E2091" t="str">
        <f>IF(tbl_transaction[[#This Row],[Type]]="Inbound",VLOOKUP(tbl_transaction[[#This Row],[Reference Number]],barang_masuk[],5,FALSE),IF(tbl_transaction[[#This Row],[Type]]="Outbound",VLOOKUP(tbl_transaction[[#This Row],[Reference Number]],barang_keluar[],5,FALSE),""))</f>
        <v>Taro Snack Variant 18</v>
      </c>
      <c r="F2091">
        <f>IF(tbl_transaction[[#This Row],[Type]]="Inbound",VLOOKUP(tbl_transaction[[#This Row],[Reference Number]],barang_masuk[],6,FALSE),IF(tbl_transaction[[#This Row],[Type]]="Outbound",VLOOKUP(tbl_transaction[[#This Row],[Reference Number]],barang_keluar[],6,FALSE),""))</f>
        <v>36</v>
      </c>
      <c r="G2091" t="str">
        <f>IF(tbl_transaction[[#This Row],[Type]]="Inbound",VLOOKUP(tbl_transaction[[#This Row],[Reference Number]],barang_masuk[],7,FALSE),IF(tbl_transaction[[#This Row],[Type]]="Outbound",VLOOKUP(tbl_transaction[[#This Row],[Reference Number]],barang_keluar[],7,FALSE),""))</f>
        <v>Pack</v>
      </c>
      <c r="H2091" t="str">
        <f>IF(tbl_transaction[[#This Row],[Type]]="Inbound",VLOOKUP(tbl_transaction[[#This Row],[Reference Number]],barang_masuk[],3,FALSE),IF(tbl_transaction[[#This Row],[Type]]="Outbound",VLOOKUP(tbl_transaction[[#This Row],[Reference Number]],barang_keluar[],3,FALSE),""))</f>
        <v>Outlet 028</v>
      </c>
      <c r="I2091" t="str">
        <f>IF(D2091='Kartu Stok'!$B$2,COUNTIF($D$3:D2091,'Kartu Stok'!$B$2),"")</f>
        <v/>
      </c>
      <c r="L2091"/>
    </row>
    <row r="2092" spans="1:12" ht="14.5" x14ac:dyDescent="0.35">
      <c r="A2092" s="2" t="s">
        <v>2651</v>
      </c>
      <c r="B2092" s="5">
        <f>IF(LEFT(tbl_transaction[[#This Row],[Reference Number]],2)="GR",VLOOKUP(tbl_transaction[[#This Row],[Reference Number]],barang_masuk[],2,FALSE),IF(LEFT(tbl_transaction[[#This Row],[Reference Number]],2)="DO",VLOOKUP(tbl_transaction[[#This Row],[Reference Number]],barang_keluar[],2,FALSE),""))</f>
        <v>46173</v>
      </c>
      <c r="C2092" t="str">
        <f t="shared" si="33"/>
        <v>Outbound</v>
      </c>
      <c r="D2092" t="str">
        <f>IF(tbl_transaction[[#This Row],[Type]]="Inbound",VLOOKUP(tbl_transaction[[#This Row],[Reference Number]],barang_masuk[],4,FALSE),IF(tbl_transaction[[#This Row],[Type]]="Outbound",VLOOKUP(tbl_transaction[[#This Row],[Reference Number]],barang_keluar[],4,FALSE),""))</f>
        <v>DAR016</v>
      </c>
      <c r="E2092" t="str">
        <f>IF(tbl_transaction[[#This Row],[Type]]="Inbound",VLOOKUP(tbl_transaction[[#This Row],[Reference Number]],barang_masuk[],5,FALSE),IF(tbl_transaction[[#This Row],[Type]]="Outbound",VLOOKUP(tbl_transaction[[#This Row],[Reference Number]],barang_keluar[],5,FALSE),""))</f>
        <v>Indomilk Dairy Variant 16</v>
      </c>
      <c r="F2092">
        <f>IF(tbl_transaction[[#This Row],[Type]]="Inbound",VLOOKUP(tbl_transaction[[#This Row],[Reference Number]],barang_masuk[],6,FALSE),IF(tbl_transaction[[#This Row],[Type]]="Outbound",VLOOKUP(tbl_transaction[[#This Row],[Reference Number]],barang_keluar[],6,FALSE),""))</f>
        <v>15</v>
      </c>
      <c r="G2092" t="str">
        <f>IF(tbl_transaction[[#This Row],[Type]]="Inbound",VLOOKUP(tbl_transaction[[#This Row],[Reference Number]],barang_masuk[],7,FALSE),IF(tbl_transaction[[#This Row],[Type]]="Outbound",VLOOKUP(tbl_transaction[[#This Row],[Reference Number]],barang_keluar[],7,FALSE),""))</f>
        <v>Box</v>
      </c>
      <c r="H2092" t="str">
        <f>IF(tbl_transaction[[#This Row],[Type]]="Inbound",VLOOKUP(tbl_transaction[[#This Row],[Reference Number]],barang_masuk[],3,FALSE),IF(tbl_transaction[[#This Row],[Type]]="Outbound",VLOOKUP(tbl_transaction[[#This Row],[Reference Number]],barang_keluar[],3,FALSE),""))</f>
        <v>Outlet 055</v>
      </c>
      <c r="I2092" t="str">
        <f>IF(D2092='Kartu Stok'!$B$2,COUNTIF($D$3:D2092,'Kartu Stok'!$B$2),"")</f>
        <v/>
      </c>
      <c r="L2092"/>
    </row>
    <row r="2093" spans="1:12" ht="14.5" x14ac:dyDescent="0.35">
      <c r="A2093" s="2" t="s">
        <v>2652</v>
      </c>
      <c r="B2093" s="5">
        <f>IF(LEFT(tbl_transaction[[#This Row],[Reference Number]],2)="GR",VLOOKUP(tbl_transaction[[#This Row],[Reference Number]],barang_masuk[],2,FALSE),IF(LEFT(tbl_transaction[[#This Row],[Reference Number]],2)="DO",VLOOKUP(tbl_transaction[[#This Row],[Reference Number]],barang_keluar[],2,FALSE),""))</f>
        <v>46189</v>
      </c>
      <c r="C2093" t="str">
        <f t="shared" si="33"/>
        <v>Outbound</v>
      </c>
      <c r="D2093" t="str">
        <f>IF(tbl_transaction[[#This Row],[Type]]="Inbound",VLOOKUP(tbl_transaction[[#This Row],[Reference Number]],barang_masuk[],4,FALSE),IF(tbl_transaction[[#This Row],[Type]]="Outbound",VLOOKUP(tbl_transaction[[#This Row],[Reference Number]],barang_keluar[],4,FALSE),""))</f>
        <v>BEV030</v>
      </c>
      <c r="E2093" t="str">
        <f>IF(tbl_transaction[[#This Row],[Type]]="Inbound",VLOOKUP(tbl_transaction[[#This Row],[Reference Number]],barang_masuk[],5,FALSE),IF(tbl_transaction[[#This Row],[Type]]="Outbound",VLOOKUP(tbl_transaction[[#This Row],[Reference Number]],barang_keluar[],5,FALSE),""))</f>
        <v>Pocari Beverage Variant 30</v>
      </c>
      <c r="F2093">
        <f>IF(tbl_transaction[[#This Row],[Type]]="Inbound",VLOOKUP(tbl_transaction[[#This Row],[Reference Number]],barang_masuk[],6,FALSE),IF(tbl_transaction[[#This Row],[Type]]="Outbound",VLOOKUP(tbl_transaction[[#This Row],[Reference Number]],barang_keluar[],6,FALSE),""))</f>
        <v>36</v>
      </c>
      <c r="G2093" t="str">
        <f>IF(tbl_transaction[[#This Row],[Type]]="Inbound",VLOOKUP(tbl_transaction[[#This Row],[Reference Number]],barang_masuk[],7,FALSE),IF(tbl_transaction[[#This Row],[Type]]="Outbound",VLOOKUP(tbl_transaction[[#This Row],[Reference Number]],barang_keluar[],7,FALSE),""))</f>
        <v>Bottle</v>
      </c>
      <c r="H2093" t="str">
        <f>IF(tbl_transaction[[#This Row],[Type]]="Inbound",VLOOKUP(tbl_transaction[[#This Row],[Reference Number]],barang_masuk[],3,FALSE),IF(tbl_transaction[[#This Row],[Type]]="Outbound",VLOOKUP(tbl_transaction[[#This Row],[Reference Number]],barang_keluar[],3,FALSE),""))</f>
        <v>Outlet 047</v>
      </c>
      <c r="I2093" t="str">
        <f>IF(D2093='Kartu Stok'!$B$2,COUNTIF($D$3:D2093,'Kartu Stok'!$B$2),"")</f>
        <v/>
      </c>
      <c r="L2093"/>
    </row>
    <row r="2094" spans="1:12" ht="14.5" x14ac:dyDescent="0.35">
      <c r="A2094" s="2" t="s">
        <v>2653</v>
      </c>
      <c r="B2094" s="5">
        <f>IF(LEFT(tbl_transaction[[#This Row],[Reference Number]],2)="GR",VLOOKUP(tbl_transaction[[#This Row],[Reference Number]],barang_masuk[],2,FALSE),IF(LEFT(tbl_transaction[[#This Row],[Reference Number]],2)="DO",VLOOKUP(tbl_transaction[[#This Row],[Reference Number]],barang_keluar[],2,FALSE),""))</f>
        <v>46185</v>
      </c>
      <c r="C2094" t="str">
        <f t="shared" si="33"/>
        <v>Outbound</v>
      </c>
      <c r="D2094" t="str">
        <f>IF(tbl_transaction[[#This Row],[Type]]="Inbound",VLOOKUP(tbl_transaction[[#This Row],[Reference Number]],barang_masuk[],4,FALSE),IF(tbl_transaction[[#This Row],[Type]]="Outbound",VLOOKUP(tbl_transaction[[#This Row],[Reference Number]],barang_keluar[],4,FALSE),""))</f>
        <v>DAR008</v>
      </c>
      <c r="E2094" t="str">
        <f>IF(tbl_transaction[[#This Row],[Type]]="Inbound",VLOOKUP(tbl_transaction[[#This Row],[Reference Number]],barang_masuk[],5,FALSE),IF(tbl_transaction[[#This Row],[Type]]="Outbound",VLOOKUP(tbl_transaction[[#This Row],[Reference Number]],barang_keluar[],5,FALSE),""))</f>
        <v>Indomilk Dairy Variant 8</v>
      </c>
      <c r="F2094">
        <f>IF(tbl_transaction[[#This Row],[Type]]="Inbound",VLOOKUP(tbl_transaction[[#This Row],[Reference Number]],barang_masuk[],6,FALSE),IF(tbl_transaction[[#This Row],[Type]]="Outbound",VLOOKUP(tbl_transaction[[#This Row],[Reference Number]],barang_keluar[],6,FALSE),""))</f>
        <v>48</v>
      </c>
      <c r="G2094" t="str">
        <f>IF(tbl_transaction[[#This Row],[Type]]="Inbound",VLOOKUP(tbl_transaction[[#This Row],[Reference Number]],barang_masuk[],7,FALSE),IF(tbl_transaction[[#This Row],[Type]]="Outbound",VLOOKUP(tbl_transaction[[#This Row],[Reference Number]],barang_keluar[],7,FALSE),""))</f>
        <v>Box</v>
      </c>
      <c r="H2094" t="str">
        <f>IF(tbl_transaction[[#This Row],[Type]]="Inbound",VLOOKUP(tbl_transaction[[#This Row],[Reference Number]],barang_masuk[],3,FALSE),IF(tbl_transaction[[#This Row],[Type]]="Outbound",VLOOKUP(tbl_transaction[[#This Row],[Reference Number]],barang_keluar[],3,FALSE),""))</f>
        <v>Outlet 022</v>
      </c>
      <c r="I2094" t="str">
        <f>IF(D2094='Kartu Stok'!$B$2,COUNTIF($D$3:D2094,'Kartu Stok'!$B$2),"")</f>
        <v/>
      </c>
      <c r="L2094"/>
    </row>
    <row r="2095" spans="1:12" ht="14.5" x14ac:dyDescent="0.35">
      <c r="A2095" s="2" t="s">
        <v>2654</v>
      </c>
      <c r="B2095" s="5">
        <f>IF(LEFT(tbl_transaction[[#This Row],[Reference Number]],2)="GR",VLOOKUP(tbl_transaction[[#This Row],[Reference Number]],barang_masuk[],2,FALSE),IF(LEFT(tbl_transaction[[#This Row],[Reference Number]],2)="DO",VLOOKUP(tbl_transaction[[#This Row],[Reference Number]],barang_keluar[],2,FALSE),""))</f>
        <v>46118</v>
      </c>
      <c r="C2095" t="str">
        <f t="shared" si="33"/>
        <v>Outbound</v>
      </c>
      <c r="D2095" t="str">
        <f>IF(tbl_transaction[[#This Row],[Type]]="Inbound",VLOOKUP(tbl_transaction[[#This Row],[Reference Number]],barang_masuk[],4,FALSE),IF(tbl_transaction[[#This Row],[Type]]="Outbound",VLOOKUP(tbl_transaction[[#This Row],[Reference Number]],barang_keluar[],4,FALSE),""))</f>
        <v>BEV037</v>
      </c>
      <c r="E2095" t="str">
        <f>IF(tbl_transaction[[#This Row],[Type]]="Inbound",VLOOKUP(tbl_transaction[[#This Row],[Reference Number]],barang_masuk[],5,FALSE),IF(tbl_transaction[[#This Row],[Type]]="Outbound",VLOOKUP(tbl_transaction[[#This Row],[Reference Number]],barang_keluar[],5,FALSE),""))</f>
        <v>Aqua Beverage Variant 37</v>
      </c>
      <c r="F2095">
        <f>IF(tbl_transaction[[#This Row],[Type]]="Inbound",VLOOKUP(tbl_transaction[[#This Row],[Reference Number]],barang_masuk[],6,FALSE),IF(tbl_transaction[[#This Row],[Type]]="Outbound",VLOOKUP(tbl_transaction[[#This Row],[Reference Number]],barang_keluar[],6,FALSE),""))</f>
        <v>12</v>
      </c>
      <c r="G2095" t="str">
        <f>IF(tbl_transaction[[#This Row],[Type]]="Inbound",VLOOKUP(tbl_transaction[[#This Row],[Reference Number]],barang_masuk[],7,FALSE),IF(tbl_transaction[[#This Row],[Type]]="Outbound",VLOOKUP(tbl_transaction[[#This Row],[Reference Number]],barang_keluar[],7,FALSE),""))</f>
        <v>Bottle</v>
      </c>
      <c r="H2095" t="str">
        <f>IF(tbl_transaction[[#This Row],[Type]]="Inbound",VLOOKUP(tbl_transaction[[#This Row],[Reference Number]],barang_masuk[],3,FALSE),IF(tbl_transaction[[#This Row],[Type]]="Outbound",VLOOKUP(tbl_transaction[[#This Row],[Reference Number]],barang_keluar[],3,FALSE),""))</f>
        <v>Outlet 052</v>
      </c>
      <c r="I2095" t="str">
        <f>IF(D2095='Kartu Stok'!$B$2,COUNTIF($D$3:D2095,'Kartu Stok'!$B$2),"")</f>
        <v/>
      </c>
      <c r="L2095"/>
    </row>
    <row r="2096" spans="1:12" ht="14.5" x14ac:dyDescent="0.35">
      <c r="A2096" s="2" t="s">
        <v>2655</v>
      </c>
      <c r="B2096" s="5">
        <f>IF(LEFT(tbl_transaction[[#This Row],[Reference Number]],2)="GR",VLOOKUP(tbl_transaction[[#This Row],[Reference Number]],barang_masuk[],2,FALSE),IF(LEFT(tbl_transaction[[#This Row],[Reference Number]],2)="DO",VLOOKUP(tbl_transaction[[#This Row],[Reference Number]],barang_keluar[],2,FALSE),""))</f>
        <v>46109</v>
      </c>
      <c r="C2096" t="str">
        <f t="shared" si="33"/>
        <v>Outbound</v>
      </c>
      <c r="D2096" t="str">
        <f>IF(tbl_transaction[[#This Row],[Type]]="Inbound",VLOOKUP(tbl_transaction[[#This Row],[Reference Number]],barang_masuk[],4,FALSE),IF(tbl_transaction[[#This Row],[Type]]="Outbound",VLOOKUP(tbl_transaction[[#This Row],[Reference Number]],barang_keluar[],4,FALSE),""))</f>
        <v>SNK032</v>
      </c>
      <c r="E2096" t="str">
        <f>IF(tbl_transaction[[#This Row],[Type]]="Inbound",VLOOKUP(tbl_transaction[[#This Row],[Reference Number]],barang_masuk[],5,FALSE),IF(tbl_transaction[[#This Row],[Type]]="Outbound",VLOOKUP(tbl_transaction[[#This Row],[Reference Number]],barang_keluar[],5,FALSE),""))</f>
        <v>Qtela Snack Variant 32</v>
      </c>
      <c r="F2096">
        <f>IF(tbl_transaction[[#This Row],[Type]]="Inbound",VLOOKUP(tbl_transaction[[#This Row],[Reference Number]],barang_masuk[],6,FALSE),IF(tbl_transaction[[#This Row],[Type]]="Outbound",VLOOKUP(tbl_transaction[[#This Row],[Reference Number]],barang_keluar[],6,FALSE),""))</f>
        <v>24</v>
      </c>
      <c r="G2096" t="str">
        <f>IF(tbl_transaction[[#This Row],[Type]]="Inbound",VLOOKUP(tbl_transaction[[#This Row],[Reference Number]],barang_masuk[],7,FALSE),IF(tbl_transaction[[#This Row],[Type]]="Outbound",VLOOKUP(tbl_transaction[[#This Row],[Reference Number]],barang_keluar[],7,FALSE),""))</f>
        <v>Pack</v>
      </c>
      <c r="H2096" t="str">
        <f>IF(tbl_transaction[[#This Row],[Type]]="Inbound",VLOOKUP(tbl_transaction[[#This Row],[Reference Number]],barang_masuk[],3,FALSE),IF(tbl_transaction[[#This Row],[Type]]="Outbound",VLOOKUP(tbl_transaction[[#This Row],[Reference Number]],barang_keluar[],3,FALSE),""))</f>
        <v>Outlet 025</v>
      </c>
      <c r="I2096" t="str">
        <f>IF(D2096='Kartu Stok'!$B$2,COUNTIF($D$3:D2096,'Kartu Stok'!$B$2),"")</f>
        <v/>
      </c>
      <c r="L2096"/>
    </row>
    <row r="2097" spans="1:12" ht="14.5" x14ac:dyDescent="0.35">
      <c r="A2097" s="2" t="s">
        <v>2656</v>
      </c>
      <c r="B2097" s="5">
        <f>IF(LEFT(tbl_transaction[[#This Row],[Reference Number]],2)="GR",VLOOKUP(tbl_transaction[[#This Row],[Reference Number]],barang_masuk[],2,FALSE),IF(LEFT(tbl_transaction[[#This Row],[Reference Number]],2)="DO",VLOOKUP(tbl_transaction[[#This Row],[Reference Number]],barang_keluar[],2,FALSE),""))</f>
        <v>46091</v>
      </c>
      <c r="C2097" t="str">
        <f t="shared" si="33"/>
        <v>Outbound</v>
      </c>
      <c r="D2097" t="str">
        <f>IF(tbl_transaction[[#This Row],[Type]]="Inbound",VLOOKUP(tbl_transaction[[#This Row],[Reference Number]],barang_masuk[],4,FALSE),IF(tbl_transaction[[#This Row],[Type]]="Outbound",VLOOKUP(tbl_transaction[[#This Row],[Reference Number]],barang_keluar[],4,FALSE),""))</f>
        <v>INS024</v>
      </c>
      <c r="E2097" t="str">
        <f>IF(tbl_transaction[[#This Row],[Type]]="Inbound",VLOOKUP(tbl_transaction[[#This Row],[Reference Number]],barang_masuk[],5,FALSE),IF(tbl_transaction[[#This Row],[Type]]="Outbound",VLOOKUP(tbl_transaction[[#This Row],[Reference Number]],barang_keluar[],5,FALSE),""))</f>
        <v>Sarimi Instant Food Variant 24</v>
      </c>
      <c r="F2097">
        <f>IF(tbl_transaction[[#This Row],[Type]]="Inbound",VLOOKUP(tbl_transaction[[#This Row],[Reference Number]],barang_masuk[],6,FALSE),IF(tbl_transaction[[#This Row],[Type]]="Outbound",VLOOKUP(tbl_transaction[[#This Row],[Reference Number]],barang_keluar[],6,FALSE),""))</f>
        <v>48</v>
      </c>
      <c r="G2097" t="str">
        <f>IF(tbl_transaction[[#This Row],[Type]]="Inbound",VLOOKUP(tbl_transaction[[#This Row],[Reference Number]],barang_masuk[],7,FALSE),IF(tbl_transaction[[#This Row],[Type]]="Outbound",VLOOKUP(tbl_transaction[[#This Row],[Reference Number]],barang_keluar[],7,FALSE),""))</f>
        <v>Pack</v>
      </c>
      <c r="H2097" t="str">
        <f>IF(tbl_transaction[[#This Row],[Type]]="Inbound",VLOOKUP(tbl_transaction[[#This Row],[Reference Number]],barang_masuk[],3,FALSE),IF(tbl_transaction[[#This Row],[Type]]="Outbound",VLOOKUP(tbl_transaction[[#This Row],[Reference Number]],barang_keluar[],3,FALSE),""))</f>
        <v>Outlet 022</v>
      </c>
      <c r="I2097" t="str">
        <f>IF(D2097='Kartu Stok'!$B$2,COUNTIF($D$3:D2097,'Kartu Stok'!$B$2),"")</f>
        <v/>
      </c>
      <c r="L2097"/>
    </row>
    <row r="2098" spans="1:12" ht="14.5" x14ac:dyDescent="0.35">
      <c r="A2098" s="2" t="s">
        <v>2657</v>
      </c>
      <c r="B2098" s="5">
        <f>IF(LEFT(tbl_transaction[[#This Row],[Reference Number]],2)="GR",VLOOKUP(tbl_transaction[[#This Row],[Reference Number]],barang_masuk[],2,FALSE),IF(LEFT(tbl_transaction[[#This Row],[Reference Number]],2)="DO",VLOOKUP(tbl_transaction[[#This Row],[Reference Number]],barang_keluar[],2,FALSE),""))</f>
        <v>46055</v>
      </c>
      <c r="C2098" t="str">
        <f t="shared" si="33"/>
        <v>Outbound</v>
      </c>
      <c r="D2098" t="str">
        <f>IF(tbl_transaction[[#This Row],[Type]]="Inbound",VLOOKUP(tbl_transaction[[#This Row],[Reference Number]],barang_masuk[],4,FALSE),IF(tbl_transaction[[#This Row],[Type]]="Outbound",VLOOKUP(tbl_transaction[[#This Row],[Reference Number]],barang_keluar[],4,FALSE),""))</f>
        <v>BEV037</v>
      </c>
      <c r="E2098" t="str">
        <f>IF(tbl_transaction[[#This Row],[Type]]="Inbound",VLOOKUP(tbl_transaction[[#This Row],[Reference Number]],barang_masuk[],5,FALSE),IF(tbl_transaction[[#This Row],[Type]]="Outbound",VLOOKUP(tbl_transaction[[#This Row],[Reference Number]],barang_keluar[],5,FALSE),""))</f>
        <v>Aqua Beverage Variant 37</v>
      </c>
      <c r="F2098">
        <f>IF(tbl_transaction[[#This Row],[Type]]="Inbound",VLOOKUP(tbl_transaction[[#This Row],[Reference Number]],barang_masuk[],6,FALSE),IF(tbl_transaction[[#This Row],[Type]]="Outbound",VLOOKUP(tbl_transaction[[#This Row],[Reference Number]],barang_keluar[],6,FALSE),""))</f>
        <v>20</v>
      </c>
      <c r="G2098" t="str">
        <f>IF(tbl_transaction[[#This Row],[Type]]="Inbound",VLOOKUP(tbl_transaction[[#This Row],[Reference Number]],barang_masuk[],7,FALSE),IF(tbl_transaction[[#This Row],[Type]]="Outbound",VLOOKUP(tbl_transaction[[#This Row],[Reference Number]],barang_keluar[],7,FALSE),""))</f>
        <v>Bottle</v>
      </c>
      <c r="H2098" t="str">
        <f>IF(tbl_transaction[[#This Row],[Type]]="Inbound",VLOOKUP(tbl_transaction[[#This Row],[Reference Number]],barang_masuk[],3,FALSE),IF(tbl_transaction[[#This Row],[Type]]="Outbound",VLOOKUP(tbl_transaction[[#This Row],[Reference Number]],barang_keluar[],3,FALSE),""))</f>
        <v>Outlet 030</v>
      </c>
      <c r="I2098" t="str">
        <f>IF(D2098='Kartu Stok'!$B$2,COUNTIF($D$3:D2098,'Kartu Stok'!$B$2),"")</f>
        <v/>
      </c>
      <c r="L2098"/>
    </row>
    <row r="2099" spans="1:12" ht="14.5" x14ac:dyDescent="0.35">
      <c r="A2099" s="2" t="s">
        <v>2658</v>
      </c>
      <c r="B2099" s="5">
        <f>IF(LEFT(tbl_transaction[[#This Row],[Reference Number]],2)="GR",VLOOKUP(tbl_transaction[[#This Row],[Reference Number]],barang_masuk[],2,FALSE),IF(LEFT(tbl_transaction[[#This Row],[Reference Number]],2)="DO",VLOOKUP(tbl_transaction[[#This Row],[Reference Number]],barang_keluar[],2,FALSE),""))</f>
        <v>46075</v>
      </c>
      <c r="C2099" t="str">
        <f t="shared" si="33"/>
        <v>Outbound</v>
      </c>
      <c r="D2099" t="str">
        <f>IF(tbl_transaction[[#This Row],[Type]]="Inbound",VLOOKUP(tbl_transaction[[#This Row],[Reference Number]],barang_masuk[],4,FALSE),IF(tbl_transaction[[#This Row],[Type]]="Outbound",VLOOKUP(tbl_transaction[[#This Row],[Reference Number]],barang_keluar[],4,FALSE),""))</f>
        <v>PER015</v>
      </c>
      <c r="E2099" t="str">
        <f>IF(tbl_transaction[[#This Row],[Type]]="Inbound",VLOOKUP(tbl_transaction[[#This Row],[Reference Number]],barang_masuk[],5,FALSE),IF(tbl_transaction[[#This Row],[Type]]="Outbound",VLOOKUP(tbl_transaction[[#This Row],[Reference Number]],barang_keluar[],5,FALSE),""))</f>
        <v>Sunsilk Personal Care Variant 15</v>
      </c>
      <c r="F2099">
        <f>IF(tbl_transaction[[#This Row],[Type]]="Inbound",VLOOKUP(tbl_transaction[[#This Row],[Reference Number]],barang_masuk[],6,FALSE),IF(tbl_transaction[[#This Row],[Type]]="Outbound",VLOOKUP(tbl_transaction[[#This Row],[Reference Number]],barang_keluar[],6,FALSE),""))</f>
        <v>36</v>
      </c>
      <c r="G2099" t="str">
        <f>IF(tbl_transaction[[#This Row],[Type]]="Inbound",VLOOKUP(tbl_transaction[[#This Row],[Reference Number]],barang_masuk[],7,FALSE),IF(tbl_transaction[[#This Row],[Type]]="Outbound",VLOOKUP(tbl_transaction[[#This Row],[Reference Number]],barang_keluar[],7,FALSE),""))</f>
        <v>Bottle</v>
      </c>
      <c r="H2099" t="str">
        <f>IF(tbl_transaction[[#This Row],[Type]]="Inbound",VLOOKUP(tbl_transaction[[#This Row],[Reference Number]],barang_masuk[],3,FALSE),IF(tbl_transaction[[#This Row],[Type]]="Outbound",VLOOKUP(tbl_transaction[[#This Row],[Reference Number]],barang_keluar[],3,FALSE),""))</f>
        <v>Outlet 057</v>
      </c>
      <c r="I2099" t="str">
        <f>IF(D2099='Kartu Stok'!$B$2,COUNTIF($D$3:D2099,'Kartu Stok'!$B$2),"")</f>
        <v/>
      </c>
      <c r="L2099"/>
    </row>
    <row r="2100" spans="1:12" ht="14.5" x14ac:dyDescent="0.35">
      <c r="A2100" s="2" t="s">
        <v>2659</v>
      </c>
      <c r="B2100" s="5">
        <f>IF(LEFT(tbl_transaction[[#This Row],[Reference Number]],2)="GR",VLOOKUP(tbl_transaction[[#This Row],[Reference Number]],barang_masuk[],2,FALSE),IF(LEFT(tbl_transaction[[#This Row],[Reference Number]],2)="DO",VLOOKUP(tbl_transaction[[#This Row],[Reference Number]],barang_keluar[],2,FALSE),""))</f>
        <v>46043</v>
      </c>
      <c r="C2100" t="str">
        <f t="shared" si="33"/>
        <v>Outbound</v>
      </c>
      <c r="D2100" t="str">
        <f>IF(tbl_transaction[[#This Row],[Type]]="Inbound",VLOOKUP(tbl_transaction[[#This Row],[Reference Number]],barang_masuk[],4,FALSE),IF(tbl_transaction[[#This Row],[Type]]="Outbound",VLOOKUP(tbl_transaction[[#This Row],[Reference Number]],barang_keluar[],4,FALSE),""))</f>
        <v>BEV012</v>
      </c>
      <c r="E2100" t="str">
        <f>IF(tbl_transaction[[#This Row],[Type]]="Inbound",VLOOKUP(tbl_transaction[[#This Row],[Reference Number]],barang_masuk[],5,FALSE),IF(tbl_transaction[[#This Row],[Type]]="Outbound",VLOOKUP(tbl_transaction[[#This Row],[Reference Number]],barang_keluar[],5,FALSE),""))</f>
        <v>Pocari Beverage Variant 12</v>
      </c>
      <c r="F2100">
        <f>IF(tbl_transaction[[#This Row],[Type]]="Inbound",VLOOKUP(tbl_transaction[[#This Row],[Reference Number]],barang_masuk[],6,FALSE),IF(tbl_transaction[[#This Row],[Type]]="Outbound",VLOOKUP(tbl_transaction[[#This Row],[Reference Number]],barang_keluar[],6,FALSE),""))</f>
        <v>24</v>
      </c>
      <c r="G2100" t="str">
        <f>IF(tbl_transaction[[#This Row],[Type]]="Inbound",VLOOKUP(tbl_transaction[[#This Row],[Reference Number]],barang_masuk[],7,FALSE),IF(tbl_transaction[[#This Row],[Type]]="Outbound",VLOOKUP(tbl_transaction[[#This Row],[Reference Number]],barang_keluar[],7,FALSE),""))</f>
        <v>Bottle</v>
      </c>
      <c r="H2100" t="str">
        <f>IF(tbl_transaction[[#This Row],[Type]]="Inbound",VLOOKUP(tbl_transaction[[#This Row],[Reference Number]],barang_masuk[],3,FALSE),IF(tbl_transaction[[#This Row],[Type]]="Outbound",VLOOKUP(tbl_transaction[[#This Row],[Reference Number]],barang_keluar[],3,FALSE),""))</f>
        <v>Outlet 047</v>
      </c>
      <c r="I2100" t="str">
        <f>IF(D2100='Kartu Stok'!$B$2,COUNTIF($D$3:D2100,'Kartu Stok'!$B$2),"")</f>
        <v/>
      </c>
      <c r="L2100"/>
    </row>
    <row r="2101" spans="1:12" ht="14.5" x14ac:dyDescent="0.35">
      <c r="A2101" s="2" t="s">
        <v>2660</v>
      </c>
      <c r="B2101" s="5">
        <f>IF(LEFT(tbl_transaction[[#This Row],[Reference Number]],2)="GR",VLOOKUP(tbl_transaction[[#This Row],[Reference Number]],barang_masuk[],2,FALSE),IF(LEFT(tbl_transaction[[#This Row],[Reference Number]],2)="DO",VLOOKUP(tbl_transaction[[#This Row],[Reference Number]],barang_keluar[],2,FALSE),""))</f>
        <v>46041</v>
      </c>
      <c r="C2101" t="str">
        <f t="shared" si="33"/>
        <v>Outbound</v>
      </c>
      <c r="D2101" t="str">
        <f>IF(tbl_transaction[[#This Row],[Type]]="Inbound",VLOOKUP(tbl_transaction[[#This Row],[Reference Number]],barang_masuk[],4,FALSE),IF(tbl_transaction[[#This Row],[Type]]="Outbound",VLOOKUP(tbl_transaction[[#This Row],[Reference Number]],barang_keluar[],4,FALSE),""))</f>
        <v>BAB020</v>
      </c>
      <c r="E2101" t="str">
        <f>IF(tbl_transaction[[#This Row],[Type]]="Inbound",VLOOKUP(tbl_transaction[[#This Row],[Reference Number]],barang_masuk[],5,FALSE),IF(tbl_transaction[[#This Row],[Type]]="Outbound",VLOOKUP(tbl_transaction[[#This Row],[Reference Number]],barang_keluar[],5,FALSE),""))</f>
        <v>Zwitsal Baby Care Variant 20</v>
      </c>
      <c r="F2101">
        <f>IF(tbl_transaction[[#This Row],[Type]]="Inbound",VLOOKUP(tbl_transaction[[#This Row],[Reference Number]],barang_masuk[],6,FALSE),IF(tbl_transaction[[#This Row],[Type]]="Outbound",VLOOKUP(tbl_transaction[[#This Row],[Reference Number]],barang_keluar[],6,FALSE),""))</f>
        <v>30</v>
      </c>
      <c r="G2101" t="str">
        <f>IF(tbl_transaction[[#This Row],[Type]]="Inbound",VLOOKUP(tbl_transaction[[#This Row],[Reference Number]],barang_masuk[],7,FALSE),IF(tbl_transaction[[#This Row],[Type]]="Outbound",VLOOKUP(tbl_transaction[[#This Row],[Reference Number]],barang_keluar[],7,FALSE),""))</f>
        <v>Pack</v>
      </c>
      <c r="H2101" t="str">
        <f>IF(tbl_transaction[[#This Row],[Type]]="Inbound",VLOOKUP(tbl_transaction[[#This Row],[Reference Number]],barang_masuk[],3,FALSE),IF(tbl_transaction[[#This Row],[Type]]="Outbound",VLOOKUP(tbl_transaction[[#This Row],[Reference Number]],barang_keluar[],3,FALSE),""))</f>
        <v>Outlet 030</v>
      </c>
      <c r="I2101" t="str">
        <f>IF(D2101='Kartu Stok'!$B$2,COUNTIF($D$3:D2101,'Kartu Stok'!$B$2),"")</f>
        <v/>
      </c>
      <c r="L2101"/>
    </row>
    <row r="2102" spans="1:12" ht="14.5" x14ac:dyDescent="0.35">
      <c r="A2102" s="2" t="s">
        <v>2661</v>
      </c>
      <c r="B2102" s="5">
        <f>IF(LEFT(tbl_transaction[[#This Row],[Reference Number]],2)="GR",VLOOKUP(tbl_transaction[[#This Row],[Reference Number]],barang_masuk[],2,FALSE),IF(LEFT(tbl_transaction[[#This Row],[Reference Number]],2)="DO",VLOOKUP(tbl_transaction[[#This Row],[Reference Number]],barang_keluar[],2,FALSE),""))</f>
        <v>46116</v>
      </c>
      <c r="C2102" t="str">
        <f t="shared" si="33"/>
        <v>Outbound</v>
      </c>
      <c r="D2102" t="str">
        <f>IF(tbl_transaction[[#This Row],[Type]]="Inbound",VLOOKUP(tbl_transaction[[#This Row],[Reference Number]],barang_masuk[],4,FALSE),IF(tbl_transaction[[#This Row],[Type]]="Outbound",VLOOKUP(tbl_transaction[[#This Row],[Reference Number]],barang_keluar[],4,FALSE),""))</f>
        <v>BEV008</v>
      </c>
      <c r="E2102" t="str">
        <f>IF(tbl_transaction[[#This Row],[Type]]="Inbound",VLOOKUP(tbl_transaction[[#This Row],[Reference Number]],barang_masuk[],5,FALSE),IF(tbl_transaction[[#This Row],[Type]]="Outbound",VLOOKUP(tbl_transaction[[#This Row],[Reference Number]],barang_keluar[],5,FALSE),""))</f>
        <v>Aqua Beverage Variant 8</v>
      </c>
      <c r="F2102">
        <f>IF(tbl_transaction[[#This Row],[Type]]="Inbound",VLOOKUP(tbl_transaction[[#This Row],[Reference Number]],barang_masuk[],6,FALSE),IF(tbl_transaction[[#This Row],[Type]]="Outbound",VLOOKUP(tbl_transaction[[#This Row],[Reference Number]],barang_keluar[],6,FALSE),""))</f>
        <v>10</v>
      </c>
      <c r="G2102" t="str">
        <f>IF(tbl_transaction[[#This Row],[Type]]="Inbound",VLOOKUP(tbl_transaction[[#This Row],[Reference Number]],barang_masuk[],7,FALSE),IF(tbl_transaction[[#This Row],[Type]]="Outbound",VLOOKUP(tbl_transaction[[#This Row],[Reference Number]],barang_keluar[],7,FALSE),""))</f>
        <v>Bottle</v>
      </c>
      <c r="H2102" t="str">
        <f>IF(tbl_transaction[[#This Row],[Type]]="Inbound",VLOOKUP(tbl_transaction[[#This Row],[Reference Number]],barang_masuk[],3,FALSE),IF(tbl_transaction[[#This Row],[Type]]="Outbound",VLOOKUP(tbl_transaction[[#This Row],[Reference Number]],barang_keluar[],3,FALSE),""))</f>
        <v>Outlet 050</v>
      </c>
      <c r="I2102" t="str">
        <f>IF(D2102='Kartu Stok'!$B$2,COUNTIF($D$3:D2102,'Kartu Stok'!$B$2),"")</f>
        <v/>
      </c>
      <c r="L2102"/>
    </row>
    <row r="2103" spans="1:12" ht="14.5" x14ac:dyDescent="0.35">
      <c r="A2103" s="2" t="s">
        <v>2662</v>
      </c>
      <c r="B2103" s="5">
        <f>IF(LEFT(tbl_transaction[[#This Row],[Reference Number]],2)="GR",VLOOKUP(tbl_transaction[[#This Row],[Reference Number]],barang_masuk[],2,FALSE),IF(LEFT(tbl_transaction[[#This Row],[Reference Number]],2)="DO",VLOOKUP(tbl_transaction[[#This Row],[Reference Number]],barang_keluar[],2,FALSE),""))</f>
        <v>46072</v>
      </c>
      <c r="C2103" t="str">
        <f t="shared" si="33"/>
        <v>Outbound</v>
      </c>
      <c r="D2103" t="str">
        <f>IF(tbl_transaction[[#This Row],[Type]]="Inbound",VLOOKUP(tbl_transaction[[#This Row],[Reference Number]],barang_masuk[],4,FALSE),IF(tbl_transaction[[#This Row],[Type]]="Outbound",VLOOKUP(tbl_transaction[[#This Row],[Reference Number]],barang_keluar[],4,FALSE),""))</f>
        <v>DAR012</v>
      </c>
      <c r="E2103" t="str">
        <f>IF(tbl_transaction[[#This Row],[Type]]="Inbound",VLOOKUP(tbl_transaction[[#This Row],[Reference Number]],barang_masuk[],5,FALSE),IF(tbl_transaction[[#This Row],[Type]]="Outbound",VLOOKUP(tbl_transaction[[#This Row],[Reference Number]],barang_keluar[],5,FALSE),""))</f>
        <v>Indomilk Dairy Variant 12</v>
      </c>
      <c r="F2103">
        <f>IF(tbl_transaction[[#This Row],[Type]]="Inbound",VLOOKUP(tbl_transaction[[#This Row],[Reference Number]],barang_masuk[],6,FALSE),IF(tbl_transaction[[#This Row],[Type]]="Outbound",VLOOKUP(tbl_transaction[[#This Row],[Reference Number]],barang_keluar[],6,FALSE),""))</f>
        <v>36</v>
      </c>
      <c r="G2103" t="str">
        <f>IF(tbl_transaction[[#This Row],[Type]]="Inbound",VLOOKUP(tbl_transaction[[#This Row],[Reference Number]],barang_masuk[],7,FALSE),IF(tbl_transaction[[#This Row],[Type]]="Outbound",VLOOKUP(tbl_transaction[[#This Row],[Reference Number]],barang_keluar[],7,FALSE),""))</f>
        <v>Box</v>
      </c>
      <c r="H2103" t="str">
        <f>IF(tbl_transaction[[#This Row],[Type]]="Inbound",VLOOKUP(tbl_transaction[[#This Row],[Reference Number]],barang_masuk[],3,FALSE),IF(tbl_transaction[[#This Row],[Type]]="Outbound",VLOOKUP(tbl_transaction[[#This Row],[Reference Number]],barang_keluar[],3,FALSE),""))</f>
        <v>Outlet 041</v>
      </c>
      <c r="I2103" t="str">
        <f>IF(D2103='Kartu Stok'!$B$2,COUNTIF($D$3:D2103,'Kartu Stok'!$B$2),"")</f>
        <v/>
      </c>
      <c r="L2103"/>
    </row>
    <row r="2104" spans="1:12" ht="14.5" x14ac:dyDescent="0.35">
      <c r="A2104" s="2" t="s">
        <v>2663</v>
      </c>
      <c r="B2104" s="5">
        <f>IF(LEFT(tbl_transaction[[#This Row],[Reference Number]],2)="GR",VLOOKUP(tbl_transaction[[#This Row],[Reference Number]],barang_masuk[],2,FALSE),IF(LEFT(tbl_transaction[[#This Row],[Reference Number]],2)="DO",VLOOKUP(tbl_transaction[[#This Row],[Reference Number]],barang_keluar[],2,FALSE),""))</f>
        <v>46094</v>
      </c>
      <c r="C2104" t="str">
        <f t="shared" si="33"/>
        <v>Outbound</v>
      </c>
      <c r="D2104" t="str">
        <f>IF(tbl_transaction[[#This Row],[Type]]="Inbound",VLOOKUP(tbl_transaction[[#This Row],[Reference Number]],barang_masuk[],4,FALSE),IF(tbl_transaction[[#This Row],[Type]]="Outbound",VLOOKUP(tbl_transaction[[#This Row],[Reference Number]],barang_keluar[],4,FALSE),""))</f>
        <v>BAB015</v>
      </c>
      <c r="E2104" t="str">
        <f>IF(tbl_transaction[[#This Row],[Type]]="Inbound",VLOOKUP(tbl_transaction[[#This Row],[Reference Number]],barang_masuk[],5,FALSE),IF(tbl_transaction[[#This Row],[Type]]="Outbound",VLOOKUP(tbl_transaction[[#This Row],[Reference Number]],barang_keluar[],5,FALSE),""))</f>
        <v>MamyPoko Baby Care Variant 15</v>
      </c>
      <c r="F2104">
        <f>IF(tbl_transaction[[#This Row],[Type]]="Inbound",VLOOKUP(tbl_transaction[[#This Row],[Reference Number]],barang_masuk[],6,FALSE),IF(tbl_transaction[[#This Row],[Type]]="Outbound",VLOOKUP(tbl_transaction[[#This Row],[Reference Number]],barang_keluar[],6,FALSE),""))</f>
        <v>60</v>
      </c>
      <c r="G2104" t="str">
        <f>IF(tbl_transaction[[#This Row],[Type]]="Inbound",VLOOKUP(tbl_transaction[[#This Row],[Reference Number]],barang_masuk[],7,FALSE),IF(tbl_transaction[[#This Row],[Type]]="Outbound",VLOOKUP(tbl_transaction[[#This Row],[Reference Number]],barang_keluar[],7,FALSE),""))</f>
        <v>Pack</v>
      </c>
      <c r="H2104" t="str">
        <f>IF(tbl_transaction[[#This Row],[Type]]="Inbound",VLOOKUP(tbl_transaction[[#This Row],[Reference Number]],barang_masuk[],3,FALSE),IF(tbl_transaction[[#This Row],[Type]]="Outbound",VLOOKUP(tbl_transaction[[#This Row],[Reference Number]],barang_keluar[],3,FALSE),""))</f>
        <v>Outlet 008</v>
      </c>
      <c r="I2104" t="str">
        <f>IF(D2104='Kartu Stok'!$B$2,COUNTIF($D$3:D2104,'Kartu Stok'!$B$2),"")</f>
        <v/>
      </c>
      <c r="L2104"/>
    </row>
    <row r="2105" spans="1:12" ht="14.5" x14ac:dyDescent="0.35">
      <c r="A2105" s="2" t="s">
        <v>2664</v>
      </c>
      <c r="B2105" s="5">
        <f>IF(LEFT(tbl_transaction[[#This Row],[Reference Number]],2)="GR",VLOOKUP(tbl_transaction[[#This Row],[Reference Number]],barang_masuk[],2,FALSE),IF(LEFT(tbl_transaction[[#This Row],[Reference Number]],2)="DO",VLOOKUP(tbl_transaction[[#This Row],[Reference Number]],barang_keluar[],2,FALSE),""))</f>
        <v>46097</v>
      </c>
      <c r="C2105" t="str">
        <f t="shared" si="33"/>
        <v>Outbound</v>
      </c>
      <c r="D2105" t="str">
        <f>IF(tbl_transaction[[#This Row],[Type]]="Inbound",VLOOKUP(tbl_transaction[[#This Row],[Reference Number]],barang_masuk[],4,FALSE),IF(tbl_transaction[[#This Row],[Type]]="Outbound",VLOOKUP(tbl_transaction[[#This Row],[Reference Number]],barang_keluar[],4,FALSE),""))</f>
        <v>BEV032</v>
      </c>
      <c r="E2105" t="str">
        <f>IF(tbl_transaction[[#This Row],[Type]]="Inbound",VLOOKUP(tbl_transaction[[#This Row],[Reference Number]],barang_masuk[],5,FALSE),IF(tbl_transaction[[#This Row],[Type]]="Outbound",VLOOKUP(tbl_transaction[[#This Row],[Reference Number]],barang_keluar[],5,FALSE),""))</f>
        <v>Aqua Beverage Variant 32</v>
      </c>
      <c r="F2105">
        <f>IF(tbl_transaction[[#This Row],[Type]]="Inbound",VLOOKUP(tbl_transaction[[#This Row],[Reference Number]],barang_masuk[],6,FALSE),IF(tbl_transaction[[#This Row],[Type]]="Outbound",VLOOKUP(tbl_transaction[[#This Row],[Reference Number]],barang_keluar[],6,FALSE),""))</f>
        <v>48</v>
      </c>
      <c r="G2105" t="str">
        <f>IF(tbl_transaction[[#This Row],[Type]]="Inbound",VLOOKUP(tbl_transaction[[#This Row],[Reference Number]],barang_masuk[],7,FALSE),IF(tbl_transaction[[#This Row],[Type]]="Outbound",VLOOKUP(tbl_transaction[[#This Row],[Reference Number]],barang_keluar[],7,FALSE),""))</f>
        <v>Bottle</v>
      </c>
      <c r="H2105" t="str">
        <f>IF(tbl_transaction[[#This Row],[Type]]="Inbound",VLOOKUP(tbl_transaction[[#This Row],[Reference Number]],barang_masuk[],3,FALSE),IF(tbl_transaction[[#This Row],[Type]]="Outbound",VLOOKUP(tbl_transaction[[#This Row],[Reference Number]],barang_keluar[],3,FALSE),""))</f>
        <v>Outlet 034</v>
      </c>
      <c r="I2105" t="str">
        <f>IF(D2105='Kartu Stok'!$B$2,COUNTIF($D$3:D2105,'Kartu Stok'!$B$2),"")</f>
        <v/>
      </c>
      <c r="L2105"/>
    </row>
    <row r="2106" spans="1:12" ht="14.5" x14ac:dyDescent="0.35">
      <c r="A2106" s="2" t="s">
        <v>2665</v>
      </c>
      <c r="B2106" s="5">
        <f>IF(LEFT(tbl_transaction[[#This Row],[Reference Number]],2)="GR",VLOOKUP(tbl_transaction[[#This Row],[Reference Number]],barang_masuk[],2,FALSE),IF(LEFT(tbl_transaction[[#This Row],[Reference Number]],2)="DO",VLOOKUP(tbl_transaction[[#This Row],[Reference Number]],barang_keluar[],2,FALSE),""))</f>
        <v>46097</v>
      </c>
      <c r="C2106" t="str">
        <f t="shared" si="33"/>
        <v>Outbound</v>
      </c>
      <c r="D2106" t="str">
        <f>IF(tbl_transaction[[#This Row],[Type]]="Inbound",VLOOKUP(tbl_transaction[[#This Row],[Reference Number]],barang_masuk[],4,FALSE),IF(tbl_transaction[[#This Row],[Type]]="Outbound",VLOOKUP(tbl_transaction[[#This Row],[Reference Number]],barang_keluar[],4,FALSE),""))</f>
        <v>SNK026</v>
      </c>
      <c r="E2106" t="str">
        <f>IF(tbl_transaction[[#This Row],[Type]]="Inbound",VLOOKUP(tbl_transaction[[#This Row],[Reference Number]],barang_masuk[],5,FALSE),IF(tbl_transaction[[#This Row],[Type]]="Outbound",VLOOKUP(tbl_transaction[[#This Row],[Reference Number]],barang_keluar[],5,FALSE),""))</f>
        <v>Chitato Snack Variant 26</v>
      </c>
      <c r="F2106">
        <f>IF(tbl_transaction[[#This Row],[Type]]="Inbound",VLOOKUP(tbl_transaction[[#This Row],[Reference Number]],barang_masuk[],6,FALSE),IF(tbl_transaction[[#This Row],[Type]]="Outbound",VLOOKUP(tbl_transaction[[#This Row],[Reference Number]],barang_keluar[],6,FALSE),""))</f>
        <v>10</v>
      </c>
      <c r="G2106" t="str">
        <f>IF(tbl_transaction[[#This Row],[Type]]="Inbound",VLOOKUP(tbl_transaction[[#This Row],[Reference Number]],barang_masuk[],7,FALSE),IF(tbl_transaction[[#This Row],[Type]]="Outbound",VLOOKUP(tbl_transaction[[#This Row],[Reference Number]],barang_keluar[],7,FALSE),""))</f>
        <v>Pack</v>
      </c>
      <c r="H2106" t="str">
        <f>IF(tbl_transaction[[#This Row],[Type]]="Inbound",VLOOKUP(tbl_transaction[[#This Row],[Reference Number]],barang_masuk[],3,FALSE),IF(tbl_transaction[[#This Row],[Type]]="Outbound",VLOOKUP(tbl_transaction[[#This Row],[Reference Number]],barang_keluar[],3,FALSE),""))</f>
        <v>Outlet 007</v>
      </c>
      <c r="I2106" t="str">
        <f>IF(D2106='Kartu Stok'!$B$2,COUNTIF($D$3:D2106,'Kartu Stok'!$B$2),"")</f>
        <v/>
      </c>
      <c r="L2106"/>
    </row>
    <row r="2107" spans="1:12" ht="14.5" x14ac:dyDescent="0.35">
      <c r="A2107" s="2" t="s">
        <v>2666</v>
      </c>
      <c r="B2107" s="5">
        <f>IF(LEFT(tbl_transaction[[#This Row],[Reference Number]],2)="GR",VLOOKUP(tbl_transaction[[#This Row],[Reference Number]],barang_masuk[],2,FALSE),IF(LEFT(tbl_transaction[[#This Row],[Reference Number]],2)="DO",VLOOKUP(tbl_transaction[[#This Row],[Reference Number]],barang_keluar[],2,FALSE),""))</f>
        <v>46152</v>
      </c>
      <c r="C2107" t="str">
        <f t="shared" si="33"/>
        <v>Outbound</v>
      </c>
      <c r="D2107" t="str">
        <f>IF(tbl_transaction[[#This Row],[Type]]="Inbound",VLOOKUP(tbl_transaction[[#This Row],[Reference Number]],barang_masuk[],4,FALSE),IF(tbl_transaction[[#This Row],[Type]]="Outbound",VLOOKUP(tbl_transaction[[#This Row],[Reference Number]],barang_keluar[],4,FALSE),""))</f>
        <v>BEV010</v>
      </c>
      <c r="E2107" t="str">
        <f>IF(tbl_transaction[[#This Row],[Type]]="Inbound",VLOOKUP(tbl_transaction[[#This Row],[Reference Number]],barang_masuk[],5,FALSE),IF(tbl_transaction[[#This Row],[Type]]="Outbound",VLOOKUP(tbl_transaction[[#This Row],[Reference Number]],barang_keluar[],5,FALSE),""))</f>
        <v>Coca Cola Beverage Variant 10</v>
      </c>
      <c r="F2107">
        <f>IF(tbl_transaction[[#This Row],[Type]]="Inbound",VLOOKUP(tbl_transaction[[#This Row],[Reference Number]],barang_masuk[],6,FALSE),IF(tbl_transaction[[#This Row],[Type]]="Outbound",VLOOKUP(tbl_transaction[[#This Row],[Reference Number]],barang_keluar[],6,FALSE),""))</f>
        <v>36</v>
      </c>
      <c r="G2107" t="str">
        <f>IF(tbl_transaction[[#This Row],[Type]]="Inbound",VLOOKUP(tbl_transaction[[#This Row],[Reference Number]],barang_masuk[],7,FALSE),IF(tbl_transaction[[#This Row],[Type]]="Outbound",VLOOKUP(tbl_transaction[[#This Row],[Reference Number]],barang_keluar[],7,FALSE),""))</f>
        <v>Bottle</v>
      </c>
      <c r="H2107" t="str">
        <f>IF(tbl_transaction[[#This Row],[Type]]="Inbound",VLOOKUP(tbl_transaction[[#This Row],[Reference Number]],barang_masuk[],3,FALSE),IF(tbl_transaction[[#This Row],[Type]]="Outbound",VLOOKUP(tbl_transaction[[#This Row],[Reference Number]],barang_keluar[],3,FALSE),""))</f>
        <v>Outlet 056</v>
      </c>
      <c r="I2107" t="str">
        <f>IF(D2107='Kartu Stok'!$B$2,COUNTIF($D$3:D2107,'Kartu Stok'!$B$2),"")</f>
        <v/>
      </c>
      <c r="L2107"/>
    </row>
    <row r="2108" spans="1:12" ht="14.5" x14ac:dyDescent="0.35">
      <c r="A2108" s="2" t="s">
        <v>2667</v>
      </c>
      <c r="B2108" s="5">
        <f>IF(LEFT(tbl_transaction[[#This Row],[Reference Number]],2)="GR",VLOOKUP(tbl_transaction[[#This Row],[Reference Number]],barang_masuk[],2,FALSE),IF(LEFT(tbl_transaction[[#This Row],[Reference Number]],2)="DO",VLOOKUP(tbl_transaction[[#This Row],[Reference Number]],barang_keluar[],2,FALSE),""))</f>
        <v>46030</v>
      </c>
      <c r="C2108" t="str">
        <f t="shared" si="33"/>
        <v>Outbound</v>
      </c>
      <c r="D2108" t="str">
        <f>IF(tbl_transaction[[#This Row],[Type]]="Inbound",VLOOKUP(tbl_transaction[[#This Row],[Reference Number]],barang_masuk[],4,FALSE),IF(tbl_transaction[[#This Row],[Type]]="Outbound",VLOOKUP(tbl_transaction[[#This Row],[Reference Number]],barang_keluar[],4,FALSE),""))</f>
        <v>HOM001</v>
      </c>
      <c r="E2108" t="str">
        <f>IF(tbl_transaction[[#This Row],[Type]]="Inbound",VLOOKUP(tbl_transaction[[#This Row],[Reference Number]],barang_masuk[],5,FALSE),IF(tbl_transaction[[#This Row],[Type]]="Outbound",VLOOKUP(tbl_transaction[[#This Row],[Reference Number]],barang_keluar[],5,FALSE),""))</f>
        <v>Sunlight Home Care Variant 1</v>
      </c>
      <c r="F2108">
        <f>IF(tbl_transaction[[#This Row],[Type]]="Inbound",VLOOKUP(tbl_transaction[[#This Row],[Reference Number]],barang_masuk[],6,FALSE),IF(tbl_transaction[[#This Row],[Type]]="Outbound",VLOOKUP(tbl_transaction[[#This Row],[Reference Number]],barang_keluar[],6,FALSE),""))</f>
        <v>60</v>
      </c>
      <c r="G2108" t="str">
        <f>IF(tbl_transaction[[#This Row],[Type]]="Inbound",VLOOKUP(tbl_transaction[[#This Row],[Reference Number]],barang_masuk[],7,FALSE),IF(tbl_transaction[[#This Row],[Type]]="Outbound",VLOOKUP(tbl_transaction[[#This Row],[Reference Number]],barang_keluar[],7,FALSE),""))</f>
        <v>Pack</v>
      </c>
      <c r="H2108" t="str">
        <f>IF(tbl_transaction[[#This Row],[Type]]="Inbound",VLOOKUP(tbl_transaction[[#This Row],[Reference Number]],barang_masuk[],3,FALSE),IF(tbl_transaction[[#This Row],[Type]]="Outbound",VLOOKUP(tbl_transaction[[#This Row],[Reference Number]],barang_keluar[],3,FALSE),""))</f>
        <v>Outlet 080</v>
      </c>
      <c r="I2108" t="str">
        <f>IF(D2108='Kartu Stok'!$B$2,COUNTIF($D$3:D2108,'Kartu Stok'!$B$2),"")</f>
        <v/>
      </c>
      <c r="L2108"/>
    </row>
    <row r="2109" spans="1:12" ht="14.5" x14ac:dyDescent="0.35">
      <c r="A2109" s="2" t="s">
        <v>2668</v>
      </c>
      <c r="B2109" s="5">
        <f>IF(LEFT(tbl_transaction[[#This Row],[Reference Number]],2)="GR",VLOOKUP(tbl_transaction[[#This Row],[Reference Number]],barang_masuk[],2,FALSE),IF(LEFT(tbl_transaction[[#This Row],[Reference Number]],2)="DO",VLOOKUP(tbl_transaction[[#This Row],[Reference Number]],barang_keluar[],2,FALSE),""))</f>
        <v>46178</v>
      </c>
      <c r="C2109" t="str">
        <f t="shared" si="33"/>
        <v>Outbound</v>
      </c>
      <c r="D2109" t="str">
        <f>IF(tbl_transaction[[#This Row],[Type]]="Inbound",VLOOKUP(tbl_transaction[[#This Row],[Reference Number]],barang_masuk[],4,FALSE),IF(tbl_transaction[[#This Row],[Type]]="Outbound",VLOOKUP(tbl_transaction[[#This Row],[Reference Number]],barang_keluar[],4,FALSE),""))</f>
        <v>SNK014</v>
      </c>
      <c r="E2109" t="str">
        <f>IF(tbl_transaction[[#This Row],[Type]]="Inbound",VLOOKUP(tbl_transaction[[#This Row],[Reference Number]],barang_masuk[],5,FALSE),IF(tbl_transaction[[#This Row],[Type]]="Outbound",VLOOKUP(tbl_transaction[[#This Row],[Reference Number]],barang_keluar[],5,FALSE),""))</f>
        <v>Qtela Snack Variant 14</v>
      </c>
      <c r="F2109">
        <f>IF(tbl_transaction[[#This Row],[Type]]="Inbound",VLOOKUP(tbl_transaction[[#This Row],[Reference Number]],barang_masuk[],6,FALSE),IF(tbl_transaction[[#This Row],[Type]]="Outbound",VLOOKUP(tbl_transaction[[#This Row],[Reference Number]],barang_keluar[],6,FALSE),""))</f>
        <v>12</v>
      </c>
      <c r="G2109" t="str">
        <f>IF(tbl_transaction[[#This Row],[Type]]="Inbound",VLOOKUP(tbl_transaction[[#This Row],[Reference Number]],barang_masuk[],7,FALSE),IF(tbl_transaction[[#This Row],[Type]]="Outbound",VLOOKUP(tbl_transaction[[#This Row],[Reference Number]],barang_keluar[],7,FALSE),""))</f>
        <v>Pack</v>
      </c>
      <c r="H2109" t="str">
        <f>IF(tbl_transaction[[#This Row],[Type]]="Inbound",VLOOKUP(tbl_transaction[[#This Row],[Reference Number]],barang_masuk[],3,FALSE),IF(tbl_transaction[[#This Row],[Type]]="Outbound",VLOOKUP(tbl_transaction[[#This Row],[Reference Number]],barang_keluar[],3,FALSE),""))</f>
        <v>Outlet 048</v>
      </c>
      <c r="I2109" t="str">
        <f>IF(D2109='Kartu Stok'!$B$2,COUNTIF($D$3:D2109,'Kartu Stok'!$B$2),"")</f>
        <v/>
      </c>
      <c r="L2109"/>
    </row>
    <row r="2110" spans="1:12" ht="14.5" x14ac:dyDescent="0.35">
      <c r="A2110" s="2" t="s">
        <v>2669</v>
      </c>
      <c r="B2110" s="5">
        <f>IF(LEFT(tbl_transaction[[#This Row],[Reference Number]],2)="GR",VLOOKUP(tbl_transaction[[#This Row],[Reference Number]],barang_masuk[],2,FALSE),IF(LEFT(tbl_transaction[[#This Row],[Reference Number]],2)="DO",VLOOKUP(tbl_transaction[[#This Row],[Reference Number]],barang_keluar[],2,FALSE),""))</f>
        <v>46174</v>
      </c>
      <c r="C2110" t="str">
        <f t="shared" si="33"/>
        <v>Outbound</v>
      </c>
      <c r="D2110" t="str">
        <f>IF(tbl_transaction[[#This Row],[Type]]="Inbound",VLOOKUP(tbl_transaction[[#This Row],[Reference Number]],barang_masuk[],4,FALSE),IF(tbl_transaction[[#This Row],[Type]]="Outbound",VLOOKUP(tbl_transaction[[#This Row],[Reference Number]],barang_keluar[],4,FALSE),""))</f>
        <v>BEV030</v>
      </c>
      <c r="E2110" t="str">
        <f>IF(tbl_transaction[[#This Row],[Type]]="Inbound",VLOOKUP(tbl_transaction[[#This Row],[Reference Number]],barang_masuk[],5,FALSE),IF(tbl_transaction[[#This Row],[Type]]="Outbound",VLOOKUP(tbl_transaction[[#This Row],[Reference Number]],barang_keluar[],5,FALSE),""))</f>
        <v>Pocari Beverage Variant 30</v>
      </c>
      <c r="F2110">
        <f>IF(tbl_transaction[[#This Row],[Type]]="Inbound",VLOOKUP(tbl_transaction[[#This Row],[Reference Number]],barang_masuk[],6,FALSE),IF(tbl_transaction[[#This Row],[Type]]="Outbound",VLOOKUP(tbl_transaction[[#This Row],[Reference Number]],barang_keluar[],6,FALSE),""))</f>
        <v>24</v>
      </c>
      <c r="G2110" t="str">
        <f>IF(tbl_transaction[[#This Row],[Type]]="Inbound",VLOOKUP(tbl_transaction[[#This Row],[Reference Number]],barang_masuk[],7,FALSE),IF(tbl_transaction[[#This Row],[Type]]="Outbound",VLOOKUP(tbl_transaction[[#This Row],[Reference Number]],barang_keluar[],7,FALSE),""))</f>
        <v>Bottle</v>
      </c>
      <c r="H2110" t="str">
        <f>IF(tbl_transaction[[#This Row],[Type]]="Inbound",VLOOKUP(tbl_transaction[[#This Row],[Reference Number]],barang_masuk[],3,FALSE),IF(tbl_transaction[[#This Row],[Type]]="Outbound",VLOOKUP(tbl_transaction[[#This Row],[Reference Number]],barang_keluar[],3,FALSE),""))</f>
        <v>Outlet 020</v>
      </c>
      <c r="I2110" t="str">
        <f>IF(D2110='Kartu Stok'!$B$2,COUNTIF($D$3:D2110,'Kartu Stok'!$B$2),"")</f>
        <v/>
      </c>
      <c r="L2110"/>
    </row>
    <row r="2111" spans="1:12" ht="14.5" x14ac:dyDescent="0.35">
      <c r="A2111" s="2" t="s">
        <v>2670</v>
      </c>
      <c r="B2111" s="5">
        <f>IF(LEFT(tbl_transaction[[#This Row],[Reference Number]],2)="GR",VLOOKUP(tbl_transaction[[#This Row],[Reference Number]],barang_masuk[],2,FALSE),IF(LEFT(tbl_transaction[[#This Row],[Reference Number]],2)="DO",VLOOKUP(tbl_transaction[[#This Row],[Reference Number]],barang_keluar[],2,FALSE),""))</f>
        <v>46046</v>
      </c>
      <c r="C2111" t="str">
        <f t="shared" si="33"/>
        <v>Outbound</v>
      </c>
      <c r="D2111" t="str">
        <f>IF(tbl_transaction[[#This Row],[Type]]="Inbound",VLOOKUP(tbl_transaction[[#This Row],[Reference Number]],barang_masuk[],4,FALSE),IF(tbl_transaction[[#This Row],[Type]]="Outbound",VLOOKUP(tbl_transaction[[#This Row],[Reference Number]],barang_keluar[],4,FALSE),""))</f>
        <v>BEV008</v>
      </c>
      <c r="E2111" t="str">
        <f>IF(tbl_transaction[[#This Row],[Type]]="Inbound",VLOOKUP(tbl_transaction[[#This Row],[Reference Number]],barang_masuk[],5,FALSE),IF(tbl_transaction[[#This Row],[Type]]="Outbound",VLOOKUP(tbl_transaction[[#This Row],[Reference Number]],barang_keluar[],5,FALSE),""))</f>
        <v>Aqua Beverage Variant 8</v>
      </c>
      <c r="F2111">
        <f>IF(tbl_transaction[[#This Row],[Type]]="Inbound",VLOOKUP(tbl_transaction[[#This Row],[Reference Number]],barang_masuk[],6,FALSE),IF(tbl_transaction[[#This Row],[Type]]="Outbound",VLOOKUP(tbl_transaction[[#This Row],[Reference Number]],barang_keluar[],6,FALSE),""))</f>
        <v>20</v>
      </c>
      <c r="G2111" t="str">
        <f>IF(tbl_transaction[[#This Row],[Type]]="Inbound",VLOOKUP(tbl_transaction[[#This Row],[Reference Number]],barang_masuk[],7,FALSE),IF(tbl_transaction[[#This Row],[Type]]="Outbound",VLOOKUP(tbl_transaction[[#This Row],[Reference Number]],barang_keluar[],7,FALSE),""))</f>
        <v>Bottle</v>
      </c>
      <c r="H2111" t="str">
        <f>IF(tbl_transaction[[#This Row],[Type]]="Inbound",VLOOKUP(tbl_transaction[[#This Row],[Reference Number]],barang_masuk[],3,FALSE),IF(tbl_transaction[[#This Row],[Type]]="Outbound",VLOOKUP(tbl_transaction[[#This Row],[Reference Number]],barang_keluar[],3,FALSE),""))</f>
        <v>Outlet 006</v>
      </c>
      <c r="I2111" t="str">
        <f>IF(D2111='Kartu Stok'!$B$2,COUNTIF($D$3:D2111,'Kartu Stok'!$B$2),"")</f>
        <v/>
      </c>
      <c r="L2111"/>
    </row>
    <row r="2112" spans="1:12" ht="14.5" x14ac:dyDescent="0.35">
      <c r="A2112" s="2" t="s">
        <v>2671</v>
      </c>
      <c r="B2112" s="5">
        <f>IF(LEFT(tbl_transaction[[#This Row],[Reference Number]],2)="GR",VLOOKUP(tbl_transaction[[#This Row],[Reference Number]],barang_masuk[],2,FALSE),IF(LEFT(tbl_transaction[[#This Row],[Reference Number]],2)="DO",VLOOKUP(tbl_transaction[[#This Row],[Reference Number]],barang_keluar[],2,FALSE),""))</f>
        <v>46041</v>
      </c>
      <c r="C2112" t="str">
        <f t="shared" si="33"/>
        <v>Outbound</v>
      </c>
      <c r="D2112" t="str">
        <f>IF(tbl_transaction[[#This Row],[Type]]="Inbound",VLOOKUP(tbl_transaction[[#This Row],[Reference Number]],barang_masuk[],4,FALSE),IF(tbl_transaction[[#This Row],[Type]]="Outbound",VLOOKUP(tbl_transaction[[#This Row],[Reference Number]],barang_keluar[],4,FALSE),""))</f>
        <v>BAB009</v>
      </c>
      <c r="E2112" t="str">
        <f>IF(tbl_transaction[[#This Row],[Type]]="Inbound",VLOOKUP(tbl_transaction[[#This Row],[Reference Number]],barang_masuk[],5,FALSE),IF(tbl_transaction[[#This Row],[Type]]="Outbound",VLOOKUP(tbl_transaction[[#This Row],[Reference Number]],barang_keluar[],5,FALSE),""))</f>
        <v>MamyPoko Baby Care Variant 9</v>
      </c>
      <c r="F2112">
        <f>IF(tbl_transaction[[#This Row],[Type]]="Inbound",VLOOKUP(tbl_transaction[[#This Row],[Reference Number]],barang_masuk[],6,FALSE),IF(tbl_transaction[[#This Row],[Type]]="Outbound",VLOOKUP(tbl_transaction[[#This Row],[Reference Number]],barang_keluar[],6,FALSE),""))</f>
        <v>10</v>
      </c>
      <c r="G2112" t="str">
        <f>IF(tbl_transaction[[#This Row],[Type]]="Inbound",VLOOKUP(tbl_transaction[[#This Row],[Reference Number]],barang_masuk[],7,FALSE),IF(tbl_transaction[[#This Row],[Type]]="Outbound",VLOOKUP(tbl_transaction[[#This Row],[Reference Number]],barang_keluar[],7,FALSE),""))</f>
        <v>Pack</v>
      </c>
      <c r="H2112" t="str">
        <f>IF(tbl_transaction[[#This Row],[Type]]="Inbound",VLOOKUP(tbl_transaction[[#This Row],[Reference Number]],barang_masuk[],3,FALSE),IF(tbl_transaction[[#This Row],[Type]]="Outbound",VLOOKUP(tbl_transaction[[#This Row],[Reference Number]],barang_keluar[],3,FALSE),""))</f>
        <v>Outlet 024</v>
      </c>
      <c r="I2112" t="str">
        <f>IF(D2112='Kartu Stok'!$B$2,COUNTIF($D$3:D2112,'Kartu Stok'!$B$2),"")</f>
        <v/>
      </c>
      <c r="L2112"/>
    </row>
    <row r="2113" spans="1:12" ht="14.5" x14ac:dyDescent="0.35">
      <c r="A2113" s="2" t="s">
        <v>2672</v>
      </c>
      <c r="B2113" s="5">
        <f>IF(LEFT(tbl_transaction[[#This Row],[Reference Number]],2)="GR",VLOOKUP(tbl_transaction[[#This Row],[Reference Number]],barang_masuk[],2,FALSE),IF(LEFT(tbl_transaction[[#This Row],[Reference Number]],2)="DO",VLOOKUP(tbl_transaction[[#This Row],[Reference Number]],barang_keluar[],2,FALSE),""))</f>
        <v>46125</v>
      </c>
      <c r="C2113" t="str">
        <f t="shared" si="33"/>
        <v>Outbound</v>
      </c>
      <c r="D2113" t="str">
        <f>IF(tbl_transaction[[#This Row],[Type]]="Inbound",VLOOKUP(tbl_transaction[[#This Row],[Reference Number]],barang_masuk[],4,FALSE),IF(tbl_transaction[[#This Row],[Type]]="Outbound",VLOOKUP(tbl_transaction[[#This Row],[Reference Number]],barang_keluar[],4,FALSE),""))</f>
        <v>SNK019</v>
      </c>
      <c r="E2113" t="str">
        <f>IF(tbl_transaction[[#This Row],[Type]]="Inbound",VLOOKUP(tbl_transaction[[#This Row],[Reference Number]],barang_masuk[],5,FALSE),IF(tbl_transaction[[#This Row],[Type]]="Outbound",VLOOKUP(tbl_transaction[[#This Row],[Reference Number]],barang_keluar[],5,FALSE),""))</f>
        <v>Qtela Snack Variant 19</v>
      </c>
      <c r="F2113">
        <f>IF(tbl_transaction[[#This Row],[Type]]="Inbound",VLOOKUP(tbl_transaction[[#This Row],[Reference Number]],barang_masuk[],6,FALSE),IF(tbl_transaction[[#This Row],[Type]]="Outbound",VLOOKUP(tbl_transaction[[#This Row],[Reference Number]],barang_keluar[],6,FALSE),""))</f>
        <v>24</v>
      </c>
      <c r="G2113" t="str">
        <f>IF(tbl_transaction[[#This Row],[Type]]="Inbound",VLOOKUP(tbl_transaction[[#This Row],[Reference Number]],barang_masuk[],7,FALSE),IF(tbl_transaction[[#This Row],[Type]]="Outbound",VLOOKUP(tbl_transaction[[#This Row],[Reference Number]],barang_keluar[],7,FALSE),""))</f>
        <v>Pack</v>
      </c>
      <c r="H2113" t="str">
        <f>IF(tbl_transaction[[#This Row],[Type]]="Inbound",VLOOKUP(tbl_transaction[[#This Row],[Reference Number]],barang_masuk[],3,FALSE),IF(tbl_transaction[[#This Row],[Type]]="Outbound",VLOOKUP(tbl_transaction[[#This Row],[Reference Number]],barang_keluar[],3,FALSE),""))</f>
        <v>Outlet 053</v>
      </c>
      <c r="I2113" t="str">
        <f>IF(D2113='Kartu Stok'!$B$2,COUNTIF($D$3:D2113,'Kartu Stok'!$B$2),"")</f>
        <v/>
      </c>
      <c r="L2113"/>
    </row>
    <row r="2114" spans="1:12" ht="14.5" x14ac:dyDescent="0.35">
      <c r="A2114" s="2" t="s">
        <v>2673</v>
      </c>
      <c r="B2114" s="5">
        <f>IF(LEFT(tbl_transaction[[#This Row],[Reference Number]],2)="GR",VLOOKUP(tbl_transaction[[#This Row],[Reference Number]],barang_masuk[],2,FALSE),IF(LEFT(tbl_transaction[[#This Row],[Reference Number]],2)="DO",VLOOKUP(tbl_transaction[[#This Row],[Reference Number]],barang_keluar[],2,FALSE),""))</f>
        <v>46053</v>
      </c>
      <c r="C2114" t="str">
        <f t="shared" si="33"/>
        <v>Outbound</v>
      </c>
      <c r="D2114" t="str">
        <f>IF(tbl_transaction[[#This Row],[Type]]="Inbound",VLOOKUP(tbl_transaction[[#This Row],[Reference Number]],barang_masuk[],4,FALSE),IF(tbl_transaction[[#This Row],[Type]]="Outbound",VLOOKUP(tbl_transaction[[#This Row],[Reference Number]],barang_keluar[],4,FALSE),""))</f>
        <v>BEV024</v>
      </c>
      <c r="E2114" t="str">
        <f>IF(tbl_transaction[[#This Row],[Type]]="Inbound",VLOOKUP(tbl_transaction[[#This Row],[Reference Number]],barang_masuk[],5,FALSE),IF(tbl_transaction[[#This Row],[Type]]="Outbound",VLOOKUP(tbl_transaction[[#This Row],[Reference Number]],barang_keluar[],5,FALSE),""))</f>
        <v>Aqua Beverage Variant 24</v>
      </c>
      <c r="F2114">
        <f>IF(tbl_transaction[[#This Row],[Type]]="Inbound",VLOOKUP(tbl_transaction[[#This Row],[Reference Number]],barang_masuk[],6,FALSE),IF(tbl_transaction[[#This Row],[Type]]="Outbound",VLOOKUP(tbl_transaction[[#This Row],[Reference Number]],barang_keluar[],6,FALSE),""))</f>
        <v>24</v>
      </c>
      <c r="G2114" t="str">
        <f>IF(tbl_transaction[[#This Row],[Type]]="Inbound",VLOOKUP(tbl_transaction[[#This Row],[Reference Number]],barang_masuk[],7,FALSE),IF(tbl_transaction[[#This Row],[Type]]="Outbound",VLOOKUP(tbl_transaction[[#This Row],[Reference Number]],barang_keluar[],7,FALSE),""))</f>
        <v>Bottle</v>
      </c>
      <c r="H2114" t="str">
        <f>IF(tbl_transaction[[#This Row],[Type]]="Inbound",VLOOKUP(tbl_transaction[[#This Row],[Reference Number]],barang_masuk[],3,FALSE),IF(tbl_transaction[[#This Row],[Type]]="Outbound",VLOOKUP(tbl_transaction[[#This Row],[Reference Number]],barang_keluar[],3,FALSE),""))</f>
        <v>Outlet 073</v>
      </c>
      <c r="I2114" t="str">
        <f>IF(D2114='Kartu Stok'!$B$2,COUNTIF($D$3:D2114,'Kartu Stok'!$B$2),"")</f>
        <v/>
      </c>
      <c r="L2114"/>
    </row>
    <row r="2115" spans="1:12" ht="14.5" x14ac:dyDescent="0.35">
      <c r="A2115" s="2" t="s">
        <v>2674</v>
      </c>
      <c r="B2115" s="5">
        <f>IF(LEFT(tbl_transaction[[#This Row],[Reference Number]],2)="GR",VLOOKUP(tbl_transaction[[#This Row],[Reference Number]],barang_masuk[],2,FALSE),IF(LEFT(tbl_transaction[[#This Row],[Reference Number]],2)="DO",VLOOKUP(tbl_transaction[[#This Row],[Reference Number]],barang_keluar[],2,FALSE),""))</f>
        <v>46104</v>
      </c>
      <c r="C2115" t="str">
        <f t="shared" si="33"/>
        <v>Outbound</v>
      </c>
      <c r="D2115" t="str">
        <f>IF(tbl_transaction[[#This Row],[Type]]="Inbound",VLOOKUP(tbl_transaction[[#This Row],[Reference Number]],barang_masuk[],4,FALSE),IF(tbl_transaction[[#This Row],[Type]]="Outbound",VLOOKUP(tbl_transaction[[#This Row],[Reference Number]],barang_keluar[],4,FALSE),""))</f>
        <v>BEV030</v>
      </c>
      <c r="E2115" t="str">
        <f>IF(tbl_transaction[[#This Row],[Type]]="Inbound",VLOOKUP(tbl_transaction[[#This Row],[Reference Number]],barang_masuk[],5,FALSE),IF(tbl_transaction[[#This Row],[Type]]="Outbound",VLOOKUP(tbl_transaction[[#This Row],[Reference Number]],barang_keluar[],5,FALSE),""))</f>
        <v>Pocari Beverage Variant 30</v>
      </c>
      <c r="F2115">
        <f>IF(tbl_transaction[[#This Row],[Type]]="Inbound",VLOOKUP(tbl_transaction[[#This Row],[Reference Number]],barang_masuk[],6,FALSE),IF(tbl_transaction[[#This Row],[Type]]="Outbound",VLOOKUP(tbl_transaction[[#This Row],[Reference Number]],barang_keluar[],6,FALSE),""))</f>
        <v>5</v>
      </c>
      <c r="G2115" t="str">
        <f>IF(tbl_transaction[[#This Row],[Type]]="Inbound",VLOOKUP(tbl_transaction[[#This Row],[Reference Number]],barang_masuk[],7,FALSE),IF(tbl_transaction[[#This Row],[Type]]="Outbound",VLOOKUP(tbl_transaction[[#This Row],[Reference Number]],barang_keluar[],7,FALSE),""))</f>
        <v>Bottle</v>
      </c>
      <c r="H2115" t="str">
        <f>IF(tbl_transaction[[#This Row],[Type]]="Inbound",VLOOKUP(tbl_transaction[[#This Row],[Reference Number]],barang_masuk[],3,FALSE),IF(tbl_transaction[[#This Row],[Type]]="Outbound",VLOOKUP(tbl_transaction[[#This Row],[Reference Number]],barang_keluar[],3,FALSE),""))</f>
        <v>Outlet 044</v>
      </c>
      <c r="I2115" t="str">
        <f>IF(D2115='Kartu Stok'!$B$2,COUNTIF($D$3:D2115,'Kartu Stok'!$B$2),"")</f>
        <v/>
      </c>
      <c r="L2115"/>
    </row>
    <row r="2116" spans="1:12" ht="14.5" x14ac:dyDescent="0.35">
      <c r="A2116" s="2" t="s">
        <v>2675</v>
      </c>
      <c r="B2116" s="5">
        <f>IF(LEFT(tbl_transaction[[#This Row],[Reference Number]],2)="GR",VLOOKUP(tbl_transaction[[#This Row],[Reference Number]],barang_masuk[],2,FALSE),IF(LEFT(tbl_transaction[[#This Row],[Reference Number]],2)="DO",VLOOKUP(tbl_transaction[[#This Row],[Reference Number]],barang_keluar[],2,FALSE),""))</f>
        <v>46085</v>
      </c>
      <c r="C2116" t="str">
        <f t="shared" si="33"/>
        <v>Outbound</v>
      </c>
      <c r="D2116" t="str">
        <f>IF(tbl_transaction[[#This Row],[Type]]="Inbound",VLOOKUP(tbl_transaction[[#This Row],[Reference Number]],barang_masuk[],4,FALSE),IF(tbl_transaction[[#This Row],[Type]]="Outbound",VLOOKUP(tbl_transaction[[#This Row],[Reference Number]],barang_keluar[],4,FALSE),""))</f>
        <v>PER011</v>
      </c>
      <c r="E2116" t="str">
        <f>IF(tbl_transaction[[#This Row],[Type]]="Inbound",VLOOKUP(tbl_transaction[[#This Row],[Reference Number]],barang_masuk[],5,FALSE),IF(tbl_transaction[[#This Row],[Type]]="Outbound",VLOOKUP(tbl_transaction[[#This Row],[Reference Number]],barang_keluar[],5,FALSE),""))</f>
        <v>Pepsodent Personal Care Variant 11</v>
      </c>
      <c r="F2116">
        <f>IF(tbl_transaction[[#This Row],[Type]]="Inbound",VLOOKUP(tbl_transaction[[#This Row],[Reference Number]],barang_masuk[],6,FALSE),IF(tbl_transaction[[#This Row],[Type]]="Outbound",VLOOKUP(tbl_transaction[[#This Row],[Reference Number]],barang_keluar[],6,FALSE),""))</f>
        <v>24</v>
      </c>
      <c r="G2116" t="str">
        <f>IF(tbl_transaction[[#This Row],[Type]]="Inbound",VLOOKUP(tbl_transaction[[#This Row],[Reference Number]],barang_masuk[],7,FALSE),IF(tbl_transaction[[#This Row],[Type]]="Outbound",VLOOKUP(tbl_transaction[[#This Row],[Reference Number]],barang_keluar[],7,FALSE),""))</f>
        <v>Bottle</v>
      </c>
      <c r="H2116" t="str">
        <f>IF(tbl_transaction[[#This Row],[Type]]="Inbound",VLOOKUP(tbl_transaction[[#This Row],[Reference Number]],barang_masuk[],3,FALSE),IF(tbl_transaction[[#This Row],[Type]]="Outbound",VLOOKUP(tbl_transaction[[#This Row],[Reference Number]],barang_keluar[],3,FALSE),""))</f>
        <v>Outlet 069</v>
      </c>
      <c r="I2116" t="str">
        <f>IF(D2116='Kartu Stok'!$B$2,COUNTIF($D$3:D2116,'Kartu Stok'!$B$2),"")</f>
        <v/>
      </c>
      <c r="L2116"/>
    </row>
    <row r="2117" spans="1:12" ht="14.5" x14ac:dyDescent="0.35">
      <c r="A2117" s="2" t="s">
        <v>2676</v>
      </c>
      <c r="B2117" s="5">
        <f>IF(LEFT(tbl_transaction[[#This Row],[Reference Number]],2)="GR",VLOOKUP(tbl_transaction[[#This Row],[Reference Number]],barang_masuk[],2,FALSE),IF(LEFT(tbl_transaction[[#This Row],[Reference Number]],2)="DO",VLOOKUP(tbl_transaction[[#This Row],[Reference Number]],barang_keluar[],2,FALSE),""))</f>
        <v>46126</v>
      </c>
      <c r="C2117" t="str">
        <f t="shared" si="33"/>
        <v>Outbound</v>
      </c>
      <c r="D2117" t="str">
        <f>IF(tbl_transaction[[#This Row],[Type]]="Inbound",VLOOKUP(tbl_transaction[[#This Row],[Reference Number]],barang_masuk[],4,FALSE),IF(tbl_transaction[[#This Row],[Type]]="Outbound",VLOOKUP(tbl_transaction[[#This Row],[Reference Number]],barang_keluar[],4,FALSE),""))</f>
        <v>SNK006</v>
      </c>
      <c r="E2117" t="str">
        <f>IF(tbl_transaction[[#This Row],[Type]]="Inbound",VLOOKUP(tbl_transaction[[#This Row],[Reference Number]],barang_masuk[],5,FALSE),IF(tbl_transaction[[#This Row],[Type]]="Outbound",VLOOKUP(tbl_transaction[[#This Row],[Reference Number]],barang_keluar[],5,FALSE),""))</f>
        <v>Taro Snack Variant 6</v>
      </c>
      <c r="F2117">
        <f>IF(tbl_transaction[[#This Row],[Type]]="Inbound",VLOOKUP(tbl_transaction[[#This Row],[Reference Number]],barang_masuk[],6,FALSE),IF(tbl_transaction[[#This Row],[Type]]="Outbound",VLOOKUP(tbl_transaction[[#This Row],[Reference Number]],barang_keluar[],6,FALSE),""))</f>
        <v>10</v>
      </c>
      <c r="G2117" t="str">
        <f>IF(tbl_transaction[[#This Row],[Type]]="Inbound",VLOOKUP(tbl_transaction[[#This Row],[Reference Number]],barang_masuk[],7,FALSE),IF(tbl_transaction[[#This Row],[Type]]="Outbound",VLOOKUP(tbl_transaction[[#This Row],[Reference Number]],barang_keluar[],7,FALSE),""))</f>
        <v>Pack</v>
      </c>
      <c r="H2117" t="str">
        <f>IF(tbl_transaction[[#This Row],[Type]]="Inbound",VLOOKUP(tbl_transaction[[#This Row],[Reference Number]],barang_masuk[],3,FALSE),IF(tbl_transaction[[#This Row],[Type]]="Outbound",VLOOKUP(tbl_transaction[[#This Row],[Reference Number]],barang_keluar[],3,FALSE),""))</f>
        <v>Outlet 020</v>
      </c>
      <c r="I2117" t="str">
        <f>IF(D2117='Kartu Stok'!$B$2,COUNTIF($D$3:D2117,'Kartu Stok'!$B$2),"")</f>
        <v/>
      </c>
      <c r="L2117"/>
    </row>
    <row r="2118" spans="1:12" ht="14.5" x14ac:dyDescent="0.35">
      <c r="A2118" s="2" t="s">
        <v>2677</v>
      </c>
      <c r="B2118" s="5">
        <f>IF(LEFT(tbl_transaction[[#This Row],[Reference Number]],2)="GR",VLOOKUP(tbl_transaction[[#This Row],[Reference Number]],barang_masuk[],2,FALSE),IF(LEFT(tbl_transaction[[#This Row],[Reference Number]],2)="DO",VLOOKUP(tbl_transaction[[#This Row],[Reference Number]],barang_keluar[],2,FALSE),""))</f>
        <v>46173</v>
      </c>
      <c r="C2118" t="str">
        <f t="shared" si="33"/>
        <v>Outbound</v>
      </c>
      <c r="D2118" t="str">
        <f>IF(tbl_transaction[[#This Row],[Type]]="Inbound",VLOOKUP(tbl_transaction[[#This Row],[Reference Number]],barang_masuk[],4,FALSE),IF(tbl_transaction[[#This Row],[Type]]="Outbound",VLOOKUP(tbl_transaction[[#This Row],[Reference Number]],barang_keluar[],4,FALSE),""))</f>
        <v>INS002</v>
      </c>
      <c r="E2118" t="str">
        <f>IF(tbl_transaction[[#This Row],[Type]]="Inbound",VLOOKUP(tbl_transaction[[#This Row],[Reference Number]],barang_masuk[],5,FALSE),IF(tbl_transaction[[#This Row],[Type]]="Outbound",VLOOKUP(tbl_transaction[[#This Row],[Reference Number]],barang_keluar[],5,FALSE),""))</f>
        <v>Supermi Instant Food Variant 2</v>
      </c>
      <c r="F2118">
        <f>IF(tbl_transaction[[#This Row],[Type]]="Inbound",VLOOKUP(tbl_transaction[[#This Row],[Reference Number]],barang_masuk[],6,FALSE),IF(tbl_transaction[[#This Row],[Type]]="Outbound",VLOOKUP(tbl_transaction[[#This Row],[Reference Number]],barang_keluar[],6,FALSE),""))</f>
        <v>15</v>
      </c>
      <c r="G2118" t="str">
        <f>IF(tbl_transaction[[#This Row],[Type]]="Inbound",VLOOKUP(tbl_transaction[[#This Row],[Reference Number]],barang_masuk[],7,FALSE),IF(tbl_transaction[[#This Row],[Type]]="Outbound",VLOOKUP(tbl_transaction[[#This Row],[Reference Number]],barang_keluar[],7,FALSE),""))</f>
        <v>Pack</v>
      </c>
      <c r="H2118" t="str">
        <f>IF(tbl_transaction[[#This Row],[Type]]="Inbound",VLOOKUP(tbl_transaction[[#This Row],[Reference Number]],barang_masuk[],3,FALSE),IF(tbl_transaction[[#This Row],[Type]]="Outbound",VLOOKUP(tbl_transaction[[#This Row],[Reference Number]],barang_keluar[],3,FALSE),""))</f>
        <v>Outlet 021</v>
      </c>
      <c r="I2118" t="str">
        <f>IF(D2118='Kartu Stok'!$B$2,COUNTIF($D$3:D2118,'Kartu Stok'!$B$2),"")</f>
        <v/>
      </c>
      <c r="L2118"/>
    </row>
    <row r="2119" spans="1:12" ht="14.5" x14ac:dyDescent="0.35">
      <c r="A2119" s="2" t="s">
        <v>2678</v>
      </c>
      <c r="B2119" s="5">
        <f>IF(LEFT(tbl_transaction[[#This Row],[Reference Number]],2)="GR",VLOOKUP(tbl_transaction[[#This Row],[Reference Number]],barang_masuk[],2,FALSE),IF(LEFT(tbl_transaction[[#This Row],[Reference Number]],2)="DO",VLOOKUP(tbl_transaction[[#This Row],[Reference Number]],barang_keluar[],2,FALSE),""))</f>
        <v>46115</v>
      </c>
      <c r="C2119" t="str">
        <f t="shared" si="33"/>
        <v>Outbound</v>
      </c>
      <c r="D2119" t="str">
        <f>IF(tbl_transaction[[#This Row],[Type]]="Inbound",VLOOKUP(tbl_transaction[[#This Row],[Reference Number]],barang_masuk[],4,FALSE),IF(tbl_transaction[[#This Row],[Type]]="Outbound",VLOOKUP(tbl_transaction[[#This Row],[Reference Number]],barang_keluar[],4,FALSE),""))</f>
        <v>DAR008</v>
      </c>
      <c r="E2119" t="str">
        <f>IF(tbl_transaction[[#This Row],[Type]]="Inbound",VLOOKUP(tbl_transaction[[#This Row],[Reference Number]],barang_masuk[],5,FALSE),IF(tbl_transaction[[#This Row],[Type]]="Outbound",VLOOKUP(tbl_transaction[[#This Row],[Reference Number]],barang_keluar[],5,FALSE),""))</f>
        <v>Indomilk Dairy Variant 8</v>
      </c>
      <c r="F2119">
        <f>IF(tbl_transaction[[#This Row],[Type]]="Inbound",VLOOKUP(tbl_transaction[[#This Row],[Reference Number]],barang_masuk[],6,FALSE),IF(tbl_transaction[[#This Row],[Type]]="Outbound",VLOOKUP(tbl_transaction[[#This Row],[Reference Number]],barang_keluar[],6,FALSE),""))</f>
        <v>5</v>
      </c>
      <c r="G2119" t="str">
        <f>IF(tbl_transaction[[#This Row],[Type]]="Inbound",VLOOKUP(tbl_transaction[[#This Row],[Reference Number]],barang_masuk[],7,FALSE),IF(tbl_transaction[[#This Row],[Type]]="Outbound",VLOOKUP(tbl_transaction[[#This Row],[Reference Number]],barang_keluar[],7,FALSE),""))</f>
        <v>Box</v>
      </c>
      <c r="H2119" t="str">
        <f>IF(tbl_transaction[[#This Row],[Type]]="Inbound",VLOOKUP(tbl_transaction[[#This Row],[Reference Number]],barang_masuk[],3,FALSE),IF(tbl_transaction[[#This Row],[Type]]="Outbound",VLOOKUP(tbl_transaction[[#This Row],[Reference Number]],barang_keluar[],3,FALSE),""))</f>
        <v>Outlet 070</v>
      </c>
      <c r="I2119" t="str">
        <f>IF(D2119='Kartu Stok'!$B$2,COUNTIF($D$3:D2119,'Kartu Stok'!$B$2),"")</f>
        <v/>
      </c>
      <c r="L2119"/>
    </row>
    <row r="2120" spans="1:12" ht="14.5" x14ac:dyDescent="0.35">
      <c r="A2120" s="2" t="s">
        <v>2679</v>
      </c>
      <c r="B2120" s="5">
        <f>IF(LEFT(tbl_transaction[[#This Row],[Reference Number]],2)="GR",VLOOKUP(tbl_transaction[[#This Row],[Reference Number]],barang_masuk[],2,FALSE),IF(LEFT(tbl_transaction[[#This Row],[Reference Number]],2)="DO",VLOOKUP(tbl_transaction[[#This Row],[Reference Number]],barang_keluar[],2,FALSE),""))</f>
        <v>46026</v>
      </c>
      <c r="C2120" t="str">
        <f t="shared" si="33"/>
        <v>Outbound</v>
      </c>
      <c r="D2120" t="str">
        <f>IF(tbl_transaction[[#This Row],[Type]]="Inbound",VLOOKUP(tbl_transaction[[#This Row],[Reference Number]],barang_masuk[],4,FALSE),IF(tbl_transaction[[#This Row],[Type]]="Outbound",VLOOKUP(tbl_transaction[[#This Row],[Reference Number]],barang_keluar[],4,FALSE),""))</f>
        <v>PER023</v>
      </c>
      <c r="E2120" t="str">
        <f>IF(tbl_transaction[[#This Row],[Type]]="Inbound",VLOOKUP(tbl_transaction[[#This Row],[Reference Number]],barang_masuk[],5,FALSE),IF(tbl_transaction[[#This Row],[Type]]="Outbound",VLOOKUP(tbl_transaction[[#This Row],[Reference Number]],barang_keluar[],5,FALSE),""))</f>
        <v>Lifebuoy Personal Care Variant 23</v>
      </c>
      <c r="F2120">
        <f>IF(tbl_transaction[[#This Row],[Type]]="Inbound",VLOOKUP(tbl_transaction[[#This Row],[Reference Number]],barang_masuk[],6,FALSE),IF(tbl_transaction[[#This Row],[Type]]="Outbound",VLOOKUP(tbl_transaction[[#This Row],[Reference Number]],barang_keluar[],6,FALSE),""))</f>
        <v>60</v>
      </c>
      <c r="G2120" t="str">
        <f>IF(tbl_transaction[[#This Row],[Type]]="Inbound",VLOOKUP(tbl_transaction[[#This Row],[Reference Number]],barang_masuk[],7,FALSE),IF(tbl_transaction[[#This Row],[Type]]="Outbound",VLOOKUP(tbl_transaction[[#This Row],[Reference Number]],barang_keluar[],7,FALSE),""))</f>
        <v>Bottle</v>
      </c>
      <c r="H2120" t="str">
        <f>IF(tbl_transaction[[#This Row],[Type]]="Inbound",VLOOKUP(tbl_transaction[[#This Row],[Reference Number]],barang_masuk[],3,FALSE),IF(tbl_transaction[[#This Row],[Type]]="Outbound",VLOOKUP(tbl_transaction[[#This Row],[Reference Number]],barang_keluar[],3,FALSE),""))</f>
        <v>Outlet 025</v>
      </c>
      <c r="I2120" t="str">
        <f>IF(D2120='Kartu Stok'!$B$2,COUNTIF($D$3:D2120,'Kartu Stok'!$B$2),"")</f>
        <v/>
      </c>
      <c r="L2120"/>
    </row>
    <row r="2121" spans="1:12" ht="14.5" x14ac:dyDescent="0.35">
      <c r="A2121" s="2" t="s">
        <v>2680</v>
      </c>
      <c r="B2121" s="5">
        <f>IF(LEFT(tbl_transaction[[#This Row],[Reference Number]],2)="GR",VLOOKUP(tbl_transaction[[#This Row],[Reference Number]],barang_masuk[],2,FALSE),IF(LEFT(tbl_transaction[[#This Row],[Reference Number]],2)="DO",VLOOKUP(tbl_transaction[[#This Row],[Reference Number]],barang_keluar[],2,FALSE),""))</f>
        <v>46038</v>
      </c>
      <c r="C2121" t="str">
        <f t="shared" si="33"/>
        <v>Outbound</v>
      </c>
      <c r="D2121" t="str">
        <f>IF(tbl_transaction[[#This Row],[Type]]="Inbound",VLOOKUP(tbl_transaction[[#This Row],[Reference Number]],barang_masuk[],4,FALSE),IF(tbl_transaction[[#This Row],[Type]]="Outbound",VLOOKUP(tbl_transaction[[#This Row],[Reference Number]],barang_keluar[],4,FALSE),""))</f>
        <v>DAR011</v>
      </c>
      <c r="E2121" t="str">
        <f>IF(tbl_transaction[[#This Row],[Type]]="Inbound",VLOOKUP(tbl_transaction[[#This Row],[Reference Number]],barang_masuk[],5,FALSE),IF(tbl_transaction[[#This Row],[Type]]="Outbound",VLOOKUP(tbl_transaction[[#This Row],[Reference Number]],barang_keluar[],5,FALSE),""))</f>
        <v>Indomilk Dairy Variant 11</v>
      </c>
      <c r="F2121">
        <f>IF(tbl_transaction[[#This Row],[Type]]="Inbound",VLOOKUP(tbl_transaction[[#This Row],[Reference Number]],barang_masuk[],6,FALSE),IF(tbl_transaction[[#This Row],[Type]]="Outbound",VLOOKUP(tbl_transaction[[#This Row],[Reference Number]],barang_keluar[],6,FALSE),""))</f>
        <v>20</v>
      </c>
      <c r="G2121" t="str">
        <f>IF(tbl_transaction[[#This Row],[Type]]="Inbound",VLOOKUP(tbl_transaction[[#This Row],[Reference Number]],barang_masuk[],7,FALSE),IF(tbl_transaction[[#This Row],[Type]]="Outbound",VLOOKUP(tbl_transaction[[#This Row],[Reference Number]],barang_keluar[],7,FALSE),""))</f>
        <v>Box</v>
      </c>
      <c r="H2121" t="str">
        <f>IF(tbl_transaction[[#This Row],[Type]]="Inbound",VLOOKUP(tbl_transaction[[#This Row],[Reference Number]],barang_masuk[],3,FALSE),IF(tbl_transaction[[#This Row],[Type]]="Outbound",VLOOKUP(tbl_transaction[[#This Row],[Reference Number]],barang_keluar[],3,FALSE),""))</f>
        <v>Outlet 079</v>
      </c>
      <c r="I2121" t="str">
        <f>IF(D2121='Kartu Stok'!$B$2,COUNTIF($D$3:D2121,'Kartu Stok'!$B$2),"")</f>
        <v/>
      </c>
      <c r="L2121"/>
    </row>
    <row r="2122" spans="1:12" ht="14.5" x14ac:dyDescent="0.35">
      <c r="A2122" s="2" t="s">
        <v>2681</v>
      </c>
      <c r="B2122" s="5">
        <f>IF(LEFT(tbl_transaction[[#This Row],[Reference Number]],2)="GR",VLOOKUP(tbl_transaction[[#This Row],[Reference Number]],barang_masuk[],2,FALSE),IF(LEFT(tbl_transaction[[#This Row],[Reference Number]],2)="DO",VLOOKUP(tbl_transaction[[#This Row],[Reference Number]],barang_keluar[],2,FALSE),""))</f>
        <v>46095</v>
      </c>
      <c r="C2122" t="str">
        <f t="shared" si="33"/>
        <v>Outbound</v>
      </c>
      <c r="D2122" t="str">
        <f>IF(tbl_transaction[[#This Row],[Type]]="Inbound",VLOOKUP(tbl_transaction[[#This Row],[Reference Number]],barang_masuk[],4,FALSE),IF(tbl_transaction[[#This Row],[Type]]="Outbound",VLOOKUP(tbl_transaction[[#This Row],[Reference Number]],barang_keluar[],4,FALSE),""))</f>
        <v>HOM013</v>
      </c>
      <c r="E2122" t="str">
        <f>IF(tbl_transaction[[#This Row],[Type]]="Inbound",VLOOKUP(tbl_transaction[[#This Row],[Reference Number]],barang_masuk[],5,FALSE),IF(tbl_transaction[[#This Row],[Type]]="Outbound",VLOOKUP(tbl_transaction[[#This Row],[Reference Number]],barang_keluar[],5,FALSE),""))</f>
        <v>Rinso Home Care Variant 13</v>
      </c>
      <c r="F2122">
        <f>IF(tbl_transaction[[#This Row],[Type]]="Inbound",VLOOKUP(tbl_transaction[[#This Row],[Reference Number]],barang_masuk[],6,FALSE),IF(tbl_transaction[[#This Row],[Type]]="Outbound",VLOOKUP(tbl_transaction[[#This Row],[Reference Number]],barang_keluar[],6,FALSE),""))</f>
        <v>10</v>
      </c>
      <c r="G2122" t="str">
        <f>IF(tbl_transaction[[#This Row],[Type]]="Inbound",VLOOKUP(tbl_transaction[[#This Row],[Reference Number]],barang_masuk[],7,FALSE),IF(tbl_transaction[[#This Row],[Type]]="Outbound",VLOOKUP(tbl_transaction[[#This Row],[Reference Number]],barang_keluar[],7,FALSE),""))</f>
        <v>Pack</v>
      </c>
      <c r="H2122" t="str">
        <f>IF(tbl_transaction[[#This Row],[Type]]="Inbound",VLOOKUP(tbl_transaction[[#This Row],[Reference Number]],barang_masuk[],3,FALSE),IF(tbl_transaction[[#This Row],[Type]]="Outbound",VLOOKUP(tbl_transaction[[#This Row],[Reference Number]],barang_keluar[],3,FALSE),""))</f>
        <v>Outlet 024</v>
      </c>
      <c r="I2122" t="str">
        <f>IF(D2122='Kartu Stok'!$B$2,COUNTIF($D$3:D2122,'Kartu Stok'!$B$2),"")</f>
        <v/>
      </c>
      <c r="L2122"/>
    </row>
    <row r="2123" spans="1:12" ht="14.5" x14ac:dyDescent="0.35">
      <c r="A2123" s="2" t="s">
        <v>2682</v>
      </c>
      <c r="B2123" s="5">
        <f>IF(LEFT(tbl_transaction[[#This Row],[Reference Number]],2)="GR",VLOOKUP(tbl_transaction[[#This Row],[Reference Number]],barang_masuk[],2,FALSE),IF(LEFT(tbl_transaction[[#This Row],[Reference Number]],2)="DO",VLOOKUP(tbl_transaction[[#This Row],[Reference Number]],barang_keluar[],2,FALSE),""))</f>
        <v>46135</v>
      </c>
      <c r="C2123" t="str">
        <f t="shared" si="33"/>
        <v>Outbound</v>
      </c>
      <c r="D2123" t="str">
        <f>IF(tbl_transaction[[#This Row],[Type]]="Inbound",VLOOKUP(tbl_transaction[[#This Row],[Reference Number]],barang_masuk[],4,FALSE),IF(tbl_transaction[[#This Row],[Type]]="Outbound",VLOOKUP(tbl_transaction[[#This Row],[Reference Number]],barang_keluar[],4,FALSE),""))</f>
        <v>PER008</v>
      </c>
      <c r="E2123" t="str">
        <f>IF(tbl_transaction[[#This Row],[Type]]="Inbound",VLOOKUP(tbl_transaction[[#This Row],[Reference Number]],barang_masuk[],5,FALSE),IF(tbl_transaction[[#This Row],[Type]]="Outbound",VLOOKUP(tbl_transaction[[#This Row],[Reference Number]],barang_keluar[],5,FALSE),""))</f>
        <v>Lifebuoy Personal Care Variant 8</v>
      </c>
      <c r="F2123">
        <f>IF(tbl_transaction[[#This Row],[Type]]="Inbound",VLOOKUP(tbl_transaction[[#This Row],[Reference Number]],barang_masuk[],6,FALSE),IF(tbl_transaction[[#This Row],[Type]]="Outbound",VLOOKUP(tbl_transaction[[#This Row],[Reference Number]],barang_keluar[],6,FALSE),""))</f>
        <v>5</v>
      </c>
      <c r="G2123" t="str">
        <f>IF(tbl_transaction[[#This Row],[Type]]="Inbound",VLOOKUP(tbl_transaction[[#This Row],[Reference Number]],barang_masuk[],7,FALSE),IF(tbl_transaction[[#This Row],[Type]]="Outbound",VLOOKUP(tbl_transaction[[#This Row],[Reference Number]],barang_keluar[],7,FALSE),""))</f>
        <v>Bottle</v>
      </c>
      <c r="H2123" t="str">
        <f>IF(tbl_transaction[[#This Row],[Type]]="Inbound",VLOOKUP(tbl_transaction[[#This Row],[Reference Number]],barang_masuk[],3,FALSE),IF(tbl_transaction[[#This Row],[Type]]="Outbound",VLOOKUP(tbl_transaction[[#This Row],[Reference Number]],barang_keluar[],3,FALSE),""))</f>
        <v>Outlet 074</v>
      </c>
      <c r="I2123" t="str">
        <f>IF(D2123='Kartu Stok'!$B$2,COUNTIF($D$3:D2123,'Kartu Stok'!$B$2),"")</f>
        <v/>
      </c>
      <c r="L2123"/>
    </row>
    <row r="2124" spans="1:12" ht="14.5" x14ac:dyDescent="0.35">
      <c r="A2124" s="2" t="s">
        <v>2683</v>
      </c>
      <c r="B2124" s="5">
        <f>IF(LEFT(tbl_transaction[[#This Row],[Reference Number]],2)="GR",VLOOKUP(tbl_transaction[[#This Row],[Reference Number]],barang_masuk[],2,FALSE),IF(LEFT(tbl_transaction[[#This Row],[Reference Number]],2)="DO",VLOOKUP(tbl_transaction[[#This Row],[Reference Number]],barang_keluar[],2,FALSE),""))</f>
        <v>46157</v>
      </c>
      <c r="C2124" t="str">
        <f t="shared" si="33"/>
        <v>Outbound</v>
      </c>
      <c r="D2124" t="str">
        <f>IF(tbl_transaction[[#This Row],[Type]]="Inbound",VLOOKUP(tbl_transaction[[#This Row],[Reference Number]],barang_masuk[],4,FALSE),IF(tbl_transaction[[#This Row],[Type]]="Outbound",VLOOKUP(tbl_transaction[[#This Row],[Reference Number]],barang_keluar[],4,FALSE),""))</f>
        <v>SNK028</v>
      </c>
      <c r="E2124" t="str">
        <f>IF(tbl_transaction[[#This Row],[Type]]="Inbound",VLOOKUP(tbl_transaction[[#This Row],[Reference Number]],barang_masuk[],5,FALSE),IF(tbl_transaction[[#This Row],[Type]]="Outbound",VLOOKUP(tbl_transaction[[#This Row],[Reference Number]],barang_keluar[],5,FALSE),""))</f>
        <v>Chitato Snack Variant 28</v>
      </c>
      <c r="F2124">
        <f>IF(tbl_transaction[[#This Row],[Type]]="Inbound",VLOOKUP(tbl_transaction[[#This Row],[Reference Number]],barang_masuk[],6,FALSE),IF(tbl_transaction[[#This Row],[Type]]="Outbound",VLOOKUP(tbl_transaction[[#This Row],[Reference Number]],barang_keluar[],6,FALSE),""))</f>
        <v>20</v>
      </c>
      <c r="G2124" t="str">
        <f>IF(tbl_transaction[[#This Row],[Type]]="Inbound",VLOOKUP(tbl_transaction[[#This Row],[Reference Number]],barang_masuk[],7,FALSE),IF(tbl_transaction[[#This Row],[Type]]="Outbound",VLOOKUP(tbl_transaction[[#This Row],[Reference Number]],barang_keluar[],7,FALSE),""))</f>
        <v>Pack</v>
      </c>
      <c r="H2124" t="str">
        <f>IF(tbl_transaction[[#This Row],[Type]]="Inbound",VLOOKUP(tbl_transaction[[#This Row],[Reference Number]],barang_masuk[],3,FALSE),IF(tbl_transaction[[#This Row],[Type]]="Outbound",VLOOKUP(tbl_transaction[[#This Row],[Reference Number]],barang_keluar[],3,FALSE),""))</f>
        <v>Outlet 037</v>
      </c>
      <c r="I2124" t="str">
        <f>IF(D2124='Kartu Stok'!$B$2,COUNTIF($D$3:D2124,'Kartu Stok'!$B$2),"")</f>
        <v/>
      </c>
      <c r="L2124"/>
    </row>
    <row r="2125" spans="1:12" ht="14.5" x14ac:dyDescent="0.35">
      <c r="A2125" s="2" t="s">
        <v>2684</v>
      </c>
      <c r="B2125" s="5">
        <f>IF(LEFT(tbl_transaction[[#This Row],[Reference Number]],2)="GR",VLOOKUP(tbl_transaction[[#This Row],[Reference Number]],barang_masuk[],2,FALSE),IF(LEFT(tbl_transaction[[#This Row],[Reference Number]],2)="DO",VLOOKUP(tbl_transaction[[#This Row],[Reference Number]],barang_keluar[],2,FALSE),""))</f>
        <v>46161</v>
      </c>
      <c r="C2125" t="str">
        <f t="shared" si="33"/>
        <v>Outbound</v>
      </c>
      <c r="D2125" t="str">
        <f>IF(tbl_transaction[[#This Row],[Type]]="Inbound",VLOOKUP(tbl_transaction[[#This Row],[Reference Number]],barang_masuk[],4,FALSE),IF(tbl_transaction[[#This Row],[Type]]="Outbound",VLOOKUP(tbl_transaction[[#This Row],[Reference Number]],barang_keluar[],4,FALSE),""))</f>
        <v>DAR012</v>
      </c>
      <c r="E2125" t="str">
        <f>IF(tbl_transaction[[#This Row],[Type]]="Inbound",VLOOKUP(tbl_transaction[[#This Row],[Reference Number]],barang_masuk[],5,FALSE),IF(tbl_transaction[[#This Row],[Type]]="Outbound",VLOOKUP(tbl_transaction[[#This Row],[Reference Number]],barang_keluar[],5,FALSE),""))</f>
        <v>Indomilk Dairy Variant 12</v>
      </c>
      <c r="F2125">
        <f>IF(tbl_transaction[[#This Row],[Type]]="Inbound",VLOOKUP(tbl_transaction[[#This Row],[Reference Number]],barang_masuk[],6,FALSE),IF(tbl_transaction[[#This Row],[Type]]="Outbound",VLOOKUP(tbl_transaction[[#This Row],[Reference Number]],barang_keluar[],6,FALSE),""))</f>
        <v>48</v>
      </c>
      <c r="G2125" t="str">
        <f>IF(tbl_transaction[[#This Row],[Type]]="Inbound",VLOOKUP(tbl_transaction[[#This Row],[Reference Number]],barang_masuk[],7,FALSE),IF(tbl_transaction[[#This Row],[Type]]="Outbound",VLOOKUP(tbl_transaction[[#This Row],[Reference Number]],barang_keluar[],7,FALSE),""))</f>
        <v>Box</v>
      </c>
      <c r="H2125" t="str">
        <f>IF(tbl_transaction[[#This Row],[Type]]="Inbound",VLOOKUP(tbl_transaction[[#This Row],[Reference Number]],barang_masuk[],3,FALSE),IF(tbl_transaction[[#This Row],[Type]]="Outbound",VLOOKUP(tbl_transaction[[#This Row],[Reference Number]],barang_keluar[],3,FALSE),""))</f>
        <v>Outlet 060</v>
      </c>
      <c r="I2125" t="str">
        <f>IF(D2125='Kartu Stok'!$B$2,COUNTIF($D$3:D2125,'Kartu Stok'!$B$2),"")</f>
        <v/>
      </c>
      <c r="L2125"/>
    </row>
    <row r="2126" spans="1:12" ht="14.5" x14ac:dyDescent="0.35">
      <c r="A2126" s="2" t="s">
        <v>2685</v>
      </c>
      <c r="B2126" s="5">
        <f>IF(LEFT(tbl_transaction[[#This Row],[Reference Number]],2)="GR",VLOOKUP(tbl_transaction[[#This Row],[Reference Number]],barang_masuk[],2,FALSE),IF(LEFT(tbl_transaction[[#This Row],[Reference Number]],2)="DO",VLOOKUP(tbl_transaction[[#This Row],[Reference Number]],barang_keluar[],2,FALSE),""))</f>
        <v>46109</v>
      </c>
      <c r="C2126" t="str">
        <f t="shared" si="33"/>
        <v>Outbound</v>
      </c>
      <c r="D2126" t="str">
        <f>IF(tbl_transaction[[#This Row],[Type]]="Inbound",VLOOKUP(tbl_transaction[[#This Row],[Reference Number]],barang_masuk[],4,FALSE),IF(tbl_transaction[[#This Row],[Type]]="Outbound",VLOOKUP(tbl_transaction[[#This Row],[Reference Number]],barang_keluar[],4,FALSE),""))</f>
        <v>HOM023</v>
      </c>
      <c r="E2126" t="str">
        <f>IF(tbl_transaction[[#This Row],[Type]]="Inbound",VLOOKUP(tbl_transaction[[#This Row],[Reference Number]],barang_masuk[],5,FALSE),IF(tbl_transaction[[#This Row],[Type]]="Outbound",VLOOKUP(tbl_transaction[[#This Row],[Reference Number]],barang_keluar[],5,FALSE),""))</f>
        <v>Rinso Home Care Variant 23</v>
      </c>
      <c r="F2126">
        <f>IF(tbl_transaction[[#This Row],[Type]]="Inbound",VLOOKUP(tbl_transaction[[#This Row],[Reference Number]],barang_masuk[],6,FALSE),IF(tbl_transaction[[#This Row],[Type]]="Outbound",VLOOKUP(tbl_transaction[[#This Row],[Reference Number]],barang_keluar[],6,FALSE),""))</f>
        <v>10</v>
      </c>
      <c r="G2126" t="str">
        <f>IF(tbl_transaction[[#This Row],[Type]]="Inbound",VLOOKUP(tbl_transaction[[#This Row],[Reference Number]],barang_masuk[],7,FALSE),IF(tbl_transaction[[#This Row],[Type]]="Outbound",VLOOKUP(tbl_transaction[[#This Row],[Reference Number]],barang_keluar[],7,FALSE),""))</f>
        <v>Pack</v>
      </c>
      <c r="H2126" t="str">
        <f>IF(tbl_transaction[[#This Row],[Type]]="Inbound",VLOOKUP(tbl_transaction[[#This Row],[Reference Number]],barang_masuk[],3,FALSE),IF(tbl_transaction[[#This Row],[Type]]="Outbound",VLOOKUP(tbl_transaction[[#This Row],[Reference Number]],barang_keluar[],3,FALSE),""))</f>
        <v>Outlet 052</v>
      </c>
      <c r="I2126" t="str">
        <f>IF(D2126='Kartu Stok'!$B$2,COUNTIF($D$3:D2126,'Kartu Stok'!$B$2),"")</f>
        <v/>
      </c>
      <c r="L2126"/>
    </row>
    <row r="2127" spans="1:12" ht="14.5" x14ac:dyDescent="0.35">
      <c r="A2127" s="2" t="s">
        <v>2686</v>
      </c>
      <c r="B2127" s="5">
        <f>IF(LEFT(tbl_transaction[[#This Row],[Reference Number]],2)="GR",VLOOKUP(tbl_transaction[[#This Row],[Reference Number]],barang_masuk[],2,FALSE),IF(LEFT(tbl_transaction[[#This Row],[Reference Number]],2)="DO",VLOOKUP(tbl_transaction[[#This Row],[Reference Number]],barang_keluar[],2,FALSE),""))</f>
        <v>46080</v>
      </c>
      <c r="C2127" t="str">
        <f t="shared" si="33"/>
        <v>Outbound</v>
      </c>
      <c r="D2127" t="str">
        <f>IF(tbl_transaction[[#This Row],[Type]]="Inbound",VLOOKUP(tbl_transaction[[#This Row],[Reference Number]],barang_masuk[],4,FALSE),IF(tbl_transaction[[#This Row],[Type]]="Outbound",VLOOKUP(tbl_transaction[[#This Row],[Reference Number]],barang_keluar[],4,FALSE),""))</f>
        <v>BEV010</v>
      </c>
      <c r="E2127" t="str">
        <f>IF(tbl_transaction[[#This Row],[Type]]="Inbound",VLOOKUP(tbl_transaction[[#This Row],[Reference Number]],barang_masuk[],5,FALSE),IF(tbl_transaction[[#This Row],[Type]]="Outbound",VLOOKUP(tbl_transaction[[#This Row],[Reference Number]],barang_keluar[],5,FALSE),""))</f>
        <v>Coca Cola Beverage Variant 10</v>
      </c>
      <c r="F2127">
        <f>IF(tbl_transaction[[#This Row],[Type]]="Inbound",VLOOKUP(tbl_transaction[[#This Row],[Reference Number]],barang_masuk[],6,FALSE),IF(tbl_transaction[[#This Row],[Type]]="Outbound",VLOOKUP(tbl_transaction[[#This Row],[Reference Number]],barang_keluar[],6,FALSE),""))</f>
        <v>15</v>
      </c>
      <c r="G2127" t="str">
        <f>IF(tbl_transaction[[#This Row],[Type]]="Inbound",VLOOKUP(tbl_transaction[[#This Row],[Reference Number]],barang_masuk[],7,FALSE),IF(tbl_transaction[[#This Row],[Type]]="Outbound",VLOOKUP(tbl_transaction[[#This Row],[Reference Number]],barang_keluar[],7,FALSE),""))</f>
        <v>Bottle</v>
      </c>
      <c r="H2127" t="str">
        <f>IF(tbl_transaction[[#This Row],[Type]]="Inbound",VLOOKUP(tbl_transaction[[#This Row],[Reference Number]],barang_masuk[],3,FALSE),IF(tbl_transaction[[#This Row],[Type]]="Outbound",VLOOKUP(tbl_transaction[[#This Row],[Reference Number]],barang_keluar[],3,FALSE),""))</f>
        <v>Outlet 047</v>
      </c>
      <c r="I2127" t="str">
        <f>IF(D2127='Kartu Stok'!$B$2,COUNTIF($D$3:D2127,'Kartu Stok'!$B$2),"")</f>
        <v/>
      </c>
      <c r="L2127"/>
    </row>
    <row r="2128" spans="1:12" ht="14.5" x14ac:dyDescent="0.35">
      <c r="A2128" s="2" t="s">
        <v>2687</v>
      </c>
      <c r="B2128" s="5">
        <f>IF(LEFT(tbl_transaction[[#This Row],[Reference Number]],2)="GR",VLOOKUP(tbl_transaction[[#This Row],[Reference Number]],barang_masuk[],2,FALSE),IF(LEFT(tbl_transaction[[#This Row],[Reference Number]],2)="DO",VLOOKUP(tbl_transaction[[#This Row],[Reference Number]],barang_keluar[],2,FALSE),""))</f>
        <v>46048</v>
      </c>
      <c r="C2128" t="str">
        <f t="shared" si="33"/>
        <v>Outbound</v>
      </c>
      <c r="D2128" t="str">
        <f>IF(tbl_transaction[[#This Row],[Type]]="Inbound",VLOOKUP(tbl_transaction[[#This Row],[Reference Number]],barang_masuk[],4,FALSE),IF(tbl_transaction[[#This Row],[Type]]="Outbound",VLOOKUP(tbl_transaction[[#This Row],[Reference Number]],barang_keluar[],4,FALSE),""))</f>
        <v>HOM010</v>
      </c>
      <c r="E2128" t="str">
        <f>IF(tbl_transaction[[#This Row],[Type]]="Inbound",VLOOKUP(tbl_transaction[[#This Row],[Reference Number]],barang_masuk[],5,FALSE),IF(tbl_transaction[[#This Row],[Type]]="Outbound",VLOOKUP(tbl_transaction[[#This Row],[Reference Number]],barang_keluar[],5,FALSE),""))</f>
        <v>Molto Home Care Variant 10</v>
      </c>
      <c r="F2128">
        <f>IF(tbl_transaction[[#This Row],[Type]]="Inbound",VLOOKUP(tbl_transaction[[#This Row],[Reference Number]],barang_masuk[],6,FALSE),IF(tbl_transaction[[#This Row],[Type]]="Outbound",VLOOKUP(tbl_transaction[[#This Row],[Reference Number]],barang_keluar[],6,FALSE),""))</f>
        <v>60</v>
      </c>
      <c r="G2128" t="str">
        <f>IF(tbl_transaction[[#This Row],[Type]]="Inbound",VLOOKUP(tbl_transaction[[#This Row],[Reference Number]],barang_masuk[],7,FALSE),IF(tbl_transaction[[#This Row],[Type]]="Outbound",VLOOKUP(tbl_transaction[[#This Row],[Reference Number]],barang_keluar[],7,FALSE),""))</f>
        <v>Pack</v>
      </c>
      <c r="H2128" t="str">
        <f>IF(tbl_transaction[[#This Row],[Type]]="Inbound",VLOOKUP(tbl_transaction[[#This Row],[Reference Number]],barang_masuk[],3,FALSE),IF(tbl_transaction[[#This Row],[Type]]="Outbound",VLOOKUP(tbl_transaction[[#This Row],[Reference Number]],barang_keluar[],3,FALSE),""))</f>
        <v>Outlet 039</v>
      </c>
      <c r="I2128" t="str">
        <f>IF(D2128='Kartu Stok'!$B$2,COUNTIF($D$3:D2128,'Kartu Stok'!$B$2),"")</f>
        <v/>
      </c>
      <c r="L2128"/>
    </row>
    <row r="2129" spans="1:12" ht="14.5" x14ac:dyDescent="0.35">
      <c r="A2129" s="2" t="s">
        <v>2688</v>
      </c>
      <c r="B2129" s="5">
        <f>IF(LEFT(tbl_transaction[[#This Row],[Reference Number]],2)="GR",VLOOKUP(tbl_transaction[[#This Row],[Reference Number]],barang_masuk[],2,FALSE),IF(LEFT(tbl_transaction[[#This Row],[Reference Number]],2)="DO",VLOOKUP(tbl_transaction[[#This Row],[Reference Number]],barang_keluar[],2,FALSE),""))</f>
        <v>46095</v>
      </c>
      <c r="C2129" t="str">
        <f t="shared" si="33"/>
        <v>Outbound</v>
      </c>
      <c r="D2129" t="str">
        <f>IF(tbl_transaction[[#This Row],[Type]]="Inbound",VLOOKUP(tbl_transaction[[#This Row],[Reference Number]],barang_masuk[],4,FALSE),IF(tbl_transaction[[#This Row],[Type]]="Outbound",VLOOKUP(tbl_transaction[[#This Row],[Reference Number]],barang_keluar[],4,FALSE),""))</f>
        <v>SNK006</v>
      </c>
      <c r="E2129" t="str">
        <f>IF(tbl_transaction[[#This Row],[Type]]="Inbound",VLOOKUP(tbl_transaction[[#This Row],[Reference Number]],barang_masuk[],5,FALSE),IF(tbl_transaction[[#This Row],[Type]]="Outbound",VLOOKUP(tbl_transaction[[#This Row],[Reference Number]],barang_keluar[],5,FALSE),""))</f>
        <v>Taro Snack Variant 6</v>
      </c>
      <c r="F2129">
        <f>IF(tbl_transaction[[#This Row],[Type]]="Inbound",VLOOKUP(tbl_transaction[[#This Row],[Reference Number]],barang_masuk[],6,FALSE),IF(tbl_transaction[[#This Row],[Type]]="Outbound",VLOOKUP(tbl_transaction[[#This Row],[Reference Number]],barang_keluar[],6,FALSE),""))</f>
        <v>48</v>
      </c>
      <c r="G2129" t="str">
        <f>IF(tbl_transaction[[#This Row],[Type]]="Inbound",VLOOKUP(tbl_transaction[[#This Row],[Reference Number]],barang_masuk[],7,FALSE),IF(tbl_transaction[[#This Row],[Type]]="Outbound",VLOOKUP(tbl_transaction[[#This Row],[Reference Number]],barang_keluar[],7,FALSE),""))</f>
        <v>Pack</v>
      </c>
      <c r="H2129" t="str">
        <f>IF(tbl_transaction[[#This Row],[Type]]="Inbound",VLOOKUP(tbl_transaction[[#This Row],[Reference Number]],barang_masuk[],3,FALSE),IF(tbl_transaction[[#This Row],[Type]]="Outbound",VLOOKUP(tbl_transaction[[#This Row],[Reference Number]],barang_keluar[],3,FALSE),""))</f>
        <v>Outlet 031</v>
      </c>
      <c r="I2129" t="str">
        <f>IF(D2129='Kartu Stok'!$B$2,COUNTIF($D$3:D2129,'Kartu Stok'!$B$2),"")</f>
        <v/>
      </c>
      <c r="L2129"/>
    </row>
    <row r="2130" spans="1:12" ht="14.5" x14ac:dyDescent="0.35">
      <c r="A2130" s="2" t="s">
        <v>2689</v>
      </c>
      <c r="B2130" s="5">
        <f>IF(LEFT(tbl_transaction[[#This Row],[Reference Number]],2)="GR",VLOOKUP(tbl_transaction[[#This Row],[Reference Number]],barang_masuk[],2,FALSE),IF(LEFT(tbl_transaction[[#This Row],[Reference Number]],2)="DO",VLOOKUP(tbl_transaction[[#This Row],[Reference Number]],barang_keluar[],2,FALSE),""))</f>
        <v>46185</v>
      </c>
      <c r="C2130" t="str">
        <f t="shared" si="33"/>
        <v>Outbound</v>
      </c>
      <c r="D2130" t="str">
        <f>IF(tbl_transaction[[#This Row],[Type]]="Inbound",VLOOKUP(tbl_transaction[[#This Row],[Reference Number]],barang_masuk[],4,FALSE),IF(tbl_transaction[[#This Row],[Type]]="Outbound",VLOOKUP(tbl_transaction[[#This Row],[Reference Number]],barang_keluar[],4,FALSE),""))</f>
        <v>INS008</v>
      </c>
      <c r="E2130" t="str">
        <f>IF(tbl_transaction[[#This Row],[Type]]="Inbound",VLOOKUP(tbl_transaction[[#This Row],[Reference Number]],barang_masuk[],5,FALSE),IF(tbl_transaction[[#This Row],[Type]]="Outbound",VLOOKUP(tbl_transaction[[#This Row],[Reference Number]],barang_keluar[],5,FALSE),""))</f>
        <v>Indomie Instant Food Variant 8</v>
      </c>
      <c r="F2130">
        <f>IF(tbl_transaction[[#This Row],[Type]]="Inbound",VLOOKUP(tbl_transaction[[#This Row],[Reference Number]],barang_masuk[],6,FALSE),IF(tbl_transaction[[#This Row],[Type]]="Outbound",VLOOKUP(tbl_transaction[[#This Row],[Reference Number]],barang_keluar[],6,FALSE),""))</f>
        <v>24</v>
      </c>
      <c r="G2130" t="str">
        <f>IF(tbl_transaction[[#This Row],[Type]]="Inbound",VLOOKUP(tbl_transaction[[#This Row],[Reference Number]],barang_masuk[],7,FALSE),IF(tbl_transaction[[#This Row],[Type]]="Outbound",VLOOKUP(tbl_transaction[[#This Row],[Reference Number]],barang_keluar[],7,FALSE),""))</f>
        <v>Pack</v>
      </c>
      <c r="H2130" t="str">
        <f>IF(tbl_transaction[[#This Row],[Type]]="Inbound",VLOOKUP(tbl_transaction[[#This Row],[Reference Number]],barang_masuk[],3,FALSE),IF(tbl_transaction[[#This Row],[Type]]="Outbound",VLOOKUP(tbl_transaction[[#This Row],[Reference Number]],barang_keluar[],3,FALSE),""))</f>
        <v>Outlet 004</v>
      </c>
      <c r="I2130" t="str">
        <f>IF(D2130='Kartu Stok'!$B$2,COUNTIF($D$3:D2130,'Kartu Stok'!$B$2),"")</f>
        <v/>
      </c>
      <c r="L2130"/>
    </row>
    <row r="2131" spans="1:12" ht="14.5" x14ac:dyDescent="0.35">
      <c r="A2131" s="2" t="s">
        <v>2690</v>
      </c>
      <c r="B2131" s="5">
        <f>IF(LEFT(tbl_transaction[[#This Row],[Reference Number]],2)="GR",VLOOKUP(tbl_transaction[[#This Row],[Reference Number]],barang_masuk[],2,FALSE),IF(LEFT(tbl_transaction[[#This Row],[Reference Number]],2)="DO",VLOOKUP(tbl_transaction[[#This Row],[Reference Number]],barang_keluar[],2,FALSE),""))</f>
        <v>46162</v>
      </c>
      <c r="C2131" t="str">
        <f t="shared" si="33"/>
        <v>Outbound</v>
      </c>
      <c r="D2131" t="str">
        <f>IF(tbl_transaction[[#This Row],[Type]]="Inbound",VLOOKUP(tbl_transaction[[#This Row],[Reference Number]],barang_masuk[],4,FALSE),IF(tbl_transaction[[#This Row],[Type]]="Outbound",VLOOKUP(tbl_transaction[[#This Row],[Reference Number]],barang_keluar[],4,FALSE),""))</f>
        <v>PER030</v>
      </c>
      <c r="E2131" t="str">
        <f>IF(tbl_transaction[[#This Row],[Type]]="Inbound",VLOOKUP(tbl_transaction[[#This Row],[Reference Number]],barang_masuk[],5,FALSE),IF(tbl_transaction[[#This Row],[Type]]="Outbound",VLOOKUP(tbl_transaction[[#This Row],[Reference Number]],barang_keluar[],5,FALSE),""))</f>
        <v>Lifebuoy Personal Care Variant 30</v>
      </c>
      <c r="F2131">
        <f>IF(tbl_transaction[[#This Row],[Type]]="Inbound",VLOOKUP(tbl_transaction[[#This Row],[Reference Number]],barang_masuk[],6,FALSE),IF(tbl_transaction[[#This Row],[Type]]="Outbound",VLOOKUP(tbl_transaction[[#This Row],[Reference Number]],barang_keluar[],6,FALSE),""))</f>
        <v>48</v>
      </c>
      <c r="G2131" t="str">
        <f>IF(tbl_transaction[[#This Row],[Type]]="Inbound",VLOOKUP(tbl_transaction[[#This Row],[Reference Number]],barang_masuk[],7,FALSE),IF(tbl_transaction[[#This Row],[Type]]="Outbound",VLOOKUP(tbl_transaction[[#This Row],[Reference Number]],barang_keluar[],7,FALSE),""))</f>
        <v>Bottle</v>
      </c>
      <c r="H2131" t="str">
        <f>IF(tbl_transaction[[#This Row],[Type]]="Inbound",VLOOKUP(tbl_transaction[[#This Row],[Reference Number]],barang_masuk[],3,FALSE),IF(tbl_transaction[[#This Row],[Type]]="Outbound",VLOOKUP(tbl_transaction[[#This Row],[Reference Number]],barang_keluar[],3,FALSE),""))</f>
        <v>Outlet 023</v>
      </c>
      <c r="I2131" t="str">
        <f>IF(D2131='Kartu Stok'!$B$2,COUNTIF($D$3:D2131,'Kartu Stok'!$B$2),"")</f>
        <v/>
      </c>
      <c r="L2131"/>
    </row>
    <row r="2132" spans="1:12" ht="14.5" x14ac:dyDescent="0.35">
      <c r="A2132" s="2" t="s">
        <v>2691</v>
      </c>
      <c r="B2132" s="5">
        <f>IF(LEFT(tbl_transaction[[#This Row],[Reference Number]],2)="GR",VLOOKUP(tbl_transaction[[#This Row],[Reference Number]],barang_masuk[],2,FALSE),IF(LEFT(tbl_transaction[[#This Row],[Reference Number]],2)="DO",VLOOKUP(tbl_transaction[[#This Row],[Reference Number]],barang_keluar[],2,FALSE),""))</f>
        <v>46118</v>
      </c>
      <c r="C2132" t="str">
        <f t="shared" si="33"/>
        <v>Outbound</v>
      </c>
      <c r="D2132" t="str">
        <f>IF(tbl_transaction[[#This Row],[Type]]="Inbound",VLOOKUP(tbl_transaction[[#This Row],[Reference Number]],barang_masuk[],4,FALSE),IF(tbl_transaction[[#This Row],[Type]]="Outbound",VLOOKUP(tbl_transaction[[#This Row],[Reference Number]],barang_keluar[],4,FALSE),""))</f>
        <v>PER010</v>
      </c>
      <c r="E2132" t="str">
        <f>IF(tbl_transaction[[#This Row],[Type]]="Inbound",VLOOKUP(tbl_transaction[[#This Row],[Reference Number]],barang_masuk[],5,FALSE),IF(tbl_transaction[[#This Row],[Type]]="Outbound",VLOOKUP(tbl_transaction[[#This Row],[Reference Number]],barang_keluar[],5,FALSE),""))</f>
        <v>Lifebuoy Personal Care Variant 10</v>
      </c>
      <c r="F2132">
        <f>IF(tbl_transaction[[#This Row],[Type]]="Inbound",VLOOKUP(tbl_transaction[[#This Row],[Reference Number]],barang_masuk[],6,FALSE),IF(tbl_transaction[[#This Row],[Type]]="Outbound",VLOOKUP(tbl_transaction[[#This Row],[Reference Number]],barang_keluar[],6,FALSE),""))</f>
        <v>20</v>
      </c>
      <c r="G2132" t="str">
        <f>IF(tbl_transaction[[#This Row],[Type]]="Inbound",VLOOKUP(tbl_transaction[[#This Row],[Reference Number]],barang_masuk[],7,FALSE),IF(tbl_transaction[[#This Row],[Type]]="Outbound",VLOOKUP(tbl_transaction[[#This Row],[Reference Number]],barang_keluar[],7,FALSE),""))</f>
        <v>Bottle</v>
      </c>
      <c r="H2132" t="str">
        <f>IF(tbl_transaction[[#This Row],[Type]]="Inbound",VLOOKUP(tbl_transaction[[#This Row],[Reference Number]],barang_masuk[],3,FALSE),IF(tbl_transaction[[#This Row],[Type]]="Outbound",VLOOKUP(tbl_transaction[[#This Row],[Reference Number]],barang_keluar[],3,FALSE),""))</f>
        <v>Outlet 034</v>
      </c>
      <c r="I2132" t="str">
        <f>IF(D2132='Kartu Stok'!$B$2,COUNTIF($D$3:D2132,'Kartu Stok'!$B$2),"")</f>
        <v/>
      </c>
      <c r="L2132"/>
    </row>
    <row r="2133" spans="1:12" ht="14.5" x14ac:dyDescent="0.35">
      <c r="A2133" s="2" t="s">
        <v>2692</v>
      </c>
      <c r="B2133" s="5">
        <f>IF(LEFT(tbl_transaction[[#This Row],[Reference Number]],2)="GR",VLOOKUP(tbl_transaction[[#This Row],[Reference Number]],barang_masuk[],2,FALSE),IF(LEFT(tbl_transaction[[#This Row],[Reference Number]],2)="DO",VLOOKUP(tbl_transaction[[#This Row],[Reference Number]],barang_keluar[],2,FALSE),""))</f>
        <v>46089</v>
      </c>
      <c r="C2133" t="str">
        <f t="shared" si="33"/>
        <v>Outbound</v>
      </c>
      <c r="D2133" t="str">
        <f>IF(tbl_transaction[[#This Row],[Type]]="Inbound",VLOOKUP(tbl_transaction[[#This Row],[Reference Number]],barang_masuk[],4,FALSE),IF(tbl_transaction[[#This Row],[Type]]="Outbound",VLOOKUP(tbl_transaction[[#This Row],[Reference Number]],barang_keluar[],4,FALSE),""))</f>
        <v>PER016</v>
      </c>
      <c r="E2133" t="str">
        <f>IF(tbl_transaction[[#This Row],[Type]]="Inbound",VLOOKUP(tbl_transaction[[#This Row],[Reference Number]],barang_masuk[],5,FALSE),IF(tbl_transaction[[#This Row],[Type]]="Outbound",VLOOKUP(tbl_transaction[[#This Row],[Reference Number]],barang_keluar[],5,FALSE),""))</f>
        <v>Lifebuoy Personal Care Variant 16</v>
      </c>
      <c r="F2133">
        <f>IF(tbl_transaction[[#This Row],[Type]]="Inbound",VLOOKUP(tbl_transaction[[#This Row],[Reference Number]],barang_masuk[],6,FALSE),IF(tbl_transaction[[#This Row],[Type]]="Outbound",VLOOKUP(tbl_transaction[[#This Row],[Reference Number]],barang_keluar[],6,FALSE),""))</f>
        <v>48</v>
      </c>
      <c r="G2133" t="str">
        <f>IF(tbl_transaction[[#This Row],[Type]]="Inbound",VLOOKUP(tbl_transaction[[#This Row],[Reference Number]],barang_masuk[],7,FALSE),IF(tbl_transaction[[#This Row],[Type]]="Outbound",VLOOKUP(tbl_transaction[[#This Row],[Reference Number]],barang_keluar[],7,FALSE),""))</f>
        <v>Bottle</v>
      </c>
      <c r="H2133" t="str">
        <f>IF(tbl_transaction[[#This Row],[Type]]="Inbound",VLOOKUP(tbl_transaction[[#This Row],[Reference Number]],barang_masuk[],3,FALSE),IF(tbl_transaction[[#This Row],[Type]]="Outbound",VLOOKUP(tbl_transaction[[#This Row],[Reference Number]],barang_keluar[],3,FALSE),""))</f>
        <v>Outlet 027</v>
      </c>
      <c r="I2133" t="str">
        <f>IF(D2133='Kartu Stok'!$B$2,COUNTIF($D$3:D2133,'Kartu Stok'!$B$2),"")</f>
        <v/>
      </c>
      <c r="L2133"/>
    </row>
    <row r="2134" spans="1:12" ht="14.5" x14ac:dyDescent="0.35">
      <c r="A2134" s="2" t="s">
        <v>2693</v>
      </c>
      <c r="B2134" s="5">
        <f>IF(LEFT(tbl_transaction[[#This Row],[Reference Number]],2)="GR",VLOOKUP(tbl_transaction[[#This Row],[Reference Number]],barang_masuk[],2,FALSE),IF(LEFT(tbl_transaction[[#This Row],[Reference Number]],2)="DO",VLOOKUP(tbl_transaction[[#This Row],[Reference Number]],barang_keluar[],2,FALSE),""))</f>
        <v>46061</v>
      </c>
      <c r="C2134" t="str">
        <f t="shared" si="33"/>
        <v>Outbound</v>
      </c>
      <c r="D2134" t="str">
        <f>IF(tbl_transaction[[#This Row],[Type]]="Inbound",VLOOKUP(tbl_transaction[[#This Row],[Reference Number]],barang_masuk[],4,FALSE),IF(tbl_transaction[[#This Row],[Type]]="Outbound",VLOOKUP(tbl_transaction[[#This Row],[Reference Number]],barang_keluar[],4,FALSE),""))</f>
        <v>INS013</v>
      </c>
      <c r="E2134" t="str">
        <f>IF(tbl_transaction[[#This Row],[Type]]="Inbound",VLOOKUP(tbl_transaction[[#This Row],[Reference Number]],barang_masuk[],5,FALSE),IF(tbl_transaction[[#This Row],[Type]]="Outbound",VLOOKUP(tbl_transaction[[#This Row],[Reference Number]],barang_keluar[],5,FALSE),""))</f>
        <v>Sarimi Instant Food Variant 13</v>
      </c>
      <c r="F2134">
        <f>IF(tbl_transaction[[#This Row],[Type]]="Inbound",VLOOKUP(tbl_transaction[[#This Row],[Reference Number]],barang_masuk[],6,FALSE),IF(tbl_transaction[[#This Row],[Type]]="Outbound",VLOOKUP(tbl_transaction[[#This Row],[Reference Number]],barang_keluar[],6,FALSE),""))</f>
        <v>24</v>
      </c>
      <c r="G2134" t="str">
        <f>IF(tbl_transaction[[#This Row],[Type]]="Inbound",VLOOKUP(tbl_transaction[[#This Row],[Reference Number]],barang_masuk[],7,FALSE),IF(tbl_transaction[[#This Row],[Type]]="Outbound",VLOOKUP(tbl_transaction[[#This Row],[Reference Number]],barang_keluar[],7,FALSE),""))</f>
        <v>Pack</v>
      </c>
      <c r="H2134" t="str">
        <f>IF(tbl_transaction[[#This Row],[Type]]="Inbound",VLOOKUP(tbl_transaction[[#This Row],[Reference Number]],barang_masuk[],3,FALSE),IF(tbl_transaction[[#This Row],[Type]]="Outbound",VLOOKUP(tbl_transaction[[#This Row],[Reference Number]],barang_keluar[],3,FALSE),""))</f>
        <v>Outlet 068</v>
      </c>
      <c r="I2134" t="str">
        <f>IF(D2134='Kartu Stok'!$B$2,COUNTIF($D$3:D2134,'Kartu Stok'!$B$2),"")</f>
        <v/>
      </c>
      <c r="L2134"/>
    </row>
    <row r="2135" spans="1:12" ht="14.5" x14ac:dyDescent="0.35">
      <c r="A2135" s="2" t="s">
        <v>2694</v>
      </c>
      <c r="B2135" s="5">
        <f>IF(LEFT(tbl_transaction[[#This Row],[Reference Number]],2)="GR",VLOOKUP(tbl_transaction[[#This Row],[Reference Number]],barang_masuk[],2,FALSE),IF(LEFT(tbl_transaction[[#This Row],[Reference Number]],2)="DO",VLOOKUP(tbl_transaction[[#This Row],[Reference Number]],barang_keluar[],2,FALSE),""))</f>
        <v>46159</v>
      </c>
      <c r="C2135" t="str">
        <f t="shared" si="33"/>
        <v>Outbound</v>
      </c>
      <c r="D2135" t="str">
        <f>IF(tbl_transaction[[#This Row],[Type]]="Inbound",VLOOKUP(tbl_transaction[[#This Row],[Reference Number]],barang_masuk[],4,FALSE),IF(tbl_transaction[[#This Row],[Type]]="Outbound",VLOOKUP(tbl_transaction[[#This Row],[Reference Number]],barang_keluar[],4,FALSE),""))</f>
        <v>BAB019</v>
      </c>
      <c r="E2135" t="str">
        <f>IF(tbl_transaction[[#This Row],[Type]]="Inbound",VLOOKUP(tbl_transaction[[#This Row],[Reference Number]],barang_masuk[],5,FALSE),IF(tbl_transaction[[#This Row],[Type]]="Outbound",VLOOKUP(tbl_transaction[[#This Row],[Reference Number]],barang_keluar[],5,FALSE),""))</f>
        <v>Zwitsal Baby Care Variant 19</v>
      </c>
      <c r="F2135">
        <f>IF(tbl_transaction[[#This Row],[Type]]="Inbound",VLOOKUP(tbl_transaction[[#This Row],[Reference Number]],barang_masuk[],6,FALSE),IF(tbl_transaction[[#This Row],[Type]]="Outbound",VLOOKUP(tbl_transaction[[#This Row],[Reference Number]],barang_keluar[],6,FALSE),""))</f>
        <v>36</v>
      </c>
      <c r="G2135" t="str">
        <f>IF(tbl_transaction[[#This Row],[Type]]="Inbound",VLOOKUP(tbl_transaction[[#This Row],[Reference Number]],barang_masuk[],7,FALSE),IF(tbl_transaction[[#This Row],[Type]]="Outbound",VLOOKUP(tbl_transaction[[#This Row],[Reference Number]],barang_keluar[],7,FALSE),""))</f>
        <v>Pack</v>
      </c>
      <c r="H2135" t="str">
        <f>IF(tbl_transaction[[#This Row],[Type]]="Inbound",VLOOKUP(tbl_transaction[[#This Row],[Reference Number]],barang_masuk[],3,FALSE),IF(tbl_transaction[[#This Row],[Type]]="Outbound",VLOOKUP(tbl_transaction[[#This Row],[Reference Number]],barang_keluar[],3,FALSE),""))</f>
        <v>Outlet 061</v>
      </c>
      <c r="I2135" t="str">
        <f>IF(D2135='Kartu Stok'!$B$2,COUNTIF($D$3:D2135,'Kartu Stok'!$B$2),"")</f>
        <v/>
      </c>
      <c r="L2135"/>
    </row>
    <row r="2136" spans="1:12" ht="14.5" x14ac:dyDescent="0.35">
      <c r="A2136" s="2" t="s">
        <v>2695</v>
      </c>
      <c r="B2136" s="5">
        <f>IF(LEFT(tbl_transaction[[#This Row],[Reference Number]],2)="GR",VLOOKUP(tbl_transaction[[#This Row],[Reference Number]],barang_masuk[],2,FALSE),IF(LEFT(tbl_transaction[[#This Row],[Reference Number]],2)="DO",VLOOKUP(tbl_transaction[[#This Row],[Reference Number]],barang_keluar[],2,FALSE),""))</f>
        <v>46023</v>
      </c>
      <c r="C2136" t="str">
        <f t="shared" si="33"/>
        <v>Outbound</v>
      </c>
      <c r="D2136" t="str">
        <f>IF(tbl_transaction[[#This Row],[Type]]="Inbound",VLOOKUP(tbl_transaction[[#This Row],[Reference Number]],barang_masuk[],4,FALSE),IF(tbl_transaction[[#This Row],[Type]]="Outbound",VLOOKUP(tbl_transaction[[#This Row],[Reference Number]],barang_keluar[],4,FALSE),""))</f>
        <v>SNK028</v>
      </c>
      <c r="E2136" t="str">
        <f>IF(tbl_transaction[[#This Row],[Type]]="Inbound",VLOOKUP(tbl_transaction[[#This Row],[Reference Number]],barang_masuk[],5,FALSE),IF(tbl_transaction[[#This Row],[Type]]="Outbound",VLOOKUP(tbl_transaction[[#This Row],[Reference Number]],barang_keluar[],5,FALSE),""))</f>
        <v>Chitato Snack Variant 28</v>
      </c>
      <c r="F2136">
        <f>IF(tbl_transaction[[#This Row],[Type]]="Inbound",VLOOKUP(tbl_transaction[[#This Row],[Reference Number]],barang_masuk[],6,FALSE),IF(tbl_transaction[[#This Row],[Type]]="Outbound",VLOOKUP(tbl_transaction[[#This Row],[Reference Number]],barang_keluar[],6,FALSE),""))</f>
        <v>15</v>
      </c>
      <c r="G2136" t="str">
        <f>IF(tbl_transaction[[#This Row],[Type]]="Inbound",VLOOKUP(tbl_transaction[[#This Row],[Reference Number]],barang_masuk[],7,FALSE),IF(tbl_transaction[[#This Row],[Type]]="Outbound",VLOOKUP(tbl_transaction[[#This Row],[Reference Number]],barang_keluar[],7,FALSE),""))</f>
        <v>Pack</v>
      </c>
      <c r="H2136" t="str">
        <f>IF(tbl_transaction[[#This Row],[Type]]="Inbound",VLOOKUP(tbl_transaction[[#This Row],[Reference Number]],barang_masuk[],3,FALSE),IF(tbl_transaction[[#This Row],[Type]]="Outbound",VLOOKUP(tbl_transaction[[#This Row],[Reference Number]],barang_keluar[],3,FALSE),""))</f>
        <v>Outlet 021</v>
      </c>
      <c r="I2136" t="str">
        <f>IF(D2136='Kartu Stok'!$B$2,COUNTIF($D$3:D2136,'Kartu Stok'!$B$2),"")</f>
        <v/>
      </c>
      <c r="L2136"/>
    </row>
    <row r="2137" spans="1:12" ht="14.5" x14ac:dyDescent="0.35">
      <c r="A2137" s="2" t="s">
        <v>2696</v>
      </c>
      <c r="B2137" s="5">
        <f>IF(LEFT(tbl_transaction[[#This Row],[Reference Number]],2)="GR",VLOOKUP(tbl_transaction[[#This Row],[Reference Number]],barang_masuk[],2,FALSE),IF(LEFT(tbl_transaction[[#This Row],[Reference Number]],2)="DO",VLOOKUP(tbl_transaction[[#This Row],[Reference Number]],barang_keluar[],2,FALSE),""))</f>
        <v>46065</v>
      </c>
      <c r="C2137" t="str">
        <f t="shared" si="33"/>
        <v>Outbound</v>
      </c>
      <c r="D2137" t="str">
        <f>IF(tbl_transaction[[#This Row],[Type]]="Inbound",VLOOKUP(tbl_transaction[[#This Row],[Reference Number]],barang_masuk[],4,FALSE),IF(tbl_transaction[[#This Row],[Type]]="Outbound",VLOOKUP(tbl_transaction[[#This Row],[Reference Number]],barang_keluar[],4,FALSE),""))</f>
        <v>HOM004</v>
      </c>
      <c r="E2137" t="str">
        <f>IF(tbl_transaction[[#This Row],[Type]]="Inbound",VLOOKUP(tbl_transaction[[#This Row],[Reference Number]],barang_masuk[],5,FALSE),IF(tbl_transaction[[#This Row],[Type]]="Outbound",VLOOKUP(tbl_transaction[[#This Row],[Reference Number]],barang_keluar[],5,FALSE),""))</f>
        <v>Molto Home Care Variant 4</v>
      </c>
      <c r="F2137">
        <f>IF(tbl_transaction[[#This Row],[Type]]="Inbound",VLOOKUP(tbl_transaction[[#This Row],[Reference Number]],barang_masuk[],6,FALSE),IF(tbl_transaction[[#This Row],[Type]]="Outbound",VLOOKUP(tbl_transaction[[#This Row],[Reference Number]],barang_keluar[],6,FALSE),""))</f>
        <v>5</v>
      </c>
      <c r="G2137" t="str">
        <f>IF(tbl_transaction[[#This Row],[Type]]="Inbound",VLOOKUP(tbl_transaction[[#This Row],[Reference Number]],barang_masuk[],7,FALSE),IF(tbl_transaction[[#This Row],[Type]]="Outbound",VLOOKUP(tbl_transaction[[#This Row],[Reference Number]],barang_keluar[],7,FALSE),""))</f>
        <v>Pack</v>
      </c>
      <c r="H2137" t="str">
        <f>IF(tbl_transaction[[#This Row],[Type]]="Inbound",VLOOKUP(tbl_transaction[[#This Row],[Reference Number]],barang_masuk[],3,FALSE),IF(tbl_transaction[[#This Row],[Type]]="Outbound",VLOOKUP(tbl_transaction[[#This Row],[Reference Number]],barang_keluar[],3,FALSE),""))</f>
        <v>Outlet 050</v>
      </c>
      <c r="I2137" t="str">
        <f>IF(D2137='Kartu Stok'!$B$2,COUNTIF($D$3:D2137,'Kartu Stok'!$B$2),"")</f>
        <v/>
      </c>
      <c r="L2137"/>
    </row>
    <row r="2138" spans="1:12" ht="14.5" x14ac:dyDescent="0.35">
      <c r="A2138" s="2" t="s">
        <v>2697</v>
      </c>
      <c r="B2138" s="5">
        <f>IF(LEFT(tbl_transaction[[#This Row],[Reference Number]],2)="GR",VLOOKUP(tbl_transaction[[#This Row],[Reference Number]],barang_masuk[],2,FALSE),IF(LEFT(tbl_transaction[[#This Row],[Reference Number]],2)="DO",VLOOKUP(tbl_transaction[[#This Row],[Reference Number]],barang_keluar[],2,FALSE),""))</f>
        <v>46197</v>
      </c>
      <c r="C2138" t="str">
        <f t="shared" si="33"/>
        <v>Outbound</v>
      </c>
      <c r="D2138" t="str">
        <f>IF(tbl_transaction[[#This Row],[Type]]="Inbound",VLOOKUP(tbl_transaction[[#This Row],[Reference Number]],barang_masuk[],4,FALSE),IF(tbl_transaction[[#This Row],[Type]]="Outbound",VLOOKUP(tbl_transaction[[#This Row],[Reference Number]],barang_keluar[],4,FALSE),""))</f>
        <v>BEV015</v>
      </c>
      <c r="E2138" t="str">
        <f>IF(tbl_transaction[[#This Row],[Type]]="Inbound",VLOOKUP(tbl_transaction[[#This Row],[Reference Number]],barang_masuk[],5,FALSE),IF(tbl_transaction[[#This Row],[Type]]="Outbound",VLOOKUP(tbl_transaction[[#This Row],[Reference Number]],barang_keluar[],5,FALSE),""))</f>
        <v>Aqua Beverage Variant 15</v>
      </c>
      <c r="F2138">
        <f>IF(tbl_transaction[[#This Row],[Type]]="Inbound",VLOOKUP(tbl_transaction[[#This Row],[Reference Number]],barang_masuk[],6,FALSE),IF(tbl_transaction[[#This Row],[Type]]="Outbound",VLOOKUP(tbl_transaction[[#This Row],[Reference Number]],barang_keluar[],6,FALSE),""))</f>
        <v>10</v>
      </c>
      <c r="G2138" t="str">
        <f>IF(tbl_transaction[[#This Row],[Type]]="Inbound",VLOOKUP(tbl_transaction[[#This Row],[Reference Number]],barang_masuk[],7,FALSE),IF(tbl_transaction[[#This Row],[Type]]="Outbound",VLOOKUP(tbl_transaction[[#This Row],[Reference Number]],barang_keluar[],7,FALSE),""))</f>
        <v>Bottle</v>
      </c>
      <c r="H2138" t="str">
        <f>IF(tbl_transaction[[#This Row],[Type]]="Inbound",VLOOKUP(tbl_transaction[[#This Row],[Reference Number]],barang_masuk[],3,FALSE),IF(tbl_transaction[[#This Row],[Type]]="Outbound",VLOOKUP(tbl_transaction[[#This Row],[Reference Number]],barang_keluar[],3,FALSE),""))</f>
        <v>Outlet 031</v>
      </c>
      <c r="I2138" t="str">
        <f>IF(D2138='Kartu Stok'!$B$2,COUNTIF($D$3:D2138,'Kartu Stok'!$B$2),"")</f>
        <v/>
      </c>
      <c r="L2138"/>
    </row>
    <row r="2139" spans="1:12" ht="14.5" x14ac:dyDescent="0.35">
      <c r="A2139" s="2" t="s">
        <v>2698</v>
      </c>
      <c r="B2139" s="5">
        <f>IF(LEFT(tbl_transaction[[#This Row],[Reference Number]],2)="GR",VLOOKUP(tbl_transaction[[#This Row],[Reference Number]],barang_masuk[],2,FALSE),IF(LEFT(tbl_transaction[[#This Row],[Reference Number]],2)="DO",VLOOKUP(tbl_transaction[[#This Row],[Reference Number]],barang_keluar[],2,FALSE),""))</f>
        <v>46197</v>
      </c>
      <c r="C2139" t="str">
        <f t="shared" si="33"/>
        <v>Outbound</v>
      </c>
      <c r="D2139" t="str">
        <f>IF(tbl_transaction[[#This Row],[Type]]="Inbound",VLOOKUP(tbl_transaction[[#This Row],[Reference Number]],barang_masuk[],4,FALSE),IF(tbl_transaction[[#This Row],[Type]]="Outbound",VLOOKUP(tbl_transaction[[#This Row],[Reference Number]],barang_keluar[],4,FALSE),""))</f>
        <v>HOM019</v>
      </c>
      <c r="E2139" t="str">
        <f>IF(tbl_transaction[[#This Row],[Type]]="Inbound",VLOOKUP(tbl_transaction[[#This Row],[Reference Number]],barang_masuk[],5,FALSE),IF(tbl_transaction[[#This Row],[Type]]="Outbound",VLOOKUP(tbl_transaction[[#This Row],[Reference Number]],barang_keluar[],5,FALSE),""))</f>
        <v>Rinso Home Care Variant 19</v>
      </c>
      <c r="F2139">
        <f>IF(tbl_transaction[[#This Row],[Type]]="Inbound",VLOOKUP(tbl_transaction[[#This Row],[Reference Number]],barang_masuk[],6,FALSE),IF(tbl_transaction[[#This Row],[Type]]="Outbound",VLOOKUP(tbl_transaction[[#This Row],[Reference Number]],barang_keluar[],6,FALSE),""))</f>
        <v>15</v>
      </c>
      <c r="G2139" t="str">
        <f>IF(tbl_transaction[[#This Row],[Type]]="Inbound",VLOOKUP(tbl_transaction[[#This Row],[Reference Number]],barang_masuk[],7,FALSE),IF(tbl_transaction[[#This Row],[Type]]="Outbound",VLOOKUP(tbl_transaction[[#This Row],[Reference Number]],barang_keluar[],7,FALSE),""))</f>
        <v>Pack</v>
      </c>
      <c r="H2139" t="str">
        <f>IF(tbl_transaction[[#This Row],[Type]]="Inbound",VLOOKUP(tbl_transaction[[#This Row],[Reference Number]],barang_masuk[],3,FALSE),IF(tbl_transaction[[#This Row],[Type]]="Outbound",VLOOKUP(tbl_transaction[[#This Row],[Reference Number]],barang_keluar[],3,FALSE),""))</f>
        <v>Outlet 018</v>
      </c>
      <c r="I2139" t="str">
        <f>IF(D2139='Kartu Stok'!$B$2,COUNTIF($D$3:D2139,'Kartu Stok'!$B$2),"")</f>
        <v/>
      </c>
      <c r="L2139"/>
    </row>
    <row r="2140" spans="1:12" ht="14.5" x14ac:dyDescent="0.35">
      <c r="A2140" s="2" t="s">
        <v>2699</v>
      </c>
      <c r="B2140" s="5">
        <f>IF(LEFT(tbl_transaction[[#This Row],[Reference Number]],2)="GR",VLOOKUP(tbl_transaction[[#This Row],[Reference Number]],barang_masuk[],2,FALSE),IF(LEFT(tbl_transaction[[#This Row],[Reference Number]],2)="DO",VLOOKUP(tbl_transaction[[#This Row],[Reference Number]],barang_keluar[],2,FALSE),""))</f>
        <v>46151</v>
      </c>
      <c r="C2140" t="str">
        <f t="shared" si="33"/>
        <v>Outbound</v>
      </c>
      <c r="D2140" t="str">
        <f>IF(tbl_transaction[[#This Row],[Type]]="Inbound",VLOOKUP(tbl_transaction[[#This Row],[Reference Number]],barang_masuk[],4,FALSE),IF(tbl_transaction[[#This Row],[Type]]="Outbound",VLOOKUP(tbl_transaction[[#This Row],[Reference Number]],barang_keluar[],4,FALSE),""))</f>
        <v>INS014</v>
      </c>
      <c r="E2140" t="str">
        <f>IF(tbl_transaction[[#This Row],[Type]]="Inbound",VLOOKUP(tbl_transaction[[#This Row],[Reference Number]],barang_masuk[],5,FALSE),IF(tbl_transaction[[#This Row],[Type]]="Outbound",VLOOKUP(tbl_transaction[[#This Row],[Reference Number]],barang_keluar[],5,FALSE),""))</f>
        <v>Indomie Instant Food Variant 14</v>
      </c>
      <c r="F2140">
        <f>IF(tbl_transaction[[#This Row],[Type]]="Inbound",VLOOKUP(tbl_transaction[[#This Row],[Reference Number]],barang_masuk[],6,FALSE),IF(tbl_transaction[[#This Row],[Type]]="Outbound",VLOOKUP(tbl_transaction[[#This Row],[Reference Number]],barang_keluar[],6,FALSE),""))</f>
        <v>12</v>
      </c>
      <c r="G2140" t="str">
        <f>IF(tbl_transaction[[#This Row],[Type]]="Inbound",VLOOKUP(tbl_transaction[[#This Row],[Reference Number]],barang_masuk[],7,FALSE),IF(tbl_transaction[[#This Row],[Type]]="Outbound",VLOOKUP(tbl_transaction[[#This Row],[Reference Number]],barang_keluar[],7,FALSE),""))</f>
        <v>Pack</v>
      </c>
      <c r="H2140" t="str">
        <f>IF(tbl_transaction[[#This Row],[Type]]="Inbound",VLOOKUP(tbl_transaction[[#This Row],[Reference Number]],barang_masuk[],3,FALSE),IF(tbl_transaction[[#This Row],[Type]]="Outbound",VLOOKUP(tbl_transaction[[#This Row],[Reference Number]],barang_keluar[],3,FALSE),""))</f>
        <v>Outlet 016</v>
      </c>
      <c r="I2140" t="str">
        <f>IF(D2140='Kartu Stok'!$B$2,COUNTIF($D$3:D2140,'Kartu Stok'!$B$2),"")</f>
        <v/>
      </c>
      <c r="L2140"/>
    </row>
    <row r="2141" spans="1:12" ht="14.5" x14ac:dyDescent="0.35">
      <c r="A2141" s="2" t="s">
        <v>2700</v>
      </c>
      <c r="B2141" s="5">
        <f>IF(LEFT(tbl_transaction[[#This Row],[Reference Number]],2)="GR",VLOOKUP(tbl_transaction[[#This Row],[Reference Number]],barang_masuk[],2,FALSE),IF(LEFT(tbl_transaction[[#This Row],[Reference Number]],2)="DO",VLOOKUP(tbl_transaction[[#This Row],[Reference Number]],barang_keluar[],2,FALSE),""))</f>
        <v>46172</v>
      </c>
      <c r="C2141" t="str">
        <f t="shared" si="33"/>
        <v>Outbound</v>
      </c>
      <c r="D2141" t="str">
        <f>IF(tbl_transaction[[#This Row],[Type]]="Inbound",VLOOKUP(tbl_transaction[[#This Row],[Reference Number]],barang_masuk[],4,FALSE),IF(tbl_transaction[[#This Row],[Type]]="Outbound",VLOOKUP(tbl_transaction[[#This Row],[Reference Number]],barang_keluar[],4,FALSE),""))</f>
        <v>SNK026</v>
      </c>
      <c r="E2141" t="str">
        <f>IF(tbl_transaction[[#This Row],[Type]]="Inbound",VLOOKUP(tbl_transaction[[#This Row],[Reference Number]],barang_masuk[],5,FALSE),IF(tbl_transaction[[#This Row],[Type]]="Outbound",VLOOKUP(tbl_transaction[[#This Row],[Reference Number]],barang_keluar[],5,FALSE),""))</f>
        <v>Chitato Snack Variant 26</v>
      </c>
      <c r="F2141">
        <f>IF(tbl_transaction[[#This Row],[Type]]="Inbound",VLOOKUP(tbl_transaction[[#This Row],[Reference Number]],barang_masuk[],6,FALSE),IF(tbl_transaction[[#This Row],[Type]]="Outbound",VLOOKUP(tbl_transaction[[#This Row],[Reference Number]],barang_keluar[],6,FALSE),""))</f>
        <v>12</v>
      </c>
      <c r="G2141" t="str">
        <f>IF(tbl_transaction[[#This Row],[Type]]="Inbound",VLOOKUP(tbl_transaction[[#This Row],[Reference Number]],barang_masuk[],7,FALSE),IF(tbl_transaction[[#This Row],[Type]]="Outbound",VLOOKUP(tbl_transaction[[#This Row],[Reference Number]],barang_keluar[],7,FALSE),""))</f>
        <v>Pack</v>
      </c>
      <c r="H2141" t="str">
        <f>IF(tbl_transaction[[#This Row],[Type]]="Inbound",VLOOKUP(tbl_transaction[[#This Row],[Reference Number]],barang_masuk[],3,FALSE),IF(tbl_transaction[[#This Row],[Type]]="Outbound",VLOOKUP(tbl_transaction[[#This Row],[Reference Number]],barang_keluar[],3,FALSE),""))</f>
        <v>Outlet 014</v>
      </c>
      <c r="I2141" t="str">
        <f>IF(D2141='Kartu Stok'!$B$2,COUNTIF($D$3:D2141,'Kartu Stok'!$B$2),"")</f>
        <v/>
      </c>
      <c r="L2141"/>
    </row>
    <row r="2142" spans="1:12" ht="14.5" x14ac:dyDescent="0.35">
      <c r="A2142" s="2" t="s">
        <v>2701</v>
      </c>
      <c r="B2142" s="5">
        <f>IF(LEFT(tbl_transaction[[#This Row],[Reference Number]],2)="GR",VLOOKUP(tbl_transaction[[#This Row],[Reference Number]],barang_masuk[],2,FALSE),IF(LEFT(tbl_transaction[[#This Row],[Reference Number]],2)="DO",VLOOKUP(tbl_transaction[[#This Row],[Reference Number]],barang_keluar[],2,FALSE),""))</f>
        <v>46066</v>
      </c>
      <c r="C2142" t="str">
        <f t="shared" ref="C2142:C2205" si="34">IF(LEFT(A2142,2)="GR","Inbound",IF(LEFT(A2142,2)="DO","Outbound",""))</f>
        <v>Outbound</v>
      </c>
      <c r="D2142" t="str">
        <f>IF(tbl_transaction[[#This Row],[Type]]="Inbound",VLOOKUP(tbl_transaction[[#This Row],[Reference Number]],barang_masuk[],4,FALSE),IF(tbl_transaction[[#This Row],[Type]]="Outbound",VLOOKUP(tbl_transaction[[#This Row],[Reference Number]],barang_keluar[],4,FALSE),""))</f>
        <v>BEV001</v>
      </c>
      <c r="E2142" t="str">
        <f>IF(tbl_transaction[[#This Row],[Type]]="Inbound",VLOOKUP(tbl_transaction[[#This Row],[Reference Number]],barang_masuk[],5,FALSE),IF(tbl_transaction[[#This Row],[Type]]="Outbound",VLOOKUP(tbl_transaction[[#This Row],[Reference Number]],barang_keluar[],5,FALSE),""))</f>
        <v>Coca Cola Beverage Variant 1</v>
      </c>
      <c r="F2142">
        <f>IF(tbl_transaction[[#This Row],[Type]]="Inbound",VLOOKUP(tbl_transaction[[#This Row],[Reference Number]],barang_masuk[],6,FALSE),IF(tbl_transaction[[#This Row],[Type]]="Outbound",VLOOKUP(tbl_transaction[[#This Row],[Reference Number]],barang_keluar[],6,FALSE),""))</f>
        <v>15</v>
      </c>
      <c r="G2142" t="str">
        <f>IF(tbl_transaction[[#This Row],[Type]]="Inbound",VLOOKUP(tbl_transaction[[#This Row],[Reference Number]],barang_masuk[],7,FALSE),IF(tbl_transaction[[#This Row],[Type]]="Outbound",VLOOKUP(tbl_transaction[[#This Row],[Reference Number]],barang_keluar[],7,FALSE),""))</f>
        <v>Bottle</v>
      </c>
      <c r="H2142" t="str">
        <f>IF(tbl_transaction[[#This Row],[Type]]="Inbound",VLOOKUP(tbl_transaction[[#This Row],[Reference Number]],barang_masuk[],3,FALSE),IF(tbl_transaction[[#This Row],[Type]]="Outbound",VLOOKUP(tbl_transaction[[#This Row],[Reference Number]],barang_keluar[],3,FALSE),""))</f>
        <v>Outlet 069</v>
      </c>
      <c r="I2142" t="str">
        <f>IF(D2142='Kartu Stok'!$B$2,COUNTIF($D$3:D2142,'Kartu Stok'!$B$2),"")</f>
        <v/>
      </c>
      <c r="L2142"/>
    </row>
    <row r="2143" spans="1:12" ht="14.5" x14ac:dyDescent="0.35">
      <c r="A2143" s="2" t="s">
        <v>2702</v>
      </c>
      <c r="B2143" s="5">
        <f>IF(LEFT(tbl_transaction[[#This Row],[Reference Number]],2)="GR",VLOOKUP(tbl_transaction[[#This Row],[Reference Number]],barang_masuk[],2,FALSE),IF(LEFT(tbl_transaction[[#This Row],[Reference Number]],2)="DO",VLOOKUP(tbl_transaction[[#This Row],[Reference Number]],barang_keluar[],2,FALSE),""))</f>
        <v>46179</v>
      </c>
      <c r="C2143" t="str">
        <f t="shared" si="34"/>
        <v>Outbound</v>
      </c>
      <c r="D2143" t="str">
        <f>IF(tbl_transaction[[#This Row],[Type]]="Inbound",VLOOKUP(tbl_transaction[[#This Row],[Reference Number]],barang_masuk[],4,FALSE),IF(tbl_transaction[[#This Row],[Type]]="Outbound",VLOOKUP(tbl_transaction[[#This Row],[Reference Number]],barang_keluar[],4,FALSE),""))</f>
        <v>INS004</v>
      </c>
      <c r="E2143" t="str">
        <f>IF(tbl_transaction[[#This Row],[Type]]="Inbound",VLOOKUP(tbl_transaction[[#This Row],[Reference Number]],barang_masuk[],5,FALSE),IF(tbl_transaction[[#This Row],[Type]]="Outbound",VLOOKUP(tbl_transaction[[#This Row],[Reference Number]],barang_keluar[],5,FALSE),""))</f>
        <v>Sarimi Instant Food Variant 4</v>
      </c>
      <c r="F2143">
        <f>IF(tbl_transaction[[#This Row],[Type]]="Inbound",VLOOKUP(tbl_transaction[[#This Row],[Reference Number]],barang_masuk[],6,FALSE),IF(tbl_transaction[[#This Row],[Type]]="Outbound",VLOOKUP(tbl_transaction[[#This Row],[Reference Number]],barang_keluar[],6,FALSE),""))</f>
        <v>30</v>
      </c>
      <c r="G2143" t="str">
        <f>IF(tbl_transaction[[#This Row],[Type]]="Inbound",VLOOKUP(tbl_transaction[[#This Row],[Reference Number]],barang_masuk[],7,FALSE),IF(tbl_transaction[[#This Row],[Type]]="Outbound",VLOOKUP(tbl_transaction[[#This Row],[Reference Number]],barang_keluar[],7,FALSE),""))</f>
        <v>Pack</v>
      </c>
      <c r="H2143" t="str">
        <f>IF(tbl_transaction[[#This Row],[Type]]="Inbound",VLOOKUP(tbl_transaction[[#This Row],[Reference Number]],barang_masuk[],3,FALSE),IF(tbl_transaction[[#This Row],[Type]]="Outbound",VLOOKUP(tbl_transaction[[#This Row],[Reference Number]],barang_keluar[],3,FALSE),""))</f>
        <v>Outlet 044</v>
      </c>
      <c r="I2143" t="str">
        <f>IF(D2143='Kartu Stok'!$B$2,COUNTIF($D$3:D2143,'Kartu Stok'!$B$2),"")</f>
        <v/>
      </c>
      <c r="L2143"/>
    </row>
    <row r="2144" spans="1:12" ht="14.5" x14ac:dyDescent="0.35">
      <c r="A2144" s="2" t="s">
        <v>2703</v>
      </c>
      <c r="B2144" s="5">
        <f>IF(LEFT(tbl_transaction[[#This Row],[Reference Number]],2)="GR",VLOOKUP(tbl_transaction[[#This Row],[Reference Number]],barang_masuk[],2,FALSE),IF(LEFT(tbl_transaction[[#This Row],[Reference Number]],2)="DO",VLOOKUP(tbl_transaction[[#This Row],[Reference Number]],barang_keluar[],2,FALSE),""))</f>
        <v>46132</v>
      </c>
      <c r="C2144" t="str">
        <f t="shared" si="34"/>
        <v>Outbound</v>
      </c>
      <c r="D2144" t="str">
        <f>IF(tbl_transaction[[#This Row],[Type]]="Inbound",VLOOKUP(tbl_transaction[[#This Row],[Reference Number]],barang_masuk[],4,FALSE),IF(tbl_transaction[[#This Row],[Type]]="Outbound",VLOOKUP(tbl_transaction[[#This Row],[Reference Number]],barang_keluar[],4,FALSE),""))</f>
        <v>HOM027</v>
      </c>
      <c r="E2144" t="str">
        <f>IF(tbl_transaction[[#This Row],[Type]]="Inbound",VLOOKUP(tbl_transaction[[#This Row],[Reference Number]],barang_masuk[],5,FALSE),IF(tbl_transaction[[#This Row],[Type]]="Outbound",VLOOKUP(tbl_transaction[[#This Row],[Reference Number]],barang_keluar[],5,FALSE),""))</f>
        <v>Molto Home Care Variant 27</v>
      </c>
      <c r="F2144">
        <f>IF(tbl_transaction[[#This Row],[Type]]="Inbound",VLOOKUP(tbl_transaction[[#This Row],[Reference Number]],barang_masuk[],6,FALSE),IF(tbl_transaction[[#This Row],[Type]]="Outbound",VLOOKUP(tbl_transaction[[#This Row],[Reference Number]],barang_keluar[],6,FALSE),""))</f>
        <v>60</v>
      </c>
      <c r="G2144" t="str">
        <f>IF(tbl_transaction[[#This Row],[Type]]="Inbound",VLOOKUP(tbl_transaction[[#This Row],[Reference Number]],barang_masuk[],7,FALSE),IF(tbl_transaction[[#This Row],[Type]]="Outbound",VLOOKUP(tbl_transaction[[#This Row],[Reference Number]],barang_keluar[],7,FALSE),""))</f>
        <v>Pack</v>
      </c>
      <c r="H2144" t="str">
        <f>IF(tbl_transaction[[#This Row],[Type]]="Inbound",VLOOKUP(tbl_transaction[[#This Row],[Reference Number]],barang_masuk[],3,FALSE),IF(tbl_transaction[[#This Row],[Type]]="Outbound",VLOOKUP(tbl_transaction[[#This Row],[Reference Number]],barang_keluar[],3,FALSE),""))</f>
        <v>Outlet 042</v>
      </c>
      <c r="I2144" t="str">
        <f>IF(D2144='Kartu Stok'!$B$2,COUNTIF($D$3:D2144,'Kartu Stok'!$B$2),"")</f>
        <v/>
      </c>
      <c r="L2144"/>
    </row>
    <row r="2145" spans="1:12" ht="14.5" x14ac:dyDescent="0.35">
      <c r="A2145" s="2" t="s">
        <v>2704</v>
      </c>
      <c r="B2145" s="5">
        <f>IF(LEFT(tbl_transaction[[#This Row],[Reference Number]],2)="GR",VLOOKUP(tbl_transaction[[#This Row],[Reference Number]],barang_masuk[],2,FALSE),IF(LEFT(tbl_transaction[[#This Row],[Reference Number]],2)="DO",VLOOKUP(tbl_transaction[[#This Row],[Reference Number]],barang_keluar[],2,FALSE),""))</f>
        <v>46168</v>
      </c>
      <c r="C2145" t="str">
        <f t="shared" si="34"/>
        <v>Outbound</v>
      </c>
      <c r="D2145" t="str">
        <f>IF(tbl_transaction[[#This Row],[Type]]="Inbound",VLOOKUP(tbl_transaction[[#This Row],[Reference Number]],barang_masuk[],4,FALSE),IF(tbl_transaction[[#This Row],[Type]]="Outbound",VLOOKUP(tbl_transaction[[#This Row],[Reference Number]],barang_keluar[],4,FALSE),""))</f>
        <v>BAB017</v>
      </c>
      <c r="E2145" t="str">
        <f>IF(tbl_transaction[[#This Row],[Type]]="Inbound",VLOOKUP(tbl_transaction[[#This Row],[Reference Number]],barang_masuk[],5,FALSE),IF(tbl_transaction[[#This Row],[Type]]="Outbound",VLOOKUP(tbl_transaction[[#This Row],[Reference Number]],barang_keluar[],5,FALSE),""))</f>
        <v>MamyPoko Baby Care Variant 17</v>
      </c>
      <c r="F2145">
        <f>IF(tbl_transaction[[#This Row],[Type]]="Inbound",VLOOKUP(tbl_transaction[[#This Row],[Reference Number]],barang_masuk[],6,FALSE),IF(tbl_transaction[[#This Row],[Type]]="Outbound",VLOOKUP(tbl_transaction[[#This Row],[Reference Number]],barang_keluar[],6,FALSE),""))</f>
        <v>60</v>
      </c>
      <c r="G2145" t="str">
        <f>IF(tbl_transaction[[#This Row],[Type]]="Inbound",VLOOKUP(tbl_transaction[[#This Row],[Reference Number]],barang_masuk[],7,FALSE),IF(tbl_transaction[[#This Row],[Type]]="Outbound",VLOOKUP(tbl_transaction[[#This Row],[Reference Number]],barang_keluar[],7,FALSE),""))</f>
        <v>Pack</v>
      </c>
      <c r="H2145" t="str">
        <f>IF(tbl_transaction[[#This Row],[Type]]="Inbound",VLOOKUP(tbl_transaction[[#This Row],[Reference Number]],barang_masuk[],3,FALSE),IF(tbl_transaction[[#This Row],[Type]]="Outbound",VLOOKUP(tbl_transaction[[#This Row],[Reference Number]],barang_keluar[],3,FALSE),""))</f>
        <v>Outlet 059</v>
      </c>
      <c r="I2145" t="str">
        <f>IF(D2145='Kartu Stok'!$B$2,COUNTIF($D$3:D2145,'Kartu Stok'!$B$2),"")</f>
        <v/>
      </c>
      <c r="L2145"/>
    </row>
    <row r="2146" spans="1:12" ht="14.5" x14ac:dyDescent="0.35">
      <c r="A2146" s="2" t="s">
        <v>2705</v>
      </c>
      <c r="B2146" s="5">
        <f>IF(LEFT(tbl_transaction[[#This Row],[Reference Number]],2)="GR",VLOOKUP(tbl_transaction[[#This Row],[Reference Number]],barang_masuk[],2,FALSE),IF(LEFT(tbl_transaction[[#This Row],[Reference Number]],2)="DO",VLOOKUP(tbl_transaction[[#This Row],[Reference Number]],barang_keluar[],2,FALSE),""))</f>
        <v>46073</v>
      </c>
      <c r="C2146" t="str">
        <f t="shared" si="34"/>
        <v>Outbound</v>
      </c>
      <c r="D2146" t="str">
        <f>IF(tbl_transaction[[#This Row],[Type]]="Inbound",VLOOKUP(tbl_transaction[[#This Row],[Reference Number]],barang_masuk[],4,FALSE),IF(tbl_transaction[[#This Row],[Type]]="Outbound",VLOOKUP(tbl_transaction[[#This Row],[Reference Number]],barang_keluar[],4,FALSE),""))</f>
        <v>HOM023</v>
      </c>
      <c r="E2146" t="str">
        <f>IF(tbl_transaction[[#This Row],[Type]]="Inbound",VLOOKUP(tbl_transaction[[#This Row],[Reference Number]],barang_masuk[],5,FALSE),IF(tbl_transaction[[#This Row],[Type]]="Outbound",VLOOKUP(tbl_transaction[[#This Row],[Reference Number]],barang_keluar[],5,FALSE),""))</f>
        <v>Rinso Home Care Variant 23</v>
      </c>
      <c r="F2146">
        <f>IF(tbl_transaction[[#This Row],[Type]]="Inbound",VLOOKUP(tbl_transaction[[#This Row],[Reference Number]],barang_masuk[],6,FALSE),IF(tbl_transaction[[#This Row],[Type]]="Outbound",VLOOKUP(tbl_transaction[[#This Row],[Reference Number]],barang_keluar[],6,FALSE),""))</f>
        <v>15</v>
      </c>
      <c r="G2146" t="str">
        <f>IF(tbl_transaction[[#This Row],[Type]]="Inbound",VLOOKUP(tbl_transaction[[#This Row],[Reference Number]],barang_masuk[],7,FALSE),IF(tbl_transaction[[#This Row],[Type]]="Outbound",VLOOKUP(tbl_transaction[[#This Row],[Reference Number]],barang_keluar[],7,FALSE),""))</f>
        <v>Pack</v>
      </c>
      <c r="H2146" t="str">
        <f>IF(tbl_transaction[[#This Row],[Type]]="Inbound",VLOOKUP(tbl_transaction[[#This Row],[Reference Number]],barang_masuk[],3,FALSE),IF(tbl_transaction[[#This Row],[Type]]="Outbound",VLOOKUP(tbl_transaction[[#This Row],[Reference Number]],barang_keluar[],3,FALSE),""))</f>
        <v>Outlet 017</v>
      </c>
      <c r="I2146" t="str">
        <f>IF(D2146='Kartu Stok'!$B$2,COUNTIF($D$3:D2146,'Kartu Stok'!$B$2),"")</f>
        <v/>
      </c>
      <c r="L2146"/>
    </row>
    <row r="2147" spans="1:12" ht="14.5" x14ac:dyDescent="0.35">
      <c r="A2147" s="2" t="s">
        <v>2706</v>
      </c>
      <c r="B2147" s="5">
        <f>IF(LEFT(tbl_transaction[[#This Row],[Reference Number]],2)="GR",VLOOKUP(tbl_transaction[[#This Row],[Reference Number]],barang_masuk[],2,FALSE),IF(LEFT(tbl_transaction[[#This Row],[Reference Number]],2)="DO",VLOOKUP(tbl_transaction[[#This Row],[Reference Number]],barang_keluar[],2,FALSE),""))</f>
        <v>46105</v>
      </c>
      <c r="C2147" t="str">
        <f t="shared" si="34"/>
        <v>Outbound</v>
      </c>
      <c r="D2147" t="str">
        <f>IF(tbl_transaction[[#This Row],[Type]]="Inbound",VLOOKUP(tbl_transaction[[#This Row],[Reference Number]],barang_masuk[],4,FALSE),IF(tbl_transaction[[#This Row],[Type]]="Outbound",VLOOKUP(tbl_transaction[[#This Row],[Reference Number]],barang_keluar[],4,FALSE),""))</f>
        <v>BAB014</v>
      </c>
      <c r="E2147" t="str">
        <f>IF(tbl_transaction[[#This Row],[Type]]="Inbound",VLOOKUP(tbl_transaction[[#This Row],[Reference Number]],barang_masuk[],5,FALSE),IF(tbl_transaction[[#This Row],[Type]]="Outbound",VLOOKUP(tbl_transaction[[#This Row],[Reference Number]],barang_keluar[],5,FALSE),""))</f>
        <v>MamyPoko Baby Care Variant 14</v>
      </c>
      <c r="F2147">
        <f>IF(tbl_transaction[[#This Row],[Type]]="Inbound",VLOOKUP(tbl_transaction[[#This Row],[Reference Number]],barang_masuk[],6,FALSE),IF(tbl_transaction[[#This Row],[Type]]="Outbound",VLOOKUP(tbl_transaction[[#This Row],[Reference Number]],barang_keluar[],6,FALSE),""))</f>
        <v>20</v>
      </c>
      <c r="G2147" t="str">
        <f>IF(tbl_transaction[[#This Row],[Type]]="Inbound",VLOOKUP(tbl_transaction[[#This Row],[Reference Number]],barang_masuk[],7,FALSE),IF(tbl_transaction[[#This Row],[Type]]="Outbound",VLOOKUP(tbl_transaction[[#This Row],[Reference Number]],barang_keluar[],7,FALSE),""))</f>
        <v>Pack</v>
      </c>
      <c r="H2147" t="str">
        <f>IF(tbl_transaction[[#This Row],[Type]]="Inbound",VLOOKUP(tbl_transaction[[#This Row],[Reference Number]],barang_masuk[],3,FALSE),IF(tbl_transaction[[#This Row],[Type]]="Outbound",VLOOKUP(tbl_transaction[[#This Row],[Reference Number]],barang_keluar[],3,FALSE),""))</f>
        <v>Outlet 017</v>
      </c>
      <c r="I2147" t="str">
        <f>IF(D2147='Kartu Stok'!$B$2,COUNTIF($D$3:D2147,'Kartu Stok'!$B$2),"")</f>
        <v/>
      </c>
      <c r="L2147"/>
    </row>
    <row r="2148" spans="1:12" ht="14.5" x14ac:dyDescent="0.35">
      <c r="A2148" s="2" t="s">
        <v>2707</v>
      </c>
      <c r="B2148" s="5">
        <f>IF(LEFT(tbl_transaction[[#This Row],[Reference Number]],2)="GR",VLOOKUP(tbl_transaction[[#This Row],[Reference Number]],barang_masuk[],2,FALSE),IF(LEFT(tbl_transaction[[#This Row],[Reference Number]],2)="DO",VLOOKUP(tbl_transaction[[#This Row],[Reference Number]],barang_keluar[],2,FALSE),""))</f>
        <v>46078</v>
      </c>
      <c r="C2148" t="str">
        <f t="shared" si="34"/>
        <v>Outbound</v>
      </c>
      <c r="D2148" t="str">
        <f>IF(tbl_transaction[[#This Row],[Type]]="Inbound",VLOOKUP(tbl_transaction[[#This Row],[Reference Number]],barang_masuk[],4,FALSE),IF(tbl_transaction[[#This Row],[Type]]="Outbound",VLOOKUP(tbl_transaction[[#This Row],[Reference Number]],barang_keluar[],4,FALSE),""))</f>
        <v>HOM024</v>
      </c>
      <c r="E2148" t="str">
        <f>IF(tbl_transaction[[#This Row],[Type]]="Inbound",VLOOKUP(tbl_transaction[[#This Row],[Reference Number]],barang_masuk[],5,FALSE),IF(tbl_transaction[[#This Row],[Type]]="Outbound",VLOOKUP(tbl_transaction[[#This Row],[Reference Number]],barang_keluar[],5,FALSE),""))</f>
        <v>Sunlight Home Care Variant 24</v>
      </c>
      <c r="F2148">
        <f>IF(tbl_transaction[[#This Row],[Type]]="Inbound",VLOOKUP(tbl_transaction[[#This Row],[Reference Number]],barang_masuk[],6,FALSE),IF(tbl_transaction[[#This Row],[Type]]="Outbound",VLOOKUP(tbl_transaction[[#This Row],[Reference Number]],barang_keluar[],6,FALSE),""))</f>
        <v>48</v>
      </c>
      <c r="G2148" t="str">
        <f>IF(tbl_transaction[[#This Row],[Type]]="Inbound",VLOOKUP(tbl_transaction[[#This Row],[Reference Number]],barang_masuk[],7,FALSE),IF(tbl_transaction[[#This Row],[Type]]="Outbound",VLOOKUP(tbl_transaction[[#This Row],[Reference Number]],barang_keluar[],7,FALSE),""))</f>
        <v>Pack</v>
      </c>
      <c r="H2148" t="str">
        <f>IF(tbl_transaction[[#This Row],[Type]]="Inbound",VLOOKUP(tbl_transaction[[#This Row],[Reference Number]],barang_masuk[],3,FALSE),IF(tbl_transaction[[#This Row],[Type]]="Outbound",VLOOKUP(tbl_transaction[[#This Row],[Reference Number]],barang_keluar[],3,FALSE),""))</f>
        <v>Outlet 066</v>
      </c>
      <c r="I2148" t="str">
        <f>IF(D2148='Kartu Stok'!$B$2,COUNTIF($D$3:D2148,'Kartu Stok'!$B$2),"")</f>
        <v/>
      </c>
      <c r="L2148"/>
    </row>
    <row r="2149" spans="1:12" ht="14.5" x14ac:dyDescent="0.35">
      <c r="A2149" s="2" t="s">
        <v>2708</v>
      </c>
      <c r="B2149" s="5">
        <f>IF(LEFT(tbl_transaction[[#This Row],[Reference Number]],2)="GR",VLOOKUP(tbl_transaction[[#This Row],[Reference Number]],barang_masuk[],2,FALSE),IF(LEFT(tbl_transaction[[#This Row],[Reference Number]],2)="DO",VLOOKUP(tbl_transaction[[#This Row],[Reference Number]],barang_keluar[],2,FALSE),""))</f>
        <v>46194</v>
      </c>
      <c r="C2149" t="str">
        <f t="shared" si="34"/>
        <v>Outbound</v>
      </c>
      <c r="D2149" t="str">
        <f>IF(tbl_transaction[[#This Row],[Type]]="Inbound",VLOOKUP(tbl_transaction[[#This Row],[Reference Number]],barang_masuk[],4,FALSE),IF(tbl_transaction[[#This Row],[Type]]="Outbound",VLOOKUP(tbl_transaction[[#This Row],[Reference Number]],barang_keluar[],4,FALSE),""))</f>
        <v>HOM023</v>
      </c>
      <c r="E2149" t="str">
        <f>IF(tbl_transaction[[#This Row],[Type]]="Inbound",VLOOKUP(tbl_transaction[[#This Row],[Reference Number]],barang_masuk[],5,FALSE),IF(tbl_transaction[[#This Row],[Type]]="Outbound",VLOOKUP(tbl_transaction[[#This Row],[Reference Number]],barang_keluar[],5,FALSE),""))</f>
        <v>Rinso Home Care Variant 23</v>
      </c>
      <c r="F2149">
        <f>IF(tbl_transaction[[#This Row],[Type]]="Inbound",VLOOKUP(tbl_transaction[[#This Row],[Reference Number]],barang_masuk[],6,FALSE),IF(tbl_transaction[[#This Row],[Type]]="Outbound",VLOOKUP(tbl_transaction[[#This Row],[Reference Number]],barang_keluar[],6,FALSE),""))</f>
        <v>48</v>
      </c>
      <c r="G2149" t="str">
        <f>IF(tbl_transaction[[#This Row],[Type]]="Inbound",VLOOKUP(tbl_transaction[[#This Row],[Reference Number]],barang_masuk[],7,FALSE),IF(tbl_transaction[[#This Row],[Type]]="Outbound",VLOOKUP(tbl_transaction[[#This Row],[Reference Number]],barang_keluar[],7,FALSE),""))</f>
        <v>Pack</v>
      </c>
      <c r="H2149" t="str">
        <f>IF(tbl_transaction[[#This Row],[Type]]="Inbound",VLOOKUP(tbl_transaction[[#This Row],[Reference Number]],barang_masuk[],3,FALSE),IF(tbl_transaction[[#This Row],[Type]]="Outbound",VLOOKUP(tbl_transaction[[#This Row],[Reference Number]],barang_keluar[],3,FALSE),""))</f>
        <v>Outlet 062</v>
      </c>
      <c r="I2149" t="str">
        <f>IF(D2149='Kartu Stok'!$B$2,COUNTIF($D$3:D2149,'Kartu Stok'!$B$2),"")</f>
        <v/>
      </c>
      <c r="L2149"/>
    </row>
    <row r="2150" spans="1:12" ht="14.5" x14ac:dyDescent="0.35">
      <c r="A2150" s="2" t="s">
        <v>2709</v>
      </c>
      <c r="B2150" s="5">
        <f>IF(LEFT(tbl_transaction[[#This Row],[Reference Number]],2)="GR",VLOOKUP(tbl_transaction[[#This Row],[Reference Number]],barang_masuk[],2,FALSE),IF(LEFT(tbl_transaction[[#This Row],[Reference Number]],2)="DO",VLOOKUP(tbl_transaction[[#This Row],[Reference Number]],barang_keluar[],2,FALSE),""))</f>
        <v>46051</v>
      </c>
      <c r="C2150" t="str">
        <f t="shared" si="34"/>
        <v>Outbound</v>
      </c>
      <c r="D2150" t="str">
        <f>IF(tbl_transaction[[#This Row],[Type]]="Inbound",VLOOKUP(tbl_transaction[[#This Row],[Reference Number]],barang_masuk[],4,FALSE),IF(tbl_transaction[[#This Row],[Type]]="Outbound",VLOOKUP(tbl_transaction[[#This Row],[Reference Number]],barang_keluar[],4,FALSE),""))</f>
        <v>BEV030</v>
      </c>
      <c r="E2150" t="str">
        <f>IF(tbl_transaction[[#This Row],[Type]]="Inbound",VLOOKUP(tbl_transaction[[#This Row],[Reference Number]],barang_masuk[],5,FALSE),IF(tbl_transaction[[#This Row],[Type]]="Outbound",VLOOKUP(tbl_transaction[[#This Row],[Reference Number]],barang_keluar[],5,FALSE),""))</f>
        <v>Pocari Beverage Variant 30</v>
      </c>
      <c r="F2150">
        <f>IF(tbl_transaction[[#This Row],[Type]]="Inbound",VLOOKUP(tbl_transaction[[#This Row],[Reference Number]],barang_masuk[],6,FALSE),IF(tbl_transaction[[#This Row],[Type]]="Outbound",VLOOKUP(tbl_transaction[[#This Row],[Reference Number]],barang_keluar[],6,FALSE),""))</f>
        <v>60</v>
      </c>
      <c r="G2150" t="str">
        <f>IF(tbl_transaction[[#This Row],[Type]]="Inbound",VLOOKUP(tbl_transaction[[#This Row],[Reference Number]],barang_masuk[],7,FALSE),IF(tbl_transaction[[#This Row],[Type]]="Outbound",VLOOKUP(tbl_transaction[[#This Row],[Reference Number]],barang_keluar[],7,FALSE),""))</f>
        <v>Bottle</v>
      </c>
      <c r="H2150" t="str">
        <f>IF(tbl_transaction[[#This Row],[Type]]="Inbound",VLOOKUP(tbl_transaction[[#This Row],[Reference Number]],barang_masuk[],3,FALSE),IF(tbl_transaction[[#This Row],[Type]]="Outbound",VLOOKUP(tbl_transaction[[#This Row],[Reference Number]],barang_keluar[],3,FALSE),""))</f>
        <v>Outlet 013</v>
      </c>
      <c r="I2150" t="str">
        <f>IF(D2150='Kartu Stok'!$B$2,COUNTIF($D$3:D2150,'Kartu Stok'!$B$2),"")</f>
        <v/>
      </c>
      <c r="L2150"/>
    </row>
    <row r="2151" spans="1:12" ht="14.5" x14ac:dyDescent="0.35">
      <c r="A2151" s="2" t="s">
        <v>2710</v>
      </c>
      <c r="B2151" s="5">
        <f>IF(LEFT(tbl_transaction[[#This Row],[Reference Number]],2)="GR",VLOOKUP(tbl_transaction[[#This Row],[Reference Number]],barang_masuk[],2,FALSE),IF(LEFT(tbl_transaction[[#This Row],[Reference Number]],2)="DO",VLOOKUP(tbl_transaction[[#This Row],[Reference Number]],barang_keluar[],2,FALSE),""))</f>
        <v>46190</v>
      </c>
      <c r="C2151" t="str">
        <f t="shared" si="34"/>
        <v>Outbound</v>
      </c>
      <c r="D2151" t="str">
        <f>IF(tbl_transaction[[#This Row],[Type]]="Inbound",VLOOKUP(tbl_transaction[[#This Row],[Reference Number]],barang_masuk[],4,FALSE),IF(tbl_transaction[[#This Row],[Type]]="Outbound",VLOOKUP(tbl_transaction[[#This Row],[Reference Number]],barang_keluar[],4,FALSE),""))</f>
        <v>HOM016</v>
      </c>
      <c r="E2151" t="str">
        <f>IF(tbl_transaction[[#This Row],[Type]]="Inbound",VLOOKUP(tbl_transaction[[#This Row],[Reference Number]],barang_masuk[],5,FALSE),IF(tbl_transaction[[#This Row],[Type]]="Outbound",VLOOKUP(tbl_transaction[[#This Row],[Reference Number]],barang_keluar[],5,FALSE),""))</f>
        <v>Molto Home Care Variant 16</v>
      </c>
      <c r="F2151">
        <f>IF(tbl_transaction[[#This Row],[Type]]="Inbound",VLOOKUP(tbl_transaction[[#This Row],[Reference Number]],barang_masuk[],6,FALSE),IF(tbl_transaction[[#This Row],[Type]]="Outbound",VLOOKUP(tbl_transaction[[#This Row],[Reference Number]],barang_keluar[],6,FALSE),""))</f>
        <v>24</v>
      </c>
      <c r="G2151" t="str">
        <f>IF(tbl_transaction[[#This Row],[Type]]="Inbound",VLOOKUP(tbl_transaction[[#This Row],[Reference Number]],barang_masuk[],7,FALSE),IF(tbl_transaction[[#This Row],[Type]]="Outbound",VLOOKUP(tbl_transaction[[#This Row],[Reference Number]],barang_keluar[],7,FALSE),""))</f>
        <v>Pack</v>
      </c>
      <c r="H2151" t="str">
        <f>IF(tbl_transaction[[#This Row],[Type]]="Inbound",VLOOKUP(tbl_transaction[[#This Row],[Reference Number]],barang_masuk[],3,FALSE),IF(tbl_transaction[[#This Row],[Type]]="Outbound",VLOOKUP(tbl_transaction[[#This Row],[Reference Number]],barang_keluar[],3,FALSE),""))</f>
        <v>Outlet 054</v>
      </c>
      <c r="I2151" t="str">
        <f>IF(D2151='Kartu Stok'!$B$2,COUNTIF($D$3:D2151,'Kartu Stok'!$B$2),"")</f>
        <v/>
      </c>
      <c r="L2151"/>
    </row>
    <row r="2152" spans="1:12" ht="14.5" x14ac:dyDescent="0.35">
      <c r="A2152" s="2" t="s">
        <v>2711</v>
      </c>
      <c r="B2152" s="5">
        <f>IF(LEFT(tbl_transaction[[#This Row],[Reference Number]],2)="GR",VLOOKUP(tbl_transaction[[#This Row],[Reference Number]],barang_masuk[],2,FALSE),IF(LEFT(tbl_transaction[[#This Row],[Reference Number]],2)="DO",VLOOKUP(tbl_transaction[[#This Row],[Reference Number]],barang_keluar[],2,FALSE),""))</f>
        <v>46090</v>
      </c>
      <c r="C2152" t="str">
        <f t="shared" si="34"/>
        <v>Outbound</v>
      </c>
      <c r="D2152" t="str">
        <f>IF(tbl_transaction[[#This Row],[Type]]="Inbound",VLOOKUP(tbl_transaction[[#This Row],[Reference Number]],barang_masuk[],4,FALSE),IF(tbl_transaction[[#This Row],[Type]]="Outbound",VLOOKUP(tbl_transaction[[#This Row],[Reference Number]],barang_keluar[],4,FALSE),""))</f>
        <v>HOM013</v>
      </c>
      <c r="E2152" t="str">
        <f>IF(tbl_transaction[[#This Row],[Type]]="Inbound",VLOOKUP(tbl_transaction[[#This Row],[Reference Number]],barang_masuk[],5,FALSE),IF(tbl_transaction[[#This Row],[Type]]="Outbound",VLOOKUP(tbl_transaction[[#This Row],[Reference Number]],barang_keluar[],5,FALSE),""))</f>
        <v>Rinso Home Care Variant 13</v>
      </c>
      <c r="F2152">
        <f>IF(tbl_transaction[[#This Row],[Type]]="Inbound",VLOOKUP(tbl_transaction[[#This Row],[Reference Number]],barang_masuk[],6,FALSE),IF(tbl_transaction[[#This Row],[Type]]="Outbound",VLOOKUP(tbl_transaction[[#This Row],[Reference Number]],barang_keluar[],6,FALSE),""))</f>
        <v>10</v>
      </c>
      <c r="G2152" t="str">
        <f>IF(tbl_transaction[[#This Row],[Type]]="Inbound",VLOOKUP(tbl_transaction[[#This Row],[Reference Number]],barang_masuk[],7,FALSE),IF(tbl_transaction[[#This Row],[Type]]="Outbound",VLOOKUP(tbl_transaction[[#This Row],[Reference Number]],barang_keluar[],7,FALSE),""))</f>
        <v>Pack</v>
      </c>
      <c r="H2152" t="str">
        <f>IF(tbl_transaction[[#This Row],[Type]]="Inbound",VLOOKUP(tbl_transaction[[#This Row],[Reference Number]],barang_masuk[],3,FALSE),IF(tbl_transaction[[#This Row],[Type]]="Outbound",VLOOKUP(tbl_transaction[[#This Row],[Reference Number]],barang_keluar[],3,FALSE),""))</f>
        <v>Outlet 037</v>
      </c>
      <c r="I2152" t="str">
        <f>IF(D2152='Kartu Stok'!$B$2,COUNTIF($D$3:D2152,'Kartu Stok'!$B$2),"")</f>
        <v/>
      </c>
      <c r="L2152"/>
    </row>
    <row r="2153" spans="1:12" ht="14.5" x14ac:dyDescent="0.35">
      <c r="A2153" s="2" t="s">
        <v>2712</v>
      </c>
      <c r="B2153" s="5">
        <f>IF(LEFT(tbl_transaction[[#This Row],[Reference Number]],2)="GR",VLOOKUP(tbl_transaction[[#This Row],[Reference Number]],barang_masuk[],2,FALSE),IF(LEFT(tbl_transaction[[#This Row],[Reference Number]],2)="DO",VLOOKUP(tbl_transaction[[#This Row],[Reference Number]],barang_keluar[],2,FALSE),""))</f>
        <v>46048</v>
      </c>
      <c r="C2153" t="str">
        <f t="shared" si="34"/>
        <v>Outbound</v>
      </c>
      <c r="D2153" t="str">
        <f>IF(tbl_transaction[[#This Row],[Type]]="Inbound",VLOOKUP(tbl_transaction[[#This Row],[Reference Number]],barang_masuk[],4,FALSE),IF(tbl_transaction[[#This Row],[Type]]="Outbound",VLOOKUP(tbl_transaction[[#This Row],[Reference Number]],barang_keluar[],4,FALSE),""))</f>
        <v>SNK029</v>
      </c>
      <c r="E2153" t="str">
        <f>IF(tbl_transaction[[#This Row],[Type]]="Inbound",VLOOKUP(tbl_transaction[[#This Row],[Reference Number]],barang_masuk[],5,FALSE),IF(tbl_transaction[[#This Row],[Type]]="Outbound",VLOOKUP(tbl_transaction[[#This Row],[Reference Number]],barang_keluar[],5,FALSE),""))</f>
        <v>Chitato Snack Variant 29</v>
      </c>
      <c r="F2153">
        <f>IF(tbl_transaction[[#This Row],[Type]]="Inbound",VLOOKUP(tbl_transaction[[#This Row],[Reference Number]],barang_masuk[],6,FALSE),IF(tbl_transaction[[#This Row],[Type]]="Outbound",VLOOKUP(tbl_transaction[[#This Row],[Reference Number]],barang_keluar[],6,FALSE),""))</f>
        <v>30</v>
      </c>
      <c r="G2153" t="str">
        <f>IF(tbl_transaction[[#This Row],[Type]]="Inbound",VLOOKUP(tbl_transaction[[#This Row],[Reference Number]],barang_masuk[],7,FALSE),IF(tbl_transaction[[#This Row],[Type]]="Outbound",VLOOKUP(tbl_transaction[[#This Row],[Reference Number]],barang_keluar[],7,FALSE),""))</f>
        <v>Pack</v>
      </c>
      <c r="H2153" t="str">
        <f>IF(tbl_transaction[[#This Row],[Type]]="Inbound",VLOOKUP(tbl_transaction[[#This Row],[Reference Number]],barang_masuk[],3,FALSE),IF(tbl_transaction[[#This Row],[Type]]="Outbound",VLOOKUP(tbl_transaction[[#This Row],[Reference Number]],barang_keluar[],3,FALSE),""))</f>
        <v>Outlet 043</v>
      </c>
      <c r="I2153" t="str">
        <f>IF(D2153='Kartu Stok'!$B$2,COUNTIF($D$3:D2153,'Kartu Stok'!$B$2),"")</f>
        <v/>
      </c>
      <c r="L2153"/>
    </row>
    <row r="2154" spans="1:12" ht="14.5" x14ac:dyDescent="0.35">
      <c r="A2154" s="2" t="s">
        <v>2713</v>
      </c>
      <c r="B2154" s="5">
        <f>IF(LEFT(tbl_transaction[[#This Row],[Reference Number]],2)="GR",VLOOKUP(tbl_transaction[[#This Row],[Reference Number]],barang_masuk[],2,FALSE),IF(LEFT(tbl_transaction[[#This Row],[Reference Number]],2)="DO",VLOOKUP(tbl_transaction[[#This Row],[Reference Number]],barang_keluar[],2,FALSE),""))</f>
        <v>46153</v>
      </c>
      <c r="C2154" t="str">
        <f t="shared" si="34"/>
        <v>Outbound</v>
      </c>
      <c r="D2154" t="str">
        <f>IF(tbl_transaction[[#This Row],[Type]]="Inbound",VLOOKUP(tbl_transaction[[#This Row],[Reference Number]],barang_masuk[],4,FALSE),IF(tbl_transaction[[#This Row],[Type]]="Outbound",VLOOKUP(tbl_transaction[[#This Row],[Reference Number]],barang_keluar[],4,FALSE),""))</f>
        <v>SNK022</v>
      </c>
      <c r="E2154" t="str">
        <f>IF(tbl_transaction[[#This Row],[Type]]="Inbound",VLOOKUP(tbl_transaction[[#This Row],[Reference Number]],barang_masuk[],5,FALSE),IF(tbl_transaction[[#This Row],[Type]]="Outbound",VLOOKUP(tbl_transaction[[#This Row],[Reference Number]],barang_keluar[],5,FALSE),""))</f>
        <v>Chitato Snack Variant 22</v>
      </c>
      <c r="F2154">
        <f>IF(tbl_transaction[[#This Row],[Type]]="Inbound",VLOOKUP(tbl_transaction[[#This Row],[Reference Number]],barang_masuk[],6,FALSE),IF(tbl_transaction[[#This Row],[Type]]="Outbound",VLOOKUP(tbl_transaction[[#This Row],[Reference Number]],barang_keluar[],6,FALSE),""))</f>
        <v>15</v>
      </c>
      <c r="G2154" t="str">
        <f>IF(tbl_transaction[[#This Row],[Type]]="Inbound",VLOOKUP(tbl_transaction[[#This Row],[Reference Number]],barang_masuk[],7,FALSE),IF(tbl_transaction[[#This Row],[Type]]="Outbound",VLOOKUP(tbl_transaction[[#This Row],[Reference Number]],barang_keluar[],7,FALSE),""))</f>
        <v>Pack</v>
      </c>
      <c r="H2154" t="str">
        <f>IF(tbl_transaction[[#This Row],[Type]]="Inbound",VLOOKUP(tbl_transaction[[#This Row],[Reference Number]],barang_masuk[],3,FALSE),IF(tbl_transaction[[#This Row],[Type]]="Outbound",VLOOKUP(tbl_transaction[[#This Row],[Reference Number]],barang_keluar[],3,FALSE),""))</f>
        <v>Outlet 047</v>
      </c>
      <c r="I2154" t="str">
        <f>IF(D2154='Kartu Stok'!$B$2,COUNTIF($D$3:D2154,'Kartu Stok'!$B$2),"")</f>
        <v/>
      </c>
      <c r="L2154"/>
    </row>
    <row r="2155" spans="1:12" ht="14.5" x14ac:dyDescent="0.35">
      <c r="A2155" s="2" t="s">
        <v>2714</v>
      </c>
      <c r="B2155" s="5">
        <f>IF(LEFT(tbl_transaction[[#This Row],[Reference Number]],2)="GR",VLOOKUP(tbl_transaction[[#This Row],[Reference Number]],barang_masuk[],2,FALSE),IF(LEFT(tbl_transaction[[#This Row],[Reference Number]],2)="DO",VLOOKUP(tbl_transaction[[#This Row],[Reference Number]],barang_keluar[],2,FALSE),""))</f>
        <v>46143</v>
      </c>
      <c r="C2155" t="str">
        <f t="shared" si="34"/>
        <v>Outbound</v>
      </c>
      <c r="D2155" t="str">
        <f>IF(tbl_transaction[[#This Row],[Type]]="Inbound",VLOOKUP(tbl_transaction[[#This Row],[Reference Number]],barang_masuk[],4,FALSE),IF(tbl_transaction[[#This Row],[Type]]="Outbound",VLOOKUP(tbl_transaction[[#This Row],[Reference Number]],barang_keluar[],4,FALSE),""))</f>
        <v>BEV030</v>
      </c>
      <c r="E2155" t="str">
        <f>IF(tbl_transaction[[#This Row],[Type]]="Inbound",VLOOKUP(tbl_transaction[[#This Row],[Reference Number]],barang_masuk[],5,FALSE),IF(tbl_transaction[[#This Row],[Type]]="Outbound",VLOOKUP(tbl_transaction[[#This Row],[Reference Number]],barang_keluar[],5,FALSE),""))</f>
        <v>Pocari Beverage Variant 30</v>
      </c>
      <c r="F2155">
        <f>IF(tbl_transaction[[#This Row],[Type]]="Inbound",VLOOKUP(tbl_transaction[[#This Row],[Reference Number]],barang_masuk[],6,FALSE),IF(tbl_transaction[[#This Row],[Type]]="Outbound",VLOOKUP(tbl_transaction[[#This Row],[Reference Number]],barang_keluar[],6,FALSE),""))</f>
        <v>5</v>
      </c>
      <c r="G2155" t="str">
        <f>IF(tbl_transaction[[#This Row],[Type]]="Inbound",VLOOKUP(tbl_transaction[[#This Row],[Reference Number]],barang_masuk[],7,FALSE),IF(tbl_transaction[[#This Row],[Type]]="Outbound",VLOOKUP(tbl_transaction[[#This Row],[Reference Number]],barang_keluar[],7,FALSE),""))</f>
        <v>Bottle</v>
      </c>
      <c r="H2155" t="str">
        <f>IF(tbl_transaction[[#This Row],[Type]]="Inbound",VLOOKUP(tbl_transaction[[#This Row],[Reference Number]],barang_masuk[],3,FALSE),IF(tbl_transaction[[#This Row],[Type]]="Outbound",VLOOKUP(tbl_transaction[[#This Row],[Reference Number]],barang_keluar[],3,FALSE),""))</f>
        <v>Outlet 036</v>
      </c>
      <c r="I2155" t="str">
        <f>IF(D2155='Kartu Stok'!$B$2,COUNTIF($D$3:D2155,'Kartu Stok'!$B$2),"")</f>
        <v/>
      </c>
      <c r="L2155"/>
    </row>
    <row r="2156" spans="1:12" ht="14.5" x14ac:dyDescent="0.35">
      <c r="A2156" s="2" t="s">
        <v>2715</v>
      </c>
      <c r="B2156" s="5">
        <f>IF(LEFT(tbl_transaction[[#This Row],[Reference Number]],2)="GR",VLOOKUP(tbl_transaction[[#This Row],[Reference Number]],barang_masuk[],2,FALSE),IF(LEFT(tbl_transaction[[#This Row],[Reference Number]],2)="DO",VLOOKUP(tbl_transaction[[#This Row],[Reference Number]],barang_keluar[],2,FALSE),""))</f>
        <v>46069</v>
      </c>
      <c r="C2156" t="str">
        <f t="shared" si="34"/>
        <v>Outbound</v>
      </c>
      <c r="D2156" t="str">
        <f>IF(tbl_transaction[[#This Row],[Type]]="Inbound",VLOOKUP(tbl_transaction[[#This Row],[Reference Number]],barang_masuk[],4,FALSE),IF(tbl_transaction[[#This Row],[Type]]="Outbound",VLOOKUP(tbl_transaction[[#This Row],[Reference Number]],barang_keluar[],4,FALSE),""))</f>
        <v>BEV012</v>
      </c>
      <c r="E2156" t="str">
        <f>IF(tbl_transaction[[#This Row],[Type]]="Inbound",VLOOKUP(tbl_transaction[[#This Row],[Reference Number]],barang_masuk[],5,FALSE),IF(tbl_transaction[[#This Row],[Type]]="Outbound",VLOOKUP(tbl_transaction[[#This Row],[Reference Number]],barang_keluar[],5,FALSE),""))</f>
        <v>Pocari Beverage Variant 12</v>
      </c>
      <c r="F2156">
        <f>IF(tbl_transaction[[#This Row],[Type]]="Inbound",VLOOKUP(tbl_transaction[[#This Row],[Reference Number]],barang_masuk[],6,FALSE),IF(tbl_transaction[[#This Row],[Type]]="Outbound",VLOOKUP(tbl_transaction[[#This Row],[Reference Number]],barang_keluar[],6,FALSE),""))</f>
        <v>48</v>
      </c>
      <c r="G2156" t="str">
        <f>IF(tbl_transaction[[#This Row],[Type]]="Inbound",VLOOKUP(tbl_transaction[[#This Row],[Reference Number]],barang_masuk[],7,FALSE),IF(tbl_transaction[[#This Row],[Type]]="Outbound",VLOOKUP(tbl_transaction[[#This Row],[Reference Number]],barang_keluar[],7,FALSE),""))</f>
        <v>Bottle</v>
      </c>
      <c r="H2156" t="str">
        <f>IF(tbl_transaction[[#This Row],[Type]]="Inbound",VLOOKUP(tbl_transaction[[#This Row],[Reference Number]],barang_masuk[],3,FALSE),IF(tbl_transaction[[#This Row],[Type]]="Outbound",VLOOKUP(tbl_transaction[[#This Row],[Reference Number]],barang_keluar[],3,FALSE),""))</f>
        <v>Outlet 067</v>
      </c>
      <c r="I2156" t="str">
        <f>IF(D2156='Kartu Stok'!$B$2,COUNTIF($D$3:D2156,'Kartu Stok'!$B$2),"")</f>
        <v/>
      </c>
      <c r="L2156"/>
    </row>
    <row r="2157" spans="1:12" ht="14.5" x14ac:dyDescent="0.35">
      <c r="A2157" s="2" t="s">
        <v>2716</v>
      </c>
      <c r="B2157" s="5">
        <f>IF(LEFT(tbl_transaction[[#This Row],[Reference Number]],2)="GR",VLOOKUP(tbl_transaction[[#This Row],[Reference Number]],barang_masuk[],2,FALSE),IF(LEFT(tbl_transaction[[#This Row],[Reference Number]],2)="DO",VLOOKUP(tbl_transaction[[#This Row],[Reference Number]],barang_keluar[],2,FALSE),""))</f>
        <v>46090</v>
      </c>
      <c r="C2157" t="str">
        <f t="shared" si="34"/>
        <v>Outbound</v>
      </c>
      <c r="D2157" t="str">
        <f>IF(tbl_transaction[[#This Row],[Type]]="Inbound",VLOOKUP(tbl_transaction[[#This Row],[Reference Number]],barang_masuk[],4,FALSE),IF(tbl_transaction[[#This Row],[Type]]="Outbound",VLOOKUP(tbl_transaction[[#This Row],[Reference Number]],barang_keluar[],4,FALSE),""))</f>
        <v>BAB017</v>
      </c>
      <c r="E2157" t="str">
        <f>IF(tbl_transaction[[#This Row],[Type]]="Inbound",VLOOKUP(tbl_transaction[[#This Row],[Reference Number]],barang_masuk[],5,FALSE),IF(tbl_transaction[[#This Row],[Type]]="Outbound",VLOOKUP(tbl_transaction[[#This Row],[Reference Number]],barang_keluar[],5,FALSE),""))</f>
        <v>MamyPoko Baby Care Variant 17</v>
      </c>
      <c r="F2157">
        <f>IF(tbl_transaction[[#This Row],[Type]]="Inbound",VLOOKUP(tbl_transaction[[#This Row],[Reference Number]],barang_masuk[],6,FALSE),IF(tbl_transaction[[#This Row],[Type]]="Outbound",VLOOKUP(tbl_transaction[[#This Row],[Reference Number]],barang_keluar[],6,FALSE),""))</f>
        <v>48</v>
      </c>
      <c r="G2157" t="str">
        <f>IF(tbl_transaction[[#This Row],[Type]]="Inbound",VLOOKUP(tbl_transaction[[#This Row],[Reference Number]],barang_masuk[],7,FALSE),IF(tbl_transaction[[#This Row],[Type]]="Outbound",VLOOKUP(tbl_transaction[[#This Row],[Reference Number]],barang_keluar[],7,FALSE),""))</f>
        <v>Pack</v>
      </c>
      <c r="H2157" t="str">
        <f>IF(tbl_transaction[[#This Row],[Type]]="Inbound",VLOOKUP(tbl_transaction[[#This Row],[Reference Number]],barang_masuk[],3,FALSE),IF(tbl_transaction[[#This Row],[Type]]="Outbound",VLOOKUP(tbl_transaction[[#This Row],[Reference Number]],barang_keluar[],3,FALSE),""))</f>
        <v>Outlet 036</v>
      </c>
      <c r="I2157" t="str">
        <f>IF(D2157='Kartu Stok'!$B$2,COUNTIF($D$3:D2157,'Kartu Stok'!$B$2),"")</f>
        <v/>
      </c>
      <c r="L2157"/>
    </row>
    <row r="2158" spans="1:12" ht="14.5" x14ac:dyDescent="0.35">
      <c r="A2158" s="2" t="s">
        <v>2717</v>
      </c>
      <c r="B2158" s="5">
        <f>IF(LEFT(tbl_transaction[[#This Row],[Reference Number]],2)="GR",VLOOKUP(tbl_transaction[[#This Row],[Reference Number]],barang_masuk[],2,FALSE),IF(LEFT(tbl_transaction[[#This Row],[Reference Number]],2)="DO",VLOOKUP(tbl_transaction[[#This Row],[Reference Number]],barang_keluar[],2,FALSE),""))</f>
        <v>46050</v>
      </c>
      <c r="C2158" t="str">
        <f t="shared" si="34"/>
        <v>Outbound</v>
      </c>
      <c r="D2158" t="str">
        <f>IF(tbl_transaction[[#This Row],[Type]]="Inbound",VLOOKUP(tbl_transaction[[#This Row],[Reference Number]],barang_masuk[],4,FALSE),IF(tbl_transaction[[#This Row],[Type]]="Outbound",VLOOKUP(tbl_transaction[[#This Row],[Reference Number]],barang_keluar[],4,FALSE),""))</f>
        <v>BEV002</v>
      </c>
      <c r="E2158" t="str">
        <f>IF(tbl_transaction[[#This Row],[Type]]="Inbound",VLOOKUP(tbl_transaction[[#This Row],[Reference Number]],barang_masuk[],5,FALSE),IF(tbl_transaction[[#This Row],[Type]]="Outbound",VLOOKUP(tbl_transaction[[#This Row],[Reference Number]],barang_keluar[],5,FALSE),""))</f>
        <v>Aqua Beverage Variant 2</v>
      </c>
      <c r="F2158">
        <f>IF(tbl_transaction[[#This Row],[Type]]="Inbound",VLOOKUP(tbl_transaction[[#This Row],[Reference Number]],barang_masuk[],6,FALSE),IF(tbl_transaction[[#This Row],[Type]]="Outbound",VLOOKUP(tbl_transaction[[#This Row],[Reference Number]],barang_keluar[],6,FALSE),""))</f>
        <v>5</v>
      </c>
      <c r="G2158" t="str">
        <f>IF(tbl_transaction[[#This Row],[Type]]="Inbound",VLOOKUP(tbl_transaction[[#This Row],[Reference Number]],barang_masuk[],7,FALSE),IF(tbl_transaction[[#This Row],[Type]]="Outbound",VLOOKUP(tbl_transaction[[#This Row],[Reference Number]],barang_keluar[],7,FALSE),""))</f>
        <v>Bottle</v>
      </c>
      <c r="H2158" t="str">
        <f>IF(tbl_transaction[[#This Row],[Type]]="Inbound",VLOOKUP(tbl_transaction[[#This Row],[Reference Number]],barang_masuk[],3,FALSE),IF(tbl_transaction[[#This Row],[Type]]="Outbound",VLOOKUP(tbl_transaction[[#This Row],[Reference Number]],barang_keluar[],3,FALSE),""))</f>
        <v>Outlet 076</v>
      </c>
      <c r="I2158" t="str">
        <f>IF(D2158='Kartu Stok'!$B$2,COUNTIF($D$3:D2158,'Kartu Stok'!$B$2),"")</f>
        <v/>
      </c>
      <c r="L2158"/>
    </row>
    <row r="2159" spans="1:12" ht="14.5" x14ac:dyDescent="0.35">
      <c r="A2159" s="2" t="s">
        <v>2718</v>
      </c>
      <c r="B2159" s="5">
        <f>IF(LEFT(tbl_transaction[[#This Row],[Reference Number]],2)="GR",VLOOKUP(tbl_transaction[[#This Row],[Reference Number]],barang_masuk[],2,FALSE),IF(LEFT(tbl_transaction[[#This Row],[Reference Number]],2)="DO",VLOOKUP(tbl_transaction[[#This Row],[Reference Number]],barang_keluar[],2,FALSE),""))</f>
        <v>46094</v>
      </c>
      <c r="C2159" t="str">
        <f t="shared" si="34"/>
        <v>Outbound</v>
      </c>
      <c r="D2159" t="str">
        <f>IF(tbl_transaction[[#This Row],[Type]]="Inbound",VLOOKUP(tbl_transaction[[#This Row],[Reference Number]],barang_masuk[],4,FALSE),IF(tbl_transaction[[#This Row],[Type]]="Outbound",VLOOKUP(tbl_transaction[[#This Row],[Reference Number]],barang_keluar[],4,FALSE),""))</f>
        <v>PER026</v>
      </c>
      <c r="E2159" t="str">
        <f>IF(tbl_transaction[[#This Row],[Type]]="Inbound",VLOOKUP(tbl_transaction[[#This Row],[Reference Number]],barang_masuk[],5,FALSE),IF(tbl_transaction[[#This Row],[Type]]="Outbound",VLOOKUP(tbl_transaction[[#This Row],[Reference Number]],barang_keluar[],5,FALSE),""))</f>
        <v>Sunsilk Personal Care Variant 26</v>
      </c>
      <c r="F2159">
        <f>IF(tbl_transaction[[#This Row],[Type]]="Inbound",VLOOKUP(tbl_transaction[[#This Row],[Reference Number]],barang_masuk[],6,FALSE),IF(tbl_transaction[[#This Row],[Type]]="Outbound",VLOOKUP(tbl_transaction[[#This Row],[Reference Number]],barang_keluar[],6,FALSE),""))</f>
        <v>15</v>
      </c>
      <c r="G2159" t="str">
        <f>IF(tbl_transaction[[#This Row],[Type]]="Inbound",VLOOKUP(tbl_transaction[[#This Row],[Reference Number]],barang_masuk[],7,FALSE),IF(tbl_transaction[[#This Row],[Type]]="Outbound",VLOOKUP(tbl_transaction[[#This Row],[Reference Number]],barang_keluar[],7,FALSE),""))</f>
        <v>Bottle</v>
      </c>
      <c r="H2159" t="str">
        <f>IF(tbl_transaction[[#This Row],[Type]]="Inbound",VLOOKUP(tbl_transaction[[#This Row],[Reference Number]],barang_masuk[],3,FALSE),IF(tbl_transaction[[#This Row],[Type]]="Outbound",VLOOKUP(tbl_transaction[[#This Row],[Reference Number]],barang_keluar[],3,FALSE),""))</f>
        <v>Outlet 027</v>
      </c>
      <c r="I2159" t="str">
        <f>IF(D2159='Kartu Stok'!$B$2,COUNTIF($D$3:D2159,'Kartu Stok'!$B$2),"")</f>
        <v/>
      </c>
      <c r="L2159"/>
    </row>
    <row r="2160" spans="1:12" ht="14.5" x14ac:dyDescent="0.35">
      <c r="A2160" s="2" t="s">
        <v>2719</v>
      </c>
      <c r="B2160" s="5">
        <f>IF(LEFT(tbl_transaction[[#This Row],[Reference Number]],2)="GR",VLOOKUP(tbl_transaction[[#This Row],[Reference Number]],barang_masuk[],2,FALSE),IF(LEFT(tbl_transaction[[#This Row],[Reference Number]],2)="DO",VLOOKUP(tbl_transaction[[#This Row],[Reference Number]],barang_keluar[],2,FALSE),""))</f>
        <v>46079</v>
      </c>
      <c r="C2160" t="str">
        <f t="shared" si="34"/>
        <v>Outbound</v>
      </c>
      <c r="D2160" t="str">
        <f>IF(tbl_transaction[[#This Row],[Type]]="Inbound",VLOOKUP(tbl_transaction[[#This Row],[Reference Number]],barang_masuk[],4,FALSE),IF(tbl_transaction[[#This Row],[Type]]="Outbound",VLOOKUP(tbl_transaction[[#This Row],[Reference Number]],barang_keluar[],4,FALSE),""))</f>
        <v>HOM029</v>
      </c>
      <c r="E2160" t="str">
        <f>IF(tbl_transaction[[#This Row],[Type]]="Inbound",VLOOKUP(tbl_transaction[[#This Row],[Reference Number]],barang_masuk[],5,FALSE),IF(tbl_transaction[[#This Row],[Type]]="Outbound",VLOOKUP(tbl_transaction[[#This Row],[Reference Number]],barang_keluar[],5,FALSE),""))</f>
        <v>Molto Home Care Variant 29</v>
      </c>
      <c r="F2160">
        <f>IF(tbl_transaction[[#This Row],[Type]]="Inbound",VLOOKUP(tbl_transaction[[#This Row],[Reference Number]],barang_masuk[],6,FALSE),IF(tbl_transaction[[#This Row],[Type]]="Outbound",VLOOKUP(tbl_transaction[[#This Row],[Reference Number]],barang_keluar[],6,FALSE),""))</f>
        <v>24</v>
      </c>
      <c r="G2160" t="str">
        <f>IF(tbl_transaction[[#This Row],[Type]]="Inbound",VLOOKUP(tbl_transaction[[#This Row],[Reference Number]],barang_masuk[],7,FALSE),IF(tbl_transaction[[#This Row],[Type]]="Outbound",VLOOKUP(tbl_transaction[[#This Row],[Reference Number]],barang_keluar[],7,FALSE),""))</f>
        <v>Pack</v>
      </c>
      <c r="H2160" t="str">
        <f>IF(tbl_transaction[[#This Row],[Type]]="Inbound",VLOOKUP(tbl_transaction[[#This Row],[Reference Number]],barang_masuk[],3,FALSE),IF(tbl_transaction[[#This Row],[Type]]="Outbound",VLOOKUP(tbl_transaction[[#This Row],[Reference Number]],barang_keluar[],3,FALSE),""))</f>
        <v>Outlet 076</v>
      </c>
      <c r="I2160" t="str">
        <f>IF(D2160='Kartu Stok'!$B$2,COUNTIF($D$3:D2160,'Kartu Stok'!$B$2),"")</f>
        <v/>
      </c>
      <c r="L2160"/>
    </row>
    <row r="2161" spans="1:12" ht="14.5" x14ac:dyDescent="0.35">
      <c r="A2161" s="2" t="s">
        <v>2720</v>
      </c>
      <c r="B2161" s="5">
        <f>IF(LEFT(tbl_transaction[[#This Row],[Reference Number]],2)="GR",VLOOKUP(tbl_transaction[[#This Row],[Reference Number]],barang_masuk[],2,FALSE),IF(LEFT(tbl_transaction[[#This Row],[Reference Number]],2)="DO",VLOOKUP(tbl_transaction[[#This Row],[Reference Number]],barang_keluar[],2,FALSE),""))</f>
        <v>46052</v>
      </c>
      <c r="C2161" t="str">
        <f t="shared" si="34"/>
        <v>Outbound</v>
      </c>
      <c r="D2161" t="str">
        <f>IF(tbl_transaction[[#This Row],[Type]]="Inbound",VLOOKUP(tbl_transaction[[#This Row],[Reference Number]],barang_masuk[],4,FALSE),IF(tbl_transaction[[#This Row],[Type]]="Outbound",VLOOKUP(tbl_transaction[[#This Row],[Reference Number]],barang_keluar[],4,FALSE),""))</f>
        <v>DAR004</v>
      </c>
      <c r="E2161" t="str">
        <f>IF(tbl_transaction[[#This Row],[Type]]="Inbound",VLOOKUP(tbl_transaction[[#This Row],[Reference Number]],barang_masuk[],5,FALSE),IF(tbl_transaction[[#This Row],[Type]]="Outbound",VLOOKUP(tbl_transaction[[#This Row],[Reference Number]],barang_keluar[],5,FALSE),""))</f>
        <v>Ultra Milk Dairy Variant 4</v>
      </c>
      <c r="F2161">
        <f>IF(tbl_transaction[[#This Row],[Type]]="Inbound",VLOOKUP(tbl_transaction[[#This Row],[Reference Number]],barang_masuk[],6,FALSE),IF(tbl_transaction[[#This Row],[Type]]="Outbound",VLOOKUP(tbl_transaction[[#This Row],[Reference Number]],barang_keluar[],6,FALSE),""))</f>
        <v>15</v>
      </c>
      <c r="G2161" t="str">
        <f>IF(tbl_transaction[[#This Row],[Type]]="Inbound",VLOOKUP(tbl_transaction[[#This Row],[Reference Number]],barang_masuk[],7,FALSE),IF(tbl_transaction[[#This Row],[Type]]="Outbound",VLOOKUP(tbl_transaction[[#This Row],[Reference Number]],barang_keluar[],7,FALSE),""))</f>
        <v>Box</v>
      </c>
      <c r="H2161" t="str">
        <f>IF(tbl_transaction[[#This Row],[Type]]="Inbound",VLOOKUP(tbl_transaction[[#This Row],[Reference Number]],barang_masuk[],3,FALSE),IF(tbl_transaction[[#This Row],[Type]]="Outbound",VLOOKUP(tbl_transaction[[#This Row],[Reference Number]],barang_keluar[],3,FALSE),""))</f>
        <v>Outlet 025</v>
      </c>
      <c r="I2161" t="str">
        <f>IF(D2161='Kartu Stok'!$B$2,COUNTIF($D$3:D2161,'Kartu Stok'!$B$2),"")</f>
        <v/>
      </c>
      <c r="L2161"/>
    </row>
    <row r="2162" spans="1:12" ht="14.5" x14ac:dyDescent="0.35">
      <c r="A2162" s="2" t="s">
        <v>2721</v>
      </c>
      <c r="B2162" s="5">
        <f>IF(LEFT(tbl_transaction[[#This Row],[Reference Number]],2)="GR",VLOOKUP(tbl_transaction[[#This Row],[Reference Number]],barang_masuk[],2,FALSE),IF(LEFT(tbl_transaction[[#This Row],[Reference Number]],2)="DO",VLOOKUP(tbl_transaction[[#This Row],[Reference Number]],barang_keluar[],2,FALSE),""))</f>
        <v>46176</v>
      </c>
      <c r="C2162" t="str">
        <f t="shared" si="34"/>
        <v>Outbound</v>
      </c>
      <c r="D2162" t="str">
        <f>IF(tbl_transaction[[#This Row],[Type]]="Inbound",VLOOKUP(tbl_transaction[[#This Row],[Reference Number]],barang_masuk[],4,FALSE),IF(tbl_transaction[[#This Row],[Type]]="Outbound",VLOOKUP(tbl_transaction[[#This Row],[Reference Number]],barang_keluar[],4,FALSE),""))</f>
        <v>PER004</v>
      </c>
      <c r="E2162" t="str">
        <f>IF(tbl_transaction[[#This Row],[Type]]="Inbound",VLOOKUP(tbl_transaction[[#This Row],[Reference Number]],barang_masuk[],5,FALSE),IF(tbl_transaction[[#This Row],[Type]]="Outbound",VLOOKUP(tbl_transaction[[#This Row],[Reference Number]],barang_keluar[],5,FALSE),""))</f>
        <v>Lifebuoy Personal Care Variant 4</v>
      </c>
      <c r="F2162">
        <f>IF(tbl_transaction[[#This Row],[Type]]="Inbound",VLOOKUP(tbl_transaction[[#This Row],[Reference Number]],barang_masuk[],6,FALSE),IF(tbl_transaction[[#This Row],[Type]]="Outbound",VLOOKUP(tbl_transaction[[#This Row],[Reference Number]],barang_keluar[],6,FALSE),""))</f>
        <v>20</v>
      </c>
      <c r="G2162" t="str">
        <f>IF(tbl_transaction[[#This Row],[Type]]="Inbound",VLOOKUP(tbl_transaction[[#This Row],[Reference Number]],barang_masuk[],7,FALSE),IF(tbl_transaction[[#This Row],[Type]]="Outbound",VLOOKUP(tbl_transaction[[#This Row],[Reference Number]],barang_keluar[],7,FALSE),""))</f>
        <v>Bottle</v>
      </c>
      <c r="H2162" t="str">
        <f>IF(tbl_transaction[[#This Row],[Type]]="Inbound",VLOOKUP(tbl_transaction[[#This Row],[Reference Number]],barang_masuk[],3,FALSE),IF(tbl_transaction[[#This Row],[Type]]="Outbound",VLOOKUP(tbl_transaction[[#This Row],[Reference Number]],barang_keluar[],3,FALSE),""))</f>
        <v>Outlet 022</v>
      </c>
      <c r="I2162" t="str">
        <f>IF(D2162='Kartu Stok'!$B$2,COUNTIF($D$3:D2162,'Kartu Stok'!$B$2),"")</f>
        <v/>
      </c>
      <c r="L2162"/>
    </row>
    <row r="2163" spans="1:12" ht="14.5" x14ac:dyDescent="0.35">
      <c r="A2163" s="2" t="s">
        <v>2722</v>
      </c>
      <c r="B2163" s="5">
        <f>IF(LEFT(tbl_transaction[[#This Row],[Reference Number]],2)="GR",VLOOKUP(tbl_transaction[[#This Row],[Reference Number]],barang_masuk[],2,FALSE),IF(LEFT(tbl_transaction[[#This Row],[Reference Number]],2)="DO",VLOOKUP(tbl_transaction[[#This Row],[Reference Number]],barang_keluar[],2,FALSE),""))</f>
        <v>46156</v>
      </c>
      <c r="C2163" t="str">
        <f t="shared" si="34"/>
        <v>Outbound</v>
      </c>
      <c r="D2163" t="str">
        <f>IF(tbl_transaction[[#This Row],[Type]]="Inbound",VLOOKUP(tbl_transaction[[#This Row],[Reference Number]],barang_masuk[],4,FALSE),IF(tbl_transaction[[#This Row],[Type]]="Outbound",VLOOKUP(tbl_transaction[[#This Row],[Reference Number]],barang_keluar[],4,FALSE),""))</f>
        <v>BAB004</v>
      </c>
      <c r="E2163" t="str">
        <f>IF(tbl_transaction[[#This Row],[Type]]="Inbound",VLOOKUP(tbl_transaction[[#This Row],[Reference Number]],barang_masuk[],5,FALSE),IF(tbl_transaction[[#This Row],[Type]]="Outbound",VLOOKUP(tbl_transaction[[#This Row],[Reference Number]],barang_keluar[],5,FALSE),""))</f>
        <v>Zwitsal Baby Care Variant 4</v>
      </c>
      <c r="F2163">
        <f>IF(tbl_transaction[[#This Row],[Type]]="Inbound",VLOOKUP(tbl_transaction[[#This Row],[Reference Number]],barang_masuk[],6,FALSE),IF(tbl_transaction[[#This Row],[Type]]="Outbound",VLOOKUP(tbl_transaction[[#This Row],[Reference Number]],barang_keluar[],6,FALSE),""))</f>
        <v>20</v>
      </c>
      <c r="G2163" t="str">
        <f>IF(tbl_transaction[[#This Row],[Type]]="Inbound",VLOOKUP(tbl_transaction[[#This Row],[Reference Number]],barang_masuk[],7,FALSE),IF(tbl_transaction[[#This Row],[Type]]="Outbound",VLOOKUP(tbl_transaction[[#This Row],[Reference Number]],barang_keluar[],7,FALSE),""))</f>
        <v>Pack</v>
      </c>
      <c r="H2163" t="str">
        <f>IF(tbl_transaction[[#This Row],[Type]]="Inbound",VLOOKUP(tbl_transaction[[#This Row],[Reference Number]],barang_masuk[],3,FALSE),IF(tbl_transaction[[#This Row],[Type]]="Outbound",VLOOKUP(tbl_transaction[[#This Row],[Reference Number]],barang_keluar[],3,FALSE),""))</f>
        <v>Outlet 024</v>
      </c>
      <c r="I2163" t="str">
        <f>IF(D2163='Kartu Stok'!$B$2,COUNTIF($D$3:D2163,'Kartu Stok'!$B$2),"")</f>
        <v/>
      </c>
      <c r="L2163"/>
    </row>
    <row r="2164" spans="1:12" ht="14.5" x14ac:dyDescent="0.35">
      <c r="A2164" s="2" t="s">
        <v>2723</v>
      </c>
      <c r="B2164" s="5">
        <f>IF(LEFT(tbl_transaction[[#This Row],[Reference Number]],2)="GR",VLOOKUP(tbl_transaction[[#This Row],[Reference Number]],barang_masuk[],2,FALSE),IF(LEFT(tbl_transaction[[#This Row],[Reference Number]],2)="DO",VLOOKUP(tbl_transaction[[#This Row],[Reference Number]],barang_keluar[],2,FALSE),""))</f>
        <v>46056</v>
      </c>
      <c r="C2164" t="str">
        <f t="shared" si="34"/>
        <v>Outbound</v>
      </c>
      <c r="D2164" t="str">
        <f>IF(tbl_transaction[[#This Row],[Type]]="Inbound",VLOOKUP(tbl_transaction[[#This Row],[Reference Number]],barang_masuk[],4,FALSE),IF(tbl_transaction[[#This Row],[Type]]="Outbound",VLOOKUP(tbl_transaction[[#This Row],[Reference Number]],barang_keluar[],4,FALSE),""))</f>
        <v>INS018</v>
      </c>
      <c r="E2164" t="str">
        <f>IF(tbl_transaction[[#This Row],[Type]]="Inbound",VLOOKUP(tbl_transaction[[#This Row],[Reference Number]],barang_masuk[],5,FALSE),IF(tbl_transaction[[#This Row],[Type]]="Outbound",VLOOKUP(tbl_transaction[[#This Row],[Reference Number]],barang_keluar[],5,FALSE),""))</f>
        <v>Indomie Instant Food Variant 18</v>
      </c>
      <c r="F2164">
        <f>IF(tbl_transaction[[#This Row],[Type]]="Inbound",VLOOKUP(tbl_transaction[[#This Row],[Reference Number]],barang_masuk[],6,FALSE),IF(tbl_transaction[[#This Row],[Type]]="Outbound",VLOOKUP(tbl_transaction[[#This Row],[Reference Number]],barang_keluar[],6,FALSE),""))</f>
        <v>10</v>
      </c>
      <c r="G2164" t="str">
        <f>IF(tbl_transaction[[#This Row],[Type]]="Inbound",VLOOKUP(tbl_transaction[[#This Row],[Reference Number]],barang_masuk[],7,FALSE),IF(tbl_transaction[[#This Row],[Type]]="Outbound",VLOOKUP(tbl_transaction[[#This Row],[Reference Number]],barang_keluar[],7,FALSE),""))</f>
        <v>Pack</v>
      </c>
      <c r="H2164" t="str">
        <f>IF(tbl_transaction[[#This Row],[Type]]="Inbound",VLOOKUP(tbl_transaction[[#This Row],[Reference Number]],barang_masuk[],3,FALSE),IF(tbl_transaction[[#This Row],[Type]]="Outbound",VLOOKUP(tbl_transaction[[#This Row],[Reference Number]],barang_keluar[],3,FALSE),""))</f>
        <v>Outlet 043</v>
      </c>
      <c r="I2164" t="str">
        <f>IF(D2164='Kartu Stok'!$B$2,COUNTIF($D$3:D2164,'Kartu Stok'!$B$2),"")</f>
        <v/>
      </c>
      <c r="L2164"/>
    </row>
    <row r="2165" spans="1:12" ht="14.5" x14ac:dyDescent="0.35">
      <c r="A2165" s="2" t="s">
        <v>2724</v>
      </c>
      <c r="B2165" s="5">
        <f>IF(LEFT(tbl_transaction[[#This Row],[Reference Number]],2)="GR",VLOOKUP(tbl_transaction[[#This Row],[Reference Number]],barang_masuk[],2,FALSE),IF(LEFT(tbl_transaction[[#This Row],[Reference Number]],2)="DO",VLOOKUP(tbl_transaction[[#This Row],[Reference Number]],barang_keluar[],2,FALSE),""))</f>
        <v>46177</v>
      </c>
      <c r="C2165" t="str">
        <f t="shared" si="34"/>
        <v>Outbound</v>
      </c>
      <c r="D2165" t="str">
        <f>IF(tbl_transaction[[#This Row],[Type]]="Inbound",VLOOKUP(tbl_transaction[[#This Row],[Reference Number]],barang_masuk[],4,FALSE),IF(tbl_transaction[[#This Row],[Type]]="Outbound",VLOOKUP(tbl_transaction[[#This Row],[Reference Number]],barang_keluar[],4,FALSE),""))</f>
        <v>PER013</v>
      </c>
      <c r="E2165" t="str">
        <f>IF(tbl_transaction[[#This Row],[Type]]="Inbound",VLOOKUP(tbl_transaction[[#This Row],[Reference Number]],barang_masuk[],5,FALSE),IF(tbl_transaction[[#This Row],[Type]]="Outbound",VLOOKUP(tbl_transaction[[#This Row],[Reference Number]],barang_keluar[],5,FALSE),""))</f>
        <v>Pepsodent Personal Care Variant 13</v>
      </c>
      <c r="F2165">
        <f>IF(tbl_transaction[[#This Row],[Type]]="Inbound",VLOOKUP(tbl_transaction[[#This Row],[Reference Number]],barang_masuk[],6,FALSE),IF(tbl_transaction[[#This Row],[Type]]="Outbound",VLOOKUP(tbl_transaction[[#This Row],[Reference Number]],barang_keluar[],6,FALSE),""))</f>
        <v>60</v>
      </c>
      <c r="G2165" t="str">
        <f>IF(tbl_transaction[[#This Row],[Type]]="Inbound",VLOOKUP(tbl_transaction[[#This Row],[Reference Number]],barang_masuk[],7,FALSE),IF(tbl_transaction[[#This Row],[Type]]="Outbound",VLOOKUP(tbl_transaction[[#This Row],[Reference Number]],barang_keluar[],7,FALSE),""))</f>
        <v>Bottle</v>
      </c>
      <c r="H2165" t="str">
        <f>IF(tbl_transaction[[#This Row],[Type]]="Inbound",VLOOKUP(tbl_transaction[[#This Row],[Reference Number]],barang_masuk[],3,FALSE),IF(tbl_transaction[[#This Row],[Type]]="Outbound",VLOOKUP(tbl_transaction[[#This Row],[Reference Number]],barang_keluar[],3,FALSE),""))</f>
        <v>Outlet 027</v>
      </c>
      <c r="I2165" t="str">
        <f>IF(D2165='Kartu Stok'!$B$2,COUNTIF($D$3:D2165,'Kartu Stok'!$B$2),"")</f>
        <v/>
      </c>
      <c r="L2165"/>
    </row>
    <row r="2166" spans="1:12" ht="14.5" x14ac:dyDescent="0.35">
      <c r="A2166" s="2" t="s">
        <v>2725</v>
      </c>
      <c r="B2166" s="5">
        <f>IF(LEFT(tbl_transaction[[#This Row],[Reference Number]],2)="GR",VLOOKUP(tbl_transaction[[#This Row],[Reference Number]],barang_masuk[],2,FALSE),IF(LEFT(tbl_transaction[[#This Row],[Reference Number]],2)="DO",VLOOKUP(tbl_transaction[[#This Row],[Reference Number]],barang_keluar[],2,FALSE),""))</f>
        <v>46165</v>
      </c>
      <c r="C2166" t="str">
        <f t="shared" si="34"/>
        <v>Outbound</v>
      </c>
      <c r="D2166" t="str">
        <f>IF(tbl_transaction[[#This Row],[Type]]="Inbound",VLOOKUP(tbl_transaction[[#This Row],[Reference Number]],barang_masuk[],4,FALSE),IF(tbl_transaction[[#This Row],[Type]]="Outbound",VLOOKUP(tbl_transaction[[#This Row],[Reference Number]],barang_keluar[],4,FALSE),""))</f>
        <v>BAB015</v>
      </c>
      <c r="E2166" t="str">
        <f>IF(tbl_transaction[[#This Row],[Type]]="Inbound",VLOOKUP(tbl_transaction[[#This Row],[Reference Number]],barang_masuk[],5,FALSE),IF(tbl_transaction[[#This Row],[Type]]="Outbound",VLOOKUP(tbl_transaction[[#This Row],[Reference Number]],barang_keluar[],5,FALSE),""))</f>
        <v>MamyPoko Baby Care Variant 15</v>
      </c>
      <c r="F2166">
        <f>IF(tbl_transaction[[#This Row],[Type]]="Inbound",VLOOKUP(tbl_transaction[[#This Row],[Reference Number]],barang_masuk[],6,FALSE),IF(tbl_transaction[[#This Row],[Type]]="Outbound",VLOOKUP(tbl_transaction[[#This Row],[Reference Number]],barang_keluar[],6,FALSE),""))</f>
        <v>12</v>
      </c>
      <c r="G2166" t="str">
        <f>IF(tbl_transaction[[#This Row],[Type]]="Inbound",VLOOKUP(tbl_transaction[[#This Row],[Reference Number]],barang_masuk[],7,FALSE),IF(tbl_transaction[[#This Row],[Type]]="Outbound",VLOOKUP(tbl_transaction[[#This Row],[Reference Number]],barang_keluar[],7,FALSE),""))</f>
        <v>Pack</v>
      </c>
      <c r="H2166" t="str">
        <f>IF(tbl_transaction[[#This Row],[Type]]="Inbound",VLOOKUP(tbl_transaction[[#This Row],[Reference Number]],barang_masuk[],3,FALSE),IF(tbl_transaction[[#This Row],[Type]]="Outbound",VLOOKUP(tbl_transaction[[#This Row],[Reference Number]],barang_keluar[],3,FALSE),""))</f>
        <v>Outlet 052</v>
      </c>
      <c r="I2166" t="str">
        <f>IF(D2166='Kartu Stok'!$B$2,COUNTIF($D$3:D2166,'Kartu Stok'!$B$2),"")</f>
        <v/>
      </c>
      <c r="L2166"/>
    </row>
    <row r="2167" spans="1:12" ht="14.5" x14ac:dyDescent="0.35">
      <c r="A2167" s="2" t="s">
        <v>2726</v>
      </c>
      <c r="B2167" s="5">
        <f>IF(LEFT(tbl_transaction[[#This Row],[Reference Number]],2)="GR",VLOOKUP(tbl_transaction[[#This Row],[Reference Number]],barang_masuk[],2,FALSE),IF(LEFT(tbl_transaction[[#This Row],[Reference Number]],2)="DO",VLOOKUP(tbl_transaction[[#This Row],[Reference Number]],barang_keluar[],2,FALSE),""))</f>
        <v>46203</v>
      </c>
      <c r="C2167" t="str">
        <f t="shared" si="34"/>
        <v>Outbound</v>
      </c>
      <c r="D2167" t="str">
        <f>IF(tbl_transaction[[#This Row],[Type]]="Inbound",VLOOKUP(tbl_transaction[[#This Row],[Reference Number]],barang_masuk[],4,FALSE),IF(tbl_transaction[[#This Row],[Type]]="Outbound",VLOOKUP(tbl_transaction[[#This Row],[Reference Number]],barang_keluar[],4,FALSE),""))</f>
        <v>BAB009</v>
      </c>
      <c r="E2167" t="str">
        <f>IF(tbl_transaction[[#This Row],[Type]]="Inbound",VLOOKUP(tbl_transaction[[#This Row],[Reference Number]],barang_masuk[],5,FALSE),IF(tbl_transaction[[#This Row],[Type]]="Outbound",VLOOKUP(tbl_transaction[[#This Row],[Reference Number]],barang_keluar[],5,FALSE),""))</f>
        <v>MamyPoko Baby Care Variant 9</v>
      </c>
      <c r="F2167">
        <f>IF(tbl_transaction[[#This Row],[Type]]="Inbound",VLOOKUP(tbl_transaction[[#This Row],[Reference Number]],barang_masuk[],6,FALSE),IF(tbl_transaction[[#This Row],[Type]]="Outbound",VLOOKUP(tbl_transaction[[#This Row],[Reference Number]],barang_keluar[],6,FALSE),""))</f>
        <v>12</v>
      </c>
      <c r="G2167" t="str">
        <f>IF(tbl_transaction[[#This Row],[Type]]="Inbound",VLOOKUP(tbl_transaction[[#This Row],[Reference Number]],barang_masuk[],7,FALSE),IF(tbl_transaction[[#This Row],[Type]]="Outbound",VLOOKUP(tbl_transaction[[#This Row],[Reference Number]],barang_keluar[],7,FALSE),""))</f>
        <v>Pack</v>
      </c>
      <c r="H2167" t="str">
        <f>IF(tbl_transaction[[#This Row],[Type]]="Inbound",VLOOKUP(tbl_transaction[[#This Row],[Reference Number]],barang_masuk[],3,FALSE),IF(tbl_transaction[[#This Row],[Type]]="Outbound",VLOOKUP(tbl_transaction[[#This Row],[Reference Number]],barang_keluar[],3,FALSE),""))</f>
        <v>Outlet 062</v>
      </c>
      <c r="I2167" t="str">
        <f>IF(D2167='Kartu Stok'!$B$2,COUNTIF($D$3:D2167,'Kartu Stok'!$B$2),"")</f>
        <v/>
      </c>
      <c r="L2167"/>
    </row>
    <row r="2168" spans="1:12" ht="14.5" x14ac:dyDescent="0.35">
      <c r="A2168" s="2" t="s">
        <v>2727</v>
      </c>
      <c r="B2168" s="5">
        <f>IF(LEFT(tbl_transaction[[#This Row],[Reference Number]],2)="GR",VLOOKUP(tbl_transaction[[#This Row],[Reference Number]],barang_masuk[],2,FALSE),IF(LEFT(tbl_transaction[[#This Row],[Reference Number]],2)="DO",VLOOKUP(tbl_transaction[[#This Row],[Reference Number]],barang_keluar[],2,FALSE),""))</f>
        <v>46080</v>
      </c>
      <c r="C2168" t="str">
        <f t="shared" si="34"/>
        <v>Outbound</v>
      </c>
      <c r="D2168" t="str">
        <f>IF(tbl_transaction[[#This Row],[Type]]="Inbound",VLOOKUP(tbl_transaction[[#This Row],[Reference Number]],barang_masuk[],4,FALSE),IF(tbl_transaction[[#This Row],[Type]]="Outbound",VLOOKUP(tbl_transaction[[#This Row],[Reference Number]],barang_keluar[],4,FALSE),""))</f>
        <v>INS011</v>
      </c>
      <c r="E2168" t="str">
        <f>IF(tbl_transaction[[#This Row],[Type]]="Inbound",VLOOKUP(tbl_transaction[[#This Row],[Reference Number]],barang_masuk[],5,FALSE),IF(tbl_transaction[[#This Row],[Type]]="Outbound",VLOOKUP(tbl_transaction[[#This Row],[Reference Number]],barang_keluar[],5,FALSE),""))</f>
        <v>Indomie Instant Food Variant 11</v>
      </c>
      <c r="F2168">
        <f>IF(tbl_transaction[[#This Row],[Type]]="Inbound",VLOOKUP(tbl_transaction[[#This Row],[Reference Number]],barang_masuk[],6,FALSE),IF(tbl_transaction[[#This Row],[Type]]="Outbound",VLOOKUP(tbl_transaction[[#This Row],[Reference Number]],barang_keluar[],6,FALSE),""))</f>
        <v>36</v>
      </c>
      <c r="G2168" t="str">
        <f>IF(tbl_transaction[[#This Row],[Type]]="Inbound",VLOOKUP(tbl_transaction[[#This Row],[Reference Number]],barang_masuk[],7,FALSE),IF(tbl_transaction[[#This Row],[Type]]="Outbound",VLOOKUP(tbl_transaction[[#This Row],[Reference Number]],barang_keluar[],7,FALSE),""))</f>
        <v>Pack</v>
      </c>
      <c r="H2168" t="str">
        <f>IF(tbl_transaction[[#This Row],[Type]]="Inbound",VLOOKUP(tbl_transaction[[#This Row],[Reference Number]],barang_masuk[],3,FALSE),IF(tbl_transaction[[#This Row],[Type]]="Outbound",VLOOKUP(tbl_transaction[[#This Row],[Reference Number]],barang_keluar[],3,FALSE),""))</f>
        <v>Outlet 063</v>
      </c>
      <c r="I2168" t="str">
        <f>IF(D2168='Kartu Stok'!$B$2,COUNTIF($D$3:D2168,'Kartu Stok'!$B$2),"")</f>
        <v/>
      </c>
      <c r="L2168"/>
    </row>
    <row r="2169" spans="1:12" ht="14.5" x14ac:dyDescent="0.35">
      <c r="A2169" s="2" t="s">
        <v>2728</v>
      </c>
      <c r="B2169" s="5">
        <f>IF(LEFT(tbl_transaction[[#This Row],[Reference Number]],2)="GR",VLOOKUP(tbl_transaction[[#This Row],[Reference Number]],barang_masuk[],2,FALSE),IF(LEFT(tbl_transaction[[#This Row],[Reference Number]],2)="DO",VLOOKUP(tbl_transaction[[#This Row],[Reference Number]],barang_keluar[],2,FALSE),""))</f>
        <v>46148</v>
      </c>
      <c r="C2169" t="str">
        <f t="shared" si="34"/>
        <v>Outbound</v>
      </c>
      <c r="D2169" t="str">
        <f>IF(tbl_transaction[[#This Row],[Type]]="Inbound",VLOOKUP(tbl_transaction[[#This Row],[Reference Number]],barang_masuk[],4,FALSE),IF(tbl_transaction[[#This Row],[Type]]="Outbound",VLOOKUP(tbl_transaction[[#This Row],[Reference Number]],barang_keluar[],4,FALSE),""))</f>
        <v>BEV015</v>
      </c>
      <c r="E2169" t="str">
        <f>IF(tbl_transaction[[#This Row],[Type]]="Inbound",VLOOKUP(tbl_transaction[[#This Row],[Reference Number]],barang_masuk[],5,FALSE),IF(tbl_transaction[[#This Row],[Type]]="Outbound",VLOOKUP(tbl_transaction[[#This Row],[Reference Number]],barang_keluar[],5,FALSE),""))</f>
        <v>Aqua Beverage Variant 15</v>
      </c>
      <c r="F2169">
        <f>IF(tbl_transaction[[#This Row],[Type]]="Inbound",VLOOKUP(tbl_transaction[[#This Row],[Reference Number]],barang_masuk[],6,FALSE),IF(tbl_transaction[[#This Row],[Type]]="Outbound",VLOOKUP(tbl_transaction[[#This Row],[Reference Number]],barang_keluar[],6,FALSE),""))</f>
        <v>24</v>
      </c>
      <c r="G2169" t="str">
        <f>IF(tbl_transaction[[#This Row],[Type]]="Inbound",VLOOKUP(tbl_transaction[[#This Row],[Reference Number]],barang_masuk[],7,FALSE),IF(tbl_transaction[[#This Row],[Type]]="Outbound",VLOOKUP(tbl_transaction[[#This Row],[Reference Number]],barang_keluar[],7,FALSE),""))</f>
        <v>Bottle</v>
      </c>
      <c r="H2169" t="str">
        <f>IF(tbl_transaction[[#This Row],[Type]]="Inbound",VLOOKUP(tbl_transaction[[#This Row],[Reference Number]],barang_masuk[],3,FALSE),IF(tbl_transaction[[#This Row],[Type]]="Outbound",VLOOKUP(tbl_transaction[[#This Row],[Reference Number]],barang_keluar[],3,FALSE),""))</f>
        <v>Outlet 052</v>
      </c>
      <c r="I2169" t="str">
        <f>IF(D2169='Kartu Stok'!$B$2,COUNTIF($D$3:D2169,'Kartu Stok'!$B$2),"")</f>
        <v/>
      </c>
      <c r="L2169"/>
    </row>
    <row r="2170" spans="1:12" ht="14.5" x14ac:dyDescent="0.35">
      <c r="A2170" s="2" t="s">
        <v>2729</v>
      </c>
      <c r="B2170" s="5">
        <f>IF(LEFT(tbl_transaction[[#This Row],[Reference Number]],2)="GR",VLOOKUP(tbl_transaction[[#This Row],[Reference Number]],barang_masuk[],2,FALSE),IF(LEFT(tbl_transaction[[#This Row],[Reference Number]],2)="DO",VLOOKUP(tbl_transaction[[#This Row],[Reference Number]],barang_keluar[],2,FALSE),""))</f>
        <v>46068</v>
      </c>
      <c r="C2170" t="str">
        <f t="shared" si="34"/>
        <v>Outbound</v>
      </c>
      <c r="D2170" t="str">
        <f>IF(tbl_transaction[[#This Row],[Type]]="Inbound",VLOOKUP(tbl_transaction[[#This Row],[Reference Number]],barang_masuk[],4,FALSE),IF(tbl_transaction[[#This Row],[Type]]="Outbound",VLOOKUP(tbl_transaction[[#This Row],[Reference Number]],barang_keluar[],4,FALSE),""))</f>
        <v>PER010</v>
      </c>
      <c r="E2170" t="str">
        <f>IF(tbl_transaction[[#This Row],[Type]]="Inbound",VLOOKUP(tbl_transaction[[#This Row],[Reference Number]],barang_masuk[],5,FALSE),IF(tbl_transaction[[#This Row],[Type]]="Outbound",VLOOKUP(tbl_transaction[[#This Row],[Reference Number]],barang_keluar[],5,FALSE),""))</f>
        <v>Lifebuoy Personal Care Variant 10</v>
      </c>
      <c r="F2170">
        <f>IF(tbl_transaction[[#This Row],[Type]]="Inbound",VLOOKUP(tbl_transaction[[#This Row],[Reference Number]],barang_masuk[],6,FALSE),IF(tbl_transaction[[#This Row],[Type]]="Outbound",VLOOKUP(tbl_transaction[[#This Row],[Reference Number]],barang_keluar[],6,FALSE),""))</f>
        <v>60</v>
      </c>
      <c r="G2170" t="str">
        <f>IF(tbl_transaction[[#This Row],[Type]]="Inbound",VLOOKUP(tbl_transaction[[#This Row],[Reference Number]],barang_masuk[],7,FALSE),IF(tbl_transaction[[#This Row],[Type]]="Outbound",VLOOKUP(tbl_transaction[[#This Row],[Reference Number]],barang_keluar[],7,FALSE),""))</f>
        <v>Bottle</v>
      </c>
      <c r="H2170" t="str">
        <f>IF(tbl_transaction[[#This Row],[Type]]="Inbound",VLOOKUP(tbl_transaction[[#This Row],[Reference Number]],barang_masuk[],3,FALSE),IF(tbl_transaction[[#This Row],[Type]]="Outbound",VLOOKUP(tbl_transaction[[#This Row],[Reference Number]],barang_keluar[],3,FALSE),""))</f>
        <v>Outlet 040</v>
      </c>
      <c r="I2170" t="str">
        <f>IF(D2170='Kartu Stok'!$B$2,COUNTIF($D$3:D2170,'Kartu Stok'!$B$2),"")</f>
        <v/>
      </c>
      <c r="L2170"/>
    </row>
    <row r="2171" spans="1:12" ht="14.5" x14ac:dyDescent="0.35">
      <c r="A2171" s="2" t="s">
        <v>2730</v>
      </c>
      <c r="B2171" s="5">
        <f>IF(LEFT(tbl_transaction[[#This Row],[Reference Number]],2)="GR",VLOOKUP(tbl_transaction[[#This Row],[Reference Number]],barang_masuk[],2,FALSE),IF(LEFT(tbl_transaction[[#This Row],[Reference Number]],2)="DO",VLOOKUP(tbl_transaction[[#This Row],[Reference Number]],barang_keluar[],2,FALSE),""))</f>
        <v>46129</v>
      </c>
      <c r="C2171" t="str">
        <f t="shared" si="34"/>
        <v>Outbound</v>
      </c>
      <c r="D2171" t="str">
        <f>IF(tbl_transaction[[#This Row],[Type]]="Inbound",VLOOKUP(tbl_transaction[[#This Row],[Reference Number]],barang_masuk[],4,FALSE),IF(tbl_transaction[[#This Row],[Type]]="Outbound",VLOOKUP(tbl_transaction[[#This Row],[Reference Number]],barang_keluar[],4,FALSE),""))</f>
        <v>DAR012</v>
      </c>
      <c r="E2171" t="str">
        <f>IF(tbl_transaction[[#This Row],[Type]]="Inbound",VLOOKUP(tbl_transaction[[#This Row],[Reference Number]],barang_masuk[],5,FALSE),IF(tbl_transaction[[#This Row],[Type]]="Outbound",VLOOKUP(tbl_transaction[[#This Row],[Reference Number]],barang_keluar[],5,FALSE),""))</f>
        <v>Indomilk Dairy Variant 12</v>
      </c>
      <c r="F2171">
        <f>IF(tbl_transaction[[#This Row],[Type]]="Inbound",VLOOKUP(tbl_transaction[[#This Row],[Reference Number]],barang_masuk[],6,FALSE),IF(tbl_transaction[[#This Row],[Type]]="Outbound",VLOOKUP(tbl_transaction[[#This Row],[Reference Number]],barang_keluar[],6,FALSE),""))</f>
        <v>48</v>
      </c>
      <c r="G2171" t="str">
        <f>IF(tbl_transaction[[#This Row],[Type]]="Inbound",VLOOKUP(tbl_transaction[[#This Row],[Reference Number]],barang_masuk[],7,FALSE),IF(tbl_transaction[[#This Row],[Type]]="Outbound",VLOOKUP(tbl_transaction[[#This Row],[Reference Number]],barang_keluar[],7,FALSE),""))</f>
        <v>Box</v>
      </c>
      <c r="H2171" t="str">
        <f>IF(tbl_transaction[[#This Row],[Type]]="Inbound",VLOOKUP(tbl_transaction[[#This Row],[Reference Number]],barang_masuk[],3,FALSE),IF(tbl_transaction[[#This Row],[Type]]="Outbound",VLOOKUP(tbl_transaction[[#This Row],[Reference Number]],barang_keluar[],3,FALSE),""))</f>
        <v>Outlet 026</v>
      </c>
      <c r="I2171" t="str">
        <f>IF(D2171='Kartu Stok'!$B$2,COUNTIF($D$3:D2171,'Kartu Stok'!$B$2),"")</f>
        <v/>
      </c>
      <c r="L2171"/>
    </row>
    <row r="2172" spans="1:12" ht="14.5" x14ac:dyDescent="0.35">
      <c r="A2172" s="2" t="s">
        <v>2731</v>
      </c>
      <c r="B2172" s="5">
        <f>IF(LEFT(tbl_transaction[[#This Row],[Reference Number]],2)="GR",VLOOKUP(tbl_transaction[[#This Row],[Reference Number]],barang_masuk[],2,FALSE),IF(LEFT(tbl_transaction[[#This Row],[Reference Number]],2)="DO",VLOOKUP(tbl_transaction[[#This Row],[Reference Number]],barang_keluar[],2,FALSE),""))</f>
        <v>46087</v>
      </c>
      <c r="C2172" t="str">
        <f t="shared" si="34"/>
        <v>Outbound</v>
      </c>
      <c r="D2172" t="str">
        <f>IF(tbl_transaction[[#This Row],[Type]]="Inbound",VLOOKUP(tbl_transaction[[#This Row],[Reference Number]],barang_masuk[],4,FALSE),IF(tbl_transaction[[#This Row],[Type]]="Outbound",VLOOKUP(tbl_transaction[[#This Row],[Reference Number]],barang_keluar[],4,FALSE),""))</f>
        <v>BEV028</v>
      </c>
      <c r="E2172" t="str">
        <f>IF(tbl_transaction[[#This Row],[Type]]="Inbound",VLOOKUP(tbl_transaction[[#This Row],[Reference Number]],barang_masuk[],5,FALSE),IF(tbl_transaction[[#This Row],[Type]]="Outbound",VLOOKUP(tbl_transaction[[#This Row],[Reference Number]],barang_keluar[],5,FALSE),""))</f>
        <v>Pocari Beverage Variant 28</v>
      </c>
      <c r="F2172">
        <f>IF(tbl_transaction[[#This Row],[Type]]="Inbound",VLOOKUP(tbl_transaction[[#This Row],[Reference Number]],barang_masuk[],6,FALSE),IF(tbl_transaction[[#This Row],[Type]]="Outbound",VLOOKUP(tbl_transaction[[#This Row],[Reference Number]],barang_keluar[],6,FALSE),""))</f>
        <v>48</v>
      </c>
      <c r="G2172" t="str">
        <f>IF(tbl_transaction[[#This Row],[Type]]="Inbound",VLOOKUP(tbl_transaction[[#This Row],[Reference Number]],barang_masuk[],7,FALSE),IF(tbl_transaction[[#This Row],[Type]]="Outbound",VLOOKUP(tbl_transaction[[#This Row],[Reference Number]],barang_keluar[],7,FALSE),""))</f>
        <v>Bottle</v>
      </c>
      <c r="H2172" t="str">
        <f>IF(tbl_transaction[[#This Row],[Type]]="Inbound",VLOOKUP(tbl_transaction[[#This Row],[Reference Number]],barang_masuk[],3,FALSE),IF(tbl_transaction[[#This Row],[Type]]="Outbound",VLOOKUP(tbl_transaction[[#This Row],[Reference Number]],barang_keluar[],3,FALSE),""))</f>
        <v>Outlet 059</v>
      </c>
      <c r="I2172" t="str">
        <f>IF(D2172='Kartu Stok'!$B$2,COUNTIF($D$3:D2172,'Kartu Stok'!$B$2),"")</f>
        <v/>
      </c>
      <c r="L2172"/>
    </row>
    <row r="2173" spans="1:12" ht="14.5" x14ac:dyDescent="0.35">
      <c r="A2173" s="2" t="s">
        <v>2732</v>
      </c>
      <c r="B2173" s="5">
        <f>IF(LEFT(tbl_transaction[[#This Row],[Reference Number]],2)="GR",VLOOKUP(tbl_transaction[[#This Row],[Reference Number]],barang_masuk[],2,FALSE),IF(LEFT(tbl_transaction[[#This Row],[Reference Number]],2)="DO",VLOOKUP(tbl_transaction[[#This Row],[Reference Number]],barang_keluar[],2,FALSE),""))</f>
        <v>46087</v>
      </c>
      <c r="C2173" t="str">
        <f t="shared" si="34"/>
        <v>Outbound</v>
      </c>
      <c r="D2173" t="str">
        <f>IF(tbl_transaction[[#This Row],[Type]]="Inbound",VLOOKUP(tbl_transaction[[#This Row],[Reference Number]],barang_masuk[],4,FALSE),IF(tbl_transaction[[#This Row],[Type]]="Outbound",VLOOKUP(tbl_transaction[[#This Row],[Reference Number]],barang_keluar[],4,FALSE),""))</f>
        <v>DAR012</v>
      </c>
      <c r="E2173" t="str">
        <f>IF(tbl_transaction[[#This Row],[Type]]="Inbound",VLOOKUP(tbl_transaction[[#This Row],[Reference Number]],barang_masuk[],5,FALSE),IF(tbl_transaction[[#This Row],[Type]]="Outbound",VLOOKUP(tbl_transaction[[#This Row],[Reference Number]],barang_keluar[],5,FALSE),""))</f>
        <v>Indomilk Dairy Variant 12</v>
      </c>
      <c r="F2173">
        <f>IF(tbl_transaction[[#This Row],[Type]]="Inbound",VLOOKUP(tbl_transaction[[#This Row],[Reference Number]],barang_masuk[],6,FALSE),IF(tbl_transaction[[#This Row],[Type]]="Outbound",VLOOKUP(tbl_transaction[[#This Row],[Reference Number]],barang_keluar[],6,FALSE),""))</f>
        <v>20</v>
      </c>
      <c r="G2173" t="str">
        <f>IF(tbl_transaction[[#This Row],[Type]]="Inbound",VLOOKUP(tbl_transaction[[#This Row],[Reference Number]],barang_masuk[],7,FALSE),IF(tbl_transaction[[#This Row],[Type]]="Outbound",VLOOKUP(tbl_transaction[[#This Row],[Reference Number]],barang_keluar[],7,FALSE),""))</f>
        <v>Box</v>
      </c>
      <c r="H2173" t="str">
        <f>IF(tbl_transaction[[#This Row],[Type]]="Inbound",VLOOKUP(tbl_transaction[[#This Row],[Reference Number]],barang_masuk[],3,FALSE),IF(tbl_transaction[[#This Row],[Type]]="Outbound",VLOOKUP(tbl_transaction[[#This Row],[Reference Number]],barang_keluar[],3,FALSE),""))</f>
        <v>Outlet 002</v>
      </c>
      <c r="I2173" t="str">
        <f>IF(D2173='Kartu Stok'!$B$2,COUNTIF($D$3:D2173,'Kartu Stok'!$B$2),"")</f>
        <v/>
      </c>
      <c r="L2173"/>
    </row>
    <row r="2174" spans="1:12" ht="14.5" x14ac:dyDescent="0.35">
      <c r="A2174" s="2" t="s">
        <v>2733</v>
      </c>
      <c r="B2174" s="5">
        <f>IF(LEFT(tbl_transaction[[#This Row],[Reference Number]],2)="GR",VLOOKUP(tbl_transaction[[#This Row],[Reference Number]],barang_masuk[],2,FALSE),IF(LEFT(tbl_transaction[[#This Row],[Reference Number]],2)="DO",VLOOKUP(tbl_transaction[[#This Row],[Reference Number]],barang_keluar[],2,FALSE),""))</f>
        <v>46178</v>
      </c>
      <c r="C2174" t="str">
        <f t="shared" si="34"/>
        <v>Outbound</v>
      </c>
      <c r="D2174" t="str">
        <f>IF(tbl_transaction[[#This Row],[Type]]="Inbound",VLOOKUP(tbl_transaction[[#This Row],[Reference Number]],barang_masuk[],4,FALSE),IF(tbl_transaction[[#This Row],[Type]]="Outbound",VLOOKUP(tbl_transaction[[#This Row],[Reference Number]],barang_keluar[],4,FALSE),""))</f>
        <v>PER019</v>
      </c>
      <c r="E2174" t="str">
        <f>IF(tbl_transaction[[#This Row],[Type]]="Inbound",VLOOKUP(tbl_transaction[[#This Row],[Reference Number]],barang_masuk[],5,FALSE),IF(tbl_transaction[[#This Row],[Type]]="Outbound",VLOOKUP(tbl_transaction[[#This Row],[Reference Number]],barang_keluar[],5,FALSE),""))</f>
        <v>Sunsilk Personal Care Variant 19</v>
      </c>
      <c r="F2174">
        <f>IF(tbl_transaction[[#This Row],[Type]]="Inbound",VLOOKUP(tbl_transaction[[#This Row],[Reference Number]],barang_masuk[],6,FALSE),IF(tbl_transaction[[#This Row],[Type]]="Outbound",VLOOKUP(tbl_transaction[[#This Row],[Reference Number]],barang_keluar[],6,FALSE),""))</f>
        <v>10</v>
      </c>
      <c r="G2174" t="str">
        <f>IF(tbl_transaction[[#This Row],[Type]]="Inbound",VLOOKUP(tbl_transaction[[#This Row],[Reference Number]],barang_masuk[],7,FALSE),IF(tbl_transaction[[#This Row],[Type]]="Outbound",VLOOKUP(tbl_transaction[[#This Row],[Reference Number]],barang_keluar[],7,FALSE),""))</f>
        <v>Bottle</v>
      </c>
      <c r="H2174" t="str">
        <f>IF(tbl_transaction[[#This Row],[Type]]="Inbound",VLOOKUP(tbl_transaction[[#This Row],[Reference Number]],barang_masuk[],3,FALSE),IF(tbl_transaction[[#This Row],[Type]]="Outbound",VLOOKUP(tbl_transaction[[#This Row],[Reference Number]],barang_keluar[],3,FALSE),""))</f>
        <v>Outlet 022</v>
      </c>
      <c r="I2174" t="str">
        <f>IF(D2174='Kartu Stok'!$B$2,COUNTIF($D$3:D2174,'Kartu Stok'!$B$2),"")</f>
        <v/>
      </c>
      <c r="L2174"/>
    </row>
    <row r="2175" spans="1:12" ht="14.5" x14ac:dyDescent="0.35">
      <c r="A2175" s="2" t="s">
        <v>2734</v>
      </c>
      <c r="B2175" s="5">
        <f>IF(LEFT(tbl_transaction[[#This Row],[Reference Number]],2)="GR",VLOOKUP(tbl_transaction[[#This Row],[Reference Number]],barang_masuk[],2,FALSE),IF(LEFT(tbl_transaction[[#This Row],[Reference Number]],2)="DO",VLOOKUP(tbl_transaction[[#This Row],[Reference Number]],barang_keluar[],2,FALSE),""))</f>
        <v>46128</v>
      </c>
      <c r="C2175" t="str">
        <f t="shared" si="34"/>
        <v>Outbound</v>
      </c>
      <c r="D2175" t="str">
        <f>IF(tbl_transaction[[#This Row],[Type]]="Inbound",VLOOKUP(tbl_transaction[[#This Row],[Reference Number]],barang_masuk[],4,FALSE),IF(tbl_transaction[[#This Row],[Type]]="Outbound",VLOOKUP(tbl_transaction[[#This Row],[Reference Number]],barang_keluar[],4,FALSE),""))</f>
        <v>BAB013</v>
      </c>
      <c r="E2175" t="str">
        <f>IF(tbl_transaction[[#This Row],[Type]]="Inbound",VLOOKUP(tbl_transaction[[#This Row],[Reference Number]],barang_masuk[],5,FALSE),IF(tbl_transaction[[#This Row],[Type]]="Outbound",VLOOKUP(tbl_transaction[[#This Row],[Reference Number]],barang_keluar[],5,FALSE),""))</f>
        <v>MamyPoko Baby Care Variant 13</v>
      </c>
      <c r="F2175">
        <f>IF(tbl_transaction[[#This Row],[Type]]="Inbound",VLOOKUP(tbl_transaction[[#This Row],[Reference Number]],barang_masuk[],6,FALSE),IF(tbl_transaction[[#This Row],[Type]]="Outbound",VLOOKUP(tbl_transaction[[#This Row],[Reference Number]],barang_keluar[],6,FALSE),""))</f>
        <v>5</v>
      </c>
      <c r="G2175" t="str">
        <f>IF(tbl_transaction[[#This Row],[Type]]="Inbound",VLOOKUP(tbl_transaction[[#This Row],[Reference Number]],barang_masuk[],7,FALSE),IF(tbl_transaction[[#This Row],[Type]]="Outbound",VLOOKUP(tbl_transaction[[#This Row],[Reference Number]],barang_keluar[],7,FALSE),""))</f>
        <v>Pack</v>
      </c>
      <c r="H2175" t="str">
        <f>IF(tbl_transaction[[#This Row],[Type]]="Inbound",VLOOKUP(tbl_transaction[[#This Row],[Reference Number]],barang_masuk[],3,FALSE),IF(tbl_transaction[[#This Row],[Type]]="Outbound",VLOOKUP(tbl_transaction[[#This Row],[Reference Number]],barang_keluar[],3,FALSE),""))</f>
        <v>Outlet 072</v>
      </c>
      <c r="I2175" t="str">
        <f>IF(D2175='Kartu Stok'!$B$2,COUNTIF($D$3:D2175,'Kartu Stok'!$B$2),"")</f>
        <v/>
      </c>
      <c r="L2175"/>
    </row>
    <row r="2176" spans="1:12" ht="14.5" x14ac:dyDescent="0.35">
      <c r="A2176" s="2" t="s">
        <v>2735</v>
      </c>
      <c r="B2176" s="5">
        <f>IF(LEFT(tbl_transaction[[#This Row],[Reference Number]],2)="GR",VLOOKUP(tbl_transaction[[#This Row],[Reference Number]],barang_masuk[],2,FALSE),IF(LEFT(tbl_transaction[[#This Row],[Reference Number]],2)="DO",VLOOKUP(tbl_transaction[[#This Row],[Reference Number]],barang_keluar[],2,FALSE),""))</f>
        <v>46123</v>
      </c>
      <c r="C2176" t="str">
        <f t="shared" si="34"/>
        <v>Outbound</v>
      </c>
      <c r="D2176" t="str">
        <f>IF(tbl_transaction[[#This Row],[Type]]="Inbound",VLOOKUP(tbl_transaction[[#This Row],[Reference Number]],barang_masuk[],4,FALSE),IF(tbl_transaction[[#This Row],[Type]]="Outbound",VLOOKUP(tbl_transaction[[#This Row],[Reference Number]],barang_keluar[],4,FALSE),""))</f>
        <v>DAR010</v>
      </c>
      <c r="E2176" t="str">
        <f>IF(tbl_transaction[[#This Row],[Type]]="Inbound",VLOOKUP(tbl_transaction[[#This Row],[Reference Number]],barang_masuk[],5,FALSE),IF(tbl_transaction[[#This Row],[Type]]="Outbound",VLOOKUP(tbl_transaction[[#This Row],[Reference Number]],barang_keluar[],5,FALSE),""))</f>
        <v>Ultra Milk Dairy Variant 10</v>
      </c>
      <c r="F2176">
        <f>IF(tbl_transaction[[#This Row],[Type]]="Inbound",VLOOKUP(tbl_transaction[[#This Row],[Reference Number]],barang_masuk[],6,FALSE),IF(tbl_transaction[[#This Row],[Type]]="Outbound",VLOOKUP(tbl_transaction[[#This Row],[Reference Number]],barang_keluar[],6,FALSE),""))</f>
        <v>60</v>
      </c>
      <c r="G2176" t="str">
        <f>IF(tbl_transaction[[#This Row],[Type]]="Inbound",VLOOKUP(tbl_transaction[[#This Row],[Reference Number]],barang_masuk[],7,FALSE),IF(tbl_transaction[[#This Row],[Type]]="Outbound",VLOOKUP(tbl_transaction[[#This Row],[Reference Number]],barang_keluar[],7,FALSE),""))</f>
        <v>Box</v>
      </c>
      <c r="H2176" t="str">
        <f>IF(tbl_transaction[[#This Row],[Type]]="Inbound",VLOOKUP(tbl_transaction[[#This Row],[Reference Number]],barang_masuk[],3,FALSE),IF(tbl_transaction[[#This Row],[Type]]="Outbound",VLOOKUP(tbl_transaction[[#This Row],[Reference Number]],barang_keluar[],3,FALSE),""))</f>
        <v>Outlet 068</v>
      </c>
      <c r="I2176" t="str">
        <f>IF(D2176='Kartu Stok'!$B$2,COUNTIF($D$3:D2176,'Kartu Stok'!$B$2),"")</f>
        <v/>
      </c>
      <c r="L2176"/>
    </row>
    <row r="2177" spans="1:12" ht="14.5" x14ac:dyDescent="0.35">
      <c r="A2177" s="2" t="s">
        <v>2736</v>
      </c>
      <c r="B2177" s="5">
        <f>IF(LEFT(tbl_transaction[[#This Row],[Reference Number]],2)="GR",VLOOKUP(tbl_transaction[[#This Row],[Reference Number]],barang_masuk[],2,FALSE),IF(LEFT(tbl_transaction[[#This Row],[Reference Number]],2)="DO",VLOOKUP(tbl_transaction[[#This Row],[Reference Number]],barang_keluar[],2,FALSE),""))</f>
        <v>46136</v>
      </c>
      <c r="C2177" t="str">
        <f t="shared" si="34"/>
        <v>Outbound</v>
      </c>
      <c r="D2177" t="str">
        <f>IF(tbl_transaction[[#This Row],[Type]]="Inbound",VLOOKUP(tbl_transaction[[#This Row],[Reference Number]],barang_masuk[],4,FALSE),IF(tbl_transaction[[#This Row],[Type]]="Outbound",VLOOKUP(tbl_transaction[[#This Row],[Reference Number]],barang_keluar[],4,FALSE),""))</f>
        <v>PER015</v>
      </c>
      <c r="E2177" t="str">
        <f>IF(tbl_transaction[[#This Row],[Type]]="Inbound",VLOOKUP(tbl_transaction[[#This Row],[Reference Number]],barang_masuk[],5,FALSE),IF(tbl_transaction[[#This Row],[Type]]="Outbound",VLOOKUP(tbl_transaction[[#This Row],[Reference Number]],barang_keluar[],5,FALSE),""))</f>
        <v>Sunsilk Personal Care Variant 15</v>
      </c>
      <c r="F2177">
        <f>IF(tbl_transaction[[#This Row],[Type]]="Inbound",VLOOKUP(tbl_transaction[[#This Row],[Reference Number]],barang_masuk[],6,FALSE),IF(tbl_transaction[[#This Row],[Type]]="Outbound",VLOOKUP(tbl_transaction[[#This Row],[Reference Number]],barang_keluar[],6,FALSE),""))</f>
        <v>12</v>
      </c>
      <c r="G2177" t="str">
        <f>IF(tbl_transaction[[#This Row],[Type]]="Inbound",VLOOKUP(tbl_transaction[[#This Row],[Reference Number]],barang_masuk[],7,FALSE),IF(tbl_transaction[[#This Row],[Type]]="Outbound",VLOOKUP(tbl_transaction[[#This Row],[Reference Number]],barang_keluar[],7,FALSE),""))</f>
        <v>Bottle</v>
      </c>
      <c r="H2177" t="str">
        <f>IF(tbl_transaction[[#This Row],[Type]]="Inbound",VLOOKUP(tbl_transaction[[#This Row],[Reference Number]],barang_masuk[],3,FALSE),IF(tbl_transaction[[#This Row],[Type]]="Outbound",VLOOKUP(tbl_transaction[[#This Row],[Reference Number]],barang_keluar[],3,FALSE),""))</f>
        <v>Outlet 032</v>
      </c>
      <c r="I2177" t="str">
        <f>IF(D2177='Kartu Stok'!$B$2,COUNTIF($D$3:D2177,'Kartu Stok'!$B$2),"")</f>
        <v/>
      </c>
      <c r="L2177"/>
    </row>
    <row r="2178" spans="1:12" ht="14.5" x14ac:dyDescent="0.35">
      <c r="A2178" s="2" t="s">
        <v>2737</v>
      </c>
      <c r="B2178" s="5">
        <f>IF(LEFT(tbl_transaction[[#This Row],[Reference Number]],2)="GR",VLOOKUP(tbl_transaction[[#This Row],[Reference Number]],barang_masuk[],2,FALSE),IF(LEFT(tbl_transaction[[#This Row],[Reference Number]],2)="DO",VLOOKUP(tbl_transaction[[#This Row],[Reference Number]],barang_keluar[],2,FALSE),""))</f>
        <v>46141</v>
      </c>
      <c r="C2178" t="str">
        <f t="shared" si="34"/>
        <v>Outbound</v>
      </c>
      <c r="D2178" t="str">
        <f>IF(tbl_transaction[[#This Row],[Type]]="Inbound",VLOOKUP(tbl_transaction[[#This Row],[Reference Number]],barang_masuk[],4,FALSE),IF(tbl_transaction[[#This Row],[Type]]="Outbound",VLOOKUP(tbl_transaction[[#This Row],[Reference Number]],barang_keluar[],4,FALSE),""))</f>
        <v>INS011</v>
      </c>
      <c r="E2178" t="str">
        <f>IF(tbl_transaction[[#This Row],[Type]]="Inbound",VLOOKUP(tbl_transaction[[#This Row],[Reference Number]],barang_masuk[],5,FALSE),IF(tbl_transaction[[#This Row],[Type]]="Outbound",VLOOKUP(tbl_transaction[[#This Row],[Reference Number]],barang_keluar[],5,FALSE),""))</f>
        <v>Indomie Instant Food Variant 11</v>
      </c>
      <c r="F2178">
        <f>IF(tbl_transaction[[#This Row],[Type]]="Inbound",VLOOKUP(tbl_transaction[[#This Row],[Reference Number]],barang_masuk[],6,FALSE),IF(tbl_transaction[[#This Row],[Type]]="Outbound",VLOOKUP(tbl_transaction[[#This Row],[Reference Number]],barang_keluar[],6,FALSE),""))</f>
        <v>5</v>
      </c>
      <c r="G2178" t="str">
        <f>IF(tbl_transaction[[#This Row],[Type]]="Inbound",VLOOKUP(tbl_transaction[[#This Row],[Reference Number]],barang_masuk[],7,FALSE),IF(tbl_transaction[[#This Row],[Type]]="Outbound",VLOOKUP(tbl_transaction[[#This Row],[Reference Number]],barang_keluar[],7,FALSE),""))</f>
        <v>Pack</v>
      </c>
      <c r="H2178" t="str">
        <f>IF(tbl_transaction[[#This Row],[Type]]="Inbound",VLOOKUP(tbl_transaction[[#This Row],[Reference Number]],barang_masuk[],3,FALSE),IF(tbl_transaction[[#This Row],[Type]]="Outbound",VLOOKUP(tbl_transaction[[#This Row],[Reference Number]],barang_keluar[],3,FALSE),""))</f>
        <v>Outlet 073</v>
      </c>
      <c r="I2178" t="str">
        <f>IF(D2178='Kartu Stok'!$B$2,COUNTIF($D$3:D2178,'Kartu Stok'!$B$2),"")</f>
        <v/>
      </c>
      <c r="L2178"/>
    </row>
    <row r="2179" spans="1:12" ht="14.5" x14ac:dyDescent="0.35">
      <c r="A2179" s="2" t="s">
        <v>2738</v>
      </c>
      <c r="B2179" s="5">
        <f>IF(LEFT(tbl_transaction[[#This Row],[Reference Number]],2)="GR",VLOOKUP(tbl_transaction[[#This Row],[Reference Number]],barang_masuk[],2,FALSE),IF(LEFT(tbl_transaction[[#This Row],[Reference Number]],2)="DO",VLOOKUP(tbl_transaction[[#This Row],[Reference Number]],barang_keluar[],2,FALSE),""))</f>
        <v>46060</v>
      </c>
      <c r="C2179" t="str">
        <f t="shared" si="34"/>
        <v>Outbound</v>
      </c>
      <c r="D2179" t="str">
        <f>IF(tbl_transaction[[#This Row],[Type]]="Inbound",VLOOKUP(tbl_transaction[[#This Row],[Reference Number]],barang_masuk[],4,FALSE),IF(tbl_transaction[[#This Row],[Type]]="Outbound",VLOOKUP(tbl_transaction[[#This Row],[Reference Number]],barang_keluar[],4,FALSE),""))</f>
        <v>DAR002</v>
      </c>
      <c r="E2179" t="str">
        <f>IF(tbl_transaction[[#This Row],[Type]]="Inbound",VLOOKUP(tbl_transaction[[#This Row],[Reference Number]],barang_masuk[],5,FALSE),IF(tbl_transaction[[#This Row],[Type]]="Outbound",VLOOKUP(tbl_transaction[[#This Row],[Reference Number]],barang_keluar[],5,FALSE),""))</f>
        <v>Indomilk Dairy Variant 2</v>
      </c>
      <c r="F2179">
        <f>IF(tbl_transaction[[#This Row],[Type]]="Inbound",VLOOKUP(tbl_transaction[[#This Row],[Reference Number]],barang_masuk[],6,FALSE),IF(tbl_transaction[[#This Row],[Type]]="Outbound",VLOOKUP(tbl_transaction[[#This Row],[Reference Number]],barang_keluar[],6,FALSE),""))</f>
        <v>5</v>
      </c>
      <c r="G2179" t="str">
        <f>IF(tbl_transaction[[#This Row],[Type]]="Inbound",VLOOKUP(tbl_transaction[[#This Row],[Reference Number]],barang_masuk[],7,FALSE),IF(tbl_transaction[[#This Row],[Type]]="Outbound",VLOOKUP(tbl_transaction[[#This Row],[Reference Number]],barang_keluar[],7,FALSE),""))</f>
        <v>Box</v>
      </c>
      <c r="H2179" t="str">
        <f>IF(tbl_transaction[[#This Row],[Type]]="Inbound",VLOOKUP(tbl_transaction[[#This Row],[Reference Number]],barang_masuk[],3,FALSE),IF(tbl_transaction[[#This Row],[Type]]="Outbound",VLOOKUP(tbl_transaction[[#This Row],[Reference Number]],barang_keluar[],3,FALSE),""))</f>
        <v>Outlet 061</v>
      </c>
      <c r="I2179" t="str">
        <f>IF(D2179='Kartu Stok'!$B$2,COUNTIF($D$3:D2179,'Kartu Stok'!$B$2),"")</f>
        <v/>
      </c>
      <c r="L2179"/>
    </row>
    <row r="2180" spans="1:12" ht="14.5" x14ac:dyDescent="0.35">
      <c r="A2180" s="2" t="s">
        <v>2739</v>
      </c>
      <c r="B2180" s="5">
        <f>IF(LEFT(tbl_transaction[[#This Row],[Reference Number]],2)="GR",VLOOKUP(tbl_transaction[[#This Row],[Reference Number]],barang_masuk[],2,FALSE),IF(LEFT(tbl_transaction[[#This Row],[Reference Number]],2)="DO",VLOOKUP(tbl_transaction[[#This Row],[Reference Number]],barang_keluar[],2,FALSE),""))</f>
        <v>46164</v>
      </c>
      <c r="C2180" t="str">
        <f t="shared" si="34"/>
        <v>Outbound</v>
      </c>
      <c r="D2180" t="str">
        <f>IF(tbl_transaction[[#This Row],[Type]]="Inbound",VLOOKUP(tbl_transaction[[#This Row],[Reference Number]],barang_masuk[],4,FALSE),IF(tbl_transaction[[#This Row],[Type]]="Outbound",VLOOKUP(tbl_transaction[[#This Row],[Reference Number]],barang_keluar[],4,FALSE),""))</f>
        <v>PER003</v>
      </c>
      <c r="E2180" t="str">
        <f>IF(tbl_transaction[[#This Row],[Type]]="Inbound",VLOOKUP(tbl_transaction[[#This Row],[Reference Number]],barang_masuk[],5,FALSE),IF(tbl_transaction[[#This Row],[Type]]="Outbound",VLOOKUP(tbl_transaction[[#This Row],[Reference Number]],barang_keluar[],5,FALSE),""))</f>
        <v>Pepsodent Personal Care Variant 3</v>
      </c>
      <c r="F2180">
        <f>IF(tbl_transaction[[#This Row],[Type]]="Inbound",VLOOKUP(tbl_transaction[[#This Row],[Reference Number]],barang_masuk[],6,FALSE),IF(tbl_transaction[[#This Row],[Type]]="Outbound",VLOOKUP(tbl_transaction[[#This Row],[Reference Number]],barang_keluar[],6,FALSE),""))</f>
        <v>60</v>
      </c>
      <c r="G2180" t="str">
        <f>IF(tbl_transaction[[#This Row],[Type]]="Inbound",VLOOKUP(tbl_transaction[[#This Row],[Reference Number]],barang_masuk[],7,FALSE),IF(tbl_transaction[[#This Row],[Type]]="Outbound",VLOOKUP(tbl_transaction[[#This Row],[Reference Number]],barang_keluar[],7,FALSE),""))</f>
        <v>Bottle</v>
      </c>
      <c r="H2180" t="str">
        <f>IF(tbl_transaction[[#This Row],[Type]]="Inbound",VLOOKUP(tbl_transaction[[#This Row],[Reference Number]],barang_masuk[],3,FALSE),IF(tbl_transaction[[#This Row],[Type]]="Outbound",VLOOKUP(tbl_transaction[[#This Row],[Reference Number]],barang_keluar[],3,FALSE),""))</f>
        <v>Outlet 046</v>
      </c>
      <c r="I2180" t="str">
        <f>IF(D2180='Kartu Stok'!$B$2,COUNTIF($D$3:D2180,'Kartu Stok'!$B$2),"")</f>
        <v/>
      </c>
      <c r="L2180"/>
    </row>
    <row r="2181" spans="1:12" ht="14.5" x14ac:dyDescent="0.35">
      <c r="A2181" s="2" t="s">
        <v>2740</v>
      </c>
      <c r="B2181" s="5">
        <f>IF(LEFT(tbl_transaction[[#This Row],[Reference Number]],2)="GR",VLOOKUP(tbl_transaction[[#This Row],[Reference Number]],barang_masuk[],2,FALSE),IF(LEFT(tbl_transaction[[#This Row],[Reference Number]],2)="DO",VLOOKUP(tbl_transaction[[#This Row],[Reference Number]],barang_keluar[],2,FALSE),""))</f>
        <v>46074</v>
      </c>
      <c r="C2181" t="str">
        <f t="shared" si="34"/>
        <v>Outbound</v>
      </c>
      <c r="D2181" t="str">
        <f>IF(tbl_transaction[[#This Row],[Type]]="Inbound",VLOOKUP(tbl_transaction[[#This Row],[Reference Number]],barang_masuk[],4,FALSE),IF(tbl_transaction[[#This Row],[Type]]="Outbound",VLOOKUP(tbl_transaction[[#This Row],[Reference Number]],barang_keluar[],4,FALSE),""))</f>
        <v>SNK008</v>
      </c>
      <c r="E2181" t="str">
        <f>IF(tbl_transaction[[#This Row],[Type]]="Inbound",VLOOKUP(tbl_transaction[[#This Row],[Reference Number]],barang_masuk[],5,FALSE),IF(tbl_transaction[[#This Row],[Type]]="Outbound",VLOOKUP(tbl_transaction[[#This Row],[Reference Number]],barang_keluar[],5,FALSE),""))</f>
        <v>Chitato Snack Variant 8</v>
      </c>
      <c r="F2181">
        <f>IF(tbl_transaction[[#This Row],[Type]]="Inbound",VLOOKUP(tbl_transaction[[#This Row],[Reference Number]],barang_masuk[],6,FALSE),IF(tbl_transaction[[#This Row],[Type]]="Outbound",VLOOKUP(tbl_transaction[[#This Row],[Reference Number]],barang_keluar[],6,FALSE),""))</f>
        <v>48</v>
      </c>
      <c r="G2181" t="str">
        <f>IF(tbl_transaction[[#This Row],[Type]]="Inbound",VLOOKUP(tbl_transaction[[#This Row],[Reference Number]],barang_masuk[],7,FALSE),IF(tbl_transaction[[#This Row],[Type]]="Outbound",VLOOKUP(tbl_transaction[[#This Row],[Reference Number]],barang_keluar[],7,FALSE),""))</f>
        <v>Pack</v>
      </c>
      <c r="H2181" t="str">
        <f>IF(tbl_transaction[[#This Row],[Type]]="Inbound",VLOOKUP(tbl_transaction[[#This Row],[Reference Number]],barang_masuk[],3,FALSE),IF(tbl_transaction[[#This Row],[Type]]="Outbound",VLOOKUP(tbl_transaction[[#This Row],[Reference Number]],barang_keluar[],3,FALSE),""))</f>
        <v>Outlet 026</v>
      </c>
      <c r="I2181" t="str">
        <f>IF(D2181='Kartu Stok'!$B$2,COUNTIF($D$3:D2181,'Kartu Stok'!$B$2),"")</f>
        <v/>
      </c>
      <c r="L2181"/>
    </row>
    <row r="2182" spans="1:12" ht="14.5" x14ac:dyDescent="0.35">
      <c r="A2182" s="2" t="s">
        <v>2741</v>
      </c>
      <c r="B2182" s="5">
        <f>IF(LEFT(tbl_transaction[[#This Row],[Reference Number]],2)="GR",VLOOKUP(tbl_transaction[[#This Row],[Reference Number]],barang_masuk[],2,FALSE),IF(LEFT(tbl_transaction[[#This Row],[Reference Number]],2)="DO",VLOOKUP(tbl_transaction[[#This Row],[Reference Number]],barang_keluar[],2,FALSE),""))</f>
        <v>46157</v>
      </c>
      <c r="C2182" t="str">
        <f t="shared" si="34"/>
        <v>Outbound</v>
      </c>
      <c r="D2182" t="str">
        <f>IF(tbl_transaction[[#This Row],[Type]]="Inbound",VLOOKUP(tbl_transaction[[#This Row],[Reference Number]],barang_masuk[],4,FALSE),IF(tbl_transaction[[#This Row],[Type]]="Outbound",VLOOKUP(tbl_transaction[[#This Row],[Reference Number]],barang_keluar[],4,FALSE),""))</f>
        <v>BEV015</v>
      </c>
      <c r="E2182" t="str">
        <f>IF(tbl_transaction[[#This Row],[Type]]="Inbound",VLOOKUP(tbl_transaction[[#This Row],[Reference Number]],barang_masuk[],5,FALSE),IF(tbl_transaction[[#This Row],[Type]]="Outbound",VLOOKUP(tbl_transaction[[#This Row],[Reference Number]],barang_keluar[],5,FALSE),""))</f>
        <v>Aqua Beverage Variant 15</v>
      </c>
      <c r="F2182">
        <f>IF(tbl_transaction[[#This Row],[Type]]="Inbound",VLOOKUP(tbl_transaction[[#This Row],[Reference Number]],barang_masuk[],6,FALSE),IF(tbl_transaction[[#This Row],[Type]]="Outbound",VLOOKUP(tbl_transaction[[#This Row],[Reference Number]],barang_keluar[],6,FALSE),""))</f>
        <v>20</v>
      </c>
      <c r="G2182" t="str">
        <f>IF(tbl_transaction[[#This Row],[Type]]="Inbound",VLOOKUP(tbl_transaction[[#This Row],[Reference Number]],barang_masuk[],7,FALSE),IF(tbl_transaction[[#This Row],[Type]]="Outbound",VLOOKUP(tbl_transaction[[#This Row],[Reference Number]],barang_keluar[],7,FALSE),""))</f>
        <v>Bottle</v>
      </c>
      <c r="H2182" t="str">
        <f>IF(tbl_transaction[[#This Row],[Type]]="Inbound",VLOOKUP(tbl_transaction[[#This Row],[Reference Number]],barang_masuk[],3,FALSE),IF(tbl_transaction[[#This Row],[Type]]="Outbound",VLOOKUP(tbl_transaction[[#This Row],[Reference Number]],barang_keluar[],3,FALSE),""))</f>
        <v>Outlet 003</v>
      </c>
      <c r="I2182" t="str">
        <f>IF(D2182='Kartu Stok'!$B$2,COUNTIF($D$3:D2182,'Kartu Stok'!$B$2),"")</f>
        <v/>
      </c>
      <c r="L2182"/>
    </row>
    <row r="2183" spans="1:12" ht="14.5" x14ac:dyDescent="0.35">
      <c r="A2183" s="2" t="s">
        <v>2742</v>
      </c>
      <c r="B2183" s="5">
        <f>IF(LEFT(tbl_transaction[[#This Row],[Reference Number]],2)="GR",VLOOKUP(tbl_transaction[[#This Row],[Reference Number]],barang_masuk[],2,FALSE),IF(LEFT(tbl_transaction[[#This Row],[Reference Number]],2)="DO",VLOOKUP(tbl_transaction[[#This Row],[Reference Number]],barang_keluar[],2,FALSE),""))</f>
        <v>46176</v>
      </c>
      <c r="C2183" t="str">
        <f t="shared" si="34"/>
        <v>Outbound</v>
      </c>
      <c r="D2183" t="str">
        <f>IF(tbl_transaction[[#This Row],[Type]]="Inbound",VLOOKUP(tbl_transaction[[#This Row],[Reference Number]],barang_masuk[],4,FALSE),IF(tbl_transaction[[#This Row],[Type]]="Outbound",VLOOKUP(tbl_transaction[[#This Row],[Reference Number]],barang_keluar[],4,FALSE),""))</f>
        <v>BEV021</v>
      </c>
      <c r="E2183" t="str">
        <f>IF(tbl_transaction[[#This Row],[Type]]="Inbound",VLOOKUP(tbl_transaction[[#This Row],[Reference Number]],barang_masuk[],5,FALSE),IF(tbl_transaction[[#This Row],[Type]]="Outbound",VLOOKUP(tbl_transaction[[#This Row],[Reference Number]],barang_keluar[],5,FALSE),""))</f>
        <v>Sosro Beverage Variant 21</v>
      </c>
      <c r="F2183">
        <f>IF(tbl_transaction[[#This Row],[Type]]="Inbound",VLOOKUP(tbl_transaction[[#This Row],[Reference Number]],barang_masuk[],6,FALSE),IF(tbl_transaction[[#This Row],[Type]]="Outbound",VLOOKUP(tbl_transaction[[#This Row],[Reference Number]],barang_keluar[],6,FALSE),""))</f>
        <v>5</v>
      </c>
      <c r="G2183" t="str">
        <f>IF(tbl_transaction[[#This Row],[Type]]="Inbound",VLOOKUP(tbl_transaction[[#This Row],[Reference Number]],barang_masuk[],7,FALSE),IF(tbl_transaction[[#This Row],[Type]]="Outbound",VLOOKUP(tbl_transaction[[#This Row],[Reference Number]],barang_keluar[],7,FALSE),""))</f>
        <v>Bottle</v>
      </c>
      <c r="H2183" t="str">
        <f>IF(tbl_transaction[[#This Row],[Type]]="Inbound",VLOOKUP(tbl_transaction[[#This Row],[Reference Number]],barang_masuk[],3,FALSE),IF(tbl_transaction[[#This Row],[Type]]="Outbound",VLOOKUP(tbl_transaction[[#This Row],[Reference Number]],barang_keluar[],3,FALSE),""))</f>
        <v>Outlet 052</v>
      </c>
      <c r="I2183" t="str">
        <f>IF(D2183='Kartu Stok'!$B$2,COUNTIF($D$3:D2183,'Kartu Stok'!$B$2),"")</f>
        <v/>
      </c>
      <c r="L2183"/>
    </row>
    <row r="2184" spans="1:12" ht="14.5" x14ac:dyDescent="0.35">
      <c r="A2184" s="2" t="s">
        <v>2743</v>
      </c>
      <c r="B2184" s="5">
        <f>IF(LEFT(tbl_transaction[[#This Row],[Reference Number]],2)="GR",VLOOKUP(tbl_transaction[[#This Row],[Reference Number]],barang_masuk[],2,FALSE),IF(LEFT(tbl_transaction[[#This Row],[Reference Number]],2)="DO",VLOOKUP(tbl_transaction[[#This Row],[Reference Number]],barang_keluar[],2,FALSE),""))</f>
        <v>46034</v>
      </c>
      <c r="C2184" t="str">
        <f t="shared" si="34"/>
        <v>Outbound</v>
      </c>
      <c r="D2184" t="str">
        <f>IF(tbl_transaction[[#This Row],[Type]]="Inbound",VLOOKUP(tbl_transaction[[#This Row],[Reference Number]],barang_masuk[],4,FALSE),IF(tbl_transaction[[#This Row],[Type]]="Outbound",VLOOKUP(tbl_transaction[[#This Row],[Reference Number]],barang_keluar[],4,FALSE),""))</f>
        <v>SNK006</v>
      </c>
      <c r="E2184" t="str">
        <f>IF(tbl_transaction[[#This Row],[Type]]="Inbound",VLOOKUP(tbl_transaction[[#This Row],[Reference Number]],barang_masuk[],5,FALSE),IF(tbl_transaction[[#This Row],[Type]]="Outbound",VLOOKUP(tbl_transaction[[#This Row],[Reference Number]],barang_keluar[],5,FALSE),""))</f>
        <v>Taro Snack Variant 6</v>
      </c>
      <c r="F2184">
        <f>IF(tbl_transaction[[#This Row],[Type]]="Inbound",VLOOKUP(tbl_transaction[[#This Row],[Reference Number]],barang_masuk[],6,FALSE),IF(tbl_transaction[[#This Row],[Type]]="Outbound",VLOOKUP(tbl_transaction[[#This Row],[Reference Number]],barang_keluar[],6,FALSE),""))</f>
        <v>48</v>
      </c>
      <c r="G2184" t="str">
        <f>IF(tbl_transaction[[#This Row],[Type]]="Inbound",VLOOKUP(tbl_transaction[[#This Row],[Reference Number]],barang_masuk[],7,FALSE),IF(tbl_transaction[[#This Row],[Type]]="Outbound",VLOOKUP(tbl_transaction[[#This Row],[Reference Number]],barang_keluar[],7,FALSE),""))</f>
        <v>Pack</v>
      </c>
      <c r="H2184" t="str">
        <f>IF(tbl_transaction[[#This Row],[Type]]="Inbound",VLOOKUP(tbl_transaction[[#This Row],[Reference Number]],barang_masuk[],3,FALSE),IF(tbl_transaction[[#This Row],[Type]]="Outbound",VLOOKUP(tbl_transaction[[#This Row],[Reference Number]],barang_keluar[],3,FALSE),""))</f>
        <v>Outlet 006</v>
      </c>
      <c r="I2184" t="str">
        <f>IF(D2184='Kartu Stok'!$B$2,COUNTIF($D$3:D2184,'Kartu Stok'!$B$2),"")</f>
        <v/>
      </c>
      <c r="L2184"/>
    </row>
    <row r="2185" spans="1:12" ht="14.5" x14ac:dyDescent="0.35">
      <c r="A2185" s="2" t="s">
        <v>2744</v>
      </c>
      <c r="B2185" s="5">
        <f>IF(LEFT(tbl_transaction[[#This Row],[Reference Number]],2)="GR",VLOOKUP(tbl_transaction[[#This Row],[Reference Number]],barang_masuk[],2,FALSE),IF(LEFT(tbl_transaction[[#This Row],[Reference Number]],2)="DO",VLOOKUP(tbl_transaction[[#This Row],[Reference Number]],barang_keluar[],2,FALSE),""))</f>
        <v>46109</v>
      </c>
      <c r="C2185" t="str">
        <f t="shared" si="34"/>
        <v>Outbound</v>
      </c>
      <c r="D2185" t="str">
        <f>IF(tbl_transaction[[#This Row],[Type]]="Inbound",VLOOKUP(tbl_transaction[[#This Row],[Reference Number]],barang_masuk[],4,FALSE),IF(tbl_transaction[[#This Row],[Type]]="Outbound",VLOOKUP(tbl_transaction[[#This Row],[Reference Number]],barang_keluar[],4,FALSE),""))</f>
        <v>INS025</v>
      </c>
      <c r="E2185" t="str">
        <f>IF(tbl_transaction[[#This Row],[Type]]="Inbound",VLOOKUP(tbl_transaction[[#This Row],[Reference Number]],barang_masuk[],5,FALSE),IF(tbl_transaction[[#This Row],[Type]]="Outbound",VLOOKUP(tbl_transaction[[#This Row],[Reference Number]],barang_keluar[],5,FALSE),""))</f>
        <v>Indomie Instant Food Variant 25</v>
      </c>
      <c r="F2185">
        <f>IF(tbl_transaction[[#This Row],[Type]]="Inbound",VLOOKUP(tbl_transaction[[#This Row],[Reference Number]],barang_masuk[],6,FALSE),IF(tbl_transaction[[#This Row],[Type]]="Outbound",VLOOKUP(tbl_transaction[[#This Row],[Reference Number]],barang_keluar[],6,FALSE),""))</f>
        <v>24</v>
      </c>
      <c r="G2185" t="str">
        <f>IF(tbl_transaction[[#This Row],[Type]]="Inbound",VLOOKUP(tbl_transaction[[#This Row],[Reference Number]],barang_masuk[],7,FALSE),IF(tbl_transaction[[#This Row],[Type]]="Outbound",VLOOKUP(tbl_transaction[[#This Row],[Reference Number]],barang_keluar[],7,FALSE),""))</f>
        <v>Pack</v>
      </c>
      <c r="H2185" t="str">
        <f>IF(tbl_transaction[[#This Row],[Type]]="Inbound",VLOOKUP(tbl_transaction[[#This Row],[Reference Number]],barang_masuk[],3,FALSE),IF(tbl_transaction[[#This Row],[Type]]="Outbound",VLOOKUP(tbl_transaction[[#This Row],[Reference Number]],barang_keluar[],3,FALSE),""))</f>
        <v>Outlet 058</v>
      </c>
      <c r="I2185" t="str">
        <f>IF(D2185='Kartu Stok'!$B$2,COUNTIF($D$3:D2185,'Kartu Stok'!$B$2),"")</f>
        <v/>
      </c>
      <c r="L2185"/>
    </row>
    <row r="2186" spans="1:12" ht="14.5" x14ac:dyDescent="0.35">
      <c r="A2186" s="2" t="s">
        <v>2745</v>
      </c>
      <c r="B2186" s="5">
        <f>IF(LEFT(tbl_transaction[[#This Row],[Reference Number]],2)="GR",VLOOKUP(tbl_transaction[[#This Row],[Reference Number]],barang_masuk[],2,FALSE),IF(LEFT(tbl_transaction[[#This Row],[Reference Number]],2)="DO",VLOOKUP(tbl_transaction[[#This Row],[Reference Number]],barang_keluar[],2,FALSE),""))</f>
        <v>46156</v>
      </c>
      <c r="C2186" t="str">
        <f t="shared" si="34"/>
        <v>Outbound</v>
      </c>
      <c r="D2186" t="str">
        <f>IF(tbl_transaction[[#This Row],[Type]]="Inbound",VLOOKUP(tbl_transaction[[#This Row],[Reference Number]],barang_masuk[],4,FALSE),IF(tbl_transaction[[#This Row],[Type]]="Outbound",VLOOKUP(tbl_transaction[[#This Row],[Reference Number]],barang_keluar[],4,FALSE),""))</f>
        <v>HOM006</v>
      </c>
      <c r="E2186" t="str">
        <f>IF(tbl_transaction[[#This Row],[Type]]="Inbound",VLOOKUP(tbl_transaction[[#This Row],[Reference Number]],barang_masuk[],5,FALSE),IF(tbl_transaction[[#This Row],[Type]]="Outbound",VLOOKUP(tbl_transaction[[#This Row],[Reference Number]],barang_keluar[],5,FALSE),""))</f>
        <v>Sunlight Home Care Variant 6</v>
      </c>
      <c r="F2186">
        <f>IF(tbl_transaction[[#This Row],[Type]]="Inbound",VLOOKUP(tbl_transaction[[#This Row],[Reference Number]],barang_masuk[],6,FALSE),IF(tbl_transaction[[#This Row],[Type]]="Outbound",VLOOKUP(tbl_transaction[[#This Row],[Reference Number]],barang_keluar[],6,FALSE),""))</f>
        <v>48</v>
      </c>
      <c r="G2186" t="str">
        <f>IF(tbl_transaction[[#This Row],[Type]]="Inbound",VLOOKUP(tbl_transaction[[#This Row],[Reference Number]],barang_masuk[],7,FALSE),IF(tbl_transaction[[#This Row],[Type]]="Outbound",VLOOKUP(tbl_transaction[[#This Row],[Reference Number]],barang_keluar[],7,FALSE),""))</f>
        <v>Pack</v>
      </c>
      <c r="H2186" t="str">
        <f>IF(tbl_transaction[[#This Row],[Type]]="Inbound",VLOOKUP(tbl_transaction[[#This Row],[Reference Number]],barang_masuk[],3,FALSE),IF(tbl_transaction[[#This Row],[Type]]="Outbound",VLOOKUP(tbl_transaction[[#This Row],[Reference Number]],barang_keluar[],3,FALSE),""))</f>
        <v>Outlet 020</v>
      </c>
      <c r="I2186" t="str">
        <f>IF(D2186='Kartu Stok'!$B$2,COUNTIF($D$3:D2186,'Kartu Stok'!$B$2),"")</f>
        <v/>
      </c>
      <c r="L2186"/>
    </row>
    <row r="2187" spans="1:12" ht="14.5" x14ac:dyDescent="0.35">
      <c r="A2187" s="2" t="s">
        <v>2746</v>
      </c>
      <c r="B2187" s="5">
        <f>IF(LEFT(tbl_transaction[[#This Row],[Reference Number]],2)="GR",VLOOKUP(tbl_transaction[[#This Row],[Reference Number]],barang_masuk[],2,FALSE),IF(LEFT(tbl_transaction[[#This Row],[Reference Number]],2)="DO",VLOOKUP(tbl_transaction[[#This Row],[Reference Number]],barang_keluar[],2,FALSE),""))</f>
        <v>46105</v>
      </c>
      <c r="C2187" t="str">
        <f t="shared" si="34"/>
        <v>Outbound</v>
      </c>
      <c r="D2187" t="str">
        <f>IF(tbl_transaction[[#This Row],[Type]]="Inbound",VLOOKUP(tbl_transaction[[#This Row],[Reference Number]],barang_masuk[],4,FALSE),IF(tbl_transaction[[#This Row],[Type]]="Outbound",VLOOKUP(tbl_transaction[[#This Row],[Reference Number]],barang_keluar[],4,FALSE),""))</f>
        <v>BEV007</v>
      </c>
      <c r="E2187" t="str">
        <f>IF(tbl_transaction[[#This Row],[Type]]="Inbound",VLOOKUP(tbl_transaction[[#This Row],[Reference Number]],barang_masuk[],5,FALSE),IF(tbl_transaction[[#This Row],[Type]]="Outbound",VLOOKUP(tbl_transaction[[#This Row],[Reference Number]],barang_keluar[],5,FALSE),""))</f>
        <v>Sosro Beverage Variant 7</v>
      </c>
      <c r="F2187">
        <f>IF(tbl_transaction[[#This Row],[Type]]="Inbound",VLOOKUP(tbl_transaction[[#This Row],[Reference Number]],barang_masuk[],6,FALSE),IF(tbl_transaction[[#This Row],[Type]]="Outbound",VLOOKUP(tbl_transaction[[#This Row],[Reference Number]],barang_keluar[],6,FALSE),""))</f>
        <v>24</v>
      </c>
      <c r="G2187" t="str">
        <f>IF(tbl_transaction[[#This Row],[Type]]="Inbound",VLOOKUP(tbl_transaction[[#This Row],[Reference Number]],barang_masuk[],7,FALSE),IF(tbl_transaction[[#This Row],[Type]]="Outbound",VLOOKUP(tbl_transaction[[#This Row],[Reference Number]],barang_keluar[],7,FALSE),""))</f>
        <v>Bottle</v>
      </c>
      <c r="H2187" t="str">
        <f>IF(tbl_transaction[[#This Row],[Type]]="Inbound",VLOOKUP(tbl_transaction[[#This Row],[Reference Number]],barang_masuk[],3,FALSE),IF(tbl_transaction[[#This Row],[Type]]="Outbound",VLOOKUP(tbl_transaction[[#This Row],[Reference Number]],barang_keluar[],3,FALSE),""))</f>
        <v>Outlet 029</v>
      </c>
      <c r="I2187" t="str">
        <f>IF(D2187='Kartu Stok'!$B$2,COUNTIF($D$3:D2187,'Kartu Stok'!$B$2),"")</f>
        <v/>
      </c>
      <c r="L2187"/>
    </row>
    <row r="2188" spans="1:12" ht="14.5" x14ac:dyDescent="0.35">
      <c r="A2188" s="2" t="s">
        <v>2747</v>
      </c>
      <c r="B2188" s="5">
        <f>IF(LEFT(tbl_transaction[[#This Row],[Reference Number]],2)="GR",VLOOKUP(tbl_transaction[[#This Row],[Reference Number]],barang_masuk[],2,FALSE),IF(LEFT(tbl_transaction[[#This Row],[Reference Number]],2)="DO",VLOOKUP(tbl_transaction[[#This Row],[Reference Number]],barang_keluar[],2,FALSE),""))</f>
        <v>46089</v>
      </c>
      <c r="C2188" t="str">
        <f t="shared" si="34"/>
        <v>Outbound</v>
      </c>
      <c r="D2188" t="str">
        <f>IF(tbl_transaction[[#This Row],[Type]]="Inbound",VLOOKUP(tbl_transaction[[#This Row],[Reference Number]],barang_masuk[],4,FALSE),IF(tbl_transaction[[#This Row],[Type]]="Outbound",VLOOKUP(tbl_transaction[[#This Row],[Reference Number]],barang_keluar[],4,FALSE),""))</f>
        <v>BEV003</v>
      </c>
      <c r="E2188" t="str">
        <f>IF(tbl_transaction[[#This Row],[Type]]="Inbound",VLOOKUP(tbl_transaction[[#This Row],[Reference Number]],barang_masuk[],5,FALSE),IF(tbl_transaction[[#This Row],[Type]]="Outbound",VLOOKUP(tbl_transaction[[#This Row],[Reference Number]],barang_keluar[],5,FALSE),""))</f>
        <v>Sosro Beverage Variant 3</v>
      </c>
      <c r="F2188">
        <f>IF(tbl_transaction[[#This Row],[Type]]="Inbound",VLOOKUP(tbl_transaction[[#This Row],[Reference Number]],barang_masuk[],6,FALSE),IF(tbl_transaction[[#This Row],[Type]]="Outbound",VLOOKUP(tbl_transaction[[#This Row],[Reference Number]],barang_keluar[],6,FALSE),""))</f>
        <v>15</v>
      </c>
      <c r="G2188" t="str">
        <f>IF(tbl_transaction[[#This Row],[Type]]="Inbound",VLOOKUP(tbl_transaction[[#This Row],[Reference Number]],barang_masuk[],7,FALSE),IF(tbl_transaction[[#This Row],[Type]]="Outbound",VLOOKUP(tbl_transaction[[#This Row],[Reference Number]],barang_keluar[],7,FALSE),""))</f>
        <v>Bottle</v>
      </c>
      <c r="H2188" t="str">
        <f>IF(tbl_transaction[[#This Row],[Type]]="Inbound",VLOOKUP(tbl_transaction[[#This Row],[Reference Number]],barang_masuk[],3,FALSE),IF(tbl_transaction[[#This Row],[Type]]="Outbound",VLOOKUP(tbl_transaction[[#This Row],[Reference Number]],barang_keluar[],3,FALSE),""))</f>
        <v>Outlet 024</v>
      </c>
      <c r="I2188" t="str">
        <f>IF(D2188='Kartu Stok'!$B$2,COUNTIF($D$3:D2188,'Kartu Stok'!$B$2),"")</f>
        <v/>
      </c>
      <c r="L2188"/>
    </row>
    <row r="2189" spans="1:12" ht="14.5" x14ac:dyDescent="0.35">
      <c r="A2189" s="2" t="s">
        <v>2748</v>
      </c>
      <c r="B2189" s="5">
        <f>IF(LEFT(tbl_transaction[[#This Row],[Reference Number]],2)="GR",VLOOKUP(tbl_transaction[[#This Row],[Reference Number]],barang_masuk[],2,FALSE),IF(LEFT(tbl_transaction[[#This Row],[Reference Number]],2)="DO",VLOOKUP(tbl_transaction[[#This Row],[Reference Number]],barang_keluar[],2,FALSE),""))</f>
        <v>46119</v>
      </c>
      <c r="C2189" t="str">
        <f t="shared" si="34"/>
        <v>Outbound</v>
      </c>
      <c r="D2189" t="str">
        <f>IF(tbl_transaction[[#This Row],[Type]]="Inbound",VLOOKUP(tbl_transaction[[#This Row],[Reference Number]],barang_masuk[],4,FALSE),IF(tbl_transaction[[#This Row],[Type]]="Outbound",VLOOKUP(tbl_transaction[[#This Row],[Reference Number]],barang_keluar[],4,FALSE),""))</f>
        <v>INS002</v>
      </c>
      <c r="E2189" t="str">
        <f>IF(tbl_transaction[[#This Row],[Type]]="Inbound",VLOOKUP(tbl_transaction[[#This Row],[Reference Number]],barang_masuk[],5,FALSE),IF(tbl_transaction[[#This Row],[Type]]="Outbound",VLOOKUP(tbl_transaction[[#This Row],[Reference Number]],barang_keluar[],5,FALSE),""))</f>
        <v>Supermi Instant Food Variant 2</v>
      </c>
      <c r="F2189">
        <f>IF(tbl_transaction[[#This Row],[Type]]="Inbound",VLOOKUP(tbl_transaction[[#This Row],[Reference Number]],barang_masuk[],6,FALSE),IF(tbl_transaction[[#This Row],[Type]]="Outbound",VLOOKUP(tbl_transaction[[#This Row],[Reference Number]],barang_keluar[],6,FALSE),""))</f>
        <v>36</v>
      </c>
      <c r="G2189" t="str">
        <f>IF(tbl_transaction[[#This Row],[Type]]="Inbound",VLOOKUP(tbl_transaction[[#This Row],[Reference Number]],barang_masuk[],7,FALSE),IF(tbl_transaction[[#This Row],[Type]]="Outbound",VLOOKUP(tbl_transaction[[#This Row],[Reference Number]],barang_keluar[],7,FALSE),""))</f>
        <v>Pack</v>
      </c>
      <c r="H2189" t="str">
        <f>IF(tbl_transaction[[#This Row],[Type]]="Inbound",VLOOKUP(tbl_transaction[[#This Row],[Reference Number]],barang_masuk[],3,FALSE),IF(tbl_transaction[[#This Row],[Type]]="Outbound",VLOOKUP(tbl_transaction[[#This Row],[Reference Number]],barang_keluar[],3,FALSE),""))</f>
        <v>Outlet 080</v>
      </c>
      <c r="I2189" t="str">
        <f>IF(D2189='Kartu Stok'!$B$2,COUNTIF($D$3:D2189,'Kartu Stok'!$B$2),"")</f>
        <v/>
      </c>
      <c r="L2189"/>
    </row>
    <row r="2190" spans="1:12" ht="14.5" x14ac:dyDescent="0.35">
      <c r="A2190" s="2" t="s">
        <v>2749</v>
      </c>
      <c r="B2190" s="5">
        <f>IF(LEFT(tbl_transaction[[#This Row],[Reference Number]],2)="GR",VLOOKUP(tbl_transaction[[#This Row],[Reference Number]],barang_masuk[],2,FALSE),IF(LEFT(tbl_transaction[[#This Row],[Reference Number]],2)="DO",VLOOKUP(tbl_transaction[[#This Row],[Reference Number]],barang_keluar[],2,FALSE),""))</f>
        <v>46152</v>
      </c>
      <c r="C2190" t="str">
        <f t="shared" si="34"/>
        <v>Outbound</v>
      </c>
      <c r="D2190" t="str">
        <f>IF(tbl_transaction[[#This Row],[Type]]="Inbound",VLOOKUP(tbl_transaction[[#This Row],[Reference Number]],barang_masuk[],4,FALSE),IF(tbl_transaction[[#This Row],[Type]]="Outbound",VLOOKUP(tbl_transaction[[#This Row],[Reference Number]],barang_keluar[],4,FALSE),""))</f>
        <v>HOM013</v>
      </c>
      <c r="E2190" t="str">
        <f>IF(tbl_transaction[[#This Row],[Type]]="Inbound",VLOOKUP(tbl_transaction[[#This Row],[Reference Number]],barang_masuk[],5,FALSE),IF(tbl_transaction[[#This Row],[Type]]="Outbound",VLOOKUP(tbl_transaction[[#This Row],[Reference Number]],barang_keluar[],5,FALSE),""))</f>
        <v>Rinso Home Care Variant 13</v>
      </c>
      <c r="F2190">
        <f>IF(tbl_transaction[[#This Row],[Type]]="Inbound",VLOOKUP(tbl_transaction[[#This Row],[Reference Number]],barang_masuk[],6,FALSE),IF(tbl_transaction[[#This Row],[Type]]="Outbound",VLOOKUP(tbl_transaction[[#This Row],[Reference Number]],barang_keluar[],6,FALSE),""))</f>
        <v>12</v>
      </c>
      <c r="G2190" t="str">
        <f>IF(tbl_transaction[[#This Row],[Type]]="Inbound",VLOOKUP(tbl_transaction[[#This Row],[Reference Number]],barang_masuk[],7,FALSE),IF(tbl_transaction[[#This Row],[Type]]="Outbound",VLOOKUP(tbl_transaction[[#This Row],[Reference Number]],barang_keluar[],7,FALSE),""))</f>
        <v>Pack</v>
      </c>
      <c r="H2190" t="str">
        <f>IF(tbl_transaction[[#This Row],[Type]]="Inbound",VLOOKUP(tbl_transaction[[#This Row],[Reference Number]],barang_masuk[],3,FALSE),IF(tbl_transaction[[#This Row],[Type]]="Outbound",VLOOKUP(tbl_transaction[[#This Row],[Reference Number]],barang_keluar[],3,FALSE),""))</f>
        <v>Outlet 055</v>
      </c>
      <c r="I2190" t="str">
        <f>IF(D2190='Kartu Stok'!$B$2,COUNTIF($D$3:D2190,'Kartu Stok'!$B$2),"")</f>
        <v/>
      </c>
      <c r="L2190"/>
    </row>
    <row r="2191" spans="1:12" ht="14.5" x14ac:dyDescent="0.35">
      <c r="A2191" s="2" t="s">
        <v>2750</v>
      </c>
      <c r="B2191" s="5">
        <f>IF(LEFT(tbl_transaction[[#This Row],[Reference Number]],2)="GR",VLOOKUP(tbl_transaction[[#This Row],[Reference Number]],barang_masuk[],2,FALSE),IF(LEFT(tbl_transaction[[#This Row],[Reference Number]],2)="DO",VLOOKUP(tbl_transaction[[#This Row],[Reference Number]],barang_keluar[],2,FALSE),""))</f>
        <v>46102</v>
      </c>
      <c r="C2191" t="str">
        <f t="shared" si="34"/>
        <v>Outbound</v>
      </c>
      <c r="D2191" t="str">
        <f>IF(tbl_transaction[[#This Row],[Type]]="Inbound",VLOOKUP(tbl_transaction[[#This Row],[Reference Number]],barang_masuk[],4,FALSE),IF(tbl_transaction[[#This Row],[Type]]="Outbound",VLOOKUP(tbl_transaction[[#This Row],[Reference Number]],barang_keluar[],4,FALSE),""))</f>
        <v>SNK004</v>
      </c>
      <c r="E2191" t="str">
        <f>IF(tbl_transaction[[#This Row],[Type]]="Inbound",VLOOKUP(tbl_transaction[[#This Row],[Reference Number]],barang_masuk[],5,FALSE),IF(tbl_transaction[[#This Row],[Type]]="Outbound",VLOOKUP(tbl_transaction[[#This Row],[Reference Number]],barang_keluar[],5,FALSE),""))</f>
        <v>Chitato Snack Variant 4</v>
      </c>
      <c r="F2191">
        <f>IF(tbl_transaction[[#This Row],[Type]]="Inbound",VLOOKUP(tbl_transaction[[#This Row],[Reference Number]],barang_masuk[],6,FALSE),IF(tbl_transaction[[#This Row],[Type]]="Outbound",VLOOKUP(tbl_transaction[[#This Row],[Reference Number]],barang_keluar[],6,FALSE),""))</f>
        <v>12</v>
      </c>
      <c r="G2191" t="str">
        <f>IF(tbl_transaction[[#This Row],[Type]]="Inbound",VLOOKUP(tbl_transaction[[#This Row],[Reference Number]],barang_masuk[],7,FALSE),IF(tbl_transaction[[#This Row],[Type]]="Outbound",VLOOKUP(tbl_transaction[[#This Row],[Reference Number]],barang_keluar[],7,FALSE),""))</f>
        <v>Pack</v>
      </c>
      <c r="H2191" t="str">
        <f>IF(tbl_transaction[[#This Row],[Type]]="Inbound",VLOOKUP(tbl_transaction[[#This Row],[Reference Number]],barang_masuk[],3,FALSE),IF(tbl_transaction[[#This Row],[Type]]="Outbound",VLOOKUP(tbl_transaction[[#This Row],[Reference Number]],barang_keluar[],3,FALSE),""))</f>
        <v>Outlet 021</v>
      </c>
      <c r="I2191" t="str">
        <f>IF(D2191='Kartu Stok'!$B$2,COUNTIF($D$3:D2191,'Kartu Stok'!$B$2),"")</f>
        <v/>
      </c>
      <c r="L2191"/>
    </row>
    <row r="2192" spans="1:12" ht="14.5" x14ac:dyDescent="0.35">
      <c r="A2192" s="2" t="s">
        <v>2751</v>
      </c>
      <c r="B2192" s="5">
        <f>IF(LEFT(tbl_transaction[[#This Row],[Reference Number]],2)="GR",VLOOKUP(tbl_transaction[[#This Row],[Reference Number]],barang_masuk[],2,FALSE),IF(LEFT(tbl_transaction[[#This Row],[Reference Number]],2)="DO",VLOOKUP(tbl_transaction[[#This Row],[Reference Number]],barang_keluar[],2,FALSE),""))</f>
        <v>46054</v>
      </c>
      <c r="C2192" t="str">
        <f t="shared" si="34"/>
        <v>Outbound</v>
      </c>
      <c r="D2192" t="str">
        <f>IF(tbl_transaction[[#This Row],[Type]]="Inbound",VLOOKUP(tbl_transaction[[#This Row],[Reference Number]],barang_masuk[],4,FALSE),IF(tbl_transaction[[#This Row],[Type]]="Outbound",VLOOKUP(tbl_transaction[[#This Row],[Reference Number]],barang_keluar[],4,FALSE),""))</f>
        <v>DAR016</v>
      </c>
      <c r="E2192" t="str">
        <f>IF(tbl_transaction[[#This Row],[Type]]="Inbound",VLOOKUP(tbl_transaction[[#This Row],[Reference Number]],barang_masuk[],5,FALSE),IF(tbl_transaction[[#This Row],[Type]]="Outbound",VLOOKUP(tbl_transaction[[#This Row],[Reference Number]],barang_keluar[],5,FALSE),""))</f>
        <v>Indomilk Dairy Variant 16</v>
      </c>
      <c r="F2192">
        <f>IF(tbl_transaction[[#This Row],[Type]]="Inbound",VLOOKUP(tbl_transaction[[#This Row],[Reference Number]],barang_masuk[],6,FALSE),IF(tbl_transaction[[#This Row],[Type]]="Outbound",VLOOKUP(tbl_transaction[[#This Row],[Reference Number]],barang_keluar[],6,FALSE),""))</f>
        <v>60</v>
      </c>
      <c r="G2192" t="str">
        <f>IF(tbl_transaction[[#This Row],[Type]]="Inbound",VLOOKUP(tbl_transaction[[#This Row],[Reference Number]],barang_masuk[],7,FALSE),IF(tbl_transaction[[#This Row],[Type]]="Outbound",VLOOKUP(tbl_transaction[[#This Row],[Reference Number]],barang_keluar[],7,FALSE),""))</f>
        <v>Box</v>
      </c>
      <c r="H2192" t="str">
        <f>IF(tbl_transaction[[#This Row],[Type]]="Inbound",VLOOKUP(tbl_transaction[[#This Row],[Reference Number]],barang_masuk[],3,FALSE),IF(tbl_transaction[[#This Row],[Type]]="Outbound",VLOOKUP(tbl_transaction[[#This Row],[Reference Number]],barang_keluar[],3,FALSE),""))</f>
        <v>Outlet 040</v>
      </c>
      <c r="I2192" t="str">
        <f>IF(D2192='Kartu Stok'!$B$2,COUNTIF($D$3:D2192,'Kartu Stok'!$B$2),"")</f>
        <v/>
      </c>
      <c r="L2192"/>
    </row>
    <row r="2193" spans="1:12" ht="14.5" x14ac:dyDescent="0.35">
      <c r="A2193" s="2" t="s">
        <v>2752</v>
      </c>
      <c r="B2193" s="5">
        <f>IF(LEFT(tbl_transaction[[#This Row],[Reference Number]],2)="GR",VLOOKUP(tbl_transaction[[#This Row],[Reference Number]],barang_masuk[],2,FALSE),IF(LEFT(tbl_transaction[[#This Row],[Reference Number]],2)="DO",VLOOKUP(tbl_transaction[[#This Row],[Reference Number]],barang_keluar[],2,FALSE),""))</f>
        <v>46096</v>
      </c>
      <c r="C2193" t="str">
        <f t="shared" si="34"/>
        <v>Outbound</v>
      </c>
      <c r="D2193" t="str">
        <f>IF(tbl_transaction[[#This Row],[Type]]="Inbound",VLOOKUP(tbl_transaction[[#This Row],[Reference Number]],barang_masuk[],4,FALSE),IF(tbl_transaction[[#This Row],[Type]]="Outbound",VLOOKUP(tbl_transaction[[#This Row],[Reference Number]],barang_keluar[],4,FALSE),""))</f>
        <v>PER030</v>
      </c>
      <c r="E2193" t="str">
        <f>IF(tbl_transaction[[#This Row],[Type]]="Inbound",VLOOKUP(tbl_transaction[[#This Row],[Reference Number]],barang_masuk[],5,FALSE),IF(tbl_transaction[[#This Row],[Type]]="Outbound",VLOOKUP(tbl_transaction[[#This Row],[Reference Number]],barang_keluar[],5,FALSE),""))</f>
        <v>Lifebuoy Personal Care Variant 30</v>
      </c>
      <c r="F2193">
        <f>IF(tbl_transaction[[#This Row],[Type]]="Inbound",VLOOKUP(tbl_transaction[[#This Row],[Reference Number]],barang_masuk[],6,FALSE),IF(tbl_transaction[[#This Row],[Type]]="Outbound",VLOOKUP(tbl_transaction[[#This Row],[Reference Number]],barang_keluar[],6,FALSE),""))</f>
        <v>12</v>
      </c>
      <c r="G2193" t="str">
        <f>IF(tbl_transaction[[#This Row],[Type]]="Inbound",VLOOKUP(tbl_transaction[[#This Row],[Reference Number]],barang_masuk[],7,FALSE),IF(tbl_transaction[[#This Row],[Type]]="Outbound",VLOOKUP(tbl_transaction[[#This Row],[Reference Number]],barang_keluar[],7,FALSE),""))</f>
        <v>Bottle</v>
      </c>
      <c r="H2193" t="str">
        <f>IF(tbl_transaction[[#This Row],[Type]]="Inbound",VLOOKUP(tbl_transaction[[#This Row],[Reference Number]],barang_masuk[],3,FALSE),IF(tbl_transaction[[#This Row],[Type]]="Outbound",VLOOKUP(tbl_transaction[[#This Row],[Reference Number]],barang_keluar[],3,FALSE),""))</f>
        <v>Outlet 043</v>
      </c>
      <c r="I2193" t="str">
        <f>IF(D2193='Kartu Stok'!$B$2,COUNTIF($D$3:D2193,'Kartu Stok'!$B$2),"")</f>
        <v/>
      </c>
      <c r="L2193"/>
    </row>
    <row r="2194" spans="1:12" ht="14.5" x14ac:dyDescent="0.35">
      <c r="A2194" s="2" t="s">
        <v>2753</v>
      </c>
      <c r="B2194" s="5">
        <f>IF(LEFT(tbl_transaction[[#This Row],[Reference Number]],2)="GR",VLOOKUP(tbl_transaction[[#This Row],[Reference Number]],barang_masuk[],2,FALSE),IF(LEFT(tbl_transaction[[#This Row],[Reference Number]],2)="DO",VLOOKUP(tbl_transaction[[#This Row],[Reference Number]],barang_keluar[],2,FALSE),""))</f>
        <v>46041</v>
      </c>
      <c r="C2194" t="str">
        <f t="shared" si="34"/>
        <v>Outbound</v>
      </c>
      <c r="D2194" t="str">
        <f>IF(tbl_transaction[[#This Row],[Type]]="Inbound",VLOOKUP(tbl_transaction[[#This Row],[Reference Number]],barang_masuk[],4,FALSE),IF(tbl_transaction[[#This Row],[Type]]="Outbound",VLOOKUP(tbl_transaction[[#This Row],[Reference Number]],barang_keluar[],4,FALSE),""))</f>
        <v>HOM015</v>
      </c>
      <c r="E2194" t="str">
        <f>IF(tbl_transaction[[#This Row],[Type]]="Inbound",VLOOKUP(tbl_transaction[[#This Row],[Reference Number]],barang_masuk[],5,FALSE),IF(tbl_transaction[[#This Row],[Type]]="Outbound",VLOOKUP(tbl_transaction[[#This Row],[Reference Number]],barang_keluar[],5,FALSE),""))</f>
        <v>Sunlight Home Care Variant 15</v>
      </c>
      <c r="F2194">
        <f>IF(tbl_transaction[[#This Row],[Type]]="Inbound",VLOOKUP(tbl_transaction[[#This Row],[Reference Number]],barang_masuk[],6,FALSE),IF(tbl_transaction[[#This Row],[Type]]="Outbound",VLOOKUP(tbl_transaction[[#This Row],[Reference Number]],barang_keluar[],6,FALSE),""))</f>
        <v>30</v>
      </c>
      <c r="G2194" t="str">
        <f>IF(tbl_transaction[[#This Row],[Type]]="Inbound",VLOOKUP(tbl_transaction[[#This Row],[Reference Number]],barang_masuk[],7,FALSE),IF(tbl_transaction[[#This Row],[Type]]="Outbound",VLOOKUP(tbl_transaction[[#This Row],[Reference Number]],barang_keluar[],7,FALSE),""))</f>
        <v>Pack</v>
      </c>
      <c r="H2194" t="str">
        <f>IF(tbl_transaction[[#This Row],[Type]]="Inbound",VLOOKUP(tbl_transaction[[#This Row],[Reference Number]],barang_masuk[],3,FALSE),IF(tbl_transaction[[#This Row],[Type]]="Outbound",VLOOKUP(tbl_transaction[[#This Row],[Reference Number]],barang_keluar[],3,FALSE),""))</f>
        <v>Outlet 006</v>
      </c>
      <c r="I2194" t="str">
        <f>IF(D2194='Kartu Stok'!$B$2,COUNTIF($D$3:D2194,'Kartu Stok'!$B$2),"")</f>
        <v/>
      </c>
      <c r="L2194"/>
    </row>
    <row r="2195" spans="1:12" ht="14.5" x14ac:dyDescent="0.35">
      <c r="A2195" s="2" t="s">
        <v>2754</v>
      </c>
      <c r="B2195" s="5">
        <f>IF(LEFT(tbl_transaction[[#This Row],[Reference Number]],2)="GR",VLOOKUP(tbl_transaction[[#This Row],[Reference Number]],barang_masuk[],2,FALSE),IF(LEFT(tbl_transaction[[#This Row],[Reference Number]],2)="DO",VLOOKUP(tbl_transaction[[#This Row],[Reference Number]],barang_keluar[],2,FALSE),""))</f>
        <v>46035</v>
      </c>
      <c r="C2195" t="str">
        <f t="shared" si="34"/>
        <v>Outbound</v>
      </c>
      <c r="D2195" t="str">
        <f>IF(tbl_transaction[[#This Row],[Type]]="Inbound",VLOOKUP(tbl_transaction[[#This Row],[Reference Number]],barang_masuk[],4,FALSE),IF(tbl_transaction[[#This Row],[Type]]="Outbound",VLOOKUP(tbl_transaction[[#This Row],[Reference Number]],barang_keluar[],4,FALSE),""))</f>
        <v>BEV013</v>
      </c>
      <c r="E2195" t="str">
        <f>IF(tbl_transaction[[#This Row],[Type]]="Inbound",VLOOKUP(tbl_transaction[[#This Row],[Reference Number]],barang_masuk[],5,FALSE),IF(tbl_transaction[[#This Row],[Type]]="Outbound",VLOOKUP(tbl_transaction[[#This Row],[Reference Number]],barang_keluar[],5,FALSE),""))</f>
        <v>Sosro Beverage Variant 13</v>
      </c>
      <c r="F2195">
        <f>IF(tbl_transaction[[#This Row],[Type]]="Inbound",VLOOKUP(tbl_transaction[[#This Row],[Reference Number]],barang_masuk[],6,FALSE),IF(tbl_transaction[[#This Row],[Type]]="Outbound",VLOOKUP(tbl_transaction[[#This Row],[Reference Number]],barang_keluar[],6,FALSE),""))</f>
        <v>20</v>
      </c>
      <c r="G2195" t="str">
        <f>IF(tbl_transaction[[#This Row],[Type]]="Inbound",VLOOKUP(tbl_transaction[[#This Row],[Reference Number]],barang_masuk[],7,FALSE),IF(tbl_transaction[[#This Row],[Type]]="Outbound",VLOOKUP(tbl_transaction[[#This Row],[Reference Number]],barang_keluar[],7,FALSE),""))</f>
        <v>Bottle</v>
      </c>
      <c r="H2195" t="str">
        <f>IF(tbl_transaction[[#This Row],[Type]]="Inbound",VLOOKUP(tbl_transaction[[#This Row],[Reference Number]],barang_masuk[],3,FALSE),IF(tbl_transaction[[#This Row],[Type]]="Outbound",VLOOKUP(tbl_transaction[[#This Row],[Reference Number]],barang_keluar[],3,FALSE),""))</f>
        <v>Outlet 013</v>
      </c>
      <c r="I2195" t="str">
        <f>IF(D2195='Kartu Stok'!$B$2,COUNTIF($D$3:D2195,'Kartu Stok'!$B$2),"")</f>
        <v/>
      </c>
      <c r="L2195"/>
    </row>
    <row r="2196" spans="1:12" ht="14.5" x14ac:dyDescent="0.35">
      <c r="A2196" s="2" t="s">
        <v>2755</v>
      </c>
      <c r="B2196" s="5">
        <f>IF(LEFT(tbl_transaction[[#This Row],[Reference Number]],2)="GR",VLOOKUP(tbl_transaction[[#This Row],[Reference Number]],barang_masuk[],2,FALSE),IF(LEFT(tbl_transaction[[#This Row],[Reference Number]],2)="DO",VLOOKUP(tbl_transaction[[#This Row],[Reference Number]],barang_keluar[],2,FALSE),""))</f>
        <v>46105</v>
      </c>
      <c r="C2196" t="str">
        <f t="shared" si="34"/>
        <v>Outbound</v>
      </c>
      <c r="D2196" t="str">
        <f>IF(tbl_transaction[[#This Row],[Type]]="Inbound",VLOOKUP(tbl_transaction[[#This Row],[Reference Number]],barang_masuk[],4,FALSE),IF(tbl_transaction[[#This Row],[Type]]="Outbound",VLOOKUP(tbl_transaction[[#This Row],[Reference Number]],barang_keluar[],4,FALSE),""))</f>
        <v>HOM011</v>
      </c>
      <c r="E2196" t="str">
        <f>IF(tbl_transaction[[#This Row],[Type]]="Inbound",VLOOKUP(tbl_transaction[[#This Row],[Reference Number]],barang_masuk[],5,FALSE),IF(tbl_transaction[[#This Row],[Type]]="Outbound",VLOOKUP(tbl_transaction[[#This Row],[Reference Number]],barang_keluar[],5,FALSE),""))</f>
        <v>Sunlight Home Care Variant 11</v>
      </c>
      <c r="F2196">
        <f>IF(tbl_transaction[[#This Row],[Type]]="Inbound",VLOOKUP(tbl_transaction[[#This Row],[Reference Number]],barang_masuk[],6,FALSE),IF(tbl_transaction[[#This Row],[Type]]="Outbound",VLOOKUP(tbl_transaction[[#This Row],[Reference Number]],barang_keluar[],6,FALSE),""))</f>
        <v>10</v>
      </c>
      <c r="G2196" t="str">
        <f>IF(tbl_transaction[[#This Row],[Type]]="Inbound",VLOOKUP(tbl_transaction[[#This Row],[Reference Number]],barang_masuk[],7,FALSE),IF(tbl_transaction[[#This Row],[Type]]="Outbound",VLOOKUP(tbl_transaction[[#This Row],[Reference Number]],barang_keluar[],7,FALSE),""))</f>
        <v>Pack</v>
      </c>
      <c r="H2196" t="str">
        <f>IF(tbl_transaction[[#This Row],[Type]]="Inbound",VLOOKUP(tbl_transaction[[#This Row],[Reference Number]],barang_masuk[],3,FALSE),IF(tbl_transaction[[#This Row],[Type]]="Outbound",VLOOKUP(tbl_transaction[[#This Row],[Reference Number]],barang_keluar[],3,FALSE),""))</f>
        <v>Outlet 019</v>
      </c>
      <c r="I2196" t="str">
        <f>IF(D2196='Kartu Stok'!$B$2,COUNTIF($D$3:D2196,'Kartu Stok'!$B$2),"")</f>
        <v/>
      </c>
      <c r="L2196"/>
    </row>
    <row r="2197" spans="1:12" ht="14.5" x14ac:dyDescent="0.35">
      <c r="A2197" s="2" t="s">
        <v>2756</v>
      </c>
      <c r="B2197" s="5">
        <f>IF(LEFT(tbl_transaction[[#This Row],[Reference Number]],2)="GR",VLOOKUP(tbl_transaction[[#This Row],[Reference Number]],barang_masuk[],2,FALSE),IF(LEFT(tbl_transaction[[#This Row],[Reference Number]],2)="DO",VLOOKUP(tbl_transaction[[#This Row],[Reference Number]],barang_keluar[],2,FALSE),""))</f>
        <v>46033</v>
      </c>
      <c r="C2197" t="str">
        <f t="shared" si="34"/>
        <v>Outbound</v>
      </c>
      <c r="D2197" t="str">
        <f>IF(tbl_transaction[[#This Row],[Type]]="Inbound",VLOOKUP(tbl_transaction[[#This Row],[Reference Number]],barang_masuk[],4,FALSE),IF(tbl_transaction[[#This Row],[Type]]="Outbound",VLOOKUP(tbl_transaction[[#This Row],[Reference Number]],barang_keluar[],4,FALSE),""))</f>
        <v>DAR017</v>
      </c>
      <c r="E2197" t="str">
        <f>IF(tbl_transaction[[#This Row],[Type]]="Inbound",VLOOKUP(tbl_transaction[[#This Row],[Reference Number]],barang_masuk[],5,FALSE),IF(tbl_transaction[[#This Row],[Type]]="Outbound",VLOOKUP(tbl_transaction[[#This Row],[Reference Number]],barang_keluar[],5,FALSE),""))</f>
        <v>Indomilk Dairy Variant 17</v>
      </c>
      <c r="F2197">
        <f>IF(tbl_transaction[[#This Row],[Type]]="Inbound",VLOOKUP(tbl_transaction[[#This Row],[Reference Number]],barang_masuk[],6,FALSE),IF(tbl_transaction[[#This Row],[Type]]="Outbound",VLOOKUP(tbl_transaction[[#This Row],[Reference Number]],barang_keluar[],6,FALSE),""))</f>
        <v>15</v>
      </c>
      <c r="G2197" t="str">
        <f>IF(tbl_transaction[[#This Row],[Type]]="Inbound",VLOOKUP(tbl_transaction[[#This Row],[Reference Number]],barang_masuk[],7,FALSE),IF(tbl_transaction[[#This Row],[Type]]="Outbound",VLOOKUP(tbl_transaction[[#This Row],[Reference Number]],barang_keluar[],7,FALSE),""))</f>
        <v>Box</v>
      </c>
      <c r="H2197" t="str">
        <f>IF(tbl_transaction[[#This Row],[Type]]="Inbound",VLOOKUP(tbl_transaction[[#This Row],[Reference Number]],barang_masuk[],3,FALSE),IF(tbl_transaction[[#This Row],[Type]]="Outbound",VLOOKUP(tbl_transaction[[#This Row],[Reference Number]],barang_keluar[],3,FALSE),""))</f>
        <v>Outlet 036</v>
      </c>
      <c r="I2197" t="str">
        <f>IF(D2197='Kartu Stok'!$B$2,COUNTIF($D$3:D2197,'Kartu Stok'!$B$2),"")</f>
        <v/>
      </c>
      <c r="L2197"/>
    </row>
    <row r="2198" spans="1:12" ht="14.5" x14ac:dyDescent="0.35">
      <c r="A2198" s="2" t="s">
        <v>2757</v>
      </c>
      <c r="B2198" s="5">
        <f>IF(LEFT(tbl_transaction[[#This Row],[Reference Number]],2)="GR",VLOOKUP(tbl_transaction[[#This Row],[Reference Number]],barang_masuk[],2,FALSE),IF(LEFT(tbl_transaction[[#This Row],[Reference Number]],2)="DO",VLOOKUP(tbl_transaction[[#This Row],[Reference Number]],barang_keluar[],2,FALSE),""))</f>
        <v>46196</v>
      </c>
      <c r="C2198" t="str">
        <f t="shared" si="34"/>
        <v>Outbound</v>
      </c>
      <c r="D2198" t="str">
        <f>IF(tbl_transaction[[#This Row],[Type]]="Inbound",VLOOKUP(tbl_transaction[[#This Row],[Reference Number]],barang_masuk[],4,FALSE),IF(tbl_transaction[[#This Row],[Type]]="Outbound",VLOOKUP(tbl_transaction[[#This Row],[Reference Number]],barang_keluar[],4,FALSE),""))</f>
        <v>DAR007</v>
      </c>
      <c r="E2198" t="str">
        <f>IF(tbl_transaction[[#This Row],[Type]]="Inbound",VLOOKUP(tbl_transaction[[#This Row],[Reference Number]],barang_masuk[],5,FALSE),IF(tbl_transaction[[#This Row],[Type]]="Outbound",VLOOKUP(tbl_transaction[[#This Row],[Reference Number]],barang_keluar[],5,FALSE),""))</f>
        <v>Indomilk Dairy Variant 7</v>
      </c>
      <c r="F2198">
        <f>IF(tbl_transaction[[#This Row],[Type]]="Inbound",VLOOKUP(tbl_transaction[[#This Row],[Reference Number]],barang_masuk[],6,FALSE),IF(tbl_transaction[[#This Row],[Type]]="Outbound",VLOOKUP(tbl_transaction[[#This Row],[Reference Number]],barang_keluar[],6,FALSE),""))</f>
        <v>10</v>
      </c>
      <c r="G2198" t="str">
        <f>IF(tbl_transaction[[#This Row],[Type]]="Inbound",VLOOKUP(tbl_transaction[[#This Row],[Reference Number]],barang_masuk[],7,FALSE),IF(tbl_transaction[[#This Row],[Type]]="Outbound",VLOOKUP(tbl_transaction[[#This Row],[Reference Number]],barang_keluar[],7,FALSE),""))</f>
        <v>Box</v>
      </c>
      <c r="H2198" t="str">
        <f>IF(tbl_transaction[[#This Row],[Type]]="Inbound",VLOOKUP(tbl_transaction[[#This Row],[Reference Number]],barang_masuk[],3,FALSE),IF(tbl_transaction[[#This Row],[Type]]="Outbound",VLOOKUP(tbl_transaction[[#This Row],[Reference Number]],barang_keluar[],3,FALSE),""))</f>
        <v>Outlet 029</v>
      </c>
      <c r="I2198" t="str">
        <f>IF(D2198='Kartu Stok'!$B$2,COUNTIF($D$3:D2198,'Kartu Stok'!$B$2),"")</f>
        <v/>
      </c>
      <c r="L2198"/>
    </row>
    <row r="2199" spans="1:12" ht="14.5" x14ac:dyDescent="0.35">
      <c r="A2199" s="2" t="s">
        <v>2758</v>
      </c>
      <c r="B2199" s="5">
        <f>IF(LEFT(tbl_transaction[[#This Row],[Reference Number]],2)="GR",VLOOKUP(tbl_transaction[[#This Row],[Reference Number]],barang_masuk[],2,FALSE),IF(LEFT(tbl_transaction[[#This Row],[Reference Number]],2)="DO",VLOOKUP(tbl_transaction[[#This Row],[Reference Number]],barang_keluar[],2,FALSE),""))</f>
        <v>46038</v>
      </c>
      <c r="C2199" t="str">
        <f t="shared" si="34"/>
        <v>Outbound</v>
      </c>
      <c r="D2199" t="str">
        <f>IF(tbl_transaction[[#This Row],[Type]]="Inbound",VLOOKUP(tbl_transaction[[#This Row],[Reference Number]],barang_masuk[],4,FALSE),IF(tbl_transaction[[#This Row],[Type]]="Outbound",VLOOKUP(tbl_transaction[[#This Row],[Reference Number]],barang_keluar[],4,FALSE),""))</f>
        <v>PER019</v>
      </c>
      <c r="E2199" t="str">
        <f>IF(tbl_transaction[[#This Row],[Type]]="Inbound",VLOOKUP(tbl_transaction[[#This Row],[Reference Number]],barang_masuk[],5,FALSE),IF(tbl_transaction[[#This Row],[Type]]="Outbound",VLOOKUP(tbl_transaction[[#This Row],[Reference Number]],barang_keluar[],5,FALSE),""))</f>
        <v>Sunsilk Personal Care Variant 19</v>
      </c>
      <c r="F2199">
        <f>IF(tbl_transaction[[#This Row],[Type]]="Inbound",VLOOKUP(tbl_transaction[[#This Row],[Reference Number]],barang_masuk[],6,FALSE),IF(tbl_transaction[[#This Row],[Type]]="Outbound",VLOOKUP(tbl_transaction[[#This Row],[Reference Number]],barang_keluar[],6,FALSE),""))</f>
        <v>48</v>
      </c>
      <c r="G2199" t="str">
        <f>IF(tbl_transaction[[#This Row],[Type]]="Inbound",VLOOKUP(tbl_transaction[[#This Row],[Reference Number]],barang_masuk[],7,FALSE),IF(tbl_transaction[[#This Row],[Type]]="Outbound",VLOOKUP(tbl_transaction[[#This Row],[Reference Number]],barang_keluar[],7,FALSE),""))</f>
        <v>Bottle</v>
      </c>
      <c r="H2199" t="str">
        <f>IF(tbl_transaction[[#This Row],[Type]]="Inbound",VLOOKUP(tbl_transaction[[#This Row],[Reference Number]],barang_masuk[],3,FALSE),IF(tbl_transaction[[#This Row],[Type]]="Outbound",VLOOKUP(tbl_transaction[[#This Row],[Reference Number]],barang_keluar[],3,FALSE),""))</f>
        <v>Outlet 007</v>
      </c>
      <c r="I2199" t="str">
        <f>IF(D2199='Kartu Stok'!$B$2,COUNTIF($D$3:D2199,'Kartu Stok'!$B$2),"")</f>
        <v/>
      </c>
      <c r="L2199"/>
    </row>
    <row r="2200" spans="1:12" ht="14.5" x14ac:dyDescent="0.35">
      <c r="A2200" s="2" t="s">
        <v>2759</v>
      </c>
      <c r="B2200" s="5">
        <f>IF(LEFT(tbl_transaction[[#This Row],[Reference Number]],2)="GR",VLOOKUP(tbl_transaction[[#This Row],[Reference Number]],barang_masuk[],2,FALSE),IF(LEFT(tbl_transaction[[#This Row],[Reference Number]],2)="DO",VLOOKUP(tbl_transaction[[#This Row],[Reference Number]],barang_keluar[],2,FALSE),""))</f>
        <v>46037</v>
      </c>
      <c r="C2200" t="str">
        <f t="shared" si="34"/>
        <v>Outbound</v>
      </c>
      <c r="D2200" t="str">
        <f>IF(tbl_transaction[[#This Row],[Type]]="Inbound",VLOOKUP(tbl_transaction[[#This Row],[Reference Number]],barang_masuk[],4,FALSE),IF(tbl_transaction[[#This Row],[Type]]="Outbound",VLOOKUP(tbl_transaction[[#This Row],[Reference Number]],barang_keluar[],4,FALSE),""))</f>
        <v>SNK010</v>
      </c>
      <c r="E2200" t="str">
        <f>IF(tbl_transaction[[#This Row],[Type]]="Inbound",VLOOKUP(tbl_transaction[[#This Row],[Reference Number]],barang_masuk[],5,FALSE),IF(tbl_transaction[[#This Row],[Type]]="Outbound",VLOOKUP(tbl_transaction[[#This Row],[Reference Number]],barang_keluar[],5,FALSE),""))</f>
        <v>Taro Snack Variant 10</v>
      </c>
      <c r="F2200">
        <f>IF(tbl_transaction[[#This Row],[Type]]="Inbound",VLOOKUP(tbl_transaction[[#This Row],[Reference Number]],barang_masuk[],6,FALSE),IF(tbl_transaction[[#This Row],[Type]]="Outbound",VLOOKUP(tbl_transaction[[#This Row],[Reference Number]],barang_keluar[],6,FALSE),""))</f>
        <v>15</v>
      </c>
      <c r="G2200" t="str">
        <f>IF(tbl_transaction[[#This Row],[Type]]="Inbound",VLOOKUP(tbl_transaction[[#This Row],[Reference Number]],barang_masuk[],7,FALSE),IF(tbl_transaction[[#This Row],[Type]]="Outbound",VLOOKUP(tbl_transaction[[#This Row],[Reference Number]],barang_keluar[],7,FALSE),""))</f>
        <v>Pack</v>
      </c>
      <c r="H2200" t="str">
        <f>IF(tbl_transaction[[#This Row],[Type]]="Inbound",VLOOKUP(tbl_transaction[[#This Row],[Reference Number]],barang_masuk[],3,FALSE),IF(tbl_transaction[[#This Row],[Type]]="Outbound",VLOOKUP(tbl_transaction[[#This Row],[Reference Number]],barang_keluar[],3,FALSE),""))</f>
        <v>Outlet 042</v>
      </c>
      <c r="I2200" t="str">
        <f>IF(D2200='Kartu Stok'!$B$2,COUNTIF($D$3:D2200,'Kartu Stok'!$B$2),"")</f>
        <v/>
      </c>
      <c r="L2200"/>
    </row>
    <row r="2201" spans="1:12" ht="14.5" x14ac:dyDescent="0.35">
      <c r="A2201" s="2" t="s">
        <v>2760</v>
      </c>
      <c r="B2201" s="5">
        <f>IF(LEFT(tbl_transaction[[#This Row],[Reference Number]],2)="GR",VLOOKUP(tbl_transaction[[#This Row],[Reference Number]],barang_masuk[],2,FALSE),IF(LEFT(tbl_transaction[[#This Row],[Reference Number]],2)="DO",VLOOKUP(tbl_transaction[[#This Row],[Reference Number]],barang_keluar[],2,FALSE),""))</f>
        <v>46177</v>
      </c>
      <c r="C2201" t="str">
        <f t="shared" si="34"/>
        <v>Outbound</v>
      </c>
      <c r="D2201" t="str">
        <f>IF(tbl_transaction[[#This Row],[Type]]="Inbound",VLOOKUP(tbl_transaction[[#This Row],[Reference Number]],barang_masuk[],4,FALSE),IF(tbl_transaction[[#This Row],[Type]]="Outbound",VLOOKUP(tbl_transaction[[#This Row],[Reference Number]],barang_keluar[],4,FALSE),""))</f>
        <v>SNK029</v>
      </c>
      <c r="E2201" t="str">
        <f>IF(tbl_transaction[[#This Row],[Type]]="Inbound",VLOOKUP(tbl_transaction[[#This Row],[Reference Number]],barang_masuk[],5,FALSE),IF(tbl_transaction[[#This Row],[Type]]="Outbound",VLOOKUP(tbl_transaction[[#This Row],[Reference Number]],barang_keluar[],5,FALSE),""))</f>
        <v>Chitato Snack Variant 29</v>
      </c>
      <c r="F2201">
        <f>IF(tbl_transaction[[#This Row],[Type]]="Inbound",VLOOKUP(tbl_transaction[[#This Row],[Reference Number]],barang_masuk[],6,FALSE),IF(tbl_transaction[[#This Row],[Type]]="Outbound",VLOOKUP(tbl_transaction[[#This Row],[Reference Number]],barang_keluar[],6,FALSE),""))</f>
        <v>48</v>
      </c>
      <c r="G2201" t="str">
        <f>IF(tbl_transaction[[#This Row],[Type]]="Inbound",VLOOKUP(tbl_transaction[[#This Row],[Reference Number]],barang_masuk[],7,FALSE),IF(tbl_transaction[[#This Row],[Type]]="Outbound",VLOOKUP(tbl_transaction[[#This Row],[Reference Number]],barang_keluar[],7,FALSE),""))</f>
        <v>Pack</v>
      </c>
      <c r="H2201" t="str">
        <f>IF(tbl_transaction[[#This Row],[Type]]="Inbound",VLOOKUP(tbl_transaction[[#This Row],[Reference Number]],barang_masuk[],3,FALSE),IF(tbl_transaction[[#This Row],[Type]]="Outbound",VLOOKUP(tbl_transaction[[#This Row],[Reference Number]],barang_keluar[],3,FALSE),""))</f>
        <v>Outlet 008</v>
      </c>
      <c r="I2201" t="str">
        <f>IF(D2201='Kartu Stok'!$B$2,COUNTIF($D$3:D2201,'Kartu Stok'!$B$2),"")</f>
        <v/>
      </c>
      <c r="L2201"/>
    </row>
    <row r="2202" spans="1:12" ht="14.5" x14ac:dyDescent="0.35">
      <c r="A2202" s="2" t="s">
        <v>2761</v>
      </c>
      <c r="B2202" s="5">
        <f>IF(LEFT(tbl_transaction[[#This Row],[Reference Number]],2)="GR",VLOOKUP(tbl_transaction[[#This Row],[Reference Number]],barang_masuk[],2,FALSE),IF(LEFT(tbl_transaction[[#This Row],[Reference Number]],2)="DO",VLOOKUP(tbl_transaction[[#This Row],[Reference Number]],barang_keluar[],2,FALSE),""))</f>
        <v>46198</v>
      </c>
      <c r="C2202" t="str">
        <f t="shared" si="34"/>
        <v>Outbound</v>
      </c>
      <c r="D2202" t="str">
        <f>IF(tbl_transaction[[#This Row],[Type]]="Inbound",VLOOKUP(tbl_transaction[[#This Row],[Reference Number]],barang_masuk[],4,FALSE),IF(tbl_transaction[[#This Row],[Type]]="Outbound",VLOOKUP(tbl_transaction[[#This Row],[Reference Number]],barang_keluar[],4,FALSE),""))</f>
        <v>BEV021</v>
      </c>
      <c r="E2202" t="str">
        <f>IF(tbl_transaction[[#This Row],[Type]]="Inbound",VLOOKUP(tbl_transaction[[#This Row],[Reference Number]],barang_masuk[],5,FALSE),IF(tbl_transaction[[#This Row],[Type]]="Outbound",VLOOKUP(tbl_transaction[[#This Row],[Reference Number]],barang_keluar[],5,FALSE),""))</f>
        <v>Sosro Beverage Variant 21</v>
      </c>
      <c r="F2202">
        <f>IF(tbl_transaction[[#This Row],[Type]]="Inbound",VLOOKUP(tbl_transaction[[#This Row],[Reference Number]],barang_masuk[],6,FALSE),IF(tbl_transaction[[#This Row],[Type]]="Outbound",VLOOKUP(tbl_transaction[[#This Row],[Reference Number]],barang_keluar[],6,FALSE),""))</f>
        <v>20</v>
      </c>
      <c r="G2202" t="str">
        <f>IF(tbl_transaction[[#This Row],[Type]]="Inbound",VLOOKUP(tbl_transaction[[#This Row],[Reference Number]],barang_masuk[],7,FALSE),IF(tbl_transaction[[#This Row],[Type]]="Outbound",VLOOKUP(tbl_transaction[[#This Row],[Reference Number]],barang_keluar[],7,FALSE),""))</f>
        <v>Bottle</v>
      </c>
      <c r="H2202" t="str">
        <f>IF(tbl_transaction[[#This Row],[Type]]="Inbound",VLOOKUP(tbl_transaction[[#This Row],[Reference Number]],barang_masuk[],3,FALSE),IF(tbl_transaction[[#This Row],[Type]]="Outbound",VLOOKUP(tbl_transaction[[#This Row],[Reference Number]],barang_keluar[],3,FALSE),""))</f>
        <v>Outlet 022</v>
      </c>
      <c r="I2202" t="str">
        <f>IF(D2202='Kartu Stok'!$B$2,COUNTIF($D$3:D2202,'Kartu Stok'!$B$2),"")</f>
        <v/>
      </c>
      <c r="L2202"/>
    </row>
    <row r="2203" spans="1:12" ht="14.5" x14ac:dyDescent="0.35">
      <c r="A2203" s="2" t="s">
        <v>2762</v>
      </c>
      <c r="B2203" s="5">
        <f>IF(LEFT(tbl_transaction[[#This Row],[Reference Number]],2)="GR",VLOOKUP(tbl_transaction[[#This Row],[Reference Number]],barang_masuk[],2,FALSE),IF(LEFT(tbl_transaction[[#This Row],[Reference Number]],2)="DO",VLOOKUP(tbl_transaction[[#This Row],[Reference Number]],barang_keluar[],2,FALSE),""))</f>
        <v>46044</v>
      </c>
      <c r="C2203" t="str">
        <f t="shared" si="34"/>
        <v>Outbound</v>
      </c>
      <c r="D2203" t="str">
        <f>IF(tbl_transaction[[#This Row],[Type]]="Inbound",VLOOKUP(tbl_transaction[[#This Row],[Reference Number]],barang_masuk[],4,FALSE),IF(tbl_transaction[[#This Row],[Type]]="Outbound",VLOOKUP(tbl_transaction[[#This Row],[Reference Number]],barang_keluar[],4,FALSE),""))</f>
        <v>BEV024</v>
      </c>
      <c r="E2203" t="str">
        <f>IF(tbl_transaction[[#This Row],[Type]]="Inbound",VLOOKUP(tbl_transaction[[#This Row],[Reference Number]],barang_masuk[],5,FALSE),IF(tbl_transaction[[#This Row],[Type]]="Outbound",VLOOKUP(tbl_transaction[[#This Row],[Reference Number]],barang_keluar[],5,FALSE),""))</f>
        <v>Aqua Beverage Variant 24</v>
      </c>
      <c r="F2203">
        <f>IF(tbl_transaction[[#This Row],[Type]]="Inbound",VLOOKUP(tbl_transaction[[#This Row],[Reference Number]],barang_masuk[],6,FALSE),IF(tbl_transaction[[#This Row],[Type]]="Outbound",VLOOKUP(tbl_transaction[[#This Row],[Reference Number]],barang_keluar[],6,FALSE),""))</f>
        <v>48</v>
      </c>
      <c r="G2203" t="str">
        <f>IF(tbl_transaction[[#This Row],[Type]]="Inbound",VLOOKUP(tbl_transaction[[#This Row],[Reference Number]],barang_masuk[],7,FALSE),IF(tbl_transaction[[#This Row],[Type]]="Outbound",VLOOKUP(tbl_transaction[[#This Row],[Reference Number]],barang_keluar[],7,FALSE),""))</f>
        <v>Bottle</v>
      </c>
      <c r="H2203" t="str">
        <f>IF(tbl_transaction[[#This Row],[Type]]="Inbound",VLOOKUP(tbl_transaction[[#This Row],[Reference Number]],barang_masuk[],3,FALSE),IF(tbl_transaction[[#This Row],[Type]]="Outbound",VLOOKUP(tbl_transaction[[#This Row],[Reference Number]],barang_keluar[],3,FALSE),""))</f>
        <v>Outlet 020</v>
      </c>
      <c r="I2203" t="str">
        <f>IF(D2203='Kartu Stok'!$B$2,COUNTIF($D$3:D2203,'Kartu Stok'!$B$2),"")</f>
        <v/>
      </c>
      <c r="L2203"/>
    </row>
    <row r="2204" spans="1:12" ht="14.5" x14ac:dyDescent="0.35">
      <c r="A2204" s="2" t="s">
        <v>2763</v>
      </c>
      <c r="B2204" s="5">
        <f>IF(LEFT(tbl_transaction[[#This Row],[Reference Number]],2)="GR",VLOOKUP(tbl_transaction[[#This Row],[Reference Number]],barang_masuk[],2,FALSE),IF(LEFT(tbl_transaction[[#This Row],[Reference Number]],2)="DO",VLOOKUP(tbl_transaction[[#This Row],[Reference Number]],barang_keluar[],2,FALSE),""))</f>
        <v>46034</v>
      </c>
      <c r="C2204" t="str">
        <f t="shared" si="34"/>
        <v>Outbound</v>
      </c>
      <c r="D2204" t="str">
        <f>IF(tbl_transaction[[#This Row],[Type]]="Inbound",VLOOKUP(tbl_transaction[[#This Row],[Reference Number]],barang_masuk[],4,FALSE),IF(tbl_transaction[[#This Row],[Type]]="Outbound",VLOOKUP(tbl_transaction[[#This Row],[Reference Number]],barang_keluar[],4,FALSE),""))</f>
        <v>BEV009</v>
      </c>
      <c r="E2204" t="str">
        <f>IF(tbl_transaction[[#This Row],[Type]]="Inbound",VLOOKUP(tbl_transaction[[#This Row],[Reference Number]],barang_masuk[],5,FALSE),IF(tbl_transaction[[#This Row],[Type]]="Outbound",VLOOKUP(tbl_transaction[[#This Row],[Reference Number]],barang_keluar[],5,FALSE),""))</f>
        <v>Aqua Beverage Variant 9</v>
      </c>
      <c r="F2204">
        <f>IF(tbl_transaction[[#This Row],[Type]]="Inbound",VLOOKUP(tbl_transaction[[#This Row],[Reference Number]],barang_masuk[],6,FALSE),IF(tbl_transaction[[#This Row],[Type]]="Outbound",VLOOKUP(tbl_transaction[[#This Row],[Reference Number]],barang_keluar[],6,FALSE),""))</f>
        <v>12</v>
      </c>
      <c r="G2204" t="str">
        <f>IF(tbl_transaction[[#This Row],[Type]]="Inbound",VLOOKUP(tbl_transaction[[#This Row],[Reference Number]],barang_masuk[],7,FALSE),IF(tbl_transaction[[#This Row],[Type]]="Outbound",VLOOKUP(tbl_transaction[[#This Row],[Reference Number]],barang_keluar[],7,FALSE),""))</f>
        <v>Bottle</v>
      </c>
      <c r="H2204" t="str">
        <f>IF(tbl_transaction[[#This Row],[Type]]="Inbound",VLOOKUP(tbl_transaction[[#This Row],[Reference Number]],barang_masuk[],3,FALSE),IF(tbl_transaction[[#This Row],[Type]]="Outbound",VLOOKUP(tbl_transaction[[#This Row],[Reference Number]],barang_keluar[],3,FALSE),""))</f>
        <v>Outlet 071</v>
      </c>
      <c r="I2204" t="str">
        <f>IF(D2204='Kartu Stok'!$B$2,COUNTIF($D$3:D2204,'Kartu Stok'!$B$2),"")</f>
        <v/>
      </c>
      <c r="L2204"/>
    </row>
    <row r="2205" spans="1:12" ht="14.5" x14ac:dyDescent="0.35">
      <c r="A2205" s="2" t="s">
        <v>2764</v>
      </c>
      <c r="B2205" s="5">
        <f>IF(LEFT(tbl_transaction[[#This Row],[Reference Number]],2)="GR",VLOOKUP(tbl_transaction[[#This Row],[Reference Number]],barang_masuk[],2,FALSE),IF(LEFT(tbl_transaction[[#This Row],[Reference Number]],2)="DO",VLOOKUP(tbl_transaction[[#This Row],[Reference Number]],barang_keluar[],2,FALSE),""))</f>
        <v>46186</v>
      </c>
      <c r="C2205" t="str">
        <f t="shared" si="34"/>
        <v>Outbound</v>
      </c>
      <c r="D2205" t="str">
        <f>IF(tbl_transaction[[#This Row],[Type]]="Inbound",VLOOKUP(tbl_transaction[[#This Row],[Reference Number]],barang_masuk[],4,FALSE),IF(tbl_transaction[[#This Row],[Type]]="Outbound",VLOOKUP(tbl_transaction[[#This Row],[Reference Number]],barang_keluar[],4,FALSE),""))</f>
        <v>BEV019</v>
      </c>
      <c r="E2205" t="str">
        <f>IF(tbl_transaction[[#This Row],[Type]]="Inbound",VLOOKUP(tbl_transaction[[#This Row],[Reference Number]],barang_masuk[],5,FALSE),IF(tbl_transaction[[#This Row],[Type]]="Outbound",VLOOKUP(tbl_transaction[[#This Row],[Reference Number]],barang_keluar[],5,FALSE),""))</f>
        <v>Aqua Beverage Variant 19</v>
      </c>
      <c r="F2205">
        <f>IF(tbl_transaction[[#This Row],[Type]]="Inbound",VLOOKUP(tbl_transaction[[#This Row],[Reference Number]],barang_masuk[],6,FALSE),IF(tbl_transaction[[#This Row],[Type]]="Outbound",VLOOKUP(tbl_transaction[[#This Row],[Reference Number]],barang_keluar[],6,FALSE),""))</f>
        <v>15</v>
      </c>
      <c r="G2205" t="str">
        <f>IF(tbl_transaction[[#This Row],[Type]]="Inbound",VLOOKUP(tbl_transaction[[#This Row],[Reference Number]],barang_masuk[],7,FALSE),IF(tbl_transaction[[#This Row],[Type]]="Outbound",VLOOKUP(tbl_transaction[[#This Row],[Reference Number]],barang_keluar[],7,FALSE),""))</f>
        <v>Bottle</v>
      </c>
      <c r="H2205" t="str">
        <f>IF(tbl_transaction[[#This Row],[Type]]="Inbound",VLOOKUP(tbl_transaction[[#This Row],[Reference Number]],barang_masuk[],3,FALSE),IF(tbl_transaction[[#This Row],[Type]]="Outbound",VLOOKUP(tbl_transaction[[#This Row],[Reference Number]],barang_keluar[],3,FALSE),""))</f>
        <v>Outlet 066</v>
      </c>
      <c r="I2205" t="str">
        <f>IF(D2205='Kartu Stok'!$B$2,COUNTIF($D$3:D2205,'Kartu Stok'!$B$2),"")</f>
        <v/>
      </c>
      <c r="L2205"/>
    </row>
    <row r="2206" spans="1:12" ht="14.5" x14ac:dyDescent="0.35">
      <c r="A2206" s="2" t="s">
        <v>2765</v>
      </c>
      <c r="B2206" s="5">
        <f>IF(LEFT(tbl_transaction[[#This Row],[Reference Number]],2)="GR",VLOOKUP(tbl_transaction[[#This Row],[Reference Number]],barang_masuk[],2,FALSE),IF(LEFT(tbl_transaction[[#This Row],[Reference Number]],2)="DO",VLOOKUP(tbl_transaction[[#This Row],[Reference Number]],barang_keluar[],2,FALSE),""))</f>
        <v>46128</v>
      </c>
      <c r="C2206" t="str">
        <f t="shared" ref="C2206:C2269" si="35">IF(LEFT(A2206,2)="GR","Inbound",IF(LEFT(A2206,2)="DO","Outbound",""))</f>
        <v>Outbound</v>
      </c>
      <c r="D2206" t="str">
        <f>IF(tbl_transaction[[#This Row],[Type]]="Inbound",VLOOKUP(tbl_transaction[[#This Row],[Reference Number]],barang_masuk[],4,FALSE),IF(tbl_transaction[[#This Row],[Type]]="Outbound",VLOOKUP(tbl_transaction[[#This Row],[Reference Number]],barang_keluar[],4,FALSE),""))</f>
        <v>SNK013</v>
      </c>
      <c r="E2206" t="str">
        <f>IF(tbl_transaction[[#This Row],[Type]]="Inbound",VLOOKUP(tbl_transaction[[#This Row],[Reference Number]],barang_masuk[],5,FALSE),IF(tbl_transaction[[#This Row],[Type]]="Outbound",VLOOKUP(tbl_transaction[[#This Row],[Reference Number]],barang_keluar[],5,FALSE),""))</f>
        <v>Qtela Snack Variant 13</v>
      </c>
      <c r="F2206">
        <f>IF(tbl_transaction[[#This Row],[Type]]="Inbound",VLOOKUP(tbl_transaction[[#This Row],[Reference Number]],barang_masuk[],6,FALSE),IF(tbl_transaction[[#This Row],[Type]]="Outbound",VLOOKUP(tbl_transaction[[#This Row],[Reference Number]],barang_keluar[],6,FALSE),""))</f>
        <v>30</v>
      </c>
      <c r="G2206" t="str">
        <f>IF(tbl_transaction[[#This Row],[Type]]="Inbound",VLOOKUP(tbl_transaction[[#This Row],[Reference Number]],barang_masuk[],7,FALSE),IF(tbl_transaction[[#This Row],[Type]]="Outbound",VLOOKUP(tbl_transaction[[#This Row],[Reference Number]],barang_keluar[],7,FALSE),""))</f>
        <v>Pack</v>
      </c>
      <c r="H2206" t="str">
        <f>IF(tbl_transaction[[#This Row],[Type]]="Inbound",VLOOKUP(tbl_transaction[[#This Row],[Reference Number]],barang_masuk[],3,FALSE),IF(tbl_transaction[[#This Row],[Type]]="Outbound",VLOOKUP(tbl_transaction[[#This Row],[Reference Number]],barang_keluar[],3,FALSE),""))</f>
        <v>Outlet 006</v>
      </c>
      <c r="I2206" t="str">
        <f>IF(D2206='Kartu Stok'!$B$2,COUNTIF($D$3:D2206,'Kartu Stok'!$B$2),"")</f>
        <v/>
      </c>
      <c r="L2206"/>
    </row>
    <row r="2207" spans="1:12" ht="14.5" x14ac:dyDescent="0.35">
      <c r="A2207" s="2" t="s">
        <v>2766</v>
      </c>
      <c r="B2207" s="5">
        <f>IF(LEFT(tbl_transaction[[#This Row],[Reference Number]],2)="GR",VLOOKUP(tbl_transaction[[#This Row],[Reference Number]],barang_masuk[],2,FALSE),IF(LEFT(tbl_transaction[[#This Row],[Reference Number]],2)="DO",VLOOKUP(tbl_transaction[[#This Row],[Reference Number]],barang_keluar[],2,FALSE),""))</f>
        <v>46078</v>
      </c>
      <c r="C2207" t="str">
        <f t="shared" si="35"/>
        <v>Outbound</v>
      </c>
      <c r="D2207" t="str">
        <f>IF(tbl_transaction[[#This Row],[Type]]="Inbound",VLOOKUP(tbl_transaction[[#This Row],[Reference Number]],barang_masuk[],4,FALSE),IF(tbl_transaction[[#This Row],[Type]]="Outbound",VLOOKUP(tbl_transaction[[#This Row],[Reference Number]],barang_keluar[],4,FALSE),""))</f>
        <v>BAB005</v>
      </c>
      <c r="E2207" t="str">
        <f>IF(tbl_transaction[[#This Row],[Type]]="Inbound",VLOOKUP(tbl_transaction[[#This Row],[Reference Number]],barang_masuk[],5,FALSE),IF(tbl_transaction[[#This Row],[Type]]="Outbound",VLOOKUP(tbl_transaction[[#This Row],[Reference Number]],barang_keluar[],5,FALSE),""))</f>
        <v>Zwitsal Baby Care Variant 5</v>
      </c>
      <c r="F2207">
        <f>IF(tbl_transaction[[#This Row],[Type]]="Inbound",VLOOKUP(tbl_transaction[[#This Row],[Reference Number]],barang_masuk[],6,FALSE),IF(tbl_transaction[[#This Row],[Type]]="Outbound",VLOOKUP(tbl_transaction[[#This Row],[Reference Number]],barang_keluar[],6,FALSE),""))</f>
        <v>36</v>
      </c>
      <c r="G2207" t="str">
        <f>IF(tbl_transaction[[#This Row],[Type]]="Inbound",VLOOKUP(tbl_transaction[[#This Row],[Reference Number]],barang_masuk[],7,FALSE),IF(tbl_transaction[[#This Row],[Type]]="Outbound",VLOOKUP(tbl_transaction[[#This Row],[Reference Number]],barang_keluar[],7,FALSE),""))</f>
        <v>Pack</v>
      </c>
      <c r="H2207" t="str">
        <f>IF(tbl_transaction[[#This Row],[Type]]="Inbound",VLOOKUP(tbl_transaction[[#This Row],[Reference Number]],barang_masuk[],3,FALSE),IF(tbl_transaction[[#This Row],[Type]]="Outbound",VLOOKUP(tbl_transaction[[#This Row],[Reference Number]],barang_keluar[],3,FALSE),""))</f>
        <v>Outlet 005</v>
      </c>
      <c r="I2207" t="str">
        <f>IF(D2207='Kartu Stok'!$B$2,COUNTIF($D$3:D2207,'Kartu Stok'!$B$2),"")</f>
        <v/>
      </c>
      <c r="L2207"/>
    </row>
    <row r="2208" spans="1:12" ht="14.5" x14ac:dyDescent="0.35">
      <c r="A2208" s="2" t="s">
        <v>2767</v>
      </c>
      <c r="B2208" s="5">
        <f>IF(LEFT(tbl_transaction[[#This Row],[Reference Number]],2)="GR",VLOOKUP(tbl_transaction[[#This Row],[Reference Number]],barang_masuk[],2,FALSE),IF(LEFT(tbl_transaction[[#This Row],[Reference Number]],2)="DO",VLOOKUP(tbl_transaction[[#This Row],[Reference Number]],barang_keluar[],2,FALSE),""))</f>
        <v>46113</v>
      </c>
      <c r="C2208" t="str">
        <f t="shared" si="35"/>
        <v>Outbound</v>
      </c>
      <c r="D2208" t="str">
        <f>IF(tbl_transaction[[#This Row],[Type]]="Inbound",VLOOKUP(tbl_transaction[[#This Row],[Reference Number]],barang_masuk[],4,FALSE),IF(tbl_transaction[[#This Row],[Type]]="Outbound",VLOOKUP(tbl_transaction[[#This Row],[Reference Number]],barang_keluar[],4,FALSE),""))</f>
        <v>BAB012</v>
      </c>
      <c r="E2208" t="str">
        <f>IF(tbl_transaction[[#This Row],[Type]]="Inbound",VLOOKUP(tbl_transaction[[#This Row],[Reference Number]],barang_masuk[],5,FALSE),IF(tbl_transaction[[#This Row],[Type]]="Outbound",VLOOKUP(tbl_transaction[[#This Row],[Reference Number]],barang_keluar[],5,FALSE),""))</f>
        <v>MamyPoko Baby Care Variant 12</v>
      </c>
      <c r="F2208">
        <f>IF(tbl_transaction[[#This Row],[Type]]="Inbound",VLOOKUP(tbl_transaction[[#This Row],[Reference Number]],barang_masuk[],6,FALSE),IF(tbl_transaction[[#This Row],[Type]]="Outbound",VLOOKUP(tbl_transaction[[#This Row],[Reference Number]],barang_keluar[],6,FALSE),""))</f>
        <v>15</v>
      </c>
      <c r="G2208" t="str">
        <f>IF(tbl_transaction[[#This Row],[Type]]="Inbound",VLOOKUP(tbl_transaction[[#This Row],[Reference Number]],barang_masuk[],7,FALSE),IF(tbl_transaction[[#This Row],[Type]]="Outbound",VLOOKUP(tbl_transaction[[#This Row],[Reference Number]],barang_keluar[],7,FALSE),""))</f>
        <v>Pack</v>
      </c>
      <c r="H2208" t="str">
        <f>IF(tbl_transaction[[#This Row],[Type]]="Inbound",VLOOKUP(tbl_transaction[[#This Row],[Reference Number]],barang_masuk[],3,FALSE),IF(tbl_transaction[[#This Row],[Type]]="Outbound",VLOOKUP(tbl_transaction[[#This Row],[Reference Number]],barang_keluar[],3,FALSE),""))</f>
        <v>Outlet 064</v>
      </c>
      <c r="I2208" t="str">
        <f>IF(D2208='Kartu Stok'!$B$2,COUNTIF($D$3:D2208,'Kartu Stok'!$B$2),"")</f>
        <v/>
      </c>
      <c r="L2208"/>
    </row>
    <row r="2209" spans="1:12" ht="14.5" x14ac:dyDescent="0.35">
      <c r="A2209" s="2" t="s">
        <v>2768</v>
      </c>
      <c r="B2209" s="5">
        <f>IF(LEFT(tbl_transaction[[#This Row],[Reference Number]],2)="GR",VLOOKUP(tbl_transaction[[#This Row],[Reference Number]],barang_masuk[],2,FALSE),IF(LEFT(tbl_transaction[[#This Row],[Reference Number]],2)="DO",VLOOKUP(tbl_transaction[[#This Row],[Reference Number]],barang_keluar[],2,FALSE),""))</f>
        <v>46156</v>
      </c>
      <c r="C2209" t="str">
        <f t="shared" si="35"/>
        <v>Outbound</v>
      </c>
      <c r="D2209" t="str">
        <f>IF(tbl_transaction[[#This Row],[Type]]="Inbound",VLOOKUP(tbl_transaction[[#This Row],[Reference Number]],barang_masuk[],4,FALSE),IF(tbl_transaction[[#This Row],[Type]]="Outbound",VLOOKUP(tbl_transaction[[#This Row],[Reference Number]],barang_keluar[],4,FALSE),""))</f>
        <v>BEV038</v>
      </c>
      <c r="E2209" t="str">
        <f>IF(tbl_transaction[[#This Row],[Type]]="Inbound",VLOOKUP(tbl_transaction[[#This Row],[Reference Number]],barang_masuk[],5,FALSE),IF(tbl_transaction[[#This Row],[Type]]="Outbound",VLOOKUP(tbl_transaction[[#This Row],[Reference Number]],barang_keluar[],5,FALSE),""))</f>
        <v>Aqua Beverage Variant 38</v>
      </c>
      <c r="F2209">
        <f>IF(tbl_transaction[[#This Row],[Type]]="Inbound",VLOOKUP(tbl_transaction[[#This Row],[Reference Number]],barang_masuk[],6,FALSE),IF(tbl_transaction[[#This Row],[Type]]="Outbound",VLOOKUP(tbl_transaction[[#This Row],[Reference Number]],barang_keluar[],6,FALSE),""))</f>
        <v>36</v>
      </c>
      <c r="G2209" t="str">
        <f>IF(tbl_transaction[[#This Row],[Type]]="Inbound",VLOOKUP(tbl_transaction[[#This Row],[Reference Number]],barang_masuk[],7,FALSE),IF(tbl_transaction[[#This Row],[Type]]="Outbound",VLOOKUP(tbl_transaction[[#This Row],[Reference Number]],barang_keluar[],7,FALSE),""))</f>
        <v>Bottle</v>
      </c>
      <c r="H2209" t="str">
        <f>IF(tbl_transaction[[#This Row],[Type]]="Inbound",VLOOKUP(tbl_transaction[[#This Row],[Reference Number]],barang_masuk[],3,FALSE),IF(tbl_transaction[[#This Row],[Type]]="Outbound",VLOOKUP(tbl_transaction[[#This Row],[Reference Number]],barang_keluar[],3,FALSE),""))</f>
        <v>Outlet 003</v>
      </c>
      <c r="I2209" t="str">
        <f>IF(D2209='Kartu Stok'!$B$2,COUNTIF($D$3:D2209,'Kartu Stok'!$B$2),"")</f>
        <v/>
      </c>
      <c r="L2209"/>
    </row>
    <row r="2210" spans="1:12" ht="14.5" x14ac:dyDescent="0.35">
      <c r="A2210" s="2" t="s">
        <v>2769</v>
      </c>
      <c r="B2210" s="5">
        <f>IF(LEFT(tbl_transaction[[#This Row],[Reference Number]],2)="GR",VLOOKUP(tbl_transaction[[#This Row],[Reference Number]],barang_masuk[],2,FALSE),IF(LEFT(tbl_transaction[[#This Row],[Reference Number]],2)="DO",VLOOKUP(tbl_transaction[[#This Row],[Reference Number]],barang_keluar[],2,FALSE),""))</f>
        <v>46114</v>
      </c>
      <c r="C2210" t="str">
        <f t="shared" si="35"/>
        <v>Outbound</v>
      </c>
      <c r="D2210" t="str">
        <f>IF(tbl_transaction[[#This Row],[Type]]="Inbound",VLOOKUP(tbl_transaction[[#This Row],[Reference Number]],barang_masuk[],4,FALSE),IF(tbl_transaction[[#This Row],[Type]]="Outbound",VLOOKUP(tbl_transaction[[#This Row],[Reference Number]],barang_keluar[],4,FALSE),""))</f>
        <v>HOM018</v>
      </c>
      <c r="E2210" t="str">
        <f>IF(tbl_transaction[[#This Row],[Type]]="Inbound",VLOOKUP(tbl_transaction[[#This Row],[Reference Number]],barang_masuk[],5,FALSE),IF(tbl_transaction[[#This Row],[Type]]="Outbound",VLOOKUP(tbl_transaction[[#This Row],[Reference Number]],barang_keluar[],5,FALSE),""))</f>
        <v>Molto Home Care Variant 18</v>
      </c>
      <c r="F2210">
        <f>IF(tbl_transaction[[#This Row],[Type]]="Inbound",VLOOKUP(tbl_transaction[[#This Row],[Reference Number]],barang_masuk[],6,FALSE),IF(tbl_transaction[[#This Row],[Type]]="Outbound",VLOOKUP(tbl_transaction[[#This Row],[Reference Number]],barang_keluar[],6,FALSE),""))</f>
        <v>5</v>
      </c>
      <c r="G2210" t="str">
        <f>IF(tbl_transaction[[#This Row],[Type]]="Inbound",VLOOKUP(tbl_transaction[[#This Row],[Reference Number]],barang_masuk[],7,FALSE),IF(tbl_transaction[[#This Row],[Type]]="Outbound",VLOOKUP(tbl_transaction[[#This Row],[Reference Number]],barang_keluar[],7,FALSE),""))</f>
        <v>Pack</v>
      </c>
      <c r="H2210" t="str">
        <f>IF(tbl_transaction[[#This Row],[Type]]="Inbound",VLOOKUP(tbl_transaction[[#This Row],[Reference Number]],barang_masuk[],3,FALSE),IF(tbl_transaction[[#This Row],[Type]]="Outbound",VLOOKUP(tbl_transaction[[#This Row],[Reference Number]],barang_keluar[],3,FALSE),""))</f>
        <v>Outlet 035</v>
      </c>
      <c r="I2210" t="str">
        <f>IF(D2210='Kartu Stok'!$B$2,COUNTIF($D$3:D2210,'Kartu Stok'!$B$2),"")</f>
        <v/>
      </c>
      <c r="L2210"/>
    </row>
    <row r="2211" spans="1:12" ht="14.5" x14ac:dyDescent="0.35">
      <c r="A2211" s="2" t="s">
        <v>2770</v>
      </c>
      <c r="B2211" s="5">
        <f>IF(LEFT(tbl_transaction[[#This Row],[Reference Number]],2)="GR",VLOOKUP(tbl_transaction[[#This Row],[Reference Number]],barang_masuk[],2,FALSE),IF(LEFT(tbl_transaction[[#This Row],[Reference Number]],2)="DO",VLOOKUP(tbl_transaction[[#This Row],[Reference Number]],barang_keluar[],2,FALSE),""))</f>
        <v>46102</v>
      </c>
      <c r="C2211" t="str">
        <f t="shared" si="35"/>
        <v>Outbound</v>
      </c>
      <c r="D2211" t="str">
        <f>IF(tbl_transaction[[#This Row],[Type]]="Inbound",VLOOKUP(tbl_transaction[[#This Row],[Reference Number]],barang_masuk[],4,FALSE),IF(tbl_transaction[[#This Row],[Type]]="Outbound",VLOOKUP(tbl_transaction[[#This Row],[Reference Number]],barang_keluar[],4,FALSE),""))</f>
        <v>INS010</v>
      </c>
      <c r="E2211" t="str">
        <f>IF(tbl_transaction[[#This Row],[Type]]="Inbound",VLOOKUP(tbl_transaction[[#This Row],[Reference Number]],barang_masuk[],5,FALSE),IF(tbl_transaction[[#This Row],[Type]]="Outbound",VLOOKUP(tbl_transaction[[#This Row],[Reference Number]],barang_keluar[],5,FALSE),""))</f>
        <v>Sarimi Instant Food Variant 10</v>
      </c>
      <c r="F2211">
        <f>IF(tbl_transaction[[#This Row],[Type]]="Inbound",VLOOKUP(tbl_transaction[[#This Row],[Reference Number]],barang_masuk[],6,FALSE),IF(tbl_transaction[[#This Row],[Type]]="Outbound",VLOOKUP(tbl_transaction[[#This Row],[Reference Number]],barang_keluar[],6,FALSE),""))</f>
        <v>60</v>
      </c>
      <c r="G2211" t="str">
        <f>IF(tbl_transaction[[#This Row],[Type]]="Inbound",VLOOKUP(tbl_transaction[[#This Row],[Reference Number]],barang_masuk[],7,FALSE),IF(tbl_transaction[[#This Row],[Type]]="Outbound",VLOOKUP(tbl_transaction[[#This Row],[Reference Number]],barang_keluar[],7,FALSE),""))</f>
        <v>Pack</v>
      </c>
      <c r="H2211" t="str">
        <f>IF(tbl_transaction[[#This Row],[Type]]="Inbound",VLOOKUP(tbl_transaction[[#This Row],[Reference Number]],barang_masuk[],3,FALSE),IF(tbl_transaction[[#This Row],[Type]]="Outbound",VLOOKUP(tbl_transaction[[#This Row],[Reference Number]],barang_keluar[],3,FALSE),""))</f>
        <v>Outlet 002</v>
      </c>
      <c r="I2211" t="str">
        <f>IF(D2211='Kartu Stok'!$B$2,COUNTIF($D$3:D2211,'Kartu Stok'!$B$2),"")</f>
        <v/>
      </c>
      <c r="L2211"/>
    </row>
    <row r="2212" spans="1:12" ht="14.5" x14ac:dyDescent="0.35">
      <c r="A2212" s="2" t="s">
        <v>2771</v>
      </c>
      <c r="B2212" s="5">
        <f>IF(LEFT(tbl_transaction[[#This Row],[Reference Number]],2)="GR",VLOOKUP(tbl_transaction[[#This Row],[Reference Number]],barang_masuk[],2,FALSE),IF(LEFT(tbl_transaction[[#This Row],[Reference Number]],2)="DO",VLOOKUP(tbl_transaction[[#This Row],[Reference Number]],barang_keluar[],2,FALSE),""))</f>
        <v>46194</v>
      </c>
      <c r="C2212" t="str">
        <f t="shared" si="35"/>
        <v>Outbound</v>
      </c>
      <c r="D2212" t="str">
        <f>IF(tbl_transaction[[#This Row],[Type]]="Inbound",VLOOKUP(tbl_transaction[[#This Row],[Reference Number]],barang_masuk[],4,FALSE),IF(tbl_transaction[[#This Row],[Type]]="Outbound",VLOOKUP(tbl_transaction[[#This Row],[Reference Number]],barang_keluar[],4,FALSE),""))</f>
        <v>INS013</v>
      </c>
      <c r="E2212" t="str">
        <f>IF(tbl_transaction[[#This Row],[Type]]="Inbound",VLOOKUP(tbl_transaction[[#This Row],[Reference Number]],barang_masuk[],5,FALSE),IF(tbl_transaction[[#This Row],[Type]]="Outbound",VLOOKUP(tbl_transaction[[#This Row],[Reference Number]],barang_keluar[],5,FALSE),""))</f>
        <v>Sarimi Instant Food Variant 13</v>
      </c>
      <c r="F2212">
        <f>IF(tbl_transaction[[#This Row],[Type]]="Inbound",VLOOKUP(tbl_transaction[[#This Row],[Reference Number]],barang_masuk[],6,FALSE),IF(tbl_transaction[[#This Row],[Type]]="Outbound",VLOOKUP(tbl_transaction[[#This Row],[Reference Number]],barang_keluar[],6,FALSE),""))</f>
        <v>30</v>
      </c>
      <c r="G2212" t="str">
        <f>IF(tbl_transaction[[#This Row],[Type]]="Inbound",VLOOKUP(tbl_transaction[[#This Row],[Reference Number]],barang_masuk[],7,FALSE),IF(tbl_transaction[[#This Row],[Type]]="Outbound",VLOOKUP(tbl_transaction[[#This Row],[Reference Number]],barang_keluar[],7,FALSE),""))</f>
        <v>Pack</v>
      </c>
      <c r="H2212" t="str">
        <f>IF(tbl_transaction[[#This Row],[Type]]="Inbound",VLOOKUP(tbl_transaction[[#This Row],[Reference Number]],barang_masuk[],3,FALSE),IF(tbl_transaction[[#This Row],[Type]]="Outbound",VLOOKUP(tbl_transaction[[#This Row],[Reference Number]],barang_keluar[],3,FALSE),""))</f>
        <v>Outlet 058</v>
      </c>
      <c r="I2212" t="str">
        <f>IF(D2212='Kartu Stok'!$B$2,COUNTIF($D$3:D2212,'Kartu Stok'!$B$2),"")</f>
        <v/>
      </c>
      <c r="L2212"/>
    </row>
    <row r="2213" spans="1:12" ht="14.5" x14ac:dyDescent="0.35">
      <c r="A2213" s="2" t="s">
        <v>2772</v>
      </c>
      <c r="B2213" s="5">
        <f>IF(LEFT(tbl_transaction[[#This Row],[Reference Number]],2)="GR",VLOOKUP(tbl_transaction[[#This Row],[Reference Number]],barang_masuk[],2,FALSE),IF(LEFT(tbl_transaction[[#This Row],[Reference Number]],2)="DO",VLOOKUP(tbl_transaction[[#This Row],[Reference Number]],barang_keluar[],2,FALSE),""))</f>
        <v>46030</v>
      </c>
      <c r="C2213" t="str">
        <f t="shared" si="35"/>
        <v>Outbound</v>
      </c>
      <c r="D2213" t="str">
        <f>IF(tbl_transaction[[#This Row],[Type]]="Inbound",VLOOKUP(tbl_transaction[[#This Row],[Reference Number]],barang_masuk[],4,FALSE),IF(tbl_transaction[[#This Row],[Type]]="Outbound",VLOOKUP(tbl_transaction[[#This Row],[Reference Number]],barang_keluar[],4,FALSE),""))</f>
        <v>BAB007</v>
      </c>
      <c r="E2213" t="str">
        <f>IF(tbl_transaction[[#This Row],[Type]]="Inbound",VLOOKUP(tbl_transaction[[#This Row],[Reference Number]],barang_masuk[],5,FALSE),IF(tbl_transaction[[#This Row],[Type]]="Outbound",VLOOKUP(tbl_transaction[[#This Row],[Reference Number]],barang_keluar[],5,FALSE),""))</f>
        <v>Zwitsal Baby Care Variant 7</v>
      </c>
      <c r="F2213">
        <f>IF(tbl_transaction[[#This Row],[Type]]="Inbound",VLOOKUP(tbl_transaction[[#This Row],[Reference Number]],barang_masuk[],6,FALSE),IF(tbl_transaction[[#This Row],[Type]]="Outbound",VLOOKUP(tbl_transaction[[#This Row],[Reference Number]],barang_keluar[],6,FALSE),""))</f>
        <v>30</v>
      </c>
      <c r="G2213" t="str">
        <f>IF(tbl_transaction[[#This Row],[Type]]="Inbound",VLOOKUP(tbl_transaction[[#This Row],[Reference Number]],barang_masuk[],7,FALSE),IF(tbl_transaction[[#This Row],[Type]]="Outbound",VLOOKUP(tbl_transaction[[#This Row],[Reference Number]],barang_keluar[],7,FALSE),""))</f>
        <v>Pack</v>
      </c>
      <c r="H2213" t="str">
        <f>IF(tbl_transaction[[#This Row],[Type]]="Inbound",VLOOKUP(tbl_transaction[[#This Row],[Reference Number]],barang_masuk[],3,FALSE),IF(tbl_transaction[[#This Row],[Type]]="Outbound",VLOOKUP(tbl_transaction[[#This Row],[Reference Number]],barang_keluar[],3,FALSE),""))</f>
        <v>Outlet 023</v>
      </c>
      <c r="I2213" t="str">
        <f>IF(D2213='Kartu Stok'!$B$2,COUNTIF($D$3:D2213,'Kartu Stok'!$B$2),"")</f>
        <v/>
      </c>
      <c r="L2213"/>
    </row>
    <row r="2214" spans="1:12" ht="14.5" x14ac:dyDescent="0.35">
      <c r="A2214" s="2" t="s">
        <v>2773</v>
      </c>
      <c r="B2214" s="5">
        <f>IF(LEFT(tbl_transaction[[#This Row],[Reference Number]],2)="GR",VLOOKUP(tbl_transaction[[#This Row],[Reference Number]],barang_masuk[],2,FALSE),IF(LEFT(tbl_transaction[[#This Row],[Reference Number]],2)="DO",VLOOKUP(tbl_transaction[[#This Row],[Reference Number]],barang_keluar[],2,FALSE),""))</f>
        <v>46203</v>
      </c>
      <c r="C2214" t="str">
        <f t="shared" si="35"/>
        <v>Outbound</v>
      </c>
      <c r="D2214" t="str">
        <f>IF(tbl_transaction[[#This Row],[Type]]="Inbound",VLOOKUP(tbl_transaction[[#This Row],[Reference Number]],barang_masuk[],4,FALSE),IF(tbl_transaction[[#This Row],[Type]]="Outbound",VLOOKUP(tbl_transaction[[#This Row],[Reference Number]],barang_keluar[],4,FALSE),""))</f>
        <v>BEV024</v>
      </c>
      <c r="E2214" t="str">
        <f>IF(tbl_transaction[[#This Row],[Type]]="Inbound",VLOOKUP(tbl_transaction[[#This Row],[Reference Number]],barang_masuk[],5,FALSE),IF(tbl_transaction[[#This Row],[Type]]="Outbound",VLOOKUP(tbl_transaction[[#This Row],[Reference Number]],barang_keluar[],5,FALSE),""))</f>
        <v>Aqua Beverage Variant 24</v>
      </c>
      <c r="F2214">
        <f>IF(tbl_transaction[[#This Row],[Type]]="Inbound",VLOOKUP(tbl_transaction[[#This Row],[Reference Number]],barang_masuk[],6,FALSE),IF(tbl_transaction[[#This Row],[Type]]="Outbound",VLOOKUP(tbl_transaction[[#This Row],[Reference Number]],barang_keluar[],6,FALSE),""))</f>
        <v>36</v>
      </c>
      <c r="G2214" t="str">
        <f>IF(tbl_transaction[[#This Row],[Type]]="Inbound",VLOOKUP(tbl_transaction[[#This Row],[Reference Number]],barang_masuk[],7,FALSE),IF(tbl_transaction[[#This Row],[Type]]="Outbound",VLOOKUP(tbl_transaction[[#This Row],[Reference Number]],barang_keluar[],7,FALSE),""))</f>
        <v>Bottle</v>
      </c>
      <c r="H2214" t="str">
        <f>IF(tbl_transaction[[#This Row],[Type]]="Inbound",VLOOKUP(tbl_transaction[[#This Row],[Reference Number]],barang_masuk[],3,FALSE),IF(tbl_transaction[[#This Row],[Type]]="Outbound",VLOOKUP(tbl_transaction[[#This Row],[Reference Number]],barang_keluar[],3,FALSE),""))</f>
        <v>Outlet 033</v>
      </c>
      <c r="I2214" t="str">
        <f>IF(D2214='Kartu Stok'!$B$2,COUNTIF($D$3:D2214,'Kartu Stok'!$B$2),"")</f>
        <v/>
      </c>
      <c r="L2214"/>
    </row>
    <row r="2215" spans="1:12" ht="14.5" x14ac:dyDescent="0.35">
      <c r="A2215" s="2" t="s">
        <v>2774</v>
      </c>
      <c r="B2215" s="5">
        <f>IF(LEFT(tbl_transaction[[#This Row],[Reference Number]],2)="GR",VLOOKUP(tbl_transaction[[#This Row],[Reference Number]],barang_masuk[],2,FALSE),IF(LEFT(tbl_transaction[[#This Row],[Reference Number]],2)="DO",VLOOKUP(tbl_transaction[[#This Row],[Reference Number]],barang_keluar[],2,FALSE),""))</f>
        <v>46089</v>
      </c>
      <c r="C2215" t="str">
        <f t="shared" si="35"/>
        <v>Outbound</v>
      </c>
      <c r="D2215" t="str">
        <f>IF(tbl_transaction[[#This Row],[Type]]="Inbound",VLOOKUP(tbl_transaction[[#This Row],[Reference Number]],barang_masuk[],4,FALSE),IF(tbl_transaction[[#This Row],[Type]]="Outbound",VLOOKUP(tbl_transaction[[#This Row],[Reference Number]],barang_keluar[],4,FALSE),""))</f>
        <v>INS010</v>
      </c>
      <c r="E2215" t="str">
        <f>IF(tbl_transaction[[#This Row],[Type]]="Inbound",VLOOKUP(tbl_transaction[[#This Row],[Reference Number]],barang_masuk[],5,FALSE),IF(tbl_transaction[[#This Row],[Type]]="Outbound",VLOOKUP(tbl_transaction[[#This Row],[Reference Number]],barang_keluar[],5,FALSE),""))</f>
        <v>Sarimi Instant Food Variant 10</v>
      </c>
      <c r="F2215">
        <f>IF(tbl_transaction[[#This Row],[Type]]="Inbound",VLOOKUP(tbl_transaction[[#This Row],[Reference Number]],barang_masuk[],6,FALSE),IF(tbl_transaction[[#This Row],[Type]]="Outbound",VLOOKUP(tbl_transaction[[#This Row],[Reference Number]],barang_keluar[],6,FALSE),""))</f>
        <v>15</v>
      </c>
      <c r="G2215" t="str">
        <f>IF(tbl_transaction[[#This Row],[Type]]="Inbound",VLOOKUP(tbl_transaction[[#This Row],[Reference Number]],barang_masuk[],7,FALSE),IF(tbl_transaction[[#This Row],[Type]]="Outbound",VLOOKUP(tbl_transaction[[#This Row],[Reference Number]],barang_keluar[],7,FALSE),""))</f>
        <v>Pack</v>
      </c>
      <c r="H2215" t="str">
        <f>IF(tbl_transaction[[#This Row],[Type]]="Inbound",VLOOKUP(tbl_transaction[[#This Row],[Reference Number]],barang_masuk[],3,FALSE),IF(tbl_transaction[[#This Row],[Type]]="Outbound",VLOOKUP(tbl_transaction[[#This Row],[Reference Number]],barang_keluar[],3,FALSE),""))</f>
        <v>Outlet 072</v>
      </c>
      <c r="I2215" t="str">
        <f>IF(D2215='Kartu Stok'!$B$2,COUNTIF($D$3:D2215,'Kartu Stok'!$B$2),"")</f>
        <v/>
      </c>
      <c r="L2215"/>
    </row>
    <row r="2216" spans="1:12" ht="14.5" x14ac:dyDescent="0.35">
      <c r="A2216" s="2" t="s">
        <v>2775</v>
      </c>
      <c r="B2216" s="5">
        <f>IF(LEFT(tbl_transaction[[#This Row],[Reference Number]],2)="GR",VLOOKUP(tbl_transaction[[#This Row],[Reference Number]],barang_masuk[],2,FALSE),IF(LEFT(tbl_transaction[[#This Row],[Reference Number]],2)="DO",VLOOKUP(tbl_transaction[[#This Row],[Reference Number]],barang_keluar[],2,FALSE),""))</f>
        <v>46175</v>
      </c>
      <c r="C2216" t="str">
        <f t="shared" si="35"/>
        <v>Outbound</v>
      </c>
      <c r="D2216" t="str">
        <f>IF(tbl_transaction[[#This Row],[Type]]="Inbound",VLOOKUP(tbl_transaction[[#This Row],[Reference Number]],barang_masuk[],4,FALSE),IF(tbl_transaction[[#This Row],[Type]]="Outbound",VLOOKUP(tbl_transaction[[#This Row],[Reference Number]],barang_keluar[],4,FALSE),""))</f>
        <v>DAR004</v>
      </c>
      <c r="E2216" t="str">
        <f>IF(tbl_transaction[[#This Row],[Type]]="Inbound",VLOOKUP(tbl_transaction[[#This Row],[Reference Number]],barang_masuk[],5,FALSE),IF(tbl_transaction[[#This Row],[Type]]="Outbound",VLOOKUP(tbl_transaction[[#This Row],[Reference Number]],barang_keluar[],5,FALSE),""))</f>
        <v>Ultra Milk Dairy Variant 4</v>
      </c>
      <c r="F2216">
        <f>IF(tbl_transaction[[#This Row],[Type]]="Inbound",VLOOKUP(tbl_transaction[[#This Row],[Reference Number]],barang_masuk[],6,FALSE),IF(tbl_transaction[[#This Row],[Type]]="Outbound",VLOOKUP(tbl_transaction[[#This Row],[Reference Number]],barang_keluar[],6,FALSE),""))</f>
        <v>12</v>
      </c>
      <c r="G2216" t="str">
        <f>IF(tbl_transaction[[#This Row],[Type]]="Inbound",VLOOKUP(tbl_transaction[[#This Row],[Reference Number]],barang_masuk[],7,FALSE),IF(tbl_transaction[[#This Row],[Type]]="Outbound",VLOOKUP(tbl_transaction[[#This Row],[Reference Number]],barang_keluar[],7,FALSE),""))</f>
        <v>Box</v>
      </c>
      <c r="H2216" t="str">
        <f>IF(tbl_transaction[[#This Row],[Type]]="Inbound",VLOOKUP(tbl_transaction[[#This Row],[Reference Number]],barang_masuk[],3,FALSE),IF(tbl_transaction[[#This Row],[Type]]="Outbound",VLOOKUP(tbl_transaction[[#This Row],[Reference Number]],barang_keluar[],3,FALSE),""))</f>
        <v>Outlet 034</v>
      </c>
      <c r="I2216" t="str">
        <f>IF(D2216='Kartu Stok'!$B$2,COUNTIF($D$3:D2216,'Kartu Stok'!$B$2),"")</f>
        <v/>
      </c>
      <c r="L2216"/>
    </row>
    <row r="2217" spans="1:12" ht="14.5" x14ac:dyDescent="0.35">
      <c r="A2217" s="2" t="s">
        <v>2776</v>
      </c>
      <c r="B2217" s="5">
        <f>IF(LEFT(tbl_transaction[[#This Row],[Reference Number]],2)="GR",VLOOKUP(tbl_transaction[[#This Row],[Reference Number]],barang_masuk[],2,FALSE),IF(LEFT(tbl_transaction[[#This Row],[Reference Number]],2)="DO",VLOOKUP(tbl_transaction[[#This Row],[Reference Number]],barang_keluar[],2,FALSE),""))</f>
        <v>46058</v>
      </c>
      <c r="C2217" t="str">
        <f t="shared" si="35"/>
        <v>Outbound</v>
      </c>
      <c r="D2217" t="str">
        <f>IF(tbl_transaction[[#This Row],[Type]]="Inbound",VLOOKUP(tbl_transaction[[#This Row],[Reference Number]],barang_masuk[],4,FALSE),IF(tbl_transaction[[#This Row],[Type]]="Outbound",VLOOKUP(tbl_transaction[[#This Row],[Reference Number]],barang_keluar[],4,FALSE),""))</f>
        <v>PER026</v>
      </c>
      <c r="E2217" t="str">
        <f>IF(tbl_transaction[[#This Row],[Type]]="Inbound",VLOOKUP(tbl_transaction[[#This Row],[Reference Number]],barang_masuk[],5,FALSE),IF(tbl_transaction[[#This Row],[Type]]="Outbound",VLOOKUP(tbl_transaction[[#This Row],[Reference Number]],barang_keluar[],5,FALSE),""))</f>
        <v>Sunsilk Personal Care Variant 26</v>
      </c>
      <c r="F2217">
        <f>IF(tbl_transaction[[#This Row],[Type]]="Inbound",VLOOKUP(tbl_transaction[[#This Row],[Reference Number]],barang_masuk[],6,FALSE),IF(tbl_transaction[[#This Row],[Type]]="Outbound",VLOOKUP(tbl_transaction[[#This Row],[Reference Number]],barang_keluar[],6,FALSE),""))</f>
        <v>48</v>
      </c>
      <c r="G2217" t="str">
        <f>IF(tbl_transaction[[#This Row],[Type]]="Inbound",VLOOKUP(tbl_transaction[[#This Row],[Reference Number]],barang_masuk[],7,FALSE),IF(tbl_transaction[[#This Row],[Type]]="Outbound",VLOOKUP(tbl_transaction[[#This Row],[Reference Number]],barang_keluar[],7,FALSE),""))</f>
        <v>Bottle</v>
      </c>
      <c r="H2217" t="str">
        <f>IF(tbl_transaction[[#This Row],[Type]]="Inbound",VLOOKUP(tbl_transaction[[#This Row],[Reference Number]],barang_masuk[],3,FALSE),IF(tbl_transaction[[#This Row],[Type]]="Outbound",VLOOKUP(tbl_transaction[[#This Row],[Reference Number]],barang_keluar[],3,FALSE),""))</f>
        <v>Outlet 067</v>
      </c>
      <c r="I2217" t="str">
        <f>IF(D2217='Kartu Stok'!$B$2,COUNTIF($D$3:D2217,'Kartu Stok'!$B$2),"")</f>
        <v/>
      </c>
      <c r="L2217"/>
    </row>
    <row r="2218" spans="1:12" ht="14.5" x14ac:dyDescent="0.35">
      <c r="A2218" s="2" t="s">
        <v>2777</v>
      </c>
      <c r="B2218" s="5">
        <f>IF(LEFT(tbl_transaction[[#This Row],[Reference Number]],2)="GR",VLOOKUP(tbl_transaction[[#This Row],[Reference Number]],barang_masuk[],2,FALSE),IF(LEFT(tbl_transaction[[#This Row],[Reference Number]],2)="DO",VLOOKUP(tbl_transaction[[#This Row],[Reference Number]],barang_keluar[],2,FALSE),""))</f>
        <v>46077</v>
      </c>
      <c r="C2218" t="str">
        <f t="shared" si="35"/>
        <v>Outbound</v>
      </c>
      <c r="D2218" t="str">
        <f>IF(tbl_transaction[[#This Row],[Type]]="Inbound",VLOOKUP(tbl_transaction[[#This Row],[Reference Number]],barang_masuk[],4,FALSE),IF(tbl_transaction[[#This Row],[Type]]="Outbound",VLOOKUP(tbl_transaction[[#This Row],[Reference Number]],barang_keluar[],4,FALSE),""))</f>
        <v>INS004</v>
      </c>
      <c r="E2218" t="str">
        <f>IF(tbl_transaction[[#This Row],[Type]]="Inbound",VLOOKUP(tbl_transaction[[#This Row],[Reference Number]],barang_masuk[],5,FALSE),IF(tbl_transaction[[#This Row],[Type]]="Outbound",VLOOKUP(tbl_transaction[[#This Row],[Reference Number]],barang_keluar[],5,FALSE),""))</f>
        <v>Sarimi Instant Food Variant 4</v>
      </c>
      <c r="F2218">
        <f>IF(tbl_transaction[[#This Row],[Type]]="Inbound",VLOOKUP(tbl_transaction[[#This Row],[Reference Number]],barang_masuk[],6,FALSE),IF(tbl_transaction[[#This Row],[Type]]="Outbound",VLOOKUP(tbl_transaction[[#This Row],[Reference Number]],barang_keluar[],6,FALSE),""))</f>
        <v>15</v>
      </c>
      <c r="G2218" t="str">
        <f>IF(tbl_transaction[[#This Row],[Type]]="Inbound",VLOOKUP(tbl_transaction[[#This Row],[Reference Number]],barang_masuk[],7,FALSE),IF(tbl_transaction[[#This Row],[Type]]="Outbound",VLOOKUP(tbl_transaction[[#This Row],[Reference Number]],barang_keluar[],7,FALSE),""))</f>
        <v>Pack</v>
      </c>
      <c r="H2218" t="str">
        <f>IF(tbl_transaction[[#This Row],[Type]]="Inbound",VLOOKUP(tbl_transaction[[#This Row],[Reference Number]],barang_masuk[],3,FALSE),IF(tbl_transaction[[#This Row],[Type]]="Outbound",VLOOKUP(tbl_transaction[[#This Row],[Reference Number]],barang_keluar[],3,FALSE),""))</f>
        <v>Outlet 019</v>
      </c>
      <c r="I2218" t="str">
        <f>IF(D2218='Kartu Stok'!$B$2,COUNTIF($D$3:D2218,'Kartu Stok'!$B$2),"")</f>
        <v/>
      </c>
      <c r="L2218"/>
    </row>
    <row r="2219" spans="1:12" ht="14.5" x14ac:dyDescent="0.35">
      <c r="A2219" s="2" t="s">
        <v>2778</v>
      </c>
      <c r="B2219" s="5">
        <f>IF(LEFT(tbl_transaction[[#This Row],[Reference Number]],2)="GR",VLOOKUP(tbl_transaction[[#This Row],[Reference Number]],barang_masuk[],2,FALSE),IF(LEFT(tbl_transaction[[#This Row],[Reference Number]],2)="DO",VLOOKUP(tbl_transaction[[#This Row],[Reference Number]],barang_keluar[],2,FALSE),""))</f>
        <v>46074</v>
      </c>
      <c r="C2219" t="str">
        <f t="shared" si="35"/>
        <v>Outbound</v>
      </c>
      <c r="D2219" t="str">
        <f>IF(tbl_transaction[[#This Row],[Type]]="Inbound",VLOOKUP(tbl_transaction[[#This Row],[Reference Number]],barang_masuk[],4,FALSE),IF(tbl_transaction[[#This Row],[Type]]="Outbound",VLOOKUP(tbl_transaction[[#This Row],[Reference Number]],barang_keluar[],4,FALSE),""))</f>
        <v>SNK013</v>
      </c>
      <c r="E2219" t="str">
        <f>IF(tbl_transaction[[#This Row],[Type]]="Inbound",VLOOKUP(tbl_transaction[[#This Row],[Reference Number]],barang_masuk[],5,FALSE),IF(tbl_transaction[[#This Row],[Type]]="Outbound",VLOOKUP(tbl_transaction[[#This Row],[Reference Number]],barang_keluar[],5,FALSE),""))</f>
        <v>Qtela Snack Variant 13</v>
      </c>
      <c r="F2219">
        <f>IF(tbl_transaction[[#This Row],[Type]]="Inbound",VLOOKUP(tbl_transaction[[#This Row],[Reference Number]],barang_masuk[],6,FALSE),IF(tbl_transaction[[#This Row],[Type]]="Outbound",VLOOKUP(tbl_transaction[[#This Row],[Reference Number]],barang_keluar[],6,FALSE),""))</f>
        <v>60</v>
      </c>
      <c r="G2219" t="str">
        <f>IF(tbl_transaction[[#This Row],[Type]]="Inbound",VLOOKUP(tbl_transaction[[#This Row],[Reference Number]],barang_masuk[],7,FALSE),IF(tbl_transaction[[#This Row],[Type]]="Outbound",VLOOKUP(tbl_transaction[[#This Row],[Reference Number]],barang_keluar[],7,FALSE),""))</f>
        <v>Pack</v>
      </c>
      <c r="H2219" t="str">
        <f>IF(tbl_transaction[[#This Row],[Type]]="Inbound",VLOOKUP(tbl_transaction[[#This Row],[Reference Number]],barang_masuk[],3,FALSE),IF(tbl_transaction[[#This Row],[Type]]="Outbound",VLOOKUP(tbl_transaction[[#This Row],[Reference Number]],barang_keluar[],3,FALSE),""))</f>
        <v>Outlet 051</v>
      </c>
      <c r="I2219" t="str">
        <f>IF(D2219='Kartu Stok'!$B$2,COUNTIF($D$3:D2219,'Kartu Stok'!$B$2),"")</f>
        <v/>
      </c>
      <c r="L2219"/>
    </row>
    <row r="2220" spans="1:12" ht="14.5" x14ac:dyDescent="0.35">
      <c r="A2220" s="2" t="s">
        <v>2779</v>
      </c>
      <c r="B2220" s="5">
        <f>IF(LEFT(tbl_transaction[[#This Row],[Reference Number]],2)="GR",VLOOKUP(tbl_transaction[[#This Row],[Reference Number]],barang_masuk[],2,FALSE),IF(LEFT(tbl_transaction[[#This Row],[Reference Number]],2)="DO",VLOOKUP(tbl_transaction[[#This Row],[Reference Number]],barang_keluar[],2,FALSE),""))</f>
        <v>46059</v>
      </c>
      <c r="C2220" t="str">
        <f t="shared" si="35"/>
        <v>Outbound</v>
      </c>
      <c r="D2220" t="str">
        <f>IF(tbl_transaction[[#This Row],[Type]]="Inbound",VLOOKUP(tbl_transaction[[#This Row],[Reference Number]],barang_masuk[],4,FALSE),IF(tbl_transaction[[#This Row],[Type]]="Outbound",VLOOKUP(tbl_transaction[[#This Row],[Reference Number]],barang_keluar[],4,FALSE),""))</f>
        <v>SNK009</v>
      </c>
      <c r="E2220" t="str">
        <f>IF(tbl_transaction[[#This Row],[Type]]="Inbound",VLOOKUP(tbl_transaction[[#This Row],[Reference Number]],barang_masuk[],5,FALSE),IF(tbl_transaction[[#This Row],[Type]]="Outbound",VLOOKUP(tbl_transaction[[#This Row],[Reference Number]],barang_keluar[],5,FALSE),""))</f>
        <v>Chitato Snack Variant 9</v>
      </c>
      <c r="F2220">
        <f>IF(tbl_transaction[[#This Row],[Type]]="Inbound",VLOOKUP(tbl_transaction[[#This Row],[Reference Number]],barang_masuk[],6,FALSE),IF(tbl_transaction[[#This Row],[Type]]="Outbound",VLOOKUP(tbl_transaction[[#This Row],[Reference Number]],barang_keluar[],6,FALSE),""))</f>
        <v>10</v>
      </c>
      <c r="G2220" t="str">
        <f>IF(tbl_transaction[[#This Row],[Type]]="Inbound",VLOOKUP(tbl_transaction[[#This Row],[Reference Number]],barang_masuk[],7,FALSE),IF(tbl_transaction[[#This Row],[Type]]="Outbound",VLOOKUP(tbl_transaction[[#This Row],[Reference Number]],barang_keluar[],7,FALSE),""))</f>
        <v>Pack</v>
      </c>
      <c r="H2220" t="str">
        <f>IF(tbl_transaction[[#This Row],[Type]]="Inbound",VLOOKUP(tbl_transaction[[#This Row],[Reference Number]],barang_masuk[],3,FALSE),IF(tbl_transaction[[#This Row],[Type]]="Outbound",VLOOKUP(tbl_transaction[[#This Row],[Reference Number]],barang_keluar[],3,FALSE),""))</f>
        <v>Outlet 047</v>
      </c>
      <c r="I2220" t="str">
        <f>IF(D2220='Kartu Stok'!$B$2,COUNTIF($D$3:D2220,'Kartu Stok'!$B$2),"")</f>
        <v/>
      </c>
      <c r="L2220"/>
    </row>
    <row r="2221" spans="1:12" ht="14.5" x14ac:dyDescent="0.35">
      <c r="A2221" s="2" t="s">
        <v>2780</v>
      </c>
      <c r="B2221" s="5">
        <f>IF(LEFT(tbl_transaction[[#This Row],[Reference Number]],2)="GR",VLOOKUP(tbl_transaction[[#This Row],[Reference Number]],barang_masuk[],2,FALSE),IF(LEFT(tbl_transaction[[#This Row],[Reference Number]],2)="DO",VLOOKUP(tbl_transaction[[#This Row],[Reference Number]],barang_keluar[],2,FALSE),""))</f>
        <v>46100</v>
      </c>
      <c r="C2221" t="str">
        <f t="shared" si="35"/>
        <v>Outbound</v>
      </c>
      <c r="D2221" t="str">
        <f>IF(tbl_transaction[[#This Row],[Type]]="Inbound",VLOOKUP(tbl_transaction[[#This Row],[Reference Number]],barang_masuk[],4,FALSE),IF(tbl_transaction[[#This Row],[Type]]="Outbound",VLOOKUP(tbl_transaction[[#This Row],[Reference Number]],barang_keluar[],4,FALSE),""))</f>
        <v>BEV039</v>
      </c>
      <c r="E2221" t="str">
        <f>IF(tbl_transaction[[#This Row],[Type]]="Inbound",VLOOKUP(tbl_transaction[[#This Row],[Reference Number]],barang_masuk[],5,FALSE),IF(tbl_transaction[[#This Row],[Type]]="Outbound",VLOOKUP(tbl_transaction[[#This Row],[Reference Number]],barang_keluar[],5,FALSE),""))</f>
        <v>Pocari Beverage Variant 39</v>
      </c>
      <c r="F2221">
        <f>IF(tbl_transaction[[#This Row],[Type]]="Inbound",VLOOKUP(tbl_transaction[[#This Row],[Reference Number]],barang_masuk[],6,FALSE),IF(tbl_transaction[[#This Row],[Type]]="Outbound",VLOOKUP(tbl_transaction[[#This Row],[Reference Number]],barang_keluar[],6,FALSE),""))</f>
        <v>30</v>
      </c>
      <c r="G2221" t="str">
        <f>IF(tbl_transaction[[#This Row],[Type]]="Inbound",VLOOKUP(tbl_transaction[[#This Row],[Reference Number]],barang_masuk[],7,FALSE),IF(tbl_transaction[[#This Row],[Type]]="Outbound",VLOOKUP(tbl_transaction[[#This Row],[Reference Number]],barang_keluar[],7,FALSE),""))</f>
        <v>Bottle</v>
      </c>
      <c r="H2221" t="str">
        <f>IF(tbl_transaction[[#This Row],[Type]]="Inbound",VLOOKUP(tbl_transaction[[#This Row],[Reference Number]],barang_masuk[],3,FALSE),IF(tbl_transaction[[#This Row],[Type]]="Outbound",VLOOKUP(tbl_transaction[[#This Row],[Reference Number]],barang_keluar[],3,FALSE),""))</f>
        <v>Outlet 053</v>
      </c>
      <c r="I2221" t="str">
        <f>IF(D2221='Kartu Stok'!$B$2,COUNTIF($D$3:D2221,'Kartu Stok'!$B$2),"")</f>
        <v/>
      </c>
      <c r="L2221"/>
    </row>
    <row r="2222" spans="1:12" ht="14.5" x14ac:dyDescent="0.35">
      <c r="A2222" s="2" t="s">
        <v>2781</v>
      </c>
      <c r="B2222" s="5">
        <f>IF(LEFT(tbl_transaction[[#This Row],[Reference Number]],2)="GR",VLOOKUP(tbl_transaction[[#This Row],[Reference Number]],barang_masuk[],2,FALSE),IF(LEFT(tbl_transaction[[#This Row],[Reference Number]],2)="DO",VLOOKUP(tbl_transaction[[#This Row],[Reference Number]],barang_keluar[],2,FALSE),""))</f>
        <v>46120</v>
      </c>
      <c r="C2222" t="str">
        <f t="shared" si="35"/>
        <v>Outbound</v>
      </c>
      <c r="D2222" t="str">
        <f>IF(tbl_transaction[[#This Row],[Type]]="Inbound",VLOOKUP(tbl_transaction[[#This Row],[Reference Number]],barang_masuk[],4,FALSE),IF(tbl_transaction[[#This Row],[Type]]="Outbound",VLOOKUP(tbl_transaction[[#This Row],[Reference Number]],barang_keluar[],4,FALSE),""))</f>
        <v>PER005</v>
      </c>
      <c r="E2222" t="str">
        <f>IF(tbl_transaction[[#This Row],[Type]]="Inbound",VLOOKUP(tbl_transaction[[#This Row],[Reference Number]],barang_masuk[],5,FALSE),IF(tbl_transaction[[#This Row],[Type]]="Outbound",VLOOKUP(tbl_transaction[[#This Row],[Reference Number]],barang_keluar[],5,FALSE),""))</f>
        <v>Pepsodent Personal Care Variant 5</v>
      </c>
      <c r="F2222">
        <f>IF(tbl_transaction[[#This Row],[Type]]="Inbound",VLOOKUP(tbl_transaction[[#This Row],[Reference Number]],barang_masuk[],6,FALSE),IF(tbl_transaction[[#This Row],[Type]]="Outbound",VLOOKUP(tbl_transaction[[#This Row],[Reference Number]],barang_keluar[],6,FALSE),""))</f>
        <v>24</v>
      </c>
      <c r="G2222" t="str">
        <f>IF(tbl_transaction[[#This Row],[Type]]="Inbound",VLOOKUP(tbl_transaction[[#This Row],[Reference Number]],barang_masuk[],7,FALSE),IF(tbl_transaction[[#This Row],[Type]]="Outbound",VLOOKUP(tbl_transaction[[#This Row],[Reference Number]],barang_keluar[],7,FALSE),""))</f>
        <v>Bottle</v>
      </c>
      <c r="H2222" t="str">
        <f>IF(tbl_transaction[[#This Row],[Type]]="Inbound",VLOOKUP(tbl_transaction[[#This Row],[Reference Number]],barang_masuk[],3,FALSE),IF(tbl_transaction[[#This Row],[Type]]="Outbound",VLOOKUP(tbl_transaction[[#This Row],[Reference Number]],barang_keluar[],3,FALSE),""))</f>
        <v>Outlet 061</v>
      </c>
      <c r="I2222" t="str">
        <f>IF(D2222='Kartu Stok'!$B$2,COUNTIF($D$3:D2222,'Kartu Stok'!$B$2),"")</f>
        <v/>
      </c>
      <c r="L2222"/>
    </row>
    <row r="2223" spans="1:12" ht="14.5" x14ac:dyDescent="0.35">
      <c r="A2223" s="2" t="s">
        <v>2782</v>
      </c>
      <c r="B2223" s="5">
        <f>IF(LEFT(tbl_transaction[[#This Row],[Reference Number]],2)="GR",VLOOKUP(tbl_transaction[[#This Row],[Reference Number]],barang_masuk[],2,FALSE),IF(LEFT(tbl_transaction[[#This Row],[Reference Number]],2)="DO",VLOOKUP(tbl_transaction[[#This Row],[Reference Number]],barang_keluar[],2,FALSE),""))</f>
        <v>46151</v>
      </c>
      <c r="C2223" t="str">
        <f t="shared" si="35"/>
        <v>Outbound</v>
      </c>
      <c r="D2223" t="str">
        <f>IF(tbl_transaction[[#This Row],[Type]]="Inbound",VLOOKUP(tbl_transaction[[#This Row],[Reference Number]],barang_masuk[],4,FALSE),IF(tbl_transaction[[#This Row],[Type]]="Outbound",VLOOKUP(tbl_transaction[[#This Row],[Reference Number]],barang_keluar[],4,FALSE),""))</f>
        <v>BAB013</v>
      </c>
      <c r="E2223" t="str">
        <f>IF(tbl_transaction[[#This Row],[Type]]="Inbound",VLOOKUP(tbl_transaction[[#This Row],[Reference Number]],barang_masuk[],5,FALSE),IF(tbl_transaction[[#This Row],[Type]]="Outbound",VLOOKUP(tbl_transaction[[#This Row],[Reference Number]],barang_keluar[],5,FALSE),""))</f>
        <v>MamyPoko Baby Care Variant 13</v>
      </c>
      <c r="F2223">
        <f>IF(tbl_transaction[[#This Row],[Type]]="Inbound",VLOOKUP(tbl_transaction[[#This Row],[Reference Number]],barang_masuk[],6,FALSE),IF(tbl_transaction[[#This Row],[Type]]="Outbound",VLOOKUP(tbl_transaction[[#This Row],[Reference Number]],barang_keluar[],6,FALSE),""))</f>
        <v>20</v>
      </c>
      <c r="G2223" t="str">
        <f>IF(tbl_transaction[[#This Row],[Type]]="Inbound",VLOOKUP(tbl_transaction[[#This Row],[Reference Number]],barang_masuk[],7,FALSE),IF(tbl_transaction[[#This Row],[Type]]="Outbound",VLOOKUP(tbl_transaction[[#This Row],[Reference Number]],barang_keluar[],7,FALSE),""))</f>
        <v>Pack</v>
      </c>
      <c r="H2223" t="str">
        <f>IF(tbl_transaction[[#This Row],[Type]]="Inbound",VLOOKUP(tbl_transaction[[#This Row],[Reference Number]],barang_masuk[],3,FALSE),IF(tbl_transaction[[#This Row],[Type]]="Outbound",VLOOKUP(tbl_transaction[[#This Row],[Reference Number]],barang_keluar[],3,FALSE),""))</f>
        <v>Outlet 066</v>
      </c>
      <c r="I2223" t="str">
        <f>IF(D2223='Kartu Stok'!$B$2,COUNTIF($D$3:D2223,'Kartu Stok'!$B$2),"")</f>
        <v/>
      </c>
      <c r="L2223"/>
    </row>
    <row r="2224" spans="1:12" ht="14.5" x14ac:dyDescent="0.35">
      <c r="A2224" s="2" t="s">
        <v>2783</v>
      </c>
      <c r="B2224" s="5">
        <f>IF(LEFT(tbl_transaction[[#This Row],[Reference Number]],2)="GR",VLOOKUP(tbl_transaction[[#This Row],[Reference Number]],barang_masuk[],2,FALSE),IF(LEFT(tbl_transaction[[#This Row],[Reference Number]],2)="DO",VLOOKUP(tbl_transaction[[#This Row],[Reference Number]],barang_keluar[],2,FALSE),""))</f>
        <v>46198</v>
      </c>
      <c r="C2224" t="str">
        <f t="shared" si="35"/>
        <v>Outbound</v>
      </c>
      <c r="D2224" t="str">
        <f>IF(tbl_transaction[[#This Row],[Type]]="Inbound",VLOOKUP(tbl_transaction[[#This Row],[Reference Number]],barang_masuk[],4,FALSE),IF(tbl_transaction[[#This Row],[Type]]="Outbound",VLOOKUP(tbl_transaction[[#This Row],[Reference Number]],barang_keluar[],4,FALSE),""))</f>
        <v>PER029</v>
      </c>
      <c r="E2224" t="str">
        <f>IF(tbl_transaction[[#This Row],[Type]]="Inbound",VLOOKUP(tbl_transaction[[#This Row],[Reference Number]],barang_masuk[],5,FALSE),IF(tbl_transaction[[#This Row],[Type]]="Outbound",VLOOKUP(tbl_transaction[[#This Row],[Reference Number]],barang_keluar[],5,FALSE),""))</f>
        <v>Sunsilk Personal Care Variant 29</v>
      </c>
      <c r="F2224">
        <f>IF(tbl_transaction[[#This Row],[Type]]="Inbound",VLOOKUP(tbl_transaction[[#This Row],[Reference Number]],barang_masuk[],6,FALSE),IF(tbl_transaction[[#This Row],[Type]]="Outbound",VLOOKUP(tbl_transaction[[#This Row],[Reference Number]],barang_keluar[],6,FALSE),""))</f>
        <v>24</v>
      </c>
      <c r="G2224" t="str">
        <f>IF(tbl_transaction[[#This Row],[Type]]="Inbound",VLOOKUP(tbl_transaction[[#This Row],[Reference Number]],barang_masuk[],7,FALSE),IF(tbl_transaction[[#This Row],[Type]]="Outbound",VLOOKUP(tbl_transaction[[#This Row],[Reference Number]],barang_keluar[],7,FALSE),""))</f>
        <v>Bottle</v>
      </c>
      <c r="H2224" t="str">
        <f>IF(tbl_transaction[[#This Row],[Type]]="Inbound",VLOOKUP(tbl_transaction[[#This Row],[Reference Number]],barang_masuk[],3,FALSE),IF(tbl_transaction[[#This Row],[Type]]="Outbound",VLOOKUP(tbl_transaction[[#This Row],[Reference Number]],barang_keluar[],3,FALSE),""))</f>
        <v>Outlet 015</v>
      </c>
      <c r="I2224" t="str">
        <f>IF(D2224='Kartu Stok'!$B$2,COUNTIF($D$3:D2224,'Kartu Stok'!$B$2),"")</f>
        <v/>
      </c>
      <c r="L2224"/>
    </row>
    <row r="2225" spans="1:12" ht="14.5" x14ac:dyDescent="0.35">
      <c r="A2225" s="2" t="s">
        <v>2784</v>
      </c>
      <c r="B2225" s="5">
        <f>IF(LEFT(tbl_transaction[[#This Row],[Reference Number]],2)="GR",VLOOKUP(tbl_transaction[[#This Row],[Reference Number]],barang_masuk[],2,FALSE),IF(LEFT(tbl_transaction[[#This Row],[Reference Number]],2)="DO",VLOOKUP(tbl_transaction[[#This Row],[Reference Number]],barang_keluar[],2,FALSE),""))</f>
        <v>46105</v>
      </c>
      <c r="C2225" t="str">
        <f t="shared" si="35"/>
        <v>Outbound</v>
      </c>
      <c r="D2225" t="str">
        <f>IF(tbl_transaction[[#This Row],[Type]]="Inbound",VLOOKUP(tbl_transaction[[#This Row],[Reference Number]],barang_masuk[],4,FALSE),IF(tbl_transaction[[#This Row],[Type]]="Outbound",VLOOKUP(tbl_transaction[[#This Row],[Reference Number]],barang_keluar[],4,FALSE),""))</f>
        <v>PER005</v>
      </c>
      <c r="E2225" t="str">
        <f>IF(tbl_transaction[[#This Row],[Type]]="Inbound",VLOOKUP(tbl_transaction[[#This Row],[Reference Number]],barang_masuk[],5,FALSE),IF(tbl_transaction[[#This Row],[Type]]="Outbound",VLOOKUP(tbl_transaction[[#This Row],[Reference Number]],barang_keluar[],5,FALSE),""))</f>
        <v>Pepsodent Personal Care Variant 5</v>
      </c>
      <c r="F2225">
        <f>IF(tbl_transaction[[#This Row],[Type]]="Inbound",VLOOKUP(tbl_transaction[[#This Row],[Reference Number]],barang_masuk[],6,FALSE),IF(tbl_transaction[[#This Row],[Type]]="Outbound",VLOOKUP(tbl_transaction[[#This Row],[Reference Number]],barang_keluar[],6,FALSE),""))</f>
        <v>30</v>
      </c>
      <c r="G2225" t="str">
        <f>IF(tbl_transaction[[#This Row],[Type]]="Inbound",VLOOKUP(tbl_transaction[[#This Row],[Reference Number]],barang_masuk[],7,FALSE),IF(tbl_transaction[[#This Row],[Type]]="Outbound",VLOOKUP(tbl_transaction[[#This Row],[Reference Number]],barang_keluar[],7,FALSE),""))</f>
        <v>Bottle</v>
      </c>
      <c r="H2225" t="str">
        <f>IF(tbl_transaction[[#This Row],[Type]]="Inbound",VLOOKUP(tbl_transaction[[#This Row],[Reference Number]],barang_masuk[],3,FALSE),IF(tbl_transaction[[#This Row],[Type]]="Outbound",VLOOKUP(tbl_transaction[[#This Row],[Reference Number]],barang_keluar[],3,FALSE),""))</f>
        <v>Outlet 019</v>
      </c>
      <c r="I2225" t="str">
        <f>IF(D2225='Kartu Stok'!$B$2,COUNTIF($D$3:D2225,'Kartu Stok'!$B$2),"")</f>
        <v/>
      </c>
      <c r="L2225"/>
    </row>
    <row r="2226" spans="1:12" ht="14.5" x14ac:dyDescent="0.35">
      <c r="A2226" s="2" t="s">
        <v>2785</v>
      </c>
      <c r="B2226" s="5">
        <f>IF(LEFT(tbl_transaction[[#This Row],[Reference Number]],2)="GR",VLOOKUP(tbl_transaction[[#This Row],[Reference Number]],barang_masuk[],2,FALSE),IF(LEFT(tbl_transaction[[#This Row],[Reference Number]],2)="DO",VLOOKUP(tbl_transaction[[#This Row],[Reference Number]],barang_keluar[],2,FALSE),""))</f>
        <v>46076</v>
      </c>
      <c r="C2226" t="str">
        <f t="shared" si="35"/>
        <v>Outbound</v>
      </c>
      <c r="D2226" t="str">
        <f>IF(tbl_transaction[[#This Row],[Type]]="Inbound",VLOOKUP(tbl_transaction[[#This Row],[Reference Number]],barang_masuk[],4,FALSE),IF(tbl_transaction[[#This Row],[Type]]="Outbound",VLOOKUP(tbl_transaction[[#This Row],[Reference Number]],barang_keluar[],4,FALSE),""))</f>
        <v>BAB019</v>
      </c>
      <c r="E2226" t="str">
        <f>IF(tbl_transaction[[#This Row],[Type]]="Inbound",VLOOKUP(tbl_transaction[[#This Row],[Reference Number]],barang_masuk[],5,FALSE),IF(tbl_transaction[[#This Row],[Type]]="Outbound",VLOOKUP(tbl_transaction[[#This Row],[Reference Number]],barang_keluar[],5,FALSE),""))</f>
        <v>Zwitsal Baby Care Variant 19</v>
      </c>
      <c r="F2226">
        <f>IF(tbl_transaction[[#This Row],[Type]]="Inbound",VLOOKUP(tbl_transaction[[#This Row],[Reference Number]],barang_masuk[],6,FALSE),IF(tbl_transaction[[#This Row],[Type]]="Outbound",VLOOKUP(tbl_transaction[[#This Row],[Reference Number]],barang_keluar[],6,FALSE),""))</f>
        <v>12</v>
      </c>
      <c r="G2226" t="str">
        <f>IF(tbl_transaction[[#This Row],[Type]]="Inbound",VLOOKUP(tbl_transaction[[#This Row],[Reference Number]],barang_masuk[],7,FALSE),IF(tbl_transaction[[#This Row],[Type]]="Outbound",VLOOKUP(tbl_transaction[[#This Row],[Reference Number]],barang_keluar[],7,FALSE),""))</f>
        <v>Pack</v>
      </c>
      <c r="H2226" t="str">
        <f>IF(tbl_transaction[[#This Row],[Type]]="Inbound",VLOOKUP(tbl_transaction[[#This Row],[Reference Number]],barang_masuk[],3,FALSE),IF(tbl_transaction[[#This Row],[Type]]="Outbound",VLOOKUP(tbl_transaction[[#This Row],[Reference Number]],barang_keluar[],3,FALSE),""))</f>
        <v>Outlet 028</v>
      </c>
      <c r="I2226" t="str">
        <f>IF(D2226='Kartu Stok'!$B$2,COUNTIF($D$3:D2226,'Kartu Stok'!$B$2),"")</f>
        <v/>
      </c>
      <c r="L2226"/>
    </row>
    <row r="2227" spans="1:12" ht="14.5" x14ac:dyDescent="0.35">
      <c r="A2227" s="2" t="s">
        <v>2786</v>
      </c>
      <c r="B2227" s="5">
        <f>IF(LEFT(tbl_transaction[[#This Row],[Reference Number]],2)="GR",VLOOKUP(tbl_transaction[[#This Row],[Reference Number]],barang_masuk[],2,FALSE),IF(LEFT(tbl_transaction[[#This Row],[Reference Number]],2)="DO",VLOOKUP(tbl_transaction[[#This Row],[Reference Number]],barang_keluar[],2,FALSE),""))</f>
        <v>46054</v>
      </c>
      <c r="C2227" t="str">
        <f t="shared" si="35"/>
        <v>Outbound</v>
      </c>
      <c r="D2227" t="str">
        <f>IF(tbl_transaction[[#This Row],[Type]]="Inbound",VLOOKUP(tbl_transaction[[#This Row],[Reference Number]],barang_masuk[],4,FALSE),IF(tbl_transaction[[#This Row],[Type]]="Outbound",VLOOKUP(tbl_transaction[[#This Row],[Reference Number]],barang_keluar[],4,FALSE),""))</f>
        <v>SNK034</v>
      </c>
      <c r="E2227" t="str">
        <f>IF(tbl_transaction[[#This Row],[Type]]="Inbound",VLOOKUP(tbl_transaction[[#This Row],[Reference Number]],barang_masuk[],5,FALSE),IF(tbl_transaction[[#This Row],[Type]]="Outbound",VLOOKUP(tbl_transaction[[#This Row],[Reference Number]],barang_keluar[],5,FALSE),""))</f>
        <v>Taro Snack Variant 34</v>
      </c>
      <c r="F2227">
        <f>IF(tbl_transaction[[#This Row],[Type]]="Inbound",VLOOKUP(tbl_transaction[[#This Row],[Reference Number]],barang_masuk[],6,FALSE),IF(tbl_transaction[[#This Row],[Type]]="Outbound",VLOOKUP(tbl_transaction[[#This Row],[Reference Number]],barang_keluar[],6,FALSE),""))</f>
        <v>12</v>
      </c>
      <c r="G2227" t="str">
        <f>IF(tbl_transaction[[#This Row],[Type]]="Inbound",VLOOKUP(tbl_transaction[[#This Row],[Reference Number]],barang_masuk[],7,FALSE),IF(tbl_transaction[[#This Row],[Type]]="Outbound",VLOOKUP(tbl_transaction[[#This Row],[Reference Number]],barang_keluar[],7,FALSE),""))</f>
        <v>Pack</v>
      </c>
      <c r="H2227" t="str">
        <f>IF(tbl_transaction[[#This Row],[Type]]="Inbound",VLOOKUP(tbl_transaction[[#This Row],[Reference Number]],barang_masuk[],3,FALSE),IF(tbl_transaction[[#This Row],[Type]]="Outbound",VLOOKUP(tbl_transaction[[#This Row],[Reference Number]],barang_keluar[],3,FALSE),""))</f>
        <v>Outlet 044</v>
      </c>
      <c r="I2227" t="str">
        <f>IF(D2227='Kartu Stok'!$B$2,COUNTIF($D$3:D2227,'Kartu Stok'!$B$2),"")</f>
        <v/>
      </c>
      <c r="L2227"/>
    </row>
    <row r="2228" spans="1:12" ht="14.5" x14ac:dyDescent="0.35">
      <c r="A2228" s="2" t="s">
        <v>2787</v>
      </c>
      <c r="B2228" s="5">
        <f>IF(LEFT(tbl_transaction[[#This Row],[Reference Number]],2)="GR",VLOOKUP(tbl_transaction[[#This Row],[Reference Number]],barang_masuk[],2,FALSE),IF(LEFT(tbl_transaction[[#This Row],[Reference Number]],2)="DO",VLOOKUP(tbl_transaction[[#This Row],[Reference Number]],barang_keluar[],2,FALSE),""))</f>
        <v>46200</v>
      </c>
      <c r="C2228" t="str">
        <f t="shared" si="35"/>
        <v>Outbound</v>
      </c>
      <c r="D2228" t="str">
        <f>IF(tbl_transaction[[#This Row],[Type]]="Inbound",VLOOKUP(tbl_transaction[[#This Row],[Reference Number]],barang_masuk[],4,FALSE),IF(tbl_transaction[[#This Row],[Type]]="Outbound",VLOOKUP(tbl_transaction[[#This Row],[Reference Number]],barang_keluar[],4,FALSE),""))</f>
        <v>BEV040</v>
      </c>
      <c r="E2228" t="str">
        <f>IF(tbl_transaction[[#This Row],[Type]]="Inbound",VLOOKUP(tbl_transaction[[#This Row],[Reference Number]],barang_masuk[],5,FALSE),IF(tbl_transaction[[#This Row],[Type]]="Outbound",VLOOKUP(tbl_transaction[[#This Row],[Reference Number]],barang_keluar[],5,FALSE),""))</f>
        <v>Aqua Beverage Variant 40</v>
      </c>
      <c r="F2228">
        <f>IF(tbl_transaction[[#This Row],[Type]]="Inbound",VLOOKUP(tbl_transaction[[#This Row],[Reference Number]],barang_masuk[],6,FALSE),IF(tbl_transaction[[#This Row],[Type]]="Outbound",VLOOKUP(tbl_transaction[[#This Row],[Reference Number]],barang_keluar[],6,FALSE),""))</f>
        <v>48</v>
      </c>
      <c r="G2228" t="str">
        <f>IF(tbl_transaction[[#This Row],[Type]]="Inbound",VLOOKUP(tbl_transaction[[#This Row],[Reference Number]],barang_masuk[],7,FALSE),IF(tbl_transaction[[#This Row],[Type]]="Outbound",VLOOKUP(tbl_transaction[[#This Row],[Reference Number]],barang_keluar[],7,FALSE),""))</f>
        <v>Bottle</v>
      </c>
      <c r="H2228" t="str">
        <f>IF(tbl_transaction[[#This Row],[Type]]="Inbound",VLOOKUP(tbl_transaction[[#This Row],[Reference Number]],barang_masuk[],3,FALSE),IF(tbl_transaction[[#This Row],[Type]]="Outbound",VLOOKUP(tbl_transaction[[#This Row],[Reference Number]],barang_keluar[],3,FALSE),""))</f>
        <v>Outlet 011</v>
      </c>
      <c r="I2228" t="str">
        <f>IF(D2228='Kartu Stok'!$B$2,COUNTIF($D$3:D2228,'Kartu Stok'!$B$2),"")</f>
        <v/>
      </c>
      <c r="L2228"/>
    </row>
    <row r="2229" spans="1:12" ht="14.5" x14ac:dyDescent="0.35">
      <c r="A2229" s="2" t="s">
        <v>2788</v>
      </c>
      <c r="B2229" s="5">
        <f>IF(LEFT(tbl_transaction[[#This Row],[Reference Number]],2)="GR",VLOOKUP(tbl_transaction[[#This Row],[Reference Number]],barang_masuk[],2,FALSE),IF(LEFT(tbl_transaction[[#This Row],[Reference Number]],2)="DO",VLOOKUP(tbl_transaction[[#This Row],[Reference Number]],barang_keluar[],2,FALSE),""))</f>
        <v>46095</v>
      </c>
      <c r="C2229" t="str">
        <f t="shared" si="35"/>
        <v>Outbound</v>
      </c>
      <c r="D2229" t="str">
        <f>IF(tbl_transaction[[#This Row],[Type]]="Inbound",VLOOKUP(tbl_transaction[[#This Row],[Reference Number]],barang_masuk[],4,FALSE),IF(tbl_transaction[[#This Row],[Type]]="Outbound",VLOOKUP(tbl_transaction[[#This Row],[Reference Number]],barang_keluar[],4,FALSE),""))</f>
        <v>BEV023</v>
      </c>
      <c r="E2229" t="str">
        <f>IF(tbl_transaction[[#This Row],[Type]]="Inbound",VLOOKUP(tbl_transaction[[#This Row],[Reference Number]],barang_masuk[],5,FALSE),IF(tbl_transaction[[#This Row],[Type]]="Outbound",VLOOKUP(tbl_transaction[[#This Row],[Reference Number]],barang_keluar[],5,FALSE),""))</f>
        <v>Sosro Beverage Variant 23</v>
      </c>
      <c r="F2229">
        <f>IF(tbl_transaction[[#This Row],[Type]]="Inbound",VLOOKUP(tbl_transaction[[#This Row],[Reference Number]],barang_masuk[],6,FALSE),IF(tbl_transaction[[#This Row],[Type]]="Outbound",VLOOKUP(tbl_transaction[[#This Row],[Reference Number]],barang_keluar[],6,FALSE),""))</f>
        <v>15</v>
      </c>
      <c r="G2229" t="str">
        <f>IF(tbl_transaction[[#This Row],[Type]]="Inbound",VLOOKUP(tbl_transaction[[#This Row],[Reference Number]],barang_masuk[],7,FALSE),IF(tbl_transaction[[#This Row],[Type]]="Outbound",VLOOKUP(tbl_transaction[[#This Row],[Reference Number]],barang_keluar[],7,FALSE),""))</f>
        <v>Bottle</v>
      </c>
      <c r="H2229" t="str">
        <f>IF(tbl_transaction[[#This Row],[Type]]="Inbound",VLOOKUP(tbl_transaction[[#This Row],[Reference Number]],barang_masuk[],3,FALSE),IF(tbl_transaction[[#This Row],[Type]]="Outbound",VLOOKUP(tbl_transaction[[#This Row],[Reference Number]],barang_keluar[],3,FALSE),""))</f>
        <v>Outlet 047</v>
      </c>
      <c r="I2229" t="str">
        <f>IF(D2229='Kartu Stok'!$B$2,COUNTIF($D$3:D2229,'Kartu Stok'!$B$2),"")</f>
        <v/>
      </c>
      <c r="L2229"/>
    </row>
    <row r="2230" spans="1:12" ht="14.5" x14ac:dyDescent="0.35">
      <c r="A2230" s="2" t="s">
        <v>2789</v>
      </c>
      <c r="B2230" s="5">
        <f>IF(LEFT(tbl_transaction[[#This Row],[Reference Number]],2)="GR",VLOOKUP(tbl_transaction[[#This Row],[Reference Number]],barang_masuk[],2,FALSE),IF(LEFT(tbl_transaction[[#This Row],[Reference Number]],2)="DO",VLOOKUP(tbl_transaction[[#This Row],[Reference Number]],barang_keluar[],2,FALSE),""))</f>
        <v>46066</v>
      </c>
      <c r="C2230" t="str">
        <f t="shared" si="35"/>
        <v>Outbound</v>
      </c>
      <c r="D2230" t="str">
        <f>IF(tbl_transaction[[#This Row],[Type]]="Inbound",VLOOKUP(tbl_transaction[[#This Row],[Reference Number]],barang_masuk[],4,FALSE),IF(tbl_transaction[[#This Row],[Type]]="Outbound",VLOOKUP(tbl_transaction[[#This Row],[Reference Number]],barang_keluar[],4,FALSE),""))</f>
        <v>SNK008</v>
      </c>
      <c r="E2230" t="str">
        <f>IF(tbl_transaction[[#This Row],[Type]]="Inbound",VLOOKUP(tbl_transaction[[#This Row],[Reference Number]],barang_masuk[],5,FALSE),IF(tbl_transaction[[#This Row],[Type]]="Outbound",VLOOKUP(tbl_transaction[[#This Row],[Reference Number]],barang_keluar[],5,FALSE),""))</f>
        <v>Chitato Snack Variant 8</v>
      </c>
      <c r="F2230">
        <f>IF(tbl_transaction[[#This Row],[Type]]="Inbound",VLOOKUP(tbl_transaction[[#This Row],[Reference Number]],barang_masuk[],6,FALSE),IF(tbl_transaction[[#This Row],[Type]]="Outbound",VLOOKUP(tbl_transaction[[#This Row],[Reference Number]],barang_keluar[],6,FALSE),""))</f>
        <v>5</v>
      </c>
      <c r="G2230" t="str">
        <f>IF(tbl_transaction[[#This Row],[Type]]="Inbound",VLOOKUP(tbl_transaction[[#This Row],[Reference Number]],barang_masuk[],7,FALSE),IF(tbl_transaction[[#This Row],[Type]]="Outbound",VLOOKUP(tbl_transaction[[#This Row],[Reference Number]],barang_keluar[],7,FALSE),""))</f>
        <v>Pack</v>
      </c>
      <c r="H2230" t="str">
        <f>IF(tbl_transaction[[#This Row],[Type]]="Inbound",VLOOKUP(tbl_transaction[[#This Row],[Reference Number]],barang_masuk[],3,FALSE),IF(tbl_transaction[[#This Row],[Type]]="Outbound",VLOOKUP(tbl_transaction[[#This Row],[Reference Number]],barang_keluar[],3,FALSE),""))</f>
        <v>Outlet 054</v>
      </c>
      <c r="I2230" t="str">
        <f>IF(D2230='Kartu Stok'!$B$2,COUNTIF($D$3:D2230,'Kartu Stok'!$B$2),"")</f>
        <v/>
      </c>
      <c r="L2230"/>
    </row>
    <row r="2231" spans="1:12" ht="14.5" x14ac:dyDescent="0.35">
      <c r="A2231" s="2" t="s">
        <v>2790</v>
      </c>
      <c r="B2231" s="5">
        <f>IF(LEFT(tbl_transaction[[#This Row],[Reference Number]],2)="GR",VLOOKUP(tbl_transaction[[#This Row],[Reference Number]],barang_masuk[],2,FALSE),IF(LEFT(tbl_transaction[[#This Row],[Reference Number]],2)="DO",VLOOKUP(tbl_transaction[[#This Row],[Reference Number]],barang_keluar[],2,FALSE),""))</f>
        <v>46106</v>
      </c>
      <c r="C2231" t="str">
        <f t="shared" si="35"/>
        <v>Outbound</v>
      </c>
      <c r="D2231" t="str">
        <f>IF(tbl_transaction[[#This Row],[Type]]="Inbound",VLOOKUP(tbl_transaction[[#This Row],[Reference Number]],barang_masuk[],4,FALSE),IF(tbl_transaction[[#This Row],[Type]]="Outbound",VLOOKUP(tbl_transaction[[#This Row],[Reference Number]],barang_keluar[],4,FALSE),""))</f>
        <v>INS014</v>
      </c>
      <c r="E2231" t="str">
        <f>IF(tbl_transaction[[#This Row],[Type]]="Inbound",VLOOKUP(tbl_transaction[[#This Row],[Reference Number]],barang_masuk[],5,FALSE),IF(tbl_transaction[[#This Row],[Type]]="Outbound",VLOOKUP(tbl_transaction[[#This Row],[Reference Number]],barang_keluar[],5,FALSE),""))</f>
        <v>Indomie Instant Food Variant 14</v>
      </c>
      <c r="F2231">
        <f>IF(tbl_transaction[[#This Row],[Type]]="Inbound",VLOOKUP(tbl_transaction[[#This Row],[Reference Number]],barang_masuk[],6,FALSE),IF(tbl_transaction[[#This Row],[Type]]="Outbound",VLOOKUP(tbl_transaction[[#This Row],[Reference Number]],barang_keluar[],6,FALSE),""))</f>
        <v>10</v>
      </c>
      <c r="G2231" t="str">
        <f>IF(tbl_transaction[[#This Row],[Type]]="Inbound",VLOOKUP(tbl_transaction[[#This Row],[Reference Number]],barang_masuk[],7,FALSE),IF(tbl_transaction[[#This Row],[Type]]="Outbound",VLOOKUP(tbl_transaction[[#This Row],[Reference Number]],barang_keluar[],7,FALSE),""))</f>
        <v>Pack</v>
      </c>
      <c r="H2231" t="str">
        <f>IF(tbl_transaction[[#This Row],[Type]]="Inbound",VLOOKUP(tbl_transaction[[#This Row],[Reference Number]],barang_masuk[],3,FALSE),IF(tbl_transaction[[#This Row],[Type]]="Outbound",VLOOKUP(tbl_transaction[[#This Row],[Reference Number]],barang_keluar[],3,FALSE),""))</f>
        <v>Outlet 016</v>
      </c>
      <c r="I2231" t="str">
        <f>IF(D2231='Kartu Stok'!$B$2,COUNTIF($D$3:D2231,'Kartu Stok'!$B$2),"")</f>
        <v/>
      </c>
      <c r="L2231"/>
    </row>
    <row r="2232" spans="1:12" ht="14.5" x14ac:dyDescent="0.35">
      <c r="A2232" s="2" t="s">
        <v>2791</v>
      </c>
      <c r="B2232" s="5">
        <f>IF(LEFT(tbl_transaction[[#This Row],[Reference Number]],2)="GR",VLOOKUP(tbl_transaction[[#This Row],[Reference Number]],barang_masuk[],2,FALSE),IF(LEFT(tbl_transaction[[#This Row],[Reference Number]],2)="DO",VLOOKUP(tbl_transaction[[#This Row],[Reference Number]],barang_keluar[],2,FALSE),""))</f>
        <v>46147</v>
      </c>
      <c r="C2232" t="str">
        <f t="shared" si="35"/>
        <v>Outbound</v>
      </c>
      <c r="D2232" t="str">
        <f>IF(tbl_transaction[[#This Row],[Type]]="Inbound",VLOOKUP(tbl_transaction[[#This Row],[Reference Number]],barang_masuk[],4,FALSE),IF(tbl_transaction[[#This Row],[Type]]="Outbound",VLOOKUP(tbl_transaction[[#This Row],[Reference Number]],barang_keluar[],4,FALSE),""))</f>
        <v>SNK005</v>
      </c>
      <c r="E2232" t="str">
        <f>IF(tbl_transaction[[#This Row],[Type]]="Inbound",VLOOKUP(tbl_transaction[[#This Row],[Reference Number]],barang_masuk[],5,FALSE),IF(tbl_transaction[[#This Row],[Type]]="Outbound",VLOOKUP(tbl_transaction[[#This Row],[Reference Number]],barang_keluar[],5,FALSE),""))</f>
        <v>Taro Snack Variant 5</v>
      </c>
      <c r="F2232">
        <f>IF(tbl_transaction[[#This Row],[Type]]="Inbound",VLOOKUP(tbl_transaction[[#This Row],[Reference Number]],barang_masuk[],6,FALSE),IF(tbl_transaction[[#This Row],[Type]]="Outbound",VLOOKUP(tbl_transaction[[#This Row],[Reference Number]],barang_keluar[],6,FALSE),""))</f>
        <v>10</v>
      </c>
      <c r="G2232" t="str">
        <f>IF(tbl_transaction[[#This Row],[Type]]="Inbound",VLOOKUP(tbl_transaction[[#This Row],[Reference Number]],barang_masuk[],7,FALSE),IF(tbl_transaction[[#This Row],[Type]]="Outbound",VLOOKUP(tbl_transaction[[#This Row],[Reference Number]],barang_keluar[],7,FALSE),""))</f>
        <v>Pack</v>
      </c>
      <c r="H2232" t="str">
        <f>IF(tbl_transaction[[#This Row],[Type]]="Inbound",VLOOKUP(tbl_transaction[[#This Row],[Reference Number]],barang_masuk[],3,FALSE),IF(tbl_transaction[[#This Row],[Type]]="Outbound",VLOOKUP(tbl_transaction[[#This Row],[Reference Number]],barang_keluar[],3,FALSE),""))</f>
        <v>Outlet 074</v>
      </c>
      <c r="I2232" t="str">
        <f>IF(D2232='Kartu Stok'!$B$2,COUNTIF($D$3:D2232,'Kartu Stok'!$B$2),"")</f>
        <v/>
      </c>
      <c r="L2232"/>
    </row>
    <row r="2233" spans="1:12" ht="14.5" x14ac:dyDescent="0.35">
      <c r="A2233" s="2" t="s">
        <v>2792</v>
      </c>
      <c r="B2233" s="5">
        <f>IF(LEFT(tbl_transaction[[#This Row],[Reference Number]],2)="GR",VLOOKUP(tbl_transaction[[#This Row],[Reference Number]],barang_masuk[],2,FALSE),IF(LEFT(tbl_transaction[[#This Row],[Reference Number]],2)="DO",VLOOKUP(tbl_transaction[[#This Row],[Reference Number]],barang_keluar[],2,FALSE),""))</f>
        <v>46174</v>
      </c>
      <c r="C2233" t="str">
        <f t="shared" si="35"/>
        <v>Outbound</v>
      </c>
      <c r="D2233" t="str">
        <f>IF(tbl_transaction[[#This Row],[Type]]="Inbound",VLOOKUP(tbl_transaction[[#This Row],[Reference Number]],barang_masuk[],4,FALSE),IF(tbl_transaction[[#This Row],[Type]]="Outbound",VLOOKUP(tbl_transaction[[#This Row],[Reference Number]],barang_keluar[],4,FALSE),""))</f>
        <v>PER016</v>
      </c>
      <c r="E2233" t="str">
        <f>IF(tbl_transaction[[#This Row],[Type]]="Inbound",VLOOKUP(tbl_transaction[[#This Row],[Reference Number]],barang_masuk[],5,FALSE),IF(tbl_transaction[[#This Row],[Type]]="Outbound",VLOOKUP(tbl_transaction[[#This Row],[Reference Number]],barang_keluar[],5,FALSE),""))</f>
        <v>Lifebuoy Personal Care Variant 16</v>
      </c>
      <c r="F2233">
        <f>IF(tbl_transaction[[#This Row],[Type]]="Inbound",VLOOKUP(tbl_transaction[[#This Row],[Reference Number]],barang_masuk[],6,FALSE),IF(tbl_transaction[[#This Row],[Type]]="Outbound",VLOOKUP(tbl_transaction[[#This Row],[Reference Number]],barang_keluar[],6,FALSE),""))</f>
        <v>36</v>
      </c>
      <c r="G2233" t="str">
        <f>IF(tbl_transaction[[#This Row],[Type]]="Inbound",VLOOKUP(tbl_transaction[[#This Row],[Reference Number]],barang_masuk[],7,FALSE),IF(tbl_transaction[[#This Row],[Type]]="Outbound",VLOOKUP(tbl_transaction[[#This Row],[Reference Number]],barang_keluar[],7,FALSE),""))</f>
        <v>Bottle</v>
      </c>
      <c r="H2233" t="str">
        <f>IF(tbl_transaction[[#This Row],[Type]]="Inbound",VLOOKUP(tbl_transaction[[#This Row],[Reference Number]],barang_masuk[],3,FALSE),IF(tbl_transaction[[#This Row],[Type]]="Outbound",VLOOKUP(tbl_transaction[[#This Row],[Reference Number]],barang_keluar[],3,FALSE),""))</f>
        <v>Outlet 059</v>
      </c>
      <c r="I2233" t="str">
        <f>IF(D2233='Kartu Stok'!$B$2,COUNTIF($D$3:D2233,'Kartu Stok'!$B$2),"")</f>
        <v/>
      </c>
      <c r="L2233"/>
    </row>
    <row r="2234" spans="1:12" ht="14.5" x14ac:dyDescent="0.35">
      <c r="A2234" s="2" t="s">
        <v>2793</v>
      </c>
      <c r="B2234" s="5">
        <f>IF(LEFT(tbl_transaction[[#This Row],[Reference Number]],2)="GR",VLOOKUP(tbl_transaction[[#This Row],[Reference Number]],barang_masuk[],2,FALSE),IF(LEFT(tbl_transaction[[#This Row],[Reference Number]],2)="DO",VLOOKUP(tbl_transaction[[#This Row],[Reference Number]],barang_keluar[],2,FALSE),""))</f>
        <v>46056</v>
      </c>
      <c r="C2234" t="str">
        <f t="shared" si="35"/>
        <v>Outbound</v>
      </c>
      <c r="D2234" t="str">
        <f>IF(tbl_transaction[[#This Row],[Type]]="Inbound",VLOOKUP(tbl_transaction[[#This Row],[Reference Number]],barang_masuk[],4,FALSE),IF(tbl_transaction[[#This Row],[Type]]="Outbound",VLOOKUP(tbl_transaction[[#This Row],[Reference Number]],barang_keluar[],4,FALSE),""))</f>
        <v>SNK013</v>
      </c>
      <c r="E2234" t="str">
        <f>IF(tbl_transaction[[#This Row],[Type]]="Inbound",VLOOKUP(tbl_transaction[[#This Row],[Reference Number]],barang_masuk[],5,FALSE),IF(tbl_transaction[[#This Row],[Type]]="Outbound",VLOOKUP(tbl_transaction[[#This Row],[Reference Number]],barang_keluar[],5,FALSE),""))</f>
        <v>Qtela Snack Variant 13</v>
      </c>
      <c r="F2234">
        <f>IF(tbl_transaction[[#This Row],[Type]]="Inbound",VLOOKUP(tbl_transaction[[#This Row],[Reference Number]],barang_masuk[],6,FALSE),IF(tbl_transaction[[#This Row],[Type]]="Outbound",VLOOKUP(tbl_transaction[[#This Row],[Reference Number]],barang_keluar[],6,FALSE),""))</f>
        <v>10</v>
      </c>
      <c r="G2234" t="str">
        <f>IF(tbl_transaction[[#This Row],[Type]]="Inbound",VLOOKUP(tbl_transaction[[#This Row],[Reference Number]],barang_masuk[],7,FALSE),IF(tbl_transaction[[#This Row],[Type]]="Outbound",VLOOKUP(tbl_transaction[[#This Row],[Reference Number]],barang_keluar[],7,FALSE),""))</f>
        <v>Pack</v>
      </c>
      <c r="H2234" t="str">
        <f>IF(tbl_transaction[[#This Row],[Type]]="Inbound",VLOOKUP(tbl_transaction[[#This Row],[Reference Number]],barang_masuk[],3,FALSE),IF(tbl_transaction[[#This Row],[Type]]="Outbound",VLOOKUP(tbl_transaction[[#This Row],[Reference Number]],barang_keluar[],3,FALSE),""))</f>
        <v>Outlet 005</v>
      </c>
      <c r="I2234" t="str">
        <f>IF(D2234='Kartu Stok'!$B$2,COUNTIF($D$3:D2234,'Kartu Stok'!$B$2),"")</f>
        <v/>
      </c>
      <c r="L2234"/>
    </row>
    <row r="2235" spans="1:12" ht="14.5" x14ac:dyDescent="0.35">
      <c r="A2235" s="2" t="s">
        <v>2794</v>
      </c>
      <c r="B2235" s="5">
        <f>IF(LEFT(tbl_transaction[[#This Row],[Reference Number]],2)="GR",VLOOKUP(tbl_transaction[[#This Row],[Reference Number]],barang_masuk[],2,FALSE),IF(LEFT(tbl_transaction[[#This Row],[Reference Number]],2)="DO",VLOOKUP(tbl_transaction[[#This Row],[Reference Number]],barang_keluar[],2,FALSE),""))</f>
        <v>46036</v>
      </c>
      <c r="C2235" t="str">
        <f t="shared" si="35"/>
        <v>Outbound</v>
      </c>
      <c r="D2235" t="str">
        <f>IF(tbl_transaction[[#This Row],[Type]]="Inbound",VLOOKUP(tbl_transaction[[#This Row],[Reference Number]],barang_masuk[],4,FALSE),IF(tbl_transaction[[#This Row],[Type]]="Outbound",VLOOKUP(tbl_transaction[[#This Row],[Reference Number]],barang_keluar[],4,FALSE),""))</f>
        <v>PER004</v>
      </c>
      <c r="E2235" t="str">
        <f>IF(tbl_transaction[[#This Row],[Type]]="Inbound",VLOOKUP(tbl_transaction[[#This Row],[Reference Number]],barang_masuk[],5,FALSE),IF(tbl_transaction[[#This Row],[Type]]="Outbound",VLOOKUP(tbl_transaction[[#This Row],[Reference Number]],barang_keluar[],5,FALSE),""))</f>
        <v>Lifebuoy Personal Care Variant 4</v>
      </c>
      <c r="F2235">
        <f>IF(tbl_transaction[[#This Row],[Type]]="Inbound",VLOOKUP(tbl_transaction[[#This Row],[Reference Number]],barang_masuk[],6,FALSE),IF(tbl_transaction[[#This Row],[Type]]="Outbound",VLOOKUP(tbl_transaction[[#This Row],[Reference Number]],barang_keluar[],6,FALSE),""))</f>
        <v>12</v>
      </c>
      <c r="G2235" t="str">
        <f>IF(tbl_transaction[[#This Row],[Type]]="Inbound",VLOOKUP(tbl_transaction[[#This Row],[Reference Number]],barang_masuk[],7,FALSE),IF(tbl_transaction[[#This Row],[Type]]="Outbound",VLOOKUP(tbl_transaction[[#This Row],[Reference Number]],barang_keluar[],7,FALSE),""))</f>
        <v>Bottle</v>
      </c>
      <c r="H2235" t="str">
        <f>IF(tbl_transaction[[#This Row],[Type]]="Inbound",VLOOKUP(tbl_transaction[[#This Row],[Reference Number]],barang_masuk[],3,FALSE),IF(tbl_transaction[[#This Row],[Type]]="Outbound",VLOOKUP(tbl_transaction[[#This Row],[Reference Number]],barang_keluar[],3,FALSE),""))</f>
        <v>Outlet 058</v>
      </c>
      <c r="I2235" t="str">
        <f>IF(D2235='Kartu Stok'!$B$2,COUNTIF($D$3:D2235,'Kartu Stok'!$B$2),"")</f>
        <v/>
      </c>
      <c r="L2235"/>
    </row>
    <row r="2236" spans="1:12" ht="14.5" x14ac:dyDescent="0.35">
      <c r="A2236" s="2" t="s">
        <v>2795</v>
      </c>
      <c r="B2236" s="5">
        <f>IF(LEFT(tbl_transaction[[#This Row],[Reference Number]],2)="GR",VLOOKUP(tbl_transaction[[#This Row],[Reference Number]],barang_masuk[],2,FALSE),IF(LEFT(tbl_transaction[[#This Row],[Reference Number]],2)="DO",VLOOKUP(tbl_transaction[[#This Row],[Reference Number]],barang_keluar[],2,FALSE),""))</f>
        <v>46158</v>
      </c>
      <c r="C2236" t="str">
        <f t="shared" si="35"/>
        <v>Outbound</v>
      </c>
      <c r="D2236" t="str">
        <f>IF(tbl_transaction[[#This Row],[Type]]="Inbound",VLOOKUP(tbl_transaction[[#This Row],[Reference Number]],barang_masuk[],4,FALSE),IF(tbl_transaction[[#This Row],[Type]]="Outbound",VLOOKUP(tbl_transaction[[#This Row],[Reference Number]],barang_keluar[],4,FALSE),""))</f>
        <v>HOM025</v>
      </c>
      <c r="E2236" t="str">
        <f>IF(tbl_transaction[[#This Row],[Type]]="Inbound",VLOOKUP(tbl_transaction[[#This Row],[Reference Number]],barang_masuk[],5,FALSE),IF(tbl_transaction[[#This Row],[Type]]="Outbound",VLOOKUP(tbl_transaction[[#This Row],[Reference Number]],barang_keluar[],5,FALSE),""))</f>
        <v>Rinso Home Care Variant 25</v>
      </c>
      <c r="F2236">
        <f>IF(tbl_transaction[[#This Row],[Type]]="Inbound",VLOOKUP(tbl_transaction[[#This Row],[Reference Number]],barang_masuk[],6,FALSE),IF(tbl_transaction[[#This Row],[Type]]="Outbound",VLOOKUP(tbl_transaction[[#This Row],[Reference Number]],barang_keluar[],6,FALSE),""))</f>
        <v>12</v>
      </c>
      <c r="G2236" t="str">
        <f>IF(tbl_transaction[[#This Row],[Type]]="Inbound",VLOOKUP(tbl_transaction[[#This Row],[Reference Number]],barang_masuk[],7,FALSE),IF(tbl_transaction[[#This Row],[Type]]="Outbound",VLOOKUP(tbl_transaction[[#This Row],[Reference Number]],barang_keluar[],7,FALSE),""))</f>
        <v>Pack</v>
      </c>
      <c r="H2236" t="str">
        <f>IF(tbl_transaction[[#This Row],[Type]]="Inbound",VLOOKUP(tbl_transaction[[#This Row],[Reference Number]],barang_masuk[],3,FALSE),IF(tbl_transaction[[#This Row],[Type]]="Outbound",VLOOKUP(tbl_transaction[[#This Row],[Reference Number]],barang_keluar[],3,FALSE),""))</f>
        <v>Outlet 028</v>
      </c>
      <c r="I2236" t="str">
        <f>IF(D2236='Kartu Stok'!$B$2,COUNTIF($D$3:D2236,'Kartu Stok'!$B$2),"")</f>
        <v/>
      </c>
      <c r="L2236"/>
    </row>
    <row r="2237" spans="1:12" ht="14.5" x14ac:dyDescent="0.35">
      <c r="A2237" s="2" t="s">
        <v>2796</v>
      </c>
      <c r="B2237" s="5">
        <f>IF(LEFT(tbl_transaction[[#This Row],[Reference Number]],2)="GR",VLOOKUP(tbl_transaction[[#This Row],[Reference Number]],barang_masuk[],2,FALSE),IF(LEFT(tbl_transaction[[#This Row],[Reference Number]],2)="DO",VLOOKUP(tbl_transaction[[#This Row],[Reference Number]],barang_keluar[],2,FALSE),""))</f>
        <v>46101</v>
      </c>
      <c r="C2237" t="str">
        <f t="shared" si="35"/>
        <v>Outbound</v>
      </c>
      <c r="D2237" t="str">
        <f>IF(tbl_transaction[[#This Row],[Type]]="Inbound",VLOOKUP(tbl_transaction[[#This Row],[Reference Number]],barang_masuk[],4,FALSE),IF(tbl_transaction[[#This Row],[Type]]="Outbound",VLOOKUP(tbl_transaction[[#This Row],[Reference Number]],barang_keluar[],4,FALSE),""))</f>
        <v>BEV032</v>
      </c>
      <c r="E2237" t="str">
        <f>IF(tbl_transaction[[#This Row],[Type]]="Inbound",VLOOKUP(tbl_transaction[[#This Row],[Reference Number]],barang_masuk[],5,FALSE),IF(tbl_transaction[[#This Row],[Type]]="Outbound",VLOOKUP(tbl_transaction[[#This Row],[Reference Number]],barang_keluar[],5,FALSE),""))</f>
        <v>Aqua Beverage Variant 32</v>
      </c>
      <c r="F2237">
        <f>IF(tbl_transaction[[#This Row],[Type]]="Inbound",VLOOKUP(tbl_transaction[[#This Row],[Reference Number]],barang_masuk[],6,FALSE),IF(tbl_transaction[[#This Row],[Type]]="Outbound",VLOOKUP(tbl_transaction[[#This Row],[Reference Number]],barang_keluar[],6,FALSE),""))</f>
        <v>48</v>
      </c>
      <c r="G2237" t="str">
        <f>IF(tbl_transaction[[#This Row],[Type]]="Inbound",VLOOKUP(tbl_transaction[[#This Row],[Reference Number]],barang_masuk[],7,FALSE),IF(tbl_transaction[[#This Row],[Type]]="Outbound",VLOOKUP(tbl_transaction[[#This Row],[Reference Number]],barang_keluar[],7,FALSE),""))</f>
        <v>Bottle</v>
      </c>
      <c r="H2237" t="str">
        <f>IF(tbl_transaction[[#This Row],[Type]]="Inbound",VLOOKUP(tbl_transaction[[#This Row],[Reference Number]],barang_masuk[],3,FALSE),IF(tbl_transaction[[#This Row],[Type]]="Outbound",VLOOKUP(tbl_transaction[[#This Row],[Reference Number]],barang_keluar[],3,FALSE),""))</f>
        <v>Outlet 063</v>
      </c>
      <c r="I2237" t="str">
        <f>IF(D2237='Kartu Stok'!$B$2,COUNTIF($D$3:D2237,'Kartu Stok'!$B$2),"")</f>
        <v/>
      </c>
      <c r="L2237"/>
    </row>
    <row r="2238" spans="1:12" ht="14.5" x14ac:dyDescent="0.35">
      <c r="A2238" s="2" t="s">
        <v>2797</v>
      </c>
      <c r="B2238" s="5">
        <f>IF(LEFT(tbl_transaction[[#This Row],[Reference Number]],2)="GR",VLOOKUP(tbl_transaction[[#This Row],[Reference Number]],barang_masuk[],2,FALSE),IF(LEFT(tbl_transaction[[#This Row],[Reference Number]],2)="DO",VLOOKUP(tbl_transaction[[#This Row],[Reference Number]],barang_keluar[],2,FALSE),""))</f>
        <v>46110</v>
      </c>
      <c r="C2238" t="str">
        <f t="shared" si="35"/>
        <v>Outbound</v>
      </c>
      <c r="D2238" t="str">
        <f>IF(tbl_transaction[[#This Row],[Type]]="Inbound",VLOOKUP(tbl_transaction[[#This Row],[Reference Number]],barang_masuk[],4,FALSE),IF(tbl_transaction[[#This Row],[Type]]="Outbound",VLOOKUP(tbl_transaction[[#This Row],[Reference Number]],barang_keluar[],4,FALSE),""))</f>
        <v>INS022</v>
      </c>
      <c r="E2238" t="str">
        <f>IF(tbl_transaction[[#This Row],[Type]]="Inbound",VLOOKUP(tbl_transaction[[#This Row],[Reference Number]],barang_masuk[],5,FALSE),IF(tbl_transaction[[#This Row],[Type]]="Outbound",VLOOKUP(tbl_transaction[[#This Row],[Reference Number]],barang_keluar[],5,FALSE),""))</f>
        <v>Supermi Instant Food Variant 22</v>
      </c>
      <c r="F2238">
        <f>IF(tbl_transaction[[#This Row],[Type]]="Inbound",VLOOKUP(tbl_transaction[[#This Row],[Reference Number]],barang_masuk[],6,FALSE),IF(tbl_transaction[[#This Row],[Type]]="Outbound",VLOOKUP(tbl_transaction[[#This Row],[Reference Number]],barang_keluar[],6,FALSE),""))</f>
        <v>15</v>
      </c>
      <c r="G2238" t="str">
        <f>IF(tbl_transaction[[#This Row],[Type]]="Inbound",VLOOKUP(tbl_transaction[[#This Row],[Reference Number]],barang_masuk[],7,FALSE),IF(tbl_transaction[[#This Row],[Type]]="Outbound",VLOOKUP(tbl_transaction[[#This Row],[Reference Number]],barang_keluar[],7,FALSE),""))</f>
        <v>Pack</v>
      </c>
      <c r="H2238" t="str">
        <f>IF(tbl_transaction[[#This Row],[Type]]="Inbound",VLOOKUP(tbl_transaction[[#This Row],[Reference Number]],barang_masuk[],3,FALSE),IF(tbl_transaction[[#This Row],[Type]]="Outbound",VLOOKUP(tbl_transaction[[#This Row],[Reference Number]],barang_keluar[],3,FALSE),""))</f>
        <v>Outlet 017</v>
      </c>
      <c r="I2238" t="str">
        <f>IF(D2238='Kartu Stok'!$B$2,COUNTIF($D$3:D2238,'Kartu Stok'!$B$2),"")</f>
        <v/>
      </c>
      <c r="L2238"/>
    </row>
    <row r="2239" spans="1:12" ht="14.5" x14ac:dyDescent="0.35">
      <c r="A2239" s="2" t="s">
        <v>2798</v>
      </c>
      <c r="B2239" s="5">
        <f>IF(LEFT(tbl_transaction[[#This Row],[Reference Number]],2)="GR",VLOOKUP(tbl_transaction[[#This Row],[Reference Number]],barang_masuk[],2,FALSE),IF(LEFT(tbl_transaction[[#This Row],[Reference Number]],2)="DO",VLOOKUP(tbl_transaction[[#This Row],[Reference Number]],barang_keluar[],2,FALSE),""))</f>
        <v>46030</v>
      </c>
      <c r="C2239" t="str">
        <f t="shared" si="35"/>
        <v>Outbound</v>
      </c>
      <c r="D2239" t="str">
        <f>IF(tbl_transaction[[#This Row],[Type]]="Inbound",VLOOKUP(tbl_transaction[[#This Row],[Reference Number]],barang_masuk[],4,FALSE),IF(tbl_transaction[[#This Row],[Type]]="Outbound",VLOOKUP(tbl_transaction[[#This Row],[Reference Number]],barang_keluar[],4,FALSE),""))</f>
        <v>DAR003</v>
      </c>
      <c r="E2239" t="str">
        <f>IF(tbl_transaction[[#This Row],[Type]]="Inbound",VLOOKUP(tbl_transaction[[#This Row],[Reference Number]],barang_masuk[],5,FALSE),IF(tbl_transaction[[#This Row],[Type]]="Outbound",VLOOKUP(tbl_transaction[[#This Row],[Reference Number]],barang_keluar[],5,FALSE),""))</f>
        <v>Ultra Milk Dairy Variant 3</v>
      </c>
      <c r="F2239">
        <f>IF(tbl_transaction[[#This Row],[Type]]="Inbound",VLOOKUP(tbl_transaction[[#This Row],[Reference Number]],barang_masuk[],6,FALSE),IF(tbl_transaction[[#This Row],[Type]]="Outbound",VLOOKUP(tbl_transaction[[#This Row],[Reference Number]],barang_keluar[],6,FALSE),""))</f>
        <v>48</v>
      </c>
      <c r="G2239" t="str">
        <f>IF(tbl_transaction[[#This Row],[Type]]="Inbound",VLOOKUP(tbl_transaction[[#This Row],[Reference Number]],barang_masuk[],7,FALSE),IF(tbl_transaction[[#This Row],[Type]]="Outbound",VLOOKUP(tbl_transaction[[#This Row],[Reference Number]],barang_keluar[],7,FALSE),""))</f>
        <v>Box</v>
      </c>
      <c r="H2239" t="str">
        <f>IF(tbl_transaction[[#This Row],[Type]]="Inbound",VLOOKUP(tbl_transaction[[#This Row],[Reference Number]],barang_masuk[],3,FALSE),IF(tbl_transaction[[#This Row],[Type]]="Outbound",VLOOKUP(tbl_transaction[[#This Row],[Reference Number]],barang_keluar[],3,FALSE),""))</f>
        <v>Outlet 054</v>
      </c>
      <c r="I2239" t="str">
        <f>IF(D2239='Kartu Stok'!$B$2,COUNTIF($D$3:D2239,'Kartu Stok'!$B$2),"")</f>
        <v/>
      </c>
      <c r="L2239"/>
    </row>
    <row r="2240" spans="1:12" ht="14.5" x14ac:dyDescent="0.35">
      <c r="A2240" s="2" t="s">
        <v>2799</v>
      </c>
      <c r="B2240" s="5">
        <f>IF(LEFT(tbl_transaction[[#This Row],[Reference Number]],2)="GR",VLOOKUP(tbl_transaction[[#This Row],[Reference Number]],barang_masuk[],2,FALSE),IF(LEFT(tbl_transaction[[#This Row],[Reference Number]],2)="DO",VLOOKUP(tbl_transaction[[#This Row],[Reference Number]],barang_keluar[],2,FALSE),""))</f>
        <v>46182</v>
      </c>
      <c r="C2240" t="str">
        <f t="shared" si="35"/>
        <v>Outbound</v>
      </c>
      <c r="D2240" t="str">
        <f>IF(tbl_transaction[[#This Row],[Type]]="Inbound",VLOOKUP(tbl_transaction[[#This Row],[Reference Number]],barang_masuk[],4,FALSE),IF(tbl_transaction[[#This Row],[Type]]="Outbound",VLOOKUP(tbl_transaction[[#This Row],[Reference Number]],barang_keluar[],4,FALSE),""))</f>
        <v>PER007</v>
      </c>
      <c r="E2240" t="str">
        <f>IF(tbl_transaction[[#This Row],[Type]]="Inbound",VLOOKUP(tbl_transaction[[#This Row],[Reference Number]],barang_masuk[],5,FALSE),IF(tbl_transaction[[#This Row],[Type]]="Outbound",VLOOKUP(tbl_transaction[[#This Row],[Reference Number]],barang_keluar[],5,FALSE),""))</f>
        <v>Pepsodent Personal Care Variant 7</v>
      </c>
      <c r="F2240">
        <f>IF(tbl_transaction[[#This Row],[Type]]="Inbound",VLOOKUP(tbl_transaction[[#This Row],[Reference Number]],barang_masuk[],6,FALSE),IF(tbl_transaction[[#This Row],[Type]]="Outbound",VLOOKUP(tbl_transaction[[#This Row],[Reference Number]],barang_keluar[],6,FALSE),""))</f>
        <v>10</v>
      </c>
      <c r="G2240" t="str">
        <f>IF(tbl_transaction[[#This Row],[Type]]="Inbound",VLOOKUP(tbl_transaction[[#This Row],[Reference Number]],barang_masuk[],7,FALSE),IF(tbl_transaction[[#This Row],[Type]]="Outbound",VLOOKUP(tbl_transaction[[#This Row],[Reference Number]],barang_keluar[],7,FALSE),""))</f>
        <v>Bottle</v>
      </c>
      <c r="H2240" t="str">
        <f>IF(tbl_transaction[[#This Row],[Type]]="Inbound",VLOOKUP(tbl_transaction[[#This Row],[Reference Number]],barang_masuk[],3,FALSE),IF(tbl_transaction[[#This Row],[Type]]="Outbound",VLOOKUP(tbl_transaction[[#This Row],[Reference Number]],barang_keluar[],3,FALSE),""))</f>
        <v>Outlet 044</v>
      </c>
      <c r="I2240" t="str">
        <f>IF(D2240='Kartu Stok'!$B$2,COUNTIF($D$3:D2240,'Kartu Stok'!$B$2),"")</f>
        <v/>
      </c>
      <c r="L2240"/>
    </row>
    <row r="2241" spans="1:12" ht="14.5" x14ac:dyDescent="0.35">
      <c r="A2241" s="2" t="s">
        <v>2800</v>
      </c>
      <c r="B2241" s="5">
        <f>IF(LEFT(tbl_transaction[[#This Row],[Reference Number]],2)="GR",VLOOKUP(tbl_transaction[[#This Row],[Reference Number]],barang_masuk[],2,FALSE),IF(LEFT(tbl_transaction[[#This Row],[Reference Number]],2)="DO",VLOOKUP(tbl_transaction[[#This Row],[Reference Number]],barang_keluar[],2,FALSE),""))</f>
        <v>46070</v>
      </c>
      <c r="C2241" t="str">
        <f t="shared" si="35"/>
        <v>Outbound</v>
      </c>
      <c r="D2241" t="str">
        <f>IF(tbl_transaction[[#This Row],[Type]]="Inbound",VLOOKUP(tbl_transaction[[#This Row],[Reference Number]],barang_masuk[],4,FALSE),IF(tbl_transaction[[#This Row],[Type]]="Outbound",VLOOKUP(tbl_transaction[[#This Row],[Reference Number]],barang_keluar[],4,FALSE),""))</f>
        <v>SNK033</v>
      </c>
      <c r="E2241" t="str">
        <f>IF(tbl_transaction[[#This Row],[Type]]="Inbound",VLOOKUP(tbl_transaction[[#This Row],[Reference Number]],barang_masuk[],5,FALSE),IF(tbl_transaction[[#This Row],[Type]]="Outbound",VLOOKUP(tbl_transaction[[#This Row],[Reference Number]],barang_keluar[],5,FALSE),""))</f>
        <v>Chitato Snack Variant 33</v>
      </c>
      <c r="F2241">
        <f>IF(tbl_transaction[[#This Row],[Type]]="Inbound",VLOOKUP(tbl_transaction[[#This Row],[Reference Number]],barang_masuk[],6,FALSE),IF(tbl_transaction[[#This Row],[Type]]="Outbound",VLOOKUP(tbl_transaction[[#This Row],[Reference Number]],barang_keluar[],6,FALSE),""))</f>
        <v>36</v>
      </c>
      <c r="G2241" t="str">
        <f>IF(tbl_transaction[[#This Row],[Type]]="Inbound",VLOOKUP(tbl_transaction[[#This Row],[Reference Number]],barang_masuk[],7,FALSE),IF(tbl_transaction[[#This Row],[Type]]="Outbound",VLOOKUP(tbl_transaction[[#This Row],[Reference Number]],barang_keluar[],7,FALSE),""))</f>
        <v>Pack</v>
      </c>
      <c r="H2241" t="str">
        <f>IF(tbl_transaction[[#This Row],[Type]]="Inbound",VLOOKUP(tbl_transaction[[#This Row],[Reference Number]],barang_masuk[],3,FALSE),IF(tbl_transaction[[#This Row],[Type]]="Outbound",VLOOKUP(tbl_transaction[[#This Row],[Reference Number]],barang_keluar[],3,FALSE),""))</f>
        <v>Outlet 025</v>
      </c>
      <c r="I2241" t="str">
        <f>IF(D2241='Kartu Stok'!$B$2,COUNTIF($D$3:D2241,'Kartu Stok'!$B$2),"")</f>
        <v/>
      </c>
      <c r="L2241"/>
    </row>
    <row r="2242" spans="1:12" ht="14.5" x14ac:dyDescent="0.35">
      <c r="A2242" s="2" t="s">
        <v>2801</v>
      </c>
      <c r="B2242" s="5">
        <f>IF(LEFT(tbl_transaction[[#This Row],[Reference Number]],2)="GR",VLOOKUP(tbl_transaction[[#This Row],[Reference Number]],barang_masuk[],2,FALSE),IF(LEFT(tbl_transaction[[#This Row],[Reference Number]],2)="DO",VLOOKUP(tbl_transaction[[#This Row],[Reference Number]],barang_keluar[],2,FALSE),""))</f>
        <v>46026</v>
      </c>
      <c r="C2242" t="str">
        <f t="shared" si="35"/>
        <v>Outbound</v>
      </c>
      <c r="D2242" t="str">
        <f>IF(tbl_transaction[[#This Row],[Type]]="Inbound",VLOOKUP(tbl_transaction[[#This Row],[Reference Number]],barang_masuk[],4,FALSE),IF(tbl_transaction[[#This Row],[Type]]="Outbound",VLOOKUP(tbl_transaction[[#This Row],[Reference Number]],barang_keluar[],4,FALSE),""))</f>
        <v>PER026</v>
      </c>
      <c r="E2242" t="str">
        <f>IF(tbl_transaction[[#This Row],[Type]]="Inbound",VLOOKUP(tbl_transaction[[#This Row],[Reference Number]],barang_masuk[],5,FALSE),IF(tbl_transaction[[#This Row],[Type]]="Outbound",VLOOKUP(tbl_transaction[[#This Row],[Reference Number]],barang_keluar[],5,FALSE),""))</f>
        <v>Sunsilk Personal Care Variant 26</v>
      </c>
      <c r="F2242">
        <f>IF(tbl_transaction[[#This Row],[Type]]="Inbound",VLOOKUP(tbl_transaction[[#This Row],[Reference Number]],barang_masuk[],6,FALSE),IF(tbl_transaction[[#This Row],[Type]]="Outbound",VLOOKUP(tbl_transaction[[#This Row],[Reference Number]],barang_keluar[],6,FALSE),""))</f>
        <v>15</v>
      </c>
      <c r="G2242" t="str">
        <f>IF(tbl_transaction[[#This Row],[Type]]="Inbound",VLOOKUP(tbl_transaction[[#This Row],[Reference Number]],barang_masuk[],7,FALSE),IF(tbl_transaction[[#This Row],[Type]]="Outbound",VLOOKUP(tbl_transaction[[#This Row],[Reference Number]],barang_keluar[],7,FALSE),""))</f>
        <v>Bottle</v>
      </c>
      <c r="H2242" t="str">
        <f>IF(tbl_transaction[[#This Row],[Type]]="Inbound",VLOOKUP(tbl_transaction[[#This Row],[Reference Number]],barang_masuk[],3,FALSE),IF(tbl_transaction[[#This Row],[Type]]="Outbound",VLOOKUP(tbl_transaction[[#This Row],[Reference Number]],barang_keluar[],3,FALSE),""))</f>
        <v>Outlet 055</v>
      </c>
      <c r="I2242" t="str">
        <f>IF(D2242='Kartu Stok'!$B$2,COUNTIF($D$3:D2242,'Kartu Stok'!$B$2),"")</f>
        <v/>
      </c>
      <c r="L2242"/>
    </row>
    <row r="2243" spans="1:12" ht="14.5" x14ac:dyDescent="0.35">
      <c r="A2243" s="2" t="s">
        <v>2802</v>
      </c>
      <c r="B2243" s="5">
        <f>IF(LEFT(tbl_transaction[[#This Row],[Reference Number]],2)="GR",VLOOKUP(tbl_transaction[[#This Row],[Reference Number]],barang_masuk[],2,FALSE),IF(LEFT(tbl_transaction[[#This Row],[Reference Number]],2)="DO",VLOOKUP(tbl_transaction[[#This Row],[Reference Number]],barang_keluar[],2,FALSE),""))</f>
        <v>46086</v>
      </c>
      <c r="C2243" t="str">
        <f t="shared" si="35"/>
        <v>Outbound</v>
      </c>
      <c r="D2243" t="str">
        <f>IF(tbl_transaction[[#This Row],[Type]]="Inbound",VLOOKUP(tbl_transaction[[#This Row],[Reference Number]],barang_masuk[],4,FALSE),IF(tbl_transaction[[#This Row],[Type]]="Outbound",VLOOKUP(tbl_transaction[[#This Row],[Reference Number]],barang_keluar[],4,FALSE),""))</f>
        <v>BAB015</v>
      </c>
      <c r="E2243" t="str">
        <f>IF(tbl_transaction[[#This Row],[Type]]="Inbound",VLOOKUP(tbl_transaction[[#This Row],[Reference Number]],barang_masuk[],5,FALSE),IF(tbl_transaction[[#This Row],[Type]]="Outbound",VLOOKUP(tbl_transaction[[#This Row],[Reference Number]],barang_keluar[],5,FALSE),""))</f>
        <v>MamyPoko Baby Care Variant 15</v>
      </c>
      <c r="F2243">
        <f>IF(tbl_transaction[[#This Row],[Type]]="Inbound",VLOOKUP(tbl_transaction[[#This Row],[Reference Number]],barang_masuk[],6,FALSE),IF(tbl_transaction[[#This Row],[Type]]="Outbound",VLOOKUP(tbl_transaction[[#This Row],[Reference Number]],barang_keluar[],6,FALSE),""))</f>
        <v>48</v>
      </c>
      <c r="G2243" t="str">
        <f>IF(tbl_transaction[[#This Row],[Type]]="Inbound",VLOOKUP(tbl_transaction[[#This Row],[Reference Number]],barang_masuk[],7,FALSE),IF(tbl_transaction[[#This Row],[Type]]="Outbound",VLOOKUP(tbl_transaction[[#This Row],[Reference Number]],barang_keluar[],7,FALSE),""))</f>
        <v>Pack</v>
      </c>
      <c r="H2243" t="str">
        <f>IF(tbl_transaction[[#This Row],[Type]]="Inbound",VLOOKUP(tbl_transaction[[#This Row],[Reference Number]],barang_masuk[],3,FALSE),IF(tbl_transaction[[#This Row],[Type]]="Outbound",VLOOKUP(tbl_transaction[[#This Row],[Reference Number]],barang_keluar[],3,FALSE),""))</f>
        <v>Outlet 015</v>
      </c>
      <c r="I2243" t="str">
        <f>IF(D2243='Kartu Stok'!$B$2,COUNTIF($D$3:D2243,'Kartu Stok'!$B$2),"")</f>
        <v/>
      </c>
      <c r="L2243"/>
    </row>
    <row r="2244" spans="1:12" ht="14.5" x14ac:dyDescent="0.35">
      <c r="A2244" s="2" t="s">
        <v>2803</v>
      </c>
      <c r="B2244" s="5">
        <f>IF(LEFT(tbl_transaction[[#This Row],[Reference Number]],2)="GR",VLOOKUP(tbl_transaction[[#This Row],[Reference Number]],barang_masuk[],2,FALSE),IF(LEFT(tbl_transaction[[#This Row],[Reference Number]],2)="DO",VLOOKUP(tbl_transaction[[#This Row],[Reference Number]],barang_keluar[],2,FALSE),""))</f>
        <v>46114</v>
      </c>
      <c r="C2244" t="str">
        <f t="shared" si="35"/>
        <v>Outbound</v>
      </c>
      <c r="D2244" t="str">
        <f>IF(tbl_transaction[[#This Row],[Type]]="Inbound",VLOOKUP(tbl_transaction[[#This Row],[Reference Number]],barang_masuk[],4,FALSE),IF(tbl_transaction[[#This Row],[Type]]="Outbound",VLOOKUP(tbl_transaction[[#This Row],[Reference Number]],barang_keluar[],4,FALSE),""))</f>
        <v>INS004</v>
      </c>
      <c r="E2244" t="str">
        <f>IF(tbl_transaction[[#This Row],[Type]]="Inbound",VLOOKUP(tbl_transaction[[#This Row],[Reference Number]],barang_masuk[],5,FALSE),IF(tbl_transaction[[#This Row],[Type]]="Outbound",VLOOKUP(tbl_transaction[[#This Row],[Reference Number]],barang_keluar[],5,FALSE),""))</f>
        <v>Sarimi Instant Food Variant 4</v>
      </c>
      <c r="F2244">
        <f>IF(tbl_transaction[[#This Row],[Type]]="Inbound",VLOOKUP(tbl_transaction[[#This Row],[Reference Number]],barang_masuk[],6,FALSE),IF(tbl_transaction[[#This Row],[Type]]="Outbound",VLOOKUP(tbl_transaction[[#This Row],[Reference Number]],barang_keluar[],6,FALSE),""))</f>
        <v>15</v>
      </c>
      <c r="G2244" t="str">
        <f>IF(tbl_transaction[[#This Row],[Type]]="Inbound",VLOOKUP(tbl_transaction[[#This Row],[Reference Number]],barang_masuk[],7,FALSE),IF(tbl_transaction[[#This Row],[Type]]="Outbound",VLOOKUP(tbl_transaction[[#This Row],[Reference Number]],barang_keluar[],7,FALSE),""))</f>
        <v>Pack</v>
      </c>
      <c r="H2244" t="str">
        <f>IF(tbl_transaction[[#This Row],[Type]]="Inbound",VLOOKUP(tbl_transaction[[#This Row],[Reference Number]],barang_masuk[],3,FALSE),IF(tbl_transaction[[#This Row],[Type]]="Outbound",VLOOKUP(tbl_transaction[[#This Row],[Reference Number]],barang_keluar[],3,FALSE),""))</f>
        <v>Outlet 001</v>
      </c>
      <c r="I2244" t="str">
        <f>IF(D2244='Kartu Stok'!$B$2,COUNTIF($D$3:D2244,'Kartu Stok'!$B$2),"")</f>
        <v/>
      </c>
      <c r="L2244"/>
    </row>
    <row r="2245" spans="1:12" ht="14.5" x14ac:dyDescent="0.35">
      <c r="A2245" s="2" t="s">
        <v>2804</v>
      </c>
      <c r="B2245" s="5">
        <f>IF(LEFT(tbl_transaction[[#This Row],[Reference Number]],2)="GR",VLOOKUP(tbl_transaction[[#This Row],[Reference Number]],barang_masuk[],2,FALSE),IF(LEFT(tbl_transaction[[#This Row],[Reference Number]],2)="DO",VLOOKUP(tbl_transaction[[#This Row],[Reference Number]],barang_keluar[],2,FALSE),""))</f>
        <v>46201</v>
      </c>
      <c r="C2245" t="str">
        <f t="shared" si="35"/>
        <v>Outbound</v>
      </c>
      <c r="D2245" t="str">
        <f>IF(tbl_transaction[[#This Row],[Type]]="Inbound",VLOOKUP(tbl_transaction[[#This Row],[Reference Number]],barang_masuk[],4,FALSE),IF(tbl_transaction[[#This Row],[Type]]="Outbound",VLOOKUP(tbl_transaction[[#This Row],[Reference Number]],barang_keluar[],4,FALSE),""))</f>
        <v>PER020</v>
      </c>
      <c r="E2245" t="str">
        <f>IF(tbl_transaction[[#This Row],[Type]]="Inbound",VLOOKUP(tbl_transaction[[#This Row],[Reference Number]],barang_masuk[],5,FALSE),IF(tbl_transaction[[#This Row],[Type]]="Outbound",VLOOKUP(tbl_transaction[[#This Row],[Reference Number]],barang_keluar[],5,FALSE),""))</f>
        <v>Sunsilk Personal Care Variant 20</v>
      </c>
      <c r="F2245">
        <f>IF(tbl_transaction[[#This Row],[Type]]="Inbound",VLOOKUP(tbl_transaction[[#This Row],[Reference Number]],barang_masuk[],6,FALSE),IF(tbl_transaction[[#This Row],[Type]]="Outbound",VLOOKUP(tbl_transaction[[#This Row],[Reference Number]],barang_keluar[],6,FALSE),""))</f>
        <v>12</v>
      </c>
      <c r="G2245" t="str">
        <f>IF(tbl_transaction[[#This Row],[Type]]="Inbound",VLOOKUP(tbl_transaction[[#This Row],[Reference Number]],barang_masuk[],7,FALSE),IF(tbl_transaction[[#This Row],[Type]]="Outbound",VLOOKUP(tbl_transaction[[#This Row],[Reference Number]],barang_keluar[],7,FALSE),""))</f>
        <v>Bottle</v>
      </c>
      <c r="H2245" t="str">
        <f>IF(tbl_transaction[[#This Row],[Type]]="Inbound",VLOOKUP(tbl_transaction[[#This Row],[Reference Number]],barang_masuk[],3,FALSE),IF(tbl_transaction[[#This Row],[Type]]="Outbound",VLOOKUP(tbl_transaction[[#This Row],[Reference Number]],barang_keluar[],3,FALSE),""))</f>
        <v>Outlet 039</v>
      </c>
      <c r="I2245" t="str">
        <f>IF(D2245='Kartu Stok'!$B$2,COUNTIF($D$3:D2245,'Kartu Stok'!$B$2),"")</f>
        <v/>
      </c>
      <c r="L2245"/>
    </row>
    <row r="2246" spans="1:12" ht="14.5" x14ac:dyDescent="0.35">
      <c r="A2246" s="2" t="s">
        <v>2805</v>
      </c>
      <c r="B2246" s="5">
        <f>IF(LEFT(tbl_transaction[[#This Row],[Reference Number]],2)="GR",VLOOKUP(tbl_transaction[[#This Row],[Reference Number]],barang_masuk[],2,FALSE),IF(LEFT(tbl_transaction[[#This Row],[Reference Number]],2)="DO",VLOOKUP(tbl_transaction[[#This Row],[Reference Number]],barang_keluar[],2,FALSE),""))</f>
        <v>46136</v>
      </c>
      <c r="C2246" t="str">
        <f t="shared" si="35"/>
        <v>Outbound</v>
      </c>
      <c r="D2246" t="str">
        <f>IF(tbl_transaction[[#This Row],[Type]]="Inbound",VLOOKUP(tbl_transaction[[#This Row],[Reference Number]],barang_masuk[],4,FALSE),IF(tbl_transaction[[#This Row],[Type]]="Outbound",VLOOKUP(tbl_transaction[[#This Row],[Reference Number]],barang_keluar[],4,FALSE),""))</f>
        <v>BEV028</v>
      </c>
      <c r="E2246" t="str">
        <f>IF(tbl_transaction[[#This Row],[Type]]="Inbound",VLOOKUP(tbl_transaction[[#This Row],[Reference Number]],barang_masuk[],5,FALSE),IF(tbl_transaction[[#This Row],[Type]]="Outbound",VLOOKUP(tbl_transaction[[#This Row],[Reference Number]],barang_keluar[],5,FALSE),""))</f>
        <v>Pocari Beverage Variant 28</v>
      </c>
      <c r="F2246">
        <f>IF(tbl_transaction[[#This Row],[Type]]="Inbound",VLOOKUP(tbl_transaction[[#This Row],[Reference Number]],barang_masuk[],6,FALSE),IF(tbl_transaction[[#This Row],[Type]]="Outbound",VLOOKUP(tbl_transaction[[#This Row],[Reference Number]],barang_keluar[],6,FALSE),""))</f>
        <v>60</v>
      </c>
      <c r="G2246" t="str">
        <f>IF(tbl_transaction[[#This Row],[Type]]="Inbound",VLOOKUP(tbl_transaction[[#This Row],[Reference Number]],barang_masuk[],7,FALSE),IF(tbl_transaction[[#This Row],[Type]]="Outbound",VLOOKUP(tbl_transaction[[#This Row],[Reference Number]],barang_keluar[],7,FALSE),""))</f>
        <v>Bottle</v>
      </c>
      <c r="H2246" t="str">
        <f>IF(tbl_transaction[[#This Row],[Type]]="Inbound",VLOOKUP(tbl_transaction[[#This Row],[Reference Number]],barang_masuk[],3,FALSE),IF(tbl_transaction[[#This Row],[Type]]="Outbound",VLOOKUP(tbl_transaction[[#This Row],[Reference Number]],barang_keluar[],3,FALSE),""))</f>
        <v>Outlet 066</v>
      </c>
      <c r="I2246" t="str">
        <f>IF(D2246='Kartu Stok'!$B$2,COUNTIF($D$3:D2246,'Kartu Stok'!$B$2),"")</f>
        <v/>
      </c>
      <c r="L2246"/>
    </row>
    <row r="2247" spans="1:12" ht="14.5" x14ac:dyDescent="0.35">
      <c r="A2247" s="2" t="s">
        <v>2806</v>
      </c>
      <c r="B2247" s="5">
        <f>IF(LEFT(tbl_transaction[[#This Row],[Reference Number]],2)="GR",VLOOKUP(tbl_transaction[[#This Row],[Reference Number]],barang_masuk[],2,FALSE),IF(LEFT(tbl_transaction[[#This Row],[Reference Number]],2)="DO",VLOOKUP(tbl_transaction[[#This Row],[Reference Number]],barang_keluar[],2,FALSE),""))</f>
        <v>46170</v>
      </c>
      <c r="C2247" t="str">
        <f t="shared" si="35"/>
        <v>Outbound</v>
      </c>
      <c r="D2247" t="str">
        <f>IF(tbl_transaction[[#This Row],[Type]]="Inbound",VLOOKUP(tbl_transaction[[#This Row],[Reference Number]],barang_masuk[],4,FALSE),IF(tbl_transaction[[#This Row],[Type]]="Outbound",VLOOKUP(tbl_transaction[[#This Row],[Reference Number]],barang_keluar[],4,FALSE),""))</f>
        <v>INS014</v>
      </c>
      <c r="E2247" t="str">
        <f>IF(tbl_transaction[[#This Row],[Type]]="Inbound",VLOOKUP(tbl_transaction[[#This Row],[Reference Number]],barang_masuk[],5,FALSE),IF(tbl_transaction[[#This Row],[Type]]="Outbound",VLOOKUP(tbl_transaction[[#This Row],[Reference Number]],barang_keluar[],5,FALSE),""))</f>
        <v>Indomie Instant Food Variant 14</v>
      </c>
      <c r="F2247">
        <f>IF(tbl_transaction[[#This Row],[Type]]="Inbound",VLOOKUP(tbl_transaction[[#This Row],[Reference Number]],barang_masuk[],6,FALSE),IF(tbl_transaction[[#This Row],[Type]]="Outbound",VLOOKUP(tbl_transaction[[#This Row],[Reference Number]],barang_keluar[],6,FALSE),""))</f>
        <v>36</v>
      </c>
      <c r="G2247" t="str">
        <f>IF(tbl_transaction[[#This Row],[Type]]="Inbound",VLOOKUP(tbl_transaction[[#This Row],[Reference Number]],barang_masuk[],7,FALSE),IF(tbl_transaction[[#This Row],[Type]]="Outbound",VLOOKUP(tbl_transaction[[#This Row],[Reference Number]],barang_keluar[],7,FALSE),""))</f>
        <v>Pack</v>
      </c>
      <c r="H2247" t="str">
        <f>IF(tbl_transaction[[#This Row],[Type]]="Inbound",VLOOKUP(tbl_transaction[[#This Row],[Reference Number]],barang_masuk[],3,FALSE),IF(tbl_transaction[[#This Row],[Type]]="Outbound",VLOOKUP(tbl_transaction[[#This Row],[Reference Number]],barang_keluar[],3,FALSE),""))</f>
        <v>Outlet 061</v>
      </c>
      <c r="I2247" t="str">
        <f>IF(D2247='Kartu Stok'!$B$2,COUNTIF($D$3:D2247,'Kartu Stok'!$B$2),"")</f>
        <v/>
      </c>
      <c r="L2247"/>
    </row>
    <row r="2248" spans="1:12" ht="14.5" x14ac:dyDescent="0.35">
      <c r="A2248" s="2" t="s">
        <v>2807</v>
      </c>
      <c r="B2248" s="5">
        <f>IF(LEFT(tbl_transaction[[#This Row],[Reference Number]],2)="GR",VLOOKUP(tbl_transaction[[#This Row],[Reference Number]],barang_masuk[],2,FALSE),IF(LEFT(tbl_transaction[[#This Row],[Reference Number]],2)="DO",VLOOKUP(tbl_transaction[[#This Row],[Reference Number]],barang_keluar[],2,FALSE),""))</f>
        <v>46131</v>
      </c>
      <c r="C2248" t="str">
        <f t="shared" si="35"/>
        <v>Outbound</v>
      </c>
      <c r="D2248" t="str">
        <f>IF(tbl_transaction[[#This Row],[Type]]="Inbound",VLOOKUP(tbl_transaction[[#This Row],[Reference Number]],barang_masuk[],4,FALSE),IF(tbl_transaction[[#This Row],[Type]]="Outbound",VLOOKUP(tbl_transaction[[#This Row],[Reference Number]],barang_keluar[],4,FALSE),""))</f>
        <v>HOM018</v>
      </c>
      <c r="E2248" t="str">
        <f>IF(tbl_transaction[[#This Row],[Type]]="Inbound",VLOOKUP(tbl_transaction[[#This Row],[Reference Number]],barang_masuk[],5,FALSE),IF(tbl_transaction[[#This Row],[Type]]="Outbound",VLOOKUP(tbl_transaction[[#This Row],[Reference Number]],barang_keluar[],5,FALSE),""))</f>
        <v>Molto Home Care Variant 18</v>
      </c>
      <c r="F2248">
        <f>IF(tbl_transaction[[#This Row],[Type]]="Inbound",VLOOKUP(tbl_transaction[[#This Row],[Reference Number]],barang_masuk[],6,FALSE),IF(tbl_transaction[[#This Row],[Type]]="Outbound",VLOOKUP(tbl_transaction[[#This Row],[Reference Number]],barang_keluar[],6,FALSE),""))</f>
        <v>36</v>
      </c>
      <c r="G2248" t="str">
        <f>IF(tbl_transaction[[#This Row],[Type]]="Inbound",VLOOKUP(tbl_transaction[[#This Row],[Reference Number]],barang_masuk[],7,FALSE),IF(tbl_transaction[[#This Row],[Type]]="Outbound",VLOOKUP(tbl_transaction[[#This Row],[Reference Number]],barang_keluar[],7,FALSE),""))</f>
        <v>Pack</v>
      </c>
      <c r="H2248" t="str">
        <f>IF(tbl_transaction[[#This Row],[Type]]="Inbound",VLOOKUP(tbl_transaction[[#This Row],[Reference Number]],barang_masuk[],3,FALSE),IF(tbl_transaction[[#This Row],[Type]]="Outbound",VLOOKUP(tbl_transaction[[#This Row],[Reference Number]],barang_keluar[],3,FALSE),""))</f>
        <v>Outlet 048</v>
      </c>
      <c r="I2248" t="str">
        <f>IF(D2248='Kartu Stok'!$B$2,COUNTIF($D$3:D2248,'Kartu Stok'!$B$2),"")</f>
        <v/>
      </c>
      <c r="L2248"/>
    </row>
    <row r="2249" spans="1:12" ht="14.5" x14ac:dyDescent="0.35">
      <c r="A2249" s="2" t="s">
        <v>2808</v>
      </c>
      <c r="B2249" s="5">
        <f>IF(LEFT(tbl_transaction[[#This Row],[Reference Number]],2)="GR",VLOOKUP(tbl_transaction[[#This Row],[Reference Number]],barang_masuk[],2,FALSE),IF(LEFT(tbl_transaction[[#This Row],[Reference Number]],2)="DO",VLOOKUP(tbl_transaction[[#This Row],[Reference Number]],barang_keluar[],2,FALSE),""))</f>
        <v>46026</v>
      </c>
      <c r="C2249" t="str">
        <f t="shared" si="35"/>
        <v>Outbound</v>
      </c>
      <c r="D2249" t="str">
        <f>IF(tbl_transaction[[#This Row],[Type]]="Inbound",VLOOKUP(tbl_transaction[[#This Row],[Reference Number]],barang_masuk[],4,FALSE),IF(tbl_transaction[[#This Row],[Type]]="Outbound",VLOOKUP(tbl_transaction[[#This Row],[Reference Number]],barang_keluar[],4,FALSE),""))</f>
        <v>PER010</v>
      </c>
      <c r="E2249" t="str">
        <f>IF(tbl_transaction[[#This Row],[Type]]="Inbound",VLOOKUP(tbl_transaction[[#This Row],[Reference Number]],barang_masuk[],5,FALSE),IF(tbl_transaction[[#This Row],[Type]]="Outbound",VLOOKUP(tbl_transaction[[#This Row],[Reference Number]],barang_keluar[],5,FALSE),""))</f>
        <v>Lifebuoy Personal Care Variant 10</v>
      </c>
      <c r="F2249">
        <f>IF(tbl_transaction[[#This Row],[Type]]="Inbound",VLOOKUP(tbl_transaction[[#This Row],[Reference Number]],barang_masuk[],6,FALSE),IF(tbl_transaction[[#This Row],[Type]]="Outbound",VLOOKUP(tbl_transaction[[#This Row],[Reference Number]],barang_keluar[],6,FALSE),""))</f>
        <v>20</v>
      </c>
      <c r="G2249" t="str">
        <f>IF(tbl_transaction[[#This Row],[Type]]="Inbound",VLOOKUP(tbl_transaction[[#This Row],[Reference Number]],barang_masuk[],7,FALSE),IF(tbl_transaction[[#This Row],[Type]]="Outbound",VLOOKUP(tbl_transaction[[#This Row],[Reference Number]],barang_keluar[],7,FALSE),""))</f>
        <v>Bottle</v>
      </c>
      <c r="H2249" t="str">
        <f>IF(tbl_transaction[[#This Row],[Type]]="Inbound",VLOOKUP(tbl_transaction[[#This Row],[Reference Number]],barang_masuk[],3,FALSE),IF(tbl_transaction[[#This Row],[Type]]="Outbound",VLOOKUP(tbl_transaction[[#This Row],[Reference Number]],barang_keluar[],3,FALSE),""))</f>
        <v>Outlet 008</v>
      </c>
      <c r="I2249" t="str">
        <f>IF(D2249='Kartu Stok'!$B$2,COUNTIF($D$3:D2249,'Kartu Stok'!$B$2),"")</f>
        <v/>
      </c>
      <c r="L2249"/>
    </row>
    <row r="2250" spans="1:12" ht="14.5" x14ac:dyDescent="0.35">
      <c r="A2250" s="2" t="s">
        <v>2809</v>
      </c>
      <c r="B2250" s="5">
        <f>IF(LEFT(tbl_transaction[[#This Row],[Reference Number]],2)="GR",VLOOKUP(tbl_transaction[[#This Row],[Reference Number]],barang_masuk[],2,FALSE),IF(LEFT(tbl_transaction[[#This Row],[Reference Number]],2)="DO",VLOOKUP(tbl_transaction[[#This Row],[Reference Number]],barang_keluar[],2,FALSE),""))</f>
        <v>46154</v>
      </c>
      <c r="C2250" t="str">
        <f t="shared" si="35"/>
        <v>Outbound</v>
      </c>
      <c r="D2250" t="str">
        <f>IF(tbl_transaction[[#This Row],[Type]]="Inbound",VLOOKUP(tbl_transaction[[#This Row],[Reference Number]],barang_masuk[],4,FALSE),IF(tbl_transaction[[#This Row],[Type]]="Outbound",VLOOKUP(tbl_transaction[[#This Row],[Reference Number]],barang_keluar[],4,FALSE),""))</f>
        <v>BAB006</v>
      </c>
      <c r="E2250" t="str">
        <f>IF(tbl_transaction[[#This Row],[Type]]="Inbound",VLOOKUP(tbl_transaction[[#This Row],[Reference Number]],barang_masuk[],5,FALSE),IF(tbl_transaction[[#This Row],[Type]]="Outbound",VLOOKUP(tbl_transaction[[#This Row],[Reference Number]],barang_keluar[],5,FALSE),""))</f>
        <v>Zwitsal Baby Care Variant 6</v>
      </c>
      <c r="F2250">
        <f>IF(tbl_transaction[[#This Row],[Type]]="Inbound",VLOOKUP(tbl_transaction[[#This Row],[Reference Number]],barang_masuk[],6,FALSE),IF(tbl_transaction[[#This Row],[Type]]="Outbound",VLOOKUP(tbl_transaction[[#This Row],[Reference Number]],barang_keluar[],6,FALSE),""))</f>
        <v>10</v>
      </c>
      <c r="G2250" t="str">
        <f>IF(tbl_transaction[[#This Row],[Type]]="Inbound",VLOOKUP(tbl_transaction[[#This Row],[Reference Number]],barang_masuk[],7,FALSE),IF(tbl_transaction[[#This Row],[Type]]="Outbound",VLOOKUP(tbl_transaction[[#This Row],[Reference Number]],barang_keluar[],7,FALSE),""))</f>
        <v>Pack</v>
      </c>
      <c r="H2250" t="str">
        <f>IF(tbl_transaction[[#This Row],[Type]]="Inbound",VLOOKUP(tbl_transaction[[#This Row],[Reference Number]],barang_masuk[],3,FALSE),IF(tbl_transaction[[#This Row],[Type]]="Outbound",VLOOKUP(tbl_transaction[[#This Row],[Reference Number]],barang_keluar[],3,FALSE),""))</f>
        <v>Outlet 022</v>
      </c>
      <c r="I2250" t="str">
        <f>IF(D2250='Kartu Stok'!$B$2,COUNTIF($D$3:D2250,'Kartu Stok'!$B$2),"")</f>
        <v/>
      </c>
      <c r="L2250"/>
    </row>
    <row r="2251" spans="1:12" ht="14.5" x14ac:dyDescent="0.35">
      <c r="A2251" s="2" t="s">
        <v>2810</v>
      </c>
      <c r="B2251" s="5">
        <f>IF(LEFT(tbl_transaction[[#This Row],[Reference Number]],2)="GR",VLOOKUP(tbl_transaction[[#This Row],[Reference Number]],barang_masuk[],2,FALSE),IF(LEFT(tbl_transaction[[#This Row],[Reference Number]],2)="DO",VLOOKUP(tbl_transaction[[#This Row],[Reference Number]],barang_keluar[],2,FALSE),""))</f>
        <v>46126</v>
      </c>
      <c r="C2251" t="str">
        <f t="shared" si="35"/>
        <v>Outbound</v>
      </c>
      <c r="D2251" t="str">
        <f>IF(tbl_transaction[[#This Row],[Type]]="Inbound",VLOOKUP(tbl_transaction[[#This Row],[Reference Number]],barang_masuk[],4,FALSE),IF(tbl_transaction[[#This Row],[Type]]="Outbound",VLOOKUP(tbl_transaction[[#This Row],[Reference Number]],barang_keluar[],4,FALSE),""))</f>
        <v>SNK031</v>
      </c>
      <c r="E2251" t="str">
        <f>IF(tbl_transaction[[#This Row],[Type]]="Inbound",VLOOKUP(tbl_transaction[[#This Row],[Reference Number]],barang_masuk[],5,FALSE),IF(tbl_transaction[[#This Row],[Type]]="Outbound",VLOOKUP(tbl_transaction[[#This Row],[Reference Number]],barang_keluar[],5,FALSE),""))</f>
        <v>Taro Snack Variant 31</v>
      </c>
      <c r="F2251">
        <f>IF(tbl_transaction[[#This Row],[Type]]="Inbound",VLOOKUP(tbl_transaction[[#This Row],[Reference Number]],barang_masuk[],6,FALSE),IF(tbl_transaction[[#This Row],[Type]]="Outbound",VLOOKUP(tbl_transaction[[#This Row],[Reference Number]],barang_keluar[],6,FALSE),""))</f>
        <v>30</v>
      </c>
      <c r="G2251" t="str">
        <f>IF(tbl_transaction[[#This Row],[Type]]="Inbound",VLOOKUP(tbl_transaction[[#This Row],[Reference Number]],barang_masuk[],7,FALSE),IF(tbl_transaction[[#This Row],[Type]]="Outbound",VLOOKUP(tbl_transaction[[#This Row],[Reference Number]],barang_keluar[],7,FALSE),""))</f>
        <v>Pack</v>
      </c>
      <c r="H2251" t="str">
        <f>IF(tbl_transaction[[#This Row],[Type]]="Inbound",VLOOKUP(tbl_transaction[[#This Row],[Reference Number]],barang_masuk[],3,FALSE),IF(tbl_transaction[[#This Row],[Type]]="Outbound",VLOOKUP(tbl_transaction[[#This Row],[Reference Number]],barang_keluar[],3,FALSE),""))</f>
        <v>Outlet 011</v>
      </c>
      <c r="I2251" t="str">
        <f>IF(D2251='Kartu Stok'!$B$2,COUNTIF($D$3:D2251,'Kartu Stok'!$B$2),"")</f>
        <v/>
      </c>
      <c r="L2251"/>
    </row>
    <row r="2252" spans="1:12" ht="14.5" x14ac:dyDescent="0.35">
      <c r="A2252" s="2" t="s">
        <v>2811</v>
      </c>
      <c r="B2252" s="5">
        <f>IF(LEFT(tbl_transaction[[#This Row],[Reference Number]],2)="GR",VLOOKUP(tbl_transaction[[#This Row],[Reference Number]],barang_masuk[],2,FALSE),IF(LEFT(tbl_transaction[[#This Row],[Reference Number]],2)="DO",VLOOKUP(tbl_transaction[[#This Row],[Reference Number]],barang_keluar[],2,FALSE),""))</f>
        <v>46023</v>
      </c>
      <c r="C2252" t="str">
        <f t="shared" si="35"/>
        <v>Outbound</v>
      </c>
      <c r="D2252" t="str">
        <f>IF(tbl_transaction[[#This Row],[Type]]="Inbound",VLOOKUP(tbl_transaction[[#This Row],[Reference Number]],barang_masuk[],4,FALSE),IF(tbl_transaction[[#This Row],[Type]]="Outbound",VLOOKUP(tbl_transaction[[#This Row],[Reference Number]],barang_keluar[],4,FALSE),""))</f>
        <v>SNK032</v>
      </c>
      <c r="E2252" t="str">
        <f>IF(tbl_transaction[[#This Row],[Type]]="Inbound",VLOOKUP(tbl_transaction[[#This Row],[Reference Number]],barang_masuk[],5,FALSE),IF(tbl_transaction[[#This Row],[Type]]="Outbound",VLOOKUP(tbl_transaction[[#This Row],[Reference Number]],barang_keluar[],5,FALSE),""))</f>
        <v>Qtela Snack Variant 32</v>
      </c>
      <c r="F2252">
        <f>IF(tbl_transaction[[#This Row],[Type]]="Inbound",VLOOKUP(tbl_transaction[[#This Row],[Reference Number]],barang_masuk[],6,FALSE),IF(tbl_transaction[[#This Row],[Type]]="Outbound",VLOOKUP(tbl_transaction[[#This Row],[Reference Number]],barang_keluar[],6,FALSE),""))</f>
        <v>24</v>
      </c>
      <c r="G2252" t="str">
        <f>IF(tbl_transaction[[#This Row],[Type]]="Inbound",VLOOKUP(tbl_transaction[[#This Row],[Reference Number]],barang_masuk[],7,FALSE),IF(tbl_transaction[[#This Row],[Type]]="Outbound",VLOOKUP(tbl_transaction[[#This Row],[Reference Number]],barang_keluar[],7,FALSE),""))</f>
        <v>Pack</v>
      </c>
      <c r="H2252" t="str">
        <f>IF(tbl_transaction[[#This Row],[Type]]="Inbound",VLOOKUP(tbl_transaction[[#This Row],[Reference Number]],barang_masuk[],3,FALSE),IF(tbl_transaction[[#This Row],[Type]]="Outbound",VLOOKUP(tbl_transaction[[#This Row],[Reference Number]],barang_keluar[],3,FALSE),""))</f>
        <v>Outlet 056</v>
      </c>
      <c r="I2252" t="str">
        <f>IF(D2252='Kartu Stok'!$B$2,COUNTIF($D$3:D2252,'Kartu Stok'!$B$2),"")</f>
        <v/>
      </c>
      <c r="L2252"/>
    </row>
    <row r="2253" spans="1:12" ht="14.5" x14ac:dyDescent="0.35">
      <c r="A2253" s="2" t="s">
        <v>2812</v>
      </c>
      <c r="B2253" s="5">
        <f>IF(LEFT(tbl_transaction[[#This Row],[Reference Number]],2)="GR",VLOOKUP(tbl_transaction[[#This Row],[Reference Number]],barang_masuk[],2,FALSE),IF(LEFT(tbl_transaction[[#This Row],[Reference Number]],2)="DO",VLOOKUP(tbl_transaction[[#This Row],[Reference Number]],barang_keluar[],2,FALSE),""))</f>
        <v>46078</v>
      </c>
      <c r="C2253" t="str">
        <f t="shared" si="35"/>
        <v>Outbound</v>
      </c>
      <c r="D2253" t="str">
        <f>IF(tbl_transaction[[#This Row],[Type]]="Inbound",VLOOKUP(tbl_transaction[[#This Row],[Reference Number]],barang_masuk[],4,FALSE),IF(tbl_transaction[[#This Row],[Type]]="Outbound",VLOOKUP(tbl_transaction[[#This Row],[Reference Number]],barang_keluar[],4,FALSE),""))</f>
        <v>PER029</v>
      </c>
      <c r="E2253" t="str">
        <f>IF(tbl_transaction[[#This Row],[Type]]="Inbound",VLOOKUP(tbl_transaction[[#This Row],[Reference Number]],barang_masuk[],5,FALSE),IF(tbl_transaction[[#This Row],[Type]]="Outbound",VLOOKUP(tbl_transaction[[#This Row],[Reference Number]],barang_keluar[],5,FALSE),""))</f>
        <v>Sunsilk Personal Care Variant 29</v>
      </c>
      <c r="F2253">
        <f>IF(tbl_transaction[[#This Row],[Type]]="Inbound",VLOOKUP(tbl_transaction[[#This Row],[Reference Number]],barang_masuk[],6,FALSE),IF(tbl_transaction[[#This Row],[Type]]="Outbound",VLOOKUP(tbl_transaction[[#This Row],[Reference Number]],barang_keluar[],6,FALSE),""))</f>
        <v>20</v>
      </c>
      <c r="G2253" t="str">
        <f>IF(tbl_transaction[[#This Row],[Type]]="Inbound",VLOOKUP(tbl_transaction[[#This Row],[Reference Number]],barang_masuk[],7,FALSE),IF(tbl_transaction[[#This Row],[Type]]="Outbound",VLOOKUP(tbl_transaction[[#This Row],[Reference Number]],barang_keluar[],7,FALSE),""))</f>
        <v>Bottle</v>
      </c>
      <c r="H2253" t="str">
        <f>IF(tbl_transaction[[#This Row],[Type]]="Inbound",VLOOKUP(tbl_transaction[[#This Row],[Reference Number]],barang_masuk[],3,FALSE),IF(tbl_transaction[[#This Row],[Type]]="Outbound",VLOOKUP(tbl_transaction[[#This Row],[Reference Number]],barang_keluar[],3,FALSE),""))</f>
        <v>Outlet 074</v>
      </c>
      <c r="I2253" t="str">
        <f>IF(D2253='Kartu Stok'!$B$2,COUNTIF($D$3:D2253,'Kartu Stok'!$B$2),"")</f>
        <v/>
      </c>
      <c r="L2253"/>
    </row>
    <row r="2254" spans="1:12" ht="14.5" x14ac:dyDescent="0.35">
      <c r="A2254" s="2" t="s">
        <v>2813</v>
      </c>
      <c r="B2254" s="5">
        <f>IF(LEFT(tbl_transaction[[#This Row],[Reference Number]],2)="GR",VLOOKUP(tbl_transaction[[#This Row],[Reference Number]],barang_masuk[],2,FALSE),IF(LEFT(tbl_transaction[[#This Row],[Reference Number]],2)="DO",VLOOKUP(tbl_transaction[[#This Row],[Reference Number]],barang_keluar[],2,FALSE),""))</f>
        <v>46191</v>
      </c>
      <c r="C2254" t="str">
        <f t="shared" si="35"/>
        <v>Outbound</v>
      </c>
      <c r="D2254" t="str">
        <f>IF(tbl_transaction[[#This Row],[Type]]="Inbound",VLOOKUP(tbl_transaction[[#This Row],[Reference Number]],barang_masuk[],4,FALSE),IF(tbl_transaction[[#This Row],[Type]]="Outbound",VLOOKUP(tbl_transaction[[#This Row],[Reference Number]],barang_keluar[],4,FALSE),""))</f>
        <v>BEV040</v>
      </c>
      <c r="E2254" t="str">
        <f>IF(tbl_transaction[[#This Row],[Type]]="Inbound",VLOOKUP(tbl_transaction[[#This Row],[Reference Number]],barang_masuk[],5,FALSE),IF(tbl_transaction[[#This Row],[Type]]="Outbound",VLOOKUP(tbl_transaction[[#This Row],[Reference Number]],barang_keluar[],5,FALSE),""))</f>
        <v>Aqua Beverage Variant 40</v>
      </c>
      <c r="F2254">
        <f>IF(tbl_transaction[[#This Row],[Type]]="Inbound",VLOOKUP(tbl_transaction[[#This Row],[Reference Number]],barang_masuk[],6,FALSE),IF(tbl_transaction[[#This Row],[Type]]="Outbound",VLOOKUP(tbl_transaction[[#This Row],[Reference Number]],barang_keluar[],6,FALSE),""))</f>
        <v>10</v>
      </c>
      <c r="G2254" t="str">
        <f>IF(tbl_transaction[[#This Row],[Type]]="Inbound",VLOOKUP(tbl_transaction[[#This Row],[Reference Number]],barang_masuk[],7,FALSE),IF(tbl_transaction[[#This Row],[Type]]="Outbound",VLOOKUP(tbl_transaction[[#This Row],[Reference Number]],barang_keluar[],7,FALSE),""))</f>
        <v>Bottle</v>
      </c>
      <c r="H2254" t="str">
        <f>IF(tbl_transaction[[#This Row],[Type]]="Inbound",VLOOKUP(tbl_transaction[[#This Row],[Reference Number]],barang_masuk[],3,FALSE),IF(tbl_transaction[[#This Row],[Type]]="Outbound",VLOOKUP(tbl_transaction[[#This Row],[Reference Number]],barang_keluar[],3,FALSE),""))</f>
        <v>Outlet 067</v>
      </c>
      <c r="I2254" t="str">
        <f>IF(D2254='Kartu Stok'!$B$2,COUNTIF($D$3:D2254,'Kartu Stok'!$B$2),"")</f>
        <v/>
      </c>
      <c r="L2254"/>
    </row>
    <row r="2255" spans="1:12" ht="14.5" x14ac:dyDescent="0.35">
      <c r="A2255" s="2" t="s">
        <v>2814</v>
      </c>
      <c r="B2255" s="5">
        <f>IF(LEFT(tbl_transaction[[#This Row],[Reference Number]],2)="GR",VLOOKUP(tbl_transaction[[#This Row],[Reference Number]],barang_masuk[],2,FALSE),IF(LEFT(tbl_transaction[[#This Row],[Reference Number]],2)="DO",VLOOKUP(tbl_transaction[[#This Row],[Reference Number]],barang_keluar[],2,FALSE),""))</f>
        <v>46088</v>
      </c>
      <c r="C2255" t="str">
        <f t="shared" si="35"/>
        <v>Outbound</v>
      </c>
      <c r="D2255" t="str">
        <f>IF(tbl_transaction[[#This Row],[Type]]="Inbound",VLOOKUP(tbl_transaction[[#This Row],[Reference Number]],barang_masuk[],4,FALSE),IF(tbl_transaction[[#This Row],[Type]]="Outbound",VLOOKUP(tbl_transaction[[#This Row],[Reference Number]],barang_keluar[],4,FALSE),""))</f>
        <v>HOM022</v>
      </c>
      <c r="E2255" t="str">
        <f>IF(tbl_transaction[[#This Row],[Type]]="Inbound",VLOOKUP(tbl_transaction[[#This Row],[Reference Number]],barang_masuk[],5,FALSE),IF(tbl_transaction[[#This Row],[Type]]="Outbound",VLOOKUP(tbl_transaction[[#This Row],[Reference Number]],barang_keluar[],5,FALSE),""))</f>
        <v>Sunlight Home Care Variant 22</v>
      </c>
      <c r="F2255">
        <f>IF(tbl_transaction[[#This Row],[Type]]="Inbound",VLOOKUP(tbl_transaction[[#This Row],[Reference Number]],barang_masuk[],6,FALSE),IF(tbl_transaction[[#This Row],[Type]]="Outbound",VLOOKUP(tbl_transaction[[#This Row],[Reference Number]],barang_keluar[],6,FALSE),""))</f>
        <v>12</v>
      </c>
      <c r="G2255" t="str">
        <f>IF(tbl_transaction[[#This Row],[Type]]="Inbound",VLOOKUP(tbl_transaction[[#This Row],[Reference Number]],barang_masuk[],7,FALSE),IF(tbl_transaction[[#This Row],[Type]]="Outbound",VLOOKUP(tbl_transaction[[#This Row],[Reference Number]],barang_keluar[],7,FALSE),""))</f>
        <v>Pack</v>
      </c>
      <c r="H2255" t="str">
        <f>IF(tbl_transaction[[#This Row],[Type]]="Inbound",VLOOKUP(tbl_transaction[[#This Row],[Reference Number]],barang_masuk[],3,FALSE),IF(tbl_transaction[[#This Row],[Type]]="Outbound",VLOOKUP(tbl_transaction[[#This Row],[Reference Number]],barang_keluar[],3,FALSE),""))</f>
        <v>Outlet 067</v>
      </c>
      <c r="I2255" t="str">
        <f>IF(D2255='Kartu Stok'!$B$2,COUNTIF($D$3:D2255,'Kartu Stok'!$B$2),"")</f>
        <v/>
      </c>
      <c r="L2255"/>
    </row>
    <row r="2256" spans="1:12" ht="14.5" x14ac:dyDescent="0.35">
      <c r="A2256" s="2" t="s">
        <v>2815</v>
      </c>
      <c r="B2256" s="5">
        <f>IF(LEFT(tbl_transaction[[#This Row],[Reference Number]],2)="GR",VLOOKUP(tbl_transaction[[#This Row],[Reference Number]],barang_masuk[],2,FALSE),IF(LEFT(tbl_transaction[[#This Row],[Reference Number]],2)="DO",VLOOKUP(tbl_transaction[[#This Row],[Reference Number]],barang_keluar[],2,FALSE),""))</f>
        <v>46111</v>
      </c>
      <c r="C2256" t="str">
        <f t="shared" si="35"/>
        <v>Outbound</v>
      </c>
      <c r="D2256" t="str">
        <f>IF(tbl_transaction[[#This Row],[Type]]="Inbound",VLOOKUP(tbl_transaction[[#This Row],[Reference Number]],barang_masuk[],4,FALSE),IF(tbl_transaction[[#This Row],[Type]]="Outbound",VLOOKUP(tbl_transaction[[#This Row],[Reference Number]],barang_keluar[],4,FALSE),""))</f>
        <v>BEV033</v>
      </c>
      <c r="E2256" t="str">
        <f>IF(tbl_transaction[[#This Row],[Type]]="Inbound",VLOOKUP(tbl_transaction[[#This Row],[Reference Number]],barang_masuk[],5,FALSE),IF(tbl_transaction[[#This Row],[Type]]="Outbound",VLOOKUP(tbl_transaction[[#This Row],[Reference Number]],barang_keluar[],5,FALSE),""))</f>
        <v>Aqua Beverage Variant 33</v>
      </c>
      <c r="F2256">
        <f>IF(tbl_transaction[[#This Row],[Type]]="Inbound",VLOOKUP(tbl_transaction[[#This Row],[Reference Number]],barang_masuk[],6,FALSE),IF(tbl_transaction[[#This Row],[Type]]="Outbound",VLOOKUP(tbl_transaction[[#This Row],[Reference Number]],barang_keluar[],6,FALSE),""))</f>
        <v>30</v>
      </c>
      <c r="G2256" t="str">
        <f>IF(tbl_transaction[[#This Row],[Type]]="Inbound",VLOOKUP(tbl_transaction[[#This Row],[Reference Number]],barang_masuk[],7,FALSE),IF(tbl_transaction[[#This Row],[Type]]="Outbound",VLOOKUP(tbl_transaction[[#This Row],[Reference Number]],barang_keluar[],7,FALSE),""))</f>
        <v>Bottle</v>
      </c>
      <c r="H2256" t="str">
        <f>IF(tbl_transaction[[#This Row],[Type]]="Inbound",VLOOKUP(tbl_transaction[[#This Row],[Reference Number]],barang_masuk[],3,FALSE),IF(tbl_transaction[[#This Row],[Type]]="Outbound",VLOOKUP(tbl_transaction[[#This Row],[Reference Number]],barang_keluar[],3,FALSE),""))</f>
        <v>Outlet 067</v>
      </c>
      <c r="I2256" t="str">
        <f>IF(D2256='Kartu Stok'!$B$2,COUNTIF($D$3:D2256,'Kartu Stok'!$B$2),"")</f>
        <v/>
      </c>
      <c r="L2256"/>
    </row>
    <row r="2257" spans="1:12" ht="14.5" x14ac:dyDescent="0.35">
      <c r="A2257" s="2" t="s">
        <v>2816</v>
      </c>
      <c r="B2257" s="5">
        <f>IF(LEFT(tbl_transaction[[#This Row],[Reference Number]],2)="GR",VLOOKUP(tbl_transaction[[#This Row],[Reference Number]],barang_masuk[],2,FALSE),IF(LEFT(tbl_transaction[[#This Row],[Reference Number]],2)="DO",VLOOKUP(tbl_transaction[[#This Row],[Reference Number]],barang_keluar[],2,FALSE),""))</f>
        <v>46175</v>
      </c>
      <c r="C2257" t="str">
        <f t="shared" si="35"/>
        <v>Outbound</v>
      </c>
      <c r="D2257" t="str">
        <f>IF(tbl_transaction[[#This Row],[Type]]="Inbound",VLOOKUP(tbl_transaction[[#This Row],[Reference Number]],barang_masuk[],4,FALSE),IF(tbl_transaction[[#This Row],[Type]]="Outbound",VLOOKUP(tbl_transaction[[#This Row],[Reference Number]],barang_keluar[],4,FALSE),""))</f>
        <v>PER016</v>
      </c>
      <c r="E2257" t="str">
        <f>IF(tbl_transaction[[#This Row],[Type]]="Inbound",VLOOKUP(tbl_transaction[[#This Row],[Reference Number]],barang_masuk[],5,FALSE),IF(tbl_transaction[[#This Row],[Type]]="Outbound",VLOOKUP(tbl_transaction[[#This Row],[Reference Number]],barang_keluar[],5,FALSE),""))</f>
        <v>Lifebuoy Personal Care Variant 16</v>
      </c>
      <c r="F2257">
        <f>IF(tbl_transaction[[#This Row],[Type]]="Inbound",VLOOKUP(tbl_transaction[[#This Row],[Reference Number]],barang_masuk[],6,FALSE),IF(tbl_transaction[[#This Row],[Type]]="Outbound",VLOOKUP(tbl_transaction[[#This Row],[Reference Number]],barang_keluar[],6,FALSE),""))</f>
        <v>20</v>
      </c>
      <c r="G2257" t="str">
        <f>IF(tbl_transaction[[#This Row],[Type]]="Inbound",VLOOKUP(tbl_transaction[[#This Row],[Reference Number]],barang_masuk[],7,FALSE),IF(tbl_transaction[[#This Row],[Type]]="Outbound",VLOOKUP(tbl_transaction[[#This Row],[Reference Number]],barang_keluar[],7,FALSE),""))</f>
        <v>Bottle</v>
      </c>
      <c r="H2257" t="str">
        <f>IF(tbl_transaction[[#This Row],[Type]]="Inbound",VLOOKUP(tbl_transaction[[#This Row],[Reference Number]],barang_masuk[],3,FALSE),IF(tbl_transaction[[#This Row],[Type]]="Outbound",VLOOKUP(tbl_transaction[[#This Row],[Reference Number]],barang_keluar[],3,FALSE),""))</f>
        <v>Outlet 064</v>
      </c>
      <c r="I2257" t="str">
        <f>IF(D2257='Kartu Stok'!$B$2,COUNTIF($D$3:D2257,'Kartu Stok'!$B$2),"")</f>
        <v/>
      </c>
      <c r="L2257"/>
    </row>
    <row r="2258" spans="1:12" ht="14.5" x14ac:dyDescent="0.35">
      <c r="A2258" s="2" t="s">
        <v>2817</v>
      </c>
      <c r="B2258" s="5">
        <f>IF(LEFT(tbl_transaction[[#This Row],[Reference Number]],2)="GR",VLOOKUP(tbl_transaction[[#This Row],[Reference Number]],barang_masuk[],2,FALSE),IF(LEFT(tbl_transaction[[#This Row],[Reference Number]],2)="DO",VLOOKUP(tbl_transaction[[#This Row],[Reference Number]],barang_keluar[],2,FALSE),""))</f>
        <v>46185</v>
      </c>
      <c r="C2258" t="str">
        <f t="shared" si="35"/>
        <v>Outbound</v>
      </c>
      <c r="D2258" t="str">
        <f>IF(tbl_transaction[[#This Row],[Type]]="Inbound",VLOOKUP(tbl_transaction[[#This Row],[Reference Number]],barang_masuk[],4,FALSE),IF(tbl_transaction[[#This Row],[Type]]="Outbound",VLOOKUP(tbl_transaction[[#This Row],[Reference Number]],barang_keluar[],4,FALSE),""))</f>
        <v>SNK026</v>
      </c>
      <c r="E2258" t="str">
        <f>IF(tbl_transaction[[#This Row],[Type]]="Inbound",VLOOKUP(tbl_transaction[[#This Row],[Reference Number]],barang_masuk[],5,FALSE),IF(tbl_transaction[[#This Row],[Type]]="Outbound",VLOOKUP(tbl_transaction[[#This Row],[Reference Number]],barang_keluar[],5,FALSE),""))</f>
        <v>Chitato Snack Variant 26</v>
      </c>
      <c r="F2258">
        <f>IF(tbl_transaction[[#This Row],[Type]]="Inbound",VLOOKUP(tbl_transaction[[#This Row],[Reference Number]],barang_masuk[],6,FALSE),IF(tbl_transaction[[#This Row],[Type]]="Outbound",VLOOKUP(tbl_transaction[[#This Row],[Reference Number]],barang_keluar[],6,FALSE),""))</f>
        <v>20</v>
      </c>
      <c r="G2258" t="str">
        <f>IF(tbl_transaction[[#This Row],[Type]]="Inbound",VLOOKUP(tbl_transaction[[#This Row],[Reference Number]],barang_masuk[],7,FALSE),IF(tbl_transaction[[#This Row],[Type]]="Outbound",VLOOKUP(tbl_transaction[[#This Row],[Reference Number]],barang_keluar[],7,FALSE),""))</f>
        <v>Pack</v>
      </c>
      <c r="H2258" t="str">
        <f>IF(tbl_transaction[[#This Row],[Type]]="Inbound",VLOOKUP(tbl_transaction[[#This Row],[Reference Number]],barang_masuk[],3,FALSE),IF(tbl_transaction[[#This Row],[Type]]="Outbound",VLOOKUP(tbl_transaction[[#This Row],[Reference Number]],barang_keluar[],3,FALSE),""))</f>
        <v>Outlet 071</v>
      </c>
      <c r="I2258" t="str">
        <f>IF(D2258='Kartu Stok'!$B$2,COUNTIF($D$3:D2258,'Kartu Stok'!$B$2),"")</f>
        <v/>
      </c>
      <c r="L2258"/>
    </row>
    <row r="2259" spans="1:12" ht="14.5" x14ac:dyDescent="0.35">
      <c r="A2259" s="2" t="s">
        <v>2818</v>
      </c>
      <c r="B2259" s="5">
        <f>IF(LEFT(tbl_transaction[[#This Row],[Reference Number]],2)="GR",VLOOKUP(tbl_transaction[[#This Row],[Reference Number]],barang_masuk[],2,FALSE),IF(LEFT(tbl_transaction[[#This Row],[Reference Number]],2)="DO",VLOOKUP(tbl_transaction[[#This Row],[Reference Number]],barang_keluar[],2,FALSE),""))</f>
        <v>46157</v>
      </c>
      <c r="C2259" t="str">
        <f t="shared" si="35"/>
        <v>Outbound</v>
      </c>
      <c r="D2259" t="str">
        <f>IF(tbl_transaction[[#This Row],[Type]]="Inbound",VLOOKUP(tbl_transaction[[#This Row],[Reference Number]],barang_masuk[],4,FALSE),IF(tbl_transaction[[#This Row],[Type]]="Outbound",VLOOKUP(tbl_transaction[[#This Row],[Reference Number]],barang_keluar[],4,FALSE),""))</f>
        <v>BEV033</v>
      </c>
      <c r="E2259" t="str">
        <f>IF(tbl_transaction[[#This Row],[Type]]="Inbound",VLOOKUP(tbl_transaction[[#This Row],[Reference Number]],barang_masuk[],5,FALSE),IF(tbl_transaction[[#This Row],[Type]]="Outbound",VLOOKUP(tbl_transaction[[#This Row],[Reference Number]],barang_keluar[],5,FALSE),""))</f>
        <v>Aqua Beverage Variant 33</v>
      </c>
      <c r="F2259">
        <f>IF(tbl_transaction[[#This Row],[Type]]="Inbound",VLOOKUP(tbl_transaction[[#This Row],[Reference Number]],barang_masuk[],6,FALSE),IF(tbl_transaction[[#This Row],[Type]]="Outbound",VLOOKUP(tbl_transaction[[#This Row],[Reference Number]],barang_keluar[],6,FALSE),""))</f>
        <v>20</v>
      </c>
      <c r="G2259" t="str">
        <f>IF(tbl_transaction[[#This Row],[Type]]="Inbound",VLOOKUP(tbl_transaction[[#This Row],[Reference Number]],barang_masuk[],7,FALSE),IF(tbl_transaction[[#This Row],[Type]]="Outbound",VLOOKUP(tbl_transaction[[#This Row],[Reference Number]],barang_keluar[],7,FALSE),""))</f>
        <v>Bottle</v>
      </c>
      <c r="H2259" t="str">
        <f>IF(tbl_transaction[[#This Row],[Type]]="Inbound",VLOOKUP(tbl_transaction[[#This Row],[Reference Number]],barang_masuk[],3,FALSE),IF(tbl_transaction[[#This Row],[Type]]="Outbound",VLOOKUP(tbl_transaction[[#This Row],[Reference Number]],barang_keluar[],3,FALSE),""))</f>
        <v>Outlet 027</v>
      </c>
      <c r="I2259" t="str">
        <f>IF(D2259='Kartu Stok'!$B$2,COUNTIF($D$3:D2259,'Kartu Stok'!$B$2),"")</f>
        <v/>
      </c>
      <c r="L2259"/>
    </row>
    <row r="2260" spans="1:12" ht="14.5" x14ac:dyDescent="0.35">
      <c r="A2260" s="2" t="s">
        <v>2819</v>
      </c>
      <c r="B2260" s="5">
        <f>IF(LEFT(tbl_transaction[[#This Row],[Reference Number]],2)="GR",VLOOKUP(tbl_transaction[[#This Row],[Reference Number]],barang_masuk[],2,FALSE),IF(LEFT(tbl_transaction[[#This Row],[Reference Number]],2)="DO",VLOOKUP(tbl_transaction[[#This Row],[Reference Number]],barang_keluar[],2,FALSE),""))</f>
        <v>46033</v>
      </c>
      <c r="C2260" t="str">
        <f t="shared" si="35"/>
        <v>Outbound</v>
      </c>
      <c r="D2260" t="str">
        <f>IF(tbl_transaction[[#This Row],[Type]]="Inbound",VLOOKUP(tbl_transaction[[#This Row],[Reference Number]],barang_masuk[],4,FALSE),IF(tbl_transaction[[#This Row],[Type]]="Outbound",VLOOKUP(tbl_transaction[[#This Row],[Reference Number]],barang_keluar[],4,FALSE),""))</f>
        <v>BEV018</v>
      </c>
      <c r="E2260" t="str">
        <f>IF(tbl_transaction[[#This Row],[Type]]="Inbound",VLOOKUP(tbl_transaction[[#This Row],[Reference Number]],barang_masuk[],5,FALSE),IF(tbl_transaction[[#This Row],[Type]]="Outbound",VLOOKUP(tbl_transaction[[#This Row],[Reference Number]],barang_keluar[],5,FALSE),""))</f>
        <v>Sosro Beverage Variant 18</v>
      </c>
      <c r="F2260">
        <f>IF(tbl_transaction[[#This Row],[Type]]="Inbound",VLOOKUP(tbl_transaction[[#This Row],[Reference Number]],barang_masuk[],6,FALSE),IF(tbl_transaction[[#This Row],[Type]]="Outbound",VLOOKUP(tbl_transaction[[#This Row],[Reference Number]],barang_keluar[],6,FALSE),""))</f>
        <v>60</v>
      </c>
      <c r="G2260" t="str">
        <f>IF(tbl_transaction[[#This Row],[Type]]="Inbound",VLOOKUP(tbl_transaction[[#This Row],[Reference Number]],barang_masuk[],7,FALSE),IF(tbl_transaction[[#This Row],[Type]]="Outbound",VLOOKUP(tbl_transaction[[#This Row],[Reference Number]],barang_keluar[],7,FALSE),""))</f>
        <v>Bottle</v>
      </c>
      <c r="H2260" t="str">
        <f>IF(tbl_transaction[[#This Row],[Type]]="Inbound",VLOOKUP(tbl_transaction[[#This Row],[Reference Number]],barang_masuk[],3,FALSE),IF(tbl_transaction[[#This Row],[Type]]="Outbound",VLOOKUP(tbl_transaction[[#This Row],[Reference Number]],barang_keluar[],3,FALSE),""))</f>
        <v>Outlet 072</v>
      </c>
      <c r="I2260" t="str">
        <f>IF(D2260='Kartu Stok'!$B$2,COUNTIF($D$3:D2260,'Kartu Stok'!$B$2),"")</f>
        <v/>
      </c>
      <c r="L2260"/>
    </row>
    <row r="2261" spans="1:12" ht="14.5" x14ac:dyDescent="0.35">
      <c r="A2261" s="2" t="s">
        <v>2820</v>
      </c>
      <c r="B2261" s="5">
        <f>IF(LEFT(tbl_transaction[[#This Row],[Reference Number]],2)="GR",VLOOKUP(tbl_transaction[[#This Row],[Reference Number]],barang_masuk[],2,FALSE),IF(LEFT(tbl_transaction[[#This Row],[Reference Number]],2)="DO",VLOOKUP(tbl_transaction[[#This Row],[Reference Number]],barang_keluar[],2,FALSE),""))</f>
        <v>46056</v>
      </c>
      <c r="C2261" t="str">
        <f t="shared" si="35"/>
        <v>Outbound</v>
      </c>
      <c r="D2261" t="str">
        <f>IF(tbl_transaction[[#This Row],[Type]]="Inbound",VLOOKUP(tbl_transaction[[#This Row],[Reference Number]],barang_masuk[],4,FALSE),IF(tbl_transaction[[#This Row],[Type]]="Outbound",VLOOKUP(tbl_transaction[[#This Row],[Reference Number]],barang_keluar[],4,FALSE),""))</f>
        <v>INS018</v>
      </c>
      <c r="E2261" t="str">
        <f>IF(tbl_transaction[[#This Row],[Type]]="Inbound",VLOOKUP(tbl_transaction[[#This Row],[Reference Number]],barang_masuk[],5,FALSE),IF(tbl_transaction[[#This Row],[Type]]="Outbound",VLOOKUP(tbl_transaction[[#This Row],[Reference Number]],barang_keluar[],5,FALSE),""))</f>
        <v>Indomie Instant Food Variant 18</v>
      </c>
      <c r="F2261">
        <f>IF(tbl_transaction[[#This Row],[Type]]="Inbound",VLOOKUP(tbl_transaction[[#This Row],[Reference Number]],barang_masuk[],6,FALSE),IF(tbl_transaction[[#This Row],[Type]]="Outbound",VLOOKUP(tbl_transaction[[#This Row],[Reference Number]],barang_keluar[],6,FALSE),""))</f>
        <v>12</v>
      </c>
      <c r="G2261" t="str">
        <f>IF(tbl_transaction[[#This Row],[Type]]="Inbound",VLOOKUP(tbl_transaction[[#This Row],[Reference Number]],barang_masuk[],7,FALSE),IF(tbl_transaction[[#This Row],[Type]]="Outbound",VLOOKUP(tbl_transaction[[#This Row],[Reference Number]],barang_keluar[],7,FALSE),""))</f>
        <v>Pack</v>
      </c>
      <c r="H2261" t="str">
        <f>IF(tbl_transaction[[#This Row],[Type]]="Inbound",VLOOKUP(tbl_transaction[[#This Row],[Reference Number]],barang_masuk[],3,FALSE),IF(tbl_transaction[[#This Row],[Type]]="Outbound",VLOOKUP(tbl_transaction[[#This Row],[Reference Number]],barang_keluar[],3,FALSE),""))</f>
        <v>Outlet 059</v>
      </c>
      <c r="I2261" t="str">
        <f>IF(D2261='Kartu Stok'!$B$2,COUNTIF($D$3:D2261,'Kartu Stok'!$B$2),"")</f>
        <v/>
      </c>
      <c r="L2261"/>
    </row>
    <row r="2262" spans="1:12" ht="14.5" x14ac:dyDescent="0.35">
      <c r="A2262" s="2" t="s">
        <v>2821</v>
      </c>
      <c r="B2262" s="5">
        <f>IF(LEFT(tbl_transaction[[#This Row],[Reference Number]],2)="GR",VLOOKUP(tbl_transaction[[#This Row],[Reference Number]],barang_masuk[],2,FALSE),IF(LEFT(tbl_transaction[[#This Row],[Reference Number]],2)="DO",VLOOKUP(tbl_transaction[[#This Row],[Reference Number]],barang_keluar[],2,FALSE),""))</f>
        <v>46087</v>
      </c>
      <c r="C2262" t="str">
        <f t="shared" si="35"/>
        <v>Outbound</v>
      </c>
      <c r="D2262" t="str">
        <f>IF(tbl_transaction[[#This Row],[Type]]="Inbound",VLOOKUP(tbl_transaction[[#This Row],[Reference Number]],barang_masuk[],4,FALSE),IF(tbl_transaction[[#This Row],[Type]]="Outbound",VLOOKUP(tbl_transaction[[#This Row],[Reference Number]],barang_keluar[],4,FALSE),""))</f>
        <v>SNK001</v>
      </c>
      <c r="E2262" t="str">
        <f>IF(tbl_transaction[[#This Row],[Type]]="Inbound",VLOOKUP(tbl_transaction[[#This Row],[Reference Number]],barang_masuk[],5,FALSE),IF(tbl_transaction[[#This Row],[Type]]="Outbound",VLOOKUP(tbl_transaction[[#This Row],[Reference Number]],barang_keluar[],5,FALSE),""))</f>
        <v>Taro Snack Variant 1</v>
      </c>
      <c r="F2262">
        <f>IF(tbl_transaction[[#This Row],[Type]]="Inbound",VLOOKUP(tbl_transaction[[#This Row],[Reference Number]],barang_masuk[],6,FALSE),IF(tbl_transaction[[#This Row],[Type]]="Outbound",VLOOKUP(tbl_transaction[[#This Row],[Reference Number]],barang_keluar[],6,FALSE),""))</f>
        <v>60</v>
      </c>
      <c r="G2262" t="str">
        <f>IF(tbl_transaction[[#This Row],[Type]]="Inbound",VLOOKUP(tbl_transaction[[#This Row],[Reference Number]],barang_masuk[],7,FALSE),IF(tbl_transaction[[#This Row],[Type]]="Outbound",VLOOKUP(tbl_transaction[[#This Row],[Reference Number]],barang_keluar[],7,FALSE),""))</f>
        <v>Pack</v>
      </c>
      <c r="H2262" t="str">
        <f>IF(tbl_transaction[[#This Row],[Type]]="Inbound",VLOOKUP(tbl_transaction[[#This Row],[Reference Number]],barang_masuk[],3,FALSE),IF(tbl_transaction[[#This Row],[Type]]="Outbound",VLOOKUP(tbl_transaction[[#This Row],[Reference Number]],barang_keluar[],3,FALSE),""))</f>
        <v>Outlet 049</v>
      </c>
      <c r="I2262" t="str">
        <f>IF(D2262='Kartu Stok'!$B$2,COUNTIF($D$3:D2262,'Kartu Stok'!$B$2),"")</f>
        <v/>
      </c>
      <c r="L2262"/>
    </row>
    <row r="2263" spans="1:12" ht="14.5" x14ac:dyDescent="0.35">
      <c r="A2263" s="2" t="s">
        <v>2822</v>
      </c>
      <c r="B2263" s="5">
        <f>IF(LEFT(tbl_transaction[[#This Row],[Reference Number]],2)="GR",VLOOKUP(tbl_transaction[[#This Row],[Reference Number]],barang_masuk[],2,FALSE),IF(LEFT(tbl_transaction[[#This Row],[Reference Number]],2)="DO",VLOOKUP(tbl_transaction[[#This Row],[Reference Number]],barang_keluar[],2,FALSE),""))</f>
        <v>46185</v>
      </c>
      <c r="C2263" t="str">
        <f t="shared" si="35"/>
        <v>Outbound</v>
      </c>
      <c r="D2263" t="str">
        <f>IF(tbl_transaction[[#This Row],[Type]]="Inbound",VLOOKUP(tbl_transaction[[#This Row],[Reference Number]],barang_masuk[],4,FALSE),IF(tbl_transaction[[#This Row],[Type]]="Outbound",VLOOKUP(tbl_transaction[[#This Row],[Reference Number]],barang_keluar[],4,FALSE),""))</f>
        <v>HOM003</v>
      </c>
      <c r="E2263" t="str">
        <f>IF(tbl_transaction[[#This Row],[Type]]="Inbound",VLOOKUP(tbl_transaction[[#This Row],[Reference Number]],barang_masuk[],5,FALSE),IF(tbl_transaction[[#This Row],[Type]]="Outbound",VLOOKUP(tbl_transaction[[#This Row],[Reference Number]],barang_keluar[],5,FALSE),""))</f>
        <v>Sunlight Home Care Variant 3</v>
      </c>
      <c r="F2263">
        <f>IF(tbl_transaction[[#This Row],[Type]]="Inbound",VLOOKUP(tbl_transaction[[#This Row],[Reference Number]],barang_masuk[],6,FALSE),IF(tbl_transaction[[#This Row],[Type]]="Outbound",VLOOKUP(tbl_transaction[[#This Row],[Reference Number]],barang_keluar[],6,FALSE),""))</f>
        <v>60</v>
      </c>
      <c r="G2263" t="str">
        <f>IF(tbl_transaction[[#This Row],[Type]]="Inbound",VLOOKUP(tbl_transaction[[#This Row],[Reference Number]],barang_masuk[],7,FALSE),IF(tbl_transaction[[#This Row],[Type]]="Outbound",VLOOKUP(tbl_transaction[[#This Row],[Reference Number]],barang_keluar[],7,FALSE),""))</f>
        <v>Pack</v>
      </c>
      <c r="H2263" t="str">
        <f>IF(tbl_transaction[[#This Row],[Type]]="Inbound",VLOOKUP(tbl_transaction[[#This Row],[Reference Number]],barang_masuk[],3,FALSE),IF(tbl_transaction[[#This Row],[Type]]="Outbound",VLOOKUP(tbl_transaction[[#This Row],[Reference Number]],barang_keluar[],3,FALSE),""))</f>
        <v>Outlet 073</v>
      </c>
      <c r="I2263" t="str">
        <f>IF(D2263='Kartu Stok'!$B$2,COUNTIF($D$3:D2263,'Kartu Stok'!$B$2),"")</f>
        <v/>
      </c>
      <c r="L2263"/>
    </row>
    <row r="2264" spans="1:12" ht="14.5" x14ac:dyDescent="0.35">
      <c r="A2264" s="2" t="s">
        <v>2823</v>
      </c>
      <c r="B2264" s="5">
        <f>IF(LEFT(tbl_transaction[[#This Row],[Reference Number]],2)="GR",VLOOKUP(tbl_transaction[[#This Row],[Reference Number]],barang_masuk[],2,FALSE),IF(LEFT(tbl_transaction[[#This Row],[Reference Number]],2)="DO",VLOOKUP(tbl_transaction[[#This Row],[Reference Number]],barang_keluar[],2,FALSE),""))</f>
        <v>46046</v>
      </c>
      <c r="C2264" t="str">
        <f t="shared" si="35"/>
        <v>Outbound</v>
      </c>
      <c r="D2264" t="str">
        <f>IF(tbl_transaction[[#This Row],[Type]]="Inbound",VLOOKUP(tbl_transaction[[#This Row],[Reference Number]],barang_masuk[],4,FALSE),IF(tbl_transaction[[#This Row],[Type]]="Outbound",VLOOKUP(tbl_transaction[[#This Row],[Reference Number]],barang_keluar[],4,FALSE),""))</f>
        <v>INS002</v>
      </c>
      <c r="E2264" t="str">
        <f>IF(tbl_transaction[[#This Row],[Type]]="Inbound",VLOOKUP(tbl_transaction[[#This Row],[Reference Number]],barang_masuk[],5,FALSE),IF(tbl_transaction[[#This Row],[Type]]="Outbound",VLOOKUP(tbl_transaction[[#This Row],[Reference Number]],barang_keluar[],5,FALSE),""))</f>
        <v>Supermi Instant Food Variant 2</v>
      </c>
      <c r="F2264">
        <f>IF(tbl_transaction[[#This Row],[Type]]="Inbound",VLOOKUP(tbl_transaction[[#This Row],[Reference Number]],barang_masuk[],6,FALSE),IF(tbl_transaction[[#This Row],[Type]]="Outbound",VLOOKUP(tbl_transaction[[#This Row],[Reference Number]],barang_keluar[],6,FALSE),""))</f>
        <v>24</v>
      </c>
      <c r="G2264" t="str">
        <f>IF(tbl_transaction[[#This Row],[Type]]="Inbound",VLOOKUP(tbl_transaction[[#This Row],[Reference Number]],barang_masuk[],7,FALSE),IF(tbl_transaction[[#This Row],[Type]]="Outbound",VLOOKUP(tbl_transaction[[#This Row],[Reference Number]],barang_keluar[],7,FALSE),""))</f>
        <v>Pack</v>
      </c>
      <c r="H2264" t="str">
        <f>IF(tbl_transaction[[#This Row],[Type]]="Inbound",VLOOKUP(tbl_transaction[[#This Row],[Reference Number]],barang_masuk[],3,FALSE),IF(tbl_transaction[[#This Row],[Type]]="Outbound",VLOOKUP(tbl_transaction[[#This Row],[Reference Number]],barang_keluar[],3,FALSE),""))</f>
        <v>Outlet 035</v>
      </c>
      <c r="I2264" t="str">
        <f>IF(D2264='Kartu Stok'!$B$2,COUNTIF($D$3:D2264,'Kartu Stok'!$B$2),"")</f>
        <v/>
      </c>
      <c r="L2264"/>
    </row>
    <row r="2265" spans="1:12" ht="14.5" x14ac:dyDescent="0.35">
      <c r="A2265" s="2" t="s">
        <v>2824</v>
      </c>
      <c r="B2265" s="5">
        <f>IF(LEFT(tbl_transaction[[#This Row],[Reference Number]],2)="GR",VLOOKUP(tbl_transaction[[#This Row],[Reference Number]],barang_masuk[],2,FALSE),IF(LEFT(tbl_transaction[[#This Row],[Reference Number]],2)="DO",VLOOKUP(tbl_transaction[[#This Row],[Reference Number]],barang_keluar[],2,FALSE),""))</f>
        <v>46088</v>
      </c>
      <c r="C2265" t="str">
        <f t="shared" si="35"/>
        <v>Outbound</v>
      </c>
      <c r="D2265" t="str">
        <f>IF(tbl_transaction[[#This Row],[Type]]="Inbound",VLOOKUP(tbl_transaction[[#This Row],[Reference Number]],barang_masuk[],4,FALSE),IF(tbl_transaction[[#This Row],[Type]]="Outbound",VLOOKUP(tbl_transaction[[#This Row],[Reference Number]],barang_keluar[],4,FALSE),""))</f>
        <v>HOM019</v>
      </c>
      <c r="E2265" t="str">
        <f>IF(tbl_transaction[[#This Row],[Type]]="Inbound",VLOOKUP(tbl_transaction[[#This Row],[Reference Number]],barang_masuk[],5,FALSE),IF(tbl_transaction[[#This Row],[Type]]="Outbound",VLOOKUP(tbl_transaction[[#This Row],[Reference Number]],barang_keluar[],5,FALSE),""))</f>
        <v>Rinso Home Care Variant 19</v>
      </c>
      <c r="F2265">
        <f>IF(tbl_transaction[[#This Row],[Type]]="Inbound",VLOOKUP(tbl_transaction[[#This Row],[Reference Number]],barang_masuk[],6,FALSE),IF(tbl_transaction[[#This Row],[Type]]="Outbound",VLOOKUP(tbl_transaction[[#This Row],[Reference Number]],barang_keluar[],6,FALSE),""))</f>
        <v>48</v>
      </c>
      <c r="G2265" t="str">
        <f>IF(tbl_transaction[[#This Row],[Type]]="Inbound",VLOOKUP(tbl_transaction[[#This Row],[Reference Number]],barang_masuk[],7,FALSE),IF(tbl_transaction[[#This Row],[Type]]="Outbound",VLOOKUP(tbl_transaction[[#This Row],[Reference Number]],barang_keluar[],7,FALSE),""))</f>
        <v>Pack</v>
      </c>
      <c r="H2265" t="str">
        <f>IF(tbl_transaction[[#This Row],[Type]]="Inbound",VLOOKUP(tbl_transaction[[#This Row],[Reference Number]],barang_masuk[],3,FALSE),IF(tbl_transaction[[#This Row],[Type]]="Outbound",VLOOKUP(tbl_transaction[[#This Row],[Reference Number]],barang_keluar[],3,FALSE),""))</f>
        <v>Outlet 062</v>
      </c>
      <c r="I2265" t="str">
        <f>IF(D2265='Kartu Stok'!$B$2,COUNTIF($D$3:D2265,'Kartu Stok'!$B$2),"")</f>
        <v/>
      </c>
      <c r="L2265"/>
    </row>
    <row r="2266" spans="1:12" ht="14.5" x14ac:dyDescent="0.35">
      <c r="A2266" s="2" t="s">
        <v>2825</v>
      </c>
      <c r="B2266" s="5">
        <f>IF(LEFT(tbl_transaction[[#This Row],[Reference Number]],2)="GR",VLOOKUP(tbl_transaction[[#This Row],[Reference Number]],barang_masuk[],2,FALSE),IF(LEFT(tbl_transaction[[#This Row],[Reference Number]],2)="DO",VLOOKUP(tbl_transaction[[#This Row],[Reference Number]],barang_keluar[],2,FALSE),""))</f>
        <v>46141</v>
      </c>
      <c r="C2266" t="str">
        <f t="shared" si="35"/>
        <v>Outbound</v>
      </c>
      <c r="D2266" t="str">
        <f>IF(tbl_transaction[[#This Row],[Type]]="Inbound",VLOOKUP(tbl_transaction[[#This Row],[Reference Number]],barang_masuk[],4,FALSE),IF(tbl_transaction[[#This Row],[Type]]="Outbound",VLOOKUP(tbl_transaction[[#This Row],[Reference Number]],barang_keluar[],4,FALSE),""))</f>
        <v>INS003</v>
      </c>
      <c r="E2266" t="str">
        <f>IF(tbl_transaction[[#This Row],[Type]]="Inbound",VLOOKUP(tbl_transaction[[#This Row],[Reference Number]],barang_masuk[],5,FALSE),IF(tbl_transaction[[#This Row],[Type]]="Outbound",VLOOKUP(tbl_transaction[[#This Row],[Reference Number]],barang_keluar[],5,FALSE),""))</f>
        <v>Indomie Instant Food Variant 3</v>
      </c>
      <c r="F2266">
        <f>IF(tbl_transaction[[#This Row],[Type]]="Inbound",VLOOKUP(tbl_transaction[[#This Row],[Reference Number]],barang_masuk[],6,FALSE),IF(tbl_transaction[[#This Row],[Type]]="Outbound",VLOOKUP(tbl_transaction[[#This Row],[Reference Number]],barang_keluar[],6,FALSE),""))</f>
        <v>10</v>
      </c>
      <c r="G2266" t="str">
        <f>IF(tbl_transaction[[#This Row],[Type]]="Inbound",VLOOKUP(tbl_transaction[[#This Row],[Reference Number]],barang_masuk[],7,FALSE),IF(tbl_transaction[[#This Row],[Type]]="Outbound",VLOOKUP(tbl_transaction[[#This Row],[Reference Number]],barang_keluar[],7,FALSE),""))</f>
        <v>Pack</v>
      </c>
      <c r="H2266" t="str">
        <f>IF(tbl_transaction[[#This Row],[Type]]="Inbound",VLOOKUP(tbl_transaction[[#This Row],[Reference Number]],barang_masuk[],3,FALSE),IF(tbl_transaction[[#This Row],[Type]]="Outbound",VLOOKUP(tbl_transaction[[#This Row],[Reference Number]],barang_keluar[],3,FALSE),""))</f>
        <v>Outlet 066</v>
      </c>
      <c r="I2266" t="str">
        <f>IF(D2266='Kartu Stok'!$B$2,COUNTIF($D$3:D2266,'Kartu Stok'!$B$2),"")</f>
        <v/>
      </c>
      <c r="L2266"/>
    </row>
    <row r="2267" spans="1:12" ht="14.5" x14ac:dyDescent="0.35">
      <c r="A2267" s="2" t="s">
        <v>2826</v>
      </c>
      <c r="B2267" s="5">
        <f>IF(LEFT(tbl_transaction[[#This Row],[Reference Number]],2)="GR",VLOOKUP(tbl_transaction[[#This Row],[Reference Number]],barang_masuk[],2,FALSE),IF(LEFT(tbl_transaction[[#This Row],[Reference Number]],2)="DO",VLOOKUP(tbl_transaction[[#This Row],[Reference Number]],barang_keluar[],2,FALSE),""))</f>
        <v>46132</v>
      </c>
      <c r="C2267" t="str">
        <f t="shared" si="35"/>
        <v>Outbound</v>
      </c>
      <c r="D2267" t="str">
        <f>IF(tbl_transaction[[#This Row],[Type]]="Inbound",VLOOKUP(tbl_transaction[[#This Row],[Reference Number]],barang_masuk[],4,FALSE),IF(tbl_transaction[[#This Row],[Type]]="Outbound",VLOOKUP(tbl_transaction[[#This Row],[Reference Number]],barang_keluar[],4,FALSE),""))</f>
        <v>BEV016</v>
      </c>
      <c r="E2267" t="str">
        <f>IF(tbl_transaction[[#This Row],[Type]]="Inbound",VLOOKUP(tbl_transaction[[#This Row],[Reference Number]],barang_masuk[],5,FALSE),IF(tbl_transaction[[#This Row],[Type]]="Outbound",VLOOKUP(tbl_transaction[[#This Row],[Reference Number]],barang_keluar[],5,FALSE),""))</f>
        <v>Sosro Beverage Variant 16</v>
      </c>
      <c r="F2267">
        <f>IF(tbl_transaction[[#This Row],[Type]]="Inbound",VLOOKUP(tbl_transaction[[#This Row],[Reference Number]],barang_masuk[],6,FALSE),IF(tbl_transaction[[#This Row],[Type]]="Outbound",VLOOKUP(tbl_transaction[[#This Row],[Reference Number]],barang_keluar[],6,FALSE),""))</f>
        <v>15</v>
      </c>
      <c r="G2267" t="str">
        <f>IF(tbl_transaction[[#This Row],[Type]]="Inbound",VLOOKUP(tbl_transaction[[#This Row],[Reference Number]],barang_masuk[],7,FALSE),IF(tbl_transaction[[#This Row],[Type]]="Outbound",VLOOKUP(tbl_transaction[[#This Row],[Reference Number]],barang_keluar[],7,FALSE),""))</f>
        <v>Bottle</v>
      </c>
      <c r="H2267" t="str">
        <f>IF(tbl_transaction[[#This Row],[Type]]="Inbound",VLOOKUP(tbl_transaction[[#This Row],[Reference Number]],barang_masuk[],3,FALSE),IF(tbl_transaction[[#This Row],[Type]]="Outbound",VLOOKUP(tbl_transaction[[#This Row],[Reference Number]],barang_keluar[],3,FALSE),""))</f>
        <v>Outlet 060</v>
      </c>
      <c r="I2267" t="str">
        <f>IF(D2267='Kartu Stok'!$B$2,COUNTIF($D$3:D2267,'Kartu Stok'!$B$2),"")</f>
        <v/>
      </c>
      <c r="L2267"/>
    </row>
    <row r="2268" spans="1:12" ht="14.5" x14ac:dyDescent="0.35">
      <c r="A2268" s="2" t="s">
        <v>2827</v>
      </c>
      <c r="B2268" s="5">
        <f>IF(LEFT(tbl_transaction[[#This Row],[Reference Number]],2)="GR",VLOOKUP(tbl_transaction[[#This Row],[Reference Number]],barang_masuk[],2,FALSE),IF(LEFT(tbl_transaction[[#This Row],[Reference Number]],2)="DO",VLOOKUP(tbl_transaction[[#This Row],[Reference Number]],barang_keluar[],2,FALSE),""))</f>
        <v>46194</v>
      </c>
      <c r="C2268" t="str">
        <f t="shared" si="35"/>
        <v>Outbound</v>
      </c>
      <c r="D2268" t="str">
        <f>IF(tbl_transaction[[#This Row],[Type]]="Inbound",VLOOKUP(tbl_transaction[[#This Row],[Reference Number]],barang_masuk[],4,FALSE),IF(tbl_transaction[[#This Row],[Type]]="Outbound",VLOOKUP(tbl_transaction[[#This Row],[Reference Number]],barang_keluar[],4,FALSE),""))</f>
        <v>PER012</v>
      </c>
      <c r="E2268" t="str">
        <f>IF(tbl_transaction[[#This Row],[Type]]="Inbound",VLOOKUP(tbl_transaction[[#This Row],[Reference Number]],barang_masuk[],5,FALSE),IF(tbl_transaction[[#This Row],[Type]]="Outbound",VLOOKUP(tbl_transaction[[#This Row],[Reference Number]],barang_keluar[],5,FALSE),""))</f>
        <v>Sunsilk Personal Care Variant 12</v>
      </c>
      <c r="F2268">
        <f>IF(tbl_transaction[[#This Row],[Type]]="Inbound",VLOOKUP(tbl_transaction[[#This Row],[Reference Number]],barang_masuk[],6,FALSE),IF(tbl_transaction[[#This Row],[Type]]="Outbound",VLOOKUP(tbl_transaction[[#This Row],[Reference Number]],barang_keluar[],6,FALSE),""))</f>
        <v>10</v>
      </c>
      <c r="G2268" t="str">
        <f>IF(tbl_transaction[[#This Row],[Type]]="Inbound",VLOOKUP(tbl_transaction[[#This Row],[Reference Number]],barang_masuk[],7,FALSE),IF(tbl_transaction[[#This Row],[Type]]="Outbound",VLOOKUP(tbl_transaction[[#This Row],[Reference Number]],barang_keluar[],7,FALSE),""))</f>
        <v>Bottle</v>
      </c>
      <c r="H2268" t="str">
        <f>IF(tbl_transaction[[#This Row],[Type]]="Inbound",VLOOKUP(tbl_transaction[[#This Row],[Reference Number]],barang_masuk[],3,FALSE),IF(tbl_transaction[[#This Row],[Type]]="Outbound",VLOOKUP(tbl_transaction[[#This Row],[Reference Number]],barang_keluar[],3,FALSE),""))</f>
        <v>Outlet 058</v>
      </c>
      <c r="I2268" t="str">
        <f>IF(D2268='Kartu Stok'!$B$2,COUNTIF($D$3:D2268,'Kartu Stok'!$B$2),"")</f>
        <v/>
      </c>
      <c r="L2268"/>
    </row>
    <row r="2269" spans="1:12" ht="14.5" x14ac:dyDescent="0.35">
      <c r="A2269" s="2" t="s">
        <v>2828</v>
      </c>
      <c r="B2269" s="5">
        <f>IF(LEFT(tbl_transaction[[#This Row],[Reference Number]],2)="GR",VLOOKUP(tbl_transaction[[#This Row],[Reference Number]],barang_masuk[],2,FALSE),IF(LEFT(tbl_transaction[[#This Row],[Reference Number]],2)="DO",VLOOKUP(tbl_transaction[[#This Row],[Reference Number]],barang_keluar[],2,FALSE),""))</f>
        <v>46103</v>
      </c>
      <c r="C2269" t="str">
        <f t="shared" si="35"/>
        <v>Outbound</v>
      </c>
      <c r="D2269" t="str">
        <f>IF(tbl_transaction[[#This Row],[Type]]="Inbound",VLOOKUP(tbl_transaction[[#This Row],[Reference Number]],barang_masuk[],4,FALSE),IF(tbl_transaction[[#This Row],[Type]]="Outbound",VLOOKUP(tbl_transaction[[#This Row],[Reference Number]],barang_keluar[],4,FALSE),""))</f>
        <v>BEV005</v>
      </c>
      <c r="E2269" t="str">
        <f>IF(tbl_transaction[[#This Row],[Type]]="Inbound",VLOOKUP(tbl_transaction[[#This Row],[Reference Number]],barang_masuk[],5,FALSE),IF(tbl_transaction[[#This Row],[Type]]="Outbound",VLOOKUP(tbl_transaction[[#This Row],[Reference Number]],barang_keluar[],5,FALSE),""))</f>
        <v>Aqua Beverage Variant 5</v>
      </c>
      <c r="F2269">
        <f>IF(tbl_transaction[[#This Row],[Type]]="Inbound",VLOOKUP(tbl_transaction[[#This Row],[Reference Number]],barang_masuk[],6,FALSE),IF(tbl_transaction[[#This Row],[Type]]="Outbound",VLOOKUP(tbl_transaction[[#This Row],[Reference Number]],barang_keluar[],6,FALSE),""))</f>
        <v>20</v>
      </c>
      <c r="G2269" t="str">
        <f>IF(tbl_transaction[[#This Row],[Type]]="Inbound",VLOOKUP(tbl_transaction[[#This Row],[Reference Number]],barang_masuk[],7,FALSE),IF(tbl_transaction[[#This Row],[Type]]="Outbound",VLOOKUP(tbl_transaction[[#This Row],[Reference Number]],barang_keluar[],7,FALSE),""))</f>
        <v>Bottle</v>
      </c>
      <c r="H2269" t="str">
        <f>IF(tbl_transaction[[#This Row],[Type]]="Inbound",VLOOKUP(tbl_transaction[[#This Row],[Reference Number]],barang_masuk[],3,FALSE),IF(tbl_transaction[[#This Row],[Type]]="Outbound",VLOOKUP(tbl_transaction[[#This Row],[Reference Number]],barang_keluar[],3,FALSE),""))</f>
        <v>Outlet 035</v>
      </c>
      <c r="I2269" t="str">
        <f>IF(D2269='Kartu Stok'!$B$2,COUNTIF($D$3:D2269,'Kartu Stok'!$B$2),"")</f>
        <v/>
      </c>
      <c r="L2269"/>
    </row>
    <row r="2270" spans="1:12" ht="14.5" x14ac:dyDescent="0.35">
      <c r="A2270" s="2" t="s">
        <v>2829</v>
      </c>
      <c r="B2270" s="5">
        <f>IF(LEFT(tbl_transaction[[#This Row],[Reference Number]],2)="GR",VLOOKUP(tbl_transaction[[#This Row],[Reference Number]],barang_masuk[],2,FALSE),IF(LEFT(tbl_transaction[[#This Row],[Reference Number]],2)="DO",VLOOKUP(tbl_transaction[[#This Row],[Reference Number]],barang_keluar[],2,FALSE),""))</f>
        <v>46177</v>
      </c>
      <c r="C2270" t="str">
        <f t="shared" ref="C2270:C2333" si="36">IF(LEFT(A2270,2)="GR","Inbound",IF(LEFT(A2270,2)="DO","Outbound",""))</f>
        <v>Outbound</v>
      </c>
      <c r="D2270" t="str">
        <f>IF(tbl_transaction[[#This Row],[Type]]="Inbound",VLOOKUP(tbl_transaction[[#This Row],[Reference Number]],barang_masuk[],4,FALSE),IF(tbl_transaction[[#This Row],[Type]]="Outbound",VLOOKUP(tbl_transaction[[#This Row],[Reference Number]],barang_keluar[],4,FALSE),""))</f>
        <v>DAR019</v>
      </c>
      <c r="E2270" t="str">
        <f>IF(tbl_transaction[[#This Row],[Type]]="Inbound",VLOOKUP(tbl_transaction[[#This Row],[Reference Number]],barang_masuk[],5,FALSE),IF(tbl_transaction[[#This Row],[Type]]="Outbound",VLOOKUP(tbl_transaction[[#This Row],[Reference Number]],barang_keluar[],5,FALSE),""))</f>
        <v>Ultra Milk Dairy Variant 19</v>
      </c>
      <c r="F2270">
        <f>IF(tbl_transaction[[#This Row],[Type]]="Inbound",VLOOKUP(tbl_transaction[[#This Row],[Reference Number]],barang_masuk[],6,FALSE),IF(tbl_transaction[[#This Row],[Type]]="Outbound",VLOOKUP(tbl_transaction[[#This Row],[Reference Number]],barang_keluar[],6,FALSE),""))</f>
        <v>36</v>
      </c>
      <c r="G2270" t="str">
        <f>IF(tbl_transaction[[#This Row],[Type]]="Inbound",VLOOKUP(tbl_transaction[[#This Row],[Reference Number]],barang_masuk[],7,FALSE),IF(tbl_transaction[[#This Row],[Type]]="Outbound",VLOOKUP(tbl_transaction[[#This Row],[Reference Number]],barang_keluar[],7,FALSE),""))</f>
        <v>Box</v>
      </c>
      <c r="H2270" t="str">
        <f>IF(tbl_transaction[[#This Row],[Type]]="Inbound",VLOOKUP(tbl_transaction[[#This Row],[Reference Number]],barang_masuk[],3,FALSE),IF(tbl_transaction[[#This Row],[Type]]="Outbound",VLOOKUP(tbl_transaction[[#This Row],[Reference Number]],barang_keluar[],3,FALSE),""))</f>
        <v>Outlet 064</v>
      </c>
      <c r="I2270" t="str">
        <f>IF(D2270='Kartu Stok'!$B$2,COUNTIF($D$3:D2270,'Kartu Stok'!$B$2),"")</f>
        <v/>
      </c>
      <c r="L2270"/>
    </row>
    <row r="2271" spans="1:12" ht="14.5" x14ac:dyDescent="0.35">
      <c r="A2271" s="2" t="s">
        <v>2830</v>
      </c>
      <c r="B2271" s="5">
        <f>IF(LEFT(tbl_transaction[[#This Row],[Reference Number]],2)="GR",VLOOKUP(tbl_transaction[[#This Row],[Reference Number]],barang_masuk[],2,FALSE),IF(LEFT(tbl_transaction[[#This Row],[Reference Number]],2)="DO",VLOOKUP(tbl_transaction[[#This Row],[Reference Number]],barang_keluar[],2,FALSE),""))</f>
        <v>46023</v>
      </c>
      <c r="C2271" t="str">
        <f t="shared" si="36"/>
        <v>Outbound</v>
      </c>
      <c r="D2271" t="str">
        <f>IF(tbl_transaction[[#This Row],[Type]]="Inbound",VLOOKUP(tbl_transaction[[#This Row],[Reference Number]],barang_masuk[],4,FALSE),IF(tbl_transaction[[#This Row],[Type]]="Outbound",VLOOKUP(tbl_transaction[[#This Row],[Reference Number]],barang_keluar[],4,FALSE),""))</f>
        <v>DAR006</v>
      </c>
      <c r="E2271" t="str">
        <f>IF(tbl_transaction[[#This Row],[Type]]="Inbound",VLOOKUP(tbl_transaction[[#This Row],[Reference Number]],barang_masuk[],5,FALSE),IF(tbl_transaction[[#This Row],[Type]]="Outbound",VLOOKUP(tbl_transaction[[#This Row],[Reference Number]],barang_keluar[],5,FALSE),""))</f>
        <v>Ultra Milk Dairy Variant 6</v>
      </c>
      <c r="F2271">
        <f>IF(tbl_transaction[[#This Row],[Type]]="Inbound",VLOOKUP(tbl_transaction[[#This Row],[Reference Number]],barang_masuk[],6,FALSE),IF(tbl_transaction[[#This Row],[Type]]="Outbound",VLOOKUP(tbl_transaction[[#This Row],[Reference Number]],barang_keluar[],6,FALSE),""))</f>
        <v>24</v>
      </c>
      <c r="G2271" t="str">
        <f>IF(tbl_transaction[[#This Row],[Type]]="Inbound",VLOOKUP(tbl_transaction[[#This Row],[Reference Number]],barang_masuk[],7,FALSE),IF(tbl_transaction[[#This Row],[Type]]="Outbound",VLOOKUP(tbl_transaction[[#This Row],[Reference Number]],barang_keluar[],7,FALSE),""))</f>
        <v>Box</v>
      </c>
      <c r="H2271" t="str">
        <f>IF(tbl_transaction[[#This Row],[Type]]="Inbound",VLOOKUP(tbl_transaction[[#This Row],[Reference Number]],barang_masuk[],3,FALSE),IF(tbl_transaction[[#This Row],[Type]]="Outbound",VLOOKUP(tbl_transaction[[#This Row],[Reference Number]],barang_keluar[],3,FALSE),""))</f>
        <v>Outlet 052</v>
      </c>
      <c r="I2271" t="str">
        <f>IF(D2271='Kartu Stok'!$B$2,COUNTIF($D$3:D2271,'Kartu Stok'!$B$2),"")</f>
        <v/>
      </c>
      <c r="L2271"/>
    </row>
    <row r="2272" spans="1:12" ht="14.5" x14ac:dyDescent="0.35">
      <c r="A2272" s="2" t="s">
        <v>2831</v>
      </c>
      <c r="B2272" s="5">
        <f>IF(LEFT(tbl_transaction[[#This Row],[Reference Number]],2)="GR",VLOOKUP(tbl_transaction[[#This Row],[Reference Number]],barang_masuk[],2,FALSE),IF(LEFT(tbl_transaction[[#This Row],[Reference Number]],2)="DO",VLOOKUP(tbl_transaction[[#This Row],[Reference Number]],barang_keluar[],2,FALSE),""))</f>
        <v>46199</v>
      </c>
      <c r="C2272" t="str">
        <f t="shared" si="36"/>
        <v>Outbound</v>
      </c>
      <c r="D2272" t="str">
        <f>IF(tbl_transaction[[#This Row],[Type]]="Inbound",VLOOKUP(tbl_transaction[[#This Row],[Reference Number]],barang_masuk[],4,FALSE),IF(tbl_transaction[[#This Row],[Type]]="Outbound",VLOOKUP(tbl_transaction[[#This Row],[Reference Number]],barang_keluar[],4,FALSE),""))</f>
        <v>HOM016</v>
      </c>
      <c r="E2272" t="str">
        <f>IF(tbl_transaction[[#This Row],[Type]]="Inbound",VLOOKUP(tbl_transaction[[#This Row],[Reference Number]],barang_masuk[],5,FALSE),IF(tbl_transaction[[#This Row],[Type]]="Outbound",VLOOKUP(tbl_transaction[[#This Row],[Reference Number]],barang_keluar[],5,FALSE),""))</f>
        <v>Molto Home Care Variant 16</v>
      </c>
      <c r="F2272">
        <f>IF(tbl_transaction[[#This Row],[Type]]="Inbound",VLOOKUP(tbl_transaction[[#This Row],[Reference Number]],barang_masuk[],6,FALSE),IF(tbl_transaction[[#This Row],[Type]]="Outbound",VLOOKUP(tbl_transaction[[#This Row],[Reference Number]],barang_keluar[],6,FALSE),""))</f>
        <v>5</v>
      </c>
      <c r="G2272" t="str">
        <f>IF(tbl_transaction[[#This Row],[Type]]="Inbound",VLOOKUP(tbl_transaction[[#This Row],[Reference Number]],barang_masuk[],7,FALSE),IF(tbl_transaction[[#This Row],[Type]]="Outbound",VLOOKUP(tbl_transaction[[#This Row],[Reference Number]],barang_keluar[],7,FALSE),""))</f>
        <v>Pack</v>
      </c>
      <c r="H2272" t="str">
        <f>IF(tbl_transaction[[#This Row],[Type]]="Inbound",VLOOKUP(tbl_transaction[[#This Row],[Reference Number]],barang_masuk[],3,FALSE),IF(tbl_transaction[[#This Row],[Type]]="Outbound",VLOOKUP(tbl_transaction[[#This Row],[Reference Number]],barang_keluar[],3,FALSE),""))</f>
        <v>Outlet 044</v>
      </c>
      <c r="I2272" t="str">
        <f>IF(D2272='Kartu Stok'!$B$2,COUNTIF($D$3:D2272,'Kartu Stok'!$B$2),"")</f>
        <v/>
      </c>
      <c r="L2272"/>
    </row>
    <row r="2273" spans="1:12" ht="14.5" x14ac:dyDescent="0.35">
      <c r="A2273" s="2" t="s">
        <v>2832</v>
      </c>
      <c r="B2273" s="5">
        <f>IF(LEFT(tbl_transaction[[#This Row],[Reference Number]],2)="GR",VLOOKUP(tbl_transaction[[#This Row],[Reference Number]],barang_masuk[],2,FALSE),IF(LEFT(tbl_transaction[[#This Row],[Reference Number]],2)="DO",VLOOKUP(tbl_transaction[[#This Row],[Reference Number]],barang_keluar[],2,FALSE),""))</f>
        <v>46135</v>
      </c>
      <c r="C2273" t="str">
        <f t="shared" si="36"/>
        <v>Outbound</v>
      </c>
      <c r="D2273" t="str">
        <f>IF(tbl_transaction[[#This Row],[Type]]="Inbound",VLOOKUP(tbl_transaction[[#This Row],[Reference Number]],barang_masuk[],4,FALSE),IF(tbl_transaction[[#This Row],[Type]]="Outbound",VLOOKUP(tbl_transaction[[#This Row],[Reference Number]],barang_keluar[],4,FALSE),""))</f>
        <v>BEV026</v>
      </c>
      <c r="E2273" t="str">
        <f>IF(tbl_transaction[[#This Row],[Type]]="Inbound",VLOOKUP(tbl_transaction[[#This Row],[Reference Number]],barang_masuk[],5,FALSE),IF(tbl_transaction[[#This Row],[Type]]="Outbound",VLOOKUP(tbl_transaction[[#This Row],[Reference Number]],barang_keluar[],5,FALSE),""))</f>
        <v>Pocari Beverage Variant 26</v>
      </c>
      <c r="F2273">
        <f>IF(tbl_transaction[[#This Row],[Type]]="Inbound",VLOOKUP(tbl_transaction[[#This Row],[Reference Number]],barang_masuk[],6,FALSE),IF(tbl_transaction[[#This Row],[Type]]="Outbound",VLOOKUP(tbl_transaction[[#This Row],[Reference Number]],barang_keluar[],6,FALSE),""))</f>
        <v>15</v>
      </c>
      <c r="G2273" t="str">
        <f>IF(tbl_transaction[[#This Row],[Type]]="Inbound",VLOOKUP(tbl_transaction[[#This Row],[Reference Number]],barang_masuk[],7,FALSE),IF(tbl_transaction[[#This Row],[Type]]="Outbound",VLOOKUP(tbl_transaction[[#This Row],[Reference Number]],barang_keluar[],7,FALSE),""))</f>
        <v>Bottle</v>
      </c>
      <c r="H2273" t="str">
        <f>IF(tbl_transaction[[#This Row],[Type]]="Inbound",VLOOKUP(tbl_transaction[[#This Row],[Reference Number]],barang_masuk[],3,FALSE),IF(tbl_transaction[[#This Row],[Type]]="Outbound",VLOOKUP(tbl_transaction[[#This Row],[Reference Number]],barang_keluar[],3,FALSE),""))</f>
        <v>Outlet 033</v>
      </c>
      <c r="I2273" t="str">
        <f>IF(D2273='Kartu Stok'!$B$2,COUNTIF($D$3:D2273,'Kartu Stok'!$B$2),"")</f>
        <v/>
      </c>
      <c r="L2273"/>
    </row>
    <row r="2274" spans="1:12" ht="14.5" x14ac:dyDescent="0.35">
      <c r="A2274" s="2" t="s">
        <v>2833</v>
      </c>
      <c r="B2274" s="5">
        <f>IF(LEFT(tbl_transaction[[#This Row],[Reference Number]],2)="GR",VLOOKUP(tbl_transaction[[#This Row],[Reference Number]],barang_masuk[],2,FALSE),IF(LEFT(tbl_transaction[[#This Row],[Reference Number]],2)="DO",VLOOKUP(tbl_transaction[[#This Row],[Reference Number]],barang_keluar[],2,FALSE),""))</f>
        <v>46083</v>
      </c>
      <c r="C2274" t="str">
        <f t="shared" si="36"/>
        <v>Outbound</v>
      </c>
      <c r="D2274" t="str">
        <f>IF(tbl_transaction[[#This Row],[Type]]="Inbound",VLOOKUP(tbl_transaction[[#This Row],[Reference Number]],barang_masuk[],4,FALSE),IF(tbl_transaction[[#This Row],[Type]]="Outbound",VLOOKUP(tbl_transaction[[#This Row],[Reference Number]],barang_keluar[],4,FALSE),""))</f>
        <v>SNK016</v>
      </c>
      <c r="E2274" t="str">
        <f>IF(tbl_transaction[[#This Row],[Type]]="Inbound",VLOOKUP(tbl_transaction[[#This Row],[Reference Number]],barang_masuk[],5,FALSE),IF(tbl_transaction[[#This Row],[Type]]="Outbound",VLOOKUP(tbl_transaction[[#This Row],[Reference Number]],barang_keluar[],5,FALSE),""))</f>
        <v>Qtela Snack Variant 16</v>
      </c>
      <c r="F2274">
        <f>IF(tbl_transaction[[#This Row],[Type]]="Inbound",VLOOKUP(tbl_transaction[[#This Row],[Reference Number]],barang_masuk[],6,FALSE),IF(tbl_transaction[[#This Row],[Type]]="Outbound",VLOOKUP(tbl_transaction[[#This Row],[Reference Number]],barang_keluar[],6,FALSE),""))</f>
        <v>10</v>
      </c>
      <c r="G2274" t="str">
        <f>IF(tbl_transaction[[#This Row],[Type]]="Inbound",VLOOKUP(tbl_transaction[[#This Row],[Reference Number]],barang_masuk[],7,FALSE),IF(tbl_transaction[[#This Row],[Type]]="Outbound",VLOOKUP(tbl_transaction[[#This Row],[Reference Number]],barang_keluar[],7,FALSE),""))</f>
        <v>Pack</v>
      </c>
      <c r="H2274" t="str">
        <f>IF(tbl_transaction[[#This Row],[Type]]="Inbound",VLOOKUP(tbl_transaction[[#This Row],[Reference Number]],barang_masuk[],3,FALSE),IF(tbl_transaction[[#This Row],[Type]]="Outbound",VLOOKUP(tbl_transaction[[#This Row],[Reference Number]],barang_keluar[],3,FALSE),""))</f>
        <v>Outlet 071</v>
      </c>
      <c r="I2274" t="str">
        <f>IF(D2274='Kartu Stok'!$B$2,COUNTIF($D$3:D2274,'Kartu Stok'!$B$2),"")</f>
        <v/>
      </c>
      <c r="L2274"/>
    </row>
    <row r="2275" spans="1:12" ht="14.5" x14ac:dyDescent="0.35">
      <c r="A2275" s="2" t="s">
        <v>2834</v>
      </c>
      <c r="B2275" s="5">
        <f>IF(LEFT(tbl_transaction[[#This Row],[Reference Number]],2)="GR",VLOOKUP(tbl_transaction[[#This Row],[Reference Number]],barang_masuk[],2,FALSE),IF(LEFT(tbl_transaction[[#This Row],[Reference Number]],2)="DO",VLOOKUP(tbl_transaction[[#This Row],[Reference Number]],barang_keluar[],2,FALSE),""))</f>
        <v>46117</v>
      </c>
      <c r="C2275" t="str">
        <f t="shared" si="36"/>
        <v>Outbound</v>
      </c>
      <c r="D2275" t="str">
        <f>IF(tbl_transaction[[#This Row],[Type]]="Inbound",VLOOKUP(tbl_transaction[[#This Row],[Reference Number]],barang_masuk[],4,FALSE),IF(tbl_transaction[[#This Row],[Type]]="Outbound",VLOOKUP(tbl_transaction[[#This Row],[Reference Number]],barang_keluar[],4,FALSE),""))</f>
        <v>BAB014</v>
      </c>
      <c r="E2275" t="str">
        <f>IF(tbl_transaction[[#This Row],[Type]]="Inbound",VLOOKUP(tbl_transaction[[#This Row],[Reference Number]],barang_masuk[],5,FALSE),IF(tbl_transaction[[#This Row],[Type]]="Outbound",VLOOKUP(tbl_transaction[[#This Row],[Reference Number]],barang_keluar[],5,FALSE),""))</f>
        <v>MamyPoko Baby Care Variant 14</v>
      </c>
      <c r="F2275">
        <f>IF(tbl_transaction[[#This Row],[Type]]="Inbound",VLOOKUP(tbl_transaction[[#This Row],[Reference Number]],barang_masuk[],6,FALSE),IF(tbl_transaction[[#This Row],[Type]]="Outbound",VLOOKUP(tbl_transaction[[#This Row],[Reference Number]],barang_keluar[],6,FALSE),""))</f>
        <v>15</v>
      </c>
      <c r="G2275" t="str">
        <f>IF(tbl_transaction[[#This Row],[Type]]="Inbound",VLOOKUP(tbl_transaction[[#This Row],[Reference Number]],barang_masuk[],7,FALSE),IF(tbl_transaction[[#This Row],[Type]]="Outbound",VLOOKUP(tbl_transaction[[#This Row],[Reference Number]],barang_keluar[],7,FALSE),""))</f>
        <v>Pack</v>
      </c>
      <c r="H2275" t="str">
        <f>IF(tbl_transaction[[#This Row],[Type]]="Inbound",VLOOKUP(tbl_transaction[[#This Row],[Reference Number]],barang_masuk[],3,FALSE),IF(tbl_transaction[[#This Row],[Type]]="Outbound",VLOOKUP(tbl_transaction[[#This Row],[Reference Number]],barang_keluar[],3,FALSE),""))</f>
        <v>Outlet 027</v>
      </c>
      <c r="I2275" t="str">
        <f>IF(D2275='Kartu Stok'!$B$2,COUNTIF($D$3:D2275,'Kartu Stok'!$B$2),"")</f>
        <v/>
      </c>
      <c r="L2275"/>
    </row>
    <row r="2276" spans="1:12" ht="14.5" x14ac:dyDescent="0.35">
      <c r="A2276" s="2" t="s">
        <v>2835</v>
      </c>
      <c r="B2276" s="5">
        <f>IF(LEFT(tbl_transaction[[#This Row],[Reference Number]],2)="GR",VLOOKUP(tbl_transaction[[#This Row],[Reference Number]],barang_masuk[],2,FALSE),IF(LEFT(tbl_transaction[[#This Row],[Reference Number]],2)="DO",VLOOKUP(tbl_transaction[[#This Row],[Reference Number]],barang_keluar[],2,FALSE),""))</f>
        <v>46099</v>
      </c>
      <c r="C2276" t="str">
        <f t="shared" si="36"/>
        <v>Outbound</v>
      </c>
      <c r="D2276" t="str">
        <f>IF(tbl_transaction[[#This Row],[Type]]="Inbound",VLOOKUP(tbl_transaction[[#This Row],[Reference Number]],barang_masuk[],4,FALSE),IF(tbl_transaction[[#This Row],[Type]]="Outbound",VLOOKUP(tbl_transaction[[#This Row],[Reference Number]],barang_keluar[],4,FALSE),""))</f>
        <v>SNK014</v>
      </c>
      <c r="E2276" t="str">
        <f>IF(tbl_transaction[[#This Row],[Type]]="Inbound",VLOOKUP(tbl_transaction[[#This Row],[Reference Number]],barang_masuk[],5,FALSE),IF(tbl_transaction[[#This Row],[Type]]="Outbound",VLOOKUP(tbl_transaction[[#This Row],[Reference Number]],barang_keluar[],5,FALSE),""))</f>
        <v>Qtela Snack Variant 14</v>
      </c>
      <c r="F2276">
        <f>IF(tbl_transaction[[#This Row],[Type]]="Inbound",VLOOKUP(tbl_transaction[[#This Row],[Reference Number]],barang_masuk[],6,FALSE),IF(tbl_transaction[[#This Row],[Type]]="Outbound",VLOOKUP(tbl_transaction[[#This Row],[Reference Number]],barang_keluar[],6,FALSE),""))</f>
        <v>20</v>
      </c>
      <c r="G2276" t="str">
        <f>IF(tbl_transaction[[#This Row],[Type]]="Inbound",VLOOKUP(tbl_transaction[[#This Row],[Reference Number]],barang_masuk[],7,FALSE),IF(tbl_transaction[[#This Row],[Type]]="Outbound",VLOOKUP(tbl_transaction[[#This Row],[Reference Number]],barang_keluar[],7,FALSE),""))</f>
        <v>Pack</v>
      </c>
      <c r="H2276" t="str">
        <f>IF(tbl_transaction[[#This Row],[Type]]="Inbound",VLOOKUP(tbl_transaction[[#This Row],[Reference Number]],barang_masuk[],3,FALSE),IF(tbl_transaction[[#This Row],[Type]]="Outbound",VLOOKUP(tbl_transaction[[#This Row],[Reference Number]],barang_keluar[],3,FALSE),""))</f>
        <v>Outlet 030</v>
      </c>
      <c r="I2276" t="str">
        <f>IF(D2276='Kartu Stok'!$B$2,COUNTIF($D$3:D2276,'Kartu Stok'!$B$2),"")</f>
        <v/>
      </c>
      <c r="L2276"/>
    </row>
    <row r="2277" spans="1:12" ht="14.5" x14ac:dyDescent="0.35">
      <c r="A2277" s="2" t="s">
        <v>2836</v>
      </c>
      <c r="B2277" s="5">
        <f>IF(LEFT(tbl_transaction[[#This Row],[Reference Number]],2)="GR",VLOOKUP(tbl_transaction[[#This Row],[Reference Number]],barang_masuk[],2,FALSE),IF(LEFT(tbl_transaction[[#This Row],[Reference Number]],2)="DO",VLOOKUP(tbl_transaction[[#This Row],[Reference Number]],barang_keluar[],2,FALSE),""))</f>
        <v>46065</v>
      </c>
      <c r="C2277" t="str">
        <f t="shared" si="36"/>
        <v>Outbound</v>
      </c>
      <c r="D2277" t="str">
        <f>IF(tbl_transaction[[#This Row],[Type]]="Inbound",VLOOKUP(tbl_transaction[[#This Row],[Reference Number]],barang_masuk[],4,FALSE),IF(tbl_transaction[[#This Row],[Type]]="Outbound",VLOOKUP(tbl_transaction[[#This Row],[Reference Number]],barang_keluar[],4,FALSE),""))</f>
        <v>DAR020</v>
      </c>
      <c r="E2277" t="str">
        <f>IF(tbl_transaction[[#This Row],[Type]]="Inbound",VLOOKUP(tbl_transaction[[#This Row],[Reference Number]],barang_masuk[],5,FALSE),IF(tbl_transaction[[#This Row],[Type]]="Outbound",VLOOKUP(tbl_transaction[[#This Row],[Reference Number]],barang_keluar[],5,FALSE),""))</f>
        <v>Ultra Milk Dairy Variant 20</v>
      </c>
      <c r="F2277">
        <f>IF(tbl_transaction[[#This Row],[Type]]="Inbound",VLOOKUP(tbl_transaction[[#This Row],[Reference Number]],barang_masuk[],6,FALSE),IF(tbl_transaction[[#This Row],[Type]]="Outbound",VLOOKUP(tbl_transaction[[#This Row],[Reference Number]],barang_keluar[],6,FALSE),""))</f>
        <v>30</v>
      </c>
      <c r="G2277" t="str">
        <f>IF(tbl_transaction[[#This Row],[Type]]="Inbound",VLOOKUP(tbl_transaction[[#This Row],[Reference Number]],barang_masuk[],7,FALSE),IF(tbl_transaction[[#This Row],[Type]]="Outbound",VLOOKUP(tbl_transaction[[#This Row],[Reference Number]],barang_keluar[],7,FALSE),""))</f>
        <v>Box</v>
      </c>
      <c r="H2277" t="str">
        <f>IF(tbl_transaction[[#This Row],[Type]]="Inbound",VLOOKUP(tbl_transaction[[#This Row],[Reference Number]],barang_masuk[],3,FALSE),IF(tbl_transaction[[#This Row],[Type]]="Outbound",VLOOKUP(tbl_transaction[[#This Row],[Reference Number]],barang_keluar[],3,FALSE),""))</f>
        <v>Outlet 036</v>
      </c>
      <c r="I2277" t="str">
        <f>IF(D2277='Kartu Stok'!$B$2,COUNTIF($D$3:D2277,'Kartu Stok'!$B$2),"")</f>
        <v/>
      </c>
      <c r="L2277"/>
    </row>
    <row r="2278" spans="1:12" ht="14.5" x14ac:dyDescent="0.35">
      <c r="A2278" s="2" t="s">
        <v>2837</v>
      </c>
      <c r="B2278" s="5">
        <f>IF(LEFT(tbl_transaction[[#This Row],[Reference Number]],2)="GR",VLOOKUP(tbl_transaction[[#This Row],[Reference Number]],barang_masuk[],2,FALSE),IF(LEFT(tbl_transaction[[#This Row],[Reference Number]],2)="DO",VLOOKUP(tbl_transaction[[#This Row],[Reference Number]],barang_keluar[],2,FALSE),""))</f>
        <v>46116</v>
      </c>
      <c r="C2278" t="str">
        <f t="shared" si="36"/>
        <v>Outbound</v>
      </c>
      <c r="D2278" t="str">
        <f>IF(tbl_transaction[[#This Row],[Type]]="Inbound",VLOOKUP(tbl_transaction[[#This Row],[Reference Number]],barang_masuk[],4,FALSE),IF(tbl_transaction[[#This Row],[Type]]="Outbound",VLOOKUP(tbl_transaction[[#This Row],[Reference Number]],barang_keluar[],4,FALSE),""))</f>
        <v>INS010</v>
      </c>
      <c r="E2278" t="str">
        <f>IF(tbl_transaction[[#This Row],[Type]]="Inbound",VLOOKUP(tbl_transaction[[#This Row],[Reference Number]],barang_masuk[],5,FALSE),IF(tbl_transaction[[#This Row],[Type]]="Outbound",VLOOKUP(tbl_transaction[[#This Row],[Reference Number]],barang_keluar[],5,FALSE),""))</f>
        <v>Sarimi Instant Food Variant 10</v>
      </c>
      <c r="F2278">
        <f>IF(tbl_transaction[[#This Row],[Type]]="Inbound",VLOOKUP(tbl_transaction[[#This Row],[Reference Number]],barang_masuk[],6,FALSE),IF(tbl_transaction[[#This Row],[Type]]="Outbound",VLOOKUP(tbl_transaction[[#This Row],[Reference Number]],barang_keluar[],6,FALSE),""))</f>
        <v>5</v>
      </c>
      <c r="G2278" t="str">
        <f>IF(tbl_transaction[[#This Row],[Type]]="Inbound",VLOOKUP(tbl_transaction[[#This Row],[Reference Number]],barang_masuk[],7,FALSE),IF(tbl_transaction[[#This Row],[Type]]="Outbound",VLOOKUP(tbl_transaction[[#This Row],[Reference Number]],barang_keluar[],7,FALSE),""))</f>
        <v>Pack</v>
      </c>
      <c r="H2278" t="str">
        <f>IF(tbl_transaction[[#This Row],[Type]]="Inbound",VLOOKUP(tbl_transaction[[#This Row],[Reference Number]],barang_masuk[],3,FALSE),IF(tbl_transaction[[#This Row],[Type]]="Outbound",VLOOKUP(tbl_transaction[[#This Row],[Reference Number]],barang_keluar[],3,FALSE),""))</f>
        <v>Outlet 043</v>
      </c>
      <c r="I2278" t="str">
        <f>IF(D2278='Kartu Stok'!$B$2,COUNTIF($D$3:D2278,'Kartu Stok'!$B$2),"")</f>
        <v/>
      </c>
      <c r="L2278"/>
    </row>
    <row r="2279" spans="1:12" ht="14.5" x14ac:dyDescent="0.35">
      <c r="A2279" s="2" t="s">
        <v>2838</v>
      </c>
      <c r="B2279" s="5">
        <f>IF(LEFT(tbl_transaction[[#This Row],[Reference Number]],2)="GR",VLOOKUP(tbl_transaction[[#This Row],[Reference Number]],barang_masuk[],2,FALSE),IF(LEFT(tbl_transaction[[#This Row],[Reference Number]],2)="DO",VLOOKUP(tbl_transaction[[#This Row],[Reference Number]],barang_keluar[],2,FALSE),""))</f>
        <v>46145</v>
      </c>
      <c r="C2279" t="str">
        <f t="shared" si="36"/>
        <v>Outbound</v>
      </c>
      <c r="D2279" t="str">
        <f>IF(tbl_transaction[[#This Row],[Type]]="Inbound",VLOOKUP(tbl_transaction[[#This Row],[Reference Number]],barang_masuk[],4,FALSE),IF(tbl_transaction[[#This Row],[Type]]="Outbound",VLOOKUP(tbl_transaction[[#This Row],[Reference Number]],barang_keluar[],4,FALSE),""))</f>
        <v>HOM010</v>
      </c>
      <c r="E2279" t="str">
        <f>IF(tbl_transaction[[#This Row],[Type]]="Inbound",VLOOKUP(tbl_transaction[[#This Row],[Reference Number]],barang_masuk[],5,FALSE),IF(tbl_transaction[[#This Row],[Type]]="Outbound",VLOOKUP(tbl_transaction[[#This Row],[Reference Number]],barang_keluar[],5,FALSE),""))</f>
        <v>Molto Home Care Variant 10</v>
      </c>
      <c r="F2279">
        <f>IF(tbl_transaction[[#This Row],[Type]]="Inbound",VLOOKUP(tbl_transaction[[#This Row],[Reference Number]],barang_masuk[],6,FALSE),IF(tbl_transaction[[#This Row],[Type]]="Outbound",VLOOKUP(tbl_transaction[[#This Row],[Reference Number]],barang_keluar[],6,FALSE),""))</f>
        <v>60</v>
      </c>
      <c r="G2279" t="str">
        <f>IF(tbl_transaction[[#This Row],[Type]]="Inbound",VLOOKUP(tbl_transaction[[#This Row],[Reference Number]],barang_masuk[],7,FALSE),IF(tbl_transaction[[#This Row],[Type]]="Outbound",VLOOKUP(tbl_transaction[[#This Row],[Reference Number]],barang_keluar[],7,FALSE),""))</f>
        <v>Pack</v>
      </c>
      <c r="H2279" t="str">
        <f>IF(tbl_transaction[[#This Row],[Type]]="Inbound",VLOOKUP(tbl_transaction[[#This Row],[Reference Number]],barang_masuk[],3,FALSE),IF(tbl_transaction[[#This Row],[Type]]="Outbound",VLOOKUP(tbl_transaction[[#This Row],[Reference Number]],barang_keluar[],3,FALSE),""))</f>
        <v>Outlet 003</v>
      </c>
      <c r="I2279" t="str">
        <f>IF(D2279='Kartu Stok'!$B$2,COUNTIF($D$3:D2279,'Kartu Stok'!$B$2),"")</f>
        <v/>
      </c>
      <c r="L2279"/>
    </row>
    <row r="2280" spans="1:12" ht="14.5" x14ac:dyDescent="0.35">
      <c r="A2280" s="2" t="s">
        <v>2839</v>
      </c>
      <c r="B2280" s="5">
        <f>IF(LEFT(tbl_transaction[[#This Row],[Reference Number]],2)="GR",VLOOKUP(tbl_transaction[[#This Row],[Reference Number]],barang_masuk[],2,FALSE),IF(LEFT(tbl_transaction[[#This Row],[Reference Number]],2)="DO",VLOOKUP(tbl_transaction[[#This Row],[Reference Number]],barang_keluar[],2,FALSE),""))</f>
        <v>46198</v>
      </c>
      <c r="C2280" t="str">
        <f t="shared" si="36"/>
        <v>Outbound</v>
      </c>
      <c r="D2280" t="str">
        <f>IF(tbl_transaction[[#This Row],[Type]]="Inbound",VLOOKUP(tbl_transaction[[#This Row],[Reference Number]],barang_masuk[],4,FALSE),IF(tbl_transaction[[#This Row],[Type]]="Outbound",VLOOKUP(tbl_transaction[[#This Row],[Reference Number]],barang_keluar[],4,FALSE),""))</f>
        <v>BEV016</v>
      </c>
      <c r="E2280" t="str">
        <f>IF(tbl_transaction[[#This Row],[Type]]="Inbound",VLOOKUP(tbl_transaction[[#This Row],[Reference Number]],barang_masuk[],5,FALSE),IF(tbl_transaction[[#This Row],[Type]]="Outbound",VLOOKUP(tbl_transaction[[#This Row],[Reference Number]],barang_keluar[],5,FALSE),""))</f>
        <v>Sosro Beverage Variant 16</v>
      </c>
      <c r="F2280">
        <f>IF(tbl_transaction[[#This Row],[Type]]="Inbound",VLOOKUP(tbl_transaction[[#This Row],[Reference Number]],barang_masuk[],6,FALSE),IF(tbl_transaction[[#This Row],[Type]]="Outbound",VLOOKUP(tbl_transaction[[#This Row],[Reference Number]],barang_keluar[],6,FALSE),""))</f>
        <v>60</v>
      </c>
      <c r="G2280" t="str">
        <f>IF(tbl_transaction[[#This Row],[Type]]="Inbound",VLOOKUP(tbl_transaction[[#This Row],[Reference Number]],barang_masuk[],7,FALSE),IF(tbl_transaction[[#This Row],[Type]]="Outbound",VLOOKUP(tbl_transaction[[#This Row],[Reference Number]],barang_keluar[],7,FALSE),""))</f>
        <v>Bottle</v>
      </c>
      <c r="H2280" t="str">
        <f>IF(tbl_transaction[[#This Row],[Type]]="Inbound",VLOOKUP(tbl_transaction[[#This Row],[Reference Number]],barang_masuk[],3,FALSE),IF(tbl_transaction[[#This Row],[Type]]="Outbound",VLOOKUP(tbl_transaction[[#This Row],[Reference Number]],barang_keluar[],3,FALSE),""))</f>
        <v>Outlet 035</v>
      </c>
      <c r="I2280" t="str">
        <f>IF(D2280='Kartu Stok'!$B$2,COUNTIF($D$3:D2280,'Kartu Stok'!$B$2),"")</f>
        <v/>
      </c>
      <c r="L2280"/>
    </row>
    <row r="2281" spans="1:12" ht="14.5" x14ac:dyDescent="0.35">
      <c r="A2281" s="2" t="s">
        <v>2840</v>
      </c>
      <c r="B2281" s="5">
        <f>IF(LEFT(tbl_transaction[[#This Row],[Reference Number]],2)="GR",VLOOKUP(tbl_transaction[[#This Row],[Reference Number]],barang_masuk[],2,FALSE),IF(LEFT(tbl_transaction[[#This Row],[Reference Number]],2)="DO",VLOOKUP(tbl_transaction[[#This Row],[Reference Number]],barang_keluar[],2,FALSE),""))</f>
        <v>46158</v>
      </c>
      <c r="C2281" t="str">
        <f t="shared" si="36"/>
        <v>Outbound</v>
      </c>
      <c r="D2281" t="str">
        <f>IF(tbl_transaction[[#This Row],[Type]]="Inbound",VLOOKUP(tbl_transaction[[#This Row],[Reference Number]],barang_masuk[],4,FALSE),IF(tbl_transaction[[#This Row],[Type]]="Outbound",VLOOKUP(tbl_transaction[[#This Row],[Reference Number]],barang_keluar[],4,FALSE),""))</f>
        <v>BAB010</v>
      </c>
      <c r="E2281" t="str">
        <f>IF(tbl_transaction[[#This Row],[Type]]="Inbound",VLOOKUP(tbl_transaction[[#This Row],[Reference Number]],barang_masuk[],5,FALSE),IF(tbl_transaction[[#This Row],[Type]]="Outbound",VLOOKUP(tbl_transaction[[#This Row],[Reference Number]],barang_keluar[],5,FALSE),""))</f>
        <v>Zwitsal Baby Care Variant 10</v>
      </c>
      <c r="F2281">
        <f>IF(tbl_transaction[[#This Row],[Type]]="Inbound",VLOOKUP(tbl_transaction[[#This Row],[Reference Number]],barang_masuk[],6,FALSE),IF(tbl_transaction[[#This Row],[Type]]="Outbound",VLOOKUP(tbl_transaction[[#This Row],[Reference Number]],barang_keluar[],6,FALSE),""))</f>
        <v>48</v>
      </c>
      <c r="G2281" t="str">
        <f>IF(tbl_transaction[[#This Row],[Type]]="Inbound",VLOOKUP(tbl_transaction[[#This Row],[Reference Number]],barang_masuk[],7,FALSE),IF(tbl_transaction[[#This Row],[Type]]="Outbound",VLOOKUP(tbl_transaction[[#This Row],[Reference Number]],barang_keluar[],7,FALSE),""))</f>
        <v>Pack</v>
      </c>
      <c r="H2281" t="str">
        <f>IF(tbl_transaction[[#This Row],[Type]]="Inbound",VLOOKUP(tbl_transaction[[#This Row],[Reference Number]],barang_masuk[],3,FALSE),IF(tbl_transaction[[#This Row],[Type]]="Outbound",VLOOKUP(tbl_transaction[[#This Row],[Reference Number]],barang_keluar[],3,FALSE),""))</f>
        <v>Outlet 046</v>
      </c>
      <c r="I2281" t="str">
        <f>IF(D2281='Kartu Stok'!$B$2,COUNTIF($D$3:D2281,'Kartu Stok'!$B$2),"")</f>
        <v/>
      </c>
      <c r="L2281"/>
    </row>
    <row r="2282" spans="1:12" ht="14.5" x14ac:dyDescent="0.35">
      <c r="A2282" s="2" t="s">
        <v>2841</v>
      </c>
      <c r="B2282" s="5">
        <f>IF(LEFT(tbl_transaction[[#This Row],[Reference Number]],2)="GR",VLOOKUP(tbl_transaction[[#This Row],[Reference Number]],barang_masuk[],2,FALSE),IF(LEFT(tbl_transaction[[#This Row],[Reference Number]],2)="DO",VLOOKUP(tbl_transaction[[#This Row],[Reference Number]],barang_keluar[],2,FALSE),""))</f>
        <v>46140</v>
      </c>
      <c r="C2282" t="str">
        <f t="shared" si="36"/>
        <v>Outbound</v>
      </c>
      <c r="D2282" t="str">
        <f>IF(tbl_transaction[[#This Row],[Type]]="Inbound",VLOOKUP(tbl_transaction[[#This Row],[Reference Number]],barang_masuk[],4,FALSE),IF(tbl_transaction[[#This Row],[Type]]="Outbound",VLOOKUP(tbl_transaction[[#This Row],[Reference Number]],barang_keluar[],4,FALSE),""))</f>
        <v>HOM022</v>
      </c>
      <c r="E2282" t="str">
        <f>IF(tbl_transaction[[#This Row],[Type]]="Inbound",VLOOKUP(tbl_transaction[[#This Row],[Reference Number]],barang_masuk[],5,FALSE),IF(tbl_transaction[[#This Row],[Type]]="Outbound",VLOOKUP(tbl_transaction[[#This Row],[Reference Number]],barang_keluar[],5,FALSE),""))</f>
        <v>Sunlight Home Care Variant 22</v>
      </c>
      <c r="F2282">
        <f>IF(tbl_transaction[[#This Row],[Type]]="Inbound",VLOOKUP(tbl_transaction[[#This Row],[Reference Number]],barang_masuk[],6,FALSE),IF(tbl_transaction[[#This Row],[Type]]="Outbound",VLOOKUP(tbl_transaction[[#This Row],[Reference Number]],barang_keluar[],6,FALSE),""))</f>
        <v>5</v>
      </c>
      <c r="G2282" t="str">
        <f>IF(tbl_transaction[[#This Row],[Type]]="Inbound",VLOOKUP(tbl_transaction[[#This Row],[Reference Number]],barang_masuk[],7,FALSE),IF(tbl_transaction[[#This Row],[Type]]="Outbound",VLOOKUP(tbl_transaction[[#This Row],[Reference Number]],barang_keluar[],7,FALSE),""))</f>
        <v>Pack</v>
      </c>
      <c r="H2282" t="str">
        <f>IF(tbl_transaction[[#This Row],[Type]]="Inbound",VLOOKUP(tbl_transaction[[#This Row],[Reference Number]],barang_masuk[],3,FALSE),IF(tbl_transaction[[#This Row],[Type]]="Outbound",VLOOKUP(tbl_transaction[[#This Row],[Reference Number]],barang_keluar[],3,FALSE),""))</f>
        <v>Outlet 005</v>
      </c>
      <c r="I2282" t="str">
        <f>IF(D2282='Kartu Stok'!$B$2,COUNTIF($D$3:D2282,'Kartu Stok'!$B$2),"")</f>
        <v/>
      </c>
      <c r="L2282"/>
    </row>
    <row r="2283" spans="1:12" ht="14.5" x14ac:dyDescent="0.35">
      <c r="A2283" s="2" t="s">
        <v>2842</v>
      </c>
      <c r="B2283" s="5">
        <f>IF(LEFT(tbl_transaction[[#This Row],[Reference Number]],2)="GR",VLOOKUP(tbl_transaction[[#This Row],[Reference Number]],barang_masuk[],2,FALSE),IF(LEFT(tbl_transaction[[#This Row],[Reference Number]],2)="DO",VLOOKUP(tbl_transaction[[#This Row],[Reference Number]],barang_keluar[],2,FALSE),""))</f>
        <v>46126</v>
      </c>
      <c r="C2283" t="str">
        <f t="shared" si="36"/>
        <v>Outbound</v>
      </c>
      <c r="D2283" t="str">
        <f>IF(tbl_transaction[[#This Row],[Type]]="Inbound",VLOOKUP(tbl_transaction[[#This Row],[Reference Number]],barang_masuk[],4,FALSE),IF(tbl_transaction[[#This Row],[Type]]="Outbound",VLOOKUP(tbl_transaction[[#This Row],[Reference Number]],barang_keluar[],4,FALSE),""))</f>
        <v>HOM013</v>
      </c>
      <c r="E2283" t="str">
        <f>IF(tbl_transaction[[#This Row],[Type]]="Inbound",VLOOKUP(tbl_transaction[[#This Row],[Reference Number]],barang_masuk[],5,FALSE),IF(tbl_transaction[[#This Row],[Type]]="Outbound",VLOOKUP(tbl_transaction[[#This Row],[Reference Number]],barang_keluar[],5,FALSE),""))</f>
        <v>Rinso Home Care Variant 13</v>
      </c>
      <c r="F2283">
        <f>IF(tbl_transaction[[#This Row],[Type]]="Inbound",VLOOKUP(tbl_transaction[[#This Row],[Reference Number]],barang_masuk[],6,FALSE),IF(tbl_transaction[[#This Row],[Type]]="Outbound",VLOOKUP(tbl_transaction[[#This Row],[Reference Number]],barang_keluar[],6,FALSE),""))</f>
        <v>12</v>
      </c>
      <c r="G2283" t="str">
        <f>IF(tbl_transaction[[#This Row],[Type]]="Inbound",VLOOKUP(tbl_transaction[[#This Row],[Reference Number]],barang_masuk[],7,FALSE),IF(tbl_transaction[[#This Row],[Type]]="Outbound",VLOOKUP(tbl_transaction[[#This Row],[Reference Number]],barang_keluar[],7,FALSE),""))</f>
        <v>Pack</v>
      </c>
      <c r="H2283" t="str">
        <f>IF(tbl_transaction[[#This Row],[Type]]="Inbound",VLOOKUP(tbl_transaction[[#This Row],[Reference Number]],barang_masuk[],3,FALSE),IF(tbl_transaction[[#This Row],[Type]]="Outbound",VLOOKUP(tbl_transaction[[#This Row],[Reference Number]],barang_keluar[],3,FALSE),""))</f>
        <v>Outlet 070</v>
      </c>
      <c r="I2283" t="str">
        <f>IF(D2283='Kartu Stok'!$B$2,COUNTIF($D$3:D2283,'Kartu Stok'!$B$2),"")</f>
        <v/>
      </c>
      <c r="L2283"/>
    </row>
    <row r="2284" spans="1:12" ht="14.5" x14ac:dyDescent="0.35">
      <c r="A2284" s="2" t="s">
        <v>2843</v>
      </c>
      <c r="B2284" s="5">
        <f>IF(LEFT(tbl_transaction[[#This Row],[Reference Number]],2)="GR",VLOOKUP(tbl_transaction[[#This Row],[Reference Number]],barang_masuk[],2,FALSE),IF(LEFT(tbl_transaction[[#This Row],[Reference Number]],2)="DO",VLOOKUP(tbl_transaction[[#This Row],[Reference Number]],barang_keluar[],2,FALSE),""))</f>
        <v>46188</v>
      </c>
      <c r="C2284" t="str">
        <f t="shared" si="36"/>
        <v>Outbound</v>
      </c>
      <c r="D2284" t="str">
        <f>IF(tbl_transaction[[#This Row],[Type]]="Inbound",VLOOKUP(tbl_transaction[[#This Row],[Reference Number]],barang_masuk[],4,FALSE),IF(tbl_transaction[[#This Row],[Type]]="Outbound",VLOOKUP(tbl_transaction[[#This Row],[Reference Number]],barang_keluar[],4,FALSE),""))</f>
        <v>PER012</v>
      </c>
      <c r="E2284" t="str">
        <f>IF(tbl_transaction[[#This Row],[Type]]="Inbound",VLOOKUP(tbl_transaction[[#This Row],[Reference Number]],barang_masuk[],5,FALSE),IF(tbl_transaction[[#This Row],[Type]]="Outbound",VLOOKUP(tbl_transaction[[#This Row],[Reference Number]],barang_keluar[],5,FALSE),""))</f>
        <v>Sunsilk Personal Care Variant 12</v>
      </c>
      <c r="F2284">
        <f>IF(tbl_transaction[[#This Row],[Type]]="Inbound",VLOOKUP(tbl_transaction[[#This Row],[Reference Number]],barang_masuk[],6,FALSE),IF(tbl_transaction[[#This Row],[Type]]="Outbound",VLOOKUP(tbl_transaction[[#This Row],[Reference Number]],barang_keluar[],6,FALSE),""))</f>
        <v>5</v>
      </c>
      <c r="G2284" t="str">
        <f>IF(tbl_transaction[[#This Row],[Type]]="Inbound",VLOOKUP(tbl_transaction[[#This Row],[Reference Number]],barang_masuk[],7,FALSE),IF(tbl_transaction[[#This Row],[Type]]="Outbound",VLOOKUP(tbl_transaction[[#This Row],[Reference Number]],barang_keluar[],7,FALSE),""))</f>
        <v>Bottle</v>
      </c>
      <c r="H2284" t="str">
        <f>IF(tbl_transaction[[#This Row],[Type]]="Inbound",VLOOKUP(tbl_transaction[[#This Row],[Reference Number]],barang_masuk[],3,FALSE),IF(tbl_transaction[[#This Row],[Type]]="Outbound",VLOOKUP(tbl_transaction[[#This Row],[Reference Number]],barang_keluar[],3,FALSE),""))</f>
        <v>Outlet 073</v>
      </c>
      <c r="I2284" t="str">
        <f>IF(D2284='Kartu Stok'!$B$2,COUNTIF($D$3:D2284,'Kartu Stok'!$B$2),"")</f>
        <v/>
      </c>
      <c r="L2284"/>
    </row>
    <row r="2285" spans="1:12" ht="14.5" x14ac:dyDescent="0.35">
      <c r="A2285" s="2" t="s">
        <v>2844</v>
      </c>
      <c r="B2285" s="5">
        <f>IF(LEFT(tbl_transaction[[#This Row],[Reference Number]],2)="GR",VLOOKUP(tbl_transaction[[#This Row],[Reference Number]],barang_masuk[],2,FALSE),IF(LEFT(tbl_transaction[[#This Row],[Reference Number]],2)="DO",VLOOKUP(tbl_transaction[[#This Row],[Reference Number]],barang_keluar[],2,FALSE),""))</f>
        <v>46028</v>
      </c>
      <c r="C2285" t="str">
        <f t="shared" si="36"/>
        <v>Outbound</v>
      </c>
      <c r="D2285" t="str">
        <f>IF(tbl_transaction[[#This Row],[Type]]="Inbound",VLOOKUP(tbl_transaction[[#This Row],[Reference Number]],barang_masuk[],4,FALSE),IF(tbl_transaction[[#This Row],[Type]]="Outbound",VLOOKUP(tbl_transaction[[#This Row],[Reference Number]],barang_keluar[],4,FALSE),""))</f>
        <v>PER028</v>
      </c>
      <c r="E2285" t="str">
        <f>IF(tbl_transaction[[#This Row],[Type]]="Inbound",VLOOKUP(tbl_transaction[[#This Row],[Reference Number]],barang_masuk[],5,FALSE),IF(tbl_transaction[[#This Row],[Type]]="Outbound",VLOOKUP(tbl_transaction[[#This Row],[Reference Number]],barang_keluar[],5,FALSE),""))</f>
        <v>Sunsilk Personal Care Variant 28</v>
      </c>
      <c r="F2285">
        <f>IF(tbl_transaction[[#This Row],[Type]]="Inbound",VLOOKUP(tbl_transaction[[#This Row],[Reference Number]],barang_masuk[],6,FALSE),IF(tbl_transaction[[#This Row],[Type]]="Outbound",VLOOKUP(tbl_transaction[[#This Row],[Reference Number]],barang_keluar[],6,FALSE),""))</f>
        <v>12</v>
      </c>
      <c r="G2285" t="str">
        <f>IF(tbl_transaction[[#This Row],[Type]]="Inbound",VLOOKUP(tbl_transaction[[#This Row],[Reference Number]],barang_masuk[],7,FALSE),IF(tbl_transaction[[#This Row],[Type]]="Outbound",VLOOKUP(tbl_transaction[[#This Row],[Reference Number]],barang_keluar[],7,FALSE),""))</f>
        <v>Bottle</v>
      </c>
      <c r="H2285" t="str">
        <f>IF(tbl_transaction[[#This Row],[Type]]="Inbound",VLOOKUP(tbl_transaction[[#This Row],[Reference Number]],barang_masuk[],3,FALSE),IF(tbl_transaction[[#This Row],[Type]]="Outbound",VLOOKUP(tbl_transaction[[#This Row],[Reference Number]],barang_keluar[],3,FALSE),""))</f>
        <v>Outlet 013</v>
      </c>
      <c r="I2285" t="str">
        <f>IF(D2285='Kartu Stok'!$B$2,COUNTIF($D$3:D2285,'Kartu Stok'!$B$2),"")</f>
        <v/>
      </c>
      <c r="L2285"/>
    </row>
    <row r="2286" spans="1:12" ht="14.5" x14ac:dyDescent="0.35">
      <c r="A2286" s="2" t="s">
        <v>2845</v>
      </c>
      <c r="B2286" s="5">
        <f>IF(LEFT(tbl_transaction[[#This Row],[Reference Number]],2)="GR",VLOOKUP(tbl_transaction[[#This Row],[Reference Number]],barang_masuk[],2,FALSE),IF(LEFT(tbl_transaction[[#This Row],[Reference Number]],2)="DO",VLOOKUP(tbl_transaction[[#This Row],[Reference Number]],barang_keluar[],2,FALSE),""))</f>
        <v>46144</v>
      </c>
      <c r="C2286" t="str">
        <f t="shared" si="36"/>
        <v>Outbound</v>
      </c>
      <c r="D2286" t="str">
        <f>IF(tbl_transaction[[#This Row],[Type]]="Inbound",VLOOKUP(tbl_transaction[[#This Row],[Reference Number]],barang_masuk[],4,FALSE),IF(tbl_transaction[[#This Row],[Type]]="Outbound",VLOOKUP(tbl_transaction[[#This Row],[Reference Number]],barang_keluar[],4,FALSE),""))</f>
        <v>BEV008</v>
      </c>
      <c r="E2286" t="str">
        <f>IF(tbl_transaction[[#This Row],[Type]]="Inbound",VLOOKUP(tbl_transaction[[#This Row],[Reference Number]],barang_masuk[],5,FALSE),IF(tbl_transaction[[#This Row],[Type]]="Outbound",VLOOKUP(tbl_transaction[[#This Row],[Reference Number]],barang_keluar[],5,FALSE),""))</f>
        <v>Aqua Beverage Variant 8</v>
      </c>
      <c r="F2286">
        <f>IF(tbl_transaction[[#This Row],[Type]]="Inbound",VLOOKUP(tbl_transaction[[#This Row],[Reference Number]],barang_masuk[],6,FALSE),IF(tbl_transaction[[#This Row],[Type]]="Outbound",VLOOKUP(tbl_transaction[[#This Row],[Reference Number]],barang_keluar[],6,FALSE),""))</f>
        <v>30</v>
      </c>
      <c r="G2286" t="str">
        <f>IF(tbl_transaction[[#This Row],[Type]]="Inbound",VLOOKUP(tbl_transaction[[#This Row],[Reference Number]],barang_masuk[],7,FALSE),IF(tbl_transaction[[#This Row],[Type]]="Outbound",VLOOKUP(tbl_transaction[[#This Row],[Reference Number]],barang_keluar[],7,FALSE),""))</f>
        <v>Bottle</v>
      </c>
      <c r="H2286" t="str">
        <f>IF(tbl_transaction[[#This Row],[Type]]="Inbound",VLOOKUP(tbl_transaction[[#This Row],[Reference Number]],barang_masuk[],3,FALSE),IF(tbl_transaction[[#This Row],[Type]]="Outbound",VLOOKUP(tbl_transaction[[#This Row],[Reference Number]],barang_keluar[],3,FALSE),""))</f>
        <v>Outlet 057</v>
      </c>
      <c r="I2286" t="str">
        <f>IF(D2286='Kartu Stok'!$B$2,COUNTIF($D$3:D2286,'Kartu Stok'!$B$2),"")</f>
        <v/>
      </c>
      <c r="L2286"/>
    </row>
    <row r="2287" spans="1:12" ht="14.5" x14ac:dyDescent="0.35">
      <c r="A2287" s="2" t="s">
        <v>2846</v>
      </c>
      <c r="B2287" s="5">
        <f>IF(LEFT(tbl_transaction[[#This Row],[Reference Number]],2)="GR",VLOOKUP(tbl_transaction[[#This Row],[Reference Number]],barang_masuk[],2,FALSE),IF(LEFT(tbl_transaction[[#This Row],[Reference Number]],2)="DO",VLOOKUP(tbl_transaction[[#This Row],[Reference Number]],barang_keluar[],2,FALSE),""))</f>
        <v>46147</v>
      </c>
      <c r="C2287" t="str">
        <f t="shared" si="36"/>
        <v>Outbound</v>
      </c>
      <c r="D2287" t="str">
        <f>IF(tbl_transaction[[#This Row],[Type]]="Inbound",VLOOKUP(tbl_transaction[[#This Row],[Reference Number]],barang_masuk[],4,FALSE),IF(tbl_transaction[[#This Row],[Type]]="Outbound",VLOOKUP(tbl_transaction[[#This Row],[Reference Number]],barang_keluar[],4,FALSE),""))</f>
        <v>HOM002</v>
      </c>
      <c r="E2287" t="str">
        <f>IF(tbl_transaction[[#This Row],[Type]]="Inbound",VLOOKUP(tbl_transaction[[#This Row],[Reference Number]],barang_masuk[],5,FALSE),IF(tbl_transaction[[#This Row],[Type]]="Outbound",VLOOKUP(tbl_transaction[[#This Row],[Reference Number]],barang_keluar[],5,FALSE),""))</f>
        <v>Sunlight Home Care Variant 2</v>
      </c>
      <c r="F2287">
        <f>IF(tbl_transaction[[#This Row],[Type]]="Inbound",VLOOKUP(tbl_transaction[[#This Row],[Reference Number]],barang_masuk[],6,FALSE),IF(tbl_transaction[[#This Row],[Type]]="Outbound",VLOOKUP(tbl_transaction[[#This Row],[Reference Number]],barang_keluar[],6,FALSE),""))</f>
        <v>5</v>
      </c>
      <c r="G2287" t="str">
        <f>IF(tbl_transaction[[#This Row],[Type]]="Inbound",VLOOKUP(tbl_transaction[[#This Row],[Reference Number]],barang_masuk[],7,FALSE),IF(tbl_transaction[[#This Row],[Type]]="Outbound",VLOOKUP(tbl_transaction[[#This Row],[Reference Number]],barang_keluar[],7,FALSE),""))</f>
        <v>Pack</v>
      </c>
      <c r="H2287" t="str">
        <f>IF(tbl_transaction[[#This Row],[Type]]="Inbound",VLOOKUP(tbl_transaction[[#This Row],[Reference Number]],barang_masuk[],3,FALSE),IF(tbl_transaction[[#This Row],[Type]]="Outbound",VLOOKUP(tbl_transaction[[#This Row],[Reference Number]],barang_keluar[],3,FALSE),""))</f>
        <v>Outlet 052</v>
      </c>
      <c r="I2287" t="str">
        <f>IF(D2287='Kartu Stok'!$B$2,COUNTIF($D$3:D2287,'Kartu Stok'!$B$2),"")</f>
        <v/>
      </c>
      <c r="L2287"/>
    </row>
    <row r="2288" spans="1:12" ht="14.5" x14ac:dyDescent="0.35">
      <c r="A2288" s="2" t="s">
        <v>2847</v>
      </c>
      <c r="B2288" s="5">
        <f>IF(LEFT(tbl_transaction[[#This Row],[Reference Number]],2)="GR",VLOOKUP(tbl_transaction[[#This Row],[Reference Number]],barang_masuk[],2,FALSE),IF(LEFT(tbl_transaction[[#This Row],[Reference Number]],2)="DO",VLOOKUP(tbl_transaction[[#This Row],[Reference Number]],barang_keluar[],2,FALSE),""))</f>
        <v>46102</v>
      </c>
      <c r="C2288" t="str">
        <f t="shared" si="36"/>
        <v>Outbound</v>
      </c>
      <c r="D2288" t="str">
        <f>IF(tbl_transaction[[#This Row],[Type]]="Inbound",VLOOKUP(tbl_transaction[[#This Row],[Reference Number]],barang_masuk[],4,FALSE),IF(tbl_transaction[[#This Row],[Type]]="Outbound",VLOOKUP(tbl_transaction[[#This Row],[Reference Number]],barang_keluar[],4,FALSE),""))</f>
        <v>DAR001</v>
      </c>
      <c r="E2288" t="str">
        <f>IF(tbl_transaction[[#This Row],[Type]]="Inbound",VLOOKUP(tbl_transaction[[#This Row],[Reference Number]],barang_masuk[],5,FALSE),IF(tbl_transaction[[#This Row],[Type]]="Outbound",VLOOKUP(tbl_transaction[[#This Row],[Reference Number]],barang_keluar[],5,FALSE),""))</f>
        <v>Ultra Milk Dairy Variant 1</v>
      </c>
      <c r="F2288">
        <f>IF(tbl_transaction[[#This Row],[Type]]="Inbound",VLOOKUP(tbl_transaction[[#This Row],[Reference Number]],barang_masuk[],6,FALSE),IF(tbl_transaction[[#This Row],[Type]]="Outbound",VLOOKUP(tbl_transaction[[#This Row],[Reference Number]],barang_keluar[],6,FALSE),""))</f>
        <v>5</v>
      </c>
      <c r="G2288" t="str">
        <f>IF(tbl_transaction[[#This Row],[Type]]="Inbound",VLOOKUP(tbl_transaction[[#This Row],[Reference Number]],barang_masuk[],7,FALSE),IF(tbl_transaction[[#This Row],[Type]]="Outbound",VLOOKUP(tbl_transaction[[#This Row],[Reference Number]],barang_keluar[],7,FALSE),""))</f>
        <v>Box</v>
      </c>
      <c r="H2288" t="str">
        <f>IF(tbl_transaction[[#This Row],[Type]]="Inbound",VLOOKUP(tbl_transaction[[#This Row],[Reference Number]],barang_masuk[],3,FALSE),IF(tbl_transaction[[#This Row],[Type]]="Outbound",VLOOKUP(tbl_transaction[[#This Row],[Reference Number]],barang_keluar[],3,FALSE),""))</f>
        <v>Outlet 038</v>
      </c>
      <c r="I2288" t="str">
        <f>IF(D2288='Kartu Stok'!$B$2,COUNTIF($D$3:D2288,'Kartu Stok'!$B$2),"")</f>
        <v/>
      </c>
      <c r="L2288"/>
    </row>
    <row r="2289" spans="1:12" ht="14.5" x14ac:dyDescent="0.35">
      <c r="A2289" s="2" t="s">
        <v>2848</v>
      </c>
      <c r="B2289" s="5">
        <f>IF(LEFT(tbl_transaction[[#This Row],[Reference Number]],2)="GR",VLOOKUP(tbl_transaction[[#This Row],[Reference Number]],barang_masuk[],2,FALSE),IF(LEFT(tbl_transaction[[#This Row],[Reference Number]],2)="DO",VLOOKUP(tbl_transaction[[#This Row],[Reference Number]],barang_keluar[],2,FALSE),""))</f>
        <v>46055</v>
      </c>
      <c r="C2289" t="str">
        <f t="shared" si="36"/>
        <v>Outbound</v>
      </c>
      <c r="D2289" t="str">
        <f>IF(tbl_transaction[[#This Row],[Type]]="Inbound",VLOOKUP(tbl_transaction[[#This Row],[Reference Number]],barang_masuk[],4,FALSE),IF(tbl_transaction[[#This Row],[Type]]="Outbound",VLOOKUP(tbl_transaction[[#This Row],[Reference Number]],barang_keluar[],4,FALSE),""))</f>
        <v>PER027</v>
      </c>
      <c r="E2289" t="str">
        <f>IF(tbl_transaction[[#This Row],[Type]]="Inbound",VLOOKUP(tbl_transaction[[#This Row],[Reference Number]],barang_masuk[],5,FALSE),IF(tbl_transaction[[#This Row],[Type]]="Outbound",VLOOKUP(tbl_transaction[[#This Row],[Reference Number]],barang_keluar[],5,FALSE),""))</f>
        <v>Sunsilk Personal Care Variant 27</v>
      </c>
      <c r="F2289">
        <f>IF(tbl_transaction[[#This Row],[Type]]="Inbound",VLOOKUP(tbl_transaction[[#This Row],[Reference Number]],barang_masuk[],6,FALSE),IF(tbl_transaction[[#This Row],[Type]]="Outbound",VLOOKUP(tbl_transaction[[#This Row],[Reference Number]],barang_keluar[],6,FALSE),""))</f>
        <v>15</v>
      </c>
      <c r="G2289" t="str">
        <f>IF(tbl_transaction[[#This Row],[Type]]="Inbound",VLOOKUP(tbl_transaction[[#This Row],[Reference Number]],barang_masuk[],7,FALSE),IF(tbl_transaction[[#This Row],[Type]]="Outbound",VLOOKUP(tbl_transaction[[#This Row],[Reference Number]],barang_keluar[],7,FALSE),""))</f>
        <v>Bottle</v>
      </c>
      <c r="H2289" t="str">
        <f>IF(tbl_transaction[[#This Row],[Type]]="Inbound",VLOOKUP(tbl_transaction[[#This Row],[Reference Number]],barang_masuk[],3,FALSE),IF(tbl_transaction[[#This Row],[Type]]="Outbound",VLOOKUP(tbl_transaction[[#This Row],[Reference Number]],barang_keluar[],3,FALSE),""))</f>
        <v>Outlet 027</v>
      </c>
      <c r="I2289" t="str">
        <f>IF(D2289='Kartu Stok'!$B$2,COUNTIF($D$3:D2289,'Kartu Stok'!$B$2),"")</f>
        <v/>
      </c>
      <c r="L2289"/>
    </row>
    <row r="2290" spans="1:12" ht="14.5" x14ac:dyDescent="0.35">
      <c r="A2290" s="2" t="s">
        <v>2849</v>
      </c>
      <c r="B2290" s="5">
        <f>IF(LEFT(tbl_transaction[[#This Row],[Reference Number]],2)="GR",VLOOKUP(tbl_transaction[[#This Row],[Reference Number]],barang_masuk[],2,FALSE),IF(LEFT(tbl_transaction[[#This Row],[Reference Number]],2)="DO",VLOOKUP(tbl_transaction[[#This Row],[Reference Number]],barang_keluar[],2,FALSE),""))</f>
        <v>46164</v>
      </c>
      <c r="C2290" t="str">
        <f t="shared" si="36"/>
        <v>Outbound</v>
      </c>
      <c r="D2290" t="str">
        <f>IF(tbl_transaction[[#This Row],[Type]]="Inbound",VLOOKUP(tbl_transaction[[#This Row],[Reference Number]],barang_masuk[],4,FALSE),IF(tbl_transaction[[#This Row],[Type]]="Outbound",VLOOKUP(tbl_transaction[[#This Row],[Reference Number]],barang_keluar[],4,FALSE),""))</f>
        <v>BAB012</v>
      </c>
      <c r="E2290" t="str">
        <f>IF(tbl_transaction[[#This Row],[Type]]="Inbound",VLOOKUP(tbl_transaction[[#This Row],[Reference Number]],barang_masuk[],5,FALSE),IF(tbl_transaction[[#This Row],[Type]]="Outbound",VLOOKUP(tbl_transaction[[#This Row],[Reference Number]],barang_keluar[],5,FALSE),""))</f>
        <v>MamyPoko Baby Care Variant 12</v>
      </c>
      <c r="F2290">
        <f>IF(tbl_transaction[[#This Row],[Type]]="Inbound",VLOOKUP(tbl_transaction[[#This Row],[Reference Number]],barang_masuk[],6,FALSE),IF(tbl_transaction[[#This Row],[Type]]="Outbound",VLOOKUP(tbl_transaction[[#This Row],[Reference Number]],barang_keluar[],6,FALSE),""))</f>
        <v>12</v>
      </c>
      <c r="G2290" t="str">
        <f>IF(tbl_transaction[[#This Row],[Type]]="Inbound",VLOOKUP(tbl_transaction[[#This Row],[Reference Number]],barang_masuk[],7,FALSE),IF(tbl_transaction[[#This Row],[Type]]="Outbound",VLOOKUP(tbl_transaction[[#This Row],[Reference Number]],barang_keluar[],7,FALSE),""))</f>
        <v>Pack</v>
      </c>
      <c r="H2290" t="str">
        <f>IF(tbl_transaction[[#This Row],[Type]]="Inbound",VLOOKUP(tbl_transaction[[#This Row],[Reference Number]],barang_masuk[],3,FALSE),IF(tbl_transaction[[#This Row],[Type]]="Outbound",VLOOKUP(tbl_transaction[[#This Row],[Reference Number]],barang_keluar[],3,FALSE),""))</f>
        <v>Outlet 042</v>
      </c>
      <c r="I2290" t="str">
        <f>IF(D2290='Kartu Stok'!$B$2,COUNTIF($D$3:D2290,'Kartu Stok'!$B$2),"")</f>
        <v/>
      </c>
      <c r="L2290"/>
    </row>
    <row r="2291" spans="1:12" ht="14.5" x14ac:dyDescent="0.35">
      <c r="A2291" s="2" t="s">
        <v>2850</v>
      </c>
      <c r="B2291" s="5">
        <f>IF(LEFT(tbl_transaction[[#This Row],[Reference Number]],2)="GR",VLOOKUP(tbl_transaction[[#This Row],[Reference Number]],barang_masuk[],2,FALSE),IF(LEFT(tbl_transaction[[#This Row],[Reference Number]],2)="DO",VLOOKUP(tbl_transaction[[#This Row],[Reference Number]],barang_keluar[],2,FALSE),""))</f>
        <v>46041</v>
      </c>
      <c r="C2291" t="str">
        <f t="shared" si="36"/>
        <v>Outbound</v>
      </c>
      <c r="D2291" t="str">
        <f>IF(tbl_transaction[[#This Row],[Type]]="Inbound",VLOOKUP(tbl_transaction[[#This Row],[Reference Number]],barang_masuk[],4,FALSE),IF(tbl_transaction[[#This Row],[Type]]="Outbound",VLOOKUP(tbl_transaction[[#This Row],[Reference Number]],barang_keluar[],4,FALSE),""))</f>
        <v>PER004</v>
      </c>
      <c r="E2291" t="str">
        <f>IF(tbl_transaction[[#This Row],[Type]]="Inbound",VLOOKUP(tbl_transaction[[#This Row],[Reference Number]],barang_masuk[],5,FALSE),IF(tbl_transaction[[#This Row],[Type]]="Outbound",VLOOKUP(tbl_transaction[[#This Row],[Reference Number]],barang_keluar[],5,FALSE),""))</f>
        <v>Lifebuoy Personal Care Variant 4</v>
      </c>
      <c r="F2291">
        <f>IF(tbl_transaction[[#This Row],[Type]]="Inbound",VLOOKUP(tbl_transaction[[#This Row],[Reference Number]],barang_masuk[],6,FALSE),IF(tbl_transaction[[#This Row],[Type]]="Outbound",VLOOKUP(tbl_transaction[[#This Row],[Reference Number]],barang_keluar[],6,FALSE),""))</f>
        <v>48</v>
      </c>
      <c r="G2291" t="str">
        <f>IF(tbl_transaction[[#This Row],[Type]]="Inbound",VLOOKUP(tbl_transaction[[#This Row],[Reference Number]],barang_masuk[],7,FALSE),IF(tbl_transaction[[#This Row],[Type]]="Outbound",VLOOKUP(tbl_transaction[[#This Row],[Reference Number]],barang_keluar[],7,FALSE),""))</f>
        <v>Bottle</v>
      </c>
      <c r="H2291" t="str">
        <f>IF(tbl_transaction[[#This Row],[Type]]="Inbound",VLOOKUP(tbl_transaction[[#This Row],[Reference Number]],barang_masuk[],3,FALSE),IF(tbl_transaction[[#This Row],[Type]]="Outbound",VLOOKUP(tbl_transaction[[#This Row],[Reference Number]],barang_keluar[],3,FALSE),""))</f>
        <v>Outlet 028</v>
      </c>
      <c r="I2291" t="str">
        <f>IF(D2291='Kartu Stok'!$B$2,COUNTIF($D$3:D2291,'Kartu Stok'!$B$2),"")</f>
        <v/>
      </c>
      <c r="L2291"/>
    </row>
    <row r="2292" spans="1:12" ht="14.5" x14ac:dyDescent="0.35">
      <c r="A2292" s="2" t="s">
        <v>2851</v>
      </c>
      <c r="B2292" s="5">
        <f>IF(LEFT(tbl_transaction[[#This Row],[Reference Number]],2)="GR",VLOOKUP(tbl_transaction[[#This Row],[Reference Number]],barang_masuk[],2,FALSE),IF(LEFT(tbl_transaction[[#This Row],[Reference Number]],2)="DO",VLOOKUP(tbl_transaction[[#This Row],[Reference Number]],barang_keluar[],2,FALSE),""))</f>
        <v>46047</v>
      </c>
      <c r="C2292" t="str">
        <f t="shared" si="36"/>
        <v>Outbound</v>
      </c>
      <c r="D2292" t="str">
        <f>IF(tbl_transaction[[#This Row],[Type]]="Inbound",VLOOKUP(tbl_transaction[[#This Row],[Reference Number]],barang_masuk[],4,FALSE),IF(tbl_transaction[[#This Row],[Type]]="Outbound",VLOOKUP(tbl_transaction[[#This Row],[Reference Number]],barang_keluar[],4,FALSE),""))</f>
        <v>HOM028</v>
      </c>
      <c r="E2292" t="str">
        <f>IF(tbl_transaction[[#This Row],[Type]]="Inbound",VLOOKUP(tbl_transaction[[#This Row],[Reference Number]],barang_masuk[],5,FALSE),IF(tbl_transaction[[#This Row],[Type]]="Outbound",VLOOKUP(tbl_transaction[[#This Row],[Reference Number]],barang_keluar[],5,FALSE),""))</f>
        <v>Rinso Home Care Variant 28</v>
      </c>
      <c r="F2292">
        <f>IF(tbl_transaction[[#This Row],[Type]]="Inbound",VLOOKUP(tbl_transaction[[#This Row],[Reference Number]],barang_masuk[],6,FALSE),IF(tbl_transaction[[#This Row],[Type]]="Outbound",VLOOKUP(tbl_transaction[[#This Row],[Reference Number]],barang_keluar[],6,FALSE),""))</f>
        <v>5</v>
      </c>
      <c r="G2292" t="str">
        <f>IF(tbl_transaction[[#This Row],[Type]]="Inbound",VLOOKUP(tbl_transaction[[#This Row],[Reference Number]],barang_masuk[],7,FALSE),IF(tbl_transaction[[#This Row],[Type]]="Outbound",VLOOKUP(tbl_transaction[[#This Row],[Reference Number]],barang_keluar[],7,FALSE),""))</f>
        <v>Pack</v>
      </c>
      <c r="H2292" t="str">
        <f>IF(tbl_transaction[[#This Row],[Type]]="Inbound",VLOOKUP(tbl_transaction[[#This Row],[Reference Number]],barang_masuk[],3,FALSE),IF(tbl_transaction[[#This Row],[Type]]="Outbound",VLOOKUP(tbl_transaction[[#This Row],[Reference Number]],barang_keluar[],3,FALSE),""))</f>
        <v>Outlet 064</v>
      </c>
      <c r="I2292" t="str">
        <f>IF(D2292='Kartu Stok'!$B$2,COUNTIF($D$3:D2292,'Kartu Stok'!$B$2),"")</f>
        <v/>
      </c>
      <c r="L2292"/>
    </row>
    <row r="2293" spans="1:12" ht="14.5" x14ac:dyDescent="0.35">
      <c r="A2293" s="2" t="s">
        <v>2852</v>
      </c>
      <c r="B2293" s="5">
        <f>IF(LEFT(tbl_transaction[[#This Row],[Reference Number]],2)="GR",VLOOKUP(tbl_transaction[[#This Row],[Reference Number]],barang_masuk[],2,FALSE),IF(LEFT(tbl_transaction[[#This Row],[Reference Number]],2)="DO",VLOOKUP(tbl_transaction[[#This Row],[Reference Number]],barang_keluar[],2,FALSE),""))</f>
        <v>46023</v>
      </c>
      <c r="C2293" t="str">
        <f t="shared" si="36"/>
        <v>Outbound</v>
      </c>
      <c r="D2293" t="str">
        <f>IF(tbl_transaction[[#This Row],[Type]]="Inbound",VLOOKUP(tbl_transaction[[#This Row],[Reference Number]],barang_masuk[],4,FALSE),IF(tbl_transaction[[#This Row],[Type]]="Outbound",VLOOKUP(tbl_transaction[[#This Row],[Reference Number]],barang_keluar[],4,FALSE),""))</f>
        <v>PER023</v>
      </c>
      <c r="E2293" t="str">
        <f>IF(tbl_transaction[[#This Row],[Type]]="Inbound",VLOOKUP(tbl_transaction[[#This Row],[Reference Number]],barang_masuk[],5,FALSE),IF(tbl_transaction[[#This Row],[Type]]="Outbound",VLOOKUP(tbl_transaction[[#This Row],[Reference Number]],barang_keluar[],5,FALSE),""))</f>
        <v>Lifebuoy Personal Care Variant 23</v>
      </c>
      <c r="F2293">
        <f>IF(tbl_transaction[[#This Row],[Type]]="Inbound",VLOOKUP(tbl_transaction[[#This Row],[Reference Number]],barang_masuk[],6,FALSE),IF(tbl_transaction[[#This Row],[Type]]="Outbound",VLOOKUP(tbl_transaction[[#This Row],[Reference Number]],barang_keluar[],6,FALSE),""))</f>
        <v>24</v>
      </c>
      <c r="G2293" t="str">
        <f>IF(tbl_transaction[[#This Row],[Type]]="Inbound",VLOOKUP(tbl_transaction[[#This Row],[Reference Number]],barang_masuk[],7,FALSE),IF(tbl_transaction[[#This Row],[Type]]="Outbound",VLOOKUP(tbl_transaction[[#This Row],[Reference Number]],barang_keluar[],7,FALSE),""))</f>
        <v>Bottle</v>
      </c>
      <c r="H2293" t="str">
        <f>IF(tbl_transaction[[#This Row],[Type]]="Inbound",VLOOKUP(tbl_transaction[[#This Row],[Reference Number]],barang_masuk[],3,FALSE),IF(tbl_transaction[[#This Row],[Type]]="Outbound",VLOOKUP(tbl_transaction[[#This Row],[Reference Number]],barang_keluar[],3,FALSE),""))</f>
        <v>Outlet 071</v>
      </c>
      <c r="I2293" t="str">
        <f>IF(D2293='Kartu Stok'!$B$2,COUNTIF($D$3:D2293,'Kartu Stok'!$B$2),"")</f>
        <v/>
      </c>
      <c r="L2293"/>
    </row>
    <row r="2294" spans="1:12" ht="14.5" x14ac:dyDescent="0.35">
      <c r="A2294" s="2" t="s">
        <v>2853</v>
      </c>
      <c r="B2294" s="5">
        <f>IF(LEFT(tbl_transaction[[#This Row],[Reference Number]],2)="GR",VLOOKUP(tbl_transaction[[#This Row],[Reference Number]],barang_masuk[],2,FALSE),IF(LEFT(tbl_transaction[[#This Row],[Reference Number]],2)="DO",VLOOKUP(tbl_transaction[[#This Row],[Reference Number]],barang_keluar[],2,FALSE),""))</f>
        <v>46085</v>
      </c>
      <c r="C2294" t="str">
        <f t="shared" si="36"/>
        <v>Outbound</v>
      </c>
      <c r="D2294" t="str">
        <f>IF(tbl_transaction[[#This Row],[Type]]="Inbound",VLOOKUP(tbl_transaction[[#This Row],[Reference Number]],barang_masuk[],4,FALSE),IF(tbl_transaction[[#This Row],[Type]]="Outbound",VLOOKUP(tbl_transaction[[#This Row],[Reference Number]],barang_keluar[],4,FALSE),""))</f>
        <v>PER017</v>
      </c>
      <c r="E2294" t="str">
        <f>IF(tbl_transaction[[#This Row],[Type]]="Inbound",VLOOKUP(tbl_transaction[[#This Row],[Reference Number]],barang_masuk[],5,FALSE),IF(tbl_transaction[[#This Row],[Type]]="Outbound",VLOOKUP(tbl_transaction[[#This Row],[Reference Number]],barang_keluar[],5,FALSE),""))</f>
        <v>Pepsodent Personal Care Variant 17</v>
      </c>
      <c r="F2294">
        <f>IF(tbl_transaction[[#This Row],[Type]]="Inbound",VLOOKUP(tbl_transaction[[#This Row],[Reference Number]],barang_masuk[],6,FALSE),IF(tbl_transaction[[#This Row],[Type]]="Outbound",VLOOKUP(tbl_transaction[[#This Row],[Reference Number]],barang_keluar[],6,FALSE),""))</f>
        <v>30</v>
      </c>
      <c r="G2294" t="str">
        <f>IF(tbl_transaction[[#This Row],[Type]]="Inbound",VLOOKUP(tbl_transaction[[#This Row],[Reference Number]],barang_masuk[],7,FALSE),IF(tbl_transaction[[#This Row],[Type]]="Outbound",VLOOKUP(tbl_transaction[[#This Row],[Reference Number]],barang_keluar[],7,FALSE),""))</f>
        <v>Bottle</v>
      </c>
      <c r="H2294" t="str">
        <f>IF(tbl_transaction[[#This Row],[Type]]="Inbound",VLOOKUP(tbl_transaction[[#This Row],[Reference Number]],barang_masuk[],3,FALSE),IF(tbl_transaction[[#This Row],[Type]]="Outbound",VLOOKUP(tbl_transaction[[#This Row],[Reference Number]],barang_keluar[],3,FALSE),""))</f>
        <v>Outlet 017</v>
      </c>
      <c r="I2294" t="str">
        <f>IF(D2294='Kartu Stok'!$B$2,COUNTIF($D$3:D2294,'Kartu Stok'!$B$2),"")</f>
        <v/>
      </c>
      <c r="L2294"/>
    </row>
    <row r="2295" spans="1:12" ht="14.5" x14ac:dyDescent="0.35">
      <c r="A2295" s="2" t="s">
        <v>2854</v>
      </c>
      <c r="B2295" s="5">
        <f>IF(LEFT(tbl_transaction[[#This Row],[Reference Number]],2)="GR",VLOOKUP(tbl_transaction[[#This Row],[Reference Number]],barang_masuk[],2,FALSE),IF(LEFT(tbl_transaction[[#This Row],[Reference Number]],2)="DO",VLOOKUP(tbl_transaction[[#This Row],[Reference Number]],barang_keluar[],2,FALSE),""))</f>
        <v>46070</v>
      </c>
      <c r="C2295" t="str">
        <f t="shared" si="36"/>
        <v>Outbound</v>
      </c>
      <c r="D2295" t="str">
        <f>IF(tbl_transaction[[#This Row],[Type]]="Inbound",VLOOKUP(tbl_transaction[[#This Row],[Reference Number]],barang_masuk[],4,FALSE),IF(tbl_transaction[[#This Row],[Type]]="Outbound",VLOOKUP(tbl_transaction[[#This Row],[Reference Number]],barang_keluar[],4,FALSE),""))</f>
        <v>INS012</v>
      </c>
      <c r="E2295" t="str">
        <f>IF(tbl_transaction[[#This Row],[Type]]="Inbound",VLOOKUP(tbl_transaction[[#This Row],[Reference Number]],barang_masuk[],5,FALSE),IF(tbl_transaction[[#This Row],[Type]]="Outbound",VLOOKUP(tbl_transaction[[#This Row],[Reference Number]],barang_keluar[],5,FALSE),""))</f>
        <v>Sarimi Instant Food Variant 12</v>
      </c>
      <c r="F2295">
        <f>IF(tbl_transaction[[#This Row],[Type]]="Inbound",VLOOKUP(tbl_transaction[[#This Row],[Reference Number]],barang_masuk[],6,FALSE),IF(tbl_transaction[[#This Row],[Type]]="Outbound",VLOOKUP(tbl_transaction[[#This Row],[Reference Number]],barang_keluar[],6,FALSE),""))</f>
        <v>15</v>
      </c>
      <c r="G2295" t="str">
        <f>IF(tbl_transaction[[#This Row],[Type]]="Inbound",VLOOKUP(tbl_transaction[[#This Row],[Reference Number]],barang_masuk[],7,FALSE),IF(tbl_transaction[[#This Row],[Type]]="Outbound",VLOOKUP(tbl_transaction[[#This Row],[Reference Number]],barang_keluar[],7,FALSE),""))</f>
        <v>Pack</v>
      </c>
      <c r="H2295" t="str">
        <f>IF(tbl_transaction[[#This Row],[Type]]="Inbound",VLOOKUP(tbl_transaction[[#This Row],[Reference Number]],barang_masuk[],3,FALSE),IF(tbl_transaction[[#This Row],[Type]]="Outbound",VLOOKUP(tbl_transaction[[#This Row],[Reference Number]],barang_keluar[],3,FALSE),""))</f>
        <v>Outlet 061</v>
      </c>
      <c r="I2295" t="str">
        <f>IF(D2295='Kartu Stok'!$B$2,COUNTIF($D$3:D2295,'Kartu Stok'!$B$2),"")</f>
        <v/>
      </c>
      <c r="L2295"/>
    </row>
    <row r="2296" spans="1:12" ht="14.5" x14ac:dyDescent="0.35">
      <c r="A2296" s="2" t="s">
        <v>2855</v>
      </c>
      <c r="B2296" s="5">
        <f>IF(LEFT(tbl_transaction[[#This Row],[Reference Number]],2)="GR",VLOOKUP(tbl_transaction[[#This Row],[Reference Number]],barang_masuk[],2,FALSE),IF(LEFT(tbl_transaction[[#This Row],[Reference Number]],2)="DO",VLOOKUP(tbl_transaction[[#This Row],[Reference Number]],barang_keluar[],2,FALSE),""))</f>
        <v>46087</v>
      </c>
      <c r="C2296" t="str">
        <f t="shared" si="36"/>
        <v>Outbound</v>
      </c>
      <c r="D2296" t="str">
        <f>IF(tbl_transaction[[#This Row],[Type]]="Inbound",VLOOKUP(tbl_transaction[[#This Row],[Reference Number]],barang_masuk[],4,FALSE),IF(tbl_transaction[[#This Row],[Type]]="Outbound",VLOOKUP(tbl_transaction[[#This Row],[Reference Number]],barang_keluar[],4,FALSE),""))</f>
        <v>SNK014</v>
      </c>
      <c r="E2296" t="str">
        <f>IF(tbl_transaction[[#This Row],[Type]]="Inbound",VLOOKUP(tbl_transaction[[#This Row],[Reference Number]],barang_masuk[],5,FALSE),IF(tbl_transaction[[#This Row],[Type]]="Outbound",VLOOKUP(tbl_transaction[[#This Row],[Reference Number]],barang_keluar[],5,FALSE),""))</f>
        <v>Qtela Snack Variant 14</v>
      </c>
      <c r="F2296">
        <f>IF(tbl_transaction[[#This Row],[Type]]="Inbound",VLOOKUP(tbl_transaction[[#This Row],[Reference Number]],barang_masuk[],6,FALSE),IF(tbl_transaction[[#This Row],[Type]]="Outbound",VLOOKUP(tbl_transaction[[#This Row],[Reference Number]],barang_keluar[],6,FALSE),""))</f>
        <v>20</v>
      </c>
      <c r="G2296" t="str">
        <f>IF(tbl_transaction[[#This Row],[Type]]="Inbound",VLOOKUP(tbl_transaction[[#This Row],[Reference Number]],barang_masuk[],7,FALSE),IF(tbl_transaction[[#This Row],[Type]]="Outbound",VLOOKUP(tbl_transaction[[#This Row],[Reference Number]],barang_keluar[],7,FALSE),""))</f>
        <v>Pack</v>
      </c>
      <c r="H2296" t="str">
        <f>IF(tbl_transaction[[#This Row],[Type]]="Inbound",VLOOKUP(tbl_transaction[[#This Row],[Reference Number]],barang_masuk[],3,FALSE),IF(tbl_transaction[[#This Row],[Type]]="Outbound",VLOOKUP(tbl_transaction[[#This Row],[Reference Number]],barang_keluar[],3,FALSE),""))</f>
        <v>Outlet 051</v>
      </c>
      <c r="I2296" t="str">
        <f>IF(D2296='Kartu Stok'!$B$2,COUNTIF($D$3:D2296,'Kartu Stok'!$B$2),"")</f>
        <v/>
      </c>
      <c r="L2296"/>
    </row>
    <row r="2297" spans="1:12" ht="14.5" x14ac:dyDescent="0.35">
      <c r="A2297" s="2" t="s">
        <v>2856</v>
      </c>
      <c r="B2297" s="5">
        <f>IF(LEFT(tbl_transaction[[#This Row],[Reference Number]],2)="GR",VLOOKUP(tbl_transaction[[#This Row],[Reference Number]],barang_masuk[],2,FALSE),IF(LEFT(tbl_transaction[[#This Row],[Reference Number]],2)="DO",VLOOKUP(tbl_transaction[[#This Row],[Reference Number]],barang_keluar[],2,FALSE),""))</f>
        <v>46191</v>
      </c>
      <c r="C2297" t="str">
        <f t="shared" si="36"/>
        <v>Outbound</v>
      </c>
      <c r="D2297" t="str">
        <f>IF(tbl_transaction[[#This Row],[Type]]="Inbound",VLOOKUP(tbl_transaction[[#This Row],[Reference Number]],barang_masuk[],4,FALSE),IF(tbl_transaction[[#This Row],[Type]]="Outbound",VLOOKUP(tbl_transaction[[#This Row],[Reference Number]],barang_keluar[],4,FALSE),""))</f>
        <v>SNK033</v>
      </c>
      <c r="E2297" t="str">
        <f>IF(tbl_transaction[[#This Row],[Type]]="Inbound",VLOOKUP(tbl_transaction[[#This Row],[Reference Number]],barang_masuk[],5,FALSE),IF(tbl_transaction[[#This Row],[Type]]="Outbound",VLOOKUP(tbl_transaction[[#This Row],[Reference Number]],barang_keluar[],5,FALSE),""))</f>
        <v>Chitato Snack Variant 33</v>
      </c>
      <c r="F2297">
        <f>IF(tbl_transaction[[#This Row],[Type]]="Inbound",VLOOKUP(tbl_transaction[[#This Row],[Reference Number]],barang_masuk[],6,FALSE),IF(tbl_transaction[[#This Row],[Type]]="Outbound",VLOOKUP(tbl_transaction[[#This Row],[Reference Number]],barang_keluar[],6,FALSE),""))</f>
        <v>30</v>
      </c>
      <c r="G2297" t="str">
        <f>IF(tbl_transaction[[#This Row],[Type]]="Inbound",VLOOKUP(tbl_transaction[[#This Row],[Reference Number]],barang_masuk[],7,FALSE),IF(tbl_transaction[[#This Row],[Type]]="Outbound",VLOOKUP(tbl_transaction[[#This Row],[Reference Number]],barang_keluar[],7,FALSE),""))</f>
        <v>Pack</v>
      </c>
      <c r="H2297" t="str">
        <f>IF(tbl_transaction[[#This Row],[Type]]="Inbound",VLOOKUP(tbl_transaction[[#This Row],[Reference Number]],barang_masuk[],3,FALSE),IF(tbl_transaction[[#This Row],[Type]]="Outbound",VLOOKUP(tbl_transaction[[#This Row],[Reference Number]],barang_keluar[],3,FALSE),""))</f>
        <v>Outlet 047</v>
      </c>
      <c r="I2297" t="str">
        <f>IF(D2297='Kartu Stok'!$B$2,COUNTIF($D$3:D2297,'Kartu Stok'!$B$2),"")</f>
        <v/>
      </c>
      <c r="L2297"/>
    </row>
    <row r="2298" spans="1:12" ht="14.5" x14ac:dyDescent="0.35">
      <c r="A2298" s="2" t="s">
        <v>2857</v>
      </c>
      <c r="B2298" s="5">
        <f>IF(LEFT(tbl_transaction[[#This Row],[Reference Number]],2)="GR",VLOOKUP(tbl_transaction[[#This Row],[Reference Number]],barang_masuk[],2,FALSE),IF(LEFT(tbl_transaction[[#This Row],[Reference Number]],2)="DO",VLOOKUP(tbl_transaction[[#This Row],[Reference Number]],barang_keluar[],2,FALSE),""))</f>
        <v>46064</v>
      </c>
      <c r="C2298" t="str">
        <f t="shared" si="36"/>
        <v>Outbound</v>
      </c>
      <c r="D2298" t="str">
        <f>IF(tbl_transaction[[#This Row],[Type]]="Inbound",VLOOKUP(tbl_transaction[[#This Row],[Reference Number]],barang_masuk[],4,FALSE),IF(tbl_transaction[[#This Row],[Type]]="Outbound",VLOOKUP(tbl_transaction[[#This Row],[Reference Number]],barang_keluar[],4,FALSE),""))</f>
        <v>HOM004</v>
      </c>
      <c r="E2298" t="str">
        <f>IF(tbl_transaction[[#This Row],[Type]]="Inbound",VLOOKUP(tbl_transaction[[#This Row],[Reference Number]],barang_masuk[],5,FALSE),IF(tbl_transaction[[#This Row],[Type]]="Outbound",VLOOKUP(tbl_transaction[[#This Row],[Reference Number]],barang_keluar[],5,FALSE),""))</f>
        <v>Molto Home Care Variant 4</v>
      </c>
      <c r="F2298">
        <f>IF(tbl_transaction[[#This Row],[Type]]="Inbound",VLOOKUP(tbl_transaction[[#This Row],[Reference Number]],barang_masuk[],6,FALSE),IF(tbl_transaction[[#This Row],[Type]]="Outbound",VLOOKUP(tbl_transaction[[#This Row],[Reference Number]],barang_keluar[],6,FALSE),""))</f>
        <v>48</v>
      </c>
      <c r="G2298" t="str">
        <f>IF(tbl_transaction[[#This Row],[Type]]="Inbound",VLOOKUP(tbl_transaction[[#This Row],[Reference Number]],barang_masuk[],7,FALSE),IF(tbl_transaction[[#This Row],[Type]]="Outbound",VLOOKUP(tbl_transaction[[#This Row],[Reference Number]],barang_keluar[],7,FALSE),""))</f>
        <v>Pack</v>
      </c>
      <c r="H2298" t="str">
        <f>IF(tbl_transaction[[#This Row],[Type]]="Inbound",VLOOKUP(tbl_transaction[[#This Row],[Reference Number]],barang_masuk[],3,FALSE),IF(tbl_transaction[[#This Row],[Type]]="Outbound",VLOOKUP(tbl_transaction[[#This Row],[Reference Number]],barang_keluar[],3,FALSE),""))</f>
        <v>Outlet 021</v>
      </c>
      <c r="I2298" t="str">
        <f>IF(D2298='Kartu Stok'!$B$2,COUNTIF($D$3:D2298,'Kartu Stok'!$B$2),"")</f>
        <v/>
      </c>
      <c r="L2298"/>
    </row>
    <row r="2299" spans="1:12" ht="14.5" x14ac:dyDescent="0.35">
      <c r="A2299" s="2" t="s">
        <v>2858</v>
      </c>
      <c r="B2299" s="5">
        <f>IF(LEFT(tbl_transaction[[#This Row],[Reference Number]],2)="GR",VLOOKUP(tbl_transaction[[#This Row],[Reference Number]],barang_masuk[],2,FALSE),IF(LEFT(tbl_transaction[[#This Row],[Reference Number]],2)="DO",VLOOKUP(tbl_transaction[[#This Row],[Reference Number]],barang_keluar[],2,FALSE),""))</f>
        <v>46102</v>
      </c>
      <c r="C2299" t="str">
        <f t="shared" si="36"/>
        <v>Outbound</v>
      </c>
      <c r="D2299" t="str">
        <f>IF(tbl_transaction[[#This Row],[Type]]="Inbound",VLOOKUP(tbl_transaction[[#This Row],[Reference Number]],barang_masuk[],4,FALSE),IF(tbl_transaction[[#This Row],[Type]]="Outbound",VLOOKUP(tbl_transaction[[#This Row],[Reference Number]],barang_keluar[],4,FALSE),""))</f>
        <v>INS024</v>
      </c>
      <c r="E2299" t="str">
        <f>IF(tbl_transaction[[#This Row],[Type]]="Inbound",VLOOKUP(tbl_transaction[[#This Row],[Reference Number]],barang_masuk[],5,FALSE),IF(tbl_transaction[[#This Row],[Type]]="Outbound",VLOOKUP(tbl_transaction[[#This Row],[Reference Number]],barang_keluar[],5,FALSE),""))</f>
        <v>Sarimi Instant Food Variant 24</v>
      </c>
      <c r="F2299">
        <f>IF(tbl_transaction[[#This Row],[Type]]="Inbound",VLOOKUP(tbl_transaction[[#This Row],[Reference Number]],barang_masuk[],6,FALSE),IF(tbl_transaction[[#This Row],[Type]]="Outbound",VLOOKUP(tbl_transaction[[#This Row],[Reference Number]],barang_keluar[],6,FALSE),""))</f>
        <v>15</v>
      </c>
      <c r="G2299" t="str">
        <f>IF(tbl_transaction[[#This Row],[Type]]="Inbound",VLOOKUP(tbl_transaction[[#This Row],[Reference Number]],barang_masuk[],7,FALSE),IF(tbl_transaction[[#This Row],[Type]]="Outbound",VLOOKUP(tbl_transaction[[#This Row],[Reference Number]],barang_keluar[],7,FALSE),""))</f>
        <v>Pack</v>
      </c>
      <c r="H2299" t="str">
        <f>IF(tbl_transaction[[#This Row],[Type]]="Inbound",VLOOKUP(tbl_transaction[[#This Row],[Reference Number]],barang_masuk[],3,FALSE),IF(tbl_transaction[[#This Row],[Type]]="Outbound",VLOOKUP(tbl_transaction[[#This Row],[Reference Number]],barang_keluar[],3,FALSE),""))</f>
        <v>Outlet 023</v>
      </c>
      <c r="I2299" t="str">
        <f>IF(D2299='Kartu Stok'!$B$2,COUNTIF($D$3:D2299,'Kartu Stok'!$B$2),"")</f>
        <v/>
      </c>
      <c r="L2299"/>
    </row>
    <row r="2300" spans="1:12" ht="14.5" x14ac:dyDescent="0.35">
      <c r="A2300" s="2" t="s">
        <v>2859</v>
      </c>
      <c r="B2300" s="5">
        <f>IF(LEFT(tbl_transaction[[#This Row],[Reference Number]],2)="GR",VLOOKUP(tbl_transaction[[#This Row],[Reference Number]],barang_masuk[],2,FALSE),IF(LEFT(tbl_transaction[[#This Row],[Reference Number]],2)="DO",VLOOKUP(tbl_transaction[[#This Row],[Reference Number]],barang_keluar[],2,FALSE),""))</f>
        <v>46128</v>
      </c>
      <c r="C2300" t="str">
        <f t="shared" si="36"/>
        <v>Outbound</v>
      </c>
      <c r="D2300" t="str">
        <f>IF(tbl_transaction[[#This Row],[Type]]="Inbound",VLOOKUP(tbl_transaction[[#This Row],[Reference Number]],barang_masuk[],4,FALSE),IF(tbl_transaction[[#This Row],[Type]]="Outbound",VLOOKUP(tbl_transaction[[#This Row],[Reference Number]],barang_keluar[],4,FALSE),""))</f>
        <v>SNK015</v>
      </c>
      <c r="E2300" t="str">
        <f>IF(tbl_transaction[[#This Row],[Type]]="Inbound",VLOOKUP(tbl_transaction[[#This Row],[Reference Number]],barang_masuk[],5,FALSE),IF(tbl_transaction[[#This Row],[Type]]="Outbound",VLOOKUP(tbl_transaction[[#This Row],[Reference Number]],barang_keluar[],5,FALSE),""))</f>
        <v>Taro Snack Variant 15</v>
      </c>
      <c r="F2300">
        <f>IF(tbl_transaction[[#This Row],[Type]]="Inbound",VLOOKUP(tbl_transaction[[#This Row],[Reference Number]],barang_masuk[],6,FALSE),IF(tbl_transaction[[#This Row],[Type]]="Outbound",VLOOKUP(tbl_transaction[[#This Row],[Reference Number]],barang_keluar[],6,FALSE),""))</f>
        <v>30</v>
      </c>
      <c r="G2300" t="str">
        <f>IF(tbl_transaction[[#This Row],[Type]]="Inbound",VLOOKUP(tbl_transaction[[#This Row],[Reference Number]],barang_masuk[],7,FALSE),IF(tbl_transaction[[#This Row],[Type]]="Outbound",VLOOKUP(tbl_transaction[[#This Row],[Reference Number]],barang_keluar[],7,FALSE),""))</f>
        <v>Pack</v>
      </c>
      <c r="H2300" t="str">
        <f>IF(tbl_transaction[[#This Row],[Type]]="Inbound",VLOOKUP(tbl_transaction[[#This Row],[Reference Number]],barang_masuk[],3,FALSE),IF(tbl_transaction[[#This Row],[Type]]="Outbound",VLOOKUP(tbl_transaction[[#This Row],[Reference Number]],barang_keluar[],3,FALSE),""))</f>
        <v>Outlet 002</v>
      </c>
      <c r="I2300" t="str">
        <f>IF(D2300='Kartu Stok'!$B$2,COUNTIF($D$3:D2300,'Kartu Stok'!$B$2),"")</f>
        <v/>
      </c>
      <c r="L2300"/>
    </row>
    <row r="2301" spans="1:12" ht="14.5" x14ac:dyDescent="0.35">
      <c r="A2301" s="2" t="s">
        <v>2860</v>
      </c>
      <c r="B2301" s="5">
        <f>IF(LEFT(tbl_transaction[[#This Row],[Reference Number]],2)="GR",VLOOKUP(tbl_transaction[[#This Row],[Reference Number]],barang_masuk[],2,FALSE),IF(LEFT(tbl_transaction[[#This Row],[Reference Number]],2)="DO",VLOOKUP(tbl_transaction[[#This Row],[Reference Number]],barang_keluar[],2,FALSE),""))</f>
        <v>46052</v>
      </c>
      <c r="C2301" t="str">
        <f t="shared" si="36"/>
        <v>Outbound</v>
      </c>
      <c r="D2301" t="str">
        <f>IF(tbl_transaction[[#This Row],[Type]]="Inbound",VLOOKUP(tbl_transaction[[#This Row],[Reference Number]],barang_masuk[],4,FALSE),IF(tbl_transaction[[#This Row],[Type]]="Outbound",VLOOKUP(tbl_transaction[[#This Row],[Reference Number]],barang_keluar[],4,FALSE),""))</f>
        <v>SNK034</v>
      </c>
      <c r="E2301" t="str">
        <f>IF(tbl_transaction[[#This Row],[Type]]="Inbound",VLOOKUP(tbl_transaction[[#This Row],[Reference Number]],barang_masuk[],5,FALSE),IF(tbl_transaction[[#This Row],[Type]]="Outbound",VLOOKUP(tbl_transaction[[#This Row],[Reference Number]],barang_keluar[],5,FALSE),""))</f>
        <v>Taro Snack Variant 34</v>
      </c>
      <c r="F2301">
        <f>IF(tbl_transaction[[#This Row],[Type]]="Inbound",VLOOKUP(tbl_transaction[[#This Row],[Reference Number]],barang_masuk[],6,FALSE),IF(tbl_transaction[[#This Row],[Type]]="Outbound",VLOOKUP(tbl_transaction[[#This Row],[Reference Number]],barang_keluar[],6,FALSE),""))</f>
        <v>24</v>
      </c>
      <c r="G2301" t="str">
        <f>IF(tbl_transaction[[#This Row],[Type]]="Inbound",VLOOKUP(tbl_transaction[[#This Row],[Reference Number]],barang_masuk[],7,FALSE),IF(tbl_transaction[[#This Row],[Type]]="Outbound",VLOOKUP(tbl_transaction[[#This Row],[Reference Number]],barang_keluar[],7,FALSE),""))</f>
        <v>Pack</v>
      </c>
      <c r="H2301" t="str">
        <f>IF(tbl_transaction[[#This Row],[Type]]="Inbound",VLOOKUP(tbl_transaction[[#This Row],[Reference Number]],barang_masuk[],3,FALSE),IF(tbl_transaction[[#This Row],[Type]]="Outbound",VLOOKUP(tbl_transaction[[#This Row],[Reference Number]],barang_keluar[],3,FALSE),""))</f>
        <v>Outlet 072</v>
      </c>
      <c r="I2301" t="str">
        <f>IF(D2301='Kartu Stok'!$B$2,COUNTIF($D$3:D2301,'Kartu Stok'!$B$2),"")</f>
        <v/>
      </c>
      <c r="L2301"/>
    </row>
    <row r="2302" spans="1:12" ht="14.5" x14ac:dyDescent="0.35">
      <c r="A2302" s="2" t="s">
        <v>2861</v>
      </c>
      <c r="B2302" s="5">
        <f>IF(LEFT(tbl_transaction[[#This Row],[Reference Number]],2)="GR",VLOOKUP(tbl_transaction[[#This Row],[Reference Number]],barang_masuk[],2,FALSE),IF(LEFT(tbl_transaction[[#This Row],[Reference Number]],2)="DO",VLOOKUP(tbl_transaction[[#This Row],[Reference Number]],barang_keluar[],2,FALSE),""))</f>
        <v>46191</v>
      </c>
      <c r="C2302" t="str">
        <f t="shared" si="36"/>
        <v>Outbound</v>
      </c>
      <c r="D2302" t="str">
        <f>IF(tbl_transaction[[#This Row],[Type]]="Inbound",VLOOKUP(tbl_transaction[[#This Row],[Reference Number]],barang_masuk[],4,FALSE),IF(tbl_transaction[[#This Row],[Type]]="Outbound",VLOOKUP(tbl_transaction[[#This Row],[Reference Number]],barang_keluar[],4,FALSE),""))</f>
        <v>HOM004</v>
      </c>
      <c r="E2302" t="str">
        <f>IF(tbl_transaction[[#This Row],[Type]]="Inbound",VLOOKUP(tbl_transaction[[#This Row],[Reference Number]],barang_masuk[],5,FALSE),IF(tbl_transaction[[#This Row],[Type]]="Outbound",VLOOKUP(tbl_transaction[[#This Row],[Reference Number]],barang_keluar[],5,FALSE),""))</f>
        <v>Molto Home Care Variant 4</v>
      </c>
      <c r="F2302">
        <f>IF(tbl_transaction[[#This Row],[Type]]="Inbound",VLOOKUP(tbl_transaction[[#This Row],[Reference Number]],barang_masuk[],6,FALSE),IF(tbl_transaction[[#This Row],[Type]]="Outbound",VLOOKUP(tbl_transaction[[#This Row],[Reference Number]],barang_keluar[],6,FALSE),""))</f>
        <v>30</v>
      </c>
      <c r="G2302" t="str">
        <f>IF(tbl_transaction[[#This Row],[Type]]="Inbound",VLOOKUP(tbl_transaction[[#This Row],[Reference Number]],barang_masuk[],7,FALSE),IF(tbl_transaction[[#This Row],[Type]]="Outbound",VLOOKUP(tbl_transaction[[#This Row],[Reference Number]],barang_keluar[],7,FALSE),""))</f>
        <v>Pack</v>
      </c>
      <c r="H2302" t="str">
        <f>IF(tbl_transaction[[#This Row],[Type]]="Inbound",VLOOKUP(tbl_transaction[[#This Row],[Reference Number]],barang_masuk[],3,FALSE),IF(tbl_transaction[[#This Row],[Type]]="Outbound",VLOOKUP(tbl_transaction[[#This Row],[Reference Number]],barang_keluar[],3,FALSE),""))</f>
        <v>Outlet 003</v>
      </c>
      <c r="I2302" t="str">
        <f>IF(D2302='Kartu Stok'!$B$2,COUNTIF($D$3:D2302,'Kartu Stok'!$B$2),"")</f>
        <v/>
      </c>
      <c r="L2302"/>
    </row>
    <row r="2303" spans="1:12" ht="14.5" x14ac:dyDescent="0.35">
      <c r="A2303" s="2" t="s">
        <v>2862</v>
      </c>
      <c r="B2303" s="5">
        <f>IF(LEFT(tbl_transaction[[#This Row],[Reference Number]],2)="GR",VLOOKUP(tbl_transaction[[#This Row],[Reference Number]],barang_masuk[],2,FALSE),IF(LEFT(tbl_transaction[[#This Row],[Reference Number]],2)="DO",VLOOKUP(tbl_transaction[[#This Row],[Reference Number]],barang_keluar[],2,FALSE),""))</f>
        <v>46142</v>
      </c>
      <c r="C2303" t="str">
        <f t="shared" si="36"/>
        <v>Outbound</v>
      </c>
      <c r="D2303" t="str">
        <f>IF(tbl_transaction[[#This Row],[Type]]="Inbound",VLOOKUP(tbl_transaction[[#This Row],[Reference Number]],barang_masuk[],4,FALSE),IF(tbl_transaction[[#This Row],[Type]]="Outbound",VLOOKUP(tbl_transaction[[#This Row],[Reference Number]],barang_keluar[],4,FALSE),""))</f>
        <v>PER025</v>
      </c>
      <c r="E2303" t="str">
        <f>IF(tbl_transaction[[#This Row],[Type]]="Inbound",VLOOKUP(tbl_transaction[[#This Row],[Reference Number]],barang_masuk[],5,FALSE),IF(tbl_transaction[[#This Row],[Type]]="Outbound",VLOOKUP(tbl_transaction[[#This Row],[Reference Number]],barang_keluar[],5,FALSE),""))</f>
        <v>Pepsodent Personal Care Variant 25</v>
      </c>
      <c r="F2303">
        <f>IF(tbl_transaction[[#This Row],[Type]]="Inbound",VLOOKUP(tbl_transaction[[#This Row],[Reference Number]],barang_masuk[],6,FALSE),IF(tbl_transaction[[#This Row],[Type]]="Outbound",VLOOKUP(tbl_transaction[[#This Row],[Reference Number]],barang_keluar[],6,FALSE),""))</f>
        <v>20</v>
      </c>
      <c r="G2303" t="str">
        <f>IF(tbl_transaction[[#This Row],[Type]]="Inbound",VLOOKUP(tbl_transaction[[#This Row],[Reference Number]],barang_masuk[],7,FALSE),IF(tbl_transaction[[#This Row],[Type]]="Outbound",VLOOKUP(tbl_transaction[[#This Row],[Reference Number]],barang_keluar[],7,FALSE),""))</f>
        <v>Bottle</v>
      </c>
      <c r="H2303" t="str">
        <f>IF(tbl_transaction[[#This Row],[Type]]="Inbound",VLOOKUP(tbl_transaction[[#This Row],[Reference Number]],barang_masuk[],3,FALSE),IF(tbl_transaction[[#This Row],[Type]]="Outbound",VLOOKUP(tbl_transaction[[#This Row],[Reference Number]],barang_keluar[],3,FALSE),""))</f>
        <v>Outlet 020</v>
      </c>
      <c r="I2303" t="str">
        <f>IF(D2303='Kartu Stok'!$B$2,COUNTIF($D$3:D2303,'Kartu Stok'!$B$2),"")</f>
        <v/>
      </c>
      <c r="L2303"/>
    </row>
    <row r="2304" spans="1:12" ht="14.5" x14ac:dyDescent="0.35">
      <c r="A2304" s="2" t="s">
        <v>2863</v>
      </c>
      <c r="B2304" s="5">
        <f>IF(LEFT(tbl_transaction[[#This Row],[Reference Number]],2)="GR",VLOOKUP(tbl_transaction[[#This Row],[Reference Number]],barang_masuk[],2,FALSE),IF(LEFT(tbl_transaction[[#This Row],[Reference Number]],2)="DO",VLOOKUP(tbl_transaction[[#This Row],[Reference Number]],barang_keluar[],2,FALSE),""))</f>
        <v>46175</v>
      </c>
      <c r="C2304" t="str">
        <f t="shared" si="36"/>
        <v>Outbound</v>
      </c>
      <c r="D2304" t="str">
        <f>IF(tbl_transaction[[#This Row],[Type]]="Inbound",VLOOKUP(tbl_transaction[[#This Row],[Reference Number]],barang_masuk[],4,FALSE),IF(tbl_transaction[[#This Row],[Type]]="Outbound",VLOOKUP(tbl_transaction[[#This Row],[Reference Number]],barang_keluar[],4,FALSE),""))</f>
        <v>BAB006</v>
      </c>
      <c r="E2304" t="str">
        <f>IF(tbl_transaction[[#This Row],[Type]]="Inbound",VLOOKUP(tbl_transaction[[#This Row],[Reference Number]],barang_masuk[],5,FALSE),IF(tbl_transaction[[#This Row],[Type]]="Outbound",VLOOKUP(tbl_transaction[[#This Row],[Reference Number]],barang_keluar[],5,FALSE),""))</f>
        <v>Zwitsal Baby Care Variant 6</v>
      </c>
      <c r="F2304">
        <f>IF(tbl_transaction[[#This Row],[Type]]="Inbound",VLOOKUP(tbl_transaction[[#This Row],[Reference Number]],barang_masuk[],6,FALSE),IF(tbl_transaction[[#This Row],[Type]]="Outbound",VLOOKUP(tbl_transaction[[#This Row],[Reference Number]],barang_keluar[],6,FALSE),""))</f>
        <v>20</v>
      </c>
      <c r="G2304" t="str">
        <f>IF(tbl_transaction[[#This Row],[Type]]="Inbound",VLOOKUP(tbl_transaction[[#This Row],[Reference Number]],barang_masuk[],7,FALSE),IF(tbl_transaction[[#This Row],[Type]]="Outbound",VLOOKUP(tbl_transaction[[#This Row],[Reference Number]],barang_keluar[],7,FALSE),""))</f>
        <v>Pack</v>
      </c>
      <c r="H2304" t="str">
        <f>IF(tbl_transaction[[#This Row],[Type]]="Inbound",VLOOKUP(tbl_transaction[[#This Row],[Reference Number]],barang_masuk[],3,FALSE),IF(tbl_transaction[[#This Row],[Type]]="Outbound",VLOOKUP(tbl_transaction[[#This Row],[Reference Number]],barang_keluar[],3,FALSE),""))</f>
        <v>Outlet 019</v>
      </c>
      <c r="I2304" t="str">
        <f>IF(D2304='Kartu Stok'!$B$2,COUNTIF($D$3:D2304,'Kartu Stok'!$B$2),"")</f>
        <v/>
      </c>
      <c r="L2304"/>
    </row>
    <row r="2305" spans="1:12" ht="14.5" x14ac:dyDescent="0.35">
      <c r="A2305" s="2" t="s">
        <v>2864</v>
      </c>
      <c r="B2305" s="5">
        <f>IF(LEFT(tbl_transaction[[#This Row],[Reference Number]],2)="GR",VLOOKUP(tbl_transaction[[#This Row],[Reference Number]],barang_masuk[],2,FALSE),IF(LEFT(tbl_transaction[[#This Row],[Reference Number]],2)="DO",VLOOKUP(tbl_transaction[[#This Row],[Reference Number]],barang_keluar[],2,FALSE),""))</f>
        <v>46155</v>
      </c>
      <c r="C2305" t="str">
        <f t="shared" si="36"/>
        <v>Outbound</v>
      </c>
      <c r="D2305" t="str">
        <f>IF(tbl_transaction[[#This Row],[Type]]="Inbound",VLOOKUP(tbl_transaction[[#This Row],[Reference Number]],barang_masuk[],4,FALSE),IF(tbl_transaction[[#This Row],[Type]]="Outbound",VLOOKUP(tbl_transaction[[#This Row],[Reference Number]],barang_keluar[],4,FALSE),""))</f>
        <v>DAR016</v>
      </c>
      <c r="E2305" t="str">
        <f>IF(tbl_transaction[[#This Row],[Type]]="Inbound",VLOOKUP(tbl_transaction[[#This Row],[Reference Number]],barang_masuk[],5,FALSE),IF(tbl_transaction[[#This Row],[Type]]="Outbound",VLOOKUP(tbl_transaction[[#This Row],[Reference Number]],barang_keluar[],5,FALSE),""))</f>
        <v>Indomilk Dairy Variant 16</v>
      </c>
      <c r="F2305">
        <f>IF(tbl_transaction[[#This Row],[Type]]="Inbound",VLOOKUP(tbl_transaction[[#This Row],[Reference Number]],barang_masuk[],6,FALSE),IF(tbl_transaction[[#This Row],[Type]]="Outbound",VLOOKUP(tbl_transaction[[#This Row],[Reference Number]],barang_keluar[],6,FALSE),""))</f>
        <v>5</v>
      </c>
      <c r="G2305" t="str">
        <f>IF(tbl_transaction[[#This Row],[Type]]="Inbound",VLOOKUP(tbl_transaction[[#This Row],[Reference Number]],barang_masuk[],7,FALSE),IF(tbl_transaction[[#This Row],[Type]]="Outbound",VLOOKUP(tbl_transaction[[#This Row],[Reference Number]],barang_keluar[],7,FALSE),""))</f>
        <v>Box</v>
      </c>
      <c r="H2305" t="str">
        <f>IF(tbl_transaction[[#This Row],[Type]]="Inbound",VLOOKUP(tbl_transaction[[#This Row],[Reference Number]],barang_masuk[],3,FALSE),IF(tbl_transaction[[#This Row],[Type]]="Outbound",VLOOKUP(tbl_transaction[[#This Row],[Reference Number]],barang_keluar[],3,FALSE),""))</f>
        <v>Outlet 045</v>
      </c>
      <c r="I2305" t="str">
        <f>IF(D2305='Kartu Stok'!$B$2,COUNTIF($D$3:D2305,'Kartu Stok'!$B$2),"")</f>
        <v/>
      </c>
      <c r="L2305"/>
    </row>
    <row r="2306" spans="1:12" ht="14.5" x14ac:dyDescent="0.35">
      <c r="A2306" s="2" t="s">
        <v>2865</v>
      </c>
      <c r="B2306" s="5">
        <f>IF(LEFT(tbl_transaction[[#This Row],[Reference Number]],2)="GR",VLOOKUP(tbl_transaction[[#This Row],[Reference Number]],barang_masuk[],2,FALSE),IF(LEFT(tbl_transaction[[#This Row],[Reference Number]],2)="DO",VLOOKUP(tbl_transaction[[#This Row],[Reference Number]],barang_keluar[],2,FALSE),""))</f>
        <v>46076</v>
      </c>
      <c r="C2306" t="str">
        <f t="shared" si="36"/>
        <v>Outbound</v>
      </c>
      <c r="D2306" t="str">
        <f>IF(tbl_transaction[[#This Row],[Type]]="Inbound",VLOOKUP(tbl_transaction[[#This Row],[Reference Number]],barang_masuk[],4,FALSE),IF(tbl_transaction[[#This Row],[Type]]="Outbound",VLOOKUP(tbl_transaction[[#This Row],[Reference Number]],barang_keluar[],4,FALSE),""))</f>
        <v>PER007</v>
      </c>
      <c r="E2306" t="str">
        <f>IF(tbl_transaction[[#This Row],[Type]]="Inbound",VLOOKUP(tbl_transaction[[#This Row],[Reference Number]],barang_masuk[],5,FALSE),IF(tbl_transaction[[#This Row],[Type]]="Outbound",VLOOKUP(tbl_transaction[[#This Row],[Reference Number]],barang_keluar[],5,FALSE),""))</f>
        <v>Pepsodent Personal Care Variant 7</v>
      </c>
      <c r="F2306">
        <f>IF(tbl_transaction[[#This Row],[Type]]="Inbound",VLOOKUP(tbl_transaction[[#This Row],[Reference Number]],barang_masuk[],6,FALSE),IF(tbl_transaction[[#This Row],[Type]]="Outbound",VLOOKUP(tbl_transaction[[#This Row],[Reference Number]],barang_keluar[],6,FALSE),""))</f>
        <v>15</v>
      </c>
      <c r="G2306" t="str">
        <f>IF(tbl_transaction[[#This Row],[Type]]="Inbound",VLOOKUP(tbl_transaction[[#This Row],[Reference Number]],barang_masuk[],7,FALSE),IF(tbl_transaction[[#This Row],[Type]]="Outbound",VLOOKUP(tbl_transaction[[#This Row],[Reference Number]],barang_keluar[],7,FALSE),""))</f>
        <v>Bottle</v>
      </c>
      <c r="H2306" t="str">
        <f>IF(tbl_transaction[[#This Row],[Type]]="Inbound",VLOOKUP(tbl_transaction[[#This Row],[Reference Number]],barang_masuk[],3,FALSE),IF(tbl_transaction[[#This Row],[Type]]="Outbound",VLOOKUP(tbl_transaction[[#This Row],[Reference Number]],barang_keluar[],3,FALSE),""))</f>
        <v>Outlet 018</v>
      </c>
      <c r="I2306" t="str">
        <f>IF(D2306='Kartu Stok'!$B$2,COUNTIF($D$3:D2306,'Kartu Stok'!$B$2),"")</f>
        <v/>
      </c>
      <c r="L2306"/>
    </row>
    <row r="2307" spans="1:12" ht="14.5" x14ac:dyDescent="0.35">
      <c r="A2307" s="2" t="s">
        <v>2866</v>
      </c>
      <c r="B2307" s="5">
        <f>IF(LEFT(tbl_transaction[[#This Row],[Reference Number]],2)="GR",VLOOKUP(tbl_transaction[[#This Row],[Reference Number]],barang_masuk[],2,FALSE),IF(LEFT(tbl_transaction[[#This Row],[Reference Number]],2)="DO",VLOOKUP(tbl_transaction[[#This Row],[Reference Number]],barang_keluar[],2,FALSE),""))</f>
        <v>46082</v>
      </c>
      <c r="C2307" t="str">
        <f t="shared" si="36"/>
        <v>Outbound</v>
      </c>
      <c r="D2307" t="str">
        <f>IF(tbl_transaction[[#This Row],[Type]]="Inbound",VLOOKUP(tbl_transaction[[#This Row],[Reference Number]],barang_masuk[],4,FALSE),IF(tbl_transaction[[#This Row],[Type]]="Outbound",VLOOKUP(tbl_transaction[[#This Row],[Reference Number]],barang_keluar[],4,FALSE),""))</f>
        <v>SNK032</v>
      </c>
      <c r="E2307" t="str">
        <f>IF(tbl_transaction[[#This Row],[Type]]="Inbound",VLOOKUP(tbl_transaction[[#This Row],[Reference Number]],barang_masuk[],5,FALSE),IF(tbl_transaction[[#This Row],[Type]]="Outbound",VLOOKUP(tbl_transaction[[#This Row],[Reference Number]],barang_keluar[],5,FALSE),""))</f>
        <v>Qtela Snack Variant 32</v>
      </c>
      <c r="F2307">
        <f>IF(tbl_transaction[[#This Row],[Type]]="Inbound",VLOOKUP(tbl_transaction[[#This Row],[Reference Number]],barang_masuk[],6,FALSE),IF(tbl_transaction[[#This Row],[Type]]="Outbound",VLOOKUP(tbl_transaction[[#This Row],[Reference Number]],barang_keluar[],6,FALSE),""))</f>
        <v>30</v>
      </c>
      <c r="G2307" t="str">
        <f>IF(tbl_transaction[[#This Row],[Type]]="Inbound",VLOOKUP(tbl_transaction[[#This Row],[Reference Number]],barang_masuk[],7,FALSE),IF(tbl_transaction[[#This Row],[Type]]="Outbound",VLOOKUP(tbl_transaction[[#This Row],[Reference Number]],barang_keluar[],7,FALSE),""))</f>
        <v>Pack</v>
      </c>
      <c r="H2307" t="str">
        <f>IF(tbl_transaction[[#This Row],[Type]]="Inbound",VLOOKUP(tbl_transaction[[#This Row],[Reference Number]],barang_masuk[],3,FALSE),IF(tbl_transaction[[#This Row],[Type]]="Outbound",VLOOKUP(tbl_transaction[[#This Row],[Reference Number]],barang_keluar[],3,FALSE),""))</f>
        <v>Outlet 075</v>
      </c>
      <c r="I2307" t="str">
        <f>IF(D2307='Kartu Stok'!$B$2,COUNTIF($D$3:D2307,'Kartu Stok'!$B$2),"")</f>
        <v/>
      </c>
      <c r="L2307"/>
    </row>
    <row r="2308" spans="1:12" ht="14.5" x14ac:dyDescent="0.35">
      <c r="A2308" s="2" t="s">
        <v>2867</v>
      </c>
      <c r="B2308" s="5">
        <f>IF(LEFT(tbl_transaction[[#This Row],[Reference Number]],2)="GR",VLOOKUP(tbl_transaction[[#This Row],[Reference Number]],barang_masuk[],2,FALSE),IF(LEFT(tbl_transaction[[#This Row],[Reference Number]],2)="DO",VLOOKUP(tbl_transaction[[#This Row],[Reference Number]],barang_keluar[],2,FALSE),""))</f>
        <v>46111</v>
      </c>
      <c r="C2308" t="str">
        <f t="shared" si="36"/>
        <v>Outbound</v>
      </c>
      <c r="D2308" t="str">
        <f>IF(tbl_transaction[[#This Row],[Type]]="Inbound",VLOOKUP(tbl_transaction[[#This Row],[Reference Number]],barang_masuk[],4,FALSE),IF(tbl_transaction[[#This Row],[Type]]="Outbound",VLOOKUP(tbl_transaction[[#This Row],[Reference Number]],barang_keluar[],4,FALSE),""))</f>
        <v>BAB010</v>
      </c>
      <c r="E2308" t="str">
        <f>IF(tbl_transaction[[#This Row],[Type]]="Inbound",VLOOKUP(tbl_transaction[[#This Row],[Reference Number]],barang_masuk[],5,FALSE),IF(tbl_transaction[[#This Row],[Type]]="Outbound",VLOOKUP(tbl_transaction[[#This Row],[Reference Number]],barang_keluar[],5,FALSE),""))</f>
        <v>Zwitsal Baby Care Variant 10</v>
      </c>
      <c r="F2308">
        <f>IF(tbl_transaction[[#This Row],[Type]]="Inbound",VLOOKUP(tbl_transaction[[#This Row],[Reference Number]],barang_masuk[],6,FALSE),IF(tbl_transaction[[#This Row],[Type]]="Outbound",VLOOKUP(tbl_transaction[[#This Row],[Reference Number]],barang_keluar[],6,FALSE),""))</f>
        <v>48</v>
      </c>
      <c r="G2308" t="str">
        <f>IF(tbl_transaction[[#This Row],[Type]]="Inbound",VLOOKUP(tbl_transaction[[#This Row],[Reference Number]],barang_masuk[],7,FALSE),IF(tbl_transaction[[#This Row],[Type]]="Outbound",VLOOKUP(tbl_transaction[[#This Row],[Reference Number]],barang_keluar[],7,FALSE),""))</f>
        <v>Pack</v>
      </c>
      <c r="H2308" t="str">
        <f>IF(tbl_transaction[[#This Row],[Type]]="Inbound",VLOOKUP(tbl_transaction[[#This Row],[Reference Number]],barang_masuk[],3,FALSE),IF(tbl_transaction[[#This Row],[Type]]="Outbound",VLOOKUP(tbl_transaction[[#This Row],[Reference Number]],barang_keluar[],3,FALSE),""))</f>
        <v>Outlet 033</v>
      </c>
      <c r="I2308" t="str">
        <f>IF(D2308='Kartu Stok'!$B$2,COUNTIF($D$3:D2308,'Kartu Stok'!$B$2),"")</f>
        <v/>
      </c>
      <c r="L2308"/>
    </row>
    <row r="2309" spans="1:12" ht="14.5" x14ac:dyDescent="0.35">
      <c r="A2309" s="2" t="s">
        <v>2868</v>
      </c>
      <c r="B2309" s="5">
        <f>IF(LEFT(tbl_transaction[[#This Row],[Reference Number]],2)="GR",VLOOKUP(tbl_transaction[[#This Row],[Reference Number]],barang_masuk[],2,FALSE),IF(LEFT(tbl_transaction[[#This Row],[Reference Number]],2)="DO",VLOOKUP(tbl_transaction[[#This Row],[Reference Number]],barang_keluar[],2,FALSE),""))</f>
        <v>46070</v>
      </c>
      <c r="C2309" t="str">
        <f t="shared" si="36"/>
        <v>Outbound</v>
      </c>
      <c r="D2309" t="str">
        <f>IF(tbl_transaction[[#This Row],[Type]]="Inbound",VLOOKUP(tbl_transaction[[#This Row],[Reference Number]],barang_masuk[],4,FALSE),IF(tbl_transaction[[#This Row],[Type]]="Outbound",VLOOKUP(tbl_transaction[[#This Row],[Reference Number]],barang_keluar[],4,FALSE),""))</f>
        <v>BEV026</v>
      </c>
      <c r="E2309" t="str">
        <f>IF(tbl_transaction[[#This Row],[Type]]="Inbound",VLOOKUP(tbl_transaction[[#This Row],[Reference Number]],barang_masuk[],5,FALSE),IF(tbl_transaction[[#This Row],[Type]]="Outbound",VLOOKUP(tbl_transaction[[#This Row],[Reference Number]],barang_keluar[],5,FALSE),""))</f>
        <v>Pocari Beverage Variant 26</v>
      </c>
      <c r="F2309">
        <f>IF(tbl_transaction[[#This Row],[Type]]="Inbound",VLOOKUP(tbl_transaction[[#This Row],[Reference Number]],barang_masuk[],6,FALSE),IF(tbl_transaction[[#This Row],[Type]]="Outbound",VLOOKUP(tbl_transaction[[#This Row],[Reference Number]],barang_keluar[],6,FALSE),""))</f>
        <v>12</v>
      </c>
      <c r="G2309" t="str">
        <f>IF(tbl_transaction[[#This Row],[Type]]="Inbound",VLOOKUP(tbl_transaction[[#This Row],[Reference Number]],barang_masuk[],7,FALSE),IF(tbl_transaction[[#This Row],[Type]]="Outbound",VLOOKUP(tbl_transaction[[#This Row],[Reference Number]],barang_keluar[],7,FALSE),""))</f>
        <v>Bottle</v>
      </c>
      <c r="H2309" t="str">
        <f>IF(tbl_transaction[[#This Row],[Type]]="Inbound",VLOOKUP(tbl_transaction[[#This Row],[Reference Number]],barang_masuk[],3,FALSE),IF(tbl_transaction[[#This Row],[Type]]="Outbound",VLOOKUP(tbl_transaction[[#This Row],[Reference Number]],barang_keluar[],3,FALSE),""))</f>
        <v>Outlet 019</v>
      </c>
      <c r="I2309" t="str">
        <f>IF(D2309='Kartu Stok'!$B$2,COUNTIF($D$3:D2309,'Kartu Stok'!$B$2),"")</f>
        <v/>
      </c>
      <c r="L2309"/>
    </row>
    <row r="2310" spans="1:12" ht="14.5" x14ac:dyDescent="0.35">
      <c r="A2310" s="2" t="s">
        <v>2869</v>
      </c>
      <c r="B2310" s="5">
        <f>IF(LEFT(tbl_transaction[[#This Row],[Reference Number]],2)="GR",VLOOKUP(tbl_transaction[[#This Row],[Reference Number]],barang_masuk[],2,FALSE),IF(LEFT(tbl_transaction[[#This Row],[Reference Number]],2)="DO",VLOOKUP(tbl_transaction[[#This Row],[Reference Number]],barang_keluar[],2,FALSE),""))</f>
        <v>46090</v>
      </c>
      <c r="C2310" t="str">
        <f t="shared" si="36"/>
        <v>Outbound</v>
      </c>
      <c r="D2310" t="str">
        <f>IF(tbl_transaction[[#This Row],[Type]]="Inbound",VLOOKUP(tbl_transaction[[#This Row],[Reference Number]],barang_masuk[],4,FALSE),IF(tbl_transaction[[#This Row],[Type]]="Outbound",VLOOKUP(tbl_transaction[[#This Row],[Reference Number]],barang_keluar[],4,FALSE),""))</f>
        <v>BAB008</v>
      </c>
      <c r="E2310" t="str">
        <f>IF(tbl_transaction[[#This Row],[Type]]="Inbound",VLOOKUP(tbl_transaction[[#This Row],[Reference Number]],barang_masuk[],5,FALSE),IF(tbl_transaction[[#This Row],[Type]]="Outbound",VLOOKUP(tbl_transaction[[#This Row],[Reference Number]],barang_keluar[],5,FALSE),""))</f>
        <v>Zwitsal Baby Care Variant 8</v>
      </c>
      <c r="F2310">
        <f>IF(tbl_transaction[[#This Row],[Type]]="Inbound",VLOOKUP(tbl_transaction[[#This Row],[Reference Number]],barang_masuk[],6,FALSE),IF(tbl_transaction[[#This Row],[Type]]="Outbound",VLOOKUP(tbl_transaction[[#This Row],[Reference Number]],barang_keluar[],6,FALSE),""))</f>
        <v>60</v>
      </c>
      <c r="G2310" t="str">
        <f>IF(tbl_transaction[[#This Row],[Type]]="Inbound",VLOOKUP(tbl_transaction[[#This Row],[Reference Number]],barang_masuk[],7,FALSE),IF(tbl_transaction[[#This Row],[Type]]="Outbound",VLOOKUP(tbl_transaction[[#This Row],[Reference Number]],barang_keluar[],7,FALSE),""))</f>
        <v>Pack</v>
      </c>
      <c r="H2310" t="str">
        <f>IF(tbl_transaction[[#This Row],[Type]]="Inbound",VLOOKUP(tbl_transaction[[#This Row],[Reference Number]],barang_masuk[],3,FALSE),IF(tbl_transaction[[#This Row],[Type]]="Outbound",VLOOKUP(tbl_transaction[[#This Row],[Reference Number]],barang_keluar[],3,FALSE),""))</f>
        <v>Outlet 074</v>
      </c>
      <c r="I2310" t="str">
        <f>IF(D2310='Kartu Stok'!$B$2,COUNTIF($D$3:D2310,'Kartu Stok'!$B$2),"")</f>
        <v/>
      </c>
      <c r="L2310"/>
    </row>
    <row r="2311" spans="1:12" ht="14.5" x14ac:dyDescent="0.35">
      <c r="A2311" s="2" t="s">
        <v>2870</v>
      </c>
      <c r="B2311" s="5">
        <f>IF(LEFT(tbl_transaction[[#This Row],[Reference Number]],2)="GR",VLOOKUP(tbl_transaction[[#This Row],[Reference Number]],barang_masuk[],2,FALSE),IF(LEFT(tbl_transaction[[#This Row],[Reference Number]],2)="DO",VLOOKUP(tbl_transaction[[#This Row],[Reference Number]],barang_keluar[],2,FALSE),""))</f>
        <v>46189</v>
      </c>
      <c r="C2311" t="str">
        <f t="shared" si="36"/>
        <v>Outbound</v>
      </c>
      <c r="D2311" t="str">
        <f>IF(tbl_transaction[[#This Row],[Type]]="Inbound",VLOOKUP(tbl_transaction[[#This Row],[Reference Number]],barang_masuk[],4,FALSE),IF(tbl_transaction[[#This Row],[Type]]="Outbound",VLOOKUP(tbl_transaction[[#This Row],[Reference Number]],barang_keluar[],4,FALSE),""))</f>
        <v>BEV014</v>
      </c>
      <c r="E2311" t="str">
        <f>IF(tbl_transaction[[#This Row],[Type]]="Inbound",VLOOKUP(tbl_transaction[[#This Row],[Reference Number]],barang_masuk[],5,FALSE),IF(tbl_transaction[[#This Row],[Type]]="Outbound",VLOOKUP(tbl_transaction[[#This Row],[Reference Number]],barang_keluar[],5,FALSE),""))</f>
        <v>Coca Cola Beverage Variant 14</v>
      </c>
      <c r="F2311">
        <f>IF(tbl_transaction[[#This Row],[Type]]="Inbound",VLOOKUP(tbl_transaction[[#This Row],[Reference Number]],barang_masuk[],6,FALSE),IF(tbl_transaction[[#This Row],[Type]]="Outbound",VLOOKUP(tbl_transaction[[#This Row],[Reference Number]],barang_keluar[],6,FALSE),""))</f>
        <v>24</v>
      </c>
      <c r="G2311" t="str">
        <f>IF(tbl_transaction[[#This Row],[Type]]="Inbound",VLOOKUP(tbl_transaction[[#This Row],[Reference Number]],barang_masuk[],7,FALSE),IF(tbl_transaction[[#This Row],[Type]]="Outbound",VLOOKUP(tbl_transaction[[#This Row],[Reference Number]],barang_keluar[],7,FALSE),""))</f>
        <v>Bottle</v>
      </c>
      <c r="H2311" t="str">
        <f>IF(tbl_transaction[[#This Row],[Type]]="Inbound",VLOOKUP(tbl_transaction[[#This Row],[Reference Number]],barang_masuk[],3,FALSE),IF(tbl_transaction[[#This Row],[Type]]="Outbound",VLOOKUP(tbl_transaction[[#This Row],[Reference Number]],barang_keluar[],3,FALSE),""))</f>
        <v>Outlet 031</v>
      </c>
      <c r="I2311" t="str">
        <f>IF(D2311='Kartu Stok'!$B$2,COUNTIF($D$3:D2311,'Kartu Stok'!$B$2),"")</f>
        <v/>
      </c>
      <c r="L2311"/>
    </row>
    <row r="2312" spans="1:12" ht="14.5" x14ac:dyDescent="0.35">
      <c r="A2312" s="2" t="s">
        <v>2871</v>
      </c>
      <c r="B2312" s="5">
        <f>IF(LEFT(tbl_transaction[[#This Row],[Reference Number]],2)="GR",VLOOKUP(tbl_transaction[[#This Row],[Reference Number]],barang_masuk[],2,FALSE),IF(LEFT(tbl_transaction[[#This Row],[Reference Number]],2)="DO",VLOOKUP(tbl_transaction[[#This Row],[Reference Number]],barang_keluar[],2,FALSE),""))</f>
        <v>46177</v>
      </c>
      <c r="C2312" t="str">
        <f t="shared" si="36"/>
        <v>Outbound</v>
      </c>
      <c r="D2312" t="str">
        <f>IF(tbl_transaction[[#This Row],[Type]]="Inbound",VLOOKUP(tbl_transaction[[#This Row],[Reference Number]],barang_masuk[],4,FALSE),IF(tbl_transaction[[#This Row],[Type]]="Outbound",VLOOKUP(tbl_transaction[[#This Row],[Reference Number]],barang_keluar[],4,FALSE),""))</f>
        <v>DAR017</v>
      </c>
      <c r="E2312" t="str">
        <f>IF(tbl_transaction[[#This Row],[Type]]="Inbound",VLOOKUP(tbl_transaction[[#This Row],[Reference Number]],barang_masuk[],5,FALSE),IF(tbl_transaction[[#This Row],[Type]]="Outbound",VLOOKUP(tbl_transaction[[#This Row],[Reference Number]],barang_keluar[],5,FALSE),""))</f>
        <v>Indomilk Dairy Variant 17</v>
      </c>
      <c r="F2312">
        <f>IF(tbl_transaction[[#This Row],[Type]]="Inbound",VLOOKUP(tbl_transaction[[#This Row],[Reference Number]],barang_masuk[],6,FALSE),IF(tbl_transaction[[#This Row],[Type]]="Outbound",VLOOKUP(tbl_transaction[[#This Row],[Reference Number]],barang_keluar[],6,FALSE),""))</f>
        <v>60</v>
      </c>
      <c r="G2312" t="str">
        <f>IF(tbl_transaction[[#This Row],[Type]]="Inbound",VLOOKUP(tbl_transaction[[#This Row],[Reference Number]],barang_masuk[],7,FALSE),IF(tbl_transaction[[#This Row],[Type]]="Outbound",VLOOKUP(tbl_transaction[[#This Row],[Reference Number]],barang_keluar[],7,FALSE),""))</f>
        <v>Box</v>
      </c>
      <c r="H2312" t="str">
        <f>IF(tbl_transaction[[#This Row],[Type]]="Inbound",VLOOKUP(tbl_transaction[[#This Row],[Reference Number]],barang_masuk[],3,FALSE),IF(tbl_transaction[[#This Row],[Type]]="Outbound",VLOOKUP(tbl_transaction[[#This Row],[Reference Number]],barang_keluar[],3,FALSE),""))</f>
        <v>Outlet 041</v>
      </c>
      <c r="I2312" t="str">
        <f>IF(D2312='Kartu Stok'!$B$2,COUNTIF($D$3:D2312,'Kartu Stok'!$B$2),"")</f>
        <v/>
      </c>
      <c r="L2312"/>
    </row>
    <row r="2313" spans="1:12" ht="14.5" x14ac:dyDescent="0.35">
      <c r="A2313" s="2" t="s">
        <v>2872</v>
      </c>
      <c r="B2313" s="5">
        <f>IF(LEFT(tbl_transaction[[#This Row],[Reference Number]],2)="GR",VLOOKUP(tbl_transaction[[#This Row],[Reference Number]],barang_masuk[],2,FALSE),IF(LEFT(tbl_transaction[[#This Row],[Reference Number]],2)="DO",VLOOKUP(tbl_transaction[[#This Row],[Reference Number]],barang_keluar[],2,FALSE),""))</f>
        <v>46123</v>
      </c>
      <c r="C2313" t="str">
        <f t="shared" si="36"/>
        <v>Outbound</v>
      </c>
      <c r="D2313" t="str">
        <f>IF(tbl_transaction[[#This Row],[Type]]="Inbound",VLOOKUP(tbl_transaction[[#This Row],[Reference Number]],barang_masuk[],4,FALSE),IF(tbl_transaction[[#This Row],[Type]]="Outbound",VLOOKUP(tbl_transaction[[#This Row],[Reference Number]],barang_keluar[],4,FALSE),""))</f>
        <v>BEV027</v>
      </c>
      <c r="E2313" t="str">
        <f>IF(tbl_transaction[[#This Row],[Type]]="Inbound",VLOOKUP(tbl_transaction[[#This Row],[Reference Number]],barang_masuk[],5,FALSE),IF(tbl_transaction[[#This Row],[Type]]="Outbound",VLOOKUP(tbl_transaction[[#This Row],[Reference Number]],barang_keluar[],5,FALSE),""))</f>
        <v>Aqua Beverage Variant 27</v>
      </c>
      <c r="F2313">
        <f>IF(tbl_transaction[[#This Row],[Type]]="Inbound",VLOOKUP(tbl_transaction[[#This Row],[Reference Number]],barang_masuk[],6,FALSE),IF(tbl_transaction[[#This Row],[Type]]="Outbound",VLOOKUP(tbl_transaction[[#This Row],[Reference Number]],barang_keluar[],6,FALSE),""))</f>
        <v>5</v>
      </c>
      <c r="G2313" t="str">
        <f>IF(tbl_transaction[[#This Row],[Type]]="Inbound",VLOOKUP(tbl_transaction[[#This Row],[Reference Number]],barang_masuk[],7,FALSE),IF(tbl_transaction[[#This Row],[Type]]="Outbound",VLOOKUP(tbl_transaction[[#This Row],[Reference Number]],barang_keluar[],7,FALSE),""))</f>
        <v>Bottle</v>
      </c>
      <c r="H2313" t="str">
        <f>IF(tbl_transaction[[#This Row],[Type]]="Inbound",VLOOKUP(tbl_transaction[[#This Row],[Reference Number]],barang_masuk[],3,FALSE),IF(tbl_transaction[[#This Row],[Type]]="Outbound",VLOOKUP(tbl_transaction[[#This Row],[Reference Number]],barang_keluar[],3,FALSE),""))</f>
        <v>Outlet 019</v>
      </c>
      <c r="I2313" t="str">
        <f>IF(D2313='Kartu Stok'!$B$2,COUNTIF($D$3:D2313,'Kartu Stok'!$B$2),"")</f>
        <v/>
      </c>
      <c r="L2313"/>
    </row>
    <row r="2314" spans="1:12" ht="14.5" x14ac:dyDescent="0.35">
      <c r="A2314" s="2" t="s">
        <v>2873</v>
      </c>
      <c r="B2314" s="5">
        <f>IF(LEFT(tbl_transaction[[#This Row],[Reference Number]],2)="GR",VLOOKUP(tbl_transaction[[#This Row],[Reference Number]],barang_masuk[],2,FALSE),IF(LEFT(tbl_transaction[[#This Row],[Reference Number]],2)="DO",VLOOKUP(tbl_transaction[[#This Row],[Reference Number]],barang_keluar[],2,FALSE),""))</f>
        <v>46093</v>
      </c>
      <c r="C2314" t="str">
        <f t="shared" si="36"/>
        <v>Outbound</v>
      </c>
      <c r="D2314" t="str">
        <f>IF(tbl_transaction[[#This Row],[Type]]="Inbound",VLOOKUP(tbl_transaction[[#This Row],[Reference Number]],barang_masuk[],4,FALSE),IF(tbl_transaction[[#This Row],[Type]]="Outbound",VLOOKUP(tbl_transaction[[#This Row],[Reference Number]],barang_keluar[],4,FALSE),""))</f>
        <v>SNK005</v>
      </c>
      <c r="E2314" t="str">
        <f>IF(tbl_transaction[[#This Row],[Type]]="Inbound",VLOOKUP(tbl_transaction[[#This Row],[Reference Number]],barang_masuk[],5,FALSE),IF(tbl_transaction[[#This Row],[Type]]="Outbound",VLOOKUP(tbl_transaction[[#This Row],[Reference Number]],barang_keluar[],5,FALSE),""))</f>
        <v>Taro Snack Variant 5</v>
      </c>
      <c r="F2314">
        <f>IF(tbl_transaction[[#This Row],[Type]]="Inbound",VLOOKUP(tbl_transaction[[#This Row],[Reference Number]],barang_masuk[],6,FALSE),IF(tbl_transaction[[#This Row],[Type]]="Outbound",VLOOKUP(tbl_transaction[[#This Row],[Reference Number]],barang_keluar[],6,FALSE),""))</f>
        <v>24</v>
      </c>
      <c r="G2314" t="str">
        <f>IF(tbl_transaction[[#This Row],[Type]]="Inbound",VLOOKUP(tbl_transaction[[#This Row],[Reference Number]],barang_masuk[],7,FALSE),IF(tbl_transaction[[#This Row],[Type]]="Outbound",VLOOKUP(tbl_transaction[[#This Row],[Reference Number]],barang_keluar[],7,FALSE),""))</f>
        <v>Pack</v>
      </c>
      <c r="H2314" t="str">
        <f>IF(tbl_transaction[[#This Row],[Type]]="Inbound",VLOOKUP(tbl_transaction[[#This Row],[Reference Number]],barang_masuk[],3,FALSE),IF(tbl_transaction[[#This Row],[Type]]="Outbound",VLOOKUP(tbl_transaction[[#This Row],[Reference Number]],barang_keluar[],3,FALSE),""))</f>
        <v>Outlet 037</v>
      </c>
      <c r="I2314" t="str">
        <f>IF(D2314='Kartu Stok'!$B$2,COUNTIF($D$3:D2314,'Kartu Stok'!$B$2),"")</f>
        <v/>
      </c>
      <c r="L2314"/>
    </row>
    <row r="2315" spans="1:12" ht="14.5" x14ac:dyDescent="0.35">
      <c r="A2315" s="2" t="s">
        <v>2874</v>
      </c>
      <c r="B2315" s="5">
        <f>IF(LEFT(tbl_transaction[[#This Row],[Reference Number]],2)="GR",VLOOKUP(tbl_transaction[[#This Row],[Reference Number]],barang_masuk[],2,FALSE),IF(LEFT(tbl_transaction[[#This Row],[Reference Number]],2)="DO",VLOOKUP(tbl_transaction[[#This Row],[Reference Number]],barang_keluar[],2,FALSE),""))</f>
        <v>46082</v>
      </c>
      <c r="C2315" t="str">
        <f t="shared" si="36"/>
        <v>Outbound</v>
      </c>
      <c r="D2315" t="str">
        <f>IF(tbl_transaction[[#This Row],[Type]]="Inbound",VLOOKUP(tbl_transaction[[#This Row],[Reference Number]],barang_masuk[],4,FALSE),IF(tbl_transaction[[#This Row],[Type]]="Outbound",VLOOKUP(tbl_transaction[[#This Row],[Reference Number]],barang_keluar[],4,FALSE),""))</f>
        <v>HOM002</v>
      </c>
      <c r="E2315" t="str">
        <f>IF(tbl_transaction[[#This Row],[Type]]="Inbound",VLOOKUP(tbl_transaction[[#This Row],[Reference Number]],barang_masuk[],5,FALSE),IF(tbl_transaction[[#This Row],[Type]]="Outbound",VLOOKUP(tbl_transaction[[#This Row],[Reference Number]],barang_keluar[],5,FALSE),""))</f>
        <v>Sunlight Home Care Variant 2</v>
      </c>
      <c r="F2315">
        <f>IF(tbl_transaction[[#This Row],[Type]]="Inbound",VLOOKUP(tbl_transaction[[#This Row],[Reference Number]],barang_masuk[],6,FALSE),IF(tbl_transaction[[#This Row],[Type]]="Outbound",VLOOKUP(tbl_transaction[[#This Row],[Reference Number]],barang_keluar[],6,FALSE),""))</f>
        <v>10</v>
      </c>
      <c r="G2315" t="str">
        <f>IF(tbl_transaction[[#This Row],[Type]]="Inbound",VLOOKUP(tbl_transaction[[#This Row],[Reference Number]],barang_masuk[],7,FALSE),IF(tbl_transaction[[#This Row],[Type]]="Outbound",VLOOKUP(tbl_transaction[[#This Row],[Reference Number]],barang_keluar[],7,FALSE),""))</f>
        <v>Pack</v>
      </c>
      <c r="H2315" t="str">
        <f>IF(tbl_transaction[[#This Row],[Type]]="Inbound",VLOOKUP(tbl_transaction[[#This Row],[Reference Number]],barang_masuk[],3,FALSE),IF(tbl_transaction[[#This Row],[Type]]="Outbound",VLOOKUP(tbl_transaction[[#This Row],[Reference Number]],barang_keluar[],3,FALSE),""))</f>
        <v>Outlet 066</v>
      </c>
      <c r="I2315" t="str">
        <f>IF(D2315='Kartu Stok'!$B$2,COUNTIF($D$3:D2315,'Kartu Stok'!$B$2),"")</f>
        <v/>
      </c>
      <c r="L2315"/>
    </row>
    <row r="2316" spans="1:12" ht="14.5" x14ac:dyDescent="0.35">
      <c r="A2316" s="2" t="s">
        <v>2875</v>
      </c>
      <c r="B2316" s="5">
        <f>IF(LEFT(tbl_transaction[[#This Row],[Reference Number]],2)="GR",VLOOKUP(tbl_transaction[[#This Row],[Reference Number]],barang_masuk[],2,FALSE),IF(LEFT(tbl_transaction[[#This Row],[Reference Number]],2)="DO",VLOOKUP(tbl_transaction[[#This Row],[Reference Number]],barang_keluar[],2,FALSE),""))</f>
        <v>46043</v>
      </c>
      <c r="C2316" t="str">
        <f t="shared" si="36"/>
        <v>Outbound</v>
      </c>
      <c r="D2316" t="str">
        <f>IF(tbl_transaction[[#This Row],[Type]]="Inbound",VLOOKUP(tbl_transaction[[#This Row],[Reference Number]],barang_masuk[],4,FALSE),IF(tbl_transaction[[#This Row],[Type]]="Outbound",VLOOKUP(tbl_transaction[[#This Row],[Reference Number]],barang_keluar[],4,FALSE),""))</f>
        <v>PER019</v>
      </c>
      <c r="E2316" t="str">
        <f>IF(tbl_transaction[[#This Row],[Type]]="Inbound",VLOOKUP(tbl_transaction[[#This Row],[Reference Number]],barang_masuk[],5,FALSE),IF(tbl_transaction[[#This Row],[Type]]="Outbound",VLOOKUP(tbl_transaction[[#This Row],[Reference Number]],barang_keluar[],5,FALSE),""))</f>
        <v>Sunsilk Personal Care Variant 19</v>
      </c>
      <c r="F2316">
        <f>IF(tbl_transaction[[#This Row],[Type]]="Inbound",VLOOKUP(tbl_transaction[[#This Row],[Reference Number]],barang_masuk[],6,FALSE),IF(tbl_transaction[[#This Row],[Type]]="Outbound",VLOOKUP(tbl_transaction[[#This Row],[Reference Number]],barang_keluar[],6,FALSE),""))</f>
        <v>36</v>
      </c>
      <c r="G2316" t="str">
        <f>IF(tbl_transaction[[#This Row],[Type]]="Inbound",VLOOKUP(tbl_transaction[[#This Row],[Reference Number]],barang_masuk[],7,FALSE),IF(tbl_transaction[[#This Row],[Type]]="Outbound",VLOOKUP(tbl_transaction[[#This Row],[Reference Number]],barang_keluar[],7,FALSE),""))</f>
        <v>Bottle</v>
      </c>
      <c r="H2316" t="str">
        <f>IF(tbl_transaction[[#This Row],[Type]]="Inbound",VLOOKUP(tbl_transaction[[#This Row],[Reference Number]],barang_masuk[],3,FALSE),IF(tbl_transaction[[#This Row],[Type]]="Outbound",VLOOKUP(tbl_transaction[[#This Row],[Reference Number]],barang_keluar[],3,FALSE),""))</f>
        <v>Outlet 076</v>
      </c>
      <c r="I2316" t="str">
        <f>IF(D2316='Kartu Stok'!$B$2,COUNTIF($D$3:D2316,'Kartu Stok'!$B$2),"")</f>
        <v/>
      </c>
      <c r="L2316"/>
    </row>
    <row r="2317" spans="1:12" ht="14.5" x14ac:dyDescent="0.35">
      <c r="A2317" s="2" t="s">
        <v>2876</v>
      </c>
      <c r="B2317" s="5">
        <f>IF(LEFT(tbl_transaction[[#This Row],[Reference Number]],2)="GR",VLOOKUP(tbl_transaction[[#This Row],[Reference Number]],barang_masuk[],2,FALSE),IF(LEFT(tbl_transaction[[#This Row],[Reference Number]],2)="DO",VLOOKUP(tbl_transaction[[#This Row],[Reference Number]],barang_keluar[],2,FALSE),""))</f>
        <v>46184</v>
      </c>
      <c r="C2317" t="str">
        <f t="shared" si="36"/>
        <v>Outbound</v>
      </c>
      <c r="D2317" t="str">
        <f>IF(tbl_transaction[[#This Row],[Type]]="Inbound",VLOOKUP(tbl_transaction[[#This Row],[Reference Number]],barang_masuk[],4,FALSE),IF(tbl_transaction[[#This Row],[Type]]="Outbound",VLOOKUP(tbl_transaction[[#This Row],[Reference Number]],barang_keluar[],4,FALSE),""))</f>
        <v>BEV029</v>
      </c>
      <c r="E2317" t="str">
        <f>IF(tbl_transaction[[#This Row],[Type]]="Inbound",VLOOKUP(tbl_transaction[[#This Row],[Reference Number]],barang_masuk[],5,FALSE),IF(tbl_transaction[[#This Row],[Type]]="Outbound",VLOOKUP(tbl_transaction[[#This Row],[Reference Number]],barang_keluar[],5,FALSE),""))</f>
        <v>Sosro Beverage Variant 29</v>
      </c>
      <c r="F2317">
        <f>IF(tbl_transaction[[#This Row],[Type]]="Inbound",VLOOKUP(tbl_transaction[[#This Row],[Reference Number]],barang_masuk[],6,FALSE),IF(tbl_transaction[[#This Row],[Type]]="Outbound",VLOOKUP(tbl_transaction[[#This Row],[Reference Number]],barang_keluar[],6,FALSE),""))</f>
        <v>30</v>
      </c>
      <c r="G2317" t="str">
        <f>IF(tbl_transaction[[#This Row],[Type]]="Inbound",VLOOKUP(tbl_transaction[[#This Row],[Reference Number]],barang_masuk[],7,FALSE),IF(tbl_transaction[[#This Row],[Type]]="Outbound",VLOOKUP(tbl_transaction[[#This Row],[Reference Number]],barang_keluar[],7,FALSE),""))</f>
        <v>Bottle</v>
      </c>
      <c r="H2317" t="str">
        <f>IF(tbl_transaction[[#This Row],[Type]]="Inbound",VLOOKUP(tbl_transaction[[#This Row],[Reference Number]],barang_masuk[],3,FALSE),IF(tbl_transaction[[#This Row],[Type]]="Outbound",VLOOKUP(tbl_transaction[[#This Row],[Reference Number]],barang_keluar[],3,FALSE),""))</f>
        <v>Outlet 069</v>
      </c>
      <c r="I2317" t="str">
        <f>IF(D2317='Kartu Stok'!$B$2,COUNTIF($D$3:D2317,'Kartu Stok'!$B$2),"")</f>
        <v/>
      </c>
      <c r="L2317"/>
    </row>
    <row r="2318" spans="1:12" ht="14.5" x14ac:dyDescent="0.35">
      <c r="A2318" s="2" t="s">
        <v>2877</v>
      </c>
      <c r="B2318" s="5">
        <f>IF(LEFT(tbl_transaction[[#This Row],[Reference Number]],2)="GR",VLOOKUP(tbl_transaction[[#This Row],[Reference Number]],barang_masuk[],2,FALSE),IF(LEFT(tbl_transaction[[#This Row],[Reference Number]],2)="DO",VLOOKUP(tbl_transaction[[#This Row],[Reference Number]],barang_keluar[],2,FALSE),""))</f>
        <v>46108</v>
      </c>
      <c r="C2318" t="str">
        <f t="shared" si="36"/>
        <v>Outbound</v>
      </c>
      <c r="D2318" t="str">
        <f>IF(tbl_transaction[[#This Row],[Type]]="Inbound",VLOOKUP(tbl_transaction[[#This Row],[Reference Number]],barang_masuk[],4,FALSE),IF(tbl_transaction[[#This Row],[Type]]="Outbound",VLOOKUP(tbl_transaction[[#This Row],[Reference Number]],barang_keluar[],4,FALSE),""))</f>
        <v>SNK019</v>
      </c>
      <c r="E2318" t="str">
        <f>IF(tbl_transaction[[#This Row],[Type]]="Inbound",VLOOKUP(tbl_transaction[[#This Row],[Reference Number]],barang_masuk[],5,FALSE),IF(tbl_transaction[[#This Row],[Type]]="Outbound",VLOOKUP(tbl_transaction[[#This Row],[Reference Number]],barang_keluar[],5,FALSE),""))</f>
        <v>Qtela Snack Variant 19</v>
      </c>
      <c r="F2318">
        <f>IF(tbl_transaction[[#This Row],[Type]]="Inbound",VLOOKUP(tbl_transaction[[#This Row],[Reference Number]],barang_masuk[],6,FALSE),IF(tbl_transaction[[#This Row],[Type]]="Outbound",VLOOKUP(tbl_transaction[[#This Row],[Reference Number]],barang_keluar[],6,FALSE),""))</f>
        <v>12</v>
      </c>
      <c r="G2318" t="str">
        <f>IF(tbl_transaction[[#This Row],[Type]]="Inbound",VLOOKUP(tbl_transaction[[#This Row],[Reference Number]],barang_masuk[],7,FALSE),IF(tbl_transaction[[#This Row],[Type]]="Outbound",VLOOKUP(tbl_transaction[[#This Row],[Reference Number]],barang_keluar[],7,FALSE),""))</f>
        <v>Pack</v>
      </c>
      <c r="H2318" t="str">
        <f>IF(tbl_transaction[[#This Row],[Type]]="Inbound",VLOOKUP(tbl_transaction[[#This Row],[Reference Number]],barang_masuk[],3,FALSE),IF(tbl_transaction[[#This Row],[Type]]="Outbound",VLOOKUP(tbl_transaction[[#This Row],[Reference Number]],barang_keluar[],3,FALSE),""))</f>
        <v>Outlet 022</v>
      </c>
      <c r="I2318" t="str">
        <f>IF(D2318='Kartu Stok'!$B$2,COUNTIF($D$3:D2318,'Kartu Stok'!$B$2),"")</f>
        <v/>
      </c>
      <c r="L2318"/>
    </row>
    <row r="2319" spans="1:12" ht="14.5" x14ac:dyDescent="0.35">
      <c r="A2319" s="2" t="s">
        <v>2878</v>
      </c>
      <c r="B2319" s="5">
        <f>IF(LEFT(tbl_transaction[[#This Row],[Reference Number]],2)="GR",VLOOKUP(tbl_transaction[[#This Row],[Reference Number]],barang_masuk[],2,FALSE),IF(LEFT(tbl_transaction[[#This Row],[Reference Number]],2)="DO",VLOOKUP(tbl_transaction[[#This Row],[Reference Number]],barang_keluar[],2,FALSE),""))</f>
        <v>46087</v>
      </c>
      <c r="C2319" t="str">
        <f t="shared" si="36"/>
        <v>Outbound</v>
      </c>
      <c r="D2319" t="str">
        <f>IF(tbl_transaction[[#This Row],[Type]]="Inbound",VLOOKUP(tbl_transaction[[#This Row],[Reference Number]],barang_masuk[],4,FALSE),IF(tbl_transaction[[#This Row],[Type]]="Outbound",VLOOKUP(tbl_transaction[[#This Row],[Reference Number]],barang_keluar[],4,FALSE),""))</f>
        <v>BEV003</v>
      </c>
      <c r="E2319" t="str">
        <f>IF(tbl_transaction[[#This Row],[Type]]="Inbound",VLOOKUP(tbl_transaction[[#This Row],[Reference Number]],barang_masuk[],5,FALSE),IF(tbl_transaction[[#This Row],[Type]]="Outbound",VLOOKUP(tbl_transaction[[#This Row],[Reference Number]],barang_keluar[],5,FALSE),""))</f>
        <v>Sosro Beverage Variant 3</v>
      </c>
      <c r="F2319">
        <f>IF(tbl_transaction[[#This Row],[Type]]="Inbound",VLOOKUP(tbl_transaction[[#This Row],[Reference Number]],barang_masuk[],6,FALSE),IF(tbl_transaction[[#This Row],[Type]]="Outbound",VLOOKUP(tbl_transaction[[#This Row],[Reference Number]],barang_keluar[],6,FALSE),""))</f>
        <v>20</v>
      </c>
      <c r="G2319" t="str">
        <f>IF(tbl_transaction[[#This Row],[Type]]="Inbound",VLOOKUP(tbl_transaction[[#This Row],[Reference Number]],barang_masuk[],7,FALSE),IF(tbl_transaction[[#This Row],[Type]]="Outbound",VLOOKUP(tbl_transaction[[#This Row],[Reference Number]],barang_keluar[],7,FALSE),""))</f>
        <v>Bottle</v>
      </c>
      <c r="H2319" t="str">
        <f>IF(tbl_transaction[[#This Row],[Type]]="Inbound",VLOOKUP(tbl_transaction[[#This Row],[Reference Number]],barang_masuk[],3,FALSE),IF(tbl_transaction[[#This Row],[Type]]="Outbound",VLOOKUP(tbl_transaction[[#This Row],[Reference Number]],barang_keluar[],3,FALSE),""))</f>
        <v>Outlet 069</v>
      </c>
      <c r="I2319" t="str">
        <f>IF(D2319='Kartu Stok'!$B$2,COUNTIF($D$3:D2319,'Kartu Stok'!$B$2),"")</f>
        <v/>
      </c>
      <c r="L2319"/>
    </row>
    <row r="2320" spans="1:12" ht="14.5" x14ac:dyDescent="0.35">
      <c r="A2320" s="2" t="s">
        <v>2879</v>
      </c>
      <c r="B2320" s="5">
        <f>IF(LEFT(tbl_transaction[[#This Row],[Reference Number]],2)="GR",VLOOKUP(tbl_transaction[[#This Row],[Reference Number]],barang_masuk[],2,FALSE),IF(LEFT(tbl_transaction[[#This Row],[Reference Number]],2)="DO",VLOOKUP(tbl_transaction[[#This Row],[Reference Number]],barang_keluar[],2,FALSE),""))</f>
        <v>46136</v>
      </c>
      <c r="C2320" t="str">
        <f t="shared" si="36"/>
        <v>Outbound</v>
      </c>
      <c r="D2320" t="str">
        <f>IF(tbl_transaction[[#This Row],[Type]]="Inbound",VLOOKUP(tbl_transaction[[#This Row],[Reference Number]],barang_masuk[],4,FALSE),IF(tbl_transaction[[#This Row],[Type]]="Outbound",VLOOKUP(tbl_transaction[[#This Row],[Reference Number]],barang_keluar[],4,FALSE),""))</f>
        <v>PER015</v>
      </c>
      <c r="E2320" t="str">
        <f>IF(tbl_transaction[[#This Row],[Type]]="Inbound",VLOOKUP(tbl_transaction[[#This Row],[Reference Number]],barang_masuk[],5,FALSE),IF(tbl_transaction[[#This Row],[Type]]="Outbound",VLOOKUP(tbl_transaction[[#This Row],[Reference Number]],barang_keluar[],5,FALSE),""))</f>
        <v>Sunsilk Personal Care Variant 15</v>
      </c>
      <c r="F2320">
        <f>IF(tbl_transaction[[#This Row],[Type]]="Inbound",VLOOKUP(tbl_transaction[[#This Row],[Reference Number]],barang_masuk[],6,FALSE),IF(tbl_transaction[[#This Row],[Type]]="Outbound",VLOOKUP(tbl_transaction[[#This Row],[Reference Number]],barang_keluar[],6,FALSE),""))</f>
        <v>12</v>
      </c>
      <c r="G2320" t="str">
        <f>IF(tbl_transaction[[#This Row],[Type]]="Inbound",VLOOKUP(tbl_transaction[[#This Row],[Reference Number]],barang_masuk[],7,FALSE),IF(tbl_transaction[[#This Row],[Type]]="Outbound",VLOOKUP(tbl_transaction[[#This Row],[Reference Number]],barang_keluar[],7,FALSE),""))</f>
        <v>Bottle</v>
      </c>
      <c r="H2320" t="str">
        <f>IF(tbl_transaction[[#This Row],[Type]]="Inbound",VLOOKUP(tbl_transaction[[#This Row],[Reference Number]],barang_masuk[],3,FALSE),IF(tbl_transaction[[#This Row],[Type]]="Outbound",VLOOKUP(tbl_transaction[[#This Row],[Reference Number]],barang_keluar[],3,FALSE),""))</f>
        <v>Outlet 022</v>
      </c>
      <c r="I2320" t="str">
        <f>IF(D2320='Kartu Stok'!$B$2,COUNTIF($D$3:D2320,'Kartu Stok'!$B$2),"")</f>
        <v/>
      </c>
      <c r="L2320"/>
    </row>
    <row r="2321" spans="1:12" ht="14.5" x14ac:dyDescent="0.35">
      <c r="A2321" s="2" t="s">
        <v>2880</v>
      </c>
      <c r="B2321" s="5">
        <f>IF(LEFT(tbl_transaction[[#This Row],[Reference Number]],2)="GR",VLOOKUP(tbl_transaction[[#This Row],[Reference Number]],barang_masuk[],2,FALSE),IF(LEFT(tbl_transaction[[#This Row],[Reference Number]],2)="DO",VLOOKUP(tbl_transaction[[#This Row],[Reference Number]],barang_keluar[],2,FALSE),""))</f>
        <v>46055</v>
      </c>
      <c r="C2321" t="str">
        <f t="shared" si="36"/>
        <v>Outbound</v>
      </c>
      <c r="D2321" t="str">
        <f>IF(tbl_transaction[[#This Row],[Type]]="Inbound",VLOOKUP(tbl_transaction[[#This Row],[Reference Number]],barang_masuk[],4,FALSE),IF(tbl_transaction[[#This Row],[Type]]="Outbound",VLOOKUP(tbl_transaction[[#This Row],[Reference Number]],barang_keluar[],4,FALSE),""))</f>
        <v>SNK013</v>
      </c>
      <c r="E2321" t="str">
        <f>IF(tbl_transaction[[#This Row],[Type]]="Inbound",VLOOKUP(tbl_transaction[[#This Row],[Reference Number]],barang_masuk[],5,FALSE),IF(tbl_transaction[[#This Row],[Type]]="Outbound",VLOOKUP(tbl_transaction[[#This Row],[Reference Number]],barang_keluar[],5,FALSE),""))</f>
        <v>Qtela Snack Variant 13</v>
      </c>
      <c r="F2321">
        <f>IF(tbl_transaction[[#This Row],[Type]]="Inbound",VLOOKUP(tbl_transaction[[#This Row],[Reference Number]],barang_masuk[],6,FALSE),IF(tbl_transaction[[#This Row],[Type]]="Outbound",VLOOKUP(tbl_transaction[[#This Row],[Reference Number]],barang_keluar[],6,FALSE),""))</f>
        <v>12</v>
      </c>
      <c r="G2321" t="str">
        <f>IF(tbl_transaction[[#This Row],[Type]]="Inbound",VLOOKUP(tbl_transaction[[#This Row],[Reference Number]],barang_masuk[],7,FALSE),IF(tbl_transaction[[#This Row],[Type]]="Outbound",VLOOKUP(tbl_transaction[[#This Row],[Reference Number]],barang_keluar[],7,FALSE),""))</f>
        <v>Pack</v>
      </c>
      <c r="H2321" t="str">
        <f>IF(tbl_transaction[[#This Row],[Type]]="Inbound",VLOOKUP(tbl_transaction[[#This Row],[Reference Number]],barang_masuk[],3,FALSE),IF(tbl_transaction[[#This Row],[Type]]="Outbound",VLOOKUP(tbl_transaction[[#This Row],[Reference Number]],barang_keluar[],3,FALSE),""))</f>
        <v>Outlet 064</v>
      </c>
      <c r="I2321" t="str">
        <f>IF(D2321='Kartu Stok'!$B$2,COUNTIF($D$3:D2321,'Kartu Stok'!$B$2),"")</f>
        <v/>
      </c>
      <c r="L2321"/>
    </row>
    <row r="2322" spans="1:12" ht="14.5" x14ac:dyDescent="0.35">
      <c r="A2322" s="2" t="s">
        <v>2881</v>
      </c>
      <c r="B2322" s="5">
        <f>IF(LEFT(tbl_transaction[[#This Row],[Reference Number]],2)="GR",VLOOKUP(tbl_transaction[[#This Row],[Reference Number]],barang_masuk[],2,FALSE),IF(LEFT(tbl_transaction[[#This Row],[Reference Number]],2)="DO",VLOOKUP(tbl_transaction[[#This Row],[Reference Number]],barang_keluar[],2,FALSE),""))</f>
        <v>46183</v>
      </c>
      <c r="C2322" t="str">
        <f t="shared" si="36"/>
        <v>Outbound</v>
      </c>
      <c r="D2322" t="str">
        <f>IF(tbl_transaction[[#This Row],[Type]]="Inbound",VLOOKUP(tbl_transaction[[#This Row],[Reference Number]],barang_masuk[],4,FALSE),IF(tbl_transaction[[#This Row],[Type]]="Outbound",VLOOKUP(tbl_transaction[[#This Row],[Reference Number]],barang_keluar[],4,FALSE),""))</f>
        <v>PER010</v>
      </c>
      <c r="E2322" t="str">
        <f>IF(tbl_transaction[[#This Row],[Type]]="Inbound",VLOOKUP(tbl_transaction[[#This Row],[Reference Number]],barang_masuk[],5,FALSE),IF(tbl_transaction[[#This Row],[Type]]="Outbound",VLOOKUP(tbl_transaction[[#This Row],[Reference Number]],barang_keluar[],5,FALSE),""))</f>
        <v>Lifebuoy Personal Care Variant 10</v>
      </c>
      <c r="F2322">
        <f>IF(tbl_transaction[[#This Row],[Type]]="Inbound",VLOOKUP(tbl_transaction[[#This Row],[Reference Number]],barang_masuk[],6,FALSE),IF(tbl_transaction[[#This Row],[Type]]="Outbound",VLOOKUP(tbl_transaction[[#This Row],[Reference Number]],barang_keluar[],6,FALSE),""))</f>
        <v>12</v>
      </c>
      <c r="G2322" t="str">
        <f>IF(tbl_transaction[[#This Row],[Type]]="Inbound",VLOOKUP(tbl_transaction[[#This Row],[Reference Number]],barang_masuk[],7,FALSE),IF(tbl_transaction[[#This Row],[Type]]="Outbound",VLOOKUP(tbl_transaction[[#This Row],[Reference Number]],barang_keluar[],7,FALSE),""))</f>
        <v>Bottle</v>
      </c>
      <c r="H2322" t="str">
        <f>IF(tbl_transaction[[#This Row],[Type]]="Inbound",VLOOKUP(tbl_transaction[[#This Row],[Reference Number]],barang_masuk[],3,FALSE),IF(tbl_transaction[[#This Row],[Type]]="Outbound",VLOOKUP(tbl_transaction[[#This Row],[Reference Number]],barang_keluar[],3,FALSE),""))</f>
        <v>Outlet 008</v>
      </c>
      <c r="I2322" t="str">
        <f>IF(D2322='Kartu Stok'!$B$2,COUNTIF($D$3:D2322,'Kartu Stok'!$B$2),"")</f>
        <v/>
      </c>
      <c r="L2322"/>
    </row>
    <row r="2323" spans="1:12" ht="14.5" x14ac:dyDescent="0.35">
      <c r="A2323" s="2" t="s">
        <v>2882</v>
      </c>
      <c r="B2323" s="5">
        <f>IF(LEFT(tbl_transaction[[#This Row],[Reference Number]],2)="GR",VLOOKUP(tbl_transaction[[#This Row],[Reference Number]],barang_masuk[],2,FALSE),IF(LEFT(tbl_transaction[[#This Row],[Reference Number]],2)="DO",VLOOKUP(tbl_transaction[[#This Row],[Reference Number]],barang_keluar[],2,FALSE),""))</f>
        <v>46074</v>
      </c>
      <c r="C2323" t="str">
        <f t="shared" si="36"/>
        <v>Outbound</v>
      </c>
      <c r="D2323" t="str">
        <f>IF(tbl_transaction[[#This Row],[Type]]="Inbound",VLOOKUP(tbl_transaction[[#This Row],[Reference Number]],barang_masuk[],4,FALSE),IF(tbl_transaction[[#This Row],[Type]]="Outbound",VLOOKUP(tbl_transaction[[#This Row],[Reference Number]],barang_keluar[],4,FALSE),""))</f>
        <v>INS005</v>
      </c>
      <c r="E2323" t="str">
        <f>IF(tbl_transaction[[#This Row],[Type]]="Inbound",VLOOKUP(tbl_transaction[[#This Row],[Reference Number]],barang_masuk[],5,FALSE),IF(tbl_transaction[[#This Row],[Type]]="Outbound",VLOOKUP(tbl_transaction[[#This Row],[Reference Number]],barang_keluar[],5,FALSE),""))</f>
        <v>Sarimi Instant Food Variant 5</v>
      </c>
      <c r="F2323">
        <f>IF(tbl_transaction[[#This Row],[Type]]="Inbound",VLOOKUP(tbl_transaction[[#This Row],[Reference Number]],barang_masuk[],6,FALSE),IF(tbl_transaction[[#This Row],[Type]]="Outbound",VLOOKUP(tbl_transaction[[#This Row],[Reference Number]],barang_keluar[],6,FALSE),""))</f>
        <v>48</v>
      </c>
      <c r="G2323" t="str">
        <f>IF(tbl_transaction[[#This Row],[Type]]="Inbound",VLOOKUP(tbl_transaction[[#This Row],[Reference Number]],barang_masuk[],7,FALSE),IF(tbl_transaction[[#This Row],[Type]]="Outbound",VLOOKUP(tbl_transaction[[#This Row],[Reference Number]],barang_keluar[],7,FALSE),""))</f>
        <v>Pack</v>
      </c>
      <c r="H2323" t="str">
        <f>IF(tbl_transaction[[#This Row],[Type]]="Inbound",VLOOKUP(tbl_transaction[[#This Row],[Reference Number]],barang_masuk[],3,FALSE),IF(tbl_transaction[[#This Row],[Type]]="Outbound",VLOOKUP(tbl_transaction[[#This Row],[Reference Number]],barang_keluar[],3,FALSE),""))</f>
        <v>Outlet 033</v>
      </c>
      <c r="I2323" t="str">
        <f>IF(D2323='Kartu Stok'!$B$2,COUNTIF($D$3:D2323,'Kartu Stok'!$B$2),"")</f>
        <v/>
      </c>
      <c r="L2323"/>
    </row>
    <row r="2324" spans="1:12" ht="14.5" x14ac:dyDescent="0.35">
      <c r="A2324" s="2" t="s">
        <v>2883</v>
      </c>
      <c r="B2324" s="5">
        <f>IF(LEFT(tbl_transaction[[#This Row],[Reference Number]],2)="GR",VLOOKUP(tbl_transaction[[#This Row],[Reference Number]],barang_masuk[],2,FALSE),IF(LEFT(tbl_transaction[[#This Row],[Reference Number]],2)="DO",VLOOKUP(tbl_transaction[[#This Row],[Reference Number]],barang_keluar[],2,FALSE),""))</f>
        <v>46184</v>
      </c>
      <c r="C2324" t="str">
        <f t="shared" si="36"/>
        <v>Outbound</v>
      </c>
      <c r="D2324" t="str">
        <f>IF(tbl_transaction[[#This Row],[Type]]="Inbound",VLOOKUP(tbl_transaction[[#This Row],[Reference Number]],barang_masuk[],4,FALSE),IF(tbl_transaction[[#This Row],[Type]]="Outbound",VLOOKUP(tbl_transaction[[#This Row],[Reference Number]],barang_keluar[],4,FALSE),""))</f>
        <v>BEV004</v>
      </c>
      <c r="E2324" t="str">
        <f>IF(tbl_transaction[[#This Row],[Type]]="Inbound",VLOOKUP(tbl_transaction[[#This Row],[Reference Number]],barang_masuk[],5,FALSE),IF(tbl_transaction[[#This Row],[Type]]="Outbound",VLOOKUP(tbl_transaction[[#This Row],[Reference Number]],barang_keluar[],5,FALSE),""))</f>
        <v>Aqua Beverage Variant 4</v>
      </c>
      <c r="F2324">
        <f>IF(tbl_transaction[[#This Row],[Type]]="Inbound",VLOOKUP(tbl_transaction[[#This Row],[Reference Number]],barang_masuk[],6,FALSE),IF(tbl_transaction[[#This Row],[Type]]="Outbound",VLOOKUP(tbl_transaction[[#This Row],[Reference Number]],barang_keluar[],6,FALSE),""))</f>
        <v>48</v>
      </c>
      <c r="G2324" t="str">
        <f>IF(tbl_transaction[[#This Row],[Type]]="Inbound",VLOOKUP(tbl_transaction[[#This Row],[Reference Number]],barang_masuk[],7,FALSE),IF(tbl_transaction[[#This Row],[Type]]="Outbound",VLOOKUP(tbl_transaction[[#This Row],[Reference Number]],barang_keluar[],7,FALSE),""))</f>
        <v>Bottle</v>
      </c>
      <c r="H2324" t="str">
        <f>IF(tbl_transaction[[#This Row],[Type]]="Inbound",VLOOKUP(tbl_transaction[[#This Row],[Reference Number]],barang_masuk[],3,FALSE),IF(tbl_transaction[[#This Row],[Type]]="Outbound",VLOOKUP(tbl_transaction[[#This Row],[Reference Number]],barang_keluar[],3,FALSE),""))</f>
        <v>Outlet 038</v>
      </c>
      <c r="I2324" t="str">
        <f>IF(D2324='Kartu Stok'!$B$2,COUNTIF($D$3:D2324,'Kartu Stok'!$B$2),"")</f>
        <v/>
      </c>
      <c r="L2324"/>
    </row>
    <row r="2325" spans="1:12" ht="14.5" x14ac:dyDescent="0.35">
      <c r="A2325" s="2" t="s">
        <v>2884</v>
      </c>
      <c r="B2325" s="5">
        <f>IF(LEFT(tbl_transaction[[#This Row],[Reference Number]],2)="GR",VLOOKUP(tbl_transaction[[#This Row],[Reference Number]],barang_masuk[],2,FALSE),IF(LEFT(tbl_transaction[[#This Row],[Reference Number]],2)="DO",VLOOKUP(tbl_transaction[[#This Row],[Reference Number]],barang_keluar[],2,FALSE),""))</f>
        <v>46067</v>
      </c>
      <c r="C2325" t="str">
        <f t="shared" si="36"/>
        <v>Outbound</v>
      </c>
      <c r="D2325" t="str">
        <f>IF(tbl_transaction[[#This Row],[Type]]="Inbound",VLOOKUP(tbl_transaction[[#This Row],[Reference Number]],barang_masuk[],4,FALSE),IF(tbl_transaction[[#This Row],[Type]]="Outbound",VLOOKUP(tbl_transaction[[#This Row],[Reference Number]],barang_keluar[],4,FALSE),""))</f>
        <v>SNK032</v>
      </c>
      <c r="E2325" t="str">
        <f>IF(tbl_transaction[[#This Row],[Type]]="Inbound",VLOOKUP(tbl_transaction[[#This Row],[Reference Number]],barang_masuk[],5,FALSE),IF(tbl_transaction[[#This Row],[Type]]="Outbound",VLOOKUP(tbl_transaction[[#This Row],[Reference Number]],barang_keluar[],5,FALSE),""))</f>
        <v>Qtela Snack Variant 32</v>
      </c>
      <c r="F2325">
        <f>IF(tbl_transaction[[#This Row],[Type]]="Inbound",VLOOKUP(tbl_transaction[[#This Row],[Reference Number]],barang_masuk[],6,FALSE),IF(tbl_transaction[[#This Row],[Type]]="Outbound",VLOOKUP(tbl_transaction[[#This Row],[Reference Number]],barang_keluar[],6,FALSE),""))</f>
        <v>48</v>
      </c>
      <c r="G2325" t="str">
        <f>IF(tbl_transaction[[#This Row],[Type]]="Inbound",VLOOKUP(tbl_transaction[[#This Row],[Reference Number]],barang_masuk[],7,FALSE),IF(tbl_transaction[[#This Row],[Type]]="Outbound",VLOOKUP(tbl_transaction[[#This Row],[Reference Number]],barang_keluar[],7,FALSE),""))</f>
        <v>Pack</v>
      </c>
      <c r="H2325" t="str">
        <f>IF(tbl_transaction[[#This Row],[Type]]="Inbound",VLOOKUP(tbl_transaction[[#This Row],[Reference Number]],barang_masuk[],3,FALSE),IF(tbl_transaction[[#This Row],[Type]]="Outbound",VLOOKUP(tbl_transaction[[#This Row],[Reference Number]],barang_keluar[],3,FALSE),""))</f>
        <v>Outlet 028</v>
      </c>
      <c r="I2325" t="str">
        <f>IF(D2325='Kartu Stok'!$B$2,COUNTIF($D$3:D2325,'Kartu Stok'!$B$2),"")</f>
        <v/>
      </c>
      <c r="L2325"/>
    </row>
    <row r="2326" spans="1:12" ht="14.5" x14ac:dyDescent="0.35">
      <c r="A2326" s="2" t="s">
        <v>2885</v>
      </c>
      <c r="B2326" s="5">
        <f>IF(LEFT(tbl_transaction[[#This Row],[Reference Number]],2)="GR",VLOOKUP(tbl_transaction[[#This Row],[Reference Number]],barang_masuk[],2,FALSE),IF(LEFT(tbl_transaction[[#This Row],[Reference Number]],2)="DO",VLOOKUP(tbl_transaction[[#This Row],[Reference Number]],barang_keluar[],2,FALSE),""))</f>
        <v>46138</v>
      </c>
      <c r="C2326" t="str">
        <f t="shared" si="36"/>
        <v>Outbound</v>
      </c>
      <c r="D2326" t="str">
        <f>IF(tbl_transaction[[#This Row],[Type]]="Inbound",VLOOKUP(tbl_transaction[[#This Row],[Reference Number]],barang_masuk[],4,FALSE),IF(tbl_transaction[[#This Row],[Type]]="Outbound",VLOOKUP(tbl_transaction[[#This Row],[Reference Number]],barang_keluar[],4,FALSE),""))</f>
        <v>INS021</v>
      </c>
      <c r="E2326" t="str">
        <f>IF(tbl_transaction[[#This Row],[Type]]="Inbound",VLOOKUP(tbl_transaction[[#This Row],[Reference Number]],barang_masuk[],5,FALSE),IF(tbl_transaction[[#This Row],[Type]]="Outbound",VLOOKUP(tbl_transaction[[#This Row],[Reference Number]],barang_keluar[],5,FALSE),""))</f>
        <v>Sarimi Instant Food Variant 21</v>
      </c>
      <c r="F2326">
        <f>IF(tbl_transaction[[#This Row],[Type]]="Inbound",VLOOKUP(tbl_transaction[[#This Row],[Reference Number]],barang_masuk[],6,FALSE),IF(tbl_transaction[[#This Row],[Type]]="Outbound",VLOOKUP(tbl_transaction[[#This Row],[Reference Number]],barang_keluar[],6,FALSE),""))</f>
        <v>20</v>
      </c>
      <c r="G2326" t="str">
        <f>IF(tbl_transaction[[#This Row],[Type]]="Inbound",VLOOKUP(tbl_transaction[[#This Row],[Reference Number]],barang_masuk[],7,FALSE),IF(tbl_transaction[[#This Row],[Type]]="Outbound",VLOOKUP(tbl_transaction[[#This Row],[Reference Number]],barang_keluar[],7,FALSE),""))</f>
        <v>Pack</v>
      </c>
      <c r="H2326" t="str">
        <f>IF(tbl_transaction[[#This Row],[Type]]="Inbound",VLOOKUP(tbl_transaction[[#This Row],[Reference Number]],barang_masuk[],3,FALSE),IF(tbl_transaction[[#This Row],[Type]]="Outbound",VLOOKUP(tbl_transaction[[#This Row],[Reference Number]],barang_keluar[],3,FALSE),""))</f>
        <v>Outlet 011</v>
      </c>
      <c r="I2326" t="str">
        <f>IF(D2326='Kartu Stok'!$B$2,COUNTIF($D$3:D2326,'Kartu Stok'!$B$2),"")</f>
        <v/>
      </c>
      <c r="L2326"/>
    </row>
    <row r="2327" spans="1:12" ht="14.5" x14ac:dyDescent="0.35">
      <c r="A2327" s="2" t="s">
        <v>2886</v>
      </c>
      <c r="B2327" s="5">
        <f>IF(LEFT(tbl_transaction[[#This Row],[Reference Number]],2)="GR",VLOOKUP(tbl_transaction[[#This Row],[Reference Number]],barang_masuk[],2,FALSE),IF(LEFT(tbl_transaction[[#This Row],[Reference Number]],2)="DO",VLOOKUP(tbl_transaction[[#This Row],[Reference Number]],barang_keluar[],2,FALSE),""))</f>
        <v>46202</v>
      </c>
      <c r="C2327" t="str">
        <f t="shared" si="36"/>
        <v>Outbound</v>
      </c>
      <c r="D2327" t="str">
        <f>IF(tbl_transaction[[#This Row],[Type]]="Inbound",VLOOKUP(tbl_transaction[[#This Row],[Reference Number]],barang_masuk[],4,FALSE),IF(tbl_transaction[[#This Row],[Type]]="Outbound",VLOOKUP(tbl_transaction[[#This Row],[Reference Number]],barang_keluar[],4,FALSE),""))</f>
        <v>DAR007</v>
      </c>
      <c r="E2327" t="str">
        <f>IF(tbl_transaction[[#This Row],[Type]]="Inbound",VLOOKUP(tbl_transaction[[#This Row],[Reference Number]],barang_masuk[],5,FALSE),IF(tbl_transaction[[#This Row],[Type]]="Outbound",VLOOKUP(tbl_transaction[[#This Row],[Reference Number]],barang_keluar[],5,FALSE),""))</f>
        <v>Indomilk Dairy Variant 7</v>
      </c>
      <c r="F2327">
        <f>IF(tbl_transaction[[#This Row],[Type]]="Inbound",VLOOKUP(tbl_transaction[[#This Row],[Reference Number]],barang_masuk[],6,FALSE),IF(tbl_transaction[[#This Row],[Type]]="Outbound",VLOOKUP(tbl_transaction[[#This Row],[Reference Number]],barang_keluar[],6,FALSE),""))</f>
        <v>20</v>
      </c>
      <c r="G2327" t="str">
        <f>IF(tbl_transaction[[#This Row],[Type]]="Inbound",VLOOKUP(tbl_transaction[[#This Row],[Reference Number]],barang_masuk[],7,FALSE),IF(tbl_transaction[[#This Row],[Type]]="Outbound",VLOOKUP(tbl_transaction[[#This Row],[Reference Number]],barang_keluar[],7,FALSE),""))</f>
        <v>Box</v>
      </c>
      <c r="H2327" t="str">
        <f>IF(tbl_transaction[[#This Row],[Type]]="Inbound",VLOOKUP(tbl_transaction[[#This Row],[Reference Number]],barang_masuk[],3,FALSE),IF(tbl_transaction[[#This Row],[Type]]="Outbound",VLOOKUP(tbl_transaction[[#This Row],[Reference Number]],barang_keluar[],3,FALSE),""))</f>
        <v>Outlet 070</v>
      </c>
      <c r="I2327" t="str">
        <f>IF(D2327='Kartu Stok'!$B$2,COUNTIF($D$3:D2327,'Kartu Stok'!$B$2),"")</f>
        <v/>
      </c>
      <c r="L2327"/>
    </row>
    <row r="2328" spans="1:12" ht="14.5" x14ac:dyDescent="0.35">
      <c r="A2328" s="2" t="s">
        <v>2887</v>
      </c>
      <c r="B2328" s="5">
        <f>IF(LEFT(tbl_transaction[[#This Row],[Reference Number]],2)="GR",VLOOKUP(tbl_transaction[[#This Row],[Reference Number]],barang_masuk[],2,FALSE),IF(LEFT(tbl_transaction[[#This Row],[Reference Number]],2)="DO",VLOOKUP(tbl_transaction[[#This Row],[Reference Number]],barang_keluar[],2,FALSE),""))</f>
        <v>46102</v>
      </c>
      <c r="C2328" t="str">
        <f t="shared" si="36"/>
        <v>Outbound</v>
      </c>
      <c r="D2328" t="str">
        <f>IF(tbl_transaction[[#This Row],[Type]]="Inbound",VLOOKUP(tbl_transaction[[#This Row],[Reference Number]],barang_masuk[],4,FALSE),IF(tbl_transaction[[#This Row],[Type]]="Outbound",VLOOKUP(tbl_transaction[[#This Row],[Reference Number]],barang_keluar[],4,FALSE),""))</f>
        <v>DAR007</v>
      </c>
      <c r="E2328" t="str">
        <f>IF(tbl_transaction[[#This Row],[Type]]="Inbound",VLOOKUP(tbl_transaction[[#This Row],[Reference Number]],barang_masuk[],5,FALSE),IF(tbl_transaction[[#This Row],[Type]]="Outbound",VLOOKUP(tbl_transaction[[#This Row],[Reference Number]],barang_keluar[],5,FALSE),""))</f>
        <v>Indomilk Dairy Variant 7</v>
      </c>
      <c r="F2328">
        <f>IF(tbl_transaction[[#This Row],[Type]]="Inbound",VLOOKUP(tbl_transaction[[#This Row],[Reference Number]],barang_masuk[],6,FALSE),IF(tbl_transaction[[#This Row],[Type]]="Outbound",VLOOKUP(tbl_transaction[[#This Row],[Reference Number]],barang_keluar[],6,FALSE),""))</f>
        <v>5</v>
      </c>
      <c r="G2328" t="str">
        <f>IF(tbl_transaction[[#This Row],[Type]]="Inbound",VLOOKUP(tbl_transaction[[#This Row],[Reference Number]],barang_masuk[],7,FALSE),IF(tbl_transaction[[#This Row],[Type]]="Outbound",VLOOKUP(tbl_transaction[[#This Row],[Reference Number]],barang_keluar[],7,FALSE),""))</f>
        <v>Box</v>
      </c>
      <c r="H2328" t="str">
        <f>IF(tbl_transaction[[#This Row],[Type]]="Inbound",VLOOKUP(tbl_transaction[[#This Row],[Reference Number]],barang_masuk[],3,FALSE),IF(tbl_transaction[[#This Row],[Type]]="Outbound",VLOOKUP(tbl_transaction[[#This Row],[Reference Number]],barang_keluar[],3,FALSE),""))</f>
        <v>Outlet 009</v>
      </c>
      <c r="I2328" t="str">
        <f>IF(D2328='Kartu Stok'!$B$2,COUNTIF($D$3:D2328,'Kartu Stok'!$B$2),"")</f>
        <v/>
      </c>
      <c r="L2328"/>
    </row>
    <row r="2329" spans="1:12" ht="14.5" x14ac:dyDescent="0.35">
      <c r="A2329" s="2" t="s">
        <v>2888</v>
      </c>
      <c r="B2329" s="5">
        <f>IF(LEFT(tbl_transaction[[#This Row],[Reference Number]],2)="GR",VLOOKUP(tbl_transaction[[#This Row],[Reference Number]],barang_masuk[],2,FALSE),IF(LEFT(tbl_transaction[[#This Row],[Reference Number]],2)="DO",VLOOKUP(tbl_transaction[[#This Row],[Reference Number]],barang_keluar[],2,FALSE),""))</f>
        <v>46086</v>
      </c>
      <c r="C2329" t="str">
        <f t="shared" si="36"/>
        <v>Outbound</v>
      </c>
      <c r="D2329" t="str">
        <f>IF(tbl_transaction[[#This Row],[Type]]="Inbound",VLOOKUP(tbl_transaction[[#This Row],[Reference Number]],barang_masuk[],4,FALSE),IF(tbl_transaction[[#This Row],[Type]]="Outbound",VLOOKUP(tbl_transaction[[#This Row],[Reference Number]],barang_keluar[],4,FALSE),""))</f>
        <v>SNK033</v>
      </c>
      <c r="E2329" t="str">
        <f>IF(tbl_transaction[[#This Row],[Type]]="Inbound",VLOOKUP(tbl_transaction[[#This Row],[Reference Number]],barang_masuk[],5,FALSE),IF(tbl_transaction[[#This Row],[Type]]="Outbound",VLOOKUP(tbl_transaction[[#This Row],[Reference Number]],barang_keluar[],5,FALSE),""))</f>
        <v>Chitato Snack Variant 33</v>
      </c>
      <c r="F2329">
        <f>IF(tbl_transaction[[#This Row],[Type]]="Inbound",VLOOKUP(tbl_transaction[[#This Row],[Reference Number]],barang_masuk[],6,FALSE),IF(tbl_transaction[[#This Row],[Type]]="Outbound",VLOOKUP(tbl_transaction[[#This Row],[Reference Number]],barang_keluar[],6,FALSE),""))</f>
        <v>48</v>
      </c>
      <c r="G2329" t="str">
        <f>IF(tbl_transaction[[#This Row],[Type]]="Inbound",VLOOKUP(tbl_transaction[[#This Row],[Reference Number]],barang_masuk[],7,FALSE),IF(tbl_transaction[[#This Row],[Type]]="Outbound",VLOOKUP(tbl_transaction[[#This Row],[Reference Number]],barang_keluar[],7,FALSE),""))</f>
        <v>Pack</v>
      </c>
      <c r="H2329" t="str">
        <f>IF(tbl_transaction[[#This Row],[Type]]="Inbound",VLOOKUP(tbl_transaction[[#This Row],[Reference Number]],barang_masuk[],3,FALSE),IF(tbl_transaction[[#This Row],[Type]]="Outbound",VLOOKUP(tbl_transaction[[#This Row],[Reference Number]],barang_keluar[],3,FALSE),""))</f>
        <v>Outlet 054</v>
      </c>
      <c r="I2329" t="str">
        <f>IF(D2329='Kartu Stok'!$B$2,COUNTIF($D$3:D2329,'Kartu Stok'!$B$2),"")</f>
        <v/>
      </c>
      <c r="L2329"/>
    </row>
    <row r="2330" spans="1:12" ht="14.5" x14ac:dyDescent="0.35">
      <c r="A2330" s="2" t="s">
        <v>2889</v>
      </c>
      <c r="B2330" s="5">
        <f>IF(LEFT(tbl_transaction[[#This Row],[Reference Number]],2)="GR",VLOOKUP(tbl_transaction[[#This Row],[Reference Number]],barang_masuk[],2,FALSE),IF(LEFT(tbl_transaction[[#This Row],[Reference Number]],2)="DO",VLOOKUP(tbl_transaction[[#This Row],[Reference Number]],barang_keluar[],2,FALSE),""))</f>
        <v>46054</v>
      </c>
      <c r="C2330" t="str">
        <f t="shared" si="36"/>
        <v>Outbound</v>
      </c>
      <c r="D2330" t="str">
        <f>IF(tbl_transaction[[#This Row],[Type]]="Inbound",VLOOKUP(tbl_transaction[[#This Row],[Reference Number]],barang_masuk[],4,FALSE),IF(tbl_transaction[[#This Row],[Type]]="Outbound",VLOOKUP(tbl_transaction[[#This Row],[Reference Number]],barang_keluar[],4,FALSE),""))</f>
        <v>PER002</v>
      </c>
      <c r="E2330" t="str">
        <f>IF(tbl_transaction[[#This Row],[Type]]="Inbound",VLOOKUP(tbl_transaction[[#This Row],[Reference Number]],barang_masuk[],5,FALSE),IF(tbl_transaction[[#This Row],[Type]]="Outbound",VLOOKUP(tbl_transaction[[#This Row],[Reference Number]],barang_keluar[],5,FALSE),""))</f>
        <v>Lifebuoy Personal Care Variant 2</v>
      </c>
      <c r="F2330">
        <f>IF(tbl_transaction[[#This Row],[Type]]="Inbound",VLOOKUP(tbl_transaction[[#This Row],[Reference Number]],barang_masuk[],6,FALSE),IF(tbl_transaction[[#This Row],[Type]]="Outbound",VLOOKUP(tbl_transaction[[#This Row],[Reference Number]],barang_keluar[],6,FALSE),""))</f>
        <v>15</v>
      </c>
      <c r="G2330" t="str">
        <f>IF(tbl_transaction[[#This Row],[Type]]="Inbound",VLOOKUP(tbl_transaction[[#This Row],[Reference Number]],barang_masuk[],7,FALSE),IF(tbl_transaction[[#This Row],[Type]]="Outbound",VLOOKUP(tbl_transaction[[#This Row],[Reference Number]],barang_keluar[],7,FALSE),""))</f>
        <v>Bottle</v>
      </c>
      <c r="H2330" t="str">
        <f>IF(tbl_transaction[[#This Row],[Type]]="Inbound",VLOOKUP(tbl_transaction[[#This Row],[Reference Number]],barang_masuk[],3,FALSE),IF(tbl_transaction[[#This Row],[Type]]="Outbound",VLOOKUP(tbl_transaction[[#This Row],[Reference Number]],barang_keluar[],3,FALSE),""))</f>
        <v>Outlet 069</v>
      </c>
      <c r="I2330" t="str">
        <f>IF(D2330='Kartu Stok'!$B$2,COUNTIF($D$3:D2330,'Kartu Stok'!$B$2),"")</f>
        <v/>
      </c>
      <c r="L2330"/>
    </row>
    <row r="2331" spans="1:12" ht="14.5" x14ac:dyDescent="0.35">
      <c r="A2331" s="2" t="s">
        <v>2890</v>
      </c>
      <c r="B2331" s="5">
        <f>IF(LEFT(tbl_transaction[[#This Row],[Reference Number]],2)="GR",VLOOKUP(tbl_transaction[[#This Row],[Reference Number]],barang_masuk[],2,FALSE),IF(LEFT(tbl_transaction[[#This Row],[Reference Number]],2)="DO",VLOOKUP(tbl_transaction[[#This Row],[Reference Number]],barang_keluar[],2,FALSE),""))</f>
        <v>46041</v>
      </c>
      <c r="C2331" t="str">
        <f t="shared" si="36"/>
        <v>Outbound</v>
      </c>
      <c r="D2331" t="str">
        <f>IF(tbl_transaction[[#This Row],[Type]]="Inbound",VLOOKUP(tbl_transaction[[#This Row],[Reference Number]],barang_masuk[],4,FALSE),IF(tbl_transaction[[#This Row],[Type]]="Outbound",VLOOKUP(tbl_transaction[[#This Row],[Reference Number]],barang_keluar[],4,FALSE),""))</f>
        <v>SNK034</v>
      </c>
      <c r="E2331" t="str">
        <f>IF(tbl_transaction[[#This Row],[Type]]="Inbound",VLOOKUP(tbl_transaction[[#This Row],[Reference Number]],barang_masuk[],5,FALSE),IF(tbl_transaction[[#This Row],[Type]]="Outbound",VLOOKUP(tbl_transaction[[#This Row],[Reference Number]],barang_keluar[],5,FALSE),""))</f>
        <v>Taro Snack Variant 34</v>
      </c>
      <c r="F2331">
        <f>IF(tbl_transaction[[#This Row],[Type]]="Inbound",VLOOKUP(tbl_transaction[[#This Row],[Reference Number]],barang_masuk[],6,FALSE),IF(tbl_transaction[[#This Row],[Type]]="Outbound",VLOOKUP(tbl_transaction[[#This Row],[Reference Number]],barang_keluar[],6,FALSE),""))</f>
        <v>12</v>
      </c>
      <c r="G2331" t="str">
        <f>IF(tbl_transaction[[#This Row],[Type]]="Inbound",VLOOKUP(tbl_transaction[[#This Row],[Reference Number]],barang_masuk[],7,FALSE),IF(tbl_transaction[[#This Row],[Type]]="Outbound",VLOOKUP(tbl_transaction[[#This Row],[Reference Number]],barang_keluar[],7,FALSE),""))</f>
        <v>Pack</v>
      </c>
      <c r="H2331" t="str">
        <f>IF(tbl_transaction[[#This Row],[Type]]="Inbound",VLOOKUP(tbl_transaction[[#This Row],[Reference Number]],barang_masuk[],3,FALSE),IF(tbl_transaction[[#This Row],[Type]]="Outbound",VLOOKUP(tbl_transaction[[#This Row],[Reference Number]],barang_keluar[],3,FALSE),""))</f>
        <v>Outlet 061</v>
      </c>
      <c r="I2331" t="str">
        <f>IF(D2331='Kartu Stok'!$B$2,COUNTIF($D$3:D2331,'Kartu Stok'!$B$2),"")</f>
        <v/>
      </c>
      <c r="L2331"/>
    </row>
    <row r="2332" spans="1:12" ht="14.5" x14ac:dyDescent="0.35">
      <c r="A2332" s="2" t="s">
        <v>2891</v>
      </c>
      <c r="B2332" s="5">
        <f>IF(LEFT(tbl_transaction[[#This Row],[Reference Number]],2)="GR",VLOOKUP(tbl_transaction[[#This Row],[Reference Number]],barang_masuk[],2,FALSE),IF(LEFT(tbl_transaction[[#This Row],[Reference Number]],2)="DO",VLOOKUP(tbl_transaction[[#This Row],[Reference Number]],barang_keluar[],2,FALSE),""))</f>
        <v>46063</v>
      </c>
      <c r="C2332" t="str">
        <f t="shared" si="36"/>
        <v>Outbound</v>
      </c>
      <c r="D2332" t="str">
        <f>IF(tbl_transaction[[#This Row],[Type]]="Inbound",VLOOKUP(tbl_transaction[[#This Row],[Reference Number]],barang_masuk[],4,FALSE),IF(tbl_transaction[[#This Row],[Type]]="Outbound",VLOOKUP(tbl_transaction[[#This Row],[Reference Number]],barang_keluar[],4,FALSE),""))</f>
        <v>INS020</v>
      </c>
      <c r="E2332" t="str">
        <f>IF(tbl_transaction[[#This Row],[Type]]="Inbound",VLOOKUP(tbl_transaction[[#This Row],[Reference Number]],barang_masuk[],5,FALSE),IF(tbl_transaction[[#This Row],[Type]]="Outbound",VLOOKUP(tbl_transaction[[#This Row],[Reference Number]],barang_keluar[],5,FALSE),""))</f>
        <v>Indomie Instant Food Variant 20</v>
      </c>
      <c r="F2332">
        <f>IF(tbl_transaction[[#This Row],[Type]]="Inbound",VLOOKUP(tbl_transaction[[#This Row],[Reference Number]],barang_masuk[],6,FALSE),IF(tbl_transaction[[#This Row],[Type]]="Outbound",VLOOKUP(tbl_transaction[[#This Row],[Reference Number]],barang_keluar[],6,FALSE),""))</f>
        <v>30</v>
      </c>
      <c r="G2332" t="str">
        <f>IF(tbl_transaction[[#This Row],[Type]]="Inbound",VLOOKUP(tbl_transaction[[#This Row],[Reference Number]],barang_masuk[],7,FALSE),IF(tbl_transaction[[#This Row],[Type]]="Outbound",VLOOKUP(tbl_transaction[[#This Row],[Reference Number]],barang_keluar[],7,FALSE),""))</f>
        <v>Pack</v>
      </c>
      <c r="H2332" t="str">
        <f>IF(tbl_transaction[[#This Row],[Type]]="Inbound",VLOOKUP(tbl_transaction[[#This Row],[Reference Number]],barang_masuk[],3,FALSE),IF(tbl_transaction[[#This Row],[Type]]="Outbound",VLOOKUP(tbl_transaction[[#This Row],[Reference Number]],barang_keluar[],3,FALSE),""))</f>
        <v>Outlet 070</v>
      </c>
      <c r="I2332" t="str">
        <f>IF(D2332='Kartu Stok'!$B$2,COUNTIF($D$3:D2332,'Kartu Stok'!$B$2),"")</f>
        <v/>
      </c>
      <c r="L2332"/>
    </row>
    <row r="2333" spans="1:12" ht="14.5" x14ac:dyDescent="0.35">
      <c r="A2333" s="2" t="s">
        <v>2892</v>
      </c>
      <c r="B2333" s="5">
        <f>IF(LEFT(tbl_transaction[[#This Row],[Reference Number]],2)="GR",VLOOKUP(tbl_transaction[[#This Row],[Reference Number]],barang_masuk[],2,FALSE),IF(LEFT(tbl_transaction[[#This Row],[Reference Number]],2)="DO",VLOOKUP(tbl_transaction[[#This Row],[Reference Number]],barang_keluar[],2,FALSE),""))</f>
        <v>46054</v>
      </c>
      <c r="C2333" t="str">
        <f t="shared" si="36"/>
        <v>Outbound</v>
      </c>
      <c r="D2333" t="str">
        <f>IF(tbl_transaction[[#This Row],[Type]]="Inbound",VLOOKUP(tbl_transaction[[#This Row],[Reference Number]],barang_masuk[],4,FALSE),IF(tbl_transaction[[#This Row],[Type]]="Outbound",VLOOKUP(tbl_transaction[[#This Row],[Reference Number]],barang_keluar[],4,FALSE),""))</f>
        <v>BAB004</v>
      </c>
      <c r="E2333" t="str">
        <f>IF(tbl_transaction[[#This Row],[Type]]="Inbound",VLOOKUP(tbl_transaction[[#This Row],[Reference Number]],barang_masuk[],5,FALSE),IF(tbl_transaction[[#This Row],[Type]]="Outbound",VLOOKUP(tbl_transaction[[#This Row],[Reference Number]],barang_keluar[],5,FALSE),""))</f>
        <v>Zwitsal Baby Care Variant 4</v>
      </c>
      <c r="F2333">
        <f>IF(tbl_transaction[[#This Row],[Type]]="Inbound",VLOOKUP(tbl_transaction[[#This Row],[Reference Number]],barang_masuk[],6,FALSE),IF(tbl_transaction[[#This Row],[Type]]="Outbound",VLOOKUP(tbl_transaction[[#This Row],[Reference Number]],barang_keluar[],6,FALSE),""))</f>
        <v>10</v>
      </c>
      <c r="G2333" t="str">
        <f>IF(tbl_transaction[[#This Row],[Type]]="Inbound",VLOOKUP(tbl_transaction[[#This Row],[Reference Number]],barang_masuk[],7,FALSE),IF(tbl_transaction[[#This Row],[Type]]="Outbound",VLOOKUP(tbl_transaction[[#This Row],[Reference Number]],barang_keluar[],7,FALSE),""))</f>
        <v>Pack</v>
      </c>
      <c r="H2333" t="str">
        <f>IF(tbl_transaction[[#This Row],[Type]]="Inbound",VLOOKUP(tbl_transaction[[#This Row],[Reference Number]],barang_masuk[],3,FALSE),IF(tbl_transaction[[#This Row],[Type]]="Outbound",VLOOKUP(tbl_transaction[[#This Row],[Reference Number]],barang_keluar[],3,FALSE),""))</f>
        <v>Outlet 059</v>
      </c>
      <c r="I2333" t="str">
        <f>IF(D2333='Kartu Stok'!$B$2,COUNTIF($D$3:D2333,'Kartu Stok'!$B$2),"")</f>
        <v/>
      </c>
      <c r="L2333"/>
    </row>
    <row r="2334" spans="1:12" ht="14.5" x14ac:dyDescent="0.35">
      <c r="A2334" s="2" t="s">
        <v>2893</v>
      </c>
      <c r="B2334" s="5">
        <f>IF(LEFT(tbl_transaction[[#This Row],[Reference Number]],2)="GR",VLOOKUP(tbl_transaction[[#This Row],[Reference Number]],barang_masuk[],2,FALSE),IF(LEFT(tbl_transaction[[#This Row],[Reference Number]],2)="DO",VLOOKUP(tbl_transaction[[#This Row],[Reference Number]],barang_keluar[],2,FALSE),""))</f>
        <v>46036</v>
      </c>
      <c r="C2334" t="str">
        <f t="shared" ref="C2334:C2397" si="37">IF(LEFT(A2334,2)="GR","Inbound",IF(LEFT(A2334,2)="DO","Outbound",""))</f>
        <v>Outbound</v>
      </c>
      <c r="D2334" t="str">
        <f>IF(tbl_transaction[[#This Row],[Type]]="Inbound",VLOOKUP(tbl_transaction[[#This Row],[Reference Number]],barang_masuk[],4,FALSE),IF(tbl_transaction[[#This Row],[Type]]="Outbound",VLOOKUP(tbl_transaction[[#This Row],[Reference Number]],barang_keluar[],4,FALSE),""))</f>
        <v>DAR006</v>
      </c>
      <c r="E2334" t="str">
        <f>IF(tbl_transaction[[#This Row],[Type]]="Inbound",VLOOKUP(tbl_transaction[[#This Row],[Reference Number]],barang_masuk[],5,FALSE),IF(tbl_transaction[[#This Row],[Type]]="Outbound",VLOOKUP(tbl_transaction[[#This Row],[Reference Number]],barang_keluar[],5,FALSE),""))</f>
        <v>Ultra Milk Dairy Variant 6</v>
      </c>
      <c r="F2334">
        <f>IF(tbl_transaction[[#This Row],[Type]]="Inbound",VLOOKUP(tbl_transaction[[#This Row],[Reference Number]],barang_masuk[],6,FALSE),IF(tbl_transaction[[#This Row],[Type]]="Outbound",VLOOKUP(tbl_transaction[[#This Row],[Reference Number]],barang_keluar[],6,FALSE),""))</f>
        <v>5</v>
      </c>
      <c r="G2334" t="str">
        <f>IF(tbl_transaction[[#This Row],[Type]]="Inbound",VLOOKUP(tbl_transaction[[#This Row],[Reference Number]],barang_masuk[],7,FALSE),IF(tbl_transaction[[#This Row],[Type]]="Outbound",VLOOKUP(tbl_transaction[[#This Row],[Reference Number]],barang_keluar[],7,FALSE),""))</f>
        <v>Box</v>
      </c>
      <c r="H2334" t="str">
        <f>IF(tbl_transaction[[#This Row],[Type]]="Inbound",VLOOKUP(tbl_transaction[[#This Row],[Reference Number]],barang_masuk[],3,FALSE),IF(tbl_transaction[[#This Row],[Type]]="Outbound",VLOOKUP(tbl_transaction[[#This Row],[Reference Number]],barang_keluar[],3,FALSE),""))</f>
        <v>Outlet 001</v>
      </c>
      <c r="I2334" t="str">
        <f>IF(D2334='Kartu Stok'!$B$2,COUNTIF($D$3:D2334,'Kartu Stok'!$B$2),"")</f>
        <v/>
      </c>
      <c r="L2334"/>
    </row>
    <row r="2335" spans="1:12" ht="14.5" x14ac:dyDescent="0.35">
      <c r="A2335" s="2" t="s">
        <v>2894</v>
      </c>
      <c r="B2335" s="5">
        <f>IF(LEFT(tbl_transaction[[#This Row],[Reference Number]],2)="GR",VLOOKUP(tbl_transaction[[#This Row],[Reference Number]],barang_masuk[],2,FALSE),IF(LEFT(tbl_transaction[[#This Row],[Reference Number]],2)="DO",VLOOKUP(tbl_transaction[[#This Row],[Reference Number]],barang_keluar[],2,FALSE),""))</f>
        <v>46167</v>
      </c>
      <c r="C2335" t="str">
        <f t="shared" si="37"/>
        <v>Outbound</v>
      </c>
      <c r="D2335" t="str">
        <f>IF(tbl_transaction[[#This Row],[Type]]="Inbound",VLOOKUP(tbl_transaction[[#This Row],[Reference Number]],barang_masuk[],4,FALSE),IF(tbl_transaction[[#This Row],[Type]]="Outbound",VLOOKUP(tbl_transaction[[#This Row],[Reference Number]],barang_keluar[],4,FALSE),""))</f>
        <v>HOM022</v>
      </c>
      <c r="E2335" t="str">
        <f>IF(tbl_transaction[[#This Row],[Type]]="Inbound",VLOOKUP(tbl_transaction[[#This Row],[Reference Number]],barang_masuk[],5,FALSE),IF(tbl_transaction[[#This Row],[Type]]="Outbound",VLOOKUP(tbl_transaction[[#This Row],[Reference Number]],barang_keluar[],5,FALSE),""))</f>
        <v>Sunlight Home Care Variant 22</v>
      </c>
      <c r="F2335">
        <f>IF(tbl_transaction[[#This Row],[Type]]="Inbound",VLOOKUP(tbl_transaction[[#This Row],[Reference Number]],barang_masuk[],6,FALSE),IF(tbl_transaction[[#This Row],[Type]]="Outbound",VLOOKUP(tbl_transaction[[#This Row],[Reference Number]],barang_keluar[],6,FALSE),""))</f>
        <v>10</v>
      </c>
      <c r="G2335" t="str">
        <f>IF(tbl_transaction[[#This Row],[Type]]="Inbound",VLOOKUP(tbl_transaction[[#This Row],[Reference Number]],barang_masuk[],7,FALSE),IF(tbl_transaction[[#This Row],[Type]]="Outbound",VLOOKUP(tbl_transaction[[#This Row],[Reference Number]],barang_keluar[],7,FALSE),""))</f>
        <v>Pack</v>
      </c>
      <c r="H2335" t="str">
        <f>IF(tbl_transaction[[#This Row],[Type]]="Inbound",VLOOKUP(tbl_transaction[[#This Row],[Reference Number]],barang_masuk[],3,FALSE),IF(tbl_transaction[[#This Row],[Type]]="Outbound",VLOOKUP(tbl_transaction[[#This Row],[Reference Number]],barang_keluar[],3,FALSE),""))</f>
        <v>Outlet 066</v>
      </c>
      <c r="I2335" t="str">
        <f>IF(D2335='Kartu Stok'!$B$2,COUNTIF($D$3:D2335,'Kartu Stok'!$B$2),"")</f>
        <v/>
      </c>
      <c r="L2335"/>
    </row>
    <row r="2336" spans="1:12" ht="14.5" x14ac:dyDescent="0.35">
      <c r="A2336" s="2" t="s">
        <v>2895</v>
      </c>
      <c r="B2336" s="5">
        <f>IF(LEFT(tbl_transaction[[#This Row],[Reference Number]],2)="GR",VLOOKUP(tbl_transaction[[#This Row],[Reference Number]],barang_masuk[],2,FALSE),IF(LEFT(tbl_transaction[[#This Row],[Reference Number]],2)="DO",VLOOKUP(tbl_transaction[[#This Row],[Reference Number]],barang_keluar[],2,FALSE),""))</f>
        <v>46140</v>
      </c>
      <c r="C2336" t="str">
        <f t="shared" si="37"/>
        <v>Outbound</v>
      </c>
      <c r="D2336" t="str">
        <f>IF(tbl_transaction[[#This Row],[Type]]="Inbound",VLOOKUP(tbl_transaction[[#This Row],[Reference Number]],barang_masuk[],4,FALSE),IF(tbl_transaction[[#This Row],[Type]]="Outbound",VLOOKUP(tbl_transaction[[#This Row],[Reference Number]],barang_keluar[],4,FALSE),""))</f>
        <v>PER008</v>
      </c>
      <c r="E2336" t="str">
        <f>IF(tbl_transaction[[#This Row],[Type]]="Inbound",VLOOKUP(tbl_transaction[[#This Row],[Reference Number]],barang_masuk[],5,FALSE),IF(tbl_transaction[[#This Row],[Type]]="Outbound",VLOOKUP(tbl_transaction[[#This Row],[Reference Number]],barang_keluar[],5,FALSE),""))</f>
        <v>Lifebuoy Personal Care Variant 8</v>
      </c>
      <c r="F2336">
        <f>IF(tbl_transaction[[#This Row],[Type]]="Inbound",VLOOKUP(tbl_transaction[[#This Row],[Reference Number]],barang_masuk[],6,FALSE),IF(tbl_transaction[[#This Row],[Type]]="Outbound",VLOOKUP(tbl_transaction[[#This Row],[Reference Number]],barang_keluar[],6,FALSE),""))</f>
        <v>20</v>
      </c>
      <c r="G2336" t="str">
        <f>IF(tbl_transaction[[#This Row],[Type]]="Inbound",VLOOKUP(tbl_transaction[[#This Row],[Reference Number]],barang_masuk[],7,FALSE),IF(tbl_transaction[[#This Row],[Type]]="Outbound",VLOOKUP(tbl_transaction[[#This Row],[Reference Number]],barang_keluar[],7,FALSE),""))</f>
        <v>Bottle</v>
      </c>
      <c r="H2336" t="str">
        <f>IF(tbl_transaction[[#This Row],[Type]]="Inbound",VLOOKUP(tbl_transaction[[#This Row],[Reference Number]],barang_masuk[],3,FALSE),IF(tbl_transaction[[#This Row],[Type]]="Outbound",VLOOKUP(tbl_transaction[[#This Row],[Reference Number]],barang_keluar[],3,FALSE),""))</f>
        <v>Outlet 030</v>
      </c>
      <c r="I2336" t="str">
        <f>IF(D2336='Kartu Stok'!$B$2,COUNTIF($D$3:D2336,'Kartu Stok'!$B$2),"")</f>
        <v/>
      </c>
      <c r="L2336"/>
    </row>
    <row r="2337" spans="1:12" ht="14.5" x14ac:dyDescent="0.35">
      <c r="A2337" s="2" t="s">
        <v>2896</v>
      </c>
      <c r="B2337" s="5">
        <f>IF(LEFT(tbl_transaction[[#This Row],[Reference Number]],2)="GR",VLOOKUP(tbl_transaction[[#This Row],[Reference Number]],barang_masuk[],2,FALSE),IF(LEFT(tbl_transaction[[#This Row],[Reference Number]],2)="DO",VLOOKUP(tbl_transaction[[#This Row],[Reference Number]],barang_keluar[],2,FALSE),""))</f>
        <v>46129</v>
      </c>
      <c r="C2337" t="str">
        <f t="shared" si="37"/>
        <v>Outbound</v>
      </c>
      <c r="D2337" t="str">
        <f>IF(tbl_transaction[[#This Row],[Type]]="Inbound",VLOOKUP(tbl_transaction[[#This Row],[Reference Number]],barang_masuk[],4,FALSE),IF(tbl_transaction[[#This Row],[Type]]="Outbound",VLOOKUP(tbl_transaction[[#This Row],[Reference Number]],barang_keluar[],4,FALSE),""))</f>
        <v>DAR011</v>
      </c>
      <c r="E2337" t="str">
        <f>IF(tbl_transaction[[#This Row],[Type]]="Inbound",VLOOKUP(tbl_transaction[[#This Row],[Reference Number]],barang_masuk[],5,FALSE),IF(tbl_transaction[[#This Row],[Type]]="Outbound",VLOOKUP(tbl_transaction[[#This Row],[Reference Number]],barang_keluar[],5,FALSE),""))</f>
        <v>Indomilk Dairy Variant 11</v>
      </c>
      <c r="F2337">
        <f>IF(tbl_transaction[[#This Row],[Type]]="Inbound",VLOOKUP(tbl_transaction[[#This Row],[Reference Number]],barang_masuk[],6,FALSE),IF(tbl_transaction[[#This Row],[Type]]="Outbound",VLOOKUP(tbl_transaction[[#This Row],[Reference Number]],barang_keluar[],6,FALSE),""))</f>
        <v>20</v>
      </c>
      <c r="G2337" t="str">
        <f>IF(tbl_transaction[[#This Row],[Type]]="Inbound",VLOOKUP(tbl_transaction[[#This Row],[Reference Number]],barang_masuk[],7,FALSE),IF(tbl_transaction[[#This Row],[Type]]="Outbound",VLOOKUP(tbl_transaction[[#This Row],[Reference Number]],barang_keluar[],7,FALSE),""))</f>
        <v>Box</v>
      </c>
      <c r="H2337" t="str">
        <f>IF(tbl_transaction[[#This Row],[Type]]="Inbound",VLOOKUP(tbl_transaction[[#This Row],[Reference Number]],barang_masuk[],3,FALSE),IF(tbl_transaction[[#This Row],[Type]]="Outbound",VLOOKUP(tbl_transaction[[#This Row],[Reference Number]],barang_keluar[],3,FALSE),""))</f>
        <v>Outlet 016</v>
      </c>
      <c r="I2337" t="str">
        <f>IF(D2337='Kartu Stok'!$B$2,COUNTIF($D$3:D2337,'Kartu Stok'!$B$2),"")</f>
        <v/>
      </c>
      <c r="L2337"/>
    </row>
    <row r="2338" spans="1:12" ht="14.5" x14ac:dyDescent="0.35">
      <c r="A2338" s="2" t="s">
        <v>2897</v>
      </c>
      <c r="B2338" s="5">
        <f>IF(LEFT(tbl_transaction[[#This Row],[Reference Number]],2)="GR",VLOOKUP(tbl_transaction[[#This Row],[Reference Number]],barang_masuk[],2,FALSE),IF(LEFT(tbl_transaction[[#This Row],[Reference Number]],2)="DO",VLOOKUP(tbl_transaction[[#This Row],[Reference Number]],barang_keluar[],2,FALSE),""))</f>
        <v>46121</v>
      </c>
      <c r="C2338" t="str">
        <f t="shared" si="37"/>
        <v>Outbound</v>
      </c>
      <c r="D2338" t="str">
        <f>IF(tbl_transaction[[#This Row],[Type]]="Inbound",VLOOKUP(tbl_transaction[[#This Row],[Reference Number]],barang_masuk[],4,FALSE),IF(tbl_transaction[[#This Row],[Type]]="Outbound",VLOOKUP(tbl_transaction[[#This Row],[Reference Number]],barang_keluar[],4,FALSE),""))</f>
        <v>HOM018</v>
      </c>
      <c r="E2338" t="str">
        <f>IF(tbl_transaction[[#This Row],[Type]]="Inbound",VLOOKUP(tbl_transaction[[#This Row],[Reference Number]],barang_masuk[],5,FALSE),IF(tbl_transaction[[#This Row],[Type]]="Outbound",VLOOKUP(tbl_transaction[[#This Row],[Reference Number]],barang_keluar[],5,FALSE),""))</f>
        <v>Molto Home Care Variant 18</v>
      </c>
      <c r="F2338">
        <f>IF(tbl_transaction[[#This Row],[Type]]="Inbound",VLOOKUP(tbl_transaction[[#This Row],[Reference Number]],barang_masuk[],6,FALSE),IF(tbl_transaction[[#This Row],[Type]]="Outbound",VLOOKUP(tbl_transaction[[#This Row],[Reference Number]],barang_keluar[],6,FALSE),""))</f>
        <v>20</v>
      </c>
      <c r="G2338" t="str">
        <f>IF(tbl_transaction[[#This Row],[Type]]="Inbound",VLOOKUP(tbl_transaction[[#This Row],[Reference Number]],barang_masuk[],7,FALSE),IF(tbl_transaction[[#This Row],[Type]]="Outbound",VLOOKUP(tbl_transaction[[#This Row],[Reference Number]],barang_keluar[],7,FALSE),""))</f>
        <v>Pack</v>
      </c>
      <c r="H2338" t="str">
        <f>IF(tbl_transaction[[#This Row],[Type]]="Inbound",VLOOKUP(tbl_transaction[[#This Row],[Reference Number]],barang_masuk[],3,FALSE),IF(tbl_transaction[[#This Row],[Type]]="Outbound",VLOOKUP(tbl_transaction[[#This Row],[Reference Number]],barang_keluar[],3,FALSE),""))</f>
        <v>Outlet 059</v>
      </c>
      <c r="I2338" t="str">
        <f>IF(D2338='Kartu Stok'!$B$2,COUNTIF($D$3:D2338,'Kartu Stok'!$B$2),"")</f>
        <v/>
      </c>
      <c r="L2338"/>
    </row>
    <row r="2339" spans="1:12" ht="14.5" x14ac:dyDescent="0.35">
      <c r="A2339" s="2" t="s">
        <v>2898</v>
      </c>
      <c r="B2339" s="5">
        <f>IF(LEFT(tbl_transaction[[#This Row],[Reference Number]],2)="GR",VLOOKUP(tbl_transaction[[#This Row],[Reference Number]],barang_masuk[],2,FALSE),IF(LEFT(tbl_transaction[[#This Row],[Reference Number]],2)="DO",VLOOKUP(tbl_transaction[[#This Row],[Reference Number]],barang_keluar[],2,FALSE),""))</f>
        <v>46068</v>
      </c>
      <c r="C2339" t="str">
        <f t="shared" si="37"/>
        <v>Outbound</v>
      </c>
      <c r="D2339" t="str">
        <f>IF(tbl_transaction[[#This Row],[Type]]="Inbound",VLOOKUP(tbl_transaction[[#This Row],[Reference Number]],barang_masuk[],4,FALSE),IF(tbl_transaction[[#This Row],[Type]]="Outbound",VLOOKUP(tbl_transaction[[#This Row],[Reference Number]],barang_keluar[],4,FALSE),""))</f>
        <v>PER030</v>
      </c>
      <c r="E2339" t="str">
        <f>IF(tbl_transaction[[#This Row],[Type]]="Inbound",VLOOKUP(tbl_transaction[[#This Row],[Reference Number]],barang_masuk[],5,FALSE),IF(tbl_transaction[[#This Row],[Type]]="Outbound",VLOOKUP(tbl_transaction[[#This Row],[Reference Number]],barang_keluar[],5,FALSE),""))</f>
        <v>Lifebuoy Personal Care Variant 30</v>
      </c>
      <c r="F2339">
        <f>IF(tbl_transaction[[#This Row],[Type]]="Inbound",VLOOKUP(tbl_transaction[[#This Row],[Reference Number]],barang_masuk[],6,FALSE),IF(tbl_transaction[[#This Row],[Type]]="Outbound",VLOOKUP(tbl_transaction[[#This Row],[Reference Number]],barang_keluar[],6,FALSE),""))</f>
        <v>5</v>
      </c>
      <c r="G2339" t="str">
        <f>IF(tbl_transaction[[#This Row],[Type]]="Inbound",VLOOKUP(tbl_transaction[[#This Row],[Reference Number]],barang_masuk[],7,FALSE),IF(tbl_transaction[[#This Row],[Type]]="Outbound",VLOOKUP(tbl_transaction[[#This Row],[Reference Number]],barang_keluar[],7,FALSE),""))</f>
        <v>Bottle</v>
      </c>
      <c r="H2339" t="str">
        <f>IF(tbl_transaction[[#This Row],[Type]]="Inbound",VLOOKUP(tbl_transaction[[#This Row],[Reference Number]],barang_masuk[],3,FALSE),IF(tbl_transaction[[#This Row],[Type]]="Outbound",VLOOKUP(tbl_transaction[[#This Row],[Reference Number]],barang_keluar[],3,FALSE),""))</f>
        <v>Outlet 016</v>
      </c>
      <c r="I2339" t="str">
        <f>IF(D2339='Kartu Stok'!$B$2,COUNTIF($D$3:D2339,'Kartu Stok'!$B$2),"")</f>
        <v/>
      </c>
      <c r="L2339"/>
    </row>
    <row r="2340" spans="1:12" ht="14.5" x14ac:dyDescent="0.35">
      <c r="A2340" s="2" t="s">
        <v>2899</v>
      </c>
      <c r="B2340" s="5">
        <f>IF(LEFT(tbl_transaction[[#This Row],[Reference Number]],2)="GR",VLOOKUP(tbl_transaction[[#This Row],[Reference Number]],barang_masuk[],2,FALSE),IF(LEFT(tbl_transaction[[#This Row],[Reference Number]],2)="DO",VLOOKUP(tbl_transaction[[#This Row],[Reference Number]],barang_keluar[],2,FALSE),""))</f>
        <v>46162</v>
      </c>
      <c r="C2340" t="str">
        <f t="shared" si="37"/>
        <v>Outbound</v>
      </c>
      <c r="D2340" t="str">
        <f>IF(tbl_transaction[[#This Row],[Type]]="Inbound",VLOOKUP(tbl_transaction[[#This Row],[Reference Number]],barang_masuk[],4,FALSE),IF(tbl_transaction[[#This Row],[Type]]="Outbound",VLOOKUP(tbl_transaction[[#This Row],[Reference Number]],barang_keluar[],4,FALSE),""))</f>
        <v>PER007</v>
      </c>
      <c r="E2340" t="str">
        <f>IF(tbl_transaction[[#This Row],[Type]]="Inbound",VLOOKUP(tbl_transaction[[#This Row],[Reference Number]],barang_masuk[],5,FALSE),IF(tbl_transaction[[#This Row],[Type]]="Outbound",VLOOKUP(tbl_transaction[[#This Row],[Reference Number]],barang_keluar[],5,FALSE),""))</f>
        <v>Pepsodent Personal Care Variant 7</v>
      </c>
      <c r="F2340">
        <f>IF(tbl_transaction[[#This Row],[Type]]="Inbound",VLOOKUP(tbl_transaction[[#This Row],[Reference Number]],barang_masuk[],6,FALSE),IF(tbl_transaction[[#This Row],[Type]]="Outbound",VLOOKUP(tbl_transaction[[#This Row],[Reference Number]],barang_keluar[],6,FALSE),""))</f>
        <v>15</v>
      </c>
      <c r="G2340" t="str">
        <f>IF(tbl_transaction[[#This Row],[Type]]="Inbound",VLOOKUP(tbl_transaction[[#This Row],[Reference Number]],barang_masuk[],7,FALSE),IF(tbl_transaction[[#This Row],[Type]]="Outbound",VLOOKUP(tbl_transaction[[#This Row],[Reference Number]],barang_keluar[],7,FALSE),""))</f>
        <v>Bottle</v>
      </c>
      <c r="H2340" t="str">
        <f>IF(tbl_transaction[[#This Row],[Type]]="Inbound",VLOOKUP(tbl_transaction[[#This Row],[Reference Number]],barang_masuk[],3,FALSE),IF(tbl_transaction[[#This Row],[Type]]="Outbound",VLOOKUP(tbl_transaction[[#This Row],[Reference Number]],barang_keluar[],3,FALSE),""))</f>
        <v>Outlet 075</v>
      </c>
      <c r="I2340" t="str">
        <f>IF(D2340='Kartu Stok'!$B$2,COUNTIF($D$3:D2340,'Kartu Stok'!$B$2),"")</f>
        <v/>
      </c>
      <c r="L2340"/>
    </row>
    <row r="2341" spans="1:12" ht="14.5" x14ac:dyDescent="0.35">
      <c r="A2341" s="2" t="s">
        <v>2900</v>
      </c>
      <c r="B2341" s="5">
        <f>IF(LEFT(tbl_transaction[[#This Row],[Reference Number]],2)="GR",VLOOKUP(tbl_transaction[[#This Row],[Reference Number]],barang_masuk[],2,FALSE),IF(LEFT(tbl_transaction[[#This Row],[Reference Number]],2)="DO",VLOOKUP(tbl_transaction[[#This Row],[Reference Number]],barang_keluar[],2,FALSE),""))</f>
        <v>46068</v>
      </c>
      <c r="C2341" t="str">
        <f t="shared" si="37"/>
        <v>Outbound</v>
      </c>
      <c r="D2341" t="str">
        <f>IF(tbl_transaction[[#This Row],[Type]]="Inbound",VLOOKUP(tbl_transaction[[#This Row],[Reference Number]],barang_masuk[],4,FALSE),IF(tbl_transaction[[#This Row],[Type]]="Outbound",VLOOKUP(tbl_transaction[[#This Row],[Reference Number]],barang_keluar[],4,FALSE),""))</f>
        <v>BEV019</v>
      </c>
      <c r="E2341" t="str">
        <f>IF(tbl_transaction[[#This Row],[Type]]="Inbound",VLOOKUP(tbl_transaction[[#This Row],[Reference Number]],barang_masuk[],5,FALSE),IF(tbl_transaction[[#This Row],[Type]]="Outbound",VLOOKUP(tbl_transaction[[#This Row],[Reference Number]],barang_keluar[],5,FALSE),""))</f>
        <v>Aqua Beverage Variant 19</v>
      </c>
      <c r="F2341">
        <f>IF(tbl_transaction[[#This Row],[Type]]="Inbound",VLOOKUP(tbl_transaction[[#This Row],[Reference Number]],barang_masuk[],6,FALSE),IF(tbl_transaction[[#This Row],[Type]]="Outbound",VLOOKUP(tbl_transaction[[#This Row],[Reference Number]],barang_keluar[],6,FALSE),""))</f>
        <v>30</v>
      </c>
      <c r="G2341" t="str">
        <f>IF(tbl_transaction[[#This Row],[Type]]="Inbound",VLOOKUP(tbl_transaction[[#This Row],[Reference Number]],barang_masuk[],7,FALSE),IF(tbl_transaction[[#This Row],[Type]]="Outbound",VLOOKUP(tbl_transaction[[#This Row],[Reference Number]],barang_keluar[],7,FALSE),""))</f>
        <v>Bottle</v>
      </c>
      <c r="H2341" t="str">
        <f>IF(tbl_transaction[[#This Row],[Type]]="Inbound",VLOOKUP(tbl_transaction[[#This Row],[Reference Number]],barang_masuk[],3,FALSE),IF(tbl_transaction[[#This Row],[Type]]="Outbound",VLOOKUP(tbl_transaction[[#This Row],[Reference Number]],barang_keluar[],3,FALSE),""))</f>
        <v>Outlet 002</v>
      </c>
      <c r="I2341" t="str">
        <f>IF(D2341='Kartu Stok'!$B$2,COUNTIF($D$3:D2341,'Kartu Stok'!$B$2),"")</f>
        <v/>
      </c>
      <c r="L2341"/>
    </row>
    <row r="2342" spans="1:12" ht="14.5" x14ac:dyDescent="0.35">
      <c r="A2342" s="2" t="s">
        <v>2901</v>
      </c>
      <c r="B2342" s="5">
        <f>IF(LEFT(tbl_transaction[[#This Row],[Reference Number]],2)="GR",VLOOKUP(tbl_transaction[[#This Row],[Reference Number]],barang_masuk[],2,FALSE),IF(LEFT(tbl_transaction[[#This Row],[Reference Number]],2)="DO",VLOOKUP(tbl_transaction[[#This Row],[Reference Number]],barang_keluar[],2,FALSE),""))</f>
        <v>46074</v>
      </c>
      <c r="C2342" t="str">
        <f t="shared" si="37"/>
        <v>Outbound</v>
      </c>
      <c r="D2342" t="str">
        <f>IF(tbl_transaction[[#This Row],[Type]]="Inbound",VLOOKUP(tbl_transaction[[#This Row],[Reference Number]],barang_masuk[],4,FALSE),IF(tbl_transaction[[#This Row],[Type]]="Outbound",VLOOKUP(tbl_transaction[[#This Row],[Reference Number]],barang_keluar[],4,FALSE),""))</f>
        <v>SNK014</v>
      </c>
      <c r="E2342" t="str">
        <f>IF(tbl_transaction[[#This Row],[Type]]="Inbound",VLOOKUP(tbl_transaction[[#This Row],[Reference Number]],barang_masuk[],5,FALSE),IF(tbl_transaction[[#This Row],[Type]]="Outbound",VLOOKUP(tbl_transaction[[#This Row],[Reference Number]],barang_keluar[],5,FALSE),""))</f>
        <v>Qtela Snack Variant 14</v>
      </c>
      <c r="F2342">
        <f>IF(tbl_transaction[[#This Row],[Type]]="Inbound",VLOOKUP(tbl_transaction[[#This Row],[Reference Number]],barang_masuk[],6,FALSE),IF(tbl_transaction[[#This Row],[Type]]="Outbound",VLOOKUP(tbl_transaction[[#This Row],[Reference Number]],barang_keluar[],6,FALSE),""))</f>
        <v>20</v>
      </c>
      <c r="G2342" t="str">
        <f>IF(tbl_transaction[[#This Row],[Type]]="Inbound",VLOOKUP(tbl_transaction[[#This Row],[Reference Number]],barang_masuk[],7,FALSE),IF(tbl_transaction[[#This Row],[Type]]="Outbound",VLOOKUP(tbl_transaction[[#This Row],[Reference Number]],barang_keluar[],7,FALSE),""))</f>
        <v>Pack</v>
      </c>
      <c r="H2342" t="str">
        <f>IF(tbl_transaction[[#This Row],[Type]]="Inbound",VLOOKUP(tbl_transaction[[#This Row],[Reference Number]],barang_masuk[],3,FALSE),IF(tbl_transaction[[#This Row],[Type]]="Outbound",VLOOKUP(tbl_transaction[[#This Row],[Reference Number]],barang_keluar[],3,FALSE),""))</f>
        <v>Outlet 033</v>
      </c>
      <c r="I2342" t="str">
        <f>IF(D2342='Kartu Stok'!$B$2,COUNTIF($D$3:D2342,'Kartu Stok'!$B$2),"")</f>
        <v/>
      </c>
      <c r="L2342"/>
    </row>
    <row r="2343" spans="1:12" ht="14.5" x14ac:dyDescent="0.35">
      <c r="A2343" s="2" t="s">
        <v>2902</v>
      </c>
      <c r="B2343" s="5">
        <f>IF(LEFT(tbl_transaction[[#This Row],[Reference Number]],2)="GR",VLOOKUP(tbl_transaction[[#This Row],[Reference Number]],barang_masuk[],2,FALSE),IF(LEFT(tbl_transaction[[#This Row],[Reference Number]],2)="DO",VLOOKUP(tbl_transaction[[#This Row],[Reference Number]],barang_keluar[],2,FALSE),""))</f>
        <v>46094</v>
      </c>
      <c r="C2343" t="str">
        <f t="shared" si="37"/>
        <v>Outbound</v>
      </c>
      <c r="D2343" t="str">
        <f>IF(tbl_transaction[[#This Row],[Type]]="Inbound",VLOOKUP(tbl_transaction[[#This Row],[Reference Number]],barang_masuk[],4,FALSE),IF(tbl_transaction[[#This Row],[Type]]="Outbound",VLOOKUP(tbl_transaction[[#This Row],[Reference Number]],barang_keluar[],4,FALSE),""))</f>
        <v>DAR020</v>
      </c>
      <c r="E2343" t="str">
        <f>IF(tbl_transaction[[#This Row],[Type]]="Inbound",VLOOKUP(tbl_transaction[[#This Row],[Reference Number]],barang_masuk[],5,FALSE),IF(tbl_transaction[[#This Row],[Type]]="Outbound",VLOOKUP(tbl_transaction[[#This Row],[Reference Number]],barang_keluar[],5,FALSE),""))</f>
        <v>Ultra Milk Dairy Variant 20</v>
      </c>
      <c r="F2343">
        <f>IF(tbl_transaction[[#This Row],[Type]]="Inbound",VLOOKUP(tbl_transaction[[#This Row],[Reference Number]],barang_masuk[],6,FALSE),IF(tbl_transaction[[#This Row],[Type]]="Outbound",VLOOKUP(tbl_transaction[[#This Row],[Reference Number]],barang_keluar[],6,FALSE),""))</f>
        <v>30</v>
      </c>
      <c r="G2343" t="str">
        <f>IF(tbl_transaction[[#This Row],[Type]]="Inbound",VLOOKUP(tbl_transaction[[#This Row],[Reference Number]],barang_masuk[],7,FALSE),IF(tbl_transaction[[#This Row],[Type]]="Outbound",VLOOKUP(tbl_transaction[[#This Row],[Reference Number]],barang_keluar[],7,FALSE),""))</f>
        <v>Box</v>
      </c>
      <c r="H2343" t="str">
        <f>IF(tbl_transaction[[#This Row],[Type]]="Inbound",VLOOKUP(tbl_transaction[[#This Row],[Reference Number]],barang_masuk[],3,FALSE),IF(tbl_transaction[[#This Row],[Type]]="Outbound",VLOOKUP(tbl_transaction[[#This Row],[Reference Number]],barang_keluar[],3,FALSE),""))</f>
        <v>Outlet 022</v>
      </c>
      <c r="I2343" t="str">
        <f>IF(D2343='Kartu Stok'!$B$2,COUNTIF($D$3:D2343,'Kartu Stok'!$B$2),"")</f>
        <v/>
      </c>
      <c r="L2343"/>
    </row>
    <row r="2344" spans="1:12" ht="14.5" x14ac:dyDescent="0.35">
      <c r="A2344" s="2" t="s">
        <v>2903</v>
      </c>
      <c r="B2344" s="5">
        <f>IF(LEFT(tbl_transaction[[#This Row],[Reference Number]],2)="GR",VLOOKUP(tbl_transaction[[#This Row],[Reference Number]],barang_masuk[],2,FALSE),IF(LEFT(tbl_transaction[[#This Row],[Reference Number]],2)="DO",VLOOKUP(tbl_transaction[[#This Row],[Reference Number]],barang_keluar[],2,FALSE),""))</f>
        <v>46127</v>
      </c>
      <c r="C2344" t="str">
        <f t="shared" si="37"/>
        <v>Outbound</v>
      </c>
      <c r="D2344" t="str">
        <f>IF(tbl_transaction[[#This Row],[Type]]="Inbound",VLOOKUP(tbl_transaction[[#This Row],[Reference Number]],barang_masuk[],4,FALSE),IF(tbl_transaction[[#This Row],[Type]]="Outbound",VLOOKUP(tbl_transaction[[#This Row],[Reference Number]],barang_keluar[],4,FALSE),""))</f>
        <v>SNK021</v>
      </c>
      <c r="E2344" t="str">
        <f>IF(tbl_transaction[[#This Row],[Type]]="Inbound",VLOOKUP(tbl_transaction[[#This Row],[Reference Number]],barang_masuk[],5,FALSE),IF(tbl_transaction[[#This Row],[Type]]="Outbound",VLOOKUP(tbl_transaction[[#This Row],[Reference Number]],barang_keluar[],5,FALSE),""))</f>
        <v>Qtela Snack Variant 21</v>
      </c>
      <c r="F2344">
        <f>IF(tbl_transaction[[#This Row],[Type]]="Inbound",VLOOKUP(tbl_transaction[[#This Row],[Reference Number]],barang_masuk[],6,FALSE),IF(tbl_transaction[[#This Row],[Type]]="Outbound",VLOOKUP(tbl_transaction[[#This Row],[Reference Number]],barang_keluar[],6,FALSE),""))</f>
        <v>30</v>
      </c>
      <c r="G2344" t="str">
        <f>IF(tbl_transaction[[#This Row],[Type]]="Inbound",VLOOKUP(tbl_transaction[[#This Row],[Reference Number]],barang_masuk[],7,FALSE),IF(tbl_transaction[[#This Row],[Type]]="Outbound",VLOOKUP(tbl_transaction[[#This Row],[Reference Number]],barang_keluar[],7,FALSE),""))</f>
        <v>Pack</v>
      </c>
      <c r="H2344" t="str">
        <f>IF(tbl_transaction[[#This Row],[Type]]="Inbound",VLOOKUP(tbl_transaction[[#This Row],[Reference Number]],barang_masuk[],3,FALSE),IF(tbl_transaction[[#This Row],[Type]]="Outbound",VLOOKUP(tbl_transaction[[#This Row],[Reference Number]],barang_keluar[],3,FALSE),""))</f>
        <v>Outlet 010</v>
      </c>
      <c r="I2344" t="str">
        <f>IF(D2344='Kartu Stok'!$B$2,COUNTIF($D$3:D2344,'Kartu Stok'!$B$2),"")</f>
        <v/>
      </c>
      <c r="L2344"/>
    </row>
    <row r="2345" spans="1:12" ht="14.5" x14ac:dyDescent="0.35">
      <c r="A2345" s="2" t="s">
        <v>2904</v>
      </c>
      <c r="B2345" s="5">
        <f>IF(LEFT(tbl_transaction[[#This Row],[Reference Number]],2)="GR",VLOOKUP(tbl_transaction[[#This Row],[Reference Number]],barang_masuk[],2,FALSE),IF(LEFT(tbl_transaction[[#This Row],[Reference Number]],2)="DO",VLOOKUP(tbl_transaction[[#This Row],[Reference Number]],barang_keluar[],2,FALSE),""))</f>
        <v>46030</v>
      </c>
      <c r="C2345" t="str">
        <f t="shared" si="37"/>
        <v>Outbound</v>
      </c>
      <c r="D2345" t="str">
        <f>IF(tbl_transaction[[#This Row],[Type]]="Inbound",VLOOKUP(tbl_transaction[[#This Row],[Reference Number]],barang_masuk[],4,FALSE),IF(tbl_transaction[[#This Row],[Type]]="Outbound",VLOOKUP(tbl_transaction[[#This Row],[Reference Number]],barang_keluar[],4,FALSE),""))</f>
        <v>SNK022</v>
      </c>
      <c r="E2345" t="str">
        <f>IF(tbl_transaction[[#This Row],[Type]]="Inbound",VLOOKUP(tbl_transaction[[#This Row],[Reference Number]],barang_masuk[],5,FALSE),IF(tbl_transaction[[#This Row],[Type]]="Outbound",VLOOKUP(tbl_transaction[[#This Row],[Reference Number]],barang_keluar[],5,FALSE),""))</f>
        <v>Chitato Snack Variant 22</v>
      </c>
      <c r="F2345">
        <f>IF(tbl_transaction[[#This Row],[Type]]="Inbound",VLOOKUP(tbl_transaction[[#This Row],[Reference Number]],barang_masuk[],6,FALSE),IF(tbl_transaction[[#This Row],[Type]]="Outbound",VLOOKUP(tbl_transaction[[#This Row],[Reference Number]],barang_keluar[],6,FALSE),""))</f>
        <v>10</v>
      </c>
      <c r="G2345" t="str">
        <f>IF(tbl_transaction[[#This Row],[Type]]="Inbound",VLOOKUP(tbl_transaction[[#This Row],[Reference Number]],barang_masuk[],7,FALSE),IF(tbl_transaction[[#This Row],[Type]]="Outbound",VLOOKUP(tbl_transaction[[#This Row],[Reference Number]],barang_keluar[],7,FALSE),""))</f>
        <v>Pack</v>
      </c>
      <c r="H2345" t="str">
        <f>IF(tbl_transaction[[#This Row],[Type]]="Inbound",VLOOKUP(tbl_transaction[[#This Row],[Reference Number]],barang_masuk[],3,FALSE),IF(tbl_transaction[[#This Row],[Type]]="Outbound",VLOOKUP(tbl_transaction[[#This Row],[Reference Number]],barang_keluar[],3,FALSE),""))</f>
        <v>Outlet 071</v>
      </c>
      <c r="I2345" t="str">
        <f>IF(D2345='Kartu Stok'!$B$2,COUNTIF($D$3:D2345,'Kartu Stok'!$B$2),"")</f>
        <v/>
      </c>
      <c r="L2345"/>
    </row>
    <row r="2346" spans="1:12" ht="14.5" x14ac:dyDescent="0.35">
      <c r="A2346" s="2" t="s">
        <v>2905</v>
      </c>
      <c r="B2346" s="5">
        <f>IF(LEFT(tbl_transaction[[#This Row],[Reference Number]],2)="GR",VLOOKUP(tbl_transaction[[#This Row],[Reference Number]],barang_masuk[],2,FALSE),IF(LEFT(tbl_transaction[[#This Row],[Reference Number]],2)="DO",VLOOKUP(tbl_transaction[[#This Row],[Reference Number]],barang_keluar[],2,FALSE),""))</f>
        <v>46171</v>
      </c>
      <c r="C2346" t="str">
        <f t="shared" si="37"/>
        <v>Outbound</v>
      </c>
      <c r="D2346" t="str">
        <f>IF(tbl_transaction[[#This Row],[Type]]="Inbound",VLOOKUP(tbl_transaction[[#This Row],[Reference Number]],barang_masuk[],4,FALSE),IF(tbl_transaction[[#This Row],[Type]]="Outbound",VLOOKUP(tbl_transaction[[#This Row],[Reference Number]],barang_keluar[],4,FALSE),""))</f>
        <v>BAB014</v>
      </c>
      <c r="E2346" t="str">
        <f>IF(tbl_transaction[[#This Row],[Type]]="Inbound",VLOOKUP(tbl_transaction[[#This Row],[Reference Number]],barang_masuk[],5,FALSE),IF(tbl_transaction[[#This Row],[Type]]="Outbound",VLOOKUP(tbl_transaction[[#This Row],[Reference Number]],barang_keluar[],5,FALSE),""))</f>
        <v>MamyPoko Baby Care Variant 14</v>
      </c>
      <c r="F2346">
        <f>IF(tbl_transaction[[#This Row],[Type]]="Inbound",VLOOKUP(tbl_transaction[[#This Row],[Reference Number]],barang_masuk[],6,FALSE),IF(tbl_transaction[[#This Row],[Type]]="Outbound",VLOOKUP(tbl_transaction[[#This Row],[Reference Number]],barang_keluar[],6,FALSE),""))</f>
        <v>30</v>
      </c>
      <c r="G2346" t="str">
        <f>IF(tbl_transaction[[#This Row],[Type]]="Inbound",VLOOKUP(tbl_transaction[[#This Row],[Reference Number]],barang_masuk[],7,FALSE),IF(tbl_transaction[[#This Row],[Type]]="Outbound",VLOOKUP(tbl_transaction[[#This Row],[Reference Number]],barang_keluar[],7,FALSE),""))</f>
        <v>Pack</v>
      </c>
      <c r="H2346" t="str">
        <f>IF(tbl_transaction[[#This Row],[Type]]="Inbound",VLOOKUP(tbl_transaction[[#This Row],[Reference Number]],barang_masuk[],3,FALSE),IF(tbl_transaction[[#This Row],[Type]]="Outbound",VLOOKUP(tbl_transaction[[#This Row],[Reference Number]],barang_keluar[],3,FALSE),""))</f>
        <v>Outlet 045</v>
      </c>
      <c r="I2346" t="str">
        <f>IF(D2346='Kartu Stok'!$B$2,COUNTIF($D$3:D2346,'Kartu Stok'!$B$2),"")</f>
        <v/>
      </c>
      <c r="L2346"/>
    </row>
    <row r="2347" spans="1:12" ht="14.5" x14ac:dyDescent="0.35">
      <c r="A2347" s="2" t="s">
        <v>2906</v>
      </c>
      <c r="B2347" s="5">
        <f>IF(LEFT(tbl_transaction[[#This Row],[Reference Number]],2)="GR",VLOOKUP(tbl_transaction[[#This Row],[Reference Number]],barang_masuk[],2,FALSE),IF(LEFT(tbl_transaction[[#This Row],[Reference Number]],2)="DO",VLOOKUP(tbl_transaction[[#This Row],[Reference Number]],barang_keluar[],2,FALSE),""))</f>
        <v>46194</v>
      </c>
      <c r="C2347" t="str">
        <f t="shared" si="37"/>
        <v>Outbound</v>
      </c>
      <c r="D2347" t="str">
        <f>IF(tbl_transaction[[#This Row],[Type]]="Inbound",VLOOKUP(tbl_transaction[[#This Row],[Reference Number]],barang_masuk[],4,FALSE),IF(tbl_transaction[[#This Row],[Type]]="Outbound",VLOOKUP(tbl_transaction[[#This Row],[Reference Number]],barang_keluar[],4,FALSE),""))</f>
        <v>BEV037</v>
      </c>
      <c r="E2347" t="str">
        <f>IF(tbl_transaction[[#This Row],[Type]]="Inbound",VLOOKUP(tbl_transaction[[#This Row],[Reference Number]],barang_masuk[],5,FALSE),IF(tbl_transaction[[#This Row],[Type]]="Outbound",VLOOKUP(tbl_transaction[[#This Row],[Reference Number]],barang_keluar[],5,FALSE),""))</f>
        <v>Aqua Beverage Variant 37</v>
      </c>
      <c r="F2347">
        <f>IF(tbl_transaction[[#This Row],[Type]]="Inbound",VLOOKUP(tbl_transaction[[#This Row],[Reference Number]],barang_masuk[],6,FALSE),IF(tbl_transaction[[#This Row],[Type]]="Outbound",VLOOKUP(tbl_transaction[[#This Row],[Reference Number]],barang_keluar[],6,FALSE),""))</f>
        <v>24</v>
      </c>
      <c r="G2347" t="str">
        <f>IF(tbl_transaction[[#This Row],[Type]]="Inbound",VLOOKUP(tbl_transaction[[#This Row],[Reference Number]],barang_masuk[],7,FALSE),IF(tbl_transaction[[#This Row],[Type]]="Outbound",VLOOKUP(tbl_transaction[[#This Row],[Reference Number]],barang_keluar[],7,FALSE),""))</f>
        <v>Bottle</v>
      </c>
      <c r="H2347" t="str">
        <f>IF(tbl_transaction[[#This Row],[Type]]="Inbound",VLOOKUP(tbl_transaction[[#This Row],[Reference Number]],barang_masuk[],3,FALSE),IF(tbl_transaction[[#This Row],[Type]]="Outbound",VLOOKUP(tbl_transaction[[#This Row],[Reference Number]],barang_keluar[],3,FALSE),""))</f>
        <v>Outlet 024</v>
      </c>
      <c r="I2347" t="str">
        <f>IF(D2347='Kartu Stok'!$B$2,COUNTIF($D$3:D2347,'Kartu Stok'!$B$2),"")</f>
        <v/>
      </c>
      <c r="L2347"/>
    </row>
    <row r="2348" spans="1:12" ht="14.5" x14ac:dyDescent="0.35">
      <c r="A2348" s="2" t="s">
        <v>2907</v>
      </c>
      <c r="B2348" s="5">
        <f>IF(LEFT(tbl_transaction[[#This Row],[Reference Number]],2)="GR",VLOOKUP(tbl_transaction[[#This Row],[Reference Number]],barang_masuk[],2,FALSE),IF(LEFT(tbl_transaction[[#This Row],[Reference Number]],2)="DO",VLOOKUP(tbl_transaction[[#This Row],[Reference Number]],barang_keluar[],2,FALSE),""))</f>
        <v>46063</v>
      </c>
      <c r="C2348" t="str">
        <f t="shared" si="37"/>
        <v>Outbound</v>
      </c>
      <c r="D2348" t="str">
        <f>IF(tbl_transaction[[#This Row],[Type]]="Inbound",VLOOKUP(tbl_transaction[[#This Row],[Reference Number]],barang_masuk[],4,FALSE),IF(tbl_transaction[[#This Row],[Type]]="Outbound",VLOOKUP(tbl_transaction[[#This Row],[Reference Number]],barang_keluar[],4,FALSE),""))</f>
        <v>BEV004</v>
      </c>
      <c r="E2348" t="str">
        <f>IF(tbl_transaction[[#This Row],[Type]]="Inbound",VLOOKUP(tbl_transaction[[#This Row],[Reference Number]],barang_masuk[],5,FALSE),IF(tbl_transaction[[#This Row],[Type]]="Outbound",VLOOKUP(tbl_transaction[[#This Row],[Reference Number]],barang_keluar[],5,FALSE),""))</f>
        <v>Aqua Beverage Variant 4</v>
      </c>
      <c r="F2348">
        <f>IF(tbl_transaction[[#This Row],[Type]]="Inbound",VLOOKUP(tbl_transaction[[#This Row],[Reference Number]],barang_masuk[],6,FALSE),IF(tbl_transaction[[#This Row],[Type]]="Outbound",VLOOKUP(tbl_transaction[[#This Row],[Reference Number]],barang_keluar[],6,FALSE),""))</f>
        <v>60</v>
      </c>
      <c r="G2348" t="str">
        <f>IF(tbl_transaction[[#This Row],[Type]]="Inbound",VLOOKUP(tbl_transaction[[#This Row],[Reference Number]],barang_masuk[],7,FALSE),IF(tbl_transaction[[#This Row],[Type]]="Outbound",VLOOKUP(tbl_transaction[[#This Row],[Reference Number]],barang_keluar[],7,FALSE),""))</f>
        <v>Bottle</v>
      </c>
      <c r="H2348" t="str">
        <f>IF(tbl_transaction[[#This Row],[Type]]="Inbound",VLOOKUP(tbl_transaction[[#This Row],[Reference Number]],barang_masuk[],3,FALSE),IF(tbl_transaction[[#This Row],[Type]]="Outbound",VLOOKUP(tbl_transaction[[#This Row],[Reference Number]],barang_keluar[],3,FALSE),""))</f>
        <v>Outlet 029</v>
      </c>
      <c r="I2348" t="str">
        <f>IF(D2348='Kartu Stok'!$B$2,COUNTIF($D$3:D2348,'Kartu Stok'!$B$2),"")</f>
        <v/>
      </c>
      <c r="L2348"/>
    </row>
    <row r="2349" spans="1:12" ht="14.5" x14ac:dyDescent="0.35">
      <c r="A2349" s="2" t="s">
        <v>2908</v>
      </c>
      <c r="B2349" s="5">
        <f>IF(LEFT(tbl_transaction[[#This Row],[Reference Number]],2)="GR",VLOOKUP(tbl_transaction[[#This Row],[Reference Number]],barang_masuk[],2,FALSE),IF(LEFT(tbl_transaction[[#This Row],[Reference Number]],2)="DO",VLOOKUP(tbl_transaction[[#This Row],[Reference Number]],barang_keluar[],2,FALSE),""))</f>
        <v>46162</v>
      </c>
      <c r="C2349" t="str">
        <f t="shared" si="37"/>
        <v>Outbound</v>
      </c>
      <c r="D2349" t="str">
        <f>IF(tbl_transaction[[#This Row],[Type]]="Inbound",VLOOKUP(tbl_transaction[[#This Row],[Reference Number]],barang_masuk[],4,FALSE),IF(tbl_transaction[[#This Row],[Type]]="Outbound",VLOOKUP(tbl_transaction[[#This Row],[Reference Number]],barang_keluar[],4,FALSE),""))</f>
        <v>HOM005</v>
      </c>
      <c r="E2349" t="str">
        <f>IF(tbl_transaction[[#This Row],[Type]]="Inbound",VLOOKUP(tbl_transaction[[#This Row],[Reference Number]],barang_masuk[],5,FALSE),IF(tbl_transaction[[#This Row],[Type]]="Outbound",VLOOKUP(tbl_transaction[[#This Row],[Reference Number]],barang_keluar[],5,FALSE),""))</f>
        <v>Rinso Home Care Variant 5</v>
      </c>
      <c r="F2349">
        <f>IF(tbl_transaction[[#This Row],[Type]]="Inbound",VLOOKUP(tbl_transaction[[#This Row],[Reference Number]],barang_masuk[],6,FALSE),IF(tbl_transaction[[#This Row],[Type]]="Outbound",VLOOKUP(tbl_transaction[[#This Row],[Reference Number]],barang_keluar[],6,FALSE),""))</f>
        <v>36</v>
      </c>
      <c r="G2349" t="str">
        <f>IF(tbl_transaction[[#This Row],[Type]]="Inbound",VLOOKUP(tbl_transaction[[#This Row],[Reference Number]],barang_masuk[],7,FALSE),IF(tbl_transaction[[#This Row],[Type]]="Outbound",VLOOKUP(tbl_transaction[[#This Row],[Reference Number]],barang_keluar[],7,FALSE),""))</f>
        <v>Pack</v>
      </c>
      <c r="H2349" t="str">
        <f>IF(tbl_transaction[[#This Row],[Type]]="Inbound",VLOOKUP(tbl_transaction[[#This Row],[Reference Number]],barang_masuk[],3,FALSE),IF(tbl_transaction[[#This Row],[Type]]="Outbound",VLOOKUP(tbl_transaction[[#This Row],[Reference Number]],barang_keluar[],3,FALSE),""))</f>
        <v>Outlet 039</v>
      </c>
      <c r="I2349" t="str">
        <f>IF(D2349='Kartu Stok'!$B$2,COUNTIF($D$3:D2349,'Kartu Stok'!$B$2),"")</f>
        <v/>
      </c>
      <c r="L2349"/>
    </row>
    <row r="2350" spans="1:12" ht="14.5" x14ac:dyDescent="0.35">
      <c r="A2350" s="2" t="s">
        <v>2909</v>
      </c>
      <c r="B2350" s="5">
        <f>IF(LEFT(tbl_transaction[[#This Row],[Reference Number]],2)="GR",VLOOKUP(tbl_transaction[[#This Row],[Reference Number]],barang_masuk[],2,FALSE),IF(LEFT(tbl_transaction[[#This Row],[Reference Number]],2)="DO",VLOOKUP(tbl_transaction[[#This Row],[Reference Number]],barang_keluar[],2,FALSE),""))</f>
        <v>46089</v>
      </c>
      <c r="C2350" t="str">
        <f t="shared" si="37"/>
        <v>Outbound</v>
      </c>
      <c r="D2350" t="str">
        <f>IF(tbl_transaction[[#This Row],[Type]]="Inbound",VLOOKUP(tbl_transaction[[#This Row],[Reference Number]],barang_masuk[],4,FALSE),IF(tbl_transaction[[#This Row],[Type]]="Outbound",VLOOKUP(tbl_transaction[[#This Row],[Reference Number]],barang_keluar[],4,FALSE),""))</f>
        <v>BEV009</v>
      </c>
      <c r="E2350" t="str">
        <f>IF(tbl_transaction[[#This Row],[Type]]="Inbound",VLOOKUP(tbl_transaction[[#This Row],[Reference Number]],barang_masuk[],5,FALSE),IF(tbl_transaction[[#This Row],[Type]]="Outbound",VLOOKUP(tbl_transaction[[#This Row],[Reference Number]],barang_keluar[],5,FALSE),""))</f>
        <v>Aqua Beverage Variant 9</v>
      </c>
      <c r="F2350">
        <f>IF(tbl_transaction[[#This Row],[Type]]="Inbound",VLOOKUP(tbl_transaction[[#This Row],[Reference Number]],barang_masuk[],6,FALSE),IF(tbl_transaction[[#This Row],[Type]]="Outbound",VLOOKUP(tbl_transaction[[#This Row],[Reference Number]],barang_keluar[],6,FALSE),""))</f>
        <v>48</v>
      </c>
      <c r="G2350" t="str">
        <f>IF(tbl_transaction[[#This Row],[Type]]="Inbound",VLOOKUP(tbl_transaction[[#This Row],[Reference Number]],barang_masuk[],7,FALSE),IF(tbl_transaction[[#This Row],[Type]]="Outbound",VLOOKUP(tbl_transaction[[#This Row],[Reference Number]],barang_keluar[],7,FALSE),""))</f>
        <v>Bottle</v>
      </c>
      <c r="H2350" t="str">
        <f>IF(tbl_transaction[[#This Row],[Type]]="Inbound",VLOOKUP(tbl_transaction[[#This Row],[Reference Number]],barang_masuk[],3,FALSE),IF(tbl_transaction[[#This Row],[Type]]="Outbound",VLOOKUP(tbl_transaction[[#This Row],[Reference Number]],barang_keluar[],3,FALSE),""))</f>
        <v>Outlet 037</v>
      </c>
      <c r="I2350" t="str">
        <f>IF(D2350='Kartu Stok'!$B$2,COUNTIF($D$3:D2350,'Kartu Stok'!$B$2),"")</f>
        <v/>
      </c>
      <c r="L2350"/>
    </row>
    <row r="2351" spans="1:12" ht="14.5" x14ac:dyDescent="0.35">
      <c r="A2351" s="2" t="s">
        <v>2910</v>
      </c>
      <c r="B2351" s="5">
        <f>IF(LEFT(tbl_transaction[[#This Row],[Reference Number]],2)="GR",VLOOKUP(tbl_transaction[[#This Row],[Reference Number]],barang_masuk[],2,FALSE),IF(LEFT(tbl_transaction[[#This Row],[Reference Number]],2)="DO",VLOOKUP(tbl_transaction[[#This Row],[Reference Number]],barang_keluar[],2,FALSE),""))</f>
        <v>46140</v>
      </c>
      <c r="C2351" t="str">
        <f t="shared" si="37"/>
        <v>Outbound</v>
      </c>
      <c r="D2351" t="str">
        <f>IF(tbl_transaction[[#This Row],[Type]]="Inbound",VLOOKUP(tbl_transaction[[#This Row],[Reference Number]],barang_masuk[],4,FALSE),IF(tbl_transaction[[#This Row],[Type]]="Outbound",VLOOKUP(tbl_transaction[[#This Row],[Reference Number]],barang_keluar[],4,FALSE),""))</f>
        <v>INS012</v>
      </c>
      <c r="E2351" t="str">
        <f>IF(tbl_transaction[[#This Row],[Type]]="Inbound",VLOOKUP(tbl_transaction[[#This Row],[Reference Number]],barang_masuk[],5,FALSE),IF(tbl_transaction[[#This Row],[Type]]="Outbound",VLOOKUP(tbl_transaction[[#This Row],[Reference Number]],barang_keluar[],5,FALSE),""))</f>
        <v>Sarimi Instant Food Variant 12</v>
      </c>
      <c r="F2351">
        <f>IF(tbl_transaction[[#This Row],[Type]]="Inbound",VLOOKUP(tbl_transaction[[#This Row],[Reference Number]],barang_masuk[],6,FALSE),IF(tbl_transaction[[#This Row],[Type]]="Outbound",VLOOKUP(tbl_transaction[[#This Row],[Reference Number]],barang_keluar[],6,FALSE),""))</f>
        <v>12</v>
      </c>
      <c r="G2351" t="str">
        <f>IF(tbl_transaction[[#This Row],[Type]]="Inbound",VLOOKUP(tbl_transaction[[#This Row],[Reference Number]],barang_masuk[],7,FALSE),IF(tbl_transaction[[#This Row],[Type]]="Outbound",VLOOKUP(tbl_transaction[[#This Row],[Reference Number]],barang_keluar[],7,FALSE),""))</f>
        <v>Pack</v>
      </c>
      <c r="H2351" t="str">
        <f>IF(tbl_transaction[[#This Row],[Type]]="Inbound",VLOOKUP(tbl_transaction[[#This Row],[Reference Number]],barang_masuk[],3,FALSE),IF(tbl_transaction[[#This Row],[Type]]="Outbound",VLOOKUP(tbl_transaction[[#This Row],[Reference Number]],barang_keluar[],3,FALSE),""))</f>
        <v>Outlet 038</v>
      </c>
      <c r="I2351" t="str">
        <f>IF(D2351='Kartu Stok'!$B$2,COUNTIF($D$3:D2351,'Kartu Stok'!$B$2),"")</f>
        <v/>
      </c>
      <c r="L2351"/>
    </row>
    <row r="2352" spans="1:12" ht="14.5" x14ac:dyDescent="0.35">
      <c r="A2352" s="2" t="s">
        <v>2911</v>
      </c>
      <c r="B2352" s="5">
        <f>IF(LEFT(tbl_transaction[[#This Row],[Reference Number]],2)="GR",VLOOKUP(tbl_transaction[[#This Row],[Reference Number]],barang_masuk[],2,FALSE),IF(LEFT(tbl_transaction[[#This Row],[Reference Number]],2)="DO",VLOOKUP(tbl_transaction[[#This Row],[Reference Number]],barang_keluar[],2,FALSE),""))</f>
        <v>46152</v>
      </c>
      <c r="C2352" t="str">
        <f t="shared" si="37"/>
        <v>Outbound</v>
      </c>
      <c r="D2352" t="str">
        <f>IF(tbl_transaction[[#This Row],[Type]]="Inbound",VLOOKUP(tbl_transaction[[#This Row],[Reference Number]],barang_masuk[],4,FALSE),IF(tbl_transaction[[#This Row],[Type]]="Outbound",VLOOKUP(tbl_transaction[[#This Row],[Reference Number]],barang_keluar[],4,FALSE),""))</f>
        <v>PER009</v>
      </c>
      <c r="E2352" t="str">
        <f>IF(tbl_transaction[[#This Row],[Type]]="Inbound",VLOOKUP(tbl_transaction[[#This Row],[Reference Number]],barang_masuk[],5,FALSE),IF(tbl_transaction[[#This Row],[Type]]="Outbound",VLOOKUP(tbl_transaction[[#This Row],[Reference Number]],barang_keluar[],5,FALSE),""))</f>
        <v>Lifebuoy Personal Care Variant 9</v>
      </c>
      <c r="F2352">
        <f>IF(tbl_transaction[[#This Row],[Type]]="Inbound",VLOOKUP(tbl_transaction[[#This Row],[Reference Number]],barang_masuk[],6,FALSE),IF(tbl_transaction[[#This Row],[Type]]="Outbound",VLOOKUP(tbl_transaction[[#This Row],[Reference Number]],barang_keluar[],6,FALSE),""))</f>
        <v>48</v>
      </c>
      <c r="G2352" t="str">
        <f>IF(tbl_transaction[[#This Row],[Type]]="Inbound",VLOOKUP(tbl_transaction[[#This Row],[Reference Number]],barang_masuk[],7,FALSE),IF(tbl_transaction[[#This Row],[Type]]="Outbound",VLOOKUP(tbl_transaction[[#This Row],[Reference Number]],barang_keluar[],7,FALSE),""))</f>
        <v>Bottle</v>
      </c>
      <c r="H2352" t="str">
        <f>IF(tbl_transaction[[#This Row],[Type]]="Inbound",VLOOKUP(tbl_transaction[[#This Row],[Reference Number]],barang_masuk[],3,FALSE),IF(tbl_transaction[[#This Row],[Type]]="Outbound",VLOOKUP(tbl_transaction[[#This Row],[Reference Number]],barang_keluar[],3,FALSE),""))</f>
        <v>Outlet 046</v>
      </c>
      <c r="I2352" t="str">
        <f>IF(D2352='Kartu Stok'!$B$2,COUNTIF($D$3:D2352,'Kartu Stok'!$B$2),"")</f>
        <v/>
      </c>
      <c r="L2352"/>
    </row>
    <row r="2353" spans="1:12" ht="14.5" x14ac:dyDescent="0.35">
      <c r="A2353" s="2" t="s">
        <v>2912</v>
      </c>
      <c r="B2353" s="5">
        <f>IF(LEFT(tbl_transaction[[#This Row],[Reference Number]],2)="GR",VLOOKUP(tbl_transaction[[#This Row],[Reference Number]],barang_masuk[],2,FALSE),IF(LEFT(tbl_transaction[[#This Row],[Reference Number]],2)="DO",VLOOKUP(tbl_transaction[[#This Row],[Reference Number]],barang_keluar[],2,FALSE),""))</f>
        <v>46024</v>
      </c>
      <c r="C2353" t="str">
        <f t="shared" si="37"/>
        <v>Outbound</v>
      </c>
      <c r="D2353" t="str">
        <f>IF(tbl_transaction[[#This Row],[Type]]="Inbound",VLOOKUP(tbl_transaction[[#This Row],[Reference Number]],barang_masuk[],4,FALSE),IF(tbl_transaction[[#This Row],[Type]]="Outbound",VLOOKUP(tbl_transaction[[#This Row],[Reference Number]],barang_keluar[],4,FALSE),""))</f>
        <v>BEV005</v>
      </c>
      <c r="E2353" t="str">
        <f>IF(tbl_transaction[[#This Row],[Type]]="Inbound",VLOOKUP(tbl_transaction[[#This Row],[Reference Number]],barang_masuk[],5,FALSE),IF(tbl_transaction[[#This Row],[Type]]="Outbound",VLOOKUP(tbl_transaction[[#This Row],[Reference Number]],barang_keluar[],5,FALSE),""))</f>
        <v>Aqua Beverage Variant 5</v>
      </c>
      <c r="F2353">
        <f>IF(tbl_transaction[[#This Row],[Type]]="Inbound",VLOOKUP(tbl_transaction[[#This Row],[Reference Number]],barang_masuk[],6,FALSE),IF(tbl_transaction[[#This Row],[Type]]="Outbound",VLOOKUP(tbl_transaction[[#This Row],[Reference Number]],barang_keluar[],6,FALSE),""))</f>
        <v>48</v>
      </c>
      <c r="G2353" t="str">
        <f>IF(tbl_transaction[[#This Row],[Type]]="Inbound",VLOOKUP(tbl_transaction[[#This Row],[Reference Number]],barang_masuk[],7,FALSE),IF(tbl_transaction[[#This Row],[Type]]="Outbound",VLOOKUP(tbl_transaction[[#This Row],[Reference Number]],barang_keluar[],7,FALSE),""))</f>
        <v>Bottle</v>
      </c>
      <c r="H2353" t="str">
        <f>IF(tbl_transaction[[#This Row],[Type]]="Inbound",VLOOKUP(tbl_transaction[[#This Row],[Reference Number]],barang_masuk[],3,FALSE),IF(tbl_transaction[[#This Row],[Type]]="Outbound",VLOOKUP(tbl_transaction[[#This Row],[Reference Number]],barang_keluar[],3,FALSE),""))</f>
        <v>Outlet 040</v>
      </c>
      <c r="I2353" t="str">
        <f>IF(D2353='Kartu Stok'!$B$2,COUNTIF($D$3:D2353,'Kartu Stok'!$B$2),"")</f>
        <v/>
      </c>
      <c r="L2353"/>
    </row>
    <row r="2354" spans="1:12" ht="14.5" x14ac:dyDescent="0.35">
      <c r="A2354" s="2" t="s">
        <v>2913</v>
      </c>
      <c r="B2354" s="5">
        <f>IF(LEFT(tbl_transaction[[#This Row],[Reference Number]],2)="GR",VLOOKUP(tbl_transaction[[#This Row],[Reference Number]],barang_masuk[],2,FALSE),IF(LEFT(tbl_transaction[[#This Row],[Reference Number]],2)="DO",VLOOKUP(tbl_transaction[[#This Row],[Reference Number]],barang_keluar[],2,FALSE),""))</f>
        <v>46144</v>
      </c>
      <c r="C2354" t="str">
        <f t="shared" si="37"/>
        <v>Outbound</v>
      </c>
      <c r="D2354" t="str">
        <f>IF(tbl_transaction[[#This Row],[Type]]="Inbound",VLOOKUP(tbl_transaction[[#This Row],[Reference Number]],barang_masuk[],4,FALSE),IF(tbl_transaction[[#This Row],[Type]]="Outbound",VLOOKUP(tbl_transaction[[#This Row],[Reference Number]],barang_keluar[],4,FALSE),""))</f>
        <v>BAB005</v>
      </c>
      <c r="E2354" t="str">
        <f>IF(tbl_transaction[[#This Row],[Type]]="Inbound",VLOOKUP(tbl_transaction[[#This Row],[Reference Number]],barang_masuk[],5,FALSE),IF(tbl_transaction[[#This Row],[Type]]="Outbound",VLOOKUP(tbl_transaction[[#This Row],[Reference Number]],barang_keluar[],5,FALSE),""))</f>
        <v>Zwitsal Baby Care Variant 5</v>
      </c>
      <c r="F2354">
        <f>IF(tbl_transaction[[#This Row],[Type]]="Inbound",VLOOKUP(tbl_transaction[[#This Row],[Reference Number]],barang_masuk[],6,FALSE),IF(tbl_transaction[[#This Row],[Type]]="Outbound",VLOOKUP(tbl_transaction[[#This Row],[Reference Number]],barang_keluar[],6,FALSE),""))</f>
        <v>36</v>
      </c>
      <c r="G2354" t="str">
        <f>IF(tbl_transaction[[#This Row],[Type]]="Inbound",VLOOKUP(tbl_transaction[[#This Row],[Reference Number]],barang_masuk[],7,FALSE),IF(tbl_transaction[[#This Row],[Type]]="Outbound",VLOOKUP(tbl_transaction[[#This Row],[Reference Number]],barang_keluar[],7,FALSE),""))</f>
        <v>Pack</v>
      </c>
      <c r="H2354" t="str">
        <f>IF(tbl_transaction[[#This Row],[Type]]="Inbound",VLOOKUP(tbl_transaction[[#This Row],[Reference Number]],barang_masuk[],3,FALSE),IF(tbl_transaction[[#This Row],[Type]]="Outbound",VLOOKUP(tbl_transaction[[#This Row],[Reference Number]],barang_keluar[],3,FALSE),""))</f>
        <v>Outlet 052</v>
      </c>
      <c r="I2354" t="str">
        <f>IF(D2354='Kartu Stok'!$B$2,COUNTIF($D$3:D2354,'Kartu Stok'!$B$2),"")</f>
        <v/>
      </c>
      <c r="L2354"/>
    </row>
    <row r="2355" spans="1:12" ht="14.5" x14ac:dyDescent="0.35">
      <c r="A2355" s="2" t="s">
        <v>2914</v>
      </c>
      <c r="B2355" s="5">
        <f>IF(LEFT(tbl_transaction[[#This Row],[Reference Number]],2)="GR",VLOOKUP(tbl_transaction[[#This Row],[Reference Number]],barang_masuk[],2,FALSE),IF(LEFT(tbl_transaction[[#This Row],[Reference Number]],2)="DO",VLOOKUP(tbl_transaction[[#This Row],[Reference Number]],barang_keluar[],2,FALSE),""))</f>
        <v>46108</v>
      </c>
      <c r="C2355" t="str">
        <f t="shared" si="37"/>
        <v>Outbound</v>
      </c>
      <c r="D2355" t="str">
        <f>IF(tbl_transaction[[#This Row],[Type]]="Inbound",VLOOKUP(tbl_transaction[[#This Row],[Reference Number]],barang_masuk[],4,FALSE),IF(tbl_transaction[[#This Row],[Type]]="Outbound",VLOOKUP(tbl_transaction[[#This Row],[Reference Number]],barang_keluar[],4,FALSE),""))</f>
        <v>HOM027</v>
      </c>
      <c r="E2355" t="str">
        <f>IF(tbl_transaction[[#This Row],[Type]]="Inbound",VLOOKUP(tbl_transaction[[#This Row],[Reference Number]],barang_masuk[],5,FALSE),IF(tbl_transaction[[#This Row],[Type]]="Outbound",VLOOKUP(tbl_transaction[[#This Row],[Reference Number]],barang_keluar[],5,FALSE),""))</f>
        <v>Molto Home Care Variant 27</v>
      </c>
      <c r="F2355">
        <f>IF(tbl_transaction[[#This Row],[Type]]="Inbound",VLOOKUP(tbl_transaction[[#This Row],[Reference Number]],barang_masuk[],6,FALSE),IF(tbl_transaction[[#This Row],[Type]]="Outbound",VLOOKUP(tbl_transaction[[#This Row],[Reference Number]],barang_keluar[],6,FALSE),""))</f>
        <v>15</v>
      </c>
      <c r="G2355" t="str">
        <f>IF(tbl_transaction[[#This Row],[Type]]="Inbound",VLOOKUP(tbl_transaction[[#This Row],[Reference Number]],barang_masuk[],7,FALSE),IF(tbl_transaction[[#This Row],[Type]]="Outbound",VLOOKUP(tbl_transaction[[#This Row],[Reference Number]],barang_keluar[],7,FALSE),""))</f>
        <v>Pack</v>
      </c>
      <c r="H2355" t="str">
        <f>IF(tbl_transaction[[#This Row],[Type]]="Inbound",VLOOKUP(tbl_transaction[[#This Row],[Reference Number]],barang_masuk[],3,FALSE),IF(tbl_transaction[[#This Row],[Type]]="Outbound",VLOOKUP(tbl_transaction[[#This Row],[Reference Number]],barang_keluar[],3,FALSE),""))</f>
        <v>Outlet 062</v>
      </c>
      <c r="I2355" t="str">
        <f>IF(D2355='Kartu Stok'!$B$2,COUNTIF($D$3:D2355,'Kartu Stok'!$B$2),"")</f>
        <v/>
      </c>
      <c r="L2355"/>
    </row>
    <row r="2356" spans="1:12" ht="14.5" x14ac:dyDescent="0.35">
      <c r="A2356" s="2" t="s">
        <v>2915</v>
      </c>
      <c r="B2356" s="5">
        <f>IF(LEFT(tbl_transaction[[#This Row],[Reference Number]],2)="GR",VLOOKUP(tbl_transaction[[#This Row],[Reference Number]],barang_masuk[],2,FALSE),IF(LEFT(tbl_transaction[[#This Row],[Reference Number]],2)="DO",VLOOKUP(tbl_transaction[[#This Row],[Reference Number]],barang_keluar[],2,FALSE),""))</f>
        <v>46102</v>
      </c>
      <c r="C2356" t="str">
        <f t="shared" si="37"/>
        <v>Outbound</v>
      </c>
      <c r="D2356" t="str">
        <f>IF(tbl_transaction[[#This Row],[Type]]="Inbound",VLOOKUP(tbl_transaction[[#This Row],[Reference Number]],barang_masuk[],4,FALSE),IF(tbl_transaction[[#This Row],[Type]]="Outbound",VLOOKUP(tbl_transaction[[#This Row],[Reference Number]],barang_keluar[],4,FALSE),""))</f>
        <v>DAR013</v>
      </c>
      <c r="E2356" t="str">
        <f>IF(tbl_transaction[[#This Row],[Type]]="Inbound",VLOOKUP(tbl_transaction[[#This Row],[Reference Number]],barang_masuk[],5,FALSE),IF(tbl_transaction[[#This Row],[Type]]="Outbound",VLOOKUP(tbl_transaction[[#This Row],[Reference Number]],barang_keluar[],5,FALSE),""))</f>
        <v>Indomilk Dairy Variant 13</v>
      </c>
      <c r="F2356">
        <f>IF(tbl_transaction[[#This Row],[Type]]="Inbound",VLOOKUP(tbl_transaction[[#This Row],[Reference Number]],barang_masuk[],6,FALSE),IF(tbl_transaction[[#This Row],[Type]]="Outbound",VLOOKUP(tbl_transaction[[#This Row],[Reference Number]],barang_keluar[],6,FALSE),""))</f>
        <v>30</v>
      </c>
      <c r="G2356" t="str">
        <f>IF(tbl_transaction[[#This Row],[Type]]="Inbound",VLOOKUP(tbl_transaction[[#This Row],[Reference Number]],barang_masuk[],7,FALSE),IF(tbl_transaction[[#This Row],[Type]]="Outbound",VLOOKUP(tbl_transaction[[#This Row],[Reference Number]],barang_keluar[],7,FALSE),""))</f>
        <v>Box</v>
      </c>
      <c r="H2356" t="str">
        <f>IF(tbl_transaction[[#This Row],[Type]]="Inbound",VLOOKUP(tbl_transaction[[#This Row],[Reference Number]],barang_masuk[],3,FALSE),IF(tbl_transaction[[#This Row],[Type]]="Outbound",VLOOKUP(tbl_transaction[[#This Row],[Reference Number]],barang_keluar[],3,FALSE),""))</f>
        <v>Outlet 025</v>
      </c>
      <c r="I2356" t="str">
        <f>IF(D2356='Kartu Stok'!$B$2,COUNTIF($D$3:D2356,'Kartu Stok'!$B$2),"")</f>
        <v/>
      </c>
      <c r="L2356"/>
    </row>
    <row r="2357" spans="1:12" ht="14.5" x14ac:dyDescent="0.35">
      <c r="A2357" s="2" t="s">
        <v>2916</v>
      </c>
      <c r="B2357" s="5">
        <f>IF(LEFT(tbl_transaction[[#This Row],[Reference Number]],2)="GR",VLOOKUP(tbl_transaction[[#This Row],[Reference Number]],barang_masuk[],2,FALSE),IF(LEFT(tbl_transaction[[#This Row],[Reference Number]],2)="DO",VLOOKUP(tbl_transaction[[#This Row],[Reference Number]],barang_keluar[],2,FALSE),""))</f>
        <v>46051</v>
      </c>
      <c r="C2357" t="str">
        <f t="shared" si="37"/>
        <v>Outbound</v>
      </c>
      <c r="D2357" t="str">
        <f>IF(tbl_transaction[[#This Row],[Type]]="Inbound",VLOOKUP(tbl_transaction[[#This Row],[Reference Number]],barang_masuk[],4,FALSE),IF(tbl_transaction[[#This Row],[Type]]="Outbound",VLOOKUP(tbl_transaction[[#This Row],[Reference Number]],barang_keluar[],4,FALSE),""))</f>
        <v>HOM006</v>
      </c>
      <c r="E2357" t="str">
        <f>IF(tbl_transaction[[#This Row],[Type]]="Inbound",VLOOKUP(tbl_transaction[[#This Row],[Reference Number]],barang_masuk[],5,FALSE),IF(tbl_transaction[[#This Row],[Type]]="Outbound",VLOOKUP(tbl_transaction[[#This Row],[Reference Number]],barang_keluar[],5,FALSE),""))</f>
        <v>Sunlight Home Care Variant 6</v>
      </c>
      <c r="F2357">
        <f>IF(tbl_transaction[[#This Row],[Type]]="Inbound",VLOOKUP(tbl_transaction[[#This Row],[Reference Number]],barang_masuk[],6,FALSE),IF(tbl_transaction[[#This Row],[Type]]="Outbound",VLOOKUP(tbl_transaction[[#This Row],[Reference Number]],barang_keluar[],6,FALSE),""))</f>
        <v>30</v>
      </c>
      <c r="G2357" t="str">
        <f>IF(tbl_transaction[[#This Row],[Type]]="Inbound",VLOOKUP(tbl_transaction[[#This Row],[Reference Number]],barang_masuk[],7,FALSE),IF(tbl_transaction[[#This Row],[Type]]="Outbound",VLOOKUP(tbl_transaction[[#This Row],[Reference Number]],barang_keluar[],7,FALSE),""))</f>
        <v>Pack</v>
      </c>
      <c r="H2357" t="str">
        <f>IF(tbl_transaction[[#This Row],[Type]]="Inbound",VLOOKUP(tbl_transaction[[#This Row],[Reference Number]],barang_masuk[],3,FALSE),IF(tbl_transaction[[#This Row],[Type]]="Outbound",VLOOKUP(tbl_transaction[[#This Row],[Reference Number]],barang_keluar[],3,FALSE),""))</f>
        <v>Outlet 042</v>
      </c>
      <c r="I2357" t="str">
        <f>IF(D2357='Kartu Stok'!$B$2,COUNTIF($D$3:D2357,'Kartu Stok'!$B$2),"")</f>
        <v/>
      </c>
      <c r="L2357"/>
    </row>
    <row r="2358" spans="1:12" ht="14.5" x14ac:dyDescent="0.35">
      <c r="A2358" s="2" t="s">
        <v>2917</v>
      </c>
      <c r="B2358" s="5">
        <f>IF(LEFT(tbl_transaction[[#This Row],[Reference Number]],2)="GR",VLOOKUP(tbl_transaction[[#This Row],[Reference Number]],barang_masuk[],2,FALSE),IF(LEFT(tbl_transaction[[#This Row],[Reference Number]],2)="DO",VLOOKUP(tbl_transaction[[#This Row],[Reference Number]],barang_keluar[],2,FALSE),""))</f>
        <v>46063</v>
      </c>
      <c r="C2358" t="str">
        <f t="shared" si="37"/>
        <v>Outbound</v>
      </c>
      <c r="D2358" t="str">
        <f>IF(tbl_transaction[[#This Row],[Type]]="Inbound",VLOOKUP(tbl_transaction[[#This Row],[Reference Number]],barang_masuk[],4,FALSE),IF(tbl_transaction[[#This Row],[Type]]="Outbound",VLOOKUP(tbl_transaction[[#This Row],[Reference Number]],barang_keluar[],4,FALSE),""))</f>
        <v>BEV005</v>
      </c>
      <c r="E2358" t="str">
        <f>IF(tbl_transaction[[#This Row],[Type]]="Inbound",VLOOKUP(tbl_transaction[[#This Row],[Reference Number]],barang_masuk[],5,FALSE),IF(tbl_transaction[[#This Row],[Type]]="Outbound",VLOOKUP(tbl_transaction[[#This Row],[Reference Number]],barang_keluar[],5,FALSE),""))</f>
        <v>Aqua Beverage Variant 5</v>
      </c>
      <c r="F2358">
        <f>IF(tbl_transaction[[#This Row],[Type]]="Inbound",VLOOKUP(tbl_transaction[[#This Row],[Reference Number]],barang_masuk[],6,FALSE),IF(tbl_transaction[[#This Row],[Type]]="Outbound",VLOOKUP(tbl_transaction[[#This Row],[Reference Number]],barang_keluar[],6,FALSE),""))</f>
        <v>36</v>
      </c>
      <c r="G2358" t="str">
        <f>IF(tbl_transaction[[#This Row],[Type]]="Inbound",VLOOKUP(tbl_transaction[[#This Row],[Reference Number]],barang_masuk[],7,FALSE),IF(tbl_transaction[[#This Row],[Type]]="Outbound",VLOOKUP(tbl_transaction[[#This Row],[Reference Number]],barang_keluar[],7,FALSE),""))</f>
        <v>Bottle</v>
      </c>
      <c r="H2358" t="str">
        <f>IF(tbl_transaction[[#This Row],[Type]]="Inbound",VLOOKUP(tbl_transaction[[#This Row],[Reference Number]],barang_masuk[],3,FALSE),IF(tbl_transaction[[#This Row],[Type]]="Outbound",VLOOKUP(tbl_transaction[[#This Row],[Reference Number]],barang_keluar[],3,FALSE),""))</f>
        <v>Outlet 044</v>
      </c>
      <c r="I2358" t="str">
        <f>IF(D2358='Kartu Stok'!$B$2,COUNTIF($D$3:D2358,'Kartu Stok'!$B$2),"")</f>
        <v/>
      </c>
      <c r="L2358"/>
    </row>
    <row r="2359" spans="1:12" ht="14.5" x14ac:dyDescent="0.35">
      <c r="A2359" s="2" t="s">
        <v>2918</v>
      </c>
      <c r="B2359" s="5">
        <f>IF(LEFT(tbl_transaction[[#This Row],[Reference Number]],2)="GR",VLOOKUP(tbl_transaction[[#This Row],[Reference Number]],barang_masuk[],2,FALSE),IF(LEFT(tbl_transaction[[#This Row],[Reference Number]],2)="DO",VLOOKUP(tbl_transaction[[#This Row],[Reference Number]],barang_keluar[],2,FALSE),""))</f>
        <v>46123</v>
      </c>
      <c r="C2359" t="str">
        <f t="shared" si="37"/>
        <v>Outbound</v>
      </c>
      <c r="D2359" t="str">
        <f>IF(tbl_transaction[[#This Row],[Type]]="Inbound",VLOOKUP(tbl_transaction[[#This Row],[Reference Number]],barang_masuk[],4,FALSE),IF(tbl_transaction[[#This Row],[Type]]="Outbound",VLOOKUP(tbl_transaction[[#This Row],[Reference Number]],barang_keluar[],4,FALSE),""))</f>
        <v>PER030</v>
      </c>
      <c r="E2359" t="str">
        <f>IF(tbl_transaction[[#This Row],[Type]]="Inbound",VLOOKUP(tbl_transaction[[#This Row],[Reference Number]],barang_masuk[],5,FALSE),IF(tbl_transaction[[#This Row],[Type]]="Outbound",VLOOKUP(tbl_transaction[[#This Row],[Reference Number]],barang_keluar[],5,FALSE),""))</f>
        <v>Lifebuoy Personal Care Variant 30</v>
      </c>
      <c r="F2359">
        <f>IF(tbl_transaction[[#This Row],[Type]]="Inbound",VLOOKUP(tbl_transaction[[#This Row],[Reference Number]],barang_masuk[],6,FALSE),IF(tbl_transaction[[#This Row],[Type]]="Outbound",VLOOKUP(tbl_transaction[[#This Row],[Reference Number]],barang_keluar[],6,FALSE),""))</f>
        <v>30</v>
      </c>
      <c r="G2359" t="str">
        <f>IF(tbl_transaction[[#This Row],[Type]]="Inbound",VLOOKUP(tbl_transaction[[#This Row],[Reference Number]],barang_masuk[],7,FALSE),IF(tbl_transaction[[#This Row],[Type]]="Outbound",VLOOKUP(tbl_transaction[[#This Row],[Reference Number]],barang_keluar[],7,FALSE),""))</f>
        <v>Bottle</v>
      </c>
      <c r="H2359" t="str">
        <f>IF(tbl_transaction[[#This Row],[Type]]="Inbound",VLOOKUP(tbl_transaction[[#This Row],[Reference Number]],barang_masuk[],3,FALSE),IF(tbl_transaction[[#This Row],[Type]]="Outbound",VLOOKUP(tbl_transaction[[#This Row],[Reference Number]],barang_keluar[],3,FALSE),""))</f>
        <v>Outlet 003</v>
      </c>
      <c r="I2359" t="str">
        <f>IF(D2359='Kartu Stok'!$B$2,COUNTIF($D$3:D2359,'Kartu Stok'!$B$2),"")</f>
        <v/>
      </c>
      <c r="L2359"/>
    </row>
    <row r="2360" spans="1:12" ht="14.5" x14ac:dyDescent="0.35">
      <c r="A2360" s="2" t="s">
        <v>2919</v>
      </c>
      <c r="B2360" s="5">
        <f>IF(LEFT(tbl_transaction[[#This Row],[Reference Number]],2)="GR",VLOOKUP(tbl_transaction[[#This Row],[Reference Number]],barang_masuk[],2,FALSE),IF(LEFT(tbl_transaction[[#This Row],[Reference Number]],2)="DO",VLOOKUP(tbl_transaction[[#This Row],[Reference Number]],barang_keluar[],2,FALSE),""))</f>
        <v>46164</v>
      </c>
      <c r="C2360" t="str">
        <f t="shared" si="37"/>
        <v>Outbound</v>
      </c>
      <c r="D2360" t="str">
        <f>IF(tbl_transaction[[#This Row],[Type]]="Inbound",VLOOKUP(tbl_transaction[[#This Row],[Reference Number]],barang_masuk[],4,FALSE),IF(tbl_transaction[[#This Row],[Type]]="Outbound",VLOOKUP(tbl_transaction[[#This Row],[Reference Number]],barang_keluar[],4,FALSE),""))</f>
        <v>SNK012</v>
      </c>
      <c r="E2360" t="str">
        <f>IF(tbl_transaction[[#This Row],[Type]]="Inbound",VLOOKUP(tbl_transaction[[#This Row],[Reference Number]],barang_masuk[],5,FALSE),IF(tbl_transaction[[#This Row],[Type]]="Outbound",VLOOKUP(tbl_transaction[[#This Row],[Reference Number]],barang_keluar[],5,FALSE),""))</f>
        <v>Taro Snack Variant 12</v>
      </c>
      <c r="F2360">
        <f>IF(tbl_transaction[[#This Row],[Type]]="Inbound",VLOOKUP(tbl_transaction[[#This Row],[Reference Number]],barang_masuk[],6,FALSE),IF(tbl_transaction[[#This Row],[Type]]="Outbound",VLOOKUP(tbl_transaction[[#This Row],[Reference Number]],barang_keluar[],6,FALSE),""))</f>
        <v>12</v>
      </c>
      <c r="G2360" t="str">
        <f>IF(tbl_transaction[[#This Row],[Type]]="Inbound",VLOOKUP(tbl_transaction[[#This Row],[Reference Number]],barang_masuk[],7,FALSE),IF(tbl_transaction[[#This Row],[Type]]="Outbound",VLOOKUP(tbl_transaction[[#This Row],[Reference Number]],barang_keluar[],7,FALSE),""))</f>
        <v>Pack</v>
      </c>
      <c r="H2360" t="str">
        <f>IF(tbl_transaction[[#This Row],[Type]]="Inbound",VLOOKUP(tbl_transaction[[#This Row],[Reference Number]],barang_masuk[],3,FALSE),IF(tbl_transaction[[#This Row],[Type]]="Outbound",VLOOKUP(tbl_transaction[[#This Row],[Reference Number]],barang_keluar[],3,FALSE),""))</f>
        <v>Outlet 071</v>
      </c>
      <c r="I2360" t="str">
        <f>IF(D2360='Kartu Stok'!$B$2,COUNTIF($D$3:D2360,'Kartu Stok'!$B$2),"")</f>
        <v/>
      </c>
      <c r="L2360"/>
    </row>
    <row r="2361" spans="1:12" ht="14.5" x14ac:dyDescent="0.35">
      <c r="A2361" s="2" t="s">
        <v>2920</v>
      </c>
      <c r="B2361" s="5">
        <f>IF(LEFT(tbl_transaction[[#This Row],[Reference Number]],2)="GR",VLOOKUP(tbl_transaction[[#This Row],[Reference Number]],barang_masuk[],2,FALSE),IF(LEFT(tbl_transaction[[#This Row],[Reference Number]],2)="DO",VLOOKUP(tbl_transaction[[#This Row],[Reference Number]],barang_keluar[],2,FALSE),""))</f>
        <v>46137</v>
      </c>
      <c r="C2361" t="str">
        <f t="shared" si="37"/>
        <v>Outbound</v>
      </c>
      <c r="D2361" t="str">
        <f>IF(tbl_transaction[[#This Row],[Type]]="Inbound",VLOOKUP(tbl_transaction[[#This Row],[Reference Number]],barang_masuk[],4,FALSE),IF(tbl_transaction[[#This Row],[Type]]="Outbound",VLOOKUP(tbl_transaction[[#This Row],[Reference Number]],barang_keluar[],4,FALSE),""))</f>
        <v>BAB020</v>
      </c>
      <c r="E2361" t="str">
        <f>IF(tbl_transaction[[#This Row],[Type]]="Inbound",VLOOKUP(tbl_transaction[[#This Row],[Reference Number]],barang_masuk[],5,FALSE),IF(tbl_transaction[[#This Row],[Type]]="Outbound",VLOOKUP(tbl_transaction[[#This Row],[Reference Number]],barang_keluar[],5,FALSE),""))</f>
        <v>Zwitsal Baby Care Variant 20</v>
      </c>
      <c r="F2361">
        <f>IF(tbl_transaction[[#This Row],[Type]]="Inbound",VLOOKUP(tbl_transaction[[#This Row],[Reference Number]],barang_masuk[],6,FALSE),IF(tbl_transaction[[#This Row],[Type]]="Outbound",VLOOKUP(tbl_transaction[[#This Row],[Reference Number]],barang_keluar[],6,FALSE),""))</f>
        <v>15</v>
      </c>
      <c r="G2361" t="str">
        <f>IF(tbl_transaction[[#This Row],[Type]]="Inbound",VLOOKUP(tbl_transaction[[#This Row],[Reference Number]],barang_masuk[],7,FALSE),IF(tbl_transaction[[#This Row],[Type]]="Outbound",VLOOKUP(tbl_transaction[[#This Row],[Reference Number]],barang_keluar[],7,FALSE),""))</f>
        <v>Pack</v>
      </c>
      <c r="H2361" t="str">
        <f>IF(tbl_transaction[[#This Row],[Type]]="Inbound",VLOOKUP(tbl_transaction[[#This Row],[Reference Number]],barang_masuk[],3,FALSE),IF(tbl_transaction[[#This Row],[Type]]="Outbound",VLOOKUP(tbl_transaction[[#This Row],[Reference Number]],barang_keluar[],3,FALSE),""))</f>
        <v>Outlet 017</v>
      </c>
      <c r="I2361" t="str">
        <f>IF(D2361='Kartu Stok'!$B$2,COUNTIF($D$3:D2361,'Kartu Stok'!$B$2),"")</f>
        <v/>
      </c>
      <c r="L2361"/>
    </row>
    <row r="2362" spans="1:12" ht="14.5" x14ac:dyDescent="0.35">
      <c r="A2362" s="2" t="s">
        <v>2921</v>
      </c>
      <c r="B2362" s="5">
        <f>IF(LEFT(tbl_transaction[[#This Row],[Reference Number]],2)="GR",VLOOKUP(tbl_transaction[[#This Row],[Reference Number]],barang_masuk[],2,FALSE),IF(LEFT(tbl_transaction[[#This Row],[Reference Number]],2)="DO",VLOOKUP(tbl_transaction[[#This Row],[Reference Number]],barang_keluar[],2,FALSE),""))</f>
        <v>46067</v>
      </c>
      <c r="C2362" t="str">
        <f t="shared" si="37"/>
        <v>Outbound</v>
      </c>
      <c r="D2362" t="str">
        <f>IF(tbl_transaction[[#This Row],[Type]]="Inbound",VLOOKUP(tbl_transaction[[#This Row],[Reference Number]],barang_masuk[],4,FALSE),IF(tbl_transaction[[#This Row],[Type]]="Outbound",VLOOKUP(tbl_transaction[[#This Row],[Reference Number]],barang_keluar[],4,FALSE),""))</f>
        <v>HOM012</v>
      </c>
      <c r="E2362" t="str">
        <f>IF(tbl_transaction[[#This Row],[Type]]="Inbound",VLOOKUP(tbl_transaction[[#This Row],[Reference Number]],barang_masuk[],5,FALSE),IF(tbl_transaction[[#This Row],[Type]]="Outbound",VLOOKUP(tbl_transaction[[#This Row],[Reference Number]],barang_keluar[],5,FALSE),""))</f>
        <v>Molto Home Care Variant 12</v>
      </c>
      <c r="F2362">
        <f>IF(tbl_transaction[[#This Row],[Type]]="Inbound",VLOOKUP(tbl_transaction[[#This Row],[Reference Number]],barang_masuk[],6,FALSE),IF(tbl_transaction[[#This Row],[Type]]="Outbound",VLOOKUP(tbl_transaction[[#This Row],[Reference Number]],barang_keluar[],6,FALSE),""))</f>
        <v>48</v>
      </c>
      <c r="G2362" t="str">
        <f>IF(tbl_transaction[[#This Row],[Type]]="Inbound",VLOOKUP(tbl_transaction[[#This Row],[Reference Number]],barang_masuk[],7,FALSE),IF(tbl_transaction[[#This Row],[Type]]="Outbound",VLOOKUP(tbl_transaction[[#This Row],[Reference Number]],barang_keluar[],7,FALSE),""))</f>
        <v>Pack</v>
      </c>
      <c r="H2362" t="str">
        <f>IF(tbl_transaction[[#This Row],[Type]]="Inbound",VLOOKUP(tbl_transaction[[#This Row],[Reference Number]],barang_masuk[],3,FALSE),IF(tbl_transaction[[#This Row],[Type]]="Outbound",VLOOKUP(tbl_transaction[[#This Row],[Reference Number]],barang_keluar[],3,FALSE),""))</f>
        <v>Outlet 010</v>
      </c>
      <c r="I2362" t="str">
        <f>IF(D2362='Kartu Stok'!$B$2,COUNTIF($D$3:D2362,'Kartu Stok'!$B$2),"")</f>
        <v/>
      </c>
      <c r="L2362"/>
    </row>
    <row r="2363" spans="1:12" ht="14.5" x14ac:dyDescent="0.35">
      <c r="A2363" s="2" t="s">
        <v>2922</v>
      </c>
      <c r="B2363" s="5">
        <f>IF(LEFT(tbl_transaction[[#This Row],[Reference Number]],2)="GR",VLOOKUP(tbl_transaction[[#This Row],[Reference Number]],barang_masuk[],2,FALSE),IF(LEFT(tbl_transaction[[#This Row],[Reference Number]],2)="DO",VLOOKUP(tbl_transaction[[#This Row],[Reference Number]],barang_keluar[],2,FALSE),""))</f>
        <v>46120</v>
      </c>
      <c r="C2363" t="str">
        <f t="shared" si="37"/>
        <v>Outbound</v>
      </c>
      <c r="D2363" t="str">
        <f>IF(tbl_transaction[[#This Row],[Type]]="Inbound",VLOOKUP(tbl_transaction[[#This Row],[Reference Number]],barang_masuk[],4,FALSE),IF(tbl_transaction[[#This Row],[Type]]="Outbound",VLOOKUP(tbl_transaction[[#This Row],[Reference Number]],barang_keluar[],4,FALSE),""))</f>
        <v>DAR009</v>
      </c>
      <c r="E2363" t="str">
        <f>IF(tbl_transaction[[#This Row],[Type]]="Inbound",VLOOKUP(tbl_transaction[[#This Row],[Reference Number]],barang_masuk[],5,FALSE),IF(tbl_transaction[[#This Row],[Type]]="Outbound",VLOOKUP(tbl_transaction[[#This Row],[Reference Number]],barang_keluar[],5,FALSE),""))</f>
        <v>Indomilk Dairy Variant 9</v>
      </c>
      <c r="F2363">
        <f>IF(tbl_transaction[[#This Row],[Type]]="Inbound",VLOOKUP(tbl_transaction[[#This Row],[Reference Number]],barang_masuk[],6,FALSE),IF(tbl_transaction[[#This Row],[Type]]="Outbound",VLOOKUP(tbl_transaction[[#This Row],[Reference Number]],barang_keluar[],6,FALSE),""))</f>
        <v>15</v>
      </c>
      <c r="G2363" t="str">
        <f>IF(tbl_transaction[[#This Row],[Type]]="Inbound",VLOOKUP(tbl_transaction[[#This Row],[Reference Number]],barang_masuk[],7,FALSE),IF(tbl_transaction[[#This Row],[Type]]="Outbound",VLOOKUP(tbl_transaction[[#This Row],[Reference Number]],barang_keluar[],7,FALSE),""))</f>
        <v>Box</v>
      </c>
      <c r="H2363" t="str">
        <f>IF(tbl_transaction[[#This Row],[Type]]="Inbound",VLOOKUP(tbl_transaction[[#This Row],[Reference Number]],barang_masuk[],3,FALSE),IF(tbl_transaction[[#This Row],[Type]]="Outbound",VLOOKUP(tbl_transaction[[#This Row],[Reference Number]],barang_keluar[],3,FALSE),""))</f>
        <v>Outlet 059</v>
      </c>
      <c r="I2363" t="str">
        <f>IF(D2363='Kartu Stok'!$B$2,COUNTIF($D$3:D2363,'Kartu Stok'!$B$2),"")</f>
        <v/>
      </c>
      <c r="L2363"/>
    </row>
    <row r="2364" spans="1:12" ht="14.5" x14ac:dyDescent="0.35">
      <c r="A2364" s="2" t="s">
        <v>2923</v>
      </c>
      <c r="B2364" s="5">
        <f>IF(LEFT(tbl_transaction[[#This Row],[Reference Number]],2)="GR",VLOOKUP(tbl_transaction[[#This Row],[Reference Number]],barang_masuk[],2,FALSE),IF(LEFT(tbl_transaction[[#This Row],[Reference Number]],2)="DO",VLOOKUP(tbl_transaction[[#This Row],[Reference Number]],barang_keluar[],2,FALSE),""))</f>
        <v>46127</v>
      </c>
      <c r="C2364" t="str">
        <f t="shared" si="37"/>
        <v>Outbound</v>
      </c>
      <c r="D2364" t="str">
        <f>IF(tbl_transaction[[#This Row],[Type]]="Inbound",VLOOKUP(tbl_transaction[[#This Row],[Reference Number]],barang_masuk[],4,FALSE),IF(tbl_transaction[[#This Row],[Type]]="Outbound",VLOOKUP(tbl_transaction[[#This Row],[Reference Number]],barang_keluar[],4,FALSE),""))</f>
        <v>DAR012</v>
      </c>
      <c r="E2364" t="str">
        <f>IF(tbl_transaction[[#This Row],[Type]]="Inbound",VLOOKUP(tbl_transaction[[#This Row],[Reference Number]],barang_masuk[],5,FALSE),IF(tbl_transaction[[#This Row],[Type]]="Outbound",VLOOKUP(tbl_transaction[[#This Row],[Reference Number]],barang_keluar[],5,FALSE),""))</f>
        <v>Indomilk Dairy Variant 12</v>
      </c>
      <c r="F2364">
        <f>IF(tbl_transaction[[#This Row],[Type]]="Inbound",VLOOKUP(tbl_transaction[[#This Row],[Reference Number]],barang_masuk[],6,FALSE),IF(tbl_transaction[[#This Row],[Type]]="Outbound",VLOOKUP(tbl_transaction[[#This Row],[Reference Number]],barang_keluar[],6,FALSE),""))</f>
        <v>48</v>
      </c>
      <c r="G2364" t="str">
        <f>IF(tbl_transaction[[#This Row],[Type]]="Inbound",VLOOKUP(tbl_transaction[[#This Row],[Reference Number]],barang_masuk[],7,FALSE),IF(tbl_transaction[[#This Row],[Type]]="Outbound",VLOOKUP(tbl_transaction[[#This Row],[Reference Number]],barang_keluar[],7,FALSE),""))</f>
        <v>Box</v>
      </c>
      <c r="H2364" t="str">
        <f>IF(tbl_transaction[[#This Row],[Type]]="Inbound",VLOOKUP(tbl_transaction[[#This Row],[Reference Number]],barang_masuk[],3,FALSE),IF(tbl_transaction[[#This Row],[Type]]="Outbound",VLOOKUP(tbl_transaction[[#This Row],[Reference Number]],barang_keluar[],3,FALSE),""))</f>
        <v>Outlet 073</v>
      </c>
      <c r="I2364" t="str">
        <f>IF(D2364='Kartu Stok'!$B$2,COUNTIF($D$3:D2364,'Kartu Stok'!$B$2),"")</f>
        <v/>
      </c>
      <c r="L2364"/>
    </row>
    <row r="2365" spans="1:12" ht="14.5" x14ac:dyDescent="0.35">
      <c r="A2365" s="2" t="s">
        <v>2924</v>
      </c>
      <c r="B2365" s="5">
        <f>IF(LEFT(tbl_transaction[[#This Row],[Reference Number]],2)="GR",VLOOKUP(tbl_transaction[[#This Row],[Reference Number]],barang_masuk[],2,FALSE),IF(LEFT(tbl_transaction[[#This Row],[Reference Number]],2)="DO",VLOOKUP(tbl_transaction[[#This Row],[Reference Number]],barang_keluar[],2,FALSE),""))</f>
        <v>46147</v>
      </c>
      <c r="C2365" t="str">
        <f t="shared" si="37"/>
        <v>Outbound</v>
      </c>
      <c r="D2365" t="str">
        <f>IF(tbl_transaction[[#This Row],[Type]]="Inbound",VLOOKUP(tbl_transaction[[#This Row],[Reference Number]],barang_masuk[],4,FALSE),IF(tbl_transaction[[#This Row],[Type]]="Outbound",VLOOKUP(tbl_transaction[[#This Row],[Reference Number]],barang_keluar[],4,FALSE),""))</f>
        <v>HOM017</v>
      </c>
      <c r="E2365" t="str">
        <f>IF(tbl_transaction[[#This Row],[Type]]="Inbound",VLOOKUP(tbl_transaction[[#This Row],[Reference Number]],barang_masuk[],5,FALSE),IF(tbl_transaction[[#This Row],[Type]]="Outbound",VLOOKUP(tbl_transaction[[#This Row],[Reference Number]],barang_keluar[],5,FALSE),""))</f>
        <v>Rinso Home Care Variant 17</v>
      </c>
      <c r="F2365">
        <f>IF(tbl_transaction[[#This Row],[Type]]="Inbound",VLOOKUP(tbl_transaction[[#This Row],[Reference Number]],barang_masuk[],6,FALSE),IF(tbl_transaction[[#This Row],[Type]]="Outbound",VLOOKUP(tbl_transaction[[#This Row],[Reference Number]],barang_keluar[],6,FALSE),""))</f>
        <v>10</v>
      </c>
      <c r="G2365" t="str">
        <f>IF(tbl_transaction[[#This Row],[Type]]="Inbound",VLOOKUP(tbl_transaction[[#This Row],[Reference Number]],barang_masuk[],7,FALSE),IF(tbl_transaction[[#This Row],[Type]]="Outbound",VLOOKUP(tbl_transaction[[#This Row],[Reference Number]],barang_keluar[],7,FALSE),""))</f>
        <v>Pack</v>
      </c>
      <c r="H2365" t="str">
        <f>IF(tbl_transaction[[#This Row],[Type]]="Inbound",VLOOKUP(tbl_transaction[[#This Row],[Reference Number]],barang_masuk[],3,FALSE),IF(tbl_transaction[[#This Row],[Type]]="Outbound",VLOOKUP(tbl_transaction[[#This Row],[Reference Number]],barang_keluar[],3,FALSE),""))</f>
        <v>Outlet 033</v>
      </c>
      <c r="I2365" t="str">
        <f>IF(D2365='Kartu Stok'!$B$2,COUNTIF($D$3:D2365,'Kartu Stok'!$B$2),"")</f>
        <v/>
      </c>
      <c r="L2365"/>
    </row>
    <row r="2366" spans="1:12" ht="14.5" x14ac:dyDescent="0.35">
      <c r="A2366" s="2" t="s">
        <v>2925</v>
      </c>
      <c r="B2366" s="5">
        <f>IF(LEFT(tbl_transaction[[#This Row],[Reference Number]],2)="GR",VLOOKUP(tbl_transaction[[#This Row],[Reference Number]],barang_masuk[],2,FALSE),IF(LEFT(tbl_transaction[[#This Row],[Reference Number]],2)="DO",VLOOKUP(tbl_transaction[[#This Row],[Reference Number]],barang_keluar[],2,FALSE),""))</f>
        <v>46193</v>
      </c>
      <c r="C2366" t="str">
        <f t="shared" si="37"/>
        <v>Outbound</v>
      </c>
      <c r="D2366" t="str">
        <f>IF(tbl_transaction[[#This Row],[Type]]="Inbound",VLOOKUP(tbl_transaction[[#This Row],[Reference Number]],barang_masuk[],4,FALSE),IF(tbl_transaction[[#This Row],[Type]]="Outbound",VLOOKUP(tbl_transaction[[#This Row],[Reference Number]],barang_keluar[],4,FALSE),""))</f>
        <v>DAR003</v>
      </c>
      <c r="E2366" t="str">
        <f>IF(tbl_transaction[[#This Row],[Type]]="Inbound",VLOOKUP(tbl_transaction[[#This Row],[Reference Number]],barang_masuk[],5,FALSE),IF(tbl_transaction[[#This Row],[Type]]="Outbound",VLOOKUP(tbl_transaction[[#This Row],[Reference Number]],barang_keluar[],5,FALSE),""))</f>
        <v>Ultra Milk Dairy Variant 3</v>
      </c>
      <c r="F2366">
        <f>IF(tbl_transaction[[#This Row],[Type]]="Inbound",VLOOKUP(tbl_transaction[[#This Row],[Reference Number]],barang_masuk[],6,FALSE),IF(tbl_transaction[[#This Row],[Type]]="Outbound",VLOOKUP(tbl_transaction[[#This Row],[Reference Number]],barang_keluar[],6,FALSE),""))</f>
        <v>30</v>
      </c>
      <c r="G2366" t="str">
        <f>IF(tbl_transaction[[#This Row],[Type]]="Inbound",VLOOKUP(tbl_transaction[[#This Row],[Reference Number]],barang_masuk[],7,FALSE),IF(tbl_transaction[[#This Row],[Type]]="Outbound",VLOOKUP(tbl_transaction[[#This Row],[Reference Number]],barang_keluar[],7,FALSE),""))</f>
        <v>Box</v>
      </c>
      <c r="H2366" t="str">
        <f>IF(tbl_transaction[[#This Row],[Type]]="Inbound",VLOOKUP(tbl_transaction[[#This Row],[Reference Number]],barang_masuk[],3,FALSE),IF(tbl_transaction[[#This Row],[Type]]="Outbound",VLOOKUP(tbl_transaction[[#This Row],[Reference Number]],barang_keluar[],3,FALSE),""))</f>
        <v>Outlet 079</v>
      </c>
      <c r="I2366" t="str">
        <f>IF(D2366='Kartu Stok'!$B$2,COUNTIF($D$3:D2366,'Kartu Stok'!$B$2),"")</f>
        <v/>
      </c>
      <c r="L2366"/>
    </row>
    <row r="2367" spans="1:12" ht="14.5" x14ac:dyDescent="0.35">
      <c r="A2367" s="2" t="s">
        <v>2926</v>
      </c>
      <c r="B2367" s="5">
        <f>IF(LEFT(tbl_transaction[[#This Row],[Reference Number]],2)="GR",VLOOKUP(tbl_transaction[[#This Row],[Reference Number]],barang_masuk[],2,FALSE),IF(LEFT(tbl_transaction[[#This Row],[Reference Number]],2)="DO",VLOOKUP(tbl_transaction[[#This Row],[Reference Number]],barang_keluar[],2,FALSE),""))</f>
        <v>46122</v>
      </c>
      <c r="C2367" t="str">
        <f t="shared" si="37"/>
        <v>Outbound</v>
      </c>
      <c r="D2367" t="str">
        <f>IF(tbl_transaction[[#This Row],[Type]]="Inbound",VLOOKUP(tbl_transaction[[#This Row],[Reference Number]],barang_masuk[],4,FALSE),IF(tbl_transaction[[#This Row],[Type]]="Outbound",VLOOKUP(tbl_transaction[[#This Row],[Reference Number]],barang_keluar[],4,FALSE),""))</f>
        <v>BEV016</v>
      </c>
      <c r="E2367" t="str">
        <f>IF(tbl_transaction[[#This Row],[Type]]="Inbound",VLOOKUP(tbl_transaction[[#This Row],[Reference Number]],barang_masuk[],5,FALSE),IF(tbl_transaction[[#This Row],[Type]]="Outbound",VLOOKUP(tbl_transaction[[#This Row],[Reference Number]],barang_keluar[],5,FALSE),""))</f>
        <v>Sosro Beverage Variant 16</v>
      </c>
      <c r="F2367">
        <f>IF(tbl_transaction[[#This Row],[Type]]="Inbound",VLOOKUP(tbl_transaction[[#This Row],[Reference Number]],barang_masuk[],6,FALSE),IF(tbl_transaction[[#This Row],[Type]]="Outbound",VLOOKUP(tbl_transaction[[#This Row],[Reference Number]],barang_keluar[],6,FALSE),""))</f>
        <v>60</v>
      </c>
      <c r="G2367" t="str">
        <f>IF(tbl_transaction[[#This Row],[Type]]="Inbound",VLOOKUP(tbl_transaction[[#This Row],[Reference Number]],barang_masuk[],7,FALSE),IF(tbl_transaction[[#This Row],[Type]]="Outbound",VLOOKUP(tbl_transaction[[#This Row],[Reference Number]],barang_keluar[],7,FALSE),""))</f>
        <v>Bottle</v>
      </c>
      <c r="H2367" t="str">
        <f>IF(tbl_transaction[[#This Row],[Type]]="Inbound",VLOOKUP(tbl_transaction[[#This Row],[Reference Number]],barang_masuk[],3,FALSE),IF(tbl_transaction[[#This Row],[Type]]="Outbound",VLOOKUP(tbl_transaction[[#This Row],[Reference Number]],barang_keluar[],3,FALSE),""))</f>
        <v>Outlet 020</v>
      </c>
      <c r="I2367" t="str">
        <f>IF(D2367='Kartu Stok'!$B$2,COUNTIF($D$3:D2367,'Kartu Stok'!$B$2),"")</f>
        <v/>
      </c>
      <c r="L2367"/>
    </row>
    <row r="2368" spans="1:12" ht="14.5" x14ac:dyDescent="0.35">
      <c r="A2368" s="2" t="s">
        <v>2927</v>
      </c>
      <c r="B2368" s="5">
        <f>IF(LEFT(tbl_transaction[[#This Row],[Reference Number]],2)="GR",VLOOKUP(tbl_transaction[[#This Row],[Reference Number]],barang_masuk[],2,FALSE),IF(LEFT(tbl_transaction[[#This Row],[Reference Number]],2)="DO",VLOOKUP(tbl_transaction[[#This Row],[Reference Number]],barang_keluar[],2,FALSE),""))</f>
        <v>46031</v>
      </c>
      <c r="C2368" t="str">
        <f t="shared" si="37"/>
        <v>Outbound</v>
      </c>
      <c r="D2368" t="str">
        <f>IF(tbl_transaction[[#This Row],[Type]]="Inbound",VLOOKUP(tbl_transaction[[#This Row],[Reference Number]],barang_masuk[],4,FALSE),IF(tbl_transaction[[#This Row],[Type]]="Outbound",VLOOKUP(tbl_transaction[[#This Row],[Reference Number]],barang_keluar[],4,FALSE),""))</f>
        <v>BEV029</v>
      </c>
      <c r="E2368" t="str">
        <f>IF(tbl_transaction[[#This Row],[Type]]="Inbound",VLOOKUP(tbl_transaction[[#This Row],[Reference Number]],barang_masuk[],5,FALSE),IF(tbl_transaction[[#This Row],[Type]]="Outbound",VLOOKUP(tbl_transaction[[#This Row],[Reference Number]],barang_keluar[],5,FALSE),""))</f>
        <v>Sosro Beverage Variant 29</v>
      </c>
      <c r="F2368">
        <f>IF(tbl_transaction[[#This Row],[Type]]="Inbound",VLOOKUP(tbl_transaction[[#This Row],[Reference Number]],barang_masuk[],6,FALSE),IF(tbl_transaction[[#This Row],[Type]]="Outbound",VLOOKUP(tbl_transaction[[#This Row],[Reference Number]],barang_keluar[],6,FALSE),""))</f>
        <v>20</v>
      </c>
      <c r="G2368" t="str">
        <f>IF(tbl_transaction[[#This Row],[Type]]="Inbound",VLOOKUP(tbl_transaction[[#This Row],[Reference Number]],barang_masuk[],7,FALSE),IF(tbl_transaction[[#This Row],[Type]]="Outbound",VLOOKUP(tbl_transaction[[#This Row],[Reference Number]],barang_keluar[],7,FALSE),""))</f>
        <v>Bottle</v>
      </c>
      <c r="H2368" t="str">
        <f>IF(tbl_transaction[[#This Row],[Type]]="Inbound",VLOOKUP(tbl_transaction[[#This Row],[Reference Number]],barang_masuk[],3,FALSE),IF(tbl_transaction[[#This Row],[Type]]="Outbound",VLOOKUP(tbl_transaction[[#This Row],[Reference Number]],barang_keluar[],3,FALSE),""))</f>
        <v>Outlet 033</v>
      </c>
      <c r="I2368" t="str">
        <f>IF(D2368='Kartu Stok'!$B$2,COUNTIF($D$3:D2368,'Kartu Stok'!$B$2),"")</f>
        <v/>
      </c>
      <c r="L2368"/>
    </row>
    <row r="2369" spans="1:12" ht="14.5" x14ac:dyDescent="0.35">
      <c r="A2369" s="2" t="s">
        <v>2928</v>
      </c>
      <c r="B2369" s="5">
        <f>IF(LEFT(tbl_transaction[[#This Row],[Reference Number]],2)="GR",VLOOKUP(tbl_transaction[[#This Row],[Reference Number]],barang_masuk[],2,FALSE),IF(LEFT(tbl_transaction[[#This Row],[Reference Number]],2)="DO",VLOOKUP(tbl_transaction[[#This Row],[Reference Number]],barang_keluar[],2,FALSE),""))</f>
        <v>46129</v>
      </c>
      <c r="C2369" t="str">
        <f t="shared" si="37"/>
        <v>Outbound</v>
      </c>
      <c r="D2369" t="str">
        <f>IF(tbl_transaction[[#This Row],[Type]]="Inbound",VLOOKUP(tbl_transaction[[#This Row],[Reference Number]],barang_masuk[],4,FALSE),IF(tbl_transaction[[#This Row],[Type]]="Outbound",VLOOKUP(tbl_transaction[[#This Row],[Reference Number]],barang_keluar[],4,FALSE),""))</f>
        <v>DAR003</v>
      </c>
      <c r="E2369" t="str">
        <f>IF(tbl_transaction[[#This Row],[Type]]="Inbound",VLOOKUP(tbl_transaction[[#This Row],[Reference Number]],barang_masuk[],5,FALSE),IF(tbl_transaction[[#This Row],[Type]]="Outbound",VLOOKUP(tbl_transaction[[#This Row],[Reference Number]],barang_keluar[],5,FALSE),""))</f>
        <v>Ultra Milk Dairy Variant 3</v>
      </c>
      <c r="F2369">
        <f>IF(tbl_transaction[[#This Row],[Type]]="Inbound",VLOOKUP(tbl_transaction[[#This Row],[Reference Number]],barang_masuk[],6,FALSE),IF(tbl_transaction[[#This Row],[Type]]="Outbound",VLOOKUP(tbl_transaction[[#This Row],[Reference Number]],barang_keluar[],6,FALSE),""))</f>
        <v>48</v>
      </c>
      <c r="G2369" t="str">
        <f>IF(tbl_transaction[[#This Row],[Type]]="Inbound",VLOOKUP(tbl_transaction[[#This Row],[Reference Number]],barang_masuk[],7,FALSE),IF(tbl_transaction[[#This Row],[Type]]="Outbound",VLOOKUP(tbl_transaction[[#This Row],[Reference Number]],barang_keluar[],7,FALSE),""))</f>
        <v>Box</v>
      </c>
      <c r="H2369" t="str">
        <f>IF(tbl_transaction[[#This Row],[Type]]="Inbound",VLOOKUP(tbl_transaction[[#This Row],[Reference Number]],barang_masuk[],3,FALSE),IF(tbl_transaction[[#This Row],[Type]]="Outbound",VLOOKUP(tbl_transaction[[#This Row],[Reference Number]],barang_keluar[],3,FALSE),""))</f>
        <v>Outlet 048</v>
      </c>
      <c r="I2369" t="str">
        <f>IF(D2369='Kartu Stok'!$B$2,COUNTIF($D$3:D2369,'Kartu Stok'!$B$2),"")</f>
        <v/>
      </c>
      <c r="L2369"/>
    </row>
    <row r="2370" spans="1:12" ht="14.5" x14ac:dyDescent="0.35">
      <c r="A2370" s="2" t="s">
        <v>2929</v>
      </c>
      <c r="B2370" s="5">
        <f>IF(LEFT(tbl_transaction[[#This Row],[Reference Number]],2)="GR",VLOOKUP(tbl_transaction[[#This Row],[Reference Number]],barang_masuk[],2,FALSE),IF(LEFT(tbl_transaction[[#This Row],[Reference Number]],2)="DO",VLOOKUP(tbl_transaction[[#This Row],[Reference Number]],barang_keluar[],2,FALSE),""))</f>
        <v>46108</v>
      </c>
      <c r="C2370" t="str">
        <f t="shared" si="37"/>
        <v>Outbound</v>
      </c>
      <c r="D2370" t="str">
        <f>IF(tbl_transaction[[#This Row],[Type]]="Inbound",VLOOKUP(tbl_transaction[[#This Row],[Reference Number]],barang_masuk[],4,FALSE),IF(tbl_transaction[[#This Row],[Type]]="Outbound",VLOOKUP(tbl_transaction[[#This Row],[Reference Number]],barang_keluar[],4,FALSE),""))</f>
        <v>BEV017</v>
      </c>
      <c r="E2370" t="str">
        <f>IF(tbl_transaction[[#This Row],[Type]]="Inbound",VLOOKUP(tbl_transaction[[#This Row],[Reference Number]],barang_masuk[],5,FALSE),IF(tbl_transaction[[#This Row],[Type]]="Outbound",VLOOKUP(tbl_transaction[[#This Row],[Reference Number]],barang_keluar[],5,FALSE),""))</f>
        <v>Aqua Beverage Variant 17</v>
      </c>
      <c r="F2370">
        <f>IF(tbl_transaction[[#This Row],[Type]]="Inbound",VLOOKUP(tbl_transaction[[#This Row],[Reference Number]],barang_masuk[],6,FALSE),IF(tbl_transaction[[#This Row],[Type]]="Outbound",VLOOKUP(tbl_transaction[[#This Row],[Reference Number]],barang_keluar[],6,FALSE),""))</f>
        <v>10</v>
      </c>
      <c r="G2370" t="str">
        <f>IF(tbl_transaction[[#This Row],[Type]]="Inbound",VLOOKUP(tbl_transaction[[#This Row],[Reference Number]],barang_masuk[],7,FALSE),IF(tbl_transaction[[#This Row],[Type]]="Outbound",VLOOKUP(tbl_transaction[[#This Row],[Reference Number]],barang_keluar[],7,FALSE),""))</f>
        <v>Bottle</v>
      </c>
      <c r="H2370" t="str">
        <f>IF(tbl_transaction[[#This Row],[Type]]="Inbound",VLOOKUP(tbl_transaction[[#This Row],[Reference Number]],barang_masuk[],3,FALSE),IF(tbl_transaction[[#This Row],[Type]]="Outbound",VLOOKUP(tbl_transaction[[#This Row],[Reference Number]],barang_keluar[],3,FALSE),""))</f>
        <v>Outlet 050</v>
      </c>
      <c r="I2370" t="str">
        <f>IF(D2370='Kartu Stok'!$B$2,COUNTIF($D$3:D2370,'Kartu Stok'!$B$2),"")</f>
        <v/>
      </c>
      <c r="L2370"/>
    </row>
    <row r="2371" spans="1:12" ht="14.5" x14ac:dyDescent="0.35">
      <c r="A2371" s="2" t="s">
        <v>2930</v>
      </c>
      <c r="B2371" s="5">
        <f>IF(LEFT(tbl_transaction[[#This Row],[Reference Number]],2)="GR",VLOOKUP(tbl_transaction[[#This Row],[Reference Number]],barang_masuk[],2,FALSE),IF(LEFT(tbl_transaction[[#This Row],[Reference Number]],2)="DO",VLOOKUP(tbl_transaction[[#This Row],[Reference Number]],barang_keluar[],2,FALSE),""))</f>
        <v>46170</v>
      </c>
      <c r="C2371" t="str">
        <f t="shared" si="37"/>
        <v>Outbound</v>
      </c>
      <c r="D2371" t="str">
        <f>IF(tbl_transaction[[#This Row],[Type]]="Inbound",VLOOKUP(tbl_transaction[[#This Row],[Reference Number]],barang_masuk[],4,FALSE),IF(tbl_transaction[[#This Row],[Type]]="Outbound",VLOOKUP(tbl_transaction[[#This Row],[Reference Number]],barang_keluar[],4,FALSE),""))</f>
        <v>SNK020</v>
      </c>
      <c r="E2371" t="str">
        <f>IF(tbl_transaction[[#This Row],[Type]]="Inbound",VLOOKUP(tbl_transaction[[#This Row],[Reference Number]],barang_masuk[],5,FALSE),IF(tbl_transaction[[#This Row],[Type]]="Outbound",VLOOKUP(tbl_transaction[[#This Row],[Reference Number]],barang_keluar[],5,FALSE),""))</f>
        <v>Qtela Snack Variant 20</v>
      </c>
      <c r="F2371">
        <f>IF(tbl_transaction[[#This Row],[Type]]="Inbound",VLOOKUP(tbl_transaction[[#This Row],[Reference Number]],barang_masuk[],6,FALSE),IF(tbl_transaction[[#This Row],[Type]]="Outbound",VLOOKUP(tbl_transaction[[#This Row],[Reference Number]],barang_keluar[],6,FALSE),""))</f>
        <v>48</v>
      </c>
      <c r="G2371" t="str">
        <f>IF(tbl_transaction[[#This Row],[Type]]="Inbound",VLOOKUP(tbl_transaction[[#This Row],[Reference Number]],barang_masuk[],7,FALSE),IF(tbl_transaction[[#This Row],[Type]]="Outbound",VLOOKUP(tbl_transaction[[#This Row],[Reference Number]],barang_keluar[],7,FALSE),""))</f>
        <v>Pack</v>
      </c>
      <c r="H2371" t="str">
        <f>IF(tbl_transaction[[#This Row],[Type]]="Inbound",VLOOKUP(tbl_transaction[[#This Row],[Reference Number]],barang_masuk[],3,FALSE),IF(tbl_transaction[[#This Row],[Type]]="Outbound",VLOOKUP(tbl_transaction[[#This Row],[Reference Number]],barang_keluar[],3,FALSE),""))</f>
        <v>Outlet 028</v>
      </c>
      <c r="I2371" t="str">
        <f>IF(D2371='Kartu Stok'!$B$2,COUNTIF($D$3:D2371,'Kartu Stok'!$B$2),"")</f>
        <v/>
      </c>
      <c r="L2371"/>
    </row>
    <row r="2372" spans="1:12" ht="14.5" x14ac:dyDescent="0.35">
      <c r="A2372" s="2" t="s">
        <v>2931</v>
      </c>
      <c r="B2372" s="5">
        <f>IF(LEFT(tbl_transaction[[#This Row],[Reference Number]],2)="GR",VLOOKUP(tbl_transaction[[#This Row],[Reference Number]],barang_masuk[],2,FALSE),IF(LEFT(tbl_transaction[[#This Row],[Reference Number]],2)="DO",VLOOKUP(tbl_transaction[[#This Row],[Reference Number]],barang_keluar[],2,FALSE),""))</f>
        <v>46027</v>
      </c>
      <c r="C2372" t="str">
        <f t="shared" si="37"/>
        <v>Outbound</v>
      </c>
      <c r="D2372" t="str">
        <f>IF(tbl_transaction[[#This Row],[Type]]="Inbound",VLOOKUP(tbl_transaction[[#This Row],[Reference Number]],barang_masuk[],4,FALSE),IF(tbl_transaction[[#This Row],[Type]]="Outbound",VLOOKUP(tbl_transaction[[#This Row],[Reference Number]],barang_keluar[],4,FALSE),""))</f>
        <v>SNK019</v>
      </c>
      <c r="E2372" t="str">
        <f>IF(tbl_transaction[[#This Row],[Type]]="Inbound",VLOOKUP(tbl_transaction[[#This Row],[Reference Number]],barang_masuk[],5,FALSE),IF(tbl_transaction[[#This Row],[Type]]="Outbound",VLOOKUP(tbl_transaction[[#This Row],[Reference Number]],barang_keluar[],5,FALSE),""))</f>
        <v>Qtela Snack Variant 19</v>
      </c>
      <c r="F2372">
        <f>IF(tbl_transaction[[#This Row],[Type]]="Inbound",VLOOKUP(tbl_transaction[[#This Row],[Reference Number]],barang_masuk[],6,FALSE),IF(tbl_transaction[[#This Row],[Type]]="Outbound",VLOOKUP(tbl_transaction[[#This Row],[Reference Number]],barang_keluar[],6,FALSE),""))</f>
        <v>20</v>
      </c>
      <c r="G2372" t="str">
        <f>IF(tbl_transaction[[#This Row],[Type]]="Inbound",VLOOKUP(tbl_transaction[[#This Row],[Reference Number]],barang_masuk[],7,FALSE),IF(tbl_transaction[[#This Row],[Type]]="Outbound",VLOOKUP(tbl_transaction[[#This Row],[Reference Number]],barang_keluar[],7,FALSE),""))</f>
        <v>Pack</v>
      </c>
      <c r="H2372" t="str">
        <f>IF(tbl_transaction[[#This Row],[Type]]="Inbound",VLOOKUP(tbl_transaction[[#This Row],[Reference Number]],barang_masuk[],3,FALSE),IF(tbl_transaction[[#This Row],[Type]]="Outbound",VLOOKUP(tbl_transaction[[#This Row],[Reference Number]],barang_keluar[],3,FALSE),""))</f>
        <v>Outlet 069</v>
      </c>
      <c r="I2372" t="str">
        <f>IF(D2372='Kartu Stok'!$B$2,COUNTIF($D$3:D2372,'Kartu Stok'!$B$2),"")</f>
        <v/>
      </c>
      <c r="L2372"/>
    </row>
    <row r="2373" spans="1:12" ht="14.5" x14ac:dyDescent="0.35">
      <c r="A2373" s="2" t="s">
        <v>2932</v>
      </c>
      <c r="B2373" s="5">
        <f>IF(LEFT(tbl_transaction[[#This Row],[Reference Number]],2)="GR",VLOOKUP(tbl_transaction[[#This Row],[Reference Number]],barang_masuk[],2,FALSE),IF(LEFT(tbl_transaction[[#This Row],[Reference Number]],2)="DO",VLOOKUP(tbl_transaction[[#This Row],[Reference Number]],barang_keluar[],2,FALSE),""))</f>
        <v>46193</v>
      </c>
      <c r="C2373" t="str">
        <f t="shared" si="37"/>
        <v>Outbound</v>
      </c>
      <c r="D2373" t="str">
        <f>IF(tbl_transaction[[#This Row],[Type]]="Inbound",VLOOKUP(tbl_transaction[[#This Row],[Reference Number]],barang_masuk[],4,FALSE),IF(tbl_transaction[[#This Row],[Type]]="Outbound",VLOOKUP(tbl_transaction[[#This Row],[Reference Number]],barang_keluar[],4,FALSE),""))</f>
        <v>DAR020</v>
      </c>
      <c r="E2373" t="str">
        <f>IF(tbl_transaction[[#This Row],[Type]]="Inbound",VLOOKUP(tbl_transaction[[#This Row],[Reference Number]],barang_masuk[],5,FALSE),IF(tbl_transaction[[#This Row],[Type]]="Outbound",VLOOKUP(tbl_transaction[[#This Row],[Reference Number]],barang_keluar[],5,FALSE),""))</f>
        <v>Ultra Milk Dairy Variant 20</v>
      </c>
      <c r="F2373">
        <f>IF(tbl_transaction[[#This Row],[Type]]="Inbound",VLOOKUP(tbl_transaction[[#This Row],[Reference Number]],barang_masuk[],6,FALSE),IF(tbl_transaction[[#This Row],[Type]]="Outbound",VLOOKUP(tbl_transaction[[#This Row],[Reference Number]],barang_keluar[],6,FALSE),""))</f>
        <v>36</v>
      </c>
      <c r="G2373" t="str">
        <f>IF(tbl_transaction[[#This Row],[Type]]="Inbound",VLOOKUP(tbl_transaction[[#This Row],[Reference Number]],barang_masuk[],7,FALSE),IF(tbl_transaction[[#This Row],[Type]]="Outbound",VLOOKUP(tbl_transaction[[#This Row],[Reference Number]],barang_keluar[],7,FALSE),""))</f>
        <v>Box</v>
      </c>
      <c r="H2373" t="str">
        <f>IF(tbl_transaction[[#This Row],[Type]]="Inbound",VLOOKUP(tbl_transaction[[#This Row],[Reference Number]],barang_masuk[],3,FALSE),IF(tbl_transaction[[#This Row],[Type]]="Outbound",VLOOKUP(tbl_transaction[[#This Row],[Reference Number]],barang_keluar[],3,FALSE),""))</f>
        <v>Outlet 012</v>
      </c>
      <c r="I2373" t="str">
        <f>IF(D2373='Kartu Stok'!$B$2,COUNTIF($D$3:D2373,'Kartu Stok'!$B$2),"")</f>
        <v/>
      </c>
      <c r="L2373"/>
    </row>
    <row r="2374" spans="1:12" ht="14.5" x14ac:dyDescent="0.35">
      <c r="A2374" s="2" t="s">
        <v>2933</v>
      </c>
      <c r="B2374" s="5">
        <f>IF(LEFT(tbl_transaction[[#This Row],[Reference Number]],2)="GR",VLOOKUP(tbl_transaction[[#This Row],[Reference Number]],barang_masuk[],2,FALSE),IF(LEFT(tbl_transaction[[#This Row],[Reference Number]],2)="DO",VLOOKUP(tbl_transaction[[#This Row],[Reference Number]],barang_keluar[],2,FALSE),""))</f>
        <v>46152</v>
      </c>
      <c r="C2374" t="str">
        <f t="shared" si="37"/>
        <v>Outbound</v>
      </c>
      <c r="D2374" t="str">
        <f>IF(tbl_transaction[[#This Row],[Type]]="Inbound",VLOOKUP(tbl_transaction[[#This Row],[Reference Number]],barang_masuk[],4,FALSE),IF(tbl_transaction[[#This Row],[Type]]="Outbound",VLOOKUP(tbl_transaction[[#This Row],[Reference Number]],barang_keluar[],4,FALSE),""))</f>
        <v>INS006</v>
      </c>
      <c r="E2374" t="str">
        <f>IF(tbl_transaction[[#This Row],[Type]]="Inbound",VLOOKUP(tbl_transaction[[#This Row],[Reference Number]],barang_masuk[],5,FALSE),IF(tbl_transaction[[#This Row],[Type]]="Outbound",VLOOKUP(tbl_transaction[[#This Row],[Reference Number]],barang_keluar[],5,FALSE),""))</f>
        <v>Indomie Instant Food Variant 6</v>
      </c>
      <c r="F2374">
        <f>IF(tbl_transaction[[#This Row],[Type]]="Inbound",VLOOKUP(tbl_transaction[[#This Row],[Reference Number]],barang_masuk[],6,FALSE),IF(tbl_transaction[[#This Row],[Type]]="Outbound",VLOOKUP(tbl_transaction[[#This Row],[Reference Number]],barang_keluar[],6,FALSE),""))</f>
        <v>15</v>
      </c>
      <c r="G2374" t="str">
        <f>IF(tbl_transaction[[#This Row],[Type]]="Inbound",VLOOKUP(tbl_transaction[[#This Row],[Reference Number]],barang_masuk[],7,FALSE),IF(tbl_transaction[[#This Row],[Type]]="Outbound",VLOOKUP(tbl_transaction[[#This Row],[Reference Number]],barang_keluar[],7,FALSE),""))</f>
        <v>Pack</v>
      </c>
      <c r="H2374" t="str">
        <f>IF(tbl_transaction[[#This Row],[Type]]="Inbound",VLOOKUP(tbl_transaction[[#This Row],[Reference Number]],barang_masuk[],3,FALSE),IF(tbl_transaction[[#This Row],[Type]]="Outbound",VLOOKUP(tbl_transaction[[#This Row],[Reference Number]],barang_keluar[],3,FALSE),""))</f>
        <v>Outlet 015</v>
      </c>
      <c r="I2374" t="str">
        <f>IF(D2374='Kartu Stok'!$B$2,COUNTIF($D$3:D2374,'Kartu Stok'!$B$2),"")</f>
        <v/>
      </c>
      <c r="L2374"/>
    </row>
    <row r="2375" spans="1:12" ht="14.5" x14ac:dyDescent="0.35">
      <c r="A2375" s="2" t="s">
        <v>2934</v>
      </c>
      <c r="B2375" s="5">
        <f>IF(LEFT(tbl_transaction[[#This Row],[Reference Number]],2)="GR",VLOOKUP(tbl_transaction[[#This Row],[Reference Number]],barang_masuk[],2,FALSE),IF(LEFT(tbl_transaction[[#This Row],[Reference Number]],2)="DO",VLOOKUP(tbl_transaction[[#This Row],[Reference Number]],barang_keluar[],2,FALSE),""))</f>
        <v>46045</v>
      </c>
      <c r="C2375" t="str">
        <f t="shared" si="37"/>
        <v>Outbound</v>
      </c>
      <c r="D2375" t="str">
        <f>IF(tbl_transaction[[#This Row],[Type]]="Inbound",VLOOKUP(tbl_transaction[[#This Row],[Reference Number]],barang_masuk[],4,FALSE),IF(tbl_transaction[[#This Row],[Type]]="Outbound",VLOOKUP(tbl_transaction[[#This Row],[Reference Number]],barang_keluar[],4,FALSE),""))</f>
        <v>HOM015</v>
      </c>
      <c r="E2375" t="str">
        <f>IF(tbl_transaction[[#This Row],[Type]]="Inbound",VLOOKUP(tbl_transaction[[#This Row],[Reference Number]],barang_masuk[],5,FALSE),IF(tbl_transaction[[#This Row],[Type]]="Outbound",VLOOKUP(tbl_transaction[[#This Row],[Reference Number]],barang_keluar[],5,FALSE),""))</f>
        <v>Sunlight Home Care Variant 15</v>
      </c>
      <c r="F2375">
        <f>IF(tbl_transaction[[#This Row],[Type]]="Inbound",VLOOKUP(tbl_transaction[[#This Row],[Reference Number]],barang_masuk[],6,FALSE),IF(tbl_transaction[[#This Row],[Type]]="Outbound",VLOOKUP(tbl_transaction[[#This Row],[Reference Number]],barang_keluar[],6,FALSE),""))</f>
        <v>5</v>
      </c>
      <c r="G2375" t="str">
        <f>IF(tbl_transaction[[#This Row],[Type]]="Inbound",VLOOKUP(tbl_transaction[[#This Row],[Reference Number]],barang_masuk[],7,FALSE),IF(tbl_transaction[[#This Row],[Type]]="Outbound",VLOOKUP(tbl_transaction[[#This Row],[Reference Number]],barang_keluar[],7,FALSE),""))</f>
        <v>Pack</v>
      </c>
      <c r="H2375" t="str">
        <f>IF(tbl_transaction[[#This Row],[Type]]="Inbound",VLOOKUP(tbl_transaction[[#This Row],[Reference Number]],barang_masuk[],3,FALSE),IF(tbl_transaction[[#This Row],[Type]]="Outbound",VLOOKUP(tbl_transaction[[#This Row],[Reference Number]],barang_keluar[],3,FALSE),""))</f>
        <v>Outlet 045</v>
      </c>
      <c r="I2375" t="str">
        <f>IF(D2375='Kartu Stok'!$B$2,COUNTIF($D$3:D2375,'Kartu Stok'!$B$2),"")</f>
        <v/>
      </c>
      <c r="L2375"/>
    </row>
    <row r="2376" spans="1:12" ht="14.5" x14ac:dyDescent="0.35">
      <c r="A2376" s="2" t="s">
        <v>2935</v>
      </c>
      <c r="B2376" s="5">
        <f>IF(LEFT(tbl_transaction[[#This Row],[Reference Number]],2)="GR",VLOOKUP(tbl_transaction[[#This Row],[Reference Number]],barang_masuk[],2,FALSE),IF(LEFT(tbl_transaction[[#This Row],[Reference Number]],2)="DO",VLOOKUP(tbl_transaction[[#This Row],[Reference Number]],barang_keluar[],2,FALSE),""))</f>
        <v>46051</v>
      </c>
      <c r="C2376" t="str">
        <f t="shared" si="37"/>
        <v>Outbound</v>
      </c>
      <c r="D2376" t="str">
        <f>IF(tbl_transaction[[#This Row],[Type]]="Inbound",VLOOKUP(tbl_transaction[[#This Row],[Reference Number]],barang_masuk[],4,FALSE),IF(tbl_transaction[[#This Row],[Type]]="Outbound",VLOOKUP(tbl_transaction[[#This Row],[Reference Number]],barang_keluar[],4,FALSE),""))</f>
        <v>PER017</v>
      </c>
      <c r="E2376" t="str">
        <f>IF(tbl_transaction[[#This Row],[Type]]="Inbound",VLOOKUP(tbl_transaction[[#This Row],[Reference Number]],barang_masuk[],5,FALSE),IF(tbl_transaction[[#This Row],[Type]]="Outbound",VLOOKUP(tbl_transaction[[#This Row],[Reference Number]],barang_keluar[],5,FALSE),""))</f>
        <v>Pepsodent Personal Care Variant 17</v>
      </c>
      <c r="F2376">
        <f>IF(tbl_transaction[[#This Row],[Type]]="Inbound",VLOOKUP(tbl_transaction[[#This Row],[Reference Number]],barang_masuk[],6,FALSE),IF(tbl_transaction[[#This Row],[Type]]="Outbound",VLOOKUP(tbl_transaction[[#This Row],[Reference Number]],barang_keluar[],6,FALSE),""))</f>
        <v>5</v>
      </c>
      <c r="G2376" t="str">
        <f>IF(tbl_transaction[[#This Row],[Type]]="Inbound",VLOOKUP(tbl_transaction[[#This Row],[Reference Number]],barang_masuk[],7,FALSE),IF(tbl_transaction[[#This Row],[Type]]="Outbound",VLOOKUP(tbl_transaction[[#This Row],[Reference Number]],barang_keluar[],7,FALSE),""))</f>
        <v>Bottle</v>
      </c>
      <c r="H2376" t="str">
        <f>IF(tbl_transaction[[#This Row],[Type]]="Inbound",VLOOKUP(tbl_transaction[[#This Row],[Reference Number]],barang_masuk[],3,FALSE),IF(tbl_transaction[[#This Row],[Type]]="Outbound",VLOOKUP(tbl_transaction[[#This Row],[Reference Number]],barang_keluar[],3,FALSE),""))</f>
        <v>Outlet 027</v>
      </c>
      <c r="I2376" t="str">
        <f>IF(D2376='Kartu Stok'!$B$2,COUNTIF($D$3:D2376,'Kartu Stok'!$B$2),"")</f>
        <v/>
      </c>
      <c r="L2376"/>
    </row>
    <row r="2377" spans="1:12" ht="14.5" x14ac:dyDescent="0.35">
      <c r="A2377" s="2" t="s">
        <v>2936</v>
      </c>
      <c r="B2377" s="5">
        <f>IF(LEFT(tbl_transaction[[#This Row],[Reference Number]],2)="GR",VLOOKUP(tbl_transaction[[#This Row],[Reference Number]],barang_masuk[],2,FALSE),IF(LEFT(tbl_transaction[[#This Row],[Reference Number]],2)="DO",VLOOKUP(tbl_transaction[[#This Row],[Reference Number]],barang_keluar[],2,FALSE),""))</f>
        <v>46073</v>
      </c>
      <c r="C2377" t="str">
        <f t="shared" si="37"/>
        <v>Outbound</v>
      </c>
      <c r="D2377" t="str">
        <f>IF(tbl_transaction[[#This Row],[Type]]="Inbound",VLOOKUP(tbl_transaction[[#This Row],[Reference Number]],barang_masuk[],4,FALSE),IF(tbl_transaction[[#This Row],[Type]]="Outbound",VLOOKUP(tbl_transaction[[#This Row],[Reference Number]],barang_keluar[],4,FALSE),""))</f>
        <v>BEV036</v>
      </c>
      <c r="E2377" t="str">
        <f>IF(tbl_transaction[[#This Row],[Type]]="Inbound",VLOOKUP(tbl_transaction[[#This Row],[Reference Number]],barang_masuk[],5,FALSE),IF(tbl_transaction[[#This Row],[Type]]="Outbound",VLOOKUP(tbl_transaction[[#This Row],[Reference Number]],barang_keluar[],5,FALSE),""))</f>
        <v>Sosro Beverage Variant 36</v>
      </c>
      <c r="F2377">
        <f>IF(tbl_transaction[[#This Row],[Type]]="Inbound",VLOOKUP(tbl_transaction[[#This Row],[Reference Number]],barang_masuk[],6,FALSE),IF(tbl_transaction[[#This Row],[Type]]="Outbound",VLOOKUP(tbl_transaction[[#This Row],[Reference Number]],barang_keluar[],6,FALSE),""))</f>
        <v>48</v>
      </c>
      <c r="G2377" t="str">
        <f>IF(tbl_transaction[[#This Row],[Type]]="Inbound",VLOOKUP(tbl_transaction[[#This Row],[Reference Number]],barang_masuk[],7,FALSE),IF(tbl_transaction[[#This Row],[Type]]="Outbound",VLOOKUP(tbl_transaction[[#This Row],[Reference Number]],barang_keluar[],7,FALSE),""))</f>
        <v>Bottle</v>
      </c>
      <c r="H2377" t="str">
        <f>IF(tbl_transaction[[#This Row],[Type]]="Inbound",VLOOKUP(tbl_transaction[[#This Row],[Reference Number]],barang_masuk[],3,FALSE),IF(tbl_transaction[[#This Row],[Type]]="Outbound",VLOOKUP(tbl_transaction[[#This Row],[Reference Number]],barang_keluar[],3,FALSE),""))</f>
        <v>Outlet 077</v>
      </c>
      <c r="I2377" t="str">
        <f>IF(D2377='Kartu Stok'!$B$2,COUNTIF($D$3:D2377,'Kartu Stok'!$B$2),"")</f>
        <v/>
      </c>
      <c r="L2377"/>
    </row>
    <row r="2378" spans="1:12" ht="14.5" x14ac:dyDescent="0.35">
      <c r="A2378" s="2" t="s">
        <v>2937</v>
      </c>
      <c r="B2378" s="5">
        <f>IF(LEFT(tbl_transaction[[#This Row],[Reference Number]],2)="GR",VLOOKUP(tbl_transaction[[#This Row],[Reference Number]],barang_masuk[],2,FALSE),IF(LEFT(tbl_transaction[[#This Row],[Reference Number]],2)="DO",VLOOKUP(tbl_transaction[[#This Row],[Reference Number]],barang_keluar[],2,FALSE),""))</f>
        <v>46114</v>
      </c>
      <c r="C2378" t="str">
        <f t="shared" si="37"/>
        <v>Outbound</v>
      </c>
      <c r="D2378" t="str">
        <f>IF(tbl_transaction[[#This Row],[Type]]="Inbound",VLOOKUP(tbl_transaction[[#This Row],[Reference Number]],barang_masuk[],4,FALSE),IF(tbl_transaction[[#This Row],[Type]]="Outbound",VLOOKUP(tbl_transaction[[#This Row],[Reference Number]],barang_keluar[],4,FALSE),""))</f>
        <v>INS006</v>
      </c>
      <c r="E2378" t="str">
        <f>IF(tbl_transaction[[#This Row],[Type]]="Inbound",VLOOKUP(tbl_transaction[[#This Row],[Reference Number]],barang_masuk[],5,FALSE),IF(tbl_transaction[[#This Row],[Type]]="Outbound",VLOOKUP(tbl_transaction[[#This Row],[Reference Number]],barang_keluar[],5,FALSE),""))</f>
        <v>Indomie Instant Food Variant 6</v>
      </c>
      <c r="F2378">
        <f>IF(tbl_transaction[[#This Row],[Type]]="Inbound",VLOOKUP(tbl_transaction[[#This Row],[Reference Number]],barang_masuk[],6,FALSE),IF(tbl_transaction[[#This Row],[Type]]="Outbound",VLOOKUP(tbl_transaction[[#This Row],[Reference Number]],barang_keluar[],6,FALSE),""))</f>
        <v>10</v>
      </c>
      <c r="G2378" t="str">
        <f>IF(tbl_transaction[[#This Row],[Type]]="Inbound",VLOOKUP(tbl_transaction[[#This Row],[Reference Number]],barang_masuk[],7,FALSE),IF(tbl_transaction[[#This Row],[Type]]="Outbound",VLOOKUP(tbl_transaction[[#This Row],[Reference Number]],barang_keluar[],7,FALSE),""))</f>
        <v>Pack</v>
      </c>
      <c r="H2378" t="str">
        <f>IF(tbl_transaction[[#This Row],[Type]]="Inbound",VLOOKUP(tbl_transaction[[#This Row],[Reference Number]],barang_masuk[],3,FALSE),IF(tbl_transaction[[#This Row],[Type]]="Outbound",VLOOKUP(tbl_transaction[[#This Row],[Reference Number]],barang_keluar[],3,FALSE),""))</f>
        <v>Outlet 080</v>
      </c>
      <c r="I2378" t="str">
        <f>IF(D2378='Kartu Stok'!$B$2,COUNTIF($D$3:D2378,'Kartu Stok'!$B$2),"")</f>
        <v/>
      </c>
      <c r="L2378"/>
    </row>
    <row r="2379" spans="1:12" ht="14.5" x14ac:dyDescent="0.35">
      <c r="A2379" s="2" t="s">
        <v>2938</v>
      </c>
      <c r="B2379" s="5">
        <f>IF(LEFT(tbl_transaction[[#This Row],[Reference Number]],2)="GR",VLOOKUP(tbl_transaction[[#This Row],[Reference Number]],barang_masuk[],2,FALSE),IF(LEFT(tbl_transaction[[#This Row],[Reference Number]],2)="DO",VLOOKUP(tbl_transaction[[#This Row],[Reference Number]],barang_keluar[],2,FALSE),""))</f>
        <v>46188</v>
      </c>
      <c r="C2379" t="str">
        <f t="shared" si="37"/>
        <v>Outbound</v>
      </c>
      <c r="D2379" t="str">
        <f>IF(tbl_transaction[[#This Row],[Type]]="Inbound",VLOOKUP(tbl_transaction[[#This Row],[Reference Number]],barang_masuk[],4,FALSE),IF(tbl_transaction[[#This Row],[Type]]="Outbound",VLOOKUP(tbl_transaction[[#This Row],[Reference Number]],barang_keluar[],4,FALSE),""))</f>
        <v>PER001</v>
      </c>
      <c r="E2379" t="str">
        <f>IF(tbl_transaction[[#This Row],[Type]]="Inbound",VLOOKUP(tbl_transaction[[#This Row],[Reference Number]],barang_masuk[],5,FALSE),IF(tbl_transaction[[#This Row],[Type]]="Outbound",VLOOKUP(tbl_transaction[[#This Row],[Reference Number]],barang_keluar[],5,FALSE),""))</f>
        <v>Sunsilk Personal Care Variant 1</v>
      </c>
      <c r="F2379">
        <f>IF(tbl_transaction[[#This Row],[Type]]="Inbound",VLOOKUP(tbl_transaction[[#This Row],[Reference Number]],barang_masuk[],6,FALSE),IF(tbl_transaction[[#This Row],[Type]]="Outbound",VLOOKUP(tbl_transaction[[#This Row],[Reference Number]],barang_keluar[],6,FALSE),""))</f>
        <v>30</v>
      </c>
      <c r="G2379" t="str">
        <f>IF(tbl_transaction[[#This Row],[Type]]="Inbound",VLOOKUP(tbl_transaction[[#This Row],[Reference Number]],barang_masuk[],7,FALSE),IF(tbl_transaction[[#This Row],[Type]]="Outbound",VLOOKUP(tbl_transaction[[#This Row],[Reference Number]],barang_keluar[],7,FALSE),""))</f>
        <v>Bottle</v>
      </c>
      <c r="H2379" t="str">
        <f>IF(tbl_transaction[[#This Row],[Type]]="Inbound",VLOOKUP(tbl_transaction[[#This Row],[Reference Number]],barang_masuk[],3,FALSE),IF(tbl_transaction[[#This Row],[Type]]="Outbound",VLOOKUP(tbl_transaction[[#This Row],[Reference Number]],barang_keluar[],3,FALSE),""))</f>
        <v>Outlet 052</v>
      </c>
      <c r="I2379" t="str">
        <f>IF(D2379='Kartu Stok'!$B$2,COUNTIF($D$3:D2379,'Kartu Stok'!$B$2),"")</f>
        <v/>
      </c>
      <c r="L2379"/>
    </row>
    <row r="2380" spans="1:12" ht="14.5" x14ac:dyDescent="0.35">
      <c r="A2380" s="2" t="s">
        <v>2939</v>
      </c>
      <c r="B2380" s="5">
        <f>IF(LEFT(tbl_transaction[[#This Row],[Reference Number]],2)="GR",VLOOKUP(tbl_transaction[[#This Row],[Reference Number]],barang_masuk[],2,FALSE),IF(LEFT(tbl_transaction[[#This Row],[Reference Number]],2)="DO",VLOOKUP(tbl_transaction[[#This Row],[Reference Number]],barang_keluar[],2,FALSE),""))</f>
        <v>46167</v>
      </c>
      <c r="C2380" t="str">
        <f t="shared" si="37"/>
        <v>Outbound</v>
      </c>
      <c r="D2380" t="str">
        <f>IF(tbl_transaction[[#This Row],[Type]]="Inbound",VLOOKUP(tbl_transaction[[#This Row],[Reference Number]],barang_masuk[],4,FALSE),IF(tbl_transaction[[#This Row],[Type]]="Outbound",VLOOKUP(tbl_transaction[[#This Row],[Reference Number]],barang_keluar[],4,FALSE),""))</f>
        <v>PER021</v>
      </c>
      <c r="E2380" t="str">
        <f>IF(tbl_transaction[[#This Row],[Type]]="Inbound",VLOOKUP(tbl_transaction[[#This Row],[Reference Number]],barang_masuk[],5,FALSE),IF(tbl_transaction[[#This Row],[Type]]="Outbound",VLOOKUP(tbl_transaction[[#This Row],[Reference Number]],barang_keluar[],5,FALSE),""))</f>
        <v>Sunsilk Personal Care Variant 21</v>
      </c>
      <c r="F2380">
        <f>IF(tbl_transaction[[#This Row],[Type]]="Inbound",VLOOKUP(tbl_transaction[[#This Row],[Reference Number]],barang_masuk[],6,FALSE),IF(tbl_transaction[[#This Row],[Type]]="Outbound",VLOOKUP(tbl_transaction[[#This Row],[Reference Number]],barang_keluar[],6,FALSE),""))</f>
        <v>30</v>
      </c>
      <c r="G2380" t="str">
        <f>IF(tbl_transaction[[#This Row],[Type]]="Inbound",VLOOKUP(tbl_transaction[[#This Row],[Reference Number]],barang_masuk[],7,FALSE),IF(tbl_transaction[[#This Row],[Type]]="Outbound",VLOOKUP(tbl_transaction[[#This Row],[Reference Number]],barang_keluar[],7,FALSE),""))</f>
        <v>Bottle</v>
      </c>
      <c r="H2380" t="str">
        <f>IF(tbl_transaction[[#This Row],[Type]]="Inbound",VLOOKUP(tbl_transaction[[#This Row],[Reference Number]],barang_masuk[],3,FALSE),IF(tbl_transaction[[#This Row],[Type]]="Outbound",VLOOKUP(tbl_transaction[[#This Row],[Reference Number]],barang_keluar[],3,FALSE),""))</f>
        <v>Outlet 010</v>
      </c>
      <c r="I2380" t="str">
        <f>IF(D2380='Kartu Stok'!$B$2,COUNTIF($D$3:D2380,'Kartu Stok'!$B$2),"")</f>
        <v/>
      </c>
      <c r="L2380"/>
    </row>
    <row r="2381" spans="1:12" ht="14.5" x14ac:dyDescent="0.35">
      <c r="A2381" s="2" t="s">
        <v>2940</v>
      </c>
      <c r="B2381" s="5">
        <f>IF(LEFT(tbl_transaction[[#This Row],[Reference Number]],2)="GR",VLOOKUP(tbl_transaction[[#This Row],[Reference Number]],barang_masuk[],2,FALSE),IF(LEFT(tbl_transaction[[#This Row],[Reference Number]],2)="DO",VLOOKUP(tbl_transaction[[#This Row],[Reference Number]],barang_keluar[],2,FALSE),""))</f>
        <v>46115</v>
      </c>
      <c r="C2381" t="str">
        <f t="shared" si="37"/>
        <v>Outbound</v>
      </c>
      <c r="D2381" t="str">
        <f>IF(tbl_transaction[[#This Row],[Type]]="Inbound",VLOOKUP(tbl_transaction[[#This Row],[Reference Number]],barang_masuk[],4,FALSE),IF(tbl_transaction[[#This Row],[Type]]="Outbound",VLOOKUP(tbl_transaction[[#This Row],[Reference Number]],barang_keluar[],4,FALSE),""))</f>
        <v>BAB009</v>
      </c>
      <c r="E2381" t="str">
        <f>IF(tbl_transaction[[#This Row],[Type]]="Inbound",VLOOKUP(tbl_transaction[[#This Row],[Reference Number]],barang_masuk[],5,FALSE),IF(tbl_transaction[[#This Row],[Type]]="Outbound",VLOOKUP(tbl_transaction[[#This Row],[Reference Number]],barang_keluar[],5,FALSE),""))</f>
        <v>MamyPoko Baby Care Variant 9</v>
      </c>
      <c r="F2381">
        <f>IF(tbl_transaction[[#This Row],[Type]]="Inbound",VLOOKUP(tbl_transaction[[#This Row],[Reference Number]],barang_masuk[],6,FALSE),IF(tbl_transaction[[#This Row],[Type]]="Outbound",VLOOKUP(tbl_transaction[[#This Row],[Reference Number]],barang_keluar[],6,FALSE),""))</f>
        <v>30</v>
      </c>
      <c r="G2381" t="str">
        <f>IF(tbl_transaction[[#This Row],[Type]]="Inbound",VLOOKUP(tbl_transaction[[#This Row],[Reference Number]],barang_masuk[],7,FALSE),IF(tbl_transaction[[#This Row],[Type]]="Outbound",VLOOKUP(tbl_transaction[[#This Row],[Reference Number]],barang_keluar[],7,FALSE),""))</f>
        <v>Pack</v>
      </c>
      <c r="H2381" t="str">
        <f>IF(tbl_transaction[[#This Row],[Type]]="Inbound",VLOOKUP(tbl_transaction[[#This Row],[Reference Number]],barang_masuk[],3,FALSE),IF(tbl_transaction[[#This Row],[Type]]="Outbound",VLOOKUP(tbl_transaction[[#This Row],[Reference Number]],barang_keluar[],3,FALSE),""))</f>
        <v>Outlet 020</v>
      </c>
      <c r="I2381" t="str">
        <f>IF(D2381='Kartu Stok'!$B$2,COUNTIF($D$3:D2381,'Kartu Stok'!$B$2),"")</f>
        <v/>
      </c>
      <c r="L2381"/>
    </row>
    <row r="2382" spans="1:12" ht="14.5" x14ac:dyDescent="0.35">
      <c r="A2382" s="2" t="s">
        <v>2941</v>
      </c>
      <c r="B2382" s="5">
        <f>IF(LEFT(tbl_transaction[[#This Row],[Reference Number]],2)="GR",VLOOKUP(tbl_transaction[[#This Row],[Reference Number]],barang_masuk[],2,FALSE),IF(LEFT(tbl_transaction[[#This Row],[Reference Number]],2)="DO",VLOOKUP(tbl_transaction[[#This Row],[Reference Number]],barang_keluar[],2,FALSE),""))</f>
        <v>46185</v>
      </c>
      <c r="C2382" t="str">
        <f t="shared" si="37"/>
        <v>Outbound</v>
      </c>
      <c r="D2382" t="str">
        <f>IF(tbl_transaction[[#This Row],[Type]]="Inbound",VLOOKUP(tbl_transaction[[#This Row],[Reference Number]],barang_masuk[],4,FALSE),IF(tbl_transaction[[#This Row],[Type]]="Outbound",VLOOKUP(tbl_transaction[[#This Row],[Reference Number]],barang_keluar[],4,FALSE),""))</f>
        <v>INS022</v>
      </c>
      <c r="E2382" t="str">
        <f>IF(tbl_transaction[[#This Row],[Type]]="Inbound",VLOOKUP(tbl_transaction[[#This Row],[Reference Number]],barang_masuk[],5,FALSE),IF(tbl_transaction[[#This Row],[Type]]="Outbound",VLOOKUP(tbl_transaction[[#This Row],[Reference Number]],barang_keluar[],5,FALSE),""))</f>
        <v>Supermi Instant Food Variant 22</v>
      </c>
      <c r="F2382">
        <f>IF(tbl_transaction[[#This Row],[Type]]="Inbound",VLOOKUP(tbl_transaction[[#This Row],[Reference Number]],barang_masuk[],6,FALSE),IF(tbl_transaction[[#This Row],[Type]]="Outbound",VLOOKUP(tbl_transaction[[#This Row],[Reference Number]],barang_keluar[],6,FALSE),""))</f>
        <v>5</v>
      </c>
      <c r="G2382" t="str">
        <f>IF(tbl_transaction[[#This Row],[Type]]="Inbound",VLOOKUP(tbl_transaction[[#This Row],[Reference Number]],barang_masuk[],7,FALSE),IF(tbl_transaction[[#This Row],[Type]]="Outbound",VLOOKUP(tbl_transaction[[#This Row],[Reference Number]],barang_keluar[],7,FALSE),""))</f>
        <v>Pack</v>
      </c>
      <c r="H2382" t="str">
        <f>IF(tbl_transaction[[#This Row],[Type]]="Inbound",VLOOKUP(tbl_transaction[[#This Row],[Reference Number]],barang_masuk[],3,FALSE),IF(tbl_transaction[[#This Row],[Type]]="Outbound",VLOOKUP(tbl_transaction[[#This Row],[Reference Number]],barang_keluar[],3,FALSE),""))</f>
        <v>Outlet 051</v>
      </c>
      <c r="I2382" t="str">
        <f>IF(D2382='Kartu Stok'!$B$2,COUNTIF($D$3:D2382,'Kartu Stok'!$B$2),"")</f>
        <v/>
      </c>
      <c r="L2382"/>
    </row>
    <row r="2383" spans="1:12" ht="14.5" x14ac:dyDescent="0.35">
      <c r="A2383" s="2" t="s">
        <v>2942</v>
      </c>
      <c r="B2383" s="5">
        <f>IF(LEFT(tbl_transaction[[#This Row],[Reference Number]],2)="GR",VLOOKUP(tbl_transaction[[#This Row],[Reference Number]],barang_masuk[],2,FALSE),IF(LEFT(tbl_transaction[[#This Row],[Reference Number]],2)="DO",VLOOKUP(tbl_transaction[[#This Row],[Reference Number]],barang_keluar[],2,FALSE),""))</f>
        <v>46090</v>
      </c>
      <c r="C2383" t="str">
        <f t="shared" si="37"/>
        <v>Outbound</v>
      </c>
      <c r="D2383" t="str">
        <f>IF(tbl_transaction[[#This Row],[Type]]="Inbound",VLOOKUP(tbl_transaction[[#This Row],[Reference Number]],barang_masuk[],4,FALSE),IF(tbl_transaction[[#This Row],[Type]]="Outbound",VLOOKUP(tbl_transaction[[#This Row],[Reference Number]],barang_keluar[],4,FALSE),""))</f>
        <v>PER020</v>
      </c>
      <c r="E2383" t="str">
        <f>IF(tbl_transaction[[#This Row],[Type]]="Inbound",VLOOKUP(tbl_transaction[[#This Row],[Reference Number]],barang_masuk[],5,FALSE),IF(tbl_transaction[[#This Row],[Type]]="Outbound",VLOOKUP(tbl_transaction[[#This Row],[Reference Number]],barang_keluar[],5,FALSE),""))</f>
        <v>Sunsilk Personal Care Variant 20</v>
      </c>
      <c r="F2383">
        <f>IF(tbl_transaction[[#This Row],[Type]]="Inbound",VLOOKUP(tbl_transaction[[#This Row],[Reference Number]],barang_masuk[],6,FALSE),IF(tbl_transaction[[#This Row],[Type]]="Outbound",VLOOKUP(tbl_transaction[[#This Row],[Reference Number]],barang_keluar[],6,FALSE),""))</f>
        <v>5</v>
      </c>
      <c r="G2383" t="str">
        <f>IF(tbl_transaction[[#This Row],[Type]]="Inbound",VLOOKUP(tbl_transaction[[#This Row],[Reference Number]],barang_masuk[],7,FALSE),IF(tbl_transaction[[#This Row],[Type]]="Outbound",VLOOKUP(tbl_transaction[[#This Row],[Reference Number]],barang_keluar[],7,FALSE),""))</f>
        <v>Bottle</v>
      </c>
      <c r="H2383" t="str">
        <f>IF(tbl_transaction[[#This Row],[Type]]="Inbound",VLOOKUP(tbl_transaction[[#This Row],[Reference Number]],barang_masuk[],3,FALSE),IF(tbl_transaction[[#This Row],[Type]]="Outbound",VLOOKUP(tbl_transaction[[#This Row],[Reference Number]],barang_keluar[],3,FALSE),""))</f>
        <v>Outlet 041</v>
      </c>
      <c r="I2383" t="str">
        <f>IF(D2383='Kartu Stok'!$B$2,COUNTIF($D$3:D2383,'Kartu Stok'!$B$2),"")</f>
        <v/>
      </c>
      <c r="L2383"/>
    </row>
    <row r="2384" spans="1:12" ht="14.5" x14ac:dyDescent="0.35">
      <c r="A2384" s="2" t="s">
        <v>2943</v>
      </c>
      <c r="B2384" s="5">
        <f>IF(LEFT(tbl_transaction[[#This Row],[Reference Number]],2)="GR",VLOOKUP(tbl_transaction[[#This Row],[Reference Number]],barang_masuk[],2,FALSE),IF(LEFT(tbl_transaction[[#This Row],[Reference Number]],2)="DO",VLOOKUP(tbl_transaction[[#This Row],[Reference Number]],barang_keluar[],2,FALSE),""))</f>
        <v>46174</v>
      </c>
      <c r="C2384" t="str">
        <f t="shared" si="37"/>
        <v>Outbound</v>
      </c>
      <c r="D2384" t="str">
        <f>IF(tbl_transaction[[#This Row],[Type]]="Inbound",VLOOKUP(tbl_transaction[[#This Row],[Reference Number]],barang_masuk[],4,FALSE),IF(tbl_transaction[[#This Row],[Type]]="Outbound",VLOOKUP(tbl_transaction[[#This Row],[Reference Number]],barang_keluar[],4,FALSE),""))</f>
        <v>INS004</v>
      </c>
      <c r="E2384" t="str">
        <f>IF(tbl_transaction[[#This Row],[Type]]="Inbound",VLOOKUP(tbl_transaction[[#This Row],[Reference Number]],barang_masuk[],5,FALSE),IF(tbl_transaction[[#This Row],[Type]]="Outbound",VLOOKUP(tbl_transaction[[#This Row],[Reference Number]],barang_keluar[],5,FALSE),""))</f>
        <v>Sarimi Instant Food Variant 4</v>
      </c>
      <c r="F2384">
        <f>IF(tbl_transaction[[#This Row],[Type]]="Inbound",VLOOKUP(tbl_transaction[[#This Row],[Reference Number]],barang_masuk[],6,FALSE),IF(tbl_transaction[[#This Row],[Type]]="Outbound",VLOOKUP(tbl_transaction[[#This Row],[Reference Number]],barang_keluar[],6,FALSE),""))</f>
        <v>24</v>
      </c>
      <c r="G2384" t="str">
        <f>IF(tbl_transaction[[#This Row],[Type]]="Inbound",VLOOKUP(tbl_transaction[[#This Row],[Reference Number]],barang_masuk[],7,FALSE),IF(tbl_transaction[[#This Row],[Type]]="Outbound",VLOOKUP(tbl_transaction[[#This Row],[Reference Number]],barang_keluar[],7,FALSE),""))</f>
        <v>Pack</v>
      </c>
      <c r="H2384" t="str">
        <f>IF(tbl_transaction[[#This Row],[Type]]="Inbound",VLOOKUP(tbl_transaction[[#This Row],[Reference Number]],barang_masuk[],3,FALSE),IF(tbl_transaction[[#This Row],[Type]]="Outbound",VLOOKUP(tbl_transaction[[#This Row],[Reference Number]],barang_keluar[],3,FALSE),""))</f>
        <v>Outlet 034</v>
      </c>
      <c r="I2384" t="str">
        <f>IF(D2384='Kartu Stok'!$B$2,COUNTIF($D$3:D2384,'Kartu Stok'!$B$2),"")</f>
        <v/>
      </c>
      <c r="L2384"/>
    </row>
    <row r="2385" spans="1:12" ht="14.5" x14ac:dyDescent="0.35">
      <c r="A2385" s="2" t="s">
        <v>2944</v>
      </c>
      <c r="B2385" s="5">
        <f>IF(LEFT(tbl_transaction[[#This Row],[Reference Number]],2)="GR",VLOOKUP(tbl_transaction[[#This Row],[Reference Number]],barang_masuk[],2,FALSE),IF(LEFT(tbl_transaction[[#This Row],[Reference Number]],2)="DO",VLOOKUP(tbl_transaction[[#This Row],[Reference Number]],barang_keluar[],2,FALSE),""))</f>
        <v>46163</v>
      </c>
      <c r="C2385" t="str">
        <f t="shared" si="37"/>
        <v>Outbound</v>
      </c>
      <c r="D2385" t="str">
        <f>IF(tbl_transaction[[#This Row],[Type]]="Inbound",VLOOKUP(tbl_transaction[[#This Row],[Reference Number]],barang_masuk[],4,FALSE),IF(tbl_transaction[[#This Row],[Type]]="Outbound",VLOOKUP(tbl_transaction[[#This Row],[Reference Number]],barang_keluar[],4,FALSE),""))</f>
        <v>BEV003</v>
      </c>
      <c r="E2385" t="str">
        <f>IF(tbl_transaction[[#This Row],[Type]]="Inbound",VLOOKUP(tbl_transaction[[#This Row],[Reference Number]],barang_masuk[],5,FALSE),IF(tbl_transaction[[#This Row],[Type]]="Outbound",VLOOKUP(tbl_transaction[[#This Row],[Reference Number]],barang_keluar[],5,FALSE),""))</f>
        <v>Sosro Beverage Variant 3</v>
      </c>
      <c r="F2385">
        <f>IF(tbl_transaction[[#This Row],[Type]]="Inbound",VLOOKUP(tbl_transaction[[#This Row],[Reference Number]],barang_masuk[],6,FALSE),IF(tbl_transaction[[#This Row],[Type]]="Outbound",VLOOKUP(tbl_transaction[[#This Row],[Reference Number]],barang_keluar[],6,FALSE),""))</f>
        <v>48</v>
      </c>
      <c r="G2385" t="str">
        <f>IF(tbl_transaction[[#This Row],[Type]]="Inbound",VLOOKUP(tbl_transaction[[#This Row],[Reference Number]],barang_masuk[],7,FALSE),IF(tbl_transaction[[#This Row],[Type]]="Outbound",VLOOKUP(tbl_transaction[[#This Row],[Reference Number]],barang_keluar[],7,FALSE),""))</f>
        <v>Bottle</v>
      </c>
      <c r="H2385" t="str">
        <f>IF(tbl_transaction[[#This Row],[Type]]="Inbound",VLOOKUP(tbl_transaction[[#This Row],[Reference Number]],barang_masuk[],3,FALSE),IF(tbl_transaction[[#This Row],[Type]]="Outbound",VLOOKUP(tbl_transaction[[#This Row],[Reference Number]],barang_keluar[],3,FALSE),""))</f>
        <v>Outlet 025</v>
      </c>
      <c r="I2385" t="str">
        <f>IF(D2385='Kartu Stok'!$B$2,COUNTIF($D$3:D2385,'Kartu Stok'!$B$2),"")</f>
        <v/>
      </c>
      <c r="L2385"/>
    </row>
    <row r="2386" spans="1:12" ht="14.5" x14ac:dyDescent="0.35">
      <c r="A2386" s="2" t="s">
        <v>2945</v>
      </c>
      <c r="B2386" s="5">
        <f>IF(LEFT(tbl_transaction[[#This Row],[Reference Number]],2)="GR",VLOOKUP(tbl_transaction[[#This Row],[Reference Number]],barang_masuk[],2,FALSE),IF(LEFT(tbl_transaction[[#This Row],[Reference Number]],2)="DO",VLOOKUP(tbl_transaction[[#This Row],[Reference Number]],barang_keluar[],2,FALSE),""))</f>
        <v>46162</v>
      </c>
      <c r="C2386" t="str">
        <f t="shared" si="37"/>
        <v>Outbound</v>
      </c>
      <c r="D2386" t="str">
        <f>IF(tbl_transaction[[#This Row],[Type]]="Inbound",VLOOKUP(tbl_transaction[[#This Row],[Reference Number]],barang_masuk[],4,FALSE),IF(tbl_transaction[[#This Row],[Type]]="Outbound",VLOOKUP(tbl_transaction[[#This Row],[Reference Number]],barang_keluar[],4,FALSE),""))</f>
        <v>INS005</v>
      </c>
      <c r="E2386" t="str">
        <f>IF(tbl_transaction[[#This Row],[Type]]="Inbound",VLOOKUP(tbl_transaction[[#This Row],[Reference Number]],barang_masuk[],5,FALSE),IF(tbl_transaction[[#This Row],[Type]]="Outbound",VLOOKUP(tbl_transaction[[#This Row],[Reference Number]],barang_keluar[],5,FALSE),""))</f>
        <v>Sarimi Instant Food Variant 5</v>
      </c>
      <c r="F2386">
        <f>IF(tbl_transaction[[#This Row],[Type]]="Inbound",VLOOKUP(tbl_transaction[[#This Row],[Reference Number]],barang_masuk[],6,FALSE),IF(tbl_transaction[[#This Row],[Type]]="Outbound",VLOOKUP(tbl_transaction[[#This Row],[Reference Number]],barang_keluar[],6,FALSE),""))</f>
        <v>30</v>
      </c>
      <c r="G2386" t="str">
        <f>IF(tbl_transaction[[#This Row],[Type]]="Inbound",VLOOKUP(tbl_transaction[[#This Row],[Reference Number]],barang_masuk[],7,FALSE),IF(tbl_transaction[[#This Row],[Type]]="Outbound",VLOOKUP(tbl_transaction[[#This Row],[Reference Number]],barang_keluar[],7,FALSE),""))</f>
        <v>Pack</v>
      </c>
      <c r="H2386" t="str">
        <f>IF(tbl_transaction[[#This Row],[Type]]="Inbound",VLOOKUP(tbl_transaction[[#This Row],[Reference Number]],barang_masuk[],3,FALSE),IF(tbl_transaction[[#This Row],[Type]]="Outbound",VLOOKUP(tbl_transaction[[#This Row],[Reference Number]],barang_keluar[],3,FALSE),""))</f>
        <v>Outlet 041</v>
      </c>
      <c r="I2386" t="str">
        <f>IF(D2386='Kartu Stok'!$B$2,COUNTIF($D$3:D2386,'Kartu Stok'!$B$2),"")</f>
        <v/>
      </c>
      <c r="L2386"/>
    </row>
    <row r="2387" spans="1:12" ht="14.5" x14ac:dyDescent="0.35">
      <c r="A2387" s="2" t="s">
        <v>2946</v>
      </c>
      <c r="B2387" s="5">
        <f>IF(LEFT(tbl_transaction[[#This Row],[Reference Number]],2)="GR",VLOOKUP(tbl_transaction[[#This Row],[Reference Number]],barang_masuk[],2,FALSE),IF(LEFT(tbl_transaction[[#This Row],[Reference Number]],2)="DO",VLOOKUP(tbl_transaction[[#This Row],[Reference Number]],barang_keluar[],2,FALSE),""))</f>
        <v>46036</v>
      </c>
      <c r="C2387" t="str">
        <f t="shared" si="37"/>
        <v>Outbound</v>
      </c>
      <c r="D2387" t="str">
        <f>IF(tbl_transaction[[#This Row],[Type]]="Inbound",VLOOKUP(tbl_transaction[[#This Row],[Reference Number]],barang_masuk[],4,FALSE),IF(tbl_transaction[[#This Row],[Type]]="Outbound",VLOOKUP(tbl_transaction[[#This Row],[Reference Number]],barang_keluar[],4,FALSE),""))</f>
        <v>DAR007</v>
      </c>
      <c r="E2387" t="str">
        <f>IF(tbl_transaction[[#This Row],[Type]]="Inbound",VLOOKUP(tbl_transaction[[#This Row],[Reference Number]],barang_masuk[],5,FALSE),IF(tbl_transaction[[#This Row],[Type]]="Outbound",VLOOKUP(tbl_transaction[[#This Row],[Reference Number]],barang_keluar[],5,FALSE),""))</f>
        <v>Indomilk Dairy Variant 7</v>
      </c>
      <c r="F2387">
        <f>IF(tbl_transaction[[#This Row],[Type]]="Inbound",VLOOKUP(tbl_transaction[[#This Row],[Reference Number]],barang_masuk[],6,FALSE),IF(tbl_transaction[[#This Row],[Type]]="Outbound",VLOOKUP(tbl_transaction[[#This Row],[Reference Number]],barang_keluar[],6,FALSE),""))</f>
        <v>15</v>
      </c>
      <c r="G2387" t="str">
        <f>IF(tbl_transaction[[#This Row],[Type]]="Inbound",VLOOKUP(tbl_transaction[[#This Row],[Reference Number]],barang_masuk[],7,FALSE),IF(tbl_transaction[[#This Row],[Type]]="Outbound",VLOOKUP(tbl_transaction[[#This Row],[Reference Number]],barang_keluar[],7,FALSE),""))</f>
        <v>Box</v>
      </c>
      <c r="H2387" t="str">
        <f>IF(tbl_transaction[[#This Row],[Type]]="Inbound",VLOOKUP(tbl_transaction[[#This Row],[Reference Number]],barang_masuk[],3,FALSE),IF(tbl_transaction[[#This Row],[Type]]="Outbound",VLOOKUP(tbl_transaction[[#This Row],[Reference Number]],barang_keluar[],3,FALSE),""))</f>
        <v>Outlet 017</v>
      </c>
      <c r="I2387" t="str">
        <f>IF(D2387='Kartu Stok'!$B$2,COUNTIF($D$3:D2387,'Kartu Stok'!$B$2),"")</f>
        <v/>
      </c>
      <c r="L2387"/>
    </row>
    <row r="2388" spans="1:12" ht="14.5" x14ac:dyDescent="0.35">
      <c r="A2388" s="2" t="s">
        <v>2947</v>
      </c>
      <c r="B2388" s="5">
        <f>IF(LEFT(tbl_transaction[[#This Row],[Reference Number]],2)="GR",VLOOKUP(tbl_transaction[[#This Row],[Reference Number]],barang_masuk[],2,FALSE),IF(LEFT(tbl_transaction[[#This Row],[Reference Number]],2)="DO",VLOOKUP(tbl_transaction[[#This Row],[Reference Number]],barang_keluar[],2,FALSE),""))</f>
        <v>46028</v>
      </c>
      <c r="C2388" t="str">
        <f t="shared" si="37"/>
        <v>Outbound</v>
      </c>
      <c r="D2388" t="str">
        <f>IF(tbl_transaction[[#This Row],[Type]]="Inbound",VLOOKUP(tbl_transaction[[#This Row],[Reference Number]],barang_masuk[],4,FALSE),IF(tbl_transaction[[#This Row],[Type]]="Outbound",VLOOKUP(tbl_transaction[[#This Row],[Reference Number]],barang_keluar[],4,FALSE),""))</f>
        <v>DAR006</v>
      </c>
      <c r="E2388" t="str">
        <f>IF(tbl_transaction[[#This Row],[Type]]="Inbound",VLOOKUP(tbl_transaction[[#This Row],[Reference Number]],barang_masuk[],5,FALSE),IF(tbl_transaction[[#This Row],[Type]]="Outbound",VLOOKUP(tbl_transaction[[#This Row],[Reference Number]],barang_keluar[],5,FALSE),""))</f>
        <v>Ultra Milk Dairy Variant 6</v>
      </c>
      <c r="F2388">
        <f>IF(tbl_transaction[[#This Row],[Type]]="Inbound",VLOOKUP(tbl_transaction[[#This Row],[Reference Number]],barang_masuk[],6,FALSE),IF(tbl_transaction[[#This Row],[Type]]="Outbound",VLOOKUP(tbl_transaction[[#This Row],[Reference Number]],barang_keluar[],6,FALSE),""))</f>
        <v>60</v>
      </c>
      <c r="G2388" t="str">
        <f>IF(tbl_transaction[[#This Row],[Type]]="Inbound",VLOOKUP(tbl_transaction[[#This Row],[Reference Number]],barang_masuk[],7,FALSE),IF(tbl_transaction[[#This Row],[Type]]="Outbound",VLOOKUP(tbl_transaction[[#This Row],[Reference Number]],barang_keluar[],7,FALSE),""))</f>
        <v>Box</v>
      </c>
      <c r="H2388" t="str">
        <f>IF(tbl_transaction[[#This Row],[Type]]="Inbound",VLOOKUP(tbl_transaction[[#This Row],[Reference Number]],barang_masuk[],3,FALSE),IF(tbl_transaction[[#This Row],[Type]]="Outbound",VLOOKUP(tbl_transaction[[#This Row],[Reference Number]],barang_keluar[],3,FALSE),""))</f>
        <v>Outlet 045</v>
      </c>
      <c r="I2388" t="str">
        <f>IF(D2388='Kartu Stok'!$B$2,COUNTIF($D$3:D2388,'Kartu Stok'!$B$2),"")</f>
        <v/>
      </c>
      <c r="L2388"/>
    </row>
    <row r="2389" spans="1:12" ht="14.5" x14ac:dyDescent="0.35">
      <c r="A2389" s="2" t="s">
        <v>2948</v>
      </c>
      <c r="B2389" s="5">
        <f>IF(LEFT(tbl_transaction[[#This Row],[Reference Number]],2)="GR",VLOOKUP(tbl_transaction[[#This Row],[Reference Number]],barang_masuk[],2,FALSE),IF(LEFT(tbl_transaction[[#This Row],[Reference Number]],2)="DO",VLOOKUP(tbl_transaction[[#This Row],[Reference Number]],barang_keluar[],2,FALSE),""))</f>
        <v>46180</v>
      </c>
      <c r="C2389" t="str">
        <f t="shared" si="37"/>
        <v>Outbound</v>
      </c>
      <c r="D2389" t="str">
        <f>IF(tbl_transaction[[#This Row],[Type]]="Inbound",VLOOKUP(tbl_transaction[[#This Row],[Reference Number]],barang_masuk[],4,FALSE),IF(tbl_transaction[[#This Row],[Type]]="Outbound",VLOOKUP(tbl_transaction[[#This Row],[Reference Number]],barang_keluar[],4,FALSE),""))</f>
        <v>DAR016</v>
      </c>
      <c r="E2389" t="str">
        <f>IF(tbl_transaction[[#This Row],[Type]]="Inbound",VLOOKUP(tbl_transaction[[#This Row],[Reference Number]],barang_masuk[],5,FALSE),IF(tbl_transaction[[#This Row],[Type]]="Outbound",VLOOKUP(tbl_transaction[[#This Row],[Reference Number]],barang_keluar[],5,FALSE),""))</f>
        <v>Indomilk Dairy Variant 16</v>
      </c>
      <c r="F2389">
        <f>IF(tbl_transaction[[#This Row],[Type]]="Inbound",VLOOKUP(tbl_transaction[[#This Row],[Reference Number]],barang_masuk[],6,FALSE),IF(tbl_transaction[[#This Row],[Type]]="Outbound",VLOOKUP(tbl_transaction[[#This Row],[Reference Number]],barang_keluar[],6,FALSE),""))</f>
        <v>5</v>
      </c>
      <c r="G2389" t="str">
        <f>IF(tbl_transaction[[#This Row],[Type]]="Inbound",VLOOKUP(tbl_transaction[[#This Row],[Reference Number]],barang_masuk[],7,FALSE),IF(tbl_transaction[[#This Row],[Type]]="Outbound",VLOOKUP(tbl_transaction[[#This Row],[Reference Number]],barang_keluar[],7,FALSE),""))</f>
        <v>Box</v>
      </c>
      <c r="H2389" t="str">
        <f>IF(tbl_transaction[[#This Row],[Type]]="Inbound",VLOOKUP(tbl_transaction[[#This Row],[Reference Number]],barang_masuk[],3,FALSE),IF(tbl_transaction[[#This Row],[Type]]="Outbound",VLOOKUP(tbl_transaction[[#This Row],[Reference Number]],barang_keluar[],3,FALSE),""))</f>
        <v>Outlet 075</v>
      </c>
      <c r="I2389" t="str">
        <f>IF(D2389='Kartu Stok'!$B$2,COUNTIF($D$3:D2389,'Kartu Stok'!$B$2),"")</f>
        <v/>
      </c>
      <c r="L2389"/>
    </row>
    <row r="2390" spans="1:12" ht="14.5" x14ac:dyDescent="0.35">
      <c r="A2390" s="2" t="s">
        <v>2949</v>
      </c>
      <c r="B2390" s="5">
        <f>IF(LEFT(tbl_transaction[[#This Row],[Reference Number]],2)="GR",VLOOKUP(tbl_transaction[[#This Row],[Reference Number]],barang_masuk[],2,FALSE),IF(LEFT(tbl_transaction[[#This Row],[Reference Number]],2)="DO",VLOOKUP(tbl_transaction[[#This Row],[Reference Number]],barang_keluar[],2,FALSE),""))</f>
        <v>46160</v>
      </c>
      <c r="C2390" t="str">
        <f t="shared" si="37"/>
        <v>Outbound</v>
      </c>
      <c r="D2390" t="str">
        <f>IF(tbl_transaction[[#This Row],[Type]]="Inbound",VLOOKUP(tbl_transaction[[#This Row],[Reference Number]],barang_masuk[],4,FALSE),IF(tbl_transaction[[#This Row],[Type]]="Outbound",VLOOKUP(tbl_transaction[[#This Row],[Reference Number]],barang_keluar[],4,FALSE),""))</f>
        <v>INS018</v>
      </c>
      <c r="E2390" t="str">
        <f>IF(tbl_transaction[[#This Row],[Type]]="Inbound",VLOOKUP(tbl_transaction[[#This Row],[Reference Number]],barang_masuk[],5,FALSE),IF(tbl_transaction[[#This Row],[Type]]="Outbound",VLOOKUP(tbl_transaction[[#This Row],[Reference Number]],barang_keluar[],5,FALSE),""))</f>
        <v>Indomie Instant Food Variant 18</v>
      </c>
      <c r="F2390">
        <f>IF(tbl_transaction[[#This Row],[Type]]="Inbound",VLOOKUP(tbl_transaction[[#This Row],[Reference Number]],barang_masuk[],6,FALSE),IF(tbl_transaction[[#This Row],[Type]]="Outbound",VLOOKUP(tbl_transaction[[#This Row],[Reference Number]],barang_keluar[],6,FALSE),""))</f>
        <v>30</v>
      </c>
      <c r="G2390" t="str">
        <f>IF(tbl_transaction[[#This Row],[Type]]="Inbound",VLOOKUP(tbl_transaction[[#This Row],[Reference Number]],barang_masuk[],7,FALSE),IF(tbl_transaction[[#This Row],[Type]]="Outbound",VLOOKUP(tbl_transaction[[#This Row],[Reference Number]],barang_keluar[],7,FALSE),""))</f>
        <v>Pack</v>
      </c>
      <c r="H2390" t="str">
        <f>IF(tbl_transaction[[#This Row],[Type]]="Inbound",VLOOKUP(tbl_transaction[[#This Row],[Reference Number]],barang_masuk[],3,FALSE),IF(tbl_transaction[[#This Row],[Type]]="Outbound",VLOOKUP(tbl_transaction[[#This Row],[Reference Number]],barang_keluar[],3,FALSE),""))</f>
        <v>Outlet 033</v>
      </c>
      <c r="I2390" t="str">
        <f>IF(D2390='Kartu Stok'!$B$2,COUNTIF($D$3:D2390,'Kartu Stok'!$B$2),"")</f>
        <v/>
      </c>
      <c r="L2390"/>
    </row>
    <row r="2391" spans="1:12" ht="14.5" x14ac:dyDescent="0.35">
      <c r="A2391" s="2" t="s">
        <v>2950</v>
      </c>
      <c r="B2391" s="5">
        <f>IF(LEFT(tbl_transaction[[#This Row],[Reference Number]],2)="GR",VLOOKUP(tbl_transaction[[#This Row],[Reference Number]],barang_masuk[],2,FALSE),IF(LEFT(tbl_transaction[[#This Row],[Reference Number]],2)="DO",VLOOKUP(tbl_transaction[[#This Row],[Reference Number]],barang_keluar[],2,FALSE),""))</f>
        <v>46087</v>
      </c>
      <c r="C2391" t="str">
        <f t="shared" si="37"/>
        <v>Outbound</v>
      </c>
      <c r="D2391" t="str">
        <f>IF(tbl_transaction[[#This Row],[Type]]="Inbound",VLOOKUP(tbl_transaction[[#This Row],[Reference Number]],barang_masuk[],4,FALSE),IF(tbl_transaction[[#This Row],[Type]]="Outbound",VLOOKUP(tbl_transaction[[#This Row],[Reference Number]],barang_keluar[],4,FALSE),""))</f>
        <v>HOM001</v>
      </c>
      <c r="E2391" t="str">
        <f>IF(tbl_transaction[[#This Row],[Type]]="Inbound",VLOOKUP(tbl_transaction[[#This Row],[Reference Number]],barang_masuk[],5,FALSE),IF(tbl_transaction[[#This Row],[Type]]="Outbound",VLOOKUP(tbl_transaction[[#This Row],[Reference Number]],barang_keluar[],5,FALSE),""))</f>
        <v>Sunlight Home Care Variant 1</v>
      </c>
      <c r="F2391">
        <f>IF(tbl_transaction[[#This Row],[Type]]="Inbound",VLOOKUP(tbl_transaction[[#This Row],[Reference Number]],barang_masuk[],6,FALSE),IF(tbl_transaction[[#This Row],[Type]]="Outbound",VLOOKUP(tbl_transaction[[#This Row],[Reference Number]],barang_keluar[],6,FALSE),""))</f>
        <v>20</v>
      </c>
      <c r="G2391" t="str">
        <f>IF(tbl_transaction[[#This Row],[Type]]="Inbound",VLOOKUP(tbl_transaction[[#This Row],[Reference Number]],barang_masuk[],7,FALSE),IF(tbl_transaction[[#This Row],[Type]]="Outbound",VLOOKUP(tbl_transaction[[#This Row],[Reference Number]],barang_keluar[],7,FALSE),""))</f>
        <v>Pack</v>
      </c>
      <c r="H2391" t="str">
        <f>IF(tbl_transaction[[#This Row],[Type]]="Inbound",VLOOKUP(tbl_transaction[[#This Row],[Reference Number]],barang_masuk[],3,FALSE),IF(tbl_transaction[[#This Row],[Type]]="Outbound",VLOOKUP(tbl_transaction[[#This Row],[Reference Number]],barang_keluar[],3,FALSE),""))</f>
        <v>Outlet 079</v>
      </c>
      <c r="I2391" t="str">
        <f>IF(D2391='Kartu Stok'!$B$2,COUNTIF($D$3:D2391,'Kartu Stok'!$B$2),"")</f>
        <v/>
      </c>
      <c r="L2391"/>
    </row>
    <row r="2392" spans="1:12" ht="14.5" x14ac:dyDescent="0.35">
      <c r="A2392" s="2" t="s">
        <v>2951</v>
      </c>
      <c r="B2392" s="5">
        <f>IF(LEFT(tbl_transaction[[#This Row],[Reference Number]],2)="GR",VLOOKUP(tbl_transaction[[#This Row],[Reference Number]],barang_masuk[],2,FALSE),IF(LEFT(tbl_transaction[[#This Row],[Reference Number]],2)="DO",VLOOKUP(tbl_transaction[[#This Row],[Reference Number]],barang_keluar[],2,FALSE),""))</f>
        <v>46171</v>
      </c>
      <c r="C2392" t="str">
        <f t="shared" si="37"/>
        <v>Outbound</v>
      </c>
      <c r="D2392" t="str">
        <f>IF(tbl_transaction[[#This Row],[Type]]="Inbound",VLOOKUP(tbl_transaction[[#This Row],[Reference Number]],barang_masuk[],4,FALSE),IF(tbl_transaction[[#This Row],[Type]]="Outbound",VLOOKUP(tbl_transaction[[#This Row],[Reference Number]],barang_keluar[],4,FALSE),""))</f>
        <v>PER016</v>
      </c>
      <c r="E2392" t="str">
        <f>IF(tbl_transaction[[#This Row],[Type]]="Inbound",VLOOKUP(tbl_transaction[[#This Row],[Reference Number]],barang_masuk[],5,FALSE),IF(tbl_transaction[[#This Row],[Type]]="Outbound",VLOOKUP(tbl_transaction[[#This Row],[Reference Number]],barang_keluar[],5,FALSE),""))</f>
        <v>Lifebuoy Personal Care Variant 16</v>
      </c>
      <c r="F2392">
        <f>IF(tbl_transaction[[#This Row],[Type]]="Inbound",VLOOKUP(tbl_transaction[[#This Row],[Reference Number]],barang_masuk[],6,FALSE),IF(tbl_transaction[[#This Row],[Type]]="Outbound",VLOOKUP(tbl_transaction[[#This Row],[Reference Number]],barang_keluar[],6,FALSE),""))</f>
        <v>12</v>
      </c>
      <c r="G2392" t="str">
        <f>IF(tbl_transaction[[#This Row],[Type]]="Inbound",VLOOKUP(tbl_transaction[[#This Row],[Reference Number]],barang_masuk[],7,FALSE),IF(tbl_transaction[[#This Row],[Type]]="Outbound",VLOOKUP(tbl_transaction[[#This Row],[Reference Number]],barang_keluar[],7,FALSE),""))</f>
        <v>Bottle</v>
      </c>
      <c r="H2392" t="str">
        <f>IF(tbl_transaction[[#This Row],[Type]]="Inbound",VLOOKUP(tbl_transaction[[#This Row],[Reference Number]],barang_masuk[],3,FALSE),IF(tbl_transaction[[#This Row],[Type]]="Outbound",VLOOKUP(tbl_transaction[[#This Row],[Reference Number]],barang_keluar[],3,FALSE),""))</f>
        <v>Outlet 057</v>
      </c>
      <c r="I2392" t="str">
        <f>IF(D2392='Kartu Stok'!$B$2,COUNTIF($D$3:D2392,'Kartu Stok'!$B$2),"")</f>
        <v/>
      </c>
      <c r="L2392"/>
    </row>
    <row r="2393" spans="1:12" ht="14.5" x14ac:dyDescent="0.35">
      <c r="A2393" s="2" t="s">
        <v>2952</v>
      </c>
      <c r="B2393" s="5">
        <f>IF(LEFT(tbl_transaction[[#This Row],[Reference Number]],2)="GR",VLOOKUP(tbl_transaction[[#This Row],[Reference Number]],barang_masuk[],2,FALSE),IF(LEFT(tbl_transaction[[#This Row],[Reference Number]],2)="DO",VLOOKUP(tbl_transaction[[#This Row],[Reference Number]],barang_keluar[],2,FALSE),""))</f>
        <v>46126</v>
      </c>
      <c r="C2393" t="str">
        <f t="shared" si="37"/>
        <v>Outbound</v>
      </c>
      <c r="D2393" t="str">
        <f>IF(tbl_transaction[[#This Row],[Type]]="Inbound",VLOOKUP(tbl_transaction[[#This Row],[Reference Number]],barang_masuk[],4,FALSE),IF(tbl_transaction[[#This Row],[Type]]="Outbound",VLOOKUP(tbl_transaction[[#This Row],[Reference Number]],barang_keluar[],4,FALSE),""))</f>
        <v>SNK027</v>
      </c>
      <c r="E2393" t="str">
        <f>IF(tbl_transaction[[#This Row],[Type]]="Inbound",VLOOKUP(tbl_transaction[[#This Row],[Reference Number]],barang_masuk[],5,FALSE),IF(tbl_transaction[[#This Row],[Type]]="Outbound",VLOOKUP(tbl_transaction[[#This Row],[Reference Number]],barang_keluar[],5,FALSE),""))</f>
        <v>Qtela Snack Variant 27</v>
      </c>
      <c r="F2393">
        <f>IF(tbl_transaction[[#This Row],[Type]]="Inbound",VLOOKUP(tbl_transaction[[#This Row],[Reference Number]],barang_masuk[],6,FALSE),IF(tbl_transaction[[#This Row],[Type]]="Outbound",VLOOKUP(tbl_transaction[[#This Row],[Reference Number]],barang_keluar[],6,FALSE),""))</f>
        <v>10</v>
      </c>
      <c r="G2393" t="str">
        <f>IF(tbl_transaction[[#This Row],[Type]]="Inbound",VLOOKUP(tbl_transaction[[#This Row],[Reference Number]],barang_masuk[],7,FALSE),IF(tbl_transaction[[#This Row],[Type]]="Outbound",VLOOKUP(tbl_transaction[[#This Row],[Reference Number]],barang_keluar[],7,FALSE),""))</f>
        <v>Pack</v>
      </c>
      <c r="H2393" t="str">
        <f>IF(tbl_transaction[[#This Row],[Type]]="Inbound",VLOOKUP(tbl_transaction[[#This Row],[Reference Number]],barang_masuk[],3,FALSE),IF(tbl_transaction[[#This Row],[Type]]="Outbound",VLOOKUP(tbl_transaction[[#This Row],[Reference Number]],barang_keluar[],3,FALSE),""))</f>
        <v>Outlet 051</v>
      </c>
      <c r="I2393" t="str">
        <f>IF(D2393='Kartu Stok'!$B$2,COUNTIF($D$3:D2393,'Kartu Stok'!$B$2),"")</f>
        <v/>
      </c>
      <c r="L2393"/>
    </row>
    <row r="2394" spans="1:12" ht="14.5" x14ac:dyDescent="0.35">
      <c r="A2394" s="2" t="s">
        <v>2953</v>
      </c>
      <c r="B2394" s="5">
        <f>IF(LEFT(tbl_transaction[[#This Row],[Reference Number]],2)="GR",VLOOKUP(tbl_transaction[[#This Row],[Reference Number]],barang_masuk[],2,FALSE),IF(LEFT(tbl_transaction[[#This Row],[Reference Number]],2)="DO",VLOOKUP(tbl_transaction[[#This Row],[Reference Number]],barang_keluar[],2,FALSE),""))</f>
        <v>46157</v>
      </c>
      <c r="C2394" t="str">
        <f t="shared" si="37"/>
        <v>Outbound</v>
      </c>
      <c r="D2394" t="str">
        <f>IF(tbl_transaction[[#This Row],[Type]]="Inbound",VLOOKUP(tbl_transaction[[#This Row],[Reference Number]],barang_masuk[],4,FALSE),IF(tbl_transaction[[#This Row],[Type]]="Outbound",VLOOKUP(tbl_transaction[[#This Row],[Reference Number]],barang_keluar[],4,FALSE),""))</f>
        <v>HOM004</v>
      </c>
      <c r="E2394" t="str">
        <f>IF(tbl_transaction[[#This Row],[Type]]="Inbound",VLOOKUP(tbl_transaction[[#This Row],[Reference Number]],barang_masuk[],5,FALSE),IF(tbl_transaction[[#This Row],[Type]]="Outbound",VLOOKUP(tbl_transaction[[#This Row],[Reference Number]],barang_keluar[],5,FALSE),""))</f>
        <v>Molto Home Care Variant 4</v>
      </c>
      <c r="F2394">
        <f>IF(tbl_transaction[[#This Row],[Type]]="Inbound",VLOOKUP(tbl_transaction[[#This Row],[Reference Number]],barang_masuk[],6,FALSE),IF(tbl_transaction[[#This Row],[Type]]="Outbound",VLOOKUP(tbl_transaction[[#This Row],[Reference Number]],barang_keluar[],6,FALSE),""))</f>
        <v>30</v>
      </c>
      <c r="G2394" t="str">
        <f>IF(tbl_transaction[[#This Row],[Type]]="Inbound",VLOOKUP(tbl_transaction[[#This Row],[Reference Number]],barang_masuk[],7,FALSE),IF(tbl_transaction[[#This Row],[Type]]="Outbound",VLOOKUP(tbl_transaction[[#This Row],[Reference Number]],barang_keluar[],7,FALSE),""))</f>
        <v>Pack</v>
      </c>
      <c r="H2394" t="str">
        <f>IF(tbl_transaction[[#This Row],[Type]]="Inbound",VLOOKUP(tbl_transaction[[#This Row],[Reference Number]],barang_masuk[],3,FALSE),IF(tbl_transaction[[#This Row],[Type]]="Outbound",VLOOKUP(tbl_transaction[[#This Row],[Reference Number]],barang_keluar[],3,FALSE),""))</f>
        <v>Outlet 024</v>
      </c>
      <c r="I2394" t="str">
        <f>IF(D2394='Kartu Stok'!$B$2,COUNTIF($D$3:D2394,'Kartu Stok'!$B$2),"")</f>
        <v/>
      </c>
      <c r="L2394"/>
    </row>
    <row r="2395" spans="1:12" ht="14.5" x14ac:dyDescent="0.35">
      <c r="A2395" s="2" t="s">
        <v>2954</v>
      </c>
      <c r="B2395" s="5">
        <f>IF(LEFT(tbl_transaction[[#This Row],[Reference Number]],2)="GR",VLOOKUP(tbl_transaction[[#This Row],[Reference Number]],barang_masuk[],2,FALSE),IF(LEFT(tbl_transaction[[#This Row],[Reference Number]],2)="DO",VLOOKUP(tbl_transaction[[#This Row],[Reference Number]],barang_keluar[],2,FALSE),""))</f>
        <v>46152</v>
      </c>
      <c r="C2395" t="str">
        <f t="shared" si="37"/>
        <v>Outbound</v>
      </c>
      <c r="D2395" t="str">
        <f>IF(tbl_transaction[[#This Row],[Type]]="Inbound",VLOOKUP(tbl_transaction[[#This Row],[Reference Number]],barang_masuk[],4,FALSE),IF(tbl_transaction[[#This Row],[Type]]="Outbound",VLOOKUP(tbl_transaction[[#This Row],[Reference Number]],barang_keluar[],4,FALSE),""))</f>
        <v>HOM025</v>
      </c>
      <c r="E2395" t="str">
        <f>IF(tbl_transaction[[#This Row],[Type]]="Inbound",VLOOKUP(tbl_transaction[[#This Row],[Reference Number]],barang_masuk[],5,FALSE),IF(tbl_transaction[[#This Row],[Type]]="Outbound",VLOOKUP(tbl_transaction[[#This Row],[Reference Number]],barang_keluar[],5,FALSE),""))</f>
        <v>Rinso Home Care Variant 25</v>
      </c>
      <c r="F2395">
        <f>IF(tbl_transaction[[#This Row],[Type]]="Inbound",VLOOKUP(tbl_transaction[[#This Row],[Reference Number]],barang_masuk[],6,FALSE),IF(tbl_transaction[[#This Row],[Type]]="Outbound",VLOOKUP(tbl_transaction[[#This Row],[Reference Number]],barang_keluar[],6,FALSE),""))</f>
        <v>12</v>
      </c>
      <c r="G2395" t="str">
        <f>IF(tbl_transaction[[#This Row],[Type]]="Inbound",VLOOKUP(tbl_transaction[[#This Row],[Reference Number]],barang_masuk[],7,FALSE),IF(tbl_transaction[[#This Row],[Type]]="Outbound",VLOOKUP(tbl_transaction[[#This Row],[Reference Number]],barang_keluar[],7,FALSE),""))</f>
        <v>Pack</v>
      </c>
      <c r="H2395" t="str">
        <f>IF(tbl_transaction[[#This Row],[Type]]="Inbound",VLOOKUP(tbl_transaction[[#This Row],[Reference Number]],barang_masuk[],3,FALSE),IF(tbl_transaction[[#This Row],[Type]]="Outbound",VLOOKUP(tbl_transaction[[#This Row],[Reference Number]],barang_keluar[],3,FALSE),""))</f>
        <v>Outlet 070</v>
      </c>
      <c r="I2395" t="str">
        <f>IF(D2395='Kartu Stok'!$B$2,COUNTIF($D$3:D2395,'Kartu Stok'!$B$2),"")</f>
        <v/>
      </c>
      <c r="L2395"/>
    </row>
    <row r="2396" spans="1:12" ht="14.5" x14ac:dyDescent="0.35">
      <c r="A2396" s="2" t="s">
        <v>2955</v>
      </c>
      <c r="B2396" s="5">
        <f>IF(LEFT(tbl_transaction[[#This Row],[Reference Number]],2)="GR",VLOOKUP(tbl_transaction[[#This Row],[Reference Number]],barang_masuk[],2,FALSE),IF(LEFT(tbl_transaction[[#This Row],[Reference Number]],2)="DO",VLOOKUP(tbl_transaction[[#This Row],[Reference Number]],barang_keluar[],2,FALSE),""))</f>
        <v>46162</v>
      </c>
      <c r="C2396" t="str">
        <f t="shared" si="37"/>
        <v>Outbound</v>
      </c>
      <c r="D2396" t="str">
        <f>IF(tbl_transaction[[#This Row],[Type]]="Inbound",VLOOKUP(tbl_transaction[[#This Row],[Reference Number]],barang_masuk[],4,FALSE),IF(tbl_transaction[[#This Row],[Type]]="Outbound",VLOOKUP(tbl_transaction[[#This Row],[Reference Number]],barang_keluar[],4,FALSE),""))</f>
        <v>SNK018</v>
      </c>
      <c r="E2396" t="str">
        <f>IF(tbl_transaction[[#This Row],[Type]]="Inbound",VLOOKUP(tbl_transaction[[#This Row],[Reference Number]],barang_masuk[],5,FALSE),IF(tbl_transaction[[#This Row],[Type]]="Outbound",VLOOKUP(tbl_transaction[[#This Row],[Reference Number]],barang_keluar[],5,FALSE),""))</f>
        <v>Taro Snack Variant 18</v>
      </c>
      <c r="F2396">
        <f>IF(tbl_transaction[[#This Row],[Type]]="Inbound",VLOOKUP(tbl_transaction[[#This Row],[Reference Number]],barang_masuk[],6,FALSE),IF(tbl_transaction[[#This Row],[Type]]="Outbound",VLOOKUP(tbl_transaction[[#This Row],[Reference Number]],barang_keluar[],6,FALSE),""))</f>
        <v>48</v>
      </c>
      <c r="G2396" t="str">
        <f>IF(tbl_transaction[[#This Row],[Type]]="Inbound",VLOOKUP(tbl_transaction[[#This Row],[Reference Number]],barang_masuk[],7,FALSE),IF(tbl_transaction[[#This Row],[Type]]="Outbound",VLOOKUP(tbl_transaction[[#This Row],[Reference Number]],barang_keluar[],7,FALSE),""))</f>
        <v>Pack</v>
      </c>
      <c r="H2396" t="str">
        <f>IF(tbl_transaction[[#This Row],[Type]]="Inbound",VLOOKUP(tbl_transaction[[#This Row],[Reference Number]],barang_masuk[],3,FALSE),IF(tbl_transaction[[#This Row],[Type]]="Outbound",VLOOKUP(tbl_transaction[[#This Row],[Reference Number]],barang_keluar[],3,FALSE),""))</f>
        <v>Outlet 036</v>
      </c>
      <c r="I2396" t="str">
        <f>IF(D2396='Kartu Stok'!$B$2,COUNTIF($D$3:D2396,'Kartu Stok'!$B$2),"")</f>
        <v/>
      </c>
      <c r="L2396"/>
    </row>
    <row r="2397" spans="1:12" ht="14.5" x14ac:dyDescent="0.35">
      <c r="A2397" s="2" t="s">
        <v>2956</v>
      </c>
      <c r="B2397" s="5">
        <f>IF(LEFT(tbl_transaction[[#This Row],[Reference Number]],2)="GR",VLOOKUP(tbl_transaction[[#This Row],[Reference Number]],barang_masuk[],2,FALSE),IF(LEFT(tbl_transaction[[#This Row],[Reference Number]],2)="DO",VLOOKUP(tbl_transaction[[#This Row],[Reference Number]],barang_keluar[],2,FALSE),""))</f>
        <v>46103</v>
      </c>
      <c r="C2397" t="str">
        <f t="shared" si="37"/>
        <v>Outbound</v>
      </c>
      <c r="D2397" t="str">
        <f>IF(tbl_transaction[[#This Row],[Type]]="Inbound",VLOOKUP(tbl_transaction[[#This Row],[Reference Number]],barang_masuk[],4,FALSE),IF(tbl_transaction[[#This Row],[Type]]="Outbound",VLOOKUP(tbl_transaction[[#This Row],[Reference Number]],barang_keluar[],4,FALSE),""))</f>
        <v>SNK035</v>
      </c>
      <c r="E2397" t="str">
        <f>IF(tbl_transaction[[#This Row],[Type]]="Inbound",VLOOKUP(tbl_transaction[[#This Row],[Reference Number]],barang_masuk[],5,FALSE),IF(tbl_transaction[[#This Row],[Type]]="Outbound",VLOOKUP(tbl_transaction[[#This Row],[Reference Number]],barang_keluar[],5,FALSE),""))</f>
        <v>Qtela Snack Variant 35</v>
      </c>
      <c r="F2397">
        <f>IF(tbl_transaction[[#This Row],[Type]]="Inbound",VLOOKUP(tbl_transaction[[#This Row],[Reference Number]],barang_masuk[],6,FALSE),IF(tbl_transaction[[#This Row],[Type]]="Outbound",VLOOKUP(tbl_transaction[[#This Row],[Reference Number]],barang_keluar[],6,FALSE),""))</f>
        <v>48</v>
      </c>
      <c r="G2397" t="str">
        <f>IF(tbl_transaction[[#This Row],[Type]]="Inbound",VLOOKUP(tbl_transaction[[#This Row],[Reference Number]],barang_masuk[],7,FALSE),IF(tbl_transaction[[#This Row],[Type]]="Outbound",VLOOKUP(tbl_transaction[[#This Row],[Reference Number]],barang_keluar[],7,FALSE),""))</f>
        <v>Pack</v>
      </c>
      <c r="H2397" t="str">
        <f>IF(tbl_transaction[[#This Row],[Type]]="Inbound",VLOOKUP(tbl_transaction[[#This Row],[Reference Number]],barang_masuk[],3,FALSE),IF(tbl_transaction[[#This Row],[Type]]="Outbound",VLOOKUP(tbl_transaction[[#This Row],[Reference Number]],barang_keluar[],3,FALSE),""))</f>
        <v>Outlet 037</v>
      </c>
      <c r="I2397" t="str">
        <f>IF(D2397='Kartu Stok'!$B$2,COUNTIF($D$3:D2397,'Kartu Stok'!$B$2),"")</f>
        <v/>
      </c>
      <c r="L2397"/>
    </row>
    <row r="2398" spans="1:12" ht="14.5" x14ac:dyDescent="0.35">
      <c r="A2398" s="2" t="s">
        <v>2957</v>
      </c>
      <c r="B2398" s="5">
        <f>IF(LEFT(tbl_transaction[[#This Row],[Reference Number]],2)="GR",VLOOKUP(tbl_transaction[[#This Row],[Reference Number]],barang_masuk[],2,FALSE),IF(LEFT(tbl_transaction[[#This Row],[Reference Number]],2)="DO",VLOOKUP(tbl_transaction[[#This Row],[Reference Number]],barang_keluar[],2,FALSE),""))</f>
        <v>46137</v>
      </c>
      <c r="C2398" t="str">
        <f t="shared" ref="C2398:C2461" si="38">IF(LEFT(A2398,2)="GR","Inbound",IF(LEFT(A2398,2)="DO","Outbound",""))</f>
        <v>Outbound</v>
      </c>
      <c r="D2398" t="str">
        <f>IF(tbl_transaction[[#This Row],[Type]]="Inbound",VLOOKUP(tbl_transaction[[#This Row],[Reference Number]],barang_masuk[],4,FALSE),IF(tbl_transaction[[#This Row],[Type]]="Outbound",VLOOKUP(tbl_transaction[[#This Row],[Reference Number]],barang_keluar[],4,FALSE),""))</f>
        <v>INS001</v>
      </c>
      <c r="E2398" t="str">
        <f>IF(tbl_transaction[[#This Row],[Type]]="Inbound",VLOOKUP(tbl_transaction[[#This Row],[Reference Number]],barang_masuk[],5,FALSE),IF(tbl_transaction[[#This Row],[Type]]="Outbound",VLOOKUP(tbl_transaction[[#This Row],[Reference Number]],barang_keluar[],5,FALSE),""))</f>
        <v>Sarimi Instant Food Variant 1</v>
      </c>
      <c r="F2398">
        <f>IF(tbl_transaction[[#This Row],[Type]]="Inbound",VLOOKUP(tbl_transaction[[#This Row],[Reference Number]],barang_masuk[],6,FALSE),IF(tbl_transaction[[#This Row],[Type]]="Outbound",VLOOKUP(tbl_transaction[[#This Row],[Reference Number]],barang_keluar[],6,FALSE),""))</f>
        <v>20</v>
      </c>
      <c r="G2398" t="str">
        <f>IF(tbl_transaction[[#This Row],[Type]]="Inbound",VLOOKUP(tbl_transaction[[#This Row],[Reference Number]],barang_masuk[],7,FALSE),IF(tbl_transaction[[#This Row],[Type]]="Outbound",VLOOKUP(tbl_transaction[[#This Row],[Reference Number]],barang_keluar[],7,FALSE),""))</f>
        <v>Pack</v>
      </c>
      <c r="H2398" t="str">
        <f>IF(tbl_transaction[[#This Row],[Type]]="Inbound",VLOOKUP(tbl_transaction[[#This Row],[Reference Number]],barang_masuk[],3,FALSE),IF(tbl_transaction[[#This Row],[Type]]="Outbound",VLOOKUP(tbl_transaction[[#This Row],[Reference Number]],barang_keluar[],3,FALSE),""))</f>
        <v>Outlet 076</v>
      </c>
      <c r="I2398" t="str">
        <f>IF(D2398='Kartu Stok'!$B$2,COUNTIF($D$3:D2398,'Kartu Stok'!$B$2),"")</f>
        <v/>
      </c>
      <c r="L2398"/>
    </row>
    <row r="2399" spans="1:12" ht="14.5" x14ac:dyDescent="0.35">
      <c r="A2399" s="2" t="s">
        <v>2958</v>
      </c>
      <c r="B2399" s="5">
        <f>IF(LEFT(tbl_transaction[[#This Row],[Reference Number]],2)="GR",VLOOKUP(tbl_transaction[[#This Row],[Reference Number]],barang_masuk[],2,FALSE),IF(LEFT(tbl_transaction[[#This Row],[Reference Number]],2)="DO",VLOOKUP(tbl_transaction[[#This Row],[Reference Number]],barang_keluar[],2,FALSE),""))</f>
        <v>46141</v>
      </c>
      <c r="C2399" t="str">
        <f t="shared" si="38"/>
        <v>Outbound</v>
      </c>
      <c r="D2399" t="str">
        <f>IF(tbl_transaction[[#This Row],[Type]]="Inbound",VLOOKUP(tbl_transaction[[#This Row],[Reference Number]],barang_masuk[],4,FALSE),IF(tbl_transaction[[#This Row],[Type]]="Outbound",VLOOKUP(tbl_transaction[[#This Row],[Reference Number]],barang_keluar[],4,FALSE),""))</f>
        <v>BEV028</v>
      </c>
      <c r="E2399" t="str">
        <f>IF(tbl_transaction[[#This Row],[Type]]="Inbound",VLOOKUP(tbl_transaction[[#This Row],[Reference Number]],barang_masuk[],5,FALSE),IF(tbl_transaction[[#This Row],[Type]]="Outbound",VLOOKUP(tbl_transaction[[#This Row],[Reference Number]],barang_keluar[],5,FALSE),""))</f>
        <v>Pocari Beverage Variant 28</v>
      </c>
      <c r="F2399">
        <f>IF(tbl_transaction[[#This Row],[Type]]="Inbound",VLOOKUP(tbl_transaction[[#This Row],[Reference Number]],barang_masuk[],6,FALSE),IF(tbl_transaction[[#This Row],[Type]]="Outbound",VLOOKUP(tbl_transaction[[#This Row],[Reference Number]],barang_keluar[],6,FALSE),""))</f>
        <v>48</v>
      </c>
      <c r="G2399" t="str">
        <f>IF(tbl_transaction[[#This Row],[Type]]="Inbound",VLOOKUP(tbl_transaction[[#This Row],[Reference Number]],barang_masuk[],7,FALSE),IF(tbl_transaction[[#This Row],[Type]]="Outbound",VLOOKUP(tbl_transaction[[#This Row],[Reference Number]],barang_keluar[],7,FALSE),""))</f>
        <v>Bottle</v>
      </c>
      <c r="H2399" t="str">
        <f>IF(tbl_transaction[[#This Row],[Type]]="Inbound",VLOOKUP(tbl_transaction[[#This Row],[Reference Number]],barang_masuk[],3,FALSE),IF(tbl_transaction[[#This Row],[Type]]="Outbound",VLOOKUP(tbl_transaction[[#This Row],[Reference Number]],barang_keluar[],3,FALSE),""))</f>
        <v>Outlet 065</v>
      </c>
      <c r="I2399" t="str">
        <f>IF(D2399='Kartu Stok'!$B$2,COUNTIF($D$3:D2399,'Kartu Stok'!$B$2),"")</f>
        <v/>
      </c>
      <c r="L2399"/>
    </row>
    <row r="2400" spans="1:12" ht="14.5" x14ac:dyDescent="0.35">
      <c r="A2400" s="2" t="s">
        <v>2959</v>
      </c>
      <c r="B2400" s="5">
        <f>IF(LEFT(tbl_transaction[[#This Row],[Reference Number]],2)="GR",VLOOKUP(tbl_transaction[[#This Row],[Reference Number]],barang_masuk[],2,FALSE),IF(LEFT(tbl_transaction[[#This Row],[Reference Number]],2)="DO",VLOOKUP(tbl_transaction[[#This Row],[Reference Number]],barang_keluar[],2,FALSE),""))</f>
        <v>46183</v>
      </c>
      <c r="C2400" t="str">
        <f t="shared" si="38"/>
        <v>Outbound</v>
      </c>
      <c r="D2400" t="str">
        <f>IF(tbl_transaction[[#This Row],[Type]]="Inbound",VLOOKUP(tbl_transaction[[#This Row],[Reference Number]],barang_masuk[],4,FALSE),IF(tbl_transaction[[#This Row],[Type]]="Outbound",VLOOKUP(tbl_transaction[[#This Row],[Reference Number]],barang_keluar[],4,FALSE),""))</f>
        <v>DAR011</v>
      </c>
      <c r="E2400" t="str">
        <f>IF(tbl_transaction[[#This Row],[Type]]="Inbound",VLOOKUP(tbl_transaction[[#This Row],[Reference Number]],barang_masuk[],5,FALSE),IF(tbl_transaction[[#This Row],[Type]]="Outbound",VLOOKUP(tbl_transaction[[#This Row],[Reference Number]],barang_keluar[],5,FALSE),""))</f>
        <v>Indomilk Dairy Variant 11</v>
      </c>
      <c r="F2400">
        <f>IF(tbl_transaction[[#This Row],[Type]]="Inbound",VLOOKUP(tbl_transaction[[#This Row],[Reference Number]],barang_masuk[],6,FALSE),IF(tbl_transaction[[#This Row],[Type]]="Outbound",VLOOKUP(tbl_transaction[[#This Row],[Reference Number]],barang_keluar[],6,FALSE),""))</f>
        <v>30</v>
      </c>
      <c r="G2400" t="str">
        <f>IF(tbl_transaction[[#This Row],[Type]]="Inbound",VLOOKUP(tbl_transaction[[#This Row],[Reference Number]],barang_masuk[],7,FALSE),IF(tbl_transaction[[#This Row],[Type]]="Outbound",VLOOKUP(tbl_transaction[[#This Row],[Reference Number]],barang_keluar[],7,FALSE),""))</f>
        <v>Box</v>
      </c>
      <c r="H2400" t="str">
        <f>IF(tbl_transaction[[#This Row],[Type]]="Inbound",VLOOKUP(tbl_transaction[[#This Row],[Reference Number]],barang_masuk[],3,FALSE),IF(tbl_transaction[[#This Row],[Type]]="Outbound",VLOOKUP(tbl_transaction[[#This Row],[Reference Number]],barang_keluar[],3,FALSE),""))</f>
        <v>Outlet 060</v>
      </c>
      <c r="I2400" t="str">
        <f>IF(D2400='Kartu Stok'!$B$2,COUNTIF($D$3:D2400,'Kartu Stok'!$B$2),"")</f>
        <v/>
      </c>
      <c r="L2400"/>
    </row>
    <row r="2401" spans="1:12" ht="14.5" x14ac:dyDescent="0.35">
      <c r="A2401" s="2" t="s">
        <v>2960</v>
      </c>
      <c r="B2401" s="5">
        <f>IF(LEFT(tbl_transaction[[#This Row],[Reference Number]],2)="GR",VLOOKUP(tbl_transaction[[#This Row],[Reference Number]],barang_masuk[],2,FALSE),IF(LEFT(tbl_transaction[[#This Row],[Reference Number]],2)="DO",VLOOKUP(tbl_transaction[[#This Row],[Reference Number]],barang_keluar[],2,FALSE),""))</f>
        <v>46120</v>
      </c>
      <c r="C2401" t="str">
        <f t="shared" si="38"/>
        <v>Outbound</v>
      </c>
      <c r="D2401" t="str">
        <f>IF(tbl_transaction[[#This Row],[Type]]="Inbound",VLOOKUP(tbl_transaction[[#This Row],[Reference Number]],barang_masuk[],4,FALSE),IF(tbl_transaction[[#This Row],[Type]]="Outbound",VLOOKUP(tbl_transaction[[#This Row],[Reference Number]],barang_keluar[],4,FALSE),""))</f>
        <v>HOM005</v>
      </c>
      <c r="E2401" t="str">
        <f>IF(tbl_transaction[[#This Row],[Type]]="Inbound",VLOOKUP(tbl_transaction[[#This Row],[Reference Number]],barang_masuk[],5,FALSE),IF(tbl_transaction[[#This Row],[Type]]="Outbound",VLOOKUP(tbl_transaction[[#This Row],[Reference Number]],barang_keluar[],5,FALSE),""))</f>
        <v>Rinso Home Care Variant 5</v>
      </c>
      <c r="F2401">
        <f>IF(tbl_transaction[[#This Row],[Type]]="Inbound",VLOOKUP(tbl_transaction[[#This Row],[Reference Number]],barang_masuk[],6,FALSE),IF(tbl_transaction[[#This Row],[Type]]="Outbound",VLOOKUP(tbl_transaction[[#This Row],[Reference Number]],barang_keluar[],6,FALSE),""))</f>
        <v>60</v>
      </c>
      <c r="G2401" t="str">
        <f>IF(tbl_transaction[[#This Row],[Type]]="Inbound",VLOOKUP(tbl_transaction[[#This Row],[Reference Number]],barang_masuk[],7,FALSE),IF(tbl_transaction[[#This Row],[Type]]="Outbound",VLOOKUP(tbl_transaction[[#This Row],[Reference Number]],barang_keluar[],7,FALSE),""))</f>
        <v>Pack</v>
      </c>
      <c r="H2401" t="str">
        <f>IF(tbl_transaction[[#This Row],[Type]]="Inbound",VLOOKUP(tbl_transaction[[#This Row],[Reference Number]],barang_masuk[],3,FALSE),IF(tbl_transaction[[#This Row],[Type]]="Outbound",VLOOKUP(tbl_transaction[[#This Row],[Reference Number]],barang_keluar[],3,FALSE),""))</f>
        <v>Outlet 040</v>
      </c>
      <c r="I2401" t="str">
        <f>IF(D2401='Kartu Stok'!$B$2,COUNTIF($D$3:D2401,'Kartu Stok'!$B$2),"")</f>
        <v/>
      </c>
      <c r="L2401"/>
    </row>
    <row r="2402" spans="1:12" ht="14.5" x14ac:dyDescent="0.35">
      <c r="A2402" s="2" t="s">
        <v>2961</v>
      </c>
      <c r="B2402" s="5">
        <f>IF(LEFT(tbl_transaction[[#This Row],[Reference Number]],2)="GR",VLOOKUP(tbl_transaction[[#This Row],[Reference Number]],barang_masuk[],2,FALSE),IF(LEFT(tbl_transaction[[#This Row],[Reference Number]],2)="DO",VLOOKUP(tbl_transaction[[#This Row],[Reference Number]],barang_keluar[],2,FALSE),""))</f>
        <v>46201</v>
      </c>
      <c r="C2402" t="str">
        <f t="shared" si="38"/>
        <v>Outbound</v>
      </c>
      <c r="D2402" t="str">
        <f>IF(tbl_transaction[[#This Row],[Type]]="Inbound",VLOOKUP(tbl_transaction[[#This Row],[Reference Number]],barang_masuk[],4,FALSE),IF(tbl_transaction[[#This Row],[Type]]="Outbound",VLOOKUP(tbl_transaction[[#This Row],[Reference Number]],barang_keluar[],4,FALSE),""))</f>
        <v>HOM009</v>
      </c>
      <c r="E2402" t="str">
        <f>IF(tbl_transaction[[#This Row],[Type]]="Inbound",VLOOKUP(tbl_transaction[[#This Row],[Reference Number]],barang_masuk[],5,FALSE),IF(tbl_transaction[[#This Row],[Type]]="Outbound",VLOOKUP(tbl_transaction[[#This Row],[Reference Number]],barang_keluar[],5,FALSE),""))</f>
        <v>Molto Home Care Variant 9</v>
      </c>
      <c r="F2402">
        <f>IF(tbl_transaction[[#This Row],[Type]]="Inbound",VLOOKUP(tbl_transaction[[#This Row],[Reference Number]],barang_masuk[],6,FALSE),IF(tbl_transaction[[#This Row],[Type]]="Outbound",VLOOKUP(tbl_transaction[[#This Row],[Reference Number]],barang_keluar[],6,FALSE),""))</f>
        <v>24</v>
      </c>
      <c r="G2402" t="str">
        <f>IF(tbl_transaction[[#This Row],[Type]]="Inbound",VLOOKUP(tbl_transaction[[#This Row],[Reference Number]],barang_masuk[],7,FALSE),IF(tbl_transaction[[#This Row],[Type]]="Outbound",VLOOKUP(tbl_transaction[[#This Row],[Reference Number]],barang_keluar[],7,FALSE),""))</f>
        <v>Pack</v>
      </c>
      <c r="H2402" t="str">
        <f>IF(tbl_transaction[[#This Row],[Type]]="Inbound",VLOOKUP(tbl_transaction[[#This Row],[Reference Number]],barang_masuk[],3,FALSE),IF(tbl_transaction[[#This Row],[Type]]="Outbound",VLOOKUP(tbl_transaction[[#This Row],[Reference Number]],barang_keluar[],3,FALSE),""))</f>
        <v>Outlet 021</v>
      </c>
      <c r="I2402" t="str">
        <f>IF(D2402='Kartu Stok'!$B$2,COUNTIF($D$3:D2402,'Kartu Stok'!$B$2),"")</f>
        <v/>
      </c>
      <c r="L2402"/>
    </row>
    <row r="2403" spans="1:12" ht="14.5" x14ac:dyDescent="0.35">
      <c r="A2403" s="2" t="s">
        <v>2962</v>
      </c>
      <c r="B2403" s="5">
        <f>IF(LEFT(tbl_transaction[[#This Row],[Reference Number]],2)="GR",VLOOKUP(tbl_transaction[[#This Row],[Reference Number]],barang_masuk[],2,FALSE),IF(LEFT(tbl_transaction[[#This Row],[Reference Number]],2)="DO",VLOOKUP(tbl_transaction[[#This Row],[Reference Number]],barang_keluar[],2,FALSE),""))</f>
        <v>46078</v>
      </c>
      <c r="C2403" t="str">
        <f t="shared" si="38"/>
        <v>Outbound</v>
      </c>
      <c r="D2403" t="str">
        <f>IF(tbl_transaction[[#This Row],[Type]]="Inbound",VLOOKUP(tbl_transaction[[#This Row],[Reference Number]],barang_masuk[],4,FALSE),IF(tbl_transaction[[#This Row],[Type]]="Outbound",VLOOKUP(tbl_transaction[[#This Row],[Reference Number]],barang_keluar[],4,FALSE),""))</f>
        <v>PER013</v>
      </c>
      <c r="E2403" t="str">
        <f>IF(tbl_transaction[[#This Row],[Type]]="Inbound",VLOOKUP(tbl_transaction[[#This Row],[Reference Number]],barang_masuk[],5,FALSE),IF(tbl_transaction[[#This Row],[Type]]="Outbound",VLOOKUP(tbl_transaction[[#This Row],[Reference Number]],barang_keluar[],5,FALSE),""))</f>
        <v>Pepsodent Personal Care Variant 13</v>
      </c>
      <c r="F2403">
        <f>IF(tbl_transaction[[#This Row],[Type]]="Inbound",VLOOKUP(tbl_transaction[[#This Row],[Reference Number]],barang_masuk[],6,FALSE),IF(tbl_transaction[[#This Row],[Type]]="Outbound",VLOOKUP(tbl_transaction[[#This Row],[Reference Number]],barang_keluar[],6,FALSE),""))</f>
        <v>15</v>
      </c>
      <c r="G2403" t="str">
        <f>IF(tbl_transaction[[#This Row],[Type]]="Inbound",VLOOKUP(tbl_transaction[[#This Row],[Reference Number]],barang_masuk[],7,FALSE),IF(tbl_transaction[[#This Row],[Type]]="Outbound",VLOOKUP(tbl_transaction[[#This Row],[Reference Number]],barang_keluar[],7,FALSE),""))</f>
        <v>Bottle</v>
      </c>
      <c r="H2403" t="str">
        <f>IF(tbl_transaction[[#This Row],[Type]]="Inbound",VLOOKUP(tbl_transaction[[#This Row],[Reference Number]],barang_masuk[],3,FALSE),IF(tbl_transaction[[#This Row],[Type]]="Outbound",VLOOKUP(tbl_transaction[[#This Row],[Reference Number]],barang_keluar[],3,FALSE),""))</f>
        <v>Outlet 006</v>
      </c>
      <c r="I2403" t="str">
        <f>IF(D2403='Kartu Stok'!$B$2,COUNTIF($D$3:D2403,'Kartu Stok'!$B$2),"")</f>
        <v/>
      </c>
      <c r="L2403"/>
    </row>
    <row r="2404" spans="1:12" ht="14.5" x14ac:dyDescent="0.35">
      <c r="A2404" s="2" t="s">
        <v>2963</v>
      </c>
      <c r="B2404" s="5">
        <f>IF(LEFT(tbl_transaction[[#This Row],[Reference Number]],2)="GR",VLOOKUP(tbl_transaction[[#This Row],[Reference Number]],barang_masuk[],2,FALSE),IF(LEFT(tbl_transaction[[#This Row],[Reference Number]],2)="DO",VLOOKUP(tbl_transaction[[#This Row],[Reference Number]],barang_keluar[],2,FALSE),""))</f>
        <v>46153</v>
      </c>
      <c r="C2404" t="str">
        <f t="shared" si="38"/>
        <v>Outbound</v>
      </c>
      <c r="D2404" t="str">
        <f>IF(tbl_transaction[[#This Row],[Type]]="Inbound",VLOOKUP(tbl_transaction[[#This Row],[Reference Number]],barang_masuk[],4,FALSE),IF(tbl_transaction[[#This Row],[Type]]="Outbound",VLOOKUP(tbl_transaction[[#This Row],[Reference Number]],barang_keluar[],4,FALSE),""))</f>
        <v>HOM026</v>
      </c>
      <c r="E2404" t="str">
        <f>IF(tbl_transaction[[#This Row],[Type]]="Inbound",VLOOKUP(tbl_transaction[[#This Row],[Reference Number]],barang_masuk[],5,FALSE),IF(tbl_transaction[[#This Row],[Type]]="Outbound",VLOOKUP(tbl_transaction[[#This Row],[Reference Number]],barang_keluar[],5,FALSE),""))</f>
        <v>Sunlight Home Care Variant 26</v>
      </c>
      <c r="F2404">
        <f>IF(tbl_transaction[[#This Row],[Type]]="Inbound",VLOOKUP(tbl_transaction[[#This Row],[Reference Number]],barang_masuk[],6,FALSE),IF(tbl_transaction[[#This Row],[Type]]="Outbound",VLOOKUP(tbl_transaction[[#This Row],[Reference Number]],barang_keluar[],6,FALSE),""))</f>
        <v>24</v>
      </c>
      <c r="G2404" t="str">
        <f>IF(tbl_transaction[[#This Row],[Type]]="Inbound",VLOOKUP(tbl_transaction[[#This Row],[Reference Number]],barang_masuk[],7,FALSE),IF(tbl_transaction[[#This Row],[Type]]="Outbound",VLOOKUP(tbl_transaction[[#This Row],[Reference Number]],barang_keluar[],7,FALSE),""))</f>
        <v>Pack</v>
      </c>
      <c r="H2404" t="str">
        <f>IF(tbl_transaction[[#This Row],[Type]]="Inbound",VLOOKUP(tbl_transaction[[#This Row],[Reference Number]],barang_masuk[],3,FALSE),IF(tbl_transaction[[#This Row],[Type]]="Outbound",VLOOKUP(tbl_transaction[[#This Row],[Reference Number]],barang_keluar[],3,FALSE),""))</f>
        <v>Outlet 036</v>
      </c>
      <c r="I2404" t="str">
        <f>IF(D2404='Kartu Stok'!$B$2,COUNTIF($D$3:D2404,'Kartu Stok'!$B$2),"")</f>
        <v/>
      </c>
      <c r="L2404"/>
    </row>
    <row r="2405" spans="1:12" ht="14.5" x14ac:dyDescent="0.35">
      <c r="A2405" s="2" t="s">
        <v>2964</v>
      </c>
      <c r="B2405" s="5">
        <f>IF(LEFT(tbl_transaction[[#This Row],[Reference Number]],2)="GR",VLOOKUP(tbl_transaction[[#This Row],[Reference Number]],barang_masuk[],2,FALSE),IF(LEFT(tbl_transaction[[#This Row],[Reference Number]],2)="DO",VLOOKUP(tbl_transaction[[#This Row],[Reference Number]],barang_keluar[],2,FALSE),""))</f>
        <v>46063</v>
      </c>
      <c r="C2405" t="str">
        <f t="shared" si="38"/>
        <v>Outbound</v>
      </c>
      <c r="D2405" t="str">
        <f>IF(tbl_transaction[[#This Row],[Type]]="Inbound",VLOOKUP(tbl_transaction[[#This Row],[Reference Number]],barang_masuk[],4,FALSE),IF(tbl_transaction[[#This Row],[Type]]="Outbound",VLOOKUP(tbl_transaction[[#This Row],[Reference Number]],barang_keluar[],4,FALSE),""))</f>
        <v>BAB015</v>
      </c>
      <c r="E2405" t="str">
        <f>IF(tbl_transaction[[#This Row],[Type]]="Inbound",VLOOKUP(tbl_transaction[[#This Row],[Reference Number]],barang_masuk[],5,FALSE),IF(tbl_transaction[[#This Row],[Type]]="Outbound",VLOOKUP(tbl_transaction[[#This Row],[Reference Number]],barang_keluar[],5,FALSE),""))</f>
        <v>MamyPoko Baby Care Variant 15</v>
      </c>
      <c r="F2405">
        <f>IF(tbl_transaction[[#This Row],[Type]]="Inbound",VLOOKUP(tbl_transaction[[#This Row],[Reference Number]],barang_masuk[],6,FALSE),IF(tbl_transaction[[#This Row],[Type]]="Outbound",VLOOKUP(tbl_transaction[[#This Row],[Reference Number]],barang_keluar[],6,FALSE),""))</f>
        <v>12</v>
      </c>
      <c r="G2405" t="str">
        <f>IF(tbl_transaction[[#This Row],[Type]]="Inbound",VLOOKUP(tbl_transaction[[#This Row],[Reference Number]],barang_masuk[],7,FALSE),IF(tbl_transaction[[#This Row],[Type]]="Outbound",VLOOKUP(tbl_transaction[[#This Row],[Reference Number]],barang_keluar[],7,FALSE),""))</f>
        <v>Pack</v>
      </c>
      <c r="H2405" t="str">
        <f>IF(tbl_transaction[[#This Row],[Type]]="Inbound",VLOOKUP(tbl_transaction[[#This Row],[Reference Number]],barang_masuk[],3,FALSE),IF(tbl_transaction[[#This Row],[Type]]="Outbound",VLOOKUP(tbl_transaction[[#This Row],[Reference Number]],barang_keluar[],3,FALSE),""))</f>
        <v>Outlet 005</v>
      </c>
      <c r="I2405" t="str">
        <f>IF(D2405='Kartu Stok'!$B$2,COUNTIF($D$3:D2405,'Kartu Stok'!$B$2),"")</f>
        <v/>
      </c>
      <c r="L2405"/>
    </row>
    <row r="2406" spans="1:12" ht="14.5" x14ac:dyDescent="0.35">
      <c r="A2406" s="2" t="s">
        <v>2965</v>
      </c>
      <c r="B2406" s="5">
        <f>IF(LEFT(tbl_transaction[[#This Row],[Reference Number]],2)="GR",VLOOKUP(tbl_transaction[[#This Row],[Reference Number]],barang_masuk[],2,FALSE),IF(LEFT(tbl_transaction[[#This Row],[Reference Number]],2)="DO",VLOOKUP(tbl_transaction[[#This Row],[Reference Number]],barang_keluar[],2,FALSE),""))</f>
        <v>46038</v>
      </c>
      <c r="C2406" t="str">
        <f t="shared" si="38"/>
        <v>Outbound</v>
      </c>
      <c r="D2406" t="str">
        <f>IF(tbl_transaction[[#This Row],[Type]]="Inbound",VLOOKUP(tbl_transaction[[#This Row],[Reference Number]],barang_masuk[],4,FALSE),IF(tbl_transaction[[#This Row],[Type]]="Outbound",VLOOKUP(tbl_transaction[[#This Row],[Reference Number]],barang_keluar[],4,FALSE),""))</f>
        <v>PER007</v>
      </c>
      <c r="E2406" t="str">
        <f>IF(tbl_transaction[[#This Row],[Type]]="Inbound",VLOOKUP(tbl_transaction[[#This Row],[Reference Number]],barang_masuk[],5,FALSE),IF(tbl_transaction[[#This Row],[Type]]="Outbound",VLOOKUP(tbl_transaction[[#This Row],[Reference Number]],barang_keluar[],5,FALSE),""))</f>
        <v>Pepsodent Personal Care Variant 7</v>
      </c>
      <c r="F2406">
        <f>IF(tbl_transaction[[#This Row],[Type]]="Inbound",VLOOKUP(tbl_transaction[[#This Row],[Reference Number]],barang_masuk[],6,FALSE),IF(tbl_transaction[[#This Row],[Type]]="Outbound",VLOOKUP(tbl_transaction[[#This Row],[Reference Number]],barang_keluar[],6,FALSE),""))</f>
        <v>30</v>
      </c>
      <c r="G2406" t="str">
        <f>IF(tbl_transaction[[#This Row],[Type]]="Inbound",VLOOKUP(tbl_transaction[[#This Row],[Reference Number]],barang_masuk[],7,FALSE),IF(tbl_transaction[[#This Row],[Type]]="Outbound",VLOOKUP(tbl_transaction[[#This Row],[Reference Number]],barang_keluar[],7,FALSE),""))</f>
        <v>Bottle</v>
      </c>
      <c r="H2406" t="str">
        <f>IF(tbl_transaction[[#This Row],[Type]]="Inbound",VLOOKUP(tbl_transaction[[#This Row],[Reference Number]],barang_masuk[],3,FALSE),IF(tbl_transaction[[#This Row],[Type]]="Outbound",VLOOKUP(tbl_transaction[[#This Row],[Reference Number]],barang_keluar[],3,FALSE),""))</f>
        <v>Outlet 059</v>
      </c>
      <c r="I2406" t="str">
        <f>IF(D2406='Kartu Stok'!$B$2,COUNTIF($D$3:D2406,'Kartu Stok'!$B$2),"")</f>
        <v/>
      </c>
      <c r="L2406"/>
    </row>
    <row r="2407" spans="1:12" ht="14.5" x14ac:dyDescent="0.35">
      <c r="A2407" s="2" t="s">
        <v>2966</v>
      </c>
      <c r="B2407" s="5">
        <f>IF(LEFT(tbl_transaction[[#This Row],[Reference Number]],2)="GR",VLOOKUP(tbl_transaction[[#This Row],[Reference Number]],barang_masuk[],2,FALSE),IF(LEFT(tbl_transaction[[#This Row],[Reference Number]],2)="DO",VLOOKUP(tbl_transaction[[#This Row],[Reference Number]],barang_keluar[],2,FALSE),""))</f>
        <v>46129</v>
      </c>
      <c r="C2407" t="str">
        <f t="shared" si="38"/>
        <v>Outbound</v>
      </c>
      <c r="D2407" t="str">
        <f>IF(tbl_transaction[[#This Row],[Type]]="Inbound",VLOOKUP(tbl_transaction[[#This Row],[Reference Number]],barang_masuk[],4,FALSE),IF(tbl_transaction[[#This Row],[Type]]="Outbound",VLOOKUP(tbl_transaction[[#This Row],[Reference Number]],barang_keluar[],4,FALSE),""))</f>
        <v>HOM027</v>
      </c>
      <c r="E2407" t="str">
        <f>IF(tbl_transaction[[#This Row],[Type]]="Inbound",VLOOKUP(tbl_transaction[[#This Row],[Reference Number]],barang_masuk[],5,FALSE),IF(tbl_transaction[[#This Row],[Type]]="Outbound",VLOOKUP(tbl_transaction[[#This Row],[Reference Number]],barang_keluar[],5,FALSE),""))</f>
        <v>Molto Home Care Variant 27</v>
      </c>
      <c r="F2407">
        <f>IF(tbl_transaction[[#This Row],[Type]]="Inbound",VLOOKUP(tbl_transaction[[#This Row],[Reference Number]],barang_masuk[],6,FALSE),IF(tbl_transaction[[#This Row],[Type]]="Outbound",VLOOKUP(tbl_transaction[[#This Row],[Reference Number]],barang_keluar[],6,FALSE),""))</f>
        <v>15</v>
      </c>
      <c r="G2407" t="str">
        <f>IF(tbl_transaction[[#This Row],[Type]]="Inbound",VLOOKUP(tbl_transaction[[#This Row],[Reference Number]],barang_masuk[],7,FALSE),IF(tbl_transaction[[#This Row],[Type]]="Outbound",VLOOKUP(tbl_transaction[[#This Row],[Reference Number]],barang_keluar[],7,FALSE),""))</f>
        <v>Pack</v>
      </c>
      <c r="H2407" t="str">
        <f>IF(tbl_transaction[[#This Row],[Type]]="Inbound",VLOOKUP(tbl_transaction[[#This Row],[Reference Number]],barang_masuk[],3,FALSE),IF(tbl_transaction[[#This Row],[Type]]="Outbound",VLOOKUP(tbl_transaction[[#This Row],[Reference Number]],barang_keluar[],3,FALSE),""))</f>
        <v>Outlet 044</v>
      </c>
      <c r="I2407" t="str">
        <f>IF(D2407='Kartu Stok'!$B$2,COUNTIF($D$3:D2407,'Kartu Stok'!$B$2),"")</f>
        <v/>
      </c>
      <c r="L2407"/>
    </row>
    <row r="2408" spans="1:12" ht="14.5" x14ac:dyDescent="0.35">
      <c r="A2408" s="2" t="s">
        <v>2967</v>
      </c>
      <c r="B2408" s="5">
        <f>IF(LEFT(tbl_transaction[[#This Row],[Reference Number]],2)="GR",VLOOKUP(tbl_transaction[[#This Row],[Reference Number]],barang_masuk[],2,FALSE),IF(LEFT(tbl_transaction[[#This Row],[Reference Number]],2)="DO",VLOOKUP(tbl_transaction[[#This Row],[Reference Number]],barang_keluar[],2,FALSE),""))</f>
        <v>46117</v>
      </c>
      <c r="C2408" t="str">
        <f t="shared" si="38"/>
        <v>Outbound</v>
      </c>
      <c r="D2408" t="str">
        <f>IF(tbl_transaction[[#This Row],[Type]]="Inbound",VLOOKUP(tbl_transaction[[#This Row],[Reference Number]],barang_masuk[],4,FALSE),IF(tbl_transaction[[#This Row],[Type]]="Outbound",VLOOKUP(tbl_transaction[[#This Row],[Reference Number]],barang_keluar[],4,FALSE),""))</f>
        <v>SNK007</v>
      </c>
      <c r="E2408" t="str">
        <f>IF(tbl_transaction[[#This Row],[Type]]="Inbound",VLOOKUP(tbl_transaction[[#This Row],[Reference Number]],barang_masuk[],5,FALSE),IF(tbl_transaction[[#This Row],[Type]]="Outbound",VLOOKUP(tbl_transaction[[#This Row],[Reference Number]],barang_keluar[],5,FALSE),""))</f>
        <v>Chitato Snack Variant 7</v>
      </c>
      <c r="F2408">
        <f>IF(tbl_transaction[[#This Row],[Type]]="Inbound",VLOOKUP(tbl_transaction[[#This Row],[Reference Number]],barang_masuk[],6,FALSE),IF(tbl_transaction[[#This Row],[Type]]="Outbound",VLOOKUP(tbl_transaction[[#This Row],[Reference Number]],barang_keluar[],6,FALSE),""))</f>
        <v>10</v>
      </c>
      <c r="G2408" t="str">
        <f>IF(tbl_transaction[[#This Row],[Type]]="Inbound",VLOOKUP(tbl_transaction[[#This Row],[Reference Number]],barang_masuk[],7,FALSE),IF(tbl_transaction[[#This Row],[Type]]="Outbound",VLOOKUP(tbl_transaction[[#This Row],[Reference Number]],barang_keluar[],7,FALSE),""))</f>
        <v>Pack</v>
      </c>
      <c r="H2408" t="str">
        <f>IF(tbl_transaction[[#This Row],[Type]]="Inbound",VLOOKUP(tbl_transaction[[#This Row],[Reference Number]],barang_masuk[],3,FALSE),IF(tbl_transaction[[#This Row],[Type]]="Outbound",VLOOKUP(tbl_transaction[[#This Row],[Reference Number]],barang_keluar[],3,FALSE),""))</f>
        <v>Outlet 060</v>
      </c>
      <c r="I2408" t="str">
        <f>IF(D2408='Kartu Stok'!$B$2,COUNTIF($D$3:D2408,'Kartu Stok'!$B$2),"")</f>
        <v/>
      </c>
      <c r="L2408"/>
    </row>
    <row r="2409" spans="1:12" ht="14.5" x14ac:dyDescent="0.35">
      <c r="A2409" s="2" t="s">
        <v>2968</v>
      </c>
      <c r="B2409" s="5">
        <f>IF(LEFT(tbl_transaction[[#This Row],[Reference Number]],2)="GR",VLOOKUP(tbl_transaction[[#This Row],[Reference Number]],barang_masuk[],2,FALSE),IF(LEFT(tbl_transaction[[#This Row],[Reference Number]],2)="DO",VLOOKUP(tbl_transaction[[#This Row],[Reference Number]],barang_keluar[],2,FALSE),""))</f>
        <v>46142</v>
      </c>
      <c r="C2409" t="str">
        <f t="shared" si="38"/>
        <v>Outbound</v>
      </c>
      <c r="D2409" t="str">
        <f>IF(tbl_transaction[[#This Row],[Type]]="Inbound",VLOOKUP(tbl_transaction[[#This Row],[Reference Number]],barang_masuk[],4,FALSE),IF(tbl_transaction[[#This Row],[Type]]="Outbound",VLOOKUP(tbl_transaction[[#This Row],[Reference Number]],barang_keluar[],4,FALSE),""))</f>
        <v>SNK015</v>
      </c>
      <c r="E2409" t="str">
        <f>IF(tbl_transaction[[#This Row],[Type]]="Inbound",VLOOKUP(tbl_transaction[[#This Row],[Reference Number]],barang_masuk[],5,FALSE),IF(tbl_transaction[[#This Row],[Type]]="Outbound",VLOOKUP(tbl_transaction[[#This Row],[Reference Number]],barang_keluar[],5,FALSE),""))</f>
        <v>Taro Snack Variant 15</v>
      </c>
      <c r="F2409">
        <f>IF(tbl_transaction[[#This Row],[Type]]="Inbound",VLOOKUP(tbl_transaction[[#This Row],[Reference Number]],barang_masuk[],6,FALSE),IF(tbl_transaction[[#This Row],[Type]]="Outbound",VLOOKUP(tbl_transaction[[#This Row],[Reference Number]],barang_keluar[],6,FALSE),""))</f>
        <v>48</v>
      </c>
      <c r="G2409" t="str">
        <f>IF(tbl_transaction[[#This Row],[Type]]="Inbound",VLOOKUP(tbl_transaction[[#This Row],[Reference Number]],barang_masuk[],7,FALSE),IF(tbl_transaction[[#This Row],[Type]]="Outbound",VLOOKUP(tbl_transaction[[#This Row],[Reference Number]],barang_keluar[],7,FALSE),""))</f>
        <v>Pack</v>
      </c>
      <c r="H2409" t="str">
        <f>IF(tbl_transaction[[#This Row],[Type]]="Inbound",VLOOKUP(tbl_transaction[[#This Row],[Reference Number]],barang_masuk[],3,FALSE),IF(tbl_transaction[[#This Row],[Type]]="Outbound",VLOOKUP(tbl_transaction[[#This Row],[Reference Number]],barang_keluar[],3,FALSE),""))</f>
        <v>Outlet 045</v>
      </c>
      <c r="I2409" t="str">
        <f>IF(D2409='Kartu Stok'!$B$2,COUNTIF($D$3:D2409,'Kartu Stok'!$B$2),"")</f>
        <v/>
      </c>
      <c r="L2409"/>
    </row>
    <row r="2410" spans="1:12" ht="14.5" x14ac:dyDescent="0.35">
      <c r="A2410" s="2" t="s">
        <v>2969</v>
      </c>
      <c r="B2410" s="5">
        <f>IF(LEFT(tbl_transaction[[#This Row],[Reference Number]],2)="GR",VLOOKUP(tbl_transaction[[#This Row],[Reference Number]],barang_masuk[],2,FALSE),IF(LEFT(tbl_transaction[[#This Row],[Reference Number]],2)="DO",VLOOKUP(tbl_transaction[[#This Row],[Reference Number]],barang_keluar[],2,FALSE),""))</f>
        <v>46155</v>
      </c>
      <c r="C2410" t="str">
        <f t="shared" si="38"/>
        <v>Outbound</v>
      </c>
      <c r="D2410" t="str">
        <f>IF(tbl_transaction[[#This Row],[Type]]="Inbound",VLOOKUP(tbl_transaction[[#This Row],[Reference Number]],barang_masuk[],4,FALSE),IF(tbl_transaction[[#This Row],[Type]]="Outbound",VLOOKUP(tbl_transaction[[#This Row],[Reference Number]],barang_keluar[],4,FALSE),""))</f>
        <v>SNK008</v>
      </c>
      <c r="E2410" t="str">
        <f>IF(tbl_transaction[[#This Row],[Type]]="Inbound",VLOOKUP(tbl_transaction[[#This Row],[Reference Number]],barang_masuk[],5,FALSE),IF(tbl_transaction[[#This Row],[Type]]="Outbound",VLOOKUP(tbl_transaction[[#This Row],[Reference Number]],barang_keluar[],5,FALSE),""))</f>
        <v>Chitato Snack Variant 8</v>
      </c>
      <c r="F2410">
        <f>IF(tbl_transaction[[#This Row],[Type]]="Inbound",VLOOKUP(tbl_transaction[[#This Row],[Reference Number]],barang_masuk[],6,FALSE),IF(tbl_transaction[[#This Row],[Type]]="Outbound",VLOOKUP(tbl_transaction[[#This Row],[Reference Number]],barang_keluar[],6,FALSE),""))</f>
        <v>10</v>
      </c>
      <c r="G2410" t="str">
        <f>IF(tbl_transaction[[#This Row],[Type]]="Inbound",VLOOKUP(tbl_transaction[[#This Row],[Reference Number]],barang_masuk[],7,FALSE),IF(tbl_transaction[[#This Row],[Type]]="Outbound",VLOOKUP(tbl_transaction[[#This Row],[Reference Number]],barang_keluar[],7,FALSE),""))</f>
        <v>Pack</v>
      </c>
      <c r="H2410" t="str">
        <f>IF(tbl_transaction[[#This Row],[Type]]="Inbound",VLOOKUP(tbl_transaction[[#This Row],[Reference Number]],barang_masuk[],3,FALSE),IF(tbl_transaction[[#This Row],[Type]]="Outbound",VLOOKUP(tbl_transaction[[#This Row],[Reference Number]],barang_keluar[],3,FALSE),""))</f>
        <v>Outlet 047</v>
      </c>
      <c r="I2410" t="str">
        <f>IF(D2410='Kartu Stok'!$B$2,COUNTIF($D$3:D2410,'Kartu Stok'!$B$2),"")</f>
        <v/>
      </c>
      <c r="L2410"/>
    </row>
    <row r="2411" spans="1:12" ht="14.5" x14ac:dyDescent="0.35">
      <c r="A2411" s="2" t="s">
        <v>2970</v>
      </c>
      <c r="B2411" s="5">
        <f>IF(LEFT(tbl_transaction[[#This Row],[Reference Number]],2)="GR",VLOOKUP(tbl_transaction[[#This Row],[Reference Number]],barang_masuk[],2,FALSE),IF(LEFT(tbl_transaction[[#This Row],[Reference Number]],2)="DO",VLOOKUP(tbl_transaction[[#This Row],[Reference Number]],barang_keluar[],2,FALSE),""))</f>
        <v>46047</v>
      </c>
      <c r="C2411" t="str">
        <f t="shared" si="38"/>
        <v>Outbound</v>
      </c>
      <c r="D2411" t="str">
        <f>IF(tbl_transaction[[#This Row],[Type]]="Inbound",VLOOKUP(tbl_transaction[[#This Row],[Reference Number]],barang_masuk[],4,FALSE),IF(tbl_transaction[[#This Row],[Type]]="Outbound",VLOOKUP(tbl_transaction[[#This Row],[Reference Number]],barang_keluar[],4,FALSE),""))</f>
        <v>HOM014</v>
      </c>
      <c r="E2411" t="str">
        <f>IF(tbl_transaction[[#This Row],[Type]]="Inbound",VLOOKUP(tbl_transaction[[#This Row],[Reference Number]],barang_masuk[],5,FALSE),IF(tbl_transaction[[#This Row],[Type]]="Outbound",VLOOKUP(tbl_transaction[[#This Row],[Reference Number]],barang_keluar[],5,FALSE),""))</f>
        <v>Rinso Home Care Variant 14</v>
      </c>
      <c r="F2411">
        <f>IF(tbl_transaction[[#This Row],[Type]]="Inbound",VLOOKUP(tbl_transaction[[#This Row],[Reference Number]],barang_masuk[],6,FALSE),IF(tbl_transaction[[#This Row],[Type]]="Outbound",VLOOKUP(tbl_transaction[[#This Row],[Reference Number]],barang_keluar[],6,FALSE),""))</f>
        <v>5</v>
      </c>
      <c r="G2411" t="str">
        <f>IF(tbl_transaction[[#This Row],[Type]]="Inbound",VLOOKUP(tbl_transaction[[#This Row],[Reference Number]],barang_masuk[],7,FALSE),IF(tbl_transaction[[#This Row],[Type]]="Outbound",VLOOKUP(tbl_transaction[[#This Row],[Reference Number]],barang_keluar[],7,FALSE),""))</f>
        <v>Pack</v>
      </c>
      <c r="H2411" t="str">
        <f>IF(tbl_transaction[[#This Row],[Type]]="Inbound",VLOOKUP(tbl_transaction[[#This Row],[Reference Number]],barang_masuk[],3,FALSE),IF(tbl_transaction[[#This Row],[Type]]="Outbound",VLOOKUP(tbl_transaction[[#This Row],[Reference Number]],barang_keluar[],3,FALSE),""))</f>
        <v>Outlet 007</v>
      </c>
      <c r="I2411" t="str">
        <f>IF(D2411='Kartu Stok'!$B$2,COUNTIF($D$3:D2411,'Kartu Stok'!$B$2),"")</f>
        <v/>
      </c>
      <c r="L2411"/>
    </row>
    <row r="2412" spans="1:12" ht="14.5" x14ac:dyDescent="0.35">
      <c r="A2412" s="2" t="s">
        <v>2971</v>
      </c>
      <c r="B2412" s="5">
        <f>IF(LEFT(tbl_transaction[[#This Row],[Reference Number]],2)="GR",VLOOKUP(tbl_transaction[[#This Row],[Reference Number]],barang_masuk[],2,FALSE),IF(LEFT(tbl_transaction[[#This Row],[Reference Number]],2)="DO",VLOOKUP(tbl_transaction[[#This Row],[Reference Number]],barang_keluar[],2,FALSE),""))</f>
        <v>46163</v>
      </c>
      <c r="C2412" t="str">
        <f t="shared" si="38"/>
        <v>Outbound</v>
      </c>
      <c r="D2412" t="str">
        <f>IF(tbl_transaction[[#This Row],[Type]]="Inbound",VLOOKUP(tbl_transaction[[#This Row],[Reference Number]],barang_masuk[],4,FALSE),IF(tbl_transaction[[#This Row],[Type]]="Outbound",VLOOKUP(tbl_transaction[[#This Row],[Reference Number]],barang_keluar[],4,FALSE),""))</f>
        <v>BEV017</v>
      </c>
      <c r="E2412" t="str">
        <f>IF(tbl_transaction[[#This Row],[Type]]="Inbound",VLOOKUP(tbl_transaction[[#This Row],[Reference Number]],barang_masuk[],5,FALSE),IF(tbl_transaction[[#This Row],[Type]]="Outbound",VLOOKUP(tbl_transaction[[#This Row],[Reference Number]],barang_keluar[],5,FALSE),""))</f>
        <v>Aqua Beverage Variant 17</v>
      </c>
      <c r="F2412">
        <f>IF(tbl_transaction[[#This Row],[Type]]="Inbound",VLOOKUP(tbl_transaction[[#This Row],[Reference Number]],barang_masuk[],6,FALSE),IF(tbl_transaction[[#This Row],[Type]]="Outbound",VLOOKUP(tbl_transaction[[#This Row],[Reference Number]],barang_keluar[],6,FALSE),""))</f>
        <v>5</v>
      </c>
      <c r="G2412" t="str">
        <f>IF(tbl_transaction[[#This Row],[Type]]="Inbound",VLOOKUP(tbl_transaction[[#This Row],[Reference Number]],barang_masuk[],7,FALSE),IF(tbl_transaction[[#This Row],[Type]]="Outbound",VLOOKUP(tbl_transaction[[#This Row],[Reference Number]],barang_keluar[],7,FALSE),""))</f>
        <v>Bottle</v>
      </c>
      <c r="H2412" t="str">
        <f>IF(tbl_transaction[[#This Row],[Type]]="Inbound",VLOOKUP(tbl_transaction[[#This Row],[Reference Number]],barang_masuk[],3,FALSE),IF(tbl_transaction[[#This Row],[Type]]="Outbound",VLOOKUP(tbl_transaction[[#This Row],[Reference Number]],barang_keluar[],3,FALSE),""))</f>
        <v>Outlet 068</v>
      </c>
      <c r="I2412" t="str">
        <f>IF(D2412='Kartu Stok'!$B$2,COUNTIF($D$3:D2412,'Kartu Stok'!$B$2),"")</f>
        <v/>
      </c>
      <c r="L2412"/>
    </row>
    <row r="2413" spans="1:12" ht="14.5" x14ac:dyDescent="0.35">
      <c r="A2413" s="2" t="s">
        <v>2972</v>
      </c>
      <c r="B2413" s="5">
        <f>IF(LEFT(tbl_transaction[[#This Row],[Reference Number]],2)="GR",VLOOKUP(tbl_transaction[[#This Row],[Reference Number]],barang_masuk[],2,FALSE),IF(LEFT(tbl_transaction[[#This Row],[Reference Number]],2)="DO",VLOOKUP(tbl_transaction[[#This Row],[Reference Number]],barang_keluar[],2,FALSE),""))</f>
        <v>46034</v>
      </c>
      <c r="C2413" t="str">
        <f t="shared" si="38"/>
        <v>Outbound</v>
      </c>
      <c r="D2413" t="str">
        <f>IF(tbl_transaction[[#This Row],[Type]]="Inbound",VLOOKUP(tbl_transaction[[#This Row],[Reference Number]],barang_masuk[],4,FALSE),IF(tbl_transaction[[#This Row],[Type]]="Outbound",VLOOKUP(tbl_transaction[[#This Row],[Reference Number]],barang_keluar[],4,FALSE),""))</f>
        <v>PER022</v>
      </c>
      <c r="E2413" t="str">
        <f>IF(tbl_transaction[[#This Row],[Type]]="Inbound",VLOOKUP(tbl_transaction[[#This Row],[Reference Number]],barang_masuk[],5,FALSE),IF(tbl_transaction[[#This Row],[Type]]="Outbound",VLOOKUP(tbl_transaction[[#This Row],[Reference Number]],barang_keluar[],5,FALSE),""))</f>
        <v>Pepsodent Personal Care Variant 22</v>
      </c>
      <c r="F2413">
        <f>IF(tbl_transaction[[#This Row],[Type]]="Inbound",VLOOKUP(tbl_transaction[[#This Row],[Reference Number]],barang_masuk[],6,FALSE),IF(tbl_transaction[[#This Row],[Type]]="Outbound",VLOOKUP(tbl_transaction[[#This Row],[Reference Number]],barang_keluar[],6,FALSE),""))</f>
        <v>12</v>
      </c>
      <c r="G2413" t="str">
        <f>IF(tbl_transaction[[#This Row],[Type]]="Inbound",VLOOKUP(tbl_transaction[[#This Row],[Reference Number]],barang_masuk[],7,FALSE),IF(tbl_transaction[[#This Row],[Type]]="Outbound",VLOOKUP(tbl_transaction[[#This Row],[Reference Number]],barang_keluar[],7,FALSE),""))</f>
        <v>Bottle</v>
      </c>
      <c r="H2413" t="str">
        <f>IF(tbl_transaction[[#This Row],[Type]]="Inbound",VLOOKUP(tbl_transaction[[#This Row],[Reference Number]],barang_masuk[],3,FALSE),IF(tbl_transaction[[#This Row],[Type]]="Outbound",VLOOKUP(tbl_transaction[[#This Row],[Reference Number]],barang_keluar[],3,FALSE),""))</f>
        <v>Outlet 034</v>
      </c>
      <c r="I2413" t="str">
        <f>IF(D2413='Kartu Stok'!$B$2,COUNTIF($D$3:D2413,'Kartu Stok'!$B$2),"")</f>
        <v/>
      </c>
      <c r="L2413"/>
    </row>
    <row r="2414" spans="1:12" ht="14.5" x14ac:dyDescent="0.35">
      <c r="A2414" s="2" t="s">
        <v>2973</v>
      </c>
      <c r="B2414" s="5">
        <f>IF(LEFT(tbl_transaction[[#This Row],[Reference Number]],2)="GR",VLOOKUP(tbl_transaction[[#This Row],[Reference Number]],barang_masuk[],2,FALSE),IF(LEFT(tbl_transaction[[#This Row],[Reference Number]],2)="DO",VLOOKUP(tbl_transaction[[#This Row],[Reference Number]],barang_keluar[],2,FALSE),""))</f>
        <v>46176</v>
      </c>
      <c r="C2414" t="str">
        <f t="shared" si="38"/>
        <v>Outbound</v>
      </c>
      <c r="D2414" t="str">
        <f>IF(tbl_transaction[[#This Row],[Type]]="Inbound",VLOOKUP(tbl_transaction[[#This Row],[Reference Number]],barang_masuk[],4,FALSE),IF(tbl_transaction[[#This Row],[Type]]="Outbound",VLOOKUP(tbl_transaction[[#This Row],[Reference Number]],barang_keluar[],4,FALSE),""))</f>
        <v>BEV025</v>
      </c>
      <c r="E2414" t="str">
        <f>IF(tbl_transaction[[#This Row],[Type]]="Inbound",VLOOKUP(tbl_transaction[[#This Row],[Reference Number]],barang_masuk[],5,FALSE),IF(tbl_transaction[[#This Row],[Type]]="Outbound",VLOOKUP(tbl_transaction[[#This Row],[Reference Number]],barang_keluar[],5,FALSE),""))</f>
        <v>Sosro Beverage Variant 25</v>
      </c>
      <c r="F2414">
        <f>IF(tbl_transaction[[#This Row],[Type]]="Inbound",VLOOKUP(tbl_transaction[[#This Row],[Reference Number]],barang_masuk[],6,FALSE),IF(tbl_transaction[[#This Row],[Type]]="Outbound",VLOOKUP(tbl_transaction[[#This Row],[Reference Number]],barang_keluar[],6,FALSE),""))</f>
        <v>12</v>
      </c>
      <c r="G2414" t="str">
        <f>IF(tbl_transaction[[#This Row],[Type]]="Inbound",VLOOKUP(tbl_transaction[[#This Row],[Reference Number]],barang_masuk[],7,FALSE),IF(tbl_transaction[[#This Row],[Type]]="Outbound",VLOOKUP(tbl_transaction[[#This Row],[Reference Number]],barang_keluar[],7,FALSE),""))</f>
        <v>Bottle</v>
      </c>
      <c r="H2414" t="str">
        <f>IF(tbl_transaction[[#This Row],[Type]]="Inbound",VLOOKUP(tbl_transaction[[#This Row],[Reference Number]],barang_masuk[],3,FALSE),IF(tbl_transaction[[#This Row],[Type]]="Outbound",VLOOKUP(tbl_transaction[[#This Row],[Reference Number]],barang_keluar[],3,FALSE),""))</f>
        <v>Outlet 029</v>
      </c>
      <c r="I2414" t="str">
        <f>IF(D2414='Kartu Stok'!$B$2,COUNTIF($D$3:D2414,'Kartu Stok'!$B$2),"")</f>
        <v/>
      </c>
      <c r="L2414"/>
    </row>
    <row r="2415" spans="1:12" ht="14.5" x14ac:dyDescent="0.35">
      <c r="A2415" s="2" t="s">
        <v>2974</v>
      </c>
      <c r="B2415" s="5">
        <f>IF(LEFT(tbl_transaction[[#This Row],[Reference Number]],2)="GR",VLOOKUP(tbl_transaction[[#This Row],[Reference Number]],barang_masuk[],2,FALSE),IF(LEFT(tbl_transaction[[#This Row],[Reference Number]],2)="DO",VLOOKUP(tbl_transaction[[#This Row],[Reference Number]],barang_keluar[],2,FALSE),""))</f>
        <v>46175</v>
      </c>
      <c r="C2415" t="str">
        <f t="shared" si="38"/>
        <v>Outbound</v>
      </c>
      <c r="D2415" t="str">
        <f>IF(tbl_transaction[[#This Row],[Type]]="Inbound",VLOOKUP(tbl_transaction[[#This Row],[Reference Number]],barang_masuk[],4,FALSE),IF(tbl_transaction[[#This Row],[Type]]="Outbound",VLOOKUP(tbl_transaction[[#This Row],[Reference Number]],barang_keluar[],4,FALSE),""))</f>
        <v>BEV001</v>
      </c>
      <c r="E2415" t="str">
        <f>IF(tbl_transaction[[#This Row],[Type]]="Inbound",VLOOKUP(tbl_transaction[[#This Row],[Reference Number]],barang_masuk[],5,FALSE),IF(tbl_transaction[[#This Row],[Type]]="Outbound",VLOOKUP(tbl_transaction[[#This Row],[Reference Number]],barang_keluar[],5,FALSE),""))</f>
        <v>Coca Cola Beverage Variant 1</v>
      </c>
      <c r="F2415">
        <f>IF(tbl_transaction[[#This Row],[Type]]="Inbound",VLOOKUP(tbl_transaction[[#This Row],[Reference Number]],barang_masuk[],6,FALSE),IF(tbl_transaction[[#This Row],[Type]]="Outbound",VLOOKUP(tbl_transaction[[#This Row],[Reference Number]],barang_keluar[],6,FALSE),""))</f>
        <v>30</v>
      </c>
      <c r="G2415" t="str">
        <f>IF(tbl_transaction[[#This Row],[Type]]="Inbound",VLOOKUP(tbl_transaction[[#This Row],[Reference Number]],barang_masuk[],7,FALSE),IF(tbl_transaction[[#This Row],[Type]]="Outbound",VLOOKUP(tbl_transaction[[#This Row],[Reference Number]],barang_keluar[],7,FALSE),""))</f>
        <v>Bottle</v>
      </c>
      <c r="H2415" t="str">
        <f>IF(tbl_transaction[[#This Row],[Type]]="Inbound",VLOOKUP(tbl_transaction[[#This Row],[Reference Number]],barang_masuk[],3,FALSE),IF(tbl_transaction[[#This Row],[Type]]="Outbound",VLOOKUP(tbl_transaction[[#This Row],[Reference Number]],barang_keluar[],3,FALSE),""))</f>
        <v>Outlet 063</v>
      </c>
      <c r="I2415" t="str">
        <f>IF(D2415='Kartu Stok'!$B$2,COUNTIF($D$3:D2415,'Kartu Stok'!$B$2),"")</f>
        <v/>
      </c>
      <c r="L2415"/>
    </row>
    <row r="2416" spans="1:12" ht="14.5" x14ac:dyDescent="0.35">
      <c r="A2416" s="2" t="s">
        <v>2975</v>
      </c>
      <c r="B2416" s="5">
        <f>IF(LEFT(tbl_transaction[[#This Row],[Reference Number]],2)="GR",VLOOKUP(tbl_transaction[[#This Row],[Reference Number]],barang_masuk[],2,FALSE),IF(LEFT(tbl_transaction[[#This Row],[Reference Number]],2)="DO",VLOOKUP(tbl_transaction[[#This Row],[Reference Number]],barang_keluar[],2,FALSE),""))</f>
        <v>46030</v>
      </c>
      <c r="C2416" t="str">
        <f t="shared" si="38"/>
        <v>Outbound</v>
      </c>
      <c r="D2416" t="str">
        <f>IF(tbl_transaction[[#This Row],[Type]]="Inbound",VLOOKUP(tbl_transaction[[#This Row],[Reference Number]],barang_masuk[],4,FALSE),IF(tbl_transaction[[#This Row],[Type]]="Outbound",VLOOKUP(tbl_transaction[[#This Row],[Reference Number]],barang_keluar[],4,FALSE),""))</f>
        <v>BEV028</v>
      </c>
      <c r="E2416" t="str">
        <f>IF(tbl_transaction[[#This Row],[Type]]="Inbound",VLOOKUP(tbl_transaction[[#This Row],[Reference Number]],barang_masuk[],5,FALSE),IF(tbl_transaction[[#This Row],[Type]]="Outbound",VLOOKUP(tbl_transaction[[#This Row],[Reference Number]],barang_keluar[],5,FALSE),""))</f>
        <v>Pocari Beverage Variant 28</v>
      </c>
      <c r="F2416">
        <f>IF(tbl_transaction[[#This Row],[Type]]="Inbound",VLOOKUP(tbl_transaction[[#This Row],[Reference Number]],barang_masuk[],6,FALSE),IF(tbl_transaction[[#This Row],[Type]]="Outbound",VLOOKUP(tbl_transaction[[#This Row],[Reference Number]],barang_keluar[],6,FALSE),""))</f>
        <v>5</v>
      </c>
      <c r="G2416" t="str">
        <f>IF(tbl_transaction[[#This Row],[Type]]="Inbound",VLOOKUP(tbl_transaction[[#This Row],[Reference Number]],barang_masuk[],7,FALSE),IF(tbl_transaction[[#This Row],[Type]]="Outbound",VLOOKUP(tbl_transaction[[#This Row],[Reference Number]],barang_keluar[],7,FALSE),""))</f>
        <v>Bottle</v>
      </c>
      <c r="H2416" t="str">
        <f>IF(tbl_transaction[[#This Row],[Type]]="Inbound",VLOOKUP(tbl_transaction[[#This Row],[Reference Number]],barang_masuk[],3,FALSE),IF(tbl_transaction[[#This Row],[Type]]="Outbound",VLOOKUP(tbl_transaction[[#This Row],[Reference Number]],barang_keluar[],3,FALSE),""))</f>
        <v>Outlet 044</v>
      </c>
      <c r="I2416" t="str">
        <f>IF(D2416='Kartu Stok'!$B$2,COUNTIF($D$3:D2416,'Kartu Stok'!$B$2),"")</f>
        <v/>
      </c>
      <c r="L2416"/>
    </row>
    <row r="2417" spans="1:12" ht="14.5" x14ac:dyDescent="0.35">
      <c r="A2417" s="2" t="s">
        <v>2976</v>
      </c>
      <c r="B2417" s="5">
        <f>IF(LEFT(tbl_transaction[[#This Row],[Reference Number]],2)="GR",VLOOKUP(tbl_transaction[[#This Row],[Reference Number]],barang_masuk[],2,FALSE),IF(LEFT(tbl_transaction[[#This Row],[Reference Number]],2)="DO",VLOOKUP(tbl_transaction[[#This Row],[Reference Number]],barang_keluar[],2,FALSE),""))</f>
        <v>46125</v>
      </c>
      <c r="C2417" t="str">
        <f t="shared" si="38"/>
        <v>Outbound</v>
      </c>
      <c r="D2417" t="str">
        <f>IF(tbl_transaction[[#This Row],[Type]]="Inbound",VLOOKUP(tbl_transaction[[#This Row],[Reference Number]],barang_masuk[],4,FALSE),IF(tbl_transaction[[#This Row],[Type]]="Outbound",VLOOKUP(tbl_transaction[[#This Row],[Reference Number]],barang_keluar[],4,FALSE),""))</f>
        <v>BAB001</v>
      </c>
      <c r="E2417" t="str">
        <f>IF(tbl_transaction[[#This Row],[Type]]="Inbound",VLOOKUP(tbl_transaction[[#This Row],[Reference Number]],barang_masuk[],5,FALSE),IF(tbl_transaction[[#This Row],[Type]]="Outbound",VLOOKUP(tbl_transaction[[#This Row],[Reference Number]],barang_keluar[],5,FALSE),""))</f>
        <v>MamyPoko Baby Care Variant 1</v>
      </c>
      <c r="F2417">
        <f>IF(tbl_transaction[[#This Row],[Type]]="Inbound",VLOOKUP(tbl_transaction[[#This Row],[Reference Number]],barang_masuk[],6,FALSE),IF(tbl_transaction[[#This Row],[Type]]="Outbound",VLOOKUP(tbl_transaction[[#This Row],[Reference Number]],barang_keluar[],6,FALSE),""))</f>
        <v>60</v>
      </c>
      <c r="G2417" t="str">
        <f>IF(tbl_transaction[[#This Row],[Type]]="Inbound",VLOOKUP(tbl_transaction[[#This Row],[Reference Number]],barang_masuk[],7,FALSE),IF(tbl_transaction[[#This Row],[Type]]="Outbound",VLOOKUP(tbl_transaction[[#This Row],[Reference Number]],barang_keluar[],7,FALSE),""))</f>
        <v>Pack</v>
      </c>
      <c r="H2417" t="str">
        <f>IF(tbl_transaction[[#This Row],[Type]]="Inbound",VLOOKUP(tbl_transaction[[#This Row],[Reference Number]],barang_masuk[],3,FALSE),IF(tbl_transaction[[#This Row],[Type]]="Outbound",VLOOKUP(tbl_transaction[[#This Row],[Reference Number]],barang_keluar[],3,FALSE),""))</f>
        <v>Outlet 049</v>
      </c>
      <c r="I2417" t="str">
        <f>IF(D2417='Kartu Stok'!$B$2,COUNTIF($D$3:D2417,'Kartu Stok'!$B$2),"")</f>
        <v/>
      </c>
      <c r="L2417"/>
    </row>
    <row r="2418" spans="1:12" ht="14.5" x14ac:dyDescent="0.35">
      <c r="A2418" s="2" t="s">
        <v>2977</v>
      </c>
      <c r="B2418" s="5">
        <f>IF(LEFT(tbl_transaction[[#This Row],[Reference Number]],2)="GR",VLOOKUP(tbl_transaction[[#This Row],[Reference Number]],barang_masuk[],2,FALSE),IF(LEFT(tbl_transaction[[#This Row],[Reference Number]],2)="DO",VLOOKUP(tbl_transaction[[#This Row],[Reference Number]],barang_keluar[],2,FALSE),""))</f>
        <v>46062</v>
      </c>
      <c r="C2418" t="str">
        <f t="shared" si="38"/>
        <v>Outbound</v>
      </c>
      <c r="D2418" t="str">
        <f>IF(tbl_transaction[[#This Row],[Type]]="Inbound",VLOOKUP(tbl_transaction[[#This Row],[Reference Number]],barang_masuk[],4,FALSE),IF(tbl_transaction[[#This Row],[Type]]="Outbound",VLOOKUP(tbl_transaction[[#This Row],[Reference Number]],barang_keluar[],4,FALSE),""))</f>
        <v>HOM020</v>
      </c>
      <c r="E2418" t="str">
        <f>IF(tbl_transaction[[#This Row],[Type]]="Inbound",VLOOKUP(tbl_transaction[[#This Row],[Reference Number]],barang_masuk[],5,FALSE),IF(tbl_transaction[[#This Row],[Type]]="Outbound",VLOOKUP(tbl_transaction[[#This Row],[Reference Number]],barang_keluar[],5,FALSE),""))</f>
        <v>Sunlight Home Care Variant 20</v>
      </c>
      <c r="F2418">
        <f>IF(tbl_transaction[[#This Row],[Type]]="Inbound",VLOOKUP(tbl_transaction[[#This Row],[Reference Number]],barang_masuk[],6,FALSE),IF(tbl_transaction[[#This Row],[Type]]="Outbound",VLOOKUP(tbl_transaction[[#This Row],[Reference Number]],barang_keluar[],6,FALSE),""))</f>
        <v>60</v>
      </c>
      <c r="G2418" t="str">
        <f>IF(tbl_transaction[[#This Row],[Type]]="Inbound",VLOOKUP(tbl_transaction[[#This Row],[Reference Number]],barang_masuk[],7,FALSE),IF(tbl_transaction[[#This Row],[Type]]="Outbound",VLOOKUP(tbl_transaction[[#This Row],[Reference Number]],barang_keluar[],7,FALSE),""))</f>
        <v>Pack</v>
      </c>
      <c r="H2418" t="str">
        <f>IF(tbl_transaction[[#This Row],[Type]]="Inbound",VLOOKUP(tbl_transaction[[#This Row],[Reference Number]],barang_masuk[],3,FALSE),IF(tbl_transaction[[#This Row],[Type]]="Outbound",VLOOKUP(tbl_transaction[[#This Row],[Reference Number]],barang_keluar[],3,FALSE),""))</f>
        <v>Outlet 048</v>
      </c>
      <c r="I2418" t="str">
        <f>IF(D2418='Kartu Stok'!$B$2,COUNTIF($D$3:D2418,'Kartu Stok'!$B$2),"")</f>
        <v/>
      </c>
      <c r="L2418"/>
    </row>
    <row r="2419" spans="1:12" ht="14.5" x14ac:dyDescent="0.35">
      <c r="A2419" s="2" t="s">
        <v>2978</v>
      </c>
      <c r="B2419" s="5">
        <f>IF(LEFT(tbl_transaction[[#This Row],[Reference Number]],2)="GR",VLOOKUP(tbl_transaction[[#This Row],[Reference Number]],barang_masuk[],2,FALSE),IF(LEFT(tbl_transaction[[#This Row],[Reference Number]],2)="DO",VLOOKUP(tbl_transaction[[#This Row],[Reference Number]],barang_keluar[],2,FALSE),""))</f>
        <v>46069</v>
      </c>
      <c r="C2419" t="str">
        <f t="shared" si="38"/>
        <v>Outbound</v>
      </c>
      <c r="D2419" t="str">
        <f>IF(tbl_transaction[[#This Row],[Type]]="Inbound",VLOOKUP(tbl_transaction[[#This Row],[Reference Number]],barang_masuk[],4,FALSE),IF(tbl_transaction[[#This Row],[Type]]="Outbound",VLOOKUP(tbl_transaction[[#This Row],[Reference Number]],barang_keluar[],4,FALSE),""))</f>
        <v>SNK005</v>
      </c>
      <c r="E2419" t="str">
        <f>IF(tbl_transaction[[#This Row],[Type]]="Inbound",VLOOKUP(tbl_transaction[[#This Row],[Reference Number]],barang_masuk[],5,FALSE),IF(tbl_transaction[[#This Row],[Type]]="Outbound",VLOOKUP(tbl_transaction[[#This Row],[Reference Number]],barang_keluar[],5,FALSE),""))</f>
        <v>Taro Snack Variant 5</v>
      </c>
      <c r="F2419">
        <f>IF(tbl_transaction[[#This Row],[Type]]="Inbound",VLOOKUP(tbl_transaction[[#This Row],[Reference Number]],barang_masuk[],6,FALSE),IF(tbl_transaction[[#This Row],[Type]]="Outbound",VLOOKUP(tbl_transaction[[#This Row],[Reference Number]],barang_keluar[],6,FALSE),""))</f>
        <v>60</v>
      </c>
      <c r="G2419" t="str">
        <f>IF(tbl_transaction[[#This Row],[Type]]="Inbound",VLOOKUP(tbl_transaction[[#This Row],[Reference Number]],barang_masuk[],7,FALSE),IF(tbl_transaction[[#This Row],[Type]]="Outbound",VLOOKUP(tbl_transaction[[#This Row],[Reference Number]],barang_keluar[],7,FALSE),""))</f>
        <v>Pack</v>
      </c>
      <c r="H2419" t="str">
        <f>IF(tbl_transaction[[#This Row],[Type]]="Inbound",VLOOKUP(tbl_transaction[[#This Row],[Reference Number]],barang_masuk[],3,FALSE),IF(tbl_transaction[[#This Row],[Type]]="Outbound",VLOOKUP(tbl_transaction[[#This Row],[Reference Number]],barang_keluar[],3,FALSE),""))</f>
        <v>Outlet 028</v>
      </c>
      <c r="I2419" t="str">
        <f>IF(D2419='Kartu Stok'!$B$2,COUNTIF($D$3:D2419,'Kartu Stok'!$B$2),"")</f>
        <v/>
      </c>
      <c r="L2419"/>
    </row>
    <row r="2420" spans="1:12" ht="14.5" x14ac:dyDescent="0.35">
      <c r="A2420" s="2" t="s">
        <v>2979</v>
      </c>
      <c r="B2420" s="5">
        <f>IF(LEFT(tbl_transaction[[#This Row],[Reference Number]],2)="GR",VLOOKUP(tbl_transaction[[#This Row],[Reference Number]],barang_masuk[],2,FALSE),IF(LEFT(tbl_transaction[[#This Row],[Reference Number]],2)="DO",VLOOKUP(tbl_transaction[[#This Row],[Reference Number]],barang_keluar[],2,FALSE),""))</f>
        <v>46178</v>
      </c>
      <c r="C2420" t="str">
        <f t="shared" si="38"/>
        <v>Outbound</v>
      </c>
      <c r="D2420" t="str">
        <f>IF(tbl_transaction[[#This Row],[Type]]="Inbound",VLOOKUP(tbl_transaction[[#This Row],[Reference Number]],barang_masuk[],4,FALSE),IF(tbl_transaction[[#This Row],[Type]]="Outbound",VLOOKUP(tbl_transaction[[#This Row],[Reference Number]],barang_keluar[],4,FALSE),""))</f>
        <v>SNK015</v>
      </c>
      <c r="E2420" t="str">
        <f>IF(tbl_transaction[[#This Row],[Type]]="Inbound",VLOOKUP(tbl_transaction[[#This Row],[Reference Number]],barang_masuk[],5,FALSE),IF(tbl_transaction[[#This Row],[Type]]="Outbound",VLOOKUP(tbl_transaction[[#This Row],[Reference Number]],barang_keluar[],5,FALSE),""))</f>
        <v>Taro Snack Variant 15</v>
      </c>
      <c r="F2420">
        <f>IF(tbl_transaction[[#This Row],[Type]]="Inbound",VLOOKUP(tbl_transaction[[#This Row],[Reference Number]],barang_masuk[],6,FALSE),IF(tbl_transaction[[#This Row],[Type]]="Outbound",VLOOKUP(tbl_transaction[[#This Row],[Reference Number]],barang_keluar[],6,FALSE),""))</f>
        <v>24</v>
      </c>
      <c r="G2420" t="str">
        <f>IF(tbl_transaction[[#This Row],[Type]]="Inbound",VLOOKUP(tbl_transaction[[#This Row],[Reference Number]],barang_masuk[],7,FALSE),IF(tbl_transaction[[#This Row],[Type]]="Outbound",VLOOKUP(tbl_transaction[[#This Row],[Reference Number]],barang_keluar[],7,FALSE),""))</f>
        <v>Pack</v>
      </c>
      <c r="H2420" t="str">
        <f>IF(tbl_transaction[[#This Row],[Type]]="Inbound",VLOOKUP(tbl_transaction[[#This Row],[Reference Number]],barang_masuk[],3,FALSE),IF(tbl_transaction[[#This Row],[Type]]="Outbound",VLOOKUP(tbl_transaction[[#This Row],[Reference Number]],barang_keluar[],3,FALSE),""))</f>
        <v>Outlet 024</v>
      </c>
      <c r="I2420" t="str">
        <f>IF(D2420='Kartu Stok'!$B$2,COUNTIF($D$3:D2420,'Kartu Stok'!$B$2),"")</f>
        <v/>
      </c>
      <c r="L2420"/>
    </row>
    <row r="2421" spans="1:12" ht="14.5" x14ac:dyDescent="0.35">
      <c r="A2421" s="2" t="s">
        <v>2980</v>
      </c>
      <c r="B2421" s="5">
        <f>IF(LEFT(tbl_transaction[[#This Row],[Reference Number]],2)="GR",VLOOKUP(tbl_transaction[[#This Row],[Reference Number]],barang_masuk[],2,FALSE),IF(LEFT(tbl_transaction[[#This Row],[Reference Number]],2)="DO",VLOOKUP(tbl_transaction[[#This Row],[Reference Number]],barang_keluar[],2,FALSE),""))</f>
        <v>46023</v>
      </c>
      <c r="C2421" t="str">
        <f t="shared" si="38"/>
        <v>Outbound</v>
      </c>
      <c r="D2421" t="str">
        <f>IF(tbl_transaction[[#This Row],[Type]]="Inbound",VLOOKUP(tbl_transaction[[#This Row],[Reference Number]],barang_masuk[],4,FALSE),IF(tbl_transaction[[#This Row],[Type]]="Outbound",VLOOKUP(tbl_transaction[[#This Row],[Reference Number]],barang_keluar[],4,FALSE),""))</f>
        <v>BAB020</v>
      </c>
      <c r="E2421" t="str">
        <f>IF(tbl_transaction[[#This Row],[Type]]="Inbound",VLOOKUP(tbl_transaction[[#This Row],[Reference Number]],barang_masuk[],5,FALSE),IF(tbl_transaction[[#This Row],[Type]]="Outbound",VLOOKUP(tbl_transaction[[#This Row],[Reference Number]],barang_keluar[],5,FALSE),""))</f>
        <v>Zwitsal Baby Care Variant 20</v>
      </c>
      <c r="F2421">
        <f>IF(tbl_transaction[[#This Row],[Type]]="Inbound",VLOOKUP(tbl_transaction[[#This Row],[Reference Number]],barang_masuk[],6,FALSE),IF(tbl_transaction[[#This Row],[Type]]="Outbound",VLOOKUP(tbl_transaction[[#This Row],[Reference Number]],barang_keluar[],6,FALSE),""))</f>
        <v>60</v>
      </c>
      <c r="G2421" t="str">
        <f>IF(tbl_transaction[[#This Row],[Type]]="Inbound",VLOOKUP(tbl_transaction[[#This Row],[Reference Number]],barang_masuk[],7,FALSE),IF(tbl_transaction[[#This Row],[Type]]="Outbound",VLOOKUP(tbl_transaction[[#This Row],[Reference Number]],barang_keluar[],7,FALSE),""))</f>
        <v>Pack</v>
      </c>
      <c r="H2421" t="str">
        <f>IF(tbl_transaction[[#This Row],[Type]]="Inbound",VLOOKUP(tbl_transaction[[#This Row],[Reference Number]],barang_masuk[],3,FALSE),IF(tbl_transaction[[#This Row],[Type]]="Outbound",VLOOKUP(tbl_transaction[[#This Row],[Reference Number]],barang_keluar[],3,FALSE),""))</f>
        <v>Outlet 046</v>
      </c>
      <c r="I2421" t="str">
        <f>IF(D2421='Kartu Stok'!$B$2,COUNTIF($D$3:D2421,'Kartu Stok'!$B$2),"")</f>
        <v/>
      </c>
      <c r="L2421"/>
    </row>
    <row r="2422" spans="1:12" ht="14.5" x14ac:dyDescent="0.35">
      <c r="A2422" s="2" t="s">
        <v>2981</v>
      </c>
      <c r="B2422" s="5">
        <f>IF(LEFT(tbl_transaction[[#This Row],[Reference Number]],2)="GR",VLOOKUP(tbl_transaction[[#This Row],[Reference Number]],barang_masuk[],2,FALSE),IF(LEFT(tbl_transaction[[#This Row],[Reference Number]],2)="DO",VLOOKUP(tbl_transaction[[#This Row],[Reference Number]],barang_keluar[],2,FALSE),""))</f>
        <v>46166</v>
      </c>
      <c r="C2422" t="str">
        <f t="shared" si="38"/>
        <v>Outbound</v>
      </c>
      <c r="D2422" t="str">
        <f>IF(tbl_transaction[[#This Row],[Type]]="Inbound",VLOOKUP(tbl_transaction[[#This Row],[Reference Number]],barang_masuk[],4,FALSE),IF(tbl_transaction[[#This Row],[Type]]="Outbound",VLOOKUP(tbl_transaction[[#This Row],[Reference Number]],barang_keluar[],4,FALSE),""))</f>
        <v>HOM002</v>
      </c>
      <c r="E2422" t="str">
        <f>IF(tbl_transaction[[#This Row],[Type]]="Inbound",VLOOKUP(tbl_transaction[[#This Row],[Reference Number]],barang_masuk[],5,FALSE),IF(tbl_transaction[[#This Row],[Type]]="Outbound",VLOOKUP(tbl_transaction[[#This Row],[Reference Number]],barang_keluar[],5,FALSE),""))</f>
        <v>Sunlight Home Care Variant 2</v>
      </c>
      <c r="F2422">
        <f>IF(tbl_transaction[[#This Row],[Type]]="Inbound",VLOOKUP(tbl_transaction[[#This Row],[Reference Number]],barang_masuk[],6,FALSE),IF(tbl_transaction[[#This Row],[Type]]="Outbound",VLOOKUP(tbl_transaction[[#This Row],[Reference Number]],barang_keluar[],6,FALSE),""))</f>
        <v>10</v>
      </c>
      <c r="G2422" t="str">
        <f>IF(tbl_transaction[[#This Row],[Type]]="Inbound",VLOOKUP(tbl_transaction[[#This Row],[Reference Number]],barang_masuk[],7,FALSE),IF(tbl_transaction[[#This Row],[Type]]="Outbound",VLOOKUP(tbl_transaction[[#This Row],[Reference Number]],barang_keluar[],7,FALSE),""))</f>
        <v>Pack</v>
      </c>
      <c r="H2422" t="str">
        <f>IF(tbl_transaction[[#This Row],[Type]]="Inbound",VLOOKUP(tbl_transaction[[#This Row],[Reference Number]],barang_masuk[],3,FALSE),IF(tbl_transaction[[#This Row],[Type]]="Outbound",VLOOKUP(tbl_transaction[[#This Row],[Reference Number]],barang_keluar[],3,FALSE),""))</f>
        <v>Outlet 035</v>
      </c>
      <c r="I2422" t="str">
        <f>IF(D2422='Kartu Stok'!$B$2,COUNTIF($D$3:D2422,'Kartu Stok'!$B$2),"")</f>
        <v/>
      </c>
      <c r="L2422"/>
    </row>
    <row r="2423" spans="1:12" ht="14.5" x14ac:dyDescent="0.35">
      <c r="A2423" s="2" t="s">
        <v>2982</v>
      </c>
      <c r="B2423" s="5">
        <f>IF(LEFT(tbl_transaction[[#This Row],[Reference Number]],2)="GR",VLOOKUP(tbl_transaction[[#This Row],[Reference Number]],barang_masuk[],2,FALSE),IF(LEFT(tbl_transaction[[#This Row],[Reference Number]],2)="DO",VLOOKUP(tbl_transaction[[#This Row],[Reference Number]],barang_keluar[],2,FALSE),""))</f>
        <v>46174</v>
      </c>
      <c r="C2423" t="str">
        <f t="shared" si="38"/>
        <v>Outbound</v>
      </c>
      <c r="D2423" t="str">
        <f>IF(tbl_transaction[[#This Row],[Type]]="Inbound",VLOOKUP(tbl_transaction[[#This Row],[Reference Number]],barang_masuk[],4,FALSE),IF(tbl_transaction[[#This Row],[Type]]="Outbound",VLOOKUP(tbl_transaction[[#This Row],[Reference Number]],barang_keluar[],4,FALSE),""))</f>
        <v>BAB003</v>
      </c>
      <c r="E2423" t="str">
        <f>IF(tbl_transaction[[#This Row],[Type]]="Inbound",VLOOKUP(tbl_transaction[[#This Row],[Reference Number]],barang_masuk[],5,FALSE),IF(tbl_transaction[[#This Row],[Type]]="Outbound",VLOOKUP(tbl_transaction[[#This Row],[Reference Number]],barang_keluar[],5,FALSE),""))</f>
        <v>Zwitsal Baby Care Variant 3</v>
      </c>
      <c r="F2423">
        <f>IF(tbl_transaction[[#This Row],[Type]]="Inbound",VLOOKUP(tbl_transaction[[#This Row],[Reference Number]],barang_masuk[],6,FALSE),IF(tbl_transaction[[#This Row],[Type]]="Outbound",VLOOKUP(tbl_transaction[[#This Row],[Reference Number]],barang_keluar[],6,FALSE),""))</f>
        <v>12</v>
      </c>
      <c r="G2423" t="str">
        <f>IF(tbl_transaction[[#This Row],[Type]]="Inbound",VLOOKUP(tbl_transaction[[#This Row],[Reference Number]],barang_masuk[],7,FALSE),IF(tbl_transaction[[#This Row],[Type]]="Outbound",VLOOKUP(tbl_transaction[[#This Row],[Reference Number]],barang_keluar[],7,FALSE),""))</f>
        <v>Pack</v>
      </c>
      <c r="H2423" t="str">
        <f>IF(tbl_transaction[[#This Row],[Type]]="Inbound",VLOOKUP(tbl_transaction[[#This Row],[Reference Number]],barang_masuk[],3,FALSE),IF(tbl_transaction[[#This Row],[Type]]="Outbound",VLOOKUP(tbl_transaction[[#This Row],[Reference Number]],barang_keluar[],3,FALSE),""))</f>
        <v>Outlet 058</v>
      </c>
      <c r="I2423" t="str">
        <f>IF(D2423='Kartu Stok'!$B$2,COUNTIF($D$3:D2423,'Kartu Stok'!$B$2),"")</f>
        <v/>
      </c>
      <c r="L2423"/>
    </row>
    <row r="2424" spans="1:12" ht="14.5" x14ac:dyDescent="0.35">
      <c r="A2424" s="2" t="s">
        <v>2983</v>
      </c>
      <c r="B2424" s="5">
        <f>IF(LEFT(tbl_transaction[[#This Row],[Reference Number]],2)="GR",VLOOKUP(tbl_transaction[[#This Row],[Reference Number]],barang_masuk[],2,FALSE),IF(LEFT(tbl_transaction[[#This Row],[Reference Number]],2)="DO",VLOOKUP(tbl_transaction[[#This Row],[Reference Number]],barang_keluar[],2,FALSE),""))</f>
        <v>46085</v>
      </c>
      <c r="C2424" t="str">
        <f t="shared" si="38"/>
        <v>Outbound</v>
      </c>
      <c r="D2424" t="str">
        <f>IF(tbl_transaction[[#This Row],[Type]]="Inbound",VLOOKUP(tbl_transaction[[#This Row],[Reference Number]],barang_masuk[],4,FALSE),IF(tbl_transaction[[#This Row],[Type]]="Outbound",VLOOKUP(tbl_transaction[[#This Row],[Reference Number]],barang_keluar[],4,FALSE),""))</f>
        <v>PER027</v>
      </c>
      <c r="E2424" t="str">
        <f>IF(tbl_transaction[[#This Row],[Type]]="Inbound",VLOOKUP(tbl_transaction[[#This Row],[Reference Number]],barang_masuk[],5,FALSE),IF(tbl_transaction[[#This Row],[Type]]="Outbound",VLOOKUP(tbl_transaction[[#This Row],[Reference Number]],barang_keluar[],5,FALSE),""))</f>
        <v>Sunsilk Personal Care Variant 27</v>
      </c>
      <c r="F2424">
        <f>IF(tbl_transaction[[#This Row],[Type]]="Inbound",VLOOKUP(tbl_transaction[[#This Row],[Reference Number]],barang_masuk[],6,FALSE),IF(tbl_transaction[[#This Row],[Type]]="Outbound",VLOOKUP(tbl_transaction[[#This Row],[Reference Number]],barang_keluar[],6,FALSE),""))</f>
        <v>24</v>
      </c>
      <c r="G2424" t="str">
        <f>IF(tbl_transaction[[#This Row],[Type]]="Inbound",VLOOKUP(tbl_transaction[[#This Row],[Reference Number]],barang_masuk[],7,FALSE),IF(tbl_transaction[[#This Row],[Type]]="Outbound",VLOOKUP(tbl_transaction[[#This Row],[Reference Number]],barang_keluar[],7,FALSE),""))</f>
        <v>Bottle</v>
      </c>
      <c r="H2424" t="str">
        <f>IF(tbl_transaction[[#This Row],[Type]]="Inbound",VLOOKUP(tbl_transaction[[#This Row],[Reference Number]],barang_masuk[],3,FALSE),IF(tbl_transaction[[#This Row],[Type]]="Outbound",VLOOKUP(tbl_transaction[[#This Row],[Reference Number]],barang_keluar[],3,FALSE),""))</f>
        <v>Outlet 035</v>
      </c>
      <c r="I2424" t="str">
        <f>IF(D2424='Kartu Stok'!$B$2,COUNTIF($D$3:D2424,'Kartu Stok'!$B$2),"")</f>
        <v/>
      </c>
      <c r="L2424"/>
    </row>
    <row r="2425" spans="1:12" ht="14.5" x14ac:dyDescent="0.35">
      <c r="A2425" s="2" t="s">
        <v>2984</v>
      </c>
      <c r="B2425" s="5">
        <f>IF(LEFT(tbl_transaction[[#This Row],[Reference Number]],2)="GR",VLOOKUP(tbl_transaction[[#This Row],[Reference Number]],barang_masuk[],2,FALSE),IF(LEFT(tbl_transaction[[#This Row],[Reference Number]],2)="DO",VLOOKUP(tbl_transaction[[#This Row],[Reference Number]],barang_keluar[],2,FALSE),""))</f>
        <v>46075</v>
      </c>
      <c r="C2425" t="str">
        <f t="shared" si="38"/>
        <v>Outbound</v>
      </c>
      <c r="D2425" t="str">
        <f>IF(tbl_transaction[[#This Row],[Type]]="Inbound",VLOOKUP(tbl_transaction[[#This Row],[Reference Number]],barang_masuk[],4,FALSE),IF(tbl_transaction[[#This Row],[Type]]="Outbound",VLOOKUP(tbl_transaction[[#This Row],[Reference Number]],barang_keluar[],4,FALSE),""))</f>
        <v>SNK023</v>
      </c>
      <c r="E2425" t="str">
        <f>IF(tbl_transaction[[#This Row],[Type]]="Inbound",VLOOKUP(tbl_transaction[[#This Row],[Reference Number]],barang_masuk[],5,FALSE),IF(tbl_transaction[[#This Row],[Type]]="Outbound",VLOOKUP(tbl_transaction[[#This Row],[Reference Number]],barang_keluar[],5,FALSE),""))</f>
        <v>Taro Snack Variant 23</v>
      </c>
      <c r="F2425">
        <f>IF(tbl_transaction[[#This Row],[Type]]="Inbound",VLOOKUP(tbl_transaction[[#This Row],[Reference Number]],barang_masuk[],6,FALSE),IF(tbl_transaction[[#This Row],[Type]]="Outbound",VLOOKUP(tbl_transaction[[#This Row],[Reference Number]],barang_keluar[],6,FALSE),""))</f>
        <v>10</v>
      </c>
      <c r="G2425" t="str">
        <f>IF(tbl_transaction[[#This Row],[Type]]="Inbound",VLOOKUP(tbl_transaction[[#This Row],[Reference Number]],barang_masuk[],7,FALSE),IF(tbl_transaction[[#This Row],[Type]]="Outbound",VLOOKUP(tbl_transaction[[#This Row],[Reference Number]],barang_keluar[],7,FALSE),""))</f>
        <v>Pack</v>
      </c>
      <c r="H2425" t="str">
        <f>IF(tbl_transaction[[#This Row],[Type]]="Inbound",VLOOKUP(tbl_transaction[[#This Row],[Reference Number]],barang_masuk[],3,FALSE),IF(tbl_transaction[[#This Row],[Type]]="Outbound",VLOOKUP(tbl_transaction[[#This Row],[Reference Number]],barang_keluar[],3,FALSE),""))</f>
        <v>Outlet 042</v>
      </c>
      <c r="I2425" t="str">
        <f>IF(D2425='Kartu Stok'!$B$2,COUNTIF($D$3:D2425,'Kartu Stok'!$B$2),"")</f>
        <v/>
      </c>
      <c r="L2425"/>
    </row>
    <row r="2426" spans="1:12" ht="14.5" x14ac:dyDescent="0.35">
      <c r="A2426" s="2" t="s">
        <v>2985</v>
      </c>
      <c r="B2426" s="5">
        <f>IF(LEFT(tbl_transaction[[#This Row],[Reference Number]],2)="GR",VLOOKUP(tbl_transaction[[#This Row],[Reference Number]],barang_masuk[],2,FALSE),IF(LEFT(tbl_transaction[[#This Row],[Reference Number]],2)="DO",VLOOKUP(tbl_transaction[[#This Row],[Reference Number]],barang_keluar[],2,FALSE),""))</f>
        <v>46078</v>
      </c>
      <c r="C2426" t="str">
        <f t="shared" si="38"/>
        <v>Outbound</v>
      </c>
      <c r="D2426" t="str">
        <f>IF(tbl_transaction[[#This Row],[Type]]="Inbound",VLOOKUP(tbl_transaction[[#This Row],[Reference Number]],barang_masuk[],4,FALSE),IF(tbl_transaction[[#This Row],[Type]]="Outbound",VLOOKUP(tbl_transaction[[#This Row],[Reference Number]],barang_keluar[],4,FALSE),""))</f>
        <v>SNK008</v>
      </c>
      <c r="E2426" t="str">
        <f>IF(tbl_transaction[[#This Row],[Type]]="Inbound",VLOOKUP(tbl_transaction[[#This Row],[Reference Number]],barang_masuk[],5,FALSE),IF(tbl_transaction[[#This Row],[Type]]="Outbound",VLOOKUP(tbl_transaction[[#This Row],[Reference Number]],barang_keluar[],5,FALSE),""))</f>
        <v>Chitato Snack Variant 8</v>
      </c>
      <c r="F2426">
        <f>IF(tbl_transaction[[#This Row],[Type]]="Inbound",VLOOKUP(tbl_transaction[[#This Row],[Reference Number]],barang_masuk[],6,FALSE),IF(tbl_transaction[[#This Row],[Type]]="Outbound",VLOOKUP(tbl_transaction[[#This Row],[Reference Number]],barang_keluar[],6,FALSE),""))</f>
        <v>24</v>
      </c>
      <c r="G2426" t="str">
        <f>IF(tbl_transaction[[#This Row],[Type]]="Inbound",VLOOKUP(tbl_transaction[[#This Row],[Reference Number]],barang_masuk[],7,FALSE),IF(tbl_transaction[[#This Row],[Type]]="Outbound",VLOOKUP(tbl_transaction[[#This Row],[Reference Number]],barang_keluar[],7,FALSE),""))</f>
        <v>Pack</v>
      </c>
      <c r="H2426" t="str">
        <f>IF(tbl_transaction[[#This Row],[Type]]="Inbound",VLOOKUP(tbl_transaction[[#This Row],[Reference Number]],barang_masuk[],3,FALSE),IF(tbl_transaction[[#This Row],[Type]]="Outbound",VLOOKUP(tbl_transaction[[#This Row],[Reference Number]],barang_keluar[],3,FALSE),""))</f>
        <v>Outlet 073</v>
      </c>
      <c r="I2426" t="str">
        <f>IF(D2426='Kartu Stok'!$B$2,COUNTIF($D$3:D2426,'Kartu Stok'!$B$2),"")</f>
        <v/>
      </c>
      <c r="L2426"/>
    </row>
    <row r="2427" spans="1:12" ht="14.5" x14ac:dyDescent="0.35">
      <c r="A2427" s="2" t="s">
        <v>2986</v>
      </c>
      <c r="B2427" s="5">
        <f>IF(LEFT(tbl_transaction[[#This Row],[Reference Number]],2)="GR",VLOOKUP(tbl_transaction[[#This Row],[Reference Number]],barang_masuk[],2,FALSE),IF(LEFT(tbl_transaction[[#This Row],[Reference Number]],2)="DO",VLOOKUP(tbl_transaction[[#This Row],[Reference Number]],barang_keluar[],2,FALSE),""))</f>
        <v>46092</v>
      </c>
      <c r="C2427" t="str">
        <f t="shared" si="38"/>
        <v>Outbound</v>
      </c>
      <c r="D2427" t="str">
        <f>IF(tbl_transaction[[#This Row],[Type]]="Inbound",VLOOKUP(tbl_transaction[[#This Row],[Reference Number]],barang_masuk[],4,FALSE),IF(tbl_transaction[[#This Row],[Type]]="Outbound",VLOOKUP(tbl_transaction[[#This Row],[Reference Number]],barang_keluar[],4,FALSE),""))</f>
        <v>BEV011</v>
      </c>
      <c r="E2427" t="str">
        <f>IF(tbl_transaction[[#This Row],[Type]]="Inbound",VLOOKUP(tbl_transaction[[#This Row],[Reference Number]],barang_masuk[],5,FALSE),IF(tbl_transaction[[#This Row],[Type]]="Outbound",VLOOKUP(tbl_transaction[[#This Row],[Reference Number]],barang_keluar[],5,FALSE),""))</f>
        <v>Pocari Beverage Variant 11</v>
      </c>
      <c r="F2427">
        <f>IF(tbl_transaction[[#This Row],[Type]]="Inbound",VLOOKUP(tbl_transaction[[#This Row],[Reference Number]],barang_masuk[],6,FALSE),IF(tbl_transaction[[#This Row],[Type]]="Outbound",VLOOKUP(tbl_transaction[[#This Row],[Reference Number]],barang_keluar[],6,FALSE),""))</f>
        <v>20</v>
      </c>
      <c r="G2427" t="str">
        <f>IF(tbl_transaction[[#This Row],[Type]]="Inbound",VLOOKUP(tbl_transaction[[#This Row],[Reference Number]],barang_masuk[],7,FALSE),IF(tbl_transaction[[#This Row],[Type]]="Outbound",VLOOKUP(tbl_transaction[[#This Row],[Reference Number]],barang_keluar[],7,FALSE),""))</f>
        <v>Bottle</v>
      </c>
      <c r="H2427" t="str">
        <f>IF(tbl_transaction[[#This Row],[Type]]="Inbound",VLOOKUP(tbl_transaction[[#This Row],[Reference Number]],barang_masuk[],3,FALSE),IF(tbl_transaction[[#This Row],[Type]]="Outbound",VLOOKUP(tbl_transaction[[#This Row],[Reference Number]],barang_keluar[],3,FALSE),""))</f>
        <v>Outlet 021</v>
      </c>
      <c r="I2427" t="str">
        <f>IF(D2427='Kartu Stok'!$B$2,COUNTIF($D$3:D2427,'Kartu Stok'!$B$2),"")</f>
        <v/>
      </c>
      <c r="L2427"/>
    </row>
    <row r="2428" spans="1:12" ht="14.5" x14ac:dyDescent="0.35">
      <c r="A2428" s="2" t="s">
        <v>2987</v>
      </c>
      <c r="B2428" s="5">
        <f>IF(LEFT(tbl_transaction[[#This Row],[Reference Number]],2)="GR",VLOOKUP(tbl_transaction[[#This Row],[Reference Number]],barang_masuk[],2,FALSE),IF(LEFT(tbl_transaction[[#This Row],[Reference Number]],2)="DO",VLOOKUP(tbl_transaction[[#This Row],[Reference Number]],barang_keluar[],2,FALSE),""))</f>
        <v>46109</v>
      </c>
      <c r="C2428" t="str">
        <f t="shared" si="38"/>
        <v>Outbound</v>
      </c>
      <c r="D2428" t="str">
        <f>IF(tbl_transaction[[#This Row],[Type]]="Inbound",VLOOKUP(tbl_transaction[[#This Row],[Reference Number]],barang_masuk[],4,FALSE),IF(tbl_transaction[[#This Row],[Type]]="Outbound",VLOOKUP(tbl_transaction[[#This Row],[Reference Number]],barang_keluar[],4,FALSE),""))</f>
        <v>DAR012</v>
      </c>
      <c r="E2428" t="str">
        <f>IF(tbl_transaction[[#This Row],[Type]]="Inbound",VLOOKUP(tbl_transaction[[#This Row],[Reference Number]],barang_masuk[],5,FALSE),IF(tbl_transaction[[#This Row],[Type]]="Outbound",VLOOKUP(tbl_transaction[[#This Row],[Reference Number]],barang_keluar[],5,FALSE),""))</f>
        <v>Indomilk Dairy Variant 12</v>
      </c>
      <c r="F2428">
        <f>IF(tbl_transaction[[#This Row],[Type]]="Inbound",VLOOKUP(tbl_transaction[[#This Row],[Reference Number]],barang_masuk[],6,FALSE),IF(tbl_transaction[[#This Row],[Type]]="Outbound",VLOOKUP(tbl_transaction[[#This Row],[Reference Number]],barang_keluar[],6,FALSE),""))</f>
        <v>10</v>
      </c>
      <c r="G2428" t="str">
        <f>IF(tbl_transaction[[#This Row],[Type]]="Inbound",VLOOKUP(tbl_transaction[[#This Row],[Reference Number]],barang_masuk[],7,FALSE),IF(tbl_transaction[[#This Row],[Type]]="Outbound",VLOOKUP(tbl_transaction[[#This Row],[Reference Number]],barang_keluar[],7,FALSE),""))</f>
        <v>Box</v>
      </c>
      <c r="H2428" t="str">
        <f>IF(tbl_transaction[[#This Row],[Type]]="Inbound",VLOOKUP(tbl_transaction[[#This Row],[Reference Number]],barang_masuk[],3,FALSE),IF(tbl_transaction[[#This Row],[Type]]="Outbound",VLOOKUP(tbl_transaction[[#This Row],[Reference Number]],barang_keluar[],3,FALSE),""))</f>
        <v>Outlet 060</v>
      </c>
      <c r="I2428" t="str">
        <f>IF(D2428='Kartu Stok'!$B$2,COUNTIF($D$3:D2428,'Kartu Stok'!$B$2),"")</f>
        <v/>
      </c>
      <c r="L2428"/>
    </row>
    <row r="2429" spans="1:12" ht="14.5" x14ac:dyDescent="0.35">
      <c r="A2429" s="2" t="s">
        <v>2988</v>
      </c>
      <c r="B2429" s="5">
        <f>IF(LEFT(tbl_transaction[[#This Row],[Reference Number]],2)="GR",VLOOKUP(tbl_transaction[[#This Row],[Reference Number]],barang_masuk[],2,FALSE),IF(LEFT(tbl_transaction[[#This Row],[Reference Number]],2)="DO",VLOOKUP(tbl_transaction[[#This Row],[Reference Number]],barang_keluar[],2,FALSE),""))</f>
        <v>46155</v>
      </c>
      <c r="C2429" t="str">
        <f t="shared" si="38"/>
        <v>Outbound</v>
      </c>
      <c r="D2429" t="str">
        <f>IF(tbl_transaction[[#This Row],[Type]]="Inbound",VLOOKUP(tbl_transaction[[#This Row],[Reference Number]],barang_masuk[],4,FALSE),IF(tbl_transaction[[#This Row],[Type]]="Outbound",VLOOKUP(tbl_transaction[[#This Row],[Reference Number]],barang_keluar[],4,FALSE),""))</f>
        <v>BAB002</v>
      </c>
      <c r="E2429" t="str">
        <f>IF(tbl_transaction[[#This Row],[Type]]="Inbound",VLOOKUP(tbl_transaction[[#This Row],[Reference Number]],barang_masuk[],5,FALSE),IF(tbl_transaction[[#This Row],[Type]]="Outbound",VLOOKUP(tbl_transaction[[#This Row],[Reference Number]],barang_keluar[],5,FALSE),""))</f>
        <v>Zwitsal Baby Care Variant 2</v>
      </c>
      <c r="F2429">
        <f>IF(tbl_transaction[[#This Row],[Type]]="Inbound",VLOOKUP(tbl_transaction[[#This Row],[Reference Number]],barang_masuk[],6,FALSE),IF(tbl_transaction[[#This Row],[Type]]="Outbound",VLOOKUP(tbl_transaction[[#This Row],[Reference Number]],barang_keluar[],6,FALSE),""))</f>
        <v>15</v>
      </c>
      <c r="G2429" t="str">
        <f>IF(tbl_transaction[[#This Row],[Type]]="Inbound",VLOOKUP(tbl_transaction[[#This Row],[Reference Number]],barang_masuk[],7,FALSE),IF(tbl_transaction[[#This Row],[Type]]="Outbound",VLOOKUP(tbl_transaction[[#This Row],[Reference Number]],barang_keluar[],7,FALSE),""))</f>
        <v>Pack</v>
      </c>
      <c r="H2429" t="str">
        <f>IF(tbl_transaction[[#This Row],[Type]]="Inbound",VLOOKUP(tbl_transaction[[#This Row],[Reference Number]],barang_masuk[],3,FALSE),IF(tbl_transaction[[#This Row],[Type]]="Outbound",VLOOKUP(tbl_transaction[[#This Row],[Reference Number]],barang_keluar[],3,FALSE),""))</f>
        <v>Outlet 042</v>
      </c>
      <c r="I2429" t="str">
        <f>IF(D2429='Kartu Stok'!$B$2,COUNTIF($D$3:D2429,'Kartu Stok'!$B$2),"")</f>
        <v/>
      </c>
      <c r="L2429"/>
    </row>
    <row r="2430" spans="1:12" ht="14.5" x14ac:dyDescent="0.35">
      <c r="A2430" s="2" t="s">
        <v>2989</v>
      </c>
      <c r="B2430" s="5">
        <f>IF(LEFT(tbl_transaction[[#This Row],[Reference Number]],2)="GR",VLOOKUP(tbl_transaction[[#This Row],[Reference Number]],barang_masuk[],2,FALSE),IF(LEFT(tbl_transaction[[#This Row],[Reference Number]],2)="DO",VLOOKUP(tbl_transaction[[#This Row],[Reference Number]],barang_keluar[],2,FALSE),""))</f>
        <v>46077</v>
      </c>
      <c r="C2430" t="str">
        <f t="shared" si="38"/>
        <v>Outbound</v>
      </c>
      <c r="D2430" t="str">
        <f>IF(tbl_transaction[[#This Row],[Type]]="Inbound",VLOOKUP(tbl_transaction[[#This Row],[Reference Number]],barang_masuk[],4,FALSE),IF(tbl_transaction[[#This Row],[Type]]="Outbound",VLOOKUP(tbl_transaction[[#This Row],[Reference Number]],barang_keluar[],4,FALSE),""))</f>
        <v>PER009</v>
      </c>
      <c r="E2430" t="str">
        <f>IF(tbl_transaction[[#This Row],[Type]]="Inbound",VLOOKUP(tbl_transaction[[#This Row],[Reference Number]],barang_masuk[],5,FALSE),IF(tbl_transaction[[#This Row],[Type]]="Outbound",VLOOKUP(tbl_transaction[[#This Row],[Reference Number]],barang_keluar[],5,FALSE),""))</f>
        <v>Lifebuoy Personal Care Variant 9</v>
      </c>
      <c r="F2430">
        <f>IF(tbl_transaction[[#This Row],[Type]]="Inbound",VLOOKUP(tbl_transaction[[#This Row],[Reference Number]],barang_masuk[],6,FALSE),IF(tbl_transaction[[#This Row],[Type]]="Outbound",VLOOKUP(tbl_transaction[[#This Row],[Reference Number]],barang_keluar[],6,FALSE),""))</f>
        <v>24</v>
      </c>
      <c r="G2430" t="str">
        <f>IF(tbl_transaction[[#This Row],[Type]]="Inbound",VLOOKUP(tbl_transaction[[#This Row],[Reference Number]],barang_masuk[],7,FALSE),IF(tbl_transaction[[#This Row],[Type]]="Outbound",VLOOKUP(tbl_transaction[[#This Row],[Reference Number]],barang_keluar[],7,FALSE),""))</f>
        <v>Bottle</v>
      </c>
      <c r="H2430" t="str">
        <f>IF(tbl_transaction[[#This Row],[Type]]="Inbound",VLOOKUP(tbl_transaction[[#This Row],[Reference Number]],barang_masuk[],3,FALSE),IF(tbl_transaction[[#This Row],[Type]]="Outbound",VLOOKUP(tbl_transaction[[#This Row],[Reference Number]],barang_keluar[],3,FALSE),""))</f>
        <v>Outlet 009</v>
      </c>
      <c r="I2430" t="str">
        <f>IF(D2430='Kartu Stok'!$B$2,COUNTIF($D$3:D2430,'Kartu Stok'!$B$2),"")</f>
        <v/>
      </c>
      <c r="L2430"/>
    </row>
    <row r="2431" spans="1:12" ht="14.5" x14ac:dyDescent="0.35">
      <c r="A2431" s="2" t="s">
        <v>2990</v>
      </c>
      <c r="B2431" s="5">
        <f>IF(LEFT(tbl_transaction[[#This Row],[Reference Number]],2)="GR",VLOOKUP(tbl_transaction[[#This Row],[Reference Number]],barang_masuk[],2,FALSE),IF(LEFT(tbl_transaction[[#This Row],[Reference Number]],2)="DO",VLOOKUP(tbl_transaction[[#This Row],[Reference Number]],barang_keluar[],2,FALSE),""))</f>
        <v>46115</v>
      </c>
      <c r="C2431" t="str">
        <f t="shared" si="38"/>
        <v>Outbound</v>
      </c>
      <c r="D2431" t="str">
        <f>IF(tbl_transaction[[#This Row],[Type]]="Inbound",VLOOKUP(tbl_transaction[[#This Row],[Reference Number]],barang_masuk[],4,FALSE),IF(tbl_transaction[[#This Row],[Type]]="Outbound",VLOOKUP(tbl_transaction[[#This Row],[Reference Number]],barang_keluar[],4,FALSE),""))</f>
        <v>SNK024</v>
      </c>
      <c r="E2431" t="str">
        <f>IF(tbl_transaction[[#This Row],[Type]]="Inbound",VLOOKUP(tbl_transaction[[#This Row],[Reference Number]],barang_masuk[],5,FALSE),IF(tbl_transaction[[#This Row],[Type]]="Outbound",VLOOKUP(tbl_transaction[[#This Row],[Reference Number]],barang_keluar[],5,FALSE),""))</f>
        <v>Chitato Snack Variant 24</v>
      </c>
      <c r="F2431">
        <f>IF(tbl_transaction[[#This Row],[Type]]="Inbound",VLOOKUP(tbl_transaction[[#This Row],[Reference Number]],barang_masuk[],6,FALSE),IF(tbl_transaction[[#This Row],[Type]]="Outbound",VLOOKUP(tbl_transaction[[#This Row],[Reference Number]],barang_keluar[],6,FALSE),""))</f>
        <v>60</v>
      </c>
      <c r="G2431" t="str">
        <f>IF(tbl_transaction[[#This Row],[Type]]="Inbound",VLOOKUP(tbl_transaction[[#This Row],[Reference Number]],barang_masuk[],7,FALSE),IF(tbl_transaction[[#This Row],[Type]]="Outbound",VLOOKUP(tbl_transaction[[#This Row],[Reference Number]],barang_keluar[],7,FALSE),""))</f>
        <v>Pack</v>
      </c>
      <c r="H2431" t="str">
        <f>IF(tbl_transaction[[#This Row],[Type]]="Inbound",VLOOKUP(tbl_transaction[[#This Row],[Reference Number]],barang_masuk[],3,FALSE),IF(tbl_transaction[[#This Row],[Type]]="Outbound",VLOOKUP(tbl_transaction[[#This Row],[Reference Number]],barang_keluar[],3,FALSE),""))</f>
        <v>Outlet 067</v>
      </c>
      <c r="I2431" t="str">
        <f>IF(D2431='Kartu Stok'!$B$2,COUNTIF($D$3:D2431,'Kartu Stok'!$B$2),"")</f>
        <v/>
      </c>
      <c r="L2431"/>
    </row>
    <row r="2432" spans="1:12" ht="14.5" x14ac:dyDescent="0.35">
      <c r="A2432" s="2" t="s">
        <v>2991</v>
      </c>
      <c r="B2432" s="5">
        <f>IF(LEFT(tbl_transaction[[#This Row],[Reference Number]],2)="GR",VLOOKUP(tbl_transaction[[#This Row],[Reference Number]],barang_masuk[],2,FALSE),IF(LEFT(tbl_transaction[[#This Row],[Reference Number]],2)="DO",VLOOKUP(tbl_transaction[[#This Row],[Reference Number]],barang_keluar[],2,FALSE),""))</f>
        <v>46100</v>
      </c>
      <c r="C2432" t="str">
        <f t="shared" si="38"/>
        <v>Outbound</v>
      </c>
      <c r="D2432" t="str">
        <f>IF(tbl_transaction[[#This Row],[Type]]="Inbound",VLOOKUP(tbl_transaction[[#This Row],[Reference Number]],barang_masuk[],4,FALSE),IF(tbl_transaction[[#This Row],[Type]]="Outbound",VLOOKUP(tbl_transaction[[#This Row],[Reference Number]],barang_keluar[],4,FALSE),""))</f>
        <v>SNK032</v>
      </c>
      <c r="E2432" t="str">
        <f>IF(tbl_transaction[[#This Row],[Type]]="Inbound",VLOOKUP(tbl_transaction[[#This Row],[Reference Number]],barang_masuk[],5,FALSE),IF(tbl_transaction[[#This Row],[Type]]="Outbound",VLOOKUP(tbl_transaction[[#This Row],[Reference Number]],barang_keluar[],5,FALSE),""))</f>
        <v>Qtela Snack Variant 32</v>
      </c>
      <c r="F2432">
        <f>IF(tbl_transaction[[#This Row],[Type]]="Inbound",VLOOKUP(tbl_transaction[[#This Row],[Reference Number]],barang_masuk[],6,FALSE),IF(tbl_transaction[[#This Row],[Type]]="Outbound",VLOOKUP(tbl_transaction[[#This Row],[Reference Number]],barang_keluar[],6,FALSE),""))</f>
        <v>15</v>
      </c>
      <c r="G2432" t="str">
        <f>IF(tbl_transaction[[#This Row],[Type]]="Inbound",VLOOKUP(tbl_transaction[[#This Row],[Reference Number]],barang_masuk[],7,FALSE),IF(tbl_transaction[[#This Row],[Type]]="Outbound",VLOOKUP(tbl_transaction[[#This Row],[Reference Number]],barang_keluar[],7,FALSE),""))</f>
        <v>Pack</v>
      </c>
      <c r="H2432" t="str">
        <f>IF(tbl_transaction[[#This Row],[Type]]="Inbound",VLOOKUP(tbl_transaction[[#This Row],[Reference Number]],barang_masuk[],3,FALSE),IF(tbl_transaction[[#This Row],[Type]]="Outbound",VLOOKUP(tbl_transaction[[#This Row],[Reference Number]],barang_keluar[],3,FALSE),""))</f>
        <v>Outlet 053</v>
      </c>
      <c r="I2432" t="str">
        <f>IF(D2432='Kartu Stok'!$B$2,COUNTIF($D$3:D2432,'Kartu Stok'!$B$2),"")</f>
        <v/>
      </c>
      <c r="L2432"/>
    </row>
    <row r="2433" spans="1:12" ht="14.5" x14ac:dyDescent="0.35">
      <c r="A2433" s="2" t="s">
        <v>2992</v>
      </c>
      <c r="B2433" s="5">
        <f>IF(LEFT(tbl_transaction[[#This Row],[Reference Number]],2)="GR",VLOOKUP(tbl_transaction[[#This Row],[Reference Number]],barang_masuk[],2,FALSE),IF(LEFT(tbl_transaction[[#This Row],[Reference Number]],2)="DO",VLOOKUP(tbl_transaction[[#This Row],[Reference Number]],barang_keluar[],2,FALSE),""))</f>
        <v>46123</v>
      </c>
      <c r="C2433" t="str">
        <f t="shared" si="38"/>
        <v>Outbound</v>
      </c>
      <c r="D2433" t="str">
        <f>IF(tbl_transaction[[#This Row],[Type]]="Inbound",VLOOKUP(tbl_transaction[[#This Row],[Reference Number]],barang_masuk[],4,FALSE),IF(tbl_transaction[[#This Row],[Type]]="Outbound",VLOOKUP(tbl_transaction[[#This Row],[Reference Number]],barang_keluar[],4,FALSE),""))</f>
        <v>PER014</v>
      </c>
      <c r="E2433" t="str">
        <f>IF(tbl_transaction[[#This Row],[Type]]="Inbound",VLOOKUP(tbl_transaction[[#This Row],[Reference Number]],barang_masuk[],5,FALSE),IF(tbl_transaction[[#This Row],[Type]]="Outbound",VLOOKUP(tbl_transaction[[#This Row],[Reference Number]],barang_keluar[],5,FALSE),""))</f>
        <v>Sunsilk Personal Care Variant 14</v>
      </c>
      <c r="F2433">
        <f>IF(tbl_transaction[[#This Row],[Type]]="Inbound",VLOOKUP(tbl_transaction[[#This Row],[Reference Number]],barang_masuk[],6,FALSE),IF(tbl_transaction[[#This Row],[Type]]="Outbound",VLOOKUP(tbl_transaction[[#This Row],[Reference Number]],barang_keluar[],6,FALSE),""))</f>
        <v>36</v>
      </c>
      <c r="G2433" t="str">
        <f>IF(tbl_transaction[[#This Row],[Type]]="Inbound",VLOOKUP(tbl_transaction[[#This Row],[Reference Number]],barang_masuk[],7,FALSE),IF(tbl_transaction[[#This Row],[Type]]="Outbound",VLOOKUP(tbl_transaction[[#This Row],[Reference Number]],barang_keluar[],7,FALSE),""))</f>
        <v>Bottle</v>
      </c>
      <c r="H2433" t="str">
        <f>IF(tbl_transaction[[#This Row],[Type]]="Inbound",VLOOKUP(tbl_transaction[[#This Row],[Reference Number]],barang_masuk[],3,FALSE),IF(tbl_transaction[[#This Row],[Type]]="Outbound",VLOOKUP(tbl_transaction[[#This Row],[Reference Number]],barang_keluar[],3,FALSE),""))</f>
        <v>Outlet 054</v>
      </c>
      <c r="I2433" t="str">
        <f>IF(D2433='Kartu Stok'!$B$2,COUNTIF($D$3:D2433,'Kartu Stok'!$B$2),"")</f>
        <v/>
      </c>
      <c r="L2433"/>
    </row>
    <row r="2434" spans="1:12" ht="14.5" x14ac:dyDescent="0.35">
      <c r="A2434" s="2" t="s">
        <v>2993</v>
      </c>
      <c r="B2434" s="5">
        <f>IF(LEFT(tbl_transaction[[#This Row],[Reference Number]],2)="GR",VLOOKUP(tbl_transaction[[#This Row],[Reference Number]],barang_masuk[],2,FALSE),IF(LEFT(tbl_transaction[[#This Row],[Reference Number]],2)="DO",VLOOKUP(tbl_transaction[[#This Row],[Reference Number]],barang_keluar[],2,FALSE),""))</f>
        <v>46050</v>
      </c>
      <c r="C2434" t="str">
        <f t="shared" si="38"/>
        <v>Outbound</v>
      </c>
      <c r="D2434" t="str">
        <f>IF(tbl_transaction[[#This Row],[Type]]="Inbound",VLOOKUP(tbl_transaction[[#This Row],[Reference Number]],barang_masuk[],4,FALSE),IF(tbl_transaction[[#This Row],[Type]]="Outbound",VLOOKUP(tbl_transaction[[#This Row],[Reference Number]],barang_keluar[],4,FALSE),""))</f>
        <v>PER026</v>
      </c>
      <c r="E2434" t="str">
        <f>IF(tbl_transaction[[#This Row],[Type]]="Inbound",VLOOKUP(tbl_transaction[[#This Row],[Reference Number]],barang_masuk[],5,FALSE),IF(tbl_transaction[[#This Row],[Type]]="Outbound",VLOOKUP(tbl_transaction[[#This Row],[Reference Number]],barang_keluar[],5,FALSE),""))</f>
        <v>Sunsilk Personal Care Variant 26</v>
      </c>
      <c r="F2434">
        <f>IF(tbl_transaction[[#This Row],[Type]]="Inbound",VLOOKUP(tbl_transaction[[#This Row],[Reference Number]],barang_masuk[],6,FALSE),IF(tbl_transaction[[#This Row],[Type]]="Outbound",VLOOKUP(tbl_transaction[[#This Row],[Reference Number]],barang_keluar[],6,FALSE),""))</f>
        <v>15</v>
      </c>
      <c r="G2434" t="str">
        <f>IF(tbl_transaction[[#This Row],[Type]]="Inbound",VLOOKUP(tbl_transaction[[#This Row],[Reference Number]],barang_masuk[],7,FALSE),IF(tbl_transaction[[#This Row],[Type]]="Outbound",VLOOKUP(tbl_transaction[[#This Row],[Reference Number]],barang_keluar[],7,FALSE),""))</f>
        <v>Bottle</v>
      </c>
      <c r="H2434" t="str">
        <f>IF(tbl_transaction[[#This Row],[Type]]="Inbound",VLOOKUP(tbl_transaction[[#This Row],[Reference Number]],barang_masuk[],3,FALSE),IF(tbl_transaction[[#This Row],[Type]]="Outbound",VLOOKUP(tbl_transaction[[#This Row],[Reference Number]],barang_keluar[],3,FALSE),""))</f>
        <v>Outlet 035</v>
      </c>
      <c r="I2434" t="str">
        <f>IF(D2434='Kartu Stok'!$B$2,COUNTIF($D$3:D2434,'Kartu Stok'!$B$2),"")</f>
        <v/>
      </c>
      <c r="L2434"/>
    </row>
    <row r="2435" spans="1:12" ht="14.5" x14ac:dyDescent="0.35">
      <c r="A2435" s="2" t="s">
        <v>2994</v>
      </c>
      <c r="B2435" s="5">
        <f>IF(LEFT(tbl_transaction[[#This Row],[Reference Number]],2)="GR",VLOOKUP(tbl_transaction[[#This Row],[Reference Number]],barang_masuk[],2,FALSE),IF(LEFT(tbl_transaction[[#This Row],[Reference Number]],2)="DO",VLOOKUP(tbl_transaction[[#This Row],[Reference Number]],barang_keluar[],2,FALSE),""))</f>
        <v>46163</v>
      </c>
      <c r="C2435" t="str">
        <f t="shared" si="38"/>
        <v>Outbound</v>
      </c>
      <c r="D2435" t="str">
        <f>IF(tbl_transaction[[#This Row],[Type]]="Inbound",VLOOKUP(tbl_transaction[[#This Row],[Reference Number]],barang_masuk[],4,FALSE),IF(tbl_transaction[[#This Row],[Type]]="Outbound",VLOOKUP(tbl_transaction[[#This Row],[Reference Number]],barang_keluar[],4,FALSE),""))</f>
        <v>INS023</v>
      </c>
      <c r="E2435" t="str">
        <f>IF(tbl_transaction[[#This Row],[Type]]="Inbound",VLOOKUP(tbl_transaction[[#This Row],[Reference Number]],barang_masuk[],5,FALSE),IF(tbl_transaction[[#This Row],[Type]]="Outbound",VLOOKUP(tbl_transaction[[#This Row],[Reference Number]],barang_keluar[],5,FALSE),""))</f>
        <v>Indomie Instant Food Variant 23</v>
      </c>
      <c r="F2435">
        <f>IF(tbl_transaction[[#This Row],[Type]]="Inbound",VLOOKUP(tbl_transaction[[#This Row],[Reference Number]],barang_masuk[],6,FALSE),IF(tbl_transaction[[#This Row],[Type]]="Outbound",VLOOKUP(tbl_transaction[[#This Row],[Reference Number]],barang_keluar[],6,FALSE),""))</f>
        <v>5</v>
      </c>
      <c r="G2435" t="str">
        <f>IF(tbl_transaction[[#This Row],[Type]]="Inbound",VLOOKUP(tbl_transaction[[#This Row],[Reference Number]],barang_masuk[],7,FALSE),IF(tbl_transaction[[#This Row],[Type]]="Outbound",VLOOKUP(tbl_transaction[[#This Row],[Reference Number]],barang_keluar[],7,FALSE),""))</f>
        <v>Pack</v>
      </c>
      <c r="H2435" t="str">
        <f>IF(tbl_transaction[[#This Row],[Type]]="Inbound",VLOOKUP(tbl_transaction[[#This Row],[Reference Number]],barang_masuk[],3,FALSE),IF(tbl_transaction[[#This Row],[Type]]="Outbound",VLOOKUP(tbl_transaction[[#This Row],[Reference Number]],barang_keluar[],3,FALSE),""))</f>
        <v>Outlet 045</v>
      </c>
      <c r="I2435" t="str">
        <f>IF(D2435='Kartu Stok'!$B$2,COUNTIF($D$3:D2435,'Kartu Stok'!$B$2),"")</f>
        <v/>
      </c>
      <c r="L2435"/>
    </row>
    <row r="2436" spans="1:12" ht="14.5" x14ac:dyDescent="0.35">
      <c r="A2436" s="2" t="s">
        <v>2995</v>
      </c>
      <c r="B2436" s="5">
        <f>IF(LEFT(tbl_transaction[[#This Row],[Reference Number]],2)="GR",VLOOKUP(tbl_transaction[[#This Row],[Reference Number]],barang_masuk[],2,FALSE),IF(LEFT(tbl_transaction[[#This Row],[Reference Number]],2)="DO",VLOOKUP(tbl_transaction[[#This Row],[Reference Number]],barang_keluar[],2,FALSE),""))</f>
        <v>46056</v>
      </c>
      <c r="C2436" t="str">
        <f t="shared" si="38"/>
        <v>Outbound</v>
      </c>
      <c r="D2436" t="str">
        <f>IF(tbl_transaction[[#This Row],[Type]]="Inbound",VLOOKUP(tbl_transaction[[#This Row],[Reference Number]],barang_masuk[],4,FALSE),IF(tbl_transaction[[#This Row],[Type]]="Outbound",VLOOKUP(tbl_transaction[[#This Row],[Reference Number]],barang_keluar[],4,FALSE),""))</f>
        <v>PER012</v>
      </c>
      <c r="E2436" t="str">
        <f>IF(tbl_transaction[[#This Row],[Type]]="Inbound",VLOOKUP(tbl_transaction[[#This Row],[Reference Number]],barang_masuk[],5,FALSE),IF(tbl_transaction[[#This Row],[Type]]="Outbound",VLOOKUP(tbl_transaction[[#This Row],[Reference Number]],barang_keluar[],5,FALSE),""))</f>
        <v>Sunsilk Personal Care Variant 12</v>
      </c>
      <c r="F2436">
        <f>IF(tbl_transaction[[#This Row],[Type]]="Inbound",VLOOKUP(tbl_transaction[[#This Row],[Reference Number]],barang_masuk[],6,FALSE),IF(tbl_transaction[[#This Row],[Type]]="Outbound",VLOOKUP(tbl_transaction[[#This Row],[Reference Number]],barang_keluar[],6,FALSE),""))</f>
        <v>10</v>
      </c>
      <c r="G2436" t="str">
        <f>IF(tbl_transaction[[#This Row],[Type]]="Inbound",VLOOKUP(tbl_transaction[[#This Row],[Reference Number]],barang_masuk[],7,FALSE),IF(tbl_transaction[[#This Row],[Type]]="Outbound",VLOOKUP(tbl_transaction[[#This Row],[Reference Number]],barang_keluar[],7,FALSE),""))</f>
        <v>Bottle</v>
      </c>
      <c r="H2436" t="str">
        <f>IF(tbl_transaction[[#This Row],[Type]]="Inbound",VLOOKUP(tbl_transaction[[#This Row],[Reference Number]],barang_masuk[],3,FALSE),IF(tbl_transaction[[#This Row],[Type]]="Outbound",VLOOKUP(tbl_transaction[[#This Row],[Reference Number]],barang_keluar[],3,FALSE),""))</f>
        <v>Outlet 029</v>
      </c>
      <c r="I2436" t="str">
        <f>IF(D2436='Kartu Stok'!$B$2,COUNTIF($D$3:D2436,'Kartu Stok'!$B$2),"")</f>
        <v/>
      </c>
      <c r="L2436"/>
    </row>
    <row r="2437" spans="1:12" ht="14.5" x14ac:dyDescent="0.35">
      <c r="A2437" s="2" t="s">
        <v>2996</v>
      </c>
      <c r="B2437" s="5">
        <f>IF(LEFT(tbl_transaction[[#This Row],[Reference Number]],2)="GR",VLOOKUP(tbl_transaction[[#This Row],[Reference Number]],barang_masuk[],2,FALSE),IF(LEFT(tbl_transaction[[#This Row],[Reference Number]],2)="DO",VLOOKUP(tbl_transaction[[#This Row],[Reference Number]],barang_keluar[],2,FALSE),""))</f>
        <v>46153</v>
      </c>
      <c r="C2437" t="str">
        <f t="shared" si="38"/>
        <v>Outbound</v>
      </c>
      <c r="D2437" t="str">
        <f>IF(tbl_transaction[[#This Row],[Type]]="Inbound",VLOOKUP(tbl_transaction[[#This Row],[Reference Number]],barang_masuk[],4,FALSE),IF(tbl_transaction[[#This Row],[Type]]="Outbound",VLOOKUP(tbl_transaction[[#This Row],[Reference Number]],barang_keluar[],4,FALSE),""))</f>
        <v>SNK024</v>
      </c>
      <c r="E2437" t="str">
        <f>IF(tbl_transaction[[#This Row],[Type]]="Inbound",VLOOKUP(tbl_transaction[[#This Row],[Reference Number]],barang_masuk[],5,FALSE),IF(tbl_transaction[[#This Row],[Type]]="Outbound",VLOOKUP(tbl_transaction[[#This Row],[Reference Number]],barang_keluar[],5,FALSE),""))</f>
        <v>Chitato Snack Variant 24</v>
      </c>
      <c r="F2437">
        <f>IF(tbl_transaction[[#This Row],[Type]]="Inbound",VLOOKUP(tbl_transaction[[#This Row],[Reference Number]],barang_masuk[],6,FALSE),IF(tbl_transaction[[#This Row],[Type]]="Outbound",VLOOKUP(tbl_transaction[[#This Row],[Reference Number]],barang_keluar[],6,FALSE),""))</f>
        <v>10</v>
      </c>
      <c r="G2437" t="str">
        <f>IF(tbl_transaction[[#This Row],[Type]]="Inbound",VLOOKUP(tbl_transaction[[#This Row],[Reference Number]],barang_masuk[],7,FALSE),IF(tbl_transaction[[#This Row],[Type]]="Outbound",VLOOKUP(tbl_transaction[[#This Row],[Reference Number]],barang_keluar[],7,FALSE),""))</f>
        <v>Pack</v>
      </c>
      <c r="H2437" t="str">
        <f>IF(tbl_transaction[[#This Row],[Type]]="Inbound",VLOOKUP(tbl_transaction[[#This Row],[Reference Number]],barang_masuk[],3,FALSE),IF(tbl_transaction[[#This Row],[Type]]="Outbound",VLOOKUP(tbl_transaction[[#This Row],[Reference Number]],barang_keluar[],3,FALSE),""))</f>
        <v>Outlet 077</v>
      </c>
      <c r="I2437" t="str">
        <f>IF(D2437='Kartu Stok'!$B$2,COUNTIF($D$3:D2437,'Kartu Stok'!$B$2),"")</f>
        <v/>
      </c>
      <c r="L2437"/>
    </row>
    <row r="2438" spans="1:12" ht="14.5" x14ac:dyDescent="0.35">
      <c r="A2438" s="2" t="s">
        <v>2997</v>
      </c>
      <c r="B2438" s="5">
        <f>IF(LEFT(tbl_transaction[[#This Row],[Reference Number]],2)="GR",VLOOKUP(tbl_transaction[[#This Row],[Reference Number]],barang_masuk[],2,FALSE),IF(LEFT(tbl_transaction[[#This Row],[Reference Number]],2)="DO",VLOOKUP(tbl_transaction[[#This Row],[Reference Number]],barang_keluar[],2,FALSE),""))</f>
        <v>46155</v>
      </c>
      <c r="C2438" t="str">
        <f t="shared" si="38"/>
        <v>Outbound</v>
      </c>
      <c r="D2438" t="str">
        <f>IF(tbl_transaction[[#This Row],[Type]]="Inbound",VLOOKUP(tbl_transaction[[#This Row],[Reference Number]],barang_masuk[],4,FALSE),IF(tbl_transaction[[#This Row],[Type]]="Outbound",VLOOKUP(tbl_transaction[[#This Row],[Reference Number]],barang_keluar[],4,FALSE),""))</f>
        <v>BAB007</v>
      </c>
      <c r="E2438" t="str">
        <f>IF(tbl_transaction[[#This Row],[Type]]="Inbound",VLOOKUP(tbl_transaction[[#This Row],[Reference Number]],barang_masuk[],5,FALSE),IF(tbl_transaction[[#This Row],[Type]]="Outbound",VLOOKUP(tbl_transaction[[#This Row],[Reference Number]],barang_keluar[],5,FALSE),""))</f>
        <v>Zwitsal Baby Care Variant 7</v>
      </c>
      <c r="F2438">
        <f>IF(tbl_transaction[[#This Row],[Type]]="Inbound",VLOOKUP(tbl_transaction[[#This Row],[Reference Number]],barang_masuk[],6,FALSE),IF(tbl_transaction[[#This Row],[Type]]="Outbound",VLOOKUP(tbl_transaction[[#This Row],[Reference Number]],barang_keluar[],6,FALSE),""))</f>
        <v>12</v>
      </c>
      <c r="G2438" t="str">
        <f>IF(tbl_transaction[[#This Row],[Type]]="Inbound",VLOOKUP(tbl_transaction[[#This Row],[Reference Number]],barang_masuk[],7,FALSE),IF(tbl_transaction[[#This Row],[Type]]="Outbound",VLOOKUP(tbl_transaction[[#This Row],[Reference Number]],barang_keluar[],7,FALSE),""))</f>
        <v>Pack</v>
      </c>
      <c r="H2438" t="str">
        <f>IF(tbl_transaction[[#This Row],[Type]]="Inbound",VLOOKUP(tbl_transaction[[#This Row],[Reference Number]],barang_masuk[],3,FALSE),IF(tbl_transaction[[#This Row],[Type]]="Outbound",VLOOKUP(tbl_transaction[[#This Row],[Reference Number]],barang_keluar[],3,FALSE),""))</f>
        <v>Outlet 023</v>
      </c>
      <c r="I2438" t="str">
        <f>IF(D2438='Kartu Stok'!$B$2,COUNTIF($D$3:D2438,'Kartu Stok'!$B$2),"")</f>
        <v/>
      </c>
      <c r="L2438"/>
    </row>
    <row r="2439" spans="1:12" ht="14.5" x14ac:dyDescent="0.35">
      <c r="A2439" s="2" t="s">
        <v>2998</v>
      </c>
      <c r="B2439" s="5">
        <f>IF(LEFT(tbl_transaction[[#This Row],[Reference Number]],2)="GR",VLOOKUP(tbl_transaction[[#This Row],[Reference Number]],barang_masuk[],2,FALSE),IF(LEFT(tbl_transaction[[#This Row],[Reference Number]],2)="DO",VLOOKUP(tbl_transaction[[#This Row],[Reference Number]],barang_keluar[],2,FALSE),""))</f>
        <v>46036</v>
      </c>
      <c r="C2439" t="str">
        <f t="shared" si="38"/>
        <v>Outbound</v>
      </c>
      <c r="D2439" t="str">
        <f>IF(tbl_transaction[[#This Row],[Type]]="Inbound",VLOOKUP(tbl_transaction[[#This Row],[Reference Number]],barang_masuk[],4,FALSE),IF(tbl_transaction[[#This Row],[Type]]="Outbound",VLOOKUP(tbl_transaction[[#This Row],[Reference Number]],barang_keluar[],4,FALSE),""))</f>
        <v>HOM022</v>
      </c>
      <c r="E2439" t="str">
        <f>IF(tbl_transaction[[#This Row],[Type]]="Inbound",VLOOKUP(tbl_transaction[[#This Row],[Reference Number]],barang_masuk[],5,FALSE),IF(tbl_transaction[[#This Row],[Type]]="Outbound",VLOOKUP(tbl_transaction[[#This Row],[Reference Number]],barang_keluar[],5,FALSE),""))</f>
        <v>Sunlight Home Care Variant 22</v>
      </c>
      <c r="F2439">
        <f>IF(tbl_transaction[[#This Row],[Type]]="Inbound",VLOOKUP(tbl_transaction[[#This Row],[Reference Number]],barang_masuk[],6,FALSE),IF(tbl_transaction[[#This Row],[Type]]="Outbound",VLOOKUP(tbl_transaction[[#This Row],[Reference Number]],barang_keluar[],6,FALSE),""))</f>
        <v>15</v>
      </c>
      <c r="G2439" t="str">
        <f>IF(tbl_transaction[[#This Row],[Type]]="Inbound",VLOOKUP(tbl_transaction[[#This Row],[Reference Number]],barang_masuk[],7,FALSE),IF(tbl_transaction[[#This Row],[Type]]="Outbound",VLOOKUP(tbl_transaction[[#This Row],[Reference Number]],barang_keluar[],7,FALSE),""))</f>
        <v>Pack</v>
      </c>
      <c r="H2439" t="str">
        <f>IF(tbl_transaction[[#This Row],[Type]]="Inbound",VLOOKUP(tbl_transaction[[#This Row],[Reference Number]],barang_masuk[],3,FALSE),IF(tbl_transaction[[#This Row],[Type]]="Outbound",VLOOKUP(tbl_transaction[[#This Row],[Reference Number]],barang_keluar[],3,FALSE),""))</f>
        <v>Outlet 007</v>
      </c>
      <c r="I2439" t="str">
        <f>IF(D2439='Kartu Stok'!$B$2,COUNTIF($D$3:D2439,'Kartu Stok'!$B$2),"")</f>
        <v/>
      </c>
      <c r="L2439"/>
    </row>
    <row r="2440" spans="1:12" ht="14.5" x14ac:dyDescent="0.35">
      <c r="A2440" s="2" t="s">
        <v>2999</v>
      </c>
      <c r="B2440" s="5">
        <f>IF(LEFT(tbl_transaction[[#This Row],[Reference Number]],2)="GR",VLOOKUP(tbl_transaction[[#This Row],[Reference Number]],barang_masuk[],2,FALSE),IF(LEFT(tbl_transaction[[#This Row],[Reference Number]],2)="DO",VLOOKUP(tbl_transaction[[#This Row],[Reference Number]],barang_keluar[],2,FALSE),""))</f>
        <v>46180</v>
      </c>
      <c r="C2440" t="str">
        <f t="shared" si="38"/>
        <v>Outbound</v>
      </c>
      <c r="D2440" t="str">
        <f>IF(tbl_transaction[[#This Row],[Type]]="Inbound",VLOOKUP(tbl_transaction[[#This Row],[Reference Number]],barang_masuk[],4,FALSE),IF(tbl_transaction[[#This Row],[Type]]="Outbound",VLOOKUP(tbl_transaction[[#This Row],[Reference Number]],barang_keluar[],4,FALSE),""))</f>
        <v>INS019</v>
      </c>
      <c r="E2440" t="str">
        <f>IF(tbl_transaction[[#This Row],[Type]]="Inbound",VLOOKUP(tbl_transaction[[#This Row],[Reference Number]],barang_masuk[],5,FALSE),IF(tbl_transaction[[#This Row],[Type]]="Outbound",VLOOKUP(tbl_transaction[[#This Row],[Reference Number]],barang_keluar[],5,FALSE),""))</f>
        <v>Indomie Instant Food Variant 19</v>
      </c>
      <c r="F2440">
        <f>IF(tbl_transaction[[#This Row],[Type]]="Inbound",VLOOKUP(tbl_transaction[[#This Row],[Reference Number]],barang_masuk[],6,FALSE),IF(tbl_transaction[[#This Row],[Type]]="Outbound",VLOOKUP(tbl_transaction[[#This Row],[Reference Number]],barang_keluar[],6,FALSE),""))</f>
        <v>12</v>
      </c>
      <c r="G2440" t="str">
        <f>IF(tbl_transaction[[#This Row],[Type]]="Inbound",VLOOKUP(tbl_transaction[[#This Row],[Reference Number]],barang_masuk[],7,FALSE),IF(tbl_transaction[[#This Row],[Type]]="Outbound",VLOOKUP(tbl_transaction[[#This Row],[Reference Number]],barang_keluar[],7,FALSE),""))</f>
        <v>Pack</v>
      </c>
      <c r="H2440" t="str">
        <f>IF(tbl_transaction[[#This Row],[Type]]="Inbound",VLOOKUP(tbl_transaction[[#This Row],[Reference Number]],barang_masuk[],3,FALSE),IF(tbl_transaction[[#This Row],[Type]]="Outbound",VLOOKUP(tbl_transaction[[#This Row],[Reference Number]],barang_keluar[],3,FALSE),""))</f>
        <v>Outlet 002</v>
      </c>
      <c r="I2440" t="str">
        <f>IF(D2440='Kartu Stok'!$B$2,COUNTIF($D$3:D2440,'Kartu Stok'!$B$2),"")</f>
        <v/>
      </c>
      <c r="L2440"/>
    </row>
    <row r="2441" spans="1:12" ht="14.5" x14ac:dyDescent="0.35">
      <c r="A2441" s="2" t="s">
        <v>3000</v>
      </c>
      <c r="B2441" s="5">
        <f>IF(LEFT(tbl_transaction[[#This Row],[Reference Number]],2)="GR",VLOOKUP(tbl_transaction[[#This Row],[Reference Number]],barang_masuk[],2,FALSE),IF(LEFT(tbl_transaction[[#This Row],[Reference Number]],2)="DO",VLOOKUP(tbl_transaction[[#This Row],[Reference Number]],barang_keluar[],2,FALSE),""))</f>
        <v>46099</v>
      </c>
      <c r="C2441" t="str">
        <f t="shared" si="38"/>
        <v>Outbound</v>
      </c>
      <c r="D2441" t="str">
        <f>IF(tbl_transaction[[#This Row],[Type]]="Inbound",VLOOKUP(tbl_transaction[[#This Row],[Reference Number]],barang_masuk[],4,FALSE),IF(tbl_transaction[[#This Row],[Type]]="Outbound",VLOOKUP(tbl_transaction[[#This Row],[Reference Number]],barang_keluar[],4,FALSE),""))</f>
        <v>HOM021</v>
      </c>
      <c r="E2441" t="str">
        <f>IF(tbl_transaction[[#This Row],[Type]]="Inbound",VLOOKUP(tbl_transaction[[#This Row],[Reference Number]],barang_masuk[],5,FALSE),IF(tbl_transaction[[#This Row],[Type]]="Outbound",VLOOKUP(tbl_transaction[[#This Row],[Reference Number]],barang_keluar[],5,FALSE),""))</f>
        <v>Rinso Home Care Variant 21</v>
      </c>
      <c r="F2441">
        <f>IF(tbl_transaction[[#This Row],[Type]]="Inbound",VLOOKUP(tbl_transaction[[#This Row],[Reference Number]],barang_masuk[],6,FALSE),IF(tbl_transaction[[#This Row],[Type]]="Outbound",VLOOKUP(tbl_transaction[[#This Row],[Reference Number]],barang_keluar[],6,FALSE),""))</f>
        <v>36</v>
      </c>
      <c r="G2441" t="str">
        <f>IF(tbl_transaction[[#This Row],[Type]]="Inbound",VLOOKUP(tbl_transaction[[#This Row],[Reference Number]],barang_masuk[],7,FALSE),IF(tbl_transaction[[#This Row],[Type]]="Outbound",VLOOKUP(tbl_transaction[[#This Row],[Reference Number]],barang_keluar[],7,FALSE),""))</f>
        <v>Pack</v>
      </c>
      <c r="H2441" t="str">
        <f>IF(tbl_transaction[[#This Row],[Type]]="Inbound",VLOOKUP(tbl_transaction[[#This Row],[Reference Number]],barang_masuk[],3,FALSE),IF(tbl_transaction[[#This Row],[Type]]="Outbound",VLOOKUP(tbl_transaction[[#This Row],[Reference Number]],barang_keluar[],3,FALSE),""))</f>
        <v>Outlet 051</v>
      </c>
      <c r="I2441" t="str">
        <f>IF(D2441='Kartu Stok'!$B$2,COUNTIF($D$3:D2441,'Kartu Stok'!$B$2),"")</f>
        <v/>
      </c>
      <c r="L2441"/>
    </row>
    <row r="2442" spans="1:12" ht="14.5" x14ac:dyDescent="0.35">
      <c r="A2442" s="2" t="s">
        <v>3001</v>
      </c>
      <c r="B2442" s="5">
        <f>IF(LEFT(tbl_transaction[[#This Row],[Reference Number]],2)="GR",VLOOKUP(tbl_transaction[[#This Row],[Reference Number]],barang_masuk[],2,FALSE),IF(LEFT(tbl_transaction[[#This Row],[Reference Number]],2)="DO",VLOOKUP(tbl_transaction[[#This Row],[Reference Number]],barang_keluar[],2,FALSE),""))</f>
        <v>46120</v>
      </c>
      <c r="C2442" t="str">
        <f t="shared" si="38"/>
        <v>Outbound</v>
      </c>
      <c r="D2442" t="str">
        <f>IF(tbl_transaction[[#This Row],[Type]]="Inbound",VLOOKUP(tbl_transaction[[#This Row],[Reference Number]],barang_masuk[],4,FALSE),IF(tbl_transaction[[#This Row],[Type]]="Outbound",VLOOKUP(tbl_transaction[[#This Row],[Reference Number]],barang_keluar[],4,FALSE),""))</f>
        <v>DAR009</v>
      </c>
      <c r="E2442" t="str">
        <f>IF(tbl_transaction[[#This Row],[Type]]="Inbound",VLOOKUP(tbl_transaction[[#This Row],[Reference Number]],barang_masuk[],5,FALSE),IF(tbl_transaction[[#This Row],[Type]]="Outbound",VLOOKUP(tbl_transaction[[#This Row],[Reference Number]],barang_keluar[],5,FALSE),""))</f>
        <v>Indomilk Dairy Variant 9</v>
      </c>
      <c r="F2442">
        <f>IF(tbl_transaction[[#This Row],[Type]]="Inbound",VLOOKUP(tbl_transaction[[#This Row],[Reference Number]],barang_masuk[],6,FALSE),IF(tbl_transaction[[#This Row],[Type]]="Outbound",VLOOKUP(tbl_transaction[[#This Row],[Reference Number]],barang_keluar[],6,FALSE),""))</f>
        <v>15</v>
      </c>
      <c r="G2442" t="str">
        <f>IF(tbl_transaction[[#This Row],[Type]]="Inbound",VLOOKUP(tbl_transaction[[#This Row],[Reference Number]],barang_masuk[],7,FALSE),IF(tbl_transaction[[#This Row],[Type]]="Outbound",VLOOKUP(tbl_transaction[[#This Row],[Reference Number]],barang_keluar[],7,FALSE),""))</f>
        <v>Box</v>
      </c>
      <c r="H2442" t="str">
        <f>IF(tbl_transaction[[#This Row],[Type]]="Inbound",VLOOKUP(tbl_transaction[[#This Row],[Reference Number]],barang_masuk[],3,FALSE),IF(tbl_transaction[[#This Row],[Type]]="Outbound",VLOOKUP(tbl_transaction[[#This Row],[Reference Number]],barang_keluar[],3,FALSE),""))</f>
        <v>Outlet 069</v>
      </c>
      <c r="I2442" t="str">
        <f>IF(D2442='Kartu Stok'!$B$2,COUNTIF($D$3:D2442,'Kartu Stok'!$B$2),"")</f>
        <v/>
      </c>
      <c r="L2442"/>
    </row>
    <row r="2443" spans="1:12" ht="14.5" x14ac:dyDescent="0.35">
      <c r="A2443" s="2" t="s">
        <v>3002</v>
      </c>
      <c r="B2443" s="5">
        <f>IF(LEFT(tbl_transaction[[#This Row],[Reference Number]],2)="GR",VLOOKUP(tbl_transaction[[#This Row],[Reference Number]],barang_masuk[],2,FALSE),IF(LEFT(tbl_transaction[[#This Row],[Reference Number]],2)="DO",VLOOKUP(tbl_transaction[[#This Row],[Reference Number]],barang_keluar[],2,FALSE),""))</f>
        <v>46170</v>
      </c>
      <c r="C2443" t="str">
        <f t="shared" si="38"/>
        <v>Outbound</v>
      </c>
      <c r="D2443" t="str">
        <f>IF(tbl_transaction[[#This Row],[Type]]="Inbound",VLOOKUP(tbl_transaction[[#This Row],[Reference Number]],barang_masuk[],4,FALSE),IF(tbl_transaction[[#This Row],[Type]]="Outbound",VLOOKUP(tbl_transaction[[#This Row],[Reference Number]],barang_keluar[],4,FALSE),""))</f>
        <v>BEV014</v>
      </c>
      <c r="E2443" t="str">
        <f>IF(tbl_transaction[[#This Row],[Type]]="Inbound",VLOOKUP(tbl_transaction[[#This Row],[Reference Number]],barang_masuk[],5,FALSE),IF(tbl_transaction[[#This Row],[Type]]="Outbound",VLOOKUP(tbl_transaction[[#This Row],[Reference Number]],barang_keluar[],5,FALSE),""))</f>
        <v>Coca Cola Beverage Variant 14</v>
      </c>
      <c r="F2443">
        <f>IF(tbl_transaction[[#This Row],[Type]]="Inbound",VLOOKUP(tbl_transaction[[#This Row],[Reference Number]],barang_masuk[],6,FALSE),IF(tbl_transaction[[#This Row],[Type]]="Outbound",VLOOKUP(tbl_transaction[[#This Row],[Reference Number]],barang_keluar[],6,FALSE),""))</f>
        <v>20</v>
      </c>
      <c r="G2443" t="str">
        <f>IF(tbl_transaction[[#This Row],[Type]]="Inbound",VLOOKUP(tbl_transaction[[#This Row],[Reference Number]],barang_masuk[],7,FALSE),IF(tbl_transaction[[#This Row],[Type]]="Outbound",VLOOKUP(tbl_transaction[[#This Row],[Reference Number]],barang_keluar[],7,FALSE),""))</f>
        <v>Bottle</v>
      </c>
      <c r="H2443" t="str">
        <f>IF(tbl_transaction[[#This Row],[Type]]="Inbound",VLOOKUP(tbl_transaction[[#This Row],[Reference Number]],barang_masuk[],3,FALSE),IF(tbl_transaction[[#This Row],[Type]]="Outbound",VLOOKUP(tbl_transaction[[#This Row],[Reference Number]],barang_keluar[],3,FALSE),""))</f>
        <v>Outlet 054</v>
      </c>
      <c r="I2443" t="str">
        <f>IF(D2443='Kartu Stok'!$B$2,COUNTIF($D$3:D2443,'Kartu Stok'!$B$2),"")</f>
        <v/>
      </c>
      <c r="L2443"/>
    </row>
    <row r="2444" spans="1:12" ht="14.5" x14ac:dyDescent="0.35">
      <c r="A2444" s="2" t="s">
        <v>3003</v>
      </c>
      <c r="B2444" s="5">
        <f>IF(LEFT(tbl_transaction[[#This Row],[Reference Number]],2)="GR",VLOOKUP(tbl_transaction[[#This Row],[Reference Number]],barang_masuk[],2,FALSE),IF(LEFT(tbl_transaction[[#This Row],[Reference Number]],2)="DO",VLOOKUP(tbl_transaction[[#This Row],[Reference Number]],barang_keluar[],2,FALSE),""))</f>
        <v>46183</v>
      </c>
      <c r="C2444" t="str">
        <f t="shared" si="38"/>
        <v>Outbound</v>
      </c>
      <c r="D2444" t="str">
        <f>IF(tbl_transaction[[#This Row],[Type]]="Inbound",VLOOKUP(tbl_transaction[[#This Row],[Reference Number]],barang_masuk[],4,FALSE),IF(tbl_transaction[[#This Row],[Type]]="Outbound",VLOOKUP(tbl_transaction[[#This Row],[Reference Number]],barang_keluar[],4,FALSE),""))</f>
        <v>HOM021</v>
      </c>
      <c r="E2444" t="str">
        <f>IF(tbl_transaction[[#This Row],[Type]]="Inbound",VLOOKUP(tbl_transaction[[#This Row],[Reference Number]],barang_masuk[],5,FALSE),IF(tbl_transaction[[#This Row],[Type]]="Outbound",VLOOKUP(tbl_transaction[[#This Row],[Reference Number]],barang_keluar[],5,FALSE),""))</f>
        <v>Rinso Home Care Variant 21</v>
      </c>
      <c r="F2444">
        <f>IF(tbl_transaction[[#This Row],[Type]]="Inbound",VLOOKUP(tbl_transaction[[#This Row],[Reference Number]],barang_masuk[],6,FALSE),IF(tbl_transaction[[#This Row],[Type]]="Outbound",VLOOKUP(tbl_transaction[[#This Row],[Reference Number]],barang_keluar[],6,FALSE),""))</f>
        <v>12</v>
      </c>
      <c r="G2444" t="str">
        <f>IF(tbl_transaction[[#This Row],[Type]]="Inbound",VLOOKUP(tbl_transaction[[#This Row],[Reference Number]],barang_masuk[],7,FALSE),IF(tbl_transaction[[#This Row],[Type]]="Outbound",VLOOKUP(tbl_transaction[[#This Row],[Reference Number]],barang_keluar[],7,FALSE),""))</f>
        <v>Pack</v>
      </c>
      <c r="H2444" t="str">
        <f>IF(tbl_transaction[[#This Row],[Type]]="Inbound",VLOOKUP(tbl_transaction[[#This Row],[Reference Number]],barang_masuk[],3,FALSE),IF(tbl_transaction[[#This Row],[Type]]="Outbound",VLOOKUP(tbl_transaction[[#This Row],[Reference Number]],barang_keluar[],3,FALSE),""))</f>
        <v>Outlet 055</v>
      </c>
      <c r="I2444" t="str">
        <f>IF(D2444='Kartu Stok'!$B$2,COUNTIF($D$3:D2444,'Kartu Stok'!$B$2),"")</f>
        <v/>
      </c>
      <c r="L2444"/>
    </row>
    <row r="2445" spans="1:12" ht="14.5" x14ac:dyDescent="0.35">
      <c r="A2445" s="2" t="s">
        <v>3004</v>
      </c>
      <c r="B2445" s="5">
        <f>IF(LEFT(tbl_transaction[[#This Row],[Reference Number]],2)="GR",VLOOKUP(tbl_transaction[[#This Row],[Reference Number]],barang_masuk[],2,FALSE),IF(LEFT(tbl_transaction[[#This Row],[Reference Number]],2)="DO",VLOOKUP(tbl_transaction[[#This Row],[Reference Number]],barang_keluar[],2,FALSE),""))</f>
        <v>46039</v>
      </c>
      <c r="C2445" t="str">
        <f t="shared" si="38"/>
        <v>Outbound</v>
      </c>
      <c r="D2445" t="str">
        <f>IF(tbl_transaction[[#This Row],[Type]]="Inbound",VLOOKUP(tbl_transaction[[#This Row],[Reference Number]],barang_masuk[],4,FALSE),IF(tbl_transaction[[#This Row],[Type]]="Outbound",VLOOKUP(tbl_transaction[[#This Row],[Reference Number]],barang_keluar[],4,FALSE),""))</f>
        <v>DAR013</v>
      </c>
      <c r="E2445" t="str">
        <f>IF(tbl_transaction[[#This Row],[Type]]="Inbound",VLOOKUP(tbl_transaction[[#This Row],[Reference Number]],barang_masuk[],5,FALSE),IF(tbl_transaction[[#This Row],[Type]]="Outbound",VLOOKUP(tbl_transaction[[#This Row],[Reference Number]],barang_keluar[],5,FALSE),""))</f>
        <v>Indomilk Dairy Variant 13</v>
      </c>
      <c r="F2445">
        <f>IF(tbl_transaction[[#This Row],[Type]]="Inbound",VLOOKUP(tbl_transaction[[#This Row],[Reference Number]],barang_masuk[],6,FALSE),IF(tbl_transaction[[#This Row],[Type]]="Outbound",VLOOKUP(tbl_transaction[[#This Row],[Reference Number]],barang_keluar[],6,FALSE),""))</f>
        <v>15</v>
      </c>
      <c r="G2445" t="str">
        <f>IF(tbl_transaction[[#This Row],[Type]]="Inbound",VLOOKUP(tbl_transaction[[#This Row],[Reference Number]],barang_masuk[],7,FALSE),IF(tbl_transaction[[#This Row],[Type]]="Outbound",VLOOKUP(tbl_transaction[[#This Row],[Reference Number]],barang_keluar[],7,FALSE),""))</f>
        <v>Box</v>
      </c>
      <c r="H2445" t="str">
        <f>IF(tbl_transaction[[#This Row],[Type]]="Inbound",VLOOKUP(tbl_transaction[[#This Row],[Reference Number]],barang_masuk[],3,FALSE),IF(tbl_transaction[[#This Row],[Type]]="Outbound",VLOOKUP(tbl_transaction[[#This Row],[Reference Number]],barang_keluar[],3,FALSE),""))</f>
        <v>Outlet 046</v>
      </c>
      <c r="I2445" t="str">
        <f>IF(D2445='Kartu Stok'!$B$2,COUNTIF($D$3:D2445,'Kartu Stok'!$B$2),"")</f>
        <v/>
      </c>
      <c r="L2445"/>
    </row>
    <row r="2446" spans="1:12" ht="14.5" x14ac:dyDescent="0.35">
      <c r="A2446" s="2" t="s">
        <v>3005</v>
      </c>
      <c r="B2446" s="5">
        <f>IF(LEFT(tbl_transaction[[#This Row],[Reference Number]],2)="GR",VLOOKUP(tbl_transaction[[#This Row],[Reference Number]],barang_masuk[],2,FALSE),IF(LEFT(tbl_transaction[[#This Row],[Reference Number]],2)="DO",VLOOKUP(tbl_transaction[[#This Row],[Reference Number]],barang_keluar[],2,FALSE),""))</f>
        <v>46091</v>
      </c>
      <c r="C2446" t="str">
        <f t="shared" si="38"/>
        <v>Outbound</v>
      </c>
      <c r="D2446" t="str">
        <f>IF(tbl_transaction[[#This Row],[Type]]="Inbound",VLOOKUP(tbl_transaction[[#This Row],[Reference Number]],barang_masuk[],4,FALSE),IF(tbl_transaction[[#This Row],[Type]]="Outbound",VLOOKUP(tbl_transaction[[#This Row],[Reference Number]],barang_keluar[],4,FALSE),""))</f>
        <v>BEV023</v>
      </c>
      <c r="E2446" t="str">
        <f>IF(tbl_transaction[[#This Row],[Type]]="Inbound",VLOOKUP(tbl_transaction[[#This Row],[Reference Number]],barang_masuk[],5,FALSE),IF(tbl_transaction[[#This Row],[Type]]="Outbound",VLOOKUP(tbl_transaction[[#This Row],[Reference Number]],barang_keluar[],5,FALSE),""))</f>
        <v>Sosro Beverage Variant 23</v>
      </c>
      <c r="F2446">
        <f>IF(tbl_transaction[[#This Row],[Type]]="Inbound",VLOOKUP(tbl_transaction[[#This Row],[Reference Number]],barang_masuk[],6,FALSE),IF(tbl_transaction[[#This Row],[Type]]="Outbound",VLOOKUP(tbl_transaction[[#This Row],[Reference Number]],barang_keluar[],6,FALSE),""))</f>
        <v>60</v>
      </c>
      <c r="G2446" t="str">
        <f>IF(tbl_transaction[[#This Row],[Type]]="Inbound",VLOOKUP(tbl_transaction[[#This Row],[Reference Number]],barang_masuk[],7,FALSE),IF(tbl_transaction[[#This Row],[Type]]="Outbound",VLOOKUP(tbl_transaction[[#This Row],[Reference Number]],barang_keluar[],7,FALSE),""))</f>
        <v>Bottle</v>
      </c>
      <c r="H2446" t="str">
        <f>IF(tbl_transaction[[#This Row],[Type]]="Inbound",VLOOKUP(tbl_transaction[[#This Row],[Reference Number]],barang_masuk[],3,FALSE),IF(tbl_transaction[[#This Row],[Type]]="Outbound",VLOOKUP(tbl_transaction[[#This Row],[Reference Number]],barang_keluar[],3,FALSE),""))</f>
        <v>Outlet 074</v>
      </c>
      <c r="I2446" t="str">
        <f>IF(D2446='Kartu Stok'!$B$2,COUNTIF($D$3:D2446,'Kartu Stok'!$B$2),"")</f>
        <v/>
      </c>
      <c r="L2446"/>
    </row>
    <row r="2447" spans="1:12" ht="14.5" x14ac:dyDescent="0.35">
      <c r="A2447" s="2" t="s">
        <v>3006</v>
      </c>
      <c r="B2447" s="5">
        <f>IF(LEFT(tbl_transaction[[#This Row],[Reference Number]],2)="GR",VLOOKUP(tbl_transaction[[#This Row],[Reference Number]],barang_masuk[],2,FALSE),IF(LEFT(tbl_transaction[[#This Row],[Reference Number]],2)="DO",VLOOKUP(tbl_transaction[[#This Row],[Reference Number]],barang_keluar[],2,FALSE),""))</f>
        <v>46101</v>
      </c>
      <c r="C2447" t="str">
        <f t="shared" si="38"/>
        <v>Outbound</v>
      </c>
      <c r="D2447" t="str">
        <f>IF(tbl_transaction[[#This Row],[Type]]="Inbound",VLOOKUP(tbl_transaction[[#This Row],[Reference Number]],barang_masuk[],4,FALSE),IF(tbl_transaction[[#This Row],[Type]]="Outbound",VLOOKUP(tbl_transaction[[#This Row],[Reference Number]],barang_keluar[],4,FALSE),""))</f>
        <v>PER008</v>
      </c>
      <c r="E2447" t="str">
        <f>IF(tbl_transaction[[#This Row],[Type]]="Inbound",VLOOKUP(tbl_transaction[[#This Row],[Reference Number]],barang_masuk[],5,FALSE),IF(tbl_transaction[[#This Row],[Type]]="Outbound",VLOOKUP(tbl_transaction[[#This Row],[Reference Number]],barang_keluar[],5,FALSE),""))</f>
        <v>Lifebuoy Personal Care Variant 8</v>
      </c>
      <c r="F2447">
        <f>IF(tbl_transaction[[#This Row],[Type]]="Inbound",VLOOKUP(tbl_transaction[[#This Row],[Reference Number]],barang_masuk[],6,FALSE),IF(tbl_transaction[[#This Row],[Type]]="Outbound",VLOOKUP(tbl_transaction[[#This Row],[Reference Number]],barang_keluar[],6,FALSE),""))</f>
        <v>12</v>
      </c>
      <c r="G2447" t="str">
        <f>IF(tbl_transaction[[#This Row],[Type]]="Inbound",VLOOKUP(tbl_transaction[[#This Row],[Reference Number]],barang_masuk[],7,FALSE),IF(tbl_transaction[[#This Row],[Type]]="Outbound",VLOOKUP(tbl_transaction[[#This Row],[Reference Number]],barang_keluar[],7,FALSE),""))</f>
        <v>Bottle</v>
      </c>
      <c r="H2447" t="str">
        <f>IF(tbl_transaction[[#This Row],[Type]]="Inbound",VLOOKUP(tbl_transaction[[#This Row],[Reference Number]],barang_masuk[],3,FALSE),IF(tbl_transaction[[#This Row],[Type]]="Outbound",VLOOKUP(tbl_transaction[[#This Row],[Reference Number]],barang_keluar[],3,FALSE),""))</f>
        <v>Outlet 075</v>
      </c>
      <c r="I2447" t="str">
        <f>IF(D2447='Kartu Stok'!$B$2,COUNTIF($D$3:D2447,'Kartu Stok'!$B$2),"")</f>
        <v/>
      </c>
      <c r="L2447"/>
    </row>
    <row r="2448" spans="1:12" ht="14.5" x14ac:dyDescent="0.35">
      <c r="A2448" s="2" t="s">
        <v>3007</v>
      </c>
      <c r="B2448" s="5">
        <f>IF(LEFT(tbl_transaction[[#This Row],[Reference Number]],2)="GR",VLOOKUP(tbl_transaction[[#This Row],[Reference Number]],barang_masuk[],2,FALSE),IF(LEFT(tbl_transaction[[#This Row],[Reference Number]],2)="DO",VLOOKUP(tbl_transaction[[#This Row],[Reference Number]],barang_keluar[],2,FALSE),""))</f>
        <v>46100</v>
      </c>
      <c r="C2448" t="str">
        <f t="shared" si="38"/>
        <v>Outbound</v>
      </c>
      <c r="D2448" t="str">
        <f>IF(tbl_transaction[[#This Row],[Type]]="Inbound",VLOOKUP(tbl_transaction[[#This Row],[Reference Number]],barang_masuk[],4,FALSE),IF(tbl_transaction[[#This Row],[Type]]="Outbound",VLOOKUP(tbl_transaction[[#This Row],[Reference Number]],barang_keluar[],4,FALSE),""))</f>
        <v>SNK001</v>
      </c>
      <c r="E2448" t="str">
        <f>IF(tbl_transaction[[#This Row],[Type]]="Inbound",VLOOKUP(tbl_transaction[[#This Row],[Reference Number]],barang_masuk[],5,FALSE),IF(tbl_transaction[[#This Row],[Type]]="Outbound",VLOOKUP(tbl_transaction[[#This Row],[Reference Number]],barang_keluar[],5,FALSE),""))</f>
        <v>Taro Snack Variant 1</v>
      </c>
      <c r="F2448">
        <f>IF(tbl_transaction[[#This Row],[Type]]="Inbound",VLOOKUP(tbl_transaction[[#This Row],[Reference Number]],barang_masuk[],6,FALSE),IF(tbl_transaction[[#This Row],[Type]]="Outbound",VLOOKUP(tbl_transaction[[#This Row],[Reference Number]],barang_keluar[],6,FALSE),""))</f>
        <v>5</v>
      </c>
      <c r="G2448" t="str">
        <f>IF(tbl_transaction[[#This Row],[Type]]="Inbound",VLOOKUP(tbl_transaction[[#This Row],[Reference Number]],barang_masuk[],7,FALSE),IF(tbl_transaction[[#This Row],[Type]]="Outbound",VLOOKUP(tbl_transaction[[#This Row],[Reference Number]],barang_keluar[],7,FALSE),""))</f>
        <v>Pack</v>
      </c>
      <c r="H2448" t="str">
        <f>IF(tbl_transaction[[#This Row],[Type]]="Inbound",VLOOKUP(tbl_transaction[[#This Row],[Reference Number]],barang_masuk[],3,FALSE),IF(tbl_transaction[[#This Row],[Type]]="Outbound",VLOOKUP(tbl_transaction[[#This Row],[Reference Number]],barang_keluar[],3,FALSE),""))</f>
        <v>Outlet 044</v>
      </c>
      <c r="I2448" t="str">
        <f>IF(D2448='Kartu Stok'!$B$2,COUNTIF($D$3:D2448,'Kartu Stok'!$B$2),"")</f>
        <v/>
      </c>
      <c r="L2448"/>
    </row>
    <row r="2449" spans="1:12" ht="14.5" x14ac:dyDescent="0.35">
      <c r="A2449" s="2" t="s">
        <v>3008</v>
      </c>
      <c r="B2449" s="5">
        <f>IF(LEFT(tbl_transaction[[#This Row],[Reference Number]],2)="GR",VLOOKUP(tbl_transaction[[#This Row],[Reference Number]],barang_masuk[],2,FALSE),IF(LEFT(tbl_transaction[[#This Row],[Reference Number]],2)="DO",VLOOKUP(tbl_transaction[[#This Row],[Reference Number]],barang_keluar[],2,FALSE),""))</f>
        <v>46041</v>
      </c>
      <c r="C2449" t="str">
        <f t="shared" si="38"/>
        <v>Outbound</v>
      </c>
      <c r="D2449" t="str">
        <f>IF(tbl_transaction[[#This Row],[Type]]="Inbound",VLOOKUP(tbl_transaction[[#This Row],[Reference Number]],barang_masuk[],4,FALSE),IF(tbl_transaction[[#This Row],[Type]]="Outbound",VLOOKUP(tbl_transaction[[#This Row],[Reference Number]],barang_keluar[],4,FALSE),""))</f>
        <v>INS022</v>
      </c>
      <c r="E2449" t="str">
        <f>IF(tbl_transaction[[#This Row],[Type]]="Inbound",VLOOKUP(tbl_transaction[[#This Row],[Reference Number]],barang_masuk[],5,FALSE),IF(tbl_transaction[[#This Row],[Type]]="Outbound",VLOOKUP(tbl_transaction[[#This Row],[Reference Number]],barang_keluar[],5,FALSE),""))</f>
        <v>Supermi Instant Food Variant 22</v>
      </c>
      <c r="F2449">
        <f>IF(tbl_transaction[[#This Row],[Type]]="Inbound",VLOOKUP(tbl_transaction[[#This Row],[Reference Number]],barang_masuk[],6,FALSE),IF(tbl_transaction[[#This Row],[Type]]="Outbound",VLOOKUP(tbl_transaction[[#This Row],[Reference Number]],barang_keluar[],6,FALSE),""))</f>
        <v>10</v>
      </c>
      <c r="G2449" t="str">
        <f>IF(tbl_transaction[[#This Row],[Type]]="Inbound",VLOOKUP(tbl_transaction[[#This Row],[Reference Number]],barang_masuk[],7,FALSE),IF(tbl_transaction[[#This Row],[Type]]="Outbound",VLOOKUP(tbl_transaction[[#This Row],[Reference Number]],barang_keluar[],7,FALSE),""))</f>
        <v>Pack</v>
      </c>
      <c r="H2449" t="str">
        <f>IF(tbl_transaction[[#This Row],[Type]]="Inbound",VLOOKUP(tbl_transaction[[#This Row],[Reference Number]],barang_masuk[],3,FALSE),IF(tbl_transaction[[#This Row],[Type]]="Outbound",VLOOKUP(tbl_transaction[[#This Row],[Reference Number]],barang_keluar[],3,FALSE),""))</f>
        <v>Outlet 022</v>
      </c>
      <c r="I2449" t="str">
        <f>IF(D2449='Kartu Stok'!$B$2,COUNTIF($D$3:D2449,'Kartu Stok'!$B$2),"")</f>
        <v/>
      </c>
      <c r="L2449"/>
    </row>
    <row r="2450" spans="1:12" ht="14.5" x14ac:dyDescent="0.35">
      <c r="A2450" s="2" t="s">
        <v>3009</v>
      </c>
      <c r="B2450" s="5">
        <f>IF(LEFT(tbl_transaction[[#This Row],[Reference Number]],2)="GR",VLOOKUP(tbl_transaction[[#This Row],[Reference Number]],barang_masuk[],2,FALSE),IF(LEFT(tbl_transaction[[#This Row],[Reference Number]],2)="DO",VLOOKUP(tbl_transaction[[#This Row],[Reference Number]],barang_keluar[],2,FALSE),""))</f>
        <v>46076</v>
      </c>
      <c r="C2450" t="str">
        <f t="shared" si="38"/>
        <v>Outbound</v>
      </c>
      <c r="D2450" t="str">
        <f>IF(tbl_transaction[[#This Row],[Type]]="Inbound",VLOOKUP(tbl_transaction[[#This Row],[Reference Number]],barang_masuk[],4,FALSE),IF(tbl_transaction[[#This Row],[Type]]="Outbound",VLOOKUP(tbl_transaction[[#This Row],[Reference Number]],barang_keluar[],4,FALSE),""))</f>
        <v>BAB017</v>
      </c>
      <c r="E2450" t="str">
        <f>IF(tbl_transaction[[#This Row],[Type]]="Inbound",VLOOKUP(tbl_transaction[[#This Row],[Reference Number]],barang_masuk[],5,FALSE),IF(tbl_transaction[[#This Row],[Type]]="Outbound",VLOOKUP(tbl_transaction[[#This Row],[Reference Number]],barang_keluar[],5,FALSE),""))</f>
        <v>MamyPoko Baby Care Variant 17</v>
      </c>
      <c r="F2450">
        <f>IF(tbl_transaction[[#This Row],[Type]]="Inbound",VLOOKUP(tbl_transaction[[#This Row],[Reference Number]],barang_masuk[],6,FALSE),IF(tbl_transaction[[#This Row],[Type]]="Outbound",VLOOKUP(tbl_transaction[[#This Row],[Reference Number]],barang_keluar[],6,FALSE),""))</f>
        <v>60</v>
      </c>
      <c r="G2450" t="str">
        <f>IF(tbl_transaction[[#This Row],[Type]]="Inbound",VLOOKUP(tbl_transaction[[#This Row],[Reference Number]],barang_masuk[],7,FALSE),IF(tbl_transaction[[#This Row],[Type]]="Outbound",VLOOKUP(tbl_transaction[[#This Row],[Reference Number]],barang_keluar[],7,FALSE),""))</f>
        <v>Pack</v>
      </c>
      <c r="H2450" t="str">
        <f>IF(tbl_transaction[[#This Row],[Type]]="Inbound",VLOOKUP(tbl_transaction[[#This Row],[Reference Number]],barang_masuk[],3,FALSE),IF(tbl_transaction[[#This Row],[Type]]="Outbound",VLOOKUP(tbl_transaction[[#This Row],[Reference Number]],barang_keluar[],3,FALSE),""))</f>
        <v>Outlet 022</v>
      </c>
      <c r="I2450" t="str">
        <f>IF(D2450='Kartu Stok'!$B$2,COUNTIF($D$3:D2450,'Kartu Stok'!$B$2),"")</f>
        <v/>
      </c>
      <c r="L2450"/>
    </row>
    <row r="2451" spans="1:12" ht="14.5" x14ac:dyDescent="0.35">
      <c r="A2451" s="2" t="s">
        <v>3010</v>
      </c>
      <c r="B2451" s="5">
        <f>IF(LEFT(tbl_transaction[[#This Row],[Reference Number]],2)="GR",VLOOKUP(tbl_transaction[[#This Row],[Reference Number]],barang_masuk[],2,FALSE),IF(LEFT(tbl_transaction[[#This Row],[Reference Number]],2)="DO",VLOOKUP(tbl_transaction[[#This Row],[Reference Number]],barang_keluar[],2,FALSE),""))</f>
        <v>46040</v>
      </c>
      <c r="C2451" t="str">
        <f t="shared" si="38"/>
        <v>Outbound</v>
      </c>
      <c r="D2451" t="str">
        <f>IF(tbl_transaction[[#This Row],[Type]]="Inbound",VLOOKUP(tbl_transaction[[#This Row],[Reference Number]],barang_masuk[],4,FALSE),IF(tbl_transaction[[#This Row],[Type]]="Outbound",VLOOKUP(tbl_transaction[[#This Row],[Reference Number]],barang_keluar[],4,FALSE),""))</f>
        <v>BAB017</v>
      </c>
      <c r="E2451" t="str">
        <f>IF(tbl_transaction[[#This Row],[Type]]="Inbound",VLOOKUP(tbl_transaction[[#This Row],[Reference Number]],barang_masuk[],5,FALSE),IF(tbl_transaction[[#This Row],[Type]]="Outbound",VLOOKUP(tbl_transaction[[#This Row],[Reference Number]],barang_keluar[],5,FALSE),""))</f>
        <v>MamyPoko Baby Care Variant 17</v>
      </c>
      <c r="F2451">
        <f>IF(tbl_transaction[[#This Row],[Type]]="Inbound",VLOOKUP(tbl_transaction[[#This Row],[Reference Number]],barang_masuk[],6,FALSE),IF(tbl_transaction[[#This Row],[Type]]="Outbound",VLOOKUP(tbl_transaction[[#This Row],[Reference Number]],barang_keluar[],6,FALSE),""))</f>
        <v>5</v>
      </c>
      <c r="G2451" t="str">
        <f>IF(tbl_transaction[[#This Row],[Type]]="Inbound",VLOOKUP(tbl_transaction[[#This Row],[Reference Number]],barang_masuk[],7,FALSE),IF(tbl_transaction[[#This Row],[Type]]="Outbound",VLOOKUP(tbl_transaction[[#This Row],[Reference Number]],barang_keluar[],7,FALSE),""))</f>
        <v>Pack</v>
      </c>
      <c r="H2451" t="str">
        <f>IF(tbl_transaction[[#This Row],[Type]]="Inbound",VLOOKUP(tbl_transaction[[#This Row],[Reference Number]],barang_masuk[],3,FALSE),IF(tbl_transaction[[#This Row],[Type]]="Outbound",VLOOKUP(tbl_transaction[[#This Row],[Reference Number]],barang_keluar[],3,FALSE),""))</f>
        <v>Outlet 071</v>
      </c>
      <c r="I2451" t="str">
        <f>IF(D2451='Kartu Stok'!$B$2,COUNTIF($D$3:D2451,'Kartu Stok'!$B$2),"")</f>
        <v/>
      </c>
      <c r="L2451"/>
    </row>
    <row r="2452" spans="1:12" ht="14.5" x14ac:dyDescent="0.35">
      <c r="A2452" s="2" t="s">
        <v>3011</v>
      </c>
      <c r="B2452" s="5">
        <f>IF(LEFT(tbl_transaction[[#This Row],[Reference Number]],2)="GR",VLOOKUP(tbl_transaction[[#This Row],[Reference Number]],barang_masuk[],2,FALSE),IF(LEFT(tbl_transaction[[#This Row],[Reference Number]],2)="DO",VLOOKUP(tbl_transaction[[#This Row],[Reference Number]],barang_keluar[],2,FALSE),""))</f>
        <v>46140</v>
      </c>
      <c r="C2452" t="str">
        <f t="shared" si="38"/>
        <v>Outbound</v>
      </c>
      <c r="D2452" t="str">
        <f>IF(tbl_transaction[[#This Row],[Type]]="Inbound",VLOOKUP(tbl_transaction[[#This Row],[Reference Number]],barang_masuk[],4,FALSE),IF(tbl_transaction[[#This Row],[Type]]="Outbound",VLOOKUP(tbl_transaction[[#This Row],[Reference Number]],barang_keluar[],4,FALSE),""))</f>
        <v>PER026</v>
      </c>
      <c r="E2452" t="str">
        <f>IF(tbl_transaction[[#This Row],[Type]]="Inbound",VLOOKUP(tbl_transaction[[#This Row],[Reference Number]],barang_masuk[],5,FALSE),IF(tbl_transaction[[#This Row],[Type]]="Outbound",VLOOKUP(tbl_transaction[[#This Row],[Reference Number]],barang_keluar[],5,FALSE),""))</f>
        <v>Sunsilk Personal Care Variant 26</v>
      </c>
      <c r="F2452">
        <f>IF(tbl_transaction[[#This Row],[Type]]="Inbound",VLOOKUP(tbl_transaction[[#This Row],[Reference Number]],barang_masuk[],6,FALSE),IF(tbl_transaction[[#This Row],[Type]]="Outbound",VLOOKUP(tbl_transaction[[#This Row],[Reference Number]],barang_keluar[],6,FALSE),""))</f>
        <v>48</v>
      </c>
      <c r="G2452" t="str">
        <f>IF(tbl_transaction[[#This Row],[Type]]="Inbound",VLOOKUP(tbl_transaction[[#This Row],[Reference Number]],barang_masuk[],7,FALSE),IF(tbl_transaction[[#This Row],[Type]]="Outbound",VLOOKUP(tbl_transaction[[#This Row],[Reference Number]],barang_keluar[],7,FALSE),""))</f>
        <v>Bottle</v>
      </c>
      <c r="H2452" t="str">
        <f>IF(tbl_transaction[[#This Row],[Type]]="Inbound",VLOOKUP(tbl_transaction[[#This Row],[Reference Number]],barang_masuk[],3,FALSE),IF(tbl_transaction[[#This Row],[Type]]="Outbound",VLOOKUP(tbl_transaction[[#This Row],[Reference Number]],barang_keluar[],3,FALSE),""))</f>
        <v>Outlet 034</v>
      </c>
      <c r="I2452" t="str">
        <f>IF(D2452='Kartu Stok'!$B$2,COUNTIF($D$3:D2452,'Kartu Stok'!$B$2),"")</f>
        <v/>
      </c>
      <c r="L2452"/>
    </row>
    <row r="2453" spans="1:12" ht="14.5" x14ac:dyDescent="0.35">
      <c r="A2453" s="2" t="s">
        <v>3012</v>
      </c>
      <c r="B2453" s="5">
        <f>IF(LEFT(tbl_transaction[[#This Row],[Reference Number]],2)="GR",VLOOKUP(tbl_transaction[[#This Row],[Reference Number]],barang_masuk[],2,FALSE),IF(LEFT(tbl_transaction[[#This Row],[Reference Number]],2)="DO",VLOOKUP(tbl_transaction[[#This Row],[Reference Number]],barang_keluar[],2,FALSE),""))</f>
        <v>46159</v>
      </c>
      <c r="C2453" t="str">
        <f t="shared" si="38"/>
        <v>Outbound</v>
      </c>
      <c r="D2453" t="str">
        <f>IF(tbl_transaction[[#This Row],[Type]]="Inbound",VLOOKUP(tbl_transaction[[#This Row],[Reference Number]],barang_masuk[],4,FALSE),IF(tbl_transaction[[#This Row],[Type]]="Outbound",VLOOKUP(tbl_transaction[[#This Row],[Reference Number]],barang_keluar[],4,FALSE),""))</f>
        <v>PER030</v>
      </c>
      <c r="E2453" t="str">
        <f>IF(tbl_transaction[[#This Row],[Type]]="Inbound",VLOOKUP(tbl_transaction[[#This Row],[Reference Number]],barang_masuk[],5,FALSE),IF(tbl_transaction[[#This Row],[Type]]="Outbound",VLOOKUP(tbl_transaction[[#This Row],[Reference Number]],barang_keluar[],5,FALSE),""))</f>
        <v>Lifebuoy Personal Care Variant 30</v>
      </c>
      <c r="F2453">
        <f>IF(tbl_transaction[[#This Row],[Type]]="Inbound",VLOOKUP(tbl_transaction[[#This Row],[Reference Number]],barang_masuk[],6,FALSE),IF(tbl_transaction[[#This Row],[Type]]="Outbound",VLOOKUP(tbl_transaction[[#This Row],[Reference Number]],barang_keluar[],6,FALSE),""))</f>
        <v>5</v>
      </c>
      <c r="G2453" t="str">
        <f>IF(tbl_transaction[[#This Row],[Type]]="Inbound",VLOOKUP(tbl_transaction[[#This Row],[Reference Number]],barang_masuk[],7,FALSE),IF(tbl_transaction[[#This Row],[Type]]="Outbound",VLOOKUP(tbl_transaction[[#This Row],[Reference Number]],barang_keluar[],7,FALSE),""))</f>
        <v>Bottle</v>
      </c>
      <c r="H2453" t="str">
        <f>IF(tbl_transaction[[#This Row],[Type]]="Inbound",VLOOKUP(tbl_transaction[[#This Row],[Reference Number]],barang_masuk[],3,FALSE),IF(tbl_transaction[[#This Row],[Type]]="Outbound",VLOOKUP(tbl_transaction[[#This Row],[Reference Number]],barang_keluar[],3,FALSE),""))</f>
        <v>Outlet 060</v>
      </c>
      <c r="I2453" t="str">
        <f>IF(D2453='Kartu Stok'!$B$2,COUNTIF($D$3:D2453,'Kartu Stok'!$B$2),"")</f>
        <v/>
      </c>
      <c r="L2453"/>
    </row>
    <row r="2454" spans="1:12" ht="14.5" x14ac:dyDescent="0.35">
      <c r="A2454" s="2" t="s">
        <v>3013</v>
      </c>
      <c r="B2454" s="5">
        <f>IF(LEFT(tbl_transaction[[#This Row],[Reference Number]],2)="GR",VLOOKUP(tbl_transaction[[#This Row],[Reference Number]],barang_masuk[],2,FALSE),IF(LEFT(tbl_transaction[[#This Row],[Reference Number]],2)="DO",VLOOKUP(tbl_transaction[[#This Row],[Reference Number]],barang_keluar[],2,FALSE),""))</f>
        <v>46084</v>
      </c>
      <c r="C2454" t="str">
        <f t="shared" si="38"/>
        <v>Outbound</v>
      </c>
      <c r="D2454" t="str">
        <f>IF(tbl_transaction[[#This Row],[Type]]="Inbound",VLOOKUP(tbl_transaction[[#This Row],[Reference Number]],barang_masuk[],4,FALSE),IF(tbl_transaction[[#This Row],[Type]]="Outbound",VLOOKUP(tbl_transaction[[#This Row],[Reference Number]],barang_keluar[],4,FALSE),""))</f>
        <v>HOM024</v>
      </c>
      <c r="E2454" t="str">
        <f>IF(tbl_transaction[[#This Row],[Type]]="Inbound",VLOOKUP(tbl_transaction[[#This Row],[Reference Number]],barang_masuk[],5,FALSE),IF(tbl_transaction[[#This Row],[Type]]="Outbound",VLOOKUP(tbl_transaction[[#This Row],[Reference Number]],barang_keluar[],5,FALSE),""))</f>
        <v>Sunlight Home Care Variant 24</v>
      </c>
      <c r="F2454">
        <f>IF(tbl_transaction[[#This Row],[Type]]="Inbound",VLOOKUP(tbl_transaction[[#This Row],[Reference Number]],barang_masuk[],6,FALSE),IF(tbl_transaction[[#This Row],[Type]]="Outbound",VLOOKUP(tbl_transaction[[#This Row],[Reference Number]],barang_keluar[],6,FALSE),""))</f>
        <v>12</v>
      </c>
      <c r="G2454" t="str">
        <f>IF(tbl_transaction[[#This Row],[Type]]="Inbound",VLOOKUP(tbl_transaction[[#This Row],[Reference Number]],barang_masuk[],7,FALSE),IF(tbl_transaction[[#This Row],[Type]]="Outbound",VLOOKUP(tbl_transaction[[#This Row],[Reference Number]],barang_keluar[],7,FALSE),""))</f>
        <v>Pack</v>
      </c>
      <c r="H2454" t="str">
        <f>IF(tbl_transaction[[#This Row],[Type]]="Inbound",VLOOKUP(tbl_transaction[[#This Row],[Reference Number]],barang_masuk[],3,FALSE),IF(tbl_transaction[[#This Row],[Type]]="Outbound",VLOOKUP(tbl_transaction[[#This Row],[Reference Number]],barang_keluar[],3,FALSE),""))</f>
        <v>Outlet 008</v>
      </c>
      <c r="I2454" t="str">
        <f>IF(D2454='Kartu Stok'!$B$2,COUNTIF($D$3:D2454,'Kartu Stok'!$B$2),"")</f>
        <v/>
      </c>
      <c r="L2454"/>
    </row>
    <row r="2455" spans="1:12" ht="14.5" x14ac:dyDescent="0.35">
      <c r="A2455" s="2" t="s">
        <v>3014</v>
      </c>
      <c r="B2455" s="5">
        <f>IF(LEFT(tbl_transaction[[#This Row],[Reference Number]],2)="GR",VLOOKUP(tbl_transaction[[#This Row],[Reference Number]],barang_masuk[],2,FALSE),IF(LEFT(tbl_transaction[[#This Row],[Reference Number]],2)="DO",VLOOKUP(tbl_transaction[[#This Row],[Reference Number]],barang_keluar[],2,FALSE),""))</f>
        <v>46065</v>
      </c>
      <c r="C2455" t="str">
        <f t="shared" si="38"/>
        <v>Outbound</v>
      </c>
      <c r="D2455" t="str">
        <f>IF(tbl_transaction[[#This Row],[Type]]="Inbound",VLOOKUP(tbl_transaction[[#This Row],[Reference Number]],barang_masuk[],4,FALSE),IF(tbl_transaction[[#This Row],[Type]]="Outbound",VLOOKUP(tbl_transaction[[#This Row],[Reference Number]],barang_keluar[],4,FALSE),""))</f>
        <v>BAB014</v>
      </c>
      <c r="E2455" t="str">
        <f>IF(tbl_transaction[[#This Row],[Type]]="Inbound",VLOOKUP(tbl_transaction[[#This Row],[Reference Number]],barang_masuk[],5,FALSE),IF(tbl_transaction[[#This Row],[Type]]="Outbound",VLOOKUP(tbl_transaction[[#This Row],[Reference Number]],barang_keluar[],5,FALSE),""))</f>
        <v>MamyPoko Baby Care Variant 14</v>
      </c>
      <c r="F2455">
        <f>IF(tbl_transaction[[#This Row],[Type]]="Inbound",VLOOKUP(tbl_transaction[[#This Row],[Reference Number]],barang_masuk[],6,FALSE),IF(tbl_transaction[[#This Row],[Type]]="Outbound",VLOOKUP(tbl_transaction[[#This Row],[Reference Number]],barang_keluar[],6,FALSE),""))</f>
        <v>30</v>
      </c>
      <c r="G2455" t="str">
        <f>IF(tbl_transaction[[#This Row],[Type]]="Inbound",VLOOKUP(tbl_transaction[[#This Row],[Reference Number]],barang_masuk[],7,FALSE),IF(tbl_transaction[[#This Row],[Type]]="Outbound",VLOOKUP(tbl_transaction[[#This Row],[Reference Number]],barang_keluar[],7,FALSE),""))</f>
        <v>Pack</v>
      </c>
      <c r="H2455" t="str">
        <f>IF(tbl_transaction[[#This Row],[Type]]="Inbound",VLOOKUP(tbl_transaction[[#This Row],[Reference Number]],barang_masuk[],3,FALSE),IF(tbl_transaction[[#This Row],[Type]]="Outbound",VLOOKUP(tbl_transaction[[#This Row],[Reference Number]],barang_keluar[],3,FALSE),""))</f>
        <v>Outlet 020</v>
      </c>
      <c r="I2455" t="str">
        <f>IF(D2455='Kartu Stok'!$B$2,COUNTIF($D$3:D2455,'Kartu Stok'!$B$2),"")</f>
        <v/>
      </c>
      <c r="L2455"/>
    </row>
    <row r="2456" spans="1:12" ht="14.5" x14ac:dyDescent="0.35">
      <c r="A2456" s="2" t="s">
        <v>3015</v>
      </c>
      <c r="B2456" s="5">
        <f>IF(LEFT(tbl_transaction[[#This Row],[Reference Number]],2)="GR",VLOOKUP(tbl_transaction[[#This Row],[Reference Number]],barang_masuk[],2,FALSE),IF(LEFT(tbl_transaction[[#This Row],[Reference Number]],2)="DO",VLOOKUP(tbl_transaction[[#This Row],[Reference Number]],barang_keluar[],2,FALSE),""))</f>
        <v>46167</v>
      </c>
      <c r="C2456" t="str">
        <f t="shared" si="38"/>
        <v>Outbound</v>
      </c>
      <c r="D2456" t="str">
        <f>IF(tbl_transaction[[#This Row],[Type]]="Inbound",VLOOKUP(tbl_transaction[[#This Row],[Reference Number]],barang_masuk[],4,FALSE),IF(tbl_transaction[[#This Row],[Type]]="Outbound",VLOOKUP(tbl_transaction[[#This Row],[Reference Number]],barang_keluar[],4,FALSE),""))</f>
        <v>INS005</v>
      </c>
      <c r="E2456" t="str">
        <f>IF(tbl_transaction[[#This Row],[Type]]="Inbound",VLOOKUP(tbl_transaction[[#This Row],[Reference Number]],barang_masuk[],5,FALSE),IF(tbl_transaction[[#This Row],[Type]]="Outbound",VLOOKUP(tbl_transaction[[#This Row],[Reference Number]],barang_keluar[],5,FALSE),""))</f>
        <v>Sarimi Instant Food Variant 5</v>
      </c>
      <c r="F2456">
        <f>IF(tbl_transaction[[#This Row],[Type]]="Inbound",VLOOKUP(tbl_transaction[[#This Row],[Reference Number]],barang_masuk[],6,FALSE),IF(tbl_transaction[[#This Row],[Type]]="Outbound",VLOOKUP(tbl_transaction[[#This Row],[Reference Number]],barang_keluar[],6,FALSE),""))</f>
        <v>10</v>
      </c>
      <c r="G2456" t="str">
        <f>IF(tbl_transaction[[#This Row],[Type]]="Inbound",VLOOKUP(tbl_transaction[[#This Row],[Reference Number]],barang_masuk[],7,FALSE),IF(tbl_transaction[[#This Row],[Type]]="Outbound",VLOOKUP(tbl_transaction[[#This Row],[Reference Number]],barang_keluar[],7,FALSE),""))</f>
        <v>Pack</v>
      </c>
      <c r="H2456" t="str">
        <f>IF(tbl_transaction[[#This Row],[Type]]="Inbound",VLOOKUP(tbl_transaction[[#This Row],[Reference Number]],barang_masuk[],3,FALSE),IF(tbl_transaction[[#This Row],[Type]]="Outbound",VLOOKUP(tbl_transaction[[#This Row],[Reference Number]],barang_keluar[],3,FALSE),""))</f>
        <v>Outlet 012</v>
      </c>
      <c r="I2456" t="str">
        <f>IF(D2456='Kartu Stok'!$B$2,COUNTIF($D$3:D2456,'Kartu Stok'!$B$2),"")</f>
        <v/>
      </c>
      <c r="L2456"/>
    </row>
    <row r="2457" spans="1:12" ht="14.5" x14ac:dyDescent="0.35">
      <c r="A2457" s="2" t="s">
        <v>3016</v>
      </c>
      <c r="B2457" s="5">
        <f>IF(LEFT(tbl_transaction[[#This Row],[Reference Number]],2)="GR",VLOOKUP(tbl_transaction[[#This Row],[Reference Number]],barang_masuk[],2,FALSE),IF(LEFT(tbl_transaction[[#This Row],[Reference Number]],2)="DO",VLOOKUP(tbl_transaction[[#This Row],[Reference Number]],barang_keluar[],2,FALSE),""))</f>
        <v>46177</v>
      </c>
      <c r="C2457" t="str">
        <f t="shared" si="38"/>
        <v>Outbound</v>
      </c>
      <c r="D2457" t="str">
        <f>IF(tbl_transaction[[#This Row],[Type]]="Inbound",VLOOKUP(tbl_transaction[[#This Row],[Reference Number]],barang_masuk[],4,FALSE),IF(tbl_transaction[[#This Row],[Type]]="Outbound",VLOOKUP(tbl_transaction[[#This Row],[Reference Number]],barang_keluar[],4,FALSE),""))</f>
        <v>SNK020</v>
      </c>
      <c r="E2457" t="str">
        <f>IF(tbl_transaction[[#This Row],[Type]]="Inbound",VLOOKUP(tbl_transaction[[#This Row],[Reference Number]],barang_masuk[],5,FALSE),IF(tbl_transaction[[#This Row],[Type]]="Outbound",VLOOKUP(tbl_transaction[[#This Row],[Reference Number]],barang_keluar[],5,FALSE),""))</f>
        <v>Qtela Snack Variant 20</v>
      </c>
      <c r="F2457">
        <f>IF(tbl_transaction[[#This Row],[Type]]="Inbound",VLOOKUP(tbl_transaction[[#This Row],[Reference Number]],barang_masuk[],6,FALSE),IF(tbl_transaction[[#This Row],[Type]]="Outbound",VLOOKUP(tbl_transaction[[#This Row],[Reference Number]],barang_keluar[],6,FALSE),""))</f>
        <v>12</v>
      </c>
      <c r="G2457" t="str">
        <f>IF(tbl_transaction[[#This Row],[Type]]="Inbound",VLOOKUP(tbl_transaction[[#This Row],[Reference Number]],barang_masuk[],7,FALSE),IF(tbl_transaction[[#This Row],[Type]]="Outbound",VLOOKUP(tbl_transaction[[#This Row],[Reference Number]],barang_keluar[],7,FALSE),""))</f>
        <v>Pack</v>
      </c>
      <c r="H2457" t="str">
        <f>IF(tbl_transaction[[#This Row],[Type]]="Inbound",VLOOKUP(tbl_transaction[[#This Row],[Reference Number]],barang_masuk[],3,FALSE),IF(tbl_transaction[[#This Row],[Type]]="Outbound",VLOOKUP(tbl_transaction[[#This Row],[Reference Number]],barang_keluar[],3,FALSE),""))</f>
        <v>Outlet 073</v>
      </c>
      <c r="I2457" t="str">
        <f>IF(D2457='Kartu Stok'!$B$2,COUNTIF($D$3:D2457,'Kartu Stok'!$B$2),"")</f>
        <v/>
      </c>
      <c r="L2457"/>
    </row>
    <row r="2458" spans="1:12" ht="14.5" x14ac:dyDescent="0.35">
      <c r="A2458" s="2" t="s">
        <v>3017</v>
      </c>
      <c r="B2458" s="5">
        <f>IF(LEFT(tbl_transaction[[#This Row],[Reference Number]],2)="GR",VLOOKUP(tbl_transaction[[#This Row],[Reference Number]],barang_masuk[],2,FALSE),IF(LEFT(tbl_transaction[[#This Row],[Reference Number]],2)="DO",VLOOKUP(tbl_transaction[[#This Row],[Reference Number]],barang_keluar[],2,FALSE),""))</f>
        <v>46201</v>
      </c>
      <c r="C2458" t="str">
        <f t="shared" si="38"/>
        <v>Outbound</v>
      </c>
      <c r="D2458" t="str">
        <f>IF(tbl_transaction[[#This Row],[Type]]="Inbound",VLOOKUP(tbl_transaction[[#This Row],[Reference Number]],barang_masuk[],4,FALSE),IF(tbl_transaction[[#This Row],[Type]]="Outbound",VLOOKUP(tbl_transaction[[#This Row],[Reference Number]],barang_keluar[],4,FALSE),""))</f>
        <v>BEV012</v>
      </c>
      <c r="E2458" t="str">
        <f>IF(tbl_transaction[[#This Row],[Type]]="Inbound",VLOOKUP(tbl_transaction[[#This Row],[Reference Number]],barang_masuk[],5,FALSE),IF(tbl_transaction[[#This Row],[Type]]="Outbound",VLOOKUP(tbl_transaction[[#This Row],[Reference Number]],barang_keluar[],5,FALSE),""))</f>
        <v>Pocari Beverage Variant 12</v>
      </c>
      <c r="F2458">
        <f>IF(tbl_transaction[[#This Row],[Type]]="Inbound",VLOOKUP(tbl_transaction[[#This Row],[Reference Number]],barang_masuk[],6,FALSE),IF(tbl_transaction[[#This Row],[Type]]="Outbound",VLOOKUP(tbl_transaction[[#This Row],[Reference Number]],barang_keluar[],6,FALSE),""))</f>
        <v>60</v>
      </c>
      <c r="G2458" t="str">
        <f>IF(tbl_transaction[[#This Row],[Type]]="Inbound",VLOOKUP(tbl_transaction[[#This Row],[Reference Number]],barang_masuk[],7,FALSE),IF(tbl_transaction[[#This Row],[Type]]="Outbound",VLOOKUP(tbl_transaction[[#This Row],[Reference Number]],barang_keluar[],7,FALSE),""))</f>
        <v>Bottle</v>
      </c>
      <c r="H2458" t="str">
        <f>IF(tbl_transaction[[#This Row],[Type]]="Inbound",VLOOKUP(tbl_transaction[[#This Row],[Reference Number]],barang_masuk[],3,FALSE),IF(tbl_transaction[[#This Row],[Type]]="Outbound",VLOOKUP(tbl_transaction[[#This Row],[Reference Number]],barang_keluar[],3,FALSE),""))</f>
        <v>Outlet 031</v>
      </c>
      <c r="I2458" t="str">
        <f>IF(D2458='Kartu Stok'!$B$2,COUNTIF($D$3:D2458,'Kartu Stok'!$B$2),"")</f>
        <v/>
      </c>
      <c r="L2458"/>
    </row>
    <row r="2459" spans="1:12" ht="14.5" x14ac:dyDescent="0.35">
      <c r="A2459" s="2" t="s">
        <v>3018</v>
      </c>
      <c r="B2459" s="5">
        <f>IF(LEFT(tbl_transaction[[#This Row],[Reference Number]],2)="GR",VLOOKUP(tbl_transaction[[#This Row],[Reference Number]],barang_masuk[],2,FALSE),IF(LEFT(tbl_transaction[[#This Row],[Reference Number]],2)="DO",VLOOKUP(tbl_transaction[[#This Row],[Reference Number]],barang_keluar[],2,FALSE),""))</f>
        <v>46188</v>
      </c>
      <c r="C2459" t="str">
        <f t="shared" si="38"/>
        <v>Outbound</v>
      </c>
      <c r="D2459" t="str">
        <f>IF(tbl_transaction[[#This Row],[Type]]="Inbound",VLOOKUP(tbl_transaction[[#This Row],[Reference Number]],barang_masuk[],4,FALSE),IF(tbl_transaction[[#This Row],[Type]]="Outbound",VLOOKUP(tbl_transaction[[#This Row],[Reference Number]],barang_keluar[],4,FALSE),""))</f>
        <v>PER028</v>
      </c>
      <c r="E2459" t="str">
        <f>IF(tbl_transaction[[#This Row],[Type]]="Inbound",VLOOKUP(tbl_transaction[[#This Row],[Reference Number]],barang_masuk[],5,FALSE),IF(tbl_transaction[[#This Row],[Type]]="Outbound",VLOOKUP(tbl_transaction[[#This Row],[Reference Number]],barang_keluar[],5,FALSE),""))</f>
        <v>Sunsilk Personal Care Variant 28</v>
      </c>
      <c r="F2459">
        <f>IF(tbl_transaction[[#This Row],[Type]]="Inbound",VLOOKUP(tbl_transaction[[#This Row],[Reference Number]],barang_masuk[],6,FALSE),IF(tbl_transaction[[#This Row],[Type]]="Outbound",VLOOKUP(tbl_transaction[[#This Row],[Reference Number]],barang_keluar[],6,FALSE),""))</f>
        <v>20</v>
      </c>
      <c r="G2459" t="str">
        <f>IF(tbl_transaction[[#This Row],[Type]]="Inbound",VLOOKUP(tbl_transaction[[#This Row],[Reference Number]],barang_masuk[],7,FALSE),IF(tbl_transaction[[#This Row],[Type]]="Outbound",VLOOKUP(tbl_transaction[[#This Row],[Reference Number]],barang_keluar[],7,FALSE),""))</f>
        <v>Bottle</v>
      </c>
      <c r="H2459" t="str">
        <f>IF(tbl_transaction[[#This Row],[Type]]="Inbound",VLOOKUP(tbl_transaction[[#This Row],[Reference Number]],barang_masuk[],3,FALSE),IF(tbl_transaction[[#This Row],[Type]]="Outbound",VLOOKUP(tbl_transaction[[#This Row],[Reference Number]],barang_keluar[],3,FALSE),""))</f>
        <v>Outlet 067</v>
      </c>
      <c r="I2459" t="str">
        <f>IF(D2459='Kartu Stok'!$B$2,COUNTIF($D$3:D2459,'Kartu Stok'!$B$2),"")</f>
        <v/>
      </c>
      <c r="L2459"/>
    </row>
    <row r="2460" spans="1:12" ht="14.5" x14ac:dyDescent="0.35">
      <c r="A2460" s="2" t="s">
        <v>3019</v>
      </c>
      <c r="B2460" s="5">
        <f>IF(LEFT(tbl_transaction[[#This Row],[Reference Number]],2)="GR",VLOOKUP(tbl_transaction[[#This Row],[Reference Number]],barang_masuk[],2,FALSE),IF(LEFT(tbl_transaction[[#This Row],[Reference Number]],2)="DO",VLOOKUP(tbl_transaction[[#This Row],[Reference Number]],barang_keluar[],2,FALSE),""))</f>
        <v>46124</v>
      </c>
      <c r="C2460" t="str">
        <f t="shared" si="38"/>
        <v>Outbound</v>
      </c>
      <c r="D2460" t="str">
        <f>IF(tbl_transaction[[#This Row],[Type]]="Inbound",VLOOKUP(tbl_transaction[[#This Row],[Reference Number]],barang_masuk[],4,FALSE),IF(tbl_transaction[[#This Row],[Type]]="Outbound",VLOOKUP(tbl_transaction[[#This Row],[Reference Number]],barang_keluar[],4,FALSE),""))</f>
        <v>HOM003</v>
      </c>
      <c r="E2460" t="str">
        <f>IF(tbl_transaction[[#This Row],[Type]]="Inbound",VLOOKUP(tbl_transaction[[#This Row],[Reference Number]],barang_masuk[],5,FALSE),IF(tbl_transaction[[#This Row],[Type]]="Outbound",VLOOKUP(tbl_transaction[[#This Row],[Reference Number]],barang_keluar[],5,FALSE),""))</f>
        <v>Sunlight Home Care Variant 3</v>
      </c>
      <c r="F2460">
        <f>IF(tbl_transaction[[#This Row],[Type]]="Inbound",VLOOKUP(tbl_transaction[[#This Row],[Reference Number]],barang_masuk[],6,FALSE),IF(tbl_transaction[[#This Row],[Type]]="Outbound",VLOOKUP(tbl_transaction[[#This Row],[Reference Number]],barang_keluar[],6,FALSE),""))</f>
        <v>12</v>
      </c>
      <c r="G2460" t="str">
        <f>IF(tbl_transaction[[#This Row],[Type]]="Inbound",VLOOKUP(tbl_transaction[[#This Row],[Reference Number]],barang_masuk[],7,FALSE),IF(tbl_transaction[[#This Row],[Type]]="Outbound",VLOOKUP(tbl_transaction[[#This Row],[Reference Number]],barang_keluar[],7,FALSE),""))</f>
        <v>Pack</v>
      </c>
      <c r="H2460" t="str">
        <f>IF(tbl_transaction[[#This Row],[Type]]="Inbound",VLOOKUP(tbl_transaction[[#This Row],[Reference Number]],barang_masuk[],3,FALSE),IF(tbl_transaction[[#This Row],[Type]]="Outbound",VLOOKUP(tbl_transaction[[#This Row],[Reference Number]],barang_keluar[],3,FALSE),""))</f>
        <v>Outlet 031</v>
      </c>
      <c r="I2460" t="str">
        <f>IF(D2460='Kartu Stok'!$B$2,COUNTIF($D$3:D2460,'Kartu Stok'!$B$2),"")</f>
        <v/>
      </c>
      <c r="L2460"/>
    </row>
    <row r="2461" spans="1:12" ht="14.5" x14ac:dyDescent="0.35">
      <c r="A2461" s="2" t="s">
        <v>3020</v>
      </c>
      <c r="B2461" s="5">
        <f>IF(LEFT(tbl_transaction[[#This Row],[Reference Number]],2)="GR",VLOOKUP(tbl_transaction[[#This Row],[Reference Number]],barang_masuk[],2,FALSE),IF(LEFT(tbl_transaction[[#This Row],[Reference Number]],2)="DO",VLOOKUP(tbl_transaction[[#This Row],[Reference Number]],barang_keluar[],2,FALSE),""))</f>
        <v>46169</v>
      </c>
      <c r="C2461" t="str">
        <f t="shared" si="38"/>
        <v>Outbound</v>
      </c>
      <c r="D2461" t="str">
        <f>IF(tbl_transaction[[#This Row],[Type]]="Inbound",VLOOKUP(tbl_transaction[[#This Row],[Reference Number]],barang_masuk[],4,FALSE),IF(tbl_transaction[[#This Row],[Type]]="Outbound",VLOOKUP(tbl_transaction[[#This Row],[Reference Number]],barang_keluar[],4,FALSE),""))</f>
        <v>BEV035</v>
      </c>
      <c r="E2461" t="str">
        <f>IF(tbl_transaction[[#This Row],[Type]]="Inbound",VLOOKUP(tbl_transaction[[#This Row],[Reference Number]],barang_masuk[],5,FALSE),IF(tbl_transaction[[#This Row],[Type]]="Outbound",VLOOKUP(tbl_transaction[[#This Row],[Reference Number]],barang_keluar[],5,FALSE),""))</f>
        <v>Sosro Beverage Variant 35</v>
      </c>
      <c r="F2461">
        <f>IF(tbl_transaction[[#This Row],[Type]]="Inbound",VLOOKUP(tbl_transaction[[#This Row],[Reference Number]],barang_masuk[],6,FALSE),IF(tbl_transaction[[#This Row],[Type]]="Outbound",VLOOKUP(tbl_transaction[[#This Row],[Reference Number]],barang_keluar[],6,FALSE),""))</f>
        <v>20</v>
      </c>
      <c r="G2461" t="str">
        <f>IF(tbl_transaction[[#This Row],[Type]]="Inbound",VLOOKUP(tbl_transaction[[#This Row],[Reference Number]],barang_masuk[],7,FALSE),IF(tbl_transaction[[#This Row],[Type]]="Outbound",VLOOKUP(tbl_transaction[[#This Row],[Reference Number]],barang_keluar[],7,FALSE),""))</f>
        <v>Bottle</v>
      </c>
      <c r="H2461" t="str">
        <f>IF(tbl_transaction[[#This Row],[Type]]="Inbound",VLOOKUP(tbl_transaction[[#This Row],[Reference Number]],barang_masuk[],3,FALSE),IF(tbl_transaction[[#This Row],[Type]]="Outbound",VLOOKUP(tbl_transaction[[#This Row],[Reference Number]],barang_keluar[],3,FALSE),""))</f>
        <v>Outlet 014</v>
      </c>
      <c r="I2461" t="str">
        <f>IF(D2461='Kartu Stok'!$B$2,COUNTIF($D$3:D2461,'Kartu Stok'!$B$2),"")</f>
        <v/>
      </c>
      <c r="L2461"/>
    </row>
    <row r="2462" spans="1:12" ht="14.5" x14ac:dyDescent="0.35">
      <c r="A2462" s="2" t="s">
        <v>3021</v>
      </c>
      <c r="B2462" s="5">
        <f>IF(LEFT(tbl_transaction[[#This Row],[Reference Number]],2)="GR",VLOOKUP(tbl_transaction[[#This Row],[Reference Number]],barang_masuk[],2,FALSE),IF(LEFT(tbl_transaction[[#This Row],[Reference Number]],2)="DO",VLOOKUP(tbl_transaction[[#This Row],[Reference Number]],barang_keluar[],2,FALSE),""))</f>
        <v>46136</v>
      </c>
      <c r="C2462" t="str">
        <f t="shared" ref="C2462:C2525" si="39">IF(LEFT(A2462,2)="GR","Inbound",IF(LEFT(A2462,2)="DO","Outbound",""))</f>
        <v>Outbound</v>
      </c>
      <c r="D2462" t="str">
        <f>IF(tbl_transaction[[#This Row],[Type]]="Inbound",VLOOKUP(tbl_transaction[[#This Row],[Reference Number]],barang_masuk[],4,FALSE),IF(tbl_transaction[[#This Row],[Type]]="Outbound",VLOOKUP(tbl_transaction[[#This Row],[Reference Number]],barang_keluar[],4,FALSE),""))</f>
        <v>PER027</v>
      </c>
      <c r="E2462" t="str">
        <f>IF(tbl_transaction[[#This Row],[Type]]="Inbound",VLOOKUP(tbl_transaction[[#This Row],[Reference Number]],barang_masuk[],5,FALSE),IF(tbl_transaction[[#This Row],[Type]]="Outbound",VLOOKUP(tbl_transaction[[#This Row],[Reference Number]],barang_keluar[],5,FALSE),""))</f>
        <v>Sunsilk Personal Care Variant 27</v>
      </c>
      <c r="F2462">
        <f>IF(tbl_transaction[[#This Row],[Type]]="Inbound",VLOOKUP(tbl_transaction[[#This Row],[Reference Number]],barang_masuk[],6,FALSE),IF(tbl_transaction[[#This Row],[Type]]="Outbound",VLOOKUP(tbl_transaction[[#This Row],[Reference Number]],barang_keluar[],6,FALSE),""))</f>
        <v>24</v>
      </c>
      <c r="G2462" t="str">
        <f>IF(tbl_transaction[[#This Row],[Type]]="Inbound",VLOOKUP(tbl_transaction[[#This Row],[Reference Number]],barang_masuk[],7,FALSE),IF(tbl_transaction[[#This Row],[Type]]="Outbound",VLOOKUP(tbl_transaction[[#This Row],[Reference Number]],barang_keluar[],7,FALSE),""))</f>
        <v>Bottle</v>
      </c>
      <c r="H2462" t="str">
        <f>IF(tbl_transaction[[#This Row],[Type]]="Inbound",VLOOKUP(tbl_transaction[[#This Row],[Reference Number]],barang_masuk[],3,FALSE),IF(tbl_transaction[[#This Row],[Type]]="Outbound",VLOOKUP(tbl_transaction[[#This Row],[Reference Number]],barang_keluar[],3,FALSE),""))</f>
        <v>Outlet 077</v>
      </c>
      <c r="I2462" t="str">
        <f>IF(D2462='Kartu Stok'!$B$2,COUNTIF($D$3:D2462,'Kartu Stok'!$B$2),"")</f>
        <v/>
      </c>
      <c r="L2462"/>
    </row>
    <row r="2463" spans="1:12" ht="14.5" x14ac:dyDescent="0.35">
      <c r="A2463" s="2" t="s">
        <v>3022</v>
      </c>
      <c r="B2463" s="5">
        <f>IF(LEFT(tbl_transaction[[#This Row],[Reference Number]],2)="GR",VLOOKUP(tbl_transaction[[#This Row],[Reference Number]],barang_masuk[],2,FALSE),IF(LEFT(tbl_transaction[[#This Row],[Reference Number]],2)="DO",VLOOKUP(tbl_transaction[[#This Row],[Reference Number]],barang_keluar[],2,FALSE),""))</f>
        <v>46196</v>
      </c>
      <c r="C2463" t="str">
        <f t="shared" si="39"/>
        <v>Outbound</v>
      </c>
      <c r="D2463" t="str">
        <f>IF(tbl_transaction[[#This Row],[Type]]="Inbound",VLOOKUP(tbl_transaction[[#This Row],[Reference Number]],barang_masuk[],4,FALSE),IF(tbl_transaction[[#This Row],[Type]]="Outbound",VLOOKUP(tbl_transaction[[#This Row],[Reference Number]],barang_keluar[],4,FALSE),""))</f>
        <v>BEV026</v>
      </c>
      <c r="E2463" t="str">
        <f>IF(tbl_transaction[[#This Row],[Type]]="Inbound",VLOOKUP(tbl_transaction[[#This Row],[Reference Number]],barang_masuk[],5,FALSE),IF(tbl_transaction[[#This Row],[Type]]="Outbound",VLOOKUP(tbl_transaction[[#This Row],[Reference Number]],barang_keluar[],5,FALSE),""))</f>
        <v>Pocari Beverage Variant 26</v>
      </c>
      <c r="F2463">
        <f>IF(tbl_transaction[[#This Row],[Type]]="Inbound",VLOOKUP(tbl_transaction[[#This Row],[Reference Number]],barang_masuk[],6,FALSE),IF(tbl_transaction[[#This Row],[Type]]="Outbound",VLOOKUP(tbl_transaction[[#This Row],[Reference Number]],barang_keluar[],6,FALSE),""))</f>
        <v>15</v>
      </c>
      <c r="G2463" t="str">
        <f>IF(tbl_transaction[[#This Row],[Type]]="Inbound",VLOOKUP(tbl_transaction[[#This Row],[Reference Number]],barang_masuk[],7,FALSE),IF(tbl_transaction[[#This Row],[Type]]="Outbound",VLOOKUP(tbl_transaction[[#This Row],[Reference Number]],barang_keluar[],7,FALSE),""))</f>
        <v>Bottle</v>
      </c>
      <c r="H2463" t="str">
        <f>IF(tbl_transaction[[#This Row],[Type]]="Inbound",VLOOKUP(tbl_transaction[[#This Row],[Reference Number]],barang_masuk[],3,FALSE),IF(tbl_transaction[[#This Row],[Type]]="Outbound",VLOOKUP(tbl_transaction[[#This Row],[Reference Number]],barang_keluar[],3,FALSE),""))</f>
        <v>Outlet 015</v>
      </c>
      <c r="I2463" t="str">
        <f>IF(D2463='Kartu Stok'!$B$2,COUNTIF($D$3:D2463,'Kartu Stok'!$B$2),"")</f>
        <v/>
      </c>
      <c r="L2463"/>
    </row>
    <row r="2464" spans="1:12" ht="14.5" x14ac:dyDescent="0.35">
      <c r="A2464" s="2" t="s">
        <v>3023</v>
      </c>
      <c r="B2464" s="5">
        <f>IF(LEFT(tbl_transaction[[#This Row],[Reference Number]],2)="GR",VLOOKUP(tbl_transaction[[#This Row],[Reference Number]],barang_masuk[],2,FALSE),IF(LEFT(tbl_transaction[[#This Row],[Reference Number]],2)="DO",VLOOKUP(tbl_transaction[[#This Row],[Reference Number]],barang_keluar[],2,FALSE),""))</f>
        <v>46046</v>
      </c>
      <c r="C2464" t="str">
        <f t="shared" si="39"/>
        <v>Outbound</v>
      </c>
      <c r="D2464" t="str">
        <f>IF(tbl_transaction[[#This Row],[Type]]="Inbound",VLOOKUP(tbl_transaction[[#This Row],[Reference Number]],barang_masuk[],4,FALSE),IF(tbl_transaction[[#This Row],[Type]]="Outbound",VLOOKUP(tbl_transaction[[#This Row],[Reference Number]],barang_keluar[],4,FALSE),""))</f>
        <v>SNK018</v>
      </c>
      <c r="E2464" t="str">
        <f>IF(tbl_transaction[[#This Row],[Type]]="Inbound",VLOOKUP(tbl_transaction[[#This Row],[Reference Number]],barang_masuk[],5,FALSE),IF(tbl_transaction[[#This Row],[Type]]="Outbound",VLOOKUP(tbl_transaction[[#This Row],[Reference Number]],barang_keluar[],5,FALSE),""))</f>
        <v>Taro Snack Variant 18</v>
      </c>
      <c r="F2464">
        <f>IF(tbl_transaction[[#This Row],[Type]]="Inbound",VLOOKUP(tbl_transaction[[#This Row],[Reference Number]],barang_masuk[],6,FALSE),IF(tbl_transaction[[#This Row],[Type]]="Outbound",VLOOKUP(tbl_transaction[[#This Row],[Reference Number]],barang_keluar[],6,FALSE),""))</f>
        <v>5</v>
      </c>
      <c r="G2464" t="str">
        <f>IF(tbl_transaction[[#This Row],[Type]]="Inbound",VLOOKUP(tbl_transaction[[#This Row],[Reference Number]],barang_masuk[],7,FALSE),IF(tbl_transaction[[#This Row],[Type]]="Outbound",VLOOKUP(tbl_transaction[[#This Row],[Reference Number]],barang_keluar[],7,FALSE),""))</f>
        <v>Pack</v>
      </c>
      <c r="H2464" t="str">
        <f>IF(tbl_transaction[[#This Row],[Type]]="Inbound",VLOOKUP(tbl_transaction[[#This Row],[Reference Number]],barang_masuk[],3,FALSE),IF(tbl_transaction[[#This Row],[Type]]="Outbound",VLOOKUP(tbl_transaction[[#This Row],[Reference Number]],barang_keluar[],3,FALSE),""))</f>
        <v>Outlet 008</v>
      </c>
      <c r="I2464" t="str">
        <f>IF(D2464='Kartu Stok'!$B$2,COUNTIF($D$3:D2464,'Kartu Stok'!$B$2),"")</f>
        <v/>
      </c>
      <c r="L2464"/>
    </row>
    <row r="2465" spans="1:12" ht="14.5" x14ac:dyDescent="0.35">
      <c r="A2465" s="2" t="s">
        <v>3024</v>
      </c>
      <c r="B2465" s="5">
        <f>IF(LEFT(tbl_transaction[[#This Row],[Reference Number]],2)="GR",VLOOKUP(tbl_transaction[[#This Row],[Reference Number]],barang_masuk[],2,FALSE),IF(LEFT(tbl_transaction[[#This Row],[Reference Number]],2)="DO",VLOOKUP(tbl_transaction[[#This Row],[Reference Number]],barang_keluar[],2,FALSE),""))</f>
        <v>46096</v>
      </c>
      <c r="C2465" t="str">
        <f t="shared" si="39"/>
        <v>Outbound</v>
      </c>
      <c r="D2465" t="str">
        <f>IF(tbl_transaction[[#This Row],[Type]]="Inbound",VLOOKUP(tbl_transaction[[#This Row],[Reference Number]],barang_masuk[],4,FALSE),IF(tbl_transaction[[#This Row],[Type]]="Outbound",VLOOKUP(tbl_transaction[[#This Row],[Reference Number]],barang_keluar[],4,FALSE),""))</f>
        <v>SNK010</v>
      </c>
      <c r="E2465" t="str">
        <f>IF(tbl_transaction[[#This Row],[Type]]="Inbound",VLOOKUP(tbl_transaction[[#This Row],[Reference Number]],barang_masuk[],5,FALSE),IF(tbl_transaction[[#This Row],[Type]]="Outbound",VLOOKUP(tbl_transaction[[#This Row],[Reference Number]],barang_keluar[],5,FALSE),""))</f>
        <v>Taro Snack Variant 10</v>
      </c>
      <c r="F2465">
        <f>IF(tbl_transaction[[#This Row],[Type]]="Inbound",VLOOKUP(tbl_transaction[[#This Row],[Reference Number]],barang_masuk[],6,FALSE),IF(tbl_transaction[[#This Row],[Type]]="Outbound",VLOOKUP(tbl_transaction[[#This Row],[Reference Number]],barang_keluar[],6,FALSE),""))</f>
        <v>48</v>
      </c>
      <c r="G2465" t="str">
        <f>IF(tbl_transaction[[#This Row],[Type]]="Inbound",VLOOKUP(tbl_transaction[[#This Row],[Reference Number]],barang_masuk[],7,FALSE),IF(tbl_transaction[[#This Row],[Type]]="Outbound",VLOOKUP(tbl_transaction[[#This Row],[Reference Number]],barang_keluar[],7,FALSE),""))</f>
        <v>Pack</v>
      </c>
      <c r="H2465" t="str">
        <f>IF(tbl_transaction[[#This Row],[Type]]="Inbound",VLOOKUP(tbl_transaction[[#This Row],[Reference Number]],barang_masuk[],3,FALSE),IF(tbl_transaction[[#This Row],[Type]]="Outbound",VLOOKUP(tbl_transaction[[#This Row],[Reference Number]],barang_keluar[],3,FALSE),""))</f>
        <v>Outlet 023</v>
      </c>
      <c r="I2465" t="str">
        <f>IF(D2465='Kartu Stok'!$B$2,COUNTIF($D$3:D2465,'Kartu Stok'!$B$2),"")</f>
        <v/>
      </c>
      <c r="L2465"/>
    </row>
    <row r="2466" spans="1:12" ht="14.5" x14ac:dyDescent="0.35">
      <c r="A2466" s="2" t="s">
        <v>3025</v>
      </c>
      <c r="B2466" s="5">
        <f>IF(LEFT(tbl_transaction[[#This Row],[Reference Number]],2)="GR",VLOOKUP(tbl_transaction[[#This Row],[Reference Number]],barang_masuk[],2,FALSE),IF(LEFT(tbl_transaction[[#This Row],[Reference Number]],2)="DO",VLOOKUP(tbl_transaction[[#This Row],[Reference Number]],barang_keluar[],2,FALSE),""))</f>
        <v>46027</v>
      </c>
      <c r="C2466" t="str">
        <f t="shared" si="39"/>
        <v>Outbound</v>
      </c>
      <c r="D2466" t="str">
        <f>IF(tbl_transaction[[#This Row],[Type]]="Inbound",VLOOKUP(tbl_transaction[[#This Row],[Reference Number]],barang_masuk[],4,FALSE),IF(tbl_transaction[[#This Row],[Type]]="Outbound",VLOOKUP(tbl_transaction[[#This Row],[Reference Number]],barang_keluar[],4,FALSE),""))</f>
        <v>PER030</v>
      </c>
      <c r="E2466" t="str">
        <f>IF(tbl_transaction[[#This Row],[Type]]="Inbound",VLOOKUP(tbl_transaction[[#This Row],[Reference Number]],barang_masuk[],5,FALSE),IF(tbl_transaction[[#This Row],[Type]]="Outbound",VLOOKUP(tbl_transaction[[#This Row],[Reference Number]],barang_keluar[],5,FALSE),""))</f>
        <v>Lifebuoy Personal Care Variant 30</v>
      </c>
      <c r="F2466">
        <f>IF(tbl_transaction[[#This Row],[Type]]="Inbound",VLOOKUP(tbl_transaction[[#This Row],[Reference Number]],barang_masuk[],6,FALSE),IF(tbl_transaction[[#This Row],[Type]]="Outbound",VLOOKUP(tbl_transaction[[#This Row],[Reference Number]],barang_keluar[],6,FALSE),""))</f>
        <v>20</v>
      </c>
      <c r="G2466" t="str">
        <f>IF(tbl_transaction[[#This Row],[Type]]="Inbound",VLOOKUP(tbl_transaction[[#This Row],[Reference Number]],barang_masuk[],7,FALSE),IF(tbl_transaction[[#This Row],[Type]]="Outbound",VLOOKUP(tbl_transaction[[#This Row],[Reference Number]],barang_keluar[],7,FALSE),""))</f>
        <v>Bottle</v>
      </c>
      <c r="H2466" t="str">
        <f>IF(tbl_transaction[[#This Row],[Type]]="Inbound",VLOOKUP(tbl_transaction[[#This Row],[Reference Number]],barang_masuk[],3,FALSE),IF(tbl_transaction[[#This Row],[Type]]="Outbound",VLOOKUP(tbl_transaction[[#This Row],[Reference Number]],barang_keluar[],3,FALSE),""))</f>
        <v>Outlet 016</v>
      </c>
      <c r="I2466" t="str">
        <f>IF(D2466='Kartu Stok'!$B$2,COUNTIF($D$3:D2466,'Kartu Stok'!$B$2),"")</f>
        <v/>
      </c>
      <c r="L2466"/>
    </row>
    <row r="2467" spans="1:12" ht="14.5" x14ac:dyDescent="0.35">
      <c r="A2467" s="2" t="s">
        <v>3026</v>
      </c>
      <c r="B2467" s="5">
        <f>IF(LEFT(tbl_transaction[[#This Row],[Reference Number]],2)="GR",VLOOKUP(tbl_transaction[[#This Row],[Reference Number]],barang_masuk[],2,FALSE),IF(LEFT(tbl_transaction[[#This Row],[Reference Number]],2)="DO",VLOOKUP(tbl_transaction[[#This Row],[Reference Number]],barang_keluar[],2,FALSE),""))</f>
        <v>46146</v>
      </c>
      <c r="C2467" t="str">
        <f t="shared" si="39"/>
        <v>Outbound</v>
      </c>
      <c r="D2467" t="str">
        <f>IF(tbl_transaction[[#This Row],[Type]]="Inbound",VLOOKUP(tbl_transaction[[#This Row],[Reference Number]],barang_masuk[],4,FALSE),IF(tbl_transaction[[#This Row],[Type]]="Outbound",VLOOKUP(tbl_transaction[[#This Row],[Reference Number]],barang_keluar[],4,FALSE),""))</f>
        <v>HOM016</v>
      </c>
      <c r="E2467" t="str">
        <f>IF(tbl_transaction[[#This Row],[Type]]="Inbound",VLOOKUP(tbl_transaction[[#This Row],[Reference Number]],barang_masuk[],5,FALSE),IF(tbl_transaction[[#This Row],[Type]]="Outbound",VLOOKUP(tbl_transaction[[#This Row],[Reference Number]],barang_keluar[],5,FALSE),""))</f>
        <v>Molto Home Care Variant 16</v>
      </c>
      <c r="F2467">
        <f>IF(tbl_transaction[[#This Row],[Type]]="Inbound",VLOOKUP(tbl_transaction[[#This Row],[Reference Number]],barang_masuk[],6,FALSE),IF(tbl_transaction[[#This Row],[Type]]="Outbound",VLOOKUP(tbl_transaction[[#This Row],[Reference Number]],barang_keluar[],6,FALSE),""))</f>
        <v>24</v>
      </c>
      <c r="G2467" t="str">
        <f>IF(tbl_transaction[[#This Row],[Type]]="Inbound",VLOOKUP(tbl_transaction[[#This Row],[Reference Number]],barang_masuk[],7,FALSE),IF(tbl_transaction[[#This Row],[Type]]="Outbound",VLOOKUP(tbl_transaction[[#This Row],[Reference Number]],barang_keluar[],7,FALSE),""))</f>
        <v>Pack</v>
      </c>
      <c r="H2467" t="str">
        <f>IF(tbl_transaction[[#This Row],[Type]]="Inbound",VLOOKUP(tbl_transaction[[#This Row],[Reference Number]],barang_masuk[],3,FALSE),IF(tbl_transaction[[#This Row],[Type]]="Outbound",VLOOKUP(tbl_transaction[[#This Row],[Reference Number]],barang_keluar[],3,FALSE),""))</f>
        <v>Outlet 080</v>
      </c>
      <c r="I2467" t="str">
        <f>IF(D2467='Kartu Stok'!$B$2,COUNTIF($D$3:D2467,'Kartu Stok'!$B$2),"")</f>
        <v/>
      </c>
      <c r="L2467"/>
    </row>
    <row r="2468" spans="1:12" ht="14.5" x14ac:dyDescent="0.35">
      <c r="A2468" s="2" t="s">
        <v>3027</v>
      </c>
      <c r="B2468" s="5">
        <f>IF(LEFT(tbl_transaction[[#This Row],[Reference Number]],2)="GR",VLOOKUP(tbl_transaction[[#This Row],[Reference Number]],barang_masuk[],2,FALSE),IF(LEFT(tbl_transaction[[#This Row],[Reference Number]],2)="DO",VLOOKUP(tbl_transaction[[#This Row],[Reference Number]],barang_keluar[],2,FALSE),""))</f>
        <v>46035</v>
      </c>
      <c r="C2468" t="str">
        <f t="shared" si="39"/>
        <v>Outbound</v>
      </c>
      <c r="D2468" t="str">
        <f>IF(tbl_transaction[[#This Row],[Type]]="Inbound",VLOOKUP(tbl_transaction[[#This Row],[Reference Number]],barang_masuk[],4,FALSE),IF(tbl_transaction[[#This Row],[Type]]="Outbound",VLOOKUP(tbl_transaction[[#This Row],[Reference Number]],barang_keluar[],4,FALSE),""))</f>
        <v>DAR006</v>
      </c>
      <c r="E2468" t="str">
        <f>IF(tbl_transaction[[#This Row],[Type]]="Inbound",VLOOKUP(tbl_transaction[[#This Row],[Reference Number]],barang_masuk[],5,FALSE),IF(tbl_transaction[[#This Row],[Type]]="Outbound",VLOOKUP(tbl_transaction[[#This Row],[Reference Number]],barang_keluar[],5,FALSE),""))</f>
        <v>Ultra Milk Dairy Variant 6</v>
      </c>
      <c r="F2468">
        <f>IF(tbl_transaction[[#This Row],[Type]]="Inbound",VLOOKUP(tbl_transaction[[#This Row],[Reference Number]],barang_masuk[],6,FALSE),IF(tbl_transaction[[#This Row],[Type]]="Outbound",VLOOKUP(tbl_transaction[[#This Row],[Reference Number]],barang_keluar[],6,FALSE),""))</f>
        <v>36</v>
      </c>
      <c r="G2468" t="str">
        <f>IF(tbl_transaction[[#This Row],[Type]]="Inbound",VLOOKUP(tbl_transaction[[#This Row],[Reference Number]],barang_masuk[],7,FALSE),IF(tbl_transaction[[#This Row],[Type]]="Outbound",VLOOKUP(tbl_transaction[[#This Row],[Reference Number]],barang_keluar[],7,FALSE),""))</f>
        <v>Box</v>
      </c>
      <c r="H2468" t="str">
        <f>IF(tbl_transaction[[#This Row],[Type]]="Inbound",VLOOKUP(tbl_transaction[[#This Row],[Reference Number]],barang_masuk[],3,FALSE),IF(tbl_transaction[[#This Row],[Type]]="Outbound",VLOOKUP(tbl_transaction[[#This Row],[Reference Number]],barang_keluar[],3,FALSE),""))</f>
        <v>Outlet 038</v>
      </c>
      <c r="I2468" t="str">
        <f>IF(D2468='Kartu Stok'!$B$2,COUNTIF($D$3:D2468,'Kartu Stok'!$B$2),"")</f>
        <v/>
      </c>
      <c r="L2468"/>
    </row>
    <row r="2469" spans="1:12" ht="14.5" x14ac:dyDescent="0.35">
      <c r="A2469" s="2" t="s">
        <v>3028</v>
      </c>
      <c r="B2469" s="5">
        <f>IF(LEFT(tbl_transaction[[#This Row],[Reference Number]],2)="GR",VLOOKUP(tbl_transaction[[#This Row],[Reference Number]],barang_masuk[],2,FALSE),IF(LEFT(tbl_transaction[[#This Row],[Reference Number]],2)="DO",VLOOKUP(tbl_transaction[[#This Row],[Reference Number]],barang_keluar[],2,FALSE),""))</f>
        <v>46103</v>
      </c>
      <c r="C2469" t="str">
        <f t="shared" si="39"/>
        <v>Outbound</v>
      </c>
      <c r="D2469" t="str">
        <f>IF(tbl_transaction[[#This Row],[Type]]="Inbound",VLOOKUP(tbl_transaction[[#This Row],[Reference Number]],barang_masuk[],4,FALSE),IF(tbl_transaction[[#This Row],[Type]]="Outbound",VLOOKUP(tbl_transaction[[#This Row],[Reference Number]],barang_keluar[],4,FALSE),""))</f>
        <v>SNK008</v>
      </c>
      <c r="E2469" t="str">
        <f>IF(tbl_transaction[[#This Row],[Type]]="Inbound",VLOOKUP(tbl_transaction[[#This Row],[Reference Number]],barang_masuk[],5,FALSE),IF(tbl_transaction[[#This Row],[Type]]="Outbound",VLOOKUP(tbl_transaction[[#This Row],[Reference Number]],barang_keluar[],5,FALSE),""))</f>
        <v>Chitato Snack Variant 8</v>
      </c>
      <c r="F2469">
        <f>IF(tbl_transaction[[#This Row],[Type]]="Inbound",VLOOKUP(tbl_transaction[[#This Row],[Reference Number]],barang_masuk[],6,FALSE),IF(tbl_transaction[[#This Row],[Type]]="Outbound",VLOOKUP(tbl_transaction[[#This Row],[Reference Number]],barang_keluar[],6,FALSE),""))</f>
        <v>30</v>
      </c>
      <c r="G2469" t="str">
        <f>IF(tbl_transaction[[#This Row],[Type]]="Inbound",VLOOKUP(tbl_transaction[[#This Row],[Reference Number]],barang_masuk[],7,FALSE),IF(tbl_transaction[[#This Row],[Type]]="Outbound",VLOOKUP(tbl_transaction[[#This Row],[Reference Number]],barang_keluar[],7,FALSE),""))</f>
        <v>Pack</v>
      </c>
      <c r="H2469" t="str">
        <f>IF(tbl_transaction[[#This Row],[Type]]="Inbound",VLOOKUP(tbl_transaction[[#This Row],[Reference Number]],barang_masuk[],3,FALSE),IF(tbl_transaction[[#This Row],[Type]]="Outbound",VLOOKUP(tbl_transaction[[#This Row],[Reference Number]],barang_keluar[],3,FALSE),""))</f>
        <v>Outlet 054</v>
      </c>
      <c r="I2469" t="str">
        <f>IF(D2469='Kartu Stok'!$B$2,COUNTIF($D$3:D2469,'Kartu Stok'!$B$2),"")</f>
        <v/>
      </c>
      <c r="L2469"/>
    </row>
    <row r="2470" spans="1:12" ht="14.5" x14ac:dyDescent="0.35">
      <c r="A2470" s="2" t="s">
        <v>3029</v>
      </c>
      <c r="B2470" s="5">
        <f>IF(LEFT(tbl_transaction[[#This Row],[Reference Number]],2)="GR",VLOOKUP(tbl_transaction[[#This Row],[Reference Number]],barang_masuk[],2,FALSE),IF(LEFT(tbl_transaction[[#This Row],[Reference Number]],2)="DO",VLOOKUP(tbl_transaction[[#This Row],[Reference Number]],barang_keluar[],2,FALSE),""))</f>
        <v>46136</v>
      </c>
      <c r="C2470" t="str">
        <f t="shared" si="39"/>
        <v>Outbound</v>
      </c>
      <c r="D2470" t="str">
        <f>IF(tbl_transaction[[#This Row],[Type]]="Inbound",VLOOKUP(tbl_transaction[[#This Row],[Reference Number]],barang_masuk[],4,FALSE),IF(tbl_transaction[[#This Row],[Type]]="Outbound",VLOOKUP(tbl_transaction[[#This Row],[Reference Number]],barang_keluar[],4,FALSE),""))</f>
        <v>INS010</v>
      </c>
      <c r="E2470" t="str">
        <f>IF(tbl_transaction[[#This Row],[Type]]="Inbound",VLOOKUP(tbl_transaction[[#This Row],[Reference Number]],barang_masuk[],5,FALSE),IF(tbl_transaction[[#This Row],[Type]]="Outbound",VLOOKUP(tbl_transaction[[#This Row],[Reference Number]],barang_keluar[],5,FALSE),""))</f>
        <v>Sarimi Instant Food Variant 10</v>
      </c>
      <c r="F2470">
        <f>IF(tbl_transaction[[#This Row],[Type]]="Inbound",VLOOKUP(tbl_transaction[[#This Row],[Reference Number]],barang_masuk[],6,FALSE),IF(tbl_transaction[[#This Row],[Type]]="Outbound",VLOOKUP(tbl_transaction[[#This Row],[Reference Number]],barang_keluar[],6,FALSE),""))</f>
        <v>10</v>
      </c>
      <c r="G2470" t="str">
        <f>IF(tbl_transaction[[#This Row],[Type]]="Inbound",VLOOKUP(tbl_transaction[[#This Row],[Reference Number]],barang_masuk[],7,FALSE),IF(tbl_transaction[[#This Row],[Type]]="Outbound",VLOOKUP(tbl_transaction[[#This Row],[Reference Number]],barang_keluar[],7,FALSE),""))</f>
        <v>Pack</v>
      </c>
      <c r="H2470" t="str">
        <f>IF(tbl_transaction[[#This Row],[Type]]="Inbound",VLOOKUP(tbl_transaction[[#This Row],[Reference Number]],barang_masuk[],3,FALSE),IF(tbl_transaction[[#This Row],[Type]]="Outbound",VLOOKUP(tbl_transaction[[#This Row],[Reference Number]],barang_keluar[],3,FALSE),""))</f>
        <v>Outlet 022</v>
      </c>
      <c r="I2470" t="str">
        <f>IF(D2470='Kartu Stok'!$B$2,COUNTIF($D$3:D2470,'Kartu Stok'!$B$2),"")</f>
        <v/>
      </c>
      <c r="L2470"/>
    </row>
    <row r="2471" spans="1:12" ht="14.5" x14ac:dyDescent="0.35">
      <c r="A2471" s="2" t="s">
        <v>3030</v>
      </c>
      <c r="B2471" s="5">
        <f>IF(LEFT(tbl_transaction[[#This Row],[Reference Number]],2)="GR",VLOOKUP(tbl_transaction[[#This Row],[Reference Number]],barang_masuk[],2,FALSE),IF(LEFT(tbl_transaction[[#This Row],[Reference Number]],2)="DO",VLOOKUP(tbl_transaction[[#This Row],[Reference Number]],barang_keluar[],2,FALSE),""))</f>
        <v>46194</v>
      </c>
      <c r="C2471" t="str">
        <f t="shared" si="39"/>
        <v>Outbound</v>
      </c>
      <c r="D2471" t="str">
        <f>IF(tbl_transaction[[#This Row],[Type]]="Inbound",VLOOKUP(tbl_transaction[[#This Row],[Reference Number]],barang_masuk[],4,FALSE),IF(tbl_transaction[[#This Row],[Type]]="Outbound",VLOOKUP(tbl_transaction[[#This Row],[Reference Number]],barang_keluar[],4,FALSE),""))</f>
        <v>INS013</v>
      </c>
      <c r="E2471" t="str">
        <f>IF(tbl_transaction[[#This Row],[Type]]="Inbound",VLOOKUP(tbl_transaction[[#This Row],[Reference Number]],barang_masuk[],5,FALSE),IF(tbl_transaction[[#This Row],[Type]]="Outbound",VLOOKUP(tbl_transaction[[#This Row],[Reference Number]],barang_keluar[],5,FALSE),""))</f>
        <v>Sarimi Instant Food Variant 13</v>
      </c>
      <c r="F2471">
        <f>IF(tbl_transaction[[#This Row],[Type]]="Inbound",VLOOKUP(tbl_transaction[[#This Row],[Reference Number]],barang_masuk[],6,FALSE),IF(tbl_transaction[[#This Row],[Type]]="Outbound",VLOOKUP(tbl_transaction[[#This Row],[Reference Number]],barang_keluar[],6,FALSE),""))</f>
        <v>24</v>
      </c>
      <c r="G2471" t="str">
        <f>IF(tbl_transaction[[#This Row],[Type]]="Inbound",VLOOKUP(tbl_transaction[[#This Row],[Reference Number]],barang_masuk[],7,FALSE),IF(tbl_transaction[[#This Row],[Type]]="Outbound",VLOOKUP(tbl_transaction[[#This Row],[Reference Number]],barang_keluar[],7,FALSE),""))</f>
        <v>Pack</v>
      </c>
      <c r="H2471" t="str">
        <f>IF(tbl_transaction[[#This Row],[Type]]="Inbound",VLOOKUP(tbl_transaction[[#This Row],[Reference Number]],barang_masuk[],3,FALSE),IF(tbl_transaction[[#This Row],[Type]]="Outbound",VLOOKUP(tbl_transaction[[#This Row],[Reference Number]],barang_keluar[],3,FALSE),""))</f>
        <v>Outlet 019</v>
      </c>
      <c r="I2471" t="str">
        <f>IF(D2471='Kartu Stok'!$B$2,COUNTIF($D$3:D2471,'Kartu Stok'!$B$2),"")</f>
        <v/>
      </c>
      <c r="L2471"/>
    </row>
    <row r="2472" spans="1:12" ht="14.5" x14ac:dyDescent="0.35">
      <c r="A2472" s="2" t="s">
        <v>3031</v>
      </c>
      <c r="B2472" s="5">
        <f>IF(LEFT(tbl_transaction[[#This Row],[Reference Number]],2)="GR",VLOOKUP(tbl_transaction[[#This Row],[Reference Number]],barang_masuk[],2,FALSE),IF(LEFT(tbl_transaction[[#This Row],[Reference Number]],2)="DO",VLOOKUP(tbl_transaction[[#This Row],[Reference Number]],barang_keluar[],2,FALSE),""))</f>
        <v>46203</v>
      </c>
      <c r="C2472" t="str">
        <f t="shared" si="39"/>
        <v>Outbound</v>
      </c>
      <c r="D2472" t="str">
        <f>IF(tbl_transaction[[#This Row],[Type]]="Inbound",VLOOKUP(tbl_transaction[[#This Row],[Reference Number]],barang_masuk[],4,FALSE),IF(tbl_transaction[[#This Row],[Type]]="Outbound",VLOOKUP(tbl_transaction[[#This Row],[Reference Number]],barang_keluar[],4,FALSE),""))</f>
        <v>SNK029</v>
      </c>
      <c r="E2472" t="str">
        <f>IF(tbl_transaction[[#This Row],[Type]]="Inbound",VLOOKUP(tbl_transaction[[#This Row],[Reference Number]],barang_masuk[],5,FALSE),IF(tbl_transaction[[#This Row],[Type]]="Outbound",VLOOKUP(tbl_transaction[[#This Row],[Reference Number]],barang_keluar[],5,FALSE),""))</f>
        <v>Chitato Snack Variant 29</v>
      </c>
      <c r="F2472">
        <f>IF(tbl_transaction[[#This Row],[Type]]="Inbound",VLOOKUP(tbl_transaction[[#This Row],[Reference Number]],barang_masuk[],6,FALSE),IF(tbl_transaction[[#This Row],[Type]]="Outbound",VLOOKUP(tbl_transaction[[#This Row],[Reference Number]],barang_keluar[],6,FALSE),""))</f>
        <v>48</v>
      </c>
      <c r="G2472" t="str">
        <f>IF(tbl_transaction[[#This Row],[Type]]="Inbound",VLOOKUP(tbl_transaction[[#This Row],[Reference Number]],barang_masuk[],7,FALSE),IF(tbl_transaction[[#This Row],[Type]]="Outbound",VLOOKUP(tbl_transaction[[#This Row],[Reference Number]],barang_keluar[],7,FALSE),""))</f>
        <v>Pack</v>
      </c>
      <c r="H2472" t="str">
        <f>IF(tbl_transaction[[#This Row],[Type]]="Inbound",VLOOKUP(tbl_transaction[[#This Row],[Reference Number]],barang_masuk[],3,FALSE),IF(tbl_transaction[[#This Row],[Type]]="Outbound",VLOOKUP(tbl_transaction[[#This Row],[Reference Number]],barang_keluar[],3,FALSE),""))</f>
        <v>Outlet 052</v>
      </c>
      <c r="I2472" t="str">
        <f>IF(D2472='Kartu Stok'!$B$2,COUNTIF($D$3:D2472,'Kartu Stok'!$B$2),"")</f>
        <v/>
      </c>
      <c r="L2472"/>
    </row>
    <row r="2473" spans="1:12" ht="14.5" x14ac:dyDescent="0.35">
      <c r="A2473" s="2" t="s">
        <v>3032</v>
      </c>
      <c r="B2473" s="5">
        <f>IF(LEFT(tbl_transaction[[#This Row],[Reference Number]],2)="GR",VLOOKUP(tbl_transaction[[#This Row],[Reference Number]],barang_masuk[],2,FALSE),IF(LEFT(tbl_transaction[[#This Row],[Reference Number]],2)="DO",VLOOKUP(tbl_transaction[[#This Row],[Reference Number]],barang_keluar[],2,FALSE),""))</f>
        <v>46179</v>
      </c>
      <c r="C2473" t="str">
        <f t="shared" si="39"/>
        <v>Outbound</v>
      </c>
      <c r="D2473" t="str">
        <f>IF(tbl_transaction[[#This Row],[Type]]="Inbound",VLOOKUP(tbl_transaction[[#This Row],[Reference Number]],barang_masuk[],4,FALSE),IF(tbl_transaction[[#This Row],[Type]]="Outbound",VLOOKUP(tbl_transaction[[#This Row],[Reference Number]],barang_keluar[],4,FALSE),""))</f>
        <v>PER024</v>
      </c>
      <c r="E2473" t="str">
        <f>IF(tbl_transaction[[#This Row],[Type]]="Inbound",VLOOKUP(tbl_transaction[[#This Row],[Reference Number]],barang_masuk[],5,FALSE),IF(tbl_transaction[[#This Row],[Type]]="Outbound",VLOOKUP(tbl_transaction[[#This Row],[Reference Number]],barang_keluar[],5,FALSE),""))</f>
        <v>Pepsodent Personal Care Variant 24</v>
      </c>
      <c r="F2473">
        <f>IF(tbl_transaction[[#This Row],[Type]]="Inbound",VLOOKUP(tbl_transaction[[#This Row],[Reference Number]],barang_masuk[],6,FALSE),IF(tbl_transaction[[#This Row],[Type]]="Outbound",VLOOKUP(tbl_transaction[[#This Row],[Reference Number]],barang_keluar[],6,FALSE),""))</f>
        <v>24</v>
      </c>
      <c r="G2473" t="str">
        <f>IF(tbl_transaction[[#This Row],[Type]]="Inbound",VLOOKUP(tbl_transaction[[#This Row],[Reference Number]],barang_masuk[],7,FALSE),IF(tbl_transaction[[#This Row],[Type]]="Outbound",VLOOKUP(tbl_transaction[[#This Row],[Reference Number]],barang_keluar[],7,FALSE),""))</f>
        <v>Bottle</v>
      </c>
      <c r="H2473" t="str">
        <f>IF(tbl_transaction[[#This Row],[Type]]="Inbound",VLOOKUP(tbl_transaction[[#This Row],[Reference Number]],barang_masuk[],3,FALSE),IF(tbl_transaction[[#This Row],[Type]]="Outbound",VLOOKUP(tbl_transaction[[#This Row],[Reference Number]],barang_keluar[],3,FALSE),""))</f>
        <v>Outlet 075</v>
      </c>
      <c r="I2473" t="str">
        <f>IF(D2473='Kartu Stok'!$B$2,COUNTIF($D$3:D2473,'Kartu Stok'!$B$2),"")</f>
        <v/>
      </c>
      <c r="L2473"/>
    </row>
    <row r="2474" spans="1:12" ht="14.5" x14ac:dyDescent="0.35">
      <c r="A2474" s="2" t="s">
        <v>3033</v>
      </c>
      <c r="B2474" s="5">
        <f>IF(LEFT(tbl_transaction[[#This Row],[Reference Number]],2)="GR",VLOOKUP(tbl_transaction[[#This Row],[Reference Number]],barang_masuk[],2,FALSE),IF(LEFT(tbl_transaction[[#This Row],[Reference Number]],2)="DO",VLOOKUP(tbl_transaction[[#This Row],[Reference Number]],barang_keluar[],2,FALSE),""))</f>
        <v>46073</v>
      </c>
      <c r="C2474" t="str">
        <f t="shared" si="39"/>
        <v>Outbound</v>
      </c>
      <c r="D2474" t="str">
        <f>IF(tbl_transaction[[#This Row],[Type]]="Inbound",VLOOKUP(tbl_transaction[[#This Row],[Reference Number]],barang_masuk[],4,FALSE),IF(tbl_transaction[[#This Row],[Type]]="Outbound",VLOOKUP(tbl_transaction[[#This Row],[Reference Number]],barang_keluar[],4,FALSE),""))</f>
        <v>BAB017</v>
      </c>
      <c r="E2474" t="str">
        <f>IF(tbl_transaction[[#This Row],[Type]]="Inbound",VLOOKUP(tbl_transaction[[#This Row],[Reference Number]],barang_masuk[],5,FALSE),IF(tbl_transaction[[#This Row],[Type]]="Outbound",VLOOKUP(tbl_transaction[[#This Row],[Reference Number]],barang_keluar[],5,FALSE),""))</f>
        <v>MamyPoko Baby Care Variant 17</v>
      </c>
      <c r="F2474">
        <f>IF(tbl_transaction[[#This Row],[Type]]="Inbound",VLOOKUP(tbl_transaction[[#This Row],[Reference Number]],barang_masuk[],6,FALSE),IF(tbl_transaction[[#This Row],[Type]]="Outbound",VLOOKUP(tbl_transaction[[#This Row],[Reference Number]],barang_keluar[],6,FALSE),""))</f>
        <v>12</v>
      </c>
      <c r="G2474" t="str">
        <f>IF(tbl_transaction[[#This Row],[Type]]="Inbound",VLOOKUP(tbl_transaction[[#This Row],[Reference Number]],barang_masuk[],7,FALSE),IF(tbl_transaction[[#This Row],[Type]]="Outbound",VLOOKUP(tbl_transaction[[#This Row],[Reference Number]],barang_keluar[],7,FALSE),""))</f>
        <v>Pack</v>
      </c>
      <c r="H2474" t="str">
        <f>IF(tbl_transaction[[#This Row],[Type]]="Inbound",VLOOKUP(tbl_transaction[[#This Row],[Reference Number]],barang_masuk[],3,FALSE),IF(tbl_transaction[[#This Row],[Type]]="Outbound",VLOOKUP(tbl_transaction[[#This Row],[Reference Number]],barang_keluar[],3,FALSE),""))</f>
        <v>Outlet 026</v>
      </c>
      <c r="I2474" t="str">
        <f>IF(D2474='Kartu Stok'!$B$2,COUNTIF($D$3:D2474,'Kartu Stok'!$B$2),"")</f>
        <v/>
      </c>
      <c r="L2474"/>
    </row>
    <row r="2475" spans="1:12" ht="14.5" x14ac:dyDescent="0.35">
      <c r="A2475" s="2" t="s">
        <v>3034</v>
      </c>
      <c r="B2475" s="5">
        <f>IF(LEFT(tbl_transaction[[#This Row],[Reference Number]],2)="GR",VLOOKUP(tbl_transaction[[#This Row],[Reference Number]],barang_masuk[],2,FALSE),IF(LEFT(tbl_transaction[[#This Row],[Reference Number]],2)="DO",VLOOKUP(tbl_transaction[[#This Row],[Reference Number]],barang_keluar[],2,FALSE),""))</f>
        <v>46138</v>
      </c>
      <c r="C2475" t="str">
        <f t="shared" si="39"/>
        <v>Outbound</v>
      </c>
      <c r="D2475" t="str">
        <f>IF(tbl_transaction[[#This Row],[Type]]="Inbound",VLOOKUP(tbl_transaction[[#This Row],[Reference Number]],barang_masuk[],4,FALSE),IF(tbl_transaction[[#This Row],[Type]]="Outbound",VLOOKUP(tbl_transaction[[#This Row],[Reference Number]],barang_keluar[],4,FALSE),""))</f>
        <v>BEV017</v>
      </c>
      <c r="E2475" t="str">
        <f>IF(tbl_transaction[[#This Row],[Type]]="Inbound",VLOOKUP(tbl_transaction[[#This Row],[Reference Number]],barang_masuk[],5,FALSE),IF(tbl_transaction[[#This Row],[Type]]="Outbound",VLOOKUP(tbl_transaction[[#This Row],[Reference Number]],barang_keluar[],5,FALSE),""))</f>
        <v>Aqua Beverage Variant 17</v>
      </c>
      <c r="F2475">
        <f>IF(tbl_transaction[[#This Row],[Type]]="Inbound",VLOOKUP(tbl_transaction[[#This Row],[Reference Number]],barang_masuk[],6,FALSE),IF(tbl_transaction[[#This Row],[Type]]="Outbound",VLOOKUP(tbl_transaction[[#This Row],[Reference Number]],barang_keluar[],6,FALSE),""))</f>
        <v>36</v>
      </c>
      <c r="G2475" t="str">
        <f>IF(tbl_transaction[[#This Row],[Type]]="Inbound",VLOOKUP(tbl_transaction[[#This Row],[Reference Number]],barang_masuk[],7,FALSE),IF(tbl_transaction[[#This Row],[Type]]="Outbound",VLOOKUP(tbl_transaction[[#This Row],[Reference Number]],barang_keluar[],7,FALSE),""))</f>
        <v>Bottle</v>
      </c>
      <c r="H2475" t="str">
        <f>IF(tbl_transaction[[#This Row],[Type]]="Inbound",VLOOKUP(tbl_transaction[[#This Row],[Reference Number]],barang_masuk[],3,FALSE),IF(tbl_transaction[[#This Row],[Type]]="Outbound",VLOOKUP(tbl_transaction[[#This Row],[Reference Number]],barang_keluar[],3,FALSE),""))</f>
        <v>Outlet 076</v>
      </c>
      <c r="I2475" t="str">
        <f>IF(D2475='Kartu Stok'!$B$2,COUNTIF($D$3:D2475,'Kartu Stok'!$B$2),"")</f>
        <v/>
      </c>
      <c r="L2475"/>
    </row>
    <row r="2476" spans="1:12" ht="14.5" x14ac:dyDescent="0.35">
      <c r="A2476" s="2" t="s">
        <v>3035</v>
      </c>
      <c r="B2476" s="5">
        <f>IF(LEFT(tbl_transaction[[#This Row],[Reference Number]],2)="GR",VLOOKUP(tbl_transaction[[#This Row],[Reference Number]],barang_masuk[],2,FALSE),IF(LEFT(tbl_transaction[[#This Row],[Reference Number]],2)="DO",VLOOKUP(tbl_transaction[[#This Row],[Reference Number]],barang_keluar[],2,FALSE),""))</f>
        <v>46112</v>
      </c>
      <c r="C2476" t="str">
        <f t="shared" si="39"/>
        <v>Outbound</v>
      </c>
      <c r="D2476" t="str">
        <f>IF(tbl_transaction[[#This Row],[Type]]="Inbound",VLOOKUP(tbl_transaction[[#This Row],[Reference Number]],barang_masuk[],4,FALSE),IF(tbl_transaction[[#This Row],[Type]]="Outbound",VLOOKUP(tbl_transaction[[#This Row],[Reference Number]],barang_keluar[],4,FALSE),""))</f>
        <v>BEV018</v>
      </c>
      <c r="E2476" t="str">
        <f>IF(tbl_transaction[[#This Row],[Type]]="Inbound",VLOOKUP(tbl_transaction[[#This Row],[Reference Number]],barang_masuk[],5,FALSE),IF(tbl_transaction[[#This Row],[Type]]="Outbound",VLOOKUP(tbl_transaction[[#This Row],[Reference Number]],barang_keluar[],5,FALSE),""))</f>
        <v>Sosro Beverage Variant 18</v>
      </c>
      <c r="F2476">
        <f>IF(tbl_transaction[[#This Row],[Type]]="Inbound",VLOOKUP(tbl_transaction[[#This Row],[Reference Number]],barang_masuk[],6,FALSE),IF(tbl_transaction[[#This Row],[Type]]="Outbound",VLOOKUP(tbl_transaction[[#This Row],[Reference Number]],barang_keluar[],6,FALSE),""))</f>
        <v>20</v>
      </c>
      <c r="G2476" t="str">
        <f>IF(tbl_transaction[[#This Row],[Type]]="Inbound",VLOOKUP(tbl_transaction[[#This Row],[Reference Number]],barang_masuk[],7,FALSE),IF(tbl_transaction[[#This Row],[Type]]="Outbound",VLOOKUP(tbl_transaction[[#This Row],[Reference Number]],barang_keluar[],7,FALSE),""))</f>
        <v>Bottle</v>
      </c>
      <c r="H2476" t="str">
        <f>IF(tbl_transaction[[#This Row],[Type]]="Inbound",VLOOKUP(tbl_transaction[[#This Row],[Reference Number]],barang_masuk[],3,FALSE),IF(tbl_transaction[[#This Row],[Type]]="Outbound",VLOOKUP(tbl_transaction[[#This Row],[Reference Number]],barang_keluar[],3,FALSE),""))</f>
        <v>Outlet 046</v>
      </c>
      <c r="I2476" t="str">
        <f>IF(D2476='Kartu Stok'!$B$2,COUNTIF($D$3:D2476,'Kartu Stok'!$B$2),"")</f>
        <v/>
      </c>
      <c r="L2476"/>
    </row>
    <row r="2477" spans="1:12" ht="14.5" x14ac:dyDescent="0.35">
      <c r="A2477" s="2" t="s">
        <v>3036</v>
      </c>
      <c r="B2477" s="5">
        <f>IF(LEFT(tbl_transaction[[#This Row],[Reference Number]],2)="GR",VLOOKUP(tbl_transaction[[#This Row],[Reference Number]],barang_masuk[],2,FALSE),IF(LEFT(tbl_transaction[[#This Row],[Reference Number]],2)="DO",VLOOKUP(tbl_transaction[[#This Row],[Reference Number]],barang_keluar[],2,FALSE),""))</f>
        <v>46197</v>
      </c>
      <c r="C2477" t="str">
        <f t="shared" si="39"/>
        <v>Outbound</v>
      </c>
      <c r="D2477" t="str">
        <f>IF(tbl_transaction[[#This Row],[Type]]="Inbound",VLOOKUP(tbl_transaction[[#This Row],[Reference Number]],barang_masuk[],4,FALSE),IF(tbl_transaction[[#This Row],[Type]]="Outbound",VLOOKUP(tbl_transaction[[#This Row],[Reference Number]],barang_keluar[],4,FALSE),""))</f>
        <v>INS010</v>
      </c>
      <c r="E2477" t="str">
        <f>IF(tbl_transaction[[#This Row],[Type]]="Inbound",VLOOKUP(tbl_transaction[[#This Row],[Reference Number]],barang_masuk[],5,FALSE),IF(tbl_transaction[[#This Row],[Type]]="Outbound",VLOOKUP(tbl_transaction[[#This Row],[Reference Number]],barang_keluar[],5,FALSE),""))</f>
        <v>Sarimi Instant Food Variant 10</v>
      </c>
      <c r="F2477">
        <f>IF(tbl_transaction[[#This Row],[Type]]="Inbound",VLOOKUP(tbl_transaction[[#This Row],[Reference Number]],barang_masuk[],6,FALSE),IF(tbl_transaction[[#This Row],[Type]]="Outbound",VLOOKUP(tbl_transaction[[#This Row],[Reference Number]],barang_keluar[],6,FALSE),""))</f>
        <v>5</v>
      </c>
      <c r="G2477" t="str">
        <f>IF(tbl_transaction[[#This Row],[Type]]="Inbound",VLOOKUP(tbl_transaction[[#This Row],[Reference Number]],barang_masuk[],7,FALSE),IF(tbl_transaction[[#This Row],[Type]]="Outbound",VLOOKUP(tbl_transaction[[#This Row],[Reference Number]],barang_keluar[],7,FALSE),""))</f>
        <v>Pack</v>
      </c>
      <c r="H2477" t="str">
        <f>IF(tbl_transaction[[#This Row],[Type]]="Inbound",VLOOKUP(tbl_transaction[[#This Row],[Reference Number]],barang_masuk[],3,FALSE),IF(tbl_transaction[[#This Row],[Type]]="Outbound",VLOOKUP(tbl_transaction[[#This Row],[Reference Number]],barang_keluar[],3,FALSE),""))</f>
        <v>Outlet 010</v>
      </c>
      <c r="I2477" t="str">
        <f>IF(D2477='Kartu Stok'!$B$2,COUNTIF($D$3:D2477,'Kartu Stok'!$B$2),"")</f>
        <v/>
      </c>
      <c r="L2477"/>
    </row>
    <row r="2478" spans="1:12" ht="14.5" x14ac:dyDescent="0.35">
      <c r="A2478" s="2" t="s">
        <v>3037</v>
      </c>
      <c r="B2478" s="5">
        <f>IF(LEFT(tbl_transaction[[#This Row],[Reference Number]],2)="GR",VLOOKUP(tbl_transaction[[#This Row],[Reference Number]],barang_masuk[],2,FALSE),IF(LEFT(tbl_transaction[[#This Row],[Reference Number]],2)="DO",VLOOKUP(tbl_transaction[[#This Row],[Reference Number]],barang_keluar[],2,FALSE),""))</f>
        <v>46077</v>
      </c>
      <c r="C2478" t="str">
        <f t="shared" si="39"/>
        <v>Outbound</v>
      </c>
      <c r="D2478" t="str">
        <f>IF(tbl_transaction[[#This Row],[Type]]="Inbound",VLOOKUP(tbl_transaction[[#This Row],[Reference Number]],barang_masuk[],4,FALSE),IF(tbl_transaction[[#This Row],[Type]]="Outbound",VLOOKUP(tbl_transaction[[#This Row],[Reference Number]],barang_keluar[],4,FALSE),""))</f>
        <v>BAB014</v>
      </c>
      <c r="E2478" t="str">
        <f>IF(tbl_transaction[[#This Row],[Type]]="Inbound",VLOOKUP(tbl_transaction[[#This Row],[Reference Number]],barang_masuk[],5,FALSE),IF(tbl_transaction[[#This Row],[Type]]="Outbound",VLOOKUP(tbl_transaction[[#This Row],[Reference Number]],barang_keluar[],5,FALSE),""))</f>
        <v>MamyPoko Baby Care Variant 14</v>
      </c>
      <c r="F2478">
        <f>IF(tbl_transaction[[#This Row],[Type]]="Inbound",VLOOKUP(tbl_transaction[[#This Row],[Reference Number]],barang_masuk[],6,FALSE),IF(tbl_transaction[[#This Row],[Type]]="Outbound",VLOOKUP(tbl_transaction[[#This Row],[Reference Number]],barang_keluar[],6,FALSE),""))</f>
        <v>24</v>
      </c>
      <c r="G2478" t="str">
        <f>IF(tbl_transaction[[#This Row],[Type]]="Inbound",VLOOKUP(tbl_transaction[[#This Row],[Reference Number]],barang_masuk[],7,FALSE),IF(tbl_transaction[[#This Row],[Type]]="Outbound",VLOOKUP(tbl_transaction[[#This Row],[Reference Number]],barang_keluar[],7,FALSE),""))</f>
        <v>Pack</v>
      </c>
      <c r="H2478" t="str">
        <f>IF(tbl_transaction[[#This Row],[Type]]="Inbound",VLOOKUP(tbl_transaction[[#This Row],[Reference Number]],barang_masuk[],3,FALSE),IF(tbl_transaction[[#This Row],[Type]]="Outbound",VLOOKUP(tbl_transaction[[#This Row],[Reference Number]],barang_keluar[],3,FALSE),""))</f>
        <v>Outlet 015</v>
      </c>
      <c r="I2478" t="str">
        <f>IF(D2478='Kartu Stok'!$B$2,COUNTIF($D$3:D2478,'Kartu Stok'!$B$2),"")</f>
        <v/>
      </c>
      <c r="L2478"/>
    </row>
    <row r="2479" spans="1:12" ht="14.5" x14ac:dyDescent="0.35">
      <c r="A2479" s="2" t="s">
        <v>3038</v>
      </c>
      <c r="B2479" s="5">
        <f>IF(LEFT(tbl_transaction[[#This Row],[Reference Number]],2)="GR",VLOOKUP(tbl_transaction[[#This Row],[Reference Number]],barang_masuk[],2,FALSE),IF(LEFT(tbl_transaction[[#This Row],[Reference Number]],2)="DO",VLOOKUP(tbl_transaction[[#This Row],[Reference Number]],barang_keluar[],2,FALSE),""))</f>
        <v>46100</v>
      </c>
      <c r="C2479" t="str">
        <f t="shared" si="39"/>
        <v>Outbound</v>
      </c>
      <c r="D2479" t="str">
        <f>IF(tbl_transaction[[#This Row],[Type]]="Inbound",VLOOKUP(tbl_transaction[[#This Row],[Reference Number]],barang_masuk[],4,FALSE),IF(tbl_transaction[[#This Row],[Type]]="Outbound",VLOOKUP(tbl_transaction[[#This Row],[Reference Number]],barang_keluar[],4,FALSE),""))</f>
        <v>SNK035</v>
      </c>
      <c r="E2479" t="str">
        <f>IF(tbl_transaction[[#This Row],[Type]]="Inbound",VLOOKUP(tbl_transaction[[#This Row],[Reference Number]],barang_masuk[],5,FALSE),IF(tbl_transaction[[#This Row],[Type]]="Outbound",VLOOKUP(tbl_transaction[[#This Row],[Reference Number]],barang_keluar[],5,FALSE),""))</f>
        <v>Qtela Snack Variant 35</v>
      </c>
      <c r="F2479">
        <f>IF(tbl_transaction[[#This Row],[Type]]="Inbound",VLOOKUP(tbl_transaction[[#This Row],[Reference Number]],barang_masuk[],6,FALSE),IF(tbl_transaction[[#This Row],[Type]]="Outbound",VLOOKUP(tbl_transaction[[#This Row],[Reference Number]],barang_keluar[],6,FALSE),""))</f>
        <v>20</v>
      </c>
      <c r="G2479" t="str">
        <f>IF(tbl_transaction[[#This Row],[Type]]="Inbound",VLOOKUP(tbl_transaction[[#This Row],[Reference Number]],barang_masuk[],7,FALSE),IF(tbl_transaction[[#This Row],[Type]]="Outbound",VLOOKUP(tbl_transaction[[#This Row],[Reference Number]],barang_keluar[],7,FALSE),""))</f>
        <v>Pack</v>
      </c>
      <c r="H2479" t="str">
        <f>IF(tbl_transaction[[#This Row],[Type]]="Inbound",VLOOKUP(tbl_transaction[[#This Row],[Reference Number]],barang_masuk[],3,FALSE),IF(tbl_transaction[[#This Row],[Type]]="Outbound",VLOOKUP(tbl_transaction[[#This Row],[Reference Number]],barang_keluar[],3,FALSE),""))</f>
        <v>Outlet 057</v>
      </c>
      <c r="I2479" t="str">
        <f>IF(D2479='Kartu Stok'!$B$2,COUNTIF($D$3:D2479,'Kartu Stok'!$B$2),"")</f>
        <v/>
      </c>
      <c r="L2479"/>
    </row>
    <row r="2480" spans="1:12" ht="14.5" x14ac:dyDescent="0.35">
      <c r="A2480" s="2" t="s">
        <v>3039</v>
      </c>
      <c r="B2480" s="5">
        <f>IF(LEFT(tbl_transaction[[#This Row],[Reference Number]],2)="GR",VLOOKUP(tbl_transaction[[#This Row],[Reference Number]],barang_masuk[],2,FALSE),IF(LEFT(tbl_transaction[[#This Row],[Reference Number]],2)="DO",VLOOKUP(tbl_transaction[[#This Row],[Reference Number]],barang_keluar[],2,FALSE),""))</f>
        <v>46141</v>
      </c>
      <c r="C2480" t="str">
        <f t="shared" si="39"/>
        <v>Outbound</v>
      </c>
      <c r="D2480" t="str">
        <f>IF(tbl_transaction[[#This Row],[Type]]="Inbound",VLOOKUP(tbl_transaction[[#This Row],[Reference Number]],barang_masuk[],4,FALSE),IF(tbl_transaction[[#This Row],[Type]]="Outbound",VLOOKUP(tbl_transaction[[#This Row],[Reference Number]],barang_keluar[],4,FALSE),""))</f>
        <v>INS021</v>
      </c>
      <c r="E2480" t="str">
        <f>IF(tbl_transaction[[#This Row],[Type]]="Inbound",VLOOKUP(tbl_transaction[[#This Row],[Reference Number]],barang_masuk[],5,FALSE),IF(tbl_transaction[[#This Row],[Type]]="Outbound",VLOOKUP(tbl_transaction[[#This Row],[Reference Number]],barang_keluar[],5,FALSE),""))</f>
        <v>Sarimi Instant Food Variant 21</v>
      </c>
      <c r="F2480">
        <f>IF(tbl_transaction[[#This Row],[Type]]="Inbound",VLOOKUP(tbl_transaction[[#This Row],[Reference Number]],barang_masuk[],6,FALSE),IF(tbl_transaction[[#This Row],[Type]]="Outbound",VLOOKUP(tbl_transaction[[#This Row],[Reference Number]],barang_keluar[],6,FALSE),""))</f>
        <v>30</v>
      </c>
      <c r="G2480" t="str">
        <f>IF(tbl_transaction[[#This Row],[Type]]="Inbound",VLOOKUP(tbl_transaction[[#This Row],[Reference Number]],barang_masuk[],7,FALSE),IF(tbl_transaction[[#This Row],[Type]]="Outbound",VLOOKUP(tbl_transaction[[#This Row],[Reference Number]],barang_keluar[],7,FALSE),""))</f>
        <v>Pack</v>
      </c>
      <c r="H2480" t="str">
        <f>IF(tbl_transaction[[#This Row],[Type]]="Inbound",VLOOKUP(tbl_transaction[[#This Row],[Reference Number]],barang_masuk[],3,FALSE),IF(tbl_transaction[[#This Row],[Type]]="Outbound",VLOOKUP(tbl_transaction[[#This Row],[Reference Number]],barang_keluar[],3,FALSE),""))</f>
        <v>Outlet 070</v>
      </c>
      <c r="I2480" t="str">
        <f>IF(D2480='Kartu Stok'!$B$2,COUNTIF($D$3:D2480,'Kartu Stok'!$B$2),"")</f>
        <v/>
      </c>
      <c r="L2480"/>
    </row>
    <row r="2481" spans="1:12" ht="14.5" x14ac:dyDescent="0.35">
      <c r="A2481" s="2" t="s">
        <v>3040</v>
      </c>
      <c r="B2481" s="5">
        <f>IF(LEFT(tbl_transaction[[#This Row],[Reference Number]],2)="GR",VLOOKUP(tbl_transaction[[#This Row],[Reference Number]],barang_masuk[],2,FALSE),IF(LEFT(tbl_transaction[[#This Row],[Reference Number]],2)="DO",VLOOKUP(tbl_transaction[[#This Row],[Reference Number]],barang_keluar[],2,FALSE),""))</f>
        <v>46186</v>
      </c>
      <c r="C2481" t="str">
        <f t="shared" si="39"/>
        <v>Outbound</v>
      </c>
      <c r="D2481" t="str">
        <f>IF(tbl_transaction[[#This Row],[Type]]="Inbound",VLOOKUP(tbl_transaction[[#This Row],[Reference Number]],barang_masuk[],4,FALSE),IF(tbl_transaction[[#This Row],[Type]]="Outbound",VLOOKUP(tbl_transaction[[#This Row],[Reference Number]],barang_keluar[],4,FALSE),""))</f>
        <v>INS006</v>
      </c>
      <c r="E2481" t="str">
        <f>IF(tbl_transaction[[#This Row],[Type]]="Inbound",VLOOKUP(tbl_transaction[[#This Row],[Reference Number]],barang_masuk[],5,FALSE),IF(tbl_transaction[[#This Row],[Type]]="Outbound",VLOOKUP(tbl_transaction[[#This Row],[Reference Number]],barang_keluar[],5,FALSE),""))</f>
        <v>Indomie Instant Food Variant 6</v>
      </c>
      <c r="F2481">
        <f>IF(tbl_transaction[[#This Row],[Type]]="Inbound",VLOOKUP(tbl_transaction[[#This Row],[Reference Number]],barang_masuk[],6,FALSE),IF(tbl_transaction[[#This Row],[Type]]="Outbound",VLOOKUP(tbl_transaction[[#This Row],[Reference Number]],barang_keluar[],6,FALSE),""))</f>
        <v>24</v>
      </c>
      <c r="G2481" t="str">
        <f>IF(tbl_transaction[[#This Row],[Type]]="Inbound",VLOOKUP(tbl_transaction[[#This Row],[Reference Number]],barang_masuk[],7,FALSE),IF(tbl_transaction[[#This Row],[Type]]="Outbound",VLOOKUP(tbl_transaction[[#This Row],[Reference Number]],barang_keluar[],7,FALSE),""))</f>
        <v>Pack</v>
      </c>
      <c r="H2481" t="str">
        <f>IF(tbl_transaction[[#This Row],[Type]]="Inbound",VLOOKUP(tbl_transaction[[#This Row],[Reference Number]],barang_masuk[],3,FALSE),IF(tbl_transaction[[#This Row],[Type]]="Outbound",VLOOKUP(tbl_transaction[[#This Row],[Reference Number]],barang_keluar[],3,FALSE),""))</f>
        <v>Outlet 019</v>
      </c>
      <c r="I2481" t="str">
        <f>IF(D2481='Kartu Stok'!$B$2,COUNTIF($D$3:D2481,'Kartu Stok'!$B$2),"")</f>
        <v/>
      </c>
      <c r="L2481"/>
    </row>
    <row r="2482" spans="1:12" ht="14.5" x14ac:dyDescent="0.35">
      <c r="A2482" s="2" t="s">
        <v>3041</v>
      </c>
      <c r="B2482" s="5">
        <f>IF(LEFT(tbl_transaction[[#This Row],[Reference Number]],2)="GR",VLOOKUP(tbl_transaction[[#This Row],[Reference Number]],barang_masuk[],2,FALSE),IF(LEFT(tbl_transaction[[#This Row],[Reference Number]],2)="DO",VLOOKUP(tbl_transaction[[#This Row],[Reference Number]],barang_keluar[],2,FALSE),""))</f>
        <v>46072</v>
      </c>
      <c r="C2482" t="str">
        <f t="shared" si="39"/>
        <v>Outbound</v>
      </c>
      <c r="D2482" t="str">
        <f>IF(tbl_transaction[[#This Row],[Type]]="Inbound",VLOOKUP(tbl_transaction[[#This Row],[Reference Number]],barang_masuk[],4,FALSE),IF(tbl_transaction[[#This Row],[Type]]="Outbound",VLOOKUP(tbl_transaction[[#This Row],[Reference Number]],barang_keluar[],4,FALSE),""))</f>
        <v>PER019</v>
      </c>
      <c r="E2482" t="str">
        <f>IF(tbl_transaction[[#This Row],[Type]]="Inbound",VLOOKUP(tbl_transaction[[#This Row],[Reference Number]],barang_masuk[],5,FALSE),IF(tbl_transaction[[#This Row],[Type]]="Outbound",VLOOKUP(tbl_transaction[[#This Row],[Reference Number]],barang_keluar[],5,FALSE),""))</f>
        <v>Sunsilk Personal Care Variant 19</v>
      </c>
      <c r="F2482">
        <f>IF(tbl_transaction[[#This Row],[Type]]="Inbound",VLOOKUP(tbl_transaction[[#This Row],[Reference Number]],barang_masuk[],6,FALSE),IF(tbl_transaction[[#This Row],[Type]]="Outbound",VLOOKUP(tbl_transaction[[#This Row],[Reference Number]],barang_keluar[],6,FALSE),""))</f>
        <v>36</v>
      </c>
      <c r="G2482" t="str">
        <f>IF(tbl_transaction[[#This Row],[Type]]="Inbound",VLOOKUP(tbl_transaction[[#This Row],[Reference Number]],barang_masuk[],7,FALSE),IF(tbl_transaction[[#This Row],[Type]]="Outbound",VLOOKUP(tbl_transaction[[#This Row],[Reference Number]],barang_keluar[],7,FALSE),""))</f>
        <v>Bottle</v>
      </c>
      <c r="H2482" t="str">
        <f>IF(tbl_transaction[[#This Row],[Type]]="Inbound",VLOOKUP(tbl_transaction[[#This Row],[Reference Number]],barang_masuk[],3,FALSE),IF(tbl_transaction[[#This Row],[Type]]="Outbound",VLOOKUP(tbl_transaction[[#This Row],[Reference Number]],barang_keluar[],3,FALSE),""))</f>
        <v>Outlet 004</v>
      </c>
      <c r="I2482" t="str">
        <f>IF(D2482='Kartu Stok'!$B$2,COUNTIF($D$3:D2482,'Kartu Stok'!$B$2),"")</f>
        <v/>
      </c>
      <c r="L2482"/>
    </row>
    <row r="2483" spans="1:12" ht="14.5" x14ac:dyDescent="0.35">
      <c r="A2483" s="2" t="s">
        <v>3042</v>
      </c>
      <c r="B2483" s="5">
        <f>IF(LEFT(tbl_transaction[[#This Row],[Reference Number]],2)="GR",VLOOKUP(tbl_transaction[[#This Row],[Reference Number]],barang_masuk[],2,FALSE),IF(LEFT(tbl_transaction[[#This Row],[Reference Number]],2)="DO",VLOOKUP(tbl_transaction[[#This Row],[Reference Number]],barang_keluar[],2,FALSE),""))</f>
        <v>46201</v>
      </c>
      <c r="C2483" t="str">
        <f t="shared" si="39"/>
        <v>Outbound</v>
      </c>
      <c r="D2483" t="str">
        <f>IF(tbl_transaction[[#This Row],[Type]]="Inbound",VLOOKUP(tbl_transaction[[#This Row],[Reference Number]],barang_masuk[],4,FALSE),IF(tbl_transaction[[#This Row],[Type]]="Outbound",VLOOKUP(tbl_transaction[[#This Row],[Reference Number]],barang_keluar[],4,FALSE),""))</f>
        <v>PER003</v>
      </c>
      <c r="E2483" t="str">
        <f>IF(tbl_transaction[[#This Row],[Type]]="Inbound",VLOOKUP(tbl_transaction[[#This Row],[Reference Number]],barang_masuk[],5,FALSE),IF(tbl_transaction[[#This Row],[Type]]="Outbound",VLOOKUP(tbl_transaction[[#This Row],[Reference Number]],barang_keluar[],5,FALSE),""))</f>
        <v>Pepsodent Personal Care Variant 3</v>
      </c>
      <c r="F2483">
        <f>IF(tbl_transaction[[#This Row],[Type]]="Inbound",VLOOKUP(tbl_transaction[[#This Row],[Reference Number]],barang_masuk[],6,FALSE),IF(tbl_transaction[[#This Row],[Type]]="Outbound",VLOOKUP(tbl_transaction[[#This Row],[Reference Number]],barang_keluar[],6,FALSE),""))</f>
        <v>5</v>
      </c>
      <c r="G2483" t="str">
        <f>IF(tbl_transaction[[#This Row],[Type]]="Inbound",VLOOKUP(tbl_transaction[[#This Row],[Reference Number]],barang_masuk[],7,FALSE),IF(tbl_transaction[[#This Row],[Type]]="Outbound",VLOOKUP(tbl_transaction[[#This Row],[Reference Number]],barang_keluar[],7,FALSE),""))</f>
        <v>Bottle</v>
      </c>
      <c r="H2483" t="str">
        <f>IF(tbl_transaction[[#This Row],[Type]]="Inbound",VLOOKUP(tbl_transaction[[#This Row],[Reference Number]],barang_masuk[],3,FALSE),IF(tbl_transaction[[#This Row],[Type]]="Outbound",VLOOKUP(tbl_transaction[[#This Row],[Reference Number]],barang_keluar[],3,FALSE),""))</f>
        <v>Outlet 080</v>
      </c>
      <c r="I2483" t="str">
        <f>IF(D2483='Kartu Stok'!$B$2,COUNTIF($D$3:D2483,'Kartu Stok'!$B$2),"")</f>
        <v/>
      </c>
      <c r="L2483"/>
    </row>
    <row r="2484" spans="1:12" ht="14.5" x14ac:dyDescent="0.35">
      <c r="A2484" s="2" t="s">
        <v>3043</v>
      </c>
      <c r="B2484" s="5">
        <f>IF(LEFT(tbl_transaction[[#This Row],[Reference Number]],2)="GR",VLOOKUP(tbl_transaction[[#This Row],[Reference Number]],barang_masuk[],2,FALSE),IF(LEFT(tbl_transaction[[#This Row],[Reference Number]],2)="DO",VLOOKUP(tbl_transaction[[#This Row],[Reference Number]],barang_keluar[],2,FALSE),""))</f>
        <v>46047</v>
      </c>
      <c r="C2484" t="str">
        <f t="shared" si="39"/>
        <v>Outbound</v>
      </c>
      <c r="D2484" t="str">
        <f>IF(tbl_transaction[[#This Row],[Type]]="Inbound",VLOOKUP(tbl_transaction[[#This Row],[Reference Number]],barang_masuk[],4,FALSE),IF(tbl_transaction[[#This Row],[Type]]="Outbound",VLOOKUP(tbl_transaction[[#This Row],[Reference Number]],barang_keluar[],4,FALSE),""))</f>
        <v>SNK010</v>
      </c>
      <c r="E2484" t="str">
        <f>IF(tbl_transaction[[#This Row],[Type]]="Inbound",VLOOKUP(tbl_transaction[[#This Row],[Reference Number]],barang_masuk[],5,FALSE),IF(tbl_transaction[[#This Row],[Type]]="Outbound",VLOOKUP(tbl_transaction[[#This Row],[Reference Number]],barang_keluar[],5,FALSE),""))</f>
        <v>Taro Snack Variant 10</v>
      </c>
      <c r="F2484">
        <f>IF(tbl_transaction[[#This Row],[Type]]="Inbound",VLOOKUP(tbl_transaction[[#This Row],[Reference Number]],barang_masuk[],6,FALSE),IF(tbl_transaction[[#This Row],[Type]]="Outbound",VLOOKUP(tbl_transaction[[#This Row],[Reference Number]],barang_keluar[],6,FALSE),""))</f>
        <v>30</v>
      </c>
      <c r="G2484" t="str">
        <f>IF(tbl_transaction[[#This Row],[Type]]="Inbound",VLOOKUP(tbl_transaction[[#This Row],[Reference Number]],barang_masuk[],7,FALSE),IF(tbl_transaction[[#This Row],[Type]]="Outbound",VLOOKUP(tbl_transaction[[#This Row],[Reference Number]],barang_keluar[],7,FALSE),""))</f>
        <v>Pack</v>
      </c>
      <c r="H2484" t="str">
        <f>IF(tbl_transaction[[#This Row],[Type]]="Inbound",VLOOKUP(tbl_transaction[[#This Row],[Reference Number]],barang_masuk[],3,FALSE),IF(tbl_transaction[[#This Row],[Type]]="Outbound",VLOOKUP(tbl_transaction[[#This Row],[Reference Number]],barang_keluar[],3,FALSE),""))</f>
        <v>Outlet 056</v>
      </c>
      <c r="I2484" t="str">
        <f>IF(D2484='Kartu Stok'!$B$2,COUNTIF($D$3:D2484,'Kartu Stok'!$B$2),"")</f>
        <v/>
      </c>
      <c r="L2484"/>
    </row>
    <row r="2485" spans="1:12" ht="14.5" x14ac:dyDescent="0.35">
      <c r="A2485" s="2" t="s">
        <v>3044</v>
      </c>
      <c r="B2485" s="5">
        <f>IF(LEFT(tbl_transaction[[#This Row],[Reference Number]],2)="GR",VLOOKUP(tbl_transaction[[#This Row],[Reference Number]],barang_masuk[],2,FALSE),IF(LEFT(tbl_transaction[[#This Row],[Reference Number]],2)="DO",VLOOKUP(tbl_transaction[[#This Row],[Reference Number]],barang_keluar[],2,FALSE),""))</f>
        <v>46165</v>
      </c>
      <c r="C2485" t="str">
        <f t="shared" si="39"/>
        <v>Outbound</v>
      </c>
      <c r="D2485" t="str">
        <f>IF(tbl_transaction[[#This Row],[Type]]="Inbound",VLOOKUP(tbl_transaction[[#This Row],[Reference Number]],barang_masuk[],4,FALSE),IF(tbl_transaction[[#This Row],[Type]]="Outbound",VLOOKUP(tbl_transaction[[#This Row],[Reference Number]],barang_keluar[],4,FALSE),""))</f>
        <v>HOM030</v>
      </c>
      <c r="E2485" t="str">
        <f>IF(tbl_transaction[[#This Row],[Type]]="Inbound",VLOOKUP(tbl_transaction[[#This Row],[Reference Number]],barang_masuk[],5,FALSE),IF(tbl_transaction[[#This Row],[Type]]="Outbound",VLOOKUP(tbl_transaction[[#This Row],[Reference Number]],barang_keluar[],5,FALSE),""))</f>
        <v>Molto Home Care Variant 30</v>
      </c>
      <c r="F2485">
        <f>IF(tbl_transaction[[#This Row],[Type]]="Inbound",VLOOKUP(tbl_transaction[[#This Row],[Reference Number]],barang_masuk[],6,FALSE),IF(tbl_transaction[[#This Row],[Type]]="Outbound",VLOOKUP(tbl_transaction[[#This Row],[Reference Number]],barang_keluar[],6,FALSE),""))</f>
        <v>15</v>
      </c>
      <c r="G2485" t="str">
        <f>IF(tbl_transaction[[#This Row],[Type]]="Inbound",VLOOKUP(tbl_transaction[[#This Row],[Reference Number]],barang_masuk[],7,FALSE),IF(tbl_transaction[[#This Row],[Type]]="Outbound",VLOOKUP(tbl_transaction[[#This Row],[Reference Number]],barang_keluar[],7,FALSE),""))</f>
        <v>Pack</v>
      </c>
      <c r="H2485" t="str">
        <f>IF(tbl_transaction[[#This Row],[Type]]="Inbound",VLOOKUP(tbl_transaction[[#This Row],[Reference Number]],barang_masuk[],3,FALSE),IF(tbl_transaction[[#This Row],[Type]]="Outbound",VLOOKUP(tbl_transaction[[#This Row],[Reference Number]],barang_keluar[],3,FALSE),""))</f>
        <v>Outlet 026</v>
      </c>
      <c r="I2485" t="str">
        <f>IF(D2485='Kartu Stok'!$B$2,COUNTIF($D$3:D2485,'Kartu Stok'!$B$2),"")</f>
        <v/>
      </c>
      <c r="L2485"/>
    </row>
    <row r="2486" spans="1:12" ht="14.5" x14ac:dyDescent="0.35">
      <c r="A2486" s="2" t="s">
        <v>3045</v>
      </c>
      <c r="B2486" s="5">
        <f>IF(LEFT(tbl_transaction[[#This Row],[Reference Number]],2)="GR",VLOOKUP(tbl_transaction[[#This Row],[Reference Number]],barang_masuk[],2,FALSE),IF(LEFT(tbl_transaction[[#This Row],[Reference Number]],2)="DO",VLOOKUP(tbl_transaction[[#This Row],[Reference Number]],barang_keluar[],2,FALSE),""))</f>
        <v>46024</v>
      </c>
      <c r="C2486" t="str">
        <f t="shared" si="39"/>
        <v>Outbound</v>
      </c>
      <c r="D2486" t="str">
        <f>IF(tbl_transaction[[#This Row],[Type]]="Inbound",VLOOKUP(tbl_transaction[[#This Row],[Reference Number]],barang_masuk[],4,FALSE),IF(tbl_transaction[[#This Row],[Type]]="Outbound",VLOOKUP(tbl_transaction[[#This Row],[Reference Number]],barang_keluar[],4,FALSE),""))</f>
        <v>BEV011</v>
      </c>
      <c r="E2486" t="str">
        <f>IF(tbl_transaction[[#This Row],[Type]]="Inbound",VLOOKUP(tbl_transaction[[#This Row],[Reference Number]],barang_masuk[],5,FALSE),IF(tbl_transaction[[#This Row],[Type]]="Outbound",VLOOKUP(tbl_transaction[[#This Row],[Reference Number]],barang_keluar[],5,FALSE),""))</f>
        <v>Pocari Beverage Variant 11</v>
      </c>
      <c r="F2486">
        <f>IF(tbl_transaction[[#This Row],[Type]]="Inbound",VLOOKUP(tbl_transaction[[#This Row],[Reference Number]],barang_masuk[],6,FALSE),IF(tbl_transaction[[#This Row],[Type]]="Outbound",VLOOKUP(tbl_transaction[[#This Row],[Reference Number]],barang_keluar[],6,FALSE),""))</f>
        <v>5</v>
      </c>
      <c r="G2486" t="str">
        <f>IF(tbl_transaction[[#This Row],[Type]]="Inbound",VLOOKUP(tbl_transaction[[#This Row],[Reference Number]],barang_masuk[],7,FALSE),IF(tbl_transaction[[#This Row],[Type]]="Outbound",VLOOKUP(tbl_transaction[[#This Row],[Reference Number]],barang_keluar[],7,FALSE),""))</f>
        <v>Bottle</v>
      </c>
      <c r="H2486" t="str">
        <f>IF(tbl_transaction[[#This Row],[Type]]="Inbound",VLOOKUP(tbl_transaction[[#This Row],[Reference Number]],barang_masuk[],3,FALSE),IF(tbl_transaction[[#This Row],[Type]]="Outbound",VLOOKUP(tbl_transaction[[#This Row],[Reference Number]],barang_keluar[],3,FALSE),""))</f>
        <v>Outlet 030</v>
      </c>
      <c r="I2486" t="str">
        <f>IF(D2486='Kartu Stok'!$B$2,COUNTIF($D$3:D2486,'Kartu Stok'!$B$2),"")</f>
        <v/>
      </c>
      <c r="L2486"/>
    </row>
    <row r="2487" spans="1:12" ht="14.5" x14ac:dyDescent="0.35">
      <c r="A2487" s="2" t="s">
        <v>3046</v>
      </c>
      <c r="B2487" s="5">
        <f>IF(LEFT(tbl_transaction[[#This Row],[Reference Number]],2)="GR",VLOOKUP(tbl_transaction[[#This Row],[Reference Number]],barang_masuk[],2,FALSE),IF(LEFT(tbl_transaction[[#This Row],[Reference Number]],2)="DO",VLOOKUP(tbl_transaction[[#This Row],[Reference Number]],barang_keluar[],2,FALSE),""))</f>
        <v>46111</v>
      </c>
      <c r="C2487" t="str">
        <f t="shared" si="39"/>
        <v>Outbound</v>
      </c>
      <c r="D2487" t="str">
        <f>IF(tbl_transaction[[#This Row],[Type]]="Inbound",VLOOKUP(tbl_transaction[[#This Row],[Reference Number]],barang_masuk[],4,FALSE),IF(tbl_transaction[[#This Row],[Type]]="Outbound",VLOOKUP(tbl_transaction[[#This Row],[Reference Number]],barang_keluar[],4,FALSE),""))</f>
        <v>PER029</v>
      </c>
      <c r="E2487" t="str">
        <f>IF(tbl_transaction[[#This Row],[Type]]="Inbound",VLOOKUP(tbl_transaction[[#This Row],[Reference Number]],barang_masuk[],5,FALSE),IF(tbl_transaction[[#This Row],[Type]]="Outbound",VLOOKUP(tbl_transaction[[#This Row],[Reference Number]],barang_keluar[],5,FALSE),""))</f>
        <v>Sunsilk Personal Care Variant 29</v>
      </c>
      <c r="F2487">
        <f>IF(tbl_transaction[[#This Row],[Type]]="Inbound",VLOOKUP(tbl_transaction[[#This Row],[Reference Number]],barang_masuk[],6,FALSE),IF(tbl_transaction[[#This Row],[Type]]="Outbound",VLOOKUP(tbl_transaction[[#This Row],[Reference Number]],barang_keluar[],6,FALSE),""))</f>
        <v>24</v>
      </c>
      <c r="G2487" t="str">
        <f>IF(tbl_transaction[[#This Row],[Type]]="Inbound",VLOOKUP(tbl_transaction[[#This Row],[Reference Number]],barang_masuk[],7,FALSE),IF(tbl_transaction[[#This Row],[Type]]="Outbound",VLOOKUP(tbl_transaction[[#This Row],[Reference Number]],barang_keluar[],7,FALSE),""))</f>
        <v>Bottle</v>
      </c>
      <c r="H2487" t="str">
        <f>IF(tbl_transaction[[#This Row],[Type]]="Inbound",VLOOKUP(tbl_transaction[[#This Row],[Reference Number]],barang_masuk[],3,FALSE),IF(tbl_transaction[[#This Row],[Type]]="Outbound",VLOOKUP(tbl_transaction[[#This Row],[Reference Number]],barang_keluar[],3,FALSE),""))</f>
        <v>Outlet 001</v>
      </c>
      <c r="I2487" t="str">
        <f>IF(D2487='Kartu Stok'!$B$2,COUNTIF($D$3:D2487,'Kartu Stok'!$B$2),"")</f>
        <v/>
      </c>
      <c r="L2487"/>
    </row>
    <row r="2488" spans="1:12" ht="14.5" x14ac:dyDescent="0.35">
      <c r="A2488" s="2" t="s">
        <v>3047</v>
      </c>
      <c r="B2488" s="5">
        <f>IF(LEFT(tbl_transaction[[#This Row],[Reference Number]],2)="GR",VLOOKUP(tbl_transaction[[#This Row],[Reference Number]],barang_masuk[],2,FALSE),IF(LEFT(tbl_transaction[[#This Row],[Reference Number]],2)="DO",VLOOKUP(tbl_transaction[[#This Row],[Reference Number]],barang_keluar[],2,FALSE),""))</f>
        <v>46175</v>
      </c>
      <c r="C2488" t="str">
        <f t="shared" si="39"/>
        <v>Outbound</v>
      </c>
      <c r="D2488" t="str">
        <f>IF(tbl_transaction[[#This Row],[Type]]="Inbound",VLOOKUP(tbl_transaction[[#This Row],[Reference Number]],barang_masuk[],4,FALSE),IF(tbl_transaction[[#This Row],[Type]]="Outbound",VLOOKUP(tbl_transaction[[#This Row],[Reference Number]],barang_keluar[],4,FALSE),""))</f>
        <v>SNK035</v>
      </c>
      <c r="E2488" t="str">
        <f>IF(tbl_transaction[[#This Row],[Type]]="Inbound",VLOOKUP(tbl_transaction[[#This Row],[Reference Number]],barang_masuk[],5,FALSE),IF(tbl_transaction[[#This Row],[Type]]="Outbound",VLOOKUP(tbl_transaction[[#This Row],[Reference Number]],barang_keluar[],5,FALSE),""))</f>
        <v>Qtela Snack Variant 35</v>
      </c>
      <c r="F2488">
        <f>IF(tbl_transaction[[#This Row],[Type]]="Inbound",VLOOKUP(tbl_transaction[[#This Row],[Reference Number]],barang_masuk[],6,FALSE),IF(tbl_transaction[[#This Row],[Type]]="Outbound",VLOOKUP(tbl_transaction[[#This Row],[Reference Number]],barang_keluar[],6,FALSE),""))</f>
        <v>12</v>
      </c>
      <c r="G2488" t="str">
        <f>IF(tbl_transaction[[#This Row],[Type]]="Inbound",VLOOKUP(tbl_transaction[[#This Row],[Reference Number]],barang_masuk[],7,FALSE),IF(tbl_transaction[[#This Row],[Type]]="Outbound",VLOOKUP(tbl_transaction[[#This Row],[Reference Number]],barang_keluar[],7,FALSE),""))</f>
        <v>Pack</v>
      </c>
      <c r="H2488" t="str">
        <f>IF(tbl_transaction[[#This Row],[Type]]="Inbound",VLOOKUP(tbl_transaction[[#This Row],[Reference Number]],barang_masuk[],3,FALSE),IF(tbl_transaction[[#This Row],[Type]]="Outbound",VLOOKUP(tbl_transaction[[#This Row],[Reference Number]],barang_keluar[],3,FALSE),""))</f>
        <v>Outlet 020</v>
      </c>
      <c r="I2488" t="str">
        <f>IF(D2488='Kartu Stok'!$B$2,COUNTIF($D$3:D2488,'Kartu Stok'!$B$2),"")</f>
        <v/>
      </c>
      <c r="L2488"/>
    </row>
    <row r="2489" spans="1:12" ht="14.5" x14ac:dyDescent="0.35">
      <c r="A2489" s="2" t="s">
        <v>3048</v>
      </c>
      <c r="B2489" s="5">
        <f>IF(LEFT(tbl_transaction[[#This Row],[Reference Number]],2)="GR",VLOOKUP(tbl_transaction[[#This Row],[Reference Number]],barang_masuk[],2,FALSE),IF(LEFT(tbl_transaction[[#This Row],[Reference Number]],2)="DO",VLOOKUP(tbl_transaction[[#This Row],[Reference Number]],barang_keluar[],2,FALSE),""))</f>
        <v>46040</v>
      </c>
      <c r="C2489" t="str">
        <f t="shared" si="39"/>
        <v>Outbound</v>
      </c>
      <c r="D2489" t="str">
        <f>IF(tbl_transaction[[#This Row],[Type]]="Inbound",VLOOKUP(tbl_transaction[[#This Row],[Reference Number]],barang_masuk[],4,FALSE),IF(tbl_transaction[[#This Row],[Type]]="Outbound",VLOOKUP(tbl_transaction[[#This Row],[Reference Number]],barang_keluar[],4,FALSE),""))</f>
        <v>DAR011</v>
      </c>
      <c r="E2489" t="str">
        <f>IF(tbl_transaction[[#This Row],[Type]]="Inbound",VLOOKUP(tbl_transaction[[#This Row],[Reference Number]],barang_masuk[],5,FALSE),IF(tbl_transaction[[#This Row],[Type]]="Outbound",VLOOKUP(tbl_transaction[[#This Row],[Reference Number]],barang_keluar[],5,FALSE),""))</f>
        <v>Indomilk Dairy Variant 11</v>
      </c>
      <c r="F2489">
        <f>IF(tbl_transaction[[#This Row],[Type]]="Inbound",VLOOKUP(tbl_transaction[[#This Row],[Reference Number]],barang_masuk[],6,FALSE),IF(tbl_transaction[[#This Row],[Type]]="Outbound",VLOOKUP(tbl_transaction[[#This Row],[Reference Number]],barang_keluar[],6,FALSE),""))</f>
        <v>5</v>
      </c>
      <c r="G2489" t="str">
        <f>IF(tbl_transaction[[#This Row],[Type]]="Inbound",VLOOKUP(tbl_transaction[[#This Row],[Reference Number]],barang_masuk[],7,FALSE),IF(tbl_transaction[[#This Row],[Type]]="Outbound",VLOOKUP(tbl_transaction[[#This Row],[Reference Number]],barang_keluar[],7,FALSE),""))</f>
        <v>Box</v>
      </c>
      <c r="H2489" t="str">
        <f>IF(tbl_transaction[[#This Row],[Type]]="Inbound",VLOOKUP(tbl_transaction[[#This Row],[Reference Number]],barang_masuk[],3,FALSE),IF(tbl_transaction[[#This Row],[Type]]="Outbound",VLOOKUP(tbl_transaction[[#This Row],[Reference Number]],barang_keluar[],3,FALSE),""))</f>
        <v>Outlet 048</v>
      </c>
      <c r="I2489" t="str">
        <f>IF(D2489='Kartu Stok'!$B$2,COUNTIF($D$3:D2489,'Kartu Stok'!$B$2),"")</f>
        <v/>
      </c>
      <c r="L2489"/>
    </row>
    <row r="2490" spans="1:12" ht="14.5" x14ac:dyDescent="0.35">
      <c r="A2490" s="2" t="s">
        <v>3049</v>
      </c>
      <c r="B2490" s="5">
        <f>IF(LEFT(tbl_transaction[[#This Row],[Reference Number]],2)="GR",VLOOKUP(tbl_transaction[[#This Row],[Reference Number]],barang_masuk[],2,FALSE),IF(LEFT(tbl_transaction[[#This Row],[Reference Number]],2)="DO",VLOOKUP(tbl_transaction[[#This Row],[Reference Number]],barang_keluar[],2,FALSE),""))</f>
        <v>46147</v>
      </c>
      <c r="C2490" t="str">
        <f t="shared" si="39"/>
        <v>Outbound</v>
      </c>
      <c r="D2490" t="str">
        <f>IF(tbl_transaction[[#This Row],[Type]]="Inbound",VLOOKUP(tbl_transaction[[#This Row],[Reference Number]],barang_masuk[],4,FALSE),IF(tbl_transaction[[#This Row],[Type]]="Outbound",VLOOKUP(tbl_transaction[[#This Row],[Reference Number]],barang_keluar[],4,FALSE),""))</f>
        <v>DAR018</v>
      </c>
      <c r="E2490" t="str">
        <f>IF(tbl_transaction[[#This Row],[Type]]="Inbound",VLOOKUP(tbl_transaction[[#This Row],[Reference Number]],barang_masuk[],5,FALSE),IF(tbl_transaction[[#This Row],[Type]]="Outbound",VLOOKUP(tbl_transaction[[#This Row],[Reference Number]],barang_keluar[],5,FALSE),""))</f>
        <v>Ultra Milk Dairy Variant 18</v>
      </c>
      <c r="F2490">
        <f>IF(tbl_transaction[[#This Row],[Type]]="Inbound",VLOOKUP(tbl_transaction[[#This Row],[Reference Number]],barang_masuk[],6,FALSE),IF(tbl_transaction[[#This Row],[Type]]="Outbound",VLOOKUP(tbl_transaction[[#This Row],[Reference Number]],barang_keluar[],6,FALSE),""))</f>
        <v>5</v>
      </c>
      <c r="G2490" t="str">
        <f>IF(tbl_transaction[[#This Row],[Type]]="Inbound",VLOOKUP(tbl_transaction[[#This Row],[Reference Number]],barang_masuk[],7,FALSE),IF(tbl_transaction[[#This Row],[Type]]="Outbound",VLOOKUP(tbl_transaction[[#This Row],[Reference Number]],barang_keluar[],7,FALSE),""))</f>
        <v>Box</v>
      </c>
      <c r="H2490" t="str">
        <f>IF(tbl_transaction[[#This Row],[Type]]="Inbound",VLOOKUP(tbl_transaction[[#This Row],[Reference Number]],barang_masuk[],3,FALSE),IF(tbl_transaction[[#This Row],[Type]]="Outbound",VLOOKUP(tbl_transaction[[#This Row],[Reference Number]],barang_keluar[],3,FALSE),""))</f>
        <v>Outlet 045</v>
      </c>
      <c r="I2490" t="str">
        <f>IF(D2490='Kartu Stok'!$B$2,COUNTIF($D$3:D2490,'Kartu Stok'!$B$2),"")</f>
        <v/>
      </c>
      <c r="L2490"/>
    </row>
    <row r="2491" spans="1:12" ht="14.5" x14ac:dyDescent="0.35">
      <c r="A2491" s="2" t="s">
        <v>3050</v>
      </c>
      <c r="B2491" s="5">
        <f>IF(LEFT(tbl_transaction[[#This Row],[Reference Number]],2)="GR",VLOOKUP(tbl_transaction[[#This Row],[Reference Number]],barang_masuk[],2,FALSE),IF(LEFT(tbl_transaction[[#This Row],[Reference Number]],2)="DO",VLOOKUP(tbl_transaction[[#This Row],[Reference Number]],barang_keluar[],2,FALSE),""))</f>
        <v>46082</v>
      </c>
      <c r="C2491" t="str">
        <f t="shared" si="39"/>
        <v>Outbound</v>
      </c>
      <c r="D2491" t="str">
        <f>IF(tbl_transaction[[#This Row],[Type]]="Inbound",VLOOKUP(tbl_transaction[[#This Row],[Reference Number]],barang_masuk[],4,FALSE),IF(tbl_transaction[[#This Row],[Type]]="Outbound",VLOOKUP(tbl_transaction[[#This Row],[Reference Number]],barang_keluar[],4,FALSE),""))</f>
        <v>PER030</v>
      </c>
      <c r="E2491" t="str">
        <f>IF(tbl_transaction[[#This Row],[Type]]="Inbound",VLOOKUP(tbl_transaction[[#This Row],[Reference Number]],barang_masuk[],5,FALSE),IF(tbl_transaction[[#This Row],[Type]]="Outbound",VLOOKUP(tbl_transaction[[#This Row],[Reference Number]],barang_keluar[],5,FALSE),""))</f>
        <v>Lifebuoy Personal Care Variant 30</v>
      </c>
      <c r="F2491">
        <f>IF(tbl_transaction[[#This Row],[Type]]="Inbound",VLOOKUP(tbl_transaction[[#This Row],[Reference Number]],barang_masuk[],6,FALSE),IF(tbl_transaction[[#This Row],[Type]]="Outbound",VLOOKUP(tbl_transaction[[#This Row],[Reference Number]],barang_keluar[],6,FALSE),""))</f>
        <v>12</v>
      </c>
      <c r="G2491" t="str">
        <f>IF(tbl_transaction[[#This Row],[Type]]="Inbound",VLOOKUP(tbl_transaction[[#This Row],[Reference Number]],barang_masuk[],7,FALSE),IF(tbl_transaction[[#This Row],[Type]]="Outbound",VLOOKUP(tbl_transaction[[#This Row],[Reference Number]],barang_keluar[],7,FALSE),""))</f>
        <v>Bottle</v>
      </c>
      <c r="H2491" t="str">
        <f>IF(tbl_transaction[[#This Row],[Type]]="Inbound",VLOOKUP(tbl_transaction[[#This Row],[Reference Number]],barang_masuk[],3,FALSE),IF(tbl_transaction[[#This Row],[Type]]="Outbound",VLOOKUP(tbl_transaction[[#This Row],[Reference Number]],barang_keluar[],3,FALSE),""))</f>
        <v>Outlet 027</v>
      </c>
      <c r="I2491" t="str">
        <f>IF(D2491='Kartu Stok'!$B$2,COUNTIF($D$3:D2491,'Kartu Stok'!$B$2),"")</f>
        <v/>
      </c>
      <c r="L2491"/>
    </row>
    <row r="2492" spans="1:12" ht="14.5" x14ac:dyDescent="0.35">
      <c r="A2492" s="2" t="s">
        <v>3051</v>
      </c>
      <c r="B2492" s="5">
        <f>IF(LEFT(tbl_transaction[[#This Row],[Reference Number]],2)="GR",VLOOKUP(tbl_transaction[[#This Row],[Reference Number]],barang_masuk[],2,FALSE),IF(LEFT(tbl_transaction[[#This Row],[Reference Number]],2)="DO",VLOOKUP(tbl_transaction[[#This Row],[Reference Number]],barang_keluar[],2,FALSE),""))</f>
        <v>46078</v>
      </c>
      <c r="C2492" t="str">
        <f t="shared" si="39"/>
        <v>Outbound</v>
      </c>
      <c r="D2492" t="str">
        <f>IF(tbl_transaction[[#This Row],[Type]]="Inbound",VLOOKUP(tbl_transaction[[#This Row],[Reference Number]],barang_masuk[],4,FALSE),IF(tbl_transaction[[#This Row],[Type]]="Outbound",VLOOKUP(tbl_transaction[[#This Row],[Reference Number]],barang_keluar[],4,FALSE),""))</f>
        <v>BEV006</v>
      </c>
      <c r="E2492" t="str">
        <f>IF(tbl_transaction[[#This Row],[Type]]="Inbound",VLOOKUP(tbl_transaction[[#This Row],[Reference Number]],barang_masuk[],5,FALSE),IF(tbl_transaction[[#This Row],[Type]]="Outbound",VLOOKUP(tbl_transaction[[#This Row],[Reference Number]],barang_keluar[],5,FALSE),""))</f>
        <v>Pocari Beverage Variant 6</v>
      </c>
      <c r="F2492">
        <f>IF(tbl_transaction[[#This Row],[Type]]="Inbound",VLOOKUP(tbl_transaction[[#This Row],[Reference Number]],barang_masuk[],6,FALSE),IF(tbl_transaction[[#This Row],[Type]]="Outbound",VLOOKUP(tbl_transaction[[#This Row],[Reference Number]],barang_keluar[],6,FALSE),""))</f>
        <v>20</v>
      </c>
      <c r="G2492" t="str">
        <f>IF(tbl_transaction[[#This Row],[Type]]="Inbound",VLOOKUP(tbl_transaction[[#This Row],[Reference Number]],barang_masuk[],7,FALSE),IF(tbl_transaction[[#This Row],[Type]]="Outbound",VLOOKUP(tbl_transaction[[#This Row],[Reference Number]],barang_keluar[],7,FALSE),""))</f>
        <v>Bottle</v>
      </c>
      <c r="H2492" t="str">
        <f>IF(tbl_transaction[[#This Row],[Type]]="Inbound",VLOOKUP(tbl_transaction[[#This Row],[Reference Number]],barang_masuk[],3,FALSE),IF(tbl_transaction[[#This Row],[Type]]="Outbound",VLOOKUP(tbl_transaction[[#This Row],[Reference Number]],barang_keluar[],3,FALSE),""))</f>
        <v>Outlet 055</v>
      </c>
      <c r="I2492" t="str">
        <f>IF(D2492='Kartu Stok'!$B$2,COUNTIF($D$3:D2492,'Kartu Stok'!$B$2),"")</f>
        <v/>
      </c>
      <c r="L2492"/>
    </row>
    <row r="2493" spans="1:12" ht="14.5" x14ac:dyDescent="0.35">
      <c r="A2493" s="2" t="s">
        <v>3052</v>
      </c>
      <c r="B2493" s="5">
        <f>IF(LEFT(tbl_transaction[[#This Row],[Reference Number]],2)="GR",VLOOKUP(tbl_transaction[[#This Row],[Reference Number]],barang_masuk[],2,FALSE),IF(LEFT(tbl_transaction[[#This Row],[Reference Number]],2)="DO",VLOOKUP(tbl_transaction[[#This Row],[Reference Number]],barang_keluar[],2,FALSE),""))</f>
        <v>46136</v>
      </c>
      <c r="C2493" t="str">
        <f t="shared" si="39"/>
        <v>Outbound</v>
      </c>
      <c r="D2493" t="str">
        <f>IF(tbl_transaction[[#This Row],[Type]]="Inbound",VLOOKUP(tbl_transaction[[#This Row],[Reference Number]],barang_masuk[],4,FALSE),IF(tbl_transaction[[#This Row],[Type]]="Outbound",VLOOKUP(tbl_transaction[[#This Row],[Reference Number]],barang_keluar[],4,FALSE),""))</f>
        <v>BEV012</v>
      </c>
      <c r="E2493" t="str">
        <f>IF(tbl_transaction[[#This Row],[Type]]="Inbound",VLOOKUP(tbl_transaction[[#This Row],[Reference Number]],barang_masuk[],5,FALSE),IF(tbl_transaction[[#This Row],[Type]]="Outbound",VLOOKUP(tbl_transaction[[#This Row],[Reference Number]],barang_keluar[],5,FALSE),""))</f>
        <v>Pocari Beverage Variant 12</v>
      </c>
      <c r="F2493">
        <f>IF(tbl_transaction[[#This Row],[Type]]="Inbound",VLOOKUP(tbl_transaction[[#This Row],[Reference Number]],barang_masuk[],6,FALSE),IF(tbl_transaction[[#This Row],[Type]]="Outbound",VLOOKUP(tbl_transaction[[#This Row],[Reference Number]],barang_keluar[],6,FALSE),""))</f>
        <v>36</v>
      </c>
      <c r="G2493" t="str">
        <f>IF(tbl_transaction[[#This Row],[Type]]="Inbound",VLOOKUP(tbl_transaction[[#This Row],[Reference Number]],barang_masuk[],7,FALSE),IF(tbl_transaction[[#This Row],[Type]]="Outbound",VLOOKUP(tbl_transaction[[#This Row],[Reference Number]],barang_keluar[],7,FALSE),""))</f>
        <v>Bottle</v>
      </c>
      <c r="H2493" t="str">
        <f>IF(tbl_transaction[[#This Row],[Type]]="Inbound",VLOOKUP(tbl_transaction[[#This Row],[Reference Number]],barang_masuk[],3,FALSE),IF(tbl_transaction[[#This Row],[Type]]="Outbound",VLOOKUP(tbl_transaction[[#This Row],[Reference Number]],barang_keluar[],3,FALSE),""))</f>
        <v>Outlet 045</v>
      </c>
      <c r="I2493" t="str">
        <f>IF(D2493='Kartu Stok'!$B$2,COUNTIF($D$3:D2493,'Kartu Stok'!$B$2),"")</f>
        <v/>
      </c>
      <c r="L2493"/>
    </row>
    <row r="2494" spans="1:12" ht="14.5" x14ac:dyDescent="0.35">
      <c r="A2494" s="2" t="s">
        <v>3053</v>
      </c>
      <c r="B2494" s="5">
        <f>IF(LEFT(tbl_transaction[[#This Row],[Reference Number]],2)="GR",VLOOKUP(tbl_transaction[[#This Row],[Reference Number]],barang_masuk[],2,FALSE),IF(LEFT(tbl_transaction[[#This Row],[Reference Number]],2)="DO",VLOOKUP(tbl_transaction[[#This Row],[Reference Number]],barang_keluar[],2,FALSE),""))</f>
        <v>46037</v>
      </c>
      <c r="C2494" t="str">
        <f t="shared" si="39"/>
        <v>Outbound</v>
      </c>
      <c r="D2494" t="str">
        <f>IF(tbl_transaction[[#This Row],[Type]]="Inbound",VLOOKUP(tbl_transaction[[#This Row],[Reference Number]],barang_masuk[],4,FALSE),IF(tbl_transaction[[#This Row],[Type]]="Outbound",VLOOKUP(tbl_transaction[[#This Row],[Reference Number]],barang_keluar[],4,FALSE),""))</f>
        <v>BEV009</v>
      </c>
      <c r="E2494" t="str">
        <f>IF(tbl_transaction[[#This Row],[Type]]="Inbound",VLOOKUP(tbl_transaction[[#This Row],[Reference Number]],barang_masuk[],5,FALSE),IF(tbl_transaction[[#This Row],[Type]]="Outbound",VLOOKUP(tbl_transaction[[#This Row],[Reference Number]],barang_keluar[],5,FALSE),""))</f>
        <v>Aqua Beverage Variant 9</v>
      </c>
      <c r="F2494">
        <f>IF(tbl_transaction[[#This Row],[Type]]="Inbound",VLOOKUP(tbl_transaction[[#This Row],[Reference Number]],barang_masuk[],6,FALSE),IF(tbl_transaction[[#This Row],[Type]]="Outbound",VLOOKUP(tbl_transaction[[#This Row],[Reference Number]],barang_keluar[],6,FALSE),""))</f>
        <v>48</v>
      </c>
      <c r="G2494" t="str">
        <f>IF(tbl_transaction[[#This Row],[Type]]="Inbound",VLOOKUP(tbl_transaction[[#This Row],[Reference Number]],barang_masuk[],7,FALSE),IF(tbl_transaction[[#This Row],[Type]]="Outbound",VLOOKUP(tbl_transaction[[#This Row],[Reference Number]],barang_keluar[],7,FALSE),""))</f>
        <v>Bottle</v>
      </c>
      <c r="H2494" t="str">
        <f>IF(tbl_transaction[[#This Row],[Type]]="Inbound",VLOOKUP(tbl_transaction[[#This Row],[Reference Number]],barang_masuk[],3,FALSE),IF(tbl_transaction[[#This Row],[Type]]="Outbound",VLOOKUP(tbl_transaction[[#This Row],[Reference Number]],barang_keluar[],3,FALSE),""))</f>
        <v>Outlet 023</v>
      </c>
      <c r="I2494" t="str">
        <f>IF(D2494='Kartu Stok'!$B$2,COUNTIF($D$3:D2494,'Kartu Stok'!$B$2),"")</f>
        <v/>
      </c>
      <c r="L2494"/>
    </row>
    <row r="2495" spans="1:12" ht="14.5" x14ac:dyDescent="0.35">
      <c r="A2495" s="2" t="s">
        <v>3054</v>
      </c>
      <c r="B2495" s="5">
        <f>IF(LEFT(tbl_transaction[[#This Row],[Reference Number]],2)="GR",VLOOKUP(tbl_transaction[[#This Row],[Reference Number]],barang_masuk[],2,FALSE),IF(LEFT(tbl_transaction[[#This Row],[Reference Number]],2)="DO",VLOOKUP(tbl_transaction[[#This Row],[Reference Number]],barang_keluar[],2,FALSE),""))</f>
        <v>46067</v>
      </c>
      <c r="C2495" t="str">
        <f t="shared" si="39"/>
        <v>Outbound</v>
      </c>
      <c r="D2495" t="str">
        <f>IF(tbl_transaction[[#This Row],[Type]]="Inbound",VLOOKUP(tbl_transaction[[#This Row],[Reference Number]],barang_masuk[],4,FALSE),IF(tbl_transaction[[#This Row],[Type]]="Outbound",VLOOKUP(tbl_transaction[[#This Row],[Reference Number]],barang_keluar[],4,FALSE),""))</f>
        <v>SNK004</v>
      </c>
      <c r="E2495" t="str">
        <f>IF(tbl_transaction[[#This Row],[Type]]="Inbound",VLOOKUP(tbl_transaction[[#This Row],[Reference Number]],barang_masuk[],5,FALSE),IF(tbl_transaction[[#This Row],[Type]]="Outbound",VLOOKUP(tbl_transaction[[#This Row],[Reference Number]],barang_keluar[],5,FALSE),""))</f>
        <v>Chitato Snack Variant 4</v>
      </c>
      <c r="F2495">
        <f>IF(tbl_transaction[[#This Row],[Type]]="Inbound",VLOOKUP(tbl_transaction[[#This Row],[Reference Number]],barang_masuk[],6,FALSE),IF(tbl_transaction[[#This Row],[Type]]="Outbound",VLOOKUP(tbl_transaction[[#This Row],[Reference Number]],barang_keluar[],6,FALSE),""))</f>
        <v>10</v>
      </c>
      <c r="G2495" t="str">
        <f>IF(tbl_transaction[[#This Row],[Type]]="Inbound",VLOOKUP(tbl_transaction[[#This Row],[Reference Number]],barang_masuk[],7,FALSE),IF(tbl_transaction[[#This Row],[Type]]="Outbound",VLOOKUP(tbl_transaction[[#This Row],[Reference Number]],barang_keluar[],7,FALSE),""))</f>
        <v>Pack</v>
      </c>
      <c r="H2495" t="str">
        <f>IF(tbl_transaction[[#This Row],[Type]]="Inbound",VLOOKUP(tbl_transaction[[#This Row],[Reference Number]],barang_masuk[],3,FALSE),IF(tbl_transaction[[#This Row],[Type]]="Outbound",VLOOKUP(tbl_transaction[[#This Row],[Reference Number]],barang_keluar[],3,FALSE),""))</f>
        <v>Outlet 023</v>
      </c>
      <c r="I2495" t="str">
        <f>IF(D2495='Kartu Stok'!$B$2,COUNTIF($D$3:D2495,'Kartu Stok'!$B$2),"")</f>
        <v/>
      </c>
      <c r="L2495"/>
    </row>
    <row r="2496" spans="1:12" ht="14.5" x14ac:dyDescent="0.35">
      <c r="A2496" s="2" t="s">
        <v>3055</v>
      </c>
      <c r="B2496" s="5">
        <f>IF(LEFT(tbl_transaction[[#This Row],[Reference Number]],2)="GR",VLOOKUP(tbl_transaction[[#This Row],[Reference Number]],barang_masuk[],2,FALSE),IF(LEFT(tbl_transaction[[#This Row],[Reference Number]],2)="DO",VLOOKUP(tbl_transaction[[#This Row],[Reference Number]],barang_keluar[],2,FALSE),""))</f>
        <v>46187</v>
      </c>
      <c r="C2496" t="str">
        <f t="shared" si="39"/>
        <v>Outbound</v>
      </c>
      <c r="D2496" t="str">
        <f>IF(tbl_transaction[[#This Row],[Type]]="Inbound",VLOOKUP(tbl_transaction[[#This Row],[Reference Number]],barang_masuk[],4,FALSE),IF(tbl_transaction[[#This Row],[Type]]="Outbound",VLOOKUP(tbl_transaction[[#This Row],[Reference Number]],barang_keluar[],4,FALSE),""))</f>
        <v>INS023</v>
      </c>
      <c r="E2496" t="str">
        <f>IF(tbl_transaction[[#This Row],[Type]]="Inbound",VLOOKUP(tbl_transaction[[#This Row],[Reference Number]],barang_masuk[],5,FALSE),IF(tbl_transaction[[#This Row],[Type]]="Outbound",VLOOKUP(tbl_transaction[[#This Row],[Reference Number]],barang_keluar[],5,FALSE),""))</f>
        <v>Indomie Instant Food Variant 23</v>
      </c>
      <c r="F2496">
        <f>IF(tbl_transaction[[#This Row],[Type]]="Inbound",VLOOKUP(tbl_transaction[[#This Row],[Reference Number]],barang_masuk[],6,FALSE),IF(tbl_transaction[[#This Row],[Type]]="Outbound",VLOOKUP(tbl_transaction[[#This Row],[Reference Number]],barang_keluar[],6,FALSE),""))</f>
        <v>12</v>
      </c>
      <c r="G2496" t="str">
        <f>IF(tbl_transaction[[#This Row],[Type]]="Inbound",VLOOKUP(tbl_transaction[[#This Row],[Reference Number]],barang_masuk[],7,FALSE),IF(tbl_transaction[[#This Row],[Type]]="Outbound",VLOOKUP(tbl_transaction[[#This Row],[Reference Number]],barang_keluar[],7,FALSE),""))</f>
        <v>Pack</v>
      </c>
      <c r="H2496" t="str">
        <f>IF(tbl_transaction[[#This Row],[Type]]="Inbound",VLOOKUP(tbl_transaction[[#This Row],[Reference Number]],barang_masuk[],3,FALSE),IF(tbl_transaction[[#This Row],[Type]]="Outbound",VLOOKUP(tbl_transaction[[#This Row],[Reference Number]],barang_keluar[],3,FALSE),""))</f>
        <v>Outlet 080</v>
      </c>
      <c r="I2496" t="str">
        <f>IF(D2496='Kartu Stok'!$B$2,COUNTIF($D$3:D2496,'Kartu Stok'!$B$2),"")</f>
        <v/>
      </c>
      <c r="L2496"/>
    </row>
    <row r="2497" spans="1:12" ht="14.5" x14ac:dyDescent="0.35">
      <c r="A2497" s="2" t="s">
        <v>3056</v>
      </c>
      <c r="B2497" s="5">
        <f>IF(LEFT(tbl_transaction[[#This Row],[Reference Number]],2)="GR",VLOOKUP(tbl_transaction[[#This Row],[Reference Number]],barang_masuk[],2,FALSE),IF(LEFT(tbl_transaction[[#This Row],[Reference Number]],2)="DO",VLOOKUP(tbl_transaction[[#This Row],[Reference Number]],barang_keluar[],2,FALSE),""))</f>
        <v>46130</v>
      </c>
      <c r="C2497" t="str">
        <f t="shared" si="39"/>
        <v>Outbound</v>
      </c>
      <c r="D2497" t="str">
        <f>IF(tbl_transaction[[#This Row],[Type]]="Inbound",VLOOKUP(tbl_transaction[[#This Row],[Reference Number]],barang_masuk[],4,FALSE),IF(tbl_transaction[[#This Row],[Type]]="Outbound",VLOOKUP(tbl_transaction[[#This Row],[Reference Number]],barang_keluar[],4,FALSE),""))</f>
        <v>BAB001</v>
      </c>
      <c r="E2497" t="str">
        <f>IF(tbl_transaction[[#This Row],[Type]]="Inbound",VLOOKUP(tbl_transaction[[#This Row],[Reference Number]],barang_masuk[],5,FALSE),IF(tbl_transaction[[#This Row],[Type]]="Outbound",VLOOKUP(tbl_transaction[[#This Row],[Reference Number]],barang_keluar[],5,FALSE),""))</f>
        <v>MamyPoko Baby Care Variant 1</v>
      </c>
      <c r="F2497">
        <f>IF(tbl_transaction[[#This Row],[Type]]="Inbound",VLOOKUP(tbl_transaction[[#This Row],[Reference Number]],barang_masuk[],6,FALSE),IF(tbl_transaction[[#This Row],[Type]]="Outbound",VLOOKUP(tbl_transaction[[#This Row],[Reference Number]],barang_keluar[],6,FALSE),""))</f>
        <v>15</v>
      </c>
      <c r="G2497" t="str">
        <f>IF(tbl_transaction[[#This Row],[Type]]="Inbound",VLOOKUP(tbl_transaction[[#This Row],[Reference Number]],barang_masuk[],7,FALSE),IF(tbl_transaction[[#This Row],[Type]]="Outbound",VLOOKUP(tbl_transaction[[#This Row],[Reference Number]],barang_keluar[],7,FALSE),""))</f>
        <v>Pack</v>
      </c>
      <c r="H2497" t="str">
        <f>IF(tbl_transaction[[#This Row],[Type]]="Inbound",VLOOKUP(tbl_transaction[[#This Row],[Reference Number]],barang_masuk[],3,FALSE),IF(tbl_transaction[[#This Row],[Type]]="Outbound",VLOOKUP(tbl_transaction[[#This Row],[Reference Number]],barang_keluar[],3,FALSE),""))</f>
        <v>Outlet 060</v>
      </c>
      <c r="I2497" t="str">
        <f>IF(D2497='Kartu Stok'!$B$2,COUNTIF($D$3:D2497,'Kartu Stok'!$B$2),"")</f>
        <v/>
      </c>
      <c r="L2497"/>
    </row>
    <row r="2498" spans="1:12" ht="14.5" x14ac:dyDescent="0.35">
      <c r="A2498" s="2" t="s">
        <v>3057</v>
      </c>
      <c r="B2498" s="5">
        <f>IF(LEFT(tbl_transaction[[#This Row],[Reference Number]],2)="GR",VLOOKUP(tbl_transaction[[#This Row],[Reference Number]],barang_masuk[],2,FALSE),IF(LEFT(tbl_transaction[[#This Row],[Reference Number]],2)="DO",VLOOKUP(tbl_transaction[[#This Row],[Reference Number]],barang_keluar[],2,FALSE),""))</f>
        <v>46036</v>
      </c>
      <c r="C2498" t="str">
        <f t="shared" si="39"/>
        <v>Outbound</v>
      </c>
      <c r="D2498" t="str">
        <f>IF(tbl_transaction[[#This Row],[Type]]="Inbound",VLOOKUP(tbl_transaction[[#This Row],[Reference Number]],barang_masuk[],4,FALSE),IF(tbl_transaction[[#This Row],[Type]]="Outbound",VLOOKUP(tbl_transaction[[#This Row],[Reference Number]],barang_keluar[],4,FALSE),""))</f>
        <v>BAB019</v>
      </c>
      <c r="E2498" t="str">
        <f>IF(tbl_transaction[[#This Row],[Type]]="Inbound",VLOOKUP(tbl_transaction[[#This Row],[Reference Number]],barang_masuk[],5,FALSE),IF(tbl_transaction[[#This Row],[Type]]="Outbound",VLOOKUP(tbl_transaction[[#This Row],[Reference Number]],barang_keluar[],5,FALSE),""))</f>
        <v>Zwitsal Baby Care Variant 19</v>
      </c>
      <c r="F2498">
        <f>IF(tbl_transaction[[#This Row],[Type]]="Inbound",VLOOKUP(tbl_transaction[[#This Row],[Reference Number]],barang_masuk[],6,FALSE),IF(tbl_transaction[[#This Row],[Type]]="Outbound",VLOOKUP(tbl_transaction[[#This Row],[Reference Number]],barang_keluar[],6,FALSE),""))</f>
        <v>30</v>
      </c>
      <c r="G2498" t="str">
        <f>IF(tbl_transaction[[#This Row],[Type]]="Inbound",VLOOKUP(tbl_transaction[[#This Row],[Reference Number]],barang_masuk[],7,FALSE),IF(tbl_transaction[[#This Row],[Type]]="Outbound",VLOOKUP(tbl_transaction[[#This Row],[Reference Number]],barang_keluar[],7,FALSE),""))</f>
        <v>Pack</v>
      </c>
      <c r="H2498" t="str">
        <f>IF(tbl_transaction[[#This Row],[Type]]="Inbound",VLOOKUP(tbl_transaction[[#This Row],[Reference Number]],barang_masuk[],3,FALSE),IF(tbl_transaction[[#This Row],[Type]]="Outbound",VLOOKUP(tbl_transaction[[#This Row],[Reference Number]],barang_keluar[],3,FALSE),""))</f>
        <v>Outlet 033</v>
      </c>
      <c r="I2498" t="str">
        <f>IF(D2498='Kartu Stok'!$B$2,COUNTIF($D$3:D2498,'Kartu Stok'!$B$2),"")</f>
        <v/>
      </c>
      <c r="L2498"/>
    </row>
    <row r="2499" spans="1:12" ht="14.5" x14ac:dyDescent="0.35">
      <c r="A2499" s="2" t="s">
        <v>3058</v>
      </c>
      <c r="B2499" s="5">
        <f>IF(LEFT(tbl_transaction[[#This Row],[Reference Number]],2)="GR",VLOOKUP(tbl_transaction[[#This Row],[Reference Number]],barang_masuk[],2,FALSE),IF(LEFT(tbl_transaction[[#This Row],[Reference Number]],2)="DO",VLOOKUP(tbl_transaction[[#This Row],[Reference Number]],barang_keluar[],2,FALSE),""))</f>
        <v>46074</v>
      </c>
      <c r="C2499" t="str">
        <f t="shared" si="39"/>
        <v>Outbound</v>
      </c>
      <c r="D2499" t="str">
        <f>IF(tbl_transaction[[#This Row],[Type]]="Inbound",VLOOKUP(tbl_transaction[[#This Row],[Reference Number]],barang_masuk[],4,FALSE),IF(tbl_transaction[[#This Row],[Type]]="Outbound",VLOOKUP(tbl_transaction[[#This Row],[Reference Number]],barang_keluar[],4,FALSE),""))</f>
        <v>INS019</v>
      </c>
      <c r="E2499" t="str">
        <f>IF(tbl_transaction[[#This Row],[Type]]="Inbound",VLOOKUP(tbl_transaction[[#This Row],[Reference Number]],barang_masuk[],5,FALSE),IF(tbl_transaction[[#This Row],[Type]]="Outbound",VLOOKUP(tbl_transaction[[#This Row],[Reference Number]],barang_keluar[],5,FALSE),""))</f>
        <v>Indomie Instant Food Variant 19</v>
      </c>
      <c r="F2499">
        <f>IF(tbl_transaction[[#This Row],[Type]]="Inbound",VLOOKUP(tbl_transaction[[#This Row],[Reference Number]],barang_masuk[],6,FALSE),IF(tbl_transaction[[#This Row],[Type]]="Outbound",VLOOKUP(tbl_transaction[[#This Row],[Reference Number]],barang_keluar[],6,FALSE),""))</f>
        <v>5</v>
      </c>
      <c r="G2499" t="str">
        <f>IF(tbl_transaction[[#This Row],[Type]]="Inbound",VLOOKUP(tbl_transaction[[#This Row],[Reference Number]],barang_masuk[],7,FALSE),IF(tbl_transaction[[#This Row],[Type]]="Outbound",VLOOKUP(tbl_transaction[[#This Row],[Reference Number]],barang_keluar[],7,FALSE),""))</f>
        <v>Pack</v>
      </c>
      <c r="H2499" t="str">
        <f>IF(tbl_transaction[[#This Row],[Type]]="Inbound",VLOOKUP(tbl_transaction[[#This Row],[Reference Number]],barang_masuk[],3,FALSE),IF(tbl_transaction[[#This Row],[Type]]="Outbound",VLOOKUP(tbl_transaction[[#This Row],[Reference Number]],barang_keluar[],3,FALSE),""))</f>
        <v>Outlet 055</v>
      </c>
      <c r="I2499" t="str">
        <f>IF(D2499='Kartu Stok'!$B$2,COUNTIF($D$3:D2499,'Kartu Stok'!$B$2),"")</f>
        <v/>
      </c>
      <c r="L2499"/>
    </row>
    <row r="2500" spans="1:12" ht="14.5" x14ac:dyDescent="0.35">
      <c r="A2500" s="2" t="s">
        <v>3059</v>
      </c>
      <c r="B2500" s="5">
        <f>IF(LEFT(tbl_transaction[[#This Row],[Reference Number]],2)="GR",VLOOKUP(tbl_transaction[[#This Row],[Reference Number]],barang_masuk[],2,FALSE),IF(LEFT(tbl_transaction[[#This Row],[Reference Number]],2)="DO",VLOOKUP(tbl_transaction[[#This Row],[Reference Number]],barang_keluar[],2,FALSE),""))</f>
        <v>46116</v>
      </c>
      <c r="C2500" t="str">
        <f t="shared" si="39"/>
        <v>Outbound</v>
      </c>
      <c r="D2500" t="str">
        <f>IF(tbl_transaction[[#This Row],[Type]]="Inbound",VLOOKUP(tbl_transaction[[#This Row],[Reference Number]],barang_masuk[],4,FALSE),IF(tbl_transaction[[#This Row],[Type]]="Outbound",VLOOKUP(tbl_transaction[[#This Row],[Reference Number]],barang_keluar[],4,FALSE),""))</f>
        <v>BEV022</v>
      </c>
      <c r="E2500" t="str">
        <f>IF(tbl_transaction[[#This Row],[Type]]="Inbound",VLOOKUP(tbl_transaction[[#This Row],[Reference Number]],barang_masuk[],5,FALSE),IF(tbl_transaction[[#This Row],[Type]]="Outbound",VLOOKUP(tbl_transaction[[#This Row],[Reference Number]],barang_keluar[],5,FALSE),""))</f>
        <v>Sosro Beverage Variant 22</v>
      </c>
      <c r="F2500">
        <f>IF(tbl_transaction[[#This Row],[Type]]="Inbound",VLOOKUP(tbl_transaction[[#This Row],[Reference Number]],barang_masuk[],6,FALSE),IF(tbl_transaction[[#This Row],[Type]]="Outbound",VLOOKUP(tbl_transaction[[#This Row],[Reference Number]],barang_keluar[],6,FALSE),""))</f>
        <v>15</v>
      </c>
      <c r="G2500" t="str">
        <f>IF(tbl_transaction[[#This Row],[Type]]="Inbound",VLOOKUP(tbl_transaction[[#This Row],[Reference Number]],barang_masuk[],7,FALSE),IF(tbl_transaction[[#This Row],[Type]]="Outbound",VLOOKUP(tbl_transaction[[#This Row],[Reference Number]],barang_keluar[],7,FALSE),""))</f>
        <v>Bottle</v>
      </c>
      <c r="H2500" t="str">
        <f>IF(tbl_transaction[[#This Row],[Type]]="Inbound",VLOOKUP(tbl_transaction[[#This Row],[Reference Number]],barang_masuk[],3,FALSE),IF(tbl_transaction[[#This Row],[Type]]="Outbound",VLOOKUP(tbl_transaction[[#This Row],[Reference Number]],barang_keluar[],3,FALSE),""))</f>
        <v>Outlet 027</v>
      </c>
      <c r="I2500" t="str">
        <f>IF(D2500='Kartu Stok'!$B$2,COUNTIF($D$3:D2500,'Kartu Stok'!$B$2),"")</f>
        <v/>
      </c>
      <c r="L2500"/>
    </row>
    <row r="2501" spans="1:12" ht="14.5" x14ac:dyDescent="0.35">
      <c r="A2501" s="2" t="s">
        <v>3060</v>
      </c>
      <c r="B2501" s="5">
        <f>IF(LEFT(tbl_transaction[[#This Row],[Reference Number]],2)="GR",VLOOKUP(tbl_transaction[[#This Row],[Reference Number]],barang_masuk[],2,FALSE),IF(LEFT(tbl_transaction[[#This Row],[Reference Number]],2)="DO",VLOOKUP(tbl_transaction[[#This Row],[Reference Number]],barang_keluar[],2,FALSE),""))</f>
        <v>46124</v>
      </c>
      <c r="C2501" t="str">
        <f t="shared" si="39"/>
        <v>Outbound</v>
      </c>
      <c r="D2501" t="str">
        <f>IF(tbl_transaction[[#This Row],[Type]]="Inbound",VLOOKUP(tbl_transaction[[#This Row],[Reference Number]],barang_masuk[],4,FALSE),IF(tbl_transaction[[#This Row],[Type]]="Outbound",VLOOKUP(tbl_transaction[[#This Row],[Reference Number]],barang_keluar[],4,FALSE),""))</f>
        <v>SNK017</v>
      </c>
      <c r="E2501" t="str">
        <f>IF(tbl_transaction[[#This Row],[Type]]="Inbound",VLOOKUP(tbl_transaction[[#This Row],[Reference Number]],barang_masuk[],5,FALSE),IF(tbl_transaction[[#This Row],[Type]]="Outbound",VLOOKUP(tbl_transaction[[#This Row],[Reference Number]],barang_keluar[],5,FALSE),""))</f>
        <v>Qtela Snack Variant 17</v>
      </c>
      <c r="F2501">
        <f>IF(tbl_transaction[[#This Row],[Type]]="Inbound",VLOOKUP(tbl_transaction[[#This Row],[Reference Number]],barang_masuk[],6,FALSE),IF(tbl_transaction[[#This Row],[Type]]="Outbound",VLOOKUP(tbl_transaction[[#This Row],[Reference Number]],barang_keluar[],6,FALSE),""))</f>
        <v>5</v>
      </c>
      <c r="G2501" t="str">
        <f>IF(tbl_transaction[[#This Row],[Type]]="Inbound",VLOOKUP(tbl_transaction[[#This Row],[Reference Number]],barang_masuk[],7,FALSE),IF(tbl_transaction[[#This Row],[Type]]="Outbound",VLOOKUP(tbl_transaction[[#This Row],[Reference Number]],barang_keluar[],7,FALSE),""))</f>
        <v>Pack</v>
      </c>
      <c r="H2501" t="str">
        <f>IF(tbl_transaction[[#This Row],[Type]]="Inbound",VLOOKUP(tbl_transaction[[#This Row],[Reference Number]],barang_masuk[],3,FALSE),IF(tbl_transaction[[#This Row],[Type]]="Outbound",VLOOKUP(tbl_transaction[[#This Row],[Reference Number]],barang_keluar[],3,FALSE),""))</f>
        <v>Outlet 069</v>
      </c>
      <c r="I2501" t="str">
        <f>IF(D2501='Kartu Stok'!$B$2,COUNTIF($D$3:D2501,'Kartu Stok'!$B$2),"")</f>
        <v/>
      </c>
      <c r="L2501"/>
    </row>
    <row r="2502" spans="1:12" ht="14.5" x14ac:dyDescent="0.35">
      <c r="A2502" s="2" t="s">
        <v>3061</v>
      </c>
      <c r="B2502" s="5">
        <f>IF(LEFT(tbl_transaction[[#This Row],[Reference Number]],2)="GR",VLOOKUP(tbl_transaction[[#This Row],[Reference Number]],barang_masuk[],2,FALSE),IF(LEFT(tbl_transaction[[#This Row],[Reference Number]],2)="DO",VLOOKUP(tbl_transaction[[#This Row],[Reference Number]],barang_keluar[],2,FALSE),""))</f>
        <v>46125</v>
      </c>
      <c r="C2502" t="str">
        <f t="shared" si="39"/>
        <v>Outbound</v>
      </c>
      <c r="D2502" t="str">
        <f>IF(tbl_transaction[[#This Row],[Type]]="Inbound",VLOOKUP(tbl_transaction[[#This Row],[Reference Number]],barang_masuk[],4,FALSE),IF(tbl_transaction[[#This Row],[Type]]="Outbound",VLOOKUP(tbl_transaction[[#This Row],[Reference Number]],barang_keluar[],4,FALSE),""))</f>
        <v>BEV023</v>
      </c>
      <c r="E2502" t="str">
        <f>IF(tbl_transaction[[#This Row],[Type]]="Inbound",VLOOKUP(tbl_transaction[[#This Row],[Reference Number]],barang_masuk[],5,FALSE),IF(tbl_transaction[[#This Row],[Type]]="Outbound",VLOOKUP(tbl_transaction[[#This Row],[Reference Number]],barang_keluar[],5,FALSE),""))</f>
        <v>Sosro Beverage Variant 23</v>
      </c>
      <c r="F2502">
        <f>IF(tbl_transaction[[#This Row],[Type]]="Inbound",VLOOKUP(tbl_transaction[[#This Row],[Reference Number]],barang_masuk[],6,FALSE),IF(tbl_transaction[[#This Row],[Type]]="Outbound",VLOOKUP(tbl_transaction[[#This Row],[Reference Number]],barang_keluar[],6,FALSE),""))</f>
        <v>5</v>
      </c>
      <c r="G2502" t="str">
        <f>IF(tbl_transaction[[#This Row],[Type]]="Inbound",VLOOKUP(tbl_transaction[[#This Row],[Reference Number]],barang_masuk[],7,FALSE),IF(tbl_transaction[[#This Row],[Type]]="Outbound",VLOOKUP(tbl_transaction[[#This Row],[Reference Number]],barang_keluar[],7,FALSE),""))</f>
        <v>Bottle</v>
      </c>
      <c r="H2502" t="str">
        <f>IF(tbl_transaction[[#This Row],[Type]]="Inbound",VLOOKUP(tbl_transaction[[#This Row],[Reference Number]],barang_masuk[],3,FALSE),IF(tbl_transaction[[#This Row],[Type]]="Outbound",VLOOKUP(tbl_transaction[[#This Row],[Reference Number]],barang_keluar[],3,FALSE),""))</f>
        <v>Outlet 002</v>
      </c>
      <c r="I2502" t="str">
        <f>IF(D2502='Kartu Stok'!$B$2,COUNTIF($D$3:D2502,'Kartu Stok'!$B$2),"")</f>
        <v/>
      </c>
    </row>
    <row r="2503" spans="1:12" ht="14.5" x14ac:dyDescent="0.35">
      <c r="A2503" s="2" t="s">
        <v>3062</v>
      </c>
      <c r="B2503" s="5">
        <f>IF(LEFT(tbl_transaction[[#This Row],[Reference Number]],2)="GR",VLOOKUP(tbl_transaction[[#This Row],[Reference Number]],barang_masuk[],2,FALSE),IF(LEFT(tbl_transaction[[#This Row],[Reference Number]],2)="DO",VLOOKUP(tbl_transaction[[#This Row],[Reference Number]],barang_keluar[],2,FALSE),""))</f>
        <v>46132</v>
      </c>
      <c r="C2503" t="str">
        <f t="shared" si="39"/>
        <v>Outbound</v>
      </c>
      <c r="D2503" t="str">
        <f>IF(tbl_transaction[[#This Row],[Type]]="Inbound",VLOOKUP(tbl_transaction[[#This Row],[Reference Number]],barang_masuk[],4,FALSE),IF(tbl_transaction[[#This Row],[Type]]="Outbound",VLOOKUP(tbl_transaction[[#This Row],[Reference Number]],barang_keluar[],4,FALSE),""))</f>
        <v>BAB007</v>
      </c>
      <c r="E2503" t="str">
        <f>IF(tbl_transaction[[#This Row],[Type]]="Inbound",VLOOKUP(tbl_transaction[[#This Row],[Reference Number]],barang_masuk[],5,FALSE),IF(tbl_transaction[[#This Row],[Type]]="Outbound",VLOOKUP(tbl_transaction[[#This Row],[Reference Number]],barang_keluar[],5,FALSE),""))</f>
        <v>Zwitsal Baby Care Variant 7</v>
      </c>
      <c r="F2503">
        <f>IF(tbl_transaction[[#This Row],[Type]]="Inbound",VLOOKUP(tbl_transaction[[#This Row],[Reference Number]],barang_masuk[],6,FALSE),IF(tbl_transaction[[#This Row],[Type]]="Outbound",VLOOKUP(tbl_transaction[[#This Row],[Reference Number]],barang_keluar[],6,FALSE),""))</f>
        <v>36</v>
      </c>
      <c r="G2503" t="str">
        <f>IF(tbl_transaction[[#This Row],[Type]]="Inbound",VLOOKUP(tbl_transaction[[#This Row],[Reference Number]],barang_masuk[],7,FALSE),IF(tbl_transaction[[#This Row],[Type]]="Outbound",VLOOKUP(tbl_transaction[[#This Row],[Reference Number]],barang_keluar[],7,FALSE),""))</f>
        <v>Pack</v>
      </c>
      <c r="H2503" t="str">
        <f>IF(tbl_transaction[[#This Row],[Type]]="Inbound",VLOOKUP(tbl_transaction[[#This Row],[Reference Number]],barang_masuk[],3,FALSE),IF(tbl_transaction[[#This Row],[Type]]="Outbound",VLOOKUP(tbl_transaction[[#This Row],[Reference Number]],barang_keluar[],3,FALSE),""))</f>
        <v>Outlet 070</v>
      </c>
      <c r="I2503" t="str">
        <f>IF(D2503='Kartu Stok'!$B$2,COUNTIF($D$3:D2503,'Kartu Stok'!$B$2),"")</f>
        <v/>
      </c>
    </row>
    <row r="2504" spans="1:12" ht="14.5" x14ac:dyDescent="0.35">
      <c r="A2504" s="2" t="s">
        <v>3063</v>
      </c>
      <c r="B2504" s="5">
        <f>IF(LEFT(tbl_transaction[[#This Row],[Reference Number]],2)="GR",VLOOKUP(tbl_transaction[[#This Row],[Reference Number]],barang_masuk[],2,FALSE),IF(LEFT(tbl_transaction[[#This Row],[Reference Number]],2)="DO",VLOOKUP(tbl_transaction[[#This Row],[Reference Number]],barang_keluar[],2,FALSE),""))</f>
        <v>46133</v>
      </c>
      <c r="C2504" t="str">
        <f t="shared" si="39"/>
        <v>Outbound</v>
      </c>
      <c r="D2504" t="str">
        <f>IF(tbl_transaction[[#This Row],[Type]]="Inbound",VLOOKUP(tbl_transaction[[#This Row],[Reference Number]],barang_masuk[],4,FALSE),IF(tbl_transaction[[#This Row],[Type]]="Outbound",VLOOKUP(tbl_transaction[[#This Row],[Reference Number]],barang_keluar[],4,FALSE),""))</f>
        <v>PER011</v>
      </c>
      <c r="E2504" t="str">
        <f>IF(tbl_transaction[[#This Row],[Type]]="Inbound",VLOOKUP(tbl_transaction[[#This Row],[Reference Number]],barang_masuk[],5,FALSE),IF(tbl_transaction[[#This Row],[Type]]="Outbound",VLOOKUP(tbl_transaction[[#This Row],[Reference Number]],barang_keluar[],5,FALSE),""))</f>
        <v>Pepsodent Personal Care Variant 11</v>
      </c>
      <c r="F2504">
        <f>IF(tbl_transaction[[#This Row],[Type]]="Inbound",VLOOKUP(tbl_transaction[[#This Row],[Reference Number]],barang_masuk[],6,FALSE),IF(tbl_transaction[[#This Row],[Type]]="Outbound",VLOOKUP(tbl_transaction[[#This Row],[Reference Number]],barang_keluar[],6,FALSE),""))</f>
        <v>24</v>
      </c>
      <c r="G2504" t="str">
        <f>IF(tbl_transaction[[#This Row],[Type]]="Inbound",VLOOKUP(tbl_transaction[[#This Row],[Reference Number]],barang_masuk[],7,FALSE),IF(tbl_transaction[[#This Row],[Type]]="Outbound",VLOOKUP(tbl_transaction[[#This Row],[Reference Number]],barang_keluar[],7,FALSE),""))</f>
        <v>Bottle</v>
      </c>
      <c r="H2504" t="str">
        <f>IF(tbl_transaction[[#This Row],[Type]]="Inbound",VLOOKUP(tbl_transaction[[#This Row],[Reference Number]],barang_masuk[],3,FALSE),IF(tbl_transaction[[#This Row],[Type]]="Outbound",VLOOKUP(tbl_transaction[[#This Row],[Reference Number]],barang_keluar[],3,FALSE),""))</f>
        <v>Outlet 041</v>
      </c>
      <c r="I2504" t="str">
        <f>IF(D2504='Kartu Stok'!$B$2,COUNTIF($D$3:D2504,'Kartu Stok'!$B$2),"")</f>
        <v/>
      </c>
    </row>
    <row r="2505" spans="1:12" ht="14.5" x14ac:dyDescent="0.35">
      <c r="A2505" s="2" t="s">
        <v>3064</v>
      </c>
      <c r="B2505" s="5">
        <f>IF(LEFT(tbl_transaction[[#This Row],[Reference Number]],2)="GR",VLOOKUP(tbl_transaction[[#This Row],[Reference Number]],barang_masuk[],2,FALSE),IF(LEFT(tbl_transaction[[#This Row],[Reference Number]],2)="DO",VLOOKUP(tbl_transaction[[#This Row],[Reference Number]],barang_keluar[],2,FALSE),""))</f>
        <v>46129</v>
      </c>
      <c r="C2505" t="str">
        <f t="shared" si="39"/>
        <v>Outbound</v>
      </c>
      <c r="D2505" t="str">
        <f>IF(tbl_transaction[[#This Row],[Type]]="Inbound",VLOOKUP(tbl_transaction[[#This Row],[Reference Number]],barang_masuk[],4,FALSE),IF(tbl_transaction[[#This Row],[Type]]="Outbound",VLOOKUP(tbl_transaction[[#This Row],[Reference Number]],barang_keluar[],4,FALSE),""))</f>
        <v>PER002</v>
      </c>
      <c r="E2505" t="str">
        <f>IF(tbl_transaction[[#This Row],[Type]]="Inbound",VLOOKUP(tbl_transaction[[#This Row],[Reference Number]],barang_masuk[],5,FALSE),IF(tbl_transaction[[#This Row],[Type]]="Outbound",VLOOKUP(tbl_transaction[[#This Row],[Reference Number]],barang_keluar[],5,FALSE),""))</f>
        <v>Lifebuoy Personal Care Variant 2</v>
      </c>
      <c r="F2505">
        <f>IF(tbl_transaction[[#This Row],[Type]]="Inbound",VLOOKUP(tbl_transaction[[#This Row],[Reference Number]],barang_masuk[],6,FALSE),IF(tbl_transaction[[#This Row],[Type]]="Outbound",VLOOKUP(tbl_transaction[[#This Row],[Reference Number]],barang_keluar[],6,FALSE),""))</f>
        <v>30</v>
      </c>
      <c r="G2505" t="str">
        <f>IF(tbl_transaction[[#This Row],[Type]]="Inbound",VLOOKUP(tbl_transaction[[#This Row],[Reference Number]],barang_masuk[],7,FALSE),IF(tbl_transaction[[#This Row],[Type]]="Outbound",VLOOKUP(tbl_transaction[[#This Row],[Reference Number]],barang_keluar[],7,FALSE),""))</f>
        <v>Bottle</v>
      </c>
      <c r="H2505" t="str">
        <f>IF(tbl_transaction[[#This Row],[Type]]="Inbound",VLOOKUP(tbl_transaction[[#This Row],[Reference Number]],barang_masuk[],3,FALSE),IF(tbl_transaction[[#This Row],[Type]]="Outbound",VLOOKUP(tbl_transaction[[#This Row],[Reference Number]],barang_keluar[],3,FALSE),""))</f>
        <v>Outlet 021</v>
      </c>
      <c r="I2505" t="str">
        <f>IF(D2505='Kartu Stok'!$B$2,COUNTIF($D$3:D2505,'Kartu Stok'!$B$2),"")</f>
        <v/>
      </c>
    </row>
    <row r="2506" spans="1:12" ht="14.5" x14ac:dyDescent="0.35">
      <c r="A2506" s="2" t="s">
        <v>3065</v>
      </c>
      <c r="B2506" s="5">
        <f>IF(LEFT(tbl_transaction[[#This Row],[Reference Number]],2)="GR",VLOOKUP(tbl_transaction[[#This Row],[Reference Number]],barang_masuk[],2,FALSE),IF(LEFT(tbl_transaction[[#This Row],[Reference Number]],2)="DO",VLOOKUP(tbl_transaction[[#This Row],[Reference Number]],barang_keluar[],2,FALSE),""))</f>
        <v>46095</v>
      </c>
      <c r="C2506" t="str">
        <f t="shared" si="39"/>
        <v>Outbound</v>
      </c>
      <c r="D2506" t="str">
        <f>IF(tbl_transaction[[#This Row],[Type]]="Inbound",VLOOKUP(tbl_transaction[[#This Row],[Reference Number]],barang_masuk[],4,FALSE),IF(tbl_transaction[[#This Row],[Type]]="Outbound",VLOOKUP(tbl_transaction[[#This Row],[Reference Number]],barang_keluar[],4,FALSE),""))</f>
        <v>DAR019</v>
      </c>
      <c r="E2506" t="str">
        <f>IF(tbl_transaction[[#This Row],[Type]]="Inbound",VLOOKUP(tbl_transaction[[#This Row],[Reference Number]],barang_masuk[],5,FALSE),IF(tbl_transaction[[#This Row],[Type]]="Outbound",VLOOKUP(tbl_transaction[[#This Row],[Reference Number]],barang_keluar[],5,FALSE),""))</f>
        <v>Ultra Milk Dairy Variant 19</v>
      </c>
      <c r="F2506">
        <f>IF(tbl_transaction[[#This Row],[Type]]="Inbound",VLOOKUP(tbl_transaction[[#This Row],[Reference Number]],barang_masuk[],6,FALSE),IF(tbl_transaction[[#This Row],[Type]]="Outbound",VLOOKUP(tbl_transaction[[#This Row],[Reference Number]],barang_keluar[],6,FALSE),""))</f>
        <v>10</v>
      </c>
      <c r="G2506" t="str">
        <f>IF(tbl_transaction[[#This Row],[Type]]="Inbound",VLOOKUP(tbl_transaction[[#This Row],[Reference Number]],barang_masuk[],7,FALSE),IF(tbl_transaction[[#This Row],[Type]]="Outbound",VLOOKUP(tbl_transaction[[#This Row],[Reference Number]],barang_keluar[],7,FALSE),""))</f>
        <v>Box</v>
      </c>
      <c r="H2506" t="str">
        <f>IF(tbl_transaction[[#This Row],[Type]]="Inbound",VLOOKUP(tbl_transaction[[#This Row],[Reference Number]],barang_masuk[],3,FALSE),IF(tbl_transaction[[#This Row],[Type]]="Outbound",VLOOKUP(tbl_transaction[[#This Row],[Reference Number]],barang_keluar[],3,FALSE),""))</f>
        <v>Outlet 067</v>
      </c>
      <c r="I2506" t="str">
        <f>IF(D2506='Kartu Stok'!$B$2,COUNTIF($D$3:D2506,'Kartu Stok'!$B$2),"")</f>
        <v/>
      </c>
    </row>
    <row r="2507" spans="1:12" ht="14.5" x14ac:dyDescent="0.35">
      <c r="A2507" s="2" t="s">
        <v>3066</v>
      </c>
      <c r="B2507" s="5">
        <f>IF(LEFT(tbl_transaction[[#This Row],[Reference Number]],2)="GR",VLOOKUP(tbl_transaction[[#This Row],[Reference Number]],barang_masuk[],2,FALSE),IF(LEFT(tbl_transaction[[#This Row],[Reference Number]],2)="DO",VLOOKUP(tbl_transaction[[#This Row],[Reference Number]],barang_keluar[],2,FALSE),""))</f>
        <v>46031</v>
      </c>
      <c r="C2507" t="str">
        <f t="shared" si="39"/>
        <v>Outbound</v>
      </c>
      <c r="D2507" t="str">
        <f>IF(tbl_transaction[[#This Row],[Type]]="Inbound",VLOOKUP(tbl_transaction[[#This Row],[Reference Number]],barang_masuk[],4,FALSE),IF(tbl_transaction[[#This Row],[Type]]="Outbound",VLOOKUP(tbl_transaction[[#This Row],[Reference Number]],barang_keluar[],4,FALSE),""))</f>
        <v>HOM030</v>
      </c>
      <c r="E2507" t="str">
        <f>IF(tbl_transaction[[#This Row],[Type]]="Inbound",VLOOKUP(tbl_transaction[[#This Row],[Reference Number]],barang_masuk[],5,FALSE),IF(tbl_transaction[[#This Row],[Type]]="Outbound",VLOOKUP(tbl_transaction[[#This Row],[Reference Number]],barang_keluar[],5,FALSE),""))</f>
        <v>Molto Home Care Variant 30</v>
      </c>
      <c r="F2507">
        <f>IF(tbl_transaction[[#This Row],[Type]]="Inbound",VLOOKUP(tbl_transaction[[#This Row],[Reference Number]],barang_masuk[],6,FALSE),IF(tbl_transaction[[#This Row],[Type]]="Outbound",VLOOKUP(tbl_transaction[[#This Row],[Reference Number]],barang_keluar[],6,FALSE),""))</f>
        <v>15</v>
      </c>
      <c r="G2507" t="str">
        <f>IF(tbl_transaction[[#This Row],[Type]]="Inbound",VLOOKUP(tbl_transaction[[#This Row],[Reference Number]],barang_masuk[],7,FALSE),IF(tbl_transaction[[#This Row],[Type]]="Outbound",VLOOKUP(tbl_transaction[[#This Row],[Reference Number]],barang_keluar[],7,FALSE),""))</f>
        <v>Pack</v>
      </c>
      <c r="H2507" t="str">
        <f>IF(tbl_transaction[[#This Row],[Type]]="Inbound",VLOOKUP(tbl_transaction[[#This Row],[Reference Number]],barang_masuk[],3,FALSE),IF(tbl_transaction[[#This Row],[Type]]="Outbound",VLOOKUP(tbl_transaction[[#This Row],[Reference Number]],barang_keluar[],3,FALSE),""))</f>
        <v>Outlet 070</v>
      </c>
      <c r="I2507" t="str">
        <f>IF(D2507='Kartu Stok'!$B$2,COUNTIF($D$3:D2507,'Kartu Stok'!$B$2),"")</f>
        <v/>
      </c>
    </row>
    <row r="2508" spans="1:12" ht="14.5" x14ac:dyDescent="0.35">
      <c r="A2508" s="2" t="s">
        <v>3067</v>
      </c>
      <c r="B2508" s="5">
        <f>IF(LEFT(tbl_transaction[[#This Row],[Reference Number]],2)="GR",VLOOKUP(tbl_transaction[[#This Row],[Reference Number]],barang_masuk[],2,FALSE),IF(LEFT(tbl_transaction[[#This Row],[Reference Number]],2)="DO",VLOOKUP(tbl_transaction[[#This Row],[Reference Number]],barang_keluar[],2,FALSE),""))</f>
        <v>46122</v>
      </c>
      <c r="C2508" t="str">
        <f t="shared" si="39"/>
        <v>Outbound</v>
      </c>
      <c r="D2508" t="str">
        <f>IF(tbl_transaction[[#This Row],[Type]]="Inbound",VLOOKUP(tbl_transaction[[#This Row],[Reference Number]],barang_masuk[],4,FALSE),IF(tbl_transaction[[#This Row],[Type]]="Outbound",VLOOKUP(tbl_transaction[[#This Row],[Reference Number]],barang_keluar[],4,FALSE),""))</f>
        <v>SNK014</v>
      </c>
      <c r="E2508" t="str">
        <f>IF(tbl_transaction[[#This Row],[Type]]="Inbound",VLOOKUP(tbl_transaction[[#This Row],[Reference Number]],barang_masuk[],5,FALSE),IF(tbl_transaction[[#This Row],[Type]]="Outbound",VLOOKUP(tbl_transaction[[#This Row],[Reference Number]],barang_keluar[],5,FALSE),""))</f>
        <v>Qtela Snack Variant 14</v>
      </c>
      <c r="F2508">
        <f>IF(tbl_transaction[[#This Row],[Type]]="Inbound",VLOOKUP(tbl_transaction[[#This Row],[Reference Number]],barang_masuk[],6,FALSE),IF(tbl_transaction[[#This Row],[Type]]="Outbound",VLOOKUP(tbl_transaction[[#This Row],[Reference Number]],barang_keluar[],6,FALSE),""))</f>
        <v>24</v>
      </c>
      <c r="G2508" t="str">
        <f>IF(tbl_transaction[[#This Row],[Type]]="Inbound",VLOOKUP(tbl_transaction[[#This Row],[Reference Number]],barang_masuk[],7,FALSE),IF(tbl_transaction[[#This Row],[Type]]="Outbound",VLOOKUP(tbl_transaction[[#This Row],[Reference Number]],barang_keluar[],7,FALSE),""))</f>
        <v>Pack</v>
      </c>
      <c r="H2508" t="str">
        <f>IF(tbl_transaction[[#This Row],[Type]]="Inbound",VLOOKUP(tbl_transaction[[#This Row],[Reference Number]],barang_masuk[],3,FALSE),IF(tbl_transaction[[#This Row],[Type]]="Outbound",VLOOKUP(tbl_transaction[[#This Row],[Reference Number]],barang_keluar[],3,FALSE),""))</f>
        <v>Outlet 001</v>
      </c>
      <c r="I2508" t="str">
        <f>IF(D2508='Kartu Stok'!$B$2,COUNTIF($D$3:D2508,'Kartu Stok'!$B$2),"")</f>
        <v/>
      </c>
    </row>
    <row r="2509" spans="1:12" ht="14.5" x14ac:dyDescent="0.35">
      <c r="A2509" s="2" t="s">
        <v>3068</v>
      </c>
      <c r="B2509" s="5">
        <f>IF(LEFT(tbl_transaction[[#This Row],[Reference Number]],2)="GR",VLOOKUP(tbl_transaction[[#This Row],[Reference Number]],barang_masuk[],2,FALSE),IF(LEFT(tbl_transaction[[#This Row],[Reference Number]],2)="DO",VLOOKUP(tbl_transaction[[#This Row],[Reference Number]],barang_keluar[],2,FALSE),""))</f>
        <v>46154</v>
      </c>
      <c r="C2509" t="str">
        <f t="shared" si="39"/>
        <v>Outbound</v>
      </c>
      <c r="D2509" t="str">
        <f>IF(tbl_transaction[[#This Row],[Type]]="Inbound",VLOOKUP(tbl_transaction[[#This Row],[Reference Number]],barang_masuk[],4,FALSE),IF(tbl_transaction[[#This Row],[Type]]="Outbound",VLOOKUP(tbl_transaction[[#This Row],[Reference Number]],barang_keluar[],4,FALSE),""))</f>
        <v>SNK023</v>
      </c>
      <c r="E2509" t="str">
        <f>IF(tbl_transaction[[#This Row],[Type]]="Inbound",VLOOKUP(tbl_transaction[[#This Row],[Reference Number]],barang_masuk[],5,FALSE),IF(tbl_transaction[[#This Row],[Type]]="Outbound",VLOOKUP(tbl_transaction[[#This Row],[Reference Number]],barang_keluar[],5,FALSE),""))</f>
        <v>Taro Snack Variant 23</v>
      </c>
      <c r="F2509">
        <f>IF(tbl_transaction[[#This Row],[Type]]="Inbound",VLOOKUP(tbl_transaction[[#This Row],[Reference Number]],barang_masuk[],6,FALSE),IF(tbl_transaction[[#This Row],[Type]]="Outbound",VLOOKUP(tbl_transaction[[#This Row],[Reference Number]],barang_keluar[],6,FALSE),""))</f>
        <v>5</v>
      </c>
      <c r="G2509" t="str">
        <f>IF(tbl_transaction[[#This Row],[Type]]="Inbound",VLOOKUP(tbl_transaction[[#This Row],[Reference Number]],barang_masuk[],7,FALSE),IF(tbl_transaction[[#This Row],[Type]]="Outbound",VLOOKUP(tbl_transaction[[#This Row],[Reference Number]],barang_keluar[],7,FALSE),""))</f>
        <v>Pack</v>
      </c>
      <c r="H2509" t="str">
        <f>IF(tbl_transaction[[#This Row],[Type]]="Inbound",VLOOKUP(tbl_transaction[[#This Row],[Reference Number]],barang_masuk[],3,FALSE),IF(tbl_transaction[[#This Row],[Type]]="Outbound",VLOOKUP(tbl_transaction[[#This Row],[Reference Number]],barang_keluar[],3,FALSE),""))</f>
        <v>Outlet 042</v>
      </c>
      <c r="I2509" t="str">
        <f>IF(D2509='Kartu Stok'!$B$2,COUNTIF($D$3:D2509,'Kartu Stok'!$B$2),"")</f>
        <v/>
      </c>
    </row>
    <row r="2510" spans="1:12" ht="14.5" x14ac:dyDescent="0.35">
      <c r="A2510" s="2" t="s">
        <v>3069</v>
      </c>
      <c r="B2510" s="5">
        <f>IF(LEFT(tbl_transaction[[#This Row],[Reference Number]],2)="GR",VLOOKUP(tbl_transaction[[#This Row],[Reference Number]],barang_masuk[],2,FALSE),IF(LEFT(tbl_transaction[[#This Row],[Reference Number]],2)="DO",VLOOKUP(tbl_transaction[[#This Row],[Reference Number]],barang_keluar[],2,FALSE),""))</f>
        <v>46120</v>
      </c>
      <c r="C2510" t="str">
        <f t="shared" si="39"/>
        <v>Outbound</v>
      </c>
      <c r="D2510" t="str">
        <f>IF(tbl_transaction[[#This Row],[Type]]="Inbound",VLOOKUP(tbl_transaction[[#This Row],[Reference Number]],barang_masuk[],4,FALSE),IF(tbl_transaction[[#This Row],[Type]]="Outbound",VLOOKUP(tbl_transaction[[#This Row],[Reference Number]],barang_keluar[],4,FALSE),""))</f>
        <v>BAB010</v>
      </c>
      <c r="E2510" t="str">
        <f>IF(tbl_transaction[[#This Row],[Type]]="Inbound",VLOOKUP(tbl_transaction[[#This Row],[Reference Number]],barang_masuk[],5,FALSE),IF(tbl_transaction[[#This Row],[Type]]="Outbound",VLOOKUP(tbl_transaction[[#This Row],[Reference Number]],barang_keluar[],5,FALSE),""))</f>
        <v>Zwitsal Baby Care Variant 10</v>
      </c>
      <c r="F2510">
        <f>IF(tbl_transaction[[#This Row],[Type]]="Inbound",VLOOKUP(tbl_transaction[[#This Row],[Reference Number]],barang_masuk[],6,FALSE),IF(tbl_transaction[[#This Row],[Type]]="Outbound",VLOOKUP(tbl_transaction[[#This Row],[Reference Number]],barang_keluar[],6,FALSE),""))</f>
        <v>5</v>
      </c>
      <c r="G2510" t="str">
        <f>IF(tbl_transaction[[#This Row],[Type]]="Inbound",VLOOKUP(tbl_transaction[[#This Row],[Reference Number]],barang_masuk[],7,FALSE),IF(tbl_transaction[[#This Row],[Type]]="Outbound",VLOOKUP(tbl_transaction[[#This Row],[Reference Number]],barang_keluar[],7,FALSE),""))</f>
        <v>Pack</v>
      </c>
      <c r="H2510" t="str">
        <f>IF(tbl_transaction[[#This Row],[Type]]="Inbound",VLOOKUP(tbl_transaction[[#This Row],[Reference Number]],barang_masuk[],3,FALSE),IF(tbl_transaction[[#This Row],[Type]]="Outbound",VLOOKUP(tbl_transaction[[#This Row],[Reference Number]],barang_keluar[],3,FALSE),""))</f>
        <v>Outlet 026</v>
      </c>
      <c r="I2510" t="str">
        <f>IF(D2510='Kartu Stok'!$B$2,COUNTIF($D$3:D2510,'Kartu Stok'!$B$2),"")</f>
        <v/>
      </c>
    </row>
    <row r="2511" spans="1:12" ht="14.5" x14ac:dyDescent="0.35">
      <c r="A2511" s="2" t="s">
        <v>3070</v>
      </c>
      <c r="B2511" s="5">
        <f>IF(LEFT(tbl_transaction[[#This Row],[Reference Number]],2)="GR",VLOOKUP(tbl_transaction[[#This Row],[Reference Number]],barang_masuk[],2,FALSE),IF(LEFT(tbl_transaction[[#This Row],[Reference Number]],2)="DO",VLOOKUP(tbl_transaction[[#This Row],[Reference Number]],barang_keluar[],2,FALSE),""))</f>
        <v>46138</v>
      </c>
      <c r="C2511" t="str">
        <f t="shared" si="39"/>
        <v>Outbound</v>
      </c>
      <c r="D2511" t="str">
        <f>IF(tbl_transaction[[#This Row],[Type]]="Inbound",VLOOKUP(tbl_transaction[[#This Row],[Reference Number]],barang_masuk[],4,FALSE),IF(tbl_transaction[[#This Row],[Type]]="Outbound",VLOOKUP(tbl_transaction[[#This Row],[Reference Number]],barang_keluar[],4,FALSE),""))</f>
        <v>HOM002</v>
      </c>
      <c r="E2511" t="str">
        <f>IF(tbl_transaction[[#This Row],[Type]]="Inbound",VLOOKUP(tbl_transaction[[#This Row],[Reference Number]],barang_masuk[],5,FALSE),IF(tbl_transaction[[#This Row],[Type]]="Outbound",VLOOKUP(tbl_transaction[[#This Row],[Reference Number]],barang_keluar[],5,FALSE),""))</f>
        <v>Sunlight Home Care Variant 2</v>
      </c>
      <c r="F2511">
        <f>IF(tbl_transaction[[#This Row],[Type]]="Inbound",VLOOKUP(tbl_transaction[[#This Row],[Reference Number]],barang_masuk[],6,FALSE),IF(tbl_transaction[[#This Row],[Type]]="Outbound",VLOOKUP(tbl_transaction[[#This Row],[Reference Number]],barang_keluar[],6,FALSE),""))</f>
        <v>30</v>
      </c>
      <c r="G2511" t="str">
        <f>IF(tbl_transaction[[#This Row],[Type]]="Inbound",VLOOKUP(tbl_transaction[[#This Row],[Reference Number]],barang_masuk[],7,FALSE),IF(tbl_transaction[[#This Row],[Type]]="Outbound",VLOOKUP(tbl_transaction[[#This Row],[Reference Number]],barang_keluar[],7,FALSE),""))</f>
        <v>Pack</v>
      </c>
      <c r="H2511" t="str">
        <f>IF(tbl_transaction[[#This Row],[Type]]="Inbound",VLOOKUP(tbl_transaction[[#This Row],[Reference Number]],barang_masuk[],3,FALSE),IF(tbl_transaction[[#This Row],[Type]]="Outbound",VLOOKUP(tbl_transaction[[#This Row],[Reference Number]],barang_keluar[],3,FALSE),""))</f>
        <v>Outlet 038</v>
      </c>
      <c r="I2511" t="str">
        <f>IF(D2511='Kartu Stok'!$B$2,COUNTIF($D$3:D2511,'Kartu Stok'!$B$2),"")</f>
        <v/>
      </c>
    </row>
    <row r="2512" spans="1:12" ht="14.5" x14ac:dyDescent="0.35">
      <c r="A2512" s="2" t="s">
        <v>3071</v>
      </c>
      <c r="B2512" s="5">
        <f>IF(LEFT(tbl_transaction[[#This Row],[Reference Number]],2)="GR",VLOOKUP(tbl_transaction[[#This Row],[Reference Number]],barang_masuk[],2,FALSE),IF(LEFT(tbl_transaction[[#This Row],[Reference Number]],2)="DO",VLOOKUP(tbl_transaction[[#This Row],[Reference Number]],barang_keluar[],2,FALSE),""))</f>
        <v>46106</v>
      </c>
      <c r="C2512" t="str">
        <f t="shared" si="39"/>
        <v>Outbound</v>
      </c>
      <c r="D2512" t="str">
        <f>IF(tbl_transaction[[#This Row],[Type]]="Inbound",VLOOKUP(tbl_transaction[[#This Row],[Reference Number]],barang_masuk[],4,FALSE),IF(tbl_transaction[[#This Row],[Type]]="Outbound",VLOOKUP(tbl_transaction[[#This Row],[Reference Number]],barang_keluar[],4,FALSE),""))</f>
        <v>SNK011</v>
      </c>
      <c r="E2512" t="str">
        <f>IF(tbl_transaction[[#This Row],[Type]]="Inbound",VLOOKUP(tbl_transaction[[#This Row],[Reference Number]],barang_masuk[],5,FALSE),IF(tbl_transaction[[#This Row],[Type]]="Outbound",VLOOKUP(tbl_transaction[[#This Row],[Reference Number]],barang_keluar[],5,FALSE),""))</f>
        <v>Qtela Snack Variant 11</v>
      </c>
      <c r="F2512">
        <f>IF(tbl_transaction[[#This Row],[Type]]="Inbound",VLOOKUP(tbl_transaction[[#This Row],[Reference Number]],barang_masuk[],6,FALSE),IF(tbl_transaction[[#This Row],[Type]]="Outbound",VLOOKUP(tbl_transaction[[#This Row],[Reference Number]],barang_keluar[],6,FALSE),""))</f>
        <v>24</v>
      </c>
      <c r="G2512" t="str">
        <f>IF(tbl_transaction[[#This Row],[Type]]="Inbound",VLOOKUP(tbl_transaction[[#This Row],[Reference Number]],barang_masuk[],7,FALSE),IF(tbl_transaction[[#This Row],[Type]]="Outbound",VLOOKUP(tbl_transaction[[#This Row],[Reference Number]],barang_keluar[],7,FALSE),""))</f>
        <v>Pack</v>
      </c>
      <c r="H2512" t="str">
        <f>IF(tbl_transaction[[#This Row],[Type]]="Inbound",VLOOKUP(tbl_transaction[[#This Row],[Reference Number]],barang_masuk[],3,FALSE),IF(tbl_transaction[[#This Row],[Type]]="Outbound",VLOOKUP(tbl_transaction[[#This Row],[Reference Number]],barang_keluar[],3,FALSE),""))</f>
        <v>Outlet 037</v>
      </c>
      <c r="I2512" t="str">
        <f>IF(D2512='Kartu Stok'!$B$2,COUNTIF($D$3:D2512,'Kartu Stok'!$B$2),"")</f>
        <v/>
      </c>
    </row>
    <row r="2513" spans="1:9" ht="14.5" x14ac:dyDescent="0.35">
      <c r="A2513" s="2" t="s">
        <v>3072</v>
      </c>
      <c r="B2513" s="5">
        <f>IF(LEFT(tbl_transaction[[#This Row],[Reference Number]],2)="GR",VLOOKUP(tbl_transaction[[#This Row],[Reference Number]],barang_masuk[],2,FALSE),IF(LEFT(tbl_transaction[[#This Row],[Reference Number]],2)="DO",VLOOKUP(tbl_transaction[[#This Row],[Reference Number]],barang_keluar[],2,FALSE),""))</f>
        <v>46089</v>
      </c>
      <c r="C2513" t="str">
        <f t="shared" si="39"/>
        <v>Outbound</v>
      </c>
      <c r="D2513" t="str">
        <f>IF(tbl_transaction[[#This Row],[Type]]="Inbound",VLOOKUP(tbl_transaction[[#This Row],[Reference Number]],barang_masuk[],4,FALSE),IF(tbl_transaction[[#This Row],[Type]]="Outbound",VLOOKUP(tbl_transaction[[#This Row],[Reference Number]],barang_keluar[],4,FALSE),""))</f>
        <v>SNK012</v>
      </c>
      <c r="E2513" t="str">
        <f>IF(tbl_transaction[[#This Row],[Type]]="Inbound",VLOOKUP(tbl_transaction[[#This Row],[Reference Number]],barang_masuk[],5,FALSE),IF(tbl_transaction[[#This Row],[Type]]="Outbound",VLOOKUP(tbl_transaction[[#This Row],[Reference Number]],barang_keluar[],5,FALSE),""))</f>
        <v>Taro Snack Variant 12</v>
      </c>
      <c r="F2513">
        <f>IF(tbl_transaction[[#This Row],[Type]]="Inbound",VLOOKUP(tbl_transaction[[#This Row],[Reference Number]],barang_masuk[],6,FALSE),IF(tbl_transaction[[#This Row],[Type]]="Outbound",VLOOKUP(tbl_transaction[[#This Row],[Reference Number]],barang_keluar[],6,FALSE),""))</f>
        <v>60</v>
      </c>
      <c r="G2513" t="str">
        <f>IF(tbl_transaction[[#This Row],[Type]]="Inbound",VLOOKUP(tbl_transaction[[#This Row],[Reference Number]],barang_masuk[],7,FALSE),IF(tbl_transaction[[#This Row],[Type]]="Outbound",VLOOKUP(tbl_transaction[[#This Row],[Reference Number]],barang_keluar[],7,FALSE),""))</f>
        <v>Pack</v>
      </c>
      <c r="H2513" t="str">
        <f>IF(tbl_transaction[[#This Row],[Type]]="Inbound",VLOOKUP(tbl_transaction[[#This Row],[Reference Number]],barang_masuk[],3,FALSE),IF(tbl_transaction[[#This Row],[Type]]="Outbound",VLOOKUP(tbl_transaction[[#This Row],[Reference Number]],barang_keluar[],3,FALSE),""))</f>
        <v>Outlet 013</v>
      </c>
      <c r="I2513" t="str">
        <f>IF(D2513='Kartu Stok'!$B$2,COUNTIF($D$3:D2513,'Kartu Stok'!$B$2),"")</f>
        <v/>
      </c>
    </row>
    <row r="2514" spans="1:9" ht="14.5" x14ac:dyDescent="0.35">
      <c r="A2514" s="2" t="s">
        <v>3073</v>
      </c>
      <c r="B2514" s="5">
        <f>IF(LEFT(tbl_transaction[[#This Row],[Reference Number]],2)="GR",VLOOKUP(tbl_transaction[[#This Row],[Reference Number]],barang_masuk[],2,FALSE),IF(LEFT(tbl_transaction[[#This Row],[Reference Number]],2)="DO",VLOOKUP(tbl_transaction[[#This Row],[Reference Number]],barang_keluar[],2,FALSE),""))</f>
        <v>46058</v>
      </c>
      <c r="C2514" t="str">
        <f t="shared" si="39"/>
        <v>Outbound</v>
      </c>
      <c r="D2514" t="str">
        <f>IF(tbl_transaction[[#This Row],[Type]]="Inbound",VLOOKUP(tbl_transaction[[#This Row],[Reference Number]],barang_masuk[],4,FALSE),IF(tbl_transaction[[#This Row],[Type]]="Outbound",VLOOKUP(tbl_transaction[[#This Row],[Reference Number]],barang_keluar[],4,FALSE),""))</f>
        <v>BEV025</v>
      </c>
      <c r="E2514" t="str">
        <f>IF(tbl_transaction[[#This Row],[Type]]="Inbound",VLOOKUP(tbl_transaction[[#This Row],[Reference Number]],barang_masuk[],5,FALSE),IF(tbl_transaction[[#This Row],[Type]]="Outbound",VLOOKUP(tbl_transaction[[#This Row],[Reference Number]],barang_keluar[],5,FALSE),""))</f>
        <v>Sosro Beverage Variant 25</v>
      </c>
      <c r="F2514">
        <f>IF(tbl_transaction[[#This Row],[Type]]="Inbound",VLOOKUP(tbl_transaction[[#This Row],[Reference Number]],barang_masuk[],6,FALSE),IF(tbl_transaction[[#This Row],[Type]]="Outbound",VLOOKUP(tbl_transaction[[#This Row],[Reference Number]],barang_keluar[],6,FALSE),""))</f>
        <v>36</v>
      </c>
      <c r="G2514" t="str">
        <f>IF(tbl_transaction[[#This Row],[Type]]="Inbound",VLOOKUP(tbl_transaction[[#This Row],[Reference Number]],barang_masuk[],7,FALSE),IF(tbl_transaction[[#This Row],[Type]]="Outbound",VLOOKUP(tbl_transaction[[#This Row],[Reference Number]],barang_keluar[],7,FALSE),""))</f>
        <v>Bottle</v>
      </c>
      <c r="H2514" t="str">
        <f>IF(tbl_transaction[[#This Row],[Type]]="Inbound",VLOOKUP(tbl_transaction[[#This Row],[Reference Number]],barang_masuk[],3,FALSE),IF(tbl_transaction[[#This Row],[Type]]="Outbound",VLOOKUP(tbl_transaction[[#This Row],[Reference Number]],barang_keluar[],3,FALSE),""))</f>
        <v>Outlet 011</v>
      </c>
      <c r="I2514" t="str">
        <f>IF(D2514='Kartu Stok'!$B$2,COUNTIF($D$3:D2514,'Kartu Stok'!$B$2),"")</f>
        <v/>
      </c>
    </row>
    <row r="2515" spans="1:9" ht="14.5" x14ac:dyDescent="0.35">
      <c r="A2515" s="2" t="s">
        <v>3074</v>
      </c>
      <c r="B2515" s="5">
        <f>IF(LEFT(tbl_transaction[[#This Row],[Reference Number]],2)="GR",VLOOKUP(tbl_transaction[[#This Row],[Reference Number]],barang_masuk[],2,FALSE),IF(LEFT(tbl_transaction[[#This Row],[Reference Number]],2)="DO",VLOOKUP(tbl_transaction[[#This Row],[Reference Number]],barang_keluar[],2,FALSE),""))</f>
        <v>46127</v>
      </c>
      <c r="C2515" t="str">
        <f t="shared" si="39"/>
        <v>Outbound</v>
      </c>
      <c r="D2515" t="str">
        <f>IF(tbl_transaction[[#This Row],[Type]]="Inbound",VLOOKUP(tbl_transaction[[#This Row],[Reference Number]],barang_masuk[],4,FALSE),IF(tbl_transaction[[#This Row],[Type]]="Outbound",VLOOKUP(tbl_transaction[[#This Row],[Reference Number]],barang_keluar[],4,FALSE),""))</f>
        <v>SNK009</v>
      </c>
      <c r="E2515" t="str">
        <f>IF(tbl_transaction[[#This Row],[Type]]="Inbound",VLOOKUP(tbl_transaction[[#This Row],[Reference Number]],barang_masuk[],5,FALSE),IF(tbl_transaction[[#This Row],[Type]]="Outbound",VLOOKUP(tbl_transaction[[#This Row],[Reference Number]],barang_keluar[],5,FALSE),""))</f>
        <v>Chitato Snack Variant 9</v>
      </c>
      <c r="F2515">
        <f>IF(tbl_transaction[[#This Row],[Type]]="Inbound",VLOOKUP(tbl_transaction[[#This Row],[Reference Number]],barang_masuk[],6,FALSE),IF(tbl_transaction[[#This Row],[Type]]="Outbound",VLOOKUP(tbl_transaction[[#This Row],[Reference Number]],barang_keluar[],6,FALSE),""))</f>
        <v>5</v>
      </c>
      <c r="G2515" t="str">
        <f>IF(tbl_transaction[[#This Row],[Type]]="Inbound",VLOOKUP(tbl_transaction[[#This Row],[Reference Number]],barang_masuk[],7,FALSE),IF(tbl_transaction[[#This Row],[Type]]="Outbound",VLOOKUP(tbl_transaction[[#This Row],[Reference Number]],barang_keluar[],7,FALSE),""))</f>
        <v>Pack</v>
      </c>
      <c r="H2515" t="str">
        <f>IF(tbl_transaction[[#This Row],[Type]]="Inbound",VLOOKUP(tbl_transaction[[#This Row],[Reference Number]],barang_masuk[],3,FALSE),IF(tbl_transaction[[#This Row],[Type]]="Outbound",VLOOKUP(tbl_transaction[[#This Row],[Reference Number]],barang_keluar[],3,FALSE),""))</f>
        <v>Outlet 059</v>
      </c>
      <c r="I2515" t="str">
        <f>IF(D2515='Kartu Stok'!$B$2,COUNTIF($D$3:D2515,'Kartu Stok'!$B$2),"")</f>
        <v/>
      </c>
    </row>
    <row r="2516" spans="1:9" ht="14.5" x14ac:dyDescent="0.35">
      <c r="A2516" s="2" t="s">
        <v>3075</v>
      </c>
      <c r="B2516" s="5">
        <f>IF(LEFT(tbl_transaction[[#This Row],[Reference Number]],2)="GR",VLOOKUP(tbl_transaction[[#This Row],[Reference Number]],barang_masuk[],2,FALSE),IF(LEFT(tbl_transaction[[#This Row],[Reference Number]],2)="DO",VLOOKUP(tbl_transaction[[#This Row],[Reference Number]],barang_keluar[],2,FALSE),""))</f>
        <v>46171</v>
      </c>
      <c r="C2516" t="str">
        <f t="shared" si="39"/>
        <v>Outbound</v>
      </c>
      <c r="D2516" t="str">
        <f>IF(tbl_transaction[[#This Row],[Type]]="Inbound",VLOOKUP(tbl_transaction[[#This Row],[Reference Number]],barang_masuk[],4,FALSE),IF(tbl_transaction[[#This Row],[Type]]="Outbound",VLOOKUP(tbl_transaction[[#This Row],[Reference Number]],barang_keluar[],4,FALSE),""))</f>
        <v>SNK022</v>
      </c>
      <c r="E2516" t="str">
        <f>IF(tbl_transaction[[#This Row],[Type]]="Inbound",VLOOKUP(tbl_transaction[[#This Row],[Reference Number]],barang_masuk[],5,FALSE),IF(tbl_transaction[[#This Row],[Type]]="Outbound",VLOOKUP(tbl_transaction[[#This Row],[Reference Number]],barang_keluar[],5,FALSE),""))</f>
        <v>Chitato Snack Variant 22</v>
      </c>
      <c r="F2516">
        <f>IF(tbl_transaction[[#This Row],[Type]]="Inbound",VLOOKUP(tbl_transaction[[#This Row],[Reference Number]],barang_masuk[],6,FALSE),IF(tbl_transaction[[#This Row],[Type]]="Outbound",VLOOKUP(tbl_transaction[[#This Row],[Reference Number]],barang_keluar[],6,FALSE),""))</f>
        <v>10</v>
      </c>
      <c r="G2516" t="str">
        <f>IF(tbl_transaction[[#This Row],[Type]]="Inbound",VLOOKUP(tbl_transaction[[#This Row],[Reference Number]],barang_masuk[],7,FALSE),IF(tbl_transaction[[#This Row],[Type]]="Outbound",VLOOKUP(tbl_transaction[[#This Row],[Reference Number]],barang_keluar[],7,FALSE),""))</f>
        <v>Pack</v>
      </c>
      <c r="H2516" t="str">
        <f>IF(tbl_transaction[[#This Row],[Type]]="Inbound",VLOOKUP(tbl_transaction[[#This Row],[Reference Number]],barang_masuk[],3,FALSE),IF(tbl_transaction[[#This Row],[Type]]="Outbound",VLOOKUP(tbl_transaction[[#This Row],[Reference Number]],barang_keluar[],3,FALSE),""))</f>
        <v>Outlet 072</v>
      </c>
      <c r="I2516" t="str">
        <f>IF(D2516='Kartu Stok'!$B$2,COUNTIF($D$3:D2516,'Kartu Stok'!$B$2),"")</f>
        <v/>
      </c>
    </row>
    <row r="2517" spans="1:9" ht="14.5" x14ac:dyDescent="0.35">
      <c r="A2517" s="2" t="s">
        <v>3076</v>
      </c>
      <c r="B2517" s="5">
        <f>IF(LEFT(tbl_transaction[[#This Row],[Reference Number]],2)="GR",VLOOKUP(tbl_transaction[[#This Row],[Reference Number]],barang_masuk[],2,FALSE),IF(LEFT(tbl_transaction[[#This Row],[Reference Number]],2)="DO",VLOOKUP(tbl_transaction[[#This Row],[Reference Number]],barang_keluar[],2,FALSE),""))</f>
        <v>46080</v>
      </c>
      <c r="C2517" t="str">
        <f t="shared" si="39"/>
        <v>Outbound</v>
      </c>
      <c r="D2517" t="str">
        <f>IF(tbl_transaction[[#This Row],[Type]]="Inbound",VLOOKUP(tbl_transaction[[#This Row],[Reference Number]],barang_masuk[],4,FALSE),IF(tbl_transaction[[#This Row],[Type]]="Outbound",VLOOKUP(tbl_transaction[[#This Row],[Reference Number]],barang_keluar[],4,FALSE),""))</f>
        <v>SNK028</v>
      </c>
      <c r="E2517" t="str">
        <f>IF(tbl_transaction[[#This Row],[Type]]="Inbound",VLOOKUP(tbl_transaction[[#This Row],[Reference Number]],barang_masuk[],5,FALSE),IF(tbl_transaction[[#This Row],[Type]]="Outbound",VLOOKUP(tbl_transaction[[#This Row],[Reference Number]],barang_keluar[],5,FALSE),""))</f>
        <v>Chitato Snack Variant 28</v>
      </c>
      <c r="F2517">
        <f>IF(tbl_transaction[[#This Row],[Type]]="Inbound",VLOOKUP(tbl_transaction[[#This Row],[Reference Number]],barang_masuk[],6,FALSE),IF(tbl_transaction[[#This Row],[Type]]="Outbound",VLOOKUP(tbl_transaction[[#This Row],[Reference Number]],barang_keluar[],6,FALSE),""))</f>
        <v>12</v>
      </c>
      <c r="G2517" t="str">
        <f>IF(tbl_transaction[[#This Row],[Type]]="Inbound",VLOOKUP(tbl_transaction[[#This Row],[Reference Number]],barang_masuk[],7,FALSE),IF(tbl_transaction[[#This Row],[Type]]="Outbound",VLOOKUP(tbl_transaction[[#This Row],[Reference Number]],barang_keluar[],7,FALSE),""))</f>
        <v>Pack</v>
      </c>
      <c r="H2517" t="str">
        <f>IF(tbl_transaction[[#This Row],[Type]]="Inbound",VLOOKUP(tbl_transaction[[#This Row],[Reference Number]],barang_masuk[],3,FALSE),IF(tbl_transaction[[#This Row],[Type]]="Outbound",VLOOKUP(tbl_transaction[[#This Row],[Reference Number]],barang_keluar[],3,FALSE),""))</f>
        <v>Outlet 080</v>
      </c>
      <c r="I2517" t="str">
        <f>IF(D2517='Kartu Stok'!$B$2,COUNTIF($D$3:D2517,'Kartu Stok'!$B$2),"")</f>
        <v/>
      </c>
    </row>
    <row r="2518" spans="1:9" ht="14.5" x14ac:dyDescent="0.35">
      <c r="A2518" s="2" t="s">
        <v>3077</v>
      </c>
      <c r="B2518" s="5">
        <f>IF(LEFT(tbl_transaction[[#This Row],[Reference Number]],2)="GR",VLOOKUP(tbl_transaction[[#This Row],[Reference Number]],barang_masuk[],2,FALSE),IF(LEFT(tbl_transaction[[#This Row],[Reference Number]],2)="DO",VLOOKUP(tbl_transaction[[#This Row],[Reference Number]],barang_keluar[],2,FALSE),""))</f>
        <v>46042</v>
      </c>
      <c r="C2518" t="str">
        <f t="shared" si="39"/>
        <v>Outbound</v>
      </c>
      <c r="D2518" t="str">
        <f>IF(tbl_transaction[[#This Row],[Type]]="Inbound",VLOOKUP(tbl_transaction[[#This Row],[Reference Number]],barang_masuk[],4,FALSE),IF(tbl_transaction[[#This Row],[Type]]="Outbound",VLOOKUP(tbl_transaction[[#This Row],[Reference Number]],barang_keluar[],4,FALSE),""))</f>
        <v>PER016</v>
      </c>
      <c r="E2518" t="str">
        <f>IF(tbl_transaction[[#This Row],[Type]]="Inbound",VLOOKUP(tbl_transaction[[#This Row],[Reference Number]],barang_masuk[],5,FALSE),IF(tbl_transaction[[#This Row],[Type]]="Outbound",VLOOKUP(tbl_transaction[[#This Row],[Reference Number]],barang_keluar[],5,FALSE),""))</f>
        <v>Lifebuoy Personal Care Variant 16</v>
      </c>
      <c r="F2518">
        <f>IF(tbl_transaction[[#This Row],[Type]]="Inbound",VLOOKUP(tbl_transaction[[#This Row],[Reference Number]],barang_masuk[],6,FALSE),IF(tbl_transaction[[#This Row],[Type]]="Outbound",VLOOKUP(tbl_transaction[[#This Row],[Reference Number]],barang_keluar[],6,FALSE),""))</f>
        <v>36</v>
      </c>
      <c r="G2518" t="str">
        <f>IF(tbl_transaction[[#This Row],[Type]]="Inbound",VLOOKUP(tbl_transaction[[#This Row],[Reference Number]],barang_masuk[],7,FALSE),IF(tbl_transaction[[#This Row],[Type]]="Outbound",VLOOKUP(tbl_transaction[[#This Row],[Reference Number]],barang_keluar[],7,FALSE),""))</f>
        <v>Bottle</v>
      </c>
      <c r="H2518" t="str">
        <f>IF(tbl_transaction[[#This Row],[Type]]="Inbound",VLOOKUP(tbl_transaction[[#This Row],[Reference Number]],barang_masuk[],3,FALSE),IF(tbl_transaction[[#This Row],[Type]]="Outbound",VLOOKUP(tbl_transaction[[#This Row],[Reference Number]],barang_keluar[],3,FALSE),""))</f>
        <v>Outlet 068</v>
      </c>
      <c r="I2518" t="str">
        <f>IF(D2518='Kartu Stok'!$B$2,COUNTIF($D$3:D2518,'Kartu Stok'!$B$2),"")</f>
        <v/>
      </c>
    </row>
    <row r="2519" spans="1:9" ht="14.5" x14ac:dyDescent="0.35">
      <c r="A2519" s="2" t="s">
        <v>3078</v>
      </c>
      <c r="B2519" s="5">
        <f>IF(LEFT(tbl_transaction[[#This Row],[Reference Number]],2)="GR",VLOOKUP(tbl_transaction[[#This Row],[Reference Number]],barang_masuk[],2,FALSE),IF(LEFT(tbl_transaction[[#This Row],[Reference Number]],2)="DO",VLOOKUP(tbl_transaction[[#This Row],[Reference Number]],barang_keluar[],2,FALSE),""))</f>
        <v>46145</v>
      </c>
      <c r="C2519" t="str">
        <f t="shared" si="39"/>
        <v>Outbound</v>
      </c>
      <c r="D2519" t="str">
        <f>IF(tbl_transaction[[#This Row],[Type]]="Inbound",VLOOKUP(tbl_transaction[[#This Row],[Reference Number]],barang_masuk[],4,FALSE),IF(tbl_transaction[[#This Row],[Type]]="Outbound",VLOOKUP(tbl_transaction[[#This Row],[Reference Number]],barang_keluar[],4,FALSE),""))</f>
        <v>HOM017</v>
      </c>
      <c r="E2519" t="str">
        <f>IF(tbl_transaction[[#This Row],[Type]]="Inbound",VLOOKUP(tbl_transaction[[#This Row],[Reference Number]],barang_masuk[],5,FALSE),IF(tbl_transaction[[#This Row],[Type]]="Outbound",VLOOKUP(tbl_transaction[[#This Row],[Reference Number]],barang_keluar[],5,FALSE),""))</f>
        <v>Rinso Home Care Variant 17</v>
      </c>
      <c r="F2519">
        <f>IF(tbl_transaction[[#This Row],[Type]]="Inbound",VLOOKUP(tbl_transaction[[#This Row],[Reference Number]],barang_masuk[],6,FALSE),IF(tbl_transaction[[#This Row],[Type]]="Outbound",VLOOKUP(tbl_transaction[[#This Row],[Reference Number]],barang_keluar[],6,FALSE),""))</f>
        <v>20</v>
      </c>
      <c r="G2519" t="str">
        <f>IF(tbl_transaction[[#This Row],[Type]]="Inbound",VLOOKUP(tbl_transaction[[#This Row],[Reference Number]],barang_masuk[],7,FALSE),IF(tbl_transaction[[#This Row],[Type]]="Outbound",VLOOKUP(tbl_transaction[[#This Row],[Reference Number]],barang_keluar[],7,FALSE),""))</f>
        <v>Pack</v>
      </c>
      <c r="H2519" t="str">
        <f>IF(tbl_transaction[[#This Row],[Type]]="Inbound",VLOOKUP(tbl_transaction[[#This Row],[Reference Number]],barang_masuk[],3,FALSE),IF(tbl_transaction[[#This Row],[Type]]="Outbound",VLOOKUP(tbl_transaction[[#This Row],[Reference Number]],barang_keluar[],3,FALSE),""))</f>
        <v>Outlet 049</v>
      </c>
      <c r="I2519" t="str">
        <f>IF(D2519='Kartu Stok'!$B$2,COUNTIF($D$3:D2519,'Kartu Stok'!$B$2),"")</f>
        <v/>
      </c>
    </row>
    <row r="2520" spans="1:9" ht="14.5" x14ac:dyDescent="0.35">
      <c r="A2520" s="2" t="s">
        <v>3079</v>
      </c>
      <c r="B2520" s="5">
        <f>IF(LEFT(tbl_transaction[[#This Row],[Reference Number]],2)="GR",VLOOKUP(tbl_transaction[[#This Row],[Reference Number]],barang_masuk[],2,FALSE),IF(LEFT(tbl_transaction[[#This Row],[Reference Number]],2)="DO",VLOOKUP(tbl_transaction[[#This Row],[Reference Number]],barang_keluar[],2,FALSE),""))</f>
        <v>46101</v>
      </c>
      <c r="C2520" t="str">
        <f t="shared" si="39"/>
        <v>Outbound</v>
      </c>
      <c r="D2520" t="str">
        <f>IF(tbl_transaction[[#This Row],[Type]]="Inbound",VLOOKUP(tbl_transaction[[#This Row],[Reference Number]],barang_masuk[],4,FALSE),IF(tbl_transaction[[#This Row],[Type]]="Outbound",VLOOKUP(tbl_transaction[[#This Row],[Reference Number]],barang_keluar[],4,FALSE),""))</f>
        <v>SNK010</v>
      </c>
      <c r="E2520" t="str">
        <f>IF(tbl_transaction[[#This Row],[Type]]="Inbound",VLOOKUP(tbl_transaction[[#This Row],[Reference Number]],barang_masuk[],5,FALSE),IF(tbl_transaction[[#This Row],[Type]]="Outbound",VLOOKUP(tbl_transaction[[#This Row],[Reference Number]],barang_keluar[],5,FALSE),""))</f>
        <v>Taro Snack Variant 10</v>
      </c>
      <c r="F2520">
        <f>IF(tbl_transaction[[#This Row],[Type]]="Inbound",VLOOKUP(tbl_transaction[[#This Row],[Reference Number]],barang_masuk[],6,FALSE),IF(tbl_transaction[[#This Row],[Type]]="Outbound",VLOOKUP(tbl_transaction[[#This Row],[Reference Number]],barang_keluar[],6,FALSE),""))</f>
        <v>10</v>
      </c>
      <c r="G2520" t="str">
        <f>IF(tbl_transaction[[#This Row],[Type]]="Inbound",VLOOKUP(tbl_transaction[[#This Row],[Reference Number]],barang_masuk[],7,FALSE),IF(tbl_transaction[[#This Row],[Type]]="Outbound",VLOOKUP(tbl_transaction[[#This Row],[Reference Number]],barang_keluar[],7,FALSE),""))</f>
        <v>Pack</v>
      </c>
      <c r="H2520" t="str">
        <f>IF(tbl_transaction[[#This Row],[Type]]="Inbound",VLOOKUP(tbl_transaction[[#This Row],[Reference Number]],barang_masuk[],3,FALSE),IF(tbl_transaction[[#This Row],[Type]]="Outbound",VLOOKUP(tbl_transaction[[#This Row],[Reference Number]],barang_keluar[],3,FALSE),""))</f>
        <v>Outlet 056</v>
      </c>
      <c r="I2520" t="str">
        <f>IF(D2520='Kartu Stok'!$B$2,COUNTIF($D$3:D2520,'Kartu Stok'!$B$2),"")</f>
        <v/>
      </c>
    </row>
    <row r="2521" spans="1:9" ht="14.5" x14ac:dyDescent="0.35">
      <c r="A2521" s="2" t="s">
        <v>3080</v>
      </c>
      <c r="B2521" s="5">
        <f>IF(LEFT(tbl_transaction[[#This Row],[Reference Number]],2)="GR",VLOOKUP(tbl_transaction[[#This Row],[Reference Number]],barang_masuk[],2,FALSE),IF(LEFT(tbl_transaction[[#This Row],[Reference Number]],2)="DO",VLOOKUP(tbl_transaction[[#This Row],[Reference Number]],barang_keluar[],2,FALSE),""))</f>
        <v>46069</v>
      </c>
      <c r="C2521" t="str">
        <f t="shared" si="39"/>
        <v>Outbound</v>
      </c>
      <c r="D2521" t="str">
        <f>IF(tbl_transaction[[#This Row],[Type]]="Inbound",VLOOKUP(tbl_transaction[[#This Row],[Reference Number]],barang_masuk[],4,FALSE),IF(tbl_transaction[[#This Row],[Type]]="Outbound",VLOOKUP(tbl_transaction[[#This Row],[Reference Number]],barang_keluar[],4,FALSE),""))</f>
        <v>SNK029</v>
      </c>
      <c r="E2521" t="str">
        <f>IF(tbl_transaction[[#This Row],[Type]]="Inbound",VLOOKUP(tbl_transaction[[#This Row],[Reference Number]],barang_masuk[],5,FALSE),IF(tbl_transaction[[#This Row],[Type]]="Outbound",VLOOKUP(tbl_transaction[[#This Row],[Reference Number]],barang_keluar[],5,FALSE),""))</f>
        <v>Chitato Snack Variant 29</v>
      </c>
      <c r="F2521">
        <f>IF(tbl_transaction[[#This Row],[Type]]="Inbound",VLOOKUP(tbl_transaction[[#This Row],[Reference Number]],barang_masuk[],6,FALSE),IF(tbl_transaction[[#This Row],[Type]]="Outbound",VLOOKUP(tbl_transaction[[#This Row],[Reference Number]],barang_keluar[],6,FALSE),""))</f>
        <v>20</v>
      </c>
      <c r="G2521" t="str">
        <f>IF(tbl_transaction[[#This Row],[Type]]="Inbound",VLOOKUP(tbl_transaction[[#This Row],[Reference Number]],barang_masuk[],7,FALSE),IF(tbl_transaction[[#This Row],[Type]]="Outbound",VLOOKUP(tbl_transaction[[#This Row],[Reference Number]],barang_keluar[],7,FALSE),""))</f>
        <v>Pack</v>
      </c>
      <c r="H2521" t="str">
        <f>IF(tbl_transaction[[#This Row],[Type]]="Inbound",VLOOKUP(tbl_transaction[[#This Row],[Reference Number]],barang_masuk[],3,FALSE),IF(tbl_transaction[[#This Row],[Type]]="Outbound",VLOOKUP(tbl_transaction[[#This Row],[Reference Number]],barang_keluar[],3,FALSE),""))</f>
        <v>Outlet 055</v>
      </c>
      <c r="I2521" t="str">
        <f>IF(D2521='Kartu Stok'!$B$2,COUNTIF($D$3:D2521,'Kartu Stok'!$B$2),"")</f>
        <v/>
      </c>
    </row>
    <row r="2522" spans="1:9" ht="14.5" x14ac:dyDescent="0.35">
      <c r="A2522" s="2" t="s">
        <v>3081</v>
      </c>
      <c r="B2522" s="5">
        <f>IF(LEFT(tbl_transaction[[#This Row],[Reference Number]],2)="GR",VLOOKUP(tbl_transaction[[#This Row],[Reference Number]],barang_masuk[],2,FALSE),IF(LEFT(tbl_transaction[[#This Row],[Reference Number]],2)="DO",VLOOKUP(tbl_transaction[[#This Row],[Reference Number]],barang_keluar[],2,FALSE),""))</f>
        <v>46103</v>
      </c>
      <c r="C2522" t="str">
        <f t="shared" si="39"/>
        <v>Outbound</v>
      </c>
      <c r="D2522" t="str">
        <f>IF(tbl_transaction[[#This Row],[Type]]="Inbound",VLOOKUP(tbl_transaction[[#This Row],[Reference Number]],barang_masuk[],4,FALSE),IF(tbl_transaction[[#This Row],[Type]]="Outbound",VLOOKUP(tbl_transaction[[#This Row],[Reference Number]],barang_keluar[],4,FALSE),""))</f>
        <v>DAR005</v>
      </c>
      <c r="E2522" t="str">
        <f>IF(tbl_transaction[[#This Row],[Type]]="Inbound",VLOOKUP(tbl_transaction[[#This Row],[Reference Number]],barang_masuk[],5,FALSE),IF(tbl_transaction[[#This Row],[Type]]="Outbound",VLOOKUP(tbl_transaction[[#This Row],[Reference Number]],barang_keluar[],5,FALSE),""))</f>
        <v>Indomilk Dairy Variant 5</v>
      </c>
      <c r="F2522">
        <f>IF(tbl_transaction[[#This Row],[Type]]="Inbound",VLOOKUP(tbl_transaction[[#This Row],[Reference Number]],barang_masuk[],6,FALSE),IF(tbl_transaction[[#This Row],[Type]]="Outbound",VLOOKUP(tbl_transaction[[#This Row],[Reference Number]],barang_keluar[],6,FALSE),""))</f>
        <v>10</v>
      </c>
      <c r="G2522" t="str">
        <f>IF(tbl_transaction[[#This Row],[Type]]="Inbound",VLOOKUP(tbl_transaction[[#This Row],[Reference Number]],barang_masuk[],7,FALSE),IF(tbl_transaction[[#This Row],[Type]]="Outbound",VLOOKUP(tbl_transaction[[#This Row],[Reference Number]],barang_keluar[],7,FALSE),""))</f>
        <v>Box</v>
      </c>
      <c r="H2522" t="str">
        <f>IF(tbl_transaction[[#This Row],[Type]]="Inbound",VLOOKUP(tbl_transaction[[#This Row],[Reference Number]],barang_masuk[],3,FALSE),IF(tbl_transaction[[#This Row],[Type]]="Outbound",VLOOKUP(tbl_transaction[[#This Row],[Reference Number]],barang_keluar[],3,FALSE),""))</f>
        <v>Outlet 035</v>
      </c>
      <c r="I2522" t="str">
        <f>IF(D2522='Kartu Stok'!$B$2,COUNTIF($D$3:D2522,'Kartu Stok'!$B$2),"")</f>
        <v/>
      </c>
    </row>
    <row r="2523" spans="1:9" ht="14.5" x14ac:dyDescent="0.35">
      <c r="A2523" s="2" t="s">
        <v>3082</v>
      </c>
      <c r="B2523" s="5">
        <f>IF(LEFT(tbl_transaction[[#This Row],[Reference Number]],2)="GR",VLOOKUP(tbl_transaction[[#This Row],[Reference Number]],barang_masuk[],2,FALSE),IF(LEFT(tbl_transaction[[#This Row],[Reference Number]],2)="DO",VLOOKUP(tbl_transaction[[#This Row],[Reference Number]],barang_keluar[],2,FALSE),""))</f>
        <v>46187</v>
      </c>
      <c r="C2523" t="str">
        <f t="shared" si="39"/>
        <v>Outbound</v>
      </c>
      <c r="D2523" t="str">
        <f>IF(tbl_transaction[[#This Row],[Type]]="Inbound",VLOOKUP(tbl_transaction[[#This Row],[Reference Number]],barang_masuk[],4,FALSE),IF(tbl_transaction[[#This Row],[Type]]="Outbound",VLOOKUP(tbl_transaction[[#This Row],[Reference Number]],barang_keluar[],4,FALSE),""))</f>
        <v>PER020</v>
      </c>
      <c r="E2523" t="str">
        <f>IF(tbl_transaction[[#This Row],[Type]]="Inbound",VLOOKUP(tbl_transaction[[#This Row],[Reference Number]],barang_masuk[],5,FALSE),IF(tbl_transaction[[#This Row],[Type]]="Outbound",VLOOKUP(tbl_transaction[[#This Row],[Reference Number]],barang_keluar[],5,FALSE),""))</f>
        <v>Sunsilk Personal Care Variant 20</v>
      </c>
      <c r="F2523">
        <f>IF(tbl_transaction[[#This Row],[Type]]="Inbound",VLOOKUP(tbl_transaction[[#This Row],[Reference Number]],barang_masuk[],6,FALSE),IF(tbl_transaction[[#This Row],[Type]]="Outbound",VLOOKUP(tbl_transaction[[#This Row],[Reference Number]],barang_keluar[],6,FALSE),""))</f>
        <v>48</v>
      </c>
      <c r="G2523" t="str">
        <f>IF(tbl_transaction[[#This Row],[Type]]="Inbound",VLOOKUP(tbl_transaction[[#This Row],[Reference Number]],barang_masuk[],7,FALSE),IF(tbl_transaction[[#This Row],[Type]]="Outbound",VLOOKUP(tbl_transaction[[#This Row],[Reference Number]],barang_keluar[],7,FALSE),""))</f>
        <v>Bottle</v>
      </c>
      <c r="H2523" t="str">
        <f>IF(tbl_transaction[[#This Row],[Type]]="Inbound",VLOOKUP(tbl_transaction[[#This Row],[Reference Number]],barang_masuk[],3,FALSE),IF(tbl_transaction[[#This Row],[Type]]="Outbound",VLOOKUP(tbl_transaction[[#This Row],[Reference Number]],barang_keluar[],3,FALSE),""))</f>
        <v>Outlet 050</v>
      </c>
      <c r="I2523" t="str">
        <f>IF(D2523='Kartu Stok'!$B$2,COUNTIF($D$3:D2523,'Kartu Stok'!$B$2),"")</f>
        <v/>
      </c>
    </row>
    <row r="2524" spans="1:9" ht="14.5" x14ac:dyDescent="0.35">
      <c r="A2524" s="2" t="s">
        <v>3083</v>
      </c>
      <c r="B2524" s="5">
        <f>IF(LEFT(tbl_transaction[[#This Row],[Reference Number]],2)="GR",VLOOKUP(tbl_transaction[[#This Row],[Reference Number]],barang_masuk[],2,FALSE),IF(LEFT(tbl_transaction[[#This Row],[Reference Number]],2)="DO",VLOOKUP(tbl_transaction[[#This Row],[Reference Number]],barang_keluar[],2,FALSE),""))</f>
        <v>46193</v>
      </c>
      <c r="C2524" t="str">
        <f t="shared" si="39"/>
        <v>Outbound</v>
      </c>
      <c r="D2524" t="str">
        <f>IF(tbl_transaction[[#This Row],[Type]]="Inbound",VLOOKUP(tbl_transaction[[#This Row],[Reference Number]],barang_masuk[],4,FALSE),IF(tbl_transaction[[#This Row],[Type]]="Outbound",VLOOKUP(tbl_transaction[[#This Row],[Reference Number]],barang_keluar[],4,FALSE),""))</f>
        <v>BEV006</v>
      </c>
      <c r="E2524" t="str">
        <f>IF(tbl_transaction[[#This Row],[Type]]="Inbound",VLOOKUP(tbl_transaction[[#This Row],[Reference Number]],barang_masuk[],5,FALSE),IF(tbl_transaction[[#This Row],[Type]]="Outbound",VLOOKUP(tbl_transaction[[#This Row],[Reference Number]],barang_keluar[],5,FALSE),""))</f>
        <v>Pocari Beverage Variant 6</v>
      </c>
      <c r="F2524">
        <f>IF(tbl_transaction[[#This Row],[Type]]="Inbound",VLOOKUP(tbl_transaction[[#This Row],[Reference Number]],barang_masuk[],6,FALSE),IF(tbl_transaction[[#This Row],[Type]]="Outbound",VLOOKUP(tbl_transaction[[#This Row],[Reference Number]],barang_keluar[],6,FALSE),""))</f>
        <v>60</v>
      </c>
      <c r="G2524" t="str">
        <f>IF(tbl_transaction[[#This Row],[Type]]="Inbound",VLOOKUP(tbl_transaction[[#This Row],[Reference Number]],barang_masuk[],7,FALSE),IF(tbl_transaction[[#This Row],[Type]]="Outbound",VLOOKUP(tbl_transaction[[#This Row],[Reference Number]],barang_keluar[],7,FALSE),""))</f>
        <v>Bottle</v>
      </c>
      <c r="H2524" t="str">
        <f>IF(tbl_transaction[[#This Row],[Type]]="Inbound",VLOOKUP(tbl_transaction[[#This Row],[Reference Number]],barang_masuk[],3,FALSE),IF(tbl_transaction[[#This Row],[Type]]="Outbound",VLOOKUP(tbl_transaction[[#This Row],[Reference Number]],barang_keluar[],3,FALSE),""))</f>
        <v>Outlet 029</v>
      </c>
      <c r="I2524" t="str">
        <f>IF(D2524='Kartu Stok'!$B$2,COUNTIF($D$3:D2524,'Kartu Stok'!$B$2),"")</f>
        <v/>
      </c>
    </row>
    <row r="2525" spans="1:9" ht="14.5" x14ac:dyDescent="0.35">
      <c r="A2525" s="2" t="s">
        <v>3084</v>
      </c>
      <c r="B2525" s="5">
        <f>IF(LEFT(tbl_transaction[[#This Row],[Reference Number]],2)="GR",VLOOKUP(tbl_transaction[[#This Row],[Reference Number]],barang_masuk[],2,FALSE),IF(LEFT(tbl_transaction[[#This Row],[Reference Number]],2)="DO",VLOOKUP(tbl_transaction[[#This Row],[Reference Number]],barang_keluar[],2,FALSE),""))</f>
        <v>46104</v>
      </c>
      <c r="C2525" t="str">
        <f t="shared" si="39"/>
        <v>Outbound</v>
      </c>
      <c r="D2525" t="str">
        <f>IF(tbl_transaction[[#This Row],[Type]]="Inbound",VLOOKUP(tbl_transaction[[#This Row],[Reference Number]],barang_masuk[],4,FALSE),IF(tbl_transaction[[#This Row],[Type]]="Outbound",VLOOKUP(tbl_transaction[[#This Row],[Reference Number]],barang_keluar[],4,FALSE),""))</f>
        <v>BEV019</v>
      </c>
      <c r="E2525" t="str">
        <f>IF(tbl_transaction[[#This Row],[Type]]="Inbound",VLOOKUP(tbl_transaction[[#This Row],[Reference Number]],barang_masuk[],5,FALSE),IF(tbl_transaction[[#This Row],[Type]]="Outbound",VLOOKUP(tbl_transaction[[#This Row],[Reference Number]],barang_keluar[],5,FALSE),""))</f>
        <v>Aqua Beverage Variant 19</v>
      </c>
      <c r="F2525">
        <f>IF(tbl_transaction[[#This Row],[Type]]="Inbound",VLOOKUP(tbl_transaction[[#This Row],[Reference Number]],barang_masuk[],6,FALSE),IF(tbl_transaction[[#This Row],[Type]]="Outbound",VLOOKUP(tbl_transaction[[#This Row],[Reference Number]],barang_keluar[],6,FALSE),""))</f>
        <v>48</v>
      </c>
      <c r="G2525" t="str">
        <f>IF(tbl_transaction[[#This Row],[Type]]="Inbound",VLOOKUP(tbl_transaction[[#This Row],[Reference Number]],barang_masuk[],7,FALSE),IF(tbl_transaction[[#This Row],[Type]]="Outbound",VLOOKUP(tbl_transaction[[#This Row],[Reference Number]],barang_keluar[],7,FALSE),""))</f>
        <v>Bottle</v>
      </c>
      <c r="H2525" t="str">
        <f>IF(tbl_transaction[[#This Row],[Type]]="Inbound",VLOOKUP(tbl_transaction[[#This Row],[Reference Number]],barang_masuk[],3,FALSE),IF(tbl_transaction[[#This Row],[Type]]="Outbound",VLOOKUP(tbl_transaction[[#This Row],[Reference Number]],barang_keluar[],3,FALSE),""))</f>
        <v>Outlet 055</v>
      </c>
      <c r="I2525" t="str">
        <f>IF(D2525='Kartu Stok'!$B$2,COUNTIF($D$3:D2525,'Kartu Stok'!$B$2),"")</f>
        <v/>
      </c>
    </row>
    <row r="2526" spans="1:9" ht="14.5" x14ac:dyDescent="0.35">
      <c r="A2526" s="2" t="s">
        <v>3085</v>
      </c>
      <c r="B2526" s="5">
        <f>IF(LEFT(tbl_transaction[[#This Row],[Reference Number]],2)="GR",VLOOKUP(tbl_transaction[[#This Row],[Reference Number]],barang_masuk[],2,FALSE),IF(LEFT(tbl_transaction[[#This Row],[Reference Number]],2)="DO",VLOOKUP(tbl_transaction[[#This Row],[Reference Number]],barang_keluar[],2,FALSE),""))</f>
        <v>46058</v>
      </c>
      <c r="C2526" t="str">
        <f t="shared" ref="C2526:C2589" si="40">IF(LEFT(A2526,2)="GR","Inbound",IF(LEFT(A2526,2)="DO","Outbound",""))</f>
        <v>Outbound</v>
      </c>
      <c r="D2526" t="str">
        <f>IF(tbl_transaction[[#This Row],[Type]]="Inbound",VLOOKUP(tbl_transaction[[#This Row],[Reference Number]],barang_masuk[],4,FALSE),IF(tbl_transaction[[#This Row],[Type]]="Outbound",VLOOKUP(tbl_transaction[[#This Row],[Reference Number]],barang_keluar[],4,FALSE),""))</f>
        <v>BAB003</v>
      </c>
      <c r="E2526" t="str">
        <f>IF(tbl_transaction[[#This Row],[Type]]="Inbound",VLOOKUP(tbl_transaction[[#This Row],[Reference Number]],barang_masuk[],5,FALSE),IF(tbl_transaction[[#This Row],[Type]]="Outbound",VLOOKUP(tbl_transaction[[#This Row],[Reference Number]],barang_keluar[],5,FALSE),""))</f>
        <v>Zwitsal Baby Care Variant 3</v>
      </c>
      <c r="F2526">
        <f>IF(tbl_transaction[[#This Row],[Type]]="Inbound",VLOOKUP(tbl_transaction[[#This Row],[Reference Number]],barang_masuk[],6,FALSE),IF(tbl_transaction[[#This Row],[Type]]="Outbound",VLOOKUP(tbl_transaction[[#This Row],[Reference Number]],barang_keluar[],6,FALSE),""))</f>
        <v>60</v>
      </c>
      <c r="G2526" t="str">
        <f>IF(tbl_transaction[[#This Row],[Type]]="Inbound",VLOOKUP(tbl_transaction[[#This Row],[Reference Number]],barang_masuk[],7,FALSE),IF(tbl_transaction[[#This Row],[Type]]="Outbound",VLOOKUP(tbl_transaction[[#This Row],[Reference Number]],barang_keluar[],7,FALSE),""))</f>
        <v>Pack</v>
      </c>
      <c r="H2526" t="str">
        <f>IF(tbl_transaction[[#This Row],[Type]]="Inbound",VLOOKUP(tbl_transaction[[#This Row],[Reference Number]],barang_masuk[],3,FALSE),IF(tbl_transaction[[#This Row],[Type]]="Outbound",VLOOKUP(tbl_transaction[[#This Row],[Reference Number]],barang_keluar[],3,FALSE),""))</f>
        <v>Outlet 001</v>
      </c>
      <c r="I2526" t="str">
        <f>IF(D2526='Kartu Stok'!$B$2,COUNTIF($D$3:D2526,'Kartu Stok'!$B$2),"")</f>
        <v/>
      </c>
    </row>
    <row r="2527" spans="1:9" ht="14.5" x14ac:dyDescent="0.35">
      <c r="A2527" s="2" t="s">
        <v>3086</v>
      </c>
      <c r="B2527" s="5">
        <f>IF(LEFT(tbl_transaction[[#This Row],[Reference Number]],2)="GR",VLOOKUP(tbl_transaction[[#This Row],[Reference Number]],barang_masuk[],2,FALSE),IF(LEFT(tbl_transaction[[#This Row],[Reference Number]],2)="DO",VLOOKUP(tbl_transaction[[#This Row],[Reference Number]],barang_keluar[],2,FALSE),""))</f>
        <v>46202</v>
      </c>
      <c r="C2527" t="str">
        <f t="shared" si="40"/>
        <v>Outbound</v>
      </c>
      <c r="D2527" t="str">
        <f>IF(tbl_transaction[[#This Row],[Type]]="Inbound",VLOOKUP(tbl_transaction[[#This Row],[Reference Number]],barang_masuk[],4,FALSE),IF(tbl_transaction[[#This Row],[Type]]="Outbound",VLOOKUP(tbl_transaction[[#This Row],[Reference Number]],barang_keluar[],4,FALSE),""))</f>
        <v>HOM008</v>
      </c>
      <c r="E2527" t="str">
        <f>IF(tbl_transaction[[#This Row],[Type]]="Inbound",VLOOKUP(tbl_transaction[[#This Row],[Reference Number]],barang_masuk[],5,FALSE),IF(tbl_transaction[[#This Row],[Type]]="Outbound",VLOOKUP(tbl_transaction[[#This Row],[Reference Number]],barang_keluar[],5,FALSE),""))</f>
        <v>Rinso Home Care Variant 8</v>
      </c>
      <c r="F2527">
        <f>IF(tbl_transaction[[#This Row],[Type]]="Inbound",VLOOKUP(tbl_transaction[[#This Row],[Reference Number]],barang_masuk[],6,FALSE),IF(tbl_transaction[[#This Row],[Type]]="Outbound",VLOOKUP(tbl_transaction[[#This Row],[Reference Number]],barang_keluar[],6,FALSE),""))</f>
        <v>24</v>
      </c>
      <c r="G2527" t="str">
        <f>IF(tbl_transaction[[#This Row],[Type]]="Inbound",VLOOKUP(tbl_transaction[[#This Row],[Reference Number]],barang_masuk[],7,FALSE),IF(tbl_transaction[[#This Row],[Type]]="Outbound",VLOOKUP(tbl_transaction[[#This Row],[Reference Number]],barang_keluar[],7,FALSE),""))</f>
        <v>Pack</v>
      </c>
      <c r="H2527" t="str">
        <f>IF(tbl_transaction[[#This Row],[Type]]="Inbound",VLOOKUP(tbl_transaction[[#This Row],[Reference Number]],barang_masuk[],3,FALSE),IF(tbl_transaction[[#This Row],[Type]]="Outbound",VLOOKUP(tbl_transaction[[#This Row],[Reference Number]],barang_keluar[],3,FALSE),""))</f>
        <v>Outlet 004</v>
      </c>
      <c r="I2527" t="str">
        <f>IF(D2527='Kartu Stok'!$B$2,COUNTIF($D$3:D2527,'Kartu Stok'!$B$2),"")</f>
        <v/>
      </c>
    </row>
    <row r="2528" spans="1:9" ht="14.5" x14ac:dyDescent="0.35">
      <c r="A2528" s="2" t="s">
        <v>3087</v>
      </c>
      <c r="B2528" s="5">
        <f>IF(LEFT(tbl_transaction[[#This Row],[Reference Number]],2)="GR",VLOOKUP(tbl_transaction[[#This Row],[Reference Number]],barang_masuk[],2,FALSE),IF(LEFT(tbl_transaction[[#This Row],[Reference Number]],2)="DO",VLOOKUP(tbl_transaction[[#This Row],[Reference Number]],barang_keluar[],2,FALSE),""))</f>
        <v>46065</v>
      </c>
      <c r="C2528" t="str">
        <f t="shared" si="40"/>
        <v>Outbound</v>
      </c>
      <c r="D2528" t="str">
        <f>IF(tbl_transaction[[#This Row],[Type]]="Inbound",VLOOKUP(tbl_transaction[[#This Row],[Reference Number]],barang_masuk[],4,FALSE),IF(tbl_transaction[[#This Row],[Type]]="Outbound",VLOOKUP(tbl_transaction[[#This Row],[Reference Number]],barang_keluar[],4,FALSE),""))</f>
        <v>PER027</v>
      </c>
      <c r="E2528" t="str">
        <f>IF(tbl_transaction[[#This Row],[Type]]="Inbound",VLOOKUP(tbl_transaction[[#This Row],[Reference Number]],barang_masuk[],5,FALSE),IF(tbl_transaction[[#This Row],[Type]]="Outbound",VLOOKUP(tbl_transaction[[#This Row],[Reference Number]],barang_keluar[],5,FALSE),""))</f>
        <v>Sunsilk Personal Care Variant 27</v>
      </c>
      <c r="F2528">
        <f>IF(tbl_transaction[[#This Row],[Type]]="Inbound",VLOOKUP(tbl_transaction[[#This Row],[Reference Number]],barang_masuk[],6,FALSE),IF(tbl_transaction[[#This Row],[Type]]="Outbound",VLOOKUP(tbl_transaction[[#This Row],[Reference Number]],barang_keluar[],6,FALSE),""))</f>
        <v>60</v>
      </c>
      <c r="G2528" t="str">
        <f>IF(tbl_transaction[[#This Row],[Type]]="Inbound",VLOOKUP(tbl_transaction[[#This Row],[Reference Number]],barang_masuk[],7,FALSE),IF(tbl_transaction[[#This Row],[Type]]="Outbound",VLOOKUP(tbl_transaction[[#This Row],[Reference Number]],barang_keluar[],7,FALSE),""))</f>
        <v>Bottle</v>
      </c>
      <c r="H2528" t="str">
        <f>IF(tbl_transaction[[#This Row],[Type]]="Inbound",VLOOKUP(tbl_transaction[[#This Row],[Reference Number]],barang_masuk[],3,FALSE),IF(tbl_transaction[[#This Row],[Type]]="Outbound",VLOOKUP(tbl_transaction[[#This Row],[Reference Number]],barang_keluar[],3,FALSE),""))</f>
        <v>Outlet 054</v>
      </c>
      <c r="I2528" t="str">
        <f>IF(D2528='Kartu Stok'!$B$2,COUNTIF($D$3:D2528,'Kartu Stok'!$B$2),"")</f>
        <v/>
      </c>
    </row>
    <row r="2529" spans="1:9" ht="14.5" x14ac:dyDescent="0.35">
      <c r="A2529" s="2" t="s">
        <v>3088</v>
      </c>
      <c r="B2529" s="5">
        <f>IF(LEFT(tbl_transaction[[#This Row],[Reference Number]],2)="GR",VLOOKUP(tbl_transaction[[#This Row],[Reference Number]],barang_masuk[],2,FALSE),IF(LEFT(tbl_transaction[[#This Row],[Reference Number]],2)="DO",VLOOKUP(tbl_transaction[[#This Row],[Reference Number]],barang_keluar[],2,FALSE),""))</f>
        <v>46175</v>
      </c>
      <c r="C2529" t="str">
        <f t="shared" si="40"/>
        <v>Outbound</v>
      </c>
      <c r="D2529" t="str">
        <f>IF(tbl_transaction[[#This Row],[Type]]="Inbound",VLOOKUP(tbl_transaction[[#This Row],[Reference Number]],barang_masuk[],4,FALSE),IF(tbl_transaction[[#This Row],[Type]]="Outbound",VLOOKUP(tbl_transaction[[#This Row],[Reference Number]],barang_keluar[],4,FALSE),""))</f>
        <v>PER006</v>
      </c>
      <c r="E2529" t="str">
        <f>IF(tbl_transaction[[#This Row],[Type]]="Inbound",VLOOKUP(tbl_transaction[[#This Row],[Reference Number]],barang_masuk[],5,FALSE),IF(tbl_transaction[[#This Row],[Type]]="Outbound",VLOOKUP(tbl_transaction[[#This Row],[Reference Number]],barang_keluar[],5,FALSE),""))</f>
        <v>Lifebuoy Personal Care Variant 6</v>
      </c>
      <c r="F2529">
        <f>IF(tbl_transaction[[#This Row],[Type]]="Inbound",VLOOKUP(tbl_transaction[[#This Row],[Reference Number]],barang_masuk[],6,FALSE),IF(tbl_transaction[[#This Row],[Type]]="Outbound",VLOOKUP(tbl_transaction[[#This Row],[Reference Number]],barang_keluar[],6,FALSE),""))</f>
        <v>15</v>
      </c>
      <c r="G2529" t="str">
        <f>IF(tbl_transaction[[#This Row],[Type]]="Inbound",VLOOKUP(tbl_transaction[[#This Row],[Reference Number]],barang_masuk[],7,FALSE),IF(tbl_transaction[[#This Row],[Type]]="Outbound",VLOOKUP(tbl_transaction[[#This Row],[Reference Number]],barang_keluar[],7,FALSE),""))</f>
        <v>Bottle</v>
      </c>
      <c r="H2529" t="str">
        <f>IF(tbl_transaction[[#This Row],[Type]]="Inbound",VLOOKUP(tbl_transaction[[#This Row],[Reference Number]],barang_masuk[],3,FALSE),IF(tbl_transaction[[#This Row],[Type]]="Outbound",VLOOKUP(tbl_transaction[[#This Row],[Reference Number]],barang_keluar[],3,FALSE),""))</f>
        <v>Outlet 016</v>
      </c>
      <c r="I2529" t="str">
        <f>IF(D2529='Kartu Stok'!$B$2,COUNTIF($D$3:D2529,'Kartu Stok'!$B$2),"")</f>
        <v/>
      </c>
    </row>
    <row r="2530" spans="1:9" ht="14.5" x14ac:dyDescent="0.35">
      <c r="A2530" s="2" t="s">
        <v>3089</v>
      </c>
      <c r="B2530" s="5">
        <f>IF(LEFT(tbl_transaction[[#This Row],[Reference Number]],2)="GR",VLOOKUP(tbl_transaction[[#This Row],[Reference Number]],barang_masuk[],2,FALSE),IF(LEFT(tbl_transaction[[#This Row],[Reference Number]],2)="DO",VLOOKUP(tbl_transaction[[#This Row],[Reference Number]],barang_keluar[],2,FALSE),""))</f>
        <v>46186</v>
      </c>
      <c r="C2530" t="str">
        <f t="shared" si="40"/>
        <v>Outbound</v>
      </c>
      <c r="D2530" t="str">
        <f>IF(tbl_transaction[[#This Row],[Type]]="Inbound",VLOOKUP(tbl_transaction[[#This Row],[Reference Number]],barang_masuk[],4,FALSE),IF(tbl_transaction[[#This Row],[Type]]="Outbound",VLOOKUP(tbl_transaction[[#This Row],[Reference Number]],barang_keluar[],4,FALSE),""))</f>
        <v>BEV025</v>
      </c>
      <c r="E2530" t="str">
        <f>IF(tbl_transaction[[#This Row],[Type]]="Inbound",VLOOKUP(tbl_transaction[[#This Row],[Reference Number]],barang_masuk[],5,FALSE),IF(tbl_transaction[[#This Row],[Type]]="Outbound",VLOOKUP(tbl_transaction[[#This Row],[Reference Number]],barang_keluar[],5,FALSE),""))</f>
        <v>Sosro Beverage Variant 25</v>
      </c>
      <c r="F2530">
        <f>IF(tbl_transaction[[#This Row],[Type]]="Inbound",VLOOKUP(tbl_transaction[[#This Row],[Reference Number]],barang_masuk[],6,FALSE),IF(tbl_transaction[[#This Row],[Type]]="Outbound",VLOOKUP(tbl_transaction[[#This Row],[Reference Number]],barang_keluar[],6,FALSE),""))</f>
        <v>24</v>
      </c>
      <c r="G2530" t="str">
        <f>IF(tbl_transaction[[#This Row],[Type]]="Inbound",VLOOKUP(tbl_transaction[[#This Row],[Reference Number]],barang_masuk[],7,FALSE),IF(tbl_transaction[[#This Row],[Type]]="Outbound",VLOOKUP(tbl_transaction[[#This Row],[Reference Number]],barang_keluar[],7,FALSE),""))</f>
        <v>Bottle</v>
      </c>
      <c r="H2530" t="str">
        <f>IF(tbl_transaction[[#This Row],[Type]]="Inbound",VLOOKUP(tbl_transaction[[#This Row],[Reference Number]],barang_masuk[],3,FALSE),IF(tbl_transaction[[#This Row],[Type]]="Outbound",VLOOKUP(tbl_transaction[[#This Row],[Reference Number]],barang_keluar[],3,FALSE),""))</f>
        <v>Outlet 044</v>
      </c>
      <c r="I2530" t="str">
        <f>IF(D2530='Kartu Stok'!$B$2,COUNTIF($D$3:D2530,'Kartu Stok'!$B$2),"")</f>
        <v/>
      </c>
    </row>
    <row r="2531" spans="1:9" ht="14.5" x14ac:dyDescent="0.35">
      <c r="A2531" s="2" t="s">
        <v>3090</v>
      </c>
      <c r="B2531" s="5">
        <f>IF(LEFT(tbl_transaction[[#This Row],[Reference Number]],2)="GR",VLOOKUP(tbl_transaction[[#This Row],[Reference Number]],barang_masuk[],2,FALSE),IF(LEFT(tbl_transaction[[#This Row],[Reference Number]],2)="DO",VLOOKUP(tbl_transaction[[#This Row],[Reference Number]],barang_keluar[],2,FALSE),""))</f>
        <v>46199</v>
      </c>
      <c r="C2531" t="str">
        <f t="shared" si="40"/>
        <v>Outbound</v>
      </c>
      <c r="D2531" t="str">
        <f>IF(tbl_transaction[[#This Row],[Type]]="Inbound",VLOOKUP(tbl_transaction[[#This Row],[Reference Number]],barang_masuk[],4,FALSE),IF(tbl_transaction[[#This Row],[Type]]="Outbound",VLOOKUP(tbl_transaction[[#This Row],[Reference Number]],barang_keluar[],4,FALSE),""))</f>
        <v>BAB013</v>
      </c>
      <c r="E2531" t="str">
        <f>IF(tbl_transaction[[#This Row],[Type]]="Inbound",VLOOKUP(tbl_transaction[[#This Row],[Reference Number]],barang_masuk[],5,FALSE),IF(tbl_transaction[[#This Row],[Type]]="Outbound",VLOOKUP(tbl_transaction[[#This Row],[Reference Number]],barang_keluar[],5,FALSE),""))</f>
        <v>MamyPoko Baby Care Variant 13</v>
      </c>
      <c r="F2531">
        <f>IF(tbl_transaction[[#This Row],[Type]]="Inbound",VLOOKUP(tbl_transaction[[#This Row],[Reference Number]],barang_masuk[],6,FALSE),IF(tbl_transaction[[#This Row],[Type]]="Outbound",VLOOKUP(tbl_transaction[[#This Row],[Reference Number]],barang_keluar[],6,FALSE),""))</f>
        <v>48</v>
      </c>
      <c r="G2531" t="str">
        <f>IF(tbl_transaction[[#This Row],[Type]]="Inbound",VLOOKUP(tbl_transaction[[#This Row],[Reference Number]],barang_masuk[],7,FALSE),IF(tbl_transaction[[#This Row],[Type]]="Outbound",VLOOKUP(tbl_transaction[[#This Row],[Reference Number]],barang_keluar[],7,FALSE),""))</f>
        <v>Pack</v>
      </c>
      <c r="H2531" t="str">
        <f>IF(tbl_transaction[[#This Row],[Type]]="Inbound",VLOOKUP(tbl_transaction[[#This Row],[Reference Number]],barang_masuk[],3,FALSE),IF(tbl_transaction[[#This Row],[Type]]="Outbound",VLOOKUP(tbl_transaction[[#This Row],[Reference Number]],barang_keluar[],3,FALSE),""))</f>
        <v>Outlet 061</v>
      </c>
      <c r="I2531" t="str">
        <f>IF(D2531='Kartu Stok'!$B$2,COUNTIF($D$3:D2531,'Kartu Stok'!$B$2),"")</f>
        <v/>
      </c>
    </row>
    <row r="2532" spans="1:9" ht="14.5" x14ac:dyDescent="0.35">
      <c r="A2532" s="2" t="s">
        <v>3091</v>
      </c>
      <c r="B2532" s="5">
        <f>IF(LEFT(tbl_transaction[[#This Row],[Reference Number]],2)="GR",VLOOKUP(tbl_transaction[[#This Row],[Reference Number]],barang_masuk[],2,FALSE),IF(LEFT(tbl_transaction[[#This Row],[Reference Number]],2)="DO",VLOOKUP(tbl_transaction[[#This Row],[Reference Number]],barang_keluar[],2,FALSE),""))</f>
        <v>46119</v>
      </c>
      <c r="C2532" t="str">
        <f t="shared" si="40"/>
        <v>Outbound</v>
      </c>
      <c r="D2532" t="str">
        <f>IF(tbl_transaction[[#This Row],[Type]]="Inbound",VLOOKUP(tbl_transaction[[#This Row],[Reference Number]],barang_masuk[],4,FALSE),IF(tbl_transaction[[#This Row],[Type]]="Outbound",VLOOKUP(tbl_transaction[[#This Row],[Reference Number]],barang_keluar[],4,FALSE),""))</f>
        <v>INS023</v>
      </c>
      <c r="E2532" t="str">
        <f>IF(tbl_transaction[[#This Row],[Type]]="Inbound",VLOOKUP(tbl_transaction[[#This Row],[Reference Number]],barang_masuk[],5,FALSE),IF(tbl_transaction[[#This Row],[Type]]="Outbound",VLOOKUP(tbl_transaction[[#This Row],[Reference Number]],barang_keluar[],5,FALSE),""))</f>
        <v>Indomie Instant Food Variant 23</v>
      </c>
      <c r="F2532">
        <f>IF(tbl_transaction[[#This Row],[Type]]="Inbound",VLOOKUP(tbl_transaction[[#This Row],[Reference Number]],barang_masuk[],6,FALSE),IF(tbl_transaction[[#This Row],[Type]]="Outbound",VLOOKUP(tbl_transaction[[#This Row],[Reference Number]],barang_keluar[],6,FALSE),""))</f>
        <v>48</v>
      </c>
      <c r="G2532" t="str">
        <f>IF(tbl_transaction[[#This Row],[Type]]="Inbound",VLOOKUP(tbl_transaction[[#This Row],[Reference Number]],barang_masuk[],7,FALSE),IF(tbl_transaction[[#This Row],[Type]]="Outbound",VLOOKUP(tbl_transaction[[#This Row],[Reference Number]],barang_keluar[],7,FALSE),""))</f>
        <v>Pack</v>
      </c>
      <c r="H2532" t="str">
        <f>IF(tbl_transaction[[#This Row],[Type]]="Inbound",VLOOKUP(tbl_transaction[[#This Row],[Reference Number]],barang_masuk[],3,FALSE),IF(tbl_transaction[[#This Row],[Type]]="Outbound",VLOOKUP(tbl_transaction[[#This Row],[Reference Number]],barang_keluar[],3,FALSE),""))</f>
        <v>Outlet 045</v>
      </c>
      <c r="I2532" t="str">
        <f>IF(D2532='Kartu Stok'!$B$2,COUNTIF($D$3:D2532,'Kartu Stok'!$B$2),"")</f>
        <v/>
      </c>
    </row>
    <row r="2533" spans="1:9" ht="14.5" x14ac:dyDescent="0.35">
      <c r="A2533" s="2" t="s">
        <v>3092</v>
      </c>
      <c r="B2533" s="5">
        <f>IF(LEFT(tbl_transaction[[#This Row],[Reference Number]],2)="GR",VLOOKUP(tbl_transaction[[#This Row],[Reference Number]],barang_masuk[],2,FALSE),IF(LEFT(tbl_transaction[[#This Row],[Reference Number]],2)="DO",VLOOKUP(tbl_transaction[[#This Row],[Reference Number]],barang_keluar[],2,FALSE),""))</f>
        <v>46090</v>
      </c>
      <c r="C2533" t="str">
        <f t="shared" si="40"/>
        <v>Outbound</v>
      </c>
      <c r="D2533" t="str">
        <f>IF(tbl_transaction[[#This Row],[Type]]="Inbound",VLOOKUP(tbl_transaction[[#This Row],[Reference Number]],barang_masuk[],4,FALSE),IF(tbl_transaction[[#This Row],[Type]]="Outbound",VLOOKUP(tbl_transaction[[#This Row],[Reference Number]],barang_keluar[],4,FALSE),""))</f>
        <v>BEV019</v>
      </c>
      <c r="E2533" t="str">
        <f>IF(tbl_transaction[[#This Row],[Type]]="Inbound",VLOOKUP(tbl_transaction[[#This Row],[Reference Number]],barang_masuk[],5,FALSE),IF(tbl_transaction[[#This Row],[Type]]="Outbound",VLOOKUP(tbl_transaction[[#This Row],[Reference Number]],barang_keluar[],5,FALSE),""))</f>
        <v>Aqua Beverage Variant 19</v>
      </c>
      <c r="F2533">
        <f>IF(tbl_transaction[[#This Row],[Type]]="Inbound",VLOOKUP(tbl_transaction[[#This Row],[Reference Number]],barang_masuk[],6,FALSE),IF(tbl_transaction[[#This Row],[Type]]="Outbound",VLOOKUP(tbl_transaction[[#This Row],[Reference Number]],barang_keluar[],6,FALSE),""))</f>
        <v>20</v>
      </c>
      <c r="G2533" t="str">
        <f>IF(tbl_transaction[[#This Row],[Type]]="Inbound",VLOOKUP(tbl_transaction[[#This Row],[Reference Number]],barang_masuk[],7,FALSE),IF(tbl_transaction[[#This Row],[Type]]="Outbound",VLOOKUP(tbl_transaction[[#This Row],[Reference Number]],barang_keluar[],7,FALSE),""))</f>
        <v>Bottle</v>
      </c>
      <c r="H2533" t="str">
        <f>IF(tbl_transaction[[#This Row],[Type]]="Inbound",VLOOKUP(tbl_transaction[[#This Row],[Reference Number]],barang_masuk[],3,FALSE),IF(tbl_transaction[[#This Row],[Type]]="Outbound",VLOOKUP(tbl_transaction[[#This Row],[Reference Number]],barang_keluar[],3,FALSE),""))</f>
        <v>Outlet 028</v>
      </c>
      <c r="I2533" t="str">
        <f>IF(D2533='Kartu Stok'!$B$2,COUNTIF($D$3:D2533,'Kartu Stok'!$B$2),"")</f>
        <v/>
      </c>
    </row>
    <row r="2534" spans="1:9" ht="14.5" x14ac:dyDescent="0.35">
      <c r="A2534" s="2" t="s">
        <v>3093</v>
      </c>
      <c r="B2534" s="5">
        <f>IF(LEFT(tbl_transaction[[#This Row],[Reference Number]],2)="GR",VLOOKUP(tbl_transaction[[#This Row],[Reference Number]],barang_masuk[],2,FALSE),IF(LEFT(tbl_transaction[[#This Row],[Reference Number]],2)="DO",VLOOKUP(tbl_transaction[[#This Row],[Reference Number]],barang_keluar[],2,FALSE),""))</f>
        <v>46033</v>
      </c>
      <c r="C2534" t="str">
        <f t="shared" si="40"/>
        <v>Outbound</v>
      </c>
      <c r="D2534" t="str">
        <f>IF(tbl_transaction[[#This Row],[Type]]="Inbound",VLOOKUP(tbl_transaction[[#This Row],[Reference Number]],barang_masuk[],4,FALSE),IF(tbl_transaction[[#This Row],[Type]]="Outbound",VLOOKUP(tbl_transaction[[#This Row],[Reference Number]],barang_keluar[],4,FALSE),""))</f>
        <v>DAR014</v>
      </c>
      <c r="E2534" t="str">
        <f>IF(tbl_transaction[[#This Row],[Type]]="Inbound",VLOOKUP(tbl_transaction[[#This Row],[Reference Number]],barang_masuk[],5,FALSE),IF(tbl_transaction[[#This Row],[Type]]="Outbound",VLOOKUP(tbl_transaction[[#This Row],[Reference Number]],barang_keluar[],5,FALSE),""))</f>
        <v>Indomilk Dairy Variant 14</v>
      </c>
      <c r="F2534">
        <f>IF(tbl_transaction[[#This Row],[Type]]="Inbound",VLOOKUP(tbl_transaction[[#This Row],[Reference Number]],barang_masuk[],6,FALSE),IF(tbl_transaction[[#This Row],[Type]]="Outbound",VLOOKUP(tbl_transaction[[#This Row],[Reference Number]],barang_keluar[],6,FALSE),""))</f>
        <v>24</v>
      </c>
      <c r="G2534" t="str">
        <f>IF(tbl_transaction[[#This Row],[Type]]="Inbound",VLOOKUP(tbl_transaction[[#This Row],[Reference Number]],barang_masuk[],7,FALSE),IF(tbl_transaction[[#This Row],[Type]]="Outbound",VLOOKUP(tbl_transaction[[#This Row],[Reference Number]],barang_keluar[],7,FALSE),""))</f>
        <v>Box</v>
      </c>
      <c r="H2534" t="str">
        <f>IF(tbl_transaction[[#This Row],[Type]]="Inbound",VLOOKUP(tbl_transaction[[#This Row],[Reference Number]],barang_masuk[],3,FALSE),IF(tbl_transaction[[#This Row],[Type]]="Outbound",VLOOKUP(tbl_transaction[[#This Row],[Reference Number]],barang_keluar[],3,FALSE),""))</f>
        <v>Outlet 025</v>
      </c>
      <c r="I2534" t="str">
        <f>IF(D2534='Kartu Stok'!$B$2,COUNTIF($D$3:D2534,'Kartu Stok'!$B$2),"")</f>
        <v/>
      </c>
    </row>
    <row r="2535" spans="1:9" ht="14.5" x14ac:dyDescent="0.35">
      <c r="A2535" s="2" t="s">
        <v>3094</v>
      </c>
      <c r="B2535" s="5">
        <f>IF(LEFT(tbl_transaction[[#This Row],[Reference Number]],2)="GR",VLOOKUP(tbl_transaction[[#This Row],[Reference Number]],barang_masuk[],2,FALSE),IF(LEFT(tbl_transaction[[#This Row],[Reference Number]],2)="DO",VLOOKUP(tbl_transaction[[#This Row],[Reference Number]],barang_keluar[],2,FALSE),""))</f>
        <v>46174</v>
      </c>
      <c r="C2535" t="str">
        <f t="shared" si="40"/>
        <v>Outbound</v>
      </c>
      <c r="D2535" t="str">
        <f>IF(tbl_transaction[[#This Row],[Type]]="Inbound",VLOOKUP(tbl_transaction[[#This Row],[Reference Number]],barang_masuk[],4,FALSE),IF(tbl_transaction[[#This Row],[Type]]="Outbound",VLOOKUP(tbl_transaction[[#This Row],[Reference Number]],barang_keluar[],4,FALSE),""))</f>
        <v>BEV039</v>
      </c>
      <c r="E2535" t="str">
        <f>IF(tbl_transaction[[#This Row],[Type]]="Inbound",VLOOKUP(tbl_transaction[[#This Row],[Reference Number]],barang_masuk[],5,FALSE),IF(tbl_transaction[[#This Row],[Type]]="Outbound",VLOOKUP(tbl_transaction[[#This Row],[Reference Number]],barang_keluar[],5,FALSE),""))</f>
        <v>Pocari Beverage Variant 39</v>
      </c>
      <c r="F2535">
        <f>IF(tbl_transaction[[#This Row],[Type]]="Inbound",VLOOKUP(tbl_transaction[[#This Row],[Reference Number]],barang_masuk[],6,FALSE),IF(tbl_transaction[[#This Row],[Type]]="Outbound",VLOOKUP(tbl_transaction[[#This Row],[Reference Number]],barang_keluar[],6,FALSE),""))</f>
        <v>20</v>
      </c>
      <c r="G2535" t="str">
        <f>IF(tbl_transaction[[#This Row],[Type]]="Inbound",VLOOKUP(tbl_transaction[[#This Row],[Reference Number]],barang_masuk[],7,FALSE),IF(tbl_transaction[[#This Row],[Type]]="Outbound",VLOOKUP(tbl_transaction[[#This Row],[Reference Number]],barang_keluar[],7,FALSE),""))</f>
        <v>Bottle</v>
      </c>
      <c r="H2535" t="str">
        <f>IF(tbl_transaction[[#This Row],[Type]]="Inbound",VLOOKUP(tbl_transaction[[#This Row],[Reference Number]],barang_masuk[],3,FALSE),IF(tbl_transaction[[#This Row],[Type]]="Outbound",VLOOKUP(tbl_transaction[[#This Row],[Reference Number]],barang_keluar[],3,FALSE),""))</f>
        <v>Outlet 062</v>
      </c>
      <c r="I2535" t="str">
        <f>IF(D2535='Kartu Stok'!$B$2,COUNTIF($D$3:D2535,'Kartu Stok'!$B$2),"")</f>
        <v/>
      </c>
    </row>
    <row r="2536" spans="1:9" ht="14.5" x14ac:dyDescent="0.35">
      <c r="A2536" s="2" t="s">
        <v>3095</v>
      </c>
      <c r="B2536" s="5">
        <f>IF(LEFT(tbl_transaction[[#This Row],[Reference Number]],2)="GR",VLOOKUP(tbl_transaction[[#This Row],[Reference Number]],barang_masuk[],2,FALSE),IF(LEFT(tbl_transaction[[#This Row],[Reference Number]],2)="DO",VLOOKUP(tbl_transaction[[#This Row],[Reference Number]],barang_keluar[],2,FALSE),""))</f>
        <v>46117</v>
      </c>
      <c r="C2536" t="str">
        <f t="shared" si="40"/>
        <v>Outbound</v>
      </c>
      <c r="D2536" t="str">
        <f>IF(tbl_transaction[[#This Row],[Type]]="Inbound",VLOOKUP(tbl_transaction[[#This Row],[Reference Number]],barang_masuk[],4,FALSE),IF(tbl_transaction[[#This Row],[Type]]="Outbound",VLOOKUP(tbl_transaction[[#This Row],[Reference Number]],barang_keluar[],4,FALSE),""))</f>
        <v>HOM015</v>
      </c>
      <c r="E2536" t="str">
        <f>IF(tbl_transaction[[#This Row],[Type]]="Inbound",VLOOKUP(tbl_transaction[[#This Row],[Reference Number]],barang_masuk[],5,FALSE),IF(tbl_transaction[[#This Row],[Type]]="Outbound",VLOOKUP(tbl_transaction[[#This Row],[Reference Number]],barang_keluar[],5,FALSE),""))</f>
        <v>Sunlight Home Care Variant 15</v>
      </c>
      <c r="F2536">
        <f>IF(tbl_transaction[[#This Row],[Type]]="Inbound",VLOOKUP(tbl_transaction[[#This Row],[Reference Number]],barang_masuk[],6,FALSE),IF(tbl_transaction[[#This Row],[Type]]="Outbound",VLOOKUP(tbl_transaction[[#This Row],[Reference Number]],barang_keluar[],6,FALSE),""))</f>
        <v>15</v>
      </c>
      <c r="G2536" t="str">
        <f>IF(tbl_transaction[[#This Row],[Type]]="Inbound",VLOOKUP(tbl_transaction[[#This Row],[Reference Number]],barang_masuk[],7,FALSE),IF(tbl_transaction[[#This Row],[Type]]="Outbound",VLOOKUP(tbl_transaction[[#This Row],[Reference Number]],barang_keluar[],7,FALSE),""))</f>
        <v>Pack</v>
      </c>
      <c r="H2536" t="str">
        <f>IF(tbl_transaction[[#This Row],[Type]]="Inbound",VLOOKUP(tbl_transaction[[#This Row],[Reference Number]],barang_masuk[],3,FALSE),IF(tbl_transaction[[#This Row],[Type]]="Outbound",VLOOKUP(tbl_transaction[[#This Row],[Reference Number]],barang_keluar[],3,FALSE),""))</f>
        <v>Outlet 055</v>
      </c>
      <c r="I2536" t="str">
        <f>IF(D2536='Kartu Stok'!$B$2,COUNTIF($D$3:D2536,'Kartu Stok'!$B$2),"")</f>
        <v/>
      </c>
    </row>
    <row r="2537" spans="1:9" ht="14.5" x14ac:dyDescent="0.35">
      <c r="A2537" s="2" t="s">
        <v>3096</v>
      </c>
      <c r="B2537" s="5">
        <f>IF(LEFT(tbl_transaction[[#This Row],[Reference Number]],2)="GR",VLOOKUP(tbl_transaction[[#This Row],[Reference Number]],barang_masuk[],2,FALSE),IF(LEFT(tbl_transaction[[#This Row],[Reference Number]],2)="DO",VLOOKUP(tbl_transaction[[#This Row],[Reference Number]],barang_keluar[],2,FALSE),""))</f>
        <v>46181</v>
      </c>
      <c r="C2537" t="str">
        <f t="shared" si="40"/>
        <v>Outbound</v>
      </c>
      <c r="D2537" t="str">
        <f>IF(tbl_transaction[[#This Row],[Type]]="Inbound",VLOOKUP(tbl_transaction[[#This Row],[Reference Number]],barang_masuk[],4,FALSE),IF(tbl_transaction[[#This Row],[Type]]="Outbound",VLOOKUP(tbl_transaction[[#This Row],[Reference Number]],barang_keluar[],4,FALSE),""))</f>
        <v>DAR011</v>
      </c>
      <c r="E2537" t="str">
        <f>IF(tbl_transaction[[#This Row],[Type]]="Inbound",VLOOKUP(tbl_transaction[[#This Row],[Reference Number]],barang_masuk[],5,FALSE),IF(tbl_transaction[[#This Row],[Type]]="Outbound",VLOOKUP(tbl_transaction[[#This Row],[Reference Number]],barang_keluar[],5,FALSE),""))</f>
        <v>Indomilk Dairy Variant 11</v>
      </c>
      <c r="F2537">
        <f>IF(tbl_transaction[[#This Row],[Type]]="Inbound",VLOOKUP(tbl_transaction[[#This Row],[Reference Number]],barang_masuk[],6,FALSE),IF(tbl_transaction[[#This Row],[Type]]="Outbound",VLOOKUP(tbl_transaction[[#This Row],[Reference Number]],barang_keluar[],6,FALSE),""))</f>
        <v>36</v>
      </c>
      <c r="G2537" t="str">
        <f>IF(tbl_transaction[[#This Row],[Type]]="Inbound",VLOOKUP(tbl_transaction[[#This Row],[Reference Number]],barang_masuk[],7,FALSE),IF(tbl_transaction[[#This Row],[Type]]="Outbound",VLOOKUP(tbl_transaction[[#This Row],[Reference Number]],barang_keluar[],7,FALSE),""))</f>
        <v>Box</v>
      </c>
      <c r="H2537" t="str">
        <f>IF(tbl_transaction[[#This Row],[Type]]="Inbound",VLOOKUP(tbl_transaction[[#This Row],[Reference Number]],barang_masuk[],3,FALSE),IF(tbl_transaction[[#This Row],[Type]]="Outbound",VLOOKUP(tbl_transaction[[#This Row],[Reference Number]],barang_keluar[],3,FALSE),""))</f>
        <v>Outlet 079</v>
      </c>
      <c r="I2537" t="str">
        <f>IF(D2537='Kartu Stok'!$B$2,COUNTIF($D$3:D2537,'Kartu Stok'!$B$2),"")</f>
        <v/>
      </c>
    </row>
    <row r="2538" spans="1:9" ht="14.5" x14ac:dyDescent="0.35">
      <c r="A2538" s="2" t="s">
        <v>3097</v>
      </c>
      <c r="B2538" s="5">
        <f>IF(LEFT(tbl_transaction[[#This Row],[Reference Number]],2)="GR",VLOOKUP(tbl_transaction[[#This Row],[Reference Number]],barang_masuk[],2,FALSE),IF(LEFT(tbl_transaction[[#This Row],[Reference Number]],2)="DO",VLOOKUP(tbl_transaction[[#This Row],[Reference Number]],barang_keluar[],2,FALSE),""))</f>
        <v>46150</v>
      </c>
      <c r="C2538" t="str">
        <f t="shared" si="40"/>
        <v>Outbound</v>
      </c>
      <c r="D2538" t="str">
        <f>IF(tbl_transaction[[#This Row],[Type]]="Inbound",VLOOKUP(tbl_transaction[[#This Row],[Reference Number]],barang_masuk[],4,FALSE),IF(tbl_transaction[[#This Row],[Type]]="Outbound",VLOOKUP(tbl_transaction[[#This Row],[Reference Number]],barang_keluar[],4,FALSE),""))</f>
        <v>INS003</v>
      </c>
      <c r="E2538" t="str">
        <f>IF(tbl_transaction[[#This Row],[Type]]="Inbound",VLOOKUP(tbl_transaction[[#This Row],[Reference Number]],barang_masuk[],5,FALSE),IF(tbl_transaction[[#This Row],[Type]]="Outbound",VLOOKUP(tbl_transaction[[#This Row],[Reference Number]],barang_keluar[],5,FALSE),""))</f>
        <v>Indomie Instant Food Variant 3</v>
      </c>
      <c r="F2538">
        <f>IF(tbl_transaction[[#This Row],[Type]]="Inbound",VLOOKUP(tbl_transaction[[#This Row],[Reference Number]],barang_masuk[],6,FALSE),IF(tbl_transaction[[#This Row],[Type]]="Outbound",VLOOKUP(tbl_transaction[[#This Row],[Reference Number]],barang_keluar[],6,FALSE),""))</f>
        <v>48</v>
      </c>
      <c r="G2538" t="str">
        <f>IF(tbl_transaction[[#This Row],[Type]]="Inbound",VLOOKUP(tbl_transaction[[#This Row],[Reference Number]],barang_masuk[],7,FALSE),IF(tbl_transaction[[#This Row],[Type]]="Outbound",VLOOKUP(tbl_transaction[[#This Row],[Reference Number]],barang_keluar[],7,FALSE),""))</f>
        <v>Pack</v>
      </c>
      <c r="H2538" t="str">
        <f>IF(tbl_transaction[[#This Row],[Type]]="Inbound",VLOOKUP(tbl_transaction[[#This Row],[Reference Number]],barang_masuk[],3,FALSE),IF(tbl_transaction[[#This Row],[Type]]="Outbound",VLOOKUP(tbl_transaction[[#This Row],[Reference Number]],barang_keluar[],3,FALSE),""))</f>
        <v>Outlet 020</v>
      </c>
      <c r="I2538" t="str">
        <f>IF(D2538='Kartu Stok'!$B$2,COUNTIF($D$3:D2538,'Kartu Stok'!$B$2),"")</f>
        <v/>
      </c>
    </row>
    <row r="2539" spans="1:9" ht="14.5" x14ac:dyDescent="0.35">
      <c r="A2539" s="2" t="s">
        <v>3098</v>
      </c>
      <c r="B2539" s="5">
        <f>IF(LEFT(tbl_transaction[[#This Row],[Reference Number]],2)="GR",VLOOKUP(tbl_transaction[[#This Row],[Reference Number]],barang_masuk[],2,FALSE),IF(LEFT(tbl_transaction[[#This Row],[Reference Number]],2)="DO",VLOOKUP(tbl_transaction[[#This Row],[Reference Number]],barang_keluar[],2,FALSE),""))</f>
        <v>46199</v>
      </c>
      <c r="C2539" t="str">
        <f t="shared" si="40"/>
        <v>Outbound</v>
      </c>
      <c r="D2539" t="str">
        <f>IF(tbl_transaction[[#This Row],[Type]]="Inbound",VLOOKUP(tbl_transaction[[#This Row],[Reference Number]],barang_masuk[],4,FALSE),IF(tbl_transaction[[#This Row],[Type]]="Outbound",VLOOKUP(tbl_transaction[[#This Row],[Reference Number]],barang_keluar[],4,FALSE),""))</f>
        <v>DAR015</v>
      </c>
      <c r="E2539" t="str">
        <f>IF(tbl_transaction[[#This Row],[Type]]="Inbound",VLOOKUP(tbl_transaction[[#This Row],[Reference Number]],barang_masuk[],5,FALSE),IF(tbl_transaction[[#This Row],[Type]]="Outbound",VLOOKUP(tbl_transaction[[#This Row],[Reference Number]],barang_keluar[],5,FALSE),""))</f>
        <v>Ultra Milk Dairy Variant 15</v>
      </c>
      <c r="F2539">
        <f>IF(tbl_transaction[[#This Row],[Type]]="Inbound",VLOOKUP(tbl_transaction[[#This Row],[Reference Number]],barang_masuk[],6,FALSE),IF(tbl_transaction[[#This Row],[Type]]="Outbound",VLOOKUP(tbl_transaction[[#This Row],[Reference Number]],barang_keluar[],6,FALSE),""))</f>
        <v>15</v>
      </c>
      <c r="G2539" t="str">
        <f>IF(tbl_transaction[[#This Row],[Type]]="Inbound",VLOOKUP(tbl_transaction[[#This Row],[Reference Number]],barang_masuk[],7,FALSE),IF(tbl_transaction[[#This Row],[Type]]="Outbound",VLOOKUP(tbl_transaction[[#This Row],[Reference Number]],barang_keluar[],7,FALSE),""))</f>
        <v>Box</v>
      </c>
      <c r="H2539" t="str">
        <f>IF(tbl_transaction[[#This Row],[Type]]="Inbound",VLOOKUP(tbl_transaction[[#This Row],[Reference Number]],barang_masuk[],3,FALSE),IF(tbl_transaction[[#This Row],[Type]]="Outbound",VLOOKUP(tbl_transaction[[#This Row],[Reference Number]],barang_keluar[],3,FALSE),""))</f>
        <v>Outlet 043</v>
      </c>
      <c r="I2539" t="str">
        <f>IF(D2539='Kartu Stok'!$B$2,COUNTIF($D$3:D2539,'Kartu Stok'!$B$2),"")</f>
        <v/>
      </c>
    </row>
    <row r="2540" spans="1:9" ht="14.5" x14ac:dyDescent="0.35">
      <c r="A2540" s="2" t="s">
        <v>3099</v>
      </c>
      <c r="B2540" s="5">
        <f>IF(LEFT(tbl_transaction[[#This Row],[Reference Number]],2)="GR",VLOOKUP(tbl_transaction[[#This Row],[Reference Number]],barang_masuk[],2,FALSE),IF(LEFT(tbl_transaction[[#This Row],[Reference Number]],2)="DO",VLOOKUP(tbl_transaction[[#This Row],[Reference Number]],barang_keluar[],2,FALSE),""))</f>
        <v>46151</v>
      </c>
      <c r="C2540" t="str">
        <f t="shared" si="40"/>
        <v>Outbound</v>
      </c>
      <c r="D2540" t="str">
        <f>IF(tbl_transaction[[#This Row],[Type]]="Inbound",VLOOKUP(tbl_transaction[[#This Row],[Reference Number]],barang_masuk[],4,FALSE),IF(tbl_transaction[[#This Row],[Type]]="Outbound",VLOOKUP(tbl_transaction[[#This Row],[Reference Number]],barang_keluar[],4,FALSE),""))</f>
        <v>SNK009</v>
      </c>
      <c r="E2540" t="str">
        <f>IF(tbl_transaction[[#This Row],[Type]]="Inbound",VLOOKUP(tbl_transaction[[#This Row],[Reference Number]],barang_masuk[],5,FALSE),IF(tbl_transaction[[#This Row],[Type]]="Outbound",VLOOKUP(tbl_transaction[[#This Row],[Reference Number]],barang_keluar[],5,FALSE),""))</f>
        <v>Chitato Snack Variant 9</v>
      </c>
      <c r="F2540">
        <f>IF(tbl_transaction[[#This Row],[Type]]="Inbound",VLOOKUP(tbl_transaction[[#This Row],[Reference Number]],barang_masuk[],6,FALSE),IF(tbl_transaction[[#This Row],[Type]]="Outbound",VLOOKUP(tbl_transaction[[#This Row],[Reference Number]],barang_keluar[],6,FALSE),""))</f>
        <v>36</v>
      </c>
      <c r="G2540" t="str">
        <f>IF(tbl_transaction[[#This Row],[Type]]="Inbound",VLOOKUP(tbl_transaction[[#This Row],[Reference Number]],barang_masuk[],7,FALSE),IF(tbl_transaction[[#This Row],[Type]]="Outbound",VLOOKUP(tbl_transaction[[#This Row],[Reference Number]],barang_keluar[],7,FALSE),""))</f>
        <v>Pack</v>
      </c>
      <c r="H2540" t="str">
        <f>IF(tbl_transaction[[#This Row],[Type]]="Inbound",VLOOKUP(tbl_transaction[[#This Row],[Reference Number]],barang_masuk[],3,FALSE),IF(tbl_transaction[[#This Row],[Type]]="Outbound",VLOOKUP(tbl_transaction[[#This Row],[Reference Number]],barang_keluar[],3,FALSE),""))</f>
        <v>Outlet 018</v>
      </c>
      <c r="I2540" t="str">
        <f>IF(D2540='Kartu Stok'!$B$2,COUNTIF($D$3:D2540,'Kartu Stok'!$B$2),"")</f>
        <v/>
      </c>
    </row>
    <row r="2541" spans="1:9" ht="14.5" x14ac:dyDescent="0.35">
      <c r="A2541" s="2" t="s">
        <v>3100</v>
      </c>
      <c r="B2541" s="5">
        <f>IF(LEFT(tbl_transaction[[#This Row],[Reference Number]],2)="GR",VLOOKUP(tbl_transaction[[#This Row],[Reference Number]],barang_masuk[],2,FALSE),IF(LEFT(tbl_transaction[[#This Row],[Reference Number]],2)="DO",VLOOKUP(tbl_transaction[[#This Row],[Reference Number]],barang_keluar[],2,FALSE),""))</f>
        <v>46076</v>
      </c>
      <c r="C2541" t="str">
        <f t="shared" si="40"/>
        <v>Outbound</v>
      </c>
      <c r="D2541" t="str">
        <f>IF(tbl_transaction[[#This Row],[Type]]="Inbound",VLOOKUP(tbl_transaction[[#This Row],[Reference Number]],barang_masuk[],4,FALSE),IF(tbl_transaction[[#This Row],[Type]]="Outbound",VLOOKUP(tbl_transaction[[#This Row],[Reference Number]],barang_keluar[],4,FALSE),""))</f>
        <v>PER015</v>
      </c>
      <c r="E2541" t="str">
        <f>IF(tbl_transaction[[#This Row],[Type]]="Inbound",VLOOKUP(tbl_transaction[[#This Row],[Reference Number]],barang_masuk[],5,FALSE),IF(tbl_transaction[[#This Row],[Type]]="Outbound",VLOOKUP(tbl_transaction[[#This Row],[Reference Number]],barang_keluar[],5,FALSE),""))</f>
        <v>Sunsilk Personal Care Variant 15</v>
      </c>
      <c r="F2541">
        <f>IF(tbl_transaction[[#This Row],[Type]]="Inbound",VLOOKUP(tbl_transaction[[#This Row],[Reference Number]],barang_masuk[],6,FALSE),IF(tbl_transaction[[#This Row],[Type]]="Outbound",VLOOKUP(tbl_transaction[[#This Row],[Reference Number]],barang_keluar[],6,FALSE),""))</f>
        <v>10</v>
      </c>
      <c r="G2541" t="str">
        <f>IF(tbl_transaction[[#This Row],[Type]]="Inbound",VLOOKUP(tbl_transaction[[#This Row],[Reference Number]],barang_masuk[],7,FALSE),IF(tbl_transaction[[#This Row],[Type]]="Outbound",VLOOKUP(tbl_transaction[[#This Row],[Reference Number]],barang_keluar[],7,FALSE),""))</f>
        <v>Bottle</v>
      </c>
      <c r="H2541" t="str">
        <f>IF(tbl_transaction[[#This Row],[Type]]="Inbound",VLOOKUP(tbl_transaction[[#This Row],[Reference Number]],barang_masuk[],3,FALSE),IF(tbl_transaction[[#This Row],[Type]]="Outbound",VLOOKUP(tbl_transaction[[#This Row],[Reference Number]],barang_keluar[],3,FALSE),""))</f>
        <v>Outlet 069</v>
      </c>
      <c r="I2541" t="str">
        <f>IF(D2541='Kartu Stok'!$B$2,COUNTIF($D$3:D2541,'Kartu Stok'!$B$2),"")</f>
        <v/>
      </c>
    </row>
    <row r="2542" spans="1:9" ht="14.5" x14ac:dyDescent="0.35">
      <c r="A2542" s="2" t="s">
        <v>3101</v>
      </c>
      <c r="B2542" s="5">
        <f>IF(LEFT(tbl_transaction[[#This Row],[Reference Number]],2)="GR",VLOOKUP(tbl_transaction[[#This Row],[Reference Number]],barang_masuk[],2,FALSE),IF(LEFT(tbl_transaction[[#This Row],[Reference Number]],2)="DO",VLOOKUP(tbl_transaction[[#This Row],[Reference Number]],barang_keluar[],2,FALSE),""))</f>
        <v>46111</v>
      </c>
      <c r="C2542" t="str">
        <f t="shared" si="40"/>
        <v>Outbound</v>
      </c>
      <c r="D2542" t="str">
        <f>IF(tbl_transaction[[#This Row],[Type]]="Inbound",VLOOKUP(tbl_transaction[[#This Row],[Reference Number]],barang_masuk[],4,FALSE),IF(tbl_transaction[[#This Row],[Type]]="Outbound",VLOOKUP(tbl_transaction[[#This Row],[Reference Number]],barang_keluar[],4,FALSE),""))</f>
        <v>BEV028</v>
      </c>
      <c r="E2542" t="str">
        <f>IF(tbl_transaction[[#This Row],[Type]]="Inbound",VLOOKUP(tbl_transaction[[#This Row],[Reference Number]],barang_masuk[],5,FALSE),IF(tbl_transaction[[#This Row],[Type]]="Outbound",VLOOKUP(tbl_transaction[[#This Row],[Reference Number]],barang_keluar[],5,FALSE),""))</f>
        <v>Pocari Beverage Variant 28</v>
      </c>
      <c r="F2542">
        <f>IF(tbl_transaction[[#This Row],[Type]]="Inbound",VLOOKUP(tbl_transaction[[#This Row],[Reference Number]],barang_masuk[],6,FALSE),IF(tbl_transaction[[#This Row],[Type]]="Outbound",VLOOKUP(tbl_transaction[[#This Row],[Reference Number]],barang_keluar[],6,FALSE),""))</f>
        <v>36</v>
      </c>
      <c r="G2542" t="str">
        <f>IF(tbl_transaction[[#This Row],[Type]]="Inbound",VLOOKUP(tbl_transaction[[#This Row],[Reference Number]],barang_masuk[],7,FALSE),IF(tbl_transaction[[#This Row],[Type]]="Outbound",VLOOKUP(tbl_transaction[[#This Row],[Reference Number]],barang_keluar[],7,FALSE),""))</f>
        <v>Bottle</v>
      </c>
      <c r="H2542" t="str">
        <f>IF(tbl_transaction[[#This Row],[Type]]="Inbound",VLOOKUP(tbl_transaction[[#This Row],[Reference Number]],barang_masuk[],3,FALSE),IF(tbl_transaction[[#This Row],[Type]]="Outbound",VLOOKUP(tbl_transaction[[#This Row],[Reference Number]],barang_keluar[],3,FALSE),""))</f>
        <v>Outlet 066</v>
      </c>
      <c r="I2542" t="str">
        <f>IF(D2542='Kartu Stok'!$B$2,COUNTIF($D$3:D2542,'Kartu Stok'!$B$2),"")</f>
        <v/>
      </c>
    </row>
    <row r="2543" spans="1:9" ht="14.5" x14ac:dyDescent="0.35">
      <c r="A2543" s="2" t="s">
        <v>3102</v>
      </c>
      <c r="B2543" s="5">
        <f>IF(LEFT(tbl_transaction[[#This Row],[Reference Number]],2)="GR",VLOOKUP(tbl_transaction[[#This Row],[Reference Number]],barang_masuk[],2,FALSE),IF(LEFT(tbl_transaction[[#This Row],[Reference Number]],2)="DO",VLOOKUP(tbl_transaction[[#This Row],[Reference Number]],barang_keluar[],2,FALSE),""))</f>
        <v>46038</v>
      </c>
      <c r="C2543" t="str">
        <f t="shared" si="40"/>
        <v>Outbound</v>
      </c>
      <c r="D2543" t="str">
        <f>IF(tbl_transaction[[#This Row],[Type]]="Inbound",VLOOKUP(tbl_transaction[[#This Row],[Reference Number]],barang_masuk[],4,FALSE),IF(tbl_transaction[[#This Row],[Type]]="Outbound",VLOOKUP(tbl_transaction[[#This Row],[Reference Number]],barang_keluar[],4,FALSE),""))</f>
        <v>HOM005</v>
      </c>
      <c r="E2543" t="str">
        <f>IF(tbl_transaction[[#This Row],[Type]]="Inbound",VLOOKUP(tbl_transaction[[#This Row],[Reference Number]],barang_masuk[],5,FALSE),IF(tbl_transaction[[#This Row],[Type]]="Outbound",VLOOKUP(tbl_transaction[[#This Row],[Reference Number]],barang_keluar[],5,FALSE),""))</f>
        <v>Rinso Home Care Variant 5</v>
      </c>
      <c r="F2543">
        <f>IF(tbl_transaction[[#This Row],[Type]]="Inbound",VLOOKUP(tbl_transaction[[#This Row],[Reference Number]],barang_masuk[],6,FALSE),IF(tbl_transaction[[#This Row],[Type]]="Outbound",VLOOKUP(tbl_transaction[[#This Row],[Reference Number]],barang_keluar[],6,FALSE),""))</f>
        <v>12</v>
      </c>
      <c r="G2543" t="str">
        <f>IF(tbl_transaction[[#This Row],[Type]]="Inbound",VLOOKUP(tbl_transaction[[#This Row],[Reference Number]],barang_masuk[],7,FALSE),IF(tbl_transaction[[#This Row],[Type]]="Outbound",VLOOKUP(tbl_transaction[[#This Row],[Reference Number]],barang_keluar[],7,FALSE),""))</f>
        <v>Pack</v>
      </c>
      <c r="H2543" t="str">
        <f>IF(tbl_transaction[[#This Row],[Type]]="Inbound",VLOOKUP(tbl_transaction[[#This Row],[Reference Number]],barang_masuk[],3,FALSE),IF(tbl_transaction[[#This Row],[Type]]="Outbound",VLOOKUP(tbl_transaction[[#This Row],[Reference Number]],barang_keluar[],3,FALSE),""))</f>
        <v>Outlet 068</v>
      </c>
      <c r="I2543" t="str">
        <f>IF(D2543='Kartu Stok'!$B$2,COUNTIF($D$3:D2543,'Kartu Stok'!$B$2),"")</f>
        <v/>
      </c>
    </row>
    <row r="2544" spans="1:9" ht="14.5" x14ac:dyDescent="0.35">
      <c r="A2544" s="2" t="s">
        <v>3103</v>
      </c>
      <c r="B2544" s="5">
        <f>IF(LEFT(tbl_transaction[[#This Row],[Reference Number]],2)="GR",VLOOKUP(tbl_transaction[[#This Row],[Reference Number]],barang_masuk[],2,FALSE),IF(LEFT(tbl_transaction[[#This Row],[Reference Number]],2)="DO",VLOOKUP(tbl_transaction[[#This Row],[Reference Number]],barang_keluar[],2,FALSE),""))</f>
        <v>46076</v>
      </c>
      <c r="C2544" t="str">
        <f t="shared" si="40"/>
        <v>Outbound</v>
      </c>
      <c r="D2544" t="str">
        <f>IF(tbl_transaction[[#This Row],[Type]]="Inbound",VLOOKUP(tbl_transaction[[#This Row],[Reference Number]],barang_masuk[],4,FALSE),IF(tbl_transaction[[#This Row],[Type]]="Outbound",VLOOKUP(tbl_transaction[[#This Row],[Reference Number]],barang_keluar[],4,FALSE),""))</f>
        <v>SNK022</v>
      </c>
      <c r="E2544" t="str">
        <f>IF(tbl_transaction[[#This Row],[Type]]="Inbound",VLOOKUP(tbl_transaction[[#This Row],[Reference Number]],barang_masuk[],5,FALSE),IF(tbl_transaction[[#This Row],[Type]]="Outbound",VLOOKUP(tbl_transaction[[#This Row],[Reference Number]],barang_keluar[],5,FALSE),""))</f>
        <v>Chitato Snack Variant 22</v>
      </c>
      <c r="F2544">
        <f>IF(tbl_transaction[[#This Row],[Type]]="Inbound",VLOOKUP(tbl_transaction[[#This Row],[Reference Number]],barang_masuk[],6,FALSE),IF(tbl_transaction[[#This Row],[Type]]="Outbound",VLOOKUP(tbl_transaction[[#This Row],[Reference Number]],barang_keluar[],6,FALSE),""))</f>
        <v>36</v>
      </c>
      <c r="G2544" t="str">
        <f>IF(tbl_transaction[[#This Row],[Type]]="Inbound",VLOOKUP(tbl_transaction[[#This Row],[Reference Number]],barang_masuk[],7,FALSE),IF(tbl_transaction[[#This Row],[Type]]="Outbound",VLOOKUP(tbl_transaction[[#This Row],[Reference Number]],barang_keluar[],7,FALSE),""))</f>
        <v>Pack</v>
      </c>
      <c r="H2544" t="str">
        <f>IF(tbl_transaction[[#This Row],[Type]]="Inbound",VLOOKUP(tbl_transaction[[#This Row],[Reference Number]],barang_masuk[],3,FALSE),IF(tbl_transaction[[#This Row],[Type]]="Outbound",VLOOKUP(tbl_transaction[[#This Row],[Reference Number]],barang_keluar[],3,FALSE),""))</f>
        <v>Outlet 040</v>
      </c>
      <c r="I2544" t="str">
        <f>IF(D2544='Kartu Stok'!$B$2,COUNTIF($D$3:D2544,'Kartu Stok'!$B$2),"")</f>
        <v/>
      </c>
    </row>
    <row r="2545" spans="1:9" ht="14.5" x14ac:dyDescent="0.35">
      <c r="A2545" s="2" t="s">
        <v>3104</v>
      </c>
      <c r="B2545" s="5">
        <f>IF(LEFT(tbl_transaction[[#This Row],[Reference Number]],2)="GR",VLOOKUP(tbl_transaction[[#This Row],[Reference Number]],barang_masuk[],2,FALSE),IF(LEFT(tbl_transaction[[#This Row],[Reference Number]],2)="DO",VLOOKUP(tbl_transaction[[#This Row],[Reference Number]],barang_keluar[],2,FALSE),""))</f>
        <v>46163</v>
      </c>
      <c r="C2545" t="str">
        <f t="shared" si="40"/>
        <v>Outbound</v>
      </c>
      <c r="D2545" t="str">
        <f>IF(tbl_transaction[[#This Row],[Type]]="Inbound",VLOOKUP(tbl_transaction[[#This Row],[Reference Number]],barang_masuk[],4,FALSE),IF(tbl_transaction[[#This Row],[Type]]="Outbound",VLOOKUP(tbl_transaction[[#This Row],[Reference Number]],barang_keluar[],4,FALSE),""))</f>
        <v>PER022</v>
      </c>
      <c r="E2545" t="str">
        <f>IF(tbl_transaction[[#This Row],[Type]]="Inbound",VLOOKUP(tbl_transaction[[#This Row],[Reference Number]],barang_masuk[],5,FALSE),IF(tbl_transaction[[#This Row],[Type]]="Outbound",VLOOKUP(tbl_transaction[[#This Row],[Reference Number]],barang_keluar[],5,FALSE),""))</f>
        <v>Pepsodent Personal Care Variant 22</v>
      </c>
      <c r="F2545">
        <f>IF(tbl_transaction[[#This Row],[Type]]="Inbound",VLOOKUP(tbl_transaction[[#This Row],[Reference Number]],barang_masuk[],6,FALSE),IF(tbl_transaction[[#This Row],[Type]]="Outbound",VLOOKUP(tbl_transaction[[#This Row],[Reference Number]],barang_keluar[],6,FALSE),""))</f>
        <v>36</v>
      </c>
      <c r="G2545" t="str">
        <f>IF(tbl_transaction[[#This Row],[Type]]="Inbound",VLOOKUP(tbl_transaction[[#This Row],[Reference Number]],barang_masuk[],7,FALSE),IF(tbl_transaction[[#This Row],[Type]]="Outbound",VLOOKUP(tbl_transaction[[#This Row],[Reference Number]],barang_keluar[],7,FALSE),""))</f>
        <v>Bottle</v>
      </c>
      <c r="H2545" t="str">
        <f>IF(tbl_transaction[[#This Row],[Type]]="Inbound",VLOOKUP(tbl_transaction[[#This Row],[Reference Number]],barang_masuk[],3,FALSE),IF(tbl_transaction[[#This Row],[Type]]="Outbound",VLOOKUP(tbl_transaction[[#This Row],[Reference Number]],barang_keluar[],3,FALSE),""))</f>
        <v>Outlet 063</v>
      </c>
      <c r="I2545" t="str">
        <f>IF(D2545='Kartu Stok'!$B$2,COUNTIF($D$3:D2545,'Kartu Stok'!$B$2),"")</f>
        <v/>
      </c>
    </row>
    <row r="2546" spans="1:9" ht="14.5" x14ac:dyDescent="0.35">
      <c r="A2546" s="2" t="s">
        <v>3105</v>
      </c>
      <c r="B2546" s="5">
        <f>IF(LEFT(tbl_transaction[[#This Row],[Reference Number]],2)="GR",VLOOKUP(tbl_transaction[[#This Row],[Reference Number]],barang_masuk[],2,FALSE),IF(LEFT(tbl_transaction[[#This Row],[Reference Number]],2)="DO",VLOOKUP(tbl_transaction[[#This Row],[Reference Number]],barang_keluar[],2,FALSE),""))</f>
        <v>46107</v>
      </c>
      <c r="C2546" t="str">
        <f t="shared" si="40"/>
        <v>Outbound</v>
      </c>
      <c r="D2546" t="str">
        <f>IF(tbl_transaction[[#This Row],[Type]]="Inbound",VLOOKUP(tbl_transaction[[#This Row],[Reference Number]],barang_masuk[],4,FALSE),IF(tbl_transaction[[#This Row],[Type]]="Outbound",VLOOKUP(tbl_transaction[[#This Row],[Reference Number]],barang_keluar[],4,FALSE),""))</f>
        <v>PER014</v>
      </c>
      <c r="E2546" t="str">
        <f>IF(tbl_transaction[[#This Row],[Type]]="Inbound",VLOOKUP(tbl_transaction[[#This Row],[Reference Number]],barang_masuk[],5,FALSE),IF(tbl_transaction[[#This Row],[Type]]="Outbound",VLOOKUP(tbl_transaction[[#This Row],[Reference Number]],barang_keluar[],5,FALSE),""))</f>
        <v>Sunsilk Personal Care Variant 14</v>
      </c>
      <c r="F2546">
        <f>IF(tbl_transaction[[#This Row],[Type]]="Inbound",VLOOKUP(tbl_transaction[[#This Row],[Reference Number]],barang_masuk[],6,FALSE),IF(tbl_transaction[[#This Row],[Type]]="Outbound",VLOOKUP(tbl_transaction[[#This Row],[Reference Number]],barang_keluar[],6,FALSE),""))</f>
        <v>20</v>
      </c>
      <c r="G2546" t="str">
        <f>IF(tbl_transaction[[#This Row],[Type]]="Inbound",VLOOKUP(tbl_transaction[[#This Row],[Reference Number]],barang_masuk[],7,FALSE),IF(tbl_transaction[[#This Row],[Type]]="Outbound",VLOOKUP(tbl_transaction[[#This Row],[Reference Number]],barang_keluar[],7,FALSE),""))</f>
        <v>Bottle</v>
      </c>
      <c r="H2546" t="str">
        <f>IF(tbl_transaction[[#This Row],[Type]]="Inbound",VLOOKUP(tbl_transaction[[#This Row],[Reference Number]],barang_masuk[],3,FALSE),IF(tbl_transaction[[#This Row],[Type]]="Outbound",VLOOKUP(tbl_transaction[[#This Row],[Reference Number]],barang_keluar[],3,FALSE),""))</f>
        <v>Outlet 068</v>
      </c>
      <c r="I2546" t="str">
        <f>IF(D2546='Kartu Stok'!$B$2,COUNTIF($D$3:D2546,'Kartu Stok'!$B$2),"")</f>
        <v/>
      </c>
    </row>
    <row r="2547" spans="1:9" ht="14.5" x14ac:dyDescent="0.35">
      <c r="A2547" s="2" t="s">
        <v>3106</v>
      </c>
      <c r="B2547" s="5">
        <f>IF(LEFT(tbl_transaction[[#This Row],[Reference Number]],2)="GR",VLOOKUP(tbl_transaction[[#This Row],[Reference Number]],barang_masuk[],2,FALSE),IF(LEFT(tbl_transaction[[#This Row],[Reference Number]],2)="DO",VLOOKUP(tbl_transaction[[#This Row],[Reference Number]],barang_keluar[],2,FALSE),""))</f>
        <v>46109</v>
      </c>
      <c r="C2547" t="str">
        <f t="shared" si="40"/>
        <v>Outbound</v>
      </c>
      <c r="D2547" t="str">
        <f>IF(tbl_transaction[[#This Row],[Type]]="Inbound",VLOOKUP(tbl_transaction[[#This Row],[Reference Number]],barang_masuk[],4,FALSE),IF(tbl_transaction[[#This Row],[Type]]="Outbound",VLOOKUP(tbl_transaction[[#This Row],[Reference Number]],barang_keluar[],4,FALSE),""))</f>
        <v>SNK031</v>
      </c>
      <c r="E2547" t="str">
        <f>IF(tbl_transaction[[#This Row],[Type]]="Inbound",VLOOKUP(tbl_transaction[[#This Row],[Reference Number]],barang_masuk[],5,FALSE),IF(tbl_transaction[[#This Row],[Type]]="Outbound",VLOOKUP(tbl_transaction[[#This Row],[Reference Number]],barang_keluar[],5,FALSE),""))</f>
        <v>Taro Snack Variant 31</v>
      </c>
      <c r="F2547">
        <f>IF(tbl_transaction[[#This Row],[Type]]="Inbound",VLOOKUP(tbl_transaction[[#This Row],[Reference Number]],barang_masuk[],6,FALSE),IF(tbl_transaction[[#This Row],[Type]]="Outbound",VLOOKUP(tbl_transaction[[#This Row],[Reference Number]],barang_keluar[],6,FALSE),""))</f>
        <v>10</v>
      </c>
      <c r="G2547" t="str">
        <f>IF(tbl_transaction[[#This Row],[Type]]="Inbound",VLOOKUP(tbl_transaction[[#This Row],[Reference Number]],barang_masuk[],7,FALSE),IF(tbl_transaction[[#This Row],[Type]]="Outbound",VLOOKUP(tbl_transaction[[#This Row],[Reference Number]],barang_keluar[],7,FALSE),""))</f>
        <v>Pack</v>
      </c>
      <c r="H2547" t="str">
        <f>IF(tbl_transaction[[#This Row],[Type]]="Inbound",VLOOKUP(tbl_transaction[[#This Row],[Reference Number]],barang_masuk[],3,FALSE),IF(tbl_transaction[[#This Row],[Type]]="Outbound",VLOOKUP(tbl_transaction[[#This Row],[Reference Number]],barang_keluar[],3,FALSE),""))</f>
        <v>Outlet 028</v>
      </c>
      <c r="I2547" t="str">
        <f>IF(D2547='Kartu Stok'!$B$2,COUNTIF($D$3:D2547,'Kartu Stok'!$B$2),"")</f>
        <v/>
      </c>
    </row>
    <row r="2548" spans="1:9" ht="14.5" x14ac:dyDescent="0.35">
      <c r="A2548" s="2" t="s">
        <v>3107</v>
      </c>
      <c r="B2548" s="5">
        <f>IF(LEFT(tbl_transaction[[#This Row],[Reference Number]],2)="GR",VLOOKUP(tbl_transaction[[#This Row],[Reference Number]],barang_masuk[],2,FALSE),IF(LEFT(tbl_transaction[[#This Row],[Reference Number]],2)="DO",VLOOKUP(tbl_transaction[[#This Row],[Reference Number]],barang_keluar[],2,FALSE),""))</f>
        <v>46074</v>
      </c>
      <c r="C2548" t="str">
        <f t="shared" si="40"/>
        <v>Outbound</v>
      </c>
      <c r="D2548" t="str">
        <f>IF(tbl_transaction[[#This Row],[Type]]="Inbound",VLOOKUP(tbl_transaction[[#This Row],[Reference Number]],barang_masuk[],4,FALSE),IF(tbl_transaction[[#This Row],[Type]]="Outbound",VLOOKUP(tbl_transaction[[#This Row],[Reference Number]],barang_keluar[],4,FALSE),""))</f>
        <v>PER005</v>
      </c>
      <c r="E2548" t="str">
        <f>IF(tbl_transaction[[#This Row],[Type]]="Inbound",VLOOKUP(tbl_transaction[[#This Row],[Reference Number]],barang_masuk[],5,FALSE),IF(tbl_transaction[[#This Row],[Type]]="Outbound",VLOOKUP(tbl_transaction[[#This Row],[Reference Number]],barang_keluar[],5,FALSE),""))</f>
        <v>Pepsodent Personal Care Variant 5</v>
      </c>
      <c r="F2548">
        <f>IF(tbl_transaction[[#This Row],[Type]]="Inbound",VLOOKUP(tbl_transaction[[#This Row],[Reference Number]],barang_masuk[],6,FALSE),IF(tbl_transaction[[#This Row],[Type]]="Outbound",VLOOKUP(tbl_transaction[[#This Row],[Reference Number]],barang_keluar[],6,FALSE),""))</f>
        <v>36</v>
      </c>
      <c r="G2548" t="str">
        <f>IF(tbl_transaction[[#This Row],[Type]]="Inbound",VLOOKUP(tbl_transaction[[#This Row],[Reference Number]],barang_masuk[],7,FALSE),IF(tbl_transaction[[#This Row],[Type]]="Outbound",VLOOKUP(tbl_transaction[[#This Row],[Reference Number]],barang_keluar[],7,FALSE),""))</f>
        <v>Bottle</v>
      </c>
      <c r="H2548" t="str">
        <f>IF(tbl_transaction[[#This Row],[Type]]="Inbound",VLOOKUP(tbl_transaction[[#This Row],[Reference Number]],barang_masuk[],3,FALSE),IF(tbl_transaction[[#This Row],[Type]]="Outbound",VLOOKUP(tbl_transaction[[#This Row],[Reference Number]],barang_keluar[],3,FALSE),""))</f>
        <v>Outlet 068</v>
      </c>
      <c r="I2548" t="str">
        <f>IF(D2548='Kartu Stok'!$B$2,COUNTIF($D$3:D2548,'Kartu Stok'!$B$2),"")</f>
        <v/>
      </c>
    </row>
    <row r="2549" spans="1:9" ht="14.5" x14ac:dyDescent="0.35">
      <c r="A2549" s="2" t="s">
        <v>3108</v>
      </c>
      <c r="B2549" s="5">
        <f>IF(LEFT(tbl_transaction[[#This Row],[Reference Number]],2)="GR",VLOOKUP(tbl_transaction[[#This Row],[Reference Number]],barang_masuk[],2,FALSE),IF(LEFT(tbl_transaction[[#This Row],[Reference Number]],2)="DO",VLOOKUP(tbl_transaction[[#This Row],[Reference Number]],barang_keluar[],2,FALSE),""))</f>
        <v>46135</v>
      </c>
      <c r="C2549" t="str">
        <f t="shared" si="40"/>
        <v>Outbound</v>
      </c>
      <c r="D2549" t="str">
        <f>IF(tbl_transaction[[#This Row],[Type]]="Inbound",VLOOKUP(tbl_transaction[[#This Row],[Reference Number]],barang_masuk[],4,FALSE),IF(tbl_transaction[[#This Row],[Type]]="Outbound",VLOOKUP(tbl_transaction[[#This Row],[Reference Number]],barang_keluar[],4,FALSE),""))</f>
        <v>BAB002</v>
      </c>
      <c r="E2549" t="str">
        <f>IF(tbl_transaction[[#This Row],[Type]]="Inbound",VLOOKUP(tbl_transaction[[#This Row],[Reference Number]],barang_masuk[],5,FALSE),IF(tbl_transaction[[#This Row],[Type]]="Outbound",VLOOKUP(tbl_transaction[[#This Row],[Reference Number]],barang_keluar[],5,FALSE),""))</f>
        <v>Zwitsal Baby Care Variant 2</v>
      </c>
      <c r="F2549">
        <f>IF(tbl_transaction[[#This Row],[Type]]="Inbound",VLOOKUP(tbl_transaction[[#This Row],[Reference Number]],barang_masuk[],6,FALSE),IF(tbl_transaction[[#This Row],[Type]]="Outbound",VLOOKUP(tbl_transaction[[#This Row],[Reference Number]],barang_keluar[],6,FALSE),""))</f>
        <v>36</v>
      </c>
      <c r="G2549" t="str">
        <f>IF(tbl_transaction[[#This Row],[Type]]="Inbound",VLOOKUP(tbl_transaction[[#This Row],[Reference Number]],barang_masuk[],7,FALSE),IF(tbl_transaction[[#This Row],[Type]]="Outbound",VLOOKUP(tbl_transaction[[#This Row],[Reference Number]],barang_keluar[],7,FALSE),""))</f>
        <v>Pack</v>
      </c>
      <c r="H2549" t="str">
        <f>IF(tbl_transaction[[#This Row],[Type]]="Inbound",VLOOKUP(tbl_transaction[[#This Row],[Reference Number]],barang_masuk[],3,FALSE),IF(tbl_transaction[[#This Row],[Type]]="Outbound",VLOOKUP(tbl_transaction[[#This Row],[Reference Number]],barang_keluar[],3,FALSE),""))</f>
        <v>Outlet 074</v>
      </c>
      <c r="I2549" t="str">
        <f>IF(D2549='Kartu Stok'!$B$2,COUNTIF($D$3:D2549,'Kartu Stok'!$B$2),"")</f>
        <v/>
      </c>
    </row>
    <row r="2550" spans="1:9" ht="14.5" x14ac:dyDescent="0.35">
      <c r="A2550" s="2" t="s">
        <v>3109</v>
      </c>
      <c r="B2550" s="5">
        <f>IF(LEFT(tbl_transaction[[#This Row],[Reference Number]],2)="GR",VLOOKUP(tbl_transaction[[#This Row],[Reference Number]],barang_masuk[],2,FALSE),IF(LEFT(tbl_transaction[[#This Row],[Reference Number]],2)="DO",VLOOKUP(tbl_transaction[[#This Row],[Reference Number]],barang_keluar[],2,FALSE),""))</f>
        <v>46166</v>
      </c>
      <c r="C2550" t="str">
        <f t="shared" si="40"/>
        <v>Outbound</v>
      </c>
      <c r="D2550" t="str">
        <f>IF(tbl_transaction[[#This Row],[Type]]="Inbound",VLOOKUP(tbl_transaction[[#This Row],[Reference Number]],barang_masuk[],4,FALSE),IF(tbl_transaction[[#This Row],[Type]]="Outbound",VLOOKUP(tbl_transaction[[#This Row],[Reference Number]],barang_keluar[],4,FALSE),""))</f>
        <v>PER001</v>
      </c>
      <c r="E2550" t="str">
        <f>IF(tbl_transaction[[#This Row],[Type]]="Inbound",VLOOKUP(tbl_transaction[[#This Row],[Reference Number]],barang_masuk[],5,FALSE),IF(tbl_transaction[[#This Row],[Type]]="Outbound",VLOOKUP(tbl_transaction[[#This Row],[Reference Number]],barang_keluar[],5,FALSE),""))</f>
        <v>Sunsilk Personal Care Variant 1</v>
      </c>
      <c r="F2550">
        <f>IF(tbl_transaction[[#This Row],[Type]]="Inbound",VLOOKUP(tbl_transaction[[#This Row],[Reference Number]],barang_masuk[],6,FALSE),IF(tbl_transaction[[#This Row],[Type]]="Outbound",VLOOKUP(tbl_transaction[[#This Row],[Reference Number]],barang_keluar[],6,FALSE),""))</f>
        <v>30</v>
      </c>
      <c r="G2550" t="str">
        <f>IF(tbl_transaction[[#This Row],[Type]]="Inbound",VLOOKUP(tbl_transaction[[#This Row],[Reference Number]],barang_masuk[],7,FALSE),IF(tbl_transaction[[#This Row],[Type]]="Outbound",VLOOKUP(tbl_transaction[[#This Row],[Reference Number]],barang_keluar[],7,FALSE),""))</f>
        <v>Bottle</v>
      </c>
      <c r="H2550" t="str">
        <f>IF(tbl_transaction[[#This Row],[Type]]="Inbound",VLOOKUP(tbl_transaction[[#This Row],[Reference Number]],barang_masuk[],3,FALSE),IF(tbl_transaction[[#This Row],[Type]]="Outbound",VLOOKUP(tbl_transaction[[#This Row],[Reference Number]],barang_keluar[],3,FALSE),""))</f>
        <v>Outlet 041</v>
      </c>
      <c r="I2550" t="str">
        <f>IF(D2550='Kartu Stok'!$B$2,COUNTIF($D$3:D2550,'Kartu Stok'!$B$2),"")</f>
        <v/>
      </c>
    </row>
    <row r="2551" spans="1:9" ht="14.5" x14ac:dyDescent="0.35">
      <c r="A2551" s="2" t="s">
        <v>3110</v>
      </c>
      <c r="B2551" s="5">
        <f>IF(LEFT(tbl_transaction[[#This Row],[Reference Number]],2)="GR",VLOOKUP(tbl_transaction[[#This Row],[Reference Number]],barang_masuk[],2,FALSE),IF(LEFT(tbl_transaction[[#This Row],[Reference Number]],2)="DO",VLOOKUP(tbl_transaction[[#This Row],[Reference Number]],barang_keluar[],2,FALSE),""))</f>
        <v>46033</v>
      </c>
      <c r="C2551" t="str">
        <f t="shared" si="40"/>
        <v>Outbound</v>
      </c>
      <c r="D2551" t="str">
        <f>IF(tbl_transaction[[#This Row],[Type]]="Inbound",VLOOKUP(tbl_transaction[[#This Row],[Reference Number]],barang_masuk[],4,FALSE),IF(tbl_transaction[[#This Row],[Type]]="Outbound",VLOOKUP(tbl_transaction[[#This Row],[Reference Number]],barang_keluar[],4,FALSE),""))</f>
        <v>SNK030</v>
      </c>
      <c r="E2551" t="str">
        <f>IF(tbl_transaction[[#This Row],[Type]]="Inbound",VLOOKUP(tbl_transaction[[#This Row],[Reference Number]],barang_masuk[],5,FALSE),IF(tbl_transaction[[#This Row],[Type]]="Outbound",VLOOKUP(tbl_transaction[[#This Row],[Reference Number]],barang_keluar[],5,FALSE),""))</f>
        <v>Qtela Snack Variant 30</v>
      </c>
      <c r="F2551">
        <f>IF(tbl_transaction[[#This Row],[Type]]="Inbound",VLOOKUP(tbl_transaction[[#This Row],[Reference Number]],barang_masuk[],6,FALSE),IF(tbl_transaction[[#This Row],[Type]]="Outbound",VLOOKUP(tbl_transaction[[#This Row],[Reference Number]],barang_keluar[],6,FALSE),""))</f>
        <v>48</v>
      </c>
      <c r="G2551" t="str">
        <f>IF(tbl_transaction[[#This Row],[Type]]="Inbound",VLOOKUP(tbl_transaction[[#This Row],[Reference Number]],barang_masuk[],7,FALSE),IF(tbl_transaction[[#This Row],[Type]]="Outbound",VLOOKUP(tbl_transaction[[#This Row],[Reference Number]],barang_keluar[],7,FALSE),""))</f>
        <v>Pack</v>
      </c>
      <c r="H2551" t="str">
        <f>IF(tbl_transaction[[#This Row],[Type]]="Inbound",VLOOKUP(tbl_transaction[[#This Row],[Reference Number]],barang_masuk[],3,FALSE),IF(tbl_transaction[[#This Row],[Type]]="Outbound",VLOOKUP(tbl_transaction[[#This Row],[Reference Number]],barang_keluar[],3,FALSE),""))</f>
        <v>Outlet 010</v>
      </c>
      <c r="I2551" t="str">
        <f>IF(D2551='Kartu Stok'!$B$2,COUNTIF($D$3:D2551,'Kartu Stok'!$B$2),"")</f>
        <v/>
      </c>
    </row>
    <row r="2552" spans="1:9" ht="14.5" x14ac:dyDescent="0.35">
      <c r="A2552" s="2" t="s">
        <v>3111</v>
      </c>
      <c r="B2552" s="5">
        <f>IF(LEFT(tbl_transaction[[#This Row],[Reference Number]],2)="GR",VLOOKUP(tbl_transaction[[#This Row],[Reference Number]],barang_masuk[],2,FALSE),IF(LEFT(tbl_transaction[[#This Row],[Reference Number]],2)="DO",VLOOKUP(tbl_transaction[[#This Row],[Reference Number]],barang_keluar[],2,FALSE),""))</f>
        <v>46102</v>
      </c>
      <c r="C2552" t="str">
        <f t="shared" si="40"/>
        <v>Outbound</v>
      </c>
      <c r="D2552" t="str">
        <f>IF(tbl_transaction[[#This Row],[Type]]="Inbound",VLOOKUP(tbl_transaction[[#This Row],[Reference Number]],barang_masuk[],4,FALSE),IF(tbl_transaction[[#This Row],[Type]]="Outbound",VLOOKUP(tbl_transaction[[#This Row],[Reference Number]],barang_keluar[],4,FALSE),""))</f>
        <v>INS018</v>
      </c>
      <c r="E2552" t="str">
        <f>IF(tbl_transaction[[#This Row],[Type]]="Inbound",VLOOKUP(tbl_transaction[[#This Row],[Reference Number]],barang_masuk[],5,FALSE),IF(tbl_transaction[[#This Row],[Type]]="Outbound",VLOOKUP(tbl_transaction[[#This Row],[Reference Number]],barang_keluar[],5,FALSE),""))</f>
        <v>Indomie Instant Food Variant 18</v>
      </c>
      <c r="F2552">
        <f>IF(tbl_transaction[[#This Row],[Type]]="Inbound",VLOOKUP(tbl_transaction[[#This Row],[Reference Number]],barang_masuk[],6,FALSE),IF(tbl_transaction[[#This Row],[Type]]="Outbound",VLOOKUP(tbl_transaction[[#This Row],[Reference Number]],barang_keluar[],6,FALSE),""))</f>
        <v>60</v>
      </c>
      <c r="G2552" t="str">
        <f>IF(tbl_transaction[[#This Row],[Type]]="Inbound",VLOOKUP(tbl_transaction[[#This Row],[Reference Number]],barang_masuk[],7,FALSE),IF(tbl_transaction[[#This Row],[Type]]="Outbound",VLOOKUP(tbl_transaction[[#This Row],[Reference Number]],barang_keluar[],7,FALSE),""))</f>
        <v>Pack</v>
      </c>
      <c r="H2552" t="str">
        <f>IF(tbl_transaction[[#This Row],[Type]]="Inbound",VLOOKUP(tbl_transaction[[#This Row],[Reference Number]],barang_masuk[],3,FALSE),IF(tbl_transaction[[#This Row],[Type]]="Outbound",VLOOKUP(tbl_transaction[[#This Row],[Reference Number]],barang_keluar[],3,FALSE),""))</f>
        <v>Outlet 026</v>
      </c>
      <c r="I2552" t="str">
        <f>IF(D2552='Kartu Stok'!$B$2,COUNTIF($D$3:D2552,'Kartu Stok'!$B$2),"")</f>
        <v/>
      </c>
    </row>
    <row r="2553" spans="1:9" ht="14.5" x14ac:dyDescent="0.35">
      <c r="A2553" s="2" t="s">
        <v>3112</v>
      </c>
      <c r="B2553" s="5">
        <f>IF(LEFT(tbl_transaction[[#This Row],[Reference Number]],2)="GR",VLOOKUP(tbl_transaction[[#This Row],[Reference Number]],barang_masuk[],2,FALSE),IF(LEFT(tbl_transaction[[#This Row],[Reference Number]],2)="DO",VLOOKUP(tbl_transaction[[#This Row],[Reference Number]],barang_keluar[],2,FALSE),""))</f>
        <v>46154</v>
      </c>
      <c r="C2553" t="str">
        <f t="shared" si="40"/>
        <v>Outbound</v>
      </c>
      <c r="D2553" t="str">
        <f>IF(tbl_transaction[[#This Row],[Type]]="Inbound",VLOOKUP(tbl_transaction[[#This Row],[Reference Number]],barang_masuk[],4,FALSE),IF(tbl_transaction[[#This Row],[Type]]="Outbound",VLOOKUP(tbl_transaction[[#This Row],[Reference Number]],barang_keluar[],4,FALSE),""))</f>
        <v>BAB006</v>
      </c>
      <c r="E2553" t="str">
        <f>IF(tbl_transaction[[#This Row],[Type]]="Inbound",VLOOKUP(tbl_transaction[[#This Row],[Reference Number]],barang_masuk[],5,FALSE),IF(tbl_transaction[[#This Row],[Type]]="Outbound",VLOOKUP(tbl_transaction[[#This Row],[Reference Number]],barang_keluar[],5,FALSE),""))</f>
        <v>Zwitsal Baby Care Variant 6</v>
      </c>
      <c r="F2553">
        <f>IF(tbl_transaction[[#This Row],[Type]]="Inbound",VLOOKUP(tbl_transaction[[#This Row],[Reference Number]],barang_masuk[],6,FALSE),IF(tbl_transaction[[#This Row],[Type]]="Outbound",VLOOKUP(tbl_transaction[[#This Row],[Reference Number]],barang_keluar[],6,FALSE),""))</f>
        <v>12</v>
      </c>
      <c r="G2553" t="str">
        <f>IF(tbl_transaction[[#This Row],[Type]]="Inbound",VLOOKUP(tbl_transaction[[#This Row],[Reference Number]],barang_masuk[],7,FALSE),IF(tbl_transaction[[#This Row],[Type]]="Outbound",VLOOKUP(tbl_transaction[[#This Row],[Reference Number]],barang_keluar[],7,FALSE),""))</f>
        <v>Pack</v>
      </c>
      <c r="H2553" t="str">
        <f>IF(tbl_transaction[[#This Row],[Type]]="Inbound",VLOOKUP(tbl_transaction[[#This Row],[Reference Number]],barang_masuk[],3,FALSE),IF(tbl_transaction[[#This Row],[Type]]="Outbound",VLOOKUP(tbl_transaction[[#This Row],[Reference Number]],barang_keluar[],3,FALSE),""))</f>
        <v>Outlet 007</v>
      </c>
      <c r="I2553" t="str">
        <f>IF(D2553='Kartu Stok'!$B$2,COUNTIF($D$3:D2553,'Kartu Stok'!$B$2),"")</f>
        <v/>
      </c>
    </row>
    <row r="2554" spans="1:9" ht="14.5" x14ac:dyDescent="0.35">
      <c r="A2554" s="2" t="s">
        <v>3113</v>
      </c>
      <c r="B2554" s="5">
        <f>IF(LEFT(tbl_transaction[[#This Row],[Reference Number]],2)="GR",VLOOKUP(tbl_transaction[[#This Row],[Reference Number]],barang_masuk[],2,FALSE),IF(LEFT(tbl_transaction[[#This Row],[Reference Number]],2)="DO",VLOOKUP(tbl_transaction[[#This Row],[Reference Number]],barang_keluar[],2,FALSE),""))</f>
        <v>46115</v>
      </c>
      <c r="C2554" t="str">
        <f t="shared" si="40"/>
        <v>Outbound</v>
      </c>
      <c r="D2554" t="str">
        <f>IF(tbl_transaction[[#This Row],[Type]]="Inbound",VLOOKUP(tbl_transaction[[#This Row],[Reference Number]],barang_masuk[],4,FALSE),IF(tbl_transaction[[#This Row],[Type]]="Outbound",VLOOKUP(tbl_transaction[[#This Row],[Reference Number]],barang_keluar[],4,FALSE),""))</f>
        <v>HOM004</v>
      </c>
      <c r="E2554" t="str">
        <f>IF(tbl_transaction[[#This Row],[Type]]="Inbound",VLOOKUP(tbl_transaction[[#This Row],[Reference Number]],barang_masuk[],5,FALSE),IF(tbl_transaction[[#This Row],[Type]]="Outbound",VLOOKUP(tbl_transaction[[#This Row],[Reference Number]],barang_keluar[],5,FALSE),""))</f>
        <v>Molto Home Care Variant 4</v>
      </c>
      <c r="F2554">
        <f>IF(tbl_transaction[[#This Row],[Type]]="Inbound",VLOOKUP(tbl_transaction[[#This Row],[Reference Number]],barang_masuk[],6,FALSE),IF(tbl_transaction[[#This Row],[Type]]="Outbound",VLOOKUP(tbl_transaction[[#This Row],[Reference Number]],barang_keluar[],6,FALSE),""))</f>
        <v>30</v>
      </c>
      <c r="G2554" t="str">
        <f>IF(tbl_transaction[[#This Row],[Type]]="Inbound",VLOOKUP(tbl_transaction[[#This Row],[Reference Number]],barang_masuk[],7,FALSE),IF(tbl_transaction[[#This Row],[Type]]="Outbound",VLOOKUP(tbl_transaction[[#This Row],[Reference Number]],barang_keluar[],7,FALSE),""))</f>
        <v>Pack</v>
      </c>
      <c r="H2554" t="str">
        <f>IF(tbl_transaction[[#This Row],[Type]]="Inbound",VLOOKUP(tbl_transaction[[#This Row],[Reference Number]],barang_masuk[],3,FALSE),IF(tbl_transaction[[#This Row],[Type]]="Outbound",VLOOKUP(tbl_transaction[[#This Row],[Reference Number]],barang_keluar[],3,FALSE),""))</f>
        <v>Outlet 030</v>
      </c>
      <c r="I2554" t="str">
        <f>IF(D2554='Kartu Stok'!$B$2,COUNTIF($D$3:D2554,'Kartu Stok'!$B$2),"")</f>
        <v/>
      </c>
    </row>
    <row r="2555" spans="1:9" ht="14.5" x14ac:dyDescent="0.35">
      <c r="A2555" s="2" t="s">
        <v>3114</v>
      </c>
      <c r="B2555" s="5">
        <f>IF(LEFT(tbl_transaction[[#This Row],[Reference Number]],2)="GR",VLOOKUP(tbl_transaction[[#This Row],[Reference Number]],barang_masuk[],2,FALSE),IF(LEFT(tbl_transaction[[#This Row],[Reference Number]],2)="DO",VLOOKUP(tbl_transaction[[#This Row],[Reference Number]],barang_keluar[],2,FALSE),""))</f>
        <v>46098</v>
      </c>
      <c r="C2555" t="str">
        <f t="shared" si="40"/>
        <v>Outbound</v>
      </c>
      <c r="D2555" t="str">
        <f>IF(tbl_transaction[[#This Row],[Type]]="Inbound",VLOOKUP(tbl_transaction[[#This Row],[Reference Number]],barang_masuk[],4,FALSE),IF(tbl_transaction[[#This Row],[Type]]="Outbound",VLOOKUP(tbl_transaction[[#This Row],[Reference Number]],barang_keluar[],4,FALSE),""))</f>
        <v>INS016</v>
      </c>
      <c r="E2555" t="str">
        <f>IF(tbl_transaction[[#This Row],[Type]]="Inbound",VLOOKUP(tbl_transaction[[#This Row],[Reference Number]],barang_masuk[],5,FALSE),IF(tbl_transaction[[#This Row],[Type]]="Outbound",VLOOKUP(tbl_transaction[[#This Row],[Reference Number]],barang_keluar[],5,FALSE),""))</f>
        <v>Sarimi Instant Food Variant 16</v>
      </c>
      <c r="F2555">
        <f>IF(tbl_transaction[[#This Row],[Type]]="Inbound",VLOOKUP(tbl_transaction[[#This Row],[Reference Number]],barang_masuk[],6,FALSE),IF(tbl_transaction[[#This Row],[Type]]="Outbound",VLOOKUP(tbl_transaction[[#This Row],[Reference Number]],barang_keluar[],6,FALSE),""))</f>
        <v>30</v>
      </c>
      <c r="G2555" t="str">
        <f>IF(tbl_transaction[[#This Row],[Type]]="Inbound",VLOOKUP(tbl_transaction[[#This Row],[Reference Number]],barang_masuk[],7,FALSE),IF(tbl_transaction[[#This Row],[Type]]="Outbound",VLOOKUP(tbl_transaction[[#This Row],[Reference Number]],barang_keluar[],7,FALSE),""))</f>
        <v>Pack</v>
      </c>
      <c r="H2555" t="str">
        <f>IF(tbl_transaction[[#This Row],[Type]]="Inbound",VLOOKUP(tbl_transaction[[#This Row],[Reference Number]],barang_masuk[],3,FALSE),IF(tbl_transaction[[#This Row],[Type]]="Outbound",VLOOKUP(tbl_transaction[[#This Row],[Reference Number]],barang_keluar[],3,FALSE),""))</f>
        <v>Outlet 027</v>
      </c>
      <c r="I2555" t="str">
        <f>IF(D2555='Kartu Stok'!$B$2,COUNTIF($D$3:D2555,'Kartu Stok'!$B$2),"")</f>
        <v/>
      </c>
    </row>
    <row r="2556" spans="1:9" ht="14.5" x14ac:dyDescent="0.35">
      <c r="A2556" s="2" t="s">
        <v>3115</v>
      </c>
      <c r="B2556" s="5">
        <f>IF(LEFT(tbl_transaction[[#This Row],[Reference Number]],2)="GR",VLOOKUP(tbl_transaction[[#This Row],[Reference Number]],barang_masuk[],2,FALSE),IF(LEFT(tbl_transaction[[#This Row],[Reference Number]],2)="DO",VLOOKUP(tbl_transaction[[#This Row],[Reference Number]],barang_keluar[],2,FALSE),""))</f>
        <v>46103</v>
      </c>
      <c r="C2556" t="str">
        <f t="shared" si="40"/>
        <v>Outbound</v>
      </c>
      <c r="D2556" t="str">
        <f>IF(tbl_transaction[[#This Row],[Type]]="Inbound",VLOOKUP(tbl_transaction[[#This Row],[Reference Number]],barang_masuk[],4,FALSE),IF(tbl_transaction[[#This Row],[Type]]="Outbound",VLOOKUP(tbl_transaction[[#This Row],[Reference Number]],barang_keluar[],4,FALSE),""))</f>
        <v>BEV028</v>
      </c>
      <c r="E2556" t="str">
        <f>IF(tbl_transaction[[#This Row],[Type]]="Inbound",VLOOKUP(tbl_transaction[[#This Row],[Reference Number]],barang_masuk[],5,FALSE),IF(tbl_transaction[[#This Row],[Type]]="Outbound",VLOOKUP(tbl_transaction[[#This Row],[Reference Number]],barang_keluar[],5,FALSE),""))</f>
        <v>Pocari Beverage Variant 28</v>
      </c>
      <c r="F2556">
        <f>IF(tbl_transaction[[#This Row],[Type]]="Inbound",VLOOKUP(tbl_transaction[[#This Row],[Reference Number]],barang_masuk[],6,FALSE),IF(tbl_transaction[[#This Row],[Type]]="Outbound",VLOOKUP(tbl_transaction[[#This Row],[Reference Number]],barang_keluar[],6,FALSE),""))</f>
        <v>48</v>
      </c>
      <c r="G2556" t="str">
        <f>IF(tbl_transaction[[#This Row],[Type]]="Inbound",VLOOKUP(tbl_transaction[[#This Row],[Reference Number]],barang_masuk[],7,FALSE),IF(tbl_transaction[[#This Row],[Type]]="Outbound",VLOOKUP(tbl_transaction[[#This Row],[Reference Number]],barang_keluar[],7,FALSE),""))</f>
        <v>Bottle</v>
      </c>
      <c r="H2556" t="str">
        <f>IF(tbl_transaction[[#This Row],[Type]]="Inbound",VLOOKUP(tbl_transaction[[#This Row],[Reference Number]],barang_masuk[],3,FALSE),IF(tbl_transaction[[#This Row],[Type]]="Outbound",VLOOKUP(tbl_transaction[[#This Row],[Reference Number]],barang_keluar[],3,FALSE),""))</f>
        <v>Outlet 013</v>
      </c>
      <c r="I2556" t="str">
        <f>IF(D2556='Kartu Stok'!$B$2,COUNTIF($D$3:D2556,'Kartu Stok'!$B$2),"")</f>
        <v/>
      </c>
    </row>
    <row r="2557" spans="1:9" ht="14.5" x14ac:dyDescent="0.35">
      <c r="A2557" s="2" t="s">
        <v>3116</v>
      </c>
      <c r="B2557" s="5">
        <f>IF(LEFT(tbl_transaction[[#This Row],[Reference Number]],2)="GR",VLOOKUP(tbl_transaction[[#This Row],[Reference Number]],barang_masuk[],2,FALSE),IF(LEFT(tbl_transaction[[#This Row],[Reference Number]],2)="DO",VLOOKUP(tbl_transaction[[#This Row],[Reference Number]],barang_keluar[],2,FALSE),""))</f>
        <v>46190</v>
      </c>
      <c r="C2557" t="str">
        <f t="shared" si="40"/>
        <v>Outbound</v>
      </c>
      <c r="D2557" t="str">
        <f>IF(tbl_transaction[[#This Row],[Type]]="Inbound",VLOOKUP(tbl_transaction[[#This Row],[Reference Number]],barang_masuk[],4,FALSE),IF(tbl_transaction[[#This Row],[Type]]="Outbound",VLOOKUP(tbl_transaction[[#This Row],[Reference Number]],barang_keluar[],4,FALSE),""))</f>
        <v>INS004</v>
      </c>
      <c r="E2557" t="str">
        <f>IF(tbl_transaction[[#This Row],[Type]]="Inbound",VLOOKUP(tbl_transaction[[#This Row],[Reference Number]],barang_masuk[],5,FALSE),IF(tbl_transaction[[#This Row],[Type]]="Outbound",VLOOKUP(tbl_transaction[[#This Row],[Reference Number]],barang_keluar[],5,FALSE),""))</f>
        <v>Sarimi Instant Food Variant 4</v>
      </c>
      <c r="F2557">
        <f>IF(tbl_transaction[[#This Row],[Type]]="Inbound",VLOOKUP(tbl_transaction[[#This Row],[Reference Number]],barang_masuk[],6,FALSE),IF(tbl_transaction[[#This Row],[Type]]="Outbound",VLOOKUP(tbl_transaction[[#This Row],[Reference Number]],barang_keluar[],6,FALSE),""))</f>
        <v>30</v>
      </c>
      <c r="G2557" t="str">
        <f>IF(tbl_transaction[[#This Row],[Type]]="Inbound",VLOOKUP(tbl_transaction[[#This Row],[Reference Number]],barang_masuk[],7,FALSE),IF(tbl_transaction[[#This Row],[Type]]="Outbound",VLOOKUP(tbl_transaction[[#This Row],[Reference Number]],barang_keluar[],7,FALSE),""))</f>
        <v>Pack</v>
      </c>
      <c r="H2557" t="str">
        <f>IF(tbl_transaction[[#This Row],[Type]]="Inbound",VLOOKUP(tbl_transaction[[#This Row],[Reference Number]],barang_masuk[],3,FALSE),IF(tbl_transaction[[#This Row],[Type]]="Outbound",VLOOKUP(tbl_transaction[[#This Row],[Reference Number]],barang_keluar[],3,FALSE),""))</f>
        <v>Outlet 026</v>
      </c>
      <c r="I2557" t="str">
        <f>IF(D2557='Kartu Stok'!$B$2,COUNTIF($D$3:D2557,'Kartu Stok'!$B$2),"")</f>
        <v/>
      </c>
    </row>
    <row r="2558" spans="1:9" ht="14.5" x14ac:dyDescent="0.35">
      <c r="A2558" s="2" t="s">
        <v>3117</v>
      </c>
      <c r="B2558" s="5">
        <f>IF(LEFT(tbl_transaction[[#This Row],[Reference Number]],2)="GR",VLOOKUP(tbl_transaction[[#This Row],[Reference Number]],barang_masuk[],2,FALSE),IF(LEFT(tbl_transaction[[#This Row],[Reference Number]],2)="DO",VLOOKUP(tbl_transaction[[#This Row],[Reference Number]],barang_keluar[],2,FALSE),""))</f>
        <v>46106</v>
      </c>
      <c r="C2558" t="str">
        <f t="shared" si="40"/>
        <v>Outbound</v>
      </c>
      <c r="D2558" t="str">
        <f>IF(tbl_transaction[[#This Row],[Type]]="Inbound",VLOOKUP(tbl_transaction[[#This Row],[Reference Number]],barang_masuk[],4,FALSE),IF(tbl_transaction[[#This Row],[Type]]="Outbound",VLOOKUP(tbl_transaction[[#This Row],[Reference Number]],barang_keluar[],4,FALSE),""))</f>
        <v>SNK029</v>
      </c>
      <c r="E2558" t="str">
        <f>IF(tbl_transaction[[#This Row],[Type]]="Inbound",VLOOKUP(tbl_transaction[[#This Row],[Reference Number]],barang_masuk[],5,FALSE),IF(tbl_transaction[[#This Row],[Type]]="Outbound",VLOOKUP(tbl_transaction[[#This Row],[Reference Number]],barang_keluar[],5,FALSE),""))</f>
        <v>Chitato Snack Variant 29</v>
      </c>
      <c r="F2558">
        <f>IF(tbl_transaction[[#This Row],[Type]]="Inbound",VLOOKUP(tbl_transaction[[#This Row],[Reference Number]],barang_masuk[],6,FALSE),IF(tbl_transaction[[#This Row],[Type]]="Outbound",VLOOKUP(tbl_transaction[[#This Row],[Reference Number]],barang_keluar[],6,FALSE),""))</f>
        <v>10</v>
      </c>
      <c r="G2558" t="str">
        <f>IF(tbl_transaction[[#This Row],[Type]]="Inbound",VLOOKUP(tbl_transaction[[#This Row],[Reference Number]],barang_masuk[],7,FALSE),IF(tbl_transaction[[#This Row],[Type]]="Outbound",VLOOKUP(tbl_transaction[[#This Row],[Reference Number]],barang_keluar[],7,FALSE),""))</f>
        <v>Pack</v>
      </c>
      <c r="H2558" t="str">
        <f>IF(tbl_transaction[[#This Row],[Type]]="Inbound",VLOOKUP(tbl_transaction[[#This Row],[Reference Number]],barang_masuk[],3,FALSE),IF(tbl_transaction[[#This Row],[Type]]="Outbound",VLOOKUP(tbl_transaction[[#This Row],[Reference Number]],barang_keluar[],3,FALSE),""))</f>
        <v>Outlet 036</v>
      </c>
      <c r="I2558" t="str">
        <f>IF(D2558='Kartu Stok'!$B$2,COUNTIF($D$3:D2558,'Kartu Stok'!$B$2),"")</f>
        <v/>
      </c>
    </row>
    <row r="2559" spans="1:9" ht="14.5" x14ac:dyDescent="0.35">
      <c r="A2559" s="2" t="s">
        <v>3118</v>
      </c>
      <c r="B2559" s="5">
        <f>IF(LEFT(tbl_transaction[[#This Row],[Reference Number]],2)="GR",VLOOKUP(tbl_transaction[[#This Row],[Reference Number]],barang_masuk[],2,FALSE),IF(LEFT(tbl_transaction[[#This Row],[Reference Number]],2)="DO",VLOOKUP(tbl_transaction[[#This Row],[Reference Number]],barang_keluar[],2,FALSE),""))</f>
        <v>46028</v>
      </c>
      <c r="C2559" t="str">
        <f t="shared" si="40"/>
        <v>Outbound</v>
      </c>
      <c r="D2559" t="str">
        <f>IF(tbl_transaction[[#This Row],[Type]]="Inbound",VLOOKUP(tbl_transaction[[#This Row],[Reference Number]],barang_masuk[],4,FALSE),IF(tbl_transaction[[#This Row],[Type]]="Outbound",VLOOKUP(tbl_transaction[[#This Row],[Reference Number]],barang_keluar[],4,FALSE),""))</f>
        <v>INS004</v>
      </c>
      <c r="E2559" t="str">
        <f>IF(tbl_transaction[[#This Row],[Type]]="Inbound",VLOOKUP(tbl_transaction[[#This Row],[Reference Number]],barang_masuk[],5,FALSE),IF(tbl_transaction[[#This Row],[Type]]="Outbound",VLOOKUP(tbl_transaction[[#This Row],[Reference Number]],barang_keluar[],5,FALSE),""))</f>
        <v>Sarimi Instant Food Variant 4</v>
      </c>
      <c r="F2559">
        <f>IF(tbl_transaction[[#This Row],[Type]]="Inbound",VLOOKUP(tbl_transaction[[#This Row],[Reference Number]],barang_masuk[],6,FALSE),IF(tbl_transaction[[#This Row],[Type]]="Outbound",VLOOKUP(tbl_transaction[[#This Row],[Reference Number]],barang_keluar[],6,FALSE),""))</f>
        <v>15</v>
      </c>
      <c r="G2559" t="str">
        <f>IF(tbl_transaction[[#This Row],[Type]]="Inbound",VLOOKUP(tbl_transaction[[#This Row],[Reference Number]],barang_masuk[],7,FALSE),IF(tbl_transaction[[#This Row],[Type]]="Outbound",VLOOKUP(tbl_transaction[[#This Row],[Reference Number]],barang_keluar[],7,FALSE),""))</f>
        <v>Pack</v>
      </c>
      <c r="H2559" t="str">
        <f>IF(tbl_transaction[[#This Row],[Type]]="Inbound",VLOOKUP(tbl_transaction[[#This Row],[Reference Number]],barang_masuk[],3,FALSE),IF(tbl_transaction[[#This Row],[Type]]="Outbound",VLOOKUP(tbl_transaction[[#This Row],[Reference Number]],barang_keluar[],3,FALSE),""))</f>
        <v>Outlet 023</v>
      </c>
      <c r="I2559" t="str">
        <f>IF(D2559='Kartu Stok'!$B$2,COUNTIF($D$3:D2559,'Kartu Stok'!$B$2),"")</f>
        <v/>
      </c>
    </row>
    <row r="2560" spans="1:9" ht="14.5" x14ac:dyDescent="0.35">
      <c r="A2560" s="2" t="s">
        <v>3119</v>
      </c>
      <c r="B2560" s="5">
        <f>IF(LEFT(tbl_transaction[[#This Row],[Reference Number]],2)="GR",VLOOKUP(tbl_transaction[[#This Row],[Reference Number]],barang_masuk[],2,FALSE),IF(LEFT(tbl_transaction[[#This Row],[Reference Number]],2)="DO",VLOOKUP(tbl_transaction[[#This Row],[Reference Number]],barang_keluar[],2,FALSE),""))</f>
        <v>46199</v>
      </c>
      <c r="C2560" t="str">
        <f t="shared" si="40"/>
        <v>Outbound</v>
      </c>
      <c r="D2560" t="str">
        <f>IF(tbl_transaction[[#This Row],[Type]]="Inbound",VLOOKUP(tbl_transaction[[#This Row],[Reference Number]],barang_masuk[],4,FALSE),IF(tbl_transaction[[#This Row],[Type]]="Outbound",VLOOKUP(tbl_transaction[[#This Row],[Reference Number]],barang_keluar[],4,FALSE),""))</f>
        <v>BAB003</v>
      </c>
      <c r="E2560" t="str">
        <f>IF(tbl_transaction[[#This Row],[Type]]="Inbound",VLOOKUP(tbl_transaction[[#This Row],[Reference Number]],barang_masuk[],5,FALSE),IF(tbl_transaction[[#This Row],[Type]]="Outbound",VLOOKUP(tbl_transaction[[#This Row],[Reference Number]],barang_keluar[],5,FALSE),""))</f>
        <v>Zwitsal Baby Care Variant 3</v>
      </c>
      <c r="F2560">
        <f>IF(tbl_transaction[[#This Row],[Type]]="Inbound",VLOOKUP(tbl_transaction[[#This Row],[Reference Number]],barang_masuk[],6,FALSE),IF(tbl_transaction[[#This Row],[Type]]="Outbound",VLOOKUP(tbl_transaction[[#This Row],[Reference Number]],barang_keluar[],6,FALSE),""))</f>
        <v>5</v>
      </c>
      <c r="G2560" t="str">
        <f>IF(tbl_transaction[[#This Row],[Type]]="Inbound",VLOOKUP(tbl_transaction[[#This Row],[Reference Number]],barang_masuk[],7,FALSE),IF(tbl_transaction[[#This Row],[Type]]="Outbound",VLOOKUP(tbl_transaction[[#This Row],[Reference Number]],barang_keluar[],7,FALSE),""))</f>
        <v>Pack</v>
      </c>
      <c r="H2560" t="str">
        <f>IF(tbl_transaction[[#This Row],[Type]]="Inbound",VLOOKUP(tbl_transaction[[#This Row],[Reference Number]],barang_masuk[],3,FALSE),IF(tbl_transaction[[#This Row],[Type]]="Outbound",VLOOKUP(tbl_transaction[[#This Row],[Reference Number]],barang_keluar[],3,FALSE),""))</f>
        <v>Outlet 003</v>
      </c>
      <c r="I2560" t="str">
        <f>IF(D2560='Kartu Stok'!$B$2,COUNTIF($D$3:D2560,'Kartu Stok'!$B$2),"")</f>
        <v/>
      </c>
    </row>
    <row r="2561" spans="1:9" ht="14.5" x14ac:dyDescent="0.35">
      <c r="A2561" s="2" t="s">
        <v>3120</v>
      </c>
      <c r="B2561" s="5">
        <f>IF(LEFT(tbl_transaction[[#This Row],[Reference Number]],2)="GR",VLOOKUP(tbl_transaction[[#This Row],[Reference Number]],barang_masuk[],2,FALSE),IF(LEFT(tbl_transaction[[#This Row],[Reference Number]],2)="DO",VLOOKUP(tbl_transaction[[#This Row],[Reference Number]],barang_keluar[],2,FALSE),""))</f>
        <v>46183</v>
      </c>
      <c r="C2561" t="str">
        <f t="shared" si="40"/>
        <v>Outbound</v>
      </c>
      <c r="D2561" t="str">
        <f>IF(tbl_transaction[[#This Row],[Type]]="Inbound",VLOOKUP(tbl_transaction[[#This Row],[Reference Number]],barang_masuk[],4,FALSE),IF(tbl_transaction[[#This Row],[Type]]="Outbound",VLOOKUP(tbl_transaction[[#This Row],[Reference Number]],barang_keluar[],4,FALSE),""))</f>
        <v>PER006</v>
      </c>
      <c r="E2561" t="str">
        <f>IF(tbl_transaction[[#This Row],[Type]]="Inbound",VLOOKUP(tbl_transaction[[#This Row],[Reference Number]],barang_masuk[],5,FALSE),IF(tbl_transaction[[#This Row],[Type]]="Outbound",VLOOKUP(tbl_transaction[[#This Row],[Reference Number]],barang_keluar[],5,FALSE),""))</f>
        <v>Lifebuoy Personal Care Variant 6</v>
      </c>
      <c r="F2561">
        <f>IF(tbl_transaction[[#This Row],[Type]]="Inbound",VLOOKUP(tbl_transaction[[#This Row],[Reference Number]],barang_masuk[],6,FALSE),IF(tbl_transaction[[#This Row],[Type]]="Outbound",VLOOKUP(tbl_transaction[[#This Row],[Reference Number]],barang_keluar[],6,FALSE),""))</f>
        <v>60</v>
      </c>
      <c r="G2561" t="str">
        <f>IF(tbl_transaction[[#This Row],[Type]]="Inbound",VLOOKUP(tbl_transaction[[#This Row],[Reference Number]],barang_masuk[],7,FALSE),IF(tbl_transaction[[#This Row],[Type]]="Outbound",VLOOKUP(tbl_transaction[[#This Row],[Reference Number]],barang_keluar[],7,FALSE),""))</f>
        <v>Bottle</v>
      </c>
      <c r="H2561" t="str">
        <f>IF(tbl_transaction[[#This Row],[Type]]="Inbound",VLOOKUP(tbl_transaction[[#This Row],[Reference Number]],barang_masuk[],3,FALSE),IF(tbl_transaction[[#This Row],[Type]]="Outbound",VLOOKUP(tbl_transaction[[#This Row],[Reference Number]],barang_keluar[],3,FALSE),""))</f>
        <v>Outlet 001</v>
      </c>
      <c r="I2561" t="str">
        <f>IF(D2561='Kartu Stok'!$B$2,COUNTIF($D$3:D2561,'Kartu Stok'!$B$2),"")</f>
        <v/>
      </c>
    </row>
    <row r="2562" spans="1:9" ht="14.5" x14ac:dyDescent="0.35">
      <c r="A2562" s="2" t="s">
        <v>3121</v>
      </c>
      <c r="B2562" s="5">
        <f>IF(LEFT(tbl_transaction[[#This Row],[Reference Number]],2)="GR",VLOOKUP(tbl_transaction[[#This Row],[Reference Number]],barang_masuk[],2,FALSE),IF(LEFT(tbl_transaction[[#This Row],[Reference Number]],2)="DO",VLOOKUP(tbl_transaction[[#This Row],[Reference Number]],barang_keluar[],2,FALSE),""))</f>
        <v>46075</v>
      </c>
      <c r="C2562" t="str">
        <f t="shared" si="40"/>
        <v>Outbound</v>
      </c>
      <c r="D2562" t="str">
        <f>IF(tbl_transaction[[#This Row],[Type]]="Inbound",VLOOKUP(tbl_transaction[[#This Row],[Reference Number]],barang_masuk[],4,FALSE),IF(tbl_transaction[[#This Row],[Type]]="Outbound",VLOOKUP(tbl_transaction[[#This Row],[Reference Number]],barang_keluar[],4,FALSE),""))</f>
        <v>HOM010</v>
      </c>
      <c r="E2562" t="str">
        <f>IF(tbl_transaction[[#This Row],[Type]]="Inbound",VLOOKUP(tbl_transaction[[#This Row],[Reference Number]],barang_masuk[],5,FALSE),IF(tbl_transaction[[#This Row],[Type]]="Outbound",VLOOKUP(tbl_transaction[[#This Row],[Reference Number]],barang_keluar[],5,FALSE),""))</f>
        <v>Molto Home Care Variant 10</v>
      </c>
      <c r="F2562">
        <f>IF(tbl_transaction[[#This Row],[Type]]="Inbound",VLOOKUP(tbl_transaction[[#This Row],[Reference Number]],barang_masuk[],6,FALSE),IF(tbl_transaction[[#This Row],[Type]]="Outbound",VLOOKUP(tbl_transaction[[#This Row],[Reference Number]],barang_keluar[],6,FALSE),""))</f>
        <v>24</v>
      </c>
      <c r="G2562" t="str">
        <f>IF(tbl_transaction[[#This Row],[Type]]="Inbound",VLOOKUP(tbl_transaction[[#This Row],[Reference Number]],barang_masuk[],7,FALSE),IF(tbl_transaction[[#This Row],[Type]]="Outbound",VLOOKUP(tbl_transaction[[#This Row],[Reference Number]],barang_keluar[],7,FALSE),""))</f>
        <v>Pack</v>
      </c>
      <c r="H2562" t="str">
        <f>IF(tbl_transaction[[#This Row],[Type]]="Inbound",VLOOKUP(tbl_transaction[[#This Row],[Reference Number]],barang_masuk[],3,FALSE),IF(tbl_transaction[[#This Row],[Type]]="Outbound",VLOOKUP(tbl_transaction[[#This Row],[Reference Number]],barang_keluar[],3,FALSE),""))</f>
        <v>Outlet 028</v>
      </c>
      <c r="I2562" t="str">
        <f>IF(D2562='Kartu Stok'!$B$2,COUNTIF($D$3:D2562,'Kartu Stok'!$B$2),"")</f>
        <v/>
      </c>
    </row>
    <row r="2563" spans="1:9" ht="14.5" x14ac:dyDescent="0.35">
      <c r="A2563" s="2" t="s">
        <v>3122</v>
      </c>
      <c r="B2563" s="5">
        <f>IF(LEFT(tbl_transaction[[#This Row],[Reference Number]],2)="GR",VLOOKUP(tbl_transaction[[#This Row],[Reference Number]],barang_masuk[],2,FALSE),IF(LEFT(tbl_transaction[[#This Row],[Reference Number]],2)="DO",VLOOKUP(tbl_transaction[[#This Row],[Reference Number]],barang_keluar[],2,FALSE),""))</f>
        <v>46129</v>
      </c>
      <c r="C2563" t="str">
        <f t="shared" si="40"/>
        <v>Outbound</v>
      </c>
      <c r="D2563" t="str">
        <f>IF(tbl_transaction[[#This Row],[Type]]="Inbound",VLOOKUP(tbl_transaction[[#This Row],[Reference Number]],barang_masuk[],4,FALSE),IF(tbl_transaction[[#This Row],[Type]]="Outbound",VLOOKUP(tbl_transaction[[#This Row],[Reference Number]],barang_keluar[],4,FALSE),""))</f>
        <v>SNK023</v>
      </c>
      <c r="E2563" t="str">
        <f>IF(tbl_transaction[[#This Row],[Type]]="Inbound",VLOOKUP(tbl_transaction[[#This Row],[Reference Number]],barang_masuk[],5,FALSE),IF(tbl_transaction[[#This Row],[Type]]="Outbound",VLOOKUP(tbl_transaction[[#This Row],[Reference Number]],barang_keluar[],5,FALSE),""))</f>
        <v>Taro Snack Variant 23</v>
      </c>
      <c r="F2563">
        <f>IF(tbl_transaction[[#This Row],[Type]]="Inbound",VLOOKUP(tbl_transaction[[#This Row],[Reference Number]],barang_masuk[],6,FALSE),IF(tbl_transaction[[#This Row],[Type]]="Outbound",VLOOKUP(tbl_transaction[[#This Row],[Reference Number]],barang_keluar[],6,FALSE),""))</f>
        <v>30</v>
      </c>
      <c r="G2563" t="str">
        <f>IF(tbl_transaction[[#This Row],[Type]]="Inbound",VLOOKUP(tbl_transaction[[#This Row],[Reference Number]],barang_masuk[],7,FALSE),IF(tbl_transaction[[#This Row],[Type]]="Outbound",VLOOKUP(tbl_transaction[[#This Row],[Reference Number]],barang_keluar[],7,FALSE),""))</f>
        <v>Pack</v>
      </c>
      <c r="H2563" t="str">
        <f>IF(tbl_transaction[[#This Row],[Type]]="Inbound",VLOOKUP(tbl_transaction[[#This Row],[Reference Number]],barang_masuk[],3,FALSE),IF(tbl_transaction[[#This Row],[Type]]="Outbound",VLOOKUP(tbl_transaction[[#This Row],[Reference Number]],barang_keluar[],3,FALSE),""))</f>
        <v>Outlet 040</v>
      </c>
      <c r="I2563" t="str">
        <f>IF(D2563='Kartu Stok'!$B$2,COUNTIF($D$3:D2563,'Kartu Stok'!$B$2),"")</f>
        <v/>
      </c>
    </row>
    <row r="2564" spans="1:9" ht="14.5" x14ac:dyDescent="0.35">
      <c r="A2564" s="2" t="s">
        <v>3123</v>
      </c>
      <c r="B2564" s="5">
        <f>IF(LEFT(tbl_transaction[[#This Row],[Reference Number]],2)="GR",VLOOKUP(tbl_transaction[[#This Row],[Reference Number]],barang_masuk[],2,FALSE),IF(LEFT(tbl_transaction[[#This Row],[Reference Number]],2)="DO",VLOOKUP(tbl_transaction[[#This Row],[Reference Number]],barang_keluar[],2,FALSE),""))</f>
        <v>46171</v>
      </c>
      <c r="C2564" t="str">
        <f t="shared" si="40"/>
        <v>Outbound</v>
      </c>
      <c r="D2564" t="str">
        <f>IF(tbl_transaction[[#This Row],[Type]]="Inbound",VLOOKUP(tbl_transaction[[#This Row],[Reference Number]],barang_masuk[],4,FALSE),IF(tbl_transaction[[#This Row],[Type]]="Outbound",VLOOKUP(tbl_transaction[[#This Row],[Reference Number]],barang_keluar[],4,FALSE),""))</f>
        <v>PER028</v>
      </c>
      <c r="E2564" t="str">
        <f>IF(tbl_transaction[[#This Row],[Type]]="Inbound",VLOOKUP(tbl_transaction[[#This Row],[Reference Number]],barang_masuk[],5,FALSE),IF(tbl_transaction[[#This Row],[Type]]="Outbound",VLOOKUP(tbl_transaction[[#This Row],[Reference Number]],barang_keluar[],5,FALSE),""))</f>
        <v>Sunsilk Personal Care Variant 28</v>
      </c>
      <c r="F2564">
        <f>IF(tbl_transaction[[#This Row],[Type]]="Inbound",VLOOKUP(tbl_transaction[[#This Row],[Reference Number]],barang_masuk[],6,FALSE),IF(tbl_transaction[[#This Row],[Type]]="Outbound",VLOOKUP(tbl_transaction[[#This Row],[Reference Number]],barang_keluar[],6,FALSE),""))</f>
        <v>36</v>
      </c>
      <c r="G2564" t="str">
        <f>IF(tbl_transaction[[#This Row],[Type]]="Inbound",VLOOKUP(tbl_transaction[[#This Row],[Reference Number]],barang_masuk[],7,FALSE),IF(tbl_transaction[[#This Row],[Type]]="Outbound",VLOOKUP(tbl_transaction[[#This Row],[Reference Number]],barang_keluar[],7,FALSE),""))</f>
        <v>Bottle</v>
      </c>
      <c r="H2564" t="str">
        <f>IF(tbl_transaction[[#This Row],[Type]]="Inbound",VLOOKUP(tbl_transaction[[#This Row],[Reference Number]],barang_masuk[],3,FALSE),IF(tbl_transaction[[#This Row],[Type]]="Outbound",VLOOKUP(tbl_transaction[[#This Row],[Reference Number]],barang_keluar[],3,FALSE),""))</f>
        <v>Outlet 019</v>
      </c>
      <c r="I2564" t="str">
        <f>IF(D2564='Kartu Stok'!$B$2,COUNTIF($D$3:D2564,'Kartu Stok'!$B$2),"")</f>
        <v/>
      </c>
    </row>
    <row r="2565" spans="1:9" ht="14.5" x14ac:dyDescent="0.35">
      <c r="A2565" s="2" t="s">
        <v>3124</v>
      </c>
      <c r="B2565" s="5">
        <f>IF(LEFT(tbl_transaction[[#This Row],[Reference Number]],2)="GR",VLOOKUP(tbl_transaction[[#This Row],[Reference Number]],barang_masuk[],2,FALSE),IF(LEFT(tbl_transaction[[#This Row],[Reference Number]],2)="DO",VLOOKUP(tbl_transaction[[#This Row],[Reference Number]],barang_keluar[],2,FALSE),""))</f>
        <v>46147</v>
      </c>
      <c r="C2565" t="str">
        <f t="shared" si="40"/>
        <v>Outbound</v>
      </c>
      <c r="D2565" t="str">
        <f>IF(tbl_transaction[[#This Row],[Type]]="Inbound",VLOOKUP(tbl_transaction[[#This Row],[Reference Number]],barang_masuk[],4,FALSE),IF(tbl_transaction[[#This Row],[Type]]="Outbound",VLOOKUP(tbl_transaction[[#This Row],[Reference Number]],barang_keluar[],4,FALSE),""))</f>
        <v>BAB014</v>
      </c>
      <c r="E2565" t="str">
        <f>IF(tbl_transaction[[#This Row],[Type]]="Inbound",VLOOKUP(tbl_transaction[[#This Row],[Reference Number]],barang_masuk[],5,FALSE),IF(tbl_transaction[[#This Row],[Type]]="Outbound",VLOOKUP(tbl_transaction[[#This Row],[Reference Number]],barang_keluar[],5,FALSE),""))</f>
        <v>MamyPoko Baby Care Variant 14</v>
      </c>
      <c r="F2565">
        <f>IF(tbl_transaction[[#This Row],[Type]]="Inbound",VLOOKUP(tbl_transaction[[#This Row],[Reference Number]],barang_masuk[],6,FALSE),IF(tbl_transaction[[#This Row],[Type]]="Outbound",VLOOKUP(tbl_transaction[[#This Row],[Reference Number]],barang_keluar[],6,FALSE),""))</f>
        <v>48</v>
      </c>
      <c r="G2565" t="str">
        <f>IF(tbl_transaction[[#This Row],[Type]]="Inbound",VLOOKUP(tbl_transaction[[#This Row],[Reference Number]],barang_masuk[],7,FALSE),IF(tbl_transaction[[#This Row],[Type]]="Outbound",VLOOKUP(tbl_transaction[[#This Row],[Reference Number]],barang_keluar[],7,FALSE),""))</f>
        <v>Pack</v>
      </c>
      <c r="H2565" t="str">
        <f>IF(tbl_transaction[[#This Row],[Type]]="Inbound",VLOOKUP(tbl_transaction[[#This Row],[Reference Number]],barang_masuk[],3,FALSE),IF(tbl_transaction[[#This Row],[Type]]="Outbound",VLOOKUP(tbl_transaction[[#This Row],[Reference Number]],barang_keluar[],3,FALSE),""))</f>
        <v>Outlet 048</v>
      </c>
      <c r="I2565" t="str">
        <f>IF(D2565='Kartu Stok'!$B$2,COUNTIF($D$3:D2565,'Kartu Stok'!$B$2),"")</f>
        <v/>
      </c>
    </row>
    <row r="2566" spans="1:9" ht="14.5" x14ac:dyDescent="0.35">
      <c r="A2566" s="2" t="s">
        <v>3125</v>
      </c>
      <c r="B2566" s="5">
        <f>IF(LEFT(tbl_transaction[[#This Row],[Reference Number]],2)="GR",VLOOKUP(tbl_transaction[[#This Row],[Reference Number]],barang_masuk[],2,FALSE),IF(LEFT(tbl_transaction[[#This Row],[Reference Number]],2)="DO",VLOOKUP(tbl_transaction[[#This Row],[Reference Number]],barang_keluar[],2,FALSE),""))</f>
        <v>46203</v>
      </c>
      <c r="C2566" t="str">
        <f t="shared" si="40"/>
        <v>Outbound</v>
      </c>
      <c r="D2566" t="str">
        <f>IF(tbl_transaction[[#This Row],[Type]]="Inbound",VLOOKUP(tbl_transaction[[#This Row],[Reference Number]],barang_masuk[],4,FALSE),IF(tbl_transaction[[#This Row],[Type]]="Outbound",VLOOKUP(tbl_transaction[[#This Row],[Reference Number]],barang_keluar[],4,FALSE),""))</f>
        <v>BEV010</v>
      </c>
      <c r="E2566" t="str">
        <f>IF(tbl_transaction[[#This Row],[Type]]="Inbound",VLOOKUP(tbl_transaction[[#This Row],[Reference Number]],barang_masuk[],5,FALSE),IF(tbl_transaction[[#This Row],[Type]]="Outbound",VLOOKUP(tbl_transaction[[#This Row],[Reference Number]],barang_keluar[],5,FALSE),""))</f>
        <v>Coca Cola Beverage Variant 10</v>
      </c>
      <c r="F2566">
        <f>IF(tbl_transaction[[#This Row],[Type]]="Inbound",VLOOKUP(tbl_transaction[[#This Row],[Reference Number]],barang_masuk[],6,FALSE),IF(tbl_transaction[[#This Row],[Type]]="Outbound",VLOOKUP(tbl_transaction[[#This Row],[Reference Number]],barang_keluar[],6,FALSE),""))</f>
        <v>5</v>
      </c>
      <c r="G2566" t="str">
        <f>IF(tbl_transaction[[#This Row],[Type]]="Inbound",VLOOKUP(tbl_transaction[[#This Row],[Reference Number]],barang_masuk[],7,FALSE),IF(tbl_transaction[[#This Row],[Type]]="Outbound",VLOOKUP(tbl_transaction[[#This Row],[Reference Number]],barang_keluar[],7,FALSE),""))</f>
        <v>Bottle</v>
      </c>
      <c r="H2566" t="str">
        <f>IF(tbl_transaction[[#This Row],[Type]]="Inbound",VLOOKUP(tbl_transaction[[#This Row],[Reference Number]],barang_masuk[],3,FALSE),IF(tbl_transaction[[#This Row],[Type]]="Outbound",VLOOKUP(tbl_transaction[[#This Row],[Reference Number]],barang_keluar[],3,FALSE),""))</f>
        <v>Outlet 032</v>
      </c>
      <c r="I2566" t="str">
        <f>IF(D2566='Kartu Stok'!$B$2,COUNTIF($D$3:D2566,'Kartu Stok'!$B$2),"")</f>
        <v/>
      </c>
    </row>
    <row r="2567" spans="1:9" ht="14.5" x14ac:dyDescent="0.35">
      <c r="A2567" s="2" t="s">
        <v>3126</v>
      </c>
      <c r="B2567" s="5">
        <f>IF(LEFT(tbl_transaction[[#This Row],[Reference Number]],2)="GR",VLOOKUP(tbl_transaction[[#This Row],[Reference Number]],barang_masuk[],2,FALSE),IF(LEFT(tbl_transaction[[#This Row],[Reference Number]],2)="DO",VLOOKUP(tbl_transaction[[#This Row],[Reference Number]],barang_keluar[],2,FALSE),""))</f>
        <v>46036</v>
      </c>
      <c r="C2567" t="str">
        <f t="shared" si="40"/>
        <v>Outbound</v>
      </c>
      <c r="D2567" t="str">
        <f>IF(tbl_transaction[[#This Row],[Type]]="Inbound",VLOOKUP(tbl_transaction[[#This Row],[Reference Number]],barang_masuk[],4,FALSE),IF(tbl_transaction[[#This Row],[Type]]="Outbound",VLOOKUP(tbl_transaction[[#This Row],[Reference Number]],barang_keluar[],4,FALSE),""))</f>
        <v>SNK008</v>
      </c>
      <c r="E2567" t="str">
        <f>IF(tbl_transaction[[#This Row],[Type]]="Inbound",VLOOKUP(tbl_transaction[[#This Row],[Reference Number]],barang_masuk[],5,FALSE),IF(tbl_transaction[[#This Row],[Type]]="Outbound",VLOOKUP(tbl_transaction[[#This Row],[Reference Number]],barang_keluar[],5,FALSE),""))</f>
        <v>Chitato Snack Variant 8</v>
      </c>
      <c r="F2567">
        <f>IF(tbl_transaction[[#This Row],[Type]]="Inbound",VLOOKUP(tbl_transaction[[#This Row],[Reference Number]],barang_masuk[],6,FALSE),IF(tbl_transaction[[#This Row],[Type]]="Outbound",VLOOKUP(tbl_transaction[[#This Row],[Reference Number]],barang_keluar[],6,FALSE),""))</f>
        <v>36</v>
      </c>
      <c r="G2567" t="str">
        <f>IF(tbl_transaction[[#This Row],[Type]]="Inbound",VLOOKUP(tbl_transaction[[#This Row],[Reference Number]],barang_masuk[],7,FALSE),IF(tbl_transaction[[#This Row],[Type]]="Outbound",VLOOKUP(tbl_transaction[[#This Row],[Reference Number]],barang_keluar[],7,FALSE),""))</f>
        <v>Pack</v>
      </c>
      <c r="H2567" t="str">
        <f>IF(tbl_transaction[[#This Row],[Type]]="Inbound",VLOOKUP(tbl_transaction[[#This Row],[Reference Number]],barang_masuk[],3,FALSE),IF(tbl_transaction[[#This Row],[Type]]="Outbound",VLOOKUP(tbl_transaction[[#This Row],[Reference Number]],barang_keluar[],3,FALSE),""))</f>
        <v>Outlet 003</v>
      </c>
      <c r="I2567" t="str">
        <f>IF(D2567='Kartu Stok'!$B$2,COUNTIF($D$3:D2567,'Kartu Stok'!$B$2),"")</f>
        <v/>
      </c>
    </row>
    <row r="2568" spans="1:9" ht="14.5" x14ac:dyDescent="0.35">
      <c r="A2568" s="2" t="s">
        <v>3127</v>
      </c>
      <c r="B2568" s="5">
        <f>IF(LEFT(tbl_transaction[[#This Row],[Reference Number]],2)="GR",VLOOKUP(tbl_transaction[[#This Row],[Reference Number]],barang_masuk[],2,FALSE),IF(LEFT(tbl_transaction[[#This Row],[Reference Number]],2)="DO",VLOOKUP(tbl_transaction[[#This Row],[Reference Number]],barang_keluar[],2,FALSE),""))</f>
        <v>46058</v>
      </c>
      <c r="C2568" t="str">
        <f t="shared" si="40"/>
        <v>Outbound</v>
      </c>
      <c r="D2568" t="str">
        <f>IF(tbl_transaction[[#This Row],[Type]]="Inbound",VLOOKUP(tbl_transaction[[#This Row],[Reference Number]],barang_masuk[],4,FALSE),IF(tbl_transaction[[#This Row],[Type]]="Outbound",VLOOKUP(tbl_transaction[[#This Row],[Reference Number]],barang_keluar[],4,FALSE),""))</f>
        <v>PER009</v>
      </c>
      <c r="E2568" t="str">
        <f>IF(tbl_transaction[[#This Row],[Type]]="Inbound",VLOOKUP(tbl_transaction[[#This Row],[Reference Number]],barang_masuk[],5,FALSE),IF(tbl_transaction[[#This Row],[Type]]="Outbound",VLOOKUP(tbl_transaction[[#This Row],[Reference Number]],barang_keluar[],5,FALSE),""))</f>
        <v>Lifebuoy Personal Care Variant 9</v>
      </c>
      <c r="F2568">
        <f>IF(tbl_transaction[[#This Row],[Type]]="Inbound",VLOOKUP(tbl_transaction[[#This Row],[Reference Number]],barang_masuk[],6,FALSE),IF(tbl_transaction[[#This Row],[Type]]="Outbound",VLOOKUP(tbl_transaction[[#This Row],[Reference Number]],barang_keluar[],6,FALSE),""))</f>
        <v>30</v>
      </c>
      <c r="G2568" t="str">
        <f>IF(tbl_transaction[[#This Row],[Type]]="Inbound",VLOOKUP(tbl_transaction[[#This Row],[Reference Number]],barang_masuk[],7,FALSE),IF(tbl_transaction[[#This Row],[Type]]="Outbound",VLOOKUP(tbl_transaction[[#This Row],[Reference Number]],barang_keluar[],7,FALSE),""))</f>
        <v>Bottle</v>
      </c>
      <c r="H2568" t="str">
        <f>IF(tbl_transaction[[#This Row],[Type]]="Inbound",VLOOKUP(tbl_transaction[[#This Row],[Reference Number]],barang_masuk[],3,FALSE),IF(tbl_transaction[[#This Row],[Type]]="Outbound",VLOOKUP(tbl_transaction[[#This Row],[Reference Number]],barang_keluar[],3,FALSE),""))</f>
        <v>Outlet 072</v>
      </c>
      <c r="I2568" t="str">
        <f>IF(D2568='Kartu Stok'!$B$2,COUNTIF($D$3:D2568,'Kartu Stok'!$B$2),"")</f>
        <v/>
      </c>
    </row>
    <row r="2569" spans="1:9" ht="14.5" x14ac:dyDescent="0.35">
      <c r="A2569" s="2" t="s">
        <v>3128</v>
      </c>
      <c r="B2569" s="5">
        <f>IF(LEFT(tbl_transaction[[#This Row],[Reference Number]],2)="GR",VLOOKUP(tbl_transaction[[#This Row],[Reference Number]],barang_masuk[],2,FALSE),IF(LEFT(tbl_transaction[[#This Row],[Reference Number]],2)="DO",VLOOKUP(tbl_transaction[[#This Row],[Reference Number]],barang_keluar[],2,FALSE),""))</f>
        <v>46055</v>
      </c>
      <c r="C2569" t="str">
        <f t="shared" si="40"/>
        <v>Outbound</v>
      </c>
      <c r="D2569" t="str">
        <f>IF(tbl_transaction[[#This Row],[Type]]="Inbound",VLOOKUP(tbl_transaction[[#This Row],[Reference Number]],barang_masuk[],4,FALSE),IF(tbl_transaction[[#This Row],[Type]]="Outbound",VLOOKUP(tbl_transaction[[#This Row],[Reference Number]],barang_keluar[],4,FALSE),""))</f>
        <v>SNK023</v>
      </c>
      <c r="E2569" t="str">
        <f>IF(tbl_transaction[[#This Row],[Type]]="Inbound",VLOOKUP(tbl_transaction[[#This Row],[Reference Number]],barang_masuk[],5,FALSE),IF(tbl_transaction[[#This Row],[Type]]="Outbound",VLOOKUP(tbl_transaction[[#This Row],[Reference Number]],barang_keluar[],5,FALSE),""))</f>
        <v>Taro Snack Variant 23</v>
      </c>
      <c r="F2569">
        <f>IF(tbl_transaction[[#This Row],[Type]]="Inbound",VLOOKUP(tbl_transaction[[#This Row],[Reference Number]],barang_masuk[],6,FALSE),IF(tbl_transaction[[#This Row],[Type]]="Outbound",VLOOKUP(tbl_transaction[[#This Row],[Reference Number]],barang_keluar[],6,FALSE),""))</f>
        <v>36</v>
      </c>
      <c r="G2569" t="str">
        <f>IF(tbl_transaction[[#This Row],[Type]]="Inbound",VLOOKUP(tbl_transaction[[#This Row],[Reference Number]],barang_masuk[],7,FALSE),IF(tbl_transaction[[#This Row],[Type]]="Outbound",VLOOKUP(tbl_transaction[[#This Row],[Reference Number]],barang_keluar[],7,FALSE),""))</f>
        <v>Pack</v>
      </c>
      <c r="H2569" t="str">
        <f>IF(tbl_transaction[[#This Row],[Type]]="Inbound",VLOOKUP(tbl_transaction[[#This Row],[Reference Number]],barang_masuk[],3,FALSE),IF(tbl_transaction[[#This Row],[Type]]="Outbound",VLOOKUP(tbl_transaction[[#This Row],[Reference Number]],barang_keluar[],3,FALSE),""))</f>
        <v>Outlet 021</v>
      </c>
      <c r="I2569" t="str">
        <f>IF(D2569='Kartu Stok'!$B$2,COUNTIF($D$3:D2569,'Kartu Stok'!$B$2),"")</f>
        <v/>
      </c>
    </row>
    <row r="2570" spans="1:9" ht="14.5" x14ac:dyDescent="0.35">
      <c r="A2570" s="2" t="s">
        <v>3129</v>
      </c>
      <c r="B2570" s="5">
        <f>IF(LEFT(tbl_transaction[[#This Row],[Reference Number]],2)="GR",VLOOKUP(tbl_transaction[[#This Row],[Reference Number]],barang_masuk[],2,FALSE),IF(LEFT(tbl_transaction[[#This Row],[Reference Number]],2)="DO",VLOOKUP(tbl_transaction[[#This Row],[Reference Number]],barang_keluar[],2,FALSE),""))</f>
        <v>46080</v>
      </c>
      <c r="C2570" t="str">
        <f t="shared" si="40"/>
        <v>Outbound</v>
      </c>
      <c r="D2570" t="str">
        <f>IF(tbl_transaction[[#This Row],[Type]]="Inbound",VLOOKUP(tbl_transaction[[#This Row],[Reference Number]],barang_masuk[],4,FALSE),IF(tbl_transaction[[#This Row],[Type]]="Outbound",VLOOKUP(tbl_transaction[[#This Row],[Reference Number]],barang_keluar[],4,FALSE),""))</f>
        <v>BAB001</v>
      </c>
      <c r="E2570" t="str">
        <f>IF(tbl_transaction[[#This Row],[Type]]="Inbound",VLOOKUP(tbl_transaction[[#This Row],[Reference Number]],barang_masuk[],5,FALSE),IF(tbl_transaction[[#This Row],[Type]]="Outbound",VLOOKUP(tbl_transaction[[#This Row],[Reference Number]],barang_keluar[],5,FALSE),""))</f>
        <v>MamyPoko Baby Care Variant 1</v>
      </c>
      <c r="F2570">
        <f>IF(tbl_transaction[[#This Row],[Type]]="Inbound",VLOOKUP(tbl_transaction[[#This Row],[Reference Number]],barang_masuk[],6,FALSE),IF(tbl_transaction[[#This Row],[Type]]="Outbound",VLOOKUP(tbl_transaction[[#This Row],[Reference Number]],barang_keluar[],6,FALSE),""))</f>
        <v>20</v>
      </c>
      <c r="G2570" t="str">
        <f>IF(tbl_transaction[[#This Row],[Type]]="Inbound",VLOOKUP(tbl_transaction[[#This Row],[Reference Number]],barang_masuk[],7,FALSE),IF(tbl_transaction[[#This Row],[Type]]="Outbound",VLOOKUP(tbl_transaction[[#This Row],[Reference Number]],barang_keluar[],7,FALSE),""))</f>
        <v>Pack</v>
      </c>
      <c r="H2570" t="str">
        <f>IF(tbl_transaction[[#This Row],[Type]]="Inbound",VLOOKUP(tbl_transaction[[#This Row],[Reference Number]],barang_masuk[],3,FALSE),IF(tbl_transaction[[#This Row],[Type]]="Outbound",VLOOKUP(tbl_transaction[[#This Row],[Reference Number]],barang_keluar[],3,FALSE),""))</f>
        <v>Outlet 065</v>
      </c>
      <c r="I2570" t="str">
        <f>IF(D2570='Kartu Stok'!$B$2,COUNTIF($D$3:D2570,'Kartu Stok'!$B$2),"")</f>
        <v/>
      </c>
    </row>
    <row r="2571" spans="1:9" ht="14.5" x14ac:dyDescent="0.35">
      <c r="A2571" s="2" t="s">
        <v>3130</v>
      </c>
      <c r="B2571" s="5">
        <f>IF(LEFT(tbl_transaction[[#This Row],[Reference Number]],2)="GR",VLOOKUP(tbl_transaction[[#This Row],[Reference Number]],barang_masuk[],2,FALSE),IF(LEFT(tbl_transaction[[#This Row],[Reference Number]],2)="DO",VLOOKUP(tbl_transaction[[#This Row],[Reference Number]],barang_keluar[],2,FALSE),""))</f>
        <v>46168</v>
      </c>
      <c r="C2571" t="str">
        <f t="shared" si="40"/>
        <v>Outbound</v>
      </c>
      <c r="D2571" t="str">
        <f>IF(tbl_transaction[[#This Row],[Type]]="Inbound",VLOOKUP(tbl_transaction[[#This Row],[Reference Number]],barang_masuk[],4,FALSE),IF(tbl_transaction[[#This Row],[Type]]="Outbound",VLOOKUP(tbl_transaction[[#This Row],[Reference Number]],barang_keluar[],4,FALSE),""))</f>
        <v>BEV009</v>
      </c>
      <c r="E2571" t="str">
        <f>IF(tbl_transaction[[#This Row],[Type]]="Inbound",VLOOKUP(tbl_transaction[[#This Row],[Reference Number]],barang_masuk[],5,FALSE),IF(tbl_transaction[[#This Row],[Type]]="Outbound",VLOOKUP(tbl_transaction[[#This Row],[Reference Number]],barang_keluar[],5,FALSE),""))</f>
        <v>Aqua Beverage Variant 9</v>
      </c>
      <c r="F2571">
        <f>IF(tbl_transaction[[#This Row],[Type]]="Inbound",VLOOKUP(tbl_transaction[[#This Row],[Reference Number]],barang_masuk[],6,FALSE),IF(tbl_transaction[[#This Row],[Type]]="Outbound",VLOOKUP(tbl_transaction[[#This Row],[Reference Number]],barang_keluar[],6,FALSE),""))</f>
        <v>10</v>
      </c>
      <c r="G2571" t="str">
        <f>IF(tbl_transaction[[#This Row],[Type]]="Inbound",VLOOKUP(tbl_transaction[[#This Row],[Reference Number]],barang_masuk[],7,FALSE),IF(tbl_transaction[[#This Row],[Type]]="Outbound",VLOOKUP(tbl_transaction[[#This Row],[Reference Number]],barang_keluar[],7,FALSE),""))</f>
        <v>Bottle</v>
      </c>
      <c r="H2571" t="str">
        <f>IF(tbl_transaction[[#This Row],[Type]]="Inbound",VLOOKUP(tbl_transaction[[#This Row],[Reference Number]],barang_masuk[],3,FALSE),IF(tbl_transaction[[#This Row],[Type]]="Outbound",VLOOKUP(tbl_transaction[[#This Row],[Reference Number]],barang_keluar[],3,FALSE),""))</f>
        <v>Outlet 037</v>
      </c>
      <c r="I2571" t="str">
        <f>IF(D2571='Kartu Stok'!$B$2,COUNTIF($D$3:D2571,'Kartu Stok'!$B$2),"")</f>
        <v/>
      </c>
    </row>
    <row r="2572" spans="1:9" ht="14.5" x14ac:dyDescent="0.35">
      <c r="A2572" s="2" t="s">
        <v>3131</v>
      </c>
      <c r="B2572" s="5">
        <f>IF(LEFT(tbl_transaction[[#This Row],[Reference Number]],2)="GR",VLOOKUP(tbl_transaction[[#This Row],[Reference Number]],barang_masuk[],2,FALSE),IF(LEFT(tbl_transaction[[#This Row],[Reference Number]],2)="DO",VLOOKUP(tbl_transaction[[#This Row],[Reference Number]],barang_keluar[],2,FALSE),""))</f>
        <v>46058</v>
      </c>
      <c r="C2572" t="str">
        <f t="shared" si="40"/>
        <v>Outbound</v>
      </c>
      <c r="D2572" t="str">
        <f>IF(tbl_transaction[[#This Row],[Type]]="Inbound",VLOOKUP(tbl_transaction[[#This Row],[Reference Number]],barang_masuk[],4,FALSE),IF(tbl_transaction[[#This Row],[Type]]="Outbound",VLOOKUP(tbl_transaction[[#This Row],[Reference Number]],barang_keluar[],4,FALSE),""))</f>
        <v>BEV015</v>
      </c>
      <c r="E2572" t="str">
        <f>IF(tbl_transaction[[#This Row],[Type]]="Inbound",VLOOKUP(tbl_transaction[[#This Row],[Reference Number]],barang_masuk[],5,FALSE),IF(tbl_transaction[[#This Row],[Type]]="Outbound",VLOOKUP(tbl_transaction[[#This Row],[Reference Number]],barang_keluar[],5,FALSE),""))</f>
        <v>Aqua Beverage Variant 15</v>
      </c>
      <c r="F2572">
        <f>IF(tbl_transaction[[#This Row],[Type]]="Inbound",VLOOKUP(tbl_transaction[[#This Row],[Reference Number]],barang_masuk[],6,FALSE),IF(tbl_transaction[[#This Row],[Type]]="Outbound",VLOOKUP(tbl_transaction[[#This Row],[Reference Number]],barang_keluar[],6,FALSE),""))</f>
        <v>10</v>
      </c>
      <c r="G2572" t="str">
        <f>IF(tbl_transaction[[#This Row],[Type]]="Inbound",VLOOKUP(tbl_transaction[[#This Row],[Reference Number]],barang_masuk[],7,FALSE),IF(tbl_transaction[[#This Row],[Type]]="Outbound",VLOOKUP(tbl_transaction[[#This Row],[Reference Number]],barang_keluar[],7,FALSE),""))</f>
        <v>Bottle</v>
      </c>
      <c r="H2572" t="str">
        <f>IF(tbl_transaction[[#This Row],[Type]]="Inbound",VLOOKUP(tbl_transaction[[#This Row],[Reference Number]],barang_masuk[],3,FALSE),IF(tbl_transaction[[#This Row],[Type]]="Outbound",VLOOKUP(tbl_transaction[[#This Row],[Reference Number]],barang_keluar[],3,FALSE),""))</f>
        <v>Outlet 040</v>
      </c>
      <c r="I2572" t="str">
        <f>IF(D2572='Kartu Stok'!$B$2,COUNTIF($D$3:D2572,'Kartu Stok'!$B$2),"")</f>
        <v/>
      </c>
    </row>
    <row r="2573" spans="1:9" ht="14.5" x14ac:dyDescent="0.35">
      <c r="A2573" s="2" t="s">
        <v>3132</v>
      </c>
      <c r="B2573" s="5">
        <f>IF(LEFT(tbl_transaction[[#This Row],[Reference Number]],2)="GR",VLOOKUP(tbl_transaction[[#This Row],[Reference Number]],barang_masuk[],2,FALSE),IF(LEFT(tbl_transaction[[#This Row],[Reference Number]],2)="DO",VLOOKUP(tbl_transaction[[#This Row],[Reference Number]],barang_keluar[],2,FALSE),""))</f>
        <v>46163</v>
      </c>
      <c r="C2573" t="str">
        <f t="shared" si="40"/>
        <v>Outbound</v>
      </c>
      <c r="D2573" t="str">
        <f>IF(tbl_transaction[[#This Row],[Type]]="Inbound",VLOOKUP(tbl_transaction[[#This Row],[Reference Number]],barang_masuk[],4,FALSE),IF(tbl_transaction[[#This Row],[Type]]="Outbound",VLOOKUP(tbl_transaction[[#This Row],[Reference Number]],barang_keluar[],4,FALSE),""))</f>
        <v>BAB002</v>
      </c>
      <c r="E2573" t="str">
        <f>IF(tbl_transaction[[#This Row],[Type]]="Inbound",VLOOKUP(tbl_transaction[[#This Row],[Reference Number]],barang_masuk[],5,FALSE),IF(tbl_transaction[[#This Row],[Type]]="Outbound",VLOOKUP(tbl_transaction[[#This Row],[Reference Number]],barang_keluar[],5,FALSE),""))</f>
        <v>Zwitsal Baby Care Variant 2</v>
      </c>
      <c r="F2573">
        <f>IF(tbl_transaction[[#This Row],[Type]]="Inbound",VLOOKUP(tbl_transaction[[#This Row],[Reference Number]],barang_masuk[],6,FALSE),IF(tbl_transaction[[#This Row],[Type]]="Outbound",VLOOKUP(tbl_transaction[[#This Row],[Reference Number]],barang_keluar[],6,FALSE),""))</f>
        <v>10</v>
      </c>
      <c r="G2573" t="str">
        <f>IF(tbl_transaction[[#This Row],[Type]]="Inbound",VLOOKUP(tbl_transaction[[#This Row],[Reference Number]],barang_masuk[],7,FALSE),IF(tbl_transaction[[#This Row],[Type]]="Outbound",VLOOKUP(tbl_transaction[[#This Row],[Reference Number]],barang_keluar[],7,FALSE),""))</f>
        <v>Pack</v>
      </c>
      <c r="H2573" t="str">
        <f>IF(tbl_transaction[[#This Row],[Type]]="Inbound",VLOOKUP(tbl_transaction[[#This Row],[Reference Number]],barang_masuk[],3,FALSE),IF(tbl_transaction[[#This Row],[Type]]="Outbound",VLOOKUP(tbl_transaction[[#This Row],[Reference Number]],barang_keluar[],3,FALSE),""))</f>
        <v>Outlet 016</v>
      </c>
      <c r="I2573" t="str">
        <f>IF(D2573='Kartu Stok'!$B$2,COUNTIF($D$3:D2573,'Kartu Stok'!$B$2),"")</f>
        <v/>
      </c>
    </row>
    <row r="2574" spans="1:9" ht="14.5" x14ac:dyDescent="0.35">
      <c r="A2574" s="2" t="s">
        <v>3133</v>
      </c>
      <c r="B2574" s="5">
        <f>IF(LEFT(tbl_transaction[[#This Row],[Reference Number]],2)="GR",VLOOKUP(tbl_transaction[[#This Row],[Reference Number]],barang_masuk[],2,FALSE),IF(LEFT(tbl_transaction[[#This Row],[Reference Number]],2)="DO",VLOOKUP(tbl_transaction[[#This Row],[Reference Number]],barang_keluar[],2,FALSE),""))</f>
        <v>46028</v>
      </c>
      <c r="C2574" t="str">
        <f t="shared" si="40"/>
        <v>Outbound</v>
      </c>
      <c r="D2574" t="str">
        <f>IF(tbl_transaction[[#This Row],[Type]]="Inbound",VLOOKUP(tbl_transaction[[#This Row],[Reference Number]],barang_masuk[],4,FALSE),IF(tbl_transaction[[#This Row],[Type]]="Outbound",VLOOKUP(tbl_transaction[[#This Row],[Reference Number]],barang_keluar[],4,FALSE),""))</f>
        <v>BEV030</v>
      </c>
      <c r="E2574" t="str">
        <f>IF(tbl_transaction[[#This Row],[Type]]="Inbound",VLOOKUP(tbl_transaction[[#This Row],[Reference Number]],barang_masuk[],5,FALSE),IF(tbl_transaction[[#This Row],[Type]]="Outbound",VLOOKUP(tbl_transaction[[#This Row],[Reference Number]],barang_keluar[],5,FALSE),""))</f>
        <v>Pocari Beverage Variant 30</v>
      </c>
      <c r="F2574">
        <f>IF(tbl_transaction[[#This Row],[Type]]="Inbound",VLOOKUP(tbl_transaction[[#This Row],[Reference Number]],barang_masuk[],6,FALSE),IF(tbl_transaction[[#This Row],[Type]]="Outbound",VLOOKUP(tbl_transaction[[#This Row],[Reference Number]],barang_keluar[],6,FALSE),""))</f>
        <v>36</v>
      </c>
      <c r="G2574" t="str">
        <f>IF(tbl_transaction[[#This Row],[Type]]="Inbound",VLOOKUP(tbl_transaction[[#This Row],[Reference Number]],barang_masuk[],7,FALSE),IF(tbl_transaction[[#This Row],[Type]]="Outbound",VLOOKUP(tbl_transaction[[#This Row],[Reference Number]],barang_keluar[],7,FALSE),""))</f>
        <v>Bottle</v>
      </c>
      <c r="H2574" t="str">
        <f>IF(tbl_transaction[[#This Row],[Type]]="Inbound",VLOOKUP(tbl_transaction[[#This Row],[Reference Number]],barang_masuk[],3,FALSE),IF(tbl_transaction[[#This Row],[Type]]="Outbound",VLOOKUP(tbl_transaction[[#This Row],[Reference Number]],barang_keluar[],3,FALSE),""))</f>
        <v>Outlet 042</v>
      </c>
      <c r="I2574" t="str">
        <f>IF(D2574='Kartu Stok'!$B$2,COUNTIF($D$3:D2574,'Kartu Stok'!$B$2),"")</f>
        <v/>
      </c>
    </row>
    <row r="2575" spans="1:9" ht="14.5" x14ac:dyDescent="0.35">
      <c r="A2575" s="2" t="s">
        <v>3134</v>
      </c>
      <c r="B2575" s="5">
        <f>IF(LEFT(tbl_transaction[[#This Row],[Reference Number]],2)="GR",VLOOKUP(tbl_transaction[[#This Row],[Reference Number]],barang_masuk[],2,FALSE),IF(LEFT(tbl_transaction[[#This Row],[Reference Number]],2)="DO",VLOOKUP(tbl_transaction[[#This Row],[Reference Number]],barang_keluar[],2,FALSE),""))</f>
        <v>46177</v>
      </c>
      <c r="C2575" t="str">
        <f t="shared" si="40"/>
        <v>Outbound</v>
      </c>
      <c r="D2575" t="str">
        <f>IF(tbl_transaction[[#This Row],[Type]]="Inbound",VLOOKUP(tbl_transaction[[#This Row],[Reference Number]],barang_masuk[],4,FALSE),IF(tbl_transaction[[#This Row],[Type]]="Outbound",VLOOKUP(tbl_transaction[[#This Row],[Reference Number]],barang_keluar[],4,FALSE),""))</f>
        <v>HOM013</v>
      </c>
      <c r="E2575" t="str">
        <f>IF(tbl_transaction[[#This Row],[Type]]="Inbound",VLOOKUP(tbl_transaction[[#This Row],[Reference Number]],barang_masuk[],5,FALSE),IF(tbl_transaction[[#This Row],[Type]]="Outbound",VLOOKUP(tbl_transaction[[#This Row],[Reference Number]],barang_keluar[],5,FALSE),""))</f>
        <v>Rinso Home Care Variant 13</v>
      </c>
      <c r="F2575">
        <f>IF(tbl_transaction[[#This Row],[Type]]="Inbound",VLOOKUP(tbl_transaction[[#This Row],[Reference Number]],barang_masuk[],6,FALSE),IF(tbl_transaction[[#This Row],[Type]]="Outbound",VLOOKUP(tbl_transaction[[#This Row],[Reference Number]],barang_keluar[],6,FALSE),""))</f>
        <v>36</v>
      </c>
      <c r="G2575" t="str">
        <f>IF(tbl_transaction[[#This Row],[Type]]="Inbound",VLOOKUP(tbl_transaction[[#This Row],[Reference Number]],barang_masuk[],7,FALSE),IF(tbl_transaction[[#This Row],[Type]]="Outbound",VLOOKUP(tbl_transaction[[#This Row],[Reference Number]],barang_keluar[],7,FALSE),""))</f>
        <v>Pack</v>
      </c>
      <c r="H2575" t="str">
        <f>IF(tbl_transaction[[#This Row],[Type]]="Inbound",VLOOKUP(tbl_transaction[[#This Row],[Reference Number]],barang_masuk[],3,FALSE),IF(tbl_transaction[[#This Row],[Type]]="Outbound",VLOOKUP(tbl_transaction[[#This Row],[Reference Number]],barang_keluar[],3,FALSE),""))</f>
        <v>Outlet 079</v>
      </c>
      <c r="I2575" t="str">
        <f>IF(D2575='Kartu Stok'!$B$2,COUNTIF($D$3:D2575,'Kartu Stok'!$B$2),"")</f>
        <v/>
      </c>
    </row>
    <row r="2576" spans="1:9" ht="14.5" x14ac:dyDescent="0.35">
      <c r="A2576" s="2" t="s">
        <v>3135</v>
      </c>
      <c r="B2576" s="5">
        <f>IF(LEFT(tbl_transaction[[#This Row],[Reference Number]],2)="GR",VLOOKUP(tbl_transaction[[#This Row],[Reference Number]],barang_masuk[],2,FALSE),IF(LEFT(tbl_transaction[[#This Row],[Reference Number]],2)="DO",VLOOKUP(tbl_transaction[[#This Row],[Reference Number]],barang_keluar[],2,FALSE),""))</f>
        <v>46141</v>
      </c>
      <c r="C2576" t="str">
        <f t="shared" si="40"/>
        <v>Outbound</v>
      </c>
      <c r="D2576" t="str">
        <f>IF(tbl_transaction[[#This Row],[Type]]="Inbound",VLOOKUP(tbl_transaction[[#This Row],[Reference Number]],barang_masuk[],4,FALSE),IF(tbl_transaction[[#This Row],[Type]]="Outbound",VLOOKUP(tbl_transaction[[#This Row],[Reference Number]],barang_keluar[],4,FALSE),""))</f>
        <v>SNK015</v>
      </c>
      <c r="E2576" t="str">
        <f>IF(tbl_transaction[[#This Row],[Type]]="Inbound",VLOOKUP(tbl_transaction[[#This Row],[Reference Number]],barang_masuk[],5,FALSE),IF(tbl_transaction[[#This Row],[Type]]="Outbound",VLOOKUP(tbl_transaction[[#This Row],[Reference Number]],barang_keluar[],5,FALSE),""))</f>
        <v>Taro Snack Variant 15</v>
      </c>
      <c r="F2576">
        <f>IF(tbl_transaction[[#This Row],[Type]]="Inbound",VLOOKUP(tbl_transaction[[#This Row],[Reference Number]],barang_masuk[],6,FALSE),IF(tbl_transaction[[#This Row],[Type]]="Outbound",VLOOKUP(tbl_transaction[[#This Row],[Reference Number]],barang_keluar[],6,FALSE),""))</f>
        <v>15</v>
      </c>
      <c r="G2576" t="str">
        <f>IF(tbl_transaction[[#This Row],[Type]]="Inbound",VLOOKUP(tbl_transaction[[#This Row],[Reference Number]],barang_masuk[],7,FALSE),IF(tbl_transaction[[#This Row],[Type]]="Outbound",VLOOKUP(tbl_transaction[[#This Row],[Reference Number]],barang_keluar[],7,FALSE),""))</f>
        <v>Pack</v>
      </c>
      <c r="H2576" t="str">
        <f>IF(tbl_transaction[[#This Row],[Type]]="Inbound",VLOOKUP(tbl_transaction[[#This Row],[Reference Number]],barang_masuk[],3,FALSE),IF(tbl_transaction[[#This Row],[Type]]="Outbound",VLOOKUP(tbl_transaction[[#This Row],[Reference Number]],barang_keluar[],3,FALSE),""))</f>
        <v>Outlet 036</v>
      </c>
      <c r="I2576" t="str">
        <f>IF(D2576='Kartu Stok'!$B$2,COUNTIF($D$3:D2576,'Kartu Stok'!$B$2),"")</f>
        <v/>
      </c>
    </row>
    <row r="2577" spans="1:9" ht="14.5" x14ac:dyDescent="0.35">
      <c r="A2577" s="2" t="s">
        <v>3136</v>
      </c>
      <c r="B2577" s="5">
        <f>IF(LEFT(tbl_transaction[[#This Row],[Reference Number]],2)="GR",VLOOKUP(tbl_transaction[[#This Row],[Reference Number]],barang_masuk[],2,FALSE),IF(LEFT(tbl_transaction[[#This Row],[Reference Number]],2)="DO",VLOOKUP(tbl_transaction[[#This Row],[Reference Number]],barang_keluar[],2,FALSE),""))</f>
        <v>46103</v>
      </c>
      <c r="C2577" t="str">
        <f t="shared" si="40"/>
        <v>Outbound</v>
      </c>
      <c r="D2577" t="str">
        <f>IF(tbl_transaction[[#This Row],[Type]]="Inbound",VLOOKUP(tbl_transaction[[#This Row],[Reference Number]],barang_masuk[],4,FALSE),IF(tbl_transaction[[#This Row],[Type]]="Outbound",VLOOKUP(tbl_transaction[[#This Row],[Reference Number]],barang_keluar[],4,FALSE),""))</f>
        <v>DAR016</v>
      </c>
      <c r="E2577" t="str">
        <f>IF(tbl_transaction[[#This Row],[Type]]="Inbound",VLOOKUP(tbl_transaction[[#This Row],[Reference Number]],barang_masuk[],5,FALSE),IF(tbl_transaction[[#This Row],[Type]]="Outbound",VLOOKUP(tbl_transaction[[#This Row],[Reference Number]],barang_keluar[],5,FALSE),""))</f>
        <v>Indomilk Dairy Variant 16</v>
      </c>
      <c r="F2577">
        <f>IF(tbl_transaction[[#This Row],[Type]]="Inbound",VLOOKUP(tbl_transaction[[#This Row],[Reference Number]],barang_masuk[],6,FALSE),IF(tbl_transaction[[#This Row],[Type]]="Outbound",VLOOKUP(tbl_transaction[[#This Row],[Reference Number]],barang_keluar[],6,FALSE),""))</f>
        <v>24</v>
      </c>
      <c r="G2577" t="str">
        <f>IF(tbl_transaction[[#This Row],[Type]]="Inbound",VLOOKUP(tbl_transaction[[#This Row],[Reference Number]],barang_masuk[],7,FALSE),IF(tbl_transaction[[#This Row],[Type]]="Outbound",VLOOKUP(tbl_transaction[[#This Row],[Reference Number]],barang_keluar[],7,FALSE),""))</f>
        <v>Box</v>
      </c>
      <c r="H2577" t="str">
        <f>IF(tbl_transaction[[#This Row],[Type]]="Inbound",VLOOKUP(tbl_transaction[[#This Row],[Reference Number]],barang_masuk[],3,FALSE),IF(tbl_transaction[[#This Row],[Type]]="Outbound",VLOOKUP(tbl_transaction[[#This Row],[Reference Number]],barang_keluar[],3,FALSE),""))</f>
        <v>Outlet 077</v>
      </c>
      <c r="I2577" t="str">
        <f>IF(D2577='Kartu Stok'!$B$2,COUNTIF($D$3:D2577,'Kartu Stok'!$B$2),"")</f>
        <v/>
      </c>
    </row>
    <row r="2578" spans="1:9" ht="14.5" x14ac:dyDescent="0.35">
      <c r="A2578" s="2" t="s">
        <v>3137</v>
      </c>
      <c r="B2578" s="5">
        <f>IF(LEFT(tbl_transaction[[#This Row],[Reference Number]],2)="GR",VLOOKUP(tbl_transaction[[#This Row],[Reference Number]],barang_masuk[],2,FALSE),IF(LEFT(tbl_transaction[[#This Row],[Reference Number]],2)="DO",VLOOKUP(tbl_transaction[[#This Row],[Reference Number]],barang_keluar[],2,FALSE),""))</f>
        <v>46191</v>
      </c>
      <c r="C2578" t="str">
        <f t="shared" si="40"/>
        <v>Outbound</v>
      </c>
      <c r="D2578" t="str">
        <f>IF(tbl_transaction[[#This Row],[Type]]="Inbound",VLOOKUP(tbl_transaction[[#This Row],[Reference Number]],barang_masuk[],4,FALSE),IF(tbl_transaction[[#This Row],[Type]]="Outbound",VLOOKUP(tbl_transaction[[#This Row],[Reference Number]],barang_keluar[],4,FALSE),""))</f>
        <v>BEV034</v>
      </c>
      <c r="E2578" t="str">
        <f>IF(tbl_transaction[[#This Row],[Type]]="Inbound",VLOOKUP(tbl_transaction[[#This Row],[Reference Number]],barang_masuk[],5,FALSE),IF(tbl_transaction[[#This Row],[Type]]="Outbound",VLOOKUP(tbl_transaction[[#This Row],[Reference Number]],barang_keluar[],5,FALSE),""))</f>
        <v>Coca Cola Beverage Variant 34</v>
      </c>
      <c r="F2578">
        <f>IF(tbl_transaction[[#This Row],[Type]]="Inbound",VLOOKUP(tbl_transaction[[#This Row],[Reference Number]],barang_masuk[],6,FALSE),IF(tbl_transaction[[#This Row],[Type]]="Outbound",VLOOKUP(tbl_transaction[[#This Row],[Reference Number]],barang_keluar[],6,FALSE),""))</f>
        <v>24</v>
      </c>
      <c r="G2578" t="str">
        <f>IF(tbl_transaction[[#This Row],[Type]]="Inbound",VLOOKUP(tbl_transaction[[#This Row],[Reference Number]],barang_masuk[],7,FALSE),IF(tbl_transaction[[#This Row],[Type]]="Outbound",VLOOKUP(tbl_transaction[[#This Row],[Reference Number]],barang_keluar[],7,FALSE),""))</f>
        <v>Bottle</v>
      </c>
      <c r="H2578" t="str">
        <f>IF(tbl_transaction[[#This Row],[Type]]="Inbound",VLOOKUP(tbl_transaction[[#This Row],[Reference Number]],barang_masuk[],3,FALSE),IF(tbl_transaction[[#This Row],[Type]]="Outbound",VLOOKUP(tbl_transaction[[#This Row],[Reference Number]],barang_keluar[],3,FALSE),""))</f>
        <v>Outlet 066</v>
      </c>
      <c r="I2578" t="str">
        <f>IF(D2578='Kartu Stok'!$B$2,COUNTIF($D$3:D2578,'Kartu Stok'!$B$2),"")</f>
        <v/>
      </c>
    </row>
    <row r="2579" spans="1:9" ht="14.5" x14ac:dyDescent="0.35">
      <c r="A2579" s="2" t="s">
        <v>3138</v>
      </c>
      <c r="B2579" s="5">
        <f>IF(LEFT(tbl_transaction[[#This Row],[Reference Number]],2)="GR",VLOOKUP(tbl_transaction[[#This Row],[Reference Number]],barang_masuk[],2,FALSE),IF(LEFT(tbl_transaction[[#This Row],[Reference Number]],2)="DO",VLOOKUP(tbl_transaction[[#This Row],[Reference Number]],barang_keluar[],2,FALSE),""))</f>
        <v>46185</v>
      </c>
      <c r="C2579" t="str">
        <f t="shared" si="40"/>
        <v>Outbound</v>
      </c>
      <c r="D2579" t="str">
        <f>IF(tbl_transaction[[#This Row],[Type]]="Inbound",VLOOKUP(tbl_transaction[[#This Row],[Reference Number]],barang_masuk[],4,FALSE),IF(tbl_transaction[[#This Row],[Type]]="Outbound",VLOOKUP(tbl_transaction[[#This Row],[Reference Number]],barang_keluar[],4,FALSE),""))</f>
        <v>INS015</v>
      </c>
      <c r="E2579" t="str">
        <f>IF(tbl_transaction[[#This Row],[Type]]="Inbound",VLOOKUP(tbl_transaction[[#This Row],[Reference Number]],barang_masuk[],5,FALSE),IF(tbl_transaction[[#This Row],[Type]]="Outbound",VLOOKUP(tbl_transaction[[#This Row],[Reference Number]],barang_keluar[],5,FALSE),""))</f>
        <v>Supermi Instant Food Variant 15</v>
      </c>
      <c r="F2579">
        <f>IF(tbl_transaction[[#This Row],[Type]]="Inbound",VLOOKUP(tbl_transaction[[#This Row],[Reference Number]],barang_masuk[],6,FALSE),IF(tbl_transaction[[#This Row],[Type]]="Outbound",VLOOKUP(tbl_transaction[[#This Row],[Reference Number]],barang_keluar[],6,FALSE),""))</f>
        <v>36</v>
      </c>
      <c r="G2579" t="str">
        <f>IF(tbl_transaction[[#This Row],[Type]]="Inbound",VLOOKUP(tbl_transaction[[#This Row],[Reference Number]],barang_masuk[],7,FALSE),IF(tbl_transaction[[#This Row],[Type]]="Outbound",VLOOKUP(tbl_transaction[[#This Row],[Reference Number]],barang_keluar[],7,FALSE),""))</f>
        <v>Pack</v>
      </c>
      <c r="H2579" t="str">
        <f>IF(tbl_transaction[[#This Row],[Type]]="Inbound",VLOOKUP(tbl_transaction[[#This Row],[Reference Number]],barang_masuk[],3,FALSE),IF(tbl_transaction[[#This Row],[Type]]="Outbound",VLOOKUP(tbl_transaction[[#This Row],[Reference Number]],barang_keluar[],3,FALSE),""))</f>
        <v>Outlet 030</v>
      </c>
      <c r="I2579" t="str">
        <f>IF(D2579='Kartu Stok'!$B$2,COUNTIF($D$3:D2579,'Kartu Stok'!$B$2),"")</f>
        <v/>
      </c>
    </row>
    <row r="2580" spans="1:9" ht="14.5" x14ac:dyDescent="0.35">
      <c r="A2580" s="2" t="s">
        <v>3139</v>
      </c>
      <c r="B2580" s="5">
        <f>IF(LEFT(tbl_transaction[[#This Row],[Reference Number]],2)="GR",VLOOKUP(tbl_transaction[[#This Row],[Reference Number]],barang_masuk[],2,FALSE),IF(LEFT(tbl_transaction[[#This Row],[Reference Number]],2)="DO",VLOOKUP(tbl_transaction[[#This Row],[Reference Number]],barang_keluar[],2,FALSE),""))</f>
        <v>46057</v>
      </c>
      <c r="C2580" t="str">
        <f t="shared" si="40"/>
        <v>Outbound</v>
      </c>
      <c r="D2580" t="str">
        <f>IF(tbl_transaction[[#This Row],[Type]]="Inbound",VLOOKUP(tbl_transaction[[#This Row],[Reference Number]],barang_masuk[],4,FALSE),IF(tbl_transaction[[#This Row],[Type]]="Outbound",VLOOKUP(tbl_transaction[[#This Row],[Reference Number]],barang_keluar[],4,FALSE),""))</f>
        <v>SNK016</v>
      </c>
      <c r="E2580" t="str">
        <f>IF(tbl_transaction[[#This Row],[Type]]="Inbound",VLOOKUP(tbl_transaction[[#This Row],[Reference Number]],barang_masuk[],5,FALSE),IF(tbl_transaction[[#This Row],[Type]]="Outbound",VLOOKUP(tbl_transaction[[#This Row],[Reference Number]],barang_keluar[],5,FALSE),""))</f>
        <v>Qtela Snack Variant 16</v>
      </c>
      <c r="F2580">
        <f>IF(tbl_transaction[[#This Row],[Type]]="Inbound",VLOOKUP(tbl_transaction[[#This Row],[Reference Number]],barang_masuk[],6,FALSE),IF(tbl_transaction[[#This Row],[Type]]="Outbound",VLOOKUP(tbl_transaction[[#This Row],[Reference Number]],barang_keluar[],6,FALSE),""))</f>
        <v>24</v>
      </c>
      <c r="G2580" t="str">
        <f>IF(tbl_transaction[[#This Row],[Type]]="Inbound",VLOOKUP(tbl_transaction[[#This Row],[Reference Number]],barang_masuk[],7,FALSE),IF(tbl_transaction[[#This Row],[Type]]="Outbound",VLOOKUP(tbl_transaction[[#This Row],[Reference Number]],barang_keluar[],7,FALSE),""))</f>
        <v>Pack</v>
      </c>
      <c r="H2580" t="str">
        <f>IF(tbl_transaction[[#This Row],[Type]]="Inbound",VLOOKUP(tbl_transaction[[#This Row],[Reference Number]],barang_masuk[],3,FALSE),IF(tbl_transaction[[#This Row],[Type]]="Outbound",VLOOKUP(tbl_transaction[[#This Row],[Reference Number]],barang_keluar[],3,FALSE),""))</f>
        <v>Outlet 045</v>
      </c>
      <c r="I2580" t="str">
        <f>IF(D2580='Kartu Stok'!$B$2,COUNTIF($D$3:D2580,'Kartu Stok'!$B$2),"")</f>
        <v/>
      </c>
    </row>
    <row r="2581" spans="1:9" ht="14.5" x14ac:dyDescent="0.35">
      <c r="A2581" s="2" t="s">
        <v>3140</v>
      </c>
      <c r="B2581" s="5">
        <f>IF(LEFT(tbl_transaction[[#This Row],[Reference Number]],2)="GR",VLOOKUP(tbl_transaction[[#This Row],[Reference Number]],barang_masuk[],2,FALSE),IF(LEFT(tbl_transaction[[#This Row],[Reference Number]],2)="DO",VLOOKUP(tbl_transaction[[#This Row],[Reference Number]],barang_keluar[],2,FALSE),""))</f>
        <v>46063</v>
      </c>
      <c r="C2581" t="str">
        <f t="shared" si="40"/>
        <v>Outbound</v>
      </c>
      <c r="D2581" t="str">
        <f>IF(tbl_transaction[[#This Row],[Type]]="Inbound",VLOOKUP(tbl_transaction[[#This Row],[Reference Number]],barang_masuk[],4,FALSE),IF(tbl_transaction[[#This Row],[Type]]="Outbound",VLOOKUP(tbl_transaction[[#This Row],[Reference Number]],barang_keluar[],4,FALSE),""))</f>
        <v>SNK016</v>
      </c>
      <c r="E2581" t="str">
        <f>IF(tbl_transaction[[#This Row],[Type]]="Inbound",VLOOKUP(tbl_transaction[[#This Row],[Reference Number]],barang_masuk[],5,FALSE),IF(tbl_transaction[[#This Row],[Type]]="Outbound",VLOOKUP(tbl_transaction[[#This Row],[Reference Number]],barang_keluar[],5,FALSE),""))</f>
        <v>Qtela Snack Variant 16</v>
      </c>
      <c r="F2581">
        <f>IF(tbl_transaction[[#This Row],[Type]]="Inbound",VLOOKUP(tbl_transaction[[#This Row],[Reference Number]],barang_masuk[],6,FALSE),IF(tbl_transaction[[#This Row],[Type]]="Outbound",VLOOKUP(tbl_transaction[[#This Row],[Reference Number]],barang_keluar[],6,FALSE),""))</f>
        <v>36</v>
      </c>
      <c r="G2581" t="str">
        <f>IF(tbl_transaction[[#This Row],[Type]]="Inbound",VLOOKUP(tbl_transaction[[#This Row],[Reference Number]],barang_masuk[],7,FALSE),IF(tbl_transaction[[#This Row],[Type]]="Outbound",VLOOKUP(tbl_transaction[[#This Row],[Reference Number]],barang_keluar[],7,FALSE),""))</f>
        <v>Pack</v>
      </c>
      <c r="H2581" t="str">
        <f>IF(tbl_transaction[[#This Row],[Type]]="Inbound",VLOOKUP(tbl_transaction[[#This Row],[Reference Number]],barang_masuk[],3,FALSE),IF(tbl_transaction[[#This Row],[Type]]="Outbound",VLOOKUP(tbl_transaction[[#This Row],[Reference Number]],barang_keluar[],3,FALSE),""))</f>
        <v>Outlet 057</v>
      </c>
      <c r="I2581" t="str">
        <f>IF(D2581='Kartu Stok'!$B$2,COUNTIF($D$3:D2581,'Kartu Stok'!$B$2),"")</f>
        <v/>
      </c>
    </row>
    <row r="2582" spans="1:9" ht="14.5" x14ac:dyDescent="0.35">
      <c r="A2582" s="2" t="s">
        <v>3141</v>
      </c>
      <c r="B2582" s="5">
        <f>IF(LEFT(tbl_transaction[[#This Row],[Reference Number]],2)="GR",VLOOKUP(tbl_transaction[[#This Row],[Reference Number]],barang_masuk[],2,FALSE),IF(LEFT(tbl_transaction[[#This Row],[Reference Number]],2)="DO",VLOOKUP(tbl_transaction[[#This Row],[Reference Number]],barang_keluar[],2,FALSE),""))</f>
        <v>46200</v>
      </c>
      <c r="C2582" t="str">
        <f t="shared" si="40"/>
        <v>Outbound</v>
      </c>
      <c r="D2582" t="str">
        <f>IF(tbl_transaction[[#This Row],[Type]]="Inbound",VLOOKUP(tbl_transaction[[#This Row],[Reference Number]],barang_masuk[],4,FALSE),IF(tbl_transaction[[#This Row],[Type]]="Outbound",VLOOKUP(tbl_transaction[[#This Row],[Reference Number]],barang_keluar[],4,FALSE),""))</f>
        <v>PER015</v>
      </c>
      <c r="E2582" t="str">
        <f>IF(tbl_transaction[[#This Row],[Type]]="Inbound",VLOOKUP(tbl_transaction[[#This Row],[Reference Number]],barang_masuk[],5,FALSE),IF(tbl_transaction[[#This Row],[Type]]="Outbound",VLOOKUP(tbl_transaction[[#This Row],[Reference Number]],barang_keluar[],5,FALSE),""))</f>
        <v>Sunsilk Personal Care Variant 15</v>
      </c>
      <c r="F2582">
        <f>IF(tbl_transaction[[#This Row],[Type]]="Inbound",VLOOKUP(tbl_transaction[[#This Row],[Reference Number]],barang_masuk[],6,FALSE),IF(tbl_transaction[[#This Row],[Type]]="Outbound",VLOOKUP(tbl_transaction[[#This Row],[Reference Number]],barang_keluar[],6,FALSE),""))</f>
        <v>20</v>
      </c>
      <c r="G2582" t="str">
        <f>IF(tbl_transaction[[#This Row],[Type]]="Inbound",VLOOKUP(tbl_transaction[[#This Row],[Reference Number]],barang_masuk[],7,FALSE),IF(tbl_transaction[[#This Row],[Type]]="Outbound",VLOOKUP(tbl_transaction[[#This Row],[Reference Number]],barang_keluar[],7,FALSE),""))</f>
        <v>Bottle</v>
      </c>
      <c r="H2582" t="str">
        <f>IF(tbl_transaction[[#This Row],[Type]]="Inbound",VLOOKUP(tbl_transaction[[#This Row],[Reference Number]],barang_masuk[],3,FALSE),IF(tbl_transaction[[#This Row],[Type]]="Outbound",VLOOKUP(tbl_transaction[[#This Row],[Reference Number]],barang_keluar[],3,FALSE),""))</f>
        <v>Outlet 067</v>
      </c>
      <c r="I2582" t="str">
        <f>IF(D2582='Kartu Stok'!$B$2,COUNTIF($D$3:D2582,'Kartu Stok'!$B$2),"")</f>
        <v/>
      </c>
    </row>
    <row r="2583" spans="1:9" ht="14.5" x14ac:dyDescent="0.35">
      <c r="A2583" s="2" t="s">
        <v>3142</v>
      </c>
      <c r="B2583" s="5">
        <f>IF(LEFT(tbl_transaction[[#This Row],[Reference Number]],2)="GR",VLOOKUP(tbl_transaction[[#This Row],[Reference Number]],barang_masuk[],2,FALSE),IF(LEFT(tbl_transaction[[#This Row],[Reference Number]],2)="DO",VLOOKUP(tbl_transaction[[#This Row],[Reference Number]],barang_keluar[],2,FALSE),""))</f>
        <v>46036</v>
      </c>
      <c r="C2583" t="str">
        <f t="shared" si="40"/>
        <v>Outbound</v>
      </c>
      <c r="D2583" t="str">
        <f>IF(tbl_transaction[[#This Row],[Type]]="Inbound",VLOOKUP(tbl_transaction[[#This Row],[Reference Number]],barang_masuk[],4,FALSE),IF(tbl_transaction[[#This Row],[Type]]="Outbound",VLOOKUP(tbl_transaction[[#This Row],[Reference Number]],barang_keluar[],4,FALSE),""))</f>
        <v>BEV002</v>
      </c>
      <c r="E2583" t="str">
        <f>IF(tbl_transaction[[#This Row],[Type]]="Inbound",VLOOKUP(tbl_transaction[[#This Row],[Reference Number]],barang_masuk[],5,FALSE),IF(tbl_transaction[[#This Row],[Type]]="Outbound",VLOOKUP(tbl_transaction[[#This Row],[Reference Number]],barang_keluar[],5,FALSE),""))</f>
        <v>Aqua Beverage Variant 2</v>
      </c>
      <c r="F2583">
        <f>IF(tbl_transaction[[#This Row],[Type]]="Inbound",VLOOKUP(tbl_transaction[[#This Row],[Reference Number]],barang_masuk[],6,FALSE),IF(tbl_transaction[[#This Row],[Type]]="Outbound",VLOOKUP(tbl_transaction[[#This Row],[Reference Number]],barang_keluar[],6,FALSE),""))</f>
        <v>48</v>
      </c>
      <c r="G2583" t="str">
        <f>IF(tbl_transaction[[#This Row],[Type]]="Inbound",VLOOKUP(tbl_transaction[[#This Row],[Reference Number]],barang_masuk[],7,FALSE),IF(tbl_transaction[[#This Row],[Type]]="Outbound",VLOOKUP(tbl_transaction[[#This Row],[Reference Number]],barang_keluar[],7,FALSE),""))</f>
        <v>Bottle</v>
      </c>
      <c r="H2583" t="str">
        <f>IF(tbl_transaction[[#This Row],[Type]]="Inbound",VLOOKUP(tbl_transaction[[#This Row],[Reference Number]],barang_masuk[],3,FALSE),IF(tbl_transaction[[#This Row],[Type]]="Outbound",VLOOKUP(tbl_transaction[[#This Row],[Reference Number]],barang_keluar[],3,FALSE),""))</f>
        <v>Outlet 020</v>
      </c>
      <c r="I2583" t="str">
        <f>IF(D2583='Kartu Stok'!$B$2,COUNTIF($D$3:D2583,'Kartu Stok'!$B$2),"")</f>
        <v/>
      </c>
    </row>
    <row r="2584" spans="1:9" ht="14.5" x14ac:dyDescent="0.35">
      <c r="A2584" s="2" t="s">
        <v>3143</v>
      </c>
      <c r="B2584" s="5">
        <f>IF(LEFT(tbl_transaction[[#This Row],[Reference Number]],2)="GR",VLOOKUP(tbl_transaction[[#This Row],[Reference Number]],barang_masuk[],2,FALSE),IF(LEFT(tbl_transaction[[#This Row],[Reference Number]],2)="DO",VLOOKUP(tbl_transaction[[#This Row],[Reference Number]],barang_keluar[],2,FALSE),""))</f>
        <v>46155</v>
      </c>
      <c r="C2584" t="str">
        <f t="shared" si="40"/>
        <v>Outbound</v>
      </c>
      <c r="D2584" t="str">
        <f>IF(tbl_transaction[[#This Row],[Type]]="Inbound",VLOOKUP(tbl_transaction[[#This Row],[Reference Number]],barang_masuk[],4,FALSE),IF(tbl_transaction[[#This Row],[Type]]="Outbound",VLOOKUP(tbl_transaction[[#This Row],[Reference Number]],barang_keluar[],4,FALSE),""))</f>
        <v>INS023</v>
      </c>
      <c r="E2584" t="str">
        <f>IF(tbl_transaction[[#This Row],[Type]]="Inbound",VLOOKUP(tbl_transaction[[#This Row],[Reference Number]],barang_masuk[],5,FALSE),IF(tbl_transaction[[#This Row],[Type]]="Outbound",VLOOKUP(tbl_transaction[[#This Row],[Reference Number]],barang_keluar[],5,FALSE),""))</f>
        <v>Indomie Instant Food Variant 23</v>
      </c>
      <c r="F2584">
        <f>IF(tbl_transaction[[#This Row],[Type]]="Inbound",VLOOKUP(tbl_transaction[[#This Row],[Reference Number]],barang_masuk[],6,FALSE),IF(tbl_transaction[[#This Row],[Type]]="Outbound",VLOOKUP(tbl_transaction[[#This Row],[Reference Number]],barang_keluar[],6,FALSE),""))</f>
        <v>60</v>
      </c>
      <c r="G2584" t="str">
        <f>IF(tbl_transaction[[#This Row],[Type]]="Inbound",VLOOKUP(tbl_transaction[[#This Row],[Reference Number]],barang_masuk[],7,FALSE),IF(tbl_transaction[[#This Row],[Type]]="Outbound",VLOOKUP(tbl_transaction[[#This Row],[Reference Number]],barang_keluar[],7,FALSE),""))</f>
        <v>Pack</v>
      </c>
      <c r="H2584" t="str">
        <f>IF(tbl_transaction[[#This Row],[Type]]="Inbound",VLOOKUP(tbl_transaction[[#This Row],[Reference Number]],barang_masuk[],3,FALSE),IF(tbl_transaction[[#This Row],[Type]]="Outbound",VLOOKUP(tbl_transaction[[#This Row],[Reference Number]],barang_keluar[],3,FALSE),""))</f>
        <v>Outlet 065</v>
      </c>
      <c r="I2584" t="str">
        <f>IF(D2584='Kartu Stok'!$B$2,COUNTIF($D$3:D2584,'Kartu Stok'!$B$2),"")</f>
        <v/>
      </c>
    </row>
    <row r="2585" spans="1:9" ht="14.5" x14ac:dyDescent="0.35">
      <c r="A2585" s="2" t="s">
        <v>3144</v>
      </c>
      <c r="B2585" s="5">
        <f>IF(LEFT(tbl_transaction[[#This Row],[Reference Number]],2)="GR",VLOOKUP(tbl_transaction[[#This Row],[Reference Number]],barang_masuk[],2,FALSE),IF(LEFT(tbl_transaction[[#This Row],[Reference Number]],2)="DO",VLOOKUP(tbl_transaction[[#This Row],[Reference Number]],barang_keluar[],2,FALSE),""))</f>
        <v>46146</v>
      </c>
      <c r="C2585" t="str">
        <f t="shared" si="40"/>
        <v>Outbound</v>
      </c>
      <c r="D2585" t="str">
        <f>IF(tbl_transaction[[#This Row],[Type]]="Inbound",VLOOKUP(tbl_transaction[[#This Row],[Reference Number]],barang_masuk[],4,FALSE),IF(tbl_transaction[[#This Row],[Type]]="Outbound",VLOOKUP(tbl_transaction[[#This Row],[Reference Number]],barang_keluar[],4,FALSE),""))</f>
        <v>INS008</v>
      </c>
      <c r="E2585" t="str">
        <f>IF(tbl_transaction[[#This Row],[Type]]="Inbound",VLOOKUP(tbl_transaction[[#This Row],[Reference Number]],barang_masuk[],5,FALSE),IF(tbl_transaction[[#This Row],[Type]]="Outbound",VLOOKUP(tbl_transaction[[#This Row],[Reference Number]],barang_keluar[],5,FALSE),""))</f>
        <v>Indomie Instant Food Variant 8</v>
      </c>
      <c r="F2585">
        <f>IF(tbl_transaction[[#This Row],[Type]]="Inbound",VLOOKUP(tbl_transaction[[#This Row],[Reference Number]],barang_masuk[],6,FALSE),IF(tbl_transaction[[#This Row],[Type]]="Outbound",VLOOKUP(tbl_transaction[[#This Row],[Reference Number]],barang_keluar[],6,FALSE),""))</f>
        <v>10</v>
      </c>
      <c r="G2585" t="str">
        <f>IF(tbl_transaction[[#This Row],[Type]]="Inbound",VLOOKUP(tbl_transaction[[#This Row],[Reference Number]],barang_masuk[],7,FALSE),IF(tbl_transaction[[#This Row],[Type]]="Outbound",VLOOKUP(tbl_transaction[[#This Row],[Reference Number]],barang_keluar[],7,FALSE),""))</f>
        <v>Pack</v>
      </c>
      <c r="H2585" t="str">
        <f>IF(tbl_transaction[[#This Row],[Type]]="Inbound",VLOOKUP(tbl_transaction[[#This Row],[Reference Number]],barang_masuk[],3,FALSE),IF(tbl_transaction[[#This Row],[Type]]="Outbound",VLOOKUP(tbl_transaction[[#This Row],[Reference Number]],barang_keluar[],3,FALSE),""))</f>
        <v>Outlet 033</v>
      </c>
      <c r="I2585" t="str">
        <f>IF(D2585='Kartu Stok'!$B$2,COUNTIF($D$3:D2585,'Kartu Stok'!$B$2),"")</f>
        <v/>
      </c>
    </row>
    <row r="2586" spans="1:9" ht="14.5" x14ac:dyDescent="0.35">
      <c r="A2586" s="2" t="s">
        <v>3145</v>
      </c>
      <c r="B2586" s="5">
        <f>IF(LEFT(tbl_transaction[[#This Row],[Reference Number]],2)="GR",VLOOKUP(tbl_transaction[[#This Row],[Reference Number]],barang_masuk[],2,FALSE),IF(LEFT(tbl_transaction[[#This Row],[Reference Number]],2)="DO",VLOOKUP(tbl_transaction[[#This Row],[Reference Number]],barang_keluar[],2,FALSE),""))</f>
        <v>46094</v>
      </c>
      <c r="C2586" t="str">
        <f t="shared" si="40"/>
        <v>Outbound</v>
      </c>
      <c r="D2586" t="str">
        <f>IF(tbl_transaction[[#This Row],[Type]]="Inbound",VLOOKUP(tbl_transaction[[#This Row],[Reference Number]],barang_masuk[],4,FALSE),IF(tbl_transaction[[#This Row],[Type]]="Outbound",VLOOKUP(tbl_transaction[[#This Row],[Reference Number]],barang_keluar[],4,FALSE),""))</f>
        <v>HOM022</v>
      </c>
      <c r="E2586" t="str">
        <f>IF(tbl_transaction[[#This Row],[Type]]="Inbound",VLOOKUP(tbl_transaction[[#This Row],[Reference Number]],barang_masuk[],5,FALSE),IF(tbl_transaction[[#This Row],[Type]]="Outbound",VLOOKUP(tbl_transaction[[#This Row],[Reference Number]],barang_keluar[],5,FALSE),""))</f>
        <v>Sunlight Home Care Variant 22</v>
      </c>
      <c r="F2586">
        <f>IF(tbl_transaction[[#This Row],[Type]]="Inbound",VLOOKUP(tbl_transaction[[#This Row],[Reference Number]],barang_masuk[],6,FALSE),IF(tbl_transaction[[#This Row],[Type]]="Outbound",VLOOKUP(tbl_transaction[[#This Row],[Reference Number]],barang_keluar[],6,FALSE),""))</f>
        <v>12</v>
      </c>
      <c r="G2586" t="str">
        <f>IF(tbl_transaction[[#This Row],[Type]]="Inbound",VLOOKUP(tbl_transaction[[#This Row],[Reference Number]],barang_masuk[],7,FALSE),IF(tbl_transaction[[#This Row],[Type]]="Outbound",VLOOKUP(tbl_transaction[[#This Row],[Reference Number]],barang_keluar[],7,FALSE),""))</f>
        <v>Pack</v>
      </c>
      <c r="H2586" t="str">
        <f>IF(tbl_transaction[[#This Row],[Type]]="Inbound",VLOOKUP(tbl_transaction[[#This Row],[Reference Number]],barang_masuk[],3,FALSE),IF(tbl_transaction[[#This Row],[Type]]="Outbound",VLOOKUP(tbl_transaction[[#This Row],[Reference Number]],barang_keluar[],3,FALSE),""))</f>
        <v>Outlet 080</v>
      </c>
      <c r="I2586" t="str">
        <f>IF(D2586='Kartu Stok'!$B$2,COUNTIF($D$3:D2586,'Kartu Stok'!$B$2),"")</f>
        <v/>
      </c>
    </row>
    <row r="2587" spans="1:9" ht="14.5" x14ac:dyDescent="0.35">
      <c r="A2587" s="2" t="s">
        <v>3146</v>
      </c>
      <c r="B2587" s="5">
        <f>IF(LEFT(tbl_transaction[[#This Row],[Reference Number]],2)="GR",VLOOKUP(tbl_transaction[[#This Row],[Reference Number]],barang_masuk[],2,FALSE),IF(LEFT(tbl_transaction[[#This Row],[Reference Number]],2)="DO",VLOOKUP(tbl_transaction[[#This Row],[Reference Number]],barang_keluar[],2,FALSE),""))</f>
        <v>46151</v>
      </c>
      <c r="C2587" t="str">
        <f t="shared" si="40"/>
        <v>Outbound</v>
      </c>
      <c r="D2587" t="str">
        <f>IF(tbl_transaction[[#This Row],[Type]]="Inbound",VLOOKUP(tbl_transaction[[#This Row],[Reference Number]],barang_masuk[],4,FALSE),IF(tbl_transaction[[#This Row],[Type]]="Outbound",VLOOKUP(tbl_transaction[[#This Row],[Reference Number]],barang_keluar[],4,FALSE),""))</f>
        <v>HOM015</v>
      </c>
      <c r="E2587" t="str">
        <f>IF(tbl_transaction[[#This Row],[Type]]="Inbound",VLOOKUP(tbl_transaction[[#This Row],[Reference Number]],barang_masuk[],5,FALSE),IF(tbl_transaction[[#This Row],[Type]]="Outbound",VLOOKUP(tbl_transaction[[#This Row],[Reference Number]],barang_keluar[],5,FALSE),""))</f>
        <v>Sunlight Home Care Variant 15</v>
      </c>
      <c r="F2587">
        <f>IF(tbl_transaction[[#This Row],[Type]]="Inbound",VLOOKUP(tbl_transaction[[#This Row],[Reference Number]],barang_masuk[],6,FALSE),IF(tbl_transaction[[#This Row],[Type]]="Outbound",VLOOKUP(tbl_transaction[[#This Row],[Reference Number]],barang_keluar[],6,FALSE),""))</f>
        <v>24</v>
      </c>
      <c r="G2587" t="str">
        <f>IF(tbl_transaction[[#This Row],[Type]]="Inbound",VLOOKUP(tbl_transaction[[#This Row],[Reference Number]],barang_masuk[],7,FALSE),IF(tbl_transaction[[#This Row],[Type]]="Outbound",VLOOKUP(tbl_transaction[[#This Row],[Reference Number]],barang_keluar[],7,FALSE),""))</f>
        <v>Pack</v>
      </c>
      <c r="H2587" t="str">
        <f>IF(tbl_transaction[[#This Row],[Type]]="Inbound",VLOOKUP(tbl_transaction[[#This Row],[Reference Number]],barang_masuk[],3,FALSE),IF(tbl_transaction[[#This Row],[Type]]="Outbound",VLOOKUP(tbl_transaction[[#This Row],[Reference Number]],barang_keluar[],3,FALSE),""))</f>
        <v>Outlet 019</v>
      </c>
      <c r="I2587" t="str">
        <f>IF(D2587='Kartu Stok'!$B$2,COUNTIF($D$3:D2587,'Kartu Stok'!$B$2),"")</f>
        <v/>
      </c>
    </row>
    <row r="2588" spans="1:9" ht="14.5" x14ac:dyDescent="0.35">
      <c r="A2588" s="2" t="s">
        <v>3147</v>
      </c>
      <c r="B2588" s="5">
        <f>IF(LEFT(tbl_transaction[[#This Row],[Reference Number]],2)="GR",VLOOKUP(tbl_transaction[[#This Row],[Reference Number]],barang_masuk[],2,FALSE),IF(LEFT(tbl_transaction[[#This Row],[Reference Number]],2)="DO",VLOOKUP(tbl_transaction[[#This Row],[Reference Number]],barang_keluar[],2,FALSE),""))</f>
        <v>46137</v>
      </c>
      <c r="C2588" t="str">
        <f t="shared" si="40"/>
        <v>Outbound</v>
      </c>
      <c r="D2588" t="str">
        <f>IF(tbl_transaction[[#This Row],[Type]]="Inbound",VLOOKUP(tbl_transaction[[#This Row],[Reference Number]],barang_masuk[],4,FALSE),IF(tbl_transaction[[#This Row],[Type]]="Outbound",VLOOKUP(tbl_transaction[[#This Row],[Reference Number]],barang_keluar[],4,FALSE),""))</f>
        <v>PER014</v>
      </c>
      <c r="E2588" t="str">
        <f>IF(tbl_transaction[[#This Row],[Type]]="Inbound",VLOOKUP(tbl_transaction[[#This Row],[Reference Number]],barang_masuk[],5,FALSE),IF(tbl_transaction[[#This Row],[Type]]="Outbound",VLOOKUP(tbl_transaction[[#This Row],[Reference Number]],barang_keluar[],5,FALSE),""))</f>
        <v>Sunsilk Personal Care Variant 14</v>
      </c>
      <c r="F2588">
        <f>IF(tbl_transaction[[#This Row],[Type]]="Inbound",VLOOKUP(tbl_transaction[[#This Row],[Reference Number]],barang_masuk[],6,FALSE),IF(tbl_transaction[[#This Row],[Type]]="Outbound",VLOOKUP(tbl_transaction[[#This Row],[Reference Number]],barang_keluar[],6,FALSE),""))</f>
        <v>20</v>
      </c>
      <c r="G2588" t="str">
        <f>IF(tbl_transaction[[#This Row],[Type]]="Inbound",VLOOKUP(tbl_transaction[[#This Row],[Reference Number]],barang_masuk[],7,FALSE),IF(tbl_transaction[[#This Row],[Type]]="Outbound",VLOOKUP(tbl_transaction[[#This Row],[Reference Number]],barang_keluar[],7,FALSE),""))</f>
        <v>Bottle</v>
      </c>
      <c r="H2588" t="str">
        <f>IF(tbl_transaction[[#This Row],[Type]]="Inbound",VLOOKUP(tbl_transaction[[#This Row],[Reference Number]],barang_masuk[],3,FALSE),IF(tbl_transaction[[#This Row],[Type]]="Outbound",VLOOKUP(tbl_transaction[[#This Row],[Reference Number]],barang_keluar[],3,FALSE),""))</f>
        <v>Outlet 051</v>
      </c>
      <c r="I2588" t="str">
        <f>IF(D2588='Kartu Stok'!$B$2,COUNTIF($D$3:D2588,'Kartu Stok'!$B$2),"")</f>
        <v/>
      </c>
    </row>
    <row r="2589" spans="1:9" ht="14.5" x14ac:dyDescent="0.35">
      <c r="A2589" s="2" t="s">
        <v>3148</v>
      </c>
      <c r="B2589" s="5">
        <f>IF(LEFT(tbl_transaction[[#This Row],[Reference Number]],2)="GR",VLOOKUP(tbl_transaction[[#This Row],[Reference Number]],barang_masuk[],2,FALSE),IF(LEFT(tbl_transaction[[#This Row],[Reference Number]],2)="DO",VLOOKUP(tbl_transaction[[#This Row],[Reference Number]],barang_keluar[],2,FALSE),""))</f>
        <v>46093</v>
      </c>
      <c r="C2589" t="str">
        <f t="shared" si="40"/>
        <v>Outbound</v>
      </c>
      <c r="D2589" t="str">
        <f>IF(tbl_transaction[[#This Row],[Type]]="Inbound",VLOOKUP(tbl_transaction[[#This Row],[Reference Number]],barang_masuk[],4,FALSE),IF(tbl_transaction[[#This Row],[Type]]="Outbound",VLOOKUP(tbl_transaction[[#This Row],[Reference Number]],barang_keluar[],4,FALSE),""))</f>
        <v>SNK026</v>
      </c>
      <c r="E2589" t="str">
        <f>IF(tbl_transaction[[#This Row],[Type]]="Inbound",VLOOKUP(tbl_transaction[[#This Row],[Reference Number]],barang_masuk[],5,FALSE),IF(tbl_transaction[[#This Row],[Type]]="Outbound",VLOOKUP(tbl_transaction[[#This Row],[Reference Number]],barang_keluar[],5,FALSE),""))</f>
        <v>Chitato Snack Variant 26</v>
      </c>
      <c r="F2589">
        <f>IF(tbl_transaction[[#This Row],[Type]]="Inbound",VLOOKUP(tbl_transaction[[#This Row],[Reference Number]],barang_masuk[],6,FALSE),IF(tbl_transaction[[#This Row],[Type]]="Outbound",VLOOKUP(tbl_transaction[[#This Row],[Reference Number]],barang_keluar[],6,FALSE),""))</f>
        <v>24</v>
      </c>
      <c r="G2589" t="str">
        <f>IF(tbl_transaction[[#This Row],[Type]]="Inbound",VLOOKUP(tbl_transaction[[#This Row],[Reference Number]],barang_masuk[],7,FALSE),IF(tbl_transaction[[#This Row],[Type]]="Outbound",VLOOKUP(tbl_transaction[[#This Row],[Reference Number]],barang_keluar[],7,FALSE),""))</f>
        <v>Pack</v>
      </c>
      <c r="H2589" t="str">
        <f>IF(tbl_transaction[[#This Row],[Type]]="Inbound",VLOOKUP(tbl_transaction[[#This Row],[Reference Number]],barang_masuk[],3,FALSE),IF(tbl_transaction[[#This Row],[Type]]="Outbound",VLOOKUP(tbl_transaction[[#This Row],[Reference Number]],barang_keluar[],3,FALSE),""))</f>
        <v>Outlet 029</v>
      </c>
      <c r="I2589" t="str">
        <f>IF(D2589='Kartu Stok'!$B$2,COUNTIF($D$3:D2589,'Kartu Stok'!$B$2),"")</f>
        <v/>
      </c>
    </row>
    <row r="2590" spans="1:9" ht="14.5" x14ac:dyDescent="0.35">
      <c r="A2590" s="2" t="s">
        <v>3149</v>
      </c>
      <c r="B2590" s="5">
        <f>IF(LEFT(tbl_transaction[[#This Row],[Reference Number]],2)="GR",VLOOKUP(tbl_transaction[[#This Row],[Reference Number]],barang_masuk[],2,FALSE),IF(LEFT(tbl_transaction[[#This Row],[Reference Number]],2)="DO",VLOOKUP(tbl_transaction[[#This Row],[Reference Number]],barang_keluar[],2,FALSE),""))</f>
        <v>46143</v>
      </c>
      <c r="C2590" t="str">
        <f t="shared" ref="C2590:C2653" si="41">IF(LEFT(A2590,2)="GR","Inbound",IF(LEFT(A2590,2)="DO","Outbound",""))</f>
        <v>Outbound</v>
      </c>
      <c r="D2590" t="str">
        <f>IF(tbl_transaction[[#This Row],[Type]]="Inbound",VLOOKUP(tbl_transaction[[#This Row],[Reference Number]],barang_masuk[],4,FALSE),IF(tbl_transaction[[#This Row],[Type]]="Outbound",VLOOKUP(tbl_transaction[[#This Row],[Reference Number]],barang_keluar[],4,FALSE),""))</f>
        <v>INS009</v>
      </c>
      <c r="E2590" t="str">
        <f>IF(tbl_transaction[[#This Row],[Type]]="Inbound",VLOOKUP(tbl_transaction[[#This Row],[Reference Number]],barang_masuk[],5,FALSE),IF(tbl_transaction[[#This Row],[Type]]="Outbound",VLOOKUP(tbl_transaction[[#This Row],[Reference Number]],barang_keluar[],5,FALSE),""))</f>
        <v>Sarimi Instant Food Variant 9</v>
      </c>
      <c r="F2590">
        <f>IF(tbl_transaction[[#This Row],[Type]]="Inbound",VLOOKUP(tbl_transaction[[#This Row],[Reference Number]],barang_masuk[],6,FALSE),IF(tbl_transaction[[#This Row],[Type]]="Outbound",VLOOKUP(tbl_transaction[[#This Row],[Reference Number]],barang_keluar[],6,FALSE),""))</f>
        <v>24</v>
      </c>
      <c r="G2590" t="str">
        <f>IF(tbl_transaction[[#This Row],[Type]]="Inbound",VLOOKUP(tbl_transaction[[#This Row],[Reference Number]],barang_masuk[],7,FALSE),IF(tbl_transaction[[#This Row],[Type]]="Outbound",VLOOKUP(tbl_transaction[[#This Row],[Reference Number]],barang_keluar[],7,FALSE),""))</f>
        <v>Pack</v>
      </c>
      <c r="H2590" t="str">
        <f>IF(tbl_transaction[[#This Row],[Type]]="Inbound",VLOOKUP(tbl_transaction[[#This Row],[Reference Number]],barang_masuk[],3,FALSE),IF(tbl_transaction[[#This Row],[Type]]="Outbound",VLOOKUP(tbl_transaction[[#This Row],[Reference Number]],barang_keluar[],3,FALSE),""))</f>
        <v>Outlet 072</v>
      </c>
      <c r="I2590" t="str">
        <f>IF(D2590='Kartu Stok'!$B$2,COUNTIF($D$3:D2590,'Kartu Stok'!$B$2),"")</f>
        <v/>
      </c>
    </row>
    <row r="2591" spans="1:9" ht="14.5" x14ac:dyDescent="0.35">
      <c r="A2591" s="2" t="s">
        <v>3150</v>
      </c>
      <c r="B2591" s="5">
        <f>IF(LEFT(tbl_transaction[[#This Row],[Reference Number]],2)="GR",VLOOKUP(tbl_transaction[[#This Row],[Reference Number]],barang_masuk[],2,FALSE),IF(LEFT(tbl_transaction[[#This Row],[Reference Number]],2)="DO",VLOOKUP(tbl_transaction[[#This Row],[Reference Number]],barang_keluar[],2,FALSE),""))</f>
        <v>46032</v>
      </c>
      <c r="C2591" t="str">
        <f t="shared" si="41"/>
        <v>Outbound</v>
      </c>
      <c r="D2591" t="str">
        <f>IF(tbl_transaction[[#This Row],[Type]]="Inbound",VLOOKUP(tbl_transaction[[#This Row],[Reference Number]],barang_masuk[],4,FALSE),IF(tbl_transaction[[#This Row],[Type]]="Outbound",VLOOKUP(tbl_transaction[[#This Row],[Reference Number]],barang_keluar[],4,FALSE),""))</f>
        <v>BEV038</v>
      </c>
      <c r="E2591" t="str">
        <f>IF(tbl_transaction[[#This Row],[Type]]="Inbound",VLOOKUP(tbl_transaction[[#This Row],[Reference Number]],barang_masuk[],5,FALSE),IF(tbl_transaction[[#This Row],[Type]]="Outbound",VLOOKUP(tbl_transaction[[#This Row],[Reference Number]],barang_keluar[],5,FALSE),""))</f>
        <v>Aqua Beverage Variant 38</v>
      </c>
      <c r="F2591">
        <f>IF(tbl_transaction[[#This Row],[Type]]="Inbound",VLOOKUP(tbl_transaction[[#This Row],[Reference Number]],barang_masuk[],6,FALSE),IF(tbl_transaction[[#This Row],[Type]]="Outbound",VLOOKUP(tbl_transaction[[#This Row],[Reference Number]],barang_keluar[],6,FALSE),""))</f>
        <v>36</v>
      </c>
      <c r="G2591" t="str">
        <f>IF(tbl_transaction[[#This Row],[Type]]="Inbound",VLOOKUP(tbl_transaction[[#This Row],[Reference Number]],barang_masuk[],7,FALSE),IF(tbl_transaction[[#This Row],[Type]]="Outbound",VLOOKUP(tbl_transaction[[#This Row],[Reference Number]],barang_keluar[],7,FALSE),""))</f>
        <v>Bottle</v>
      </c>
      <c r="H2591" t="str">
        <f>IF(tbl_transaction[[#This Row],[Type]]="Inbound",VLOOKUP(tbl_transaction[[#This Row],[Reference Number]],barang_masuk[],3,FALSE),IF(tbl_transaction[[#This Row],[Type]]="Outbound",VLOOKUP(tbl_transaction[[#This Row],[Reference Number]],barang_keluar[],3,FALSE),""))</f>
        <v>Outlet 031</v>
      </c>
      <c r="I2591" t="str">
        <f>IF(D2591='Kartu Stok'!$B$2,COUNTIF($D$3:D2591,'Kartu Stok'!$B$2),"")</f>
        <v/>
      </c>
    </row>
    <row r="2592" spans="1:9" ht="14.5" x14ac:dyDescent="0.35">
      <c r="A2592" s="2" t="s">
        <v>3151</v>
      </c>
      <c r="B2592" s="5">
        <f>IF(LEFT(tbl_transaction[[#This Row],[Reference Number]],2)="GR",VLOOKUP(tbl_transaction[[#This Row],[Reference Number]],barang_masuk[],2,FALSE),IF(LEFT(tbl_transaction[[#This Row],[Reference Number]],2)="DO",VLOOKUP(tbl_transaction[[#This Row],[Reference Number]],barang_keluar[],2,FALSE),""))</f>
        <v>46046</v>
      </c>
      <c r="C2592" t="str">
        <f t="shared" si="41"/>
        <v>Outbound</v>
      </c>
      <c r="D2592" t="str">
        <f>IF(tbl_transaction[[#This Row],[Type]]="Inbound",VLOOKUP(tbl_transaction[[#This Row],[Reference Number]],barang_masuk[],4,FALSE),IF(tbl_transaction[[#This Row],[Type]]="Outbound",VLOOKUP(tbl_transaction[[#This Row],[Reference Number]],barang_keluar[],4,FALSE),""))</f>
        <v>PER028</v>
      </c>
      <c r="E2592" t="str">
        <f>IF(tbl_transaction[[#This Row],[Type]]="Inbound",VLOOKUP(tbl_transaction[[#This Row],[Reference Number]],barang_masuk[],5,FALSE),IF(tbl_transaction[[#This Row],[Type]]="Outbound",VLOOKUP(tbl_transaction[[#This Row],[Reference Number]],barang_keluar[],5,FALSE),""))</f>
        <v>Sunsilk Personal Care Variant 28</v>
      </c>
      <c r="F2592">
        <f>IF(tbl_transaction[[#This Row],[Type]]="Inbound",VLOOKUP(tbl_transaction[[#This Row],[Reference Number]],barang_masuk[],6,FALSE),IF(tbl_transaction[[#This Row],[Type]]="Outbound",VLOOKUP(tbl_transaction[[#This Row],[Reference Number]],barang_keluar[],6,FALSE),""))</f>
        <v>10</v>
      </c>
      <c r="G2592" t="str">
        <f>IF(tbl_transaction[[#This Row],[Type]]="Inbound",VLOOKUP(tbl_transaction[[#This Row],[Reference Number]],barang_masuk[],7,FALSE),IF(tbl_transaction[[#This Row],[Type]]="Outbound",VLOOKUP(tbl_transaction[[#This Row],[Reference Number]],barang_keluar[],7,FALSE),""))</f>
        <v>Bottle</v>
      </c>
      <c r="H2592" t="str">
        <f>IF(tbl_transaction[[#This Row],[Type]]="Inbound",VLOOKUP(tbl_transaction[[#This Row],[Reference Number]],barang_masuk[],3,FALSE),IF(tbl_transaction[[#This Row],[Type]]="Outbound",VLOOKUP(tbl_transaction[[#This Row],[Reference Number]],barang_keluar[],3,FALSE),""))</f>
        <v>Outlet 074</v>
      </c>
      <c r="I2592" t="str">
        <f>IF(D2592='Kartu Stok'!$B$2,COUNTIF($D$3:D2592,'Kartu Stok'!$B$2),"")</f>
        <v/>
      </c>
    </row>
    <row r="2593" spans="1:9" ht="14.5" x14ac:dyDescent="0.35">
      <c r="A2593" s="2" t="s">
        <v>3152</v>
      </c>
      <c r="B2593" s="5">
        <f>IF(LEFT(tbl_transaction[[#This Row],[Reference Number]],2)="GR",VLOOKUP(tbl_transaction[[#This Row],[Reference Number]],barang_masuk[],2,FALSE),IF(LEFT(tbl_transaction[[#This Row],[Reference Number]],2)="DO",VLOOKUP(tbl_transaction[[#This Row],[Reference Number]],barang_keluar[],2,FALSE),""))</f>
        <v>46120</v>
      </c>
      <c r="C2593" t="str">
        <f t="shared" si="41"/>
        <v>Outbound</v>
      </c>
      <c r="D2593" t="str">
        <f>IF(tbl_transaction[[#This Row],[Type]]="Inbound",VLOOKUP(tbl_transaction[[#This Row],[Reference Number]],barang_masuk[],4,FALSE),IF(tbl_transaction[[#This Row],[Type]]="Outbound",VLOOKUP(tbl_transaction[[#This Row],[Reference Number]],barang_keluar[],4,FALSE),""))</f>
        <v>SNK003</v>
      </c>
      <c r="E2593" t="str">
        <f>IF(tbl_transaction[[#This Row],[Type]]="Inbound",VLOOKUP(tbl_transaction[[#This Row],[Reference Number]],barang_masuk[],5,FALSE),IF(tbl_transaction[[#This Row],[Type]]="Outbound",VLOOKUP(tbl_transaction[[#This Row],[Reference Number]],barang_keluar[],5,FALSE),""))</f>
        <v>Qtela Snack Variant 3</v>
      </c>
      <c r="F2593">
        <f>IF(tbl_transaction[[#This Row],[Type]]="Inbound",VLOOKUP(tbl_transaction[[#This Row],[Reference Number]],barang_masuk[],6,FALSE),IF(tbl_transaction[[#This Row],[Type]]="Outbound",VLOOKUP(tbl_transaction[[#This Row],[Reference Number]],barang_keluar[],6,FALSE),""))</f>
        <v>10</v>
      </c>
      <c r="G2593" t="str">
        <f>IF(tbl_transaction[[#This Row],[Type]]="Inbound",VLOOKUP(tbl_transaction[[#This Row],[Reference Number]],barang_masuk[],7,FALSE),IF(tbl_transaction[[#This Row],[Type]]="Outbound",VLOOKUP(tbl_transaction[[#This Row],[Reference Number]],barang_keluar[],7,FALSE),""))</f>
        <v>Pack</v>
      </c>
      <c r="H2593" t="str">
        <f>IF(tbl_transaction[[#This Row],[Type]]="Inbound",VLOOKUP(tbl_transaction[[#This Row],[Reference Number]],barang_masuk[],3,FALSE),IF(tbl_transaction[[#This Row],[Type]]="Outbound",VLOOKUP(tbl_transaction[[#This Row],[Reference Number]],barang_keluar[],3,FALSE),""))</f>
        <v>Outlet 030</v>
      </c>
      <c r="I2593" t="str">
        <f>IF(D2593='Kartu Stok'!$B$2,COUNTIF($D$3:D2593,'Kartu Stok'!$B$2),"")</f>
        <v/>
      </c>
    </row>
    <row r="2594" spans="1:9" ht="14.5" x14ac:dyDescent="0.35">
      <c r="A2594" s="2" t="s">
        <v>3153</v>
      </c>
      <c r="B2594" s="5">
        <f>IF(LEFT(tbl_transaction[[#This Row],[Reference Number]],2)="GR",VLOOKUP(tbl_transaction[[#This Row],[Reference Number]],barang_masuk[],2,FALSE),IF(LEFT(tbl_transaction[[#This Row],[Reference Number]],2)="DO",VLOOKUP(tbl_transaction[[#This Row],[Reference Number]],barang_keluar[],2,FALSE),""))</f>
        <v>46070</v>
      </c>
      <c r="C2594" t="str">
        <f t="shared" si="41"/>
        <v>Outbound</v>
      </c>
      <c r="D2594" t="str">
        <f>IF(tbl_transaction[[#This Row],[Type]]="Inbound",VLOOKUP(tbl_transaction[[#This Row],[Reference Number]],barang_masuk[],4,FALSE),IF(tbl_transaction[[#This Row],[Type]]="Outbound",VLOOKUP(tbl_transaction[[#This Row],[Reference Number]],barang_keluar[],4,FALSE),""))</f>
        <v>BAB008</v>
      </c>
      <c r="E2594" t="str">
        <f>IF(tbl_transaction[[#This Row],[Type]]="Inbound",VLOOKUP(tbl_transaction[[#This Row],[Reference Number]],barang_masuk[],5,FALSE),IF(tbl_transaction[[#This Row],[Type]]="Outbound",VLOOKUP(tbl_transaction[[#This Row],[Reference Number]],barang_keluar[],5,FALSE),""))</f>
        <v>Zwitsal Baby Care Variant 8</v>
      </c>
      <c r="F2594">
        <f>IF(tbl_transaction[[#This Row],[Type]]="Inbound",VLOOKUP(tbl_transaction[[#This Row],[Reference Number]],barang_masuk[],6,FALSE),IF(tbl_transaction[[#This Row],[Type]]="Outbound",VLOOKUP(tbl_transaction[[#This Row],[Reference Number]],barang_keluar[],6,FALSE),""))</f>
        <v>12</v>
      </c>
      <c r="G2594" t="str">
        <f>IF(tbl_transaction[[#This Row],[Type]]="Inbound",VLOOKUP(tbl_transaction[[#This Row],[Reference Number]],barang_masuk[],7,FALSE),IF(tbl_transaction[[#This Row],[Type]]="Outbound",VLOOKUP(tbl_transaction[[#This Row],[Reference Number]],barang_keluar[],7,FALSE),""))</f>
        <v>Pack</v>
      </c>
      <c r="H2594" t="str">
        <f>IF(tbl_transaction[[#This Row],[Type]]="Inbound",VLOOKUP(tbl_transaction[[#This Row],[Reference Number]],barang_masuk[],3,FALSE),IF(tbl_transaction[[#This Row],[Type]]="Outbound",VLOOKUP(tbl_transaction[[#This Row],[Reference Number]],barang_keluar[],3,FALSE),""))</f>
        <v>Outlet 077</v>
      </c>
      <c r="I2594" t="str">
        <f>IF(D2594='Kartu Stok'!$B$2,COUNTIF($D$3:D2594,'Kartu Stok'!$B$2),"")</f>
        <v/>
      </c>
    </row>
    <row r="2595" spans="1:9" ht="14.5" x14ac:dyDescent="0.35">
      <c r="A2595" s="2" t="s">
        <v>3154</v>
      </c>
      <c r="B2595" s="5">
        <f>IF(LEFT(tbl_transaction[[#This Row],[Reference Number]],2)="GR",VLOOKUP(tbl_transaction[[#This Row],[Reference Number]],barang_masuk[],2,FALSE),IF(LEFT(tbl_transaction[[#This Row],[Reference Number]],2)="DO",VLOOKUP(tbl_transaction[[#This Row],[Reference Number]],barang_keluar[],2,FALSE),""))</f>
        <v>46097</v>
      </c>
      <c r="C2595" t="str">
        <f t="shared" si="41"/>
        <v>Outbound</v>
      </c>
      <c r="D2595" t="str">
        <f>IF(tbl_transaction[[#This Row],[Type]]="Inbound",VLOOKUP(tbl_transaction[[#This Row],[Reference Number]],barang_masuk[],4,FALSE),IF(tbl_transaction[[#This Row],[Type]]="Outbound",VLOOKUP(tbl_transaction[[#This Row],[Reference Number]],barang_keluar[],4,FALSE),""))</f>
        <v>SNK034</v>
      </c>
      <c r="E2595" t="str">
        <f>IF(tbl_transaction[[#This Row],[Type]]="Inbound",VLOOKUP(tbl_transaction[[#This Row],[Reference Number]],barang_masuk[],5,FALSE),IF(tbl_transaction[[#This Row],[Type]]="Outbound",VLOOKUP(tbl_transaction[[#This Row],[Reference Number]],barang_keluar[],5,FALSE),""))</f>
        <v>Taro Snack Variant 34</v>
      </c>
      <c r="F2595">
        <f>IF(tbl_transaction[[#This Row],[Type]]="Inbound",VLOOKUP(tbl_transaction[[#This Row],[Reference Number]],barang_masuk[],6,FALSE),IF(tbl_transaction[[#This Row],[Type]]="Outbound",VLOOKUP(tbl_transaction[[#This Row],[Reference Number]],barang_keluar[],6,FALSE),""))</f>
        <v>30</v>
      </c>
      <c r="G2595" t="str">
        <f>IF(tbl_transaction[[#This Row],[Type]]="Inbound",VLOOKUP(tbl_transaction[[#This Row],[Reference Number]],barang_masuk[],7,FALSE),IF(tbl_transaction[[#This Row],[Type]]="Outbound",VLOOKUP(tbl_transaction[[#This Row],[Reference Number]],barang_keluar[],7,FALSE),""))</f>
        <v>Pack</v>
      </c>
      <c r="H2595" t="str">
        <f>IF(tbl_transaction[[#This Row],[Type]]="Inbound",VLOOKUP(tbl_transaction[[#This Row],[Reference Number]],barang_masuk[],3,FALSE),IF(tbl_transaction[[#This Row],[Type]]="Outbound",VLOOKUP(tbl_transaction[[#This Row],[Reference Number]],barang_keluar[],3,FALSE),""))</f>
        <v>Outlet 080</v>
      </c>
      <c r="I2595" t="str">
        <f>IF(D2595='Kartu Stok'!$B$2,COUNTIF($D$3:D2595,'Kartu Stok'!$B$2),"")</f>
        <v/>
      </c>
    </row>
    <row r="2596" spans="1:9" ht="14.5" x14ac:dyDescent="0.35">
      <c r="A2596" s="2" t="s">
        <v>3155</v>
      </c>
      <c r="B2596" s="5">
        <f>IF(LEFT(tbl_transaction[[#This Row],[Reference Number]],2)="GR",VLOOKUP(tbl_transaction[[#This Row],[Reference Number]],barang_masuk[],2,FALSE),IF(LEFT(tbl_transaction[[#This Row],[Reference Number]],2)="DO",VLOOKUP(tbl_transaction[[#This Row],[Reference Number]],barang_keluar[],2,FALSE),""))</f>
        <v>46173</v>
      </c>
      <c r="C2596" t="str">
        <f t="shared" si="41"/>
        <v>Outbound</v>
      </c>
      <c r="D2596" t="str">
        <f>IF(tbl_transaction[[#This Row],[Type]]="Inbound",VLOOKUP(tbl_transaction[[#This Row],[Reference Number]],barang_masuk[],4,FALSE),IF(tbl_transaction[[#This Row],[Type]]="Outbound",VLOOKUP(tbl_transaction[[#This Row],[Reference Number]],barang_keluar[],4,FALSE),""))</f>
        <v>BEV009</v>
      </c>
      <c r="E2596" t="str">
        <f>IF(tbl_transaction[[#This Row],[Type]]="Inbound",VLOOKUP(tbl_transaction[[#This Row],[Reference Number]],barang_masuk[],5,FALSE),IF(tbl_transaction[[#This Row],[Type]]="Outbound",VLOOKUP(tbl_transaction[[#This Row],[Reference Number]],barang_keluar[],5,FALSE),""))</f>
        <v>Aqua Beverage Variant 9</v>
      </c>
      <c r="F2596">
        <f>IF(tbl_transaction[[#This Row],[Type]]="Inbound",VLOOKUP(tbl_transaction[[#This Row],[Reference Number]],barang_masuk[],6,FALSE),IF(tbl_transaction[[#This Row],[Type]]="Outbound",VLOOKUP(tbl_transaction[[#This Row],[Reference Number]],barang_keluar[],6,FALSE),""))</f>
        <v>10</v>
      </c>
      <c r="G2596" t="str">
        <f>IF(tbl_transaction[[#This Row],[Type]]="Inbound",VLOOKUP(tbl_transaction[[#This Row],[Reference Number]],barang_masuk[],7,FALSE),IF(tbl_transaction[[#This Row],[Type]]="Outbound",VLOOKUP(tbl_transaction[[#This Row],[Reference Number]],barang_keluar[],7,FALSE),""))</f>
        <v>Bottle</v>
      </c>
      <c r="H2596" t="str">
        <f>IF(tbl_transaction[[#This Row],[Type]]="Inbound",VLOOKUP(tbl_transaction[[#This Row],[Reference Number]],barang_masuk[],3,FALSE),IF(tbl_transaction[[#This Row],[Type]]="Outbound",VLOOKUP(tbl_transaction[[#This Row],[Reference Number]],barang_keluar[],3,FALSE),""))</f>
        <v>Outlet 078</v>
      </c>
      <c r="I2596" t="str">
        <f>IF(D2596='Kartu Stok'!$B$2,COUNTIF($D$3:D2596,'Kartu Stok'!$B$2),"")</f>
        <v/>
      </c>
    </row>
    <row r="2597" spans="1:9" ht="14.5" x14ac:dyDescent="0.35">
      <c r="A2597" s="2" t="s">
        <v>3156</v>
      </c>
      <c r="B2597" s="5">
        <f>IF(LEFT(tbl_transaction[[#This Row],[Reference Number]],2)="GR",VLOOKUP(tbl_transaction[[#This Row],[Reference Number]],barang_masuk[],2,FALSE),IF(LEFT(tbl_transaction[[#This Row],[Reference Number]],2)="DO",VLOOKUP(tbl_transaction[[#This Row],[Reference Number]],barang_keluar[],2,FALSE),""))</f>
        <v>46037</v>
      </c>
      <c r="C2597" t="str">
        <f t="shared" si="41"/>
        <v>Outbound</v>
      </c>
      <c r="D2597" t="str">
        <f>IF(tbl_transaction[[#This Row],[Type]]="Inbound",VLOOKUP(tbl_transaction[[#This Row],[Reference Number]],barang_masuk[],4,FALSE),IF(tbl_transaction[[#This Row],[Type]]="Outbound",VLOOKUP(tbl_transaction[[#This Row],[Reference Number]],barang_keluar[],4,FALSE),""))</f>
        <v>INS002</v>
      </c>
      <c r="E2597" t="str">
        <f>IF(tbl_transaction[[#This Row],[Type]]="Inbound",VLOOKUP(tbl_transaction[[#This Row],[Reference Number]],barang_masuk[],5,FALSE),IF(tbl_transaction[[#This Row],[Type]]="Outbound",VLOOKUP(tbl_transaction[[#This Row],[Reference Number]],barang_keluar[],5,FALSE),""))</f>
        <v>Supermi Instant Food Variant 2</v>
      </c>
      <c r="F2597">
        <f>IF(tbl_transaction[[#This Row],[Type]]="Inbound",VLOOKUP(tbl_transaction[[#This Row],[Reference Number]],barang_masuk[],6,FALSE),IF(tbl_transaction[[#This Row],[Type]]="Outbound",VLOOKUP(tbl_transaction[[#This Row],[Reference Number]],barang_keluar[],6,FALSE),""))</f>
        <v>60</v>
      </c>
      <c r="G2597" t="str">
        <f>IF(tbl_transaction[[#This Row],[Type]]="Inbound",VLOOKUP(tbl_transaction[[#This Row],[Reference Number]],barang_masuk[],7,FALSE),IF(tbl_transaction[[#This Row],[Type]]="Outbound",VLOOKUP(tbl_transaction[[#This Row],[Reference Number]],barang_keluar[],7,FALSE),""))</f>
        <v>Pack</v>
      </c>
      <c r="H2597" t="str">
        <f>IF(tbl_transaction[[#This Row],[Type]]="Inbound",VLOOKUP(tbl_transaction[[#This Row],[Reference Number]],barang_masuk[],3,FALSE),IF(tbl_transaction[[#This Row],[Type]]="Outbound",VLOOKUP(tbl_transaction[[#This Row],[Reference Number]],barang_keluar[],3,FALSE),""))</f>
        <v>Outlet 057</v>
      </c>
      <c r="I2597" t="str">
        <f>IF(D2597='Kartu Stok'!$B$2,COUNTIF($D$3:D2597,'Kartu Stok'!$B$2),"")</f>
        <v/>
      </c>
    </row>
    <row r="2598" spans="1:9" ht="14.5" x14ac:dyDescent="0.35">
      <c r="A2598" s="2" t="s">
        <v>3157</v>
      </c>
      <c r="B2598" s="5">
        <f>IF(LEFT(tbl_transaction[[#This Row],[Reference Number]],2)="GR",VLOOKUP(tbl_transaction[[#This Row],[Reference Number]],barang_masuk[],2,FALSE),IF(LEFT(tbl_transaction[[#This Row],[Reference Number]],2)="DO",VLOOKUP(tbl_transaction[[#This Row],[Reference Number]],barang_keluar[],2,FALSE),""))</f>
        <v>46095</v>
      </c>
      <c r="C2598" t="str">
        <f t="shared" si="41"/>
        <v>Outbound</v>
      </c>
      <c r="D2598" t="str">
        <f>IF(tbl_transaction[[#This Row],[Type]]="Inbound",VLOOKUP(tbl_transaction[[#This Row],[Reference Number]],barang_masuk[],4,FALSE),IF(tbl_transaction[[#This Row],[Type]]="Outbound",VLOOKUP(tbl_transaction[[#This Row],[Reference Number]],barang_keluar[],4,FALSE),""))</f>
        <v>PER006</v>
      </c>
      <c r="E2598" t="str">
        <f>IF(tbl_transaction[[#This Row],[Type]]="Inbound",VLOOKUP(tbl_transaction[[#This Row],[Reference Number]],barang_masuk[],5,FALSE),IF(tbl_transaction[[#This Row],[Type]]="Outbound",VLOOKUP(tbl_transaction[[#This Row],[Reference Number]],barang_keluar[],5,FALSE),""))</f>
        <v>Lifebuoy Personal Care Variant 6</v>
      </c>
      <c r="F2598">
        <f>IF(tbl_transaction[[#This Row],[Type]]="Inbound",VLOOKUP(tbl_transaction[[#This Row],[Reference Number]],barang_masuk[],6,FALSE),IF(tbl_transaction[[#This Row],[Type]]="Outbound",VLOOKUP(tbl_transaction[[#This Row],[Reference Number]],barang_keluar[],6,FALSE),""))</f>
        <v>24</v>
      </c>
      <c r="G2598" t="str">
        <f>IF(tbl_transaction[[#This Row],[Type]]="Inbound",VLOOKUP(tbl_transaction[[#This Row],[Reference Number]],barang_masuk[],7,FALSE),IF(tbl_transaction[[#This Row],[Type]]="Outbound",VLOOKUP(tbl_transaction[[#This Row],[Reference Number]],barang_keluar[],7,FALSE),""))</f>
        <v>Bottle</v>
      </c>
      <c r="H2598" t="str">
        <f>IF(tbl_transaction[[#This Row],[Type]]="Inbound",VLOOKUP(tbl_transaction[[#This Row],[Reference Number]],barang_masuk[],3,FALSE),IF(tbl_transaction[[#This Row],[Type]]="Outbound",VLOOKUP(tbl_transaction[[#This Row],[Reference Number]],barang_keluar[],3,FALSE),""))</f>
        <v>Outlet 043</v>
      </c>
      <c r="I2598" t="str">
        <f>IF(D2598='Kartu Stok'!$B$2,COUNTIF($D$3:D2598,'Kartu Stok'!$B$2),"")</f>
        <v/>
      </c>
    </row>
    <row r="2599" spans="1:9" ht="14.5" x14ac:dyDescent="0.35">
      <c r="A2599" s="2" t="s">
        <v>3158</v>
      </c>
      <c r="B2599" s="5">
        <f>IF(LEFT(tbl_transaction[[#This Row],[Reference Number]],2)="GR",VLOOKUP(tbl_transaction[[#This Row],[Reference Number]],barang_masuk[],2,FALSE),IF(LEFT(tbl_transaction[[#This Row],[Reference Number]],2)="DO",VLOOKUP(tbl_transaction[[#This Row],[Reference Number]],barang_keluar[],2,FALSE),""))</f>
        <v>46087</v>
      </c>
      <c r="C2599" t="str">
        <f t="shared" si="41"/>
        <v>Outbound</v>
      </c>
      <c r="D2599" t="str">
        <f>IF(tbl_transaction[[#This Row],[Type]]="Inbound",VLOOKUP(tbl_transaction[[#This Row],[Reference Number]],barang_masuk[],4,FALSE),IF(tbl_transaction[[#This Row],[Type]]="Outbound",VLOOKUP(tbl_transaction[[#This Row],[Reference Number]],barang_keluar[],4,FALSE),""))</f>
        <v>PER029</v>
      </c>
      <c r="E2599" t="str">
        <f>IF(tbl_transaction[[#This Row],[Type]]="Inbound",VLOOKUP(tbl_transaction[[#This Row],[Reference Number]],barang_masuk[],5,FALSE),IF(tbl_transaction[[#This Row],[Type]]="Outbound",VLOOKUP(tbl_transaction[[#This Row],[Reference Number]],barang_keluar[],5,FALSE),""))</f>
        <v>Sunsilk Personal Care Variant 29</v>
      </c>
      <c r="F2599">
        <f>IF(tbl_transaction[[#This Row],[Type]]="Inbound",VLOOKUP(tbl_transaction[[#This Row],[Reference Number]],barang_masuk[],6,FALSE),IF(tbl_transaction[[#This Row],[Type]]="Outbound",VLOOKUP(tbl_transaction[[#This Row],[Reference Number]],barang_keluar[],6,FALSE),""))</f>
        <v>24</v>
      </c>
      <c r="G2599" t="str">
        <f>IF(tbl_transaction[[#This Row],[Type]]="Inbound",VLOOKUP(tbl_transaction[[#This Row],[Reference Number]],barang_masuk[],7,FALSE),IF(tbl_transaction[[#This Row],[Type]]="Outbound",VLOOKUP(tbl_transaction[[#This Row],[Reference Number]],barang_keluar[],7,FALSE),""))</f>
        <v>Bottle</v>
      </c>
      <c r="H2599" t="str">
        <f>IF(tbl_transaction[[#This Row],[Type]]="Inbound",VLOOKUP(tbl_transaction[[#This Row],[Reference Number]],barang_masuk[],3,FALSE),IF(tbl_transaction[[#This Row],[Type]]="Outbound",VLOOKUP(tbl_transaction[[#This Row],[Reference Number]],barang_keluar[],3,FALSE),""))</f>
        <v>Outlet 071</v>
      </c>
      <c r="I2599" t="str">
        <f>IF(D2599='Kartu Stok'!$B$2,COUNTIF($D$3:D2599,'Kartu Stok'!$B$2),"")</f>
        <v/>
      </c>
    </row>
    <row r="2600" spans="1:9" ht="14.5" x14ac:dyDescent="0.35">
      <c r="A2600" s="2" t="s">
        <v>3159</v>
      </c>
      <c r="B2600" s="5">
        <f>IF(LEFT(tbl_transaction[[#This Row],[Reference Number]],2)="GR",VLOOKUP(tbl_transaction[[#This Row],[Reference Number]],barang_masuk[],2,FALSE),IF(LEFT(tbl_transaction[[#This Row],[Reference Number]],2)="DO",VLOOKUP(tbl_transaction[[#This Row],[Reference Number]],barang_keluar[],2,FALSE),""))</f>
        <v>46099</v>
      </c>
      <c r="C2600" t="str">
        <f t="shared" si="41"/>
        <v>Outbound</v>
      </c>
      <c r="D2600" t="str">
        <f>IF(tbl_transaction[[#This Row],[Type]]="Inbound",VLOOKUP(tbl_transaction[[#This Row],[Reference Number]],barang_masuk[],4,FALSE),IF(tbl_transaction[[#This Row],[Type]]="Outbound",VLOOKUP(tbl_transaction[[#This Row],[Reference Number]],barang_keluar[],4,FALSE),""))</f>
        <v>BAB019</v>
      </c>
      <c r="E2600" t="str">
        <f>IF(tbl_transaction[[#This Row],[Type]]="Inbound",VLOOKUP(tbl_transaction[[#This Row],[Reference Number]],barang_masuk[],5,FALSE),IF(tbl_transaction[[#This Row],[Type]]="Outbound",VLOOKUP(tbl_transaction[[#This Row],[Reference Number]],barang_keluar[],5,FALSE),""))</f>
        <v>Zwitsal Baby Care Variant 19</v>
      </c>
      <c r="F2600">
        <f>IF(tbl_transaction[[#This Row],[Type]]="Inbound",VLOOKUP(tbl_transaction[[#This Row],[Reference Number]],barang_masuk[],6,FALSE),IF(tbl_transaction[[#This Row],[Type]]="Outbound",VLOOKUP(tbl_transaction[[#This Row],[Reference Number]],barang_keluar[],6,FALSE),""))</f>
        <v>12</v>
      </c>
      <c r="G2600" t="str">
        <f>IF(tbl_transaction[[#This Row],[Type]]="Inbound",VLOOKUP(tbl_transaction[[#This Row],[Reference Number]],barang_masuk[],7,FALSE),IF(tbl_transaction[[#This Row],[Type]]="Outbound",VLOOKUP(tbl_transaction[[#This Row],[Reference Number]],barang_keluar[],7,FALSE),""))</f>
        <v>Pack</v>
      </c>
      <c r="H2600" t="str">
        <f>IF(tbl_transaction[[#This Row],[Type]]="Inbound",VLOOKUP(tbl_transaction[[#This Row],[Reference Number]],barang_masuk[],3,FALSE),IF(tbl_transaction[[#This Row],[Type]]="Outbound",VLOOKUP(tbl_transaction[[#This Row],[Reference Number]],barang_keluar[],3,FALSE),""))</f>
        <v>Outlet 043</v>
      </c>
      <c r="I2600" t="str">
        <f>IF(D2600='Kartu Stok'!$B$2,COUNTIF($D$3:D2600,'Kartu Stok'!$B$2),"")</f>
        <v/>
      </c>
    </row>
    <row r="2601" spans="1:9" ht="14.5" x14ac:dyDescent="0.35">
      <c r="A2601" s="2" t="s">
        <v>3160</v>
      </c>
      <c r="B2601" s="5">
        <f>IF(LEFT(tbl_transaction[[#This Row],[Reference Number]],2)="GR",VLOOKUP(tbl_transaction[[#This Row],[Reference Number]],barang_masuk[],2,FALSE),IF(LEFT(tbl_transaction[[#This Row],[Reference Number]],2)="DO",VLOOKUP(tbl_transaction[[#This Row],[Reference Number]],barang_keluar[],2,FALSE),""))</f>
        <v>46033</v>
      </c>
      <c r="C2601" t="str">
        <f t="shared" si="41"/>
        <v>Outbound</v>
      </c>
      <c r="D2601" t="str">
        <f>IF(tbl_transaction[[#This Row],[Type]]="Inbound",VLOOKUP(tbl_transaction[[#This Row],[Reference Number]],barang_masuk[],4,FALSE),IF(tbl_transaction[[#This Row],[Type]]="Outbound",VLOOKUP(tbl_transaction[[#This Row],[Reference Number]],barang_keluar[],4,FALSE),""))</f>
        <v>SNK009</v>
      </c>
      <c r="E2601" t="str">
        <f>IF(tbl_transaction[[#This Row],[Type]]="Inbound",VLOOKUP(tbl_transaction[[#This Row],[Reference Number]],barang_masuk[],5,FALSE),IF(tbl_transaction[[#This Row],[Type]]="Outbound",VLOOKUP(tbl_transaction[[#This Row],[Reference Number]],barang_keluar[],5,FALSE),""))</f>
        <v>Chitato Snack Variant 9</v>
      </c>
      <c r="F2601">
        <f>IF(tbl_transaction[[#This Row],[Type]]="Inbound",VLOOKUP(tbl_transaction[[#This Row],[Reference Number]],barang_masuk[],6,FALSE),IF(tbl_transaction[[#This Row],[Type]]="Outbound",VLOOKUP(tbl_transaction[[#This Row],[Reference Number]],barang_keluar[],6,FALSE),""))</f>
        <v>20</v>
      </c>
      <c r="G2601" t="str">
        <f>IF(tbl_transaction[[#This Row],[Type]]="Inbound",VLOOKUP(tbl_transaction[[#This Row],[Reference Number]],barang_masuk[],7,FALSE),IF(tbl_transaction[[#This Row],[Type]]="Outbound",VLOOKUP(tbl_transaction[[#This Row],[Reference Number]],barang_keluar[],7,FALSE),""))</f>
        <v>Pack</v>
      </c>
      <c r="H2601" t="str">
        <f>IF(tbl_transaction[[#This Row],[Type]]="Inbound",VLOOKUP(tbl_transaction[[#This Row],[Reference Number]],barang_masuk[],3,FALSE),IF(tbl_transaction[[#This Row],[Type]]="Outbound",VLOOKUP(tbl_transaction[[#This Row],[Reference Number]],barang_keluar[],3,FALSE),""))</f>
        <v>Outlet 021</v>
      </c>
      <c r="I2601" t="str">
        <f>IF(D2601='Kartu Stok'!$B$2,COUNTIF($D$3:D2601,'Kartu Stok'!$B$2),"")</f>
        <v/>
      </c>
    </row>
    <row r="2602" spans="1:9" ht="14.5" x14ac:dyDescent="0.35">
      <c r="A2602" s="2" t="s">
        <v>3161</v>
      </c>
      <c r="B2602" s="5">
        <f>IF(LEFT(tbl_transaction[[#This Row],[Reference Number]],2)="GR",VLOOKUP(tbl_transaction[[#This Row],[Reference Number]],barang_masuk[],2,FALSE),IF(LEFT(tbl_transaction[[#This Row],[Reference Number]],2)="DO",VLOOKUP(tbl_transaction[[#This Row],[Reference Number]],barang_keluar[],2,FALSE),""))</f>
        <v>46052</v>
      </c>
      <c r="C2602" t="str">
        <f t="shared" si="41"/>
        <v>Outbound</v>
      </c>
      <c r="D2602" t="str">
        <f>IF(tbl_transaction[[#This Row],[Type]]="Inbound",VLOOKUP(tbl_transaction[[#This Row],[Reference Number]],barang_masuk[],4,FALSE),IF(tbl_transaction[[#This Row],[Type]]="Outbound",VLOOKUP(tbl_transaction[[#This Row],[Reference Number]],barang_keluar[],4,FALSE),""))</f>
        <v>INS004</v>
      </c>
      <c r="E2602" t="str">
        <f>IF(tbl_transaction[[#This Row],[Type]]="Inbound",VLOOKUP(tbl_transaction[[#This Row],[Reference Number]],barang_masuk[],5,FALSE),IF(tbl_transaction[[#This Row],[Type]]="Outbound",VLOOKUP(tbl_transaction[[#This Row],[Reference Number]],barang_keluar[],5,FALSE),""))</f>
        <v>Sarimi Instant Food Variant 4</v>
      </c>
      <c r="F2602">
        <f>IF(tbl_transaction[[#This Row],[Type]]="Inbound",VLOOKUP(tbl_transaction[[#This Row],[Reference Number]],barang_masuk[],6,FALSE),IF(tbl_transaction[[#This Row],[Type]]="Outbound",VLOOKUP(tbl_transaction[[#This Row],[Reference Number]],barang_keluar[],6,FALSE),""))</f>
        <v>10</v>
      </c>
      <c r="G2602" t="str">
        <f>IF(tbl_transaction[[#This Row],[Type]]="Inbound",VLOOKUP(tbl_transaction[[#This Row],[Reference Number]],barang_masuk[],7,FALSE),IF(tbl_transaction[[#This Row],[Type]]="Outbound",VLOOKUP(tbl_transaction[[#This Row],[Reference Number]],barang_keluar[],7,FALSE),""))</f>
        <v>Pack</v>
      </c>
      <c r="H2602" t="str">
        <f>IF(tbl_transaction[[#This Row],[Type]]="Inbound",VLOOKUP(tbl_transaction[[#This Row],[Reference Number]],barang_masuk[],3,FALSE),IF(tbl_transaction[[#This Row],[Type]]="Outbound",VLOOKUP(tbl_transaction[[#This Row],[Reference Number]],barang_keluar[],3,FALSE),""))</f>
        <v>Outlet 059</v>
      </c>
      <c r="I2602" t="str">
        <f>IF(D2602='Kartu Stok'!$B$2,COUNTIF($D$3:D2602,'Kartu Stok'!$B$2),"")</f>
        <v/>
      </c>
    </row>
    <row r="2603" spans="1:9" ht="14.5" x14ac:dyDescent="0.35">
      <c r="A2603" s="2" t="s">
        <v>3162</v>
      </c>
      <c r="B2603" s="5">
        <f>IF(LEFT(tbl_transaction[[#This Row],[Reference Number]],2)="GR",VLOOKUP(tbl_transaction[[#This Row],[Reference Number]],barang_masuk[],2,FALSE),IF(LEFT(tbl_transaction[[#This Row],[Reference Number]],2)="DO",VLOOKUP(tbl_transaction[[#This Row],[Reference Number]],barang_keluar[],2,FALSE),""))</f>
        <v>46055</v>
      </c>
      <c r="C2603" t="str">
        <f t="shared" si="41"/>
        <v>Outbound</v>
      </c>
      <c r="D2603" t="str">
        <f>IF(tbl_transaction[[#This Row],[Type]]="Inbound",VLOOKUP(tbl_transaction[[#This Row],[Reference Number]],barang_masuk[],4,FALSE),IF(tbl_transaction[[#This Row],[Type]]="Outbound",VLOOKUP(tbl_transaction[[#This Row],[Reference Number]],barang_keluar[],4,FALSE),""))</f>
        <v>SNK022</v>
      </c>
      <c r="E2603" t="str">
        <f>IF(tbl_transaction[[#This Row],[Type]]="Inbound",VLOOKUP(tbl_transaction[[#This Row],[Reference Number]],barang_masuk[],5,FALSE),IF(tbl_transaction[[#This Row],[Type]]="Outbound",VLOOKUP(tbl_transaction[[#This Row],[Reference Number]],barang_keluar[],5,FALSE),""))</f>
        <v>Chitato Snack Variant 22</v>
      </c>
      <c r="F2603">
        <f>IF(tbl_transaction[[#This Row],[Type]]="Inbound",VLOOKUP(tbl_transaction[[#This Row],[Reference Number]],barang_masuk[],6,FALSE),IF(tbl_transaction[[#This Row],[Type]]="Outbound",VLOOKUP(tbl_transaction[[#This Row],[Reference Number]],barang_keluar[],6,FALSE),""))</f>
        <v>30</v>
      </c>
      <c r="G2603" t="str">
        <f>IF(tbl_transaction[[#This Row],[Type]]="Inbound",VLOOKUP(tbl_transaction[[#This Row],[Reference Number]],barang_masuk[],7,FALSE),IF(tbl_transaction[[#This Row],[Type]]="Outbound",VLOOKUP(tbl_transaction[[#This Row],[Reference Number]],barang_keluar[],7,FALSE),""))</f>
        <v>Pack</v>
      </c>
      <c r="H2603" t="str">
        <f>IF(tbl_transaction[[#This Row],[Type]]="Inbound",VLOOKUP(tbl_transaction[[#This Row],[Reference Number]],barang_masuk[],3,FALSE),IF(tbl_transaction[[#This Row],[Type]]="Outbound",VLOOKUP(tbl_transaction[[#This Row],[Reference Number]],barang_keluar[],3,FALSE),""))</f>
        <v>Outlet 069</v>
      </c>
      <c r="I2603" t="str">
        <f>IF(D2603='Kartu Stok'!$B$2,COUNTIF($D$3:D2603,'Kartu Stok'!$B$2),"")</f>
        <v/>
      </c>
    </row>
    <row r="2604" spans="1:9" ht="14.5" x14ac:dyDescent="0.35">
      <c r="A2604" s="2" t="s">
        <v>3163</v>
      </c>
      <c r="B2604" s="5">
        <f>IF(LEFT(tbl_transaction[[#This Row],[Reference Number]],2)="GR",VLOOKUP(tbl_transaction[[#This Row],[Reference Number]],barang_masuk[],2,FALSE),IF(LEFT(tbl_transaction[[#This Row],[Reference Number]],2)="DO",VLOOKUP(tbl_transaction[[#This Row],[Reference Number]],barang_keluar[],2,FALSE),""))</f>
        <v>46074</v>
      </c>
      <c r="C2604" t="str">
        <f t="shared" si="41"/>
        <v>Outbound</v>
      </c>
      <c r="D2604" t="str">
        <f>IF(tbl_transaction[[#This Row],[Type]]="Inbound",VLOOKUP(tbl_transaction[[#This Row],[Reference Number]],barang_masuk[],4,FALSE),IF(tbl_transaction[[#This Row],[Type]]="Outbound",VLOOKUP(tbl_transaction[[#This Row],[Reference Number]],barang_keluar[],4,FALSE),""))</f>
        <v>SNK007</v>
      </c>
      <c r="E2604" t="str">
        <f>IF(tbl_transaction[[#This Row],[Type]]="Inbound",VLOOKUP(tbl_transaction[[#This Row],[Reference Number]],barang_masuk[],5,FALSE),IF(tbl_transaction[[#This Row],[Type]]="Outbound",VLOOKUP(tbl_transaction[[#This Row],[Reference Number]],barang_keluar[],5,FALSE),""))</f>
        <v>Chitato Snack Variant 7</v>
      </c>
      <c r="F2604">
        <f>IF(tbl_transaction[[#This Row],[Type]]="Inbound",VLOOKUP(tbl_transaction[[#This Row],[Reference Number]],barang_masuk[],6,FALSE),IF(tbl_transaction[[#This Row],[Type]]="Outbound",VLOOKUP(tbl_transaction[[#This Row],[Reference Number]],barang_keluar[],6,FALSE),""))</f>
        <v>36</v>
      </c>
      <c r="G2604" t="str">
        <f>IF(tbl_transaction[[#This Row],[Type]]="Inbound",VLOOKUP(tbl_transaction[[#This Row],[Reference Number]],barang_masuk[],7,FALSE),IF(tbl_transaction[[#This Row],[Type]]="Outbound",VLOOKUP(tbl_transaction[[#This Row],[Reference Number]],barang_keluar[],7,FALSE),""))</f>
        <v>Pack</v>
      </c>
      <c r="H2604" t="str">
        <f>IF(tbl_transaction[[#This Row],[Type]]="Inbound",VLOOKUP(tbl_transaction[[#This Row],[Reference Number]],barang_masuk[],3,FALSE),IF(tbl_transaction[[#This Row],[Type]]="Outbound",VLOOKUP(tbl_transaction[[#This Row],[Reference Number]],barang_keluar[],3,FALSE),""))</f>
        <v>Outlet 077</v>
      </c>
      <c r="I2604" t="str">
        <f>IF(D2604='Kartu Stok'!$B$2,COUNTIF($D$3:D2604,'Kartu Stok'!$B$2),"")</f>
        <v/>
      </c>
    </row>
    <row r="2605" spans="1:9" ht="14.5" x14ac:dyDescent="0.35">
      <c r="A2605" s="2" t="s">
        <v>3164</v>
      </c>
      <c r="B2605" s="5">
        <f>IF(LEFT(tbl_transaction[[#This Row],[Reference Number]],2)="GR",VLOOKUP(tbl_transaction[[#This Row],[Reference Number]],barang_masuk[],2,FALSE),IF(LEFT(tbl_transaction[[#This Row],[Reference Number]],2)="DO",VLOOKUP(tbl_transaction[[#This Row],[Reference Number]],barang_keluar[],2,FALSE),""))</f>
        <v>46159</v>
      </c>
      <c r="C2605" t="str">
        <f t="shared" si="41"/>
        <v>Outbound</v>
      </c>
      <c r="D2605" t="str">
        <f>IF(tbl_transaction[[#This Row],[Type]]="Inbound",VLOOKUP(tbl_transaction[[#This Row],[Reference Number]],barang_masuk[],4,FALSE),IF(tbl_transaction[[#This Row],[Type]]="Outbound",VLOOKUP(tbl_transaction[[#This Row],[Reference Number]],barang_keluar[],4,FALSE),""))</f>
        <v>INS024</v>
      </c>
      <c r="E2605" t="str">
        <f>IF(tbl_transaction[[#This Row],[Type]]="Inbound",VLOOKUP(tbl_transaction[[#This Row],[Reference Number]],barang_masuk[],5,FALSE),IF(tbl_transaction[[#This Row],[Type]]="Outbound",VLOOKUP(tbl_transaction[[#This Row],[Reference Number]],barang_keluar[],5,FALSE),""))</f>
        <v>Sarimi Instant Food Variant 24</v>
      </c>
      <c r="F2605">
        <f>IF(tbl_transaction[[#This Row],[Type]]="Inbound",VLOOKUP(tbl_transaction[[#This Row],[Reference Number]],barang_masuk[],6,FALSE),IF(tbl_transaction[[#This Row],[Type]]="Outbound",VLOOKUP(tbl_transaction[[#This Row],[Reference Number]],barang_keluar[],6,FALSE),""))</f>
        <v>15</v>
      </c>
      <c r="G2605" t="str">
        <f>IF(tbl_transaction[[#This Row],[Type]]="Inbound",VLOOKUP(tbl_transaction[[#This Row],[Reference Number]],barang_masuk[],7,FALSE),IF(tbl_transaction[[#This Row],[Type]]="Outbound",VLOOKUP(tbl_transaction[[#This Row],[Reference Number]],barang_keluar[],7,FALSE),""))</f>
        <v>Pack</v>
      </c>
      <c r="H2605" t="str">
        <f>IF(tbl_transaction[[#This Row],[Type]]="Inbound",VLOOKUP(tbl_transaction[[#This Row],[Reference Number]],barang_masuk[],3,FALSE),IF(tbl_transaction[[#This Row],[Type]]="Outbound",VLOOKUP(tbl_transaction[[#This Row],[Reference Number]],barang_keluar[],3,FALSE),""))</f>
        <v>Outlet 079</v>
      </c>
      <c r="I2605" t="str">
        <f>IF(D2605='Kartu Stok'!$B$2,COUNTIF($D$3:D2605,'Kartu Stok'!$B$2),"")</f>
        <v/>
      </c>
    </row>
    <row r="2606" spans="1:9" ht="14.5" x14ac:dyDescent="0.35">
      <c r="A2606" s="2" t="s">
        <v>3165</v>
      </c>
      <c r="B2606" s="5">
        <f>IF(LEFT(tbl_transaction[[#This Row],[Reference Number]],2)="GR",VLOOKUP(tbl_transaction[[#This Row],[Reference Number]],barang_masuk[],2,FALSE),IF(LEFT(tbl_transaction[[#This Row],[Reference Number]],2)="DO",VLOOKUP(tbl_transaction[[#This Row],[Reference Number]],barang_keluar[],2,FALSE),""))</f>
        <v>46066</v>
      </c>
      <c r="C2606" t="str">
        <f t="shared" si="41"/>
        <v>Outbound</v>
      </c>
      <c r="D2606" t="str">
        <f>IF(tbl_transaction[[#This Row],[Type]]="Inbound",VLOOKUP(tbl_transaction[[#This Row],[Reference Number]],barang_masuk[],4,FALSE),IF(tbl_transaction[[#This Row],[Type]]="Outbound",VLOOKUP(tbl_transaction[[#This Row],[Reference Number]],barang_keluar[],4,FALSE),""))</f>
        <v>PER029</v>
      </c>
      <c r="E2606" t="str">
        <f>IF(tbl_transaction[[#This Row],[Type]]="Inbound",VLOOKUP(tbl_transaction[[#This Row],[Reference Number]],barang_masuk[],5,FALSE),IF(tbl_transaction[[#This Row],[Type]]="Outbound",VLOOKUP(tbl_transaction[[#This Row],[Reference Number]],barang_keluar[],5,FALSE),""))</f>
        <v>Sunsilk Personal Care Variant 29</v>
      </c>
      <c r="F2606">
        <f>IF(tbl_transaction[[#This Row],[Type]]="Inbound",VLOOKUP(tbl_transaction[[#This Row],[Reference Number]],barang_masuk[],6,FALSE),IF(tbl_transaction[[#This Row],[Type]]="Outbound",VLOOKUP(tbl_transaction[[#This Row],[Reference Number]],barang_keluar[],6,FALSE),""))</f>
        <v>36</v>
      </c>
      <c r="G2606" t="str">
        <f>IF(tbl_transaction[[#This Row],[Type]]="Inbound",VLOOKUP(tbl_transaction[[#This Row],[Reference Number]],barang_masuk[],7,FALSE),IF(tbl_transaction[[#This Row],[Type]]="Outbound",VLOOKUP(tbl_transaction[[#This Row],[Reference Number]],barang_keluar[],7,FALSE),""))</f>
        <v>Bottle</v>
      </c>
      <c r="H2606" t="str">
        <f>IF(tbl_transaction[[#This Row],[Type]]="Inbound",VLOOKUP(tbl_transaction[[#This Row],[Reference Number]],barang_masuk[],3,FALSE),IF(tbl_transaction[[#This Row],[Type]]="Outbound",VLOOKUP(tbl_transaction[[#This Row],[Reference Number]],barang_keluar[],3,FALSE),""))</f>
        <v>Outlet 029</v>
      </c>
      <c r="I2606" t="str">
        <f>IF(D2606='Kartu Stok'!$B$2,COUNTIF($D$3:D2606,'Kartu Stok'!$B$2),"")</f>
        <v/>
      </c>
    </row>
    <row r="2607" spans="1:9" ht="14.5" x14ac:dyDescent="0.35">
      <c r="A2607" s="2" t="s">
        <v>3166</v>
      </c>
      <c r="B2607" s="5">
        <f>IF(LEFT(tbl_transaction[[#This Row],[Reference Number]],2)="GR",VLOOKUP(tbl_transaction[[#This Row],[Reference Number]],barang_masuk[],2,FALSE),IF(LEFT(tbl_transaction[[#This Row],[Reference Number]],2)="DO",VLOOKUP(tbl_transaction[[#This Row],[Reference Number]],barang_keluar[],2,FALSE),""))</f>
        <v>46203</v>
      </c>
      <c r="C2607" t="str">
        <f t="shared" si="41"/>
        <v>Outbound</v>
      </c>
      <c r="D2607" t="str">
        <f>IF(tbl_transaction[[#This Row],[Type]]="Inbound",VLOOKUP(tbl_transaction[[#This Row],[Reference Number]],barang_masuk[],4,FALSE),IF(tbl_transaction[[#This Row],[Type]]="Outbound",VLOOKUP(tbl_transaction[[#This Row],[Reference Number]],barang_keluar[],4,FALSE),""))</f>
        <v>BAB007</v>
      </c>
      <c r="E2607" t="str">
        <f>IF(tbl_transaction[[#This Row],[Type]]="Inbound",VLOOKUP(tbl_transaction[[#This Row],[Reference Number]],barang_masuk[],5,FALSE),IF(tbl_transaction[[#This Row],[Type]]="Outbound",VLOOKUP(tbl_transaction[[#This Row],[Reference Number]],barang_keluar[],5,FALSE),""))</f>
        <v>Zwitsal Baby Care Variant 7</v>
      </c>
      <c r="F2607">
        <f>IF(tbl_transaction[[#This Row],[Type]]="Inbound",VLOOKUP(tbl_transaction[[#This Row],[Reference Number]],barang_masuk[],6,FALSE),IF(tbl_transaction[[#This Row],[Type]]="Outbound",VLOOKUP(tbl_transaction[[#This Row],[Reference Number]],barang_keluar[],6,FALSE),""))</f>
        <v>20</v>
      </c>
      <c r="G2607" t="str">
        <f>IF(tbl_transaction[[#This Row],[Type]]="Inbound",VLOOKUP(tbl_transaction[[#This Row],[Reference Number]],barang_masuk[],7,FALSE),IF(tbl_transaction[[#This Row],[Type]]="Outbound",VLOOKUP(tbl_transaction[[#This Row],[Reference Number]],barang_keluar[],7,FALSE),""))</f>
        <v>Pack</v>
      </c>
      <c r="H2607" t="str">
        <f>IF(tbl_transaction[[#This Row],[Type]]="Inbound",VLOOKUP(tbl_transaction[[#This Row],[Reference Number]],barang_masuk[],3,FALSE),IF(tbl_transaction[[#This Row],[Type]]="Outbound",VLOOKUP(tbl_transaction[[#This Row],[Reference Number]],barang_keluar[],3,FALSE),""))</f>
        <v>Outlet 028</v>
      </c>
      <c r="I2607" t="str">
        <f>IF(D2607='Kartu Stok'!$B$2,COUNTIF($D$3:D2607,'Kartu Stok'!$B$2),"")</f>
        <v/>
      </c>
    </row>
    <row r="2608" spans="1:9" ht="14.5" x14ac:dyDescent="0.35">
      <c r="A2608" s="2" t="s">
        <v>3167</v>
      </c>
      <c r="B2608" s="5">
        <f>IF(LEFT(tbl_transaction[[#This Row],[Reference Number]],2)="GR",VLOOKUP(tbl_transaction[[#This Row],[Reference Number]],barang_masuk[],2,FALSE),IF(LEFT(tbl_transaction[[#This Row],[Reference Number]],2)="DO",VLOOKUP(tbl_transaction[[#This Row],[Reference Number]],barang_keluar[],2,FALSE),""))</f>
        <v>46190</v>
      </c>
      <c r="C2608" t="str">
        <f t="shared" si="41"/>
        <v>Outbound</v>
      </c>
      <c r="D2608" t="str">
        <f>IF(tbl_transaction[[#This Row],[Type]]="Inbound",VLOOKUP(tbl_transaction[[#This Row],[Reference Number]],barang_masuk[],4,FALSE),IF(tbl_transaction[[#This Row],[Type]]="Outbound",VLOOKUP(tbl_transaction[[#This Row],[Reference Number]],barang_keluar[],4,FALSE),""))</f>
        <v>BEV027</v>
      </c>
      <c r="E2608" t="str">
        <f>IF(tbl_transaction[[#This Row],[Type]]="Inbound",VLOOKUP(tbl_transaction[[#This Row],[Reference Number]],barang_masuk[],5,FALSE),IF(tbl_transaction[[#This Row],[Type]]="Outbound",VLOOKUP(tbl_transaction[[#This Row],[Reference Number]],barang_keluar[],5,FALSE),""))</f>
        <v>Aqua Beverage Variant 27</v>
      </c>
      <c r="F2608">
        <f>IF(tbl_transaction[[#This Row],[Type]]="Inbound",VLOOKUP(tbl_transaction[[#This Row],[Reference Number]],barang_masuk[],6,FALSE),IF(tbl_transaction[[#This Row],[Type]]="Outbound",VLOOKUP(tbl_transaction[[#This Row],[Reference Number]],barang_keluar[],6,FALSE),""))</f>
        <v>24</v>
      </c>
      <c r="G2608" t="str">
        <f>IF(tbl_transaction[[#This Row],[Type]]="Inbound",VLOOKUP(tbl_transaction[[#This Row],[Reference Number]],barang_masuk[],7,FALSE),IF(tbl_transaction[[#This Row],[Type]]="Outbound",VLOOKUP(tbl_transaction[[#This Row],[Reference Number]],barang_keluar[],7,FALSE),""))</f>
        <v>Bottle</v>
      </c>
      <c r="H2608" t="str">
        <f>IF(tbl_transaction[[#This Row],[Type]]="Inbound",VLOOKUP(tbl_transaction[[#This Row],[Reference Number]],barang_masuk[],3,FALSE),IF(tbl_transaction[[#This Row],[Type]]="Outbound",VLOOKUP(tbl_transaction[[#This Row],[Reference Number]],barang_keluar[],3,FALSE),""))</f>
        <v>Outlet 057</v>
      </c>
      <c r="I2608" t="str">
        <f>IF(D2608='Kartu Stok'!$B$2,COUNTIF($D$3:D2608,'Kartu Stok'!$B$2),"")</f>
        <v/>
      </c>
    </row>
    <row r="2609" spans="1:9" ht="14.5" x14ac:dyDescent="0.35">
      <c r="A2609" s="2" t="s">
        <v>3168</v>
      </c>
      <c r="B2609" s="5">
        <f>IF(LEFT(tbl_transaction[[#This Row],[Reference Number]],2)="GR",VLOOKUP(tbl_transaction[[#This Row],[Reference Number]],barang_masuk[],2,FALSE),IF(LEFT(tbl_transaction[[#This Row],[Reference Number]],2)="DO",VLOOKUP(tbl_transaction[[#This Row],[Reference Number]],barang_keluar[],2,FALSE),""))</f>
        <v>46049</v>
      </c>
      <c r="C2609" t="str">
        <f t="shared" si="41"/>
        <v>Outbound</v>
      </c>
      <c r="D2609" t="str">
        <f>IF(tbl_transaction[[#This Row],[Type]]="Inbound",VLOOKUP(tbl_transaction[[#This Row],[Reference Number]],barang_masuk[],4,FALSE),IF(tbl_transaction[[#This Row],[Type]]="Outbound",VLOOKUP(tbl_transaction[[#This Row],[Reference Number]],barang_keluar[],4,FALSE),""))</f>
        <v>DAR016</v>
      </c>
      <c r="E2609" t="str">
        <f>IF(tbl_transaction[[#This Row],[Type]]="Inbound",VLOOKUP(tbl_transaction[[#This Row],[Reference Number]],barang_masuk[],5,FALSE),IF(tbl_transaction[[#This Row],[Type]]="Outbound",VLOOKUP(tbl_transaction[[#This Row],[Reference Number]],barang_keluar[],5,FALSE),""))</f>
        <v>Indomilk Dairy Variant 16</v>
      </c>
      <c r="F2609">
        <f>IF(tbl_transaction[[#This Row],[Type]]="Inbound",VLOOKUP(tbl_transaction[[#This Row],[Reference Number]],barang_masuk[],6,FALSE),IF(tbl_transaction[[#This Row],[Type]]="Outbound",VLOOKUP(tbl_transaction[[#This Row],[Reference Number]],barang_keluar[],6,FALSE),""))</f>
        <v>36</v>
      </c>
      <c r="G2609" t="str">
        <f>IF(tbl_transaction[[#This Row],[Type]]="Inbound",VLOOKUP(tbl_transaction[[#This Row],[Reference Number]],barang_masuk[],7,FALSE),IF(tbl_transaction[[#This Row],[Type]]="Outbound",VLOOKUP(tbl_transaction[[#This Row],[Reference Number]],barang_keluar[],7,FALSE),""))</f>
        <v>Box</v>
      </c>
      <c r="H2609" t="str">
        <f>IF(tbl_transaction[[#This Row],[Type]]="Inbound",VLOOKUP(tbl_transaction[[#This Row],[Reference Number]],barang_masuk[],3,FALSE),IF(tbl_transaction[[#This Row],[Type]]="Outbound",VLOOKUP(tbl_transaction[[#This Row],[Reference Number]],barang_keluar[],3,FALSE),""))</f>
        <v>Outlet 072</v>
      </c>
      <c r="I2609" t="str">
        <f>IF(D2609='Kartu Stok'!$B$2,COUNTIF($D$3:D2609,'Kartu Stok'!$B$2),"")</f>
        <v/>
      </c>
    </row>
    <row r="2610" spans="1:9" ht="14.5" x14ac:dyDescent="0.35">
      <c r="A2610" s="2" t="s">
        <v>3169</v>
      </c>
      <c r="B2610" s="5">
        <f>IF(LEFT(tbl_transaction[[#This Row],[Reference Number]],2)="GR",VLOOKUP(tbl_transaction[[#This Row],[Reference Number]],barang_masuk[],2,FALSE),IF(LEFT(tbl_transaction[[#This Row],[Reference Number]],2)="DO",VLOOKUP(tbl_transaction[[#This Row],[Reference Number]],barang_keluar[],2,FALSE),""))</f>
        <v>46103</v>
      </c>
      <c r="C2610" t="str">
        <f t="shared" si="41"/>
        <v>Outbound</v>
      </c>
      <c r="D2610" t="str">
        <f>IF(tbl_transaction[[#This Row],[Type]]="Inbound",VLOOKUP(tbl_transaction[[#This Row],[Reference Number]],barang_masuk[],4,FALSE),IF(tbl_transaction[[#This Row],[Type]]="Outbound",VLOOKUP(tbl_transaction[[#This Row],[Reference Number]],barang_keluar[],4,FALSE),""))</f>
        <v>SNK005</v>
      </c>
      <c r="E2610" t="str">
        <f>IF(tbl_transaction[[#This Row],[Type]]="Inbound",VLOOKUP(tbl_transaction[[#This Row],[Reference Number]],barang_masuk[],5,FALSE),IF(tbl_transaction[[#This Row],[Type]]="Outbound",VLOOKUP(tbl_transaction[[#This Row],[Reference Number]],barang_keluar[],5,FALSE),""))</f>
        <v>Taro Snack Variant 5</v>
      </c>
      <c r="F2610">
        <f>IF(tbl_transaction[[#This Row],[Type]]="Inbound",VLOOKUP(tbl_transaction[[#This Row],[Reference Number]],barang_masuk[],6,FALSE),IF(tbl_transaction[[#This Row],[Type]]="Outbound",VLOOKUP(tbl_transaction[[#This Row],[Reference Number]],barang_keluar[],6,FALSE),""))</f>
        <v>36</v>
      </c>
      <c r="G2610" t="str">
        <f>IF(tbl_transaction[[#This Row],[Type]]="Inbound",VLOOKUP(tbl_transaction[[#This Row],[Reference Number]],barang_masuk[],7,FALSE),IF(tbl_transaction[[#This Row],[Type]]="Outbound",VLOOKUP(tbl_transaction[[#This Row],[Reference Number]],barang_keluar[],7,FALSE),""))</f>
        <v>Pack</v>
      </c>
      <c r="H2610" t="str">
        <f>IF(tbl_transaction[[#This Row],[Type]]="Inbound",VLOOKUP(tbl_transaction[[#This Row],[Reference Number]],barang_masuk[],3,FALSE),IF(tbl_transaction[[#This Row],[Type]]="Outbound",VLOOKUP(tbl_transaction[[#This Row],[Reference Number]],barang_keluar[],3,FALSE),""))</f>
        <v>Outlet 058</v>
      </c>
      <c r="I2610" t="str">
        <f>IF(D2610='Kartu Stok'!$B$2,COUNTIF($D$3:D2610,'Kartu Stok'!$B$2),"")</f>
        <v/>
      </c>
    </row>
    <row r="2611" spans="1:9" ht="14.5" x14ac:dyDescent="0.35">
      <c r="A2611" s="2" t="s">
        <v>3170</v>
      </c>
      <c r="B2611" s="5">
        <f>IF(LEFT(tbl_transaction[[#This Row],[Reference Number]],2)="GR",VLOOKUP(tbl_transaction[[#This Row],[Reference Number]],barang_masuk[],2,FALSE),IF(LEFT(tbl_transaction[[#This Row],[Reference Number]],2)="DO",VLOOKUP(tbl_transaction[[#This Row],[Reference Number]],barang_keluar[],2,FALSE),""))</f>
        <v>46061</v>
      </c>
      <c r="C2611" t="str">
        <f t="shared" si="41"/>
        <v>Outbound</v>
      </c>
      <c r="D2611" t="str">
        <f>IF(tbl_transaction[[#This Row],[Type]]="Inbound",VLOOKUP(tbl_transaction[[#This Row],[Reference Number]],barang_masuk[],4,FALSE),IF(tbl_transaction[[#This Row],[Type]]="Outbound",VLOOKUP(tbl_transaction[[#This Row],[Reference Number]],barang_keluar[],4,FALSE),""))</f>
        <v>HOM003</v>
      </c>
      <c r="E2611" t="str">
        <f>IF(tbl_transaction[[#This Row],[Type]]="Inbound",VLOOKUP(tbl_transaction[[#This Row],[Reference Number]],barang_masuk[],5,FALSE),IF(tbl_transaction[[#This Row],[Type]]="Outbound",VLOOKUP(tbl_transaction[[#This Row],[Reference Number]],barang_keluar[],5,FALSE),""))</f>
        <v>Sunlight Home Care Variant 3</v>
      </c>
      <c r="F2611">
        <f>IF(tbl_transaction[[#This Row],[Type]]="Inbound",VLOOKUP(tbl_transaction[[#This Row],[Reference Number]],barang_masuk[],6,FALSE),IF(tbl_transaction[[#This Row],[Type]]="Outbound",VLOOKUP(tbl_transaction[[#This Row],[Reference Number]],barang_keluar[],6,FALSE),""))</f>
        <v>36</v>
      </c>
      <c r="G2611" t="str">
        <f>IF(tbl_transaction[[#This Row],[Type]]="Inbound",VLOOKUP(tbl_transaction[[#This Row],[Reference Number]],barang_masuk[],7,FALSE),IF(tbl_transaction[[#This Row],[Type]]="Outbound",VLOOKUP(tbl_transaction[[#This Row],[Reference Number]],barang_keluar[],7,FALSE),""))</f>
        <v>Pack</v>
      </c>
      <c r="H2611" t="str">
        <f>IF(tbl_transaction[[#This Row],[Type]]="Inbound",VLOOKUP(tbl_transaction[[#This Row],[Reference Number]],barang_masuk[],3,FALSE),IF(tbl_transaction[[#This Row],[Type]]="Outbound",VLOOKUP(tbl_transaction[[#This Row],[Reference Number]],barang_keluar[],3,FALSE),""))</f>
        <v>Outlet 069</v>
      </c>
      <c r="I2611" t="str">
        <f>IF(D2611='Kartu Stok'!$B$2,COUNTIF($D$3:D2611,'Kartu Stok'!$B$2),"")</f>
        <v/>
      </c>
    </row>
    <row r="2612" spans="1:9" ht="14.5" x14ac:dyDescent="0.35">
      <c r="A2612" s="2" t="s">
        <v>3171</v>
      </c>
      <c r="B2612" s="5">
        <f>IF(LEFT(tbl_transaction[[#This Row],[Reference Number]],2)="GR",VLOOKUP(tbl_transaction[[#This Row],[Reference Number]],barang_masuk[],2,FALSE),IF(LEFT(tbl_transaction[[#This Row],[Reference Number]],2)="DO",VLOOKUP(tbl_transaction[[#This Row],[Reference Number]],barang_keluar[],2,FALSE),""))</f>
        <v>46100</v>
      </c>
      <c r="C2612" t="str">
        <f t="shared" si="41"/>
        <v>Outbound</v>
      </c>
      <c r="D2612" t="str">
        <f>IF(tbl_transaction[[#This Row],[Type]]="Inbound",VLOOKUP(tbl_transaction[[#This Row],[Reference Number]],barang_masuk[],4,FALSE),IF(tbl_transaction[[#This Row],[Type]]="Outbound",VLOOKUP(tbl_transaction[[#This Row],[Reference Number]],barang_keluar[],4,FALSE),""))</f>
        <v>BEV003</v>
      </c>
      <c r="E2612" t="str">
        <f>IF(tbl_transaction[[#This Row],[Type]]="Inbound",VLOOKUP(tbl_transaction[[#This Row],[Reference Number]],barang_masuk[],5,FALSE),IF(tbl_transaction[[#This Row],[Type]]="Outbound",VLOOKUP(tbl_transaction[[#This Row],[Reference Number]],barang_keluar[],5,FALSE),""))</f>
        <v>Sosro Beverage Variant 3</v>
      </c>
      <c r="F2612">
        <f>IF(tbl_transaction[[#This Row],[Type]]="Inbound",VLOOKUP(tbl_transaction[[#This Row],[Reference Number]],barang_masuk[],6,FALSE),IF(tbl_transaction[[#This Row],[Type]]="Outbound",VLOOKUP(tbl_transaction[[#This Row],[Reference Number]],barang_keluar[],6,FALSE),""))</f>
        <v>60</v>
      </c>
      <c r="G2612" t="str">
        <f>IF(tbl_transaction[[#This Row],[Type]]="Inbound",VLOOKUP(tbl_transaction[[#This Row],[Reference Number]],barang_masuk[],7,FALSE),IF(tbl_transaction[[#This Row],[Type]]="Outbound",VLOOKUP(tbl_transaction[[#This Row],[Reference Number]],barang_keluar[],7,FALSE),""))</f>
        <v>Bottle</v>
      </c>
      <c r="H2612" t="str">
        <f>IF(tbl_transaction[[#This Row],[Type]]="Inbound",VLOOKUP(tbl_transaction[[#This Row],[Reference Number]],barang_masuk[],3,FALSE),IF(tbl_transaction[[#This Row],[Type]]="Outbound",VLOOKUP(tbl_transaction[[#This Row],[Reference Number]],barang_keluar[],3,FALSE),""))</f>
        <v>Outlet 039</v>
      </c>
      <c r="I2612" t="str">
        <f>IF(D2612='Kartu Stok'!$B$2,COUNTIF($D$3:D2612,'Kartu Stok'!$B$2),"")</f>
        <v/>
      </c>
    </row>
    <row r="2613" spans="1:9" ht="14.5" x14ac:dyDescent="0.35">
      <c r="A2613" s="2" t="s">
        <v>3172</v>
      </c>
      <c r="B2613" s="5">
        <f>IF(LEFT(tbl_transaction[[#This Row],[Reference Number]],2)="GR",VLOOKUP(tbl_transaction[[#This Row],[Reference Number]],barang_masuk[],2,FALSE),IF(LEFT(tbl_transaction[[#This Row],[Reference Number]],2)="DO",VLOOKUP(tbl_transaction[[#This Row],[Reference Number]],barang_keluar[],2,FALSE),""))</f>
        <v>46077</v>
      </c>
      <c r="C2613" t="str">
        <f t="shared" si="41"/>
        <v>Outbound</v>
      </c>
      <c r="D2613" t="str">
        <f>IF(tbl_transaction[[#This Row],[Type]]="Inbound",VLOOKUP(tbl_transaction[[#This Row],[Reference Number]],barang_masuk[],4,FALSE),IF(tbl_transaction[[#This Row],[Type]]="Outbound",VLOOKUP(tbl_transaction[[#This Row],[Reference Number]],barang_keluar[],4,FALSE),""))</f>
        <v>INS008</v>
      </c>
      <c r="E2613" t="str">
        <f>IF(tbl_transaction[[#This Row],[Type]]="Inbound",VLOOKUP(tbl_transaction[[#This Row],[Reference Number]],barang_masuk[],5,FALSE),IF(tbl_transaction[[#This Row],[Type]]="Outbound",VLOOKUP(tbl_transaction[[#This Row],[Reference Number]],barang_keluar[],5,FALSE),""))</f>
        <v>Indomie Instant Food Variant 8</v>
      </c>
      <c r="F2613">
        <f>IF(tbl_transaction[[#This Row],[Type]]="Inbound",VLOOKUP(tbl_transaction[[#This Row],[Reference Number]],barang_masuk[],6,FALSE),IF(tbl_transaction[[#This Row],[Type]]="Outbound",VLOOKUP(tbl_transaction[[#This Row],[Reference Number]],barang_keluar[],6,FALSE),""))</f>
        <v>30</v>
      </c>
      <c r="G2613" t="str">
        <f>IF(tbl_transaction[[#This Row],[Type]]="Inbound",VLOOKUP(tbl_transaction[[#This Row],[Reference Number]],barang_masuk[],7,FALSE),IF(tbl_transaction[[#This Row],[Type]]="Outbound",VLOOKUP(tbl_transaction[[#This Row],[Reference Number]],barang_keluar[],7,FALSE),""))</f>
        <v>Pack</v>
      </c>
      <c r="H2613" t="str">
        <f>IF(tbl_transaction[[#This Row],[Type]]="Inbound",VLOOKUP(tbl_transaction[[#This Row],[Reference Number]],barang_masuk[],3,FALSE),IF(tbl_transaction[[#This Row],[Type]]="Outbound",VLOOKUP(tbl_transaction[[#This Row],[Reference Number]],barang_keluar[],3,FALSE),""))</f>
        <v>Outlet 017</v>
      </c>
      <c r="I2613" t="str">
        <f>IF(D2613='Kartu Stok'!$B$2,COUNTIF($D$3:D2613,'Kartu Stok'!$B$2),"")</f>
        <v/>
      </c>
    </row>
    <row r="2614" spans="1:9" ht="14.5" x14ac:dyDescent="0.35">
      <c r="A2614" s="2" t="s">
        <v>3173</v>
      </c>
      <c r="B2614" s="5">
        <f>IF(LEFT(tbl_transaction[[#This Row],[Reference Number]],2)="GR",VLOOKUP(tbl_transaction[[#This Row],[Reference Number]],barang_masuk[],2,FALSE),IF(LEFT(tbl_transaction[[#This Row],[Reference Number]],2)="DO",VLOOKUP(tbl_transaction[[#This Row],[Reference Number]],barang_keluar[],2,FALSE),""))</f>
        <v>46104</v>
      </c>
      <c r="C2614" t="str">
        <f t="shared" si="41"/>
        <v>Outbound</v>
      </c>
      <c r="D2614" t="str">
        <f>IF(tbl_transaction[[#This Row],[Type]]="Inbound",VLOOKUP(tbl_transaction[[#This Row],[Reference Number]],barang_masuk[],4,FALSE),IF(tbl_transaction[[#This Row],[Type]]="Outbound",VLOOKUP(tbl_transaction[[#This Row],[Reference Number]],barang_keluar[],4,FALSE),""))</f>
        <v>DAR013</v>
      </c>
      <c r="E2614" t="str">
        <f>IF(tbl_transaction[[#This Row],[Type]]="Inbound",VLOOKUP(tbl_transaction[[#This Row],[Reference Number]],barang_masuk[],5,FALSE),IF(tbl_transaction[[#This Row],[Type]]="Outbound",VLOOKUP(tbl_transaction[[#This Row],[Reference Number]],barang_keluar[],5,FALSE),""))</f>
        <v>Indomilk Dairy Variant 13</v>
      </c>
      <c r="F2614">
        <f>IF(tbl_transaction[[#This Row],[Type]]="Inbound",VLOOKUP(tbl_transaction[[#This Row],[Reference Number]],barang_masuk[],6,FALSE),IF(tbl_transaction[[#This Row],[Type]]="Outbound",VLOOKUP(tbl_transaction[[#This Row],[Reference Number]],barang_keluar[],6,FALSE),""))</f>
        <v>12</v>
      </c>
      <c r="G2614" t="str">
        <f>IF(tbl_transaction[[#This Row],[Type]]="Inbound",VLOOKUP(tbl_transaction[[#This Row],[Reference Number]],barang_masuk[],7,FALSE),IF(tbl_transaction[[#This Row],[Type]]="Outbound",VLOOKUP(tbl_transaction[[#This Row],[Reference Number]],barang_keluar[],7,FALSE),""))</f>
        <v>Box</v>
      </c>
      <c r="H2614" t="str">
        <f>IF(tbl_transaction[[#This Row],[Type]]="Inbound",VLOOKUP(tbl_transaction[[#This Row],[Reference Number]],barang_masuk[],3,FALSE),IF(tbl_transaction[[#This Row],[Type]]="Outbound",VLOOKUP(tbl_transaction[[#This Row],[Reference Number]],barang_keluar[],3,FALSE),""))</f>
        <v>Outlet 004</v>
      </c>
      <c r="I2614" t="str">
        <f>IF(D2614='Kartu Stok'!$B$2,COUNTIF($D$3:D2614,'Kartu Stok'!$B$2),"")</f>
        <v/>
      </c>
    </row>
    <row r="2615" spans="1:9" ht="14.5" x14ac:dyDescent="0.35">
      <c r="A2615" s="2" t="s">
        <v>3174</v>
      </c>
      <c r="B2615" s="5">
        <f>IF(LEFT(tbl_transaction[[#This Row],[Reference Number]],2)="GR",VLOOKUP(tbl_transaction[[#This Row],[Reference Number]],barang_masuk[],2,FALSE),IF(LEFT(tbl_transaction[[#This Row],[Reference Number]],2)="DO",VLOOKUP(tbl_transaction[[#This Row],[Reference Number]],barang_keluar[],2,FALSE),""))</f>
        <v>46051</v>
      </c>
      <c r="C2615" t="str">
        <f t="shared" si="41"/>
        <v>Outbound</v>
      </c>
      <c r="D2615" t="str">
        <f>IF(tbl_transaction[[#This Row],[Type]]="Inbound",VLOOKUP(tbl_transaction[[#This Row],[Reference Number]],barang_masuk[],4,FALSE),IF(tbl_transaction[[#This Row],[Type]]="Outbound",VLOOKUP(tbl_transaction[[#This Row],[Reference Number]],barang_keluar[],4,FALSE),""))</f>
        <v>SNK003</v>
      </c>
      <c r="E2615" t="str">
        <f>IF(tbl_transaction[[#This Row],[Type]]="Inbound",VLOOKUP(tbl_transaction[[#This Row],[Reference Number]],barang_masuk[],5,FALSE),IF(tbl_transaction[[#This Row],[Type]]="Outbound",VLOOKUP(tbl_transaction[[#This Row],[Reference Number]],barang_keluar[],5,FALSE),""))</f>
        <v>Qtela Snack Variant 3</v>
      </c>
      <c r="F2615">
        <f>IF(tbl_transaction[[#This Row],[Type]]="Inbound",VLOOKUP(tbl_transaction[[#This Row],[Reference Number]],barang_masuk[],6,FALSE),IF(tbl_transaction[[#This Row],[Type]]="Outbound",VLOOKUP(tbl_transaction[[#This Row],[Reference Number]],barang_keluar[],6,FALSE),""))</f>
        <v>36</v>
      </c>
      <c r="G2615" t="str">
        <f>IF(tbl_transaction[[#This Row],[Type]]="Inbound",VLOOKUP(tbl_transaction[[#This Row],[Reference Number]],barang_masuk[],7,FALSE),IF(tbl_transaction[[#This Row],[Type]]="Outbound",VLOOKUP(tbl_transaction[[#This Row],[Reference Number]],barang_keluar[],7,FALSE),""))</f>
        <v>Pack</v>
      </c>
      <c r="H2615" t="str">
        <f>IF(tbl_transaction[[#This Row],[Type]]="Inbound",VLOOKUP(tbl_transaction[[#This Row],[Reference Number]],barang_masuk[],3,FALSE),IF(tbl_transaction[[#This Row],[Type]]="Outbound",VLOOKUP(tbl_transaction[[#This Row],[Reference Number]],barang_keluar[],3,FALSE),""))</f>
        <v>Outlet 018</v>
      </c>
      <c r="I2615" t="str">
        <f>IF(D2615='Kartu Stok'!$B$2,COUNTIF($D$3:D2615,'Kartu Stok'!$B$2),"")</f>
        <v/>
      </c>
    </row>
    <row r="2616" spans="1:9" ht="14.5" x14ac:dyDescent="0.35">
      <c r="A2616" s="2" t="s">
        <v>3175</v>
      </c>
      <c r="B2616" s="5">
        <f>IF(LEFT(tbl_transaction[[#This Row],[Reference Number]],2)="GR",VLOOKUP(tbl_transaction[[#This Row],[Reference Number]],barang_masuk[],2,FALSE),IF(LEFT(tbl_transaction[[#This Row],[Reference Number]],2)="DO",VLOOKUP(tbl_transaction[[#This Row],[Reference Number]],barang_keluar[],2,FALSE),""))</f>
        <v>46044</v>
      </c>
      <c r="C2616" t="str">
        <f t="shared" si="41"/>
        <v>Outbound</v>
      </c>
      <c r="D2616" t="str">
        <f>IF(tbl_transaction[[#This Row],[Type]]="Inbound",VLOOKUP(tbl_transaction[[#This Row],[Reference Number]],barang_masuk[],4,FALSE),IF(tbl_transaction[[#This Row],[Type]]="Outbound",VLOOKUP(tbl_transaction[[#This Row],[Reference Number]],barang_keluar[],4,FALSE),""))</f>
        <v>PER001</v>
      </c>
      <c r="E2616" t="str">
        <f>IF(tbl_transaction[[#This Row],[Type]]="Inbound",VLOOKUP(tbl_transaction[[#This Row],[Reference Number]],barang_masuk[],5,FALSE),IF(tbl_transaction[[#This Row],[Type]]="Outbound",VLOOKUP(tbl_transaction[[#This Row],[Reference Number]],barang_keluar[],5,FALSE),""))</f>
        <v>Sunsilk Personal Care Variant 1</v>
      </c>
      <c r="F2616">
        <f>IF(tbl_transaction[[#This Row],[Type]]="Inbound",VLOOKUP(tbl_transaction[[#This Row],[Reference Number]],barang_masuk[],6,FALSE),IF(tbl_transaction[[#This Row],[Type]]="Outbound",VLOOKUP(tbl_transaction[[#This Row],[Reference Number]],barang_keluar[],6,FALSE),""))</f>
        <v>5</v>
      </c>
      <c r="G2616" t="str">
        <f>IF(tbl_transaction[[#This Row],[Type]]="Inbound",VLOOKUP(tbl_transaction[[#This Row],[Reference Number]],barang_masuk[],7,FALSE),IF(tbl_transaction[[#This Row],[Type]]="Outbound",VLOOKUP(tbl_transaction[[#This Row],[Reference Number]],barang_keluar[],7,FALSE),""))</f>
        <v>Bottle</v>
      </c>
      <c r="H2616" t="str">
        <f>IF(tbl_transaction[[#This Row],[Type]]="Inbound",VLOOKUP(tbl_transaction[[#This Row],[Reference Number]],barang_masuk[],3,FALSE),IF(tbl_transaction[[#This Row],[Type]]="Outbound",VLOOKUP(tbl_transaction[[#This Row],[Reference Number]],barang_keluar[],3,FALSE),""))</f>
        <v>Outlet 013</v>
      </c>
      <c r="I2616" t="str">
        <f>IF(D2616='Kartu Stok'!$B$2,COUNTIF($D$3:D2616,'Kartu Stok'!$B$2),"")</f>
        <v/>
      </c>
    </row>
    <row r="2617" spans="1:9" ht="14.5" x14ac:dyDescent="0.35">
      <c r="A2617" s="2" t="s">
        <v>3176</v>
      </c>
      <c r="B2617" s="5">
        <f>IF(LEFT(tbl_transaction[[#This Row],[Reference Number]],2)="GR",VLOOKUP(tbl_transaction[[#This Row],[Reference Number]],barang_masuk[],2,FALSE),IF(LEFT(tbl_transaction[[#This Row],[Reference Number]],2)="DO",VLOOKUP(tbl_transaction[[#This Row],[Reference Number]],barang_keluar[],2,FALSE),""))</f>
        <v>46060</v>
      </c>
      <c r="C2617" t="str">
        <f t="shared" si="41"/>
        <v>Outbound</v>
      </c>
      <c r="D2617" t="str">
        <f>IF(tbl_transaction[[#This Row],[Type]]="Inbound",VLOOKUP(tbl_transaction[[#This Row],[Reference Number]],barang_masuk[],4,FALSE),IF(tbl_transaction[[#This Row],[Type]]="Outbound",VLOOKUP(tbl_transaction[[#This Row],[Reference Number]],barang_keluar[],4,FALSE),""))</f>
        <v>SNK031</v>
      </c>
      <c r="E2617" t="str">
        <f>IF(tbl_transaction[[#This Row],[Type]]="Inbound",VLOOKUP(tbl_transaction[[#This Row],[Reference Number]],barang_masuk[],5,FALSE),IF(tbl_transaction[[#This Row],[Type]]="Outbound",VLOOKUP(tbl_transaction[[#This Row],[Reference Number]],barang_keluar[],5,FALSE),""))</f>
        <v>Taro Snack Variant 31</v>
      </c>
      <c r="F2617">
        <f>IF(tbl_transaction[[#This Row],[Type]]="Inbound",VLOOKUP(tbl_transaction[[#This Row],[Reference Number]],barang_masuk[],6,FALSE),IF(tbl_transaction[[#This Row],[Type]]="Outbound",VLOOKUP(tbl_transaction[[#This Row],[Reference Number]],barang_keluar[],6,FALSE),""))</f>
        <v>30</v>
      </c>
      <c r="G2617" t="str">
        <f>IF(tbl_transaction[[#This Row],[Type]]="Inbound",VLOOKUP(tbl_transaction[[#This Row],[Reference Number]],barang_masuk[],7,FALSE),IF(tbl_transaction[[#This Row],[Type]]="Outbound",VLOOKUP(tbl_transaction[[#This Row],[Reference Number]],barang_keluar[],7,FALSE),""))</f>
        <v>Pack</v>
      </c>
      <c r="H2617" t="str">
        <f>IF(tbl_transaction[[#This Row],[Type]]="Inbound",VLOOKUP(tbl_transaction[[#This Row],[Reference Number]],barang_masuk[],3,FALSE),IF(tbl_transaction[[#This Row],[Type]]="Outbound",VLOOKUP(tbl_transaction[[#This Row],[Reference Number]],barang_keluar[],3,FALSE),""))</f>
        <v>Outlet 008</v>
      </c>
      <c r="I2617" t="str">
        <f>IF(D2617='Kartu Stok'!$B$2,COUNTIF($D$3:D2617,'Kartu Stok'!$B$2),"")</f>
        <v/>
      </c>
    </row>
    <row r="2618" spans="1:9" ht="14.5" x14ac:dyDescent="0.35">
      <c r="A2618" s="2" t="s">
        <v>3177</v>
      </c>
      <c r="B2618" s="5">
        <f>IF(LEFT(tbl_transaction[[#This Row],[Reference Number]],2)="GR",VLOOKUP(tbl_transaction[[#This Row],[Reference Number]],barang_masuk[],2,FALSE),IF(LEFT(tbl_transaction[[#This Row],[Reference Number]],2)="DO",VLOOKUP(tbl_transaction[[#This Row],[Reference Number]],barang_keluar[],2,FALSE),""))</f>
        <v>46105</v>
      </c>
      <c r="C2618" t="str">
        <f t="shared" si="41"/>
        <v>Outbound</v>
      </c>
      <c r="D2618" t="str">
        <f>IF(tbl_transaction[[#This Row],[Type]]="Inbound",VLOOKUP(tbl_transaction[[#This Row],[Reference Number]],barang_masuk[],4,FALSE),IF(tbl_transaction[[#This Row],[Type]]="Outbound",VLOOKUP(tbl_transaction[[#This Row],[Reference Number]],barang_keluar[],4,FALSE),""))</f>
        <v>PER008</v>
      </c>
      <c r="E2618" t="str">
        <f>IF(tbl_transaction[[#This Row],[Type]]="Inbound",VLOOKUP(tbl_transaction[[#This Row],[Reference Number]],barang_masuk[],5,FALSE),IF(tbl_transaction[[#This Row],[Type]]="Outbound",VLOOKUP(tbl_transaction[[#This Row],[Reference Number]],barang_keluar[],5,FALSE),""))</f>
        <v>Lifebuoy Personal Care Variant 8</v>
      </c>
      <c r="F2618">
        <f>IF(tbl_transaction[[#This Row],[Type]]="Inbound",VLOOKUP(tbl_transaction[[#This Row],[Reference Number]],barang_masuk[],6,FALSE),IF(tbl_transaction[[#This Row],[Type]]="Outbound",VLOOKUP(tbl_transaction[[#This Row],[Reference Number]],barang_keluar[],6,FALSE),""))</f>
        <v>5</v>
      </c>
      <c r="G2618" t="str">
        <f>IF(tbl_transaction[[#This Row],[Type]]="Inbound",VLOOKUP(tbl_transaction[[#This Row],[Reference Number]],barang_masuk[],7,FALSE),IF(tbl_transaction[[#This Row],[Type]]="Outbound",VLOOKUP(tbl_transaction[[#This Row],[Reference Number]],barang_keluar[],7,FALSE),""))</f>
        <v>Bottle</v>
      </c>
      <c r="H2618" t="str">
        <f>IF(tbl_transaction[[#This Row],[Type]]="Inbound",VLOOKUP(tbl_transaction[[#This Row],[Reference Number]],barang_masuk[],3,FALSE),IF(tbl_transaction[[#This Row],[Type]]="Outbound",VLOOKUP(tbl_transaction[[#This Row],[Reference Number]],barang_keluar[],3,FALSE),""))</f>
        <v>Outlet 062</v>
      </c>
      <c r="I2618" t="str">
        <f>IF(D2618='Kartu Stok'!$B$2,COUNTIF($D$3:D2618,'Kartu Stok'!$B$2),"")</f>
        <v/>
      </c>
    </row>
    <row r="2619" spans="1:9" ht="14.5" x14ac:dyDescent="0.35">
      <c r="A2619" s="2" t="s">
        <v>3178</v>
      </c>
      <c r="B2619" s="5">
        <f>IF(LEFT(tbl_transaction[[#This Row],[Reference Number]],2)="GR",VLOOKUP(tbl_transaction[[#This Row],[Reference Number]],barang_masuk[],2,FALSE),IF(LEFT(tbl_transaction[[#This Row],[Reference Number]],2)="DO",VLOOKUP(tbl_transaction[[#This Row],[Reference Number]],barang_keluar[],2,FALSE),""))</f>
        <v>46108</v>
      </c>
      <c r="C2619" t="str">
        <f t="shared" si="41"/>
        <v>Outbound</v>
      </c>
      <c r="D2619" t="str">
        <f>IF(tbl_transaction[[#This Row],[Type]]="Inbound",VLOOKUP(tbl_transaction[[#This Row],[Reference Number]],barang_masuk[],4,FALSE),IF(tbl_transaction[[#This Row],[Type]]="Outbound",VLOOKUP(tbl_transaction[[#This Row],[Reference Number]],barang_keluar[],4,FALSE),""))</f>
        <v>BEV007</v>
      </c>
      <c r="E2619" t="str">
        <f>IF(tbl_transaction[[#This Row],[Type]]="Inbound",VLOOKUP(tbl_transaction[[#This Row],[Reference Number]],barang_masuk[],5,FALSE),IF(tbl_transaction[[#This Row],[Type]]="Outbound",VLOOKUP(tbl_transaction[[#This Row],[Reference Number]],barang_keluar[],5,FALSE),""))</f>
        <v>Sosro Beverage Variant 7</v>
      </c>
      <c r="F2619">
        <f>IF(tbl_transaction[[#This Row],[Type]]="Inbound",VLOOKUP(tbl_transaction[[#This Row],[Reference Number]],barang_masuk[],6,FALSE),IF(tbl_transaction[[#This Row],[Type]]="Outbound",VLOOKUP(tbl_transaction[[#This Row],[Reference Number]],barang_keluar[],6,FALSE),""))</f>
        <v>60</v>
      </c>
      <c r="G2619" t="str">
        <f>IF(tbl_transaction[[#This Row],[Type]]="Inbound",VLOOKUP(tbl_transaction[[#This Row],[Reference Number]],barang_masuk[],7,FALSE),IF(tbl_transaction[[#This Row],[Type]]="Outbound",VLOOKUP(tbl_transaction[[#This Row],[Reference Number]],barang_keluar[],7,FALSE),""))</f>
        <v>Bottle</v>
      </c>
      <c r="H2619" t="str">
        <f>IF(tbl_transaction[[#This Row],[Type]]="Inbound",VLOOKUP(tbl_transaction[[#This Row],[Reference Number]],barang_masuk[],3,FALSE),IF(tbl_transaction[[#This Row],[Type]]="Outbound",VLOOKUP(tbl_transaction[[#This Row],[Reference Number]],barang_keluar[],3,FALSE),""))</f>
        <v>Outlet 078</v>
      </c>
      <c r="I2619" t="str">
        <f>IF(D2619='Kartu Stok'!$B$2,COUNTIF($D$3:D2619,'Kartu Stok'!$B$2),"")</f>
        <v/>
      </c>
    </row>
    <row r="2620" spans="1:9" ht="14.5" x14ac:dyDescent="0.35">
      <c r="A2620" s="2" t="s">
        <v>3179</v>
      </c>
      <c r="B2620" s="5">
        <f>IF(LEFT(tbl_transaction[[#This Row],[Reference Number]],2)="GR",VLOOKUP(tbl_transaction[[#This Row],[Reference Number]],barang_masuk[],2,FALSE),IF(LEFT(tbl_transaction[[#This Row],[Reference Number]],2)="DO",VLOOKUP(tbl_transaction[[#This Row],[Reference Number]],barang_keluar[],2,FALSE),""))</f>
        <v>46160</v>
      </c>
      <c r="C2620" t="str">
        <f t="shared" si="41"/>
        <v>Outbound</v>
      </c>
      <c r="D2620" t="str">
        <f>IF(tbl_transaction[[#This Row],[Type]]="Inbound",VLOOKUP(tbl_transaction[[#This Row],[Reference Number]],barang_masuk[],4,FALSE),IF(tbl_transaction[[#This Row],[Type]]="Outbound",VLOOKUP(tbl_transaction[[#This Row],[Reference Number]],barang_keluar[],4,FALSE),""))</f>
        <v>SNK035</v>
      </c>
      <c r="E2620" t="str">
        <f>IF(tbl_transaction[[#This Row],[Type]]="Inbound",VLOOKUP(tbl_transaction[[#This Row],[Reference Number]],barang_masuk[],5,FALSE),IF(tbl_transaction[[#This Row],[Type]]="Outbound",VLOOKUP(tbl_transaction[[#This Row],[Reference Number]],barang_keluar[],5,FALSE),""))</f>
        <v>Qtela Snack Variant 35</v>
      </c>
      <c r="F2620">
        <f>IF(tbl_transaction[[#This Row],[Type]]="Inbound",VLOOKUP(tbl_transaction[[#This Row],[Reference Number]],barang_masuk[],6,FALSE),IF(tbl_transaction[[#This Row],[Type]]="Outbound",VLOOKUP(tbl_transaction[[#This Row],[Reference Number]],barang_keluar[],6,FALSE),""))</f>
        <v>15</v>
      </c>
      <c r="G2620" t="str">
        <f>IF(tbl_transaction[[#This Row],[Type]]="Inbound",VLOOKUP(tbl_transaction[[#This Row],[Reference Number]],barang_masuk[],7,FALSE),IF(tbl_transaction[[#This Row],[Type]]="Outbound",VLOOKUP(tbl_transaction[[#This Row],[Reference Number]],barang_keluar[],7,FALSE),""))</f>
        <v>Pack</v>
      </c>
      <c r="H2620" t="str">
        <f>IF(tbl_transaction[[#This Row],[Type]]="Inbound",VLOOKUP(tbl_transaction[[#This Row],[Reference Number]],barang_masuk[],3,FALSE),IF(tbl_transaction[[#This Row],[Type]]="Outbound",VLOOKUP(tbl_transaction[[#This Row],[Reference Number]],barang_keluar[],3,FALSE),""))</f>
        <v>Outlet 003</v>
      </c>
      <c r="I2620" t="str">
        <f>IF(D2620='Kartu Stok'!$B$2,COUNTIF($D$3:D2620,'Kartu Stok'!$B$2),"")</f>
        <v/>
      </c>
    </row>
    <row r="2621" spans="1:9" ht="14.5" x14ac:dyDescent="0.35">
      <c r="A2621" s="2" t="s">
        <v>3180</v>
      </c>
      <c r="B2621" s="5">
        <f>IF(LEFT(tbl_transaction[[#This Row],[Reference Number]],2)="GR",VLOOKUP(tbl_transaction[[#This Row],[Reference Number]],barang_masuk[],2,FALSE),IF(LEFT(tbl_transaction[[#This Row],[Reference Number]],2)="DO",VLOOKUP(tbl_transaction[[#This Row],[Reference Number]],barang_keluar[],2,FALSE),""))</f>
        <v>46062</v>
      </c>
      <c r="C2621" t="str">
        <f t="shared" si="41"/>
        <v>Outbound</v>
      </c>
      <c r="D2621" t="str">
        <f>IF(tbl_transaction[[#This Row],[Type]]="Inbound",VLOOKUP(tbl_transaction[[#This Row],[Reference Number]],barang_masuk[],4,FALSE),IF(tbl_transaction[[#This Row],[Type]]="Outbound",VLOOKUP(tbl_transaction[[#This Row],[Reference Number]],barang_keluar[],4,FALSE),""))</f>
        <v>SNK001</v>
      </c>
      <c r="E2621" t="str">
        <f>IF(tbl_transaction[[#This Row],[Type]]="Inbound",VLOOKUP(tbl_transaction[[#This Row],[Reference Number]],barang_masuk[],5,FALSE),IF(tbl_transaction[[#This Row],[Type]]="Outbound",VLOOKUP(tbl_transaction[[#This Row],[Reference Number]],barang_keluar[],5,FALSE),""))</f>
        <v>Taro Snack Variant 1</v>
      </c>
      <c r="F2621">
        <f>IF(tbl_transaction[[#This Row],[Type]]="Inbound",VLOOKUP(tbl_transaction[[#This Row],[Reference Number]],barang_masuk[],6,FALSE),IF(tbl_transaction[[#This Row],[Type]]="Outbound",VLOOKUP(tbl_transaction[[#This Row],[Reference Number]],barang_keluar[],6,FALSE),""))</f>
        <v>5</v>
      </c>
      <c r="G2621" t="str">
        <f>IF(tbl_transaction[[#This Row],[Type]]="Inbound",VLOOKUP(tbl_transaction[[#This Row],[Reference Number]],barang_masuk[],7,FALSE),IF(tbl_transaction[[#This Row],[Type]]="Outbound",VLOOKUP(tbl_transaction[[#This Row],[Reference Number]],barang_keluar[],7,FALSE),""))</f>
        <v>Pack</v>
      </c>
      <c r="H2621" t="str">
        <f>IF(tbl_transaction[[#This Row],[Type]]="Inbound",VLOOKUP(tbl_transaction[[#This Row],[Reference Number]],barang_masuk[],3,FALSE),IF(tbl_transaction[[#This Row],[Type]]="Outbound",VLOOKUP(tbl_transaction[[#This Row],[Reference Number]],barang_keluar[],3,FALSE),""))</f>
        <v>Outlet 062</v>
      </c>
      <c r="I2621" t="str">
        <f>IF(D2621='Kartu Stok'!$B$2,COUNTIF($D$3:D2621,'Kartu Stok'!$B$2),"")</f>
        <v/>
      </c>
    </row>
    <row r="2622" spans="1:9" ht="14.5" x14ac:dyDescent="0.35">
      <c r="A2622" s="2" t="s">
        <v>3181</v>
      </c>
      <c r="B2622" s="5">
        <f>IF(LEFT(tbl_transaction[[#This Row],[Reference Number]],2)="GR",VLOOKUP(tbl_transaction[[#This Row],[Reference Number]],barang_masuk[],2,FALSE),IF(LEFT(tbl_transaction[[#This Row],[Reference Number]],2)="DO",VLOOKUP(tbl_transaction[[#This Row],[Reference Number]],barang_keluar[],2,FALSE),""))</f>
        <v>46192</v>
      </c>
      <c r="C2622" t="str">
        <f t="shared" si="41"/>
        <v>Outbound</v>
      </c>
      <c r="D2622" t="str">
        <f>IF(tbl_transaction[[#This Row],[Type]]="Inbound",VLOOKUP(tbl_transaction[[#This Row],[Reference Number]],barang_masuk[],4,FALSE),IF(tbl_transaction[[#This Row],[Type]]="Outbound",VLOOKUP(tbl_transaction[[#This Row],[Reference Number]],barang_keluar[],4,FALSE),""))</f>
        <v>INS009</v>
      </c>
      <c r="E2622" t="str">
        <f>IF(tbl_transaction[[#This Row],[Type]]="Inbound",VLOOKUP(tbl_transaction[[#This Row],[Reference Number]],barang_masuk[],5,FALSE),IF(tbl_transaction[[#This Row],[Type]]="Outbound",VLOOKUP(tbl_transaction[[#This Row],[Reference Number]],barang_keluar[],5,FALSE),""))</f>
        <v>Sarimi Instant Food Variant 9</v>
      </c>
      <c r="F2622">
        <f>IF(tbl_transaction[[#This Row],[Type]]="Inbound",VLOOKUP(tbl_transaction[[#This Row],[Reference Number]],barang_masuk[],6,FALSE),IF(tbl_transaction[[#This Row],[Type]]="Outbound",VLOOKUP(tbl_transaction[[#This Row],[Reference Number]],barang_keluar[],6,FALSE),""))</f>
        <v>10</v>
      </c>
      <c r="G2622" t="str">
        <f>IF(tbl_transaction[[#This Row],[Type]]="Inbound",VLOOKUP(tbl_transaction[[#This Row],[Reference Number]],barang_masuk[],7,FALSE),IF(tbl_transaction[[#This Row],[Type]]="Outbound",VLOOKUP(tbl_transaction[[#This Row],[Reference Number]],barang_keluar[],7,FALSE),""))</f>
        <v>Pack</v>
      </c>
      <c r="H2622" t="str">
        <f>IF(tbl_transaction[[#This Row],[Type]]="Inbound",VLOOKUP(tbl_transaction[[#This Row],[Reference Number]],barang_masuk[],3,FALSE),IF(tbl_transaction[[#This Row],[Type]]="Outbound",VLOOKUP(tbl_transaction[[#This Row],[Reference Number]],barang_keluar[],3,FALSE),""))</f>
        <v>Outlet 018</v>
      </c>
      <c r="I2622" t="str">
        <f>IF(D2622='Kartu Stok'!$B$2,COUNTIF($D$3:D2622,'Kartu Stok'!$B$2),"")</f>
        <v/>
      </c>
    </row>
    <row r="2623" spans="1:9" ht="14.5" x14ac:dyDescent="0.35">
      <c r="A2623" s="2" t="s">
        <v>3182</v>
      </c>
      <c r="B2623" s="5">
        <f>IF(LEFT(tbl_transaction[[#This Row],[Reference Number]],2)="GR",VLOOKUP(tbl_transaction[[#This Row],[Reference Number]],barang_masuk[],2,FALSE),IF(LEFT(tbl_transaction[[#This Row],[Reference Number]],2)="DO",VLOOKUP(tbl_transaction[[#This Row],[Reference Number]],barang_keluar[],2,FALSE),""))</f>
        <v>46201</v>
      </c>
      <c r="C2623" t="str">
        <f t="shared" si="41"/>
        <v>Outbound</v>
      </c>
      <c r="D2623" t="str">
        <f>IF(tbl_transaction[[#This Row],[Type]]="Inbound",VLOOKUP(tbl_transaction[[#This Row],[Reference Number]],barang_masuk[],4,FALSE),IF(tbl_transaction[[#This Row],[Type]]="Outbound",VLOOKUP(tbl_transaction[[#This Row],[Reference Number]],barang_keluar[],4,FALSE),""))</f>
        <v>SNK015</v>
      </c>
      <c r="E2623" t="str">
        <f>IF(tbl_transaction[[#This Row],[Type]]="Inbound",VLOOKUP(tbl_transaction[[#This Row],[Reference Number]],barang_masuk[],5,FALSE),IF(tbl_transaction[[#This Row],[Type]]="Outbound",VLOOKUP(tbl_transaction[[#This Row],[Reference Number]],barang_keluar[],5,FALSE),""))</f>
        <v>Taro Snack Variant 15</v>
      </c>
      <c r="F2623">
        <f>IF(tbl_transaction[[#This Row],[Type]]="Inbound",VLOOKUP(tbl_transaction[[#This Row],[Reference Number]],barang_masuk[],6,FALSE),IF(tbl_transaction[[#This Row],[Type]]="Outbound",VLOOKUP(tbl_transaction[[#This Row],[Reference Number]],barang_keluar[],6,FALSE),""))</f>
        <v>48</v>
      </c>
      <c r="G2623" t="str">
        <f>IF(tbl_transaction[[#This Row],[Type]]="Inbound",VLOOKUP(tbl_transaction[[#This Row],[Reference Number]],barang_masuk[],7,FALSE),IF(tbl_transaction[[#This Row],[Type]]="Outbound",VLOOKUP(tbl_transaction[[#This Row],[Reference Number]],barang_keluar[],7,FALSE),""))</f>
        <v>Pack</v>
      </c>
      <c r="H2623" t="str">
        <f>IF(tbl_transaction[[#This Row],[Type]]="Inbound",VLOOKUP(tbl_transaction[[#This Row],[Reference Number]],barang_masuk[],3,FALSE),IF(tbl_transaction[[#This Row],[Type]]="Outbound",VLOOKUP(tbl_transaction[[#This Row],[Reference Number]],barang_keluar[],3,FALSE),""))</f>
        <v>Outlet 028</v>
      </c>
      <c r="I2623" t="str">
        <f>IF(D2623='Kartu Stok'!$B$2,COUNTIF($D$3:D2623,'Kartu Stok'!$B$2),"")</f>
        <v/>
      </c>
    </row>
    <row r="2624" spans="1:9" ht="14.5" x14ac:dyDescent="0.35">
      <c r="A2624" s="2" t="s">
        <v>3183</v>
      </c>
      <c r="B2624" s="5">
        <f>IF(LEFT(tbl_transaction[[#This Row],[Reference Number]],2)="GR",VLOOKUP(tbl_transaction[[#This Row],[Reference Number]],barang_masuk[],2,FALSE),IF(LEFT(tbl_transaction[[#This Row],[Reference Number]],2)="DO",VLOOKUP(tbl_transaction[[#This Row],[Reference Number]],barang_keluar[],2,FALSE),""))</f>
        <v>46158</v>
      </c>
      <c r="C2624" t="str">
        <f t="shared" si="41"/>
        <v>Outbound</v>
      </c>
      <c r="D2624" t="str">
        <f>IF(tbl_transaction[[#This Row],[Type]]="Inbound",VLOOKUP(tbl_transaction[[#This Row],[Reference Number]],barang_masuk[],4,FALSE),IF(tbl_transaction[[#This Row],[Type]]="Outbound",VLOOKUP(tbl_transaction[[#This Row],[Reference Number]],barang_keluar[],4,FALSE),""))</f>
        <v>DAR005</v>
      </c>
      <c r="E2624" t="str">
        <f>IF(tbl_transaction[[#This Row],[Type]]="Inbound",VLOOKUP(tbl_transaction[[#This Row],[Reference Number]],barang_masuk[],5,FALSE),IF(tbl_transaction[[#This Row],[Type]]="Outbound",VLOOKUP(tbl_transaction[[#This Row],[Reference Number]],barang_keluar[],5,FALSE),""))</f>
        <v>Indomilk Dairy Variant 5</v>
      </c>
      <c r="F2624">
        <f>IF(tbl_transaction[[#This Row],[Type]]="Inbound",VLOOKUP(tbl_transaction[[#This Row],[Reference Number]],barang_masuk[],6,FALSE),IF(tbl_transaction[[#This Row],[Type]]="Outbound",VLOOKUP(tbl_transaction[[#This Row],[Reference Number]],barang_keluar[],6,FALSE),""))</f>
        <v>5</v>
      </c>
      <c r="G2624" t="str">
        <f>IF(tbl_transaction[[#This Row],[Type]]="Inbound",VLOOKUP(tbl_transaction[[#This Row],[Reference Number]],barang_masuk[],7,FALSE),IF(tbl_transaction[[#This Row],[Type]]="Outbound",VLOOKUP(tbl_transaction[[#This Row],[Reference Number]],barang_keluar[],7,FALSE),""))</f>
        <v>Box</v>
      </c>
      <c r="H2624" t="str">
        <f>IF(tbl_transaction[[#This Row],[Type]]="Inbound",VLOOKUP(tbl_transaction[[#This Row],[Reference Number]],barang_masuk[],3,FALSE),IF(tbl_transaction[[#This Row],[Type]]="Outbound",VLOOKUP(tbl_transaction[[#This Row],[Reference Number]],barang_keluar[],3,FALSE),""))</f>
        <v>Outlet 054</v>
      </c>
      <c r="I2624" t="str">
        <f>IF(D2624='Kartu Stok'!$B$2,COUNTIF($D$3:D2624,'Kartu Stok'!$B$2),"")</f>
        <v/>
      </c>
    </row>
    <row r="2625" spans="1:9" ht="14.5" x14ac:dyDescent="0.35">
      <c r="A2625" s="2" t="s">
        <v>3184</v>
      </c>
      <c r="B2625" s="5">
        <f>IF(LEFT(tbl_transaction[[#This Row],[Reference Number]],2)="GR",VLOOKUP(tbl_transaction[[#This Row],[Reference Number]],barang_masuk[],2,FALSE),IF(LEFT(tbl_transaction[[#This Row],[Reference Number]],2)="DO",VLOOKUP(tbl_transaction[[#This Row],[Reference Number]],barang_keluar[],2,FALSE),""))</f>
        <v>46047</v>
      </c>
      <c r="C2625" t="str">
        <f t="shared" si="41"/>
        <v>Outbound</v>
      </c>
      <c r="D2625" t="str">
        <f>IF(tbl_transaction[[#This Row],[Type]]="Inbound",VLOOKUP(tbl_transaction[[#This Row],[Reference Number]],barang_masuk[],4,FALSE),IF(tbl_transaction[[#This Row],[Type]]="Outbound",VLOOKUP(tbl_transaction[[#This Row],[Reference Number]],barang_keluar[],4,FALSE),""))</f>
        <v>INS004</v>
      </c>
      <c r="E2625" t="str">
        <f>IF(tbl_transaction[[#This Row],[Type]]="Inbound",VLOOKUP(tbl_transaction[[#This Row],[Reference Number]],barang_masuk[],5,FALSE),IF(tbl_transaction[[#This Row],[Type]]="Outbound",VLOOKUP(tbl_transaction[[#This Row],[Reference Number]],barang_keluar[],5,FALSE),""))</f>
        <v>Sarimi Instant Food Variant 4</v>
      </c>
      <c r="F2625">
        <f>IF(tbl_transaction[[#This Row],[Type]]="Inbound",VLOOKUP(tbl_transaction[[#This Row],[Reference Number]],barang_masuk[],6,FALSE),IF(tbl_transaction[[#This Row],[Type]]="Outbound",VLOOKUP(tbl_transaction[[#This Row],[Reference Number]],barang_keluar[],6,FALSE),""))</f>
        <v>5</v>
      </c>
      <c r="G2625" t="str">
        <f>IF(tbl_transaction[[#This Row],[Type]]="Inbound",VLOOKUP(tbl_transaction[[#This Row],[Reference Number]],barang_masuk[],7,FALSE),IF(tbl_transaction[[#This Row],[Type]]="Outbound",VLOOKUP(tbl_transaction[[#This Row],[Reference Number]],barang_keluar[],7,FALSE),""))</f>
        <v>Pack</v>
      </c>
      <c r="H2625" t="str">
        <f>IF(tbl_transaction[[#This Row],[Type]]="Inbound",VLOOKUP(tbl_transaction[[#This Row],[Reference Number]],barang_masuk[],3,FALSE),IF(tbl_transaction[[#This Row],[Type]]="Outbound",VLOOKUP(tbl_transaction[[#This Row],[Reference Number]],barang_keluar[],3,FALSE),""))</f>
        <v>Outlet 059</v>
      </c>
      <c r="I2625" t="str">
        <f>IF(D2625='Kartu Stok'!$B$2,COUNTIF($D$3:D2625,'Kartu Stok'!$B$2),"")</f>
        <v/>
      </c>
    </row>
    <row r="2626" spans="1:9" ht="14.5" x14ac:dyDescent="0.35">
      <c r="A2626" s="2" t="s">
        <v>3185</v>
      </c>
      <c r="B2626" s="5">
        <f>IF(LEFT(tbl_transaction[[#This Row],[Reference Number]],2)="GR",VLOOKUP(tbl_transaction[[#This Row],[Reference Number]],barang_masuk[],2,FALSE),IF(LEFT(tbl_transaction[[#This Row],[Reference Number]],2)="DO",VLOOKUP(tbl_transaction[[#This Row],[Reference Number]],barang_keluar[],2,FALSE),""))</f>
        <v>46073</v>
      </c>
      <c r="C2626" t="str">
        <f t="shared" si="41"/>
        <v>Outbound</v>
      </c>
      <c r="D2626" t="str">
        <f>IF(tbl_transaction[[#This Row],[Type]]="Inbound",VLOOKUP(tbl_transaction[[#This Row],[Reference Number]],barang_masuk[],4,FALSE),IF(tbl_transaction[[#This Row],[Type]]="Outbound",VLOOKUP(tbl_transaction[[#This Row],[Reference Number]],barang_keluar[],4,FALSE),""))</f>
        <v>SNK020</v>
      </c>
      <c r="E2626" t="str">
        <f>IF(tbl_transaction[[#This Row],[Type]]="Inbound",VLOOKUP(tbl_transaction[[#This Row],[Reference Number]],barang_masuk[],5,FALSE),IF(tbl_transaction[[#This Row],[Type]]="Outbound",VLOOKUP(tbl_transaction[[#This Row],[Reference Number]],barang_keluar[],5,FALSE),""))</f>
        <v>Qtela Snack Variant 20</v>
      </c>
      <c r="F2626">
        <f>IF(tbl_transaction[[#This Row],[Type]]="Inbound",VLOOKUP(tbl_transaction[[#This Row],[Reference Number]],barang_masuk[],6,FALSE),IF(tbl_transaction[[#This Row],[Type]]="Outbound",VLOOKUP(tbl_transaction[[#This Row],[Reference Number]],barang_keluar[],6,FALSE),""))</f>
        <v>36</v>
      </c>
      <c r="G2626" t="str">
        <f>IF(tbl_transaction[[#This Row],[Type]]="Inbound",VLOOKUP(tbl_transaction[[#This Row],[Reference Number]],barang_masuk[],7,FALSE),IF(tbl_transaction[[#This Row],[Type]]="Outbound",VLOOKUP(tbl_transaction[[#This Row],[Reference Number]],barang_keluar[],7,FALSE),""))</f>
        <v>Pack</v>
      </c>
      <c r="H2626" t="str">
        <f>IF(tbl_transaction[[#This Row],[Type]]="Inbound",VLOOKUP(tbl_transaction[[#This Row],[Reference Number]],barang_masuk[],3,FALSE),IF(tbl_transaction[[#This Row],[Type]]="Outbound",VLOOKUP(tbl_transaction[[#This Row],[Reference Number]],barang_keluar[],3,FALSE),""))</f>
        <v>Outlet 007</v>
      </c>
      <c r="I2626" t="str">
        <f>IF(D2626='Kartu Stok'!$B$2,COUNTIF($D$3:D2626,'Kartu Stok'!$B$2),"")</f>
        <v/>
      </c>
    </row>
    <row r="2627" spans="1:9" ht="14.5" x14ac:dyDescent="0.35">
      <c r="A2627" s="2" t="s">
        <v>3186</v>
      </c>
      <c r="B2627" s="5">
        <f>IF(LEFT(tbl_transaction[[#This Row],[Reference Number]],2)="GR",VLOOKUP(tbl_transaction[[#This Row],[Reference Number]],barang_masuk[],2,FALSE),IF(LEFT(tbl_transaction[[#This Row],[Reference Number]],2)="DO",VLOOKUP(tbl_transaction[[#This Row],[Reference Number]],barang_keluar[],2,FALSE),""))</f>
        <v>46074</v>
      </c>
      <c r="C2627" t="str">
        <f t="shared" si="41"/>
        <v>Outbound</v>
      </c>
      <c r="D2627" t="str">
        <f>IF(tbl_transaction[[#This Row],[Type]]="Inbound",VLOOKUP(tbl_transaction[[#This Row],[Reference Number]],barang_masuk[],4,FALSE),IF(tbl_transaction[[#This Row],[Type]]="Outbound",VLOOKUP(tbl_transaction[[#This Row],[Reference Number]],barang_keluar[],4,FALSE),""))</f>
        <v>DAR008</v>
      </c>
      <c r="E2627" t="str">
        <f>IF(tbl_transaction[[#This Row],[Type]]="Inbound",VLOOKUP(tbl_transaction[[#This Row],[Reference Number]],barang_masuk[],5,FALSE),IF(tbl_transaction[[#This Row],[Type]]="Outbound",VLOOKUP(tbl_transaction[[#This Row],[Reference Number]],barang_keluar[],5,FALSE),""))</f>
        <v>Indomilk Dairy Variant 8</v>
      </c>
      <c r="F2627">
        <f>IF(tbl_transaction[[#This Row],[Type]]="Inbound",VLOOKUP(tbl_transaction[[#This Row],[Reference Number]],barang_masuk[],6,FALSE),IF(tbl_transaction[[#This Row],[Type]]="Outbound",VLOOKUP(tbl_transaction[[#This Row],[Reference Number]],barang_keluar[],6,FALSE),""))</f>
        <v>20</v>
      </c>
      <c r="G2627" t="str">
        <f>IF(tbl_transaction[[#This Row],[Type]]="Inbound",VLOOKUP(tbl_transaction[[#This Row],[Reference Number]],barang_masuk[],7,FALSE),IF(tbl_transaction[[#This Row],[Type]]="Outbound",VLOOKUP(tbl_transaction[[#This Row],[Reference Number]],barang_keluar[],7,FALSE),""))</f>
        <v>Box</v>
      </c>
      <c r="H2627" t="str">
        <f>IF(tbl_transaction[[#This Row],[Type]]="Inbound",VLOOKUP(tbl_transaction[[#This Row],[Reference Number]],barang_masuk[],3,FALSE),IF(tbl_transaction[[#This Row],[Type]]="Outbound",VLOOKUP(tbl_transaction[[#This Row],[Reference Number]],barang_keluar[],3,FALSE),""))</f>
        <v>Outlet 012</v>
      </c>
      <c r="I2627" t="str">
        <f>IF(D2627='Kartu Stok'!$B$2,COUNTIF($D$3:D2627,'Kartu Stok'!$B$2),"")</f>
        <v/>
      </c>
    </row>
    <row r="2628" spans="1:9" ht="14.5" x14ac:dyDescent="0.35">
      <c r="A2628" s="2" t="s">
        <v>3187</v>
      </c>
      <c r="B2628" s="5">
        <f>IF(LEFT(tbl_transaction[[#This Row],[Reference Number]],2)="GR",VLOOKUP(tbl_transaction[[#This Row],[Reference Number]],barang_masuk[],2,FALSE),IF(LEFT(tbl_transaction[[#This Row],[Reference Number]],2)="DO",VLOOKUP(tbl_transaction[[#This Row],[Reference Number]],barang_keluar[],2,FALSE),""))</f>
        <v>46174</v>
      </c>
      <c r="C2628" t="str">
        <f t="shared" si="41"/>
        <v>Outbound</v>
      </c>
      <c r="D2628" t="str">
        <f>IF(tbl_transaction[[#This Row],[Type]]="Inbound",VLOOKUP(tbl_transaction[[#This Row],[Reference Number]],barang_masuk[],4,FALSE),IF(tbl_transaction[[#This Row],[Type]]="Outbound",VLOOKUP(tbl_transaction[[#This Row],[Reference Number]],barang_keluar[],4,FALSE),""))</f>
        <v>BEV026</v>
      </c>
      <c r="E2628" t="str">
        <f>IF(tbl_transaction[[#This Row],[Type]]="Inbound",VLOOKUP(tbl_transaction[[#This Row],[Reference Number]],barang_masuk[],5,FALSE),IF(tbl_transaction[[#This Row],[Type]]="Outbound",VLOOKUP(tbl_transaction[[#This Row],[Reference Number]],barang_keluar[],5,FALSE),""))</f>
        <v>Pocari Beverage Variant 26</v>
      </c>
      <c r="F2628">
        <f>IF(tbl_transaction[[#This Row],[Type]]="Inbound",VLOOKUP(tbl_transaction[[#This Row],[Reference Number]],barang_masuk[],6,FALSE),IF(tbl_transaction[[#This Row],[Type]]="Outbound",VLOOKUP(tbl_transaction[[#This Row],[Reference Number]],barang_keluar[],6,FALSE),""))</f>
        <v>12</v>
      </c>
      <c r="G2628" t="str">
        <f>IF(tbl_transaction[[#This Row],[Type]]="Inbound",VLOOKUP(tbl_transaction[[#This Row],[Reference Number]],barang_masuk[],7,FALSE),IF(tbl_transaction[[#This Row],[Type]]="Outbound",VLOOKUP(tbl_transaction[[#This Row],[Reference Number]],barang_keluar[],7,FALSE),""))</f>
        <v>Bottle</v>
      </c>
      <c r="H2628" t="str">
        <f>IF(tbl_transaction[[#This Row],[Type]]="Inbound",VLOOKUP(tbl_transaction[[#This Row],[Reference Number]],barang_masuk[],3,FALSE),IF(tbl_transaction[[#This Row],[Type]]="Outbound",VLOOKUP(tbl_transaction[[#This Row],[Reference Number]],barang_keluar[],3,FALSE),""))</f>
        <v>Outlet 071</v>
      </c>
      <c r="I2628" t="str">
        <f>IF(D2628='Kartu Stok'!$B$2,COUNTIF($D$3:D2628,'Kartu Stok'!$B$2),"")</f>
        <v/>
      </c>
    </row>
    <row r="2629" spans="1:9" ht="14.5" x14ac:dyDescent="0.35">
      <c r="A2629" s="2" t="s">
        <v>3188</v>
      </c>
      <c r="B2629" s="5">
        <f>IF(LEFT(tbl_transaction[[#This Row],[Reference Number]],2)="GR",VLOOKUP(tbl_transaction[[#This Row],[Reference Number]],barang_masuk[],2,FALSE),IF(LEFT(tbl_transaction[[#This Row],[Reference Number]],2)="DO",VLOOKUP(tbl_transaction[[#This Row],[Reference Number]],barang_keluar[],2,FALSE),""))</f>
        <v>46075</v>
      </c>
      <c r="C2629" t="str">
        <f t="shared" si="41"/>
        <v>Outbound</v>
      </c>
      <c r="D2629" t="str">
        <f>IF(tbl_transaction[[#This Row],[Type]]="Inbound",VLOOKUP(tbl_transaction[[#This Row],[Reference Number]],barang_masuk[],4,FALSE),IF(tbl_transaction[[#This Row],[Type]]="Outbound",VLOOKUP(tbl_transaction[[#This Row],[Reference Number]],barang_keluar[],4,FALSE),""))</f>
        <v>SNK004</v>
      </c>
      <c r="E2629" t="str">
        <f>IF(tbl_transaction[[#This Row],[Type]]="Inbound",VLOOKUP(tbl_transaction[[#This Row],[Reference Number]],barang_masuk[],5,FALSE),IF(tbl_transaction[[#This Row],[Type]]="Outbound",VLOOKUP(tbl_transaction[[#This Row],[Reference Number]],barang_keluar[],5,FALSE),""))</f>
        <v>Chitato Snack Variant 4</v>
      </c>
      <c r="F2629">
        <f>IF(tbl_transaction[[#This Row],[Type]]="Inbound",VLOOKUP(tbl_transaction[[#This Row],[Reference Number]],barang_masuk[],6,FALSE),IF(tbl_transaction[[#This Row],[Type]]="Outbound",VLOOKUP(tbl_transaction[[#This Row],[Reference Number]],barang_keluar[],6,FALSE),""))</f>
        <v>12</v>
      </c>
      <c r="G2629" t="str">
        <f>IF(tbl_transaction[[#This Row],[Type]]="Inbound",VLOOKUP(tbl_transaction[[#This Row],[Reference Number]],barang_masuk[],7,FALSE),IF(tbl_transaction[[#This Row],[Type]]="Outbound",VLOOKUP(tbl_transaction[[#This Row],[Reference Number]],barang_keluar[],7,FALSE),""))</f>
        <v>Pack</v>
      </c>
      <c r="H2629" t="str">
        <f>IF(tbl_transaction[[#This Row],[Type]]="Inbound",VLOOKUP(tbl_transaction[[#This Row],[Reference Number]],barang_masuk[],3,FALSE),IF(tbl_transaction[[#This Row],[Type]]="Outbound",VLOOKUP(tbl_transaction[[#This Row],[Reference Number]],barang_keluar[],3,FALSE),""))</f>
        <v>Outlet 063</v>
      </c>
      <c r="I2629" t="str">
        <f>IF(D2629='Kartu Stok'!$B$2,COUNTIF($D$3:D2629,'Kartu Stok'!$B$2),"")</f>
        <v/>
      </c>
    </row>
    <row r="2630" spans="1:9" ht="14.5" x14ac:dyDescent="0.35">
      <c r="A2630" s="2" t="s">
        <v>3189</v>
      </c>
      <c r="B2630" s="5">
        <f>IF(LEFT(tbl_transaction[[#This Row],[Reference Number]],2)="GR",VLOOKUP(tbl_transaction[[#This Row],[Reference Number]],barang_masuk[],2,FALSE),IF(LEFT(tbl_transaction[[#This Row],[Reference Number]],2)="DO",VLOOKUP(tbl_transaction[[#This Row],[Reference Number]],barang_keluar[],2,FALSE),""))</f>
        <v>46069</v>
      </c>
      <c r="C2630" t="str">
        <f t="shared" si="41"/>
        <v>Outbound</v>
      </c>
      <c r="D2630" t="str">
        <f>IF(tbl_transaction[[#This Row],[Type]]="Inbound",VLOOKUP(tbl_transaction[[#This Row],[Reference Number]],barang_masuk[],4,FALSE),IF(tbl_transaction[[#This Row],[Type]]="Outbound",VLOOKUP(tbl_transaction[[#This Row],[Reference Number]],barang_keluar[],4,FALSE),""))</f>
        <v>DAR007</v>
      </c>
      <c r="E2630" t="str">
        <f>IF(tbl_transaction[[#This Row],[Type]]="Inbound",VLOOKUP(tbl_transaction[[#This Row],[Reference Number]],barang_masuk[],5,FALSE),IF(tbl_transaction[[#This Row],[Type]]="Outbound",VLOOKUP(tbl_transaction[[#This Row],[Reference Number]],barang_keluar[],5,FALSE),""))</f>
        <v>Indomilk Dairy Variant 7</v>
      </c>
      <c r="F2630">
        <f>IF(tbl_transaction[[#This Row],[Type]]="Inbound",VLOOKUP(tbl_transaction[[#This Row],[Reference Number]],barang_masuk[],6,FALSE),IF(tbl_transaction[[#This Row],[Type]]="Outbound",VLOOKUP(tbl_transaction[[#This Row],[Reference Number]],barang_keluar[],6,FALSE),""))</f>
        <v>5</v>
      </c>
      <c r="G2630" t="str">
        <f>IF(tbl_transaction[[#This Row],[Type]]="Inbound",VLOOKUP(tbl_transaction[[#This Row],[Reference Number]],barang_masuk[],7,FALSE),IF(tbl_transaction[[#This Row],[Type]]="Outbound",VLOOKUP(tbl_transaction[[#This Row],[Reference Number]],barang_keluar[],7,FALSE),""))</f>
        <v>Box</v>
      </c>
      <c r="H2630" t="str">
        <f>IF(tbl_transaction[[#This Row],[Type]]="Inbound",VLOOKUP(tbl_transaction[[#This Row],[Reference Number]],barang_masuk[],3,FALSE),IF(tbl_transaction[[#This Row],[Type]]="Outbound",VLOOKUP(tbl_transaction[[#This Row],[Reference Number]],barang_keluar[],3,FALSE),""))</f>
        <v>Outlet 016</v>
      </c>
      <c r="I2630" t="str">
        <f>IF(D2630='Kartu Stok'!$B$2,COUNTIF($D$3:D2630,'Kartu Stok'!$B$2),"")</f>
        <v/>
      </c>
    </row>
    <row r="2631" spans="1:9" ht="14.5" x14ac:dyDescent="0.35">
      <c r="A2631" s="2" t="s">
        <v>3190</v>
      </c>
      <c r="B2631" s="5">
        <f>IF(LEFT(tbl_transaction[[#This Row],[Reference Number]],2)="GR",VLOOKUP(tbl_transaction[[#This Row],[Reference Number]],barang_masuk[],2,FALSE),IF(LEFT(tbl_transaction[[#This Row],[Reference Number]],2)="DO",VLOOKUP(tbl_transaction[[#This Row],[Reference Number]],barang_keluar[],2,FALSE),""))</f>
        <v>46150</v>
      </c>
      <c r="C2631" t="str">
        <f t="shared" si="41"/>
        <v>Outbound</v>
      </c>
      <c r="D2631" t="str">
        <f>IF(tbl_transaction[[#This Row],[Type]]="Inbound",VLOOKUP(tbl_transaction[[#This Row],[Reference Number]],barang_masuk[],4,FALSE),IF(tbl_transaction[[#This Row],[Type]]="Outbound",VLOOKUP(tbl_transaction[[#This Row],[Reference Number]],barang_keluar[],4,FALSE),""))</f>
        <v>INS022</v>
      </c>
      <c r="E2631" t="str">
        <f>IF(tbl_transaction[[#This Row],[Type]]="Inbound",VLOOKUP(tbl_transaction[[#This Row],[Reference Number]],barang_masuk[],5,FALSE),IF(tbl_transaction[[#This Row],[Type]]="Outbound",VLOOKUP(tbl_transaction[[#This Row],[Reference Number]],barang_keluar[],5,FALSE),""))</f>
        <v>Supermi Instant Food Variant 22</v>
      </c>
      <c r="F2631">
        <f>IF(tbl_transaction[[#This Row],[Type]]="Inbound",VLOOKUP(tbl_transaction[[#This Row],[Reference Number]],barang_masuk[],6,FALSE),IF(tbl_transaction[[#This Row],[Type]]="Outbound",VLOOKUP(tbl_transaction[[#This Row],[Reference Number]],barang_keluar[],6,FALSE),""))</f>
        <v>24</v>
      </c>
      <c r="G2631" t="str">
        <f>IF(tbl_transaction[[#This Row],[Type]]="Inbound",VLOOKUP(tbl_transaction[[#This Row],[Reference Number]],barang_masuk[],7,FALSE),IF(tbl_transaction[[#This Row],[Type]]="Outbound",VLOOKUP(tbl_transaction[[#This Row],[Reference Number]],barang_keluar[],7,FALSE),""))</f>
        <v>Pack</v>
      </c>
      <c r="H2631" t="str">
        <f>IF(tbl_transaction[[#This Row],[Type]]="Inbound",VLOOKUP(tbl_transaction[[#This Row],[Reference Number]],barang_masuk[],3,FALSE),IF(tbl_transaction[[#This Row],[Type]]="Outbound",VLOOKUP(tbl_transaction[[#This Row],[Reference Number]],barang_keluar[],3,FALSE),""))</f>
        <v>Outlet 013</v>
      </c>
      <c r="I2631" t="str">
        <f>IF(D2631='Kartu Stok'!$B$2,COUNTIF($D$3:D2631,'Kartu Stok'!$B$2),"")</f>
        <v/>
      </c>
    </row>
    <row r="2632" spans="1:9" ht="14.5" x14ac:dyDescent="0.35">
      <c r="A2632" s="2" t="s">
        <v>3191</v>
      </c>
      <c r="B2632" s="5">
        <f>IF(LEFT(tbl_transaction[[#This Row],[Reference Number]],2)="GR",VLOOKUP(tbl_transaction[[#This Row],[Reference Number]],barang_masuk[],2,FALSE),IF(LEFT(tbl_transaction[[#This Row],[Reference Number]],2)="DO",VLOOKUP(tbl_transaction[[#This Row],[Reference Number]],barang_keluar[],2,FALSE),""))</f>
        <v>46055</v>
      </c>
      <c r="C2632" t="str">
        <f t="shared" si="41"/>
        <v>Outbound</v>
      </c>
      <c r="D2632" t="str">
        <f>IF(tbl_transaction[[#This Row],[Type]]="Inbound",VLOOKUP(tbl_transaction[[#This Row],[Reference Number]],barang_masuk[],4,FALSE),IF(tbl_transaction[[#This Row],[Type]]="Outbound",VLOOKUP(tbl_transaction[[#This Row],[Reference Number]],barang_keluar[],4,FALSE),""))</f>
        <v>BAB019</v>
      </c>
      <c r="E2632" t="str">
        <f>IF(tbl_transaction[[#This Row],[Type]]="Inbound",VLOOKUP(tbl_transaction[[#This Row],[Reference Number]],barang_masuk[],5,FALSE),IF(tbl_transaction[[#This Row],[Type]]="Outbound",VLOOKUP(tbl_transaction[[#This Row],[Reference Number]],barang_keluar[],5,FALSE),""))</f>
        <v>Zwitsal Baby Care Variant 19</v>
      </c>
      <c r="F2632">
        <f>IF(tbl_transaction[[#This Row],[Type]]="Inbound",VLOOKUP(tbl_transaction[[#This Row],[Reference Number]],barang_masuk[],6,FALSE),IF(tbl_transaction[[#This Row],[Type]]="Outbound",VLOOKUP(tbl_transaction[[#This Row],[Reference Number]],barang_keluar[],6,FALSE),""))</f>
        <v>24</v>
      </c>
      <c r="G2632" t="str">
        <f>IF(tbl_transaction[[#This Row],[Type]]="Inbound",VLOOKUP(tbl_transaction[[#This Row],[Reference Number]],barang_masuk[],7,FALSE),IF(tbl_transaction[[#This Row],[Type]]="Outbound",VLOOKUP(tbl_transaction[[#This Row],[Reference Number]],barang_keluar[],7,FALSE),""))</f>
        <v>Pack</v>
      </c>
      <c r="H2632" t="str">
        <f>IF(tbl_transaction[[#This Row],[Type]]="Inbound",VLOOKUP(tbl_transaction[[#This Row],[Reference Number]],barang_masuk[],3,FALSE),IF(tbl_transaction[[#This Row],[Type]]="Outbound",VLOOKUP(tbl_transaction[[#This Row],[Reference Number]],barang_keluar[],3,FALSE),""))</f>
        <v>Outlet 046</v>
      </c>
      <c r="I2632" t="str">
        <f>IF(D2632='Kartu Stok'!$B$2,COUNTIF($D$3:D2632,'Kartu Stok'!$B$2),"")</f>
        <v/>
      </c>
    </row>
    <row r="2633" spans="1:9" ht="14.5" x14ac:dyDescent="0.35">
      <c r="A2633" s="2" t="s">
        <v>3192</v>
      </c>
      <c r="B2633" s="5">
        <f>IF(LEFT(tbl_transaction[[#This Row],[Reference Number]],2)="GR",VLOOKUP(tbl_transaction[[#This Row],[Reference Number]],barang_masuk[],2,FALSE),IF(LEFT(tbl_transaction[[#This Row],[Reference Number]],2)="DO",VLOOKUP(tbl_transaction[[#This Row],[Reference Number]],barang_keluar[],2,FALSE),""))</f>
        <v>46093</v>
      </c>
      <c r="C2633" t="str">
        <f t="shared" si="41"/>
        <v>Outbound</v>
      </c>
      <c r="D2633" t="str">
        <f>IF(tbl_transaction[[#This Row],[Type]]="Inbound",VLOOKUP(tbl_transaction[[#This Row],[Reference Number]],barang_masuk[],4,FALSE),IF(tbl_transaction[[#This Row],[Type]]="Outbound",VLOOKUP(tbl_transaction[[#This Row],[Reference Number]],barang_keluar[],4,FALSE),""))</f>
        <v>HOM013</v>
      </c>
      <c r="E2633" t="str">
        <f>IF(tbl_transaction[[#This Row],[Type]]="Inbound",VLOOKUP(tbl_transaction[[#This Row],[Reference Number]],barang_masuk[],5,FALSE),IF(tbl_transaction[[#This Row],[Type]]="Outbound",VLOOKUP(tbl_transaction[[#This Row],[Reference Number]],barang_keluar[],5,FALSE),""))</f>
        <v>Rinso Home Care Variant 13</v>
      </c>
      <c r="F2633">
        <f>IF(tbl_transaction[[#This Row],[Type]]="Inbound",VLOOKUP(tbl_transaction[[#This Row],[Reference Number]],barang_masuk[],6,FALSE),IF(tbl_transaction[[#This Row],[Type]]="Outbound",VLOOKUP(tbl_transaction[[#This Row],[Reference Number]],barang_keluar[],6,FALSE),""))</f>
        <v>20</v>
      </c>
      <c r="G2633" t="str">
        <f>IF(tbl_transaction[[#This Row],[Type]]="Inbound",VLOOKUP(tbl_transaction[[#This Row],[Reference Number]],barang_masuk[],7,FALSE),IF(tbl_transaction[[#This Row],[Type]]="Outbound",VLOOKUP(tbl_transaction[[#This Row],[Reference Number]],barang_keluar[],7,FALSE),""))</f>
        <v>Pack</v>
      </c>
      <c r="H2633" t="str">
        <f>IF(tbl_transaction[[#This Row],[Type]]="Inbound",VLOOKUP(tbl_transaction[[#This Row],[Reference Number]],barang_masuk[],3,FALSE),IF(tbl_transaction[[#This Row],[Type]]="Outbound",VLOOKUP(tbl_transaction[[#This Row],[Reference Number]],barang_keluar[],3,FALSE),""))</f>
        <v>Outlet 057</v>
      </c>
      <c r="I2633" t="str">
        <f>IF(D2633='Kartu Stok'!$B$2,COUNTIF($D$3:D2633,'Kartu Stok'!$B$2),"")</f>
        <v/>
      </c>
    </row>
    <row r="2634" spans="1:9" ht="14.5" x14ac:dyDescent="0.35">
      <c r="A2634" s="2" t="s">
        <v>3193</v>
      </c>
      <c r="B2634" s="5">
        <f>IF(LEFT(tbl_transaction[[#This Row],[Reference Number]],2)="GR",VLOOKUP(tbl_transaction[[#This Row],[Reference Number]],barang_masuk[],2,FALSE),IF(LEFT(tbl_transaction[[#This Row],[Reference Number]],2)="DO",VLOOKUP(tbl_transaction[[#This Row],[Reference Number]],barang_keluar[],2,FALSE),""))</f>
        <v>46166</v>
      </c>
      <c r="C2634" t="str">
        <f t="shared" si="41"/>
        <v>Outbound</v>
      </c>
      <c r="D2634" t="str">
        <f>IF(tbl_transaction[[#This Row],[Type]]="Inbound",VLOOKUP(tbl_transaction[[#This Row],[Reference Number]],barang_masuk[],4,FALSE),IF(tbl_transaction[[#This Row],[Type]]="Outbound",VLOOKUP(tbl_transaction[[#This Row],[Reference Number]],barang_keluar[],4,FALSE),""))</f>
        <v>BEV037</v>
      </c>
      <c r="E2634" t="str">
        <f>IF(tbl_transaction[[#This Row],[Type]]="Inbound",VLOOKUP(tbl_transaction[[#This Row],[Reference Number]],barang_masuk[],5,FALSE),IF(tbl_transaction[[#This Row],[Type]]="Outbound",VLOOKUP(tbl_transaction[[#This Row],[Reference Number]],barang_keluar[],5,FALSE),""))</f>
        <v>Aqua Beverage Variant 37</v>
      </c>
      <c r="F2634">
        <f>IF(tbl_transaction[[#This Row],[Type]]="Inbound",VLOOKUP(tbl_transaction[[#This Row],[Reference Number]],barang_masuk[],6,FALSE),IF(tbl_transaction[[#This Row],[Type]]="Outbound",VLOOKUP(tbl_transaction[[#This Row],[Reference Number]],barang_keluar[],6,FALSE),""))</f>
        <v>20</v>
      </c>
      <c r="G2634" t="str">
        <f>IF(tbl_transaction[[#This Row],[Type]]="Inbound",VLOOKUP(tbl_transaction[[#This Row],[Reference Number]],barang_masuk[],7,FALSE),IF(tbl_transaction[[#This Row],[Type]]="Outbound",VLOOKUP(tbl_transaction[[#This Row],[Reference Number]],barang_keluar[],7,FALSE),""))</f>
        <v>Bottle</v>
      </c>
      <c r="H2634" t="str">
        <f>IF(tbl_transaction[[#This Row],[Type]]="Inbound",VLOOKUP(tbl_transaction[[#This Row],[Reference Number]],barang_masuk[],3,FALSE),IF(tbl_transaction[[#This Row],[Type]]="Outbound",VLOOKUP(tbl_transaction[[#This Row],[Reference Number]],barang_keluar[],3,FALSE),""))</f>
        <v>Outlet 070</v>
      </c>
      <c r="I2634" t="str">
        <f>IF(D2634='Kartu Stok'!$B$2,COUNTIF($D$3:D2634,'Kartu Stok'!$B$2),"")</f>
        <v/>
      </c>
    </row>
    <row r="2635" spans="1:9" ht="14.5" x14ac:dyDescent="0.35">
      <c r="A2635" s="2" t="s">
        <v>3194</v>
      </c>
      <c r="B2635" s="5">
        <f>IF(LEFT(tbl_transaction[[#This Row],[Reference Number]],2)="GR",VLOOKUP(tbl_transaction[[#This Row],[Reference Number]],barang_masuk[],2,FALSE),IF(LEFT(tbl_transaction[[#This Row],[Reference Number]],2)="DO",VLOOKUP(tbl_transaction[[#This Row],[Reference Number]],barang_keluar[],2,FALSE),""))</f>
        <v>46127</v>
      </c>
      <c r="C2635" t="str">
        <f t="shared" si="41"/>
        <v>Outbound</v>
      </c>
      <c r="D2635" t="str">
        <f>IF(tbl_transaction[[#This Row],[Type]]="Inbound",VLOOKUP(tbl_transaction[[#This Row],[Reference Number]],barang_masuk[],4,FALSE),IF(tbl_transaction[[#This Row],[Type]]="Outbound",VLOOKUP(tbl_transaction[[#This Row],[Reference Number]],barang_keluar[],4,FALSE),""))</f>
        <v>BAB016</v>
      </c>
      <c r="E2635" t="str">
        <f>IF(tbl_transaction[[#This Row],[Type]]="Inbound",VLOOKUP(tbl_transaction[[#This Row],[Reference Number]],barang_masuk[],5,FALSE),IF(tbl_transaction[[#This Row],[Type]]="Outbound",VLOOKUP(tbl_transaction[[#This Row],[Reference Number]],barang_keluar[],5,FALSE),""))</f>
        <v>MamyPoko Baby Care Variant 16</v>
      </c>
      <c r="F2635">
        <f>IF(tbl_transaction[[#This Row],[Type]]="Inbound",VLOOKUP(tbl_transaction[[#This Row],[Reference Number]],barang_masuk[],6,FALSE),IF(tbl_transaction[[#This Row],[Type]]="Outbound",VLOOKUP(tbl_transaction[[#This Row],[Reference Number]],barang_keluar[],6,FALSE),""))</f>
        <v>60</v>
      </c>
      <c r="G2635" t="str">
        <f>IF(tbl_transaction[[#This Row],[Type]]="Inbound",VLOOKUP(tbl_transaction[[#This Row],[Reference Number]],barang_masuk[],7,FALSE),IF(tbl_transaction[[#This Row],[Type]]="Outbound",VLOOKUP(tbl_transaction[[#This Row],[Reference Number]],barang_keluar[],7,FALSE),""))</f>
        <v>Pack</v>
      </c>
      <c r="H2635" t="str">
        <f>IF(tbl_transaction[[#This Row],[Type]]="Inbound",VLOOKUP(tbl_transaction[[#This Row],[Reference Number]],barang_masuk[],3,FALSE),IF(tbl_transaction[[#This Row],[Type]]="Outbound",VLOOKUP(tbl_transaction[[#This Row],[Reference Number]],barang_keluar[],3,FALSE),""))</f>
        <v>Outlet 007</v>
      </c>
      <c r="I2635" t="str">
        <f>IF(D2635='Kartu Stok'!$B$2,COUNTIF($D$3:D2635,'Kartu Stok'!$B$2),"")</f>
        <v/>
      </c>
    </row>
    <row r="2636" spans="1:9" ht="14.5" x14ac:dyDescent="0.35">
      <c r="A2636" s="2" t="s">
        <v>3195</v>
      </c>
      <c r="B2636" s="5">
        <f>IF(LEFT(tbl_transaction[[#This Row],[Reference Number]],2)="GR",VLOOKUP(tbl_transaction[[#This Row],[Reference Number]],barang_masuk[],2,FALSE),IF(LEFT(tbl_transaction[[#This Row],[Reference Number]],2)="DO",VLOOKUP(tbl_transaction[[#This Row],[Reference Number]],barang_keluar[],2,FALSE),""))</f>
        <v>46040</v>
      </c>
      <c r="C2636" t="str">
        <f t="shared" si="41"/>
        <v>Outbound</v>
      </c>
      <c r="D2636" t="str">
        <f>IF(tbl_transaction[[#This Row],[Type]]="Inbound",VLOOKUP(tbl_transaction[[#This Row],[Reference Number]],barang_masuk[],4,FALSE),IF(tbl_transaction[[#This Row],[Type]]="Outbound",VLOOKUP(tbl_transaction[[#This Row],[Reference Number]],barang_keluar[],4,FALSE),""))</f>
        <v>HOM012</v>
      </c>
      <c r="E2636" t="str">
        <f>IF(tbl_transaction[[#This Row],[Type]]="Inbound",VLOOKUP(tbl_transaction[[#This Row],[Reference Number]],barang_masuk[],5,FALSE),IF(tbl_transaction[[#This Row],[Type]]="Outbound",VLOOKUP(tbl_transaction[[#This Row],[Reference Number]],barang_keluar[],5,FALSE),""))</f>
        <v>Molto Home Care Variant 12</v>
      </c>
      <c r="F2636">
        <f>IF(tbl_transaction[[#This Row],[Type]]="Inbound",VLOOKUP(tbl_transaction[[#This Row],[Reference Number]],barang_masuk[],6,FALSE),IF(tbl_transaction[[#This Row],[Type]]="Outbound",VLOOKUP(tbl_transaction[[#This Row],[Reference Number]],barang_keluar[],6,FALSE),""))</f>
        <v>20</v>
      </c>
      <c r="G2636" t="str">
        <f>IF(tbl_transaction[[#This Row],[Type]]="Inbound",VLOOKUP(tbl_transaction[[#This Row],[Reference Number]],barang_masuk[],7,FALSE),IF(tbl_transaction[[#This Row],[Type]]="Outbound",VLOOKUP(tbl_transaction[[#This Row],[Reference Number]],barang_keluar[],7,FALSE),""))</f>
        <v>Pack</v>
      </c>
      <c r="H2636" t="str">
        <f>IF(tbl_transaction[[#This Row],[Type]]="Inbound",VLOOKUP(tbl_transaction[[#This Row],[Reference Number]],barang_masuk[],3,FALSE),IF(tbl_transaction[[#This Row],[Type]]="Outbound",VLOOKUP(tbl_transaction[[#This Row],[Reference Number]],barang_keluar[],3,FALSE),""))</f>
        <v>Outlet 066</v>
      </c>
      <c r="I2636" t="str">
        <f>IF(D2636='Kartu Stok'!$B$2,COUNTIF($D$3:D2636,'Kartu Stok'!$B$2),"")</f>
        <v/>
      </c>
    </row>
    <row r="2637" spans="1:9" ht="14.5" x14ac:dyDescent="0.35">
      <c r="A2637" s="2" t="s">
        <v>3196</v>
      </c>
      <c r="B2637" s="5">
        <f>IF(LEFT(tbl_transaction[[#This Row],[Reference Number]],2)="GR",VLOOKUP(tbl_transaction[[#This Row],[Reference Number]],barang_masuk[],2,FALSE),IF(LEFT(tbl_transaction[[#This Row],[Reference Number]],2)="DO",VLOOKUP(tbl_transaction[[#This Row],[Reference Number]],barang_keluar[],2,FALSE),""))</f>
        <v>46086</v>
      </c>
      <c r="C2637" t="str">
        <f t="shared" si="41"/>
        <v>Outbound</v>
      </c>
      <c r="D2637" t="str">
        <f>IF(tbl_transaction[[#This Row],[Type]]="Inbound",VLOOKUP(tbl_transaction[[#This Row],[Reference Number]],barang_masuk[],4,FALSE),IF(tbl_transaction[[#This Row],[Type]]="Outbound",VLOOKUP(tbl_transaction[[#This Row],[Reference Number]],barang_keluar[],4,FALSE),""))</f>
        <v>BAB009</v>
      </c>
      <c r="E2637" t="str">
        <f>IF(tbl_transaction[[#This Row],[Type]]="Inbound",VLOOKUP(tbl_transaction[[#This Row],[Reference Number]],barang_masuk[],5,FALSE),IF(tbl_transaction[[#This Row],[Type]]="Outbound",VLOOKUP(tbl_transaction[[#This Row],[Reference Number]],barang_keluar[],5,FALSE),""))</f>
        <v>MamyPoko Baby Care Variant 9</v>
      </c>
      <c r="F2637">
        <f>IF(tbl_transaction[[#This Row],[Type]]="Inbound",VLOOKUP(tbl_transaction[[#This Row],[Reference Number]],barang_masuk[],6,FALSE),IF(tbl_transaction[[#This Row],[Type]]="Outbound",VLOOKUP(tbl_transaction[[#This Row],[Reference Number]],barang_keluar[],6,FALSE),""))</f>
        <v>5</v>
      </c>
      <c r="G2637" t="str">
        <f>IF(tbl_transaction[[#This Row],[Type]]="Inbound",VLOOKUP(tbl_transaction[[#This Row],[Reference Number]],barang_masuk[],7,FALSE),IF(tbl_transaction[[#This Row],[Type]]="Outbound",VLOOKUP(tbl_transaction[[#This Row],[Reference Number]],barang_keluar[],7,FALSE),""))</f>
        <v>Pack</v>
      </c>
      <c r="H2637" t="str">
        <f>IF(tbl_transaction[[#This Row],[Type]]="Inbound",VLOOKUP(tbl_transaction[[#This Row],[Reference Number]],barang_masuk[],3,FALSE),IF(tbl_transaction[[#This Row],[Type]]="Outbound",VLOOKUP(tbl_transaction[[#This Row],[Reference Number]],barang_keluar[],3,FALSE),""))</f>
        <v>Outlet 007</v>
      </c>
      <c r="I2637" t="str">
        <f>IF(D2637='Kartu Stok'!$B$2,COUNTIF($D$3:D2637,'Kartu Stok'!$B$2),"")</f>
        <v/>
      </c>
    </row>
    <row r="2638" spans="1:9" ht="14.5" x14ac:dyDescent="0.35">
      <c r="A2638" s="2" t="s">
        <v>3197</v>
      </c>
      <c r="B2638" s="5">
        <f>IF(LEFT(tbl_transaction[[#This Row],[Reference Number]],2)="GR",VLOOKUP(tbl_transaction[[#This Row],[Reference Number]],barang_masuk[],2,FALSE),IF(LEFT(tbl_transaction[[#This Row],[Reference Number]],2)="DO",VLOOKUP(tbl_transaction[[#This Row],[Reference Number]],barang_keluar[],2,FALSE),""))</f>
        <v>46081</v>
      </c>
      <c r="C2638" t="str">
        <f t="shared" si="41"/>
        <v>Outbound</v>
      </c>
      <c r="D2638" t="str">
        <f>IF(tbl_transaction[[#This Row],[Type]]="Inbound",VLOOKUP(tbl_transaction[[#This Row],[Reference Number]],barang_masuk[],4,FALSE),IF(tbl_transaction[[#This Row],[Type]]="Outbound",VLOOKUP(tbl_transaction[[#This Row],[Reference Number]],barang_keluar[],4,FALSE),""))</f>
        <v>DAR017</v>
      </c>
      <c r="E2638" t="str">
        <f>IF(tbl_transaction[[#This Row],[Type]]="Inbound",VLOOKUP(tbl_transaction[[#This Row],[Reference Number]],barang_masuk[],5,FALSE),IF(tbl_transaction[[#This Row],[Type]]="Outbound",VLOOKUP(tbl_transaction[[#This Row],[Reference Number]],barang_keluar[],5,FALSE),""))</f>
        <v>Indomilk Dairy Variant 17</v>
      </c>
      <c r="F2638">
        <f>IF(tbl_transaction[[#This Row],[Type]]="Inbound",VLOOKUP(tbl_transaction[[#This Row],[Reference Number]],barang_masuk[],6,FALSE),IF(tbl_transaction[[#This Row],[Type]]="Outbound",VLOOKUP(tbl_transaction[[#This Row],[Reference Number]],barang_keluar[],6,FALSE),""))</f>
        <v>48</v>
      </c>
      <c r="G2638" t="str">
        <f>IF(tbl_transaction[[#This Row],[Type]]="Inbound",VLOOKUP(tbl_transaction[[#This Row],[Reference Number]],barang_masuk[],7,FALSE),IF(tbl_transaction[[#This Row],[Type]]="Outbound",VLOOKUP(tbl_transaction[[#This Row],[Reference Number]],barang_keluar[],7,FALSE),""))</f>
        <v>Box</v>
      </c>
      <c r="H2638" t="str">
        <f>IF(tbl_transaction[[#This Row],[Type]]="Inbound",VLOOKUP(tbl_transaction[[#This Row],[Reference Number]],barang_masuk[],3,FALSE),IF(tbl_transaction[[#This Row],[Type]]="Outbound",VLOOKUP(tbl_transaction[[#This Row],[Reference Number]],barang_keluar[],3,FALSE),""))</f>
        <v>Outlet 037</v>
      </c>
      <c r="I2638" t="str">
        <f>IF(D2638='Kartu Stok'!$B$2,COUNTIF($D$3:D2638,'Kartu Stok'!$B$2),"")</f>
        <v/>
      </c>
    </row>
    <row r="2639" spans="1:9" ht="14.5" x14ac:dyDescent="0.35">
      <c r="A2639" s="2" t="s">
        <v>3198</v>
      </c>
      <c r="B2639" s="5">
        <f>IF(LEFT(tbl_transaction[[#This Row],[Reference Number]],2)="GR",VLOOKUP(tbl_transaction[[#This Row],[Reference Number]],barang_masuk[],2,FALSE),IF(LEFT(tbl_transaction[[#This Row],[Reference Number]],2)="DO",VLOOKUP(tbl_transaction[[#This Row],[Reference Number]],barang_keluar[],2,FALSE),""))</f>
        <v>46155</v>
      </c>
      <c r="C2639" t="str">
        <f t="shared" si="41"/>
        <v>Outbound</v>
      </c>
      <c r="D2639" t="str">
        <f>IF(tbl_transaction[[#This Row],[Type]]="Inbound",VLOOKUP(tbl_transaction[[#This Row],[Reference Number]],barang_masuk[],4,FALSE),IF(tbl_transaction[[#This Row],[Type]]="Outbound",VLOOKUP(tbl_transaction[[#This Row],[Reference Number]],barang_keluar[],4,FALSE),""))</f>
        <v>DAR007</v>
      </c>
      <c r="E2639" t="str">
        <f>IF(tbl_transaction[[#This Row],[Type]]="Inbound",VLOOKUP(tbl_transaction[[#This Row],[Reference Number]],barang_masuk[],5,FALSE),IF(tbl_transaction[[#This Row],[Type]]="Outbound",VLOOKUP(tbl_transaction[[#This Row],[Reference Number]],barang_keluar[],5,FALSE),""))</f>
        <v>Indomilk Dairy Variant 7</v>
      </c>
      <c r="F2639">
        <f>IF(tbl_transaction[[#This Row],[Type]]="Inbound",VLOOKUP(tbl_transaction[[#This Row],[Reference Number]],barang_masuk[],6,FALSE),IF(tbl_transaction[[#This Row],[Type]]="Outbound",VLOOKUP(tbl_transaction[[#This Row],[Reference Number]],barang_keluar[],6,FALSE),""))</f>
        <v>20</v>
      </c>
      <c r="G2639" t="str">
        <f>IF(tbl_transaction[[#This Row],[Type]]="Inbound",VLOOKUP(tbl_transaction[[#This Row],[Reference Number]],barang_masuk[],7,FALSE),IF(tbl_transaction[[#This Row],[Type]]="Outbound",VLOOKUP(tbl_transaction[[#This Row],[Reference Number]],barang_keluar[],7,FALSE),""))</f>
        <v>Box</v>
      </c>
      <c r="H2639" t="str">
        <f>IF(tbl_transaction[[#This Row],[Type]]="Inbound",VLOOKUP(tbl_transaction[[#This Row],[Reference Number]],barang_masuk[],3,FALSE),IF(tbl_transaction[[#This Row],[Type]]="Outbound",VLOOKUP(tbl_transaction[[#This Row],[Reference Number]],barang_keluar[],3,FALSE),""))</f>
        <v>Outlet 027</v>
      </c>
      <c r="I2639" t="str">
        <f>IF(D2639='Kartu Stok'!$B$2,COUNTIF($D$3:D2639,'Kartu Stok'!$B$2),"")</f>
        <v/>
      </c>
    </row>
    <row r="2640" spans="1:9" ht="14.5" x14ac:dyDescent="0.35">
      <c r="A2640" s="2" t="s">
        <v>3199</v>
      </c>
      <c r="B2640" s="5">
        <f>IF(LEFT(tbl_transaction[[#This Row],[Reference Number]],2)="GR",VLOOKUP(tbl_transaction[[#This Row],[Reference Number]],barang_masuk[],2,FALSE),IF(LEFT(tbl_transaction[[#This Row],[Reference Number]],2)="DO",VLOOKUP(tbl_transaction[[#This Row],[Reference Number]],barang_keluar[],2,FALSE),""))</f>
        <v>46123</v>
      </c>
      <c r="C2640" t="str">
        <f t="shared" si="41"/>
        <v>Outbound</v>
      </c>
      <c r="D2640" t="str">
        <f>IF(tbl_transaction[[#This Row],[Type]]="Inbound",VLOOKUP(tbl_transaction[[#This Row],[Reference Number]],barang_masuk[],4,FALSE),IF(tbl_transaction[[#This Row],[Type]]="Outbound",VLOOKUP(tbl_transaction[[#This Row],[Reference Number]],barang_keluar[],4,FALSE),""))</f>
        <v>PER006</v>
      </c>
      <c r="E2640" t="str">
        <f>IF(tbl_transaction[[#This Row],[Type]]="Inbound",VLOOKUP(tbl_transaction[[#This Row],[Reference Number]],barang_masuk[],5,FALSE),IF(tbl_transaction[[#This Row],[Type]]="Outbound",VLOOKUP(tbl_transaction[[#This Row],[Reference Number]],barang_keluar[],5,FALSE),""))</f>
        <v>Lifebuoy Personal Care Variant 6</v>
      </c>
      <c r="F2640">
        <f>IF(tbl_transaction[[#This Row],[Type]]="Inbound",VLOOKUP(tbl_transaction[[#This Row],[Reference Number]],barang_masuk[],6,FALSE),IF(tbl_transaction[[#This Row],[Type]]="Outbound",VLOOKUP(tbl_transaction[[#This Row],[Reference Number]],barang_keluar[],6,FALSE),""))</f>
        <v>30</v>
      </c>
      <c r="G2640" t="str">
        <f>IF(tbl_transaction[[#This Row],[Type]]="Inbound",VLOOKUP(tbl_transaction[[#This Row],[Reference Number]],barang_masuk[],7,FALSE),IF(tbl_transaction[[#This Row],[Type]]="Outbound",VLOOKUP(tbl_transaction[[#This Row],[Reference Number]],barang_keluar[],7,FALSE),""))</f>
        <v>Bottle</v>
      </c>
      <c r="H2640" t="str">
        <f>IF(tbl_transaction[[#This Row],[Type]]="Inbound",VLOOKUP(tbl_transaction[[#This Row],[Reference Number]],barang_masuk[],3,FALSE),IF(tbl_transaction[[#This Row],[Type]]="Outbound",VLOOKUP(tbl_transaction[[#This Row],[Reference Number]],barang_keluar[],3,FALSE),""))</f>
        <v>Outlet 064</v>
      </c>
      <c r="I2640" t="str">
        <f>IF(D2640='Kartu Stok'!$B$2,COUNTIF($D$3:D2640,'Kartu Stok'!$B$2),"")</f>
        <v/>
      </c>
    </row>
    <row r="2641" spans="1:9" ht="14.5" x14ac:dyDescent="0.35">
      <c r="A2641" s="2" t="s">
        <v>3200</v>
      </c>
      <c r="B2641" s="5">
        <f>IF(LEFT(tbl_transaction[[#This Row],[Reference Number]],2)="GR",VLOOKUP(tbl_transaction[[#This Row],[Reference Number]],barang_masuk[],2,FALSE),IF(LEFT(tbl_transaction[[#This Row],[Reference Number]],2)="DO",VLOOKUP(tbl_transaction[[#This Row],[Reference Number]],barang_keluar[],2,FALSE),""))</f>
        <v>46167</v>
      </c>
      <c r="C2641" t="str">
        <f t="shared" si="41"/>
        <v>Outbound</v>
      </c>
      <c r="D2641" t="str">
        <f>IF(tbl_transaction[[#This Row],[Type]]="Inbound",VLOOKUP(tbl_transaction[[#This Row],[Reference Number]],barang_masuk[],4,FALSE),IF(tbl_transaction[[#This Row],[Type]]="Outbound",VLOOKUP(tbl_transaction[[#This Row],[Reference Number]],barang_keluar[],4,FALSE),""))</f>
        <v>DAR013</v>
      </c>
      <c r="E2641" t="str">
        <f>IF(tbl_transaction[[#This Row],[Type]]="Inbound",VLOOKUP(tbl_transaction[[#This Row],[Reference Number]],barang_masuk[],5,FALSE),IF(tbl_transaction[[#This Row],[Type]]="Outbound",VLOOKUP(tbl_transaction[[#This Row],[Reference Number]],barang_keluar[],5,FALSE),""))</f>
        <v>Indomilk Dairy Variant 13</v>
      </c>
      <c r="F2641">
        <f>IF(tbl_transaction[[#This Row],[Type]]="Inbound",VLOOKUP(tbl_transaction[[#This Row],[Reference Number]],barang_masuk[],6,FALSE),IF(tbl_transaction[[#This Row],[Type]]="Outbound",VLOOKUP(tbl_transaction[[#This Row],[Reference Number]],barang_keluar[],6,FALSE),""))</f>
        <v>10</v>
      </c>
      <c r="G2641" t="str">
        <f>IF(tbl_transaction[[#This Row],[Type]]="Inbound",VLOOKUP(tbl_transaction[[#This Row],[Reference Number]],barang_masuk[],7,FALSE),IF(tbl_transaction[[#This Row],[Type]]="Outbound",VLOOKUP(tbl_transaction[[#This Row],[Reference Number]],barang_keluar[],7,FALSE),""))</f>
        <v>Box</v>
      </c>
      <c r="H2641" t="str">
        <f>IF(tbl_transaction[[#This Row],[Type]]="Inbound",VLOOKUP(tbl_transaction[[#This Row],[Reference Number]],barang_masuk[],3,FALSE),IF(tbl_transaction[[#This Row],[Type]]="Outbound",VLOOKUP(tbl_transaction[[#This Row],[Reference Number]],barang_keluar[],3,FALSE),""))</f>
        <v>Outlet 023</v>
      </c>
      <c r="I2641" t="str">
        <f>IF(D2641='Kartu Stok'!$B$2,COUNTIF($D$3:D2641,'Kartu Stok'!$B$2),"")</f>
        <v/>
      </c>
    </row>
    <row r="2642" spans="1:9" ht="14.5" x14ac:dyDescent="0.35">
      <c r="A2642" s="2" t="s">
        <v>3201</v>
      </c>
      <c r="B2642" s="5">
        <f>IF(LEFT(tbl_transaction[[#This Row],[Reference Number]],2)="GR",VLOOKUP(tbl_transaction[[#This Row],[Reference Number]],barang_masuk[],2,FALSE),IF(LEFT(tbl_transaction[[#This Row],[Reference Number]],2)="DO",VLOOKUP(tbl_transaction[[#This Row],[Reference Number]],barang_keluar[],2,FALSE),""))</f>
        <v>46076</v>
      </c>
      <c r="C2642" t="str">
        <f t="shared" si="41"/>
        <v>Outbound</v>
      </c>
      <c r="D2642" t="str">
        <f>IF(tbl_transaction[[#This Row],[Type]]="Inbound",VLOOKUP(tbl_transaction[[#This Row],[Reference Number]],barang_masuk[],4,FALSE),IF(tbl_transaction[[#This Row],[Type]]="Outbound",VLOOKUP(tbl_transaction[[#This Row],[Reference Number]],barang_keluar[],4,FALSE),""))</f>
        <v>DAR013</v>
      </c>
      <c r="E2642" t="str">
        <f>IF(tbl_transaction[[#This Row],[Type]]="Inbound",VLOOKUP(tbl_transaction[[#This Row],[Reference Number]],barang_masuk[],5,FALSE),IF(tbl_transaction[[#This Row],[Type]]="Outbound",VLOOKUP(tbl_transaction[[#This Row],[Reference Number]],barang_keluar[],5,FALSE),""))</f>
        <v>Indomilk Dairy Variant 13</v>
      </c>
      <c r="F2642">
        <f>IF(tbl_transaction[[#This Row],[Type]]="Inbound",VLOOKUP(tbl_transaction[[#This Row],[Reference Number]],barang_masuk[],6,FALSE),IF(tbl_transaction[[#This Row],[Type]]="Outbound",VLOOKUP(tbl_transaction[[#This Row],[Reference Number]],barang_keluar[],6,FALSE),""))</f>
        <v>60</v>
      </c>
      <c r="G2642" t="str">
        <f>IF(tbl_transaction[[#This Row],[Type]]="Inbound",VLOOKUP(tbl_transaction[[#This Row],[Reference Number]],barang_masuk[],7,FALSE),IF(tbl_transaction[[#This Row],[Type]]="Outbound",VLOOKUP(tbl_transaction[[#This Row],[Reference Number]],barang_keluar[],7,FALSE),""))</f>
        <v>Box</v>
      </c>
      <c r="H2642" t="str">
        <f>IF(tbl_transaction[[#This Row],[Type]]="Inbound",VLOOKUP(tbl_transaction[[#This Row],[Reference Number]],barang_masuk[],3,FALSE),IF(tbl_transaction[[#This Row],[Type]]="Outbound",VLOOKUP(tbl_transaction[[#This Row],[Reference Number]],barang_keluar[],3,FALSE),""))</f>
        <v>Outlet 001</v>
      </c>
      <c r="I2642" t="str">
        <f>IF(D2642='Kartu Stok'!$B$2,COUNTIF($D$3:D2642,'Kartu Stok'!$B$2),"")</f>
        <v/>
      </c>
    </row>
    <row r="2643" spans="1:9" ht="14.5" x14ac:dyDescent="0.35">
      <c r="A2643" s="2" t="s">
        <v>3202</v>
      </c>
      <c r="B2643" s="5">
        <f>IF(LEFT(tbl_transaction[[#This Row],[Reference Number]],2)="GR",VLOOKUP(tbl_transaction[[#This Row],[Reference Number]],barang_masuk[],2,FALSE),IF(LEFT(tbl_transaction[[#This Row],[Reference Number]],2)="DO",VLOOKUP(tbl_transaction[[#This Row],[Reference Number]],barang_keluar[],2,FALSE),""))</f>
        <v>46118</v>
      </c>
      <c r="C2643" t="str">
        <f t="shared" si="41"/>
        <v>Outbound</v>
      </c>
      <c r="D2643" t="str">
        <f>IF(tbl_transaction[[#This Row],[Type]]="Inbound",VLOOKUP(tbl_transaction[[#This Row],[Reference Number]],barang_masuk[],4,FALSE),IF(tbl_transaction[[#This Row],[Type]]="Outbound",VLOOKUP(tbl_transaction[[#This Row],[Reference Number]],barang_keluar[],4,FALSE),""))</f>
        <v>DAR010</v>
      </c>
      <c r="E2643" t="str">
        <f>IF(tbl_transaction[[#This Row],[Type]]="Inbound",VLOOKUP(tbl_transaction[[#This Row],[Reference Number]],barang_masuk[],5,FALSE),IF(tbl_transaction[[#This Row],[Type]]="Outbound",VLOOKUP(tbl_transaction[[#This Row],[Reference Number]],barang_keluar[],5,FALSE),""))</f>
        <v>Ultra Milk Dairy Variant 10</v>
      </c>
      <c r="F2643">
        <f>IF(tbl_transaction[[#This Row],[Type]]="Inbound",VLOOKUP(tbl_transaction[[#This Row],[Reference Number]],barang_masuk[],6,FALSE),IF(tbl_transaction[[#This Row],[Type]]="Outbound",VLOOKUP(tbl_transaction[[#This Row],[Reference Number]],barang_keluar[],6,FALSE),""))</f>
        <v>60</v>
      </c>
      <c r="G2643" t="str">
        <f>IF(tbl_transaction[[#This Row],[Type]]="Inbound",VLOOKUP(tbl_transaction[[#This Row],[Reference Number]],barang_masuk[],7,FALSE),IF(tbl_transaction[[#This Row],[Type]]="Outbound",VLOOKUP(tbl_transaction[[#This Row],[Reference Number]],barang_keluar[],7,FALSE),""))</f>
        <v>Box</v>
      </c>
      <c r="H2643" t="str">
        <f>IF(tbl_transaction[[#This Row],[Type]]="Inbound",VLOOKUP(tbl_transaction[[#This Row],[Reference Number]],barang_masuk[],3,FALSE),IF(tbl_transaction[[#This Row],[Type]]="Outbound",VLOOKUP(tbl_transaction[[#This Row],[Reference Number]],barang_keluar[],3,FALSE),""))</f>
        <v>Outlet 033</v>
      </c>
      <c r="I2643" t="str">
        <f>IF(D2643='Kartu Stok'!$B$2,COUNTIF($D$3:D2643,'Kartu Stok'!$B$2),"")</f>
        <v/>
      </c>
    </row>
    <row r="2644" spans="1:9" ht="14.5" x14ac:dyDescent="0.35">
      <c r="A2644" s="2" t="s">
        <v>3203</v>
      </c>
      <c r="B2644" s="5">
        <f>IF(LEFT(tbl_transaction[[#This Row],[Reference Number]],2)="GR",VLOOKUP(tbl_transaction[[#This Row],[Reference Number]],barang_masuk[],2,FALSE),IF(LEFT(tbl_transaction[[#This Row],[Reference Number]],2)="DO",VLOOKUP(tbl_transaction[[#This Row],[Reference Number]],barang_keluar[],2,FALSE),""))</f>
        <v>46164</v>
      </c>
      <c r="C2644" t="str">
        <f t="shared" si="41"/>
        <v>Outbound</v>
      </c>
      <c r="D2644" t="str">
        <f>IF(tbl_transaction[[#This Row],[Type]]="Inbound",VLOOKUP(tbl_transaction[[#This Row],[Reference Number]],barang_masuk[],4,FALSE),IF(tbl_transaction[[#This Row],[Type]]="Outbound",VLOOKUP(tbl_transaction[[#This Row],[Reference Number]],barang_keluar[],4,FALSE),""))</f>
        <v>BAB018</v>
      </c>
      <c r="E2644" t="str">
        <f>IF(tbl_transaction[[#This Row],[Type]]="Inbound",VLOOKUP(tbl_transaction[[#This Row],[Reference Number]],barang_masuk[],5,FALSE),IF(tbl_transaction[[#This Row],[Type]]="Outbound",VLOOKUP(tbl_transaction[[#This Row],[Reference Number]],barang_keluar[],5,FALSE),""))</f>
        <v>MamyPoko Baby Care Variant 18</v>
      </c>
      <c r="F2644">
        <f>IF(tbl_transaction[[#This Row],[Type]]="Inbound",VLOOKUP(tbl_transaction[[#This Row],[Reference Number]],barang_masuk[],6,FALSE),IF(tbl_transaction[[#This Row],[Type]]="Outbound",VLOOKUP(tbl_transaction[[#This Row],[Reference Number]],barang_keluar[],6,FALSE),""))</f>
        <v>60</v>
      </c>
      <c r="G2644" t="str">
        <f>IF(tbl_transaction[[#This Row],[Type]]="Inbound",VLOOKUP(tbl_transaction[[#This Row],[Reference Number]],barang_masuk[],7,FALSE),IF(tbl_transaction[[#This Row],[Type]]="Outbound",VLOOKUP(tbl_transaction[[#This Row],[Reference Number]],barang_keluar[],7,FALSE),""))</f>
        <v>Pack</v>
      </c>
      <c r="H2644" t="str">
        <f>IF(tbl_transaction[[#This Row],[Type]]="Inbound",VLOOKUP(tbl_transaction[[#This Row],[Reference Number]],barang_masuk[],3,FALSE),IF(tbl_transaction[[#This Row],[Type]]="Outbound",VLOOKUP(tbl_transaction[[#This Row],[Reference Number]],barang_keluar[],3,FALSE),""))</f>
        <v>Outlet 013</v>
      </c>
      <c r="I2644">
        <f>IF(D2644='Kartu Stok'!$B$2,COUNTIF($D$3:D2644,'Kartu Stok'!$B$2),"")</f>
        <v>12</v>
      </c>
    </row>
    <row r="2645" spans="1:9" ht="14.5" x14ac:dyDescent="0.35">
      <c r="A2645" s="2" t="s">
        <v>3204</v>
      </c>
      <c r="B2645" s="5">
        <f>IF(LEFT(tbl_transaction[[#This Row],[Reference Number]],2)="GR",VLOOKUP(tbl_transaction[[#This Row],[Reference Number]],barang_masuk[],2,FALSE),IF(LEFT(tbl_transaction[[#This Row],[Reference Number]],2)="DO",VLOOKUP(tbl_transaction[[#This Row],[Reference Number]],barang_keluar[],2,FALSE),""))</f>
        <v>46123</v>
      </c>
      <c r="C2645" t="str">
        <f t="shared" si="41"/>
        <v>Outbound</v>
      </c>
      <c r="D2645" t="str">
        <f>IF(tbl_transaction[[#This Row],[Type]]="Inbound",VLOOKUP(tbl_transaction[[#This Row],[Reference Number]],barang_masuk[],4,FALSE),IF(tbl_transaction[[#This Row],[Type]]="Outbound",VLOOKUP(tbl_transaction[[#This Row],[Reference Number]],barang_keluar[],4,FALSE),""))</f>
        <v>BEV001</v>
      </c>
      <c r="E2645" t="str">
        <f>IF(tbl_transaction[[#This Row],[Type]]="Inbound",VLOOKUP(tbl_transaction[[#This Row],[Reference Number]],barang_masuk[],5,FALSE),IF(tbl_transaction[[#This Row],[Type]]="Outbound",VLOOKUP(tbl_transaction[[#This Row],[Reference Number]],barang_keluar[],5,FALSE),""))</f>
        <v>Coca Cola Beverage Variant 1</v>
      </c>
      <c r="F2645">
        <f>IF(tbl_transaction[[#This Row],[Type]]="Inbound",VLOOKUP(tbl_transaction[[#This Row],[Reference Number]],barang_masuk[],6,FALSE),IF(tbl_transaction[[#This Row],[Type]]="Outbound",VLOOKUP(tbl_transaction[[#This Row],[Reference Number]],barang_keluar[],6,FALSE),""))</f>
        <v>24</v>
      </c>
      <c r="G2645" t="str">
        <f>IF(tbl_transaction[[#This Row],[Type]]="Inbound",VLOOKUP(tbl_transaction[[#This Row],[Reference Number]],barang_masuk[],7,FALSE),IF(tbl_transaction[[#This Row],[Type]]="Outbound",VLOOKUP(tbl_transaction[[#This Row],[Reference Number]],barang_keluar[],7,FALSE),""))</f>
        <v>Bottle</v>
      </c>
      <c r="H2645" t="str">
        <f>IF(tbl_transaction[[#This Row],[Type]]="Inbound",VLOOKUP(tbl_transaction[[#This Row],[Reference Number]],barang_masuk[],3,FALSE),IF(tbl_transaction[[#This Row],[Type]]="Outbound",VLOOKUP(tbl_transaction[[#This Row],[Reference Number]],barang_keluar[],3,FALSE),""))</f>
        <v>Outlet 061</v>
      </c>
      <c r="I2645" t="str">
        <f>IF(D2645='Kartu Stok'!$B$2,COUNTIF($D$3:D2645,'Kartu Stok'!$B$2),"")</f>
        <v/>
      </c>
    </row>
    <row r="2646" spans="1:9" ht="14.5" x14ac:dyDescent="0.35">
      <c r="A2646" s="2" t="s">
        <v>3205</v>
      </c>
      <c r="B2646" s="5">
        <f>IF(LEFT(tbl_transaction[[#This Row],[Reference Number]],2)="GR",VLOOKUP(tbl_transaction[[#This Row],[Reference Number]],barang_masuk[],2,FALSE),IF(LEFT(tbl_transaction[[#This Row],[Reference Number]],2)="DO",VLOOKUP(tbl_transaction[[#This Row],[Reference Number]],barang_keluar[],2,FALSE),""))</f>
        <v>46195</v>
      </c>
      <c r="C2646" t="str">
        <f t="shared" si="41"/>
        <v>Outbound</v>
      </c>
      <c r="D2646" t="str">
        <f>IF(tbl_transaction[[#This Row],[Type]]="Inbound",VLOOKUP(tbl_transaction[[#This Row],[Reference Number]],barang_masuk[],4,FALSE),IF(tbl_transaction[[#This Row],[Type]]="Outbound",VLOOKUP(tbl_transaction[[#This Row],[Reference Number]],barang_keluar[],4,FALSE),""))</f>
        <v>BAB018</v>
      </c>
      <c r="E2646" t="str">
        <f>IF(tbl_transaction[[#This Row],[Type]]="Inbound",VLOOKUP(tbl_transaction[[#This Row],[Reference Number]],barang_masuk[],5,FALSE),IF(tbl_transaction[[#This Row],[Type]]="Outbound",VLOOKUP(tbl_transaction[[#This Row],[Reference Number]],barang_keluar[],5,FALSE),""))</f>
        <v>MamyPoko Baby Care Variant 18</v>
      </c>
      <c r="F2646">
        <f>IF(tbl_transaction[[#This Row],[Type]]="Inbound",VLOOKUP(tbl_transaction[[#This Row],[Reference Number]],barang_masuk[],6,FALSE),IF(tbl_transaction[[#This Row],[Type]]="Outbound",VLOOKUP(tbl_transaction[[#This Row],[Reference Number]],barang_keluar[],6,FALSE),""))</f>
        <v>15</v>
      </c>
      <c r="G2646" t="str">
        <f>IF(tbl_transaction[[#This Row],[Type]]="Inbound",VLOOKUP(tbl_transaction[[#This Row],[Reference Number]],barang_masuk[],7,FALSE),IF(tbl_transaction[[#This Row],[Type]]="Outbound",VLOOKUP(tbl_transaction[[#This Row],[Reference Number]],barang_keluar[],7,FALSE),""))</f>
        <v>Pack</v>
      </c>
      <c r="H2646" t="str">
        <f>IF(tbl_transaction[[#This Row],[Type]]="Inbound",VLOOKUP(tbl_transaction[[#This Row],[Reference Number]],barang_masuk[],3,FALSE),IF(tbl_transaction[[#This Row],[Type]]="Outbound",VLOOKUP(tbl_transaction[[#This Row],[Reference Number]],barang_keluar[],3,FALSE),""))</f>
        <v>Outlet 024</v>
      </c>
      <c r="I2646">
        <f>IF(D2646='Kartu Stok'!$B$2,COUNTIF($D$3:D2646,'Kartu Stok'!$B$2),"")</f>
        <v>13</v>
      </c>
    </row>
    <row r="2647" spans="1:9" ht="14.5" x14ac:dyDescent="0.35">
      <c r="A2647" s="2" t="s">
        <v>3206</v>
      </c>
      <c r="B2647" s="5">
        <f>IF(LEFT(tbl_transaction[[#This Row],[Reference Number]],2)="GR",VLOOKUP(tbl_transaction[[#This Row],[Reference Number]],barang_masuk[],2,FALSE),IF(LEFT(tbl_transaction[[#This Row],[Reference Number]],2)="DO",VLOOKUP(tbl_transaction[[#This Row],[Reference Number]],barang_keluar[],2,FALSE),""))</f>
        <v>46049</v>
      </c>
      <c r="C2647" t="str">
        <f t="shared" si="41"/>
        <v>Outbound</v>
      </c>
      <c r="D2647" t="str">
        <f>IF(tbl_transaction[[#This Row],[Type]]="Inbound",VLOOKUP(tbl_transaction[[#This Row],[Reference Number]],barang_masuk[],4,FALSE),IF(tbl_transaction[[#This Row],[Type]]="Outbound",VLOOKUP(tbl_transaction[[#This Row],[Reference Number]],barang_keluar[],4,FALSE),""))</f>
        <v>BAB016</v>
      </c>
      <c r="E2647" t="str">
        <f>IF(tbl_transaction[[#This Row],[Type]]="Inbound",VLOOKUP(tbl_transaction[[#This Row],[Reference Number]],barang_masuk[],5,FALSE),IF(tbl_transaction[[#This Row],[Type]]="Outbound",VLOOKUP(tbl_transaction[[#This Row],[Reference Number]],barang_keluar[],5,FALSE),""))</f>
        <v>MamyPoko Baby Care Variant 16</v>
      </c>
      <c r="F2647">
        <f>IF(tbl_transaction[[#This Row],[Type]]="Inbound",VLOOKUP(tbl_transaction[[#This Row],[Reference Number]],barang_masuk[],6,FALSE),IF(tbl_transaction[[#This Row],[Type]]="Outbound",VLOOKUP(tbl_transaction[[#This Row],[Reference Number]],barang_keluar[],6,FALSE),""))</f>
        <v>5</v>
      </c>
      <c r="G2647" t="str">
        <f>IF(tbl_transaction[[#This Row],[Type]]="Inbound",VLOOKUP(tbl_transaction[[#This Row],[Reference Number]],barang_masuk[],7,FALSE),IF(tbl_transaction[[#This Row],[Type]]="Outbound",VLOOKUP(tbl_transaction[[#This Row],[Reference Number]],barang_keluar[],7,FALSE),""))</f>
        <v>Pack</v>
      </c>
      <c r="H2647" t="str">
        <f>IF(tbl_transaction[[#This Row],[Type]]="Inbound",VLOOKUP(tbl_transaction[[#This Row],[Reference Number]],barang_masuk[],3,FALSE),IF(tbl_transaction[[#This Row],[Type]]="Outbound",VLOOKUP(tbl_transaction[[#This Row],[Reference Number]],barang_keluar[],3,FALSE),""))</f>
        <v>Outlet 047</v>
      </c>
      <c r="I2647" t="str">
        <f>IF(D2647='Kartu Stok'!$B$2,COUNTIF($D$3:D2647,'Kartu Stok'!$B$2),"")</f>
        <v/>
      </c>
    </row>
    <row r="2648" spans="1:9" ht="14.5" x14ac:dyDescent="0.35">
      <c r="A2648" s="2" t="s">
        <v>3207</v>
      </c>
      <c r="B2648" s="5">
        <f>IF(LEFT(tbl_transaction[[#This Row],[Reference Number]],2)="GR",VLOOKUP(tbl_transaction[[#This Row],[Reference Number]],barang_masuk[],2,FALSE),IF(LEFT(tbl_transaction[[#This Row],[Reference Number]],2)="DO",VLOOKUP(tbl_transaction[[#This Row],[Reference Number]],barang_keluar[],2,FALSE),""))</f>
        <v>46048</v>
      </c>
      <c r="C2648" t="str">
        <f t="shared" si="41"/>
        <v>Outbound</v>
      </c>
      <c r="D2648" t="str">
        <f>IF(tbl_transaction[[#This Row],[Type]]="Inbound",VLOOKUP(tbl_transaction[[#This Row],[Reference Number]],barang_masuk[],4,FALSE),IF(tbl_transaction[[#This Row],[Type]]="Outbound",VLOOKUP(tbl_transaction[[#This Row],[Reference Number]],barang_keluar[],4,FALSE),""))</f>
        <v>INS003</v>
      </c>
      <c r="E2648" t="str">
        <f>IF(tbl_transaction[[#This Row],[Type]]="Inbound",VLOOKUP(tbl_transaction[[#This Row],[Reference Number]],barang_masuk[],5,FALSE),IF(tbl_transaction[[#This Row],[Type]]="Outbound",VLOOKUP(tbl_transaction[[#This Row],[Reference Number]],barang_keluar[],5,FALSE),""))</f>
        <v>Indomie Instant Food Variant 3</v>
      </c>
      <c r="F2648">
        <f>IF(tbl_transaction[[#This Row],[Type]]="Inbound",VLOOKUP(tbl_transaction[[#This Row],[Reference Number]],barang_masuk[],6,FALSE),IF(tbl_transaction[[#This Row],[Type]]="Outbound",VLOOKUP(tbl_transaction[[#This Row],[Reference Number]],barang_keluar[],6,FALSE),""))</f>
        <v>60</v>
      </c>
      <c r="G2648" t="str">
        <f>IF(tbl_transaction[[#This Row],[Type]]="Inbound",VLOOKUP(tbl_transaction[[#This Row],[Reference Number]],barang_masuk[],7,FALSE),IF(tbl_transaction[[#This Row],[Type]]="Outbound",VLOOKUP(tbl_transaction[[#This Row],[Reference Number]],barang_keluar[],7,FALSE),""))</f>
        <v>Pack</v>
      </c>
      <c r="H2648" t="str">
        <f>IF(tbl_transaction[[#This Row],[Type]]="Inbound",VLOOKUP(tbl_transaction[[#This Row],[Reference Number]],barang_masuk[],3,FALSE),IF(tbl_transaction[[#This Row],[Type]]="Outbound",VLOOKUP(tbl_transaction[[#This Row],[Reference Number]],barang_keluar[],3,FALSE),""))</f>
        <v>Outlet 049</v>
      </c>
      <c r="I2648" t="str">
        <f>IF(D2648='Kartu Stok'!$B$2,COUNTIF($D$3:D2648,'Kartu Stok'!$B$2),"")</f>
        <v/>
      </c>
    </row>
    <row r="2649" spans="1:9" ht="14.5" x14ac:dyDescent="0.35">
      <c r="A2649" s="2" t="s">
        <v>3208</v>
      </c>
      <c r="B2649" s="5">
        <f>IF(LEFT(tbl_transaction[[#This Row],[Reference Number]],2)="GR",VLOOKUP(tbl_transaction[[#This Row],[Reference Number]],barang_masuk[],2,FALSE),IF(LEFT(tbl_transaction[[#This Row],[Reference Number]],2)="DO",VLOOKUP(tbl_transaction[[#This Row],[Reference Number]],barang_keluar[],2,FALSE),""))</f>
        <v>46116</v>
      </c>
      <c r="C2649" t="str">
        <f t="shared" si="41"/>
        <v>Outbound</v>
      </c>
      <c r="D2649" t="str">
        <f>IF(tbl_transaction[[#This Row],[Type]]="Inbound",VLOOKUP(tbl_transaction[[#This Row],[Reference Number]],barang_masuk[],4,FALSE),IF(tbl_transaction[[#This Row],[Type]]="Outbound",VLOOKUP(tbl_transaction[[#This Row],[Reference Number]],barang_keluar[],4,FALSE),""))</f>
        <v>HOM024</v>
      </c>
      <c r="E2649" t="str">
        <f>IF(tbl_transaction[[#This Row],[Type]]="Inbound",VLOOKUP(tbl_transaction[[#This Row],[Reference Number]],barang_masuk[],5,FALSE),IF(tbl_transaction[[#This Row],[Type]]="Outbound",VLOOKUP(tbl_transaction[[#This Row],[Reference Number]],barang_keluar[],5,FALSE),""))</f>
        <v>Sunlight Home Care Variant 24</v>
      </c>
      <c r="F2649">
        <f>IF(tbl_transaction[[#This Row],[Type]]="Inbound",VLOOKUP(tbl_transaction[[#This Row],[Reference Number]],barang_masuk[],6,FALSE),IF(tbl_transaction[[#This Row],[Type]]="Outbound",VLOOKUP(tbl_transaction[[#This Row],[Reference Number]],barang_keluar[],6,FALSE),""))</f>
        <v>15</v>
      </c>
      <c r="G2649" t="str">
        <f>IF(tbl_transaction[[#This Row],[Type]]="Inbound",VLOOKUP(tbl_transaction[[#This Row],[Reference Number]],barang_masuk[],7,FALSE),IF(tbl_transaction[[#This Row],[Type]]="Outbound",VLOOKUP(tbl_transaction[[#This Row],[Reference Number]],barang_keluar[],7,FALSE),""))</f>
        <v>Pack</v>
      </c>
      <c r="H2649" t="str">
        <f>IF(tbl_transaction[[#This Row],[Type]]="Inbound",VLOOKUP(tbl_transaction[[#This Row],[Reference Number]],barang_masuk[],3,FALSE),IF(tbl_transaction[[#This Row],[Type]]="Outbound",VLOOKUP(tbl_transaction[[#This Row],[Reference Number]],barang_keluar[],3,FALSE),""))</f>
        <v>Outlet 026</v>
      </c>
      <c r="I2649" t="str">
        <f>IF(D2649='Kartu Stok'!$B$2,COUNTIF($D$3:D2649,'Kartu Stok'!$B$2),"")</f>
        <v/>
      </c>
    </row>
    <row r="2650" spans="1:9" ht="14.5" x14ac:dyDescent="0.35">
      <c r="A2650" s="2" t="s">
        <v>3209</v>
      </c>
      <c r="B2650" s="5">
        <f>IF(LEFT(tbl_transaction[[#This Row],[Reference Number]],2)="GR",VLOOKUP(tbl_transaction[[#This Row],[Reference Number]],barang_masuk[],2,FALSE),IF(LEFT(tbl_transaction[[#This Row],[Reference Number]],2)="DO",VLOOKUP(tbl_transaction[[#This Row],[Reference Number]],barang_keluar[],2,FALSE),""))</f>
        <v>46042</v>
      </c>
      <c r="C2650" t="str">
        <f t="shared" si="41"/>
        <v>Outbound</v>
      </c>
      <c r="D2650" t="str">
        <f>IF(tbl_transaction[[#This Row],[Type]]="Inbound",VLOOKUP(tbl_transaction[[#This Row],[Reference Number]],barang_masuk[],4,FALSE),IF(tbl_transaction[[#This Row],[Type]]="Outbound",VLOOKUP(tbl_transaction[[#This Row],[Reference Number]],barang_keluar[],4,FALSE),""))</f>
        <v>DAR006</v>
      </c>
      <c r="E2650" t="str">
        <f>IF(tbl_transaction[[#This Row],[Type]]="Inbound",VLOOKUP(tbl_transaction[[#This Row],[Reference Number]],barang_masuk[],5,FALSE),IF(tbl_transaction[[#This Row],[Type]]="Outbound",VLOOKUP(tbl_transaction[[#This Row],[Reference Number]],barang_keluar[],5,FALSE),""))</f>
        <v>Ultra Milk Dairy Variant 6</v>
      </c>
      <c r="F2650">
        <f>IF(tbl_transaction[[#This Row],[Type]]="Inbound",VLOOKUP(tbl_transaction[[#This Row],[Reference Number]],barang_masuk[],6,FALSE),IF(tbl_transaction[[#This Row],[Type]]="Outbound",VLOOKUP(tbl_transaction[[#This Row],[Reference Number]],barang_keluar[],6,FALSE),""))</f>
        <v>20</v>
      </c>
      <c r="G2650" t="str">
        <f>IF(tbl_transaction[[#This Row],[Type]]="Inbound",VLOOKUP(tbl_transaction[[#This Row],[Reference Number]],barang_masuk[],7,FALSE),IF(tbl_transaction[[#This Row],[Type]]="Outbound",VLOOKUP(tbl_transaction[[#This Row],[Reference Number]],barang_keluar[],7,FALSE),""))</f>
        <v>Box</v>
      </c>
      <c r="H2650" t="str">
        <f>IF(tbl_transaction[[#This Row],[Type]]="Inbound",VLOOKUP(tbl_transaction[[#This Row],[Reference Number]],barang_masuk[],3,FALSE),IF(tbl_transaction[[#This Row],[Type]]="Outbound",VLOOKUP(tbl_transaction[[#This Row],[Reference Number]],barang_keluar[],3,FALSE),""))</f>
        <v>Outlet 024</v>
      </c>
      <c r="I2650" t="str">
        <f>IF(D2650='Kartu Stok'!$B$2,COUNTIF($D$3:D2650,'Kartu Stok'!$B$2),"")</f>
        <v/>
      </c>
    </row>
    <row r="2651" spans="1:9" ht="14.5" x14ac:dyDescent="0.35">
      <c r="A2651" s="2" t="s">
        <v>3210</v>
      </c>
      <c r="B2651" s="5">
        <f>IF(LEFT(tbl_transaction[[#This Row],[Reference Number]],2)="GR",VLOOKUP(tbl_transaction[[#This Row],[Reference Number]],barang_masuk[],2,FALSE),IF(LEFT(tbl_transaction[[#This Row],[Reference Number]],2)="DO",VLOOKUP(tbl_transaction[[#This Row],[Reference Number]],barang_keluar[],2,FALSE),""))</f>
        <v>46167</v>
      </c>
      <c r="C2651" t="str">
        <f t="shared" si="41"/>
        <v>Outbound</v>
      </c>
      <c r="D2651" t="str">
        <f>IF(tbl_transaction[[#This Row],[Type]]="Inbound",VLOOKUP(tbl_transaction[[#This Row],[Reference Number]],barang_masuk[],4,FALSE),IF(tbl_transaction[[#This Row],[Type]]="Outbound",VLOOKUP(tbl_transaction[[#This Row],[Reference Number]],barang_keluar[],4,FALSE),""))</f>
        <v>SNK028</v>
      </c>
      <c r="E2651" t="str">
        <f>IF(tbl_transaction[[#This Row],[Type]]="Inbound",VLOOKUP(tbl_transaction[[#This Row],[Reference Number]],barang_masuk[],5,FALSE),IF(tbl_transaction[[#This Row],[Type]]="Outbound",VLOOKUP(tbl_transaction[[#This Row],[Reference Number]],barang_keluar[],5,FALSE),""))</f>
        <v>Chitato Snack Variant 28</v>
      </c>
      <c r="F2651">
        <f>IF(tbl_transaction[[#This Row],[Type]]="Inbound",VLOOKUP(tbl_transaction[[#This Row],[Reference Number]],barang_masuk[],6,FALSE),IF(tbl_transaction[[#This Row],[Type]]="Outbound",VLOOKUP(tbl_transaction[[#This Row],[Reference Number]],barang_keluar[],6,FALSE),""))</f>
        <v>30</v>
      </c>
      <c r="G2651" t="str">
        <f>IF(tbl_transaction[[#This Row],[Type]]="Inbound",VLOOKUP(tbl_transaction[[#This Row],[Reference Number]],barang_masuk[],7,FALSE),IF(tbl_transaction[[#This Row],[Type]]="Outbound",VLOOKUP(tbl_transaction[[#This Row],[Reference Number]],barang_keluar[],7,FALSE),""))</f>
        <v>Pack</v>
      </c>
      <c r="H2651" t="str">
        <f>IF(tbl_transaction[[#This Row],[Type]]="Inbound",VLOOKUP(tbl_transaction[[#This Row],[Reference Number]],barang_masuk[],3,FALSE),IF(tbl_transaction[[#This Row],[Type]]="Outbound",VLOOKUP(tbl_transaction[[#This Row],[Reference Number]],barang_keluar[],3,FALSE),""))</f>
        <v>Outlet 079</v>
      </c>
      <c r="I2651" t="str">
        <f>IF(D2651='Kartu Stok'!$B$2,COUNTIF($D$3:D2651,'Kartu Stok'!$B$2),"")</f>
        <v/>
      </c>
    </row>
    <row r="2652" spans="1:9" ht="14.5" x14ac:dyDescent="0.35">
      <c r="A2652" s="2" t="s">
        <v>3211</v>
      </c>
      <c r="B2652" s="5">
        <f>IF(LEFT(tbl_transaction[[#This Row],[Reference Number]],2)="GR",VLOOKUP(tbl_transaction[[#This Row],[Reference Number]],barang_masuk[],2,FALSE),IF(LEFT(tbl_transaction[[#This Row],[Reference Number]],2)="DO",VLOOKUP(tbl_transaction[[#This Row],[Reference Number]],barang_keluar[],2,FALSE),""))</f>
        <v>46140</v>
      </c>
      <c r="C2652" t="str">
        <f t="shared" si="41"/>
        <v>Outbound</v>
      </c>
      <c r="D2652" t="str">
        <f>IF(tbl_transaction[[#This Row],[Type]]="Inbound",VLOOKUP(tbl_transaction[[#This Row],[Reference Number]],barang_masuk[],4,FALSE),IF(tbl_transaction[[#This Row],[Type]]="Outbound",VLOOKUP(tbl_transaction[[#This Row],[Reference Number]],barang_keluar[],4,FALSE),""))</f>
        <v>BAB001</v>
      </c>
      <c r="E2652" t="str">
        <f>IF(tbl_transaction[[#This Row],[Type]]="Inbound",VLOOKUP(tbl_transaction[[#This Row],[Reference Number]],barang_masuk[],5,FALSE),IF(tbl_transaction[[#This Row],[Type]]="Outbound",VLOOKUP(tbl_transaction[[#This Row],[Reference Number]],barang_keluar[],5,FALSE),""))</f>
        <v>MamyPoko Baby Care Variant 1</v>
      </c>
      <c r="F2652">
        <f>IF(tbl_transaction[[#This Row],[Type]]="Inbound",VLOOKUP(tbl_transaction[[#This Row],[Reference Number]],barang_masuk[],6,FALSE),IF(tbl_transaction[[#This Row],[Type]]="Outbound",VLOOKUP(tbl_transaction[[#This Row],[Reference Number]],barang_keluar[],6,FALSE),""))</f>
        <v>48</v>
      </c>
      <c r="G2652" t="str">
        <f>IF(tbl_transaction[[#This Row],[Type]]="Inbound",VLOOKUP(tbl_transaction[[#This Row],[Reference Number]],barang_masuk[],7,FALSE),IF(tbl_transaction[[#This Row],[Type]]="Outbound",VLOOKUP(tbl_transaction[[#This Row],[Reference Number]],barang_keluar[],7,FALSE),""))</f>
        <v>Pack</v>
      </c>
      <c r="H2652" t="str">
        <f>IF(tbl_transaction[[#This Row],[Type]]="Inbound",VLOOKUP(tbl_transaction[[#This Row],[Reference Number]],barang_masuk[],3,FALSE),IF(tbl_transaction[[#This Row],[Type]]="Outbound",VLOOKUP(tbl_transaction[[#This Row],[Reference Number]],barang_keluar[],3,FALSE),""))</f>
        <v>Outlet 067</v>
      </c>
      <c r="I2652" t="str">
        <f>IF(D2652='Kartu Stok'!$B$2,COUNTIF($D$3:D2652,'Kartu Stok'!$B$2),"")</f>
        <v/>
      </c>
    </row>
    <row r="2653" spans="1:9" ht="14.5" x14ac:dyDescent="0.35">
      <c r="A2653" s="2" t="s">
        <v>3212</v>
      </c>
      <c r="B2653" s="5">
        <f>IF(LEFT(tbl_transaction[[#This Row],[Reference Number]],2)="GR",VLOOKUP(tbl_transaction[[#This Row],[Reference Number]],barang_masuk[],2,FALSE),IF(LEFT(tbl_transaction[[#This Row],[Reference Number]],2)="DO",VLOOKUP(tbl_transaction[[#This Row],[Reference Number]],barang_keluar[],2,FALSE),""))</f>
        <v>46057</v>
      </c>
      <c r="C2653" t="str">
        <f t="shared" si="41"/>
        <v>Outbound</v>
      </c>
      <c r="D2653" t="str">
        <f>IF(tbl_transaction[[#This Row],[Type]]="Inbound",VLOOKUP(tbl_transaction[[#This Row],[Reference Number]],barang_masuk[],4,FALSE),IF(tbl_transaction[[#This Row],[Type]]="Outbound",VLOOKUP(tbl_transaction[[#This Row],[Reference Number]],barang_keluar[],4,FALSE),""))</f>
        <v>INS010</v>
      </c>
      <c r="E2653" t="str">
        <f>IF(tbl_transaction[[#This Row],[Type]]="Inbound",VLOOKUP(tbl_transaction[[#This Row],[Reference Number]],barang_masuk[],5,FALSE),IF(tbl_transaction[[#This Row],[Type]]="Outbound",VLOOKUP(tbl_transaction[[#This Row],[Reference Number]],barang_keluar[],5,FALSE),""))</f>
        <v>Sarimi Instant Food Variant 10</v>
      </c>
      <c r="F2653">
        <f>IF(tbl_transaction[[#This Row],[Type]]="Inbound",VLOOKUP(tbl_transaction[[#This Row],[Reference Number]],barang_masuk[],6,FALSE),IF(tbl_transaction[[#This Row],[Type]]="Outbound",VLOOKUP(tbl_transaction[[#This Row],[Reference Number]],barang_keluar[],6,FALSE),""))</f>
        <v>48</v>
      </c>
      <c r="G2653" t="str">
        <f>IF(tbl_transaction[[#This Row],[Type]]="Inbound",VLOOKUP(tbl_transaction[[#This Row],[Reference Number]],barang_masuk[],7,FALSE),IF(tbl_transaction[[#This Row],[Type]]="Outbound",VLOOKUP(tbl_transaction[[#This Row],[Reference Number]],barang_keluar[],7,FALSE),""))</f>
        <v>Pack</v>
      </c>
      <c r="H2653" t="str">
        <f>IF(tbl_transaction[[#This Row],[Type]]="Inbound",VLOOKUP(tbl_transaction[[#This Row],[Reference Number]],barang_masuk[],3,FALSE),IF(tbl_transaction[[#This Row],[Type]]="Outbound",VLOOKUP(tbl_transaction[[#This Row],[Reference Number]],barang_keluar[],3,FALSE),""))</f>
        <v>Outlet 032</v>
      </c>
      <c r="I2653" t="str">
        <f>IF(D2653='Kartu Stok'!$B$2,COUNTIF($D$3:D2653,'Kartu Stok'!$B$2),"")</f>
        <v/>
      </c>
    </row>
    <row r="2654" spans="1:9" ht="14.5" x14ac:dyDescent="0.35">
      <c r="A2654" s="2" t="s">
        <v>3213</v>
      </c>
      <c r="B2654" s="5">
        <f>IF(LEFT(tbl_transaction[[#This Row],[Reference Number]],2)="GR",VLOOKUP(tbl_transaction[[#This Row],[Reference Number]],barang_masuk[],2,FALSE),IF(LEFT(tbl_transaction[[#This Row],[Reference Number]],2)="DO",VLOOKUP(tbl_transaction[[#This Row],[Reference Number]],barang_keluar[],2,FALSE),""))</f>
        <v>46165</v>
      </c>
      <c r="C2654" t="str">
        <f t="shared" ref="C2654:C2717" si="42">IF(LEFT(A2654,2)="GR","Inbound",IF(LEFT(A2654,2)="DO","Outbound",""))</f>
        <v>Outbound</v>
      </c>
      <c r="D2654" t="str">
        <f>IF(tbl_transaction[[#This Row],[Type]]="Inbound",VLOOKUP(tbl_transaction[[#This Row],[Reference Number]],barang_masuk[],4,FALSE),IF(tbl_transaction[[#This Row],[Type]]="Outbound",VLOOKUP(tbl_transaction[[#This Row],[Reference Number]],barang_keluar[],4,FALSE),""))</f>
        <v>HOM030</v>
      </c>
      <c r="E2654" t="str">
        <f>IF(tbl_transaction[[#This Row],[Type]]="Inbound",VLOOKUP(tbl_transaction[[#This Row],[Reference Number]],barang_masuk[],5,FALSE),IF(tbl_transaction[[#This Row],[Type]]="Outbound",VLOOKUP(tbl_transaction[[#This Row],[Reference Number]],barang_keluar[],5,FALSE),""))</f>
        <v>Molto Home Care Variant 30</v>
      </c>
      <c r="F2654">
        <f>IF(tbl_transaction[[#This Row],[Type]]="Inbound",VLOOKUP(tbl_transaction[[#This Row],[Reference Number]],barang_masuk[],6,FALSE),IF(tbl_transaction[[#This Row],[Type]]="Outbound",VLOOKUP(tbl_transaction[[#This Row],[Reference Number]],barang_keluar[],6,FALSE),""))</f>
        <v>30</v>
      </c>
      <c r="G2654" t="str">
        <f>IF(tbl_transaction[[#This Row],[Type]]="Inbound",VLOOKUP(tbl_transaction[[#This Row],[Reference Number]],barang_masuk[],7,FALSE),IF(tbl_transaction[[#This Row],[Type]]="Outbound",VLOOKUP(tbl_transaction[[#This Row],[Reference Number]],barang_keluar[],7,FALSE),""))</f>
        <v>Pack</v>
      </c>
      <c r="H2654" t="str">
        <f>IF(tbl_transaction[[#This Row],[Type]]="Inbound",VLOOKUP(tbl_transaction[[#This Row],[Reference Number]],barang_masuk[],3,FALSE),IF(tbl_transaction[[#This Row],[Type]]="Outbound",VLOOKUP(tbl_transaction[[#This Row],[Reference Number]],barang_keluar[],3,FALSE),""))</f>
        <v>Outlet 036</v>
      </c>
      <c r="I2654" t="str">
        <f>IF(D2654='Kartu Stok'!$B$2,COUNTIF($D$3:D2654,'Kartu Stok'!$B$2),"")</f>
        <v/>
      </c>
    </row>
    <row r="2655" spans="1:9" ht="14.5" x14ac:dyDescent="0.35">
      <c r="A2655" s="2" t="s">
        <v>3214</v>
      </c>
      <c r="B2655" s="5">
        <f>IF(LEFT(tbl_transaction[[#This Row],[Reference Number]],2)="GR",VLOOKUP(tbl_transaction[[#This Row],[Reference Number]],barang_masuk[],2,FALSE),IF(LEFT(tbl_transaction[[#This Row],[Reference Number]],2)="DO",VLOOKUP(tbl_transaction[[#This Row],[Reference Number]],barang_keluar[],2,FALSE),""))</f>
        <v>46091</v>
      </c>
      <c r="C2655" t="str">
        <f t="shared" si="42"/>
        <v>Outbound</v>
      </c>
      <c r="D2655" t="str">
        <f>IF(tbl_transaction[[#This Row],[Type]]="Inbound",VLOOKUP(tbl_transaction[[#This Row],[Reference Number]],barang_masuk[],4,FALSE),IF(tbl_transaction[[#This Row],[Type]]="Outbound",VLOOKUP(tbl_transaction[[#This Row],[Reference Number]],barang_keluar[],4,FALSE),""))</f>
        <v>INS019</v>
      </c>
      <c r="E2655" t="str">
        <f>IF(tbl_transaction[[#This Row],[Type]]="Inbound",VLOOKUP(tbl_transaction[[#This Row],[Reference Number]],barang_masuk[],5,FALSE),IF(tbl_transaction[[#This Row],[Type]]="Outbound",VLOOKUP(tbl_transaction[[#This Row],[Reference Number]],barang_keluar[],5,FALSE),""))</f>
        <v>Indomie Instant Food Variant 19</v>
      </c>
      <c r="F2655">
        <f>IF(tbl_transaction[[#This Row],[Type]]="Inbound",VLOOKUP(tbl_transaction[[#This Row],[Reference Number]],barang_masuk[],6,FALSE),IF(tbl_transaction[[#This Row],[Type]]="Outbound",VLOOKUP(tbl_transaction[[#This Row],[Reference Number]],barang_keluar[],6,FALSE),""))</f>
        <v>10</v>
      </c>
      <c r="G2655" t="str">
        <f>IF(tbl_transaction[[#This Row],[Type]]="Inbound",VLOOKUP(tbl_transaction[[#This Row],[Reference Number]],barang_masuk[],7,FALSE),IF(tbl_transaction[[#This Row],[Type]]="Outbound",VLOOKUP(tbl_transaction[[#This Row],[Reference Number]],barang_keluar[],7,FALSE),""))</f>
        <v>Pack</v>
      </c>
      <c r="H2655" t="str">
        <f>IF(tbl_transaction[[#This Row],[Type]]="Inbound",VLOOKUP(tbl_transaction[[#This Row],[Reference Number]],barang_masuk[],3,FALSE),IF(tbl_transaction[[#This Row],[Type]]="Outbound",VLOOKUP(tbl_transaction[[#This Row],[Reference Number]],barang_keluar[],3,FALSE),""))</f>
        <v>Outlet 035</v>
      </c>
      <c r="I2655" t="str">
        <f>IF(D2655='Kartu Stok'!$B$2,COUNTIF($D$3:D2655,'Kartu Stok'!$B$2),"")</f>
        <v/>
      </c>
    </row>
    <row r="2656" spans="1:9" ht="14.5" x14ac:dyDescent="0.35">
      <c r="A2656" s="2" t="s">
        <v>3215</v>
      </c>
      <c r="B2656" s="5">
        <f>IF(LEFT(tbl_transaction[[#This Row],[Reference Number]],2)="GR",VLOOKUP(tbl_transaction[[#This Row],[Reference Number]],barang_masuk[],2,FALSE),IF(LEFT(tbl_transaction[[#This Row],[Reference Number]],2)="DO",VLOOKUP(tbl_transaction[[#This Row],[Reference Number]],barang_keluar[],2,FALSE),""))</f>
        <v>46136</v>
      </c>
      <c r="C2656" t="str">
        <f t="shared" si="42"/>
        <v>Outbound</v>
      </c>
      <c r="D2656" t="str">
        <f>IF(tbl_transaction[[#This Row],[Type]]="Inbound",VLOOKUP(tbl_transaction[[#This Row],[Reference Number]],barang_masuk[],4,FALSE),IF(tbl_transaction[[#This Row],[Type]]="Outbound",VLOOKUP(tbl_transaction[[#This Row],[Reference Number]],barang_keluar[],4,FALSE),""))</f>
        <v>SNK013</v>
      </c>
      <c r="E2656" t="str">
        <f>IF(tbl_transaction[[#This Row],[Type]]="Inbound",VLOOKUP(tbl_transaction[[#This Row],[Reference Number]],barang_masuk[],5,FALSE),IF(tbl_transaction[[#This Row],[Type]]="Outbound",VLOOKUP(tbl_transaction[[#This Row],[Reference Number]],barang_keluar[],5,FALSE),""))</f>
        <v>Qtela Snack Variant 13</v>
      </c>
      <c r="F2656">
        <f>IF(tbl_transaction[[#This Row],[Type]]="Inbound",VLOOKUP(tbl_transaction[[#This Row],[Reference Number]],barang_masuk[],6,FALSE),IF(tbl_transaction[[#This Row],[Type]]="Outbound",VLOOKUP(tbl_transaction[[#This Row],[Reference Number]],barang_keluar[],6,FALSE),""))</f>
        <v>30</v>
      </c>
      <c r="G2656" t="str">
        <f>IF(tbl_transaction[[#This Row],[Type]]="Inbound",VLOOKUP(tbl_transaction[[#This Row],[Reference Number]],barang_masuk[],7,FALSE),IF(tbl_transaction[[#This Row],[Type]]="Outbound",VLOOKUP(tbl_transaction[[#This Row],[Reference Number]],barang_keluar[],7,FALSE),""))</f>
        <v>Pack</v>
      </c>
      <c r="H2656" t="str">
        <f>IF(tbl_transaction[[#This Row],[Type]]="Inbound",VLOOKUP(tbl_transaction[[#This Row],[Reference Number]],barang_masuk[],3,FALSE),IF(tbl_transaction[[#This Row],[Type]]="Outbound",VLOOKUP(tbl_transaction[[#This Row],[Reference Number]],barang_keluar[],3,FALSE),""))</f>
        <v>Outlet 043</v>
      </c>
      <c r="I2656" t="str">
        <f>IF(D2656='Kartu Stok'!$B$2,COUNTIF($D$3:D2656,'Kartu Stok'!$B$2),"")</f>
        <v/>
      </c>
    </row>
    <row r="2657" spans="1:9" ht="14.5" x14ac:dyDescent="0.35">
      <c r="A2657" s="2" t="s">
        <v>3216</v>
      </c>
      <c r="B2657" s="5">
        <f>IF(LEFT(tbl_transaction[[#This Row],[Reference Number]],2)="GR",VLOOKUP(tbl_transaction[[#This Row],[Reference Number]],barang_masuk[],2,FALSE),IF(LEFT(tbl_transaction[[#This Row],[Reference Number]],2)="DO",VLOOKUP(tbl_transaction[[#This Row],[Reference Number]],barang_keluar[],2,FALSE),""))</f>
        <v>46121</v>
      </c>
      <c r="C2657" t="str">
        <f t="shared" si="42"/>
        <v>Outbound</v>
      </c>
      <c r="D2657" t="str">
        <f>IF(tbl_transaction[[#This Row],[Type]]="Inbound",VLOOKUP(tbl_transaction[[#This Row],[Reference Number]],barang_masuk[],4,FALSE),IF(tbl_transaction[[#This Row],[Type]]="Outbound",VLOOKUP(tbl_transaction[[#This Row],[Reference Number]],barang_keluar[],4,FALSE),""))</f>
        <v>SNK023</v>
      </c>
      <c r="E2657" t="str">
        <f>IF(tbl_transaction[[#This Row],[Type]]="Inbound",VLOOKUP(tbl_transaction[[#This Row],[Reference Number]],barang_masuk[],5,FALSE),IF(tbl_transaction[[#This Row],[Type]]="Outbound",VLOOKUP(tbl_transaction[[#This Row],[Reference Number]],barang_keluar[],5,FALSE),""))</f>
        <v>Taro Snack Variant 23</v>
      </c>
      <c r="F2657">
        <f>IF(tbl_transaction[[#This Row],[Type]]="Inbound",VLOOKUP(tbl_transaction[[#This Row],[Reference Number]],barang_masuk[],6,FALSE),IF(tbl_transaction[[#This Row],[Type]]="Outbound",VLOOKUP(tbl_transaction[[#This Row],[Reference Number]],barang_keluar[],6,FALSE),""))</f>
        <v>20</v>
      </c>
      <c r="G2657" t="str">
        <f>IF(tbl_transaction[[#This Row],[Type]]="Inbound",VLOOKUP(tbl_transaction[[#This Row],[Reference Number]],barang_masuk[],7,FALSE),IF(tbl_transaction[[#This Row],[Type]]="Outbound",VLOOKUP(tbl_transaction[[#This Row],[Reference Number]],barang_keluar[],7,FALSE),""))</f>
        <v>Pack</v>
      </c>
      <c r="H2657" t="str">
        <f>IF(tbl_transaction[[#This Row],[Type]]="Inbound",VLOOKUP(tbl_transaction[[#This Row],[Reference Number]],barang_masuk[],3,FALSE),IF(tbl_transaction[[#This Row],[Type]]="Outbound",VLOOKUP(tbl_transaction[[#This Row],[Reference Number]],barang_keluar[],3,FALSE),""))</f>
        <v>Outlet 079</v>
      </c>
      <c r="I2657" t="str">
        <f>IF(D2657='Kartu Stok'!$B$2,COUNTIF($D$3:D2657,'Kartu Stok'!$B$2),"")</f>
        <v/>
      </c>
    </row>
    <row r="2658" spans="1:9" ht="14.5" x14ac:dyDescent="0.35">
      <c r="A2658" s="2" t="s">
        <v>3217</v>
      </c>
      <c r="B2658" s="5">
        <f>IF(LEFT(tbl_transaction[[#This Row],[Reference Number]],2)="GR",VLOOKUP(tbl_transaction[[#This Row],[Reference Number]],barang_masuk[],2,FALSE),IF(LEFT(tbl_transaction[[#This Row],[Reference Number]],2)="DO",VLOOKUP(tbl_transaction[[#This Row],[Reference Number]],barang_keluar[],2,FALSE),""))</f>
        <v>46065</v>
      </c>
      <c r="C2658" t="str">
        <f t="shared" si="42"/>
        <v>Outbound</v>
      </c>
      <c r="D2658" t="str">
        <f>IF(tbl_transaction[[#This Row],[Type]]="Inbound",VLOOKUP(tbl_transaction[[#This Row],[Reference Number]],barang_masuk[],4,FALSE),IF(tbl_transaction[[#This Row],[Type]]="Outbound",VLOOKUP(tbl_transaction[[#This Row],[Reference Number]],barang_keluar[],4,FALSE),""))</f>
        <v>SNK004</v>
      </c>
      <c r="E2658" t="str">
        <f>IF(tbl_transaction[[#This Row],[Type]]="Inbound",VLOOKUP(tbl_transaction[[#This Row],[Reference Number]],barang_masuk[],5,FALSE),IF(tbl_transaction[[#This Row],[Type]]="Outbound",VLOOKUP(tbl_transaction[[#This Row],[Reference Number]],barang_keluar[],5,FALSE),""))</f>
        <v>Chitato Snack Variant 4</v>
      </c>
      <c r="F2658">
        <f>IF(tbl_transaction[[#This Row],[Type]]="Inbound",VLOOKUP(tbl_transaction[[#This Row],[Reference Number]],barang_masuk[],6,FALSE),IF(tbl_transaction[[#This Row],[Type]]="Outbound",VLOOKUP(tbl_transaction[[#This Row],[Reference Number]],barang_keluar[],6,FALSE),""))</f>
        <v>30</v>
      </c>
      <c r="G2658" t="str">
        <f>IF(tbl_transaction[[#This Row],[Type]]="Inbound",VLOOKUP(tbl_transaction[[#This Row],[Reference Number]],barang_masuk[],7,FALSE),IF(tbl_transaction[[#This Row],[Type]]="Outbound",VLOOKUP(tbl_transaction[[#This Row],[Reference Number]],barang_keluar[],7,FALSE),""))</f>
        <v>Pack</v>
      </c>
      <c r="H2658" t="str">
        <f>IF(tbl_transaction[[#This Row],[Type]]="Inbound",VLOOKUP(tbl_transaction[[#This Row],[Reference Number]],barang_masuk[],3,FALSE),IF(tbl_transaction[[#This Row],[Type]]="Outbound",VLOOKUP(tbl_transaction[[#This Row],[Reference Number]],barang_keluar[],3,FALSE),""))</f>
        <v>Outlet 026</v>
      </c>
      <c r="I2658" t="str">
        <f>IF(D2658='Kartu Stok'!$B$2,COUNTIF($D$3:D2658,'Kartu Stok'!$B$2),"")</f>
        <v/>
      </c>
    </row>
    <row r="2659" spans="1:9" ht="14.5" x14ac:dyDescent="0.35">
      <c r="A2659" s="2" t="s">
        <v>3218</v>
      </c>
      <c r="B2659" s="5">
        <f>IF(LEFT(tbl_transaction[[#This Row],[Reference Number]],2)="GR",VLOOKUP(tbl_transaction[[#This Row],[Reference Number]],barang_masuk[],2,FALSE),IF(LEFT(tbl_transaction[[#This Row],[Reference Number]],2)="DO",VLOOKUP(tbl_transaction[[#This Row],[Reference Number]],barang_keluar[],2,FALSE),""))</f>
        <v>46160</v>
      </c>
      <c r="C2659" t="str">
        <f t="shared" si="42"/>
        <v>Outbound</v>
      </c>
      <c r="D2659" t="str">
        <f>IF(tbl_transaction[[#This Row],[Type]]="Inbound",VLOOKUP(tbl_transaction[[#This Row],[Reference Number]],barang_masuk[],4,FALSE),IF(tbl_transaction[[#This Row],[Type]]="Outbound",VLOOKUP(tbl_transaction[[#This Row],[Reference Number]],barang_keluar[],4,FALSE),""))</f>
        <v>SNK017</v>
      </c>
      <c r="E2659" t="str">
        <f>IF(tbl_transaction[[#This Row],[Type]]="Inbound",VLOOKUP(tbl_transaction[[#This Row],[Reference Number]],barang_masuk[],5,FALSE),IF(tbl_transaction[[#This Row],[Type]]="Outbound",VLOOKUP(tbl_transaction[[#This Row],[Reference Number]],barang_keluar[],5,FALSE),""))</f>
        <v>Qtela Snack Variant 17</v>
      </c>
      <c r="F2659">
        <f>IF(tbl_transaction[[#This Row],[Type]]="Inbound",VLOOKUP(tbl_transaction[[#This Row],[Reference Number]],barang_masuk[],6,FALSE),IF(tbl_transaction[[#This Row],[Type]]="Outbound",VLOOKUP(tbl_transaction[[#This Row],[Reference Number]],barang_keluar[],6,FALSE),""))</f>
        <v>24</v>
      </c>
      <c r="G2659" t="str">
        <f>IF(tbl_transaction[[#This Row],[Type]]="Inbound",VLOOKUP(tbl_transaction[[#This Row],[Reference Number]],barang_masuk[],7,FALSE),IF(tbl_transaction[[#This Row],[Type]]="Outbound",VLOOKUP(tbl_transaction[[#This Row],[Reference Number]],barang_keluar[],7,FALSE),""))</f>
        <v>Pack</v>
      </c>
      <c r="H2659" t="str">
        <f>IF(tbl_transaction[[#This Row],[Type]]="Inbound",VLOOKUP(tbl_transaction[[#This Row],[Reference Number]],barang_masuk[],3,FALSE),IF(tbl_transaction[[#This Row],[Type]]="Outbound",VLOOKUP(tbl_transaction[[#This Row],[Reference Number]],barang_keluar[],3,FALSE),""))</f>
        <v>Outlet 064</v>
      </c>
      <c r="I2659" t="str">
        <f>IF(D2659='Kartu Stok'!$B$2,COUNTIF($D$3:D2659,'Kartu Stok'!$B$2),"")</f>
        <v/>
      </c>
    </row>
    <row r="2660" spans="1:9" ht="14.5" x14ac:dyDescent="0.35">
      <c r="A2660" s="2" t="s">
        <v>3219</v>
      </c>
      <c r="B2660" s="5">
        <f>IF(LEFT(tbl_transaction[[#This Row],[Reference Number]],2)="GR",VLOOKUP(tbl_transaction[[#This Row],[Reference Number]],barang_masuk[],2,FALSE),IF(LEFT(tbl_transaction[[#This Row],[Reference Number]],2)="DO",VLOOKUP(tbl_transaction[[#This Row],[Reference Number]],barang_keluar[],2,FALSE),""))</f>
        <v>46123</v>
      </c>
      <c r="C2660" t="str">
        <f t="shared" si="42"/>
        <v>Outbound</v>
      </c>
      <c r="D2660" t="str">
        <f>IF(tbl_transaction[[#This Row],[Type]]="Inbound",VLOOKUP(tbl_transaction[[#This Row],[Reference Number]],barang_masuk[],4,FALSE),IF(tbl_transaction[[#This Row],[Type]]="Outbound",VLOOKUP(tbl_transaction[[#This Row],[Reference Number]],barang_keluar[],4,FALSE),""))</f>
        <v>BEV031</v>
      </c>
      <c r="E2660" t="str">
        <f>IF(tbl_transaction[[#This Row],[Type]]="Inbound",VLOOKUP(tbl_transaction[[#This Row],[Reference Number]],barang_masuk[],5,FALSE),IF(tbl_transaction[[#This Row],[Type]]="Outbound",VLOOKUP(tbl_transaction[[#This Row],[Reference Number]],barang_keluar[],5,FALSE),""))</f>
        <v>Sosro Beverage Variant 31</v>
      </c>
      <c r="F2660">
        <f>IF(tbl_transaction[[#This Row],[Type]]="Inbound",VLOOKUP(tbl_transaction[[#This Row],[Reference Number]],barang_masuk[],6,FALSE),IF(tbl_transaction[[#This Row],[Type]]="Outbound",VLOOKUP(tbl_transaction[[#This Row],[Reference Number]],barang_keluar[],6,FALSE),""))</f>
        <v>30</v>
      </c>
      <c r="G2660" t="str">
        <f>IF(tbl_transaction[[#This Row],[Type]]="Inbound",VLOOKUP(tbl_transaction[[#This Row],[Reference Number]],barang_masuk[],7,FALSE),IF(tbl_transaction[[#This Row],[Type]]="Outbound",VLOOKUP(tbl_transaction[[#This Row],[Reference Number]],barang_keluar[],7,FALSE),""))</f>
        <v>Bottle</v>
      </c>
      <c r="H2660" t="str">
        <f>IF(tbl_transaction[[#This Row],[Type]]="Inbound",VLOOKUP(tbl_transaction[[#This Row],[Reference Number]],barang_masuk[],3,FALSE),IF(tbl_transaction[[#This Row],[Type]]="Outbound",VLOOKUP(tbl_transaction[[#This Row],[Reference Number]],barang_keluar[],3,FALSE),""))</f>
        <v>Outlet 056</v>
      </c>
      <c r="I2660" t="str">
        <f>IF(D2660='Kartu Stok'!$B$2,COUNTIF($D$3:D2660,'Kartu Stok'!$B$2),"")</f>
        <v/>
      </c>
    </row>
    <row r="2661" spans="1:9" ht="14.5" x14ac:dyDescent="0.35">
      <c r="A2661" s="2" t="s">
        <v>3220</v>
      </c>
      <c r="B2661" s="5">
        <f>IF(LEFT(tbl_transaction[[#This Row],[Reference Number]],2)="GR",VLOOKUP(tbl_transaction[[#This Row],[Reference Number]],barang_masuk[],2,FALSE),IF(LEFT(tbl_transaction[[#This Row],[Reference Number]],2)="DO",VLOOKUP(tbl_transaction[[#This Row],[Reference Number]],barang_keluar[],2,FALSE),""))</f>
        <v>46149</v>
      </c>
      <c r="C2661" t="str">
        <f t="shared" si="42"/>
        <v>Outbound</v>
      </c>
      <c r="D2661" t="str">
        <f>IF(tbl_transaction[[#This Row],[Type]]="Inbound",VLOOKUP(tbl_transaction[[#This Row],[Reference Number]],barang_masuk[],4,FALSE),IF(tbl_transaction[[#This Row],[Type]]="Outbound",VLOOKUP(tbl_transaction[[#This Row],[Reference Number]],barang_keluar[],4,FALSE),""))</f>
        <v>INS018</v>
      </c>
      <c r="E2661" t="str">
        <f>IF(tbl_transaction[[#This Row],[Type]]="Inbound",VLOOKUP(tbl_transaction[[#This Row],[Reference Number]],barang_masuk[],5,FALSE),IF(tbl_transaction[[#This Row],[Type]]="Outbound",VLOOKUP(tbl_transaction[[#This Row],[Reference Number]],barang_keluar[],5,FALSE),""))</f>
        <v>Indomie Instant Food Variant 18</v>
      </c>
      <c r="F2661">
        <f>IF(tbl_transaction[[#This Row],[Type]]="Inbound",VLOOKUP(tbl_transaction[[#This Row],[Reference Number]],barang_masuk[],6,FALSE),IF(tbl_transaction[[#This Row],[Type]]="Outbound",VLOOKUP(tbl_transaction[[#This Row],[Reference Number]],barang_keluar[],6,FALSE),""))</f>
        <v>12</v>
      </c>
      <c r="G2661" t="str">
        <f>IF(tbl_transaction[[#This Row],[Type]]="Inbound",VLOOKUP(tbl_transaction[[#This Row],[Reference Number]],barang_masuk[],7,FALSE),IF(tbl_transaction[[#This Row],[Type]]="Outbound",VLOOKUP(tbl_transaction[[#This Row],[Reference Number]],barang_keluar[],7,FALSE),""))</f>
        <v>Pack</v>
      </c>
      <c r="H2661" t="str">
        <f>IF(tbl_transaction[[#This Row],[Type]]="Inbound",VLOOKUP(tbl_transaction[[#This Row],[Reference Number]],barang_masuk[],3,FALSE),IF(tbl_transaction[[#This Row],[Type]]="Outbound",VLOOKUP(tbl_transaction[[#This Row],[Reference Number]],barang_keluar[],3,FALSE),""))</f>
        <v>Outlet 047</v>
      </c>
      <c r="I2661" t="str">
        <f>IF(D2661='Kartu Stok'!$B$2,COUNTIF($D$3:D2661,'Kartu Stok'!$B$2),"")</f>
        <v/>
      </c>
    </row>
    <row r="2662" spans="1:9" ht="14.5" x14ac:dyDescent="0.35">
      <c r="A2662" s="2" t="s">
        <v>3221</v>
      </c>
      <c r="B2662" s="5">
        <f>IF(LEFT(tbl_transaction[[#This Row],[Reference Number]],2)="GR",VLOOKUP(tbl_transaction[[#This Row],[Reference Number]],barang_masuk[],2,FALSE),IF(LEFT(tbl_transaction[[#This Row],[Reference Number]],2)="DO",VLOOKUP(tbl_transaction[[#This Row],[Reference Number]],barang_keluar[],2,FALSE),""))</f>
        <v>46168</v>
      </c>
      <c r="C2662" t="str">
        <f t="shared" si="42"/>
        <v>Outbound</v>
      </c>
      <c r="D2662" t="str">
        <f>IF(tbl_transaction[[#This Row],[Type]]="Inbound",VLOOKUP(tbl_transaction[[#This Row],[Reference Number]],barang_masuk[],4,FALSE),IF(tbl_transaction[[#This Row],[Type]]="Outbound",VLOOKUP(tbl_transaction[[#This Row],[Reference Number]],barang_keluar[],4,FALSE),""))</f>
        <v>INS013</v>
      </c>
      <c r="E2662" t="str">
        <f>IF(tbl_transaction[[#This Row],[Type]]="Inbound",VLOOKUP(tbl_transaction[[#This Row],[Reference Number]],barang_masuk[],5,FALSE),IF(tbl_transaction[[#This Row],[Type]]="Outbound",VLOOKUP(tbl_transaction[[#This Row],[Reference Number]],barang_keluar[],5,FALSE),""))</f>
        <v>Sarimi Instant Food Variant 13</v>
      </c>
      <c r="F2662">
        <f>IF(tbl_transaction[[#This Row],[Type]]="Inbound",VLOOKUP(tbl_transaction[[#This Row],[Reference Number]],barang_masuk[],6,FALSE),IF(tbl_transaction[[#This Row],[Type]]="Outbound",VLOOKUP(tbl_transaction[[#This Row],[Reference Number]],barang_keluar[],6,FALSE),""))</f>
        <v>5</v>
      </c>
      <c r="G2662" t="str">
        <f>IF(tbl_transaction[[#This Row],[Type]]="Inbound",VLOOKUP(tbl_transaction[[#This Row],[Reference Number]],barang_masuk[],7,FALSE),IF(tbl_transaction[[#This Row],[Type]]="Outbound",VLOOKUP(tbl_transaction[[#This Row],[Reference Number]],barang_keluar[],7,FALSE),""))</f>
        <v>Pack</v>
      </c>
      <c r="H2662" t="str">
        <f>IF(tbl_transaction[[#This Row],[Type]]="Inbound",VLOOKUP(tbl_transaction[[#This Row],[Reference Number]],barang_masuk[],3,FALSE),IF(tbl_transaction[[#This Row],[Type]]="Outbound",VLOOKUP(tbl_transaction[[#This Row],[Reference Number]],barang_keluar[],3,FALSE),""))</f>
        <v>Outlet 010</v>
      </c>
      <c r="I2662" t="str">
        <f>IF(D2662='Kartu Stok'!$B$2,COUNTIF($D$3:D2662,'Kartu Stok'!$B$2),"")</f>
        <v/>
      </c>
    </row>
    <row r="2663" spans="1:9" ht="14.5" x14ac:dyDescent="0.35">
      <c r="A2663" s="2" t="s">
        <v>3222</v>
      </c>
      <c r="B2663" s="5">
        <f>IF(LEFT(tbl_transaction[[#This Row],[Reference Number]],2)="GR",VLOOKUP(tbl_transaction[[#This Row],[Reference Number]],barang_masuk[],2,FALSE),IF(LEFT(tbl_transaction[[#This Row],[Reference Number]],2)="DO",VLOOKUP(tbl_transaction[[#This Row],[Reference Number]],barang_keluar[],2,FALSE),""))</f>
        <v>46166</v>
      </c>
      <c r="C2663" t="str">
        <f t="shared" si="42"/>
        <v>Outbound</v>
      </c>
      <c r="D2663" t="str">
        <f>IF(tbl_transaction[[#This Row],[Type]]="Inbound",VLOOKUP(tbl_transaction[[#This Row],[Reference Number]],barang_masuk[],4,FALSE),IF(tbl_transaction[[#This Row],[Type]]="Outbound",VLOOKUP(tbl_transaction[[#This Row],[Reference Number]],barang_keluar[],4,FALSE),""))</f>
        <v>SNK014</v>
      </c>
      <c r="E2663" t="str">
        <f>IF(tbl_transaction[[#This Row],[Type]]="Inbound",VLOOKUP(tbl_transaction[[#This Row],[Reference Number]],barang_masuk[],5,FALSE),IF(tbl_transaction[[#This Row],[Type]]="Outbound",VLOOKUP(tbl_transaction[[#This Row],[Reference Number]],barang_keluar[],5,FALSE),""))</f>
        <v>Qtela Snack Variant 14</v>
      </c>
      <c r="F2663">
        <f>IF(tbl_transaction[[#This Row],[Type]]="Inbound",VLOOKUP(tbl_transaction[[#This Row],[Reference Number]],barang_masuk[],6,FALSE),IF(tbl_transaction[[#This Row],[Type]]="Outbound",VLOOKUP(tbl_transaction[[#This Row],[Reference Number]],barang_keluar[],6,FALSE),""))</f>
        <v>60</v>
      </c>
      <c r="G2663" t="str">
        <f>IF(tbl_transaction[[#This Row],[Type]]="Inbound",VLOOKUP(tbl_transaction[[#This Row],[Reference Number]],barang_masuk[],7,FALSE),IF(tbl_transaction[[#This Row],[Type]]="Outbound",VLOOKUP(tbl_transaction[[#This Row],[Reference Number]],barang_keluar[],7,FALSE),""))</f>
        <v>Pack</v>
      </c>
      <c r="H2663" t="str">
        <f>IF(tbl_transaction[[#This Row],[Type]]="Inbound",VLOOKUP(tbl_transaction[[#This Row],[Reference Number]],barang_masuk[],3,FALSE),IF(tbl_transaction[[#This Row],[Type]]="Outbound",VLOOKUP(tbl_transaction[[#This Row],[Reference Number]],barang_keluar[],3,FALSE),""))</f>
        <v>Outlet 023</v>
      </c>
      <c r="I2663" t="str">
        <f>IF(D2663='Kartu Stok'!$B$2,COUNTIF($D$3:D2663,'Kartu Stok'!$B$2),"")</f>
        <v/>
      </c>
    </row>
    <row r="2664" spans="1:9" ht="14.5" x14ac:dyDescent="0.35">
      <c r="A2664" s="2" t="s">
        <v>3223</v>
      </c>
      <c r="B2664" s="5">
        <f>IF(LEFT(tbl_transaction[[#This Row],[Reference Number]],2)="GR",VLOOKUP(tbl_transaction[[#This Row],[Reference Number]],barang_masuk[],2,FALSE),IF(LEFT(tbl_transaction[[#This Row],[Reference Number]],2)="DO",VLOOKUP(tbl_transaction[[#This Row],[Reference Number]],barang_keluar[],2,FALSE),""))</f>
        <v>46152</v>
      </c>
      <c r="C2664" t="str">
        <f t="shared" si="42"/>
        <v>Outbound</v>
      </c>
      <c r="D2664" t="str">
        <f>IF(tbl_transaction[[#This Row],[Type]]="Inbound",VLOOKUP(tbl_transaction[[#This Row],[Reference Number]],barang_masuk[],4,FALSE),IF(tbl_transaction[[#This Row],[Type]]="Outbound",VLOOKUP(tbl_transaction[[#This Row],[Reference Number]],barang_keluar[],4,FALSE),""))</f>
        <v>BEV013</v>
      </c>
      <c r="E2664" t="str">
        <f>IF(tbl_transaction[[#This Row],[Type]]="Inbound",VLOOKUP(tbl_transaction[[#This Row],[Reference Number]],barang_masuk[],5,FALSE),IF(tbl_transaction[[#This Row],[Type]]="Outbound",VLOOKUP(tbl_transaction[[#This Row],[Reference Number]],barang_keluar[],5,FALSE),""))</f>
        <v>Sosro Beverage Variant 13</v>
      </c>
      <c r="F2664">
        <f>IF(tbl_transaction[[#This Row],[Type]]="Inbound",VLOOKUP(tbl_transaction[[#This Row],[Reference Number]],barang_masuk[],6,FALSE),IF(tbl_transaction[[#This Row],[Type]]="Outbound",VLOOKUP(tbl_transaction[[#This Row],[Reference Number]],barang_keluar[],6,FALSE),""))</f>
        <v>10</v>
      </c>
      <c r="G2664" t="str">
        <f>IF(tbl_transaction[[#This Row],[Type]]="Inbound",VLOOKUP(tbl_transaction[[#This Row],[Reference Number]],barang_masuk[],7,FALSE),IF(tbl_transaction[[#This Row],[Type]]="Outbound",VLOOKUP(tbl_transaction[[#This Row],[Reference Number]],barang_keluar[],7,FALSE),""))</f>
        <v>Bottle</v>
      </c>
      <c r="H2664" t="str">
        <f>IF(tbl_transaction[[#This Row],[Type]]="Inbound",VLOOKUP(tbl_transaction[[#This Row],[Reference Number]],barang_masuk[],3,FALSE),IF(tbl_transaction[[#This Row],[Type]]="Outbound",VLOOKUP(tbl_transaction[[#This Row],[Reference Number]],barang_keluar[],3,FALSE),""))</f>
        <v>Outlet 039</v>
      </c>
      <c r="I2664" t="str">
        <f>IF(D2664='Kartu Stok'!$B$2,COUNTIF($D$3:D2664,'Kartu Stok'!$B$2),"")</f>
        <v/>
      </c>
    </row>
    <row r="2665" spans="1:9" ht="14.5" x14ac:dyDescent="0.35">
      <c r="A2665" s="2" t="s">
        <v>3224</v>
      </c>
      <c r="B2665" s="5">
        <f>IF(LEFT(tbl_transaction[[#This Row],[Reference Number]],2)="GR",VLOOKUP(tbl_transaction[[#This Row],[Reference Number]],barang_masuk[],2,FALSE),IF(LEFT(tbl_transaction[[#This Row],[Reference Number]],2)="DO",VLOOKUP(tbl_transaction[[#This Row],[Reference Number]],barang_keluar[],2,FALSE),""))</f>
        <v>46031</v>
      </c>
      <c r="C2665" t="str">
        <f t="shared" si="42"/>
        <v>Outbound</v>
      </c>
      <c r="D2665" t="str">
        <f>IF(tbl_transaction[[#This Row],[Type]]="Inbound",VLOOKUP(tbl_transaction[[#This Row],[Reference Number]],barang_masuk[],4,FALSE),IF(tbl_transaction[[#This Row],[Type]]="Outbound",VLOOKUP(tbl_transaction[[#This Row],[Reference Number]],barang_keluar[],4,FALSE),""))</f>
        <v>INS023</v>
      </c>
      <c r="E2665" t="str">
        <f>IF(tbl_transaction[[#This Row],[Type]]="Inbound",VLOOKUP(tbl_transaction[[#This Row],[Reference Number]],barang_masuk[],5,FALSE),IF(tbl_transaction[[#This Row],[Type]]="Outbound",VLOOKUP(tbl_transaction[[#This Row],[Reference Number]],barang_keluar[],5,FALSE),""))</f>
        <v>Indomie Instant Food Variant 23</v>
      </c>
      <c r="F2665">
        <f>IF(tbl_transaction[[#This Row],[Type]]="Inbound",VLOOKUP(tbl_transaction[[#This Row],[Reference Number]],barang_masuk[],6,FALSE),IF(tbl_transaction[[#This Row],[Type]]="Outbound",VLOOKUP(tbl_transaction[[#This Row],[Reference Number]],barang_keluar[],6,FALSE),""))</f>
        <v>5</v>
      </c>
      <c r="G2665" t="str">
        <f>IF(tbl_transaction[[#This Row],[Type]]="Inbound",VLOOKUP(tbl_transaction[[#This Row],[Reference Number]],barang_masuk[],7,FALSE),IF(tbl_transaction[[#This Row],[Type]]="Outbound",VLOOKUP(tbl_transaction[[#This Row],[Reference Number]],barang_keluar[],7,FALSE),""))</f>
        <v>Pack</v>
      </c>
      <c r="H2665" t="str">
        <f>IF(tbl_transaction[[#This Row],[Type]]="Inbound",VLOOKUP(tbl_transaction[[#This Row],[Reference Number]],barang_masuk[],3,FALSE),IF(tbl_transaction[[#This Row],[Type]]="Outbound",VLOOKUP(tbl_transaction[[#This Row],[Reference Number]],barang_keluar[],3,FALSE),""))</f>
        <v>Outlet 064</v>
      </c>
      <c r="I2665" t="str">
        <f>IF(D2665='Kartu Stok'!$B$2,COUNTIF($D$3:D2665,'Kartu Stok'!$B$2),"")</f>
        <v/>
      </c>
    </row>
    <row r="2666" spans="1:9" ht="14.5" x14ac:dyDescent="0.35">
      <c r="A2666" s="2" t="s">
        <v>3225</v>
      </c>
      <c r="B2666" s="5">
        <f>IF(LEFT(tbl_transaction[[#This Row],[Reference Number]],2)="GR",VLOOKUP(tbl_transaction[[#This Row],[Reference Number]],barang_masuk[],2,FALSE),IF(LEFT(tbl_transaction[[#This Row],[Reference Number]],2)="DO",VLOOKUP(tbl_transaction[[#This Row],[Reference Number]],barang_keluar[],2,FALSE),""))</f>
        <v>46119</v>
      </c>
      <c r="C2666" t="str">
        <f t="shared" si="42"/>
        <v>Outbound</v>
      </c>
      <c r="D2666" t="str">
        <f>IF(tbl_transaction[[#This Row],[Type]]="Inbound",VLOOKUP(tbl_transaction[[#This Row],[Reference Number]],barang_masuk[],4,FALSE),IF(tbl_transaction[[#This Row],[Type]]="Outbound",VLOOKUP(tbl_transaction[[#This Row],[Reference Number]],barang_keluar[],4,FALSE),""))</f>
        <v>SNK007</v>
      </c>
      <c r="E2666" t="str">
        <f>IF(tbl_transaction[[#This Row],[Type]]="Inbound",VLOOKUP(tbl_transaction[[#This Row],[Reference Number]],barang_masuk[],5,FALSE),IF(tbl_transaction[[#This Row],[Type]]="Outbound",VLOOKUP(tbl_transaction[[#This Row],[Reference Number]],barang_keluar[],5,FALSE),""))</f>
        <v>Chitato Snack Variant 7</v>
      </c>
      <c r="F2666">
        <f>IF(tbl_transaction[[#This Row],[Type]]="Inbound",VLOOKUP(tbl_transaction[[#This Row],[Reference Number]],barang_masuk[],6,FALSE),IF(tbl_transaction[[#This Row],[Type]]="Outbound",VLOOKUP(tbl_transaction[[#This Row],[Reference Number]],barang_keluar[],6,FALSE),""))</f>
        <v>5</v>
      </c>
      <c r="G2666" t="str">
        <f>IF(tbl_transaction[[#This Row],[Type]]="Inbound",VLOOKUP(tbl_transaction[[#This Row],[Reference Number]],barang_masuk[],7,FALSE),IF(tbl_transaction[[#This Row],[Type]]="Outbound",VLOOKUP(tbl_transaction[[#This Row],[Reference Number]],barang_keluar[],7,FALSE),""))</f>
        <v>Pack</v>
      </c>
      <c r="H2666" t="str">
        <f>IF(tbl_transaction[[#This Row],[Type]]="Inbound",VLOOKUP(tbl_transaction[[#This Row],[Reference Number]],barang_masuk[],3,FALSE),IF(tbl_transaction[[#This Row],[Type]]="Outbound",VLOOKUP(tbl_transaction[[#This Row],[Reference Number]],barang_keluar[],3,FALSE),""))</f>
        <v>Outlet 063</v>
      </c>
      <c r="I2666" t="str">
        <f>IF(D2666='Kartu Stok'!$B$2,COUNTIF($D$3:D2666,'Kartu Stok'!$B$2),"")</f>
        <v/>
      </c>
    </row>
    <row r="2667" spans="1:9" ht="14.5" x14ac:dyDescent="0.35">
      <c r="A2667" s="2" t="s">
        <v>3226</v>
      </c>
      <c r="B2667" s="5">
        <f>IF(LEFT(tbl_transaction[[#This Row],[Reference Number]],2)="GR",VLOOKUP(tbl_transaction[[#This Row],[Reference Number]],barang_masuk[],2,FALSE),IF(LEFT(tbl_transaction[[#This Row],[Reference Number]],2)="DO",VLOOKUP(tbl_transaction[[#This Row],[Reference Number]],barang_keluar[],2,FALSE),""))</f>
        <v>46176</v>
      </c>
      <c r="C2667" t="str">
        <f t="shared" si="42"/>
        <v>Outbound</v>
      </c>
      <c r="D2667" t="str">
        <f>IF(tbl_transaction[[#This Row],[Type]]="Inbound",VLOOKUP(tbl_transaction[[#This Row],[Reference Number]],barang_masuk[],4,FALSE),IF(tbl_transaction[[#This Row],[Type]]="Outbound",VLOOKUP(tbl_transaction[[#This Row],[Reference Number]],barang_keluar[],4,FALSE),""))</f>
        <v>BEV030</v>
      </c>
      <c r="E2667" t="str">
        <f>IF(tbl_transaction[[#This Row],[Type]]="Inbound",VLOOKUP(tbl_transaction[[#This Row],[Reference Number]],barang_masuk[],5,FALSE),IF(tbl_transaction[[#This Row],[Type]]="Outbound",VLOOKUP(tbl_transaction[[#This Row],[Reference Number]],barang_keluar[],5,FALSE),""))</f>
        <v>Pocari Beverage Variant 30</v>
      </c>
      <c r="F2667">
        <f>IF(tbl_transaction[[#This Row],[Type]]="Inbound",VLOOKUP(tbl_transaction[[#This Row],[Reference Number]],barang_masuk[],6,FALSE),IF(tbl_transaction[[#This Row],[Type]]="Outbound",VLOOKUP(tbl_transaction[[#This Row],[Reference Number]],barang_keluar[],6,FALSE),""))</f>
        <v>12</v>
      </c>
      <c r="G2667" t="str">
        <f>IF(tbl_transaction[[#This Row],[Type]]="Inbound",VLOOKUP(tbl_transaction[[#This Row],[Reference Number]],barang_masuk[],7,FALSE),IF(tbl_transaction[[#This Row],[Type]]="Outbound",VLOOKUP(tbl_transaction[[#This Row],[Reference Number]],barang_keluar[],7,FALSE),""))</f>
        <v>Bottle</v>
      </c>
      <c r="H2667" t="str">
        <f>IF(tbl_transaction[[#This Row],[Type]]="Inbound",VLOOKUP(tbl_transaction[[#This Row],[Reference Number]],barang_masuk[],3,FALSE),IF(tbl_transaction[[#This Row],[Type]]="Outbound",VLOOKUP(tbl_transaction[[#This Row],[Reference Number]],barang_keluar[],3,FALSE),""))</f>
        <v>Outlet 073</v>
      </c>
      <c r="I2667" t="str">
        <f>IF(D2667='Kartu Stok'!$B$2,COUNTIF($D$3:D2667,'Kartu Stok'!$B$2),"")</f>
        <v/>
      </c>
    </row>
    <row r="2668" spans="1:9" ht="14.5" x14ac:dyDescent="0.35">
      <c r="A2668" s="2" t="s">
        <v>3227</v>
      </c>
      <c r="B2668" s="5">
        <f>IF(LEFT(tbl_transaction[[#This Row],[Reference Number]],2)="GR",VLOOKUP(tbl_transaction[[#This Row],[Reference Number]],barang_masuk[],2,FALSE),IF(LEFT(tbl_transaction[[#This Row],[Reference Number]],2)="DO",VLOOKUP(tbl_transaction[[#This Row],[Reference Number]],barang_keluar[],2,FALSE),""))</f>
        <v>46143</v>
      </c>
      <c r="C2668" t="str">
        <f t="shared" si="42"/>
        <v>Outbound</v>
      </c>
      <c r="D2668" t="str">
        <f>IF(tbl_transaction[[#This Row],[Type]]="Inbound",VLOOKUP(tbl_transaction[[#This Row],[Reference Number]],barang_masuk[],4,FALSE),IF(tbl_transaction[[#This Row],[Type]]="Outbound",VLOOKUP(tbl_transaction[[#This Row],[Reference Number]],barang_keluar[],4,FALSE),""))</f>
        <v>SNK013</v>
      </c>
      <c r="E2668" t="str">
        <f>IF(tbl_transaction[[#This Row],[Type]]="Inbound",VLOOKUP(tbl_transaction[[#This Row],[Reference Number]],barang_masuk[],5,FALSE),IF(tbl_transaction[[#This Row],[Type]]="Outbound",VLOOKUP(tbl_transaction[[#This Row],[Reference Number]],barang_keluar[],5,FALSE),""))</f>
        <v>Qtela Snack Variant 13</v>
      </c>
      <c r="F2668">
        <f>IF(tbl_transaction[[#This Row],[Type]]="Inbound",VLOOKUP(tbl_transaction[[#This Row],[Reference Number]],barang_masuk[],6,FALSE),IF(tbl_transaction[[#This Row],[Type]]="Outbound",VLOOKUP(tbl_transaction[[#This Row],[Reference Number]],barang_keluar[],6,FALSE),""))</f>
        <v>48</v>
      </c>
      <c r="G2668" t="str">
        <f>IF(tbl_transaction[[#This Row],[Type]]="Inbound",VLOOKUP(tbl_transaction[[#This Row],[Reference Number]],barang_masuk[],7,FALSE),IF(tbl_transaction[[#This Row],[Type]]="Outbound",VLOOKUP(tbl_transaction[[#This Row],[Reference Number]],barang_keluar[],7,FALSE),""))</f>
        <v>Pack</v>
      </c>
      <c r="H2668" t="str">
        <f>IF(tbl_transaction[[#This Row],[Type]]="Inbound",VLOOKUP(tbl_transaction[[#This Row],[Reference Number]],barang_masuk[],3,FALSE),IF(tbl_transaction[[#This Row],[Type]]="Outbound",VLOOKUP(tbl_transaction[[#This Row],[Reference Number]],barang_keluar[],3,FALSE),""))</f>
        <v>Outlet 015</v>
      </c>
      <c r="I2668" t="str">
        <f>IF(D2668='Kartu Stok'!$B$2,COUNTIF($D$3:D2668,'Kartu Stok'!$B$2),"")</f>
        <v/>
      </c>
    </row>
    <row r="2669" spans="1:9" ht="14.5" x14ac:dyDescent="0.35">
      <c r="A2669" s="2" t="s">
        <v>3228</v>
      </c>
      <c r="B2669" s="5">
        <f>IF(LEFT(tbl_transaction[[#This Row],[Reference Number]],2)="GR",VLOOKUP(tbl_transaction[[#This Row],[Reference Number]],barang_masuk[],2,FALSE),IF(LEFT(tbl_transaction[[#This Row],[Reference Number]],2)="DO",VLOOKUP(tbl_transaction[[#This Row],[Reference Number]],barang_keluar[],2,FALSE),""))</f>
        <v>46036</v>
      </c>
      <c r="C2669" t="str">
        <f t="shared" si="42"/>
        <v>Outbound</v>
      </c>
      <c r="D2669" t="str">
        <f>IF(tbl_transaction[[#This Row],[Type]]="Inbound",VLOOKUP(tbl_transaction[[#This Row],[Reference Number]],barang_masuk[],4,FALSE),IF(tbl_transaction[[#This Row],[Type]]="Outbound",VLOOKUP(tbl_transaction[[#This Row],[Reference Number]],barang_keluar[],4,FALSE),""))</f>
        <v>PER025</v>
      </c>
      <c r="E2669" t="str">
        <f>IF(tbl_transaction[[#This Row],[Type]]="Inbound",VLOOKUP(tbl_transaction[[#This Row],[Reference Number]],barang_masuk[],5,FALSE),IF(tbl_transaction[[#This Row],[Type]]="Outbound",VLOOKUP(tbl_transaction[[#This Row],[Reference Number]],barang_keluar[],5,FALSE),""))</f>
        <v>Pepsodent Personal Care Variant 25</v>
      </c>
      <c r="F2669">
        <f>IF(tbl_transaction[[#This Row],[Type]]="Inbound",VLOOKUP(tbl_transaction[[#This Row],[Reference Number]],barang_masuk[],6,FALSE),IF(tbl_transaction[[#This Row],[Type]]="Outbound",VLOOKUP(tbl_transaction[[#This Row],[Reference Number]],barang_keluar[],6,FALSE),""))</f>
        <v>36</v>
      </c>
      <c r="G2669" t="str">
        <f>IF(tbl_transaction[[#This Row],[Type]]="Inbound",VLOOKUP(tbl_transaction[[#This Row],[Reference Number]],barang_masuk[],7,FALSE),IF(tbl_transaction[[#This Row],[Type]]="Outbound",VLOOKUP(tbl_transaction[[#This Row],[Reference Number]],barang_keluar[],7,FALSE),""))</f>
        <v>Bottle</v>
      </c>
      <c r="H2669" t="str">
        <f>IF(tbl_transaction[[#This Row],[Type]]="Inbound",VLOOKUP(tbl_transaction[[#This Row],[Reference Number]],barang_masuk[],3,FALSE),IF(tbl_transaction[[#This Row],[Type]]="Outbound",VLOOKUP(tbl_transaction[[#This Row],[Reference Number]],barang_keluar[],3,FALSE),""))</f>
        <v>Outlet 045</v>
      </c>
      <c r="I2669" t="str">
        <f>IF(D2669='Kartu Stok'!$B$2,COUNTIF($D$3:D2669,'Kartu Stok'!$B$2),"")</f>
        <v/>
      </c>
    </row>
    <row r="2670" spans="1:9" ht="14.5" x14ac:dyDescent="0.35">
      <c r="A2670" s="2" t="s">
        <v>3229</v>
      </c>
      <c r="B2670" s="5">
        <f>IF(LEFT(tbl_transaction[[#This Row],[Reference Number]],2)="GR",VLOOKUP(tbl_transaction[[#This Row],[Reference Number]],barang_masuk[],2,FALSE),IF(LEFT(tbl_transaction[[#This Row],[Reference Number]],2)="DO",VLOOKUP(tbl_transaction[[#This Row],[Reference Number]],barang_keluar[],2,FALSE),""))</f>
        <v>46159</v>
      </c>
      <c r="C2670" t="str">
        <f t="shared" si="42"/>
        <v>Outbound</v>
      </c>
      <c r="D2670" t="str">
        <f>IF(tbl_transaction[[#This Row],[Type]]="Inbound",VLOOKUP(tbl_transaction[[#This Row],[Reference Number]],barang_masuk[],4,FALSE),IF(tbl_transaction[[#This Row],[Type]]="Outbound",VLOOKUP(tbl_transaction[[#This Row],[Reference Number]],barang_keluar[],4,FALSE),""))</f>
        <v>BAB008</v>
      </c>
      <c r="E2670" t="str">
        <f>IF(tbl_transaction[[#This Row],[Type]]="Inbound",VLOOKUP(tbl_transaction[[#This Row],[Reference Number]],barang_masuk[],5,FALSE),IF(tbl_transaction[[#This Row],[Type]]="Outbound",VLOOKUP(tbl_transaction[[#This Row],[Reference Number]],barang_keluar[],5,FALSE),""))</f>
        <v>Zwitsal Baby Care Variant 8</v>
      </c>
      <c r="F2670">
        <f>IF(tbl_transaction[[#This Row],[Type]]="Inbound",VLOOKUP(tbl_transaction[[#This Row],[Reference Number]],barang_masuk[],6,FALSE),IF(tbl_transaction[[#This Row],[Type]]="Outbound",VLOOKUP(tbl_transaction[[#This Row],[Reference Number]],barang_keluar[],6,FALSE),""))</f>
        <v>48</v>
      </c>
      <c r="G2670" t="str">
        <f>IF(tbl_transaction[[#This Row],[Type]]="Inbound",VLOOKUP(tbl_transaction[[#This Row],[Reference Number]],barang_masuk[],7,FALSE),IF(tbl_transaction[[#This Row],[Type]]="Outbound",VLOOKUP(tbl_transaction[[#This Row],[Reference Number]],barang_keluar[],7,FALSE),""))</f>
        <v>Pack</v>
      </c>
      <c r="H2670" t="str">
        <f>IF(tbl_transaction[[#This Row],[Type]]="Inbound",VLOOKUP(tbl_transaction[[#This Row],[Reference Number]],barang_masuk[],3,FALSE),IF(tbl_transaction[[#This Row],[Type]]="Outbound",VLOOKUP(tbl_transaction[[#This Row],[Reference Number]],barang_keluar[],3,FALSE),""))</f>
        <v>Outlet 070</v>
      </c>
      <c r="I2670" t="str">
        <f>IF(D2670='Kartu Stok'!$B$2,COUNTIF($D$3:D2670,'Kartu Stok'!$B$2),"")</f>
        <v/>
      </c>
    </row>
    <row r="2671" spans="1:9" ht="14.5" x14ac:dyDescent="0.35">
      <c r="A2671" s="2" t="s">
        <v>3230</v>
      </c>
      <c r="B2671" s="5">
        <f>IF(LEFT(tbl_transaction[[#This Row],[Reference Number]],2)="GR",VLOOKUP(tbl_transaction[[#This Row],[Reference Number]],barang_masuk[],2,FALSE),IF(LEFT(tbl_transaction[[#This Row],[Reference Number]],2)="DO",VLOOKUP(tbl_transaction[[#This Row],[Reference Number]],barang_keluar[],2,FALSE),""))</f>
        <v>46028</v>
      </c>
      <c r="C2671" t="str">
        <f t="shared" si="42"/>
        <v>Outbound</v>
      </c>
      <c r="D2671" t="str">
        <f>IF(tbl_transaction[[#This Row],[Type]]="Inbound",VLOOKUP(tbl_transaction[[#This Row],[Reference Number]],barang_masuk[],4,FALSE),IF(tbl_transaction[[#This Row],[Type]]="Outbound",VLOOKUP(tbl_transaction[[#This Row],[Reference Number]],barang_keluar[],4,FALSE),""))</f>
        <v>PER012</v>
      </c>
      <c r="E2671" t="str">
        <f>IF(tbl_transaction[[#This Row],[Type]]="Inbound",VLOOKUP(tbl_transaction[[#This Row],[Reference Number]],barang_masuk[],5,FALSE),IF(tbl_transaction[[#This Row],[Type]]="Outbound",VLOOKUP(tbl_transaction[[#This Row],[Reference Number]],barang_keluar[],5,FALSE),""))</f>
        <v>Sunsilk Personal Care Variant 12</v>
      </c>
      <c r="F2671">
        <f>IF(tbl_transaction[[#This Row],[Type]]="Inbound",VLOOKUP(tbl_transaction[[#This Row],[Reference Number]],barang_masuk[],6,FALSE),IF(tbl_transaction[[#This Row],[Type]]="Outbound",VLOOKUP(tbl_transaction[[#This Row],[Reference Number]],barang_keluar[],6,FALSE),""))</f>
        <v>15</v>
      </c>
      <c r="G2671" t="str">
        <f>IF(tbl_transaction[[#This Row],[Type]]="Inbound",VLOOKUP(tbl_transaction[[#This Row],[Reference Number]],barang_masuk[],7,FALSE),IF(tbl_transaction[[#This Row],[Type]]="Outbound",VLOOKUP(tbl_transaction[[#This Row],[Reference Number]],barang_keluar[],7,FALSE),""))</f>
        <v>Bottle</v>
      </c>
      <c r="H2671" t="str">
        <f>IF(tbl_transaction[[#This Row],[Type]]="Inbound",VLOOKUP(tbl_transaction[[#This Row],[Reference Number]],barang_masuk[],3,FALSE),IF(tbl_transaction[[#This Row],[Type]]="Outbound",VLOOKUP(tbl_transaction[[#This Row],[Reference Number]],barang_keluar[],3,FALSE),""))</f>
        <v>Outlet 073</v>
      </c>
      <c r="I2671" t="str">
        <f>IF(D2671='Kartu Stok'!$B$2,COUNTIF($D$3:D2671,'Kartu Stok'!$B$2),"")</f>
        <v/>
      </c>
    </row>
    <row r="2672" spans="1:9" ht="14.5" x14ac:dyDescent="0.35">
      <c r="A2672" s="2" t="s">
        <v>3231</v>
      </c>
      <c r="B2672" s="5">
        <f>IF(LEFT(tbl_transaction[[#This Row],[Reference Number]],2)="GR",VLOOKUP(tbl_transaction[[#This Row],[Reference Number]],barang_masuk[],2,FALSE),IF(LEFT(tbl_transaction[[#This Row],[Reference Number]],2)="DO",VLOOKUP(tbl_transaction[[#This Row],[Reference Number]],barang_keluar[],2,FALSE),""))</f>
        <v>46201</v>
      </c>
      <c r="C2672" t="str">
        <f t="shared" si="42"/>
        <v>Outbound</v>
      </c>
      <c r="D2672" t="str">
        <f>IF(tbl_transaction[[#This Row],[Type]]="Inbound",VLOOKUP(tbl_transaction[[#This Row],[Reference Number]],barang_masuk[],4,FALSE),IF(tbl_transaction[[#This Row],[Type]]="Outbound",VLOOKUP(tbl_transaction[[#This Row],[Reference Number]],barang_keluar[],4,FALSE),""))</f>
        <v>PER018</v>
      </c>
      <c r="E2672" t="str">
        <f>IF(tbl_transaction[[#This Row],[Type]]="Inbound",VLOOKUP(tbl_transaction[[#This Row],[Reference Number]],barang_masuk[],5,FALSE),IF(tbl_transaction[[#This Row],[Type]]="Outbound",VLOOKUP(tbl_transaction[[#This Row],[Reference Number]],barang_keluar[],5,FALSE),""))</f>
        <v>Lifebuoy Personal Care Variant 18</v>
      </c>
      <c r="F2672">
        <f>IF(tbl_transaction[[#This Row],[Type]]="Inbound",VLOOKUP(tbl_transaction[[#This Row],[Reference Number]],barang_masuk[],6,FALSE),IF(tbl_transaction[[#This Row],[Type]]="Outbound",VLOOKUP(tbl_transaction[[#This Row],[Reference Number]],barang_keluar[],6,FALSE),""))</f>
        <v>20</v>
      </c>
      <c r="G2672" t="str">
        <f>IF(tbl_transaction[[#This Row],[Type]]="Inbound",VLOOKUP(tbl_transaction[[#This Row],[Reference Number]],barang_masuk[],7,FALSE),IF(tbl_transaction[[#This Row],[Type]]="Outbound",VLOOKUP(tbl_transaction[[#This Row],[Reference Number]],barang_keluar[],7,FALSE),""))</f>
        <v>Bottle</v>
      </c>
      <c r="H2672" t="str">
        <f>IF(tbl_transaction[[#This Row],[Type]]="Inbound",VLOOKUP(tbl_transaction[[#This Row],[Reference Number]],barang_masuk[],3,FALSE),IF(tbl_transaction[[#This Row],[Type]]="Outbound",VLOOKUP(tbl_transaction[[#This Row],[Reference Number]],barang_keluar[],3,FALSE),""))</f>
        <v>Outlet 044</v>
      </c>
      <c r="I2672" t="str">
        <f>IF(D2672='Kartu Stok'!$B$2,COUNTIF($D$3:D2672,'Kartu Stok'!$B$2),"")</f>
        <v/>
      </c>
    </row>
    <row r="2673" spans="1:9" ht="14.5" x14ac:dyDescent="0.35">
      <c r="A2673" s="2" t="s">
        <v>3232</v>
      </c>
      <c r="B2673" s="5">
        <f>IF(LEFT(tbl_transaction[[#This Row],[Reference Number]],2)="GR",VLOOKUP(tbl_transaction[[#This Row],[Reference Number]],barang_masuk[],2,FALSE),IF(LEFT(tbl_transaction[[#This Row],[Reference Number]],2)="DO",VLOOKUP(tbl_transaction[[#This Row],[Reference Number]],barang_keluar[],2,FALSE),""))</f>
        <v>46080</v>
      </c>
      <c r="C2673" t="str">
        <f t="shared" si="42"/>
        <v>Outbound</v>
      </c>
      <c r="D2673" t="str">
        <f>IF(tbl_transaction[[#This Row],[Type]]="Inbound",VLOOKUP(tbl_transaction[[#This Row],[Reference Number]],barang_masuk[],4,FALSE),IF(tbl_transaction[[#This Row],[Type]]="Outbound",VLOOKUP(tbl_transaction[[#This Row],[Reference Number]],barang_keluar[],4,FALSE),""))</f>
        <v>HOM019</v>
      </c>
      <c r="E2673" t="str">
        <f>IF(tbl_transaction[[#This Row],[Type]]="Inbound",VLOOKUP(tbl_transaction[[#This Row],[Reference Number]],barang_masuk[],5,FALSE),IF(tbl_transaction[[#This Row],[Type]]="Outbound",VLOOKUP(tbl_transaction[[#This Row],[Reference Number]],barang_keluar[],5,FALSE),""))</f>
        <v>Rinso Home Care Variant 19</v>
      </c>
      <c r="F2673">
        <f>IF(tbl_transaction[[#This Row],[Type]]="Inbound",VLOOKUP(tbl_transaction[[#This Row],[Reference Number]],barang_masuk[],6,FALSE),IF(tbl_transaction[[#This Row],[Type]]="Outbound",VLOOKUP(tbl_transaction[[#This Row],[Reference Number]],barang_keluar[],6,FALSE),""))</f>
        <v>60</v>
      </c>
      <c r="G2673" t="str">
        <f>IF(tbl_transaction[[#This Row],[Type]]="Inbound",VLOOKUP(tbl_transaction[[#This Row],[Reference Number]],barang_masuk[],7,FALSE),IF(tbl_transaction[[#This Row],[Type]]="Outbound",VLOOKUP(tbl_transaction[[#This Row],[Reference Number]],barang_keluar[],7,FALSE),""))</f>
        <v>Pack</v>
      </c>
      <c r="H2673" t="str">
        <f>IF(tbl_transaction[[#This Row],[Type]]="Inbound",VLOOKUP(tbl_transaction[[#This Row],[Reference Number]],barang_masuk[],3,FALSE),IF(tbl_transaction[[#This Row],[Type]]="Outbound",VLOOKUP(tbl_transaction[[#This Row],[Reference Number]],barang_keluar[],3,FALSE),""))</f>
        <v>Outlet 033</v>
      </c>
      <c r="I2673" t="str">
        <f>IF(D2673='Kartu Stok'!$B$2,COUNTIF($D$3:D2673,'Kartu Stok'!$B$2),"")</f>
        <v/>
      </c>
    </row>
    <row r="2674" spans="1:9" ht="14.5" x14ac:dyDescent="0.35">
      <c r="A2674" s="2" t="s">
        <v>3233</v>
      </c>
      <c r="B2674" s="5">
        <f>IF(LEFT(tbl_transaction[[#This Row],[Reference Number]],2)="GR",VLOOKUP(tbl_transaction[[#This Row],[Reference Number]],barang_masuk[],2,FALSE),IF(LEFT(tbl_transaction[[#This Row],[Reference Number]],2)="DO",VLOOKUP(tbl_transaction[[#This Row],[Reference Number]],barang_keluar[],2,FALSE),""))</f>
        <v>46181</v>
      </c>
      <c r="C2674" t="str">
        <f t="shared" si="42"/>
        <v>Outbound</v>
      </c>
      <c r="D2674" t="str">
        <f>IF(tbl_transaction[[#This Row],[Type]]="Inbound",VLOOKUP(tbl_transaction[[#This Row],[Reference Number]],barang_masuk[],4,FALSE),IF(tbl_transaction[[#This Row],[Type]]="Outbound",VLOOKUP(tbl_transaction[[#This Row],[Reference Number]],barang_keluar[],4,FALSE),""))</f>
        <v>BEV040</v>
      </c>
      <c r="E2674" t="str">
        <f>IF(tbl_transaction[[#This Row],[Type]]="Inbound",VLOOKUP(tbl_transaction[[#This Row],[Reference Number]],barang_masuk[],5,FALSE),IF(tbl_transaction[[#This Row],[Type]]="Outbound",VLOOKUP(tbl_transaction[[#This Row],[Reference Number]],barang_keluar[],5,FALSE),""))</f>
        <v>Aqua Beverage Variant 40</v>
      </c>
      <c r="F2674">
        <f>IF(tbl_transaction[[#This Row],[Type]]="Inbound",VLOOKUP(tbl_transaction[[#This Row],[Reference Number]],barang_masuk[],6,FALSE),IF(tbl_transaction[[#This Row],[Type]]="Outbound",VLOOKUP(tbl_transaction[[#This Row],[Reference Number]],barang_keluar[],6,FALSE),""))</f>
        <v>48</v>
      </c>
      <c r="G2674" t="str">
        <f>IF(tbl_transaction[[#This Row],[Type]]="Inbound",VLOOKUP(tbl_transaction[[#This Row],[Reference Number]],barang_masuk[],7,FALSE),IF(tbl_transaction[[#This Row],[Type]]="Outbound",VLOOKUP(tbl_transaction[[#This Row],[Reference Number]],barang_keluar[],7,FALSE),""))</f>
        <v>Bottle</v>
      </c>
      <c r="H2674" t="str">
        <f>IF(tbl_transaction[[#This Row],[Type]]="Inbound",VLOOKUP(tbl_transaction[[#This Row],[Reference Number]],barang_masuk[],3,FALSE),IF(tbl_transaction[[#This Row],[Type]]="Outbound",VLOOKUP(tbl_transaction[[#This Row],[Reference Number]],barang_keluar[],3,FALSE),""))</f>
        <v>Outlet 007</v>
      </c>
      <c r="I2674" t="str">
        <f>IF(D2674='Kartu Stok'!$B$2,COUNTIF($D$3:D2674,'Kartu Stok'!$B$2),"")</f>
        <v/>
      </c>
    </row>
    <row r="2675" spans="1:9" ht="14.5" x14ac:dyDescent="0.35">
      <c r="A2675" s="2" t="s">
        <v>3234</v>
      </c>
      <c r="B2675" s="5">
        <f>IF(LEFT(tbl_transaction[[#This Row],[Reference Number]],2)="GR",VLOOKUP(tbl_transaction[[#This Row],[Reference Number]],barang_masuk[],2,FALSE),IF(LEFT(tbl_transaction[[#This Row],[Reference Number]],2)="DO",VLOOKUP(tbl_transaction[[#This Row],[Reference Number]],barang_keluar[],2,FALSE),""))</f>
        <v>46060</v>
      </c>
      <c r="C2675" t="str">
        <f t="shared" si="42"/>
        <v>Outbound</v>
      </c>
      <c r="D2675" t="str">
        <f>IF(tbl_transaction[[#This Row],[Type]]="Inbound",VLOOKUP(tbl_transaction[[#This Row],[Reference Number]],barang_masuk[],4,FALSE),IF(tbl_transaction[[#This Row],[Type]]="Outbound",VLOOKUP(tbl_transaction[[#This Row],[Reference Number]],barang_keluar[],4,FALSE),""))</f>
        <v>DAR013</v>
      </c>
      <c r="E2675" t="str">
        <f>IF(tbl_transaction[[#This Row],[Type]]="Inbound",VLOOKUP(tbl_transaction[[#This Row],[Reference Number]],barang_masuk[],5,FALSE),IF(tbl_transaction[[#This Row],[Type]]="Outbound",VLOOKUP(tbl_transaction[[#This Row],[Reference Number]],barang_keluar[],5,FALSE),""))</f>
        <v>Indomilk Dairy Variant 13</v>
      </c>
      <c r="F2675">
        <f>IF(tbl_transaction[[#This Row],[Type]]="Inbound",VLOOKUP(tbl_transaction[[#This Row],[Reference Number]],barang_masuk[],6,FALSE),IF(tbl_transaction[[#This Row],[Type]]="Outbound",VLOOKUP(tbl_transaction[[#This Row],[Reference Number]],barang_keluar[],6,FALSE),""))</f>
        <v>30</v>
      </c>
      <c r="G2675" t="str">
        <f>IF(tbl_transaction[[#This Row],[Type]]="Inbound",VLOOKUP(tbl_transaction[[#This Row],[Reference Number]],barang_masuk[],7,FALSE),IF(tbl_transaction[[#This Row],[Type]]="Outbound",VLOOKUP(tbl_transaction[[#This Row],[Reference Number]],barang_keluar[],7,FALSE),""))</f>
        <v>Box</v>
      </c>
      <c r="H2675" t="str">
        <f>IF(tbl_transaction[[#This Row],[Type]]="Inbound",VLOOKUP(tbl_transaction[[#This Row],[Reference Number]],barang_masuk[],3,FALSE),IF(tbl_transaction[[#This Row],[Type]]="Outbound",VLOOKUP(tbl_transaction[[#This Row],[Reference Number]],barang_keluar[],3,FALSE),""))</f>
        <v>Outlet 062</v>
      </c>
      <c r="I2675" t="str">
        <f>IF(D2675='Kartu Stok'!$B$2,COUNTIF($D$3:D2675,'Kartu Stok'!$B$2),"")</f>
        <v/>
      </c>
    </row>
    <row r="2676" spans="1:9" ht="14.5" x14ac:dyDescent="0.35">
      <c r="A2676" s="2" t="s">
        <v>3235</v>
      </c>
      <c r="B2676" s="5">
        <f>IF(LEFT(tbl_transaction[[#This Row],[Reference Number]],2)="GR",VLOOKUP(tbl_transaction[[#This Row],[Reference Number]],barang_masuk[],2,FALSE),IF(LEFT(tbl_transaction[[#This Row],[Reference Number]],2)="DO",VLOOKUP(tbl_transaction[[#This Row],[Reference Number]],barang_keluar[],2,FALSE),""))</f>
        <v>46029</v>
      </c>
      <c r="C2676" t="str">
        <f t="shared" si="42"/>
        <v>Outbound</v>
      </c>
      <c r="D2676" t="str">
        <f>IF(tbl_transaction[[#This Row],[Type]]="Inbound",VLOOKUP(tbl_transaction[[#This Row],[Reference Number]],barang_masuk[],4,FALSE),IF(tbl_transaction[[#This Row],[Type]]="Outbound",VLOOKUP(tbl_transaction[[#This Row],[Reference Number]],barang_keluar[],4,FALSE),""))</f>
        <v>HOM028</v>
      </c>
      <c r="E2676" t="str">
        <f>IF(tbl_transaction[[#This Row],[Type]]="Inbound",VLOOKUP(tbl_transaction[[#This Row],[Reference Number]],barang_masuk[],5,FALSE),IF(tbl_transaction[[#This Row],[Type]]="Outbound",VLOOKUP(tbl_transaction[[#This Row],[Reference Number]],barang_keluar[],5,FALSE),""))</f>
        <v>Rinso Home Care Variant 28</v>
      </c>
      <c r="F2676">
        <f>IF(tbl_transaction[[#This Row],[Type]]="Inbound",VLOOKUP(tbl_transaction[[#This Row],[Reference Number]],barang_masuk[],6,FALSE),IF(tbl_transaction[[#This Row],[Type]]="Outbound",VLOOKUP(tbl_transaction[[#This Row],[Reference Number]],barang_keluar[],6,FALSE),""))</f>
        <v>24</v>
      </c>
      <c r="G2676" t="str">
        <f>IF(tbl_transaction[[#This Row],[Type]]="Inbound",VLOOKUP(tbl_transaction[[#This Row],[Reference Number]],barang_masuk[],7,FALSE),IF(tbl_transaction[[#This Row],[Type]]="Outbound",VLOOKUP(tbl_transaction[[#This Row],[Reference Number]],barang_keluar[],7,FALSE),""))</f>
        <v>Pack</v>
      </c>
      <c r="H2676" t="str">
        <f>IF(tbl_transaction[[#This Row],[Type]]="Inbound",VLOOKUP(tbl_transaction[[#This Row],[Reference Number]],barang_masuk[],3,FALSE),IF(tbl_transaction[[#This Row],[Type]]="Outbound",VLOOKUP(tbl_transaction[[#This Row],[Reference Number]],barang_keluar[],3,FALSE),""))</f>
        <v>Outlet 028</v>
      </c>
      <c r="I2676" t="str">
        <f>IF(D2676='Kartu Stok'!$B$2,COUNTIF($D$3:D2676,'Kartu Stok'!$B$2),"")</f>
        <v/>
      </c>
    </row>
    <row r="2677" spans="1:9" ht="14.5" x14ac:dyDescent="0.35">
      <c r="A2677" s="2" t="s">
        <v>3236</v>
      </c>
      <c r="B2677" s="5">
        <f>IF(LEFT(tbl_transaction[[#This Row],[Reference Number]],2)="GR",VLOOKUP(tbl_transaction[[#This Row],[Reference Number]],barang_masuk[],2,FALSE),IF(LEFT(tbl_transaction[[#This Row],[Reference Number]],2)="DO",VLOOKUP(tbl_transaction[[#This Row],[Reference Number]],barang_keluar[],2,FALSE),""))</f>
        <v>46148</v>
      </c>
      <c r="C2677" t="str">
        <f t="shared" si="42"/>
        <v>Outbound</v>
      </c>
      <c r="D2677" t="str">
        <f>IF(tbl_transaction[[#This Row],[Type]]="Inbound",VLOOKUP(tbl_transaction[[#This Row],[Reference Number]],barang_masuk[],4,FALSE),IF(tbl_transaction[[#This Row],[Type]]="Outbound",VLOOKUP(tbl_transaction[[#This Row],[Reference Number]],barang_keluar[],4,FALSE),""))</f>
        <v>PER020</v>
      </c>
      <c r="E2677" t="str">
        <f>IF(tbl_transaction[[#This Row],[Type]]="Inbound",VLOOKUP(tbl_transaction[[#This Row],[Reference Number]],barang_masuk[],5,FALSE),IF(tbl_transaction[[#This Row],[Type]]="Outbound",VLOOKUP(tbl_transaction[[#This Row],[Reference Number]],barang_keluar[],5,FALSE),""))</f>
        <v>Sunsilk Personal Care Variant 20</v>
      </c>
      <c r="F2677">
        <f>IF(tbl_transaction[[#This Row],[Type]]="Inbound",VLOOKUP(tbl_transaction[[#This Row],[Reference Number]],barang_masuk[],6,FALSE),IF(tbl_transaction[[#This Row],[Type]]="Outbound",VLOOKUP(tbl_transaction[[#This Row],[Reference Number]],barang_keluar[],6,FALSE),""))</f>
        <v>60</v>
      </c>
      <c r="G2677" t="str">
        <f>IF(tbl_transaction[[#This Row],[Type]]="Inbound",VLOOKUP(tbl_transaction[[#This Row],[Reference Number]],barang_masuk[],7,FALSE),IF(tbl_transaction[[#This Row],[Type]]="Outbound",VLOOKUP(tbl_transaction[[#This Row],[Reference Number]],barang_keluar[],7,FALSE),""))</f>
        <v>Bottle</v>
      </c>
      <c r="H2677" t="str">
        <f>IF(tbl_transaction[[#This Row],[Type]]="Inbound",VLOOKUP(tbl_transaction[[#This Row],[Reference Number]],barang_masuk[],3,FALSE),IF(tbl_transaction[[#This Row],[Type]]="Outbound",VLOOKUP(tbl_transaction[[#This Row],[Reference Number]],barang_keluar[],3,FALSE),""))</f>
        <v>Outlet 029</v>
      </c>
      <c r="I2677" t="str">
        <f>IF(D2677='Kartu Stok'!$B$2,COUNTIF($D$3:D2677,'Kartu Stok'!$B$2),"")</f>
        <v/>
      </c>
    </row>
    <row r="2678" spans="1:9" ht="14.5" x14ac:dyDescent="0.35">
      <c r="A2678" s="2" t="s">
        <v>3237</v>
      </c>
      <c r="B2678" s="5">
        <f>IF(LEFT(tbl_transaction[[#This Row],[Reference Number]],2)="GR",VLOOKUP(tbl_transaction[[#This Row],[Reference Number]],barang_masuk[],2,FALSE),IF(LEFT(tbl_transaction[[#This Row],[Reference Number]],2)="DO",VLOOKUP(tbl_transaction[[#This Row],[Reference Number]],barang_keluar[],2,FALSE),""))</f>
        <v>46027</v>
      </c>
      <c r="C2678" t="str">
        <f t="shared" si="42"/>
        <v>Outbound</v>
      </c>
      <c r="D2678" t="str">
        <f>IF(tbl_transaction[[#This Row],[Type]]="Inbound",VLOOKUP(tbl_transaction[[#This Row],[Reference Number]],barang_masuk[],4,FALSE),IF(tbl_transaction[[#This Row],[Type]]="Outbound",VLOOKUP(tbl_transaction[[#This Row],[Reference Number]],barang_keluar[],4,FALSE),""))</f>
        <v>HOM003</v>
      </c>
      <c r="E2678" t="str">
        <f>IF(tbl_transaction[[#This Row],[Type]]="Inbound",VLOOKUP(tbl_transaction[[#This Row],[Reference Number]],barang_masuk[],5,FALSE),IF(tbl_transaction[[#This Row],[Type]]="Outbound",VLOOKUP(tbl_transaction[[#This Row],[Reference Number]],barang_keluar[],5,FALSE),""))</f>
        <v>Sunlight Home Care Variant 3</v>
      </c>
      <c r="F2678">
        <f>IF(tbl_transaction[[#This Row],[Type]]="Inbound",VLOOKUP(tbl_transaction[[#This Row],[Reference Number]],barang_masuk[],6,FALSE),IF(tbl_transaction[[#This Row],[Type]]="Outbound",VLOOKUP(tbl_transaction[[#This Row],[Reference Number]],barang_keluar[],6,FALSE),""))</f>
        <v>36</v>
      </c>
      <c r="G2678" t="str">
        <f>IF(tbl_transaction[[#This Row],[Type]]="Inbound",VLOOKUP(tbl_transaction[[#This Row],[Reference Number]],barang_masuk[],7,FALSE),IF(tbl_transaction[[#This Row],[Type]]="Outbound",VLOOKUP(tbl_transaction[[#This Row],[Reference Number]],barang_keluar[],7,FALSE),""))</f>
        <v>Pack</v>
      </c>
      <c r="H2678" t="str">
        <f>IF(tbl_transaction[[#This Row],[Type]]="Inbound",VLOOKUP(tbl_transaction[[#This Row],[Reference Number]],barang_masuk[],3,FALSE),IF(tbl_transaction[[#This Row],[Type]]="Outbound",VLOOKUP(tbl_transaction[[#This Row],[Reference Number]],barang_keluar[],3,FALSE),""))</f>
        <v>Outlet 070</v>
      </c>
      <c r="I2678" t="str">
        <f>IF(D2678='Kartu Stok'!$B$2,COUNTIF($D$3:D2678,'Kartu Stok'!$B$2),"")</f>
        <v/>
      </c>
    </row>
    <row r="2679" spans="1:9" ht="14.5" x14ac:dyDescent="0.35">
      <c r="A2679" s="2" t="s">
        <v>3238</v>
      </c>
      <c r="B2679" s="5">
        <f>IF(LEFT(tbl_transaction[[#This Row],[Reference Number]],2)="GR",VLOOKUP(tbl_transaction[[#This Row],[Reference Number]],barang_masuk[],2,FALSE),IF(LEFT(tbl_transaction[[#This Row],[Reference Number]],2)="DO",VLOOKUP(tbl_transaction[[#This Row],[Reference Number]],barang_keluar[],2,FALSE),""))</f>
        <v>46097</v>
      </c>
      <c r="C2679" t="str">
        <f t="shared" si="42"/>
        <v>Outbound</v>
      </c>
      <c r="D2679" t="str">
        <f>IF(tbl_transaction[[#This Row],[Type]]="Inbound",VLOOKUP(tbl_transaction[[#This Row],[Reference Number]],barang_masuk[],4,FALSE),IF(tbl_transaction[[#This Row],[Type]]="Outbound",VLOOKUP(tbl_transaction[[#This Row],[Reference Number]],barang_keluar[],4,FALSE),""))</f>
        <v>HOM013</v>
      </c>
      <c r="E2679" t="str">
        <f>IF(tbl_transaction[[#This Row],[Type]]="Inbound",VLOOKUP(tbl_transaction[[#This Row],[Reference Number]],barang_masuk[],5,FALSE),IF(tbl_transaction[[#This Row],[Type]]="Outbound",VLOOKUP(tbl_transaction[[#This Row],[Reference Number]],barang_keluar[],5,FALSE),""))</f>
        <v>Rinso Home Care Variant 13</v>
      </c>
      <c r="F2679">
        <f>IF(tbl_transaction[[#This Row],[Type]]="Inbound",VLOOKUP(tbl_transaction[[#This Row],[Reference Number]],barang_masuk[],6,FALSE),IF(tbl_transaction[[#This Row],[Type]]="Outbound",VLOOKUP(tbl_transaction[[#This Row],[Reference Number]],barang_keluar[],6,FALSE),""))</f>
        <v>5</v>
      </c>
      <c r="G2679" t="str">
        <f>IF(tbl_transaction[[#This Row],[Type]]="Inbound",VLOOKUP(tbl_transaction[[#This Row],[Reference Number]],barang_masuk[],7,FALSE),IF(tbl_transaction[[#This Row],[Type]]="Outbound",VLOOKUP(tbl_transaction[[#This Row],[Reference Number]],barang_keluar[],7,FALSE),""))</f>
        <v>Pack</v>
      </c>
      <c r="H2679" t="str">
        <f>IF(tbl_transaction[[#This Row],[Type]]="Inbound",VLOOKUP(tbl_transaction[[#This Row],[Reference Number]],barang_masuk[],3,FALSE),IF(tbl_transaction[[#This Row],[Type]]="Outbound",VLOOKUP(tbl_transaction[[#This Row],[Reference Number]],barang_keluar[],3,FALSE),""))</f>
        <v>Outlet 063</v>
      </c>
      <c r="I2679" t="str">
        <f>IF(D2679='Kartu Stok'!$B$2,COUNTIF($D$3:D2679,'Kartu Stok'!$B$2),"")</f>
        <v/>
      </c>
    </row>
    <row r="2680" spans="1:9" ht="14.5" x14ac:dyDescent="0.35">
      <c r="A2680" s="2" t="s">
        <v>3239</v>
      </c>
      <c r="B2680" s="5">
        <f>IF(LEFT(tbl_transaction[[#This Row],[Reference Number]],2)="GR",VLOOKUP(tbl_transaction[[#This Row],[Reference Number]],barang_masuk[],2,FALSE),IF(LEFT(tbl_transaction[[#This Row],[Reference Number]],2)="DO",VLOOKUP(tbl_transaction[[#This Row],[Reference Number]],barang_keluar[],2,FALSE),""))</f>
        <v>46167</v>
      </c>
      <c r="C2680" t="str">
        <f t="shared" si="42"/>
        <v>Outbound</v>
      </c>
      <c r="D2680" t="str">
        <f>IF(tbl_transaction[[#This Row],[Type]]="Inbound",VLOOKUP(tbl_transaction[[#This Row],[Reference Number]],barang_masuk[],4,FALSE),IF(tbl_transaction[[#This Row],[Type]]="Outbound",VLOOKUP(tbl_transaction[[#This Row],[Reference Number]],barang_keluar[],4,FALSE),""))</f>
        <v>BAB020</v>
      </c>
      <c r="E2680" t="str">
        <f>IF(tbl_transaction[[#This Row],[Type]]="Inbound",VLOOKUP(tbl_transaction[[#This Row],[Reference Number]],barang_masuk[],5,FALSE),IF(tbl_transaction[[#This Row],[Type]]="Outbound",VLOOKUP(tbl_transaction[[#This Row],[Reference Number]],barang_keluar[],5,FALSE),""))</f>
        <v>Zwitsal Baby Care Variant 20</v>
      </c>
      <c r="F2680">
        <f>IF(tbl_transaction[[#This Row],[Type]]="Inbound",VLOOKUP(tbl_transaction[[#This Row],[Reference Number]],barang_masuk[],6,FALSE),IF(tbl_transaction[[#This Row],[Type]]="Outbound",VLOOKUP(tbl_transaction[[#This Row],[Reference Number]],barang_keluar[],6,FALSE),""))</f>
        <v>24</v>
      </c>
      <c r="G2680" t="str">
        <f>IF(tbl_transaction[[#This Row],[Type]]="Inbound",VLOOKUP(tbl_transaction[[#This Row],[Reference Number]],barang_masuk[],7,FALSE),IF(tbl_transaction[[#This Row],[Type]]="Outbound",VLOOKUP(tbl_transaction[[#This Row],[Reference Number]],barang_keluar[],7,FALSE),""))</f>
        <v>Pack</v>
      </c>
      <c r="H2680" t="str">
        <f>IF(tbl_transaction[[#This Row],[Type]]="Inbound",VLOOKUP(tbl_transaction[[#This Row],[Reference Number]],barang_masuk[],3,FALSE),IF(tbl_transaction[[#This Row],[Type]]="Outbound",VLOOKUP(tbl_transaction[[#This Row],[Reference Number]],barang_keluar[],3,FALSE),""))</f>
        <v>Outlet 047</v>
      </c>
      <c r="I2680" t="str">
        <f>IF(D2680='Kartu Stok'!$B$2,COUNTIF($D$3:D2680,'Kartu Stok'!$B$2),"")</f>
        <v/>
      </c>
    </row>
    <row r="2681" spans="1:9" ht="14.5" x14ac:dyDescent="0.35">
      <c r="A2681" s="2" t="s">
        <v>3240</v>
      </c>
      <c r="B2681" s="5">
        <f>IF(LEFT(tbl_transaction[[#This Row],[Reference Number]],2)="GR",VLOOKUP(tbl_transaction[[#This Row],[Reference Number]],barang_masuk[],2,FALSE),IF(LEFT(tbl_transaction[[#This Row],[Reference Number]],2)="DO",VLOOKUP(tbl_transaction[[#This Row],[Reference Number]],barang_keluar[],2,FALSE),""))</f>
        <v>46166</v>
      </c>
      <c r="C2681" t="str">
        <f t="shared" si="42"/>
        <v>Outbound</v>
      </c>
      <c r="D2681" t="str">
        <f>IF(tbl_transaction[[#This Row],[Type]]="Inbound",VLOOKUP(tbl_transaction[[#This Row],[Reference Number]],barang_masuk[],4,FALSE),IF(tbl_transaction[[#This Row],[Type]]="Outbound",VLOOKUP(tbl_transaction[[#This Row],[Reference Number]],barang_keluar[],4,FALSE),""))</f>
        <v>BAB014</v>
      </c>
      <c r="E2681" t="str">
        <f>IF(tbl_transaction[[#This Row],[Type]]="Inbound",VLOOKUP(tbl_transaction[[#This Row],[Reference Number]],barang_masuk[],5,FALSE),IF(tbl_transaction[[#This Row],[Type]]="Outbound",VLOOKUP(tbl_transaction[[#This Row],[Reference Number]],barang_keluar[],5,FALSE),""))</f>
        <v>MamyPoko Baby Care Variant 14</v>
      </c>
      <c r="F2681">
        <f>IF(tbl_transaction[[#This Row],[Type]]="Inbound",VLOOKUP(tbl_transaction[[#This Row],[Reference Number]],barang_masuk[],6,FALSE),IF(tbl_transaction[[#This Row],[Type]]="Outbound",VLOOKUP(tbl_transaction[[#This Row],[Reference Number]],barang_keluar[],6,FALSE),""))</f>
        <v>24</v>
      </c>
      <c r="G2681" t="str">
        <f>IF(tbl_transaction[[#This Row],[Type]]="Inbound",VLOOKUP(tbl_transaction[[#This Row],[Reference Number]],barang_masuk[],7,FALSE),IF(tbl_transaction[[#This Row],[Type]]="Outbound",VLOOKUP(tbl_transaction[[#This Row],[Reference Number]],barang_keluar[],7,FALSE),""))</f>
        <v>Pack</v>
      </c>
      <c r="H2681" t="str">
        <f>IF(tbl_transaction[[#This Row],[Type]]="Inbound",VLOOKUP(tbl_transaction[[#This Row],[Reference Number]],barang_masuk[],3,FALSE),IF(tbl_transaction[[#This Row],[Type]]="Outbound",VLOOKUP(tbl_transaction[[#This Row],[Reference Number]],barang_keluar[],3,FALSE),""))</f>
        <v>Outlet 016</v>
      </c>
      <c r="I2681" t="str">
        <f>IF(D2681='Kartu Stok'!$B$2,COUNTIF($D$3:D2681,'Kartu Stok'!$B$2),"")</f>
        <v/>
      </c>
    </row>
    <row r="2682" spans="1:9" ht="14.5" x14ac:dyDescent="0.35">
      <c r="A2682" s="2" t="s">
        <v>3241</v>
      </c>
      <c r="B2682" s="5">
        <f>IF(LEFT(tbl_transaction[[#This Row],[Reference Number]],2)="GR",VLOOKUP(tbl_transaction[[#This Row],[Reference Number]],barang_masuk[],2,FALSE),IF(LEFT(tbl_transaction[[#This Row],[Reference Number]],2)="DO",VLOOKUP(tbl_transaction[[#This Row],[Reference Number]],barang_keluar[],2,FALSE),""))</f>
        <v>46112</v>
      </c>
      <c r="C2682" t="str">
        <f t="shared" si="42"/>
        <v>Outbound</v>
      </c>
      <c r="D2682" t="str">
        <f>IF(tbl_transaction[[#This Row],[Type]]="Inbound",VLOOKUP(tbl_transaction[[#This Row],[Reference Number]],barang_masuk[],4,FALSE),IF(tbl_transaction[[#This Row],[Type]]="Outbound",VLOOKUP(tbl_transaction[[#This Row],[Reference Number]],barang_keluar[],4,FALSE),""))</f>
        <v>PER005</v>
      </c>
      <c r="E2682" t="str">
        <f>IF(tbl_transaction[[#This Row],[Type]]="Inbound",VLOOKUP(tbl_transaction[[#This Row],[Reference Number]],barang_masuk[],5,FALSE),IF(tbl_transaction[[#This Row],[Type]]="Outbound",VLOOKUP(tbl_transaction[[#This Row],[Reference Number]],barang_keluar[],5,FALSE),""))</f>
        <v>Pepsodent Personal Care Variant 5</v>
      </c>
      <c r="F2682">
        <f>IF(tbl_transaction[[#This Row],[Type]]="Inbound",VLOOKUP(tbl_transaction[[#This Row],[Reference Number]],barang_masuk[],6,FALSE),IF(tbl_transaction[[#This Row],[Type]]="Outbound",VLOOKUP(tbl_transaction[[#This Row],[Reference Number]],barang_keluar[],6,FALSE),""))</f>
        <v>15</v>
      </c>
      <c r="G2682" t="str">
        <f>IF(tbl_transaction[[#This Row],[Type]]="Inbound",VLOOKUP(tbl_transaction[[#This Row],[Reference Number]],barang_masuk[],7,FALSE),IF(tbl_transaction[[#This Row],[Type]]="Outbound",VLOOKUP(tbl_transaction[[#This Row],[Reference Number]],barang_keluar[],7,FALSE),""))</f>
        <v>Bottle</v>
      </c>
      <c r="H2682" t="str">
        <f>IF(tbl_transaction[[#This Row],[Type]]="Inbound",VLOOKUP(tbl_transaction[[#This Row],[Reference Number]],barang_masuk[],3,FALSE),IF(tbl_transaction[[#This Row],[Type]]="Outbound",VLOOKUP(tbl_transaction[[#This Row],[Reference Number]],barang_keluar[],3,FALSE),""))</f>
        <v>Outlet 034</v>
      </c>
      <c r="I2682" t="str">
        <f>IF(D2682='Kartu Stok'!$B$2,COUNTIF($D$3:D2682,'Kartu Stok'!$B$2),"")</f>
        <v/>
      </c>
    </row>
    <row r="2683" spans="1:9" ht="14.5" x14ac:dyDescent="0.35">
      <c r="A2683" s="2" t="s">
        <v>3242</v>
      </c>
      <c r="B2683" s="5">
        <f>IF(LEFT(tbl_transaction[[#This Row],[Reference Number]],2)="GR",VLOOKUP(tbl_transaction[[#This Row],[Reference Number]],barang_masuk[],2,FALSE),IF(LEFT(tbl_transaction[[#This Row],[Reference Number]],2)="DO",VLOOKUP(tbl_transaction[[#This Row],[Reference Number]],barang_keluar[],2,FALSE),""))</f>
        <v>46049</v>
      </c>
      <c r="C2683" t="str">
        <f t="shared" si="42"/>
        <v>Outbound</v>
      </c>
      <c r="D2683" t="str">
        <f>IF(tbl_transaction[[#This Row],[Type]]="Inbound",VLOOKUP(tbl_transaction[[#This Row],[Reference Number]],barang_masuk[],4,FALSE),IF(tbl_transaction[[#This Row],[Type]]="Outbound",VLOOKUP(tbl_transaction[[#This Row],[Reference Number]],barang_keluar[],4,FALSE),""))</f>
        <v>BAB020</v>
      </c>
      <c r="E2683" t="str">
        <f>IF(tbl_transaction[[#This Row],[Type]]="Inbound",VLOOKUP(tbl_transaction[[#This Row],[Reference Number]],barang_masuk[],5,FALSE),IF(tbl_transaction[[#This Row],[Type]]="Outbound",VLOOKUP(tbl_transaction[[#This Row],[Reference Number]],barang_keluar[],5,FALSE),""))</f>
        <v>Zwitsal Baby Care Variant 20</v>
      </c>
      <c r="F2683">
        <f>IF(tbl_transaction[[#This Row],[Type]]="Inbound",VLOOKUP(tbl_transaction[[#This Row],[Reference Number]],barang_masuk[],6,FALSE),IF(tbl_transaction[[#This Row],[Type]]="Outbound",VLOOKUP(tbl_transaction[[#This Row],[Reference Number]],barang_keluar[],6,FALSE),""))</f>
        <v>48</v>
      </c>
      <c r="G2683" t="str">
        <f>IF(tbl_transaction[[#This Row],[Type]]="Inbound",VLOOKUP(tbl_transaction[[#This Row],[Reference Number]],barang_masuk[],7,FALSE),IF(tbl_transaction[[#This Row],[Type]]="Outbound",VLOOKUP(tbl_transaction[[#This Row],[Reference Number]],barang_keluar[],7,FALSE),""))</f>
        <v>Pack</v>
      </c>
      <c r="H2683" t="str">
        <f>IF(tbl_transaction[[#This Row],[Type]]="Inbound",VLOOKUP(tbl_transaction[[#This Row],[Reference Number]],barang_masuk[],3,FALSE),IF(tbl_transaction[[#This Row],[Type]]="Outbound",VLOOKUP(tbl_transaction[[#This Row],[Reference Number]],barang_keluar[],3,FALSE),""))</f>
        <v>Outlet 009</v>
      </c>
      <c r="I2683" t="str">
        <f>IF(D2683='Kartu Stok'!$B$2,COUNTIF($D$3:D2683,'Kartu Stok'!$B$2),"")</f>
        <v/>
      </c>
    </row>
    <row r="2684" spans="1:9" ht="14.5" x14ac:dyDescent="0.35">
      <c r="A2684" s="2" t="s">
        <v>3243</v>
      </c>
      <c r="B2684" s="5">
        <f>IF(LEFT(tbl_transaction[[#This Row],[Reference Number]],2)="GR",VLOOKUP(tbl_transaction[[#This Row],[Reference Number]],barang_masuk[],2,FALSE),IF(LEFT(tbl_transaction[[#This Row],[Reference Number]],2)="DO",VLOOKUP(tbl_transaction[[#This Row],[Reference Number]],barang_keluar[],2,FALSE),""))</f>
        <v>46118</v>
      </c>
      <c r="C2684" t="str">
        <f t="shared" si="42"/>
        <v>Outbound</v>
      </c>
      <c r="D2684" t="str">
        <f>IF(tbl_transaction[[#This Row],[Type]]="Inbound",VLOOKUP(tbl_transaction[[#This Row],[Reference Number]],barang_masuk[],4,FALSE),IF(tbl_transaction[[#This Row],[Type]]="Outbound",VLOOKUP(tbl_transaction[[#This Row],[Reference Number]],barang_keluar[],4,FALSE),""))</f>
        <v>INS018</v>
      </c>
      <c r="E2684" t="str">
        <f>IF(tbl_transaction[[#This Row],[Type]]="Inbound",VLOOKUP(tbl_transaction[[#This Row],[Reference Number]],barang_masuk[],5,FALSE),IF(tbl_transaction[[#This Row],[Type]]="Outbound",VLOOKUP(tbl_transaction[[#This Row],[Reference Number]],barang_keluar[],5,FALSE),""))</f>
        <v>Indomie Instant Food Variant 18</v>
      </c>
      <c r="F2684">
        <f>IF(tbl_transaction[[#This Row],[Type]]="Inbound",VLOOKUP(tbl_transaction[[#This Row],[Reference Number]],barang_masuk[],6,FALSE),IF(tbl_transaction[[#This Row],[Type]]="Outbound",VLOOKUP(tbl_transaction[[#This Row],[Reference Number]],barang_keluar[],6,FALSE),""))</f>
        <v>20</v>
      </c>
      <c r="G2684" t="str">
        <f>IF(tbl_transaction[[#This Row],[Type]]="Inbound",VLOOKUP(tbl_transaction[[#This Row],[Reference Number]],barang_masuk[],7,FALSE),IF(tbl_transaction[[#This Row],[Type]]="Outbound",VLOOKUP(tbl_transaction[[#This Row],[Reference Number]],barang_keluar[],7,FALSE),""))</f>
        <v>Pack</v>
      </c>
      <c r="H2684" t="str">
        <f>IF(tbl_transaction[[#This Row],[Type]]="Inbound",VLOOKUP(tbl_transaction[[#This Row],[Reference Number]],barang_masuk[],3,FALSE),IF(tbl_transaction[[#This Row],[Type]]="Outbound",VLOOKUP(tbl_transaction[[#This Row],[Reference Number]],barang_keluar[],3,FALSE),""))</f>
        <v>Outlet 023</v>
      </c>
      <c r="I2684" t="str">
        <f>IF(D2684='Kartu Stok'!$B$2,COUNTIF($D$3:D2684,'Kartu Stok'!$B$2),"")</f>
        <v/>
      </c>
    </row>
    <row r="2685" spans="1:9" ht="14.5" x14ac:dyDescent="0.35">
      <c r="A2685" s="2" t="s">
        <v>3244</v>
      </c>
      <c r="B2685" s="5">
        <f>IF(LEFT(tbl_transaction[[#This Row],[Reference Number]],2)="GR",VLOOKUP(tbl_transaction[[#This Row],[Reference Number]],barang_masuk[],2,FALSE),IF(LEFT(tbl_transaction[[#This Row],[Reference Number]],2)="DO",VLOOKUP(tbl_transaction[[#This Row],[Reference Number]],barang_keluar[],2,FALSE),""))</f>
        <v>46139</v>
      </c>
      <c r="C2685" t="str">
        <f t="shared" si="42"/>
        <v>Outbound</v>
      </c>
      <c r="D2685" t="str">
        <f>IF(tbl_transaction[[#This Row],[Type]]="Inbound",VLOOKUP(tbl_transaction[[#This Row],[Reference Number]],barang_masuk[],4,FALSE),IF(tbl_transaction[[#This Row],[Type]]="Outbound",VLOOKUP(tbl_transaction[[#This Row],[Reference Number]],barang_keluar[],4,FALSE),""))</f>
        <v>INS010</v>
      </c>
      <c r="E2685" t="str">
        <f>IF(tbl_transaction[[#This Row],[Type]]="Inbound",VLOOKUP(tbl_transaction[[#This Row],[Reference Number]],barang_masuk[],5,FALSE),IF(tbl_transaction[[#This Row],[Type]]="Outbound",VLOOKUP(tbl_transaction[[#This Row],[Reference Number]],barang_keluar[],5,FALSE),""))</f>
        <v>Sarimi Instant Food Variant 10</v>
      </c>
      <c r="F2685">
        <f>IF(tbl_transaction[[#This Row],[Type]]="Inbound",VLOOKUP(tbl_transaction[[#This Row],[Reference Number]],barang_masuk[],6,FALSE),IF(tbl_transaction[[#This Row],[Type]]="Outbound",VLOOKUP(tbl_transaction[[#This Row],[Reference Number]],barang_keluar[],6,FALSE),""))</f>
        <v>5</v>
      </c>
      <c r="G2685" t="str">
        <f>IF(tbl_transaction[[#This Row],[Type]]="Inbound",VLOOKUP(tbl_transaction[[#This Row],[Reference Number]],barang_masuk[],7,FALSE),IF(tbl_transaction[[#This Row],[Type]]="Outbound",VLOOKUP(tbl_transaction[[#This Row],[Reference Number]],barang_keluar[],7,FALSE),""))</f>
        <v>Pack</v>
      </c>
      <c r="H2685" t="str">
        <f>IF(tbl_transaction[[#This Row],[Type]]="Inbound",VLOOKUP(tbl_transaction[[#This Row],[Reference Number]],barang_masuk[],3,FALSE),IF(tbl_transaction[[#This Row],[Type]]="Outbound",VLOOKUP(tbl_transaction[[#This Row],[Reference Number]],barang_keluar[],3,FALSE),""))</f>
        <v>Outlet 059</v>
      </c>
      <c r="I2685" t="str">
        <f>IF(D2685='Kartu Stok'!$B$2,COUNTIF($D$3:D2685,'Kartu Stok'!$B$2),"")</f>
        <v/>
      </c>
    </row>
    <row r="2686" spans="1:9" ht="14.5" x14ac:dyDescent="0.35">
      <c r="A2686" s="2" t="s">
        <v>3245</v>
      </c>
      <c r="B2686" s="5">
        <f>IF(LEFT(tbl_transaction[[#This Row],[Reference Number]],2)="GR",VLOOKUP(tbl_transaction[[#This Row],[Reference Number]],barang_masuk[],2,FALSE),IF(LEFT(tbl_transaction[[#This Row],[Reference Number]],2)="DO",VLOOKUP(tbl_transaction[[#This Row],[Reference Number]],barang_keluar[],2,FALSE),""))</f>
        <v>46099</v>
      </c>
      <c r="C2686" t="str">
        <f t="shared" si="42"/>
        <v>Outbound</v>
      </c>
      <c r="D2686" t="str">
        <f>IF(tbl_transaction[[#This Row],[Type]]="Inbound",VLOOKUP(tbl_transaction[[#This Row],[Reference Number]],barang_masuk[],4,FALSE),IF(tbl_transaction[[#This Row],[Type]]="Outbound",VLOOKUP(tbl_transaction[[#This Row],[Reference Number]],barang_keluar[],4,FALSE),""))</f>
        <v>DAR010</v>
      </c>
      <c r="E2686" t="str">
        <f>IF(tbl_transaction[[#This Row],[Type]]="Inbound",VLOOKUP(tbl_transaction[[#This Row],[Reference Number]],barang_masuk[],5,FALSE),IF(tbl_transaction[[#This Row],[Type]]="Outbound",VLOOKUP(tbl_transaction[[#This Row],[Reference Number]],barang_keluar[],5,FALSE),""))</f>
        <v>Ultra Milk Dairy Variant 10</v>
      </c>
      <c r="F2686">
        <f>IF(tbl_transaction[[#This Row],[Type]]="Inbound",VLOOKUP(tbl_transaction[[#This Row],[Reference Number]],barang_masuk[],6,FALSE),IF(tbl_transaction[[#This Row],[Type]]="Outbound",VLOOKUP(tbl_transaction[[#This Row],[Reference Number]],barang_keluar[],6,FALSE),""))</f>
        <v>36</v>
      </c>
      <c r="G2686" t="str">
        <f>IF(tbl_transaction[[#This Row],[Type]]="Inbound",VLOOKUP(tbl_transaction[[#This Row],[Reference Number]],barang_masuk[],7,FALSE),IF(tbl_transaction[[#This Row],[Type]]="Outbound",VLOOKUP(tbl_transaction[[#This Row],[Reference Number]],barang_keluar[],7,FALSE),""))</f>
        <v>Box</v>
      </c>
      <c r="H2686" t="str">
        <f>IF(tbl_transaction[[#This Row],[Type]]="Inbound",VLOOKUP(tbl_transaction[[#This Row],[Reference Number]],barang_masuk[],3,FALSE),IF(tbl_transaction[[#This Row],[Type]]="Outbound",VLOOKUP(tbl_transaction[[#This Row],[Reference Number]],barang_keluar[],3,FALSE),""))</f>
        <v>Outlet 007</v>
      </c>
      <c r="I2686" t="str">
        <f>IF(D2686='Kartu Stok'!$B$2,COUNTIF($D$3:D2686,'Kartu Stok'!$B$2),"")</f>
        <v/>
      </c>
    </row>
    <row r="2687" spans="1:9" ht="14.5" x14ac:dyDescent="0.35">
      <c r="A2687" s="2" t="s">
        <v>3246</v>
      </c>
      <c r="B2687" s="5">
        <f>IF(LEFT(tbl_transaction[[#This Row],[Reference Number]],2)="GR",VLOOKUP(tbl_transaction[[#This Row],[Reference Number]],barang_masuk[],2,FALSE),IF(LEFT(tbl_transaction[[#This Row],[Reference Number]],2)="DO",VLOOKUP(tbl_transaction[[#This Row],[Reference Number]],barang_keluar[],2,FALSE),""))</f>
        <v>46026</v>
      </c>
      <c r="C2687" t="str">
        <f t="shared" si="42"/>
        <v>Outbound</v>
      </c>
      <c r="D2687" t="str">
        <f>IF(tbl_transaction[[#This Row],[Type]]="Inbound",VLOOKUP(tbl_transaction[[#This Row],[Reference Number]],barang_masuk[],4,FALSE),IF(tbl_transaction[[#This Row],[Type]]="Outbound",VLOOKUP(tbl_transaction[[#This Row],[Reference Number]],barang_keluar[],4,FALSE),""))</f>
        <v>INS006</v>
      </c>
      <c r="E2687" t="str">
        <f>IF(tbl_transaction[[#This Row],[Type]]="Inbound",VLOOKUP(tbl_transaction[[#This Row],[Reference Number]],barang_masuk[],5,FALSE),IF(tbl_transaction[[#This Row],[Type]]="Outbound",VLOOKUP(tbl_transaction[[#This Row],[Reference Number]],barang_keluar[],5,FALSE),""))</f>
        <v>Indomie Instant Food Variant 6</v>
      </c>
      <c r="F2687">
        <f>IF(tbl_transaction[[#This Row],[Type]]="Inbound",VLOOKUP(tbl_transaction[[#This Row],[Reference Number]],barang_masuk[],6,FALSE),IF(tbl_transaction[[#This Row],[Type]]="Outbound",VLOOKUP(tbl_transaction[[#This Row],[Reference Number]],barang_keluar[],6,FALSE),""))</f>
        <v>10</v>
      </c>
      <c r="G2687" t="str">
        <f>IF(tbl_transaction[[#This Row],[Type]]="Inbound",VLOOKUP(tbl_transaction[[#This Row],[Reference Number]],barang_masuk[],7,FALSE),IF(tbl_transaction[[#This Row],[Type]]="Outbound",VLOOKUP(tbl_transaction[[#This Row],[Reference Number]],barang_keluar[],7,FALSE),""))</f>
        <v>Pack</v>
      </c>
      <c r="H2687" t="str">
        <f>IF(tbl_transaction[[#This Row],[Type]]="Inbound",VLOOKUP(tbl_transaction[[#This Row],[Reference Number]],barang_masuk[],3,FALSE),IF(tbl_transaction[[#This Row],[Type]]="Outbound",VLOOKUP(tbl_transaction[[#This Row],[Reference Number]],barang_keluar[],3,FALSE),""))</f>
        <v>Outlet 002</v>
      </c>
      <c r="I2687" t="str">
        <f>IF(D2687='Kartu Stok'!$B$2,COUNTIF($D$3:D2687,'Kartu Stok'!$B$2),"")</f>
        <v/>
      </c>
    </row>
    <row r="2688" spans="1:9" ht="14.5" x14ac:dyDescent="0.35">
      <c r="A2688" s="2" t="s">
        <v>3247</v>
      </c>
      <c r="B2688" s="5">
        <f>IF(LEFT(tbl_transaction[[#This Row],[Reference Number]],2)="GR",VLOOKUP(tbl_transaction[[#This Row],[Reference Number]],barang_masuk[],2,FALSE),IF(LEFT(tbl_transaction[[#This Row],[Reference Number]],2)="DO",VLOOKUP(tbl_transaction[[#This Row],[Reference Number]],barang_keluar[],2,FALSE),""))</f>
        <v>46164</v>
      </c>
      <c r="C2688" t="str">
        <f t="shared" si="42"/>
        <v>Outbound</v>
      </c>
      <c r="D2688" t="str">
        <f>IF(tbl_transaction[[#This Row],[Type]]="Inbound",VLOOKUP(tbl_transaction[[#This Row],[Reference Number]],barang_masuk[],4,FALSE),IF(tbl_transaction[[#This Row],[Type]]="Outbound",VLOOKUP(tbl_transaction[[#This Row],[Reference Number]],barang_keluar[],4,FALSE),""))</f>
        <v>BAB002</v>
      </c>
      <c r="E2688" t="str">
        <f>IF(tbl_transaction[[#This Row],[Type]]="Inbound",VLOOKUP(tbl_transaction[[#This Row],[Reference Number]],barang_masuk[],5,FALSE),IF(tbl_transaction[[#This Row],[Type]]="Outbound",VLOOKUP(tbl_transaction[[#This Row],[Reference Number]],barang_keluar[],5,FALSE),""))</f>
        <v>Zwitsal Baby Care Variant 2</v>
      </c>
      <c r="F2688">
        <f>IF(tbl_transaction[[#This Row],[Type]]="Inbound",VLOOKUP(tbl_transaction[[#This Row],[Reference Number]],barang_masuk[],6,FALSE),IF(tbl_transaction[[#This Row],[Type]]="Outbound",VLOOKUP(tbl_transaction[[#This Row],[Reference Number]],barang_keluar[],6,FALSE),""))</f>
        <v>15</v>
      </c>
      <c r="G2688" t="str">
        <f>IF(tbl_transaction[[#This Row],[Type]]="Inbound",VLOOKUP(tbl_transaction[[#This Row],[Reference Number]],barang_masuk[],7,FALSE),IF(tbl_transaction[[#This Row],[Type]]="Outbound",VLOOKUP(tbl_transaction[[#This Row],[Reference Number]],barang_keluar[],7,FALSE),""))</f>
        <v>Pack</v>
      </c>
      <c r="H2688" t="str">
        <f>IF(tbl_transaction[[#This Row],[Type]]="Inbound",VLOOKUP(tbl_transaction[[#This Row],[Reference Number]],barang_masuk[],3,FALSE),IF(tbl_transaction[[#This Row],[Type]]="Outbound",VLOOKUP(tbl_transaction[[#This Row],[Reference Number]],barang_keluar[],3,FALSE),""))</f>
        <v>Outlet 052</v>
      </c>
      <c r="I2688" t="str">
        <f>IF(D2688='Kartu Stok'!$B$2,COUNTIF($D$3:D2688,'Kartu Stok'!$B$2),"")</f>
        <v/>
      </c>
    </row>
    <row r="2689" spans="1:9" ht="14.5" x14ac:dyDescent="0.35">
      <c r="A2689" s="2" t="s">
        <v>3248</v>
      </c>
      <c r="B2689" s="5">
        <f>IF(LEFT(tbl_transaction[[#This Row],[Reference Number]],2)="GR",VLOOKUP(tbl_transaction[[#This Row],[Reference Number]],barang_masuk[],2,FALSE),IF(LEFT(tbl_transaction[[#This Row],[Reference Number]],2)="DO",VLOOKUP(tbl_transaction[[#This Row],[Reference Number]],barang_keluar[],2,FALSE),""))</f>
        <v>46091</v>
      </c>
      <c r="C2689" t="str">
        <f t="shared" si="42"/>
        <v>Outbound</v>
      </c>
      <c r="D2689" t="str">
        <f>IF(tbl_transaction[[#This Row],[Type]]="Inbound",VLOOKUP(tbl_transaction[[#This Row],[Reference Number]],barang_masuk[],4,FALSE),IF(tbl_transaction[[#This Row],[Type]]="Outbound",VLOOKUP(tbl_transaction[[#This Row],[Reference Number]],barang_keluar[],4,FALSE),""))</f>
        <v>DAR014</v>
      </c>
      <c r="E2689" t="str">
        <f>IF(tbl_transaction[[#This Row],[Type]]="Inbound",VLOOKUP(tbl_transaction[[#This Row],[Reference Number]],barang_masuk[],5,FALSE),IF(tbl_transaction[[#This Row],[Type]]="Outbound",VLOOKUP(tbl_transaction[[#This Row],[Reference Number]],barang_keluar[],5,FALSE),""))</f>
        <v>Indomilk Dairy Variant 14</v>
      </c>
      <c r="F2689">
        <f>IF(tbl_transaction[[#This Row],[Type]]="Inbound",VLOOKUP(tbl_transaction[[#This Row],[Reference Number]],barang_masuk[],6,FALSE),IF(tbl_transaction[[#This Row],[Type]]="Outbound",VLOOKUP(tbl_transaction[[#This Row],[Reference Number]],barang_keluar[],6,FALSE),""))</f>
        <v>36</v>
      </c>
      <c r="G2689" t="str">
        <f>IF(tbl_transaction[[#This Row],[Type]]="Inbound",VLOOKUP(tbl_transaction[[#This Row],[Reference Number]],barang_masuk[],7,FALSE),IF(tbl_transaction[[#This Row],[Type]]="Outbound",VLOOKUP(tbl_transaction[[#This Row],[Reference Number]],barang_keluar[],7,FALSE),""))</f>
        <v>Box</v>
      </c>
      <c r="H2689" t="str">
        <f>IF(tbl_transaction[[#This Row],[Type]]="Inbound",VLOOKUP(tbl_transaction[[#This Row],[Reference Number]],barang_masuk[],3,FALSE),IF(tbl_transaction[[#This Row],[Type]]="Outbound",VLOOKUP(tbl_transaction[[#This Row],[Reference Number]],barang_keluar[],3,FALSE),""))</f>
        <v>Outlet 004</v>
      </c>
      <c r="I2689" t="str">
        <f>IF(D2689='Kartu Stok'!$B$2,COUNTIF($D$3:D2689,'Kartu Stok'!$B$2),"")</f>
        <v/>
      </c>
    </row>
    <row r="2690" spans="1:9" ht="14.5" x14ac:dyDescent="0.35">
      <c r="A2690" s="2" t="s">
        <v>3249</v>
      </c>
      <c r="B2690" s="5">
        <f>IF(LEFT(tbl_transaction[[#This Row],[Reference Number]],2)="GR",VLOOKUP(tbl_transaction[[#This Row],[Reference Number]],barang_masuk[],2,FALSE),IF(LEFT(tbl_transaction[[#This Row],[Reference Number]],2)="DO",VLOOKUP(tbl_transaction[[#This Row],[Reference Number]],barang_keluar[],2,FALSE),""))</f>
        <v>46140</v>
      </c>
      <c r="C2690" t="str">
        <f t="shared" si="42"/>
        <v>Outbound</v>
      </c>
      <c r="D2690" t="str">
        <f>IF(tbl_transaction[[#This Row],[Type]]="Inbound",VLOOKUP(tbl_transaction[[#This Row],[Reference Number]],barang_masuk[],4,FALSE),IF(tbl_transaction[[#This Row],[Type]]="Outbound",VLOOKUP(tbl_transaction[[#This Row],[Reference Number]],barang_keluar[],4,FALSE),""))</f>
        <v>SNK008</v>
      </c>
      <c r="E2690" t="str">
        <f>IF(tbl_transaction[[#This Row],[Type]]="Inbound",VLOOKUP(tbl_transaction[[#This Row],[Reference Number]],barang_masuk[],5,FALSE),IF(tbl_transaction[[#This Row],[Type]]="Outbound",VLOOKUP(tbl_transaction[[#This Row],[Reference Number]],barang_keluar[],5,FALSE),""))</f>
        <v>Chitato Snack Variant 8</v>
      </c>
      <c r="F2690">
        <f>IF(tbl_transaction[[#This Row],[Type]]="Inbound",VLOOKUP(tbl_transaction[[#This Row],[Reference Number]],barang_masuk[],6,FALSE),IF(tbl_transaction[[#This Row],[Type]]="Outbound",VLOOKUP(tbl_transaction[[#This Row],[Reference Number]],barang_keluar[],6,FALSE),""))</f>
        <v>48</v>
      </c>
      <c r="G2690" t="str">
        <f>IF(tbl_transaction[[#This Row],[Type]]="Inbound",VLOOKUP(tbl_transaction[[#This Row],[Reference Number]],barang_masuk[],7,FALSE),IF(tbl_transaction[[#This Row],[Type]]="Outbound",VLOOKUP(tbl_transaction[[#This Row],[Reference Number]],barang_keluar[],7,FALSE),""))</f>
        <v>Pack</v>
      </c>
      <c r="H2690" t="str">
        <f>IF(tbl_transaction[[#This Row],[Type]]="Inbound",VLOOKUP(tbl_transaction[[#This Row],[Reference Number]],barang_masuk[],3,FALSE),IF(tbl_transaction[[#This Row],[Type]]="Outbound",VLOOKUP(tbl_transaction[[#This Row],[Reference Number]],barang_keluar[],3,FALSE),""))</f>
        <v>Outlet 073</v>
      </c>
      <c r="I2690" t="str">
        <f>IF(D2690='Kartu Stok'!$B$2,COUNTIF($D$3:D2690,'Kartu Stok'!$B$2),"")</f>
        <v/>
      </c>
    </row>
    <row r="2691" spans="1:9" ht="14.5" x14ac:dyDescent="0.35">
      <c r="A2691" s="2" t="s">
        <v>3250</v>
      </c>
      <c r="B2691" s="5">
        <f>IF(LEFT(tbl_transaction[[#This Row],[Reference Number]],2)="GR",VLOOKUP(tbl_transaction[[#This Row],[Reference Number]],barang_masuk[],2,FALSE),IF(LEFT(tbl_transaction[[#This Row],[Reference Number]],2)="DO",VLOOKUP(tbl_transaction[[#This Row],[Reference Number]],barang_keluar[],2,FALSE),""))</f>
        <v>46154</v>
      </c>
      <c r="C2691" t="str">
        <f t="shared" si="42"/>
        <v>Outbound</v>
      </c>
      <c r="D2691" t="str">
        <f>IF(tbl_transaction[[#This Row],[Type]]="Inbound",VLOOKUP(tbl_transaction[[#This Row],[Reference Number]],barang_masuk[],4,FALSE),IF(tbl_transaction[[#This Row],[Type]]="Outbound",VLOOKUP(tbl_transaction[[#This Row],[Reference Number]],barang_keluar[],4,FALSE),""))</f>
        <v>PER010</v>
      </c>
      <c r="E2691" t="str">
        <f>IF(tbl_transaction[[#This Row],[Type]]="Inbound",VLOOKUP(tbl_transaction[[#This Row],[Reference Number]],barang_masuk[],5,FALSE),IF(tbl_transaction[[#This Row],[Type]]="Outbound",VLOOKUP(tbl_transaction[[#This Row],[Reference Number]],barang_keluar[],5,FALSE),""))</f>
        <v>Lifebuoy Personal Care Variant 10</v>
      </c>
      <c r="F2691">
        <f>IF(tbl_transaction[[#This Row],[Type]]="Inbound",VLOOKUP(tbl_transaction[[#This Row],[Reference Number]],barang_masuk[],6,FALSE),IF(tbl_transaction[[#This Row],[Type]]="Outbound",VLOOKUP(tbl_transaction[[#This Row],[Reference Number]],barang_keluar[],6,FALSE),""))</f>
        <v>30</v>
      </c>
      <c r="G2691" t="str">
        <f>IF(tbl_transaction[[#This Row],[Type]]="Inbound",VLOOKUP(tbl_transaction[[#This Row],[Reference Number]],barang_masuk[],7,FALSE),IF(tbl_transaction[[#This Row],[Type]]="Outbound",VLOOKUP(tbl_transaction[[#This Row],[Reference Number]],barang_keluar[],7,FALSE),""))</f>
        <v>Bottle</v>
      </c>
      <c r="H2691" t="str">
        <f>IF(tbl_transaction[[#This Row],[Type]]="Inbound",VLOOKUP(tbl_transaction[[#This Row],[Reference Number]],barang_masuk[],3,FALSE),IF(tbl_transaction[[#This Row],[Type]]="Outbound",VLOOKUP(tbl_transaction[[#This Row],[Reference Number]],barang_keluar[],3,FALSE),""))</f>
        <v>Outlet 056</v>
      </c>
      <c r="I2691" t="str">
        <f>IF(D2691='Kartu Stok'!$B$2,COUNTIF($D$3:D2691,'Kartu Stok'!$B$2),"")</f>
        <v/>
      </c>
    </row>
    <row r="2692" spans="1:9" ht="14.5" x14ac:dyDescent="0.35">
      <c r="A2692" s="2" t="s">
        <v>3251</v>
      </c>
      <c r="B2692" s="5">
        <f>IF(LEFT(tbl_transaction[[#This Row],[Reference Number]],2)="GR",VLOOKUP(tbl_transaction[[#This Row],[Reference Number]],barang_masuk[],2,FALSE),IF(LEFT(tbl_transaction[[#This Row],[Reference Number]],2)="DO",VLOOKUP(tbl_transaction[[#This Row],[Reference Number]],barang_keluar[],2,FALSE),""))</f>
        <v>46144</v>
      </c>
      <c r="C2692" t="str">
        <f t="shared" si="42"/>
        <v>Outbound</v>
      </c>
      <c r="D2692" t="str">
        <f>IF(tbl_transaction[[#This Row],[Type]]="Inbound",VLOOKUP(tbl_transaction[[#This Row],[Reference Number]],barang_masuk[],4,FALSE),IF(tbl_transaction[[#This Row],[Type]]="Outbound",VLOOKUP(tbl_transaction[[#This Row],[Reference Number]],barang_keluar[],4,FALSE),""))</f>
        <v>BEV037</v>
      </c>
      <c r="E2692" t="str">
        <f>IF(tbl_transaction[[#This Row],[Type]]="Inbound",VLOOKUP(tbl_transaction[[#This Row],[Reference Number]],barang_masuk[],5,FALSE),IF(tbl_transaction[[#This Row],[Type]]="Outbound",VLOOKUP(tbl_transaction[[#This Row],[Reference Number]],barang_keluar[],5,FALSE),""))</f>
        <v>Aqua Beverage Variant 37</v>
      </c>
      <c r="F2692">
        <f>IF(tbl_transaction[[#This Row],[Type]]="Inbound",VLOOKUP(tbl_transaction[[#This Row],[Reference Number]],barang_masuk[],6,FALSE),IF(tbl_transaction[[#This Row],[Type]]="Outbound",VLOOKUP(tbl_transaction[[#This Row],[Reference Number]],barang_keluar[],6,FALSE),""))</f>
        <v>24</v>
      </c>
      <c r="G2692" t="str">
        <f>IF(tbl_transaction[[#This Row],[Type]]="Inbound",VLOOKUP(tbl_transaction[[#This Row],[Reference Number]],barang_masuk[],7,FALSE),IF(tbl_transaction[[#This Row],[Type]]="Outbound",VLOOKUP(tbl_transaction[[#This Row],[Reference Number]],barang_keluar[],7,FALSE),""))</f>
        <v>Bottle</v>
      </c>
      <c r="H2692" t="str">
        <f>IF(tbl_transaction[[#This Row],[Type]]="Inbound",VLOOKUP(tbl_transaction[[#This Row],[Reference Number]],barang_masuk[],3,FALSE),IF(tbl_transaction[[#This Row],[Type]]="Outbound",VLOOKUP(tbl_transaction[[#This Row],[Reference Number]],barang_keluar[],3,FALSE),""))</f>
        <v>Outlet 009</v>
      </c>
      <c r="I2692" t="str">
        <f>IF(D2692='Kartu Stok'!$B$2,COUNTIF($D$3:D2692,'Kartu Stok'!$B$2),"")</f>
        <v/>
      </c>
    </row>
    <row r="2693" spans="1:9" ht="14.5" x14ac:dyDescent="0.35">
      <c r="A2693" s="2" t="s">
        <v>3252</v>
      </c>
      <c r="B2693" s="5">
        <f>IF(LEFT(tbl_transaction[[#This Row],[Reference Number]],2)="GR",VLOOKUP(tbl_transaction[[#This Row],[Reference Number]],barang_masuk[],2,FALSE),IF(LEFT(tbl_transaction[[#This Row],[Reference Number]],2)="DO",VLOOKUP(tbl_transaction[[#This Row],[Reference Number]],barang_keluar[],2,FALSE),""))</f>
        <v>46149</v>
      </c>
      <c r="C2693" t="str">
        <f t="shared" si="42"/>
        <v>Outbound</v>
      </c>
      <c r="D2693" t="str">
        <f>IF(tbl_transaction[[#This Row],[Type]]="Inbound",VLOOKUP(tbl_transaction[[#This Row],[Reference Number]],barang_masuk[],4,FALSE),IF(tbl_transaction[[#This Row],[Type]]="Outbound",VLOOKUP(tbl_transaction[[#This Row],[Reference Number]],barang_keluar[],4,FALSE),""))</f>
        <v>PER002</v>
      </c>
      <c r="E2693" t="str">
        <f>IF(tbl_transaction[[#This Row],[Type]]="Inbound",VLOOKUP(tbl_transaction[[#This Row],[Reference Number]],barang_masuk[],5,FALSE),IF(tbl_transaction[[#This Row],[Type]]="Outbound",VLOOKUP(tbl_transaction[[#This Row],[Reference Number]],barang_keluar[],5,FALSE),""))</f>
        <v>Lifebuoy Personal Care Variant 2</v>
      </c>
      <c r="F2693">
        <f>IF(tbl_transaction[[#This Row],[Type]]="Inbound",VLOOKUP(tbl_transaction[[#This Row],[Reference Number]],barang_masuk[],6,FALSE),IF(tbl_transaction[[#This Row],[Type]]="Outbound",VLOOKUP(tbl_transaction[[#This Row],[Reference Number]],barang_keluar[],6,FALSE),""))</f>
        <v>24</v>
      </c>
      <c r="G2693" t="str">
        <f>IF(tbl_transaction[[#This Row],[Type]]="Inbound",VLOOKUP(tbl_transaction[[#This Row],[Reference Number]],barang_masuk[],7,FALSE),IF(tbl_transaction[[#This Row],[Type]]="Outbound",VLOOKUP(tbl_transaction[[#This Row],[Reference Number]],barang_keluar[],7,FALSE),""))</f>
        <v>Bottle</v>
      </c>
      <c r="H2693" t="str">
        <f>IF(tbl_transaction[[#This Row],[Type]]="Inbound",VLOOKUP(tbl_transaction[[#This Row],[Reference Number]],barang_masuk[],3,FALSE),IF(tbl_transaction[[#This Row],[Type]]="Outbound",VLOOKUP(tbl_transaction[[#This Row],[Reference Number]],barang_keluar[],3,FALSE),""))</f>
        <v>Outlet 073</v>
      </c>
      <c r="I2693" t="str">
        <f>IF(D2693='Kartu Stok'!$B$2,COUNTIF($D$3:D2693,'Kartu Stok'!$B$2),"")</f>
        <v/>
      </c>
    </row>
    <row r="2694" spans="1:9" ht="14.5" x14ac:dyDescent="0.35">
      <c r="A2694" s="2" t="s">
        <v>3253</v>
      </c>
      <c r="B2694" s="5">
        <f>IF(LEFT(tbl_transaction[[#This Row],[Reference Number]],2)="GR",VLOOKUP(tbl_transaction[[#This Row],[Reference Number]],barang_masuk[],2,FALSE),IF(LEFT(tbl_transaction[[#This Row],[Reference Number]],2)="DO",VLOOKUP(tbl_transaction[[#This Row],[Reference Number]],barang_keluar[],2,FALSE),""))</f>
        <v>46196</v>
      </c>
      <c r="C2694" t="str">
        <f t="shared" si="42"/>
        <v>Outbound</v>
      </c>
      <c r="D2694" t="str">
        <f>IF(tbl_transaction[[#This Row],[Type]]="Inbound",VLOOKUP(tbl_transaction[[#This Row],[Reference Number]],barang_masuk[],4,FALSE),IF(tbl_transaction[[#This Row],[Type]]="Outbound",VLOOKUP(tbl_transaction[[#This Row],[Reference Number]],barang_keluar[],4,FALSE),""))</f>
        <v>INS006</v>
      </c>
      <c r="E2694" t="str">
        <f>IF(tbl_transaction[[#This Row],[Type]]="Inbound",VLOOKUP(tbl_transaction[[#This Row],[Reference Number]],barang_masuk[],5,FALSE),IF(tbl_transaction[[#This Row],[Type]]="Outbound",VLOOKUP(tbl_transaction[[#This Row],[Reference Number]],barang_keluar[],5,FALSE),""))</f>
        <v>Indomie Instant Food Variant 6</v>
      </c>
      <c r="F2694">
        <f>IF(tbl_transaction[[#This Row],[Type]]="Inbound",VLOOKUP(tbl_transaction[[#This Row],[Reference Number]],barang_masuk[],6,FALSE),IF(tbl_transaction[[#This Row],[Type]]="Outbound",VLOOKUP(tbl_transaction[[#This Row],[Reference Number]],barang_keluar[],6,FALSE),""))</f>
        <v>5</v>
      </c>
      <c r="G2694" t="str">
        <f>IF(tbl_transaction[[#This Row],[Type]]="Inbound",VLOOKUP(tbl_transaction[[#This Row],[Reference Number]],barang_masuk[],7,FALSE),IF(tbl_transaction[[#This Row],[Type]]="Outbound",VLOOKUP(tbl_transaction[[#This Row],[Reference Number]],barang_keluar[],7,FALSE),""))</f>
        <v>Pack</v>
      </c>
      <c r="H2694" t="str">
        <f>IF(tbl_transaction[[#This Row],[Type]]="Inbound",VLOOKUP(tbl_transaction[[#This Row],[Reference Number]],barang_masuk[],3,FALSE),IF(tbl_transaction[[#This Row],[Type]]="Outbound",VLOOKUP(tbl_transaction[[#This Row],[Reference Number]],barang_keluar[],3,FALSE),""))</f>
        <v>Outlet 045</v>
      </c>
      <c r="I2694" t="str">
        <f>IF(D2694='Kartu Stok'!$B$2,COUNTIF($D$3:D2694,'Kartu Stok'!$B$2),"")</f>
        <v/>
      </c>
    </row>
    <row r="2695" spans="1:9" ht="14.5" x14ac:dyDescent="0.35">
      <c r="A2695" s="2" t="s">
        <v>3254</v>
      </c>
      <c r="B2695" s="5">
        <f>IF(LEFT(tbl_transaction[[#This Row],[Reference Number]],2)="GR",VLOOKUP(tbl_transaction[[#This Row],[Reference Number]],barang_masuk[],2,FALSE),IF(LEFT(tbl_transaction[[#This Row],[Reference Number]],2)="DO",VLOOKUP(tbl_transaction[[#This Row],[Reference Number]],barang_keluar[],2,FALSE),""))</f>
        <v>46135</v>
      </c>
      <c r="C2695" t="str">
        <f t="shared" si="42"/>
        <v>Outbound</v>
      </c>
      <c r="D2695" t="str">
        <f>IF(tbl_transaction[[#This Row],[Type]]="Inbound",VLOOKUP(tbl_transaction[[#This Row],[Reference Number]],barang_masuk[],4,FALSE),IF(tbl_transaction[[#This Row],[Type]]="Outbound",VLOOKUP(tbl_transaction[[#This Row],[Reference Number]],barang_keluar[],4,FALSE),""))</f>
        <v>BEV015</v>
      </c>
      <c r="E2695" t="str">
        <f>IF(tbl_transaction[[#This Row],[Type]]="Inbound",VLOOKUP(tbl_transaction[[#This Row],[Reference Number]],barang_masuk[],5,FALSE),IF(tbl_transaction[[#This Row],[Type]]="Outbound",VLOOKUP(tbl_transaction[[#This Row],[Reference Number]],barang_keluar[],5,FALSE),""))</f>
        <v>Aqua Beverage Variant 15</v>
      </c>
      <c r="F2695">
        <f>IF(tbl_transaction[[#This Row],[Type]]="Inbound",VLOOKUP(tbl_transaction[[#This Row],[Reference Number]],barang_masuk[],6,FALSE),IF(tbl_transaction[[#This Row],[Type]]="Outbound",VLOOKUP(tbl_transaction[[#This Row],[Reference Number]],barang_keluar[],6,FALSE),""))</f>
        <v>20</v>
      </c>
      <c r="G2695" t="str">
        <f>IF(tbl_transaction[[#This Row],[Type]]="Inbound",VLOOKUP(tbl_transaction[[#This Row],[Reference Number]],barang_masuk[],7,FALSE),IF(tbl_transaction[[#This Row],[Type]]="Outbound",VLOOKUP(tbl_transaction[[#This Row],[Reference Number]],barang_keluar[],7,FALSE),""))</f>
        <v>Bottle</v>
      </c>
      <c r="H2695" t="str">
        <f>IF(tbl_transaction[[#This Row],[Type]]="Inbound",VLOOKUP(tbl_transaction[[#This Row],[Reference Number]],barang_masuk[],3,FALSE),IF(tbl_transaction[[#This Row],[Type]]="Outbound",VLOOKUP(tbl_transaction[[#This Row],[Reference Number]],barang_keluar[],3,FALSE),""))</f>
        <v>Outlet 037</v>
      </c>
      <c r="I2695" t="str">
        <f>IF(D2695='Kartu Stok'!$B$2,COUNTIF($D$3:D2695,'Kartu Stok'!$B$2),"")</f>
        <v/>
      </c>
    </row>
    <row r="2696" spans="1:9" ht="14.5" x14ac:dyDescent="0.35">
      <c r="A2696" s="2" t="s">
        <v>3255</v>
      </c>
      <c r="B2696" s="5">
        <f>IF(LEFT(tbl_transaction[[#This Row],[Reference Number]],2)="GR",VLOOKUP(tbl_transaction[[#This Row],[Reference Number]],barang_masuk[],2,FALSE),IF(LEFT(tbl_transaction[[#This Row],[Reference Number]],2)="DO",VLOOKUP(tbl_transaction[[#This Row],[Reference Number]],barang_keluar[],2,FALSE),""))</f>
        <v>46130</v>
      </c>
      <c r="C2696" t="str">
        <f t="shared" si="42"/>
        <v>Outbound</v>
      </c>
      <c r="D2696" t="str">
        <f>IF(tbl_transaction[[#This Row],[Type]]="Inbound",VLOOKUP(tbl_transaction[[#This Row],[Reference Number]],barang_masuk[],4,FALSE),IF(tbl_transaction[[#This Row],[Type]]="Outbound",VLOOKUP(tbl_transaction[[#This Row],[Reference Number]],barang_keluar[],4,FALSE),""))</f>
        <v>SNK026</v>
      </c>
      <c r="E2696" t="str">
        <f>IF(tbl_transaction[[#This Row],[Type]]="Inbound",VLOOKUP(tbl_transaction[[#This Row],[Reference Number]],barang_masuk[],5,FALSE),IF(tbl_transaction[[#This Row],[Type]]="Outbound",VLOOKUP(tbl_transaction[[#This Row],[Reference Number]],barang_keluar[],5,FALSE),""))</f>
        <v>Chitato Snack Variant 26</v>
      </c>
      <c r="F2696">
        <f>IF(tbl_transaction[[#This Row],[Type]]="Inbound",VLOOKUP(tbl_transaction[[#This Row],[Reference Number]],barang_masuk[],6,FALSE),IF(tbl_transaction[[#This Row],[Type]]="Outbound",VLOOKUP(tbl_transaction[[#This Row],[Reference Number]],barang_keluar[],6,FALSE),""))</f>
        <v>5</v>
      </c>
      <c r="G2696" t="str">
        <f>IF(tbl_transaction[[#This Row],[Type]]="Inbound",VLOOKUP(tbl_transaction[[#This Row],[Reference Number]],barang_masuk[],7,FALSE),IF(tbl_transaction[[#This Row],[Type]]="Outbound",VLOOKUP(tbl_transaction[[#This Row],[Reference Number]],barang_keluar[],7,FALSE),""))</f>
        <v>Pack</v>
      </c>
      <c r="H2696" t="str">
        <f>IF(tbl_transaction[[#This Row],[Type]]="Inbound",VLOOKUP(tbl_transaction[[#This Row],[Reference Number]],barang_masuk[],3,FALSE),IF(tbl_transaction[[#This Row],[Type]]="Outbound",VLOOKUP(tbl_transaction[[#This Row],[Reference Number]],barang_keluar[],3,FALSE),""))</f>
        <v>Outlet 014</v>
      </c>
      <c r="I2696" t="str">
        <f>IF(D2696='Kartu Stok'!$B$2,COUNTIF($D$3:D2696,'Kartu Stok'!$B$2),"")</f>
        <v/>
      </c>
    </row>
    <row r="2697" spans="1:9" ht="14.5" x14ac:dyDescent="0.35">
      <c r="A2697" s="2" t="s">
        <v>3256</v>
      </c>
      <c r="B2697" s="5">
        <f>IF(LEFT(tbl_transaction[[#This Row],[Reference Number]],2)="GR",VLOOKUP(tbl_transaction[[#This Row],[Reference Number]],barang_masuk[],2,FALSE),IF(LEFT(tbl_transaction[[#This Row],[Reference Number]],2)="DO",VLOOKUP(tbl_transaction[[#This Row],[Reference Number]],barang_keluar[],2,FALSE),""))</f>
        <v>46045</v>
      </c>
      <c r="C2697" t="str">
        <f t="shared" si="42"/>
        <v>Outbound</v>
      </c>
      <c r="D2697" t="str">
        <f>IF(tbl_transaction[[#This Row],[Type]]="Inbound",VLOOKUP(tbl_transaction[[#This Row],[Reference Number]],barang_masuk[],4,FALSE),IF(tbl_transaction[[#This Row],[Type]]="Outbound",VLOOKUP(tbl_transaction[[#This Row],[Reference Number]],barang_keluar[],4,FALSE),""))</f>
        <v>BAB009</v>
      </c>
      <c r="E2697" t="str">
        <f>IF(tbl_transaction[[#This Row],[Type]]="Inbound",VLOOKUP(tbl_transaction[[#This Row],[Reference Number]],barang_masuk[],5,FALSE),IF(tbl_transaction[[#This Row],[Type]]="Outbound",VLOOKUP(tbl_transaction[[#This Row],[Reference Number]],barang_keluar[],5,FALSE),""))</f>
        <v>MamyPoko Baby Care Variant 9</v>
      </c>
      <c r="F2697">
        <f>IF(tbl_transaction[[#This Row],[Type]]="Inbound",VLOOKUP(tbl_transaction[[#This Row],[Reference Number]],barang_masuk[],6,FALSE),IF(tbl_transaction[[#This Row],[Type]]="Outbound",VLOOKUP(tbl_transaction[[#This Row],[Reference Number]],barang_keluar[],6,FALSE),""))</f>
        <v>36</v>
      </c>
      <c r="G2697" t="str">
        <f>IF(tbl_transaction[[#This Row],[Type]]="Inbound",VLOOKUP(tbl_transaction[[#This Row],[Reference Number]],barang_masuk[],7,FALSE),IF(tbl_transaction[[#This Row],[Type]]="Outbound",VLOOKUP(tbl_transaction[[#This Row],[Reference Number]],barang_keluar[],7,FALSE),""))</f>
        <v>Pack</v>
      </c>
      <c r="H2697" t="str">
        <f>IF(tbl_transaction[[#This Row],[Type]]="Inbound",VLOOKUP(tbl_transaction[[#This Row],[Reference Number]],barang_masuk[],3,FALSE),IF(tbl_transaction[[#This Row],[Type]]="Outbound",VLOOKUP(tbl_transaction[[#This Row],[Reference Number]],barang_keluar[],3,FALSE),""))</f>
        <v>Outlet 057</v>
      </c>
      <c r="I2697" t="str">
        <f>IF(D2697='Kartu Stok'!$B$2,COUNTIF($D$3:D2697,'Kartu Stok'!$B$2),"")</f>
        <v/>
      </c>
    </row>
    <row r="2698" spans="1:9" ht="14.5" x14ac:dyDescent="0.35">
      <c r="A2698" s="2" t="s">
        <v>3257</v>
      </c>
      <c r="B2698" s="5">
        <f>IF(LEFT(tbl_transaction[[#This Row],[Reference Number]],2)="GR",VLOOKUP(tbl_transaction[[#This Row],[Reference Number]],barang_masuk[],2,FALSE),IF(LEFT(tbl_transaction[[#This Row],[Reference Number]],2)="DO",VLOOKUP(tbl_transaction[[#This Row],[Reference Number]],barang_keluar[],2,FALSE),""))</f>
        <v>46194</v>
      </c>
      <c r="C2698" t="str">
        <f t="shared" si="42"/>
        <v>Outbound</v>
      </c>
      <c r="D2698" t="str">
        <f>IF(tbl_transaction[[#This Row],[Type]]="Inbound",VLOOKUP(tbl_transaction[[#This Row],[Reference Number]],barang_masuk[],4,FALSE),IF(tbl_transaction[[#This Row],[Type]]="Outbound",VLOOKUP(tbl_transaction[[#This Row],[Reference Number]],barang_keluar[],4,FALSE),""))</f>
        <v>PER015</v>
      </c>
      <c r="E2698" t="str">
        <f>IF(tbl_transaction[[#This Row],[Type]]="Inbound",VLOOKUP(tbl_transaction[[#This Row],[Reference Number]],barang_masuk[],5,FALSE),IF(tbl_transaction[[#This Row],[Type]]="Outbound",VLOOKUP(tbl_transaction[[#This Row],[Reference Number]],barang_keluar[],5,FALSE),""))</f>
        <v>Sunsilk Personal Care Variant 15</v>
      </c>
      <c r="F2698">
        <f>IF(tbl_transaction[[#This Row],[Type]]="Inbound",VLOOKUP(tbl_transaction[[#This Row],[Reference Number]],barang_masuk[],6,FALSE),IF(tbl_transaction[[#This Row],[Type]]="Outbound",VLOOKUP(tbl_transaction[[#This Row],[Reference Number]],barang_keluar[],6,FALSE),""))</f>
        <v>48</v>
      </c>
      <c r="G2698" t="str">
        <f>IF(tbl_transaction[[#This Row],[Type]]="Inbound",VLOOKUP(tbl_transaction[[#This Row],[Reference Number]],barang_masuk[],7,FALSE),IF(tbl_transaction[[#This Row],[Type]]="Outbound",VLOOKUP(tbl_transaction[[#This Row],[Reference Number]],barang_keluar[],7,FALSE),""))</f>
        <v>Bottle</v>
      </c>
      <c r="H2698" t="str">
        <f>IF(tbl_transaction[[#This Row],[Type]]="Inbound",VLOOKUP(tbl_transaction[[#This Row],[Reference Number]],barang_masuk[],3,FALSE),IF(tbl_transaction[[#This Row],[Type]]="Outbound",VLOOKUP(tbl_transaction[[#This Row],[Reference Number]],barang_keluar[],3,FALSE),""))</f>
        <v>Outlet 011</v>
      </c>
      <c r="I2698" t="str">
        <f>IF(D2698='Kartu Stok'!$B$2,COUNTIF($D$3:D2698,'Kartu Stok'!$B$2),"")</f>
        <v/>
      </c>
    </row>
    <row r="2699" spans="1:9" ht="14.5" x14ac:dyDescent="0.35">
      <c r="A2699" s="2" t="s">
        <v>3258</v>
      </c>
      <c r="B2699" s="5">
        <f>IF(LEFT(tbl_transaction[[#This Row],[Reference Number]],2)="GR",VLOOKUP(tbl_transaction[[#This Row],[Reference Number]],barang_masuk[],2,FALSE),IF(LEFT(tbl_transaction[[#This Row],[Reference Number]],2)="DO",VLOOKUP(tbl_transaction[[#This Row],[Reference Number]],barang_keluar[],2,FALSE),""))</f>
        <v>46169</v>
      </c>
      <c r="C2699" t="str">
        <f t="shared" si="42"/>
        <v>Outbound</v>
      </c>
      <c r="D2699" t="str">
        <f>IF(tbl_transaction[[#This Row],[Type]]="Inbound",VLOOKUP(tbl_transaction[[#This Row],[Reference Number]],barang_masuk[],4,FALSE),IF(tbl_transaction[[#This Row],[Type]]="Outbound",VLOOKUP(tbl_transaction[[#This Row],[Reference Number]],barang_keluar[],4,FALSE),""))</f>
        <v>PER004</v>
      </c>
      <c r="E2699" t="str">
        <f>IF(tbl_transaction[[#This Row],[Type]]="Inbound",VLOOKUP(tbl_transaction[[#This Row],[Reference Number]],barang_masuk[],5,FALSE),IF(tbl_transaction[[#This Row],[Type]]="Outbound",VLOOKUP(tbl_transaction[[#This Row],[Reference Number]],barang_keluar[],5,FALSE),""))</f>
        <v>Lifebuoy Personal Care Variant 4</v>
      </c>
      <c r="F2699">
        <f>IF(tbl_transaction[[#This Row],[Type]]="Inbound",VLOOKUP(tbl_transaction[[#This Row],[Reference Number]],barang_masuk[],6,FALSE),IF(tbl_transaction[[#This Row],[Type]]="Outbound",VLOOKUP(tbl_transaction[[#This Row],[Reference Number]],barang_keluar[],6,FALSE),""))</f>
        <v>24</v>
      </c>
      <c r="G2699" t="str">
        <f>IF(tbl_transaction[[#This Row],[Type]]="Inbound",VLOOKUP(tbl_transaction[[#This Row],[Reference Number]],barang_masuk[],7,FALSE),IF(tbl_transaction[[#This Row],[Type]]="Outbound",VLOOKUP(tbl_transaction[[#This Row],[Reference Number]],barang_keluar[],7,FALSE),""))</f>
        <v>Bottle</v>
      </c>
      <c r="H2699" t="str">
        <f>IF(tbl_transaction[[#This Row],[Type]]="Inbound",VLOOKUP(tbl_transaction[[#This Row],[Reference Number]],barang_masuk[],3,FALSE),IF(tbl_transaction[[#This Row],[Type]]="Outbound",VLOOKUP(tbl_transaction[[#This Row],[Reference Number]],barang_keluar[],3,FALSE),""))</f>
        <v>Outlet 045</v>
      </c>
      <c r="I2699" t="str">
        <f>IF(D2699='Kartu Stok'!$B$2,COUNTIF($D$3:D2699,'Kartu Stok'!$B$2),"")</f>
        <v/>
      </c>
    </row>
    <row r="2700" spans="1:9" ht="14.5" x14ac:dyDescent="0.35">
      <c r="A2700" s="2" t="s">
        <v>3259</v>
      </c>
      <c r="B2700" s="5">
        <f>IF(LEFT(tbl_transaction[[#This Row],[Reference Number]],2)="GR",VLOOKUP(tbl_transaction[[#This Row],[Reference Number]],barang_masuk[],2,FALSE),IF(LEFT(tbl_transaction[[#This Row],[Reference Number]],2)="DO",VLOOKUP(tbl_transaction[[#This Row],[Reference Number]],barang_keluar[],2,FALSE),""))</f>
        <v>46053</v>
      </c>
      <c r="C2700" t="str">
        <f t="shared" si="42"/>
        <v>Outbound</v>
      </c>
      <c r="D2700" t="str">
        <f>IF(tbl_transaction[[#This Row],[Type]]="Inbound",VLOOKUP(tbl_transaction[[#This Row],[Reference Number]],barang_masuk[],4,FALSE),IF(tbl_transaction[[#This Row],[Type]]="Outbound",VLOOKUP(tbl_transaction[[#This Row],[Reference Number]],barang_keluar[],4,FALSE),""))</f>
        <v>BAB002</v>
      </c>
      <c r="E2700" t="str">
        <f>IF(tbl_transaction[[#This Row],[Type]]="Inbound",VLOOKUP(tbl_transaction[[#This Row],[Reference Number]],barang_masuk[],5,FALSE),IF(tbl_transaction[[#This Row],[Type]]="Outbound",VLOOKUP(tbl_transaction[[#This Row],[Reference Number]],barang_keluar[],5,FALSE),""))</f>
        <v>Zwitsal Baby Care Variant 2</v>
      </c>
      <c r="F2700">
        <f>IF(tbl_transaction[[#This Row],[Type]]="Inbound",VLOOKUP(tbl_transaction[[#This Row],[Reference Number]],barang_masuk[],6,FALSE),IF(tbl_transaction[[#This Row],[Type]]="Outbound",VLOOKUP(tbl_transaction[[#This Row],[Reference Number]],barang_keluar[],6,FALSE),""))</f>
        <v>48</v>
      </c>
      <c r="G2700" t="str">
        <f>IF(tbl_transaction[[#This Row],[Type]]="Inbound",VLOOKUP(tbl_transaction[[#This Row],[Reference Number]],barang_masuk[],7,FALSE),IF(tbl_transaction[[#This Row],[Type]]="Outbound",VLOOKUP(tbl_transaction[[#This Row],[Reference Number]],barang_keluar[],7,FALSE),""))</f>
        <v>Pack</v>
      </c>
      <c r="H2700" t="str">
        <f>IF(tbl_transaction[[#This Row],[Type]]="Inbound",VLOOKUP(tbl_transaction[[#This Row],[Reference Number]],barang_masuk[],3,FALSE),IF(tbl_transaction[[#This Row],[Type]]="Outbound",VLOOKUP(tbl_transaction[[#This Row],[Reference Number]],barang_keluar[],3,FALSE),""))</f>
        <v>Outlet 071</v>
      </c>
      <c r="I2700" t="str">
        <f>IF(D2700='Kartu Stok'!$B$2,COUNTIF($D$3:D2700,'Kartu Stok'!$B$2),"")</f>
        <v/>
      </c>
    </row>
    <row r="2701" spans="1:9" ht="14.5" x14ac:dyDescent="0.35">
      <c r="A2701" s="2" t="s">
        <v>3260</v>
      </c>
      <c r="B2701" s="5">
        <f>IF(LEFT(tbl_transaction[[#This Row],[Reference Number]],2)="GR",VLOOKUP(tbl_transaction[[#This Row],[Reference Number]],barang_masuk[],2,FALSE),IF(LEFT(tbl_transaction[[#This Row],[Reference Number]],2)="DO",VLOOKUP(tbl_transaction[[#This Row],[Reference Number]],barang_keluar[],2,FALSE),""))</f>
        <v>46085</v>
      </c>
      <c r="C2701" t="str">
        <f t="shared" si="42"/>
        <v>Outbound</v>
      </c>
      <c r="D2701" t="str">
        <f>IF(tbl_transaction[[#This Row],[Type]]="Inbound",VLOOKUP(tbl_transaction[[#This Row],[Reference Number]],barang_masuk[],4,FALSE),IF(tbl_transaction[[#This Row],[Type]]="Outbound",VLOOKUP(tbl_transaction[[#This Row],[Reference Number]],barang_keluar[],4,FALSE),""))</f>
        <v>DAR006</v>
      </c>
      <c r="E2701" t="str">
        <f>IF(tbl_transaction[[#This Row],[Type]]="Inbound",VLOOKUP(tbl_transaction[[#This Row],[Reference Number]],barang_masuk[],5,FALSE),IF(tbl_transaction[[#This Row],[Type]]="Outbound",VLOOKUP(tbl_transaction[[#This Row],[Reference Number]],barang_keluar[],5,FALSE),""))</f>
        <v>Ultra Milk Dairy Variant 6</v>
      </c>
      <c r="F2701">
        <f>IF(tbl_transaction[[#This Row],[Type]]="Inbound",VLOOKUP(tbl_transaction[[#This Row],[Reference Number]],barang_masuk[],6,FALSE),IF(tbl_transaction[[#This Row],[Type]]="Outbound",VLOOKUP(tbl_transaction[[#This Row],[Reference Number]],barang_keluar[],6,FALSE),""))</f>
        <v>36</v>
      </c>
      <c r="G2701" t="str">
        <f>IF(tbl_transaction[[#This Row],[Type]]="Inbound",VLOOKUP(tbl_transaction[[#This Row],[Reference Number]],barang_masuk[],7,FALSE),IF(tbl_transaction[[#This Row],[Type]]="Outbound",VLOOKUP(tbl_transaction[[#This Row],[Reference Number]],barang_keluar[],7,FALSE),""))</f>
        <v>Box</v>
      </c>
      <c r="H2701" t="str">
        <f>IF(tbl_transaction[[#This Row],[Type]]="Inbound",VLOOKUP(tbl_transaction[[#This Row],[Reference Number]],barang_masuk[],3,FALSE),IF(tbl_transaction[[#This Row],[Type]]="Outbound",VLOOKUP(tbl_transaction[[#This Row],[Reference Number]],barang_keluar[],3,FALSE),""))</f>
        <v>Outlet 062</v>
      </c>
      <c r="I2701" t="str">
        <f>IF(D2701='Kartu Stok'!$B$2,COUNTIF($D$3:D2701,'Kartu Stok'!$B$2),"")</f>
        <v/>
      </c>
    </row>
    <row r="2702" spans="1:9" ht="14.5" x14ac:dyDescent="0.35">
      <c r="A2702" s="2" t="s">
        <v>3261</v>
      </c>
      <c r="B2702" s="5">
        <f>IF(LEFT(tbl_transaction[[#This Row],[Reference Number]],2)="GR",VLOOKUP(tbl_transaction[[#This Row],[Reference Number]],barang_masuk[],2,FALSE),IF(LEFT(tbl_transaction[[#This Row],[Reference Number]],2)="DO",VLOOKUP(tbl_transaction[[#This Row],[Reference Number]],barang_keluar[],2,FALSE),""))</f>
        <v>46196</v>
      </c>
      <c r="C2702" t="str">
        <f t="shared" si="42"/>
        <v>Outbound</v>
      </c>
      <c r="D2702" t="str">
        <f>IF(tbl_transaction[[#This Row],[Type]]="Inbound",VLOOKUP(tbl_transaction[[#This Row],[Reference Number]],barang_masuk[],4,FALSE),IF(tbl_transaction[[#This Row],[Type]]="Outbound",VLOOKUP(tbl_transaction[[#This Row],[Reference Number]],barang_keluar[],4,FALSE),""))</f>
        <v>SNK010</v>
      </c>
      <c r="E2702" t="str">
        <f>IF(tbl_transaction[[#This Row],[Type]]="Inbound",VLOOKUP(tbl_transaction[[#This Row],[Reference Number]],barang_masuk[],5,FALSE),IF(tbl_transaction[[#This Row],[Type]]="Outbound",VLOOKUP(tbl_transaction[[#This Row],[Reference Number]],barang_keluar[],5,FALSE),""))</f>
        <v>Taro Snack Variant 10</v>
      </c>
      <c r="F2702">
        <f>IF(tbl_transaction[[#This Row],[Type]]="Inbound",VLOOKUP(tbl_transaction[[#This Row],[Reference Number]],barang_masuk[],6,FALSE),IF(tbl_transaction[[#This Row],[Type]]="Outbound",VLOOKUP(tbl_transaction[[#This Row],[Reference Number]],barang_keluar[],6,FALSE),""))</f>
        <v>48</v>
      </c>
      <c r="G2702" t="str">
        <f>IF(tbl_transaction[[#This Row],[Type]]="Inbound",VLOOKUP(tbl_transaction[[#This Row],[Reference Number]],barang_masuk[],7,FALSE),IF(tbl_transaction[[#This Row],[Type]]="Outbound",VLOOKUP(tbl_transaction[[#This Row],[Reference Number]],barang_keluar[],7,FALSE),""))</f>
        <v>Pack</v>
      </c>
      <c r="H2702" t="str">
        <f>IF(tbl_transaction[[#This Row],[Type]]="Inbound",VLOOKUP(tbl_transaction[[#This Row],[Reference Number]],barang_masuk[],3,FALSE),IF(tbl_transaction[[#This Row],[Type]]="Outbound",VLOOKUP(tbl_transaction[[#This Row],[Reference Number]],barang_keluar[],3,FALSE),""))</f>
        <v>Outlet 067</v>
      </c>
      <c r="I2702" t="str">
        <f>IF(D2702='Kartu Stok'!$B$2,COUNTIF($D$3:D2702,'Kartu Stok'!$B$2),"")</f>
        <v/>
      </c>
    </row>
    <row r="2703" spans="1:9" ht="14.5" x14ac:dyDescent="0.35">
      <c r="A2703" s="2" t="s">
        <v>3262</v>
      </c>
      <c r="B2703" s="5">
        <f>IF(LEFT(tbl_transaction[[#This Row],[Reference Number]],2)="GR",VLOOKUP(tbl_transaction[[#This Row],[Reference Number]],barang_masuk[],2,FALSE),IF(LEFT(tbl_transaction[[#This Row],[Reference Number]],2)="DO",VLOOKUP(tbl_transaction[[#This Row],[Reference Number]],barang_keluar[],2,FALSE),""))</f>
        <v>46068</v>
      </c>
      <c r="C2703" t="str">
        <f t="shared" si="42"/>
        <v>Outbound</v>
      </c>
      <c r="D2703" t="str">
        <f>IF(tbl_transaction[[#This Row],[Type]]="Inbound",VLOOKUP(tbl_transaction[[#This Row],[Reference Number]],barang_masuk[],4,FALSE),IF(tbl_transaction[[#This Row],[Type]]="Outbound",VLOOKUP(tbl_transaction[[#This Row],[Reference Number]],barang_keluar[],4,FALSE),""))</f>
        <v>HOM009</v>
      </c>
      <c r="E2703" t="str">
        <f>IF(tbl_transaction[[#This Row],[Type]]="Inbound",VLOOKUP(tbl_transaction[[#This Row],[Reference Number]],barang_masuk[],5,FALSE),IF(tbl_transaction[[#This Row],[Type]]="Outbound",VLOOKUP(tbl_transaction[[#This Row],[Reference Number]],barang_keluar[],5,FALSE),""))</f>
        <v>Molto Home Care Variant 9</v>
      </c>
      <c r="F2703">
        <f>IF(tbl_transaction[[#This Row],[Type]]="Inbound",VLOOKUP(tbl_transaction[[#This Row],[Reference Number]],barang_masuk[],6,FALSE),IF(tbl_transaction[[#This Row],[Type]]="Outbound",VLOOKUP(tbl_transaction[[#This Row],[Reference Number]],barang_keluar[],6,FALSE),""))</f>
        <v>48</v>
      </c>
      <c r="G2703" t="str">
        <f>IF(tbl_transaction[[#This Row],[Type]]="Inbound",VLOOKUP(tbl_transaction[[#This Row],[Reference Number]],barang_masuk[],7,FALSE),IF(tbl_transaction[[#This Row],[Type]]="Outbound",VLOOKUP(tbl_transaction[[#This Row],[Reference Number]],barang_keluar[],7,FALSE),""))</f>
        <v>Pack</v>
      </c>
      <c r="H2703" t="str">
        <f>IF(tbl_transaction[[#This Row],[Type]]="Inbound",VLOOKUP(tbl_transaction[[#This Row],[Reference Number]],barang_masuk[],3,FALSE),IF(tbl_transaction[[#This Row],[Type]]="Outbound",VLOOKUP(tbl_transaction[[#This Row],[Reference Number]],barang_keluar[],3,FALSE),""))</f>
        <v>Outlet 015</v>
      </c>
      <c r="I2703" t="str">
        <f>IF(D2703='Kartu Stok'!$B$2,COUNTIF($D$3:D2703,'Kartu Stok'!$B$2),"")</f>
        <v/>
      </c>
    </row>
    <row r="2704" spans="1:9" ht="14.5" x14ac:dyDescent="0.35">
      <c r="A2704" s="2" t="s">
        <v>3263</v>
      </c>
      <c r="B2704" s="5">
        <f>IF(LEFT(tbl_transaction[[#This Row],[Reference Number]],2)="GR",VLOOKUP(tbl_transaction[[#This Row],[Reference Number]],barang_masuk[],2,FALSE),IF(LEFT(tbl_transaction[[#This Row],[Reference Number]],2)="DO",VLOOKUP(tbl_transaction[[#This Row],[Reference Number]],barang_keluar[],2,FALSE),""))</f>
        <v>46106</v>
      </c>
      <c r="C2704" t="str">
        <f t="shared" si="42"/>
        <v>Outbound</v>
      </c>
      <c r="D2704" t="str">
        <f>IF(tbl_transaction[[#This Row],[Type]]="Inbound",VLOOKUP(tbl_transaction[[#This Row],[Reference Number]],barang_masuk[],4,FALSE),IF(tbl_transaction[[#This Row],[Type]]="Outbound",VLOOKUP(tbl_transaction[[#This Row],[Reference Number]],barang_keluar[],4,FALSE),""))</f>
        <v>PER013</v>
      </c>
      <c r="E2704" t="str">
        <f>IF(tbl_transaction[[#This Row],[Type]]="Inbound",VLOOKUP(tbl_transaction[[#This Row],[Reference Number]],barang_masuk[],5,FALSE),IF(tbl_transaction[[#This Row],[Type]]="Outbound",VLOOKUP(tbl_transaction[[#This Row],[Reference Number]],barang_keluar[],5,FALSE),""))</f>
        <v>Pepsodent Personal Care Variant 13</v>
      </c>
      <c r="F2704">
        <f>IF(tbl_transaction[[#This Row],[Type]]="Inbound",VLOOKUP(tbl_transaction[[#This Row],[Reference Number]],barang_masuk[],6,FALSE),IF(tbl_transaction[[#This Row],[Type]]="Outbound",VLOOKUP(tbl_transaction[[#This Row],[Reference Number]],barang_keluar[],6,FALSE),""))</f>
        <v>12</v>
      </c>
      <c r="G2704" t="str">
        <f>IF(tbl_transaction[[#This Row],[Type]]="Inbound",VLOOKUP(tbl_transaction[[#This Row],[Reference Number]],barang_masuk[],7,FALSE),IF(tbl_transaction[[#This Row],[Type]]="Outbound",VLOOKUP(tbl_transaction[[#This Row],[Reference Number]],barang_keluar[],7,FALSE),""))</f>
        <v>Bottle</v>
      </c>
      <c r="H2704" t="str">
        <f>IF(tbl_transaction[[#This Row],[Type]]="Inbound",VLOOKUP(tbl_transaction[[#This Row],[Reference Number]],barang_masuk[],3,FALSE),IF(tbl_transaction[[#This Row],[Type]]="Outbound",VLOOKUP(tbl_transaction[[#This Row],[Reference Number]],barang_keluar[],3,FALSE),""))</f>
        <v>Outlet 061</v>
      </c>
      <c r="I2704" t="str">
        <f>IF(D2704='Kartu Stok'!$B$2,COUNTIF($D$3:D2704,'Kartu Stok'!$B$2),"")</f>
        <v/>
      </c>
    </row>
    <row r="2705" spans="1:9" ht="14.5" x14ac:dyDescent="0.35">
      <c r="A2705" s="2" t="s">
        <v>3264</v>
      </c>
      <c r="B2705" s="5">
        <f>IF(LEFT(tbl_transaction[[#This Row],[Reference Number]],2)="GR",VLOOKUP(tbl_transaction[[#This Row],[Reference Number]],barang_masuk[],2,FALSE),IF(LEFT(tbl_transaction[[#This Row],[Reference Number]],2)="DO",VLOOKUP(tbl_transaction[[#This Row],[Reference Number]],barang_keluar[],2,FALSE),""))</f>
        <v>46127</v>
      </c>
      <c r="C2705" t="str">
        <f t="shared" si="42"/>
        <v>Outbound</v>
      </c>
      <c r="D2705" t="str">
        <f>IF(tbl_transaction[[#This Row],[Type]]="Inbound",VLOOKUP(tbl_transaction[[#This Row],[Reference Number]],barang_masuk[],4,FALSE),IF(tbl_transaction[[#This Row],[Type]]="Outbound",VLOOKUP(tbl_transaction[[#This Row],[Reference Number]],barang_keluar[],4,FALSE),""))</f>
        <v>BAB002</v>
      </c>
      <c r="E2705" t="str">
        <f>IF(tbl_transaction[[#This Row],[Type]]="Inbound",VLOOKUP(tbl_transaction[[#This Row],[Reference Number]],barang_masuk[],5,FALSE),IF(tbl_transaction[[#This Row],[Type]]="Outbound",VLOOKUP(tbl_transaction[[#This Row],[Reference Number]],barang_keluar[],5,FALSE),""))</f>
        <v>Zwitsal Baby Care Variant 2</v>
      </c>
      <c r="F2705">
        <f>IF(tbl_transaction[[#This Row],[Type]]="Inbound",VLOOKUP(tbl_transaction[[#This Row],[Reference Number]],barang_masuk[],6,FALSE),IF(tbl_transaction[[#This Row],[Type]]="Outbound",VLOOKUP(tbl_transaction[[#This Row],[Reference Number]],barang_keluar[],6,FALSE),""))</f>
        <v>24</v>
      </c>
      <c r="G2705" t="str">
        <f>IF(tbl_transaction[[#This Row],[Type]]="Inbound",VLOOKUP(tbl_transaction[[#This Row],[Reference Number]],barang_masuk[],7,FALSE),IF(tbl_transaction[[#This Row],[Type]]="Outbound",VLOOKUP(tbl_transaction[[#This Row],[Reference Number]],barang_keluar[],7,FALSE),""))</f>
        <v>Pack</v>
      </c>
      <c r="H2705" t="str">
        <f>IF(tbl_transaction[[#This Row],[Type]]="Inbound",VLOOKUP(tbl_transaction[[#This Row],[Reference Number]],barang_masuk[],3,FALSE),IF(tbl_transaction[[#This Row],[Type]]="Outbound",VLOOKUP(tbl_transaction[[#This Row],[Reference Number]],barang_keluar[],3,FALSE),""))</f>
        <v>Outlet 029</v>
      </c>
      <c r="I2705" t="str">
        <f>IF(D2705='Kartu Stok'!$B$2,COUNTIF($D$3:D2705,'Kartu Stok'!$B$2),"")</f>
        <v/>
      </c>
    </row>
    <row r="2706" spans="1:9" ht="14.5" x14ac:dyDescent="0.35">
      <c r="A2706" s="2" t="s">
        <v>3265</v>
      </c>
      <c r="B2706" s="5">
        <f>IF(LEFT(tbl_transaction[[#This Row],[Reference Number]],2)="GR",VLOOKUP(tbl_transaction[[#This Row],[Reference Number]],barang_masuk[],2,FALSE),IF(LEFT(tbl_transaction[[#This Row],[Reference Number]],2)="DO",VLOOKUP(tbl_transaction[[#This Row],[Reference Number]],barang_keluar[],2,FALSE),""))</f>
        <v>46052</v>
      </c>
      <c r="C2706" t="str">
        <f t="shared" si="42"/>
        <v>Outbound</v>
      </c>
      <c r="D2706" t="str">
        <f>IF(tbl_transaction[[#This Row],[Type]]="Inbound",VLOOKUP(tbl_transaction[[#This Row],[Reference Number]],barang_masuk[],4,FALSE),IF(tbl_transaction[[#This Row],[Type]]="Outbound",VLOOKUP(tbl_transaction[[#This Row],[Reference Number]],barang_keluar[],4,FALSE),""))</f>
        <v>HOM002</v>
      </c>
      <c r="E2706" t="str">
        <f>IF(tbl_transaction[[#This Row],[Type]]="Inbound",VLOOKUP(tbl_transaction[[#This Row],[Reference Number]],barang_masuk[],5,FALSE),IF(tbl_transaction[[#This Row],[Type]]="Outbound",VLOOKUP(tbl_transaction[[#This Row],[Reference Number]],barang_keluar[],5,FALSE),""))</f>
        <v>Sunlight Home Care Variant 2</v>
      </c>
      <c r="F2706">
        <f>IF(tbl_transaction[[#This Row],[Type]]="Inbound",VLOOKUP(tbl_transaction[[#This Row],[Reference Number]],barang_masuk[],6,FALSE),IF(tbl_transaction[[#This Row],[Type]]="Outbound",VLOOKUP(tbl_transaction[[#This Row],[Reference Number]],barang_keluar[],6,FALSE),""))</f>
        <v>12</v>
      </c>
      <c r="G2706" t="str">
        <f>IF(tbl_transaction[[#This Row],[Type]]="Inbound",VLOOKUP(tbl_transaction[[#This Row],[Reference Number]],barang_masuk[],7,FALSE),IF(tbl_transaction[[#This Row],[Type]]="Outbound",VLOOKUP(tbl_transaction[[#This Row],[Reference Number]],barang_keluar[],7,FALSE),""))</f>
        <v>Pack</v>
      </c>
      <c r="H2706" t="str">
        <f>IF(tbl_transaction[[#This Row],[Type]]="Inbound",VLOOKUP(tbl_transaction[[#This Row],[Reference Number]],barang_masuk[],3,FALSE),IF(tbl_transaction[[#This Row],[Type]]="Outbound",VLOOKUP(tbl_transaction[[#This Row],[Reference Number]],barang_keluar[],3,FALSE),""))</f>
        <v>Outlet 036</v>
      </c>
      <c r="I2706" t="str">
        <f>IF(D2706='Kartu Stok'!$B$2,COUNTIF($D$3:D2706,'Kartu Stok'!$B$2),"")</f>
        <v/>
      </c>
    </row>
    <row r="2707" spans="1:9" ht="14.5" x14ac:dyDescent="0.35">
      <c r="A2707" s="2" t="s">
        <v>3266</v>
      </c>
      <c r="B2707" s="5">
        <f>IF(LEFT(tbl_transaction[[#This Row],[Reference Number]],2)="GR",VLOOKUP(tbl_transaction[[#This Row],[Reference Number]],barang_masuk[],2,FALSE),IF(LEFT(tbl_transaction[[#This Row],[Reference Number]],2)="DO",VLOOKUP(tbl_transaction[[#This Row],[Reference Number]],barang_keluar[],2,FALSE),""))</f>
        <v>46105</v>
      </c>
      <c r="C2707" t="str">
        <f t="shared" si="42"/>
        <v>Outbound</v>
      </c>
      <c r="D2707" t="str">
        <f>IF(tbl_transaction[[#This Row],[Type]]="Inbound",VLOOKUP(tbl_transaction[[#This Row],[Reference Number]],barang_masuk[],4,FALSE),IF(tbl_transaction[[#This Row],[Type]]="Outbound",VLOOKUP(tbl_transaction[[#This Row],[Reference Number]],barang_keluar[],4,FALSE),""))</f>
        <v>BAB005</v>
      </c>
      <c r="E2707" t="str">
        <f>IF(tbl_transaction[[#This Row],[Type]]="Inbound",VLOOKUP(tbl_transaction[[#This Row],[Reference Number]],barang_masuk[],5,FALSE),IF(tbl_transaction[[#This Row],[Type]]="Outbound",VLOOKUP(tbl_transaction[[#This Row],[Reference Number]],barang_keluar[],5,FALSE),""))</f>
        <v>Zwitsal Baby Care Variant 5</v>
      </c>
      <c r="F2707">
        <f>IF(tbl_transaction[[#This Row],[Type]]="Inbound",VLOOKUP(tbl_transaction[[#This Row],[Reference Number]],barang_masuk[],6,FALSE),IF(tbl_transaction[[#This Row],[Type]]="Outbound",VLOOKUP(tbl_transaction[[#This Row],[Reference Number]],barang_keluar[],6,FALSE),""))</f>
        <v>15</v>
      </c>
      <c r="G2707" t="str">
        <f>IF(tbl_transaction[[#This Row],[Type]]="Inbound",VLOOKUP(tbl_transaction[[#This Row],[Reference Number]],barang_masuk[],7,FALSE),IF(tbl_transaction[[#This Row],[Type]]="Outbound",VLOOKUP(tbl_transaction[[#This Row],[Reference Number]],barang_keluar[],7,FALSE),""))</f>
        <v>Pack</v>
      </c>
      <c r="H2707" t="str">
        <f>IF(tbl_transaction[[#This Row],[Type]]="Inbound",VLOOKUP(tbl_transaction[[#This Row],[Reference Number]],barang_masuk[],3,FALSE),IF(tbl_transaction[[#This Row],[Type]]="Outbound",VLOOKUP(tbl_transaction[[#This Row],[Reference Number]],barang_keluar[],3,FALSE),""))</f>
        <v>Outlet 041</v>
      </c>
      <c r="I2707" t="str">
        <f>IF(D2707='Kartu Stok'!$B$2,COUNTIF($D$3:D2707,'Kartu Stok'!$B$2),"")</f>
        <v/>
      </c>
    </row>
    <row r="2708" spans="1:9" ht="14.5" x14ac:dyDescent="0.35">
      <c r="A2708" s="2" t="s">
        <v>3267</v>
      </c>
      <c r="B2708" s="5">
        <f>IF(LEFT(tbl_transaction[[#This Row],[Reference Number]],2)="GR",VLOOKUP(tbl_transaction[[#This Row],[Reference Number]],barang_masuk[],2,FALSE),IF(LEFT(tbl_transaction[[#This Row],[Reference Number]],2)="DO",VLOOKUP(tbl_transaction[[#This Row],[Reference Number]],barang_keluar[],2,FALSE),""))</f>
        <v>46131</v>
      </c>
      <c r="C2708" t="str">
        <f t="shared" si="42"/>
        <v>Outbound</v>
      </c>
      <c r="D2708" t="str">
        <f>IF(tbl_transaction[[#This Row],[Type]]="Inbound",VLOOKUP(tbl_transaction[[#This Row],[Reference Number]],barang_masuk[],4,FALSE),IF(tbl_transaction[[#This Row],[Type]]="Outbound",VLOOKUP(tbl_transaction[[#This Row],[Reference Number]],barang_keluar[],4,FALSE),""))</f>
        <v>BAB016</v>
      </c>
      <c r="E2708" t="str">
        <f>IF(tbl_transaction[[#This Row],[Type]]="Inbound",VLOOKUP(tbl_transaction[[#This Row],[Reference Number]],barang_masuk[],5,FALSE),IF(tbl_transaction[[#This Row],[Type]]="Outbound",VLOOKUP(tbl_transaction[[#This Row],[Reference Number]],barang_keluar[],5,FALSE),""))</f>
        <v>MamyPoko Baby Care Variant 16</v>
      </c>
      <c r="F2708">
        <f>IF(tbl_transaction[[#This Row],[Type]]="Inbound",VLOOKUP(tbl_transaction[[#This Row],[Reference Number]],barang_masuk[],6,FALSE),IF(tbl_transaction[[#This Row],[Type]]="Outbound",VLOOKUP(tbl_transaction[[#This Row],[Reference Number]],barang_keluar[],6,FALSE),""))</f>
        <v>15</v>
      </c>
      <c r="G2708" t="str">
        <f>IF(tbl_transaction[[#This Row],[Type]]="Inbound",VLOOKUP(tbl_transaction[[#This Row],[Reference Number]],barang_masuk[],7,FALSE),IF(tbl_transaction[[#This Row],[Type]]="Outbound",VLOOKUP(tbl_transaction[[#This Row],[Reference Number]],barang_keluar[],7,FALSE),""))</f>
        <v>Pack</v>
      </c>
      <c r="H2708" t="str">
        <f>IF(tbl_transaction[[#This Row],[Type]]="Inbound",VLOOKUP(tbl_transaction[[#This Row],[Reference Number]],barang_masuk[],3,FALSE),IF(tbl_transaction[[#This Row],[Type]]="Outbound",VLOOKUP(tbl_transaction[[#This Row],[Reference Number]],barang_keluar[],3,FALSE),""))</f>
        <v>Outlet 004</v>
      </c>
      <c r="I2708" t="str">
        <f>IF(D2708='Kartu Stok'!$B$2,COUNTIF($D$3:D2708,'Kartu Stok'!$B$2),"")</f>
        <v/>
      </c>
    </row>
    <row r="2709" spans="1:9" ht="14.5" x14ac:dyDescent="0.35">
      <c r="A2709" s="2" t="s">
        <v>3268</v>
      </c>
      <c r="B2709" s="5">
        <f>IF(LEFT(tbl_transaction[[#This Row],[Reference Number]],2)="GR",VLOOKUP(tbl_transaction[[#This Row],[Reference Number]],barang_masuk[],2,FALSE),IF(LEFT(tbl_transaction[[#This Row],[Reference Number]],2)="DO",VLOOKUP(tbl_transaction[[#This Row],[Reference Number]],barang_keluar[],2,FALSE),""))</f>
        <v>46144</v>
      </c>
      <c r="C2709" t="str">
        <f t="shared" si="42"/>
        <v>Outbound</v>
      </c>
      <c r="D2709" t="str">
        <f>IF(tbl_transaction[[#This Row],[Type]]="Inbound",VLOOKUP(tbl_transaction[[#This Row],[Reference Number]],barang_masuk[],4,FALSE),IF(tbl_transaction[[#This Row],[Type]]="Outbound",VLOOKUP(tbl_transaction[[#This Row],[Reference Number]],barang_keluar[],4,FALSE),""))</f>
        <v>HOM028</v>
      </c>
      <c r="E2709" t="str">
        <f>IF(tbl_transaction[[#This Row],[Type]]="Inbound",VLOOKUP(tbl_transaction[[#This Row],[Reference Number]],barang_masuk[],5,FALSE),IF(tbl_transaction[[#This Row],[Type]]="Outbound",VLOOKUP(tbl_transaction[[#This Row],[Reference Number]],barang_keluar[],5,FALSE),""))</f>
        <v>Rinso Home Care Variant 28</v>
      </c>
      <c r="F2709">
        <f>IF(tbl_transaction[[#This Row],[Type]]="Inbound",VLOOKUP(tbl_transaction[[#This Row],[Reference Number]],barang_masuk[],6,FALSE),IF(tbl_transaction[[#This Row],[Type]]="Outbound",VLOOKUP(tbl_transaction[[#This Row],[Reference Number]],barang_keluar[],6,FALSE),""))</f>
        <v>5</v>
      </c>
      <c r="G2709" t="str">
        <f>IF(tbl_transaction[[#This Row],[Type]]="Inbound",VLOOKUP(tbl_transaction[[#This Row],[Reference Number]],barang_masuk[],7,FALSE),IF(tbl_transaction[[#This Row],[Type]]="Outbound",VLOOKUP(tbl_transaction[[#This Row],[Reference Number]],barang_keluar[],7,FALSE),""))</f>
        <v>Pack</v>
      </c>
      <c r="H2709" t="str">
        <f>IF(tbl_transaction[[#This Row],[Type]]="Inbound",VLOOKUP(tbl_transaction[[#This Row],[Reference Number]],barang_masuk[],3,FALSE),IF(tbl_transaction[[#This Row],[Type]]="Outbound",VLOOKUP(tbl_transaction[[#This Row],[Reference Number]],barang_keluar[],3,FALSE),""))</f>
        <v>Outlet 032</v>
      </c>
      <c r="I2709" t="str">
        <f>IF(D2709='Kartu Stok'!$B$2,COUNTIF($D$3:D2709,'Kartu Stok'!$B$2),"")</f>
        <v/>
      </c>
    </row>
    <row r="2710" spans="1:9" ht="14.5" x14ac:dyDescent="0.35">
      <c r="A2710" s="2" t="s">
        <v>3269</v>
      </c>
      <c r="B2710" s="5">
        <f>IF(LEFT(tbl_transaction[[#This Row],[Reference Number]],2)="GR",VLOOKUP(tbl_transaction[[#This Row],[Reference Number]],barang_masuk[],2,FALSE),IF(LEFT(tbl_transaction[[#This Row],[Reference Number]],2)="DO",VLOOKUP(tbl_transaction[[#This Row],[Reference Number]],barang_keluar[],2,FALSE),""))</f>
        <v>46109</v>
      </c>
      <c r="C2710" t="str">
        <f t="shared" si="42"/>
        <v>Outbound</v>
      </c>
      <c r="D2710" t="str">
        <f>IF(tbl_transaction[[#This Row],[Type]]="Inbound",VLOOKUP(tbl_transaction[[#This Row],[Reference Number]],barang_masuk[],4,FALSE),IF(tbl_transaction[[#This Row],[Type]]="Outbound",VLOOKUP(tbl_transaction[[#This Row],[Reference Number]],barang_keluar[],4,FALSE),""))</f>
        <v>PER020</v>
      </c>
      <c r="E2710" t="str">
        <f>IF(tbl_transaction[[#This Row],[Type]]="Inbound",VLOOKUP(tbl_transaction[[#This Row],[Reference Number]],barang_masuk[],5,FALSE),IF(tbl_transaction[[#This Row],[Type]]="Outbound",VLOOKUP(tbl_transaction[[#This Row],[Reference Number]],barang_keluar[],5,FALSE),""))</f>
        <v>Sunsilk Personal Care Variant 20</v>
      </c>
      <c r="F2710">
        <f>IF(tbl_transaction[[#This Row],[Type]]="Inbound",VLOOKUP(tbl_transaction[[#This Row],[Reference Number]],barang_masuk[],6,FALSE),IF(tbl_transaction[[#This Row],[Type]]="Outbound",VLOOKUP(tbl_transaction[[#This Row],[Reference Number]],barang_keluar[],6,FALSE),""))</f>
        <v>36</v>
      </c>
      <c r="G2710" t="str">
        <f>IF(tbl_transaction[[#This Row],[Type]]="Inbound",VLOOKUP(tbl_transaction[[#This Row],[Reference Number]],barang_masuk[],7,FALSE),IF(tbl_transaction[[#This Row],[Type]]="Outbound",VLOOKUP(tbl_transaction[[#This Row],[Reference Number]],barang_keluar[],7,FALSE),""))</f>
        <v>Bottle</v>
      </c>
      <c r="H2710" t="str">
        <f>IF(tbl_transaction[[#This Row],[Type]]="Inbound",VLOOKUP(tbl_transaction[[#This Row],[Reference Number]],barang_masuk[],3,FALSE),IF(tbl_transaction[[#This Row],[Type]]="Outbound",VLOOKUP(tbl_transaction[[#This Row],[Reference Number]],barang_keluar[],3,FALSE),""))</f>
        <v>Outlet 011</v>
      </c>
      <c r="I2710" t="str">
        <f>IF(D2710='Kartu Stok'!$B$2,COUNTIF($D$3:D2710,'Kartu Stok'!$B$2),"")</f>
        <v/>
      </c>
    </row>
    <row r="2711" spans="1:9" ht="14.5" x14ac:dyDescent="0.35">
      <c r="A2711" s="2" t="s">
        <v>3270</v>
      </c>
      <c r="B2711" s="5">
        <f>IF(LEFT(tbl_transaction[[#This Row],[Reference Number]],2)="GR",VLOOKUP(tbl_transaction[[#This Row],[Reference Number]],barang_masuk[],2,FALSE),IF(LEFT(tbl_transaction[[#This Row],[Reference Number]],2)="DO",VLOOKUP(tbl_transaction[[#This Row],[Reference Number]],barang_keluar[],2,FALSE),""))</f>
        <v>46161</v>
      </c>
      <c r="C2711" t="str">
        <f t="shared" si="42"/>
        <v>Outbound</v>
      </c>
      <c r="D2711" t="str">
        <f>IF(tbl_transaction[[#This Row],[Type]]="Inbound",VLOOKUP(tbl_transaction[[#This Row],[Reference Number]],barang_masuk[],4,FALSE),IF(tbl_transaction[[#This Row],[Type]]="Outbound",VLOOKUP(tbl_transaction[[#This Row],[Reference Number]],barang_keluar[],4,FALSE),""))</f>
        <v>SNK004</v>
      </c>
      <c r="E2711" t="str">
        <f>IF(tbl_transaction[[#This Row],[Type]]="Inbound",VLOOKUP(tbl_transaction[[#This Row],[Reference Number]],barang_masuk[],5,FALSE),IF(tbl_transaction[[#This Row],[Type]]="Outbound",VLOOKUP(tbl_transaction[[#This Row],[Reference Number]],barang_keluar[],5,FALSE),""))</f>
        <v>Chitato Snack Variant 4</v>
      </c>
      <c r="F2711">
        <f>IF(tbl_transaction[[#This Row],[Type]]="Inbound",VLOOKUP(tbl_transaction[[#This Row],[Reference Number]],barang_masuk[],6,FALSE),IF(tbl_transaction[[#This Row],[Type]]="Outbound",VLOOKUP(tbl_transaction[[#This Row],[Reference Number]],barang_keluar[],6,FALSE),""))</f>
        <v>12</v>
      </c>
      <c r="G2711" t="str">
        <f>IF(tbl_transaction[[#This Row],[Type]]="Inbound",VLOOKUP(tbl_transaction[[#This Row],[Reference Number]],barang_masuk[],7,FALSE),IF(tbl_transaction[[#This Row],[Type]]="Outbound",VLOOKUP(tbl_transaction[[#This Row],[Reference Number]],barang_keluar[],7,FALSE),""))</f>
        <v>Pack</v>
      </c>
      <c r="H2711" t="str">
        <f>IF(tbl_transaction[[#This Row],[Type]]="Inbound",VLOOKUP(tbl_transaction[[#This Row],[Reference Number]],barang_masuk[],3,FALSE),IF(tbl_transaction[[#This Row],[Type]]="Outbound",VLOOKUP(tbl_transaction[[#This Row],[Reference Number]],barang_keluar[],3,FALSE),""))</f>
        <v>Outlet 004</v>
      </c>
      <c r="I2711" t="str">
        <f>IF(D2711='Kartu Stok'!$B$2,COUNTIF($D$3:D2711,'Kartu Stok'!$B$2),"")</f>
        <v/>
      </c>
    </row>
    <row r="2712" spans="1:9" ht="14.5" x14ac:dyDescent="0.35">
      <c r="A2712" s="2" t="s">
        <v>3271</v>
      </c>
      <c r="B2712" s="5">
        <f>IF(LEFT(tbl_transaction[[#This Row],[Reference Number]],2)="GR",VLOOKUP(tbl_transaction[[#This Row],[Reference Number]],barang_masuk[],2,FALSE),IF(LEFT(tbl_transaction[[#This Row],[Reference Number]],2)="DO",VLOOKUP(tbl_transaction[[#This Row],[Reference Number]],barang_keluar[],2,FALSE),""))</f>
        <v>46090</v>
      </c>
      <c r="C2712" t="str">
        <f t="shared" si="42"/>
        <v>Outbound</v>
      </c>
      <c r="D2712" t="str">
        <f>IF(tbl_transaction[[#This Row],[Type]]="Inbound",VLOOKUP(tbl_transaction[[#This Row],[Reference Number]],barang_masuk[],4,FALSE),IF(tbl_transaction[[#This Row],[Type]]="Outbound",VLOOKUP(tbl_transaction[[#This Row],[Reference Number]],barang_keluar[],4,FALSE),""))</f>
        <v>BEV023</v>
      </c>
      <c r="E2712" t="str">
        <f>IF(tbl_transaction[[#This Row],[Type]]="Inbound",VLOOKUP(tbl_transaction[[#This Row],[Reference Number]],barang_masuk[],5,FALSE),IF(tbl_transaction[[#This Row],[Type]]="Outbound",VLOOKUP(tbl_transaction[[#This Row],[Reference Number]],barang_keluar[],5,FALSE),""))</f>
        <v>Sosro Beverage Variant 23</v>
      </c>
      <c r="F2712">
        <f>IF(tbl_transaction[[#This Row],[Type]]="Inbound",VLOOKUP(tbl_transaction[[#This Row],[Reference Number]],barang_masuk[],6,FALSE),IF(tbl_transaction[[#This Row],[Type]]="Outbound",VLOOKUP(tbl_transaction[[#This Row],[Reference Number]],barang_keluar[],6,FALSE),""))</f>
        <v>5</v>
      </c>
      <c r="G2712" t="str">
        <f>IF(tbl_transaction[[#This Row],[Type]]="Inbound",VLOOKUP(tbl_transaction[[#This Row],[Reference Number]],barang_masuk[],7,FALSE),IF(tbl_transaction[[#This Row],[Type]]="Outbound",VLOOKUP(tbl_transaction[[#This Row],[Reference Number]],barang_keluar[],7,FALSE),""))</f>
        <v>Bottle</v>
      </c>
      <c r="H2712" t="str">
        <f>IF(tbl_transaction[[#This Row],[Type]]="Inbound",VLOOKUP(tbl_transaction[[#This Row],[Reference Number]],barang_masuk[],3,FALSE),IF(tbl_transaction[[#This Row],[Type]]="Outbound",VLOOKUP(tbl_transaction[[#This Row],[Reference Number]],barang_keluar[],3,FALSE),""))</f>
        <v>Outlet 032</v>
      </c>
      <c r="I2712" t="str">
        <f>IF(D2712='Kartu Stok'!$B$2,COUNTIF($D$3:D2712,'Kartu Stok'!$B$2),"")</f>
        <v/>
      </c>
    </row>
    <row r="2713" spans="1:9" ht="14.5" x14ac:dyDescent="0.35">
      <c r="A2713" s="2" t="s">
        <v>3272</v>
      </c>
      <c r="B2713" s="5">
        <f>IF(LEFT(tbl_transaction[[#This Row],[Reference Number]],2)="GR",VLOOKUP(tbl_transaction[[#This Row],[Reference Number]],barang_masuk[],2,FALSE),IF(LEFT(tbl_transaction[[#This Row],[Reference Number]],2)="DO",VLOOKUP(tbl_transaction[[#This Row],[Reference Number]],barang_keluar[],2,FALSE),""))</f>
        <v>46114</v>
      </c>
      <c r="C2713" t="str">
        <f t="shared" si="42"/>
        <v>Outbound</v>
      </c>
      <c r="D2713" t="str">
        <f>IF(tbl_transaction[[#This Row],[Type]]="Inbound",VLOOKUP(tbl_transaction[[#This Row],[Reference Number]],barang_masuk[],4,FALSE),IF(tbl_transaction[[#This Row],[Type]]="Outbound",VLOOKUP(tbl_transaction[[#This Row],[Reference Number]],barang_keluar[],4,FALSE),""))</f>
        <v>BAB004</v>
      </c>
      <c r="E2713" t="str">
        <f>IF(tbl_transaction[[#This Row],[Type]]="Inbound",VLOOKUP(tbl_transaction[[#This Row],[Reference Number]],barang_masuk[],5,FALSE),IF(tbl_transaction[[#This Row],[Type]]="Outbound",VLOOKUP(tbl_transaction[[#This Row],[Reference Number]],barang_keluar[],5,FALSE),""))</f>
        <v>Zwitsal Baby Care Variant 4</v>
      </c>
      <c r="F2713">
        <f>IF(tbl_transaction[[#This Row],[Type]]="Inbound",VLOOKUP(tbl_transaction[[#This Row],[Reference Number]],barang_masuk[],6,FALSE),IF(tbl_transaction[[#This Row],[Type]]="Outbound",VLOOKUP(tbl_transaction[[#This Row],[Reference Number]],barang_keluar[],6,FALSE),""))</f>
        <v>36</v>
      </c>
      <c r="G2713" t="str">
        <f>IF(tbl_transaction[[#This Row],[Type]]="Inbound",VLOOKUP(tbl_transaction[[#This Row],[Reference Number]],barang_masuk[],7,FALSE),IF(tbl_transaction[[#This Row],[Type]]="Outbound",VLOOKUP(tbl_transaction[[#This Row],[Reference Number]],barang_keluar[],7,FALSE),""))</f>
        <v>Pack</v>
      </c>
      <c r="H2713" t="str">
        <f>IF(tbl_transaction[[#This Row],[Type]]="Inbound",VLOOKUP(tbl_transaction[[#This Row],[Reference Number]],barang_masuk[],3,FALSE),IF(tbl_transaction[[#This Row],[Type]]="Outbound",VLOOKUP(tbl_transaction[[#This Row],[Reference Number]],barang_keluar[],3,FALSE),""))</f>
        <v>Outlet 001</v>
      </c>
      <c r="I2713" t="str">
        <f>IF(D2713='Kartu Stok'!$B$2,COUNTIF($D$3:D2713,'Kartu Stok'!$B$2),"")</f>
        <v/>
      </c>
    </row>
    <row r="2714" spans="1:9" ht="14.5" x14ac:dyDescent="0.35">
      <c r="A2714" s="2" t="s">
        <v>3273</v>
      </c>
      <c r="B2714" s="5">
        <f>IF(LEFT(tbl_transaction[[#This Row],[Reference Number]],2)="GR",VLOOKUP(tbl_transaction[[#This Row],[Reference Number]],barang_masuk[],2,FALSE),IF(LEFT(tbl_transaction[[#This Row],[Reference Number]],2)="DO",VLOOKUP(tbl_transaction[[#This Row],[Reference Number]],barang_keluar[],2,FALSE),""))</f>
        <v>46030</v>
      </c>
      <c r="C2714" t="str">
        <f t="shared" si="42"/>
        <v>Outbound</v>
      </c>
      <c r="D2714" t="str">
        <f>IF(tbl_transaction[[#This Row],[Type]]="Inbound",VLOOKUP(tbl_transaction[[#This Row],[Reference Number]],barang_masuk[],4,FALSE),IF(tbl_transaction[[#This Row],[Type]]="Outbound",VLOOKUP(tbl_transaction[[#This Row],[Reference Number]],barang_keluar[],4,FALSE),""))</f>
        <v>PER012</v>
      </c>
      <c r="E2714" t="str">
        <f>IF(tbl_transaction[[#This Row],[Type]]="Inbound",VLOOKUP(tbl_transaction[[#This Row],[Reference Number]],barang_masuk[],5,FALSE),IF(tbl_transaction[[#This Row],[Type]]="Outbound",VLOOKUP(tbl_transaction[[#This Row],[Reference Number]],barang_keluar[],5,FALSE),""))</f>
        <v>Sunsilk Personal Care Variant 12</v>
      </c>
      <c r="F2714">
        <f>IF(tbl_transaction[[#This Row],[Type]]="Inbound",VLOOKUP(tbl_transaction[[#This Row],[Reference Number]],barang_masuk[],6,FALSE),IF(tbl_transaction[[#This Row],[Type]]="Outbound",VLOOKUP(tbl_transaction[[#This Row],[Reference Number]],barang_keluar[],6,FALSE),""))</f>
        <v>60</v>
      </c>
      <c r="G2714" t="str">
        <f>IF(tbl_transaction[[#This Row],[Type]]="Inbound",VLOOKUP(tbl_transaction[[#This Row],[Reference Number]],barang_masuk[],7,FALSE),IF(tbl_transaction[[#This Row],[Type]]="Outbound",VLOOKUP(tbl_transaction[[#This Row],[Reference Number]],barang_keluar[],7,FALSE),""))</f>
        <v>Bottle</v>
      </c>
      <c r="H2714" t="str">
        <f>IF(tbl_transaction[[#This Row],[Type]]="Inbound",VLOOKUP(tbl_transaction[[#This Row],[Reference Number]],barang_masuk[],3,FALSE),IF(tbl_transaction[[#This Row],[Type]]="Outbound",VLOOKUP(tbl_transaction[[#This Row],[Reference Number]],barang_keluar[],3,FALSE),""))</f>
        <v>Outlet 015</v>
      </c>
      <c r="I2714" t="str">
        <f>IF(D2714='Kartu Stok'!$B$2,COUNTIF($D$3:D2714,'Kartu Stok'!$B$2),"")</f>
        <v/>
      </c>
    </row>
    <row r="2715" spans="1:9" ht="14.5" x14ac:dyDescent="0.35">
      <c r="A2715" s="2" t="s">
        <v>3274</v>
      </c>
      <c r="B2715" s="5">
        <f>IF(LEFT(tbl_transaction[[#This Row],[Reference Number]],2)="GR",VLOOKUP(tbl_transaction[[#This Row],[Reference Number]],barang_masuk[],2,FALSE),IF(LEFT(tbl_transaction[[#This Row],[Reference Number]],2)="DO",VLOOKUP(tbl_transaction[[#This Row],[Reference Number]],barang_keluar[],2,FALSE),""))</f>
        <v>46128</v>
      </c>
      <c r="C2715" t="str">
        <f t="shared" si="42"/>
        <v>Outbound</v>
      </c>
      <c r="D2715" t="str">
        <f>IF(tbl_transaction[[#This Row],[Type]]="Inbound",VLOOKUP(tbl_transaction[[#This Row],[Reference Number]],barang_masuk[],4,FALSE),IF(tbl_transaction[[#This Row],[Type]]="Outbound",VLOOKUP(tbl_transaction[[#This Row],[Reference Number]],barang_keluar[],4,FALSE),""))</f>
        <v>SNK023</v>
      </c>
      <c r="E2715" t="str">
        <f>IF(tbl_transaction[[#This Row],[Type]]="Inbound",VLOOKUP(tbl_transaction[[#This Row],[Reference Number]],barang_masuk[],5,FALSE),IF(tbl_transaction[[#This Row],[Type]]="Outbound",VLOOKUP(tbl_transaction[[#This Row],[Reference Number]],barang_keluar[],5,FALSE),""))</f>
        <v>Taro Snack Variant 23</v>
      </c>
      <c r="F2715">
        <f>IF(tbl_transaction[[#This Row],[Type]]="Inbound",VLOOKUP(tbl_transaction[[#This Row],[Reference Number]],barang_masuk[],6,FALSE),IF(tbl_transaction[[#This Row],[Type]]="Outbound",VLOOKUP(tbl_transaction[[#This Row],[Reference Number]],barang_keluar[],6,FALSE),""))</f>
        <v>12</v>
      </c>
      <c r="G2715" t="str">
        <f>IF(tbl_transaction[[#This Row],[Type]]="Inbound",VLOOKUP(tbl_transaction[[#This Row],[Reference Number]],barang_masuk[],7,FALSE),IF(tbl_transaction[[#This Row],[Type]]="Outbound",VLOOKUP(tbl_transaction[[#This Row],[Reference Number]],barang_keluar[],7,FALSE),""))</f>
        <v>Pack</v>
      </c>
      <c r="H2715" t="str">
        <f>IF(tbl_transaction[[#This Row],[Type]]="Inbound",VLOOKUP(tbl_transaction[[#This Row],[Reference Number]],barang_masuk[],3,FALSE),IF(tbl_transaction[[#This Row],[Type]]="Outbound",VLOOKUP(tbl_transaction[[#This Row],[Reference Number]],barang_keluar[],3,FALSE),""))</f>
        <v>Outlet 042</v>
      </c>
      <c r="I2715" t="str">
        <f>IF(D2715='Kartu Stok'!$B$2,COUNTIF($D$3:D2715,'Kartu Stok'!$B$2),"")</f>
        <v/>
      </c>
    </row>
    <row r="2716" spans="1:9" ht="14.5" x14ac:dyDescent="0.35">
      <c r="A2716" s="2" t="s">
        <v>3275</v>
      </c>
      <c r="B2716" s="5">
        <f>IF(LEFT(tbl_transaction[[#This Row],[Reference Number]],2)="GR",VLOOKUP(tbl_transaction[[#This Row],[Reference Number]],barang_masuk[],2,FALSE),IF(LEFT(tbl_transaction[[#This Row],[Reference Number]],2)="DO",VLOOKUP(tbl_transaction[[#This Row],[Reference Number]],barang_keluar[],2,FALSE),""))</f>
        <v>46140</v>
      </c>
      <c r="C2716" t="str">
        <f t="shared" si="42"/>
        <v>Outbound</v>
      </c>
      <c r="D2716" t="str">
        <f>IF(tbl_transaction[[#This Row],[Type]]="Inbound",VLOOKUP(tbl_transaction[[#This Row],[Reference Number]],barang_masuk[],4,FALSE),IF(tbl_transaction[[#This Row],[Type]]="Outbound",VLOOKUP(tbl_transaction[[#This Row],[Reference Number]],barang_keluar[],4,FALSE),""))</f>
        <v>INS018</v>
      </c>
      <c r="E2716" t="str">
        <f>IF(tbl_transaction[[#This Row],[Type]]="Inbound",VLOOKUP(tbl_transaction[[#This Row],[Reference Number]],barang_masuk[],5,FALSE),IF(tbl_transaction[[#This Row],[Type]]="Outbound",VLOOKUP(tbl_transaction[[#This Row],[Reference Number]],barang_keluar[],5,FALSE),""))</f>
        <v>Indomie Instant Food Variant 18</v>
      </c>
      <c r="F2716">
        <f>IF(tbl_transaction[[#This Row],[Type]]="Inbound",VLOOKUP(tbl_transaction[[#This Row],[Reference Number]],barang_masuk[],6,FALSE),IF(tbl_transaction[[#This Row],[Type]]="Outbound",VLOOKUP(tbl_transaction[[#This Row],[Reference Number]],barang_keluar[],6,FALSE),""))</f>
        <v>10</v>
      </c>
      <c r="G2716" t="str">
        <f>IF(tbl_transaction[[#This Row],[Type]]="Inbound",VLOOKUP(tbl_transaction[[#This Row],[Reference Number]],barang_masuk[],7,FALSE),IF(tbl_transaction[[#This Row],[Type]]="Outbound",VLOOKUP(tbl_transaction[[#This Row],[Reference Number]],barang_keluar[],7,FALSE),""))</f>
        <v>Pack</v>
      </c>
      <c r="H2716" t="str">
        <f>IF(tbl_transaction[[#This Row],[Type]]="Inbound",VLOOKUP(tbl_transaction[[#This Row],[Reference Number]],barang_masuk[],3,FALSE),IF(tbl_transaction[[#This Row],[Type]]="Outbound",VLOOKUP(tbl_transaction[[#This Row],[Reference Number]],barang_keluar[],3,FALSE),""))</f>
        <v>Outlet 026</v>
      </c>
      <c r="I2716" t="str">
        <f>IF(D2716='Kartu Stok'!$B$2,COUNTIF($D$3:D2716,'Kartu Stok'!$B$2),"")</f>
        <v/>
      </c>
    </row>
    <row r="2717" spans="1:9" ht="14.5" x14ac:dyDescent="0.35">
      <c r="A2717" s="2" t="s">
        <v>3276</v>
      </c>
      <c r="B2717" s="5">
        <f>IF(LEFT(tbl_transaction[[#This Row],[Reference Number]],2)="GR",VLOOKUP(tbl_transaction[[#This Row],[Reference Number]],barang_masuk[],2,FALSE),IF(LEFT(tbl_transaction[[#This Row],[Reference Number]],2)="DO",VLOOKUP(tbl_transaction[[#This Row],[Reference Number]],barang_keluar[],2,FALSE),""))</f>
        <v>46032</v>
      </c>
      <c r="C2717" t="str">
        <f t="shared" si="42"/>
        <v>Outbound</v>
      </c>
      <c r="D2717" t="str">
        <f>IF(tbl_transaction[[#This Row],[Type]]="Inbound",VLOOKUP(tbl_transaction[[#This Row],[Reference Number]],barang_masuk[],4,FALSE),IF(tbl_transaction[[#This Row],[Type]]="Outbound",VLOOKUP(tbl_transaction[[#This Row],[Reference Number]],barang_keluar[],4,FALSE),""))</f>
        <v>HOM023</v>
      </c>
      <c r="E2717" t="str">
        <f>IF(tbl_transaction[[#This Row],[Type]]="Inbound",VLOOKUP(tbl_transaction[[#This Row],[Reference Number]],barang_masuk[],5,FALSE),IF(tbl_transaction[[#This Row],[Type]]="Outbound",VLOOKUP(tbl_transaction[[#This Row],[Reference Number]],barang_keluar[],5,FALSE),""))</f>
        <v>Rinso Home Care Variant 23</v>
      </c>
      <c r="F2717">
        <f>IF(tbl_transaction[[#This Row],[Type]]="Inbound",VLOOKUP(tbl_transaction[[#This Row],[Reference Number]],barang_masuk[],6,FALSE),IF(tbl_transaction[[#This Row],[Type]]="Outbound",VLOOKUP(tbl_transaction[[#This Row],[Reference Number]],barang_keluar[],6,FALSE),""))</f>
        <v>10</v>
      </c>
      <c r="G2717" t="str">
        <f>IF(tbl_transaction[[#This Row],[Type]]="Inbound",VLOOKUP(tbl_transaction[[#This Row],[Reference Number]],barang_masuk[],7,FALSE),IF(tbl_transaction[[#This Row],[Type]]="Outbound",VLOOKUP(tbl_transaction[[#This Row],[Reference Number]],barang_keluar[],7,FALSE),""))</f>
        <v>Pack</v>
      </c>
      <c r="H2717" t="str">
        <f>IF(tbl_transaction[[#This Row],[Type]]="Inbound",VLOOKUP(tbl_transaction[[#This Row],[Reference Number]],barang_masuk[],3,FALSE),IF(tbl_transaction[[#This Row],[Type]]="Outbound",VLOOKUP(tbl_transaction[[#This Row],[Reference Number]],barang_keluar[],3,FALSE),""))</f>
        <v>Outlet 039</v>
      </c>
      <c r="I2717" t="str">
        <f>IF(D2717='Kartu Stok'!$B$2,COUNTIF($D$3:D2717,'Kartu Stok'!$B$2),"")</f>
        <v/>
      </c>
    </row>
    <row r="2718" spans="1:9" ht="14.5" x14ac:dyDescent="0.35">
      <c r="A2718" s="2" t="s">
        <v>3277</v>
      </c>
      <c r="B2718" s="5">
        <f>IF(LEFT(tbl_transaction[[#This Row],[Reference Number]],2)="GR",VLOOKUP(tbl_transaction[[#This Row],[Reference Number]],barang_masuk[],2,FALSE),IF(LEFT(tbl_transaction[[#This Row],[Reference Number]],2)="DO",VLOOKUP(tbl_transaction[[#This Row],[Reference Number]],barang_keluar[],2,FALSE),""))</f>
        <v>46032</v>
      </c>
      <c r="C2718" t="str">
        <f t="shared" ref="C2718:C2781" si="43">IF(LEFT(A2718,2)="GR","Inbound",IF(LEFT(A2718,2)="DO","Outbound",""))</f>
        <v>Outbound</v>
      </c>
      <c r="D2718" t="str">
        <f>IF(tbl_transaction[[#This Row],[Type]]="Inbound",VLOOKUP(tbl_transaction[[#This Row],[Reference Number]],barang_masuk[],4,FALSE),IF(tbl_transaction[[#This Row],[Type]]="Outbound",VLOOKUP(tbl_transaction[[#This Row],[Reference Number]],barang_keluar[],4,FALSE),""))</f>
        <v>BEV010</v>
      </c>
      <c r="E2718" t="str">
        <f>IF(tbl_transaction[[#This Row],[Type]]="Inbound",VLOOKUP(tbl_transaction[[#This Row],[Reference Number]],barang_masuk[],5,FALSE),IF(tbl_transaction[[#This Row],[Type]]="Outbound",VLOOKUP(tbl_transaction[[#This Row],[Reference Number]],barang_keluar[],5,FALSE),""))</f>
        <v>Coca Cola Beverage Variant 10</v>
      </c>
      <c r="F2718">
        <f>IF(tbl_transaction[[#This Row],[Type]]="Inbound",VLOOKUP(tbl_transaction[[#This Row],[Reference Number]],barang_masuk[],6,FALSE),IF(tbl_transaction[[#This Row],[Type]]="Outbound",VLOOKUP(tbl_transaction[[#This Row],[Reference Number]],barang_keluar[],6,FALSE),""))</f>
        <v>30</v>
      </c>
      <c r="G2718" t="str">
        <f>IF(tbl_transaction[[#This Row],[Type]]="Inbound",VLOOKUP(tbl_transaction[[#This Row],[Reference Number]],barang_masuk[],7,FALSE),IF(tbl_transaction[[#This Row],[Type]]="Outbound",VLOOKUP(tbl_transaction[[#This Row],[Reference Number]],barang_keluar[],7,FALSE),""))</f>
        <v>Bottle</v>
      </c>
      <c r="H2718" t="str">
        <f>IF(tbl_transaction[[#This Row],[Type]]="Inbound",VLOOKUP(tbl_transaction[[#This Row],[Reference Number]],barang_masuk[],3,FALSE),IF(tbl_transaction[[#This Row],[Type]]="Outbound",VLOOKUP(tbl_transaction[[#This Row],[Reference Number]],barang_keluar[],3,FALSE),""))</f>
        <v>Outlet 003</v>
      </c>
      <c r="I2718" t="str">
        <f>IF(D2718='Kartu Stok'!$B$2,COUNTIF($D$3:D2718,'Kartu Stok'!$B$2),"")</f>
        <v/>
      </c>
    </row>
    <row r="2719" spans="1:9" ht="14.5" x14ac:dyDescent="0.35">
      <c r="A2719" s="2" t="s">
        <v>3278</v>
      </c>
      <c r="B2719" s="5">
        <f>IF(LEFT(tbl_transaction[[#This Row],[Reference Number]],2)="GR",VLOOKUP(tbl_transaction[[#This Row],[Reference Number]],barang_masuk[],2,FALSE),IF(LEFT(tbl_transaction[[#This Row],[Reference Number]],2)="DO",VLOOKUP(tbl_transaction[[#This Row],[Reference Number]],barang_keluar[],2,FALSE),""))</f>
        <v>46132</v>
      </c>
      <c r="C2719" t="str">
        <f t="shared" si="43"/>
        <v>Outbound</v>
      </c>
      <c r="D2719" t="str">
        <f>IF(tbl_transaction[[#This Row],[Type]]="Inbound",VLOOKUP(tbl_transaction[[#This Row],[Reference Number]],barang_masuk[],4,FALSE),IF(tbl_transaction[[#This Row],[Type]]="Outbound",VLOOKUP(tbl_transaction[[#This Row],[Reference Number]],barang_keluar[],4,FALSE),""))</f>
        <v>INS022</v>
      </c>
      <c r="E2719" t="str">
        <f>IF(tbl_transaction[[#This Row],[Type]]="Inbound",VLOOKUP(tbl_transaction[[#This Row],[Reference Number]],barang_masuk[],5,FALSE),IF(tbl_transaction[[#This Row],[Type]]="Outbound",VLOOKUP(tbl_transaction[[#This Row],[Reference Number]],barang_keluar[],5,FALSE),""))</f>
        <v>Supermi Instant Food Variant 22</v>
      </c>
      <c r="F2719">
        <f>IF(tbl_transaction[[#This Row],[Type]]="Inbound",VLOOKUP(tbl_transaction[[#This Row],[Reference Number]],barang_masuk[],6,FALSE),IF(tbl_transaction[[#This Row],[Type]]="Outbound",VLOOKUP(tbl_transaction[[#This Row],[Reference Number]],barang_keluar[],6,FALSE),""))</f>
        <v>30</v>
      </c>
      <c r="G2719" t="str">
        <f>IF(tbl_transaction[[#This Row],[Type]]="Inbound",VLOOKUP(tbl_transaction[[#This Row],[Reference Number]],barang_masuk[],7,FALSE),IF(tbl_transaction[[#This Row],[Type]]="Outbound",VLOOKUP(tbl_transaction[[#This Row],[Reference Number]],barang_keluar[],7,FALSE),""))</f>
        <v>Pack</v>
      </c>
      <c r="H2719" t="str">
        <f>IF(tbl_transaction[[#This Row],[Type]]="Inbound",VLOOKUP(tbl_transaction[[#This Row],[Reference Number]],barang_masuk[],3,FALSE),IF(tbl_transaction[[#This Row],[Type]]="Outbound",VLOOKUP(tbl_transaction[[#This Row],[Reference Number]],barang_keluar[],3,FALSE),""))</f>
        <v>Outlet 004</v>
      </c>
      <c r="I2719" t="str">
        <f>IF(D2719='Kartu Stok'!$B$2,COUNTIF($D$3:D2719,'Kartu Stok'!$B$2),"")</f>
        <v/>
      </c>
    </row>
    <row r="2720" spans="1:9" ht="14.5" x14ac:dyDescent="0.35">
      <c r="A2720" s="2" t="s">
        <v>3279</v>
      </c>
      <c r="B2720" s="5">
        <f>IF(LEFT(tbl_transaction[[#This Row],[Reference Number]],2)="GR",VLOOKUP(tbl_transaction[[#This Row],[Reference Number]],barang_masuk[],2,FALSE),IF(LEFT(tbl_transaction[[#This Row],[Reference Number]],2)="DO",VLOOKUP(tbl_transaction[[#This Row],[Reference Number]],barang_keluar[],2,FALSE),""))</f>
        <v>46166</v>
      </c>
      <c r="C2720" t="str">
        <f t="shared" si="43"/>
        <v>Outbound</v>
      </c>
      <c r="D2720" t="str">
        <f>IF(tbl_transaction[[#This Row],[Type]]="Inbound",VLOOKUP(tbl_transaction[[#This Row],[Reference Number]],barang_masuk[],4,FALSE),IF(tbl_transaction[[#This Row],[Type]]="Outbound",VLOOKUP(tbl_transaction[[#This Row],[Reference Number]],barang_keluar[],4,FALSE),""))</f>
        <v>PER022</v>
      </c>
      <c r="E2720" t="str">
        <f>IF(tbl_transaction[[#This Row],[Type]]="Inbound",VLOOKUP(tbl_transaction[[#This Row],[Reference Number]],barang_masuk[],5,FALSE),IF(tbl_transaction[[#This Row],[Type]]="Outbound",VLOOKUP(tbl_transaction[[#This Row],[Reference Number]],barang_keluar[],5,FALSE),""))</f>
        <v>Pepsodent Personal Care Variant 22</v>
      </c>
      <c r="F2720">
        <f>IF(tbl_transaction[[#This Row],[Type]]="Inbound",VLOOKUP(tbl_transaction[[#This Row],[Reference Number]],barang_masuk[],6,FALSE),IF(tbl_transaction[[#This Row],[Type]]="Outbound",VLOOKUP(tbl_transaction[[#This Row],[Reference Number]],barang_keluar[],6,FALSE),""))</f>
        <v>12</v>
      </c>
      <c r="G2720" t="str">
        <f>IF(tbl_transaction[[#This Row],[Type]]="Inbound",VLOOKUP(tbl_transaction[[#This Row],[Reference Number]],barang_masuk[],7,FALSE),IF(tbl_transaction[[#This Row],[Type]]="Outbound",VLOOKUP(tbl_transaction[[#This Row],[Reference Number]],barang_keluar[],7,FALSE),""))</f>
        <v>Bottle</v>
      </c>
      <c r="H2720" t="str">
        <f>IF(tbl_transaction[[#This Row],[Type]]="Inbound",VLOOKUP(tbl_transaction[[#This Row],[Reference Number]],barang_masuk[],3,FALSE),IF(tbl_transaction[[#This Row],[Type]]="Outbound",VLOOKUP(tbl_transaction[[#This Row],[Reference Number]],barang_keluar[],3,FALSE),""))</f>
        <v>Outlet 046</v>
      </c>
      <c r="I2720" t="str">
        <f>IF(D2720='Kartu Stok'!$B$2,COUNTIF($D$3:D2720,'Kartu Stok'!$B$2),"")</f>
        <v/>
      </c>
    </row>
    <row r="2721" spans="1:9" ht="14.5" x14ac:dyDescent="0.35">
      <c r="A2721" s="2" t="s">
        <v>3280</v>
      </c>
      <c r="B2721" s="5">
        <f>IF(LEFT(tbl_transaction[[#This Row],[Reference Number]],2)="GR",VLOOKUP(tbl_transaction[[#This Row],[Reference Number]],barang_masuk[],2,FALSE),IF(LEFT(tbl_transaction[[#This Row],[Reference Number]],2)="DO",VLOOKUP(tbl_transaction[[#This Row],[Reference Number]],barang_keluar[],2,FALSE),""))</f>
        <v>46051</v>
      </c>
      <c r="C2721" t="str">
        <f t="shared" si="43"/>
        <v>Outbound</v>
      </c>
      <c r="D2721" t="str">
        <f>IF(tbl_transaction[[#This Row],[Type]]="Inbound",VLOOKUP(tbl_transaction[[#This Row],[Reference Number]],barang_masuk[],4,FALSE),IF(tbl_transaction[[#This Row],[Type]]="Outbound",VLOOKUP(tbl_transaction[[#This Row],[Reference Number]],barang_keluar[],4,FALSE),""))</f>
        <v>DAR010</v>
      </c>
      <c r="E2721" t="str">
        <f>IF(tbl_transaction[[#This Row],[Type]]="Inbound",VLOOKUP(tbl_transaction[[#This Row],[Reference Number]],barang_masuk[],5,FALSE),IF(tbl_transaction[[#This Row],[Type]]="Outbound",VLOOKUP(tbl_transaction[[#This Row],[Reference Number]],barang_keluar[],5,FALSE),""))</f>
        <v>Ultra Milk Dairy Variant 10</v>
      </c>
      <c r="F2721">
        <f>IF(tbl_transaction[[#This Row],[Type]]="Inbound",VLOOKUP(tbl_transaction[[#This Row],[Reference Number]],barang_masuk[],6,FALSE),IF(tbl_transaction[[#This Row],[Type]]="Outbound",VLOOKUP(tbl_transaction[[#This Row],[Reference Number]],barang_keluar[],6,FALSE),""))</f>
        <v>36</v>
      </c>
      <c r="G2721" t="str">
        <f>IF(tbl_transaction[[#This Row],[Type]]="Inbound",VLOOKUP(tbl_transaction[[#This Row],[Reference Number]],barang_masuk[],7,FALSE),IF(tbl_transaction[[#This Row],[Type]]="Outbound",VLOOKUP(tbl_transaction[[#This Row],[Reference Number]],barang_keluar[],7,FALSE),""))</f>
        <v>Box</v>
      </c>
      <c r="H2721" t="str">
        <f>IF(tbl_transaction[[#This Row],[Type]]="Inbound",VLOOKUP(tbl_transaction[[#This Row],[Reference Number]],barang_masuk[],3,FALSE),IF(tbl_transaction[[#This Row],[Type]]="Outbound",VLOOKUP(tbl_transaction[[#This Row],[Reference Number]],barang_keluar[],3,FALSE),""))</f>
        <v>Outlet 034</v>
      </c>
      <c r="I2721" t="str">
        <f>IF(D2721='Kartu Stok'!$B$2,COUNTIF($D$3:D2721,'Kartu Stok'!$B$2),"")</f>
        <v/>
      </c>
    </row>
    <row r="2722" spans="1:9" ht="14.5" x14ac:dyDescent="0.35">
      <c r="A2722" s="2" t="s">
        <v>3281</v>
      </c>
      <c r="B2722" s="5">
        <f>IF(LEFT(tbl_transaction[[#This Row],[Reference Number]],2)="GR",VLOOKUP(tbl_transaction[[#This Row],[Reference Number]],barang_masuk[],2,FALSE),IF(LEFT(tbl_transaction[[#This Row],[Reference Number]],2)="DO",VLOOKUP(tbl_transaction[[#This Row],[Reference Number]],barang_keluar[],2,FALSE),""))</f>
        <v>46173</v>
      </c>
      <c r="C2722" t="str">
        <f t="shared" si="43"/>
        <v>Outbound</v>
      </c>
      <c r="D2722" t="str">
        <f>IF(tbl_transaction[[#This Row],[Type]]="Inbound",VLOOKUP(tbl_transaction[[#This Row],[Reference Number]],barang_masuk[],4,FALSE),IF(tbl_transaction[[#This Row],[Type]]="Outbound",VLOOKUP(tbl_transaction[[#This Row],[Reference Number]],barang_keluar[],4,FALSE),""))</f>
        <v>INS001</v>
      </c>
      <c r="E2722" t="str">
        <f>IF(tbl_transaction[[#This Row],[Type]]="Inbound",VLOOKUP(tbl_transaction[[#This Row],[Reference Number]],barang_masuk[],5,FALSE),IF(tbl_transaction[[#This Row],[Type]]="Outbound",VLOOKUP(tbl_transaction[[#This Row],[Reference Number]],barang_keluar[],5,FALSE),""))</f>
        <v>Sarimi Instant Food Variant 1</v>
      </c>
      <c r="F2722">
        <f>IF(tbl_transaction[[#This Row],[Type]]="Inbound",VLOOKUP(tbl_transaction[[#This Row],[Reference Number]],barang_masuk[],6,FALSE),IF(tbl_transaction[[#This Row],[Type]]="Outbound",VLOOKUP(tbl_transaction[[#This Row],[Reference Number]],barang_keluar[],6,FALSE),""))</f>
        <v>30</v>
      </c>
      <c r="G2722" t="str">
        <f>IF(tbl_transaction[[#This Row],[Type]]="Inbound",VLOOKUP(tbl_transaction[[#This Row],[Reference Number]],barang_masuk[],7,FALSE),IF(tbl_transaction[[#This Row],[Type]]="Outbound",VLOOKUP(tbl_transaction[[#This Row],[Reference Number]],barang_keluar[],7,FALSE),""))</f>
        <v>Pack</v>
      </c>
      <c r="H2722" t="str">
        <f>IF(tbl_transaction[[#This Row],[Type]]="Inbound",VLOOKUP(tbl_transaction[[#This Row],[Reference Number]],barang_masuk[],3,FALSE),IF(tbl_transaction[[#This Row],[Type]]="Outbound",VLOOKUP(tbl_transaction[[#This Row],[Reference Number]],barang_keluar[],3,FALSE),""))</f>
        <v>Outlet 072</v>
      </c>
      <c r="I2722" t="str">
        <f>IF(D2722='Kartu Stok'!$B$2,COUNTIF($D$3:D2722,'Kartu Stok'!$B$2),"")</f>
        <v/>
      </c>
    </row>
    <row r="2723" spans="1:9" ht="14.5" x14ac:dyDescent="0.35">
      <c r="A2723" s="2" t="s">
        <v>3282</v>
      </c>
      <c r="B2723" s="5">
        <f>IF(LEFT(tbl_transaction[[#This Row],[Reference Number]],2)="GR",VLOOKUP(tbl_transaction[[#This Row],[Reference Number]],barang_masuk[],2,FALSE),IF(LEFT(tbl_transaction[[#This Row],[Reference Number]],2)="DO",VLOOKUP(tbl_transaction[[#This Row],[Reference Number]],barang_keluar[],2,FALSE),""))</f>
        <v>46142</v>
      </c>
      <c r="C2723" t="str">
        <f t="shared" si="43"/>
        <v>Outbound</v>
      </c>
      <c r="D2723" t="str">
        <f>IF(tbl_transaction[[#This Row],[Type]]="Inbound",VLOOKUP(tbl_transaction[[#This Row],[Reference Number]],barang_masuk[],4,FALSE),IF(tbl_transaction[[#This Row],[Type]]="Outbound",VLOOKUP(tbl_transaction[[#This Row],[Reference Number]],barang_keluar[],4,FALSE),""))</f>
        <v>BEV013</v>
      </c>
      <c r="E2723" t="str">
        <f>IF(tbl_transaction[[#This Row],[Type]]="Inbound",VLOOKUP(tbl_transaction[[#This Row],[Reference Number]],barang_masuk[],5,FALSE),IF(tbl_transaction[[#This Row],[Type]]="Outbound",VLOOKUP(tbl_transaction[[#This Row],[Reference Number]],barang_keluar[],5,FALSE),""))</f>
        <v>Sosro Beverage Variant 13</v>
      </c>
      <c r="F2723">
        <f>IF(tbl_transaction[[#This Row],[Type]]="Inbound",VLOOKUP(tbl_transaction[[#This Row],[Reference Number]],barang_masuk[],6,FALSE),IF(tbl_transaction[[#This Row],[Type]]="Outbound",VLOOKUP(tbl_transaction[[#This Row],[Reference Number]],barang_keluar[],6,FALSE),""))</f>
        <v>5</v>
      </c>
      <c r="G2723" t="str">
        <f>IF(tbl_transaction[[#This Row],[Type]]="Inbound",VLOOKUP(tbl_transaction[[#This Row],[Reference Number]],barang_masuk[],7,FALSE),IF(tbl_transaction[[#This Row],[Type]]="Outbound",VLOOKUP(tbl_transaction[[#This Row],[Reference Number]],barang_keluar[],7,FALSE),""))</f>
        <v>Bottle</v>
      </c>
      <c r="H2723" t="str">
        <f>IF(tbl_transaction[[#This Row],[Type]]="Inbound",VLOOKUP(tbl_transaction[[#This Row],[Reference Number]],barang_masuk[],3,FALSE),IF(tbl_transaction[[#This Row],[Type]]="Outbound",VLOOKUP(tbl_transaction[[#This Row],[Reference Number]],barang_keluar[],3,FALSE),""))</f>
        <v>Outlet 049</v>
      </c>
      <c r="I2723" t="str">
        <f>IF(D2723='Kartu Stok'!$B$2,COUNTIF($D$3:D2723,'Kartu Stok'!$B$2),"")</f>
        <v/>
      </c>
    </row>
    <row r="2724" spans="1:9" ht="14.5" x14ac:dyDescent="0.35">
      <c r="A2724" s="2" t="s">
        <v>3283</v>
      </c>
      <c r="B2724" s="5">
        <f>IF(LEFT(tbl_transaction[[#This Row],[Reference Number]],2)="GR",VLOOKUP(tbl_transaction[[#This Row],[Reference Number]],barang_masuk[],2,FALSE),IF(LEFT(tbl_transaction[[#This Row],[Reference Number]],2)="DO",VLOOKUP(tbl_transaction[[#This Row],[Reference Number]],barang_keluar[],2,FALSE),""))</f>
        <v>46080</v>
      </c>
      <c r="C2724" t="str">
        <f t="shared" si="43"/>
        <v>Outbound</v>
      </c>
      <c r="D2724" t="str">
        <f>IF(tbl_transaction[[#This Row],[Type]]="Inbound",VLOOKUP(tbl_transaction[[#This Row],[Reference Number]],barang_masuk[],4,FALSE),IF(tbl_transaction[[#This Row],[Type]]="Outbound",VLOOKUP(tbl_transaction[[#This Row],[Reference Number]],barang_keluar[],4,FALSE),""))</f>
        <v>HOM025</v>
      </c>
      <c r="E2724" t="str">
        <f>IF(tbl_transaction[[#This Row],[Type]]="Inbound",VLOOKUP(tbl_transaction[[#This Row],[Reference Number]],barang_masuk[],5,FALSE),IF(tbl_transaction[[#This Row],[Type]]="Outbound",VLOOKUP(tbl_transaction[[#This Row],[Reference Number]],barang_keluar[],5,FALSE),""))</f>
        <v>Rinso Home Care Variant 25</v>
      </c>
      <c r="F2724">
        <f>IF(tbl_transaction[[#This Row],[Type]]="Inbound",VLOOKUP(tbl_transaction[[#This Row],[Reference Number]],barang_masuk[],6,FALSE),IF(tbl_transaction[[#This Row],[Type]]="Outbound",VLOOKUP(tbl_transaction[[#This Row],[Reference Number]],barang_keluar[],6,FALSE),""))</f>
        <v>20</v>
      </c>
      <c r="G2724" t="str">
        <f>IF(tbl_transaction[[#This Row],[Type]]="Inbound",VLOOKUP(tbl_transaction[[#This Row],[Reference Number]],barang_masuk[],7,FALSE),IF(tbl_transaction[[#This Row],[Type]]="Outbound",VLOOKUP(tbl_transaction[[#This Row],[Reference Number]],barang_keluar[],7,FALSE),""))</f>
        <v>Pack</v>
      </c>
      <c r="H2724" t="str">
        <f>IF(tbl_transaction[[#This Row],[Type]]="Inbound",VLOOKUP(tbl_transaction[[#This Row],[Reference Number]],barang_masuk[],3,FALSE),IF(tbl_transaction[[#This Row],[Type]]="Outbound",VLOOKUP(tbl_transaction[[#This Row],[Reference Number]],barang_keluar[],3,FALSE),""))</f>
        <v>Outlet 023</v>
      </c>
      <c r="I2724" t="str">
        <f>IF(D2724='Kartu Stok'!$B$2,COUNTIF($D$3:D2724,'Kartu Stok'!$B$2),"")</f>
        <v/>
      </c>
    </row>
    <row r="2725" spans="1:9" ht="14.5" x14ac:dyDescent="0.35">
      <c r="A2725" s="2" t="s">
        <v>3284</v>
      </c>
      <c r="B2725" s="5">
        <f>IF(LEFT(tbl_transaction[[#This Row],[Reference Number]],2)="GR",VLOOKUP(tbl_transaction[[#This Row],[Reference Number]],barang_masuk[],2,FALSE),IF(LEFT(tbl_transaction[[#This Row],[Reference Number]],2)="DO",VLOOKUP(tbl_transaction[[#This Row],[Reference Number]],barang_keluar[],2,FALSE),""))</f>
        <v>46153</v>
      </c>
      <c r="C2725" t="str">
        <f t="shared" si="43"/>
        <v>Outbound</v>
      </c>
      <c r="D2725" t="str">
        <f>IF(tbl_transaction[[#This Row],[Type]]="Inbound",VLOOKUP(tbl_transaction[[#This Row],[Reference Number]],barang_masuk[],4,FALSE),IF(tbl_transaction[[#This Row],[Type]]="Outbound",VLOOKUP(tbl_transaction[[#This Row],[Reference Number]],barang_keluar[],4,FALSE),""))</f>
        <v>BAB015</v>
      </c>
      <c r="E2725" t="str">
        <f>IF(tbl_transaction[[#This Row],[Type]]="Inbound",VLOOKUP(tbl_transaction[[#This Row],[Reference Number]],barang_masuk[],5,FALSE),IF(tbl_transaction[[#This Row],[Type]]="Outbound",VLOOKUP(tbl_transaction[[#This Row],[Reference Number]],barang_keluar[],5,FALSE),""))</f>
        <v>MamyPoko Baby Care Variant 15</v>
      </c>
      <c r="F2725">
        <f>IF(tbl_transaction[[#This Row],[Type]]="Inbound",VLOOKUP(tbl_transaction[[#This Row],[Reference Number]],barang_masuk[],6,FALSE),IF(tbl_transaction[[#This Row],[Type]]="Outbound",VLOOKUP(tbl_transaction[[#This Row],[Reference Number]],barang_keluar[],6,FALSE),""))</f>
        <v>48</v>
      </c>
      <c r="G2725" t="str">
        <f>IF(tbl_transaction[[#This Row],[Type]]="Inbound",VLOOKUP(tbl_transaction[[#This Row],[Reference Number]],barang_masuk[],7,FALSE),IF(tbl_transaction[[#This Row],[Type]]="Outbound",VLOOKUP(tbl_transaction[[#This Row],[Reference Number]],barang_keluar[],7,FALSE),""))</f>
        <v>Pack</v>
      </c>
      <c r="H2725" t="str">
        <f>IF(tbl_transaction[[#This Row],[Type]]="Inbound",VLOOKUP(tbl_transaction[[#This Row],[Reference Number]],barang_masuk[],3,FALSE),IF(tbl_transaction[[#This Row],[Type]]="Outbound",VLOOKUP(tbl_transaction[[#This Row],[Reference Number]],barang_keluar[],3,FALSE),""))</f>
        <v>Outlet 065</v>
      </c>
      <c r="I2725" t="str">
        <f>IF(D2725='Kartu Stok'!$B$2,COUNTIF($D$3:D2725,'Kartu Stok'!$B$2),"")</f>
        <v/>
      </c>
    </row>
    <row r="2726" spans="1:9" ht="14.5" x14ac:dyDescent="0.35">
      <c r="A2726" s="2" t="s">
        <v>3285</v>
      </c>
      <c r="B2726" s="5">
        <f>IF(LEFT(tbl_transaction[[#This Row],[Reference Number]],2)="GR",VLOOKUP(tbl_transaction[[#This Row],[Reference Number]],barang_masuk[],2,FALSE),IF(LEFT(tbl_transaction[[#This Row],[Reference Number]],2)="DO",VLOOKUP(tbl_transaction[[#This Row],[Reference Number]],barang_keluar[],2,FALSE),""))</f>
        <v>46094</v>
      </c>
      <c r="C2726" t="str">
        <f t="shared" si="43"/>
        <v>Outbound</v>
      </c>
      <c r="D2726" t="str">
        <f>IF(tbl_transaction[[#This Row],[Type]]="Inbound",VLOOKUP(tbl_transaction[[#This Row],[Reference Number]],barang_masuk[],4,FALSE),IF(tbl_transaction[[#This Row],[Type]]="Outbound",VLOOKUP(tbl_transaction[[#This Row],[Reference Number]],barang_keluar[],4,FALSE),""))</f>
        <v>BAB010</v>
      </c>
      <c r="E2726" t="str">
        <f>IF(tbl_transaction[[#This Row],[Type]]="Inbound",VLOOKUP(tbl_transaction[[#This Row],[Reference Number]],barang_masuk[],5,FALSE),IF(tbl_transaction[[#This Row],[Type]]="Outbound",VLOOKUP(tbl_transaction[[#This Row],[Reference Number]],barang_keluar[],5,FALSE),""))</f>
        <v>Zwitsal Baby Care Variant 10</v>
      </c>
      <c r="F2726">
        <f>IF(tbl_transaction[[#This Row],[Type]]="Inbound",VLOOKUP(tbl_transaction[[#This Row],[Reference Number]],barang_masuk[],6,FALSE),IF(tbl_transaction[[#This Row],[Type]]="Outbound",VLOOKUP(tbl_transaction[[#This Row],[Reference Number]],barang_keluar[],6,FALSE),""))</f>
        <v>20</v>
      </c>
      <c r="G2726" t="str">
        <f>IF(tbl_transaction[[#This Row],[Type]]="Inbound",VLOOKUP(tbl_transaction[[#This Row],[Reference Number]],barang_masuk[],7,FALSE),IF(tbl_transaction[[#This Row],[Type]]="Outbound",VLOOKUP(tbl_transaction[[#This Row],[Reference Number]],barang_keluar[],7,FALSE),""))</f>
        <v>Pack</v>
      </c>
      <c r="H2726" t="str">
        <f>IF(tbl_transaction[[#This Row],[Type]]="Inbound",VLOOKUP(tbl_transaction[[#This Row],[Reference Number]],barang_masuk[],3,FALSE),IF(tbl_transaction[[#This Row],[Type]]="Outbound",VLOOKUP(tbl_transaction[[#This Row],[Reference Number]],barang_keluar[],3,FALSE),""))</f>
        <v>Outlet 039</v>
      </c>
      <c r="I2726" t="str">
        <f>IF(D2726='Kartu Stok'!$B$2,COUNTIF($D$3:D2726,'Kartu Stok'!$B$2),"")</f>
        <v/>
      </c>
    </row>
    <row r="2727" spans="1:9" ht="14.5" x14ac:dyDescent="0.35">
      <c r="A2727" s="2" t="s">
        <v>3286</v>
      </c>
      <c r="B2727" s="5">
        <f>IF(LEFT(tbl_transaction[[#This Row],[Reference Number]],2)="GR",VLOOKUP(tbl_transaction[[#This Row],[Reference Number]],barang_masuk[],2,FALSE),IF(LEFT(tbl_transaction[[#This Row],[Reference Number]],2)="DO",VLOOKUP(tbl_transaction[[#This Row],[Reference Number]],barang_keluar[],2,FALSE),""))</f>
        <v>46088</v>
      </c>
      <c r="C2727" t="str">
        <f t="shared" si="43"/>
        <v>Outbound</v>
      </c>
      <c r="D2727" t="str">
        <f>IF(tbl_transaction[[#This Row],[Type]]="Inbound",VLOOKUP(tbl_transaction[[#This Row],[Reference Number]],barang_masuk[],4,FALSE),IF(tbl_transaction[[#This Row],[Type]]="Outbound",VLOOKUP(tbl_transaction[[#This Row],[Reference Number]],barang_keluar[],4,FALSE),""))</f>
        <v>DAR002</v>
      </c>
      <c r="E2727" t="str">
        <f>IF(tbl_transaction[[#This Row],[Type]]="Inbound",VLOOKUP(tbl_transaction[[#This Row],[Reference Number]],barang_masuk[],5,FALSE),IF(tbl_transaction[[#This Row],[Type]]="Outbound",VLOOKUP(tbl_transaction[[#This Row],[Reference Number]],barang_keluar[],5,FALSE),""))</f>
        <v>Indomilk Dairy Variant 2</v>
      </c>
      <c r="F2727">
        <f>IF(tbl_transaction[[#This Row],[Type]]="Inbound",VLOOKUP(tbl_transaction[[#This Row],[Reference Number]],barang_masuk[],6,FALSE),IF(tbl_transaction[[#This Row],[Type]]="Outbound",VLOOKUP(tbl_transaction[[#This Row],[Reference Number]],barang_keluar[],6,FALSE),""))</f>
        <v>10</v>
      </c>
      <c r="G2727" t="str">
        <f>IF(tbl_transaction[[#This Row],[Type]]="Inbound",VLOOKUP(tbl_transaction[[#This Row],[Reference Number]],barang_masuk[],7,FALSE),IF(tbl_transaction[[#This Row],[Type]]="Outbound",VLOOKUP(tbl_transaction[[#This Row],[Reference Number]],barang_keluar[],7,FALSE),""))</f>
        <v>Box</v>
      </c>
      <c r="H2727" t="str">
        <f>IF(tbl_transaction[[#This Row],[Type]]="Inbound",VLOOKUP(tbl_transaction[[#This Row],[Reference Number]],barang_masuk[],3,FALSE),IF(tbl_transaction[[#This Row],[Type]]="Outbound",VLOOKUP(tbl_transaction[[#This Row],[Reference Number]],barang_keluar[],3,FALSE),""))</f>
        <v>Outlet 001</v>
      </c>
      <c r="I2727" t="str">
        <f>IF(D2727='Kartu Stok'!$B$2,COUNTIF($D$3:D2727,'Kartu Stok'!$B$2),"")</f>
        <v/>
      </c>
    </row>
    <row r="2728" spans="1:9" ht="14.5" x14ac:dyDescent="0.35">
      <c r="A2728" s="2" t="s">
        <v>3287</v>
      </c>
      <c r="B2728" s="5">
        <f>IF(LEFT(tbl_transaction[[#This Row],[Reference Number]],2)="GR",VLOOKUP(tbl_transaction[[#This Row],[Reference Number]],barang_masuk[],2,FALSE),IF(LEFT(tbl_transaction[[#This Row],[Reference Number]],2)="DO",VLOOKUP(tbl_transaction[[#This Row],[Reference Number]],barang_keluar[],2,FALSE),""))</f>
        <v>46145</v>
      </c>
      <c r="C2728" t="str">
        <f t="shared" si="43"/>
        <v>Outbound</v>
      </c>
      <c r="D2728" t="str">
        <f>IF(tbl_transaction[[#This Row],[Type]]="Inbound",VLOOKUP(tbl_transaction[[#This Row],[Reference Number]],barang_masuk[],4,FALSE),IF(tbl_transaction[[#This Row],[Type]]="Outbound",VLOOKUP(tbl_transaction[[#This Row],[Reference Number]],barang_keluar[],4,FALSE),""))</f>
        <v>HOM026</v>
      </c>
      <c r="E2728" t="str">
        <f>IF(tbl_transaction[[#This Row],[Type]]="Inbound",VLOOKUP(tbl_transaction[[#This Row],[Reference Number]],barang_masuk[],5,FALSE),IF(tbl_transaction[[#This Row],[Type]]="Outbound",VLOOKUP(tbl_transaction[[#This Row],[Reference Number]],barang_keluar[],5,FALSE),""))</f>
        <v>Sunlight Home Care Variant 26</v>
      </c>
      <c r="F2728">
        <f>IF(tbl_transaction[[#This Row],[Type]]="Inbound",VLOOKUP(tbl_transaction[[#This Row],[Reference Number]],barang_masuk[],6,FALSE),IF(tbl_transaction[[#This Row],[Type]]="Outbound",VLOOKUP(tbl_transaction[[#This Row],[Reference Number]],barang_keluar[],6,FALSE),""))</f>
        <v>20</v>
      </c>
      <c r="G2728" t="str">
        <f>IF(tbl_transaction[[#This Row],[Type]]="Inbound",VLOOKUP(tbl_transaction[[#This Row],[Reference Number]],barang_masuk[],7,FALSE),IF(tbl_transaction[[#This Row],[Type]]="Outbound",VLOOKUP(tbl_transaction[[#This Row],[Reference Number]],barang_keluar[],7,FALSE),""))</f>
        <v>Pack</v>
      </c>
      <c r="H2728" t="str">
        <f>IF(tbl_transaction[[#This Row],[Type]]="Inbound",VLOOKUP(tbl_transaction[[#This Row],[Reference Number]],barang_masuk[],3,FALSE),IF(tbl_transaction[[#This Row],[Type]]="Outbound",VLOOKUP(tbl_transaction[[#This Row],[Reference Number]],barang_keluar[],3,FALSE),""))</f>
        <v>Outlet 003</v>
      </c>
      <c r="I2728" t="str">
        <f>IF(D2728='Kartu Stok'!$B$2,COUNTIF($D$3:D2728,'Kartu Stok'!$B$2),"")</f>
        <v/>
      </c>
    </row>
    <row r="2729" spans="1:9" ht="14.5" x14ac:dyDescent="0.35">
      <c r="A2729" s="2" t="s">
        <v>3288</v>
      </c>
      <c r="B2729" s="5">
        <f>IF(LEFT(tbl_transaction[[#This Row],[Reference Number]],2)="GR",VLOOKUP(tbl_transaction[[#This Row],[Reference Number]],barang_masuk[],2,FALSE),IF(LEFT(tbl_transaction[[#This Row],[Reference Number]],2)="DO",VLOOKUP(tbl_transaction[[#This Row],[Reference Number]],barang_keluar[],2,FALSE),""))</f>
        <v>46136</v>
      </c>
      <c r="C2729" t="str">
        <f t="shared" si="43"/>
        <v>Outbound</v>
      </c>
      <c r="D2729" t="str">
        <f>IF(tbl_transaction[[#This Row],[Type]]="Inbound",VLOOKUP(tbl_transaction[[#This Row],[Reference Number]],barang_masuk[],4,FALSE),IF(tbl_transaction[[#This Row],[Type]]="Outbound",VLOOKUP(tbl_transaction[[#This Row],[Reference Number]],barang_keluar[],4,FALSE),""))</f>
        <v>INS007</v>
      </c>
      <c r="E2729" t="str">
        <f>IF(tbl_transaction[[#This Row],[Type]]="Inbound",VLOOKUP(tbl_transaction[[#This Row],[Reference Number]],barang_masuk[],5,FALSE),IF(tbl_transaction[[#This Row],[Type]]="Outbound",VLOOKUP(tbl_transaction[[#This Row],[Reference Number]],barang_keluar[],5,FALSE),""))</f>
        <v>Supermi Instant Food Variant 7</v>
      </c>
      <c r="F2729">
        <f>IF(tbl_transaction[[#This Row],[Type]]="Inbound",VLOOKUP(tbl_transaction[[#This Row],[Reference Number]],barang_masuk[],6,FALSE),IF(tbl_transaction[[#This Row],[Type]]="Outbound",VLOOKUP(tbl_transaction[[#This Row],[Reference Number]],barang_keluar[],6,FALSE),""))</f>
        <v>10</v>
      </c>
      <c r="G2729" t="str">
        <f>IF(tbl_transaction[[#This Row],[Type]]="Inbound",VLOOKUP(tbl_transaction[[#This Row],[Reference Number]],barang_masuk[],7,FALSE),IF(tbl_transaction[[#This Row],[Type]]="Outbound",VLOOKUP(tbl_transaction[[#This Row],[Reference Number]],barang_keluar[],7,FALSE),""))</f>
        <v>Pack</v>
      </c>
      <c r="H2729" t="str">
        <f>IF(tbl_transaction[[#This Row],[Type]]="Inbound",VLOOKUP(tbl_transaction[[#This Row],[Reference Number]],barang_masuk[],3,FALSE),IF(tbl_transaction[[#This Row],[Type]]="Outbound",VLOOKUP(tbl_transaction[[#This Row],[Reference Number]],barang_keluar[],3,FALSE),""))</f>
        <v>Outlet 030</v>
      </c>
      <c r="I2729" t="str">
        <f>IF(D2729='Kartu Stok'!$B$2,COUNTIF($D$3:D2729,'Kartu Stok'!$B$2),"")</f>
        <v/>
      </c>
    </row>
    <row r="2730" spans="1:9" ht="14.5" x14ac:dyDescent="0.35">
      <c r="A2730" s="2" t="s">
        <v>3289</v>
      </c>
      <c r="B2730" s="5">
        <f>IF(LEFT(tbl_transaction[[#This Row],[Reference Number]],2)="GR",VLOOKUP(tbl_transaction[[#This Row],[Reference Number]],barang_masuk[],2,FALSE),IF(LEFT(tbl_transaction[[#This Row],[Reference Number]],2)="DO",VLOOKUP(tbl_transaction[[#This Row],[Reference Number]],barang_keluar[],2,FALSE),""))</f>
        <v>46134</v>
      </c>
      <c r="C2730" t="str">
        <f t="shared" si="43"/>
        <v>Outbound</v>
      </c>
      <c r="D2730" t="str">
        <f>IF(tbl_transaction[[#This Row],[Type]]="Inbound",VLOOKUP(tbl_transaction[[#This Row],[Reference Number]],barang_masuk[],4,FALSE),IF(tbl_transaction[[#This Row],[Type]]="Outbound",VLOOKUP(tbl_transaction[[#This Row],[Reference Number]],barang_keluar[],4,FALSE),""))</f>
        <v>DAR011</v>
      </c>
      <c r="E2730" t="str">
        <f>IF(tbl_transaction[[#This Row],[Type]]="Inbound",VLOOKUP(tbl_transaction[[#This Row],[Reference Number]],barang_masuk[],5,FALSE),IF(tbl_transaction[[#This Row],[Type]]="Outbound",VLOOKUP(tbl_transaction[[#This Row],[Reference Number]],barang_keluar[],5,FALSE),""))</f>
        <v>Indomilk Dairy Variant 11</v>
      </c>
      <c r="F2730">
        <f>IF(tbl_transaction[[#This Row],[Type]]="Inbound",VLOOKUP(tbl_transaction[[#This Row],[Reference Number]],barang_masuk[],6,FALSE),IF(tbl_transaction[[#This Row],[Type]]="Outbound",VLOOKUP(tbl_transaction[[#This Row],[Reference Number]],barang_keluar[],6,FALSE),""))</f>
        <v>20</v>
      </c>
      <c r="G2730" t="str">
        <f>IF(tbl_transaction[[#This Row],[Type]]="Inbound",VLOOKUP(tbl_transaction[[#This Row],[Reference Number]],barang_masuk[],7,FALSE),IF(tbl_transaction[[#This Row],[Type]]="Outbound",VLOOKUP(tbl_transaction[[#This Row],[Reference Number]],barang_keluar[],7,FALSE),""))</f>
        <v>Box</v>
      </c>
      <c r="H2730" t="str">
        <f>IF(tbl_transaction[[#This Row],[Type]]="Inbound",VLOOKUP(tbl_transaction[[#This Row],[Reference Number]],barang_masuk[],3,FALSE),IF(tbl_transaction[[#This Row],[Type]]="Outbound",VLOOKUP(tbl_transaction[[#This Row],[Reference Number]],barang_keluar[],3,FALSE),""))</f>
        <v>Outlet 017</v>
      </c>
      <c r="I2730" t="str">
        <f>IF(D2730='Kartu Stok'!$B$2,COUNTIF($D$3:D2730,'Kartu Stok'!$B$2),"")</f>
        <v/>
      </c>
    </row>
    <row r="2731" spans="1:9" ht="14.5" x14ac:dyDescent="0.35">
      <c r="A2731" s="2" t="s">
        <v>3290</v>
      </c>
      <c r="B2731" s="5">
        <f>IF(LEFT(tbl_transaction[[#This Row],[Reference Number]],2)="GR",VLOOKUP(tbl_transaction[[#This Row],[Reference Number]],barang_masuk[],2,FALSE),IF(LEFT(tbl_transaction[[#This Row],[Reference Number]],2)="DO",VLOOKUP(tbl_transaction[[#This Row],[Reference Number]],barang_keluar[],2,FALSE),""))</f>
        <v>46025</v>
      </c>
      <c r="C2731" t="str">
        <f t="shared" si="43"/>
        <v>Outbound</v>
      </c>
      <c r="D2731" t="str">
        <f>IF(tbl_transaction[[#This Row],[Type]]="Inbound",VLOOKUP(tbl_transaction[[#This Row],[Reference Number]],barang_masuk[],4,FALSE),IF(tbl_transaction[[#This Row],[Type]]="Outbound",VLOOKUP(tbl_transaction[[#This Row],[Reference Number]],barang_keluar[],4,FALSE),""))</f>
        <v>INS003</v>
      </c>
      <c r="E2731" t="str">
        <f>IF(tbl_transaction[[#This Row],[Type]]="Inbound",VLOOKUP(tbl_transaction[[#This Row],[Reference Number]],barang_masuk[],5,FALSE),IF(tbl_transaction[[#This Row],[Type]]="Outbound",VLOOKUP(tbl_transaction[[#This Row],[Reference Number]],barang_keluar[],5,FALSE),""))</f>
        <v>Indomie Instant Food Variant 3</v>
      </c>
      <c r="F2731">
        <f>IF(tbl_transaction[[#This Row],[Type]]="Inbound",VLOOKUP(tbl_transaction[[#This Row],[Reference Number]],barang_masuk[],6,FALSE),IF(tbl_transaction[[#This Row],[Type]]="Outbound",VLOOKUP(tbl_transaction[[#This Row],[Reference Number]],barang_keluar[],6,FALSE),""))</f>
        <v>60</v>
      </c>
      <c r="G2731" t="str">
        <f>IF(tbl_transaction[[#This Row],[Type]]="Inbound",VLOOKUP(tbl_transaction[[#This Row],[Reference Number]],barang_masuk[],7,FALSE),IF(tbl_transaction[[#This Row],[Type]]="Outbound",VLOOKUP(tbl_transaction[[#This Row],[Reference Number]],barang_keluar[],7,FALSE),""))</f>
        <v>Pack</v>
      </c>
      <c r="H2731" t="str">
        <f>IF(tbl_transaction[[#This Row],[Type]]="Inbound",VLOOKUP(tbl_transaction[[#This Row],[Reference Number]],barang_masuk[],3,FALSE),IF(tbl_transaction[[#This Row],[Type]]="Outbound",VLOOKUP(tbl_transaction[[#This Row],[Reference Number]],barang_keluar[],3,FALSE),""))</f>
        <v>Outlet 009</v>
      </c>
      <c r="I2731" t="str">
        <f>IF(D2731='Kartu Stok'!$B$2,COUNTIF($D$3:D2731,'Kartu Stok'!$B$2),"")</f>
        <v/>
      </c>
    </row>
    <row r="2732" spans="1:9" ht="14.5" x14ac:dyDescent="0.35">
      <c r="A2732" s="2" t="s">
        <v>3291</v>
      </c>
      <c r="B2732" s="5">
        <f>IF(LEFT(tbl_transaction[[#This Row],[Reference Number]],2)="GR",VLOOKUP(tbl_transaction[[#This Row],[Reference Number]],barang_masuk[],2,FALSE),IF(LEFT(tbl_transaction[[#This Row],[Reference Number]],2)="DO",VLOOKUP(tbl_transaction[[#This Row],[Reference Number]],barang_keluar[],2,FALSE),""))</f>
        <v>46165</v>
      </c>
      <c r="C2732" t="str">
        <f t="shared" si="43"/>
        <v>Outbound</v>
      </c>
      <c r="D2732" t="str">
        <f>IF(tbl_transaction[[#This Row],[Type]]="Inbound",VLOOKUP(tbl_transaction[[#This Row],[Reference Number]],barang_masuk[],4,FALSE),IF(tbl_transaction[[#This Row],[Type]]="Outbound",VLOOKUP(tbl_transaction[[#This Row],[Reference Number]],barang_keluar[],4,FALSE),""))</f>
        <v>SNK018</v>
      </c>
      <c r="E2732" t="str">
        <f>IF(tbl_transaction[[#This Row],[Type]]="Inbound",VLOOKUP(tbl_transaction[[#This Row],[Reference Number]],barang_masuk[],5,FALSE),IF(tbl_transaction[[#This Row],[Type]]="Outbound",VLOOKUP(tbl_transaction[[#This Row],[Reference Number]],barang_keluar[],5,FALSE),""))</f>
        <v>Taro Snack Variant 18</v>
      </c>
      <c r="F2732">
        <f>IF(tbl_transaction[[#This Row],[Type]]="Inbound",VLOOKUP(tbl_transaction[[#This Row],[Reference Number]],barang_masuk[],6,FALSE),IF(tbl_transaction[[#This Row],[Type]]="Outbound",VLOOKUP(tbl_transaction[[#This Row],[Reference Number]],barang_keluar[],6,FALSE),""))</f>
        <v>15</v>
      </c>
      <c r="G2732" t="str">
        <f>IF(tbl_transaction[[#This Row],[Type]]="Inbound",VLOOKUP(tbl_transaction[[#This Row],[Reference Number]],barang_masuk[],7,FALSE),IF(tbl_transaction[[#This Row],[Type]]="Outbound",VLOOKUP(tbl_transaction[[#This Row],[Reference Number]],barang_keluar[],7,FALSE),""))</f>
        <v>Pack</v>
      </c>
      <c r="H2732" t="str">
        <f>IF(tbl_transaction[[#This Row],[Type]]="Inbound",VLOOKUP(tbl_transaction[[#This Row],[Reference Number]],barang_masuk[],3,FALSE),IF(tbl_transaction[[#This Row],[Type]]="Outbound",VLOOKUP(tbl_transaction[[#This Row],[Reference Number]],barang_keluar[],3,FALSE),""))</f>
        <v>Outlet 075</v>
      </c>
      <c r="I2732" t="str">
        <f>IF(D2732='Kartu Stok'!$B$2,COUNTIF($D$3:D2732,'Kartu Stok'!$B$2),"")</f>
        <v/>
      </c>
    </row>
    <row r="2733" spans="1:9" ht="14.5" x14ac:dyDescent="0.35">
      <c r="A2733" s="2" t="s">
        <v>3292</v>
      </c>
      <c r="B2733" s="5">
        <f>IF(LEFT(tbl_transaction[[#This Row],[Reference Number]],2)="GR",VLOOKUP(tbl_transaction[[#This Row],[Reference Number]],barang_masuk[],2,FALSE),IF(LEFT(tbl_transaction[[#This Row],[Reference Number]],2)="DO",VLOOKUP(tbl_transaction[[#This Row],[Reference Number]],barang_keluar[],2,FALSE),""))</f>
        <v>46181</v>
      </c>
      <c r="C2733" t="str">
        <f t="shared" si="43"/>
        <v>Outbound</v>
      </c>
      <c r="D2733" t="str">
        <f>IF(tbl_transaction[[#This Row],[Type]]="Inbound",VLOOKUP(tbl_transaction[[#This Row],[Reference Number]],barang_masuk[],4,FALSE),IF(tbl_transaction[[#This Row],[Type]]="Outbound",VLOOKUP(tbl_transaction[[#This Row],[Reference Number]],barang_keluar[],4,FALSE),""))</f>
        <v>BEV017</v>
      </c>
      <c r="E2733" t="str">
        <f>IF(tbl_transaction[[#This Row],[Type]]="Inbound",VLOOKUP(tbl_transaction[[#This Row],[Reference Number]],barang_masuk[],5,FALSE),IF(tbl_transaction[[#This Row],[Type]]="Outbound",VLOOKUP(tbl_transaction[[#This Row],[Reference Number]],barang_keluar[],5,FALSE),""))</f>
        <v>Aqua Beverage Variant 17</v>
      </c>
      <c r="F2733">
        <f>IF(tbl_transaction[[#This Row],[Type]]="Inbound",VLOOKUP(tbl_transaction[[#This Row],[Reference Number]],barang_masuk[],6,FALSE),IF(tbl_transaction[[#This Row],[Type]]="Outbound",VLOOKUP(tbl_transaction[[#This Row],[Reference Number]],barang_keluar[],6,FALSE),""))</f>
        <v>60</v>
      </c>
      <c r="G2733" t="str">
        <f>IF(tbl_transaction[[#This Row],[Type]]="Inbound",VLOOKUP(tbl_transaction[[#This Row],[Reference Number]],barang_masuk[],7,FALSE),IF(tbl_transaction[[#This Row],[Type]]="Outbound",VLOOKUP(tbl_transaction[[#This Row],[Reference Number]],barang_keluar[],7,FALSE),""))</f>
        <v>Bottle</v>
      </c>
      <c r="H2733" t="str">
        <f>IF(tbl_transaction[[#This Row],[Type]]="Inbound",VLOOKUP(tbl_transaction[[#This Row],[Reference Number]],barang_masuk[],3,FALSE),IF(tbl_transaction[[#This Row],[Type]]="Outbound",VLOOKUP(tbl_transaction[[#This Row],[Reference Number]],barang_keluar[],3,FALSE),""))</f>
        <v>Outlet 035</v>
      </c>
      <c r="I2733" t="str">
        <f>IF(D2733='Kartu Stok'!$B$2,COUNTIF($D$3:D2733,'Kartu Stok'!$B$2),"")</f>
        <v/>
      </c>
    </row>
    <row r="2734" spans="1:9" ht="14.5" x14ac:dyDescent="0.35">
      <c r="A2734" s="2" t="s">
        <v>3293</v>
      </c>
      <c r="B2734" s="5">
        <f>IF(LEFT(tbl_transaction[[#This Row],[Reference Number]],2)="GR",VLOOKUP(tbl_transaction[[#This Row],[Reference Number]],barang_masuk[],2,FALSE),IF(LEFT(tbl_transaction[[#This Row],[Reference Number]],2)="DO",VLOOKUP(tbl_transaction[[#This Row],[Reference Number]],barang_keluar[],2,FALSE),""))</f>
        <v>46170</v>
      </c>
      <c r="C2734" t="str">
        <f t="shared" si="43"/>
        <v>Outbound</v>
      </c>
      <c r="D2734" t="str">
        <f>IF(tbl_transaction[[#This Row],[Type]]="Inbound",VLOOKUP(tbl_transaction[[#This Row],[Reference Number]],barang_masuk[],4,FALSE),IF(tbl_transaction[[#This Row],[Type]]="Outbound",VLOOKUP(tbl_transaction[[#This Row],[Reference Number]],barang_keluar[],4,FALSE),""))</f>
        <v>SNK034</v>
      </c>
      <c r="E2734" t="str">
        <f>IF(tbl_transaction[[#This Row],[Type]]="Inbound",VLOOKUP(tbl_transaction[[#This Row],[Reference Number]],barang_masuk[],5,FALSE),IF(tbl_transaction[[#This Row],[Type]]="Outbound",VLOOKUP(tbl_transaction[[#This Row],[Reference Number]],barang_keluar[],5,FALSE),""))</f>
        <v>Taro Snack Variant 34</v>
      </c>
      <c r="F2734">
        <f>IF(tbl_transaction[[#This Row],[Type]]="Inbound",VLOOKUP(tbl_transaction[[#This Row],[Reference Number]],barang_masuk[],6,FALSE),IF(tbl_transaction[[#This Row],[Type]]="Outbound",VLOOKUP(tbl_transaction[[#This Row],[Reference Number]],barang_keluar[],6,FALSE),""))</f>
        <v>20</v>
      </c>
      <c r="G2734" t="str">
        <f>IF(tbl_transaction[[#This Row],[Type]]="Inbound",VLOOKUP(tbl_transaction[[#This Row],[Reference Number]],barang_masuk[],7,FALSE),IF(tbl_transaction[[#This Row],[Type]]="Outbound",VLOOKUP(tbl_transaction[[#This Row],[Reference Number]],barang_keluar[],7,FALSE),""))</f>
        <v>Pack</v>
      </c>
      <c r="H2734" t="str">
        <f>IF(tbl_transaction[[#This Row],[Type]]="Inbound",VLOOKUP(tbl_transaction[[#This Row],[Reference Number]],barang_masuk[],3,FALSE),IF(tbl_transaction[[#This Row],[Type]]="Outbound",VLOOKUP(tbl_transaction[[#This Row],[Reference Number]],barang_keluar[],3,FALSE),""))</f>
        <v>Outlet 067</v>
      </c>
      <c r="I2734" t="str">
        <f>IF(D2734='Kartu Stok'!$B$2,COUNTIF($D$3:D2734,'Kartu Stok'!$B$2),"")</f>
        <v/>
      </c>
    </row>
    <row r="2735" spans="1:9" ht="14.5" x14ac:dyDescent="0.35">
      <c r="A2735" s="2" t="s">
        <v>3294</v>
      </c>
      <c r="B2735" s="5">
        <f>IF(LEFT(tbl_transaction[[#This Row],[Reference Number]],2)="GR",VLOOKUP(tbl_transaction[[#This Row],[Reference Number]],barang_masuk[],2,FALSE),IF(LEFT(tbl_transaction[[#This Row],[Reference Number]],2)="DO",VLOOKUP(tbl_transaction[[#This Row],[Reference Number]],barang_keluar[],2,FALSE),""))</f>
        <v>46188</v>
      </c>
      <c r="C2735" t="str">
        <f t="shared" si="43"/>
        <v>Outbound</v>
      </c>
      <c r="D2735" t="str">
        <f>IF(tbl_transaction[[#This Row],[Type]]="Inbound",VLOOKUP(tbl_transaction[[#This Row],[Reference Number]],barang_masuk[],4,FALSE),IF(tbl_transaction[[#This Row],[Type]]="Outbound",VLOOKUP(tbl_transaction[[#This Row],[Reference Number]],barang_keluar[],4,FALSE),""))</f>
        <v>HOM022</v>
      </c>
      <c r="E2735" t="str">
        <f>IF(tbl_transaction[[#This Row],[Type]]="Inbound",VLOOKUP(tbl_transaction[[#This Row],[Reference Number]],barang_masuk[],5,FALSE),IF(tbl_transaction[[#This Row],[Type]]="Outbound",VLOOKUP(tbl_transaction[[#This Row],[Reference Number]],barang_keluar[],5,FALSE),""))</f>
        <v>Sunlight Home Care Variant 22</v>
      </c>
      <c r="F2735">
        <f>IF(tbl_transaction[[#This Row],[Type]]="Inbound",VLOOKUP(tbl_transaction[[#This Row],[Reference Number]],barang_masuk[],6,FALSE),IF(tbl_transaction[[#This Row],[Type]]="Outbound",VLOOKUP(tbl_transaction[[#This Row],[Reference Number]],barang_keluar[],6,FALSE),""))</f>
        <v>15</v>
      </c>
      <c r="G2735" t="str">
        <f>IF(tbl_transaction[[#This Row],[Type]]="Inbound",VLOOKUP(tbl_transaction[[#This Row],[Reference Number]],barang_masuk[],7,FALSE),IF(tbl_transaction[[#This Row],[Type]]="Outbound",VLOOKUP(tbl_transaction[[#This Row],[Reference Number]],barang_keluar[],7,FALSE),""))</f>
        <v>Pack</v>
      </c>
      <c r="H2735" t="str">
        <f>IF(tbl_transaction[[#This Row],[Type]]="Inbound",VLOOKUP(tbl_transaction[[#This Row],[Reference Number]],barang_masuk[],3,FALSE),IF(tbl_transaction[[#This Row],[Type]]="Outbound",VLOOKUP(tbl_transaction[[#This Row],[Reference Number]],barang_keluar[],3,FALSE),""))</f>
        <v>Outlet 032</v>
      </c>
      <c r="I2735" t="str">
        <f>IF(D2735='Kartu Stok'!$B$2,COUNTIF($D$3:D2735,'Kartu Stok'!$B$2),"")</f>
        <v/>
      </c>
    </row>
    <row r="2736" spans="1:9" ht="14.5" x14ac:dyDescent="0.35">
      <c r="A2736" s="2" t="s">
        <v>3295</v>
      </c>
      <c r="B2736" s="5">
        <f>IF(LEFT(tbl_transaction[[#This Row],[Reference Number]],2)="GR",VLOOKUP(tbl_transaction[[#This Row],[Reference Number]],barang_masuk[],2,FALSE),IF(LEFT(tbl_transaction[[#This Row],[Reference Number]],2)="DO",VLOOKUP(tbl_transaction[[#This Row],[Reference Number]],barang_keluar[],2,FALSE),""))</f>
        <v>46189</v>
      </c>
      <c r="C2736" t="str">
        <f t="shared" si="43"/>
        <v>Outbound</v>
      </c>
      <c r="D2736" t="str">
        <f>IF(tbl_transaction[[#This Row],[Type]]="Inbound",VLOOKUP(tbl_transaction[[#This Row],[Reference Number]],barang_masuk[],4,FALSE),IF(tbl_transaction[[#This Row],[Type]]="Outbound",VLOOKUP(tbl_transaction[[#This Row],[Reference Number]],barang_keluar[],4,FALSE),""))</f>
        <v>SNK002</v>
      </c>
      <c r="E2736" t="str">
        <f>IF(tbl_transaction[[#This Row],[Type]]="Inbound",VLOOKUP(tbl_transaction[[#This Row],[Reference Number]],barang_masuk[],5,FALSE),IF(tbl_transaction[[#This Row],[Type]]="Outbound",VLOOKUP(tbl_transaction[[#This Row],[Reference Number]],barang_keluar[],5,FALSE),""))</f>
        <v>Qtela Snack Variant 2</v>
      </c>
      <c r="F2736">
        <f>IF(tbl_transaction[[#This Row],[Type]]="Inbound",VLOOKUP(tbl_transaction[[#This Row],[Reference Number]],barang_masuk[],6,FALSE),IF(tbl_transaction[[#This Row],[Type]]="Outbound",VLOOKUP(tbl_transaction[[#This Row],[Reference Number]],barang_keluar[],6,FALSE),""))</f>
        <v>12</v>
      </c>
      <c r="G2736" t="str">
        <f>IF(tbl_transaction[[#This Row],[Type]]="Inbound",VLOOKUP(tbl_transaction[[#This Row],[Reference Number]],barang_masuk[],7,FALSE),IF(tbl_transaction[[#This Row],[Type]]="Outbound",VLOOKUP(tbl_transaction[[#This Row],[Reference Number]],barang_keluar[],7,FALSE),""))</f>
        <v>Pack</v>
      </c>
      <c r="H2736" t="str">
        <f>IF(tbl_transaction[[#This Row],[Type]]="Inbound",VLOOKUP(tbl_transaction[[#This Row],[Reference Number]],barang_masuk[],3,FALSE),IF(tbl_transaction[[#This Row],[Type]]="Outbound",VLOOKUP(tbl_transaction[[#This Row],[Reference Number]],barang_keluar[],3,FALSE),""))</f>
        <v>Outlet 075</v>
      </c>
      <c r="I2736" t="str">
        <f>IF(D2736='Kartu Stok'!$B$2,COUNTIF($D$3:D2736,'Kartu Stok'!$B$2),"")</f>
        <v/>
      </c>
    </row>
    <row r="2737" spans="1:9" ht="14.5" x14ac:dyDescent="0.35">
      <c r="A2737" s="2" t="s">
        <v>3296</v>
      </c>
      <c r="B2737" s="5">
        <f>IF(LEFT(tbl_transaction[[#This Row],[Reference Number]],2)="GR",VLOOKUP(tbl_transaction[[#This Row],[Reference Number]],barang_masuk[],2,FALSE),IF(LEFT(tbl_transaction[[#This Row],[Reference Number]],2)="DO",VLOOKUP(tbl_transaction[[#This Row],[Reference Number]],barang_keluar[],2,FALSE),""))</f>
        <v>46107</v>
      </c>
      <c r="C2737" t="str">
        <f t="shared" si="43"/>
        <v>Outbound</v>
      </c>
      <c r="D2737" t="str">
        <f>IF(tbl_transaction[[#This Row],[Type]]="Inbound",VLOOKUP(tbl_transaction[[#This Row],[Reference Number]],barang_masuk[],4,FALSE),IF(tbl_transaction[[#This Row],[Type]]="Outbound",VLOOKUP(tbl_transaction[[#This Row],[Reference Number]],barang_keluar[],4,FALSE),""))</f>
        <v>INS005</v>
      </c>
      <c r="E2737" t="str">
        <f>IF(tbl_transaction[[#This Row],[Type]]="Inbound",VLOOKUP(tbl_transaction[[#This Row],[Reference Number]],barang_masuk[],5,FALSE),IF(tbl_transaction[[#This Row],[Type]]="Outbound",VLOOKUP(tbl_transaction[[#This Row],[Reference Number]],barang_keluar[],5,FALSE),""))</f>
        <v>Sarimi Instant Food Variant 5</v>
      </c>
      <c r="F2737">
        <f>IF(tbl_transaction[[#This Row],[Type]]="Inbound",VLOOKUP(tbl_transaction[[#This Row],[Reference Number]],barang_masuk[],6,FALSE),IF(tbl_transaction[[#This Row],[Type]]="Outbound",VLOOKUP(tbl_transaction[[#This Row],[Reference Number]],barang_keluar[],6,FALSE),""))</f>
        <v>20</v>
      </c>
      <c r="G2737" t="str">
        <f>IF(tbl_transaction[[#This Row],[Type]]="Inbound",VLOOKUP(tbl_transaction[[#This Row],[Reference Number]],barang_masuk[],7,FALSE),IF(tbl_transaction[[#This Row],[Type]]="Outbound",VLOOKUP(tbl_transaction[[#This Row],[Reference Number]],barang_keluar[],7,FALSE),""))</f>
        <v>Pack</v>
      </c>
      <c r="H2737" t="str">
        <f>IF(tbl_transaction[[#This Row],[Type]]="Inbound",VLOOKUP(tbl_transaction[[#This Row],[Reference Number]],barang_masuk[],3,FALSE),IF(tbl_transaction[[#This Row],[Type]]="Outbound",VLOOKUP(tbl_transaction[[#This Row],[Reference Number]],barang_keluar[],3,FALSE),""))</f>
        <v>Outlet 011</v>
      </c>
      <c r="I2737" t="str">
        <f>IF(D2737='Kartu Stok'!$B$2,COUNTIF($D$3:D2737,'Kartu Stok'!$B$2),"")</f>
        <v/>
      </c>
    </row>
    <row r="2738" spans="1:9" ht="14.5" x14ac:dyDescent="0.35">
      <c r="A2738" s="2" t="s">
        <v>3297</v>
      </c>
      <c r="B2738" s="5">
        <f>IF(LEFT(tbl_transaction[[#This Row],[Reference Number]],2)="GR",VLOOKUP(tbl_transaction[[#This Row],[Reference Number]],barang_masuk[],2,FALSE),IF(LEFT(tbl_transaction[[#This Row],[Reference Number]],2)="DO",VLOOKUP(tbl_transaction[[#This Row],[Reference Number]],barang_keluar[],2,FALSE),""))</f>
        <v>46136</v>
      </c>
      <c r="C2738" t="str">
        <f t="shared" si="43"/>
        <v>Outbound</v>
      </c>
      <c r="D2738" t="str">
        <f>IF(tbl_transaction[[#This Row],[Type]]="Inbound",VLOOKUP(tbl_transaction[[#This Row],[Reference Number]],barang_masuk[],4,FALSE),IF(tbl_transaction[[#This Row],[Type]]="Outbound",VLOOKUP(tbl_transaction[[#This Row],[Reference Number]],barang_keluar[],4,FALSE),""))</f>
        <v>SNK020</v>
      </c>
      <c r="E2738" t="str">
        <f>IF(tbl_transaction[[#This Row],[Type]]="Inbound",VLOOKUP(tbl_transaction[[#This Row],[Reference Number]],barang_masuk[],5,FALSE),IF(tbl_transaction[[#This Row],[Type]]="Outbound",VLOOKUP(tbl_transaction[[#This Row],[Reference Number]],barang_keluar[],5,FALSE),""))</f>
        <v>Qtela Snack Variant 20</v>
      </c>
      <c r="F2738">
        <f>IF(tbl_transaction[[#This Row],[Type]]="Inbound",VLOOKUP(tbl_transaction[[#This Row],[Reference Number]],barang_masuk[],6,FALSE),IF(tbl_transaction[[#This Row],[Type]]="Outbound",VLOOKUP(tbl_transaction[[#This Row],[Reference Number]],barang_keluar[],6,FALSE),""))</f>
        <v>12</v>
      </c>
      <c r="G2738" t="str">
        <f>IF(tbl_transaction[[#This Row],[Type]]="Inbound",VLOOKUP(tbl_transaction[[#This Row],[Reference Number]],barang_masuk[],7,FALSE),IF(tbl_transaction[[#This Row],[Type]]="Outbound",VLOOKUP(tbl_transaction[[#This Row],[Reference Number]],barang_keluar[],7,FALSE),""))</f>
        <v>Pack</v>
      </c>
      <c r="H2738" t="str">
        <f>IF(tbl_transaction[[#This Row],[Type]]="Inbound",VLOOKUP(tbl_transaction[[#This Row],[Reference Number]],barang_masuk[],3,FALSE),IF(tbl_transaction[[#This Row],[Type]]="Outbound",VLOOKUP(tbl_transaction[[#This Row],[Reference Number]],barang_keluar[],3,FALSE),""))</f>
        <v>Outlet 057</v>
      </c>
      <c r="I2738" t="str">
        <f>IF(D2738='Kartu Stok'!$B$2,COUNTIF($D$3:D2738,'Kartu Stok'!$B$2),"")</f>
        <v/>
      </c>
    </row>
    <row r="2739" spans="1:9" ht="14.5" x14ac:dyDescent="0.35">
      <c r="A2739" s="2" t="s">
        <v>3298</v>
      </c>
      <c r="B2739" s="5">
        <f>IF(LEFT(tbl_transaction[[#This Row],[Reference Number]],2)="GR",VLOOKUP(tbl_transaction[[#This Row],[Reference Number]],barang_masuk[],2,FALSE),IF(LEFT(tbl_transaction[[#This Row],[Reference Number]],2)="DO",VLOOKUP(tbl_transaction[[#This Row],[Reference Number]],barang_keluar[],2,FALSE),""))</f>
        <v>46088</v>
      </c>
      <c r="C2739" t="str">
        <f t="shared" si="43"/>
        <v>Outbound</v>
      </c>
      <c r="D2739" t="str">
        <f>IF(tbl_transaction[[#This Row],[Type]]="Inbound",VLOOKUP(tbl_transaction[[#This Row],[Reference Number]],barang_masuk[],4,FALSE),IF(tbl_transaction[[#This Row],[Type]]="Outbound",VLOOKUP(tbl_transaction[[#This Row],[Reference Number]],barang_keluar[],4,FALSE),""))</f>
        <v>DAR015</v>
      </c>
      <c r="E2739" t="str">
        <f>IF(tbl_transaction[[#This Row],[Type]]="Inbound",VLOOKUP(tbl_transaction[[#This Row],[Reference Number]],barang_masuk[],5,FALSE),IF(tbl_transaction[[#This Row],[Type]]="Outbound",VLOOKUP(tbl_transaction[[#This Row],[Reference Number]],barang_keluar[],5,FALSE),""))</f>
        <v>Ultra Milk Dairy Variant 15</v>
      </c>
      <c r="F2739">
        <f>IF(tbl_transaction[[#This Row],[Type]]="Inbound",VLOOKUP(tbl_transaction[[#This Row],[Reference Number]],barang_masuk[],6,FALSE),IF(tbl_transaction[[#This Row],[Type]]="Outbound",VLOOKUP(tbl_transaction[[#This Row],[Reference Number]],barang_keluar[],6,FALSE),""))</f>
        <v>12</v>
      </c>
      <c r="G2739" t="str">
        <f>IF(tbl_transaction[[#This Row],[Type]]="Inbound",VLOOKUP(tbl_transaction[[#This Row],[Reference Number]],barang_masuk[],7,FALSE),IF(tbl_transaction[[#This Row],[Type]]="Outbound",VLOOKUP(tbl_transaction[[#This Row],[Reference Number]],barang_keluar[],7,FALSE),""))</f>
        <v>Box</v>
      </c>
      <c r="H2739" t="str">
        <f>IF(tbl_transaction[[#This Row],[Type]]="Inbound",VLOOKUP(tbl_transaction[[#This Row],[Reference Number]],barang_masuk[],3,FALSE),IF(tbl_transaction[[#This Row],[Type]]="Outbound",VLOOKUP(tbl_transaction[[#This Row],[Reference Number]],barang_keluar[],3,FALSE),""))</f>
        <v>Outlet 072</v>
      </c>
      <c r="I2739" t="str">
        <f>IF(D2739='Kartu Stok'!$B$2,COUNTIF($D$3:D2739,'Kartu Stok'!$B$2),"")</f>
        <v/>
      </c>
    </row>
    <row r="2740" spans="1:9" ht="14.5" x14ac:dyDescent="0.35">
      <c r="A2740" s="2" t="s">
        <v>3299</v>
      </c>
      <c r="B2740" s="5">
        <f>IF(LEFT(tbl_transaction[[#This Row],[Reference Number]],2)="GR",VLOOKUP(tbl_transaction[[#This Row],[Reference Number]],barang_masuk[],2,FALSE),IF(LEFT(tbl_transaction[[#This Row],[Reference Number]],2)="DO",VLOOKUP(tbl_transaction[[#This Row],[Reference Number]],barang_keluar[],2,FALSE),""))</f>
        <v>46072</v>
      </c>
      <c r="C2740" t="str">
        <f t="shared" si="43"/>
        <v>Outbound</v>
      </c>
      <c r="D2740" t="str">
        <f>IF(tbl_transaction[[#This Row],[Type]]="Inbound",VLOOKUP(tbl_transaction[[#This Row],[Reference Number]],barang_masuk[],4,FALSE),IF(tbl_transaction[[#This Row],[Type]]="Outbound",VLOOKUP(tbl_transaction[[#This Row],[Reference Number]],barang_keluar[],4,FALSE),""))</f>
        <v>BAB005</v>
      </c>
      <c r="E2740" t="str">
        <f>IF(tbl_transaction[[#This Row],[Type]]="Inbound",VLOOKUP(tbl_transaction[[#This Row],[Reference Number]],barang_masuk[],5,FALSE),IF(tbl_transaction[[#This Row],[Type]]="Outbound",VLOOKUP(tbl_transaction[[#This Row],[Reference Number]],barang_keluar[],5,FALSE),""))</f>
        <v>Zwitsal Baby Care Variant 5</v>
      </c>
      <c r="F2740">
        <f>IF(tbl_transaction[[#This Row],[Type]]="Inbound",VLOOKUP(tbl_transaction[[#This Row],[Reference Number]],barang_masuk[],6,FALSE),IF(tbl_transaction[[#This Row],[Type]]="Outbound",VLOOKUP(tbl_transaction[[#This Row],[Reference Number]],barang_keluar[],6,FALSE),""))</f>
        <v>20</v>
      </c>
      <c r="G2740" t="str">
        <f>IF(tbl_transaction[[#This Row],[Type]]="Inbound",VLOOKUP(tbl_transaction[[#This Row],[Reference Number]],barang_masuk[],7,FALSE),IF(tbl_transaction[[#This Row],[Type]]="Outbound",VLOOKUP(tbl_transaction[[#This Row],[Reference Number]],barang_keluar[],7,FALSE),""))</f>
        <v>Pack</v>
      </c>
      <c r="H2740" t="str">
        <f>IF(tbl_transaction[[#This Row],[Type]]="Inbound",VLOOKUP(tbl_transaction[[#This Row],[Reference Number]],barang_masuk[],3,FALSE),IF(tbl_transaction[[#This Row],[Type]]="Outbound",VLOOKUP(tbl_transaction[[#This Row],[Reference Number]],barang_keluar[],3,FALSE),""))</f>
        <v>Outlet 010</v>
      </c>
      <c r="I2740" t="str">
        <f>IF(D2740='Kartu Stok'!$B$2,COUNTIF($D$3:D2740,'Kartu Stok'!$B$2),"")</f>
        <v/>
      </c>
    </row>
    <row r="2741" spans="1:9" ht="14.5" x14ac:dyDescent="0.35">
      <c r="A2741" s="2" t="s">
        <v>3300</v>
      </c>
      <c r="B2741" s="5">
        <f>IF(LEFT(tbl_transaction[[#This Row],[Reference Number]],2)="GR",VLOOKUP(tbl_transaction[[#This Row],[Reference Number]],barang_masuk[],2,FALSE),IF(LEFT(tbl_transaction[[#This Row],[Reference Number]],2)="DO",VLOOKUP(tbl_transaction[[#This Row],[Reference Number]],barang_keluar[],2,FALSE),""))</f>
        <v>46116</v>
      </c>
      <c r="C2741" t="str">
        <f t="shared" si="43"/>
        <v>Outbound</v>
      </c>
      <c r="D2741" t="str">
        <f>IF(tbl_transaction[[#This Row],[Type]]="Inbound",VLOOKUP(tbl_transaction[[#This Row],[Reference Number]],barang_masuk[],4,FALSE),IF(tbl_transaction[[#This Row],[Type]]="Outbound",VLOOKUP(tbl_transaction[[#This Row],[Reference Number]],barang_keluar[],4,FALSE),""))</f>
        <v>HOM016</v>
      </c>
      <c r="E2741" t="str">
        <f>IF(tbl_transaction[[#This Row],[Type]]="Inbound",VLOOKUP(tbl_transaction[[#This Row],[Reference Number]],barang_masuk[],5,FALSE),IF(tbl_transaction[[#This Row],[Type]]="Outbound",VLOOKUP(tbl_transaction[[#This Row],[Reference Number]],barang_keluar[],5,FALSE),""))</f>
        <v>Molto Home Care Variant 16</v>
      </c>
      <c r="F2741">
        <f>IF(tbl_transaction[[#This Row],[Type]]="Inbound",VLOOKUP(tbl_transaction[[#This Row],[Reference Number]],barang_masuk[],6,FALSE),IF(tbl_transaction[[#This Row],[Type]]="Outbound",VLOOKUP(tbl_transaction[[#This Row],[Reference Number]],barang_keluar[],6,FALSE),""))</f>
        <v>12</v>
      </c>
      <c r="G2741" t="str">
        <f>IF(tbl_transaction[[#This Row],[Type]]="Inbound",VLOOKUP(tbl_transaction[[#This Row],[Reference Number]],barang_masuk[],7,FALSE),IF(tbl_transaction[[#This Row],[Type]]="Outbound",VLOOKUP(tbl_transaction[[#This Row],[Reference Number]],barang_keluar[],7,FALSE),""))</f>
        <v>Pack</v>
      </c>
      <c r="H2741" t="str">
        <f>IF(tbl_transaction[[#This Row],[Type]]="Inbound",VLOOKUP(tbl_transaction[[#This Row],[Reference Number]],barang_masuk[],3,FALSE),IF(tbl_transaction[[#This Row],[Type]]="Outbound",VLOOKUP(tbl_transaction[[#This Row],[Reference Number]],barang_keluar[],3,FALSE),""))</f>
        <v>Outlet 029</v>
      </c>
      <c r="I2741" t="str">
        <f>IF(D2741='Kartu Stok'!$B$2,COUNTIF($D$3:D2741,'Kartu Stok'!$B$2),"")</f>
        <v/>
      </c>
    </row>
    <row r="2742" spans="1:9" ht="14.5" x14ac:dyDescent="0.35">
      <c r="A2742" s="2" t="s">
        <v>3301</v>
      </c>
      <c r="B2742" s="5">
        <f>IF(LEFT(tbl_transaction[[#This Row],[Reference Number]],2)="GR",VLOOKUP(tbl_transaction[[#This Row],[Reference Number]],barang_masuk[],2,FALSE),IF(LEFT(tbl_transaction[[#This Row],[Reference Number]],2)="DO",VLOOKUP(tbl_transaction[[#This Row],[Reference Number]],barang_keluar[],2,FALSE),""))</f>
        <v>46114</v>
      </c>
      <c r="C2742" t="str">
        <f t="shared" si="43"/>
        <v>Outbound</v>
      </c>
      <c r="D2742" t="str">
        <f>IF(tbl_transaction[[#This Row],[Type]]="Inbound",VLOOKUP(tbl_transaction[[#This Row],[Reference Number]],barang_masuk[],4,FALSE),IF(tbl_transaction[[#This Row],[Type]]="Outbound",VLOOKUP(tbl_transaction[[#This Row],[Reference Number]],barang_keluar[],4,FALSE),""))</f>
        <v>SNK008</v>
      </c>
      <c r="E2742" t="str">
        <f>IF(tbl_transaction[[#This Row],[Type]]="Inbound",VLOOKUP(tbl_transaction[[#This Row],[Reference Number]],barang_masuk[],5,FALSE),IF(tbl_transaction[[#This Row],[Type]]="Outbound",VLOOKUP(tbl_transaction[[#This Row],[Reference Number]],barang_keluar[],5,FALSE),""))</f>
        <v>Chitato Snack Variant 8</v>
      </c>
      <c r="F2742">
        <f>IF(tbl_transaction[[#This Row],[Type]]="Inbound",VLOOKUP(tbl_transaction[[#This Row],[Reference Number]],barang_masuk[],6,FALSE),IF(tbl_transaction[[#This Row],[Type]]="Outbound",VLOOKUP(tbl_transaction[[#This Row],[Reference Number]],barang_keluar[],6,FALSE),""))</f>
        <v>48</v>
      </c>
      <c r="G2742" t="str">
        <f>IF(tbl_transaction[[#This Row],[Type]]="Inbound",VLOOKUP(tbl_transaction[[#This Row],[Reference Number]],barang_masuk[],7,FALSE),IF(tbl_transaction[[#This Row],[Type]]="Outbound",VLOOKUP(tbl_transaction[[#This Row],[Reference Number]],barang_keluar[],7,FALSE),""))</f>
        <v>Pack</v>
      </c>
      <c r="H2742" t="str">
        <f>IF(tbl_transaction[[#This Row],[Type]]="Inbound",VLOOKUP(tbl_transaction[[#This Row],[Reference Number]],barang_masuk[],3,FALSE),IF(tbl_transaction[[#This Row],[Type]]="Outbound",VLOOKUP(tbl_transaction[[#This Row],[Reference Number]],barang_keluar[],3,FALSE),""))</f>
        <v>Outlet 011</v>
      </c>
      <c r="I2742" t="str">
        <f>IF(D2742='Kartu Stok'!$B$2,COUNTIF($D$3:D2742,'Kartu Stok'!$B$2),"")</f>
        <v/>
      </c>
    </row>
    <row r="2743" spans="1:9" ht="14.5" x14ac:dyDescent="0.35">
      <c r="A2743" s="2" t="s">
        <v>3302</v>
      </c>
      <c r="B2743" s="5">
        <f>IF(LEFT(tbl_transaction[[#This Row],[Reference Number]],2)="GR",VLOOKUP(tbl_transaction[[#This Row],[Reference Number]],barang_masuk[],2,FALSE),IF(LEFT(tbl_transaction[[#This Row],[Reference Number]],2)="DO",VLOOKUP(tbl_transaction[[#This Row],[Reference Number]],barang_keluar[],2,FALSE),""))</f>
        <v>46050</v>
      </c>
      <c r="C2743" t="str">
        <f t="shared" si="43"/>
        <v>Outbound</v>
      </c>
      <c r="D2743" t="str">
        <f>IF(tbl_transaction[[#This Row],[Type]]="Inbound",VLOOKUP(tbl_transaction[[#This Row],[Reference Number]],barang_masuk[],4,FALSE),IF(tbl_transaction[[#This Row],[Type]]="Outbound",VLOOKUP(tbl_transaction[[#This Row],[Reference Number]],barang_keluar[],4,FALSE),""))</f>
        <v>SNK035</v>
      </c>
      <c r="E2743" t="str">
        <f>IF(tbl_transaction[[#This Row],[Type]]="Inbound",VLOOKUP(tbl_transaction[[#This Row],[Reference Number]],barang_masuk[],5,FALSE),IF(tbl_transaction[[#This Row],[Type]]="Outbound",VLOOKUP(tbl_transaction[[#This Row],[Reference Number]],barang_keluar[],5,FALSE),""))</f>
        <v>Qtela Snack Variant 35</v>
      </c>
      <c r="F2743">
        <f>IF(tbl_transaction[[#This Row],[Type]]="Inbound",VLOOKUP(tbl_transaction[[#This Row],[Reference Number]],barang_masuk[],6,FALSE),IF(tbl_transaction[[#This Row],[Type]]="Outbound",VLOOKUP(tbl_transaction[[#This Row],[Reference Number]],barang_keluar[],6,FALSE),""))</f>
        <v>48</v>
      </c>
      <c r="G2743" t="str">
        <f>IF(tbl_transaction[[#This Row],[Type]]="Inbound",VLOOKUP(tbl_transaction[[#This Row],[Reference Number]],barang_masuk[],7,FALSE),IF(tbl_transaction[[#This Row],[Type]]="Outbound",VLOOKUP(tbl_transaction[[#This Row],[Reference Number]],barang_keluar[],7,FALSE),""))</f>
        <v>Pack</v>
      </c>
      <c r="H2743" t="str">
        <f>IF(tbl_transaction[[#This Row],[Type]]="Inbound",VLOOKUP(tbl_transaction[[#This Row],[Reference Number]],barang_masuk[],3,FALSE),IF(tbl_transaction[[#This Row],[Type]]="Outbound",VLOOKUP(tbl_transaction[[#This Row],[Reference Number]],barang_keluar[],3,FALSE),""))</f>
        <v>Outlet 041</v>
      </c>
      <c r="I2743" t="str">
        <f>IF(D2743='Kartu Stok'!$B$2,COUNTIF($D$3:D2743,'Kartu Stok'!$B$2),"")</f>
        <v/>
      </c>
    </row>
    <row r="2744" spans="1:9" ht="14.5" x14ac:dyDescent="0.35">
      <c r="A2744" s="2" t="s">
        <v>3303</v>
      </c>
      <c r="B2744" s="5">
        <f>IF(LEFT(tbl_transaction[[#This Row],[Reference Number]],2)="GR",VLOOKUP(tbl_transaction[[#This Row],[Reference Number]],barang_masuk[],2,FALSE),IF(LEFT(tbl_transaction[[#This Row],[Reference Number]],2)="DO",VLOOKUP(tbl_transaction[[#This Row],[Reference Number]],barang_keluar[],2,FALSE),""))</f>
        <v>46120</v>
      </c>
      <c r="C2744" t="str">
        <f t="shared" si="43"/>
        <v>Outbound</v>
      </c>
      <c r="D2744" t="str">
        <f>IF(tbl_transaction[[#This Row],[Type]]="Inbound",VLOOKUP(tbl_transaction[[#This Row],[Reference Number]],barang_masuk[],4,FALSE),IF(tbl_transaction[[#This Row],[Type]]="Outbound",VLOOKUP(tbl_transaction[[#This Row],[Reference Number]],barang_keluar[],4,FALSE),""))</f>
        <v>HOM022</v>
      </c>
      <c r="E2744" t="str">
        <f>IF(tbl_transaction[[#This Row],[Type]]="Inbound",VLOOKUP(tbl_transaction[[#This Row],[Reference Number]],barang_masuk[],5,FALSE),IF(tbl_transaction[[#This Row],[Type]]="Outbound",VLOOKUP(tbl_transaction[[#This Row],[Reference Number]],barang_keluar[],5,FALSE),""))</f>
        <v>Sunlight Home Care Variant 22</v>
      </c>
      <c r="F2744">
        <f>IF(tbl_transaction[[#This Row],[Type]]="Inbound",VLOOKUP(tbl_transaction[[#This Row],[Reference Number]],barang_masuk[],6,FALSE),IF(tbl_transaction[[#This Row],[Type]]="Outbound",VLOOKUP(tbl_transaction[[#This Row],[Reference Number]],barang_keluar[],6,FALSE),""))</f>
        <v>20</v>
      </c>
      <c r="G2744" t="str">
        <f>IF(tbl_transaction[[#This Row],[Type]]="Inbound",VLOOKUP(tbl_transaction[[#This Row],[Reference Number]],barang_masuk[],7,FALSE),IF(tbl_transaction[[#This Row],[Type]]="Outbound",VLOOKUP(tbl_transaction[[#This Row],[Reference Number]],barang_keluar[],7,FALSE),""))</f>
        <v>Pack</v>
      </c>
      <c r="H2744" t="str">
        <f>IF(tbl_transaction[[#This Row],[Type]]="Inbound",VLOOKUP(tbl_transaction[[#This Row],[Reference Number]],barang_masuk[],3,FALSE),IF(tbl_transaction[[#This Row],[Type]]="Outbound",VLOOKUP(tbl_transaction[[#This Row],[Reference Number]],barang_keluar[],3,FALSE),""))</f>
        <v>Outlet 003</v>
      </c>
      <c r="I2744" t="str">
        <f>IF(D2744='Kartu Stok'!$B$2,COUNTIF($D$3:D2744,'Kartu Stok'!$B$2),"")</f>
        <v/>
      </c>
    </row>
    <row r="2745" spans="1:9" ht="14.5" x14ac:dyDescent="0.35">
      <c r="A2745" s="2" t="s">
        <v>3304</v>
      </c>
      <c r="B2745" s="5">
        <f>IF(LEFT(tbl_transaction[[#This Row],[Reference Number]],2)="GR",VLOOKUP(tbl_transaction[[#This Row],[Reference Number]],barang_masuk[],2,FALSE),IF(LEFT(tbl_transaction[[#This Row],[Reference Number]],2)="DO",VLOOKUP(tbl_transaction[[#This Row],[Reference Number]],barang_keluar[],2,FALSE),""))</f>
        <v>46107</v>
      </c>
      <c r="C2745" t="str">
        <f t="shared" si="43"/>
        <v>Outbound</v>
      </c>
      <c r="D2745" t="str">
        <f>IF(tbl_transaction[[#This Row],[Type]]="Inbound",VLOOKUP(tbl_transaction[[#This Row],[Reference Number]],barang_masuk[],4,FALSE),IF(tbl_transaction[[#This Row],[Type]]="Outbound",VLOOKUP(tbl_transaction[[#This Row],[Reference Number]],barang_keluar[],4,FALSE),""))</f>
        <v>BEV037</v>
      </c>
      <c r="E2745" t="str">
        <f>IF(tbl_transaction[[#This Row],[Type]]="Inbound",VLOOKUP(tbl_transaction[[#This Row],[Reference Number]],barang_masuk[],5,FALSE),IF(tbl_transaction[[#This Row],[Type]]="Outbound",VLOOKUP(tbl_transaction[[#This Row],[Reference Number]],barang_keluar[],5,FALSE),""))</f>
        <v>Aqua Beverage Variant 37</v>
      </c>
      <c r="F2745">
        <f>IF(tbl_transaction[[#This Row],[Type]]="Inbound",VLOOKUP(tbl_transaction[[#This Row],[Reference Number]],barang_masuk[],6,FALSE),IF(tbl_transaction[[#This Row],[Type]]="Outbound",VLOOKUP(tbl_transaction[[#This Row],[Reference Number]],barang_keluar[],6,FALSE),""))</f>
        <v>5</v>
      </c>
      <c r="G2745" t="str">
        <f>IF(tbl_transaction[[#This Row],[Type]]="Inbound",VLOOKUP(tbl_transaction[[#This Row],[Reference Number]],barang_masuk[],7,FALSE),IF(tbl_transaction[[#This Row],[Type]]="Outbound",VLOOKUP(tbl_transaction[[#This Row],[Reference Number]],barang_keluar[],7,FALSE),""))</f>
        <v>Bottle</v>
      </c>
      <c r="H2745" t="str">
        <f>IF(tbl_transaction[[#This Row],[Type]]="Inbound",VLOOKUP(tbl_transaction[[#This Row],[Reference Number]],barang_masuk[],3,FALSE),IF(tbl_transaction[[#This Row],[Type]]="Outbound",VLOOKUP(tbl_transaction[[#This Row],[Reference Number]],barang_keluar[],3,FALSE),""))</f>
        <v>Outlet 064</v>
      </c>
      <c r="I2745" t="str">
        <f>IF(D2745='Kartu Stok'!$B$2,COUNTIF($D$3:D2745,'Kartu Stok'!$B$2),"")</f>
        <v/>
      </c>
    </row>
    <row r="2746" spans="1:9" ht="14.5" x14ac:dyDescent="0.35">
      <c r="A2746" s="2" t="s">
        <v>3305</v>
      </c>
      <c r="B2746" s="5">
        <f>IF(LEFT(tbl_transaction[[#This Row],[Reference Number]],2)="GR",VLOOKUP(tbl_transaction[[#This Row],[Reference Number]],barang_masuk[],2,FALSE),IF(LEFT(tbl_transaction[[#This Row],[Reference Number]],2)="DO",VLOOKUP(tbl_transaction[[#This Row],[Reference Number]],barang_keluar[],2,FALSE),""))</f>
        <v>46047</v>
      </c>
      <c r="C2746" t="str">
        <f t="shared" si="43"/>
        <v>Outbound</v>
      </c>
      <c r="D2746" t="str">
        <f>IF(tbl_transaction[[#This Row],[Type]]="Inbound",VLOOKUP(tbl_transaction[[#This Row],[Reference Number]],barang_masuk[],4,FALSE),IF(tbl_transaction[[#This Row],[Type]]="Outbound",VLOOKUP(tbl_transaction[[#This Row],[Reference Number]],barang_keluar[],4,FALSE),""))</f>
        <v>BAB015</v>
      </c>
      <c r="E2746" t="str">
        <f>IF(tbl_transaction[[#This Row],[Type]]="Inbound",VLOOKUP(tbl_transaction[[#This Row],[Reference Number]],barang_masuk[],5,FALSE),IF(tbl_transaction[[#This Row],[Type]]="Outbound",VLOOKUP(tbl_transaction[[#This Row],[Reference Number]],barang_keluar[],5,FALSE),""))</f>
        <v>MamyPoko Baby Care Variant 15</v>
      </c>
      <c r="F2746">
        <f>IF(tbl_transaction[[#This Row],[Type]]="Inbound",VLOOKUP(tbl_transaction[[#This Row],[Reference Number]],barang_masuk[],6,FALSE),IF(tbl_transaction[[#This Row],[Type]]="Outbound",VLOOKUP(tbl_transaction[[#This Row],[Reference Number]],barang_keluar[],6,FALSE),""))</f>
        <v>60</v>
      </c>
      <c r="G2746" t="str">
        <f>IF(tbl_transaction[[#This Row],[Type]]="Inbound",VLOOKUP(tbl_transaction[[#This Row],[Reference Number]],barang_masuk[],7,FALSE),IF(tbl_transaction[[#This Row],[Type]]="Outbound",VLOOKUP(tbl_transaction[[#This Row],[Reference Number]],barang_keluar[],7,FALSE),""))</f>
        <v>Pack</v>
      </c>
      <c r="H2746" t="str">
        <f>IF(tbl_transaction[[#This Row],[Type]]="Inbound",VLOOKUP(tbl_transaction[[#This Row],[Reference Number]],barang_masuk[],3,FALSE),IF(tbl_transaction[[#This Row],[Type]]="Outbound",VLOOKUP(tbl_transaction[[#This Row],[Reference Number]],barang_keluar[],3,FALSE),""))</f>
        <v>Outlet 022</v>
      </c>
      <c r="I2746" t="str">
        <f>IF(D2746='Kartu Stok'!$B$2,COUNTIF($D$3:D2746,'Kartu Stok'!$B$2),"")</f>
        <v/>
      </c>
    </row>
    <row r="2747" spans="1:9" ht="14.5" x14ac:dyDescent="0.35">
      <c r="A2747" s="2" t="s">
        <v>3306</v>
      </c>
      <c r="B2747" s="5">
        <f>IF(LEFT(tbl_transaction[[#This Row],[Reference Number]],2)="GR",VLOOKUP(tbl_transaction[[#This Row],[Reference Number]],barang_masuk[],2,FALSE),IF(LEFT(tbl_transaction[[#This Row],[Reference Number]],2)="DO",VLOOKUP(tbl_transaction[[#This Row],[Reference Number]],barang_keluar[],2,FALSE),""))</f>
        <v>46083</v>
      </c>
      <c r="C2747" t="str">
        <f t="shared" si="43"/>
        <v>Outbound</v>
      </c>
      <c r="D2747" t="str">
        <f>IF(tbl_transaction[[#This Row],[Type]]="Inbound",VLOOKUP(tbl_transaction[[#This Row],[Reference Number]],barang_masuk[],4,FALSE),IF(tbl_transaction[[#This Row],[Type]]="Outbound",VLOOKUP(tbl_transaction[[#This Row],[Reference Number]],barang_keluar[],4,FALSE),""))</f>
        <v>INS003</v>
      </c>
      <c r="E2747" t="str">
        <f>IF(tbl_transaction[[#This Row],[Type]]="Inbound",VLOOKUP(tbl_transaction[[#This Row],[Reference Number]],barang_masuk[],5,FALSE),IF(tbl_transaction[[#This Row],[Type]]="Outbound",VLOOKUP(tbl_transaction[[#This Row],[Reference Number]],barang_keluar[],5,FALSE),""))</f>
        <v>Indomie Instant Food Variant 3</v>
      </c>
      <c r="F2747">
        <f>IF(tbl_transaction[[#This Row],[Type]]="Inbound",VLOOKUP(tbl_transaction[[#This Row],[Reference Number]],barang_masuk[],6,FALSE),IF(tbl_transaction[[#This Row],[Type]]="Outbound",VLOOKUP(tbl_transaction[[#This Row],[Reference Number]],barang_keluar[],6,FALSE),""))</f>
        <v>15</v>
      </c>
      <c r="G2747" t="str">
        <f>IF(tbl_transaction[[#This Row],[Type]]="Inbound",VLOOKUP(tbl_transaction[[#This Row],[Reference Number]],barang_masuk[],7,FALSE),IF(tbl_transaction[[#This Row],[Type]]="Outbound",VLOOKUP(tbl_transaction[[#This Row],[Reference Number]],barang_keluar[],7,FALSE),""))</f>
        <v>Pack</v>
      </c>
      <c r="H2747" t="str">
        <f>IF(tbl_transaction[[#This Row],[Type]]="Inbound",VLOOKUP(tbl_transaction[[#This Row],[Reference Number]],barang_masuk[],3,FALSE),IF(tbl_transaction[[#This Row],[Type]]="Outbound",VLOOKUP(tbl_transaction[[#This Row],[Reference Number]],barang_keluar[],3,FALSE),""))</f>
        <v>Outlet 020</v>
      </c>
      <c r="I2747" t="str">
        <f>IF(D2747='Kartu Stok'!$B$2,COUNTIF($D$3:D2747,'Kartu Stok'!$B$2),"")</f>
        <v/>
      </c>
    </row>
    <row r="2748" spans="1:9" ht="14.5" x14ac:dyDescent="0.35">
      <c r="A2748" s="2" t="s">
        <v>3307</v>
      </c>
      <c r="B2748" s="5">
        <f>IF(LEFT(tbl_transaction[[#This Row],[Reference Number]],2)="GR",VLOOKUP(tbl_transaction[[#This Row],[Reference Number]],barang_masuk[],2,FALSE),IF(LEFT(tbl_transaction[[#This Row],[Reference Number]],2)="DO",VLOOKUP(tbl_transaction[[#This Row],[Reference Number]],barang_keluar[],2,FALSE),""))</f>
        <v>46111</v>
      </c>
      <c r="C2748" t="str">
        <f t="shared" si="43"/>
        <v>Outbound</v>
      </c>
      <c r="D2748" t="str">
        <f>IF(tbl_transaction[[#This Row],[Type]]="Inbound",VLOOKUP(tbl_transaction[[#This Row],[Reference Number]],barang_masuk[],4,FALSE),IF(tbl_transaction[[#This Row],[Type]]="Outbound",VLOOKUP(tbl_transaction[[#This Row],[Reference Number]],barang_keluar[],4,FALSE),""))</f>
        <v>PER007</v>
      </c>
      <c r="E2748" t="str">
        <f>IF(tbl_transaction[[#This Row],[Type]]="Inbound",VLOOKUP(tbl_transaction[[#This Row],[Reference Number]],barang_masuk[],5,FALSE),IF(tbl_transaction[[#This Row],[Type]]="Outbound",VLOOKUP(tbl_transaction[[#This Row],[Reference Number]],barang_keluar[],5,FALSE),""))</f>
        <v>Pepsodent Personal Care Variant 7</v>
      </c>
      <c r="F2748">
        <f>IF(tbl_transaction[[#This Row],[Type]]="Inbound",VLOOKUP(tbl_transaction[[#This Row],[Reference Number]],barang_masuk[],6,FALSE),IF(tbl_transaction[[#This Row],[Type]]="Outbound",VLOOKUP(tbl_transaction[[#This Row],[Reference Number]],barang_keluar[],6,FALSE),""))</f>
        <v>10</v>
      </c>
      <c r="G2748" t="str">
        <f>IF(tbl_transaction[[#This Row],[Type]]="Inbound",VLOOKUP(tbl_transaction[[#This Row],[Reference Number]],barang_masuk[],7,FALSE),IF(tbl_transaction[[#This Row],[Type]]="Outbound",VLOOKUP(tbl_transaction[[#This Row],[Reference Number]],barang_keluar[],7,FALSE),""))</f>
        <v>Bottle</v>
      </c>
      <c r="H2748" t="str">
        <f>IF(tbl_transaction[[#This Row],[Type]]="Inbound",VLOOKUP(tbl_transaction[[#This Row],[Reference Number]],barang_masuk[],3,FALSE),IF(tbl_transaction[[#This Row],[Type]]="Outbound",VLOOKUP(tbl_transaction[[#This Row],[Reference Number]],barang_keluar[],3,FALSE),""))</f>
        <v>Outlet 034</v>
      </c>
      <c r="I2748" t="str">
        <f>IF(D2748='Kartu Stok'!$B$2,COUNTIF($D$3:D2748,'Kartu Stok'!$B$2),"")</f>
        <v/>
      </c>
    </row>
    <row r="2749" spans="1:9" ht="14.5" x14ac:dyDescent="0.35">
      <c r="A2749" s="2" t="s">
        <v>3308</v>
      </c>
      <c r="B2749" s="5">
        <f>IF(LEFT(tbl_transaction[[#This Row],[Reference Number]],2)="GR",VLOOKUP(tbl_transaction[[#This Row],[Reference Number]],barang_masuk[],2,FALSE),IF(LEFT(tbl_transaction[[#This Row],[Reference Number]],2)="DO",VLOOKUP(tbl_transaction[[#This Row],[Reference Number]],barang_keluar[],2,FALSE),""))</f>
        <v>46173</v>
      </c>
      <c r="C2749" t="str">
        <f t="shared" si="43"/>
        <v>Outbound</v>
      </c>
      <c r="D2749" t="str">
        <f>IF(tbl_transaction[[#This Row],[Type]]="Inbound",VLOOKUP(tbl_transaction[[#This Row],[Reference Number]],barang_masuk[],4,FALSE),IF(tbl_transaction[[#This Row],[Type]]="Outbound",VLOOKUP(tbl_transaction[[#This Row],[Reference Number]],barang_keluar[],4,FALSE),""))</f>
        <v>DAR016</v>
      </c>
      <c r="E2749" t="str">
        <f>IF(tbl_transaction[[#This Row],[Type]]="Inbound",VLOOKUP(tbl_transaction[[#This Row],[Reference Number]],barang_masuk[],5,FALSE),IF(tbl_transaction[[#This Row],[Type]]="Outbound",VLOOKUP(tbl_transaction[[#This Row],[Reference Number]],barang_keluar[],5,FALSE),""))</f>
        <v>Indomilk Dairy Variant 16</v>
      </c>
      <c r="F2749">
        <f>IF(tbl_transaction[[#This Row],[Type]]="Inbound",VLOOKUP(tbl_transaction[[#This Row],[Reference Number]],barang_masuk[],6,FALSE),IF(tbl_transaction[[#This Row],[Type]]="Outbound",VLOOKUP(tbl_transaction[[#This Row],[Reference Number]],barang_keluar[],6,FALSE),""))</f>
        <v>24</v>
      </c>
      <c r="G2749" t="str">
        <f>IF(tbl_transaction[[#This Row],[Type]]="Inbound",VLOOKUP(tbl_transaction[[#This Row],[Reference Number]],barang_masuk[],7,FALSE),IF(tbl_transaction[[#This Row],[Type]]="Outbound",VLOOKUP(tbl_transaction[[#This Row],[Reference Number]],barang_keluar[],7,FALSE),""))</f>
        <v>Box</v>
      </c>
      <c r="H2749" t="str">
        <f>IF(tbl_transaction[[#This Row],[Type]]="Inbound",VLOOKUP(tbl_transaction[[#This Row],[Reference Number]],barang_masuk[],3,FALSE),IF(tbl_transaction[[#This Row],[Type]]="Outbound",VLOOKUP(tbl_transaction[[#This Row],[Reference Number]],barang_keluar[],3,FALSE),""))</f>
        <v>Outlet 013</v>
      </c>
      <c r="I2749" t="str">
        <f>IF(D2749='Kartu Stok'!$B$2,COUNTIF($D$3:D2749,'Kartu Stok'!$B$2),"")</f>
        <v/>
      </c>
    </row>
    <row r="2750" spans="1:9" ht="14.5" x14ac:dyDescent="0.35">
      <c r="A2750" s="2" t="s">
        <v>3309</v>
      </c>
      <c r="B2750" s="5">
        <f>IF(LEFT(tbl_transaction[[#This Row],[Reference Number]],2)="GR",VLOOKUP(tbl_transaction[[#This Row],[Reference Number]],barang_masuk[],2,FALSE),IF(LEFT(tbl_transaction[[#This Row],[Reference Number]],2)="DO",VLOOKUP(tbl_transaction[[#This Row],[Reference Number]],barang_keluar[],2,FALSE),""))</f>
        <v>46189</v>
      </c>
      <c r="C2750" t="str">
        <f t="shared" si="43"/>
        <v>Outbound</v>
      </c>
      <c r="D2750" t="str">
        <f>IF(tbl_transaction[[#This Row],[Type]]="Inbound",VLOOKUP(tbl_transaction[[#This Row],[Reference Number]],barang_masuk[],4,FALSE),IF(tbl_transaction[[#This Row],[Type]]="Outbound",VLOOKUP(tbl_transaction[[#This Row],[Reference Number]],barang_keluar[],4,FALSE),""))</f>
        <v>HOM010</v>
      </c>
      <c r="E2750" t="str">
        <f>IF(tbl_transaction[[#This Row],[Type]]="Inbound",VLOOKUP(tbl_transaction[[#This Row],[Reference Number]],barang_masuk[],5,FALSE),IF(tbl_transaction[[#This Row],[Type]]="Outbound",VLOOKUP(tbl_transaction[[#This Row],[Reference Number]],barang_keluar[],5,FALSE),""))</f>
        <v>Molto Home Care Variant 10</v>
      </c>
      <c r="F2750">
        <f>IF(tbl_transaction[[#This Row],[Type]]="Inbound",VLOOKUP(tbl_transaction[[#This Row],[Reference Number]],barang_masuk[],6,FALSE),IF(tbl_transaction[[#This Row],[Type]]="Outbound",VLOOKUP(tbl_transaction[[#This Row],[Reference Number]],barang_keluar[],6,FALSE),""))</f>
        <v>12</v>
      </c>
      <c r="G2750" t="str">
        <f>IF(tbl_transaction[[#This Row],[Type]]="Inbound",VLOOKUP(tbl_transaction[[#This Row],[Reference Number]],barang_masuk[],7,FALSE),IF(tbl_transaction[[#This Row],[Type]]="Outbound",VLOOKUP(tbl_transaction[[#This Row],[Reference Number]],barang_keluar[],7,FALSE),""))</f>
        <v>Pack</v>
      </c>
      <c r="H2750" t="str">
        <f>IF(tbl_transaction[[#This Row],[Type]]="Inbound",VLOOKUP(tbl_transaction[[#This Row],[Reference Number]],barang_masuk[],3,FALSE),IF(tbl_transaction[[#This Row],[Type]]="Outbound",VLOOKUP(tbl_transaction[[#This Row],[Reference Number]],barang_keluar[],3,FALSE),""))</f>
        <v>Outlet 067</v>
      </c>
      <c r="I2750" t="str">
        <f>IF(D2750='Kartu Stok'!$B$2,COUNTIF($D$3:D2750,'Kartu Stok'!$B$2),"")</f>
        <v/>
      </c>
    </row>
    <row r="2751" spans="1:9" ht="14.5" x14ac:dyDescent="0.35">
      <c r="A2751" s="2" t="s">
        <v>3310</v>
      </c>
      <c r="B2751" s="5">
        <f>IF(LEFT(tbl_transaction[[#This Row],[Reference Number]],2)="GR",VLOOKUP(tbl_transaction[[#This Row],[Reference Number]],barang_masuk[],2,FALSE),IF(LEFT(tbl_transaction[[#This Row],[Reference Number]],2)="DO",VLOOKUP(tbl_transaction[[#This Row],[Reference Number]],barang_keluar[],2,FALSE),""))</f>
        <v>46114</v>
      </c>
      <c r="C2751" t="str">
        <f t="shared" si="43"/>
        <v>Outbound</v>
      </c>
      <c r="D2751" t="str">
        <f>IF(tbl_transaction[[#This Row],[Type]]="Inbound",VLOOKUP(tbl_transaction[[#This Row],[Reference Number]],barang_masuk[],4,FALSE),IF(tbl_transaction[[#This Row],[Type]]="Outbound",VLOOKUP(tbl_transaction[[#This Row],[Reference Number]],barang_keluar[],4,FALSE),""))</f>
        <v>INS022</v>
      </c>
      <c r="E2751" t="str">
        <f>IF(tbl_transaction[[#This Row],[Type]]="Inbound",VLOOKUP(tbl_transaction[[#This Row],[Reference Number]],barang_masuk[],5,FALSE),IF(tbl_transaction[[#This Row],[Type]]="Outbound",VLOOKUP(tbl_transaction[[#This Row],[Reference Number]],barang_keluar[],5,FALSE),""))</f>
        <v>Supermi Instant Food Variant 22</v>
      </c>
      <c r="F2751">
        <f>IF(tbl_transaction[[#This Row],[Type]]="Inbound",VLOOKUP(tbl_transaction[[#This Row],[Reference Number]],barang_masuk[],6,FALSE),IF(tbl_transaction[[#This Row],[Type]]="Outbound",VLOOKUP(tbl_transaction[[#This Row],[Reference Number]],barang_keluar[],6,FALSE),""))</f>
        <v>15</v>
      </c>
      <c r="G2751" t="str">
        <f>IF(tbl_transaction[[#This Row],[Type]]="Inbound",VLOOKUP(tbl_transaction[[#This Row],[Reference Number]],barang_masuk[],7,FALSE),IF(tbl_transaction[[#This Row],[Type]]="Outbound",VLOOKUP(tbl_transaction[[#This Row],[Reference Number]],barang_keluar[],7,FALSE),""))</f>
        <v>Pack</v>
      </c>
      <c r="H2751" t="str">
        <f>IF(tbl_transaction[[#This Row],[Type]]="Inbound",VLOOKUP(tbl_transaction[[#This Row],[Reference Number]],barang_masuk[],3,FALSE),IF(tbl_transaction[[#This Row],[Type]]="Outbound",VLOOKUP(tbl_transaction[[#This Row],[Reference Number]],barang_keluar[],3,FALSE),""))</f>
        <v>Outlet 040</v>
      </c>
      <c r="I2751" t="str">
        <f>IF(D2751='Kartu Stok'!$B$2,COUNTIF($D$3:D2751,'Kartu Stok'!$B$2),"")</f>
        <v/>
      </c>
    </row>
    <row r="2752" spans="1:9" ht="14.5" x14ac:dyDescent="0.35">
      <c r="A2752" s="2" t="s">
        <v>3311</v>
      </c>
      <c r="B2752" s="5">
        <f>IF(LEFT(tbl_transaction[[#This Row],[Reference Number]],2)="GR",VLOOKUP(tbl_transaction[[#This Row],[Reference Number]],barang_masuk[],2,FALSE),IF(LEFT(tbl_transaction[[#This Row],[Reference Number]],2)="DO",VLOOKUP(tbl_transaction[[#This Row],[Reference Number]],barang_keluar[],2,FALSE),""))</f>
        <v>46176</v>
      </c>
      <c r="C2752" t="str">
        <f t="shared" si="43"/>
        <v>Outbound</v>
      </c>
      <c r="D2752" t="str">
        <f>IF(tbl_transaction[[#This Row],[Type]]="Inbound",VLOOKUP(tbl_transaction[[#This Row],[Reference Number]],barang_masuk[],4,FALSE),IF(tbl_transaction[[#This Row],[Type]]="Outbound",VLOOKUP(tbl_transaction[[#This Row],[Reference Number]],barang_keluar[],4,FALSE),""))</f>
        <v>BAB018</v>
      </c>
      <c r="E2752" t="str">
        <f>IF(tbl_transaction[[#This Row],[Type]]="Inbound",VLOOKUP(tbl_transaction[[#This Row],[Reference Number]],barang_masuk[],5,FALSE),IF(tbl_transaction[[#This Row],[Type]]="Outbound",VLOOKUP(tbl_transaction[[#This Row],[Reference Number]],barang_keluar[],5,FALSE),""))</f>
        <v>MamyPoko Baby Care Variant 18</v>
      </c>
      <c r="F2752">
        <f>IF(tbl_transaction[[#This Row],[Type]]="Inbound",VLOOKUP(tbl_transaction[[#This Row],[Reference Number]],barang_masuk[],6,FALSE),IF(tbl_transaction[[#This Row],[Type]]="Outbound",VLOOKUP(tbl_transaction[[#This Row],[Reference Number]],barang_keluar[],6,FALSE),""))</f>
        <v>60</v>
      </c>
      <c r="G2752" t="str">
        <f>IF(tbl_transaction[[#This Row],[Type]]="Inbound",VLOOKUP(tbl_transaction[[#This Row],[Reference Number]],barang_masuk[],7,FALSE),IF(tbl_transaction[[#This Row],[Type]]="Outbound",VLOOKUP(tbl_transaction[[#This Row],[Reference Number]],barang_keluar[],7,FALSE),""))</f>
        <v>Pack</v>
      </c>
      <c r="H2752" t="str">
        <f>IF(tbl_transaction[[#This Row],[Type]]="Inbound",VLOOKUP(tbl_transaction[[#This Row],[Reference Number]],barang_masuk[],3,FALSE),IF(tbl_transaction[[#This Row],[Type]]="Outbound",VLOOKUP(tbl_transaction[[#This Row],[Reference Number]],barang_keluar[],3,FALSE),""))</f>
        <v>Outlet 001</v>
      </c>
      <c r="I2752">
        <f>IF(D2752='Kartu Stok'!$B$2,COUNTIF($D$3:D2752,'Kartu Stok'!$B$2),"")</f>
        <v>14</v>
      </c>
    </row>
    <row r="2753" spans="1:9" ht="14.5" x14ac:dyDescent="0.35">
      <c r="A2753" s="2" t="s">
        <v>3312</v>
      </c>
      <c r="B2753" s="5">
        <f>IF(LEFT(tbl_transaction[[#This Row],[Reference Number]],2)="GR",VLOOKUP(tbl_transaction[[#This Row],[Reference Number]],barang_masuk[],2,FALSE),IF(LEFT(tbl_transaction[[#This Row],[Reference Number]],2)="DO",VLOOKUP(tbl_transaction[[#This Row],[Reference Number]],barang_keluar[],2,FALSE),""))</f>
        <v>46179</v>
      </c>
      <c r="C2753" t="str">
        <f t="shared" si="43"/>
        <v>Outbound</v>
      </c>
      <c r="D2753" t="str">
        <f>IF(tbl_transaction[[#This Row],[Type]]="Inbound",VLOOKUP(tbl_transaction[[#This Row],[Reference Number]],barang_masuk[],4,FALSE),IF(tbl_transaction[[#This Row],[Type]]="Outbound",VLOOKUP(tbl_transaction[[#This Row],[Reference Number]],barang_keluar[],4,FALSE),""))</f>
        <v>HOM003</v>
      </c>
      <c r="E2753" t="str">
        <f>IF(tbl_transaction[[#This Row],[Type]]="Inbound",VLOOKUP(tbl_transaction[[#This Row],[Reference Number]],barang_masuk[],5,FALSE),IF(tbl_transaction[[#This Row],[Type]]="Outbound",VLOOKUP(tbl_transaction[[#This Row],[Reference Number]],barang_keluar[],5,FALSE),""))</f>
        <v>Sunlight Home Care Variant 3</v>
      </c>
      <c r="F2753">
        <f>IF(tbl_transaction[[#This Row],[Type]]="Inbound",VLOOKUP(tbl_transaction[[#This Row],[Reference Number]],barang_masuk[],6,FALSE),IF(tbl_transaction[[#This Row],[Type]]="Outbound",VLOOKUP(tbl_transaction[[#This Row],[Reference Number]],barang_keluar[],6,FALSE),""))</f>
        <v>36</v>
      </c>
      <c r="G2753" t="str">
        <f>IF(tbl_transaction[[#This Row],[Type]]="Inbound",VLOOKUP(tbl_transaction[[#This Row],[Reference Number]],barang_masuk[],7,FALSE),IF(tbl_transaction[[#This Row],[Type]]="Outbound",VLOOKUP(tbl_transaction[[#This Row],[Reference Number]],barang_keluar[],7,FALSE),""))</f>
        <v>Pack</v>
      </c>
      <c r="H2753" t="str">
        <f>IF(tbl_transaction[[#This Row],[Type]]="Inbound",VLOOKUP(tbl_transaction[[#This Row],[Reference Number]],barang_masuk[],3,FALSE),IF(tbl_transaction[[#This Row],[Type]]="Outbound",VLOOKUP(tbl_transaction[[#This Row],[Reference Number]],barang_keluar[],3,FALSE),""))</f>
        <v>Outlet 050</v>
      </c>
      <c r="I2753" t="str">
        <f>IF(D2753='Kartu Stok'!$B$2,COUNTIF($D$3:D2753,'Kartu Stok'!$B$2),"")</f>
        <v/>
      </c>
    </row>
    <row r="2754" spans="1:9" ht="14.5" x14ac:dyDescent="0.35">
      <c r="A2754" s="2" t="s">
        <v>3313</v>
      </c>
      <c r="B2754" s="5">
        <f>IF(LEFT(tbl_transaction[[#This Row],[Reference Number]],2)="GR",VLOOKUP(tbl_transaction[[#This Row],[Reference Number]],barang_masuk[],2,FALSE),IF(LEFT(tbl_transaction[[#This Row],[Reference Number]],2)="DO",VLOOKUP(tbl_transaction[[#This Row],[Reference Number]],barang_keluar[],2,FALSE),""))</f>
        <v>46072</v>
      </c>
      <c r="C2754" t="str">
        <f t="shared" si="43"/>
        <v>Outbound</v>
      </c>
      <c r="D2754" t="str">
        <f>IF(tbl_transaction[[#This Row],[Type]]="Inbound",VLOOKUP(tbl_transaction[[#This Row],[Reference Number]],barang_masuk[],4,FALSE),IF(tbl_transaction[[#This Row],[Type]]="Outbound",VLOOKUP(tbl_transaction[[#This Row],[Reference Number]],barang_keluar[],4,FALSE),""))</f>
        <v>HOM010</v>
      </c>
      <c r="E2754" t="str">
        <f>IF(tbl_transaction[[#This Row],[Type]]="Inbound",VLOOKUP(tbl_transaction[[#This Row],[Reference Number]],barang_masuk[],5,FALSE),IF(tbl_transaction[[#This Row],[Type]]="Outbound",VLOOKUP(tbl_transaction[[#This Row],[Reference Number]],barang_keluar[],5,FALSE),""))</f>
        <v>Molto Home Care Variant 10</v>
      </c>
      <c r="F2754">
        <f>IF(tbl_transaction[[#This Row],[Type]]="Inbound",VLOOKUP(tbl_transaction[[#This Row],[Reference Number]],barang_masuk[],6,FALSE),IF(tbl_transaction[[#This Row],[Type]]="Outbound",VLOOKUP(tbl_transaction[[#This Row],[Reference Number]],barang_keluar[],6,FALSE),""))</f>
        <v>10</v>
      </c>
      <c r="G2754" t="str">
        <f>IF(tbl_transaction[[#This Row],[Type]]="Inbound",VLOOKUP(tbl_transaction[[#This Row],[Reference Number]],barang_masuk[],7,FALSE),IF(tbl_transaction[[#This Row],[Type]]="Outbound",VLOOKUP(tbl_transaction[[#This Row],[Reference Number]],barang_keluar[],7,FALSE),""))</f>
        <v>Pack</v>
      </c>
      <c r="H2754" t="str">
        <f>IF(tbl_transaction[[#This Row],[Type]]="Inbound",VLOOKUP(tbl_transaction[[#This Row],[Reference Number]],barang_masuk[],3,FALSE),IF(tbl_transaction[[#This Row],[Type]]="Outbound",VLOOKUP(tbl_transaction[[#This Row],[Reference Number]],barang_keluar[],3,FALSE),""))</f>
        <v>Outlet 035</v>
      </c>
      <c r="I2754" t="str">
        <f>IF(D2754='Kartu Stok'!$B$2,COUNTIF($D$3:D2754,'Kartu Stok'!$B$2),"")</f>
        <v/>
      </c>
    </row>
    <row r="2755" spans="1:9" ht="14.5" x14ac:dyDescent="0.35">
      <c r="A2755" s="2" t="s">
        <v>3314</v>
      </c>
      <c r="B2755" s="5">
        <f>IF(LEFT(tbl_transaction[[#This Row],[Reference Number]],2)="GR",VLOOKUP(tbl_transaction[[#This Row],[Reference Number]],barang_masuk[],2,FALSE),IF(LEFT(tbl_transaction[[#This Row],[Reference Number]],2)="DO",VLOOKUP(tbl_transaction[[#This Row],[Reference Number]],barang_keluar[],2,FALSE),""))</f>
        <v>46086</v>
      </c>
      <c r="C2755" t="str">
        <f t="shared" si="43"/>
        <v>Outbound</v>
      </c>
      <c r="D2755" t="str">
        <f>IF(tbl_transaction[[#This Row],[Type]]="Inbound",VLOOKUP(tbl_transaction[[#This Row],[Reference Number]],barang_masuk[],4,FALSE),IF(tbl_transaction[[#This Row],[Type]]="Outbound",VLOOKUP(tbl_transaction[[#This Row],[Reference Number]],barang_keluar[],4,FALSE),""))</f>
        <v>SNK031</v>
      </c>
      <c r="E2755" t="str">
        <f>IF(tbl_transaction[[#This Row],[Type]]="Inbound",VLOOKUP(tbl_transaction[[#This Row],[Reference Number]],barang_masuk[],5,FALSE),IF(tbl_transaction[[#This Row],[Type]]="Outbound",VLOOKUP(tbl_transaction[[#This Row],[Reference Number]],barang_keluar[],5,FALSE),""))</f>
        <v>Taro Snack Variant 31</v>
      </c>
      <c r="F2755">
        <f>IF(tbl_transaction[[#This Row],[Type]]="Inbound",VLOOKUP(tbl_transaction[[#This Row],[Reference Number]],barang_masuk[],6,FALSE),IF(tbl_transaction[[#This Row],[Type]]="Outbound",VLOOKUP(tbl_transaction[[#This Row],[Reference Number]],barang_keluar[],6,FALSE),""))</f>
        <v>15</v>
      </c>
      <c r="G2755" t="str">
        <f>IF(tbl_transaction[[#This Row],[Type]]="Inbound",VLOOKUP(tbl_transaction[[#This Row],[Reference Number]],barang_masuk[],7,FALSE),IF(tbl_transaction[[#This Row],[Type]]="Outbound",VLOOKUP(tbl_transaction[[#This Row],[Reference Number]],barang_keluar[],7,FALSE),""))</f>
        <v>Pack</v>
      </c>
      <c r="H2755" t="str">
        <f>IF(tbl_transaction[[#This Row],[Type]]="Inbound",VLOOKUP(tbl_transaction[[#This Row],[Reference Number]],barang_masuk[],3,FALSE),IF(tbl_transaction[[#This Row],[Type]]="Outbound",VLOOKUP(tbl_transaction[[#This Row],[Reference Number]],barang_keluar[],3,FALSE),""))</f>
        <v>Outlet 051</v>
      </c>
      <c r="I2755" t="str">
        <f>IF(D2755='Kartu Stok'!$B$2,COUNTIF($D$3:D2755,'Kartu Stok'!$B$2),"")</f>
        <v/>
      </c>
    </row>
    <row r="2756" spans="1:9" ht="14.5" x14ac:dyDescent="0.35">
      <c r="A2756" s="2" t="s">
        <v>3315</v>
      </c>
      <c r="B2756" s="5">
        <f>IF(LEFT(tbl_transaction[[#This Row],[Reference Number]],2)="GR",VLOOKUP(tbl_transaction[[#This Row],[Reference Number]],barang_masuk[],2,FALSE),IF(LEFT(tbl_transaction[[#This Row],[Reference Number]],2)="DO",VLOOKUP(tbl_transaction[[#This Row],[Reference Number]],barang_keluar[],2,FALSE),""))</f>
        <v>46029</v>
      </c>
      <c r="C2756" t="str">
        <f t="shared" si="43"/>
        <v>Outbound</v>
      </c>
      <c r="D2756" t="str">
        <f>IF(tbl_transaction[[#This Row],[Type]]="Inbound",VLOOKUP(tbl_transaction[[#This Row],[Reference Number]],barang_masuk[],4,FALSE),IF(tbl_transaction[[#This Row],[Type]]="Outbound",VLOOKUP(tbl_transaction[[#This Row],[Reference Number]],barang_keluar[],4,FALSE),""))</f>
        <v>BAB015</v>
      </c>
      <c r="E2756" t="str">
        <f>IF(tbl_transaction[[#This Row],[Type]]="Inbound",VLOOKUP(tbl_transaction[[#This Row],[Reference Number]],barang_masuk[],5,FALSE),IF(tbl_transaction[[#This Row],[Type]]="Outbound",VLOOKUP(tbl_transaction[[#This Row],[Reference Number]],barang_keluar[],5,FALSE),""))</f>
        <v>MamyPoko Baby Care Variant 15</v>
      </c>
      <c r="F2756">
        <f>IF(tbl_transaction[[#This Row],[Type]]="Inbound",VLOOKUP(tbl_transaction[[#This Row],[Reference Number]],barang_masuk[],6,FALSE),IF(tbl_transaction[[#This Row],[Type]]="Outbound",VLOOKUP(tbl_transaction[[#This Row],[Reference Number]],barang_keluar[],6,FALSE),""))</f>
        <v>12</v>
      </c>
      <c r="G2756" t="str">
        <f>IF(tbl_transaction[[#This Row],[Type]]="Inbound",VLOOKUP(tbl_transaction[[#This Row],[Reference Number]],barang_masuk[],7,FALSE),IF(tbl_transaction[[#This Row],[Type]]="Outbound",VLOOKUP(tbl_transaction[[#This Row],[Reference Number]],barang_keluar[],7,FALSE),""))</f>
        <v>Pack</v>
      </c>
      <c r="H2756" t="str">
        <f>IF(tbl_transaction[[#This Row],[Type]]="Inbound",VLOOKUP(tbl_transaction[[#This Row],[Reference Number]],barang_masuk[],3,FALSE),IF(tbl_transaction[[#This Row],[Type]]="Outbound",VLOOKUP(tbl_transaction[[#This Row],[Reference Number]],barang_keluar[],3,FALSE),""))</f>
        <v>Outlet 063</v>
      </c>
      <c r="I2756" t="str">
        <f>IF(D2756='Kartu Stok'!$B$2,COUNTIF($D$3:D2756,'Kartu Stok'!$B$2),"")</f>
        <v/>
      </c>
    </row>
    <row r="2757" spans="1:9" ht="14.5" x14ac:dyDescent="0.35">
      <c r="A2757" s="2" t="s">
        <v>3316</v>
      </c>
      <c r="B2757" s="5">
        <f>IF(LEFT(tbl_transaction[[#This Row],[Reference Number]],2)="GR",VLOOKUP(tbl_transaction[[#This Row],[Reference Number]],barang_masuk[],2,FALSE),IF(LEFT(tbl_transaction[[#This Row],[Reference Number]],2)="DO",VLOOKUP(tbl_transaction[[#This Row],[Reference Number]],barang_keluar[],2,FALSE),""))</f>
        <v>46034</v>
      </c>
      <c r="C2757" t="str">
        <f t="shared" si="43"/>
        <v>Outbound</v>
      </c>
      <c r="D2757" t="str">
        <f>IF(tbl_transaction[[#This Row],[Type]]="Inbound",VLOOKUP(tbl_transaction[[#This Row],[Reference Number]],barang_masuk[],4,FALSE),IF(tbl_transaction[[#This Row],[Type]]="Outbound",VLOOKUP(tbl_transaction[[#This Row],[Reference Number]],barang_keluar[],4,FALSE),""))</f>
        <v>INS016</v>
      </c>
      <c r="E2757" t="str">
        <f>IF(tbl_transaction[[#This Row],[Type]]="Inbound",VLOOKUP(tbl_transaction[[#This Row],[Reference Number]],barang_masuk[],5,FALSE),IF(tbl_transaction[[#This Row],[Type]]="Outbound",VLOOKUP(tbl_transaction[[#This Row],[Reference Number]],barang_keluar[],5,FALSE),""))</f>
        <v>Sarimi Instant Food Variant 16</v>
      </c>
      <c r="F2757">
        <f>IF(tbl_transaction[[#This Row],[Type]]="Inbound",VLOOKUP(tbl_transaction[[#This Row],[Reference Number]],barang_masuk[],6,FALSE),IF(tbl_transaction[[#This Row],[Type]]="Outbound",VLOOKUP(tbl_transaction[[#This Row],[Reference Number]],barang_keluar[],6,FALSE),""))</f>
        <v>5</v>
      </c>
      <c r="G2757" t="str">
        <f>IF(tbl_transaction[[#This Row],[Type]]="Inbound",VLOOKUP(tbl_transaction[[#This Row],[Reference Number]],barang_masuk[],7,FALSE),IF(tbl_transaction[[#This Row],[Type]]="Outbound",VLOOKUP(tbl_transaction[[#This Row],[Reference Number]],barang_keluar[],7,FALSE),""))</f>
        <v>Pack</v>
      </c>
      <c r="H2757" t="str">
        <f>IF(tbl_transaction[[#This Row],[Type]]="Inbound",VLOOKUP(tbl_transaction[[#This Row],[Reference Number]],barang_masuk[],3,FALSE),IF(tbl_transaction[[#This Row],[Type]]="Outbound",VLOOKUP(tbl_transaction[[#This Row],[Reference Number]],barang_keluar[],3,FALSE),""))</f>
        <v>Outlet 027</v>
      </c>
      <c r="I2757" t="str">
        <f>IF(D2757='Kartu Stok'!$B$2,COUNTIF($D$3:D2757,'Kartu Stok'!$B$2),"")</f>
        <v/>
      </c>
    </row>
    <row r="2758" spans="1:9" ht="14.5" x14ac:dyDescent="0.35">
      <c r="A2758" s="2" t="s">
        <v>3317</v>
      </c>
      <c r="B2758" s="5">
        <f>IF(LEFT(tbl_transaction[[#This Row],[Reference Number]],2)="GR",VLOOKUP(tbl_transaction[[#This Row],[Reference Number]],barang_masuk[],2,FALSE),IF(LEFT(tbl_transaction[[#This Row],[Reference Number]],2)="DO",VLOOKUP(tbl_transaction[[#This Row],[Reference Number]],barang_keluar[],2,FALSE),""))</f>
        <v>46033</v>
      </c>
      <c r="C2758" t="str">
        <f t="shared" si="43"/>
        <v>Outbound</v>
      </c>
      <c r="D2758" t="str">
        <f>IF(tbl_transaction[[#This Row],[Type]]="Inbound",VLOOKUP(tbl_transaction[[#This Row],[Reference Number]],barang_masuk[],4,FALSE),IF(tbl_transaction[[#This Row],[Type]]="Outbound",VLOOKUP(tbl_transaction[[#This Row],[Reference Number]],barang_keluar[],4,FALSE),""))</f>
        <v>SNK006</v>
      </c>
      <c r="E2758" t="str">
        <f>IF(tbl_transaction[[#This Row],[Type]]="Inbound",VLOOKUP(tbl_transaction[[#This Row],[Reference Number]],barang_masuk[],5,FALSE),IF(tbl_transaction[[#This Row],[Type]]="Outbound",VLOOKUP(tbl_transaction[[#This Row],[Reference Number]],barang_keluar[],5,FALSE),""))</f>
        <v>Taro Snack Variant 6</v>
      </c>
      <c r="F2758">
        <f>IF(tbl_transaction[[#This Row],[Type]]="Inbound",VLOOKUP(tbl_transaction[[#This Row],[Reference Number]],barang_masuk[],6,FALSE),IF(tbl_transaction[[#This Row],[Type]]="Outbound",VLOOKUP(tbl_transaction[[#This Row],[Reference Number]],barang_keluar[],6,FALSE),""))</f>
        <v>60</v>
      </c>
      <c r="G2758" t="str">
        <f>IF(tbl_transaction[[#This Row],[Type]]="Inbound",VLOOKUP(tbl_transaction[[#This Row],[Reference Number]],barang_masuk[],7,FALSE),IF(tbl_transaction[[#This Row],[Type]]="Outbound",VLOOKUP(tbl_transaction[[#This Row],[Reference Number]],barang_keluar[],7,FALSE),""))</f>
        <v>Pack</v>
      </c>
      <c r="H2758" t="str">
        <f>IF(tbl_transaction[[#This Row],[Type]]="Inbound",VLOOKUP(tbl_transaction[[#This Row],[Reference Number]],barang_masuk[],3,FALSE),IF(tbl_transaction[[#This Row],[Type]]="Outbound",VLOOKUP(tbl_transaction[[#This Row],[Reference Number]],barang_keluar[],3,FALSE),""))</f>
        <v>Outlet 074</v>
      </c>
      <c r="I2758" t="str">
        <f>IF(D2758='Kartu Stok'!$B$2,COUNTIF($D$3:D2758,'Kartu Stok'!$B$2),"")</f>
        <v/>
      </c>
    </row>
    <row r="2759" spans="1:9" ht="14.5" x14ac:dyDescent="0.35">
      <c r="A2759" s="2" t="s">
        <v>3318</v>
      </c>
      <c r="B2759" s="5">
        <f>IF(LEFT(tbl_transaction[[#This Row],[Reference Number]],2)="GR",VLOOKUP(tbl_transaction[[#This Row],[Reference Number]],barang_masuk[],2,FALSE),IF(LEFT(tbl_transaction[[#This Row],[Reference Number]],2)="DO",VLOOKUP(tbl_transaction[[#This Row],[Reference Number]],barang_keluar[],2,FALSE),""))</f>
        <v>46164</v>
      </c>
      <c r="C2759" t="str">
        <f t="shared" si="43"/>
        <v>Outbound</v>
      </c>
      <c r="D2759" t="str">
        <f>IF(tbl_transaction[[#This Row],[Type]]="Inbound",VLOOKUP(tbl_transaction[[#This Row],[Reference Number]],barang_masuk[],4,FALSE),IF(tbl_transaction[[#This Row],[Type]]="Outbound",VLOOKUP(tbl_transaction[[#This Row],[Reference Number]],barang_keluar[],4,FALSE),""))</f>
        <v>BAB002</v>
      </c>
      <c r="E2759" t="str">
        <f>IF(tbl_transaction[[#This Row],[Type]]="Inbound",VLOOKUP(tbl_transaction[[#This Row],[Reference Number]],barang_masuk[],5,FALSE),IF(tbl_transaction[[#This Row],[Type]]="Outbound",VLOOKUP(tbl_transaction[[#This Row],[Reference Number]],barang_keluar[],5,FALSE),""))</f>
        <v>Zwitsal Baby Care Variant 2</v>
      </c>
      <c r="F2759">
        <f>IF(tbl_transaction[[#This Row],[Type]]="Inbound",VLOOKUP(tbl_transaction[[#This Row],[Reference Number]],barang_masuk[],6,FALSE),IF(tbl_transaction[[#This Row],[Type]]="Outbound",VLOOKUP(tbl_transaction[[#This Row],[Reference Number]],barang_keluar[],6,FALSE),""))</f>
        <v>12</v>
      </c>
      <c r="G2759" t="str">
        <f>IF(tbl_transaction[[#This Row],[Type]]="Inbound",VLOOKUP(tbl_transaction[[#This Row],[Reference Number]],barang_masuk[],7,FALSE),IF(tbl_transaction[[#This Row],[Type]]="Outbound",VLOOKUP(tbl_transaction[[#This Row],[Reference Number]],barang_keluar[],7,FALSE),""))</f>
        <v>Pack</v>
      </c>
      <c r="H2759" t="str">
        <f>IF(tbl_transaction[[#This Row],[Type]]="Inbound",VLOOKUP(tbl_transaction[[#This Row],[Reference Number]],barang_masuk[],3,FALSE),IF(tbl_transaction[[#This Row],[Type]]="Outbound",VLOOKUP(tbl_transaction[[#This Row],[Reference Number]],barang_keluar[],3,FALSE),""))</f>
        <v>Outlet 054</v>
      </c>
      <c r="I2759" t="str">
        <f>IF(D2759='Kartu Stok'!$B$2,COUNTIF($D$3:D2759,'Kartu Stok'!$B$2),"")</f>
        <v/>
      </c>
    </row>
    <row r="2760" spans="1:9" ht="14.5" x14ac:dyDescent="0.35">
      <c r="A2760" s="2" t="s">
        <v>3319</v>
      </c>
      <c r="B2760" s="5">
        <f>IF(LEFT(tbl_transaction[[#This Row],[Reference Number]],2)="GR",VLOOKUP(tbl_transaction[[#This Row],[Reference Number]],barang_masuk[],2,FALSE),IF(LEFT(tbl_transaction[[#This Row],[Reference Number]],2)="DO",VLOOKUP(tbl_transaction[[#This Row],[Reference Number]],barang_keluar[],2,FALSE),""))</f>
        <v>46111</v>
      </c>
      <c r="C2760" t="str">
        <f t="shared" si="43"/>
        <v>Outbound</v>
      </c>
      <c r="D2760" t="str">
        <f>IF(tbl_transaction[[#This Row],[Type]]="Inbound",VLOOKUP(tbl_transaction[[#This Row],[Reference Number]],barang_masuk[],4,FALSE),IF(tbl_transaction[[#This Row],[Type]]="Outbound",VLOOKUP(tbl_transaction[[#This Row],[Reference Number]],barang_keluar[],4,FALSE),""))</f>
        <v>BAB019</v>
      </c>
      <c r="E2760" t="str">
        <f>IF(tbl_transaction[[#This Row],[Type]]="Inbound",VLOOKUP(tbl_transaction[[#This Row],[Reference Number]],barang_masuk[],5,FALSE),IF(tbl_transaction[[#This Row],[Type]]="Outbound",VLOOKUP(tbl_transaction[[#This Row],[Reference Number]],barang_keluar[],5,FALSE),""))</f>
        <v>Zwitsal Baby Care Variant 19</v>
      </c>
      <c r="F2760">
        <f>IF(tbl_transaction[[#This Row],[Type]]="Inbound",VLOOKUP(tbl_transaction[[#This Row],[Reference Number]],barang_masuk[],6,FALSE),IF(tbl_transaction[[#This Row],[Type]]="Outbound",VLOOKUP(tbl_transaction[[#This Row],[Reference Number]],barang_keluar[],6,FALSE),""))</f>
        <v>10</v>
      </c>
      <c r="G2760" t="str">
        <f>IF(tbl_transaction[[#This Row],[Type]]="Inbound",VLOOKUP(tbl_transaction[[#This Row],[Reference Number]],barang_masuk[],7,FALSE),IF(tbl_transaction[[#This Row],[Type]]="Outbound",VLOOKUP(tbl_transaction[[#This Row],[Reference Number]],barang_keluar[],7,FALSE),""))</f>
        <v>Pack</v>
      </c>
      <c r="H2760" t="str">
        <f>IF(tbl_transaction[[#This Row],[Type]]="Inbound",VLOOKUP(tbl_transaction[[#This Row],[Reference Number]],barang_masuk[],3,FALSE),IF(tbl_transaction[[#This Row],[Type]]="Outbound",VLOOKUP(tbl_transaction[[#This Row],[Reference Number]],barang_keluar[],3,FALSE),""))</f>
        <v>Outlet 041</v>
      </c>
      <c r="I2760" t="str">
        <f>IF(D2760='Kartu Stok'!$B$2,COUNTIF($D$3:D2760,'Kartu Stok'!$B$2),"")</f>
        <v/>
      </c>
    </row>
    <row r="2761" spans="1:9" ht="14.5" x14ac:dyDescent="0.35">
      <c r="A2761" s="2" t="s">
        <v>3320</v>
      </c>
      <c r="B2761" s="5">
        <f>IF(LEFT(tbl_transaction[[#This Row],[Reference Number]],2)="GR",VLOOKUP(tbl_transaction[[#This Row],[Reference Number]],barang_masuk[],2,FALSE),IF(LEFT(tbl_transaction[[#This Row],[Reference Number]],2)="DO",VLOOKUP(tbl_transaction[[#This Row],[Reference Number]],barang_keluar[],2,FALSE),""))</f>
        <v>46171</v>
      </c>
      <c r="C2761" t="str">
        <f t="shared" si="43"/>
        <v>Outbound</v>
      </c>
      <c r="D2761" t="str">
        <f>IF(tbl_transaction[[#This Row],[Type]]="Inbound",VLOOKUP(tbl_transaction[[#This Row],[Reference Number]],barang_masuk[],4,FALSE),IF(tbl_transaction[[#This Row],[Type]]="Outbound",VLOOKUP(tbl_transaction[[#This Row],[Reference Number]],barang_keluar[],4,FALSE),""))</f>
        <v>HOM004</v>
      </c>
      <c r="E2761" t="str">
        <f>IF(tbl_transaction[[#This Row],[Type]]="Inbound",VLOOKUP(tbl_transaction[[#This Row],[Reference Number]],barang_masuk[],5,FALSE),IF(tbl_transaction[[#This Row],[Type]]="Outbound",VLOOKUP(tbl_transaction[[#This Row],[Reference Number]],barang_keluar[],5,FALSE),""))</f>
        <v>Molto Home Care Variant 4</v>
      </c>
      <c r="F2761">
        <f>IF(tbl_transaction[[#This Row],[Type]]="Inbound",VLOOKUP(tbl_transaction[[#This Row],[Reference Number]],barang_masuk[],6,FALSE),IF(tbl_transaction[[#This Row],[Type]]="Outbound",VLOOKUP(tbl_transaction[[#This Row],[Reference Number]],barang_keluar[],6,FALSE),""))</f>
        <v>5</v>
      </c>
      <c r="G2761" t="str">
        <f>IF(tbl_transaction[[#This Row],[Type]]="Inbound",VLOOKUP(tbl_transaction[[#This Row],[Reference Number]],barang_masuk[],7,FALSE),IF(tbl_transaction[[#This Row],[Type]]="Outbound",VLOOKUP(tbl_transaction[[#This Row],[Reference Number]],barang_keluar[],7,FALSE),""))</f>
        <v>Pack</v>
      </c>
      <c r="H2761" t="str">
        <f>IF(tbl_transaction[[#This Row],[Type]]="Inbound",VLOOKUP(tbl_transaction[[#This Row],[Reference Number]],barang_masuk[],3,FALSE),IF(tbl_transaction[[#This Row],[Type]]="Outbound",VLOOKUP(tbl_transaction[[#This Row],[Reference Number]],barang_keluar[],3,FALSE),""))</f>
        <v>Outlet 003</v>
      </c>
      <c r="I2761" t="str">
        <f>IF(D2761='Kartu Stok'!$B$2,COUNTIF($D$3:D2761,'Kartu Stok'!$B$2),"")</f>
        <v/>
      </c>
    </row>
    <row r="2762" spans="1:9" ht="14.5" x14ac:dyDescent="0.35">
      <c r="A2762" s="2" t="s">
        <v>3321</v>
      </c>
      <c r="B2762" s="5">
        <f>IF(LEFT(tbl_transaction[[#This Row],[Reference Number]],2)="GR",VLOOKUP(tbl_transaction[[#This Row],[Reference Number]],barang_masuk[],2,FALSE),IF(LEFT(tbl_transaction[[#This Row],[Reference Number]],2)="DO",VLOOKUP(tbl_transaction[[#This Row],[Reference Number]],barang_keluar[],2,FALSE),""))</f>
        <v>46124</v>
      </c>
      <c r="C2762" t="str">
        <f t="shared" si="43"/>
        <v>Outbound</v>
      </c>
      <c r="D2762" t="str">
        <f>IF(tbl_transaction[[#This Row],[Type]]="Inbound",VLOOKUP(tbl_transaction[[#This Row],[Reference Number]],barang_masuk[],4,FALSE),IF(tbl_transaction[[#This Row],[Type]]="Outbound",VLOOKUP(tbl_transaction[[#This Row],[Reference Number]],barang_keluar[],4,FALSE),""))</f>
        <v>BEV016</v>
      </c>
      <c r="E2762" t="str">
        <f>IF(tbl_transaction[[#This Row],[Type]]="Inbound",VLOOKUP(tbl_transaction[[#This Row],[Reference Number]],barang_masuk[],5,FALSE),IF(tbl_transaction[[#This Row],[Type]]="Outbound",VLOOKUP(tbl_transaction[[#This Row],[Reference Number]],barang_keluar[],5,FALSE),""))</f>
        <v>Sosro Beverage Variant 16</v>
      </c>
      <c r="F2762">
        <f>IF(tbl_transaction[[#This Row],[Type]]="Inbound",VLOOKUP(tbl_transaction[[#This Row],[Reference Number]],barang_masuk[],6,FALSE),IF(tbl_transaction[[#This Row],[Type]]="Outbound",VLOOKUP(tbl_transaction[[#This Row],[Reference Number]],barang_keluar[],6,FALSE),""))</f>
        <v>12</v>
      </c>
      <c r="G2762" t="str">
        <f>IF(tbl_transaction[[#This Row],[Type]]="Inbound",VLOOKUP(tbl_transaction[[#This Row],[Reference Number]],barang_masuk[],7,FALSE),IF(tbl_transaction[[#This Row],[Type]]="Outbound",VLOOKUP(tbl_transaction[[#This Row],[Reference Number]],barang_keluar[],7,FALSE),""))</f>
        <v>Bottle</v>
      </c>
      <c r="H2762" t="str">
        <f>IF(tbl_transaction[[#This Row],[Type]]="Inbound",VLOOKUP(tbl_transaction[[#This Row],[Reference Number]],barang_masuk[],3,FALSE),IF(tbl_transaction[[#This Row],[Type]]="Outbound",VLOOKUP(tbl_transaction[[#This Row],[Reference Number]],barang_keluar[],3,FALSE),""))</f>
        <v>Outlet 019</v>
      </c>
      <c r="I2762" t="str">
        <f>IF(D2762='Kartu Stok'!$B$2,COUNTIF($D$3:D2762,'Kartu Stok'!$B$2),"")</f>
        <v/>
      </c>
    </row>
    <row r="2763" spans="1:9" ht="14.5" x14ac:dyDescent="0.35">
      <c r="A2763" s="2" t="s">
        <v>3322</v>
      </c>
      <c r="B2763" s="5">
        <f>IF(LEFT(tbl_transaction[[#This Row],[Reference Number]],2)="GR",VLOOKUP(tbl_transaction[[#This Row],[Reference Number]],barang_masuk[],2,FALSE),IF(LEFT(tbl_transaction[[#This Row],[Reference Number]],2)="DO",VLOOKUP(tbl_transaction[[#This Row],[Reference Number]],barang_keluar[],2,FALSE),""))</f>
        <v>46079</v>
      </c>
      <c r="C2763" t="str">
        <f t="shared" si="43"/>
        <v>Outbound</v>
      </c>
      <c r="D2763" t="str">
        <f>IF(tbl_transaction[[#This Row],[Type]]="Inbound",VLOOKUP(tbl_transaction[[#This Row],[Reference Number]],barang_masuk[],4,FALSE),IF(tbl_transaction[[#This Row],[Type]]="Outbound",VLOOKUP(tbl_transaction[[#This Row],[Reference Number]],barang_keluar[],4,FALSE),""))</f>
        <v>DAR018</v>
      </c>
      <c r="E2763" t="str">
        <f>IF(tbl_transaction[[#This Row],[Type]]="Inbound",VLOOKUP(tbl_transaction[[#This Row],[Reference Number]],barang_masuk[],5,FALSE),IF(tbl_transaction[[#This Row],[Type]]="Outbound",VLOOKUP(tbl_transaction[[#This Row],[Reference Number]],barang_keluar[],5,FALSE),""))</f>
        <v>Ultra Milk Dairy Variant 18</v>
      </c>
      <c r="F2763">
        <f>IF(tbl_transaction[[#This Row],[Type]]="Inbound",VLOOKUP(tbl_transaction[[#This Row],[Reference Number]],barang_masuk[],6,FALSE),IF(tbl_transaction[[#This Row],[Type]]="Outbound",VLOOKUP(tbl_transaction[[#This Row],[Reference Number]],barang_keluar[],6,FALSE),""))</f>
        <v>48</v>
      </c>
      <c r="G2763" t="str">
        <f>IF(tbl_transaction[[#This Row],[Type]]="Inbound",VLOOKUP(tbl_transaction[[#This Row],[Reference Number]],barang_masuk[],7,FALSE),IF(tbl_transaction[[#This Row],[Type]]="Outbound",VLOOKUP(tbl_transaction[[#This Row],[Reference Number]],barang_keluar[],7,FALSE),""))</f>
        <v>Box</v>
      </c>
      <c r="H2763" t="str">
        <f>IF(tbl_transaction[[#This Row],[Type]]="Inbound",VLOOKUP(tbl_transaction[[#This Row],[Reference Number]],barang_masuk[],3,FALSE),IF(tbl_transaction[[#This Row],[Type]]="Outbound",VLOOKUP(tbl_transaction[[#This Row],[Reference Number]],barang_keluar[],3,FALSE),""))</f>
        <v>Outlet 037</v>
      </c>
      <c r="I2763" t="str">
        <f>IF(D2763='Kartu Stok'!$B$2,COUNTIF($D$3:D2763,'Kartu Stok'!$B$2),"")</f>
        <v/>
      </c>
    </row>
    <row r="2764" spans="1:9" ht="14.5" x14ac:dyDescent="0.35">
      <c r="A2764" s="2" t="s">
        <v>3323</v>
      </c>
      <c r="B2764" s="5">
        <f>IF(LEFT(tbl_transaction[[#This Row],[Reference Number]],2)="GR",VLOOKUP(tbl_transaction[[#This Row],[Reference Number]],barang_masuk[],2,FALSE),IF(LEFT(tbl_transaction[[#This Row],[Reference Number]],2)="DO",VLOOKUP(tbl_transaction[[#This Row],[Reference Number]],barang_keluar[],2,FALSE),""))</f>
        <v>46113</v>
      </c>
      <c r="C2764" t="str">
        <f t="shared" si="43"/>
        <v>Outbound</v>
      </c>
      <c r="D2764" t="str">
        <f>IF(tbl_transaction[[#This Row],[Type]]="Inbound",VLOOKUP(tbl_transaction[[#This Row],[Reference Number]],barang_masuk[],4,FALSE),IF(tbl_transaction[[#This Row],[Type]]="Outbound",VLOOKUP(tbl_transaction[[#This Row],[Reference Number]],barang_keluar[],4,FALSE),""))</f>
        <v>INS005</v>
      </c>
      <c r="E2764" t="str">
        <f>IF(tbl_transaction[[#This Row],[Type]]="Inbound",VLOOKUP(tbl_transaction[[#This Row],[Reference Number]],barang_masuk[],5,FALSE),IF(tbl_transaction[[#This Row],[Type]]="Outbound",VLOOKUP(tbl_transaction[[#This Row],[Reference Number]],barang_keluar[],5,FALSE),""))</f>
        <v>Sarimi Instant Food Variant 5</v>
      </c>
      <c r="F2764">
        <f>IF(tbl_transaction[[#This Row],[Type]]="Inbound",VLOOKUP(tbl_transaction[[#This Row],[Reference Number]],barang_masuk[],6,FALSE),IF(tbl_transaction[[#This Row],[Type]]="Outbound",VLOOKUP(tbl_transaction[[#This Row],[Reference Number]],barang_keluar[],6,FALSE),""))</f>
        <v>24</v>
      </c>
      <c r="G2764" t="str">
        <f>IF(tbl_transaction[[#This Row],[Type]]="Inbound",VLOOKUP(tbl_transaction[[#This Row],[Reference Number]],barang_masuk[],7,FALSE),IF(tbl_transaction[[#This Row],[Type]]="Outbound",VLOOKUP(tbl_transaction[[#This Row],[Reference Number]],barang_keluar[],7,FALSE),""))</f>
        <v>Pack</v>
      </c>
      <c r="H2764" t="str">
        <f>IF(tbl_transaction[[#This Row],[Type]]="Inbound",VLOOKUP(tbl_transaction[[#This Row],[Reference Number]],barang_masuk[],3,FALSE),IF(tbl_transaction[[#This Row],[Type]]="Outbound",VLOOKUP(tbl_transaction[[#This Row],[Reference Number]],barang_keluar[],3,FALSE),""))</f>
        <v>Outlet 013</v>
      </c>
      <c r="I2764" t="str">
        <f>IF(D2764='Kartu Stok'!$B$2,COUNTIF($D$3:D2764,'Kartu Stok'!$B$2),"")</f>
        <v/>
      </c>
    </row>
    <row r="2765" spans="1:9" ht="14.5" x14ac:dyDescent="0.35">
      <c r="A2765" s="2" t="s">
        <v>3324</v>
      </c>
      <c r="B2765" s="5">
        <f>IF(LEFT(tbl_transaction[[#This Row],[Reference Number]],2)="GR",VLOOKUP(tbl_transaction[[#This Row],[Reference Number]],barang_masuk[],2,FALSE),IF(LEFT(tbl_transaction[[#This Row],[Reference Number]],2)="DO",VLOOKUP(tbl_transaction[[#This Row],[Reference Number]],barang_keluar[],2,FALSE),""))</f>
        <v>46119</v>
      </c>
      <c r="C2765" t="str">
        <f t="shared" si="43"/>
        <v>Outbound</v>
      </c>
      <c r="D2765" t="str">
        <f>IF(tbl_transaction[[#This Row],[Type]]="Inbound",VLOOKUP(tbl_transaction[[#This Row],[Reference Number]],barang_masuk[],4,FALSE),IF(tbl_transaction[[#This Row],[Type]]="Outbound",VLOOKUP(tbl_transaction[[#This Row],[Reference Number]],barang_keluar[],4,FALSE),""))</f>
        <v>DAR020</v>
      </c>
      <c r="E2765" t="str">
        <f>IF(tbl_transaction[[#This Row],[Type]]="Inbound",VLOOKUP(tbl_transaction[[#This Row],[Reference Number]],barang_masuk[],5,FALSE),IF(tbl_transaction[[#This Row],[Type]]="Outbound",VLOOKUP(tbl_transaction[[#This Row],[Reference Number]],barang_keluar[],5,FALSE),""))</f>
        <v>Ultra Milk Dairy Variant 20</v>
      </c>
      <c r="F2765">
        <f>IF(tbl_transaction[[#This Row],[Type]]="Inbound",VLOOKUP(tbl_transaction[[#This Row],[Reference Number]],barang_masuk[],6,FALSE),IF(tbl_transaction[[#This Row],[Type]]="Outbound",VLOOKUP(tbl_transaction[[#This Row],[Reference Number]],barang_keluar[],6,FALSE),""))</f>
        <v>30</v>
      </c>
      <c r="G2765" t="str">
        <f>IF(tbl_transaction[[#This Row],[Type]]="Inbound",VLOOKUP(tbl_transaction[[#This Row],[Reference Number]],barang_masuk[],7,FALSE),IF(tbl_transaction[[#This Row],[Type]]="Outbound",VLOOKUP(tbl_transaction[[#This Row],[Reference Number]],barang_keluar[],7,FALSE),""))</f>
        <v>Box</v>
      </c>
      <c r="H2765" t="str">
        <f>IF(tbl_transaction[[#This Row],[Type]]="Inbound",VLOOKUP(tbl_transaction[[#This Row],[Reference Number]],barang_masuk[],3,FALSE),IF(tbl_transaction[[#This Row],[Type]]="Outbound",VLOOKUP(tbl_transaction[[#This Row],[Reference Number]],barang_keluar[],3,FALSE),""))</f>
        <v>Outlet 035</v>
      </c>
      <c r="I2765" t="str">
        <f>IF(D2765='Kartu Stok'!$B$2,COUNTIF($D$3:D2765,'Kartu Stok'!$B$2),"")</f>
        <v/>
      </c>
    </row>
    <row r="2766" spans="1:9" ht="14.5" x14ac:dyDescent="0.35">
      <c r="A2766" s="2" t="s">
        <v>3325</v>
      </c>
      <c r="B2766" s="5">
        <f>IF(LEFT(tbl_transaction[[#This Row],[Reference Number]],2)="GR",VLOOKUP(tbl_transaction[[#This Row],[Reference Number]],barang_masuk[],2,FALSE),IF(LEFT(tbl_transaction[[#This Row],[Reference Number]],2)="DO",VLOOKUP(tbl_transaction[[#This Row],[Reference Number]],barang_keluar[],2,FALSE),""))</f>
        <v>46184</v>
      </c>
      <c r="C2766" t="str">
        <f t="shared" si="43"/>
        <v>Outbound</v>
      </c>
      <c r="D2766" t="str">
        <f>IF(tbl_transaction[[#This Row],[Type]]="Inbound",VLOOKUP(tbl_transaction[[#This Row],[Reference Number]],barang_masuk[],4,FALSE),IF(tbl_transaction[[#This Row],[Type]]="Outbound",VLOOKUP(tbl_transaction[[#This Row],[Reference Number]],barang_keluar[],4,FALSE),""))</f>
        <v>INS014</v>
      </c>
      <c r="E2766" t="str">
        <f>IF(tbl_transaction[[#This Row],[Type]]="Inbound",VLOOKUP(tbl_transaction[[#This Row],[Reference Number]],barang_masuk[],5,FALSE),IF(tbl_transaction[[#This Row],[Type]]="Outbound",VLOOKUP(tbl_transaction[[#This Row],[Reference Number]],barang_keluar[],5,FALSE),""))</f>
        <v>Indomie Instant Food Variant 14</v>
      </c>
      <c r="F2766">
        <f>IF(tbl_transaction[[#This Row],[Type]]="Inbound",VLOOKUP(tbl_transaction[[#This Row],[Reference Number]],barang_masuk[],6,FALSE),IF(tbl_transaction[[#This Row],[Type]]="Outbound",VLOOKUP(tbl_transaction[[#This Row],[Reference Number]],barang_keluar[],6,FALSE),""))</f>
        <v>48</v>
      </c>
      <c r="G2766" t="str">
        <f>IF(tbl_transaction[[#This Row],[Type]]="Inbound",VLOOKUP(tbl_transaction[[#This Row],[Reference Number]],barang_masuk[],7,FALSE),IF(tbl_transaction[[#This Row],[Type]]="Outbound",VLOOKUP(tbl_transaction[[#This Row],[Reference Number]],barang_keluar[],7,FALSE),""))</f>
        <v>Pack</v>
      </c>
      <c r="H2766" t="str">
        <f>IF(tbl_transaction[[#This Row],[Type]]="Inbound",VLOOKUP(tbl_transaction[[#This Row],[Reference Number]],barang_masuk[],3,FALSE),IF(tbl_transaction[[#This Row],[Type]]="Outbound",VLOOKUP(tbl_transaction[[#This Row],[Reference Number]],barang_keluar[],3,FALSE),""))</f>
        <v>Outlet 003</v>
      </c>
      <c r="I2766" t="str">
        <f>IF(D2766='Kartu Stok'!$B$2,COUNTIF($D$3:D2766,'Kartu Stok'!$B$2),"")</f>
        <v/>
      </c>
    </row>
    <row r="2767" spans="1:9" ht="14.5" x14ac:dyDescent="0.35">
      <c r="A2767" s="2" t="s">
        <v>3326</v>
      </c>
      <c r="B2767" s="5">
        <f>IF(LEFT(tbl_transaction[[#This Row],[Reference Number]],2)="GR",VLOOKUP(tbl_transaction[[#This Row],[Reference Number]],barang_masuk[],2,FALSE),IF(LEFT(tbl_transaction[[#This Row],[Reference Number]],2)="DO",VLOOKUP(tbl_transaction[[#This Row],[Reference Number]],barang_keluar[],2,FALSE),""))</f>
        <v>46137</v>
      </c>
      <c r="C2767" t="str">
        <f t="shared" si="43"/>
        <v>Outbound</v>
      </c>
      <c r="D2767" t="str">
        <f>IF(tbl_transaction[[#This Row],[Type]]="Inbound",VLOOKUP(tbl_transaction[[#This Row],[Reference Number]],barang_masuk[],4,FALSE),IF(tbl_transaction[[#This Row],[Type]]="Outbound",VLOOKUP(tbl_transaction[[#This Row],[Reference Number]],barang_keluar[],4,FALSE),""))</f>
        <v>BEV010</v>
      </c>
      <c r="E2767" t="str">
        <f>IF(tbl_transaction[[#This Row],[Type]]="Inbound",VLOOKUP(tbl_transaction[[#This Row],[Reference Number]],barang_masuk[],5,FALSE),IF(tbl_transaction[[#This Row],[Type]]="Outbound",VLOOKUP(tbl_transaction[[#This Row],[Reference Number]],barang_keluar[],5,FALSE),""))</f>
        <v>Coca Cola Beverage Variant 10</v>
      </c>
      <c r="F2767">
        <f>IF(tbl_transaction[[#This Row],[Type]]="Inbound",VLOOKUP(tbl_transaction[[#This Row],[Reference Number]],barang_masuk[],6,FALSE),IF(tbl_transaction[[#This Row],[Type]]="Outbound",VLOOKUP(tbl_transaction[[#This Row],[Reference Number]],barang_keluar[],6,FALSE),""))</f>
        <v>60</v>
      </c>
      <c r="G2767" t="str">
        <f>IF(tbl_transaction[[#This Row],[Type]]="Inbound",VLOOKUP(tbl_transaction[[#This Row],[Reference Number]],barang_masuk[],7,FALSE),IF(tbl_transaction[[#This Row],[Type]]="Outbound",VLOOKUP(tbl_transaction[[#This Row],[Reference Number]],barang_keluar[],7,FALSE),""))</f>
        <v>Bottle</v>
      </c>
      <c r="H2767" t="str">
        <f>IF(tbl_transaction[[#This Row],[Type]]="Inbound",VLOOKUP(tbl_transaction[[#This Row],[Reference Number]],barang_masuk[],3,FALSE),IF(tbl_transaction[[#This Row],[Type]]="Outbound",VLOOKUP(tbl_transaction[[#This Row],[Reference Number]],barang_keluar[],3,FALSE),""))</f>
        <v>Outlet 032</v>
      </c>
      <c r="I2767" t="str">
        <f>IF(D2767='Kartu Stok'!$B$2,COUNTIF($D$3:D2767,'Kartu Stok'!$B$2),"")</f>
        <v/>
      </c>
    </row>
    <row r="2768" spans="1:9" ht="14.5" x14ac:dyDescent="0.35">
      <c r="A2768" s="2" t="s">
        <v>3327</v>
      </c>
      <c r="B2768" s="5">
        <f>IF(LEFT(tbl_transaction[[#This Row],[Reference Number]],2)="GR",VLOOKUP(tbl_transaction[[#This Row],[Reference Number]],barang_masuk[],2,FALSE),IF(LEFT(tbl_transaction[[#This Row],[Reference Number]],2)="DO",VLOOKUP(tbl_transaction[[#This Row],[Reference Number]],barang_keluar[],2,FALSE),""))</f>
        <v>46162</v>
      </c>
      <c r="C2768" t="str">
        <f t="shared" si="43"/>
        <v>Outbound</v>
      </c>
      <c r="D2768" t="str">
        <f>IF(tbl_transaction[[#This Row],[Type]]="Inbound",VLOOKUP(tbl_transaction[[#This Row],[Reference Number]],barang_masuk[],4,FALSE),IF(tbl_transaction[[#This Row],[Type]]="Outbound",VLOOKUP(tbl_transaction[[#This Row],[Reference Number]],barang_keluar[],4,FALSE),""))</f>
        <v>SNK017</v>
      </c>
      <c r="E2768" t="str">
        <f>IF(tbl_transaction[[#This Row],[Type]]="Inbound",VLOOKUP(tbl_transaction[[#This Row],[Reference Number]],barang_masuk[],5,FALSE),IF(tbl_transaction[[#This Row],[Type]]="Outbound",VLOOKUP(tbl_transaction[[#This Row],[Reference Number]],barang_keluar[],5,FALSE),""))</f>
        <v>Qtela Snack Variant 17</v>
      </c>
      <c r="F2768">
        <f>IF(tbl_transaction[[#This Row],[Type]]="Inbound",VLOOKUP(tbl_transaction[[#This Row],[Reference Number]],barang_masuk[],6,FALSE),IF(tbl_transaction[[#This Row],[Type]]="Outbound",VLOOKUP(tbl_transaction[[#This Row],[Reference Number]],barang_keluar[],6,FALSE),""))</f>
        <v>10</v>
      </c>
      <c r="G2768" t="str">
        <f>IF(tbl_transaction[[#This Row],[Type]]="Inbound",VLOOKUP(tbl_transaction[[#This Row],[Reference Number]],barang_masuk[],7,FALSE),IF(tbl_transaction[[#This Row],[Type]]="Outbound",VLOOKUP(tbl_transaction[[#This Row],[Reference Number]],barang_keluar[],7,FALSE),""))</f>
        <v>Pack</v>
      </c>
      <c r="H2768" t="str">
        <f>IF(tbl_transaction[[#This Row],[Type]]="Inbound",VLOOKUP(tbl_transaction[[#This Row],[Reference Number]],barang_masuk[],3,FALSE),IF(tbl_transaction[[#This Row],[Type]]="Outbound",VLOOKUP(tbl_transaction[[#This Row],[Reference Number]],barang_keluar[],3,FALSE),""))</f>
        <v>Outlet 040</v>
      </c>
      <c r="I2768" t="str">
        <f>IF(D2768='Kartu Stok'!$B$2,COUNTIF($D$3:D2768,'Kartu Stok'!$B$2),"")</f>
        <v/>
      </c>
    </row>
    <row r="2769" spans="1:9" ht="14.5" x14ac:dyDescent="0.35">
      <c r="A2769" s="2" t="s">
        <v>3328</v>
      </c>
      <c r="B2769" s="5">
        <f>IF(LEFT(tbl_transaction[[#This Row],[Reference Number]],2)="GR",VLOOKUP(tbl_transaction[[#This Row],[Reference Number]],barang_masuk[],2,FALSE),IF(LEFT(tbl_transaction[[#This Row],[Reference Number]],2)="DO",VLOOKUP(tbl_transaction[[#This Row],[Reference Number]],barang_keluar[],2,FALSE),""))</f>
        <v>46175</v>
      </c>
      <c r="C2769" t="str">
        <f t="shared" si="43"/>
        <v>Outbound</v>
      </c>
      <c r="D2769" t="str">
        <f>IF(tbl_transaction[[#This Row],[Type]]="Inbound",VLOOKUP(tbl_transaction[[#This Row],[Reference Number]],barang_masuk[],4,FALSE),IF(tbl_transaction[[#This Row],[Type]]="Outbound",VLOOKUP(tbl_transaction[[#This Row],[Reference Number]],barang_keluar[],4,FALSE),""))</f>
        <v>DAR009</v>
      </c>
      <c r="E2769" t="str">
        <f>IF(tbl_transaction[[#This Row],[Type]]="Inbound",VLOOKUP(tbl_transaction[[#This Row],[Reference Number]],barang_masuk[],5,FALSE),IF(tbl_transaction[[#This Row],[Type]]="Outbound",VLOOKUP(tbl_transaction[[#This Row],[Reference Number]],barang_keluar[],5,FALSE),""))</f>
        <v>Indomilk Dairy Variant 9</v>
      </c>
      <c r="F2769">
        <f>IF(tbl_transaction[[#This Row],[Type]]="Inbound",VLOOKUP(tbl_transaction[[#This Row],[Reference Number]],barang_masuk[],6,FALSE),IF(tbl_transaction[[#This Row],[Type]]="Outbound",VLOOKUP(tbl_transaction[[#This Row],[Reference Number]],barang_keluar[],6,FALSE),""))</f>
        <v>30</v>
      </c>
      <c r="G2769" t="str">
        <f>IF(tbl_transaction[[#This Row],[Type]]="Inbound",VLOOKUP(tbl_transaction[[#This Row],[Reference Number]],barang_masuk[],7,FALSE),IF(tbl_transaction[[#This Row],[Type]]="Outbound",VLOOKUP(tbl_transaction[[#This Row],[Reference Number]],barang_keluar[],7,FALSE),""))</f>
        <v>Box</v>
      </c>
      <c r="H2769" t="str">
        <f>IF(tbl_transaction[[#This Row],[Type]]="Inbound",VLOOKUP(tbl_transaction[[#This Row],[Reference Number]],barang_masuk[],3,FALSE),IF(tbl_transaction[[#This Row],[Type]]="Outbound",VLOOKUP(tbl_transaction[[#This Row],[Reference Number]],barang_keluar[],3,FALSE),""))</f>
        <v>Outlet 058</v>
      </c>
      <c r="I2769" t="str">
        <f>IF(D2769='Kartu Stok'!$B$2,COUNTIF($D$3:D2769,'Kartu Stok'!$B$2),"")</f>
        <v/>
      </c>
    </row>
    <row r="2770" spans="1:9" ht="14.5" x14ac:dyDescent="0.35">
      <c r="A2770" s="2" t="s">
        <v>3329</v>
      </c>
      <c r="B2770" s="5">
        <f>IF(LEFT(tbl_transaction[[#This Row],[Reference Number]],2)="GR",VLOOKUP(tbl_transaction[[#This Row],[Reference Number]],barang_masuk[],2,FALSE),IF(LEFT(tbl_transaction[[#This Row],[Reference Number]],2)="DO",VLOOKUP(tbl_transaction[[#This Row],[Reference Number]],barang_keluar[],2,FALSE),""))</f>
        <v>46202</v>
      </c>
      <c r="C2770" t="str">
        <f t="shared" si="43"/>
        <v>Outbound</v>
      </c>
      <c r="D2770" t="str">
        <f>IF(tbl_transaction[[#This Row],[Type]]="Inbound",VLOOKUP(tbl_transaction[[#This Row],[Reference Number]],barang_masuk[],4,FALSE),IF(tbl_transaction[[#This Row],[Type]]="Outbound",VLOOKUP(tbl_transaction[[#This Row],[Reference Number]],barang_keluar[],4,FALSE),""))</f>
        <v>SNK016</v>
      </c>
      <c r="E2770" t="str">
        <f>IF(tbl_transaction[[#This Row],[Type]]="Inbound",VLOOKUP(tbl_transaction[[#This Row],[Reference Number]],barang_masuk[],5,FALSE),IF(tbl_transaction[[#This Row],[Type]]="Outbound",VLOOKUP(tbl_transaction[[#This Row],[Reference Number]],barang_keluar[],5,FALSE),""))</f>
        <v>Qtela Snack Variant 16</v>
      </c>
      <c r="F2770">
        <f>IF(tbl_transaction[[#This Row],[Type]]="Inbound",VLOOKUP(tbl_transaction[[#This Row],[Reference Number]],barang_masuk[],6,FALSE),IF(tbl_transaction[[#This Row],[Type]]="Outbound",VLOOKUP(tbl_transaction[[#This Row],[Reference Number]],barang_keluar[],6,FALSE),""))</f>
        <v>30</v>
      </c>
      <c r="G2770" t="str">
        <f>IF(tbl_transaction[[#This Row],[Type]]="Inbound",VLOOKUP(tbl_transaction[[#This Row],[Reference Number]],barang_masuk[],7,FALSE),IF(tbl_transaction[[#This Row],[Type]]="Outbound",VLOOKUP(tbl_transaction[[#This Row],[Reference Number]],barang_keluar[],7,FALSE),""))</f>
        <v>Pack</v>
      </c>
      <c r="H2770" t="str">
        <f>IF(tbl_transaction[[#This Row],[Type]]="Inbound",VLOOKUP(tbl_transaction[[#This Row],[Reference Number]],barang_masuk[],3,FALSE),IF(tbl_transaction[[#This Row],[Type]]="Outbound",VLOOKUP(tbl_transaction[[#This Row],[Reference Number]],barang_keluar[],3,FALSE),""))</f>
        <v>Outlet 003</v>
      </c>
      <c r="I2770" t="str">
        <f>IF(D2770='Kartu Stok'!$B$2,COUNTIF($D$3:D2770,'Kartu Stok'!$B$2),"")</f>
        <v/>
      </c>
    </row>
    <row r="2771" spans="1:9" ht="14.5" x14ac:dyDescent="0.35">
      <c r="A2771" s="2" t="s">
        <v>3330</v>
      </c>
      <c r="B2771" s="5">
        <f>IF(LEFT(tbl_transaction[[#This Row],[Reference Number]],2)="GR",VLOOKUP(tbl_transaction[[#This Row],[Reference Number]],barang_masuk[],2,FALSE),IF(LEFT(tbl_transaction[[#This Row],[Reference Number]],2)="DO",VLOOKUP(tbl_transaction[[#This Row],[Reference Number]],barang_keluar[],2,FALSE),""))</f>
        <v>46048</v>
      </c>
      <c r="C2771" t="str">
        <f t="shared" si="43"/>
        <v>Outbound</v>
      </c>
      <c r="D2771" t="str">
        <f>IF(tbl_transaction[[#This Row],[Type]]="Inbound",VLOOKUP(tbl_transaction[[#This Row],[Reference Number]],barang_masuk[],4,FALSE),IF(tbl_transaction[[#This Row],[Type]]="Outbound",VLOOKUP(tbl_transaction[[#This Row],[Reference Number]],barang_keluar[],4,FALSE),""))</f>
        <v>PER007</v>
      </c>
      <c r="E2771" t="str">
        <f>IF(tbl_transaction[[#This Row],[Type]]="Inbound",VLOOKUP(tbl_transaction[[#This Row],[Reference Number]],barang_masuk[],5,FALSE),IF(tbl_transaction[[#This Row],[Type]]="Outbound",VLOOKUP(tbl_transaction[[#This Row],[Reference Number]],barang_keluar[],5,FALSE),""))</f>
        <v>Pepsodent Personal Care Variant 7</v>
      </c>
      <c r="F2771">
        <f>IF(tbl_transaction[[#This Row],[Type]]="Inbound",VLOOKUP(tbl_transaction[[#This Row],[Reference Number]],barang_masuk[],6,FALSE),IF(tbl_transaction[[#This Row],[Type]]="Outbound",VLOOKUP(tbl_transaction[[#This Row],[Reference Number]],barang_keluar[],6,FALSE),""))</f>
        <v>10</v>
      </c>
      <c r="G2771" t="str">
        <f>IF(tbl_transaction[[#This Row],[Type]]="Inbound",VLOOKUP(tbl_transaction[[#This Row],[Reference Number]],barang_masuk[],7,FALSE),IF(tbl_transaction[[#This Row],[Type]]="Outbound",VLOOKUP(tbl_transaction[[#This Row],[Reference Number]],barang_keluar[],7,FALSE),""))</f>
        <v>Bottle</v>
      </c>
      <c r="H2771" t="str">
        <f>IF(tbl_transaction[[#This Row],[Type]]="Inbound",VLOOKUP(tbl_transaction[[#This Row],[Reference Number]],barang_masuk[],3,FALSE),IF(tbl_transaction[[#This Row],[Type]]="Outbound",VLOOKUP(tbl_transaction[[#This Row],[Reference Number]],barang_keluar[],3,FALSE),""))</f>
        <v>Outlet 069</v>
      </c>
      <c r="I2771" t="str">
        <f>IF(D2771='Kartu Stok'!$B$2,COUNTIF($D$3:D2771,'Kartu Stok'!$B$2),"")</f>
        <v/>
      </c>
    </row>
    <row r="2772" spans="1:9" ht="14.5" x14ac:dyDescent="0.35">
      <c r="A2772" s="2" t="s">
        <v>3331</v>
      </c>
      <c r="B2772" s="5">
        <f>IF(LEFT(tbl_transaction[[#This Row],[Reference Number]],2)="GR",VLOOKUP(tbl_transaction[[#This Row],[Reference Number]],barang_masuk[],2,FALSE),IF(LEFT(tbl_transaction[[#This Row],[Reference Number]],2)="DO",VLOOKUP(tbl_transaction[[#This Row],[Reference Number]],barang_keluar[],2,FALSE),""))</f>
        <v>46113</v>
      </c>
      <c r="C2772" t="str">
        <f t="shared" si="43"/>
        <v>Outbound</v>
      </c>
      <c r="D2772" t="str">
        <f>IF(tbl_transaction[[#This Row],[Type]]="Inbound",VLOOKUP(tbl_transaction[[#This Row],[Reference Number]],barang_masuk[],4,FALSE),IF(tbl_transaction[[#This Row],[Type]]="Outbound",VLOOKUP(tbl_transaction[[#This Row],[Reference Number]],barang_keluar[],4,FALSE),""))</f>
        <v>SNK027</v>
      </c>
      <c r="E2772" t="str">
        <f>IF(tbl_transaction[[#This Row],[Type]]="Inbound",VLOOKUP(tbl_transaction[[#This Row],[Reference Number]],barang_masuk[],5,FALSE),IF(tbl_transaction[[#This Row],[Type]]="Outbound",VLOOKUP(tbl_transaction[[#This Row],[Reference Number]],barang_keluar[],5,FALSE),""))</f>
        <v>Qtela Snack Variant 27</v>
      </c>
      <c r="F2772">
        <f>IF(tbl_transaction[[#This Row],[Type]]="Inbound",VLOOKUP(tbl_transaction[[#This Row],[Reference Number]],barang_masuk[],6,FALSE),IF(tbl_transaction[[#This Row],[Type]]="Outbound",VLOOKUP(tbl_transaction[[#This Row],[Reference Number]],barang_keluar[],6,FALSE),""))</f>
        <v>20</v>
      </c>
      <c r="G2772" t="str">
        <f>IF(tbl_transaction[[#This Row],[Type]]="Inbound",VLOOKUP(tbl_transaction[[#This Row],[Reference Number]],barang_masuk[],7,FALSE),IF(tbl_transaction[[#This Row],[Type]]="Outbound",VLOOKUP(tbl_transaction[[#This Row],[Reference Number]],barang_keluar[],7,FALSE),""))</f>
        <v>Pack</v>
      </c>
      <c r="H2772" t="str">
        <f>IF(tbl_transaction[[#This Row],[Type]]="Inbound",VLOOKUP(tbl_transaction[[#This Row],[Reference Number]],barang_masuk[],3,FALSE),IF(tbl_transaction[[#This Row],[Type]]="Outbound",VLOOKUP(tbl_transaction[[#This Row],[Reference Number]],barang_keluar[],3,FALSE),""))</f>
        <v>Outlet 054</v>
      </c>
      <c r="I2772" t="str">
        <f>IF(D2772='Kartu Stok'!$B$2,COUNTIF($D$3:D2772,'Kartu Stok'!$B$2),"")</f>
        <v/>
      </c>
    </row>
    <row r="2773" spans="1:9" ht="14.5" x14ac:dyDescent="0.35">
      <c r="A2773" s="2" t="s">
        <v>3332</v>
      </c>
      <c r="B2773" s="5">
        <f>IF(LEFT(tbl_transaction[[#This Row],[Reference Number]],2)="GR",VLOOKUP(tbl_transaction[[#This Row],[Reference Number]],barang_masuk[],2,FALSE),IF(LEFT(tbl_transaction[[#This Row],[Reference Number]],2)="DO",VLOOKUP(tbl_transaction[[#This Row],[Reference Number]],barang_keluar[],2,FALSE),""))</f>
        <v>46188</v>
      </c>
      <c r="C2773" t="str">
        <f t="shared" si="43"/>
        <v>Outbound</v>
      </c>
      <c r="D2773" t="str">
        <f>IF(tbl_transaction[[#This Row],[Type]]="Inbound",VLOOKUP(tbl_transaction[[#This Row],[Reference Number]],barang_masuk[],4,FALSE),IF(tbl_transaction[[#This Row],[Type]]="Outbound",VLOOKUP(tbl_transaction[[#This Row],[Reference Number]],barang_keluar[],4,FALSE),""))</f>
        <v>HOM025</v>
      </c>
      <c r="E2773" t="str">
        <f>IF(tbl_transaction[[#This Row],[Type]]="Inbound",VLOOKUP(tbl_transaction[[#This Row],[Reference Number]],barang_masuk[],5,FALSE),IF(tbl_transaction[[#This Row],[Type]]="Outbound",VLOOKUP(tbl_transaction[[#This Row],[Reference Number]],barang_keluar[],5,FALSE),""))</f>
        <v>Rinso Home Care Variant 25</v>
      </c>
      <c r="F2773">
        <f>IF(tbl_transaction[[#This Row],[Type]]="Inbound",VLOOKUP(tbl_transaction[[#This Row],[Reference Number]],barang_masuk[],6,FALSE),IF(tbl_transaction[[#This Row],[Type]]="Outbound",VLOOKUP(tbl_transaction[[#This Row],[Reference Number]],barang_keluar[],6,FALSE),""))</f>
        <v>12</v>
      </c>
      <c r="G2773" t="str">
        <f>IF(tbl_transaction[[#This Row],[Type]]="Inbound",VLOOKUP(tbl_transaction[[#This Row],[Reference Number]],barang_masuk[],7,FALSE),IF(tbl_transaction[[#This Row],[Type]]="Outbound",VLOOKUP(tbl_transaction[[#This Row],[Reference Number]],barang_keluar[],7,FALSE),""))</f>
        <v>Pack</v>
      </c>
      <c r="H2773" t="str">
        <f>IF(tbl_transaction[[#This Row],[Type]]="Inbound",VLOOKUP(tbl_transaction[[#This Row],[Reference Number]],barang_masuk[],3,FALSE),IF(tbl_transaction[[#This Row],[Type]]="Outbound",VLOOKUP(tbl_transaction[[#This Row],[Reference Number]],barang_keluar[],3,FALSE),""))</f>
        <v>Outlet 079</v>
      </c>
      <c r="I2773" t="str">
        <f>IF(D2773='Kartu Stok'!$B$2,COUNTIF($D$3:D2773,'Kartu Stok'!$B$2),"")</f>
        <v/>
      </c>
    </row>
    <row r="2774" spans="1:9" ht="14.5" x14ac:dyDescent="0.35">
      <c r="A2774" s="2" t="s">
        <v>3333</v>
      </c>
      <c r="B2774" s="5">
        <f>IF(LEFT(tbl_transaction[[#This Row],[Reference Number]],2)="GR",VLOOKUP(tbl_transaction[[#This Row],[Reference Number]],barang_masuk[],2,FALSE),IF(LEFT(tbl_transaction[[#This Row],[Reference Number]],2)="DO",VLOOKUP(tbl_transaction[[#This Row],[Reference Number]],barang_keluar[],2,FALSE),""))</f>
        <v>46109</v>
      </c>
      <c r="C2774" t="str">
        <f t="shared" si="43"/>
        <v>Outbound</v>
      </c>
      <c r="D2774" t="str">
        <f>IF(tbl_transaction[[#This Row],[Type]]="Inbound",VLOOKUP(tbl_transaction[[#This Row],[Reference Number]],barang_masuk[],4,FALSE),IF(tbl_transaction[[#This Row],[Type]]="Outbound",VLOOKUP(tbl_transaction[[#This Row],[Reference Number]],barang_keluar[],4,FALSE),""))</f>
        <v>PER012</v>
      </c>
      <c r="E2774" t="str">
        <f>IF(tbl_transaction[[#This Row],[Type]]="Inbound",VLOOKUP(tbl_transaction[[#This Row],[Reference Number]],barang_masuk[],5,FALSE),IF(tbl_transaction[[#This Row],[Type]]="Outbound",VLOOKUP(tbl_transaction[[#This Row],[Reference Number]],barang_keluar[],5,FALSE),""))</f>
        <v>Sunsilk Personal Care Variant 12</v>
      </c>
      <c r="F2774">
        <f>IF(tbl_transaction[[#This Row],[Type]]="Inbound",VLOOKUP(tbl_transaction[[#This Row],[Reference Number]],barang_masuk[],6,FALSE),IF(tbl_transaction[[#This Row],[Type]]="Outbound",VLOOKUP(tbl_transaction[[#This Row],[Reference Number]],barang_keluar[],6,FALSE),""))</f>
        <v>36</v>
      </c>
      <c r="G2774" t="str">
        <f>IF(tbl_transaction[[#This Row],[Type]]="Inbound",VLOOKUP(tbl_transaction[[#This Row],[Reference Number]],barang_masuk[],7,FALSE),IF(tbl_transaction[[#This Row],[Type]]="Outbound",VLOOKUP(tbl_transaction[[#This Row],[Reference Number]],barang_keluar[],7,FALSE),""))</f>
        <v>Bottle</v>
      </c>
      <c r="H2774" t="str">
        <f>IF(tbl_transaction[[#This Row],[Type]]="Inbound",VLOOKUP(tbl_transaction[[#This Row],[Reference Number]],barang_masuk[],3,FALSE),IF(tbl_transaction[[#This Row],[Type]]="Outbound",VLOOKUP(tbl_transaction[[#This Row],[Reference Number]],barang_keluar[],3,FALSE),""))</f>
        <v>Outlet 031</v>
      </c>
      <c r="I2774" t="str">
        <f>IF(D2774='Kartu Stok'!$B$2,COUNTIF($D$3:D2774,'Kartu Stok'!$B$2),"")</f>
        <v/>
      </c>
    </row>
    <row r="2775" spans="1:9" ht="14.5" x14ac:dyDescent="0.35">
      <c r="A2775" s="2" t="s">
        <v>3334</v>
      </c>
      <c r="B2775" s="5">
        <f>IF(LEFT(tbl_transaction[[#This Row],[Reference Number]],2)="GR",VLOOKUP(tbl_transaction[[#This Row],[Reference Number]],barang_masuk[],2,FALSE),IF(LEFT(tbl_transaction[[#This Row],[Reference Number]],2)="DO",VLOOKUP(tbl_transaction[[#This Row],[Reference Number]],barang_keluar[],2,FALSE),""))</f>
        <v>46172</v>
      </c>
      <c r="C2775" t="str">
        <f t="shared" si="43"/>
        <v>Outbound</v>
      </c>
      <c r="D2775" t="str">
        <f>IF(tbl_transaction[[#This Row],[Type]]="Inbound",VLOOKUP(tbl_transaction[[#This Row],[Reference Number]],barang_masuk[],4,FALSE),IF(tbl_transaction[[#This Row],[Type]]="Outbound",VLOOKUP(tbl_transaction[[#This Row],[Reference Number]],barang_keluar[],4,FALSE),""))</f>
        <v>BAB003</v>
      </c>
      <c r="E2775" t="str">
        <f>IF(tbl_transaction[[#This Row],[Type]]="Inbound",VLOOKUP(tbl_transaction[[#This Row],[Reference Number]],barang_masuk[],5,FALSE),IF(tbl_transaction[[#This Row],[Type]]="Outbound",VLOOKUP(tbl_transaction[[#This Row],[Reference Number]],barang_keluar[],5,FALSE),""))</f>
        <v>Zwitsal Baby Care Variant 3</v>
      </c>
      <c r="F2775">
        <f>IF(tbl_transaction[[#This Row],[Type]]="Inbound",VLOOKUP(tbl_transaction[[#This Row],[Reference Number]],barang_masuk[],6,FALSE),IF(tbl_transaction[[#This Row],[Type]]="Outbound",VLOOKUP(tbl_transaction[[#This Row],[Reference Number]],barang_keluar[],6,FALSE),""))</f>
        <v>30</v>
      </c>
      <c r="G2775" t="str">
        <f>IF(tbl_transaction[[#This Row],[Type]]="Inbound",VLOOKUP(tbl_transaction[[#This Row],[Reference Number]],barang_masuk[],7,FALSE),IF(tbl_transaction[[#This Row],[Type]]="Outbound",VLOOKUP(tbl_transaction[[#This Row],[Reference Number]],barang_keluar[],7,FALSE),""))</f>
        <v>Pack</v>
      </c>
      <c r="H2775" t="str">
        <f>IF(tbl_transaction[[#This Row],[Type]]="Inbound",VLOOKUP(tbl_transaction[[#This Row],[Reference Number]],barang_masuk[],3,FALSE),IF(tbl_transaction[[#This Row],[Type]]="Outbound",VLOOKUP(tbl_transaction[[#This Row],[Reference Number]],barang_keluar[],3,FALSE),""))</f>
        <v>Outlet 072</v>
      </c>
      <c r="I2775" t="str">
        <f>IF(D2775='Kartu Stok'!$B$2,COUNTIF($D$3:D2775,'Kartu Stok'!$B$2),"")</f>
        <v/>
      </c>
    </row>
    <row r="2776" spans="1:9" ht="14.5" x14ac:dyDescent="0.35">
      <c r="A2776" s="2" t="s">
        <v>3335</v>
      </c>
      <c r="B2776" s="5">
        <f>IF(LEFT(tbl_transaction[[#This Row],[Reference Number]],2)="GR",VLOOKUP(tbl_transaction[[#This Row],[Reference Number]],barang_masuk[],2,FALSE),IF(LEFT(tbl_transaction[[#This Row],[Reference Number]],2)="DO",VLOOKUP(tbl_transaction[[#This Row],[Reference Number]],barang_keluar[],2,FALSE),""))</f>
        <v>46082</v>
      </c>
      <c r="C2776" t="str">
        <f t="shared" si="43"/>
        <v>Outbound</v>
      </c>
      <c r="D2776" t="str">
        <f>IF(tbl_transaction[[#This Row],[Type]]="Inbound",VLOOKUP(tbl_transaction[[#This Row],[Reference Number]],barang_masuk[],4,FALSE),IF(tbl_transaction[[#This Row],[Type]]="Outbound",VLOOKUP(tbl_transaction[[#This Row],[Reference Number]],barang_keluar[],4,FALSE),""))</f>
        <v>INS019</v>
      </c>
      <c r="E2776" t="str">
        <f>IF(tbl_transaction[[#This Row],[Type]]="Inbound",VLOOKUP(tbl_transaction[[#This Row],[Reference Number]],barang_masuk[],5,FALSE),IF(tbl_transaction[[#This Row],[Type]]="Outbound",VLOOKUP(tbl_transaction[[#This Row],[Reference Number]],barang_keluar[],5,FALSE),""))</f>
        <v>Indomie Instant Food Variant 19</v>
      </c>
      <c r="F2776">
        <f>IF(tbl_transaction[[#This Row],[Type]]="Inbound",VLOOKUP(tbl_transaction[[#This Row],[Reference Number]],barang_masuk[],6,FALSE),IF(tbl_transaction[[#This Row],[Type]]="Outbound",VLOOKUP(tbl_transaction[[#This Row],[Reference Number]],barang_keluar[],6,FALSE),""))</f>
        <v>36</v>
      </c>
      <c r="G2776" t="str">
        <f>IF(tbl_transaction[[#This Row],[Type]]="Inbound",VLOOKUP(tbl_transaction[[#This Row],[Reference Number]],barang_masuk[],7,FALSE),IF(tbl_transaction[[#This Row],[Type]]="Outbound",VLOOKUP(tbl_transaction[[#This Row],[Reference Number]],barang_keluar[],7,FALSE),""))</f>
        <v>Pack</v>
      </c>
      <c r="H2776" t="str">
        <f>IF(tbl_transaction[[#This Row],[Type]]="Inbound",VLOOKUP(tbl_transaction[[#This Row],[Reference Number]],barang_masuk[],3,FALSE),IF(tbl_transaction[[#This Row],[Type]]="Outbound",VLOOKUP(tbl_transaction[[#This Row],[Reference Number]],barang_keluar[],3,FALSE),""))</f>
        <v>Outlet 015</v>
      </c>
      <c r="I2776" t="str">
        <f>IF(D2776='Kartu Stok'!$B$2,COUNTIF($D$3:D2776,'Kartu Stok'!$B$2),"")</f>
        <v/>
      </c>
    </row>
    <row r="2777" spans="1:9" ht="14.5" x14ac:dyDescent="0.35">
      <c r="A2777" s="2" t="s">
        <v>3336</v>
      </c>
      <c r="B2777" s="5">
        <f>IF(LEFT(tbl_transaction[[#This Row],[Reference Number]],2)="GR",VLOOKUP(tbl_transaction[[#This Row],[Reference Number]],barang_masuk[],2,FALSE),IF(LEFT(tbl_transaction[[#This Row],[Reference Number]],2)="DO",VLOOKUP(tbl_transaction[[#This Row],[Reference Number]],barang_keluar[],2,FALSE),""))</f>
        <v>46151</v>
      </c>
      <c r="C2777" t="str">
        <f t="shared" si="43"/>
        <v>Outbound</v>
      </c>
      <c r="D2777" t="str">
        <f>IF(tbl_transaction[[#This Row],[Type]]="Inbound",VLOOKUP(tbl_transaction[[#This Row],[Reference Number]],barang_masuk[],4,FALSE),IF(tbl_transaction[[#This Row],[Type]]="Outbound",VLOOKUP(tbl_transaction[[#This Row],[Reference Number]],barang_keluar[],4,FALSE),""))</f>
        <v>SNK027</v>
      </c>
      <c r="E2777" t="str">
        <f>IF(tbl_transaction[[#This Row],[Type]]="Inbound",VLOOKUP(tbl_transaction[[#This Row],[Reference Number]],barang_masuk[],5,FALSE),IF(tbl_transaction[[#This Row],[Type]]="Outbound",VLOOKUP(tbl_transaction[[#This Row],[Reference Number]],barang_keluar[],5,FALSE),""))</f>
        <v>Qtela Snack Variant 27</v>
      </c>
      <c r="F2777">
        <f>IF(tbl_transaction[[#This Row],[Type]]="Inbound",VLOOKUP(tbl_transaction[[#This Row],[Reference Number]],barang_masuk[],6,FALSE),IF(tbl_transaction[[#This Row],[Type]]="Outbound",VLOOKUP(tbl_transaction[[#This Row],[Reference Number]],barang_keluar[],6,FALSE),""))</f>
        <v>15</v>
      </c>
      <c r="G2777" t="str">
        <f>IF(tbl_transaction[[#This Row],[Type]]="Inbound",VLOOKUP(tbl_transaction[[#This Row],[Reference Number]],barang_masuk[],7,FALSE),IF(tbl_transaction[[#This Row],[Type]]="Outbound",VLOOKUP(tbl_transaction[[#This Row],[Reference Number]],barang_keluar[],7,FALSE),""))</f>
        <v>Pack</v>
      </c>
      <c r="H2777" t="str">
        <f>IF(tbl_transaction[[#This Row],[Type]]="Inbound",VLOOKUP(tbl_transaction[[#This Row],[Reference Number]],barang_masuk[],3,FALSE),IF(tbl_transaction[[#This Row],[Type]]="Outbound",VLOOKUP(tbl_transaction[[#This Row],[Reference Number]],barang_keluar[],3,FALSE),""))</f>
        <v>Outlet 041</v>
      </c>
      <c r="I2777" t="str">
        <f>IF(D2777='Kartu Stok'!$B$2,COUNTIF($D$3:D2777,'Kartu Stok'!$B$2),"")</f>
        <v/>
      </c>
    </row>
    <row r="2778" spans="1:9" ht="14.5" x14ac:dyDescent="0.35">
      <c r="A2778" s="2" t="s">
        <v>3337</v>
      </c>
      <c r="B2778" s="5">
        <f>IF(LEFT(tbl_transaction[[#This Row],[Reference Number]],2)="GR",VLOOKUP(tbl_transaction[[#This Row],[Reference Number]],barang_masuk[],2,FALSE),IF(LEFT(tbl_transaction[[#This Row],[Reference Number]],2)="DO",VLOOKUP(tbl_transaction[[#This Row],[Reference Number]],barang_keluar[],2,FALSE),""))</f>
        <v>46071</v>
      </c>
      <c r="C2778" t="str">
        <f t="shared" si="43"/>
        <v>Outbound</v>
      </c>
      <c r="D2778" t="str">
        <f>IF(tbl_transaction[[#This Row],[Type]]="Inbound",VLOOKUP(tbl_transaction[[#This Row],[Reference Number]],barang_masuk[],4,FALSE),IF(tbl_transaction[[#This Row],[Type]]="Outbound",VLOOKUP(tbl_transaction[[#This Row],[Reference Number]],barang_keluar[],4,FALSE),""))</f>
        <v>BEV003</v>
      </c>
      <c r="E2778" t="str">
        <f>IF(tbl_transaction[[#This Row],[Type]]="Inbound",VLOOKUP(tbl_transaction[[#This Row],[Reference Number]],barang_masuk[],5,FALSE),IF(tbl_transaction[[#This Row],[Type]]="Outbound",VLOOKUP(tbl_transaction[[#This Row],[Reference Number]],barang_keluar[],5,FALSE),""))</f>
        <v>Sosro Beverage Variant 3</v>
      </c>
      <c r="F2778">
        <f>IF(tbl_transaction[[#This Row],[Type]]="Inbound",VLOOKUP(tbl_transaction[[#This Row],[Reference Number]],barang_masuk[],6,FALSE),IF(tbl_transaction[[#This Row],[Type]]="Outbound",VLOOKUP(tbl_transaction[[#This Row],[Reference Number]],barang_keluar[],6,FALSE),""))</f>
        <v>10</v>
      </c>
      <c r="G2778" t="str">
        <f>IF(tbl_transaction[[#This Row],[Type]]="Inbound",VLOOKUP(tbl_transaction[[#This Row],[Reference Number]],barang_masuk[],7,FALSE),IF(tbl_transaction[[#This Row],[Type]]="Outbound",VLOOKUP(tbl_transaction[[#This Row],[Reference Number]],barang_keluar[],7,FALSE),""))</f>
        <v>Bottle</v>
      </c>
      <c r="H2778" t="str">
        <f>IF(tbl_transaction[[#This Row],[Type]]="Inbound",VLOOKUP(tbl_transaction[[#This Row],[Reference Number]],barang_masuk[],3,FALSE),IF(tbl_transaction[[#This Row],[Type]]="Outbound",VLOOKUP(tbl_transaction[[#This Row],[Reference Number]],barang_keluar[],3,FALSE),""))</f>
        <v>Outlet 041</v>
      </c>
      <c r="I2778" t="str">
        <f>IF(D2778='Kartu Stok'!$B$2,COUNTIF($D$3:D2778,'Kartu Stok'!$B$2),"")</f>
        <v/>
      </c>
    </row>
    <row r="2779" spans="1:9" ht="14.5" x14ac:dyDescent="0.35">
      <c r="A2779" s="2" t="s">
        <v>3338</v>
      </c>
      <c r="B2779" s="5">
        <f>IF(LEFT(tbl_transaction[[#This Row],[Reference Number]],2)="GR",VLOOKUP(tbl_transaction[[#This Row],[Reference Number]],barang_masuk[],2,FALSE),IF(LEFT(tbl_transaction[[#This Row],[Reference Number]],2)="DO",VLOOKUP(tbl_transaction[[#This Row],[Reference Number]],barang_keluar[],2,FALSE),""))</f>
        <v>46176</v>
      </c>
      <c r="C2779" t="str">
        <f t="shared" si="43"/>
        <v>Outbound</v>
      </c>
      <c r="D2779" t="str">
        <f>IF(tbl_transaction[[#This Row],[Type]]="Inbound",VLOOKUP(tbl_transaction[[#This Row],[Reference Number]],barang_masuk[],4,FALSE),IF(tbl_transaction[[#This Row],[Type]]="Outbound",VLOOKUP(tbl_transaction[[#This Row],[Reference Number]],barang_keluar[],4,FALSE),""))</f>
        <v>SNK028</v>
      </c>
      <c r="E2779" t="str">
        <f>IF(tbl_transaction[[#This Row],[Type]]="Inbound",VLOOKUP(tbl_transaction[[#This Row],[Reference Number]],barang_masuk[],5,FALSE),IF(tbl_transaction[[#This Row],[Type]]="Outbound",VLOOKUP(tbl_transaction[[#This Row],[Reference Number]],barang_keluar[],5,FALSE),""))</f>
        <v>Chitato Snack Variant 28</v>
      </c>
      <c r="F2779">
        <f>IF(tbl_transaction[[#This Row],[Type]]="Inbound",VLOOKUP(tbl_transaction[[#This Row],[Reference Number]],barang_masuk[],6,FALSE),IF(tbl_transaction[[#This Row],[Type]]="Outbound",VLOOKUP(tbl_transaction[[#This Row],[Reference Number]],barang_keluar[],6,FALSE),""))</f>
        <v>20</v>
      </c>
      <c r="G2779" t="str">
        <f>IF(tbl_transaction[[#This Row],[Type]]="Inbound",VLOOKUP(tbl_transaction[[#This Row],[Reference Number]],barang_masuk[],7,FALSE),IF(tbl_transaction[[#This Row],[Type]]="Outbound",VLOOKUP(tbl_transaction[[#This Row],[Reference Number]],barang_keluar[],7,FALSE),""))</f>
        <v>Pack</v>
      </c>
      <c r="H2779" t="str">
        <f>IF(tbl_transaction[[#This Row],[Type]]="Inbound",VLOOKUP(tbl_transaction[[#This Row],[Reference Number]],barang_masuk[],3,FALSE),IF(tbl_transaction[[#This Row],[Type]]="Outbound",VLOOKUP(tbl_transaction[[#This Row],[Reference Number]],barang_keluar[],3,FALSE),""))</f>
        <v>Outlet 046</v>
      </c>
      <c r="I2779" t="str">
        <f>IF(D2779='Kartu Stok'!$B$2,COUNTIF($D$3:D2779,'Kartu Stok'!$B$2),"")</f>
        <v/>
      </c>
    </row>
    <row r="2780" spans="1:9" ht="14.5" x14ac:dyDescent="0.35">
      <c r="A2780" s="2" t="s">
        <v>3339</v>
      </c>
      <c r="B2780" s="5">
        <f>IF(LEFT(tbl_transaction[[#This Row],[Reference Number]],2)="GR",VLOOKUP(tbl_transaction[[#This Row],[Reference Number]],barang_masuk[],2,FALSE),IF(LEFT(tbl_transaction[[#This Row],[Reference Number]],2)="DO",VLOOKUP(tbl_transaction[[#This Row],[Reference Number]],barang_keluar[],2,FALSE),""))</f>
        <v>46162</v>
      </c>
      <c r="C2780" t="str">
        <f t="shared" si="43"/>
        <v>Outbound</v>
      </c>
      <c r="D2780" t="str">
        <f>IF(tbl_transaction[[#This Row],[Type]]="Inbound",VLOOKUP(tbl_transaction[[#This Row],[Reference Number]],barang_masuk[],4,FALSE),IF(tbl_transaction[[#This Row],[Type]]="Outbound",VLOOKUP(tbl_transaction[[#This Row],[Reference Number]],barang_keluar[],4,FALSE),""))</f>
        <v>HOM008</v>
      </c>
      <c r="E2780" t="str">
        <f>IF(tbl_transaction[[#This Row],[Type]]="Inbound",VLOOKUP(tbl_transaction[[#This Row],[Reference Number]],barang_masuk[],5,FALSE),IF(tbl_transaction[[#This Row],[Type]]="Outbound",VLOOKUP(tbl_transaction[[#This Row],[Reference Number]],barang_keluar[],5,FALSE),""))</f>
        <v>Rinso Home Care Variant 8</v>
      </c>
      <c r="F2780">
        <f>IF(tbl_transaction[[#This Row],[Type]]="Inbound",VLOOKUP(tbl_transaction[[#This Row],[Reference Number]],barang_masuk[],6,FALSE),IF(tbl_transaction[[#This Row],[Type]]="Outbound",VLOOKUP(tbl_transaction[[#This Row],[Reference Number]],barang_keluar[],6,FALSE),""))</f>
        <v>10</v>
      </c>
      <c r="G2780" t="str">
        <f>IF(tbl_transaction[[#This Row],[Type]]="Inbound",VLOOKUP(tbl_transaction[[#This Row],[Reference Number]],barang_masuk[],7,FALSE),IF(tbl_transaction[[#This Row],[Type]]="Outbound",VLOOKUP(tbl_transaction[[#This Row],[Reference Number]],barang_keluar[],7,FALSE),""))</f>
        <v>Pack</v>
      </c>
      <c r="H2780" t="str">
        <f>IF(tbl_transaction[[#This Row],[Type]]="Inbound",VLOOKUP(tbl_transaction[[#This Row],[Reference Number]],barang_masuk[],3,FALSE),IF(tbl_transaction[[#This Row],[Type]]="Outbound",VLOOKUP(tbl_transaction[[#This Row],[Reference Number]],barang_keluar[],3,FALSE),""))</f>
        <v>Outlet 033</v>
      </c>
      <c r="I2780" t="str">
        <f>IF(D2780='Kartu Stok'!$B$2,COUNTIF($D$3:D2780,'Kartu Stok'!$B$2),"")</f>
        <v/>
      </c>
    </row>
    <row r="2781" spans="1:9" ht="14.5" x14ac:dyDescent="0.35">
      <c r="A2781" s="2" t="s">
        <v>3340</v>
      </c>
      <c r="B2781" s="5">
        <f>IF(LEFT(tbl_transaction[[#This Row],[Reference Number]],2)="GR",VLOOKUP(tbl_transaction[[#This Row],[Reference Number]],barang_masuk[],2,FALSE),IF(LEFT(tbl_transaction[[#This Row],[Reference Number]],2)="DO",VLOOKUP(tbl_transaction[[#This Row],[Reference Number]],barang_keluar[],2,FALSE),""))</f>
        <v>46120</v>
      </c>
      <c r="C2781" t="str">
        <f t="shared" si="43"/>
        <v>Outbound</v>
      </c>
      <c r="D2781" t="str">
        <f>IF(tbl_transaction[[#This Row],[Type]]="Inbound",VLOOKUP(tbl_transaction[[#This Row],[Reference Number]],barang_masuk[],4,FALSE),IF(tbl_transaction[[#This Row],[Type]]="Outbound",VLOOKUP(tbl_transaction[[#This Row],[Reference Number]],barang_keluar[],4,FALSE),""))</f>
        <v>INS008</v>
      </c>
      <c r="E2781" t="str">
        <f>IF(tbl_transaction[[#This Row],[Type]]="Inbound",VLOOKUP(tbl_transaction[[#This Row],[Reference Number]],barang_masuk[],5,FALSE),IF(tbl_transaction[[#This Row],[Type]]="Outbound",VLOOKUP(tbl_transaction[[#This Row],[Reference Number]],barang_keluar[],5,FALSE),""))</f>
        <v>Indomie Instant Food Variant 8</v>
      </c>
      <c r="F2781">
        <f>IF(tbl_transaction[[#This Row],[Type]]="Inbound",VLOOKUP(tbl_transaction[[#This Row],[Reference Number]],barang_masuk[],6,FALSE),IF(tbl_transaction[[#This Row],[Type]]="Outbound",VLOOKUP(tbl_transaction[[#This Row],[Reference Number]],barang_keluar[],6,FALSE),""))</f>
        <v>20</v>
      </c>
      <c r="G2781" t="str">
        <f>IF(tbl_transaction[[#This Row],[Type]]="Inbound",VLOOKUP(tbl_transaction[[#This Row],[Reference Number]],barang_masuk[],7,FALSE),IF(tbl_transaction[[#This Row],[Type]]="Outbound",VLOOKUP(tbl_transaction[[#This Row],[Reference Number]],barang_keluar[],7,FALSE),""))</f>
        <v>Pack</v>
      </c>
      <c r="H2781" t="str">
        <f>IF(tbl_transaction[[#This Row],[Type]]="Inbound",VLOOKUP(tbl_transaction[[#This Row],[Reference Number]],barang_masuk[],3,FALSE),IF(tbl_transaction[[#This Row],[Type]]="Outbound",VLOOKUP(tbl_transaction[[#This Row],[Reference Number]],barang_keluar[],3,FALSE),""))</f>
        <v>Outlet 040</v>
      </c>
      <c r="I2781" t="str">
        <f>IF(D2781='Kartu Stok'!$B$2,COUNTIF($D$3:D2781,'Kartu Stok'!$B$2),"")</f>
        <v/>
      </c>
    </row>
    <row r="2782" spans="1:9" ht="14.5" x14ac:dyDescent="0.35">
      <c r="A2782" s="2" t="s">
        <v>3341</v>
      </c>
      <c r="B2782" s="5">
        <f>IF(LEFT(tbl_transaction[[#This Row],[Reference Number]],2)="GR",VLOOKUP(tbl_transaction[[#This Row],[Reference Number]],barang_masuk[],2,FALSE),IF(LEFT(tbl_transaction[[#This Row],[Reference Number]],2)="DO",VLOOKUP(tbl_transaction[[#This Row],[Reference Number]],barang_keluar[],2,FALSE),""))</f>
        <v>46058</v>
      </c>
      <c r="C2782" t="str">
        <f t="shared" ref="C2782:C2845" si="44">IF(LEFT(A2782,2)="GR","Inbound",IF(LEFT(A2782,2)="DO","Outbound",""))</f>
        <v>Outbound</v>
      </c>
      <c r="D2782" t="str">
        <f>IF(tbl_transaction[[#This Row],[Type]]="Inbound",VLOOKUP(tbl_transaction[[#This Row],[Reference Number]],barang_masuk[],4,FALSE),IF(tbl_transaction[[#This Row],[Type]]="Outbound",VLOOKUP(tbl_transaction[[#This Row],[Reference Number]],barang_keluar[],4,FALSE),""))</f>
        <v>HOM002</v>
      </c>
      <c r="E2782" t="str">
        <f>IF(tbl_transaction[[#This Row],[Type]]="Inbound",VLOOKUP(tbl_transaction[[#This Row],[Reference Number]],barang_masuk[],5,FALSE),IF(tbl_transaction[[#This Row],[Type]]="Outbound",VLOOKUP(tbl_transaction[[#This Row],[Reference Number]],barang_keluar[],5,FALSE),""))</f>
        <v>Sunlight Home Care Variant 2</v>
      </c>
      <c r="F2782">
        <f>IF(tbl_transaction[[#This Row],[Type]]="Inbound",VLOOKUP(tbl_transaction[[#This Row],[Reference Number]],barang_masuk[],6,FALSE),IF(tbl_transaction[[#This Row],[Type]]="Outbound",VLOOKUP(tbl_transaction[[#This Row],[Reference Number]],barang_keluar[],6,FALSE),""))</f>
        <v>30</v>
      </c>
      <c r="G2782" t="str">
        <f>IF(tbl_transaction[[#This Row],[Type]]="Inbound",VLOOKUP(tbl_transaction[[#This Row],[Reference Number]],barang_masuk[],7,FALSE),IF(tbl_transaction[[#This Row],[Type]]="Outbound",VLOOKUP(tbl_transaction[[#This Row],[Reference Number]],barang_keluar[],7,FALSE),""))</f>
        <v>Pack</v>
      </c>
      <c r="H2782" t="str">
        <f>IF(tbl_transaction[[#This Row],[Type]]="Inbound",VLOOKUP(tbl_transaction[[#This Row],[Reference Number]],barang_masuk[],3,FALSE),IF(tbl_transaction[[#This Row],[Type]]="Outbound",VLOOKUP(tbl_transaction[[#This Row],[Reference Number]],barang_keluar[],3,FALSE),""))</f>
        <v>Outlet 066</v>
      </c>
      <c r="I2782" t="str">
        <f>IF(D2782='Kartu Stok'!$B$2,COUNTIF($D$3:D2782,'Kartu Stok'!$B$2),"")</f>
        <v/>
      </c>
    </row>
    <row r="2783" spans="1:9" ht="14.5" x14ac:dyDescent="0.35">
      <c r="A2783" s="2" t="s">
        <v>3342</v>
      </c>
      <c r="B2783" s="5">
        <f>IF(LEFT(tbl_transaction[[#This Row],[Reference Number]],2)="GR",VLOOKUP(tbl_transaction[[#This Row],[Reference Number]],barang_masuk[],2,FALSE),IF(LEFT(tbl_transaction[[#This Row],[Reference Number]],2)="DO",VLOOKUP(tbl_transaction[[#This Row],[Reference Number]],barang_keluar[],2,FALSE),""))</f>
        <v>46159</v>
      </c>
      <c r="C2783" t="str">
        <f t="shared" si="44"/>
        <v>Outbound</v>
      </c>
      <c r="D2783" t="str">
        <f>IF(tbl_transaction[[#This Row],[Type]]="Inbound",VLOOKUP(tbl_transaction[[#This Row],[Reference Number]],barang_masuk[],4,FALSE),IF(tbl_transaction[[#This Row],[Type]]="Outbound",VLOOKUP(tbl_transaction[[#This Row],[Reference Number]],barang_keluar[],4,FALSE),""))</f>
        <v>BEV033</v>
      </c>
      <c r="E2783" t="str">
        <f>IF(tbl_transaction[[#This Row],[Type]]="Inbound",VLOOKUP(tbl_transaction[[#This Row],[Reference Number]],barang_masuk[],5,FALSE),IF(tbl_transaction[[#This Row],[Type]]="Outbound",VLOOKUP(tbl_transaction[[#This Row],[Reference Number]],barang_keluar[],5,FALSE),""))</f>
        <v>Aqua Beverage Variant 33</v>
      </c>
      <c r="F2783">
        <f>IF(tbl_transaction[[#This Row],[Type]]="Inbound",VLOOKUP(tbl_transaction[[#This Row],[Reference Number]],barang_masuk[],6,FALSE),IF(tbl_transaction[[#This Row],[Type]]="Outbound",VLOOKUP(tbl_transaction[[#This Row],[Reference Number]],barang_keluar[],6,FALSE),""))</f>
        <v>5</v>
      </c>
      <c r="G2783" t="str">
        <f>IF(tbl_transaction[[#This Row],[Type]]="Inbound",VLOOKUP(tbl_transaction[[#This Row],[Reference Number]],barang_masuk[],7,FALSE),IF(tbl_transaction[[#This Row],[Type]]="Outbound",VLOOKUP(tbl_transaction[[#This Row],[Reference Number]],barang_keluar[],7,FALSE),""))</f>
        <v>Bottle</v>
      </c>
      <c r="H2783" t="str">
        <f>IF(tbl_transaction[[#This Row],[Type]]="Inbound",VLOOKUP(tbl_transaction[[#This Row],[Reference Number]],barang_masuk[],3,FALSE),IF(tbl_transaction[[#This Row],[Type]]="Outbound",VLOOKUP(tbl_transaction[[#This Row],[Reference Number]],barang_keluar[],3,FALSE),""))</f>
        <v>Outlet 053</v>
      </c>
      <c r="I2783" t="str">
        <f>IF(D2783='Kartu Stok'!$B$2,COUNTIF($D$3:D2783,'Kartu Stok'!$B$2),"")</f>
        <v/>
      </c>
    </row>
    <row r="2784" spans="1:9" ht="14.5" x14ac:dyDescent="0.35">
      <c r="A2784" s="2" t="s">
        <v>3343</v>
      </c>
      <c r="B2784" s="5">
        <f>IF(LEFT(tbl_transaction[[#This Row],[Reference Number]],2)="GR",VLOOKUP(tbl_transaction[[#This Row],[Reference Number]],barang_masuk[],2,FALSE),IF(LEFT(tbl_transaction[[#This Row],[Reference Number]],2)="DO",VLOOKUP(tbl_transaction[[#This Row],[Reference Number]],barang_keluar[],2,FALSE),""))</f>
        <v>46085</v>
      </c>
      <c r="C2784" t="str">
        <f t="shared" si="44"/>
        <v>Outbound</v>
      </c>
      <c r="D2784" t="str">
        <f>IF(tbl_transaction[[#This Row],[Type]]="Inbound",VLOOKUP(tbl_transaction[[#This Row],[Reference Number]],barang_masuk[],4,FALSE),IF(tbl_transaction[[#This Row],[Type]]="Outbound",VLOOKUP(tbl_transaction[[#This Row],[Reference Number]],barang_keluar[],4,FALSE),""))</f>
        <v>INS003</v>
      </c>
      <c r="E2784" t="str">
        <f>IF(tbl_transaction[[#This Row],[Type]]="Inbound",VLOOKUP(tbl_transaction[[#This Row],[Reference Number]],barang_masuk[],5,FALSE),IF(tbl_transaction[[#This Row],[Type]]="Outbound",VLOOKUP(tbl_transaction[[#This Row],[Reference Number]],barang_keluar[],5,FALSE),""))</f>
        <v>Indomie Instant Food Variant 3</v>
      </c>
      <c r="F2784">
        <f>IF(tbl_transaction[[#This Row],[Type]]="Inbound",VLOOKUP(tbl_transaction[[#This Row],[Reference Number]],barang_masuk[],6,FALSE),IF(tbl_transaction[[#This Row],[Type]]="Outbound",VLOOKUP(tbl_transaction[[#This Row],[Reference Number]],barang_keluar[],6,FALSE),""))</f>
        <v>36</v>
      </c>
      <c r="G2784" t="str">
        <f>IF(tbl_transaction[[#This Row],[Type]]="Inbound",VLOOKUP(tbl_transaction[[#This Row],[Reference Number]],barang_masuk[],7,FALSE),IF(tbl_transaction[[#This Row],[Type]]="Outbound",VLOOKUP(tbl_transaction[[#This Row],[Reference Number]],barang_keluar[],7,FALSE),""))</f>
        <v>Pack</v>
      </c>
      <c r="H2784" t="str">
        <f>IF(tbl_transaction[[#This Row],[Type]]="Inbound",VLOOKUP(tbl_transaction[[#This Row],[Reference Number]],barang_masuk[],3,FALSE),IF(tbl_transaction[[#This Row],[Type]]="Outbound",VLOOKUP(tbl_transaction[[#This Row],[Reference Number]],barang_keluar[],3,FALSE),""))</f>
        <v>Outlet 040</v>
      </c>
      <c r="I2784" t="str">
        <f>IF(D2784='Kartu Stok'!$B$2,COUNTIF($D$3:D2784,'Kartu Stok'!$B$2),"")</f>
        <v/>
      </c>
    </row>
    <row r="2785" spans="1:9" ht="14.5" x14ac:dyDescent="0.35">
      <c r="A2785" s="2" t="s">
        <v>3344</v>
      </c>
      <c r="B2785" s="5">
        <f>IF(LEFT(tbl_transaction[[#This Row],[Reference Number]],2)="GR",VLOOKUP(tbl_transaction[[#This Row],[Reference Number]],barang_masuk[],2,FALSE),IF(LEFT(tbl_transaction[[#This Row],[Reference Number]],2)="DO",VLOOKUP(tbl_transaction[[#This Row],[Reference Number]],barang_keluar[],2,FALSE),""))</f>
        <v>46141</v>
      </c>
      <c r="C2785" t="str">
        <f t="shared" si="44"/>
        <v>Outbound</v>
      </c>
      <c r="D2785" t="str">
        <f>IF(tbl_transaction[[#This Row],[Type]]="Inbound",VLOOKUP(tbl_transaction[[#This Row],[Reference Number]],barang_masuk[],4,FALSE),IF(tbl_transaction[[#This Row],[Type]]="Outbound",VLOOKUP(tbl_transaction[[#This Row],[Reference Number]],barang_keluar[],4,FALSE),""))</f>
        <v>HOM005</v>
      </c>
      <c r="E2785" t="str">
        <f>IF(tbl_transaction[[#This Row],[Type]]="Inbound",VLOOKUP(tbl_transaction[[#This Row],[Reference Number]],barang_masuk[],5,FALSE),IF(tbl_transaction[[#This Row],[Type]]="Outbound",VLOOKUP(tbl_transaction[[#This Row],[Reference Number]],barang_keluar[],5,FALSE),""))</f>
        <v>Rinso Home Care Variant 5</v>
      </c>
      <c r="F2785">
        <f>IF(tbl_transaction[[#This Row],[Type]]="Inbound",VLOOKUP(tbl_transaction[[#This Row],[Reference Number]],barang_masuk[],6,FALSE),IF(tbl_transaction[[#This Row],[Type]]="Outbound",VLOOKUP(tbl_transaction[[#This Row],[Reference Number]],barang_keluar[],6,FALSE),""))</f>
        <v>20</v>
      </c>
      <c r="G2785" t="str">
        <f>IF(tbl_transaction[[#This Row],[Type]]="Inbound",VLOOKUP(tbl_transaction[[#This Row],[Reference Number]],barang_masuk[],7,FALSE),IF(tbl_transaction[[#This Row],[Type]]="Outbound",VLOOKUP(tbl_transaction[[#This Row],[Reference Number]],barang_keluar[],7,FALSE),""))</f>
        <v>Pack</v>
      </c>
      <c r="H2785" t="str">
        <f>IF(tbl_transaction[[#This Row],[Type]]="Inbound",VLOOKUP(tbl_transaction[[#This Row],[Reference Number]],barang_masuk[],3,FALSE),IF(tbl_transaction[[#This Row],[Type]]="Outbound",VLOOKUP(tbl_transaction[[#This Row],[Reference Number]],barang_keluar[],3,FALSE),""))</f>
        <v>Outlet 080</v>
      </c>
      <c r="I2785" t="str">
        <f>IF(D2785='Kartu Stok'!$B$2,COUNTIF($D$3:D2785,'Kartu Stok'!$B$2),"")</f>
        <v/>
      </c>
    </row>
    <row r="2786" spans="1:9" ht="14.5" x14ac:dyDescent="0.35">
      <c r="A2786" s="2" t="s">
        <v>3345</v>
      </c>
      <c r="B2786" s="5">
        <f>IF(LEFT(tbl_transaction[[#This Row],[Reference Number]],2)="GR",VLOOKUP(tbl_transaction[[#This Row],[Reference Number]],barang_masuk[],2,FALSE),IF(LEFT(tbl_transaction[[#This Row],[Reference Number]],2)="DO",VLOOKUP(tbl_transaction[[#This Row],[Reference Number]],barang_keluar[],2,FALSE),""))</f>
        <v>46086</v>
      </c>
      <c r="C2786" t="str">
        <f t="shared" si="44"/>
        <v>Outbound</v>
      </c>
      <c r="D2786" t="str">
        <f>IF(tbl_transaction[[#This Row],[Type]]="Inbound",VLOOKUP(tbl_transaction[[#This Row],[Reference Number]],barang_masuk[],4,FALSE),IF(tbl_transaction[[#This Row],[Type]]="Outbound",VLOOKUP(tbl_transaction[[#This Row],[Reference Number]],barang_keluar[],4,FALSE),""))</f>
        <v>DAR018</v>
      </c>
      <c r="E2786" t="str">
        <f>IF(tbl_transaction[[#This Row],[Type]]="Inbound",VLOOKUP(tbl_transaction[[#This Row],[Reference Number]],barang_masuk[],5,FALSE),IF(tbl_transaction[[#This Row],[Type]]="Outbound",VLOOKUP(tbl_transaction[[#This Row],[Reference Number]],barang_keluar[],5,FALSE),""))</f>
        <v>Ultra Milk Dairy Variant 18</v>
      </c>
      <c r="F2786">
        <f>IF(tbl_transaction[[#This Row],[Type]]="Inbound",VLOOKUP(tbl_transaction[[#This Row],[Reference Number]],barang_masuk[],6,FALSE),IF(tbl_transaction[[#This Row],[Type]]="Outbound",VLOOKUP(tbl_transaction[[#This Row],[Reference Number]],barang_keluar[],6,FALSE),""))</f>
        <v>5</v>
      </c>
      <c r="G2786" t="str">
        <f>IF(tbl_transaction[[#This Row],[Type]]="Inbound",VLOOKUP(tbl_transaction[[#This Row],[Reference Number]],barang_masuk[],7,FALSE),IF(tbl_transaction[[#This Row],[Type]]="Outbound",VLOOKUP(tbl_transaction[[#This Row],[Reference Number]],barang_keluar[],7,FALSE),""))</f>
        <v>Box</v>
      </c>
      <c r="H2786" t="str">
        <f>IF(tbl_transaction[[#This Row],[Type]]="Inbound",VLOOKUP(tbl_transaction[[#This Row],[Reference Number]],barang_masuk[],3,FALSE),IF(tbl_transaction[[#This Row],[Type]]="Outbound",VLOOKUP(tbl_transaction[[#This Row],[Reference Number]],barang_keluar[],3,FALSE),""))</f>
        <v>Outlet 049</v>
      </c>
      <c r="I2786" t="str">
        <f>IF(D2786='Kartu Stok'!$B$2,COUNTIF($D$3:D2786,'Kartu Stok'!$B$2),"")</f>
        <v/>
      </c>
    </row>
    <row r="2787" spans="1:9" ht="14.5" x14ac:dyDescent="0.35">
      <c r="A2787" s="2" t="s">
        <v>3346</v>
      </c>
      <c r="B2787" s="5">
        <f>IF(LEFT(tbl_transaction[[#This Row],[Reference Number]],2)="GR",VLOOKUP(tbl_transaction[[#This Row],[Reference Number]],barang_masuk[],2,FALSE),IF(LEFT(tbl_transaction[[#This Row],[Reference Number]],2)="DO",VLOOKUP(tbl_transaction[[#This Row],[Reference Number]],barang_keluar[],2,FALSE),""))</f>
        <v>46173</v>
      </c>
      <c r="C2787" t="str">
        <f t="shared" si="44"/>
        <v>Outbound</v>
      </c>
      <c r="D2787" t="str">
        <f>IF(tbl_transaction[[#This Row],[Type]]="Inbound",VLOOKUP(tbl_transaction[[#This Row],[Reference Number]],barang_masuk[],4,FALSE),IF(tbl_transaction[[#This Row],[Type]]="Outbound",VLOOKUP(tbl_transaction[[#This Row],[Reference Number]],barang_keluar[],4,FALSE),""))</f>
        <v>BEV001</v>
      </c>
      <c r="E2787" t="str">
        <f>IF(tbl_transaction[[#This Row],[Type]]="Inbound",VLOOKUP(tbl_transaction[[#This Row],[Reference Number]],barang_masuk[],5,FALSE),IF(tbl_transaction[[#This Row],[Type]]="Outbound",VLOOKUP(tbl_transaction[[#This Row],[Reference Number]],barang_keluar[],5,FALSE),""))</f>
        <v>Coca Cola Beverage Variant 1</v>
      </c>
      <c r="F2787">
        <f>IF(tbl_transaction[[#This Row],[Type]]="Inbound",VLOOKUP(tbl_transaction[[#This Row],[Reference Number]],barang_masuk[],6,FALSE),IF(tbl_transaction[[#This Row],[Type]]="Outbound",VLOOKUP(tbl_transaction[[#This Row],[Reference Number]],barang_keluar[],6,FALSE),""))</f>
        <v>30</v>
      </c>
      <c r="G2787" t="str">
        <f>IF(tbl_transaction[[#This Row],[Type]]="Inbound",VLOOKUP(tbl_transaction[[#This Row],[Reference Number]],barang_masuk[],7,FALSE),IF(tbl_transaction[[#This Row],[Type]]="Outbound",VLOOKUP(tbl_transaction[[#This Row],[Reference Number]],barang_keluar[],7,FALSE),""))</f>
        <v>Bottle</v>
      </c>
      <c r="H2787" t="str">
        <f>IF(tbl_transaction[[#This Row],[Type]]="Inbound",VLOOKUP(tbl_transaction[[#This Row],[Reference Number]],barang_masuk[],3,FALSE),IF(tbl_transaction[[#This Row],[Type]]="Outbound",VLOOKUP(tbl_transaction[[#This Row],[Reference Number]],barang_keluar[],3,FALSE),""))</f>
        <v>Outlet 003</v>
      </c>
      <c r="I2787" t="str">
        <f>IF(D2787='Kartu Stok'!$B$2,COUNTIF($D$3:D2787,'Kartu Stok'!$B$2),"")</f>
        <v/>
      </c>
    </row>
    <row r="2788" spans="1:9" ht="14.5" x14ac:dyDescent="0.35">
      <c r="A2788" s="2" t="s">
        <v>3347</v>
      </c>
      <c r="B2788" s="5">
        <f>IF(LEFT(tbl_transaction[[#This Row],[Reference Number]],2)="GR",VLOOKUP(tbl_transaction[[#This Row],[Reference Number]],barang_masuk[],2,FALSE),IF(LEFT(tbl_transaction[[#This Row],[Reference Number]],2)="DO",VLOOKUP(tbl_transaction[[#This Row],[Reference Number]],barang_keluar[],2,FALSE),""))</f>
        <v>46135</v>
      </c>
      <c r="C2788" t="str">
        <f t="shared" si="44"/>
        <v>Outbound</v>
      </c>
      <c r="D2788" t="str">
        <f>IF(tbl_transaction[[#This Row],[Type]]="Inbound",VLOOKUP(tbl_transaction[[#This Row],[Reference Number]],barang_masuk[],4,FALSE),IF(tbl_transaction[[#This Row],[Type]]="Outbound",VLOOKUP(tbl_transaction[[#This Row],[Reference Number]],barang_keluar[],4,FALSE),""))</f>
        <v>HOM003</v>
      </c>
      <c r="E2788" t="str">
        <f>IF(tbl_transaction[[#This Row],[Type]]="Inbound",VLOOKUP(tbl_transaction[[#This Row],[Reference Number]],barang_masuk[],5,FALSE),IF(tbl_transaction[[#This Row],[Type]]="Outbound",VLOOKUP(tbl_transaction[[#This Row],[Reference Number]],barang_keluar[],5,FALSE),""))</f>
        <v>Sunlight Home Care Variant 3</v>
      </c>
      <c r="F2788">
        <f>IF(tbl_transaction[[#This Row],[Type]]="Inbound",VLOOKUP(tbl_transaction[[#This Row],[Reference Number]],barang_masuk[],6,FALSE),IF(tbl_transaction[[#This Row],[Type]]="Outbound",VLOOKUP(tbl_transaction[[#This Row],[Reference Number]],barang_keluar[],6,FALSE),""))</f>
        <v>30</v>
      </c>
      <c r="G2788" t="str">
        <f>IF(tbl_transaction[[#This Row],[Type]]="Inbound",VLOOKUP(tbl_transaction[[#This Row],[Reference Number]],barang_masuk[],7,FALSE),IF(tbl_transaction[[#This Row],[Type]]="Outbound",VLOOKUP(tbl_transaction[[#This Row],[Reference Number]],barang_keluar[],7,FALSE),""))</f>
        <v>Pack</v>
      </c>
      <c r="H2788" t="str">
        <f>IF(tbl_transaction[[#This Row],[Type]]="Inbound",VLOOKUP(tbl_transaction[[#This Row],[Reference Number]],barang_masuk[],3,FALSE),IF(tbl_transaction[[#This Row],[Type]]="Outbound",VLOOKUP(tbl_transaction[[#This Row],[Reference Number]],barang_keluar[],3,FALSE),""))</f>
        <v>Outlet 024</v>
      </c>
      <c r="I2788" t="str">
        <f>IF(D2788='Kartu Stok'!$B$2,COUNTIF($D$3:D2788,'Kartu Stok'!$B$2),"")</f>
        <v/>
      </c>
    </row>
    <row r="2789" spans="1:9" ht="14.5" x14ac:dyDescent="0.35">
      <c r="A2789" s="2" t="s">
        <v>3348</v>
      </c>
      <c r="B2789" s="5">
        <f>IF(LEFT(tbl_transaction[[#This Row],[Reference Number]],2)="GR",VLOOKUP(tbl_transaction[[#This Row],[Reference Number]],barang_masuk[],2,FALSE),IF(LEFT(tbl_transaction[[#This Row],[Reference Number]],2)="DO",VLOOKUP(tbl_transaction[[#This Row],[Reference Number]],barang_keluar[],2,FALSE),""))</f>
        <v>46136</v>
      </c>
      <c r="C2789" t="str">
        <f t="shared" si="44"/>
        <v>Outbound</v>
      </c>
      <c r="D2789" t="str">
        <f>IF(tbl_transaction[[#This Row],[Type]]="Inbound",VLOOKUP(tbl_transaction[[#This Row],[Reference Number]],barang_masuk[],4,FALSE),IF(tbl_transaction[[#This Row],[Type]]="Outbound",VLOOKUP(tbl_transaction[[#This Row],[Reference Number]],barang_keluar[],4,FALSE),""))</f>
        <v>BEV028</v>
      </c>
      <c r="E2789" t="str">
        <f>IF(tbl_transaction[[#This Row],[Type]]="Inbound",VLOOKUP(tbl_transaction[[#This Row],[Reference Number]],barang_masuk[],5,FALSE),IF(tbl_transaction[[#This Row],[Type]]="Outbound",VLOOKUP(tbl_transaction[[#This Row],[Reference Number]],barang_keluar[],5,FALSE),""))</f>
        <v>Pocari Beverage Variant 28</v>
      </c>
      <c r="F2789">
        <f>IF(tbl_transaction[[#This Row],[Type]]="Inbound",VLOOKUP(tbl_transaction[[#This Row],[Reference Number]],barang_masuk[],6,FALSE),IF(tbl_transaction[[#This Row],[Type]]="Outbound",VLOOKUP(tbl_transaction[[#This Row],[Reference Number]],barang_keluar[],6,FALSE),""))</f>
        <v>20</v>
      </c>
      <c r="G2789" t="str">
        <f>IF(tbl_transaction[[#This Row],[Type]]="Inbound",VLOOKUP(tbl_transaction[[#This Row],[Reference Number]],barang_masuk[],7,FALSE),IF(tbl_transaction[[#This Row],[Type]]="Outbound",VLOOKUP(tbl_transaction[[#This Row],[Reference Number]],barang_keluar[],7,FALSE),""))</f>
        <v>Bottle</v>
      </c>
      <c r="H2789" t="str">
        <f>IF(tbl_transaction[[#This Row],[Type]]="Inbound",VLOOKUP(tbl_transaction[[#This Row],[Reference Number]],barang_masuk[],3,FALSE),IF(tbl_transaction[[#This Row],[Type]]="Outbound",VLOOKUP(tbl_transaction[[#This Row],[Reference Number]],barang_keluar[],3,FALSE),""))</f>
        <v>Outlet 008</v>
      </c>
      <c r="I2789" t="str">
        <f>IF(D2789='Kartu Stok'!$B$2,COUNTIF($D$3:D2789,'Kartu Stok'!$B$2),"")</f>
        <v/>
      </c>
    </row>
    <row r="2790" spans="1:9" ht="14.5" x14ac:dyDescent="0.35">
      <c r="A2790" s="2" t="s">
        <v>3349</v>
      </c>
      <c r="B2790" s="5">
        <f>IF(LEFT(tbl_transaction[[#This Row],[Reference Number]],2)="GR",VLOOKUP(tbl_transaction[[#This Row],[Reference Number]],barang_masuk[],2,FALSE),IF(LEFT(tbl_transaction[[#This Row],[Reference Number]],2)="DO",VLOOKUP(tbl_transaction[[#This Row],[Reference Number]],barang_keluar[],2,FALSE),""))</f>
        <v>46113</v>
      </c>
      <c r="C2790" t="str">
        <f t="shared" si="44"/>
        <v>Outbound</v>
      </c>
      <c r="D2790" t="str">
        <f>IF(tbl_transaction[[#This Row],[Type]]="Inbound",VLOOKUP(tbl_transaction[[#This Row],[Reference Number]],barang_masuk[],4,FALSE),IF(tbl_transaction[[#This Row],[Type]]="Outbound",VLOOKUP(tbl_transaction[[#This Row],[Reference Number]],barang_keluar[],4,FALSE),""))</f>
        <v>BEV014</v>
      </c>
      <c r="E2790" t="str">
        <f>IF(tbl_transaction[[#This Row],[Type]]="Inbound",VLOOKUP(tbl_transaction[[#This Row],[Reference Number]],barang_masuk[],5,FALSE),IF(tbl_transaction[[#This Row],[Type]]="Outbound",VLOOKUP(tbl_transaction[[#This Row],[Reference Number]],barang_keluar[],5,FALSE),""))</f>
        <v>Coca Cola Beverage Variant 14</v>
      </c>
      <c r="F2790">
        <f>IF(tbl_transaction[[#This Row],[Type]]="Inbound",VLOOKUP(tbl_transaction[[#This Row],[Reference Number]],barang_masuk[],6,FALSE),IF(tbl_transaction[[#This Row],[Type]]="Outbound",VLOOKUP(tbl_transaction[[#This Row],[Reference Number]],barang_keluar[],6,FALSE),""))</f>
        <v>12</v>
      </c>
      <c r="G2790" t="str">
        <f>IF(tbl_transaction[[#This Row],[Type]]="Inbound",VLOOKUP(tbl_transaction[[#This Row],[Reference Number]],barang_masuk[],7,FALSE),IF(tbl_transaction[[#This Row],[Type]]="Outbound",VLOOKUP(tbl_transaction[[#This Row],[Reference Number]],barang_keluar[],7,FALSE),""))</f>
        <v>Bottle</v>
      </c>
      <c r="H2790" t="str">
        <f>IF(tbl_transaction[[#This Row],[Type]]="Inbound",VLOOKUP(tbl_transaction[[#This Row],[Reference Number]],barang_masuk[],3,FALSE),IF(tbl_transaction[[#This Row],[Type]]="Outbound",VLOOKUP(tbl_transaction[[#This Row],[Reference Number]],barang_keluar[],3,FALSE),""))</f>
        <v>Outlet 007</v>
      </c>
      <c r="I2790" t="str">
        <f>IF(D2790='Kartu Stok'!$B$2,COUNTIF($D$3:D2790,'Kartu Stok'!$B$2),"")</f>
        <v/>
      </c>
    </row>
    <row r="2791" spans="1:9" ht="14.5" x14ac:dyDescent="0.35">
      <c r="A2791" s="2" t="s">
        <v>3350</v>
      </c>
      <c r="B2791" s="5">
        <f>IF(LEFT(tbl_transaction[[#This Row],[Reference Number]],2)="GR",VLOOKUP(tbl_transaction[[#This Row],[Reference Number]],barang_masuk[],2,FALSE),IF(LEFT(tbl_transaction[[#This Row],[Reference Number]],2)="DO",VLOOKUP(tbl_transaction[[#This Row],[Reference Number]],barang_keluar[],2,FALSE),""))</f>
        <v>46061</v>
      </c>
      <c r="C2791" t="str">
        <f t="shared" si="44"/>
        <v>Outbound</v>
      </c>
      <c r="D2791" t="str">
        <f>IF(tbl_transaction[[#This Row],[Type]]="Inbound",VLOOKUP(tbl_transaction[[#This Row],[Reference Number]],barang_masuk[],4,FALSE),IF(tbl_transaction[[#This Row],[Type]]="Outbound",VLOOKUP(tbl_transaction[[#This Row],[Reference Number]],barang_keluar[],4,FALSE),""))</f>
        <v>SNK033</v>
      </c>
      <c r="E2791" t="str">
        <f>IF(tbl_transaction[[#This Row],[Type]]="Inbound",VLOOKUP(tbl_transaction[[#This Row],[Reference Number]],barang_masuk[],5,FALSE),IF(tbl_transaction[[#This Row],[Type]]="Outbound",VLOOKUP(tbl_transaction[[#This Row],[Reference Number]],barang_keluar[],5,FALSE),""))</f>
        <v>Chitato Snack Variant 33</v>
      </c>
      <c r="F2791">
        <f>IF(tbl_transaction[[#This Row],[Type]]="Inbound",VLOOKUP(tbl_transaction[[#This Row],[Reference Number]],barang_masuk[],6,FALSE),IF(tbl_transaction[[#This Row],[Type]]="Outbound",VLOOKUP(tbl_transaction[[#This Row],[Reference Number]],barang_keluar[],6,FALSE),""))</f>
        <v>24</v>
      </c>
      <c r="G2791" t="str">
        <f>IF(tbl_transaction[[#This Row],[Type]]="Inbound",VLOOKUP(tbl_transaction[[#This Row],[Reference Number]],barang_masuk[],7,FALSE),IF(tbl_transaction[[#This Row],[Type]]="Outbound",VLOOKUP(tbl_transaction[[#This Row],[Reference Number]],barang_keluar[],7,FALSE),""))</f>
        <v>Pack</v>
      </c>
      <c r="H2791" t="str">
        <f>IF(tbl_transaction[[#This Row],[Type]]="Inbound",VLOOKUP(tbl_transaction[[#This Row],[Reference Number]],barang_masuk[],3,FALSE),IF(tbl_transaction[[#This Row],[Type]]="Outbound",VLOOKUP(tbl_transaction[[#This Row],[Reference Number]],barang_keluar[],3,FALSE),""))</f>
        <v>Outlet 038</v>
      </c>
      <c r="I2791" t="str">
        <f>IF(D2791='Kartu Stok'!$B$2,COUNTIF($D$3:D2791,'Kartu Stok'!$B$2),"")</f>
        <v/>
      </c>
    </row>
    <row r="2792" spans="1:9" ht="14.5" x14ac:dyDescent="0.35">
      <c r="A2792" s="2" t="s">
        <v>3351</v>
      </c>
      <c r="B2792" s="5">
        <f>IF(LEFT(tbl_transaction[[#This Row],[Reference Number]],2)="GR",VLOOKUP(tbl_transaction[[#This Row],[Reference Number]],barang_masuk[],2,FALSE),IF(LEFT(tbl_transaction[[#This Row],[Reference Number]],2)="DO",VLOOKUP(tbl_transaction[[#This Row],[Reference Number]],barang_keluar[],2,FALSE),""))</f>
        <v>46179</v>
      </c>
      <c r="C2792" t="str">
        <f t="shared" si="44"/>
        <v>Outbound</v>
      </c>
      <c r="D2792" t="str">
        <f>IF(tbl_transaction[[#This Row],[Type]]="Inbound",VLOOKUP(tbl_transaction[[#This Row],[Reference Number]],barang_masuk[],4,FALSE),IF(tbl_transaction[[#This Row],[Type]]="Outbound",VLOOKUP(tbl_transaction[[#This Row],[Reference Number]],barang_keluar[],4,FALSE),""))</f>
        <v>BEV006</v>
      </c>
      <c r="E2792" t="str">
        <f>IF(tbl_transaction[[#This Row],[Type]]="Inbound",VLOOKUP(tbl_transaction[[#This Row],[Reference Number]],barang_masuk[],5,FALSE),IF(tbl_transaction[[#This Row],[Type]]="Outbound",VLOOKUP(tbl_transaction[[#This Row],[Reference Number]],barang_keluar[],5,FALSE),""))</f>
        <v>Pocari Beverage Variant 6</v>
      </c>
      <c r="F2792">
        <f>IF(tbl_transaction[[#This Row],[Type]]="Inbound",VLOOKUP(tbl_transaction[[#This Row],[Reference Number]],barang_masuk[],6,FALSE),IF(tbl_transaction[[#This Row],[Type]]="Outbound",VLOOKUP(tbl_transaction[[#This Row],[Reference Number]],barang_keluar[],6,FALSE),""))</f>
        <v>20</v>
      </c>
      <c r="G2792" t="str">
        <f>IF(tbl_transaction[[#This Row],[Type]]="Inbound",VLOOKUP(tbl_transaction[[#This Row],[Reference Number]],barang_masuk[],7,FALSE),IF(tbl_transaction[[#This Row],[Type]]="Outbound",VLOOKUP(tbl_transaction[[#This Row],[Reference Number]],barang_keluar[],7,FALSE),""))</f>
        <v>Bottle</v>
      </c>
      <c r="H2792" t="str">
        <f>IF(tbl_transaction[[#This Row],[Type]]="Inbound",VLOOKUP(tbl_transaction[[#This Row],[Reference Number]],barang_masuk[],3,FALSE),IF(tbl_transaction[[#This Row],[Type]]="Outbound",VLOOKUP(tbl_transaction[[#This Row],[Reference Number]],barang_keluar[],3,FALSE),""))</f>
        <v>Outlet 056</v>
      </c>
      <c r="I2792" t="str">
        <f>IF(D2792='Kartu Stok'!$B$2,COUNTIF($D$3:D2792,'Kartu Stok'!$B$2),"")</f>
        <v/>
      </c>
    </row>
    <row r="2793" spans="1:9" ht="14.5" x14ac:dyDescent="0.35">
      <c r="A2793" s="2" t="s">
        <v>3352</v>
      </c>
      <c r="B2793" s="5">
        <f>IF(LEFT(tbl_transaction[[#This Row],[Reference Number]],2)="GR",VLOOKUP(tbl_transaction[[#This Row],[Reference Number]],barang_masuk[],2,FALSE),IF(LEFT(tbl_transaction[[#This Row],[Reference Number]],2)="DO",VLOOKUP(tbl_transaction[[#This Row],[Reference Number]],barang_keluar[],2,FALSE),""))</f>
        <v>46166</v>
      </c>
      <c r="C2793" t="str">
        <f t="shared" si="44"/>
        <v>Outbound</v>
      </c>
      <c r="D2793" t="str">
        <f>IF(tbl_transaction[[#This Row],[Type]]="Inbound",VLOOKUP(tbl_transaction[[#This Row],[Reference Number]],barang_masuk[],4,FALSE),IF(tbl_transaction[[#This Row],[Type]]="Outbound",VLOOKUP(tbl_transaction[[#This Row],[Reference Number]],barang_keluar[],4,FALSE),""))</f>
        <v>HOM015</v>
      </c>
      <c r="E2793" t="str">
        <f>IF(tbl_transaction[[#This Row],[Type]]="Inbound",VLOOKUP(tbl_transaction[[#This Row],[Reference Number]],barang_masuk[],5,FALSE),IF(tbl_transaction[[#This Row],[Type]]="Outbound",VLOOKUP(tbl_transaction[[#This Row],[Reference Number]],barang_keluar[],5,FALSE),""))</f>
        <v>Sunlight Home Care Variant 15</v>
      </c>
      <c r="F2793">
        <f>IF(tbl_transaction[[#This Row],[Type]]="Inbound",VLOOKUP(tbl_transaction[[#This Row],[Reference Number]],barang_masuk[],6,FALSE),IF(tbl_transaction[[#This Row],[Type]]="Outbound",VLOOKUP(tbl_transaction[[#This Row],[Reference Number]],barang_keluar[],6,FALSE),""))</f>
        <v>24</v>
      </c>
      <c r="G2793" t="str">
        <f>IF(tbl_transaction[[#This Row],[Type]]="Inbound",VLOOKUP(tbl_transaction[[#This Row],[Reference Number]],barang_masuk[],7,FALSE),IF(tbl_transaction[[#This Row],[Type]]="Outbound",VLOOKUP(tbl_transaction[[#This Row],[Reference Number]],barang_keluar[],7,FALSE),""))</f>
        <v>Pack</v>
      </c>
      <c r="H2793" t="str">
        <f>IF(tbl_transaction[[#This Row],[Type]]="Inbound",VLOOKUP(tbl_transaction[[#This Row],[Reference Number]],barang_masuk[],3,FALSE),IF(tbl_transaction[[#This Row],[Type]]="Outbound",VLOOKUP(tbl_transaction[[#This Row],[Reference Number]],barang_keluar[],3,FALSE),""))</f>
        <v>Outlet 069</v>
      </c>
      <c r="I2793" t="str">
        <f>IF(D2793='Kartu Stok'!$B$2,COUNTIF($D$3:D2793,'Kartu Stok'!$B$2),"")</f>
        <v/>
      </c>
    </row>
    <row r="2794" spans="1:9" ht="14.5" x14ac:dyDescent="0.35">
      <c r="A2794" s="2" t="s">
        <v>3353</v>
      </c>
      <c r="B2794" s="5">
        <f>IF(LEFT(tbl_transaction[[#This Row],[Reference Number]],2)="GR",VLOOKUP(tbl_transaction[[#This Row],[Reference Number]],barang_masuk[],2,FALSE),IF(LEFT(tbl_transaction[[#This Row],[Reference Number]],2)="DO",VLOOKUP(tbl_transaction[[#This Row],[Reference Number]],barang_keluar[],2,FALSE),""))</f>
        <v>46118</v>
      </c>
      <c r="C2794" t="str">
        <f t="shared" si="44"/>
        <v>Outbound</v>
      </c>
      <c r="D2794" t="str">
        <f>IF(tbl_transaction[[#This Row],[Type]]="Inbound",VLOOKUP(tbl_transaction[[#This Row],[Reference Number]],barang_masuk[],4,FALSE),IF(tbl_transaction[[#This Row],[Type]]="Outbound",VLOOKUP(tbl_transaction[[#This Row],[Reference Number]],barang_keluar[],4,FALSE),""))</f>
        <v>PER025</v>
      </c>
      <c r="E2794" t="str">
        <f>IF(tbl_transaction[[#This Row],[Type]]="Inbound",VLOOKUP(tbl_transaction[[#This Row],[Reference Number]],barang_masuk[],5,FALSE),IF(tbl_transaction[[#This Row],[Type]]="Outbound",VLOOKUP(tbl_transaction[[#This Row],[Reference Number]],barang_keluar[],5,FALSE),""))</f>
        <v>Pepsodent Personal Care Variant 25</v>
      </c>
      <c r="F2794">
        <f>IF(tbl_transaction[[#This Row],[Type]]="Inbound",VLOOKUP(tbl_transaction[[#This Row],[Reference Number]],barang_masuk[],6,FALSE),IF(tbl_transaction[[#This Row],[Type]]="Outbound",VLOOKUP(tbl_transaction[[#This Row],[Reference Number]],barang_keluar[],6,FALSE),""))</f>
        <v>60</v>
      </c>
      <c r="G2794" t="str">
        <f>IF(tbl_transaction[[#This Row],[Type]]="Inbound",VLOOKUP(tbl_transaction[[#This Row],[Reference Number]],barang_masuk[],7,FALSE),IF(tbl_transaction[[#This Row],[Type]]="Outbound",VLOOKUP(tbl_transaction[[#This Row],[Reference Number]],barang_keluar[],7,FALSE),""))</f>
        <v>Bottle</v>
      </c>
      <c r="H2794" t="str">
        <f>IF(tbl_transaction[[#This Row],[Type]]="Inbound",VLOOKUP(tbl_transaction[[#This Row],[Reference Number]],barang_masuk[],3,FALSE),IF(tbl_transaction[[#This Row],[Type]]="Outbound",VLOOKUP(tbl_transaction[[#This Row],[Reference Number]],barang_keluar[],3,FALSE),""))</f>
        <v>Outlet 051</v>
      </c>
      <c r="I2794" t="str">
        <f>IF(D2794='Kartu Stok'!$B$2,COUNTIF($D$3:D2794,'Kartu Stok'!$B$2),"")</f>
        <v/>
      </c>
    </row>
    <row r="2795" spans="1:9" ht="14.5" x14ac:dyDescent="0.35">
      <c r="A2795" s="2" t="s">
        <v>3354</v>
      </c>
      <c r="B2795" s="5">
        <f>IF(LEFT(tbl_transaction[[#This Row],[Reference Number]],2)="GR",VLOOKUP(tbl_transaction[[#This Row],[Reference Number]],barang_masuk[],2,FALSE),IF(LEFT(tbl_transaction[[#This Row],[Reference Number]],2)="DO",VLOOKUP(tbl_transaction[[#This Row],[Reference Number]],barang_keluar[],2,FALSE),""))</f>
        <v>46130</v>
      </c>
      <c r="C2795" t="str">
        <f t="shared" si="44"/>
        <v>Outbound</v>
      </c>
      <c r="D2795" t="str">
        <f>IF(tbl_transaction[[#This Row],[Type]]="Inbound",VLOOKUP(tbl_transaction[[#This Row],[Reference Number]],barang_masuk[],4,FALSE),IF(tbl_transaction[[#This Row],[Type]]="Outbound",VLOOKUP(tbl_transaction[[#This Row],[Reference Number]],barang_keluar[],4,FALSE),""))</f>
        <v>SNK014</v>
      </c>
      <c r="E2795" t="str">
        <f>IF(tbl_transaction[[#This Row],[Type]]="Inbound",VLOOKUP(tbl_transaction[[#This Row],[Reference Number]],barang_masuk[],5,FALSE),IF(tbl_transaction[[#This Row],[Type]]="Outbound",VLOOKUP(tbl_transaction[[#This Row],[Reference Number]],barang_keluar[],5,FALSE),""))</f>
        <v>Qtela Snack Variant 14</v>
      </c>
      <c r="F2795">
        <f>IF(tbl_transaction[[#This Row],[Type]]="Inbound",VLOOKUP(tbl_transaction[[#This Row],[Reference Number]],barang_masuk[],6,FALSE),IF(tbl_transaction[[#This Row],[Type]]="Outbound",VLOOKUP(tbl_transaction[[#This Row],[Reference Number]],barang_keluar[],6,FALSE),""))</f>
        <v>24</v>
      </c>
      <c r="G2795" t="str">
        <f>IF(tbl_transaction[[#This Row],[Type]]="Inbound",VLOOKUP(tbl_transaction[[#This Row],[Reference Number]],barang_masuk[],7,FALSE),IF(tbl_transaction[[#This Row],[Type]]="Outbound",VLOOKUP(tbl_transaction[[#This Row],[Reference Number]],barang_keluar[],7,FALSE),""))</f>
        <v>Pack</v>
      </c>
      <c r="H2795" t="str">
        <f>IF(tbl_transaction[[#This Row],[Type]]="Inbound",VLOOKUP(tbl_transaction[[#This Row],[Reference Number]],barang_masuk[],3,FALSE),IF(tbl_transaction[[#This Row],[Type]]="Outbound",VLOOKUP(tbl_transaction[[#This Row],[Reference Number]],barang_keluar[],3,FALSE),""))</f>
        <v>Outlet 017</v>
      </c>
      <c r="I2795" t="str">
        <f>IF(D2795='Kartu Stok'!$B$2,COUNTIF($D$3:D2795,'Kartu Stok'!$B$2),"")</f>
        <v/>
      </c>
    </row>
    <row r="2796" spans="1:9" ht="14.5" x14ac:dyDescent="0.35">
      <c r="A2796" s="2" t="s">
        <v>3355</v>
      </c>
      <c r="B2796" s="5">
        <f>IF(LEFT(tbl_transaction[[#This Row],[Reference Number]],2)="GR",VLOOKUP(tbl_transaction[[#This Row],[Reference Number]],barang_masuk[],2,FALSE),IF(LEFT(tbl_transaction[[#This Row],[Reference Number]],2)="DO",VLOOKUP(tbl_transaction[[#This Row],[Reference Number]],barang_keluar[],2,FALSE),""))</f>
        <v>46131</v>
      </c>
      <c r="C2796" t="str">
        <f t="shared" si="44"/>
        <v>Outbound</v>
      </c>
      <c r="D2796" t="str">
        <f>IF(tbl_transaction[[#This Row],[Type]]="Inbound",VLOOKUP(tbl_transaction[[#This Row],[Reference Number]],barang_masuk[],4,FALSE),IF(tbl_transaction[[#This Row],[Type]]="Outbound",VLOOKUP(tbl_transaction[[#This Row],[Reference Number]],barang_keluar[],4,FALSE),""))</f>
        <v>INS025</v>
      </c>
      <c r="E2796" t="str">
        <f>IF(tbl_transaction[[#This Row],[Type]]="Inbound",VLOOKUP(tbl_transaction[[#This Row],[Reference Number]],barang_masuk[],5,FALSE),IF(tbl_transaction[[#This Row],[Type]]="Outbound",VLOOKUP(tbl_transaction[[#This Row],[Reference Number]],barang_keluar[],5,FALSE),""))</f>
        <v>Indomie Instant Food Variant 25</v>
      </c>
      <c r="F2796">
        <f>IF(tbl_transaction[[#This Row],[Type]]="Inbound",VLOOKUP(tbl_transaction[[#This Row],[Reference Number]],barang_masuk[],6,FALSE),IF(tbl_transaction[[#This Row],[Type]]="Outbound",VLOOKUP(tbl_transaction[[#This Row],[Reference Number]],barang_keluar[],6,FALSE),""))</f>
        <v>12</v>
      </c>
      <c r="G2796" t="str">
        <f>IF(tbl_transaction[[#This Row],[Type]]="Inbound",VLOOKUP(tbl_transaction[[#This Row],[Reference Number]],barang_masuk[],7,FALSE),IF(tbl_transaction[[#This Row],[Type]]="Outbound",VLOOKUP(tbl_transaction[[#This Row],[Reference Number]],barang_keluar[],7,FALSE),""))</f>
        <v>Pack</v>
      </c>
      <c r="H2796" t="str">
        <f>IF(tbl_transaction[[#This Row],[Type]]="Inbound",VLOOKUP(tbl_transaction[[#This Row],[Reference Number]],barang_masuk[],3,FALSE),IF(tbl_transaction[[#This Row],[Type]]="Outbound",VLOOKUP(tbl_transaction[[#This Row],[Reference Number]],barang_keluar[],3,FALSE),""))</f>
        <v>Outlet 040</v>
      </c>
      <c r="I2796" t="str">
        <f>IF(D2796='Kartu Stok'!$B$2,COUNTIF($D$3:D2796,'Kartu Stok'!$B$2),"")</f>
        <v/>
      </c>
    </row>
    <row r="2797" spans="1:9" ht="14.5" x14ac:dyDescent="0.35">
      <c r="A2797" s="2" t="s">
        <v>3356</v>
      </c>
      <c r="B2797" s="5">
        <f>IF(LEFT(tbl_transaction[[#This Row],[Reference Number]],2)="GR",VLOOKUP(tbl_transaction[[#This Row],[Reference Number]],barang_masuk[],2,FALSE),IF(LEFT(tbl_transaction[[#This Row],[Reference Number]],2)="DO",VLOOKUP(tbl_transaction[[#This Row],[Reference Number]],barang_keluar[],2,FALSE),""))</f>
        <v>46199</v>
      </c>
      <c r="C2797" t="str">
        <f t="shared" si="44"/>
        <v>Outbound</v>
      </c>
      <c r="D2797" t="str">
        <f>IF(tbl_transaction[[#This Row],[Type]]="Inbound",VLOOKUP(tbl_transaction[[#This Row],[Reference Number]],barang_masuk[],4,FALSE),IF(tbl_transaction[[#This Row],[Type]]="Outbound",VLOOKUP(tbl_transaction[[#This Row],[Reference Number]],barang_keluar[],4,FALSE),""))</f>
        <v>DAR004</v>
      </c>
      <c r="E2797" t="str">
        <f>IF(tbl_transaction[[#This Row],[Type]]="Inbound",VLOOKUP(tbl_transaction[[#This Row],[Reference Number]],barang_masuk[],5,FALSE),IF(tbl_transaction[[#This Row],[Type]]="Outbound",VLOOKUP(tbl_transaction[[#This Row],[Reference Number]],barang_keluar[],5,FALSE),""))</f>
        <v>Ultra Milk Dairy Variant 4</v>
      </c>
      <c r="F2797">
        <f>IF(tbl_transaction[[#This Row],[Type]]="Inbound",VLOOKUP(tbl_transaction[[#This Row],[Reference Number]],barang_masuk[],6,FALSE),IF(tbl_transaction[[#This Row],[Type]]="Outbound",VLOOKUP(tbl_transaction[[#This Row],[Reference Number]],barang_keluar[],6,FALSE),""))</f>
        <v>48</v>
      </c>
      <c r="G2797" t="str">
        <f>IF(tbl_transaction[[#This Row],[Type]]="Inbound",VLOOKUP(tbl_transaction[[#This Row],[Reference Number]],barang_masuk[],7,FALSE),IF(tbl_transaction[[#This Row],[Type]]="Outbound",VLOOKUP(tbl_transaction[[#This Row],[Reference Number]],barang_keluar[],7,FALSE),""))</f>
        <v>Box</v>
      </c>
      <c r="H2797" t="str">
        <f>IF(tbl_transaction[[#This Row],[Type]]="Inbound",VLOOKUP(tbl_transaction[[#This Row],[Reference Number]],barang_masuk[],3,FALSE),IF(tbl_transaction[[#This Row],[Type]]="Outbound",VLOOKUP(tbl_transaction[[#This Row],[Reference Number]],barang_keluar[],3,FALSE),""))</f>
        <v>Outlet 042</v>
      </c>
      <c r="I2797" t="str">
        <f>IF(D2797='Kartu Stok'!$B$2,COUNTIF($D$3:D2797,'Kartu Stok'!$B$2),"")</f>
        <v/>
      </c>
    </row>
    <row r="2798" spans="1:9" ht="14.5" x14ac:dyDescent="0.35">
      <c r="A2798" s="2" t="s">
        <v>3357</v>
      </c>
      <c r="B2798" s="5">
        <f>IF(LEFT(tbl_transaction[[#This Row],[Reference Number]],2)="GR",VLOOKUP(tbl_transaction[[#This Row],[Reference Number]],barang_masuk[],2,FALSE),IF(LEFT(tbl_transaction[[#This Row],[Reference Number]],2)="DO",VLOOKUP(tbl_transaction[[#This Row],[Reference Number]],barang_keluar[],2,FALSE),""))</f>
        <v>46178</v>
      </c>
      <c r="C2798" t="str">
        <f t="shared" si="44"/>
        <v>Outbound</v>
      </c>
      <c r="D2798" t="str">
        <f>IF(tbl_transaction[[#This Row],[Type]]="Inbound",VLOOKUP(tbl_transaction[[#This Row],[Reference Number]],barang_masuk[],4,FALSE),IF(tbl_transaction[[#This Row],[Type]]="Outbound",VLOOKUP(tbl_transaction[[#This Row],[Reference Number]],barang_keluar[],4,FALSE),""))</f>
        <v>PER024</v>
      </c>
      <c r="E2798" t="str">
        <f>IF(tbl_transaction[[#This Row],[Type]]="Inbound",VLOOKUP(tbl_transaction[[#This Row],[Reference Number]],barang_masuk[],5,FALSE),IF(tbl_transaction[[#This Row],[Type]]="Outbound",VLOOKUP(tbl_transaction[[#This Row],[Reference Number]],barang_keluar[],5,FALSE),""))</f>
        <v>Pepsodent Personal Care Variant 24</v>
      </c>
      <c r="F2798">
        <f>IF(tbl_transaction[[#This Row],[Type]]="Inbound",VLOOKUP(tbl_transaction[[#This Row],[Reference Number]],barang_masuk[],6,FALSE),IF(tbl_transaction[[#This Row],[Type]]="Outbound",VLOOKUP(tbl_transaction[[#This Row],[Reference Number]],barang_keluar[],6,FALSE),""))</f>
        <v>10</v>
      </c>
      <c r="G2798" t="str">
        <f>IF(tbl_transaction[[#This Row],[Type]]="Inbound",VLOOKUP(tbl_transaction[[#This Row],[Reference Number]],barang_masuk[],7,FALSE),IF(tbl_transaction[[#This Row],[Type]]="Outbound",VLOOKUP(tbl_transaction[[#This Row],[Reference Number]],barang_keluar[],7,FALSE),""))</f>
        <v>Bottle</v>
      </c>
      <c r="H2798" t="str">
        <f>IF(tbl_transaction[[#This Row],[Type]]="Inbound",VLOOKUP(tbl_transaction[[#This Row],[Reference Number]],barang_masuk[],3,FALSE),IF(tbl_transaction[[#This Row],[Type]]="Outbound",VLOOKUP(tbl_transaction[[#This Row],[Reference Number]],barang_keluar[],3,FALSE),""))</f>
        <v>Outlet 032</v>
      </c>
      <c r="I2798" t="str">
        <f>IF(D2798='Kartu Stok'!$B$2,COUNTIF($D$3:D2798,'Kartu Stok'!$B$2),"")</f>
        <v/>
      </c>
    </row>
    <row r="2799" spans="1:9" ht="14.5" x14ac:dyDescent="0.35">
      <c r="A2799" s="2" t="s">
        <v>3358</v>
      </c>
      <c r="B2799" s="5">
        <f>IF(LEFT(tbl_transaction[[#This Row],[Reference Number]],2)="GR",VLOOKUP(tbl_transaction[[#This Row],[Reference Number]],barang_masuk[],2,FALSE),IF(LEFT(tbl_transaction[[#This Row],[Reference Number]],2)="DO",VLOOKUP(tbl_transaction[[#This Row],[Reference Number]],barang_keluar[],2,FALSE),""))</f>
        <v>46068</v>
      </c>
      <c r="C2799" t="str">
        <f t="shared" si="44"/>
        <v>Outbound</v>
      </c>
      <c r="D2799" t="str">
        <f>IF(tbl_transaction[[#This Row],[Type]]="Inbound",VLOOKUP(tbl_transaction[[#This Row],[Reference Number]],barang_masuk[],4,FALSE),IF(tbl_transaction[[#This Row],[Type]]="Outbound",VLOOKUP(tbl_transaction[[#This Row],[Reference Number]],barang_keluar[],4,FALSE),""))</f>
        <v>SNK011</v>
      </c>
      <c r="E2799" t="str">
        <f>IF(tbl_transaction[[#This Row],[Type]]="Inbound",VLOOKUP(tbl_transaction[[#This Row],[Reference Number]],barang_masuk[],5,FALSE),IF(tbl_transaction[[#This Row],[Type]]="Outbound",VLOOKUP(tbl_transaction[[#This Row],[Reference Number]],barang_keluar[],5,FALSE),""))</f>
        <v>Qtela Snack Variant 11</v>
      </c>
      <c r="F2799">
        <f>IF(tbl_transaction[[#This Row],[Type]]="Inbound",VLOOKUP(tbl_transaction[[#This Row],[Reference Number]],barang_masuk[],6,FALSE),IF(tbl_transaction[[#This Row],[Type]]="Outbound",VLOOKUP(tbl_transaction[[#This Row],[Reference Number]],barang_keluar[],6,FALSE),""))</f>
        <v>15</v>
      </c>
      <c r="G2799" t="str">
        <f>IF(tbl_transaction[[#This Row],[Type]]="Inbound",VLOOKUP(tbl_transaction[[#This Row],[Reference Number]],barang_masuk[],7,FALSE),IF(tbl_transaction[[#This Row],[Type]]="Outbound",VLOOKUP(tbl_transaction[[#This Row],[Reference Number]],barang_keluar[],7,FALSE),""))</f>
        <v>Pack</v>
      </c>
      <c r="H2799" t="str">
        <f>IF(tbl_transaction[[#This Row],[Type]]="Inbound",VLOOKUP(tbl_transaction[[#This Row],[Reference Number]],barang_masuk[],3,FALSE),IF(tbl_transaction[[#This Row],[Type]]="Outbound",VLOOKUP(tbl_transaction[[#This Row],[Reference Number]],barang_keluar[],3,FALSE),""))</f>
        <v>Outlet 065</v>
      </c>
      <c r="I2799" t="str">
        <f>IF(D2799='Kartu Stok'!$B$2,COUNTIF($D$3:D2799,'Kartu Stok'!$B$2),"")</f>
        <v/>
      </c>
    </row>
    <row r="2800" spans="1:9" ht="14.5" x14ac:dyDescent="0.35">
      <c r="A2800" s="2" t="s">
        <v>3359</v>
      </c>
      <c r="B2800" s="5">
        <f>IF(LEFT(tbl_transaction[[#This Row],[Reference Number]],2)="GR",VLOOKUP(tbl_transaction[[#This Row],[Reference Number]],barang_masuk[],2,FALSE),IF(LEFT(tbl_transaction[[#This Row],[Reference Number]],2)="DO",VLOOKUP(tbl_transaction[[#This Row],[Reference Number]],barang_keluar[],2,FALSE),""))</f>
        <v>46141</v>
      </c>
      <c r="C2800" t="str">
        <f t="shared" si="44"/>
        <v>Outbound</v>
      </c>
      <c r="D2800" t="str">
        <f>IF(tbl_transaction[[#This Row],[Type]]="Inbound",VLOOKUP(tbl_transaction[[#This Row],[Reference Number]],barang_masuk[],4,FALSE),IF(tbl_transaction[[#This Row],[Type]]="Outbound",VLOOKUP(tbl_transaction[[#This Row],[Reference Number]],barang_keluar[],4,FALSE),""))</f>
        <v>PER012</v>
      </c>
      <c r="E2800" t="str">
        <f>IF(tbl_transaction[[#This Row],[Type]]="Inbound",VLOOKUP(tbl_transaction[[#This Row],[Reference Number]],barang_masuk[],5,FALSE),IF(tbl_transaction[[#This Row],[Type]]="Outbound",VLOOKUP(tbl_transaction[[#This Row],[Reference Number]],barang_keluar[],5,FALSE),""))</f>
        <v>Sunsilk Personal Care Variant 12</v>
      </c>
      <c r="F2800">
        <f>IF(tbl_transaction[[#This Row],[Type]]="Inbound",VLOOKUP(tbl_transaction[[#This Row],[Reference Number]],barang_masuk[],6,FALSE),IF(tbl_transaction[[#This Row],[Type]]="Outbound",VLOOKUP(tbl_transaction[[#This Row],[Reference Number]],barang_keluar[],6,FALSE),""))</f>
        <v>48</v>
      </c>
      <c r="G2800" t="str">
        <f>IF(tbl_transaction[[#This Row],[Type]]="Inbound",VLOOKUP(tbl_transaction[[#This Row],[Reference Number]],barang_masuk[],7,FALSE),IF(tbl_transaction[[#This Row],[Type]]="Outbound",VLOOKUP(tbl_transaction[[#This Row],[Reference Number]],barang_keluar[],7,FALSE),""))</f>
        <v>Bottle</v>
      </c>
      <c r="H2800" t="str">
        <f>IF(tbl_transaction[[#This Row],[Type]]="Inbound",VLOOKUP(tbl_transaction[[#This Row],[Reference Number]],barang_masuk[],3,FALSE),IF(tbl_transaction[[#This Row],[Type]]="Outbound",VLOOKUP(tbl_transaction[[#This Row],[Reference Number]],barang_keluar[],3,FALSE),""))</f>
        <v>Outlet 046</v>
      </c>
      <c r="I2800" t="str">
        <f>IF(D2800='Kartu Stok'!$B$2,COUNTIF($D$3:D2800,'Kartu Stok'!$B$2),"")</f>
        <v/>
      </c>
    </row>
    <row r="2801" spans="1:9" ht="14.5" x14ac:dyDescent="0.35">
      <c r="A2801" s="2" t="s">
        <v>3360</v>
      </c>
      <c r="B2801" s="5">
        <f>IF(LEFT(tbl_transaction[[#This Row],[Reference Number]],2)="GR",VLOOKUP(tbl_transaction[[#This Row],[Reference Number]],barang_masuk[],2,FALSE),IF(LEFT(tbl_transaction[[#This Row],[Reference Number]],2)="DO",VLOOKUP(tbl_transaction[[#This Row],[Reference Number]],barang_keluar[],2,FALSE),""))</f>
        <v>46034</v>
      </c>
      <c r="C2801" t="str">
        <f t="shared" si="44"/>
        <v>Outbound</v>
      </c>
      <c r="D2801" t="str">
        <f>IF(tbl_transaction[[#This Row],[Type]]="Inbound",VLOOKUP(tbl_transaction[[#This Row],[Reference Number]],barang_masuk[],4,FALSE),IF(tbl_transaction[[#This Row],[Type]]="Outbound",VLOOKUP(tbl_transaction[[#This Row],[Reference Number]],barang_keluar[],4,FALSE),""))</f>
        <v>SNK023</v>
      </c>
      <c r="E2801" t="str">
        <f>IF(tbl_transaction[[#This Row],[Type]]="Inbound",VLOOKUP(tbl_transaction[[#This Row],[Reference Number]],barang_masuk[],5,FALSE),IF(tbl_transaction[[#This Row],[Type]]="Outbound",VLOOKUP(tbl_transaction[[#This Row],[Reference Number]],barang_keluar[],5,FALSE),""))</f>
        <v>Taro Snack Variant 23</v>
      </c>
      <c r="F2801">
        <f>IF(tbl_transaction[[#This Row],[Type]]="Inbound",VLOOKUP(tbl_transaction[[#This Row],[Reference Number]],barang_masuk[],6,FALSE),IF(tbl_transaction[[#This Row],[Type]]="Outbound",VLOOKUP(tbl_transaction[[#This Row],[Reference Number]],barang_keluar[],6,FALSE),""))</f>
        <v>15</v>
      </c>
      <c r="G2801" t="str">
        <f>IF(tbl_transaction[[#This Row],[Type]]="Inbound",VLOOKUP(tbl_transaction[[#This Row],[Reference Number]],barang_masuk[],7,FALSE),IF(tbl_transaction[[#This Row],[Type]]="Outbound",VLOOKUP(tbl_transaction[[#This Row],[Reference Number]],barang_keluar[],7,FALSE),""))</f>
        <v>Pack</v>
      </c>
      <c r="H2801" t="str">
        <f>IF(tbl_transaction[[#This Row],[Type]]="Inbound",VLOOKUP(tbl_transaction[[#This Row],[Reference Number]],barang_masuk[],3,FALSE),IF(tbl_transaction[[#This Row],[Type]]="Outbound",VLOOKUP(tbl_transaction[[#This Row],[Reference Number]],barang_keluar[],3,FALSE),""))</f>
        <v>Outlet 059</v>
      </c>
      <c r="I2801" t="str">
        <f>IF(D2801='Kartu Stok'!$B$2,COUNTIF($D$3:D2801,'Kartu Stok'!$B$2),"")</f>
        <v/>
      </c>
    </row>
    <row r="2802" spans="1:9" ht="14.5" x14ac:dyDescent="0.35">
      <c r="A2802" s="2" t="s">
        <v>3361</v>
      </c>
      <c r="B2802" s="5">
        <f>IF(LEFT(tbl_transaction[[#This Row],[Reference Number]],2)="GR",VLOOKUP(tbl_transaction[[#This Row],[Reference Number]],barang_masuk[],2,FALSE),IF(LEFT(tbl_transaction[[#This Row],[Reference Number]],2)="DO",VLOOKUP(tbl_transaction[[#This Row],[Reference Number]],barang_keluar[],2,FALSE),""))</f>
        <v>46178</v>
      </c>
      <c r="C2802" t="str">
        <f t="shared" si="44"/>
        <v>Outbound</v>
      </c>
      <c r="D2802" t="str">
        <f>IF(tbl_transaction[[#This Row],[Type]]="Inbound",VLOOKUP(tbl_transaction[[#This Row],[Reference Number]],barang_masuk[],4,FALSE),IF(tbl_transaction[[#This Row],[Type]]="Outbound",VLOOKUP(tbl_transaction[[#This Row],[Reference Number]],barang_keluar[],4,FALSE),""))</f>
        <v>PER003</v>
      </c>
      <c r="E2802" t="str">
        <f>IF(tbl_transaction[[#This Row],[Type]]="Inbound",VLOOKUP(tbl_transaction[[#This Row],[Reference Number]],barang_masuk[],5,FALSE),IF(tbl_transaction[[#This Row],[Type]]="Outbound",VLOOKUP(tbl_transaction[[#This Row],[Reference Number]],barang_keluar[],5,FALSE),""))</f>
        <v>Pepsodent Personal Care Variant 3</v>
      </c>
      <c r="F2802">
        <f>IF(tbl_transaction[[#This Row],[Type]]="Inbound",VLOOKUP(tbl_transaction[[#This Row],[Reference Number]],barang_masuk[],6,FALSE),IF(tbl_transaction[[#This Row],[Type]]="Outbound",VLOOKUP(tbl_transaction[[#This Row],[Reference Number]],barang_keluar[],6,FALSE),""))</f>
        <v>5</v>
      </c>
      <c r="G2802" t="str">
        <f>IF(tbl_transaction[[#This Row],[Type]]="Inbound",VLOOKUP(tbl_transaction[[#This Row],[Reference Number]],barang_masuk[],7,FALSE),IF(tbl_transaction[[#This Row],[Type]]="Outbound",VLOOKUP(tbl_transaction[[#This Row],[Reference Number]],barang_keluar[],7,FALSE),""))</f>
        <v>Bottle</v>
      </c>
      <c r="H2802" t="str">
        <f>IF(tbl_transaction[[#This Row],[Type]]="Inbound",VLOOKUP(tbl_transaction[[#This Row],[Reference Number]],barang_masuk[],3,FALSE),IF(tbl_transaction[[#This Row],[Type]]="Outbound",VLOOKUP(tbl_transaction[[#This Row],[Reference Number]],barang_keluar[],3,FALSE),""))</f>
        <v>Outlet 020</v>
      </c>
      <c r="I2802" t="str">
        <f>IF(D2802='Kartu Stok'!$B$2,COUNTIF($D$3:D2802,'Kartu Stok'!$B$2),"")</f>
        <v/>
      </c>
    </row>
    <row r="2803" spans="1:9" ht="14.5" x14ac:dyDescent="0.35">
      <c r="A2803" s="2" t="s">
        <v>3362</v>
      </c>
      <c r="B2803" s="5">
        <f>IF(LEFT(tbl_transaction[[#This Row],[Reference Number]],2)="GR",VLOOKUP(tbl_transaction[[#This Row],[Reference Number]],barang_masuk[],2,FALSE),IF(LEFT(tbl_transaction[[#This Row],[Reference Number]],2)="DO",VLOOKUP(tbl_transaction[[#This Row],[Reference Number]],barang_keluar[],2,FALSE),""))</f>
        <v>46068</v>
      </c>
      <c r="C2803" t="str">
        <f t="shared" si="44"/>
        <v>Outbound</v>
      </c>
      <c r="D2803" t="str">
        <f>IF(tbl_transaction[[#This Row],[Type]]="Inbound",VLOOKUP(tbl_transaction[[#This Row],[Reference Number]],barang_masuk[],4,FALSE),IF(tbl_transaction[[#This Row],[Type]]="Outbound",VLOOKUP(tbl_transaction[[#This Row],[Reference Number]],barang_keluar[],4,FALSE),""))</f>
        <v>INS019</v>
      </c>
      <c r="E2803" t="str">
        <f>IF(tbl_transaction[[#This Row],[Type]]="Inbound",VLOOKUP(tbl_transaction[[#This Row],[Reference Number]],barang_masuk[],5,FALSE),IF(tbl_transaction[[#This Row],[Type]]="Outbound",VLOOKUP(tbl_transaction[[#This Row],[Reference Number]],barang_keluar[],5,FALSE),""))</f>
        <v>Indomie Instant Food Variant 19</v>
      </c>
      <c r="F2803">
        <f>IF(tbl_transaction[[#This Row],[Type]]="Inbound",VLOOKUP(tbl_transaction[[#This Row],[Reference Number]],barang_masuk[],6,FALSE),IF(tbl_transaction[[#This Row],[Type]]="Outbound",VLOOKUP(tbl_transaction[[#This Row],[Reference Number]],barang_keluar[],6,FALSE),""))</f>
        <v>30</v>
      </c>
      <c r="G2803" t="str">
        <f>IF(tbl_transaction[[#This Row],[Type]]="Inbound",VLOOKUP(tbl_transaction[[#This Row],[Reference Number]],barang_masuk[],7,FALSE),IF(tbl_transaction[[#This Row],[Type]]="Outbound",VLOOKUP(tbl_transaction[[#This Row],[Reference Number]],barang_keluar[],7,FALSE),""))</f>
        <v>Pack</v>
      </c>
      <c r="H2803" t="str">
        <f>IF(tbl_transaction[[#This Row],[Type]]="Inbound",VLOOKUP(tbl_transaction[[#This Row],[Reference Number]],barang_masuk[],3,FALSE),IF(tbl_transaction[[#This Row],[Type]]="Outbound",VLOOKUP(tbl_transaction[[#This Row],[Reference Number]],barang_keluar[],3,FALSE),""))</f>
        <v>Outlet 061</v>
      </c>
      <c r="I2803" t="str">
        <f>IF(D2803='Kartu Stok'!$B$2,COUNTIF($D$3:D2803,'Kartu Stok'!$B$2),"")</f>
        <v/>
      </c>
    </row>
    <row r="2804" spans="1:9" ht="14.5" x14ac:dyDescent="0.35">
      <c r="A2804" s="2" t="s">
        <v>3363</v>
      </c>
      <c r="B2804" s="5">
        <f>IF(LEFT(tbl_transaction[[#This Row],[Reference Number]],2)="GR",VLOOKUP(tbl_transaction[[#This Row],[Reference Number]],barang_masuk[],2,FALSE),IF(LEFT(tbl_transaction[[#This Row],[Reference Number]],2)="DO",VLOOKUP(tbl_transaction[[#This Row],[Reference Number]],barang_keluar[],2,FALSE),""))</f>
        <v>46156</v>
      </c>
      <c r="C2804" t="str">
        <f t="shared" si="44"/>
        <v>Outbound</v>
      </c>
      <c r="D2804" t="str">
        <f>IF(tbl_transaction[[#This Row],[Type]]="Inbound",VLOOKUP(tbl_transaction[[#This Row],[Reference Number]],barang_masuk[],4,FALSE),IF(tbl_transaction[[#This Row],[Type]]="Outbound",VLOOKUP(tbl_transaction[[#This Row],[Reference Number]],barang_keluar[],4,FALSE),""))</f>
        <v>PER007</v>
      </c>
      <c r="E2804" t="str">
        <f>IF(tbl_transaction[[#This Row],[Type]]="Inbound",VLOOKUP(tbl_transaction[[#This Row],[Reference Number]],barang_masuk[],5,FALSE),IF(tbl_transaction[[#This Row],[Type]]="Outbound",VLOOKUP(tbl_transaction[[#This Row],[Reference Number]],barang_keluar[],5,FALSE),""))</f>
        <v>Pepsodent Personal Care Variant 7</v>
      </c>
      <c r="F2804">
        <f>IF(tbl_transaction[[#This Row],[Type]]="Inbound",VLOOKUP(tbl_transaction[[#This Row],[Reference Number]],barang_masuk[],6,FALSE),IF(tbl_transaction[[#This Row],[Type]]="Outbound",VLOOKUP(tbl_transaction[[#This Row],[Reference Number]],barang_keluar[],6,FALSE),""))</f>
        <v>60</v>
      </c>
      <c r="G2804" t="str">
        <f>IF(tbl_transaction[[#This Row],[Type]]="Inbound",VLOOKUP(tbl_transaction[[#This Row],[Reference Number]],barang_masuk[],7,FALSE),IF(tbl_transaction[[#This Row],[Type]]="Outbound",VLOOKUP(tbl_transaction[[#This Row],[Reference Number]],barang_keluar[],7,FALSE),""))</f>
        <v>Bottle</v>
      </c>
      <c r="H2804" t="str">
        <f>IF(tbl_transaction[[#This Row],[Type]]="Inbound",VLOOKUP(tbl_transaction[[#This Row],[Reference Number]],barang_masuk[],3,FALSE),IF(tbl_transaction[[#This Row],[Type]]="Outbound",VLOOKUP(tbl_transaction[[#This Row],[Reference Number]],barang_keluar[],3,FALSE),""))</f>
        <v>Outlet 054</v>
      </c>
      <c r="I2804" t="str">
        <f>IF(D2804='Kartu Stok'!$B$2,COUNTIF($D$3:D2804,'Kartu Stok'!$B$2),"")</f>
        <v/>
      </c>
    </row>
    <row r="2805" spans="1:9" ht="14.5" x14ac:dyDescent="0.35">
      <c r="A2805" s="2" t="s">
        <v>3364</v>
      </c>
      <c r="B2805" s="5">
        <f>IF(LEFT(tbl_transaction[[#This Row],[Reference Number]],2)="GR",VLOOKUP(tbl_transaction[[#This Row],[Reference Number]],barang_masuk[],2,FALSE),IF(LEFT(tbl_transaction[[#This Row],[Reference Number]],2)="DO",VLOOKUP(tbl_transaction[[#This Row],[Reference Number]],barang_keluar[],2,FALSE),""))</f>
        <v>46168</v>
      </c>
      <c r="C2805" t="str">
        <f t="shared" si="44"/>
        <v>Outbound</v>
      </c>
      <c r="D2805" t="str">
        <f>IF(tbl_transaction[[#This Row],[Type]]="Inbound",VLOOKUP(tbl_transaction[[#This Row],[Reference Number]],barang_masuk[],4,FALSE),IF(tbl_transaction[[#This Row],[Type]]="Outbound",VLOOKUP(tbl_transaction[[#This Row],[Reference Number]],barang_keluar[],4,FALSE),""))</f>
        <v>BEV033</v>
      </c>
      <c r="E2805" t="str">
        <f>IF(tbl_transaction[[#This Row],[Type]]="Inbound",VLOOKUP(tbl_transaction[[#This Row],[Reference Number]],barang_masuk[],5,FALSE),IF(tbl_transaction[[#This Row],[Type]]="Outbound",VLOOKUP(tbl_transaction[[#This Row],[Reference Number]],barang_keluar[],5,FALSE),""))</f>
        <v>Aqua Beverage Variant 33</v>
      </c>
      <c r="F2805">
        <f>IF(tbl_transaction[[#This Row],[Type]]="Inbound",VLOOKUP(tbl_transaction[[#This Row],[Reference Number]],barang_masuk[],6,FALSE),IF(tbl_transaction[[#This Row],[Type]]="Outbound",VLOOKUP(tbl_transaction[[#This Row],[Reference Number]],barang_keluar[],6,FALSE),""))</f>
        <v>30</v>
      </c>
      <c r="G2805" t="str">
        <f>IF(tbl_transaction[[#This Row],[Type]]="Inbound",VLOOKUP(tbl_transaction[[#This Row],[Reference Number]],barang_masuk[],7,FALSE),IF(tbl_transaction[[#This Row],[Type]]="Outbound",VLOOKUP(tbl_transaction[[#This Row],[Reference Number]],barang_keluar[],7,FALSE),""))</f>
        <v>Bottle</v>
      </c>
      <c r="H2805" t="str">
        <f>IF(tbl_transaction[[#This Row],[Type]]="Inbound",VLOOKUP(tbl_transaction[[#This Row],[Reference Number]],barang_masuk[],3,FALSE),IF(tbl_transaction[[#This Row],[Type]]="Outbound",VLOOKUP(tbl_transaction[[#This Row],[Reference Number]],barang_keluar[],3,FALSE),""))</f>
        <v>Outlet 072</v>
      </c>
      <c r="I2805" t="str">
        <f>IF(D2805='Kartu Stok'!$B$2,COUNTIF($D$3:D2805,'Kartu Stok'!$B$2),"")</f>
        <v/>
      </c>
    </row>
    <row r="2806" spans="1:9" ht="14.5" x14ac:dyDescent="0.35">
      <c r="A2806" s="2" t="s">
        <v>3365</v>
      </c>
      <c r="B2806" s="5">
        <f>IF(LEFT(tbl_transaction[[#This Row],[Reference Number]],2)="GR",VLOOKUP(tbl_transaction[[#This Row],[Reference Number]],barang_masuk[],2,FALSE),IF(LEFT(tbl_transaction[[#This Row],[Reference Number]],2)="DO",VLOOKUP(tbl_transaction[[#This Row],[Reference Number]],barang_keluar[],2,FALSE),""))</f>
        <v>46157</v>
      </c>
      <c r="C2806" t="str">
        <f t="shared" si="44"/>
        <v>Outbound</v>
      </c>
      <c r="D2806" t="str">
        <f>IF(tbl_transaction[[#This Row],[Type]]="Inbound",VLOOKUP(tbl_transaction[[#This Row],[Reference Number]],barang_masuk[],4,FALSE),IF(tbl_transaction[[#This Row],[Type]]="Outbound",VLOOKUP(tbl_transaction[[#This Row],[Reference Number]],barang_keluar[],4,FALSE),""))</f>
        <v>BAB019</v>
      </c>
      <c r="E2806" t="str">
        <f>IF(tbl_transaction[[#This Row],[Type]]="Inbound",VLOOKUP(tbl_transaction[[#This Row],[Reference Number]],barang_masuk[],5,FALSE),IF(tbl_transaction[[#This Row],[Type]]="Outbound",VLOOKUP(tbl_transaction[[#This Row],[Reference Number]],barang_keluar[],5,FALSE),""))</f>
        <v>Zwitsal Baby Care Variant 19</v>
      </c>
      <c r="F2806">
        <f>IF(tbl_transaction[[#This Row],[Type]]="Inbound",VLOOKUP(tbl_transaction[[#This Row],[Reference Number]],barang_masuk[],6,FALSE),IF(tbl_transaction[[#This Row],[Type]]="Outbound",VLOOKUP(tbl_transaction[[#This Row],[Reference Number]],barang_keluar[],6,FALSE),""))</f>
        <v>30</v>
      </c>
      <c r="G2806" t="str">
        <f>IF(tbl_transaction[[#This Row],[Type]]="Inbound",VLOOKUP(tbl_transaction[[#This Row],[Reference Number]],barang_masuk[],7,FALSE),IF(tbl_transaction[[#This Row],[Type]]="Outbound",VLOOKUP(tbl_transaction[[#This Row],[Reference Number]],barang_keluar[],7,FALSE),""))</f>
        <v>Pack</v>
      </c>
      <c r="H2806" t="str">
        <f>IF(tbl_transaction[[#This Row],[Type]]="Inbound",VLOOKUP(tbl_transaction[[#This Row],[Reference Number]],barang_masuk[],3,FALSE),IF(tbl_transaction[[#This Row],[Type]]="Outbound",VLOOKUP(tbl_transaction[[#This Row],[Reference Number]],barang_keluar[],3,FALSE),""))</f>
        <v>Outlet 012</v>
      </c>
      <c r="I2806" t="str">
        <f>IF(D2806='Kartu Stok'!$B$2,COUNTIF($D$3:D2806,'Kartu Stok'!$B$2),"")</f>
        <v/>
      </c>
    </row>
    <row r="2807" spans="1:9" ht="14.5" x14ac:dyDescent="0.35">
      <c r="A2807" s="2" t="s">
        <v>3366</v>
      </c>
      <c r="B2807" s="5">
        <f>IF(LEFT(tbl_transaction[[#This Row],[Reference Number]],2)="GR",VLOOKUP(tbl_transaction[[#This Row],[Reference Number]],barang_masuk[],2,FALSE),IF(LEFT(tbl_transaction[[#This Row],[Reference Number]],2)="DO",VLOOKUP(tbl_transaction[[#This Row],[Reference Number]],barang_keluar[],2,FALSE),""))</f>
        <v>46097</v>
      </c>
      <c r="C2807" t="str">
        <f t="shared" si="44"/>
        <v>Outbound</v>
      </c>
      <c r="D2807" t="str">
        <f>IF(tbl_transaction[[#This Row],[Type]]="Inbound",VLOOKUP(tbl_transaction[[#This Row],[Reference Number]],barang_masuk[],4,FALSE),IF(tbl_transaction[[#This Row],[Type]]="Outbound",VLOOKUP(tbl_transaction[[#This Row],[Reference Number]],barang_keluar[],4,FALSE),""))</f>
        <v>BAB004</v>
      </c>
      <c r="E2807" t="str">
        <f>IF(tbl_transaction[[#This Row],[Type]]="Inbound",VLOOKUP(tbl_transaction[[#This Row],[Reference Number]],barang_masuk[],5,FALSE),IF(tbl_transaction[[#This Row],[Type]]="Outbound",VLOOKUP(tbl_transaction[[#This Row],[Reference Number]],barang_keluar[],5,FALSE),""))</f>
        <v>Zwitsal Baby Care Variant 4</v>
      </c>
      <c r="F2807">
        <f>IF(tbl_transaction[[#This Row],[Type]]="Inbound",VLOOKUP(tbl_transaction[[#This Row],[Reference Number]],barang_masuk[],6,FALSE),IF(tbl_transaction[[#This Row],[Type]]="Outbound",VLOOKUP(tbl_transaction[[#This Row],[Reference Number]],barang_keluar[],6,FALSE),""))</f>
        <v>5</v>
      </c>
      <c r="G2807" t="str">
        <f>IF(tbl_transaction[[#This Row],[Type]]="Inbound",VLOOKUP(tbl_transaction[[#This Row],[Reference Number]],barang_masuk[],7,FALSE),IF(tbl_transaction[[#This Row],[Type]]="Outbound",VLOOKUP(tbl_transaction[[#This Row],[Reference Number]],barang_keluar[],7,FALSE),""))</f>
        <v>Pack</v>
      </c>
      <c r="H2807" t="str">
        <f>IF(tbl_transaction[[#This Row],[Type]]="Inbound",VLOOKUP(tbl_transaction[[#This Row],[Reference Number]],barang_masuk[],3,FALSE),IF(tbl_transaction[[#This Row],[Type]]="Outbound",VLOOKUP(tbl_transaction[[#This Row],[Reference Number]],barang_keluar[],3,FALSE),""))</f>
        <v>Outlet 045</v>
      </c>
      <c r="I2807" t="str">
        <f>IF(D2807='Kartu Stok'!$B$2,COUNTIF($D$3:D2807,'Kartu Stok'!$B$2),"")</f>
        <v/>
      </c>
    </row>
    <row r="2808" spans="1:9" ht="14.5" x14ac:dyDescent="0.35">
      <c r="A2808" s="2" t="s">
        <v>3367</v>
      </c>
      <c r="B2808" s="5">
        <f>IF(LEFT(tbl_transaction[[#This Row],[Reference Number]],2)="GR",VLOOKUP(tbl_transaction[[#This Row],[Reference Number]],barang_masuk[],2,FALSE),IF(LEFT(tbl_transaction[[#This Row],[Reference Number]],2)="DO",VLOOKUP(tbl_transaction[[#This Row],[Reference Number]],barang_keluar[],2,FALSE),""))</f>
        <v>46040</v>
      </c>
      <c r="C2808" t="str">
        <f t="shared" si="44"/>
        <v>Outbound</v>
      </c>
      <c r="D2808" t="str">
        <f>IF(tbl_transaction[[#This Row],[Type]]="Inbound",VLOOKUP(tbl_transaction[[#This Row],[Reference Number]],barang_masuk[],4,FALSE),IF(tbl_transaction[[#This Row],[Type]]="Outbound",VLOOKUP(tbl_transaction[[#This Row],[Reference Number]],barang_keluar[],4,FALSE),""))</f>
        <v>BAB020</v>
      </c>
      <c r="E2808" t="str">
        <f>IF(tbl_transaction[[#This Row],[Type]]="Inbound",VLOOKUP(tbl_transaction[[#This Row],[Reference Number]],barang_masuk[],5,FALSE),IF(tbl_transaction[[#This Row],[Type]]="Outbound",VLOOKUP(tbl_transaction[[#This Row],[Reference Number]],barang_keluar[],5,FALSE),""))</f>
        <v>Zwitsal Baby Care Variant 20</v>
      </c>
      <c r="F2808">
        <f>IF(tbl_transaction[[#This Row],[Type]]="Inbound",VLOOKUP(tbl_transaction[[#This Row],[Reference Number]],barang_masuk[],6,FALSE),IF(tbl_transaction[[#This Row],[Type]]="Outbound",VLOOKUP(tbl_transaction[[#This Row],[Reference Number]],barang_keluar[],6,FALSE),""))</f>
        <v>30</v>
      </c>
      <c r="G2808" t="str">
        <f>IF(tbl_transaction[[#This Row],[Type]]="Inbound",VLOOKUP(tbl_transaction[[#This Row],[Reference Number]],barang_masuk[],7,FALSE),IF(tbl_transaction[[#This Row],[Type]]="Outbound",VLOOKUP(tbl_transaction[[#This Row],[Reference Number]],barang_keluar[],7,FALSE),""))</f>
        <v>Pack</v>
      </c>
      <c r="H2808" t="str">
        <f>IF(tbl_transaction[[#This Row],[Type]]="Inbound",VLOOKUP(tbl_transaction[[#This Row],[Reference Number]],barang_masuk[],3,FALSE),IF(tbl_transaction[[#This Row],[Type]]="Outbound",VLOOKUP(tbl_transaction[[#This Row],[Reference Number]],barang_keluar[],3,FALSE),""))</f>
        <v>Outlet 045</v>
      </c>
      <c r="I2808" t="str">
        <f>IF(D2808='Kartu Stok'!$B$2,COUNTIF($D$3:D2808,'Kartu Stok'!$B$2),"")</f>
        <v/>
      </c>
    </row>
    <row r="2809" spans="1:9" ht="14.5" x14ac:dyDescent="0.35">
      <c r="A2809" s="2" t="s">
        <v>3368</v>
      </c>
      <c r="B2809" s="5">
        <f>IF(LEFT(tbl_transaction[[#This Row],[Reference Number]],2)="GR",VLOOKUP(tbl_transaction[[#This Row],[Reference Number]],barang_masuk[],2,FALSE),IF(LEFT(tbl_transaction[[#This Row],[Reference Number]],2)="DO",VLOOKUP(tbl_transaction[[#This Row],[Reference Number]],barang_keluar[],2,FALSE),""))</f>
        <v>46180</v>
      </c>
      <c r="C2809" t="str">
        <f t="shared" si="44"/>
        <v>Outbound</v>
      </c>
      <c r="D2809" t="str">
        <f>IF(tbl_transaction[[#This Row],[Type]]="Inbound",VLOOKUP(tbl_transaction[[#This Row],[Reference Number]],barang_masuk[],4,FALSE),IF(tbl_transaction[[#This Row],[Type]]="Outbound",VLOOKUP(tbl_transaction[[#This Row],[Reference Number]],barang_keluar[],4,FALSE),""))</f>
        <v>BEV009</v>
      </c>
      <c r="E2809" t="str">
        <f>IF(tbl_transaction[[#This Row],[Type]]="Inbound",VLOOKUP(tbl_transaction[[#This Row],[Reference Number]],barang_masuk[],5,FALSE),IF(tbl_transaction[[#This Row],[Type]]="Outbound",VLOOKUP(tbl_transaction[[#This Row],[Reference Number]],barang_keluar[],5,FALSE),""))</f>
        <v>Aqua Beverage Variant 9</v>
      </c>
      <c r="F2809">
        <f>IF(tbl_transaction[[#This Row],[Type]]="Inbound",VLOOKUP(tbl_transaction[[#This Row],[Reference Number]],barang_masuk[],6,FALSE),IF(tbl_transaction[[#This Row],[Type]]="Outbound",VLOOKUP(tbl_transaction[[#This Row],[Reference Number]],barang_keluar[],6,FALSE),""))</f>
        <v>24</v>
      </c>
      <c r="G2809" t="str">
        <f>IF(tbl_transaction[[#This Row],[Type]]="Inbound",VLOOKUP(tbl_transaction[[#This Row],[Reference Number]],barang_masuk[],7,FALSE),IF(tbl_transaction[[#This Row],[Type]]="Outbound",VLOOKUP(tbl_transaction[[#This Row],[Reference Number]],barang_keluar[],7,FALSE),""))</f>
        <v>Bottle</v>
      </c>
      <c r="H2809" t="str">
        <f>IF(tbl_transaction[[#This Row],[Type]]="Inbound",VLOOKUP(tbl_transaction[[#This Row],[Reference Number]],barang_masuk[],3,FALSE),IF(tbl_transaction[[#This Row],[Type]]="Outbound",VLOOKUP(tbl_transaction[[#This Row],[Reference Number]],barang_keluar[],3,FALSE),""))</f>
        <v>Outlet 003</v>
      </c>
      <c r="I2809" t="str">
        <f>IF(D2809='Kartu Stok'!$B$2,COUNTIF($D$3:D2809,'Kartu Stok'!$B$2),"")</f>
        <v/>
      </c>
    </row>
    <row r="2810" spans="1:9" ht="14.5" x14ac:dyDescent="0.35">
      <c r="A2810" s="2" t="s">
        <v>3369</v>
      </c>
      <c r="B2810" s="5">
        <f>IF(LEFT(tbl_transaction[[#This Row],[Reference Number]],2)="GR",VLOOKUP(tbl_transaction[[#This Row],[Reference Number]],barang_masuk[],2,FALSE),IF(LEFT(tbl_transaction[[#This Row],[Reference Number]],2)="DO",VLOOKUP(tbl_transaction[[#This Row],[Reference Number]],barang_keluar[],2,FALSE),""))</f>
        <v>46092</v>
      </c>
      <c r="C2810" t="str">
        <f t="shared" si="44"/>
        <v>Outbound</v>
      </c>
      <c r="D2810" t="str">
        <f>IF(tbl_transaction[[#This Row],[Type]]="Inbound",VLOOKUP(tbl_transaction[[#This Row],[Reference Number]],barang_masuk[],4,FALSE),IF(tbl_transaction[[#This Row],[Type]]="Outbound",VLOOKUP(tbl_transaction[[#This Row],[Reference Number]],barang_keluar[],4,FALSE),""))</f>
        <v>DAR013</v>
      </c>
      <c r="E2810" t="str">
        <f>IF(tbl_transaction[[#This Row],[Type]]="Inbound",VLOOKUP(tbl_transaction[[#This Row],[Reference Number]],barang_masuk[],5,FALSE),IF(tbl_transaction[[#This Row],[Type]]="Outbound",VLOOKUP(tbl_transaction[[#This Row],[Reference Number]],barang_keluar[],5,FALSE),""))</f>
        <v>Indomilk Dairy Variant 13</v>
      </c>
      <c r="F2810">
        <f>IF(tbl_transaction[[#This Row],[Type]]="Inbound",VLOOKUP(tbl_transaction[[#This Row],[Reference Number]],barang_masuk[],6,FALSE),IF(tbl_transaction[[#This Row],[Type]]="Outbound",VLOOKUP(tbl_transaction[[#This Row],[Reference Number]],barang_keluar[],6,FALSE),""))</f>
        <v>60</v>
      </c>
      <c r="G2810" t="str">
        <f>IF(tbl_transaction[[#This Row],[Type]]="Inbound",VLOOKUP(tbl_transaction[[#This Row],[Reference Number]],barang_masuk[],7,FALSE),IF(tbl_transaction[[#This Row],[Type]]="Outbound",VLOOKUP(tbl_transaction[[#This Row],[Reference Number]],barang_keluar[],7,FALSE),""))</f>
        <v>Box</v>
      </c>
      <c r="H2810" t="str">
        <f>IF(tbl_transaction[[#This Row],[Type]]="Inbound",VLOOKUP(tbl_transaction[[#This Row],[Reference Number]],barang_masuk[],3,FALSE),IF(tbl_transaction[[#This Row],[Type]]="Outbound",VLOOKUP(tbl_transaction[[#This Row],[Reference Number]],barang_keluar[],3,FALSE),""))</f>
        <v>Outlet 079</v>
      </c>
      <c r="I2810" t="str">
        <f>IF(D2810='Kartu Stok'!$B$2,COUNTIF($D$3:D2810,'Kartu Stok'!$B$2),"")</f>
        <v/>
      </c>
    </row>
    <row r="2811" spans="1:9" ht="14.5" x14ac:dyDescent="0.35">
      <c r="A2811" s="2" t="s">
        <v>3370</v>
      </c>
      <c r="B2811" s="5">
        <f>IF(LEFT(tbl_transaction[[#This Row],[Reference Number]],2)="GR",VLOOKUP(tbl_transaction[[#This Row],[Reference Number]],barang_masuk[],2,FALSE),IF(LEFT(tbl_transaction[[#This Row],[Reference Number]],2)="DO",VLOOKUP(tbl_transaction[[#This Row],[Reference Number]],barang_keluar[],2,FALSE),""))</f>
        <v>46110</v>
      </c>
      <c r="C2811" t="str">
        <f t="shared" si="44"/>
        <v>Outbound</v>
      </c>
      <c r="D2811" t="str">
        <f>IF(tbl_transaction[[#This Row],[Type]]="Inbound",VLOOKUP(tbl_transaction[[#This Row],[Reference Number]],barang_masuk[],4,FALSE),IF(tbl_transaction[[#This Row],[Type]]="Outbound",VLOOKUP(tbl_transaction[[#This Row],[Reference Number]],barang_keluar[],4,FALSE),""))</f>
        <v>BEV028</v>
      </c>
      <c r="E2811" t="str">
        <f>IF(tbl_transaction[[#This Row],[Type]]="Inbound",VLOOKUP(tbl_transaction[[#This Row],[Reference Number]],barang_masuk[],5,FALSE),IF(tbl_transaction[[#This Row],[Type]]="Outbound",VLOOKUP(tbl_transaction[[#This Row],[Reference Number]],barang_keluar[],5,FALSE),""))</f>
        <v>Pocari Beverage Variant 28</v>
      </c>
      <c r="F2811">
        <f>IF(tbl_transaction[[#This Row],[Type]]="Inbound",VLOOKUP(tbl_transaction[[#This Row],[Reference Number]],barang_masuk[],6,FALSE),IF(tbl_transaction[[#This Row],[Type]]="Outbound",VLOOKUP(tbl_transaction[[#This Row],[Reference Number]],barang_keluar[],6,FALSE),""))</f>
        <v>15</v>
      </c>
      <c r="G2811" t="str">
        <f>IF(tbl_transaction[[#This Row],[Type]]="Inbound",VLOOKUP(tbl_transaction[[#This Row],[Reference Number]],barang_masuk[],7,FALSE),IF(tbl_transaction[[#This Row],[Type]]="Outbound",VLOOKUP(tbl_transaction[[#This Row],[Reference Number]],barang_keluar[],7,FALSE),""))</f>
        <v>Bottle</v>
      </c>
      <c r="H2811" t="str">
        <f>IF(tbl_transaction[[#This Row],[Type]]="Inbound",VLOOKUP(tbl_transaction[[#This Row],[Reference Number]],barang_masuk[],3,FALSE),IF(tbl_transaction[[#This Row],[Type]]="Outbound",VLOOKUP(tbl_transaction[[#This Row],[Reference Number]],barang_keluar[],3,FALSE),""))</f>
        <v>Outlet 067</v>
      </c>
      <c r="I2811" t="str">
        <f>IF(D2811='Kartu Stok'!$B$2,COUNTIF($D$3:D2811,'Kartu Stok'!$B$2),"")</f>
        <v/>
      </c>
    </row>
    <row r="2812" spans="1:9" ht="14.5" x14ac:dyDescent="0.35">
      <c r="A2812" s="2" t="s">
        <v>3371</v>
      </c>
      <c r="B2812" s="5">
        <f>IF(LEFT(tbl_transaction[[#This Row],[Reference Number]],2)="GR",VLOOKUP(tbl_transaction[[#This Row],[Reference Number]],barang_masuk[],2,FALSE),IF(LEFT(tbl_transaction[[#This Row],[Reference Number]],2)="DO",VLOOKUP(tbl_transaction[[#This Row],[Reference Number]],barang_keluar[],2,FALSE),""))</f>
        <v>46159</v>
      </c>
      <c r="C2812" t="str">
        <f t="shared" si="44"/>
        <v>Outbound</v>
      </c>
      <c r="D2812" t="str">
        <f>IF(tbl_transaction[[#This Row],[Type]]="Inbound",VLOOKUP(tbl_transaction[[#This Row],[Reference Number]],barang_masuk[],4,FALSE),IF(tbl_transaction[[#This Row],[Type]]="Outbound",VLOOKUP(tbl_transaction[[#This Row],[Reference Number]],barang_keluar[],4,FALSE),""))</f>
        <v>BEV036</v>
      </c>
      <c r="E2812" t="str">
        <f>IF(tbl_transaction[[#This Row],[Type]]="Inbound",VLOOKUP(tbl_transaction[[#This Row],[Reference Number]],barang_masuk[],5,FALSE),IF(tbl_transaction[[#This Row],[Type]]="Outbound",VLOOKUP(tbl_transaction[[#This Row],[Reference Number]],barang_keluar[],5,FALSE),""))</f>
        <v>Sosro Beverage Variant 36</v>
      </c>
      <c r="F2812">
        <f>IF(tbl_transaction[[#This Row],[Type]]="Inbound",VLOOKUP(tbl_transaction[[#This Row],[Reference Number]],barang_masuk[],6,FALSE),IF(tbl_transaction[[#This Row],[Type]]="Outbound",VLOOKUP(tbl_transaction[[#This Row],[Reference Number]],barang_keluar[],6,FALSE),""))</f>
        <v>48</v>
      </c>
      <c r="G2812" t="str">
        <f>IF(tbl_transaction[[#This Row],[Type]]="Inbound",VLOOKUP(tbl_transaction[[#This Row],[Reference Number]],barang_masuk[],7,FALSE),IF(tbl_transaction[[#This Row],[Type]]="Outbound",VLOOKUP(tbl_transaction[[#This Row],[Reference Number]],barang_keluar[],7,FALSE),""))</f>
        <v>Bottle</v>
      </c>
      <c r="H2812" t="str">
        <f>IF(tbl_transaction[[#This Row],[Type]]="Inbound",VLOOKUP(tbl_transaction[[#This Row],[Reference Number]],barang_masuk[],3,FALSE),IF(tbl_transaction[[#This Row],[Type]]="Outbound",VLOOKUP(tbl_transaction[[#This Row],[Reference Number]],barang_keluar[],3,FALSE),""))</f>
        <v>Outlet 071</v>
      </c>
      <c r="I2812" t="str">
        <f>IF(D2812='Kartu Stok'!$B$2,COUNTIF($D$3:D2812,'Kartu Stok'!$B$2),"")</f>
        <v/>
      </c>
    </row>
    <row r="2813" spans="1:9" ht="14.5" x14ac:dyDescent="0.35">
      <c r="A2813" s="2" t="s">
        <v>3372</v>
      </c>
      <c r="B2813" s="5">
        <f>IF(LEFT(tbl_transaction[[#This Row],[Reference Number]],2)="GR",VLOOKUP(tbl_transaction[[#This Row],[Reference Number]],barang_masuk[],2,FALSE),IF(LEFT(tbl_transaction[[#This Row],[Reference Number]],2)="DO",VLOOKUP(tbl_transaction[[#This Row],[Reference Number]],barang_keluar[],2,FALSE),""))</f>
        <v>46142</v>
      </c>
      <c r="C2813" t="str">
        <f t="shared" si="44"/>
        <v>Outbound</v>
      </c>
      <c r="D2813" t="str">
        <f>IF(tbl_transaction[[#This Row],[Type]]="Inbound",VLOOKUP(tbl_transaction[[#This Row],[Reference Number]],barang_masuk[],4,FALSE),IF(tbl_transaction[[#This Row],[Type]]="Outbound",VLOOKUP(tbl_transaction[[#This Row],[Reference Number]],barang_keluar[],4,FALSE),""))</f>
        <v>PER018</v>
      </c>
      <c r="E2813" t="str">
        <f>IF(tbl_transaction[[#This Row],[Type]]="Inbound",VLOOKUP(tbl_transaction[[#This Row],[Reference Number]],barang_masuk[],5,FALSE),IF(tbl_transaction[[#This Row],[Type]]="Outbound",VLOOKUP(tbl_transaction[[#This Row],[Reference Number]],barang_keluar[],5,FALSE),""))</f>
        <v>Lifebuoy Personal Care Variant 18</v>
      </c>
      <c r="F2813">
        <f>IF(tbl_transaction[[#This Row],[Type]]="Inbound",VLOOKUP(tbl_transaction[[#This Row],[Reference Number]],barang_masuk[],6,FALSE),IF(tbl_transaction[[#This Row],[Type]]="Outbound",VLOOKUP(tbl_transaction[[#This Row],[Reference Number]],barang_keluar[],6,FALSE),""))</f>
        <v>30</v>
      </c>
      <c r="G2813" t="str">
        <f>IF(tbl_transaction[[#This Row],[Type]]="Inbound",VLOOKUP(tbl_transaction[[#This Row],[Reference Number]],barang_masuk[],7,FALSE),IF(tbl_transaction[[#This Row],[Type]]="Outbound",VLOOKUP(tbl_transaction[[#This Row],[Reference Number]],barang_keluar[],7,FALSE),""))</f>
        <v>Bottle</v>
      </c>
      <c r="H2813" t="str">
        <f>IF(tbl_transaction[[#This Row],[Type]]="Inbound",VLOOKUP(tbl_transaction[[#This Row],[Reference Number]],barang_masuk[],3,FALSE),IF(tbl_transaction[[#This Row],[Type]]="Outbound",VLOOKUP(tbl_transaction[[#This Row],[Reference Number]],barang_keluar[],3,FALSE),""))</f>
        <v>Outlet 056</v>
      </c>
      <c r="I2813" t="str">
        <f>IF(D2813='Kartu Stok'!$B$2,COUNTIF($D$3:D2813,'Kartu Stok'!$B$2),"")</f>
        <v/>
      </c>
    </row>
    <row r="2814" spans="1:9" ht="14.5" x14ac:dyDescent="0.35">
      <c r="A2814" s="2" t="s">
        <v>3373</v>
      </c>
      <c r="B2814" s="5">
        <f>IF(LEFT(tbl_transaction[[#This Row],[Reference Number]],2)="GR",VLOOKUP(tbl_transaction[[#This Row],[Reference Number]],barang_masuk[],2,FALSE),IF(LEFT(tbl_transaction[[#This Row],[Reference Number]],2)="DO",VLOOKUP(tbl_transaction[[#This Row],[Reference Number]],barang_keluar[],2,FALSE),""))</f>
        <v>46143</v>
      </c>
      <c r="C2814" t="str">
        <f t="shared" si="44"/>
        <v>Outbound</v>
      </c>
      <c r="D2814" t="str">
        <f>IF(tbl_transaction[[#This Row],[Type]]="Inbound",VLOOKUP(tbl_transaction[[#This Row],[Reference Number]],barang_masuk[],4,FALSE),IF(tbl_transaction[[#This Row],[Type]]="Outbound",VLOOKUP(tbl_transaction[[#This Row],[Reference Number]],barang_keluar[],4,FALSE),""))</f>
        <v>PER022</v>
      </c>
      <c r="E2814" t="str">
        <f>IF(tbl_transaction[[#This Row],[Type]]="Inbound",VLOOKUP(tbl_transaction[[#This Row],[Reference Number]],barang_masuk[],5,FALSE),IF(tbl_transaction[[#This Row],[Type]]="Outbound",VLOOKUP(tbl_transaction[[#This Row],[Reference Number]],barang_keluar[],5,FALSE),""))</f>
        <v>Pepsodent Personal Care Variant 22</v>
      </c>
      <c r="F2814">
        <f>IF(tbl_transaction[[#This Row],[Type]]="Inbound",VLOOKUP(tbl_transaction[[#This Row],[Reference Number]],barang_masuk[],6,FALSE),IF(tbl_transaction[[#This Row],[Type]]="Outbound",VLOOKUP(tbl_transaction[[#This Row],[Reference Number]],barang_keluar[],6,FALSE),""))</f>
        <v>60</v>
      </c>
      <c r="G2814" t="str">
        <f>IF(tbl_transaction[[#This Row],[Type]]="Inbound",VLOOKUP(tbl_transaction[[#This Row],[Reference Number]],barang_masuk[],7,FALSE),IF(tbl_transaction[[#This Row],[Type]]="Outbound",VLOOKUP(tbl_transaction[[#This Row],[Reference Number]],barang_keluar[],7,FALSE),""))</f>
        <v>Bottle</v>
      </c>
      <c r="H2814" t="str">
        <f>IF(tbl_transaction[[#This Row],[Type]]="Inbound",VLOOKUP(tbl_transaction[[#This Row],[Reference Number]],barang_masuk[],3,FALSE),IF(tbl_transaction[[#This Row],[Type]]="Outbound",VLOOKUP(tbl_transaction[[#This Row],[Reference Number]],barang_keluar[],3,FALSE),""))</f>
        <v>Outlet 042</v>
      </c>
      <c r="I2814" t="str">
        <f>IF(D2814='Kartu Stok'!$B$2,COUNTIF($D$3:D2814,'Kartu Stok'!$B$2),"")</f>
        <v/>
      </c>
    </row>
    <row r="2815" spans="1:9" ht="14.5" x14ac:dyDescent="0.35">
      <c r="A2815" s="2" t="s">
        <v>3374</v>
      </c>
      <c r="B2815" s="5">
        <f>IF(LEFT(tbl_transaction[[#This Row],[Reference Number]],2)="GR",VLOOKUP(tbl_transaction[[#This Row],[Reference Number]],barang_masuk[],2,FALSE),IF(LEFT(tbl_transaction[[#This Row],[Reference Number]],2)="DO",VLOOKUP(tbl_transaction[[#This Row],[Reference Number]],barang_keluar[],2,FALSE),""))</f>
        <v>46079</v>
      </c>
      <c r="C2815" t="str">
        <f t="shared" si="44"/>
        <v>Outbound</v>
      </c>
      <c r="D2815" t="str">
        <f>IF(tbl_transaction[[#This Row],[Type]]="Inbound",VLOOKUP(tbl_transaction[[#This Row],[Reference Number]],barang_masuk[],4,FALSE),IF(tbl_transaction[[#This Row],[Type]]="Outbound",VLOOKUP(tbl_transaction[[#This Row],[Reference Number]],barang_keluar[],4,FALSE),""))</f>
        <v>BEV025</v>
      </c>
      <c r="E2815" t="str">
        <f>IF(tbl_transaction[[#This Row],[Type]]="Inbound",VLOOKUP(tbl_transaction[[#This Row],[Reference Number]],barang_masuk[],5,FALSE),IF(tbl_transaction[[#This Row],[Type]]="Outbound",VLOOKUP(tbl_transaction[[#This Row],[Reference Number]],barang_keluar[],5,FALSE),""))</f>
        <v>Sosro Beverage Variant 25</v>
      </c>
      <c r="F2815">
        <f>IF(tbl_transaction[[#This Row],[Type]]="Inbound",VLOOKUP(tbl_transaction[[#This Row],[Reference Number]],barang_masuk[],6,FALSE),IF(tbl_transaction[[#This Row],[Type]]="Outbound",VLOOKUP(tbl_transaction[[#This Row],[Reference Number]],barang_keluar[],6,FALSE),""))</f>
        <v>20</v>
      </c>
      <c r="G2815" t="str">
        <f>IF(tbl_transaction[[#This Row],[Type]]="Inbound",VLOOKUP(tbl_transaction[[#This Row],[Reference Number]],barang_masuk[],7,FALSE),IF(tbl_transaction[[#This Row],[Type]]="Outbound",VLOOKUP(tbl_transaction[[#This Row],[Reference Number]],barang_keluar[],7,FALSE),""))</f>
        <v>Bottle</v>
      </c>
      <c r="H2815" t="str">
        <f>IF(tbl_transaction[[#This Row],[Type]]="Inbound",VLOOKUP(tbl_transaction[[#This Row],[Reference Number]],barang_masuk[],3,FALSE),IF(tbl_transaction[[#This Row],[Type]]="Outbound",VLOOKUP(tbl_transaction[[#This Row],[Reference Number]],barang_keluar[],3,FALSE),""))</f>
        <v>Outlet 004</v>
      </c>
      <c r="I2815" t="str">
        <f>IF(D2815='Kartu Stok'!$B$2,COUNTIF($D$3:D2815,'Kartu Stok'!$B$2),"")</f>
        <v/>
      </c>
    </row>
    <row r="2816" spans="1:9" ht="14.5" x14ac:dyDescent="0.35">
      <c r="A2816" s="2" t="s">
        <v>3375</v>
      </c>
      <c r="B2816" s="5">
        <f>IF(LEFT(tbl_transaction[[#This Row],[Reference Number]],2)="GR",VLOOKUP(tbl_transaction[[#This Row],[Reference Number]],barang_masuk[],2,FALSE),IF(LEFT(tbl_transaction[[#This Row],[Reference Number]],2)="DO",VLOOKUP(tbl_transaction[[#This Row],[Reference Number]],barang_keluar[],2,FALSE),""))</f>
        <v>46159</v>
      </c>
      <c r="C2816" t="str">
        <f t="shared" si="44"/>
        <v>Outbound</v>
      </c>
      <c r="D2816" t="str">
        <f>IF(tbl_transaction[[#This Row],[Type]]="Inbound",VLOOKUP(tbl_transaction[[#This Row],[Reference Number]],barang_masuk[],4,FALSE),IF(tbl_transaction[[#This Row],[Type]]="Outbound",VLOOKUP(tbl_transaction[[#This Row],[Reference Number]],barang_keluar[],4,FALSE),""))</f>
        <v>SNK023</v>
      </c>
      <c r="E2816" t="str">
        <f>IF(tbl_transaction[[#This Row],[Type]]="Inbound",VLOOKUP(tbl_transaction[[#This Row],[Reference Number]],barang_masuk[],5,FALSE),IF(tbl_transaction[[#This Row],[Type]]="Outbound",VLOOKUP(tbl_transaction[[#This Row],[Reference Number]],barang_keluar[],5,FALSE),""))</f>
        <v>Taro Snack Variant 23</v>
      </c>
      <c r="F2816">
        <f>IF(tbl_transaction[[#This Row],[Type]]="Inbound",VLOOKUP(tbl_transaction[[#This Row],[Reference Number]],barang_masuk[],6,FALSE),IF(tbl_transaction[[#This Row],[Type]]="Outbound",VLOOKUP(tbl_transaction[[#This Row],[Reference Number]],barang_keluar[],6,FALSE),""))</f>
        <v>30</v>
      </c>
      <c r="G2816" t="str">
        <f>IF(tbl_transaction[[#This Row],[Type]]="Inbound",VLOOKUP(tbl_transaction[[#This Row],[Reference Number]],barang_masuk[],7,FALSE),IF(tbl_transaction[[#This Row],[Type]]="Outbound",VLOOKUP(tbl_transaction[[#This Row],[Reference Number]],barang_keluar[],7,FALSE),""))</f>
        <v>Pack</v>
      </c>
      <c r="H2816" t="str">
        <f>IF(tbl_transaction[[#This Row],[Type]]="Inbound",VLOOKUP(tbl_transaction[[#This Row],[Reference Number]],barang_masuk[],3,FALSE),IF(tbl_transaction[[#This Row],[Type]]="Outbound",VLOOKUP(tbl_transaction[[#This Row],[Reference Number]],barang_keluar[],3,FALSE),""))</f>
        <v>Outlet 061</v>
      </c>
      <c r="I2816" t="str">
        <f>IF(D2816='Kartu Stok'!$B$2,COUNTIF($D$3:D2816,'Kartu Stok'!$B$2),"")</f>
        <v/>
      </c>
    </row>
    <row r="2817" spans="1:9" ht="14.5" x14ac:dyDescent="0.35">
      <c r="A2817" s="2" t="s">
        <v>3376</v>
      </c>
      <c r="B2817" s="5">
        <f>IF(LEFT(tbl_transaction[[#This Row],[Reference Number]],2)="GR",VLOOKUP(tbl_transaction[[#This Row],[Reference Number]],barang_masuk[],2,FALSE),IF(LEFT(tbl_transaction[[#This Row],[Reference Number]],2)="DO",VLOOKUP(tbl_transaction[[#This Row],[Reference Number]],barang_keluar[],2,FALSE),""))</f>
        <v>46104</v>
      </c>
      <c r="C2817" t="str">
        <f t="shared" si="44"/>
        <v>Outbound</v>
      </c>
      <c r="D2817" t="str">
        <f>IF(tbl_transaction[[#This Row],[Type]]="Inbound",VLOOKUP(tbl_transaction[[#This Row],[Reference Number]],barang_masuk[],4,FALSE),IF(tbl_transaction[[#This Row],[Type]]="Outbound",VLOOKUP(tbl_transaction[[#This Row],[Reference Number]],barang_keluar[],4,FALSE),""))</f>
        <v>INS024</v>
      </c>
      <c r="E2817" t="str">
        <f>IF(tbl_transaction[[#This Row],[Type]]="Inbound",VLOOKUP(tbl_transaction[[#This Row],[Reference Number]],barang_masuk[],5,FALSE),IF(tbl_transaction[[#This Row],[Type]]="Outbound",VLOOKUP(tbl_transaction[[#This Row],[Reference Number]],barang_keluar[],5,FALSE),""))</f>
        <v>Sarimi Instant Food Variant 24</v>
      </c>
      <c r="F2817">
        <f>IF(tbl_transaction[[#This Row],[Type]]="Inbound",VLOOKUP(tbl_transaction[[#This Row],[Reference Number]],barang_masuk[],6,FALSE),IF(tbl_transaction[[#This Row],[Type]]="Outbound",VLOOKUP(tbl_transaction[[#This Row],[Reference Number]],barang_keluar[],6,FALSE),""))</f>
        <v>24</v>
      </c>
      <c r="G2817" t="str">
        <f>IF(tbl_transaction[[#This Row],[Type]]="Inbound",VLOOKUP(tbl_transaction[[#This Row],[Reference Number]],barang_masuk[],7,FALSE),IF(tbl_transaction[[#This Row],[Type]]="Outbound",VLOOKUP(tbl_transaction[[#This Row],[Reference Number]],barang_keluar[],7,FALSE),""))</f>
        <v>Pack</v>
      </c>
      <c r="H2817" t="str">
        <f>IF(tbl_transaction[[#This Row],[Type]]="Inbound",VLOOKUP(tbl_transaction[[#This Row],[Reference Number]],barang_masuk[],3,FALSE),IF(tbl_transaction[[#This Row],[Type]]="Outbound",VLOOKUP(tbl_transaction[[#This Row],[Reference Number]],barang_keluar[],3,FALSE),""))</f>
        <v>Outlet 067</v>
      </c>
      <c r="I2817" t="str">
        <f>IF(D2817='Kartu Stok'!$B$2,COUNTIF($D$3:D2817,'Kartu Stok'!$B$2),"")</f>
        <v/>
      </c>
    </row>
    <row r="2818" spans="1:9" ht="14.5" x14ac:dyDescent="0.35">
      <c r="A2818" s="2" t="s">
        <v>3377</v>
      </c>
      <c r="B2818" s="5">
        <f>IF(LEFT(tbl_transaction[[#This Row],[Reference Number]],2)="GR",VLOOKUP(tbl_transaction[[#This Row],[Reference Number]],barang_masuk[],2,FALSE),IF(LEFT(tbl_transaction[[#This Row],[Reference Number]],2)="DO",VLOOKUP(tbl_transaction[[#This Row],[Reference Number]],barang_keluar[],2,FALSE),""))</f>
        <v>46118</v>
      </c>
      <c r="C2818" t="str">
        <f t="shared" si="44"/>
        <v>Outbound</v>
      </c>
      <c r="D2818" t="str">
        <f>IF(tbl_transaction[[#This Row],[Type]]="Inbound",VLOOKUP(tbl_transaction[[#This Row],[Reference Number]],barang_masuk[],4,FALSE),IF(tbl_transaction[[#This Row],[Type]]="Outbound",VLOOKUP(tbl_transaction[[#This Row],[Reference Number]],barang_keluar[],4,FALSE),""))</f>
        <v>HOM016</v>
      </c>
      <c r="E2818" t="str">
        <f>IF(tbl_transaction[[#This Row],[Type]]="Inbound",VLOOKUP(tbl_transaction[[#This Row],[Reference Number]],barang_masuk[],5,FALSE),IF(tbl_transaction[[#This Row],[Type]]="Outbound",VLOOKUP(tbl_transaction[[#This Row],[Reference Number]],barang_keluar[],5,FALSE),""))</f>
        <v>Molto Home Care Variant 16</v>
      </c>
      <c r="F2818">
        <f>IF(tbl_transaction[[#This Row],[Type]]="Inbound",VLOOKUP(tbl_transaction[[#This Row],[Reference Number]],barang_masuk[],6,FALSE),IF(tbl_transaction[[#This Row],[Type]]="Outbound",VLOOKUP(tbl_transaction[[#This Row],[Reference Number]],barang_keluar[],6,FALSE),""))</f>
        <v>12</v>
      </c>
      <c r="G2818" t="str">
        <f>IF(tbl_transaction[[#This Row],[Type]]="Inbound",VLOOKUP(tbl_transaction[[#This Row],[Reference Number]],barang_masuk[],7,FALSE),IF(tbl_transaction[[#This Row],[Type]]="Outbound",VLOOKUP(tbl_transaction[[#This Row],[Reference Number]],barang_keluar[],7,FALSE),""))</f>
        <v>Pack</v>
      </c>
      <c r="H2818" t="str">
        <f>IF(tbl_transaction[[#This Row],[Type]]="Inbound",VLOOKUP(tbl_transaction[[#This Row],[Reference Number]],barang_masuk[],3,FALSE),IF(tbl_transaction[[#This Row],[Type]]="Outbound",VLOOKUP(tbl_transaction[[#This Row],[Reference Number]],barang_keluar[],3,FALSE),""))</f>
        <v>Outlet 073</v>
      </c>
      <c r="I2818" t="str">
        <f>IF(D2818='Kartu Stok'!$B$2,COUNTIF($D$3:D2818,'Kartu Stok'!$B$2),"")</f>
        <v/>
      </c>
    </row>
    <row r="2819" spans="1:9" ht="14.5" x14ac:dyDescent="0.35">
      <c r="A2819" s="2" t="s">
        <v>3378</v>
      </c>
      <c r="B2819" s="5">
        <f>IF(LEFT(tbl_transaction[[#This Row],[Reference Number]],2)="GR",VLOOKUP(tbl_transaction[[#This Row],[Reference Number]],barang_masuk[],2,FALSE),IF(LEFT(tbl_transaction[[#This Row],[Reference Number]],2)="DO",VLOOKUP(tbl_transaction[[#This Row],[Reference Number]],barang_keluar[],2,FALSE),""))</f>
        <v>46104</v>
      </c>
      <c r="C2819" t="str">
        <f t="shared" si="44"/>
        <v>Outbound</v>
      </c>
      <c r="D2819" t="str">
        <f>IF(tbl_transaction[[#This Row],[Type]]="Inbound",VLOOKUP(tbl_transaction[[#This Row],[Reference Number]],barang_masuk[],4,FALSE),IF(tbl_transaction[[#This Row],[Type]]="Outbound",VLOOKUP(tbl_transaction[[#This Row],[Reference Number]],barang_keluar[],4,FALSE),""))</f>
        <v>BEV005</v>
      </c>
      <c r="E2819" t="str">
        <f>IF(tbl_transaction[[#This Row],[Type]]="Inbound",VLOOKUP(tbl_transaction[[#This Row],[Reference Number]],barang_masuk[],5,FALSE),IF(tbl_transaction[[#This Row],[Type]]="Outbound",VLOOKUP(tbl_transaction[[#This Row],[Reference Number]],barang_keluar[],5,FALSE),""))</f>
        <v>Aqua Beverage Variant 5</v>
      </c>
      <c r="F2819">
        <f>IF(tbl_transaction[[#This Row],[Type]]="Inbound",VLOOKUP(tbl_transaction[[#This Row],[Reference Number]],barang_masuk[],6,FALSE),IF(tbl_transaction[[#This Row],[Type]]="Outbound",VLOOKUP(tbl_transaction[[#This Row],[Reference Number]],barang_keluar[],6,FALSE),""))</f>
        <v>20</v>
      </c>
      <c r="G2819" t="str">
        <f>IF(tbl_transaction[[#This Row],[Type]]="Inbound",VLOOKUP(tbl_transaction[[#This Row],[Reference Number]],barang_masuk[],7,FALSE),IF(tbl_transaction[[#This Row],[Type]]="Outbound",VLOOKUP(tbl_transaction[[#This Row],[Reference Number]],barang_keluar[],7,FALSE),""))</f>
        <v>Bottle</v>
      </c>
      <c r="H2819" t="str">
        <f>IF(tbl_transaction[[#This Row],[Type]]="Inbound",VLOOKUP(tbl_transaction[[#This Row],[Reference Number]],barang_masuk[],3,FALSE),IF(tbl_transaction[[#This Row],[Type]]="Outbound",VLOOKUP(tbl_transaction[[#This Row],[Reference Number]],barang_keluar[],3,FALSE),""))</f>
        <v>Outlet 032</v>
      </c>
      <c r="I2819" t="str">
        <f>IF(D2819='Kartu Stok'!$B$2,COUNTIF($D$3:D2819,'Kartu Stok'!$B$2),"")</f>
        <v/>
      </c>
    </row>
    <row r="2820" spans="1:9" ht="14.5" x14ac:dyDescent="0.35">
      <c r="A2820" s="2" t="s">
        <v>3379</v>
      </c>
      <c r="B2820" s="5">
        <f>IF(LEFT(tbl_transaction[[#This Row],[Reference Number]],2)="GR",VLOOKUP(tbl_transaction[[#This Row],[Reference Number]],barang_masuk[],2,FALSE),IF(LEFT(tbl_transaction[[#This Row],[Reference Number]],2)="DO",VLOOKUP(tbl_transaction[[#This Row],[Reference Number]],barang_keluar[],2,FALSE),""))</f>
        <v>46111</v>
      </c>
      <c r="C2820" t="str">
        <f t="shared" si="44"/>
        <v>Outbound</v>
      </c>
      <c r="D2820" t="str">
        <f>IF(tbl_transaction[[#This Row],[Type]]="Inbound",VLOOKUP(tbl_transaction[[#This Row],[Reference Number]],barang_masuk[],4,FALSE),IF(tbl_transaction[[#This Row],[Type]]="Outbound",VLOOKUP(tbl_transaction[[#This Row],[Reference Number]],barang_keluar[],4,FALSE),""))</f>
        <v>HOM002</v>
      </c>
      <c r="E2820" t="str">
        <f>IF(tbl_transaction[[#This Row],[Type]]="Inbound",VLOOKUP(tbl_transaction[[#This Row],[Reference Number]],barang_masuk[],5,FALSE),IF(tbl_transaction[[#This Row],[Type]]="Outbound",VLOOKUP(tbl_transaction[[#This Row],[Reference Number]],barang_keluar[],5,FALSE),""))</f>
        <v>Sunlight Home Care Variant 2</v>
      </c>
      <c r="F2820">
        <f>IF(tbl_transaction[[#This Row],[Type]]="Inbound",VLOOKUP(tbl_transaction[[#This Row],[Reference Number]],barang_masuk[],6,FALSE),IF(tbl_transaction[[#This Row],[Type]]="Outbound",VLOOKUP(tbl_transaction[[#This Row],[Reference Number]],barang_keluar[],6,FALSE),""))</f>
        <v>48</v>
      </c>
      <c r="G2820" t="str">
        <f>IF(tbl_transaction[[#This Row],[Type]]="Inbound",VLOOKUP(tbl_transaction[[#This Row],[Reference Number]],barang_masuk[],7,FALSE),IF(tbl_transaction[[#This Row],[Type]]="Outbound",VLOOKUP(tbl_transaction[[#This Row],[Reference Number]],barang_keluar[],7,FALSE),""))</f>
        <v>Pack</v>
      </c>
      <c r="H2820" t="str">
        <f>IF(tbl_transaction[[#This Row],[Type]]="Inbound",VLOOKUP(tbl_transaction[[#This Row],[Reference Number]],barang_masuk[],3,FALSE),IF(tbl_transaction[[#This Row],[Type]]="Outbound",VLOOKUP(tbl_transaction[[#This Row],[Reference Number]],barang_keluar[],3,FALSE),""))</f>
        <v>Outlet 071</v>
      </c>
      <c r="I2820" t="str">
        <f>IF(D2820='Kartu Stok'!$B$2,COUNTIF($D$3:D2820,'Kartu Stok'!$B$2),"")</f>
        <v/>
      </c>
    </row>
    <row r="2821" spans="1:9" ht="14.5" x14ac:dyDescent="0.35">
      <c r="A2821" s="2" t="s">
        <v>3380</v>
      </c>
      <c r="B2821" s="5">
        <f>IF(LEFT(tbl_transaction[[#This Row],[Reference Number]],2)="GR",VLOOKUP(tbl_transaction[[#This Row],[Reference Number]],barang_masuk[],2,FALSE),IF(LEFT(tbl_transaction[[#This Row],[Reference Number]],2)="DO",VLOOKUP(tbl_transaction[[#This Row],[Reference Number]],barang_keluar[],2,FALSE),""))</f>
        <v>46079</v>
      </c>
      <c r="C2821" t="str">
        <f t="shared" si="44"/>
        <v>Outbound</v>
      </c>
      <c r="D2821" t="str">
        <f>IF(tbl_transaction[[#This Row],[Type]]="Inbound",VLOOKUP(tbl_transaction[[#This Row],[Reference Number]],barang_masuk[],4,FALSE),IF(tbl_transaction[[#This Row],[Type]]="Outbound",VLOOKUP(tbl_transaction[[#This Row],[Reference Number]],barang_keluar[],4,FALSE),""))</f>
        <v>HOM006</v>
      </c>
      <c r="E2821" t="str">
        <f>IF(tbl_transaction[[#This Row],[Type]]="Inbound",VLOOKUP(tbl_transaction[[#This Row],[Reference Number]],barang_masuk[],5,FALSE),IF(tbl_transaction[[#This Row],[Type]]="Outbound",VLOOKUP(tbl_transaction[[#This Row],[Reference Number]],barang_keluar[],5,FALSE),""))</f>
        <v>Sunlight Home Care Variant 6</v>
      </c>
      <c r="F2821">
        <f>IF(tbl_transaction[[#This Row],[Type]]="Inbound",VLOOKUP(tbl_transaction[[#This Row],[Reference Number]],barang_masuk[],6,FALSE),IF(tbl_transaction[[#This Row],[Type]]="Outbound",VLOOKUP(tbl_transaction[[#This Row],[Reference Number]],barang_keluar[],6,FALSE),""))</f>
        <v>36</v>
      </c>
      <c r="G2821" t="str">
        <f>IF(tbl_transaction[[#This Row],[Type]]="Inbound",VLOOKUP(tbl_transaction[[#This Row],[Reference Number]],barang_masuk[],7,FALSE),IF(tbl_transaction[[#This Row],[Type]]="Outbound",VLOOKUP(tbl_transaction[[#This Row],[Reference Number]],barang_keluar[],7,FALSE),""))</f>
        <v>Pack</v>
      </c>
      <c r="H2821" t="str">
        <f>IF(tbl_transaction[[#This Row],[Type]]="Inbound",VLOOKUP(tbl_transaction[[#This Row],[Reference Number]],barang_masuk[],3,FALSE),IF(tbl_transaction[[#This Row],[Type]]="Outbound",VLOOKUP(tbl_transaction[[#This Row],[Reference Number]],barang_keluar[],3,FALSE),""))</f>
        <v>Outlet 015</v>
      </c>
      <c r="I2821" t="str">
        <f>IF(D2821='Kartu Stok'!$B$2,COUNTIF($D$3:D2821,'Kartu Stok'!$B$2),"")</f>
        <v/>
      </c>
    </row>
    <row r="2822" spans="1:9" ht="14.5" x14ac:dyDescent="0.35">
      <c r="A2822" s="2" t="s">
        <v>3381</v>
      </c>
      <c r="B2822" s="5">
        <f>IF(LEFT(tbl_transaction[[#This Row],[Reference Number]],2)="GR",VLOOKUP(tbl_transaction[[#This Row],[Reference Number]],barang_masuk[],2,FALSE),IF(LEFT(tbl_transaction[[#This Row],[Reference Number]],2)="DO",VLOOKUP(tbl_transaction[[#This Row],[Reference Number]],barang_keluar[],2,FALSE),""))</f>
        <v>46161</v>
      </c>
      <c r="C2822" t="str">
        <f t="shared" si="44"/>
        <v>Outbound</v>
      </c>
      <c r="D2822" t="str">
        <f>IF(tbl_transaction[[#This Row],[Type]]="Inbound",VLOOKUP(tbl_transaction[[#This Row],[Reference Number]],barang_masuk[],4,FALSE),IF(tbl_transaction[[#This Row],[Type]]="Outbound",VLOOKUP(tbl_transaction[[#This Row],[Reference Number]],barang_keluar[],4,FALSE),""))</f>
        <v>PER017</v>
      </c>
      <c r="E2822" t="str">
        <f>IF(tbl_transaction[[#This Row],[Type]]="Inbound",VLOOKUP(tbl_transaction[[#This Row],[Reference Number]],barang_masuk[],5,FALSE),IF(tbl_transaction[[#This Row],[Type]]="Outbound",VLOOKUP(tbl_transaction[[#This Row],[Reference Number]],barang_keluar[],5,FALSE),""))</f>
        <v>Pepsodent Personal Care Variant 17</v>
      </c>
      <c r="F2822">
        <f>IF(tbl_transaction[[#This Row],[Type]]="Inbound",VLOOKUP(tbl_transaction[[#This Row],[Reference Number]],barang_masuk[],6,FALSE),IF(tbl_transaction[[#This Row],[Type]]="Outbound",VLOOKUP(tbl_transaction[[#This Row],[Reference Number]],barang_keluar[],6,FALSE),""))</f>
        <v>20</v>
      </c>
      <c r="G2822" t="str">
        <f>IF(tbl_transaction[[#This Row],[Type]]="Inbound",VLOOKUP(tbl_transaction[[#This Row],[Reference Number]],barang_masuk[],7,FALSE),IF(tbl_transaction[[#This Row],[Type]]="Outbound",VLOOKUP(tbl_transaction[[#This Row],[Reference Number]],barang_keluar[],7,FALSE),""))</f>
        <v>Bottle</v>
      </c>
      <c r="H2822" t="str">
        <f>IF(tbl_transaction[[#This Row],[Type]]="Inbound",VLOOKUP(tbl_transaction[[#This Row],[Reference Number]],barang_masuk[],3,FALSE),IF(tbl_transaction[[#This Row],[Type]]="Outbound",VLOOKUP(tbl_transaction[[#This Row],[Reference Number]],barang_keluar[],3,FALSE),""))</f>
        <v>Outlet 070</v>
      </c>
      <c r="I2822" t="str">
        <f>IF(D2822='Kartu Stok'!$B$2,COUNTIF($D$3:D2822,'Kartu Stok'!$B$2),"")</f>
        <v/>
      </c>
    </row>
    <row r="2823" spans="1:9" ht="14.5" x14ac:dyDescent="0.35">
      <c r="A2823" s="2" t="s">
        <v>3382</v>
      </c>
      <c r="B2823" s="5">
        <f>IF(LEFT(tbl_transaction[[#This Row],[Reference Number]],2)="GR",VLOOKUP(tbl_transaction[[#This Row],[Reference Number]],barang_masuk[],2,FALSE),IF(LEFT(tbl_transaction[[#This Row],[Reference Number]],2)="DO",VLOOKUP(tbl_transaction[[#This Row],[Reference Number]],barang_keluar[],2,FALSE),""))</f>
        <v>46105</v>
      </c>
      <c r="C2823" t="str">
        <f t="shared" si="44"/>
        <v>Outbound</v>
      </c>
      <c r="D2823" t="str">
        <f>IF(tbl_transaction[[#This Row],[Type]]="Inbound",VLOOKUP(tbl_transaction[[#This Row],[Reference Number]],barang_masuk[],4,FALSE),IF(tbl_transaction[[#This Row],[Type]]="Outbound",VLOOKUP(tbl_transaction[[#This Row],[Reference Number]],barang_keluar[],4,FALSE),""))</f>
        <v>HOM010</v>
      </c>
      <c r="E2823" t="str">
        <f>IF(tbl_transaction[[#This Row],[Type]]="Inbound",VLOOKUP(tbl_transaction[[#This Row],[Reference Number]],barang_masuk[],5,FALSE),IF(tbl_transaction[[#This Row],[Type]]="Outbound",VLOOKUP(tbl_transaction[[#This Row],[Reference Number]],barang_keluar[],5,FALSE),""))</f>
        <v>Molto Home Care Variant 10</v>
      </c>
      <c r="F2823">
        <f>IF(tbl_transaction[[#This Row],[Type]]="Inbound",VLOOKUP(tbl_transaction[[#This Row],[Reference Number]],barang_masuk[],6,FALSE),IF(tbl_transaction[[#This Row],[Type]]="Outbound",VLOOKUP(tbl_transaction[[#This Row],[Reference Number]],barang_keluar[],6,FALSE),""))</f>
        <v>20</v>
      </c>
      <c r="G2823" t="str">
        <f>IF(tbl_transaction[[#This Row],[Type]]="Inbound",VLOOKUP(tbl_transaction[[#This Row],[Reference Number]],barang_masuk[],7,FALSE),IF(tbl_transaction[[#This Row],[Type]]="Outbound",VLOOKUP(tbl_transaction[[#This Row],[Reference Number]],barang_keluar[],7,FALSE),""))</f>
        <v>Pack</v>
      </c>
      <c r="H2823" t="str">
        <f>IF(tbl_transaction[[#This Row],[Type]]="Inbound",VLOOKUP(tbl_transaction[[#This Row],[Reference Number]],barang_masuk[],3,FALSE),IF(tbl_transaction[[#This Row],[Type]]="Outbound",VLOOKUP(tbl_transaction[[#This Row],[Reference Number]],barang_keluar[],3,FALSE),""))</f>
        <v>Outlet 053</v>
      </c>
      <c r="I2823" t="str">
        <f>IF(D2823='Kartu Stok'!$B$2,COUNTIF($D$3:D2823,'Kartu Stok'!$B$2),"")</f>
        <v/>
      </c>
    </row>
    <row r="2824" spans="1:9" ht="14.5" x14ac:dyDescent="0.35">
      <c r="A2824" s="2" t="s">
        <v>3383</v>
      </c>
      <c r="B2824" s="5">
        <f>IF(LEFT(tbl_transaction[[#This Row],[Reference Number]],2)="GR",VLOOKUP(tbl_transaction[[#This Row],[Reference Number]],barang_masuk[],2,FALSE),IF(LEFT(tbl_transaction[[#This Row],[Reference Number]],2)="DO",VLOOKUP(tbl_transaction[[#This Row],[Reference Number]],barang_keluar[],2,FALSE),""))</f>
        <v>46034</v>
      </c>
      <c r="C2824" t="str">
        <f t="shared" si="44"/>
        <v>Outbound</v>
      </c>
      <c r="D2824" t="str">
        <f>IF(tbl_transaction[[#This Row],[Type]]="Inbound",VLOOKUP(tbl_transaction[[#This Row],[Reference Number]],barang_masuk[],4,FALSE),IF(tbl_transaction[[#This Row],[Type]]="Outbound",VLOOKUP(tbl_transaction[[#This Row],[Reference Number]],barang_keluar[],4,FALSE),""))</f>
        <v>INS016</v>
      </c>
      <c r="E2824" t="str">
        <f>IF(tbl_transaction[[#This Row],[Type]]="Inbound",VLOOKUP(tbl_transaction[[#This Row],[Reference Number]],barang_masuk[],5,FALSE),IF(tbl_transaction[[#This Row],[Type]]="Outbound",VLOOKUP(tbl_transaction[[#This Row],[Reference Number]],barang_keluar[],5,FALSE),""))</f>
        <v>Sarimi Instant Food Variant 16</v>
      </c>
      <c r="F2824">
        <f>IF(tbl_transaction[[#This Row],[Type]]="Inbound",VLOOKUP(tbl_transaction[[#This Row],[Reference Number]],barang_masuk[],6,FALSE),IF(tbl_transaction[[#This Row],[Type]]="Outbound",VLOOKUP(tbl_transaction[[#This Row],[Reference Number]],barang_keluar[],6,FALSE),""))</f>
        <v>5</v>
      </c>
      <c r="G2824" t="str">
        <f>IF(tbl_transaction[[#This Row],[Type]]="Inbound",VLOOKUP(tbl_transaction[[#This Row],[Reference Number]],barang_masuk[],7,FALSE),IF(tbl_transaction[[#This Row],[Type]]="Outbound",VLOOKUP(tbl_transaction[[#This Row],[Reference Number]],barang_keluar[],7,FALSE),""))</f>
        <v>Pack</v>
      </c>
      <c r="H2824" t="str">
        <f>IF(tbl_transaction[[#This Row],[Type]]="Inbound",VLOOKUP(tbl_transaction[[#This Row],[Reference Number]],barang_masuk[],3,FALSE),IF(tbl_transaction[[#This Row],[Type]]="Outbound",VLOOKUP(tbl_transaction[[#This Row],[Reference Number]],barang_keluar[],3,FALSE),""))</f>
        <v>Outlet 062</v>
      </c>
      <c r="I2824" t="str">
        <f>IF(D2824='Kartu Stok'!$B$2,COUNTIF($D$3:D2824,'Kartu Stok'!$B$2),"")</f>
        <v/>
      </c>
    </row>
    <row r="2825" spans="1:9" ht="14.5" x14ac:dyDescent="0.35">
      <c r="A2825" s="2" t="s">
        <v>3384</v>
      </c>
      <c r="B2825" s="5">
        <f>IF(LEFT(tbl_transaction[[#This Row],[Reference Number]],2)="GR",VLOOKUP(tbl_transaction[[#This Row],[Reference Number]],barang_masuk[],2,FALSE),IF(LEFT(tbl_transaction[[#This Row],[Reference Number]],2)="DO",VLOOKUP(tbl_transaction[[#This Row],[Reference Number]],barang_keluar[],2,FALSE),""))</f>
        <v>46033</v>
      </c>
      <c r="C2825" t="str">
        <f t="shared" si="44"/>
        <v>Outbound</v>
      </c>
      <c r="D2825" t="str">
        <f>IF(tbl_transaction[[#This Row],[Type]]="Inbound",VLOOKUP(tbl_transaction[[#This Row],[Reference Number]],barang_masuk[],4,FALSE),IF(tbl_transaction[[#This Row],[Type]]="Outbound",VLOOKUP(tbl_transaction[[#This Row],[Reference Number]],barang_keluar[],4,FALSE),""))</f>
        <v>BEV011</v>
      </c>
      <c r="E2825" t="str">
        <f>IF(tbl_transaction[[#This Row],[Type]]="Inbound",VLOOKUP(tbl_transaction[[#This Row],[Reference Number]],barang_masuk[],5,FALSE),IF(tbl_transaction[[#This Row],[Type]]="Outbound",VLOOKUP(tbl_transaction[[#This Row],[Reference Number]],barang_keluar[],5,FALSE),""))</f>
        <v>Pocari Beverage Variant 11</v>
      </c>
      <c r="F2825">
        <f>IF(tbl_transaction[[#This Row],[Type]]="Inbound",VLOOKUP(tbl_transaction[[#This Row],[Reference Number]],barang_masuk[],6,FALSE),IF(tbl_transaction[[#This Row],[Type]]="Outbound",VLOOKUP(tbl_transaction[[#This Row],[Reference Number]],barang_keluar[],6,FALSE),""))</f>
        <v>36</v>
      </c>
      <c r="G2825" t="str">
        <f>IF(tbl_transaction[[#This Row],[Type]]="Inbound",VLOOKUP(tbl_transaction[[#This Row],[Reference Number]],barang_masuk[],7,FALSE),IF(tbl_transaction[[#This Row],[Type]]="Outbound",VLOOKUP(tbl_transaction[[#This Row],[Reference Number]],barang_keluar[],7,FALSE),""))</f>
        <v>Bottle</v>
      </c>
      <c r="H2825" t="str">
        <f>IF(tbl_transaction[[#This Row],[Type]]="Inbound",VLOOKUP(tbl_transaction[[#This Row],[Reference Number]],barang_masuk[],3,FALSE),IF(tbl_transaction[[#This Row],[Type]]="Outbound",VLOOKUP(tbl_transaction[[#This Row],[Reference Number]],barang_keluar[],3,FALSE),""))</f>
        <v>Outlet 068</v>
      </c>
      <c r="I2825" t="str">
        <f>IF(D2825='Kartu Stok'!$B$2,COUNTIF($D$3:D2825,'Kartu Stok'!$B$2),"")</f>
        <v/>
      </c>
    </row>
    <row r="2826" spans="1:9" ht="14.5" x14ac:dyDescent="0.35">
      <c r="A2826" s="2" t="s">
        <v>3385</v>
      </c>
      <c r="B2826" s="5">
        <f>IF(LEFT(tbl_transaction[[#This Row],[Reference Number]],2)="GR",VLOOKUP(tbl_transaction[[#This Row],[Reference Number]],barang_masuk[],2,FALSE),IF(LEFT(tbl_transaction[[#This Row],[Reference Number]],2)="DO",VLOOKUP(tbl_transaction[[#This Row],[Reference Number]],barang_keluar[],2,FALSE),""))</f>
        <v>46095</v>
      </c>
      <c r="C2826" t="str">
        <f t="shared" si="44"/>
        <v>Outbound</v>
      </c>
      <c r="D2826" t="str">
        <f>IF(tbl_transaction[[#This Row],[Type]]="Inbound",VLOOKUP(tbl_transaction[[#This Row],[Reference Number]],barang_masuk[],4,FALSE),IF(tbl_transaction[[#This Row],[Type]]="Outbound",VLOOKUP(tbl_transaction[[#This Row],[Reference Number]],barang_keluar[],4,FALSE),""))</f>
        <v>BAB008</v>
      </c>
      <c r="E2826" t="str">
        <f>IF(tbl_transaction[[#This Row],[Type]]="Inbound",VLOOKUP(tbl_transaction[[#This Row],[Reference Number]],barang_masuk[],5,FALSE),IF(tbl_transaction[[#This Row],[Type]]="Outbound",VLOOKUP(tbl_transaction[[#This Row],[Reference Number]],barang_keluar[],5,FALSE),""))</f>
        <v>Zwitsal Baby Care Variant 8</v>
      </c>
      <c r="F2826">
        <f>IF(tbl_transaction[[#This Row],[Type]]="Inbound",VLOOKUP(tbl_transaction[[#This Row],[Reference Number]],barang_masuk[],6,FALSE),IF(tbl_transaction[[#This Row],[Type]]="Outbound",VLOOKUP(tbl_transaction[[#This Row],[Reference Number]],barang_keluar[],6,FALSE),""))</f>
        <v>48</v>
      </c>
      <c r="G2826" t="str">
        <f>IF(tbl_transaction[[#This Row],[Type]]="Inbound",VLOOKUP(tbl_transaction[[#This Row],[Reference Number]],barang_masuk[],7,FALSE),IF(tbl_transaction[[#This Row],[Type]]="Outbound",VLOOKUP(tbl_transaction[[#This Row],[Reference Number]],barang_keluar[],7,FALSE),""))</f>
        <v>Pack</v>
      </c>
      <c r="H2826" t="str">
        <f>IF(tbl_transaction[[#This Row],[Type]]="Inbound",VLOOKUP(tbl_transaction[[#This Row],[Reference Number]],barang_masuk[],3,FALSE),IF(tbl_transaction[[#This Row],[Type]]="Outbound",VLOOKUP(tbl_transaction[[#This Row],[Reference Number]],barang_keluar[],3,FALSE),""))</f>
        <v>Outlet 063</v>
      </c>
      <c r="I2826" t="str">
        <f>IF(D2826='Kartu Stok'!$B$2,COUNTIF($D$3:D2826,'Kartu Stok'!$B$2),"")</f>
        <v/>
      </c>
    </row>
    <row r="2827" spans="1:9" ht="14.5" x14ac:dyDescent="0.35">
      <c r="A2827" s="2" t="s">
        <v>3386</v>
      </c>
      <c r="B2827" s="5">
        <f>IF(LEFT(tbl_transaction[[#This Row],[Reference Number]],2)="GR",VLOOKUP(tbl_transaction[[#This Row],[Reference Number]],barang_masuk[],2,FALSE),IF(LEFT(tbl_transaction[[#This Row],[Reference Number]],2)="DO",VLOOKUP(tbl_transaction[[#This Row],[Reference Number]],barang_keluar[],2,FALSE),""))</f>
        <v>46041</v>
      </c>
      <c r="C2827" t="str">
        <f t="shared" si="44"/>
        <v>Outbound</v>
      </c>
      <c r="D2827" t="str">
        <f>IF(tbl_transaction[[#This Row],[Type]]="Inbound",VLOOKUP(tbl_transaction[[#This Row],[Reference Number]],barang_masuk[],4,FALSE),IF(tbl_transaction[[#This Row],[Type]]="Outbound",VLOOKUP(tbl_transaction[[#This Row],[Reference Number]],barang_keluar[],4,FALSE),""))</f>
        <v>BEV012</v>
      </c>
      <c r="E2827" t="str">
        <f>IF(tbl_transaction[[#This Row],[Type]]="Inbound",VLOOKUP(tbl_transaction[[#This Row],[Reference Number]],barang_masuk[],5,FALSE),IF(tbl_transaction[[#This Row],[Type]]="Outbound",VLOOKUP(tbl_transaction[[#This Row],[Reference Number]],barang_keluar[],5,FALSE),""))</f>
        <v>Pocari Beverage Variant 12</v>
      </c>
      <c r="F2827">
        <f>IF(tbl_transaction[[#This Row],[Type]]="Inbound",VLOOKUP(tbl_transaction[[#This Row],[Reference Number]],barang_masuk[],6,FALSE),IF(tbl_transaction[[#This Row],[Type]]="Outbound",VLOOKUP(tbl_transaction[[#This Row],[Reference Number]],barang_keluar[],6,FALSE),""))</f>
        <v>36</v>
      </c>
      <c r="G2827" t="str">
        <f>IF(tbl_transaction[[#This Row],[Type]]="Inbound",VLOOKUP(tbl_transaction[[#This Row],[Reference Number]],barang_masuk[],7,FALSE),IF(tbl_transaction[[#This Row],[Type]]="Outbound",VLOOKUP(tbl_transaction[[#This Row],[Reference Number]],barang_keluar[],7,FALSE),""))</f>
        <v>Bottle</v>
      </c>
      <c r="H2827" t="str">
        <f>IF(tbl_transaction[[#This Row],[Type]]="Inbound",VLOOKUP(tbl_transaction[[#This Row],[Reference Number]],barang_masuk[],3,FALSE),IF(tbl_transaction[[#This Row],[Type]]="Outbound",VLOOKUP(tbl_transaction[[#This Row],[Reference Number]],barang_keluar[],3,FALSE),""))</f>
        <v>Outlet 025</v>
      </c>
      <c r="I2827" t="str">
        <f>IF(D2827='Kartu Stok'!$B$2,COUNTIF($D$3:D2827,'Kartu Stok'!$B$2),"")</f>
        <v/>
      </c>
    </row>
    <row r="2828" spans="1:9" ht="14.5" x14ac:dyDescent="0.35">
      <c r="A2828" s="2" t="s">
        <v>3387</v>
      </c>
      <c r="B2828" s="5">
        <f>IF(LEFT(tbl_transaction[[#This Row],[Reference Number]],2)="GR",VLOOKUP(tbl_transaction[[#This Row],[Reference Number]],barang_masuk[],2,FALSE),IF(LEFT(tbl_transaction[[#This Row],[Reference Number]],2)="DO",VLOOKUP(tbl_transaction[[#This Row],[Reference Number]],barang_keluar[],2,FALSE),""))</f>
        <v>46174</v>
      </c>
      <c r="C2828" t="str">
        <f t="shared" si="44"/>
        <v>Outbound</v>
      </c>
      <c r="D2828" t="str">
        <f>IF(tbl_transaction[[#This Row],[Type]]="Inbound",VLOOKUP(tbl_transaction[[#This Row],[Reference Number]],barang_masuk[],4,FALSE),IF(tbl_transaction[[#This Row],[Type]]="Outbound",VLOOKUP(tbl_transaction[[#This Row],[Reference Number]],barang_keluar[],4,FALSE),""))</f>
        <v>BEV022</v>
      </c>
      <c r="E2828" t="str">
        <f>IF(tbl_transaction[[#This Row],[Type]]="Inbound",VLOOKUP(tbl_transaction[[#This Row],[Reference Number]],barang_masuk[],5,FALSE),IF(tbl_transaction[[#This Row],[Type]]="Outbound",VLOOKUP(tbl_transaction[[#This Row],[Reference Number]],barang_keluar[],5,FALSE),""))</f>
        <v>Sosro Beverage Variant 22</v>
      </c>
      <c r="F2828">
        <f>IF(tbl_transaction[[#This Row],[Type]]="Inbound",VLOOKUP(tbl_transaction[[#This Row],[Reference Number]],barang_masuk[],6,FALSE),IF(tbl_transaction[[#This Row],[Type]]="Outbound",VLOOKUP(tbl_transaction[[#This Row],[Reference Number]],barang_keluar[],6,FALSE),""))</f>
        <v>30</v>
      </c>
      <c r="G2828" t="str">
        <f>IF(tbl_transaction[[#This Row],[Type]]="Inbound",VLOOKUP(tbl_transaction[[#This Row],[Reference Number]],barang_masuk[],7,FALSE),IF(tbl_transaction[[#This Row],[Type]]="Outbound",VLOOKUP(tbl_transaction[[#This Row],[Reference Number]],barang_keluar[],7,FALSE),""))</f>
        <v>Bottle</v>
      </c>
      <c r="H2828" t="str">
        <f>IF(tbl_transaction[[#This Row],[Type]]="Inbound",VLOOKUP(tbl_transaction[[#This Row],[Reference Number]],barang_masuk[],3,FALSE),IF(tbl_transaction[[#This Row],[Type]]="Outbound",VLOOKUP(tbl_transaction[[#This Row],[Reference Number]],barang_keluar[],3,FALSE),""))</f>
        <v>Outlet 044</v>
      </c>
      <c r="I2828" t="str">
        <f>IF(D2828='Kartu Stok'!$B$2,COUNTIF($D$3:D2828,'Kartu Stok'!$B$2),"")</f>
        <v/>
      </c>
    </row>
    <row r="2829" spans="1:9" ht="14.5" x14ac:dyDescent="0.35">
      <c r="A2829" s="2" t="s">
        <v>3388</v>
      </c>
      <c r="B2829" s="5">
        <f>IF(LEFT(tbl_transaction[[#This Row],[Reference Number]],2)="GR",VLOOKUP(tbl_transaction[[#This Row],[Reference Number]],barang_masuk[],2,FALSE),IF(LEFT(tbl_transaction[[#This Row],[Reference Number]],2)="DO",VLOOKUP(tbl_transaction[[#This Row],[Reference Number]],barang_keluar[],2,FALSE),""))</f>
        <v>46049</v>
      </c>
      <c r="C2829" t="str">
        <f t="shared" si="44"/>
        <v>Outbound</v>
      </c>
      <c r="D2829" t="str">
        <f>IF(tbl_transaction[[#This Row],[Type]]="Inbound",VLOOKUP(tbl_transaction[[#This Row],[Reference Number]],barang_masuk[],4,FALSE),IF(tbl_transaction[[#This Row],[Type]]="Outbound",VLOOKUP(tbl_transaction[[#This Row],[Reference Number]],barang_keluar[],4,FALSE),""))</f>
        <v>HOM013</v>
      </c>
      <c r="E2829" t="str">
        <f>IF(tbl_transaction[[#This Row],[Type]]="Inbound",VLOOKUP(tbl_transaction[[#This Row],[Reference Number]],barang_masuk[],5,FALSE),IF(tbl_transaction[[#This Row],[Type]]="Outbound",VLOOKUP(tbl_transaction[[#This Row],[Reference Number]],barang_keluar[],5,FALSE),""))</f>
        <v>Rinso Home Care Variant 13</v>
      </c>
      <c r="F2829">
        <f>IF(tbl_transaction[[#This Row],[Type]]="Inbound",VLOOKUP(tbl_transaction[[#This Row],[Reference Number]],barang_masuk[],6,FALSE),IF(tbl_transaction[[#This Row],[Type]]="Outbound",VLOOKUP(tbl_transaction[[#This Row],[Reference Number]],barang_keluar[],6,FALSE),""))</f>
        <v>20</v>
      </c>
      <c r="G2829" t="str">
        <f>IF(tbl_transaction[[#This Row],[Type]]="Inbound",VLOOKUP(tbl_transaction[[#This Row],[Reference Number]],barang_masuk[],7,FALSE),IF(tbl_transaction[[#This Row],[Type]]="Outbound",VLOOKUP(tbl_transaction[[#This Row],[Reference Number]],barang_keluar[],7,FALSE),""))</f>
        <v>Pack</v>
      </c>
      <c r="H2829" t="str">
        <f>IF(tbl_transaction[[#This Row],[Type]]="Inbound",VLOOKUP(tbl_transaction[[#This Row],[Reference Number]],barang_masuk[],3,FALSE),IF(tbl_transaction[[#This Row],[Type]]="Outbound",VLOOKUP(tbl_transaction[[#This Row],[Reference Number]],barang_keluar[],3,FALSE),""))</f>
        <v>Outlet 080</v>
      </c>
      <c r="I2829" t="str">
        <f>IF(D2829='Kartu Stok'!$B$2,COUNTIF($D$3:D2829,'Kartu Stok'!$B$2),"")</f>
        <v/>
      </c>
    </row>
    <row r="2830" spans="1:9" ht="14.5" x14ac:dyDescent="0.35">
      <c r="A2830" s="2" t="s">
        <v>3389</v>
      </c>
      <c r="B2830" s="5">
        <f>IF(LEFT(tbl_transaction[[#This Row],[Reference Number]],2)="GR",VLOOKUP(tbl_transaction[[#This Row],[Reference Number]],barang_masuk[],2,FALSE),IF(LEFT(tbl_transaction[[#This Row],[Reference Number]],2)="DO",VLOOKUP(tbl_transaction[[#This Row],[Reference Number]],barang_keluar[],2,FALSE),""))</f>
        <v>46176</v>
      </c>
      <c r="C2830" t="str">
        <f t="shared" si="44"/>
        <v>Outbound</v>
      </c>
      <c r="D2830" t="str">
        <f>IF(tbl_transaction[[#This Row],[Type]]="Inbound",VLOOKUP(tbl_transaction[[#This Row],[Reference Number]],barang_masuk[],4,FALSE),IF(tbl_transaction[[#This Row],[Type]]="Outbound",VLOOKUP(tbl_transaction[[#This Row],[Reference Number]],barang_keluar[],4,FALSE),""))</f>
        <v>HOM018</v>
      </c>
      <c r="E2830" t="str">
        <f>IF(tbl_transaction[[#This Row],[Type]]="Inbound",VLOOKUP(tbl_transaction[[#This Row],[Reference Number]],barang_masuk[],5,FALSE),IF(tbl_transaction[[#This Row],[Type]]="Outbound",VLOOKUP(tbl_transaction[[#This Row],[Reference Number]],barang_keluar[],5,FALSE),""))</f>
        <v>Molto Home Care Variant 18</v>
      </c>
      <c r="F2830">
        <f>IF(tbl_transaction[[#This Row],[Type]]="Inbound",VLOOKUP(tbl_transaction[[#This Row],[Reference Number]],barang_masuk[],6,FALSE),IF(tbl_transaction[[#This Row],[Type]]="Outbound",VLOOKUP(tbl_transaction[[#This Row],[Reference Number]],barang_keluar[],6,FALSE),""))</f>
        <v>36</v>
      </c>
      <c r="G2830" t="str">
        <f>IF(tbl_transaction[[#This Row],[Type]]="Inbound",VLOOKUP(tbl_transaction[[#This Row],[Reference Number]],barang_masuk[],7,FALSE),IF(tbl_transaction[[#This Row],[Type]]="Outbound",VLOOKUP(tbl_transaction[[#This Row],[Reference Number]],barang_keluar[],7,FALSE),""))</f>
        <v>Pack</v>
      </c>
      <c r="H2830" t="str">
        <f>IF(tbl_transaction[[#This Row],[Type]]="Inbound",VLOOKUP(tbl_transaction[[#This Row],[Reference Number]],barang_masuk[],3,FALSE),IF(tbl_transaction[[#This Row],[Type]]="Outbound",VLOOKUP(tbl_transaction[[#This Row],[Reference Number]],barang_keluar[],3,FALSE),""))</f>
        <v>Outlet 035</v>
      </c>
      <c r="I2830" t="str">
        <f>IF(D2830='Kartu Stok'!$B$2,COUNTIF($D$3:D2830,'Kartu Stok'!$B$2),"")</f>
        <v/>
      </c>
    </row>
    <row r="2831" spans="1:9" ht="14.5" x14ac:dyDescent="0.35">
      <c r="A2831" s="2" t="s">
        <v>3390</v>
      </c>
      <c r="B2831" s="5">
        <f>IF(LEFT(tbl_transaction[[#This Row],[Reference Number]],2)="GR",VLOOKUP(tbl_transaction[[#This Row],[Reference Number]],barang_masuk[],2,FALSE),IF(LEFT(tbl_transaction[[#This Row],[Reference Number]],2)="DO",VLOOKUP(tbl_transaction[[#This Row],[Reference Number]],barang_keluar[],2,FALSE),""))</f>
        <v>46075</v>
      </c>
      <c r="C2831" t="str">
        <f t="shared" si="44"/>
        <v>Outbound</v>
      </c>
      <c r="D2831" t="str">
        <f>IF(tbl_transaction[[#This Row],[Type]]="Inbound",VLOOKUP(tbl_transaction[[#This Row],[Reference Number]],barang_masuk[],4,FALSE),IF(tbl_transaction[[#This Row],[Type]]="Outbound",VLOOKUP(tbl_transaction[[#This Row],[Reference Number]],barang_keluar[],4,FALSE),""))</f>
        <v>DAR019</v>
      </c>
      <c r="E2831" t="str">
        <f>IF(tbl_transaction[[#This Row],[Type]]="Inbound",VLOOKUP(tbl_transaction[[#This Row],[Reference Number]],barang_masuk[],5,FALSE),IF(tbl_transaction[[#This Row],[Type]]="Outbound",VLOOKUP(tbl_transaction[[#This Row],[Reference Number]],barang_keluar[],5,FALSE),""))</f>
        <v>Ultra Milk Dairy Variant 19</v>
      </c>
      <c r="F2831">
        <f>IF(tbl_transaction[[#This Row],[Type]]="Inbound",VLOOKUP(tbl_transaction[[#This Row],[Reference Number]],barang_masuk[],6,FALSE),IF(tbl_transaction[[#This Row],[Type]]="Outbound",VLOOKUP(tbl_transaction[[#This Row],[Reference Number]],barang_keluar[],6,FALSE),""))</f>
        <v>20</v>
      </c>
      <c r="G2831" t="str">
        <f>IF(tbl_transaction[[#This Row],[Type]]="Inbound",VLOOKUP(tbl_transaction[[#This Row],[Reference Number]],barang_masuk[],7,FALSE),IF(tbl_transaction[[#This Row],[Type]]="Outbound",VLOOKUP(tbl_transaction[[#This Row],[Reference Number]],barang_keluar[],7,FALSE),""))</f>
        <v>Box</v>
      </c>
      <c r="H2831" t="str">
        <f>IF(tbl_transaction[[#This Row],[Type]]="Inbound",VLOOKUP(tbl_transaction[[#This Row],[Reference Number]],barang_masuk[],3,FALSE),IF(tbl_transaction[[#This Row],[Type]]="Outbound",VLOOKUP(tbl_transaction[[#This Row],[Reference Number]],barang_keluar[],3,FALSE),""))</f>
        <v>Outlet 032</v>
      </c>
      <c r="I2831" t="str">
        <f>IF(D2831='Kartu Stok'!$B$2,COUNTIF($D$3:D2831,'Kartu Stok'!$B$2),"")</f>
        <v/>
      </c>
    </row>
    <row r="2832" spans="1:9" ht="14.5" x14ac:dyDescent="0.35">
      <c r="A2832" s="2" t="s">
        <v>3391</v>
      </c>
      <c r="B2832" s="5">
        <f>IF(LEFT(tbl_transaction[[#This Row],[Reference Number]],2)="GR",VLOOKUP(tbl_transaction[[#This Row],[Reference Number]],barang_masuk[],2,FALSE),IF(LEFT(tbl_transaction[[#This Row],[Reference Number]],2)="DO",VLOOKUP(tbl_transaction[[#This Row],[Reference Number]],barang_keluar[],2,FALSE),""))</f>
        <v>46023</v>
      </c>
      <c r="C2832" t="str">
        <f t="shared" si="44"/>
        <v>Outbound</v>
      </c>
      <c r="D2832" t="str">
        <f>IF(tbl_transaction[[#This Row],[Type]]="Inbound",VLOOKUP(tbl_transaction[[#This Row],[Reference Number]],barang_masuk[],4,FALSE),IF(tbl_transaction[[#This Row],[Type]]="Outbound",VLOOKUP(tbl_transaction[[#This Row],[Reference Number]],barang_keluar[],4,FALSE),""))</f>
        <v>DAR004</v>
      </c>
      <c r="E2832" t="str">
        <f>IF(tbl_transaction[[#This Row],[Type]]="Inbound",VLOOKUP(tbl_transaction[[#This Row],[Reference Number]],barang_masuk[],5,FALSE),IF(tbl_transaction[[#This Row],[Type]]="Outbound",VLOOKUP(tbl_transaction[[#This Row],[Reference Number]],barang_keluar[],5,FALSE),""))</f>
        <v>Ultra Milk Dairy Variant 4</v>
      </c>
      <c r="F2832">
        <f>IF(tbl_transaction[[#This Row],[Type]]="Inbound",VLOOKUP(tbl_transaction[[#This Row],[Reference Number]],barang_masuk[],6,FALSE),IF(tbl_transaction[[#This Row],[Type]]="Outbound",VLOOKUP(tbl_transaction[[#This Row],[Reference Number]],barang_keluar[],6,FALSE),""))</f>
        <v>10</v>
      </c>
      <c r="G2832" t="str">
        <f>IF(tbl_transaction[[#This Row],[Type]]="Inbound",VLOOKUP(tbl_transaction[[#This Row],[Reference Number]],barang_masuk[],7,FALSE),IF(tbl_transaction[[#This Row],[Type]]="Outbound",VLOOKUP(tbl_transaction[[#This Row],[Reference Number]],barang_keluar[],7,FALSE),""))</f>
        <v>Box</v>
      </c>
      <c r="H2832" t="str">
        <f>IF(tbl_transaction[[#This Row],[Type]]="Inbound",VLOOKUP(tbl_transaction[[#This Row],[Reference Number]],barang_masuk[],3,FALSE),IF(tbl_transaction[[#This Row],[Type]]="Outbound",VLOOKUP(tbl_transaction[[#This Row],[Reference Number]],barang_keluar[],3,FALSE),""))</f>
        <v>Outlet 034</v>
      </c>
      <c r="I2832" t="str">
        <f>IF(D2832='Kartu Stok'!$B$2,COUNTIF($D$3:D2832,'Kartu Stok'!$B$2),"")</f>
        <v/>
      </c>
    </row>
    <row r="2833" spans="1:9" ht="14.5" x14ac:dyDescent="0.35">
      <c r="A2833" s="2" t="s">
        <v>3392</v>
      </c>
      <c r="B2833" s="5">
        <f>IF(LEFT(tbl_transaction[[#This Row],[Reference Number]],2)="GR",VLOOKUP(tbl_transaction[[#This Row],[Reference Number]],barang_masuk[],2,FALSE),IF(LEFT(tbl_transaction[[#This Row],[Reference Number]],2)="DO",VLOOKUP(tbl_transaction[[#This Row],[Reference Number]],barang_keluar[],2,FALSE),""))</f>
        <v>46098</v>
      </c>
      <c r="C2833" t="str">
        <f t="shared" si="44"/>
        <v>Outbound</v>
      </c>
      <c r="D2833" t="str">
        <f>IF(tbl_transaction[[#This Row],[Type]]="Inbound",VLOOKUP(tbl_transaction[[#This Row],[Reference Number]],barang_masuk[],4,FALSE),IF(tbl_transaction[[#This Row],[Type]]="Outbound",VLOOKUP(tbl_transaction[[#This Row],[Reference Number]],barang_keluar[],4,FALSE),""))</f>
        <v>HOM026</v>
      </c>
      <c r="E2833" t="str">
        <f>IF(tbl_transaction[[#This Row],[Type]]="Inbound",VLOOKUP(tbl_transaction[[#This Row],[Reference Number]],barang_masuk[],5,FALSE),IF(tbl_transaction[[#This Row],[Type]]="Outbound",VLOOKUP(tbl_transaction[[#This Row],[Reference Number]],barang_keluar[],5,FALSE),""))</f>
        <v>Sunlight Home Care Variant 26</v>
      </c>
      <c r="F2833">
        <f>IF(tbl_transaction[[#This Row],[Type]]="Inbound",VLOOKUP(tbl_transaction[[#This Row],[Reference Number]],barang_masuk[],6,FALSE),IF(tbl_transaction[[#This Row],[Type]]="Outbound",VLOOKUP(tbl_transaction[[#This Row],[Reference Number]],barang_keluar[],6,FALSE),""))</f>
        <v>60</v>
      </c>
      <c r="G2833" t="str">
        <f>IF(tbl_transaction[[#This Row],[Type]]="Inbound",VLOOKUP(tbl_transaction[[#This Row],[Reference Number]],barang_masuk[],7,FALSE),IF(tbl_transaction[[#This Row],[Type]]="Outbound",VLOOKUP(tbl_transaction[[#This Row],[Reference Number]],barang_keluar[],7,FALSE),""))</f>
        <v>Pack</v>
      </c>
      <c r="H2833" t="str">
        <f>IF(tbl_transaction[[#This Row],[Type]]="Inbound",VLOOKUP(tbl_transaction[[#This Row],[Reference Number]],barang_masuk[],3,FALSE),IF(tbl_transaction[[#This Row],[Type]]="Outbound",VLOOKUP(tbl_transaction[[#This Row],[Reference Number]],barang_keluar[],3,FALSE),""))</f>
        <v>Outlet 047</v>
      </c>
      <c r="I2833" t="str">
        <f>IF(D2833='Kartu Stok'!$B$2,COUNTIF($D$3:D2833,'Kartu Stok'!$B$2),"")</f>
        <v/>
      </c>
    </row>
    <row r="2834" spans="1:9" ht="14.5" x14ac:dyDescent="0.35">
      <c r="A2834" s="2" t="s">
        <v>3393</v>
      </c>
      <c r="B2834" s="5">
        <f>IF(LEFT(tbl_transaction[[#This Row],[Reference Number]],2)="GR",VLOOKUP(tbl_transaction[[#This Row],[Reference Number]],barang_masuk[],2,FALSE),IF(LEFT(tbl_transaction[[#This Row],[Reference Number]],2)="DO",VLOOKUP(tbl_transaction[[#This Row],[Reference Number]],barang_keluar[],2,FALSE),""))</f>
        <v>46099</v>
      </c>
      <c r="C2834" t="str">
        <f t="shared" si="44"/>
        <v>Outbound</v>
      </c>
      <c r="D2834" t="str">
        <f>IF(tbl_transaction[[#This Row],[Type]]="Inbound",VLOOKUP(tbl_transaction[[#This Row],[Reference Number]],barang_masuk[],4,FALSE),IF(tbl_transaction[[#This Row],[Type]]="Outbound",VLOOKUP(tbl_transaction[[#This Row],[Reference Number]],barang_keluar[],4,FALSE),""))</f>
        <v>BAB007</v>
      </c>
      <c r="E2834" t="str">
        <f>IF(tbl_transaction[[#This Row],[Type]]="Inbound",VLOOKUP(tbl_transaction[[#This Row],[Reference Number]],barang_masuk[],5,FALSE),IF(tbl_transaction[[#This Row],[Type]]="Outbound",VLOOKUP(tbl_transaction[[#This Row],[Reference Number]],barang_keluar[],5,FALSE),""))</f>
        <v>Zwitsal Baby Care Variant 7</v>
      </c>
      <c r="F2834">
        <f>IF(tbl_transaction[[#This Row],[Type]]="Inbound",VLOOKUP(tbl_transaction[[#This Row],[Reference Number]],barang_masuk[],6,FALSE),IF(tbl_transaction[[#This Row],[Type]]="Outbound",VLOOKUP(tbl_transaction[[#This Row],[Reference Number]],barang_keluar[],6,FALSE),""))</f>
        <v>20</v>
      </c>
      <c r="G2834" t="str">
        <f>IF(tbl_transaction[[#This Row],[Type]]="Inbound",VLOOKUP(tbl_transaction[[#This Row],[Reference Number]],barang_masuk[],7,FALSE),IF(tbl_transaction[[#This Row],[Type]]="Outbound",VLOOKUP(tbl_transaction[[#This Row],[Reference Number]],barang_keluar[],7,FALSE),""))</f>
        <v>Pack</v>
      </c>
      <c r="H2834" t="str">
        <f>IF(tbl_transaction[[#This Row],[Type]]="Inbound",VLOOKUP(tbl_transaction[[#This Row],[Reference Number]],barang_masuk[],3,FALSE),IF(tbl_transaction[[#This Row],[Type]]="Outbound",VLOOKUP(tbl_transaction[[#This Row],[Reference Number]],barang_keluar[],3,FALSE),""))</f>
        <v>Outlet 025</v>
      </c>
      <c r="I2834" t="str">
        <f>IF(D2834='Kartu Stok'!$B$2,COUNTIF($D$3:D2834,'Kartu Stok'!$B$2),"")</f>
        <v/>
      </c>
    </row>
    <row r="2835" spans="1:9" ht="14.5" x14ac:dyDescent="0.35">
      <c r="A2835" s="2" t="s">
        <v>3394</v>
      </c>
      <c r="B2835" s="5">
        <f>IF(LEFT(tbl_transaction[[#This Row],[Reference Number]],2)="GR",VLOOKUP(tbl_transaction[[#This Row],[Reference Number]],barang_masuk[],2,FALSE),IF(LEFT(tbl_transaction[[#This Row],[Reference Number]],2)="DO",VLOOKUP(tbl_transaction[[#This Row],[Reference Number]],barang_keluar[],2,FALSE),""))</f>
        <v>46156</v>
      </c>
      <c r="C2835" t="str">
        <f t="shared" si="44"/>
        <v>Outbound</v>
      </c>
      <c r="D2835" t="str">
        <f>IF(tbl_transaction[[#This Row],[Type]]="Inbound",VLOOKUP(tbl_transaction[[#This Row],[Reference Number]],barang_masuk[],4,FALSE),IF(tbl_transaction[[#This Row],[Type]]="Outbound",VLOOKUP(tbl_transaction[[#This Row],[Reference Number]],barang_keluar[],4,FALSE),""))</f>
        <v>HOM025</v>
      </c>
      <c r="E2835" t="str">
        <f>IF(tbl_transaction[[#This Row],[Type]]="Inbound",VLOOKUP(tbl_transaction[[#This Row],[Reference Number]],barang_masuk[],5,FALSE),IF(tbl_transaction[[#This Row],[Type]]="Outbound",VLOOKUP(tbl_transaction[[#This Row],[Reference Number]],barang_keluar[],5,FALSE),""))</f>
        <v>Rinso Home Care Variant 25</v>
      </c>
      <c r="F2835">
        <f>IF(tbl_transaction[[#This Row],[Type]]="Inbound",VLOOKUP(tbl_transaction[[#This Row],[Reference Number]],barang_masuk[],6,FALSE),IF(tbl_transaction[[#This Row],[Type]]="Outbound",VLOOKUP(tbl_transaction[[#This Row],[Reference Number]],barang_keluar[],6,FALSE),""))</f>
        <v>15</v>
      </c>
      <c r="G2835" t="str">
        <f>IF(tbl_transaction[[#This Row],[Type]]="Inbound",VLOOKUP(tbl_transaction[[#This Row],[Reference Number]],barang_masuk[],7,FALSE),IF(tbl_transaction[[#This Row],[Type]]="Outbound",VLOOKUP(tbl_transaction[[#This Row],[Reference Number]],barang_keluar[],7,FALSE),""))</f>
        <v>Pack</v>
      </c>
      <c r="H2835" t="str">
        <f>IF(tbl_transaction[[#This Row],[Type]]="Inbound",VLOOKUP(tbl_transaction[[#This Row],[Reference Number]],barang_masuk[],3,FALSE),IF(tbl_transaction[[#This Row],[Type]]="Outbound",VLOOKUP(tbl_transaction[[#This Row],[Reference Number]],barang_keluar[],3,FALSE),""))</f>
        <v>Outlet 038</v>
      </c>
      <c r="I2835" t="str">
        <f>IF(D2835='Kartu Stok'!$B$2,COUNTIF($D$3:D2835,'Kartu Stok'!$B$2),"")</f>
        <v/>
      </c>
    </row>
    <row r="2836" spans="1:9" ht="14.5" x14ac:dyDescent="0.35">
      <c r="A2836" s="2" t="s">
        <v>3395</v>
      </c>
      <c r="B2836" s="5">
        <f>IF(LEFT(tbl_transaction[[#This Row],[Reference Number]],2)="GR",VLOOKUP(tbl_transaction[[#This Row],[Reference Number]],barang_masuk[],2,FALSE),IF(LEFT(tbl_transaction[[#This Row],[Reference Number]],2)="DO",VLOOKUP(tbl_transaction[[#This Row],[Reference Number]],barang_keluar[],2,FALSE),""))</f>
        <v>46168</v>
      </c>
      <c r="C2836" t="str">
        <f t="shared" si="44"/>
        <v>Outbound</v>
      </c>
      <c r="D2836" t="str">
        <f>IF(tbl_transaction[[#This Row],[Type]]="Inbound",VLOOKUP(tbl_transaction[[#This Row],[Reference Number]],barang_masuk[],4,FALSE),IF(tbl_transaction[[#This Row],[Type]]="Outbound",VLOOKUP(tbl_transaction[[#This Row],[Reference Number]],barang_keluar[],4,FALSE),""))</f>
        <v>INS011</v>
      </c>
      <c r="E2836" t="str">
        <f>IF(tbl_transaction[[#This Row],[Type]]="Inbound",VLOOKUP(tbl_transaction[[#This Row],[Reference Number]],barang_masuk[],5,FALSE),IF(tbl_transaction[[#This Row],[Type]]="Outbound",VLOOKUP(tbl_transaction[[#This Row],[Reference Number]],barang_keluar[],5,FALSE),""))</f>
        <v>Indomie Instant Food Variant 11</v>
      </c>
      <c r="F2836">
        <f>IF(tbl_transaction[[#This Row],[Type]]="Inbound",VLOOKUP(tbl_transaction[[#This Row],[Reference Number]],barang_masuk[],6,FALSE),IF(tbl_transaction[[#This Row],[Type]]="Outbound",VLOOKUP(tbl_transaction[[#This Row],[Reference Number]],barang_keluar[],6,FALSE),""))</f>
        <v>36</v>
      </c>
      <c r="G2836" t="str">
        <f>IF(tbl_transaction[[#This Row],[Type]]="Inbound",VLOOKUP(tbl_transaction[[#This Row],[Reference Number]],barang_masuk[],7,FALSE),IF(tbl_transaction[[#This Row],[Type]]="Outbound",VLOOKUP(tbl_transaction[[#This Row],[Reference Number]],barang_keluar[],7,FALSE),""))</f>
        <v>Pack</v>
      </c>
      <c r="H2836" t="str">
        <f>IF(tbl_transaction[[#This Row],[Type]]="Inbound",VLOOKUP(tbl_transaction[[#This Row],[Reference Number]],barang_masuk[],3,FALSE),IF(tbl_transaction[[#This Row],[Type]]="Outbound",VLOOKUP(tbl_transaction[[#This Row],[Reference Number]],barang_keluar[],3,FALSE),""))</f>
        <v>Outlet 055</v>
      </c>
      <c r="I2836" t="str">
        <f>IF(D2836='Kartu Stok'!$B$2,COUNTIF($D$3:D2836,'Kartu Stok'!$B$2),"")</f>
        <v/>
      </c>
    </row>
    <row r="2837" spans="1:9" ht="14.5" x14ac:dyDescent="0.35">
      <c r="A2837" s="2" t="s">
        <v>3396</v>
      </c>
      <c r="B2837" s="5">
        <f>IF(LEFT(tbl_transaction[[#This Row],[Reference Number]],2)="GR",VLOOKUP(tbl_transaction[[#This Row],[Reference Number]],barang_masuk[],2,FALSE),IF(LEFT(tbl_transaction[[#This Row],[Reference Number]],2)="DO",VLOOKUP(tbl_transaction[[#This Row],[Reference Number]],barang_keluar[],2,FALSE),""))</f>
        <v>46181</v>
      </c>
      <c r="C2837" t="str">
        <f t="shared" si="44"/>
        <v>Outbound</v>
      </c>
      <c r="D2837" t="str">
        <f>IF(tbl_transaction[[#This Row],[Type]]="Inbound",VLOOKUP(tbl_transaction[[#This Row],[Reference Number]],barang_masuk[],4,FALSE),IF(tbl_transaction[[#This Row],[Type]]="Outbound",VLOOKUP(tbl_transaction[[#This Row],[Reference Number]],barang_keluar[],4,FALSE),""))</f>
        <v>BAB009</v>
      </c>
      <c r="E2837" t="str">
        <f>IF(tbl_transaction[[#This Row],[Type]]="Inbound",VLOOKUP(tbl_transaction[[#This Row],[Reference Number]],barang_masuk[],5,FALSE),IF(tbl_transaction[[#This Row],[Type]]="Outbound",VLOOKUP(tbl_transaction[[#This Row],[Reference Number]],barang_keluar[],5,FALSE),""))</f>
        <v>MamyPoko Baby Care Variant 9</v>
      </c>
      <c r="F2837">
        <f>IF(tbl_transaction[[#This Row],[Type]]="Inbound",VLOOKUP(tbl_transaction[[#This Row],[Reference Number]],barang_masuk[],6,FALSE),IF(tbl_transaction[[#This Row],[Type]]="Outbound",VLOOKUP(tbl_transaction[[#This Row],[Reference Number]],barang_keluar[],6,FALSE),""))</f>
        <v>15</v>
      </c>
      <c r="G2837" t="str">
        <f>IF(tbl_transaction[[#This Row],[Type]]="Inbound",VLOOKUP(tbl_transaction[[#This Row],[Reference Number]],barang_masuk[],7,FALSE),IF(tbl_transaction[[#This Row],[Type]]="Outbound",VLOOKUP(tbl_transaction[[#This Row],[Reference Number]],barang_keluar[],7,FALSE),""))</f>
        <v>Pack</v>
      </c>
      <c r="H2837" t="str">
        <f>IF(tbl_transaction[[#This Row],[Type]]="Inbound",VLOOKUP(tbl_transaction[[#This Row],[Reference Number]],barang_masuk[],3,FALSE),IF(tbl_transaction[[#This Row],[Type]]="Outbound",VLOOKUP(tbl_transaction[[#This Row],[Reference Number]],barang_keluar[],3,FALSE),""))</f>
        <v>Outlet 042</v>
      </c>
      <c r="I2837" t="str">
        <f>IF(D2837='Kartu Stok'!$B$2,COUNTIF($D$3:D2837,'Kartu Stok'!$B$2),"")</f>
        <v/>
      </c>
    </row>
    <row r="2838" spans="1:9" ht="14.5" x14ac:dyDescent="0.35">
      <c r="A2838" s="2" t="s">
        <v>3397</v>
      </c>
      <c r="B2838" s="5">
        <f>IF(LEFT(tbl_transaction[[#This Row],[Reference Number]],2)="GR",VLOOKUP(tbl_transaction[[#This Row],[Reference Number]],barang_masuk[],2,FALSE),IF(LEFT(tbl_transaction[[#This Row],[Reference Number]],2)="DO",VLOOKUP(tbl_transaction[[#This Row],[Reference Number]],barang_keluar[],2,FALSE),""))</f>
        <v>46178</v>
      </c>
      <c r="C2838" t="str">
        <f t="shared" si="44"/>
        <v>Outbound</v>
      </c>
      <c r="D2838" t="str">
        <f>IF(tbl_transaction[[#This Row],[Type]]="Inbound",VLOOKUP(tbl_transaction[[#This Row],[Reference Number]],barang_masuk[],4,FALSE),IF(tbl_transaction[[#This Row],[Type]]="Outbound",VLOOKUP(tbl_transaction[[#This Row],[Reference Number]],barang_keluar[],4,FALSE),""))</f>
        <v>BAB019</v>
      </c>
      <c r="E2838" t="str">
        <f>IF(tbl_transaction[[#This Row],[Type]]="Inbound",VLOOKUP(tbl_transaction[[#This Row],[Reference Number]],barang_masuk[],5,FALSE),IF(tbl_transaction[[#This Row],[Type]]="Outbound",VLOOKUP(tbl_transaction[[#This Row],[Reference Number]],barang_keluar[],5,FALSE),""))</f>
        <v>Zwitsal Baby Care Variant 19</v>
      </c>
      <c r="F2838">
        <f>IF(tbl_transaction[[#This Row],[Type]]="Inbound",VLOOKUP(tbl_transaction[[#This Row],[Reference Number]],barang_masuk[],6,FALSE),IF(tbl_transaction[[#This Row],[Type]]="Outbound",VLOOKUP(tbl_transaction[[#This Row],[Reference Number]],barang_keluar[],6,FALSE),""))</f>
        <v>20</v>
      </c>
      <c r="G2838" t="str">
        <f>IF(tbl_transaction[[#This Row],[Type]]="Inbound",VLOOKUP(tbl_transaction[[#This Row],[Reference Number]],barang_masuk[],7,FALSE),IF(tbl_transaction[[#This Row],[Type]]="Outbound",VLOOKUP(tbl_transaction[[#This Row],[Reference Number]],barang_keluar[],7,FALSE),""))</f>
        <v>Pack</v>
      </c>
      <c r="H2838" t="str">
        <f>IF(tbl_transaction[[#This Row],[Type]]="Inbound",VLOOKUP(tbl_transaction[[#This Row],[Reference Number]],barang_masuk[],3,FALSE),IF(tbl_transaction[[#This Row],[Type]]="Outbound",VLOOKUP(tbl_transaction[[#This Row],[Reference Number]],barang_keluar[],3,FALSE),""))</f>
        <v>Outlet 009</v>
      </c>
      <c r="I2838" t="str">
        <f>IF(D2838='Kartu Stok'!$B$2,COUNTIF($D$3:D2838,'Kartu Stok'!$B$2),"")</f>
        <v/>
      </c>
    </row>
    <row r="2839" spans="1:9" ht="14.5" x14ac:dyDescent="0.35">
      <c r="A2839" s="2" t="s">
        <v>3398</v>
      </c>
      <c r="B2839" s="5">
        <f>IF(LEFT(tbl_transaction[[#This Row],[Reference Number]],2)="GR",VLOOKUP(tbl_transaction[[#This Row],[Reference Number]],barang_masuk[],2,FALSE),IF(LEFT(tbl_transaction[[#This Row],[Reference Number]],2)="DO",VLOOKUP(tbl_transaction[[#This Row],[Reference Number]],barang_keluar[],2,FALSE),""))</f>
        <v>46042</v>
      </c>
      <c r="C2839" t="str">
        <f t="shared" si="44"/>
        <v>Outbound</v>
      </c>
      <c r="D2839" t="str">
        <f>IF(tbl_transaction[[#This Row],[Type]]="Inbound",VLOOKUP(tbl_transaction[[#This Row],[Reference Number]],barang_masuk[],4,FALSE),IF(tbl_transaction[[#This Row],[Type]]="Outbound",VLOOKUP(tbl_transaction[[#This Row],[Reference Number]],barang_keluar[],4,FALSE),""))</f>
        <v>BAB004</v>
      </c>
      <c r="E2839" t="str">
        <f>IF(tbl_transaction[[#This Row],[Type]]="Inbound",VLOOKUP(tbl_transaction[[#This Row],[Reference Number]],barang_masuk[],5,FALSE),IF(tbl_transaction[[#This Row],[Type]]="Outbound",VLOOKUP(tbl_transaction[[#This Row],[Reference Number]],barang_keluar[],5,FALSE),""))</f>
        <v>Zwitsal Baby Care Variant 4</v>
      </c>
      <c r="F2839">
        <f>IF(tbl_transaction[[#This Row],[Type]]="Inbound",VLOOKUP(tbl_transaction[[#This Row],[Reference Number]],barang_masuk[],6,FALSE),IF(tbl_transaction[[#This Row],[Type]]="Outbound",VLOOKUP(tbl_transaction[[#This Row],[Reference Number]],barang_keluar[],6,FALSE),""))</f>
        <v>30</v>
      </c>
      <c r="G2839" t="str">
        <f>IF(tbl_transaction[[#This Row],[Type]]="Inbound",VLOOKUP(tbl_transaction[[#This Row],[Reference Number]],barang_masuk[],7,FALSE),IF(tbl_transaction[[#This Row],[Type]]="Outbound",VLOOKUP(tbl_transaction[[#This Row],[Reference Number]],barang_keluar[],7,FALSE),""))</f>
        <v>Pack</v>
      </c>
      <c r="H2839" t="str">
        <f>IF(tbl_transaction[[#This Row],[Type]]="Inbound",VLOOKUP(tbl_transaction[[#This Row],[Reference Number]],barang_masuk[],3,FALSE),IF(tbl_transaction[[#This Row],[Type]]="Outbound",VLOOKUP(tbl_transaction[[#This Row],[Reference Number]],barang_keluar[],3,FALSE),""))</f>
        <v>Outlet 012</v>
      </c>
      <c r="I2839" t="str">
        <f>IF(D2839='Kartu Stok'!$B$2,COUNTIF($D$3:D2839,'Kartu Stok'!$B$2),"")</f>
        <v/>
      </c>
    </row>
    <row r="2840" spans="1:9" ht="14.5" x14ac:dyDescent="0.35">
      <c r="A2840" s="2" t="s">
        <v>3399</v>
      </c>
      <c r="B2840" s="5">
        <f>IF(LEFT(tbl_transaction[[#This Row],[Reference Number]],2)="GR",VLOOKUP(tbl_transaction[[#This Row],[Reference Number]],barang_masuk[],2,FALSE),IF(LEFT(tbl_transaction[[#This Row],[Reference Number]],2)="DO",VLOOKUP(tbl_transaction[[#This Row],[Reference Number]],barang_keluar[],2,FALSE),""))</f>
        <v>46159</v>
      </c>
      <c r="C2840" t="str">
        <f t="shared" si="44"/>
        <v>Outbound</v>
      </c>
      <c r="D2840" t="str">
        <f>IF(tbl_transaction[[#This Row],[Type]]="Inbound",VLOOKUP(tbl_transaction[[#This Row],[Reference Number]],barang_masuk[],4,FALSE),IF(tbl_transaction[[#This Row],[Type]]="Outbound",VLOOKUP(tbl_transaction[[#This Row],[Reference Number]],barang_keluar[],4,FALSE),""))</f>
        <v>HOM012</v>
      </c>
      <c r="E2840" t="str">
        <f>IF(tbl_transaction[[#This Row],[Type]]="Inbound",VLOOKUP(tbl_transaction[[#This Row],[Reference Number]],barang_masuk[],5,FALSE),IF(tbl_transaction[[#This Row],[Type]]="Outbound",VLOOKUP(tbl_transaction[[#This Row],[Reference Number]],barang_keluar[],5,FALSE),""))</f>
        <v>Molto Home Care Variant 12</v>
      </c>
      <c r="F2840">
        <f>IF(tbl_transaction[[#This Row],[Type]]="Inbound",VLOOKUP(tbl_transaction[[#This Row],[Reference Number]],barang_masuk[],6,FALSE),IF(tbl_transaction[[#This Row],[Type]]="Outbound",VLOOKUP(tbl_transaction[[#This Row],[Reference Number]],barang_keluar[],6,FALSE),""))</f>
        <v>10</v>
      </c>
      <c r="G2840" t="str">
        <f>IF(tbl_transaction[[#This Row],[Type]]="Inbound",VLOOKUP(tbl_transaction[[#This Row],[Reference Number]],barang_masuk[],7,FALSE),IF(tbl_transaction[[#This Row],[Type]]="Outbound",VLOOKUP(tbl_transaction[[#This Row],[Reference Number]],barang_keluar[],7,FALSE),""))</f>
        <v>Pack</v>
      </c>
      <c r="H2840" t="str">
        <f>IF(tbl_transaction[[#This Row],[Type]]="Inbound",VLOOKUP(tbl_transaction[[#This Row],[Reference Number]],barang_masuk[],3,FALSE),IF(tbl_transaction[[#This Row],[Type]]="Outbound",VLOOKUP(tbl_transaction[[#This Row],[Reference Number]],barang_keluar[],3,FALSE),""))</f>
        <v>Outlet 073</v>
      </c>
      <c r="I2840" t="str">
        <f>IF(D2840='Kartu Stok'!$B$2,COUNTIF($D$3:D2840,'Kartu Stok'!$B$2),"")</f>
        <v/>
      </c>
    </row>
    <row r="2841" spans="1:9" ht="14.5" x14ac:dyDescent="0.35">
      <c r="A2841" s="2" t="s">
        <v>3400</v>
      </c>
      <c r="B2841" s="5">
        <f>IF(LEFT(tbl_transaction[[#This Row],[Reference Number]],2)="GR",VLOOKUP(tbl_transaction[[#This Row],[Reference Number]],barang_masuk[],2,FALSE),IF(LEFT(tbl_transaction[[#This Row],[Reference Number]],2)="DO",VLOOKUP(tbl_transaction[[#This Row],[Reference Number]],barang_keluar[],2,FALSE),""))</f>
        <v>46041</v>
      </c>
      <c r="C2841" t="str">
        <f t="shared" si="44"/>
        <v>Outbound</v>
      </c>
      <c r="D2841" t="str">
        <f>IF(tbl_transaction[[#This Row],[Type]]="Inbound",VLOOKUP(tbl_transaction[[#This Row],[Reference Number]],barang_masuk[],4,FALSE),IF(tbl_transaction[[#This Row],[Type]]="Outbound",VLOOKUP(tbl_transaction[[#This Row],[Reference Number]],barang_keluar[],4,FALSE),""))</f>
        <v>BEV010</v>
      </c>
      <c r="E2841" t="str">
        <f>IF(tbl_transaction[[#This Row],[Type]]="Inbound",VLOOKUP(tbl_transaction[[#This Row],[Reference Number]],barang_masuk[],5,FALSE),IF(tbl_transaction[[#This Row],[Type]]="Outbound",VLOOKUP(tbl_transaction[[#This Row],[Reference Number]],barang_keluar[],5,FALSE),""))</f>
        <v>Coca Cola Beverage Variant 10</v>
      </c>
      <c r="F2841">
        <f>IF(tbl_transaction[[#This Row],[Type]]="Inbound",VLOOKUP(tbl_transaction[[#This Row],[Reference Number]],barang_masuk[],6,FALSE),IF(tbl_transaction[[#This Row],[Type]]="Outbound",VLOOKUP(tbl_transaction[[#This Row],[Reference Number]],barang_keluar[],6,FALSE),""))</f>
        <v>20</v>
      </c>
      <c r="G2841" t="str">
        <f>IF(tbl_transaction[[#This Row],[Type]]="Inbound",VLOOKUP(tbl_transaction[[#This Row],[Reference Number]],barang_masuk[],7,FALSE),IF(tbl_transaction[[#This Row],[Type]]="Outbound",VLOOKUP(tbl_transaction[[#This Row],[Reference Number]],barang_keluar[],7,FALSE),""))</f>
        <v>Bottle</v>
      </c>
      <c r="H2841" t="str">
        <f>IF(tbl_transaction[[#This Row],[Type]]="Inbound",VLOOKUP(tbl_transaction[[#This Row],[Reference Number]],barang_masuk[],3,FALSE),IF(tbl_transaction[[#This Row],[Type]]="Outbound",VLOOKUP(tbl_transaction[[#This Row],[Reference Number]],barang_keluar[],3,FALSE),""))</f>
        <v>Outlet 039</v>
      </c>
      <c r="I2841" t="str">
        <f>IF(D2841='Kartu Stok'!$B$2,COUNTIF($D$3:D2841,'Kartu Stok'!$B$2),"")</f>
        <v/>
      </c>
    </row>
    <row r="2842" spans="1:9" ht="14.5" x14ac:dyDescent="0.35">
      <c r="A2842" s="2" t="s">
        <v>3401</v>
      </c>
      <c r="B2842" s="5">
        <f>IF(LEFT(tbl_transaction[[#This Row],[Reference Number]],2)="GR",VLOOKUP(tbl_transaction[[#This Row],[Reference Number]],barang_masuk[],2,FALSE),IF(LEFT(tbl_transaction[[#This Row],[Reference Number]],2)="DO",VLOOKUP(tbl_transaction[[#This Row],[Reference Number]],barang_keluar[],2,FALSE),""))</f>
        <v>46197</v>
      </c>
      <c r="C2842" t="str">
        <f t="shared" si="44"/>
        <v>Outbound</v>
      </c>
      <c r="D2842" t="str">
        <f>IF(tbl_transaction[[#This Row],[Type]]="Inbound",VLOOKUP(tbl_transaction[[#This Row],[Reference Number]],barang_masuk[],4,FALSE),IF(tbl_transaction[[#This Row],[Type]]="Outbound",VLOOKUP(tbl_transaction[[#This Row],[Reference Number]],barang_keluar[],4,FALSE),""))</f>
        <v>BEV040</v>
      </c>
      <c r="E2842" t="str">
        <f>IF(tbl_transaction[[#This Row],[Type]]="Inbound",VLOOKUP(tbl_transaction[[#This Row],[Reference Number]],barang_masuk[],5,FALSE),IF(tbl_transaction[[#This Row],[Type]]="Outbound",VLOOKUP(tbl_transaction[[#This Row],[Reference Number]],barang_keluar[],5,FALSE),""))</f>
        <v>Aqua Beverage Variant 40</v>
      </c>
      <c r="F2842">
        <f>IF(tbl_transaction[[#This Row],[Type]]="Inbound",VLOOKUP(tbl_transaction[[#This Row],[Reference Number]],barang_masuk[],6,FALSE),IF(tbl_transaction[[#This Row],[Type]]="Outbound",VLOOKUP(tbl_transaction[[#This Row],[Reference Number]],barang_keluar[],6,FALSE),""))</f>
        <v>15</v>
      </c>
      <c r="G2842" t="str">
        <f>IF(tbl_transaction[[#This Row],[Type]]="Inbound",VLOOKUP(tbl_transaction[[#This Row],[Reference Number]],barang_masuk[],7,FALSE),IF(tbl_transaction[[#This Row],[Type]]="Outbound",VLOOKUP(tbl_transaction[[#This Row],[Reference Number]],barang_keluar[],7,FALSE),""))</f>
        <v>Bottle</v>
      </c>
      <c r="H2842" t="str">
        <f>IF(tbl_transaction[[#This Row],[Type]]="Inbound",VLOOKUP(tbl_transaction[[#This Row],[Reference Number]],barang_masuk[],3,FALSE),IF(tbl_transaction[[#This Row],[Type]]="Outbound",VLOOKUP(tbl_transaction[[#This Row],[Reference Number]],barang_keluar[],3,FALSE),""))</f>
        <v>Outlet 054</v>
      </c>
      <c r="I2842" t="str">
        <f>IF(D2842='Kartu Stok'!$B$2,COUNTIF($D$3:D2842,'Kartu Stok'!$B$2),"")</f>
        <v/>
      </c>
    </row>
    <row r="2843" spans="1:9" ht="14.5" x14ac:dyDescent="0.35">
      <c r="A2843" s="2" t="s">
        <v>3402</v>
      </c>
      <c r="B2843" s="5">
        <f>IF(LEFT(tbl_transaction[[#This Row],[Reference Number]],2)="GR",VLOOKUP(tbl_transaction[[#This Row],[Reference Number]],barang_masuk[],2,FALSE),IF(LEFT(tbl_transaction[[#This Row],[Reference Number]],2)="DO",VLOOKUP(tbl_transaction[[#This Row],[Reference Number]],barang_keluar[],2,FALSE),""))</f>
        <v>46035</v>
      </c>
      <c r="C2843" t="str">
        <f t="shared" si="44"/>
        <v>Outbound</v>
      </c>
      <c r="D2843" t="str">
        <f>IF(tbl_transaction[[#This Row],[Type]]="Inbound",VLOOKUP(tbl_transaction[[#This Row],[Reference Number]],barang_masuk[],4,FALSE),IF(tbl_transaction[[#This Row],[Type]]="Outbound",VLOOKUP(tbl_transaction[[#This Row],[Reference Number]],barang_keluar[],4,FALSE),""))</f>
        <v>BEV024</v>
      </c>
      <c r="E2843" t="str">
        <f>IF(tbl_transaction[[#This Row],[Type]]="Inbound",VLOOKUP(tbl_transaction[[#This Row],[Reference Number]],barang_masuk[],5,FALSE),IF(tbl_transaction[[#This Row],[Type]]="Outbound",VLOOKUP(tbl_transaction[[#This Row],[Reference Number]],barang_keluar[],5,FALSE),""))</f>
        <v>Aqua Beverage Variant 24</v>
      </c>
      <c r="F2843">
        <f>IF(tbl_transaction[[#This Row],[Type]]="Inbound",VLOOKUP(tbl_transaction[[#This Row],[Reference Number]],barang_masuk[],6,FALSE),IF(tbl_transaction[[#This Row],[Type]]="Outbound",VLOOKUP(tbl_transaction[[#This Row],[Reference Number]],barang_keluar[],6,FALSE),""))</f>
        <v>48</v>
      </c>
      <c r="G2843" t="str">
        <f>IF(tbl_transaction[[#This Row],[Type]]="Inbound",VLOOKUP(tbl_transaction[[#This Row],[Reference Number]],barang_masuk[],7,FALSE),IF(tbl_transaction[[#This Row],[Type]]="Outbound",VLOOKUP(tbl_transaction[[#This Row],[Reference Number]],barang_keluar[],7,FALSE),""))</f>
        <v>Bottle</v>
      </c>
      <c r="H2843" t="str">
        <f>IF(tbl_transaction[[#This Row],[Type]]="Inbound",VLOOKUP(tbl_transaction[[#This Row],[Reference Number]],barang_masuk[],3,FALSE),IF(tbl_transaction[[#This Row],[Type]]="Outbound",VLOOKUP(tbl_transaction[[#This Row],[Reference Number]],barang_keluar[],3,FALSE),""))</f>
        <v>Outlet 080</v>
      </c>
      <c r="I2843" t="str">
        <f>IF(D2843='Kartu Stok'!$B$2,COUNTIF($D$3:D2843,'Kartu Stok'!$B$2),"")</f>
        <v/>
      </c>
    </row>
    <row r="2844" spans="1:9" ht="14.5" x14ac:dyDescent="0.35">
      <c r="A2844" s="2" t="s">
        <v>3403</v>
      </c>
      <c r="B2844" s="5">
        <f>IF(LEFT(tbl_transaction[[#This Row],[Reference Number]],2)="GR",VLOOKUP(tbl_transaction[[#This Row],[Reference Number]],barang_masuk[],2,FALSE),IF(LEFT(tbl_transaction[[#This Row],[Reference Number]],2)="DO",VLOOKUP(tbl_transaction[[#This Row],[Reference Number]],barang_keluar[],2,FALSE),""))</f>
        <v>46039</v>
      </c>
      <c r="C2844" t="str">
        <f t="shared" si="44"/>
        <v>Outbound</v>
      </c>
      <c r="D2844" t="str">
        <f>IF(tbl_transaction[[#This Row],[Type]]="Inbound",VLOOKUP(tbl_transaction[[#This Row],[Reference Number]],barang_masuk[],4,FALSE),IF(tbl_transaction[[#This Row],[Type]]="Outbound",VLOOKUP(tbl_transaction[[#This Row],[Reference Number]],barang_keluar[],4,FALSE),""))</f>
        <v>PER018</v>
      </c>
      <c r="E2844" t="str">
        <f>IF(tbl_transaction[[#This Row],[Type]]="Inbound",VLOOKUP(tbl_transaction[[#This Row],[Reference Number]],barang_masuk[],5,FALSE),IF(tbl_transaction[[#This Row],[Type]]="Outbound",VLOOKUP(tbl_transaction[[#This Row],[Reference Number]],barang_keluar[],5,FALSE),""))</f>
        <v>Lifebuoy Personal Care Variant 18</v>
      </c>
      <c r="F2844">
        <f>IF(tbl_transaction[[#This Row],[Type]]="Inbound",VLOOKUP(tbl_transaction[[#This Row],[Reference Number]],barang_masuk[],6,FALSE),IF(tbl_transaction[[#This Row],[Type]]="Outbound",VLOOKUP(tbl_transaction[[#This Row],[Reference Number]],barang_keluar[],6,FALSE),""))</f>
        <v>5</v>
      </c>
      <c r="G2844" t="str">
        <f>IF(tbl_transaction[[#This Row],[Type]]="Inbound",VLOOKUP(tbl_transaction[[#This Row],[Reference Number]],barang_masuk[],7,FALSE),IF(tbl_transaction[[#This Row],[Type]]="Outbound",VLOOKUP(tbl_transaction[[#This Row],[Reference Number]],barang_keluar[],7,FALSE),""))</f>
        <v>Bottle</v>
      </c>
      <c r="H2844" t="str">
        <f>IF(tbl_transaction[[#This Row],[Type]]="Inbound",VLOOKUP(tbl_transaction[[#This Row],[Reference Number]],barang_masuk[],3,FALSE),IF(tbl_transaction[[#This Row],[Type]]="Outbound",VLOOKUP(tbl_transaction[[#This Row],[Reference Number]],barang_keluar[],3,FALSE),""))</f>
        <v>Outlet 073</v>
      </c>
      <c r="I2844" t="str">
        <f>IF(D2844='Kartu Stok'!$B$2,COUNTIF($D$3:D2844,'Kartu Stok'!$B$2),"")</f>
        <v/>
      </c>
    </row>
    <row r="2845" spans="1:9" ht="14.5" x14ac:dyDescent="0.35">
      <c r="A2845" s="2" t="s">
        <v>3404</v>
      </c>
      <c r="B2845" s="5">
        <f>IF(LEFT(tbl_transaction[[#This Row],[Reference Number]],2)="GR",VLOOKUP(tbl_transaction[[#This Row],[Reference Number]],barang_masuk[],2,FALSE),IF(LEFT(tbl_transaction[[#This Row],[Reference Number]],2)="DO",VLOOKUP(tbl_transaction[[#This Row],[Reference Number]],barang_keluar[],2,FALSE),""))</f>
        <v>46119</v>
      </c>
      <c r="C2845" t="str">
        <f t="shared" si="44"/>
        <v>Outbound</v>
      </c>
      <c r="D2845" t="str">
        <f>IF(tbl_transaction[[#This Row],[Type]]="Inbound",VLOOKUP(tbl_transaction[[#This Row],[Reference Number]],barang_masuk[],4,FALSE),IF(tbl_transaction[[#This Row],[Type]]="Outbound",VLOOKUP(tbl_transaction[[#This Row],[Reference Number]],barang_keluar[],4,FALSE),""))</f>
        <v>DAR011</v>
      </c>
      <c r="E2845" t="str">
        <f>IF(tbl_transaction[[#This Row],[Type]]="Inbound",VLOOKUP(tbl_transaction[[#This Row],[Reference Number]],barang_masuk[],5,FALSE),IF(tbl_transaction[[#This Row],[Type]]="Outbound",VLOOKUP(tbl_transaction[[#This Row],[Reference Number]],barang_keluar[],5,FALSE),""))</f>
        <v>Indomilk Dairy Variant 11</v>
      </c>
      <c r="F2845">
        <f>IF(tbl_transaction[[#This Row],[Type]]="Inbound",VLOOKUP(tbl_transaction[[#This Row],[Reference Number]],barang_masuk[],6,FALSE),IF(tbl_transaction[[#This Row],[Type]]="Outbound",VLOOKUP(tbl_transaction[[#This Row],[Reference Number]],barang_keluar[],6,FALSE),""))</f>
        <v>48</v>
      </c>
      <c r="G2845" t="str">
        <f>IF(tbl_transaction[[#This Row],[Type]]="Inbound",VLOOKUP(tbl_transaction[[#This Row],[Reference Number]],barang_masuk[],7,FALSE),IF(tbl_transaction[[#This Row],[Type]]="Outbound",VLOOKUP(tbl_transaction[[#This Row],[Reference Number]],barang_keluar[],7,FALSE),""))</f>
        <v>Box</v>
      </c>
      <c r="H2845" t="str">
        <f>IF(tbl_transaction[[#This Row],[Type]]="Inbound",VLOOKUP(tbl_transaction[[#This Row],[Reference Number]],barang_masuk[],3,FALSE),IF(tbl_transaction[[#This Row],[Type]]="Outbound",VLOOKUP(tbl_transaction[[#This Row],[Reference Number]],barang_keluar[],3,FALSE),""))</f>
        <v>Outlet 076</v>
      </c>
      <c r="I2845" t="str">
        <f>IF(D2845='Kartu Stok'!$B$2,COUNTIF($D$3:D2845,'Kartu Stok'!$B$2),"")</f>
        <v/>
      </c>
    </row>
    <row r="2846" spans="1:9" ht="14.5" x14ac:dyDescent="0.35">
      <c r="A2846" s="2" t="s">
        <v>3405</v>
      </c>
      <c r="B2846" s="5">
        <f>IF(LEFT(tbl_transaction[[#This Row],[Reference Number]],2)="GR",VLOOKUP(tbl_transaction[[#This Row],[Reference Number]],barang_masuk[],2,FALSE),IF(LEFT(tbl_transaction[[#This Row],[Reference Number]],2)="DO",VLOOKUP(tbl_transaction[[#This Row],[Reference Number]],barang_keluar[],2,FALSE),""))</f>
        <v>46171</v>
      </c>
      <c r="C2846" t="str">
        <f t="shared" ref="C2846:C2909" si="45">IF(LEFT(A2846,2)="GR","Inbound",IF(LEFT(A2846,2)="DO","Outbound",""))</f>
        <v>Outbound</v>
      </c>
      <c r="D2846" t="str">
        <f>IF(tbl_transaction[[#This Row],[Type]]="Inbound",VLOOKUP(tbl_transaction[[#This Row],[Reference Number]],barang_masuk[],4,FALSE),IF(tbl_transaction[[#This Row],[Type]]="Outbound",VLOOKUP(tbl_transaction[[#This Row],[Reference Number]],barang_keluar[],4,FALSE),""))</f>
        <v>SNK003</v>
      </c>
      <c r="E2846" t="str">
        <f>IF(tbl_transaction[[#This Row],[Type]]="Inbound",VLOOKUP(tbl_transaction[[#This Row],[Reference Number]],barang_masuk[],5,FALSE),IF(tbl_transaction[[#This Row],[Type]]="Outbound",VLOOKUP(tbl_transaction[[#This Row],[Reference Number]],barang_keluar[],5,FALSE),""))</f>
        <v>Qtela Snack Variant 3</v>
      </c>
      <c r="F2846">
        <f>IF(tbl_transaction[[#This Row],[Type]]="Inbound",VLOOKUP(tbl_transaction[[#This Row],[Reference Number]],barang_masuk[],6,FALSE),IF(tbl_transaction[[#This Row],[Type]]="Outbound",VLOOKUP(tbl_transaction[[#This Row],[Reference Number]],barang_keluar[],6,FALSE),""))</f>
        <v>15</v>
      </c>
      <c r="G2846" t="str">
        <f>IF(tbl_transaction[[#This Row],[Type]]="Inbound",VLOOKUP(tbl_transaction[[#This Row],[Reference Number]],barang_masuk[],7,FALSE),IF(tbl_transaction[[#This Row],[Type]]="Outbound",VLOOKUP(tbl_transaction[[#This Row],[Reference Number]],barang_keluar[],7,FALSE),""))</f>
        <v>Pack</v>
      </c>
      <c r="H2846" t="str">
        <f>IF(tbl_transaction[[#This Row],[Type]]="Inbound",VLOOKUP(tbl_transaction[[#This Row],[Reference Number]],barang_masuk[],3,FALSE),IF(tbl_transaction[[#This Row],[Type]]="Outbound",VLOOKUP(tbl_transaction[[#This Row],[Reference Number]],barang_keluar[],3,FALSE),""))</f>
        <v>Outlet 035</v>
      </c>
      <c r="I2846" t="str">
        <f>IF(D2846='Kartu Stok'!$B$2,COUNTIF($D$3:D2846,'Kartu Stok'!$B$2),"")</f>
        <v/>
      </c>
    </row>
    <row r="2847" spans="1:9" ht="14.5" x14ac:dyDescent="0.35">
      <c r="A2847" s="2" t="s">
        <v>3406</v>
      </c>
      <c r="B2847" s="5">
        <f>IF(LEFT(tbl_transaction[[#This Row],[Reference Number]],2)="GR",VLOOKUP(tbl_transaction[[#This Row],[Reference Number]],barang_masuk[],2,FALSE),IF(LEFT(tbl_transaction[[#This Row],[Reference Number]],2)="DO",VLOOKUP(tbl_transaction[[#This Row],[Reference Number]],barang_keluar[],2,FALSE),""))</f>
        <v>46092</v>
      </c>
      <c r="C2847" t="str">
        <f t="shared" si="45"/>
        <v>Outbound</v>
      </c>
      <c r="D2847" t="str">
        <f>IF(tbl_transaction[[#This Row],[Type]]="Inbound",VLOOKUP(tbl_transaction[[#This Row],[Reference Number]],barang_masuk[],4,FALSE),IF(tbl_transaction[[#This Row],[Type]]="Outbound",VLOOKUP(tbl_transaction[[#This Row],[Reference Number]],barang_keluar[],4,FALSE),""))</f>
        <v>PER022</v>
      </c>
      <c r="E2847" t="str">
        <f>IF(tbl_transaction[[#This Row],[Type]]="Inbound",VLOOKUP(tbl_transaction[[#This Row],[Reference Number]],barang_masuk[],5,FALSE),IF(tbl_transaction[[#This Row],[Type]]="Outbound",VLOOKUP(tbl_transaction[[#This Row],[Reference Number]],barang_keluar[],5,FALSE),""))</f>
        <v>Pepsodent Personal Care Variant 22</v>
      </c>
      <c r="F2847">
        <f>IF(tbl_transaction[[#This Row],[Type]]="Inbound",VLOOKUP(tbl_transaction[[#This Row],[Reference Number]],barang_masuk[],6,FALSE),IF(tbl_transaction[[#This Row],[Type]]="Outbound",VLOOKUP(tbl_transaction[[#This Row],[Reference Number]],barang_keluar[],6,FALSE),""))</f>
        <v>10</v>
      </c>
      <c r="G2847" t="str">
        <f>IF(tbl_transaction[[#This Row],[Type]]="Inbound",VLOOKUP(tbl_transaction[[#This Row],[Reference Number]],barang_masuk[],7,FALSE),IF(tbl_transaction[[#This Row],[Type]]="Outbound",VLOOKUP(tbl_transaction[[#This Row],[Reference Number]],barang_keluar[],7,FALSE),""))</f>
        <v>Bottle</v>
      </c>
      <c r="H2847" t="str">
        <f>IF(tbl_transaction[[#This Row],[Type]]="Inbound",VLOOKUP(tbl_transaction[[#This Row],[Reference Number]],barang_masuk[],3,FALSE),IF(tbl_transaction[[#This Row],[Type]]="Outbound",VLOOKUP(tbl_transaction[[#This Row],[Reference Number]],barang_keluar[],3,FALSE),""))</f>
        <v>Outlet 026</v>
      </c>
      <c r="I2847" t="str">
        <f>IF(D2847='Kartu Stok'!$B$2,COUNTIF($D$3:D2847,'Kartu Stok'!$B$2),"")</f>
        <v/>
      </c>
    </row>
    <row r="2848" spans="1:9" ht="14.5" x14ac:dyDescent="0.35">
      <c r="A2848" s="2" t="s">
        <v>3407</v>
      </c>
      <c r="B2848" s="5">
        <f>IF(LEFT(tbl_transaction[[#This Row],[Reference Number]],2)="GR",VLOOKUP(tbl_transaction[[#This Row],[Reference Number]],barang_masuk[],2,FALSE),IF(LEFT(tbl_transaction[[#This Row],[Reference Number]],2)="DO",VLOOKUP(tbl_transaction[[#This Row],[Reference Number]],barang_keluar[],2,FALSE),""))</f>
        <v>46097</v>
      </c>
      <c r="C2848" t="str">
        <f t="shared" si="45"/>
        <v>Outbound</v>
      </c>
      <c r="D2848" t="str">
        <f>IF(tbl_transaction[[#This Row],[Type]]="Inbound",VLOOKUP(tbl_transaction[[#This Row],[Reference Number]],barang_masuk[],4,FALSE),IF(tbl_transaction[[#This Row],[Type]]="Outbound",VLOOKUP(tbl_transaction[[#This Row],[Reference Number]],barang_keluar[],4,FALSE),""))</f>
        <v>PER028</v>
      </c>
      <c r="E2848" t="str">
        <f>IF(tbl_transaction[[#This Row],[Type]]="Inbound",VLOOKUP(tbl_transaction[[#This Row],[Reference Number]],barang_masuk[],5,FALSE),IF(tbl_transaction[[#This Row],[Type]]="Outbound",VLOOKUP(tbl_transaction[[#This Row],[Reference Number]],barang_keluar[],5,FALSE),""))</f>
        <v>Sunsilk Personal Care Variant 28</v>
      </c>
      <c r="F2848">
        <f>IF(tbl_transaction[[#This Row],[Type]]="Inbound",VLOOKUP(tbl_transaction[[#This Row],[Reference Number]],barang_masuk[],6,FALSE),IF(tbl_transaction[[#This Row],[Type]]="Outbound",VLOOKUP(tbl_transaction[[#This Row],[Reference Number]],barang_keluar[],6,FALSE),""))</f>
        <v>36</v>
      </c>
      <c r="G2848" t="str">
        <f>IF(tbl_transaction[[#This Row],[Type]]="Inbound",VLOOKUP(tbl_transaction[[#This Row],[Reference Number]],barang_masuk[],7,FALSE),IF(tbl_transaction[[#This Row],[Type]]="Outbound",VLOOKUP(tbl_transaction[[#This Row],[Reference Number]],barang_keluar[],7,FALSE),""))</f>
        <v>Bottle</v>
      </c>
      <c r="H2848" t="str">
        <f>IF(tbl_transaction[[#This Row],[Type]]="Inbound",VLOOKUP(tbl_transaction[[#This Row],[Reference Number]],barang_masuk[],3,FALSE),IF(tbl_transaction[[#This Row],[Type]]="Outbound",VLOOKUP(tbl_transaction[[#This Row],[Reference Number]],barang_keluar[],3,FALSE),""))</f>
        <v>Outlet 016</v>
      </c>
      <c r="I2848" t="str">
        <f>IF(D2848='Kartu Stok'!$B$2,COUNTIF($D$3:D2848,'Kartu Stok'!$B$2),"")</f>
        <v/>
      </c>
    </row>
    <row r="2849" spans="1:9" ht="14.5" x14ac:dyDescent="0.35">
      <c r="A2849" s="2" t="s">
        <v>3408</v>
      </c>
      <c r="B2849" s="5">
        <f>IF(LEFT(tbl_transaction[[#This Row],[Reference Number]],2)="GR",VLOOKUP(tbl_transaction[[#This Row],[Reference Number]],barang_masuk[],2,FALSE),IF(LEFT(tbl_transaction[[#This Row],[Reference Number]],2)="DO",VLOOKUP(tbl_transaction[[#This Row],[Reference Number]],barang_keluar[],2,FALSE),""))</f>
        <v>46109</v>
      </c>
      <c r="C2849" t="str">
        <f t="shared" si="45"/>
        <v>Outbound</v>
      </c>
      <c r="D2849" t="str">
        <f>IF(tbl_transaction[[#This Row],[Type]]="Inbound",VLOOKUP(tbl_transaction[[#This Row],[Reference Number]],barang_masuk[],4,FALSE),IF(tbl_transaction[[#This Row],[Type]]="Outbound",VLOOKUP(tbl_transaction[[#This Row],[Reference Number]],barang_keluar[],4,FALSE),""))</f>
        <v>SNK002</v>
      </c>
      <c r="E2849" t="str">
        <f>IF(tbl_transaction[[#This Row],[Type]]="Inbound",VLOOKUP(tbl_transaction[[#This Row],[Reference Number]],barang_masuk[],5,FALSE),IF(tbl_transaction[[#This Row],[Type]]="Outbound",VLOOKUP(tbl_transaction[[#This Row],[Reference Number]],barang_keluar[],5,FALSE),""))</f>
        <v>Qtela Snack Variant 2</v>
      </c>
      <c r="F2849">
        <f>IF(tbl_transaction[[#This Row],[Type]]="Inbound",VLOOKUP(tbl_transaction[[#This Row],[Reference Number]],barang_masuk[],6,FALSE),IF(tbl_transaction[[#This Row],[Type]]="Outbound",VLOOKUP(tbl_transaction[[#This Row],[Reference Number]],barang_keluar[],6,FALSE),""))</f>
        <v>30</v>
      </c>
      <c r="G2849" t="str">
        <f>IF(tbl_transaction[[#This Row],[Type]]="Inbound",VLOOKUP(tbl_transaction[[#This Row],[Reference Number]],barang_masuk[],7,FALSE),IF(tbl_transaction[[#This Row],[Type]]="Outbound",VLOOKUP(tbl_transaction[[#This Row],[Reference Number]],barang_keluar[],7,FALSE),""))</f>
        <v>Pack</v>
      </c>
      <c r="H2849" t="str">
        <f>IF(tbl_transaction[[#This Row],[Type]]="Inbound",VLOOKUP(tbl_transaction[[#This Row],[Reference Number]],barang_masuk[],3,FALSE),IF(tbl_transaction[[#This Row],[Type]]="Outbound",VLOOKUP(tbl_transaction[[#This Row],[Reference Number]],barang_keluar[],3,FALSE),""))</f>
        <v>Outlet 048</v>
      </c>
      <c r="I2849" t="str">
        <f>IF(D2849='Kartu Stok'!$B$2,COUNTIF($D$3:D2849,'Kartu Stok'!$B$2),"")</f>
        <v/>
      </c>
    </row>
    <row r="2850" spans="1:9" ht="14.5" x14ac:dyDescent="0.35">
      <c r="A2850" s="2" t="s">
        <v>3409</v>
      </c>
      <c r="B2850" s="5">
        <f>IF(LEFT(tbl_transaction[[#This Row],[Reference Number]],2)="GR",VLOOKUP(tbl_transaction[[#This Row],[Reference Number]],barang_masuk[],2,FALSE),IF(LEFT(tbl_transaction[[#This Row],[Reference Number]],2)="DO",VLOOKUP(tbl_transaction[[#This Row],[Reference Number]],barang_keluar[],2,FALSE),""))</f>
        <v>46089</v>
      </c>
      <c r="C2850" t="str">
        <f t="shared" si="45"/>
        <v>Outbound</v>
      </c>
      <c r="D2850" t="str">
        <f>IF(tbl_transaction[[#This Row],[Type]]="Inbound",VLOOKUP(tbl_transaction[[#This Row],[Reference Number]],barang_masuk[],4,FALSE),IF(tbl_transaction[[#This Row],[Type]]="Outbound",VLOOKUP(tbl_transaction[[#This Row],[Reference Number]],barang_keluar[],4,FALSE),""))</f>
        <v>BAB001</v>
      </c>
      <c r="E2850" t="str">
        <f>IF(tbl_transaction[[#This Row],[Type]]="Inbound",VLOOKUP(tbl_transaction[[#This Row],[Reference Number]],barang_masuk[],5,FALSE),IF(tbl_transaction[[#This Row],[Type]]="Outbound",VLOOKUP(tbl_transaction[[#This Row],[Reference Number]],barang_keluar[],5,FALSE),""))</f>
        <v>MamyPoko Baby Care Variant 1</v>
      </c>
      <c r="F2850">
        <f>IF(tbl_transaction[[#This Row],[Type]]="Inbound",VLOOKUP(tbl_transaction[[#This Row],[Reference Number]],barang_masuk[],6,FALSE),IF(tbl_transaction[[#This Row],[Type]]="Outbound",VLOOKUP(tbl_transaction[[#This Row],[Reference Number]],barang_keluar[],6,FALSE),""))</f>
        <v>12</v>
      </c>
      <c r="G2850" t="str">
        <f>IF(tbl_transaction[[#This Row],[Type]]="Inbound",VLOOKUP(tbl_transaction[[#This Row],[Reference Number]],barang_masuk[],7,FALSE),IF(tbl_transaction[[#This Row],[Type]]="Outbound",VLOOKUP(tbl_transaction[[#This Row],[Reference Number]],barang_keluar[],7,FALSE),""))</f>
        <v>Pack</v>
      </c>
      <c r="H2850" t="str">
        <f>IF(tbl_transaction[[#This Row],[Type]]="Inbound",VLOOKUP(tbl_transaction[[#This Row],[Reference Number]],barang_masuk[],3,FALSE),IF(tbl_transaction[[#This Row],[Type]]="Outbound",VLOOKUP(tbl_transaction[[#This Row],[Reference Number]],barang_keluar[],3,FALSE),""))</f>
        <v>Outlet 058</v>
      </c>
      <c r="I2850" t="str">
        <f>IF(D2850='Kartu Stok'!$B$2,COUNTIF($D$3:D2850,'Kartu Stok'!$B$2),"")</f>
        <v/>
      </c>
    </row>
    <row r="2851" spans="1:9" ht="14.5" x14ac:dyDescent="0.35">
      <c r="A2851" s="2" t="s">
        <v>3410</v>
      </c>
      <c r="B2851" s="5">
        <f>IF(LEFT(tbl_transaction[[#This Row],[Reference Number]],2)="GR",VLOOKUP(tbl_transaction[[#This Row],[Reference Number]],barang_masuk[],2,FALSE),IF(LEFT(tbl_transaction[[#This Row],[Reference Number]],2)="DO",VLOOKUP(tbl_transaction[[#This Row],[Reference Number]],barang_keluar[],2,FALSE),""))</f>
        <v>46082</v>
      </c>
      <c r="C2851" t="str">
        <f t="shared" si="45"/>
        <v>Outbound</v>
      </c>
      <c r="D2851" t="str">
        <f>IF(tbl_transaction[[#This Row],[Type]]="Inbound",VLOOKUP(tbl_transaction[[#This Row],[Reference Number]],barang_masuk[],4,FALSE),IF(tbl_transaction[[#This Row],[Type]]="Outbound",VLOOKUP(tbl_transaction[[#This Row],[Reference Number]],barang_keluar[],4,FALSE),""))</f>
        <v>SNK011</v>
      </c>
      <c r="E2851" t="str">
        <f>IF(tbl_transaction[[#This Row],[Type]]="Inbound",VLOOKUP(tbl_transaction[[#This Row],[Reference Number]],barang_masuk[],5,FALSE),IF(tbl_transaction[[#This Row],[Type]]="Outbound",VLOOKUP(tbl_transaction[[#This Row],[Reference Number]],barang_keluar[],5,FALSE),""))</f>
        <v>Qtela Snack Variant 11</v>
      </c>
      <c r="F2851">
        <f>IF(tbl_transaction[[#This Row],[Type]]="Inbound",VLOOKUP(tbl_transaction[[#This Row],[Reference Number]],barang_masuk[],6,FALSE),IF(tbl_transaction[[#This Row],[Type]]="Outbound",VLOOKUP(tbl_transaction[[#This Row],[Reference Number]],barang_keluar[],6,FALSE),""))</f>
        <v>36</v>
      </c>
      <c r="G2851" t="str">
        <f>IF(tbl_transaction[[#This Row],[Type]]="Inbound",VLOOKUP(tbl_transaction[[#This Row],[Reference Number]],barang_masuk[],7,FALSE),IF(tbl_transaction[[#This Row],[Type]]="Outbound",VLOOKUP(tbl_transaction[[#This Row],[Reference Number]],barang_keluar[],7,FALSE),""))</f>
        <v>Pack</v>
      </c>
      <c r="H2851" t="str">
        <f>IF(tbl_transaction[[#This Row],[Type]]="Inbound",VLOOKUP(tbl_transaction[[#This Row],[Reference Number]],barang_masuk[],3,FALSE),IF(tbl_transaction[[#This Row],[Type]]="Outbound",VLOOKUP(tbl_transaction[[#This Row],[Reference Number]],barang_keluar[],3,FALSE),""))</f>
        <v>Outlet 039</v>
      </c>
      <c r="I2851" t="str">
        <f>IF(D2851='Kartu Stok'!$B$2,COUNTIF($D$3:D2851,'Kartu Stok'!$B$2),"")</f>
        <v/>
      </c>
    </row>
    <row r="2852" spans="1:9" ht="14.5" x14ac:dyDescent="0.35">
      <c r="A2852" s="2" t="s">
        <v>3411</v>
      </c>
      <c r="B2852" s="5">
        <f>IF(LEFT(tbl_transaction[[#This Row],[Reference Number]],2)="GR",VLOOKUP(tbl_transaction[[#This Row],[Reference Number]],barang_masuk[],2,FALSE),IF(LEFT(tbl_transaction[[#This Row],[Reference Number]],2)="DO",VLOOKUP(tbl_transaction[[#This Row],[Reference Number]],barang_keluar[],2,FALSE),""))</f>
        <v>46056</v>
      </c>
      <c r="C2852" t="str">
        <f t="shared" si="45"/>
        <v>Outbound</v>
      </c>
      <c r="D2852" t="str">
        <f>IF(tbl_transaction[[#This Row],[Type]]="Inbound",VLOOKUP(tbl_transaction[[#This Row],[Reference Number]],barang_masuk[],4,FALSE),IF(tbl_transaction[[#This Row],[Type]]="Outbound",VLOOKUP(tbl_transaction[[#This Row],[Reference Number]],barang_keluar[],4,FALSE),""))</f>
        <v>SNK005</v>
      </c>
      <c r="E2852" t="str">
        <f>IF(tbl_transaction[[#This Row],[Type]]="Inbound",VLOOKUP(tbl_transaction[[#This Row],[Reference Number]],barang_masuk[],5,FALSE),IF(tbl_transaction[[#This Row],[Type]]="Outbound",VLOOKUP(tbl_transaction[[#This Row],[Reference Number]],barang_keluar[],5,FALSE),""))</f>
        <v>Taro Snack Variant 5</v>
      </c>
      <c r="F2852">
        <f>IF(tbl_transaction[[#This Row],[Type]]="Inbound",VLOOKUP(tbl_transaction[[#This Row],[Reference Number]],barang_masuk[],6,FALSE),IF(tbl_transaction[[#This Row],[Type]]="Outbound",VLOOKUP(tbl_transaction[[#This Row],[Reference Number]],barang_keluar[],6,FALSE),""))</f>
        <v>15</v>
      </c>
      <c r="G2852" t="str">
        <f>IF(tbl_transaction[[#This Row],[Type]]="Inbound",VLOOKUP(tbl_transaction[[#This Row],[Reference Number]],barang_masuk[],7,FALSE),IF(tbl_transaction[[#This Row],[Type]]="Outbound",VLOOKUP(tbl_transaction[[#This Row],[Reference Number]],barang_keluar[],7,FALSE),""))</f>
        <v>Pack</v>
      </c>
      <c r="H2852" t="str">
        <f>IF(tbl_transaction[[#This Row],[Type]]="Inbound",VLOOKUP(tbl_transaction[[#This Row],[Reference Number]],barang_masuk[],3,FALSE),IF(tbl_transaction[[#This Row],[Type]]="Outbound",VLOOKUP(tbl_transaction[[#This Row],[Reference Number]],barang_keluar[],3,FALSE),""))</f>
        <v>Outlet 010</v>
      </c>
      <c r="I2852" t="str">
        <f>IF(D2852='Kartu Stok'!$B$2,COUNTIF($D$3:D2852,'Kartu Stok'!$B$2),"")</f>
        <v/>
      </c>
    </row>
    <row r="2853" spans="1:9" ht="14.5" x14ac:dyDescent="0.35">
      <c r="A2853" s="2" t="s">
        <v>3412</v>
      </c>
      <c r="B2853" s="5">
        <f>IF(LEFT(tbl_transaction[[#This Row],[Reference Number]],2)="GR",VLOOKUP(tbl_transaction[[#This Row],[Reference Number]],barang_masuk[],2,FALSE),IF(LEFT(tbl_transaction[[#This Row],[Reference Number]],2)="DO",VLOOKUP(tbl_transaction[[#This Row],[Reference Number]],barang_keluar[],2,FALSE),""))</f>
        <v>46160</v>
      </c>
      <c r="C2853" t="str">
        <f t="shared" si="45"/>
        <v>Outbound</v>
      </c>
      <c r="D2853" t="str">
        <f>IF(tbl_transaction[[#This Row],[Type]]="Inbound",VLOOKUP(tbl_transaction[[#This Row],[Reference Number]],barang_masuk[],4,FALSE),IF(tbl_transaction[[#This Row],[Type]]="Outbound",VLOOKUP(tbl_transaction[[#This Row],[Reference Number]],barang_keluar[],4,FALSE),""))</f>
        <v>HOM021</v>
      </c>
      <c r="E2853" t="str">
        <f>IF(tbl_transaction[[#This Row],[Type]]="Inbound",VLOOKUP(tbl_transaction[[#This Row],[Reference Number]],barang_masuk[],5,FALSE),IF(tbl_transaction[[#This Row],[Type]]="Outbound",VLOOKUP(tbl_transaction[[#This Row],[Reference Number]],barang_keluar[],5,FALSE),""))</f>
        <v>Rinso Home Care Variant 21</v>
      </c>
      <c r="F2853">
        <f>IF(tbl_transaction[[#This Row],[Type]]="Inbound",VLOOKUP(tbl_transaction[[#This Row],[Reference Number]],barang_masuk[],6,FALSE),IF(tbl_transaction[[#This Row],[Type]]="Outbound",VLOOKUP(tbl_transaction[[#This Row],[Reference Number]],barang_keluar[],6,FALSE),""))</f>
        <v>60</v>
      </c>
      <c r="G2853" t="str">
        <f>IF(tbl_transaction[[#This Row],[Type]]="Inbound",VLOOKUP(tbl_transaction[[#This Row],[Reference Number]],barang_masuk[],7,FALSE),IF(tbl_transaction[[#This Row],[Type]]="Outbound",VLOOKUP(tbl_transaction[[#This Row],[Reference Number]],barang_keluar[],7,FALSE),""))</f>
        <v>Pack</v>
      </c>
      <c r="H2853" t="str">
        <f>IF(tbl_transaction[[#This Row],[Type]]="Inbound",VLOOKUP(tbl_transaction[[#This Row],[Reference Number]],barang_masuk[],3,FALSE),IF(tbl_transaction[[#This Row],[Type]]="Outbound",VLOOKUP(tbl_transaction[[#This Row],[Reference Number]],barang_keluar[],3,FALSE),""))</f>
        <v>Outlet 031</v>
      </c>
      <c r="I2853" t="str">
        <f>IF(D2853='Kartu Stok'!$B$2,COUNTIF($D$3:D2853,'Kartu Stok'!$B$2),"")</f>
        <v/>
      </c>
    </row>
    <row r="2854" spans="1:9" ht="14.5" x14ac:dyDescent="0.35">
      <c r="A2854" s="2" t="s">
        <v>3413</v>
      </c>
      <c r="B2854" s="5">
        <f>IF(LEFT(tbl_transaction[[#This Row],[Reference Number]],2)="GR",VLOOKUP(tbl_transaction[[#This Row],[Reference Number]],barang_masuk[],2,FALSE),IF(LEFT(tbl_transaction[[#This Row],[Reference Number]],2)="DO",VLOOKUP(tbl_transaction[[#This Row],[Reference Number]],barang_keluar[],2,FALSE),""))</f>
        <v>46106</v>
      </c>
      <c r="C2854" t="str">
        <f t="shared" si="45"/>
        <v>Outbound</v>
      </c>
      <c r="D2854" t="str">
        <f>IF(tbl_transaction[[#This Row],[Type]]="Inbound",VLOOKUP(tbl_transaction[[#This Row],[Reference Number]],barang_masuk[],4,FALSE),IF(tbl_transaction[[#This Row],[Type]]="Outbound",VLOOKUP(tbl_transaction[[#This Row],[Reference Number]],barang_keluar[],4,FALSE),""))</f>
        <v>INS005</v>
      </c>
      <c r="E2854" t="str">
        <f>IF(tbl_transaction[[#This Row],[Type]]="Inbound",VLOOKUP(tbl_transaction[[#This Row],[Reference Number]],barang_masuk[],5,FALSE),IF(tbl_transaction[[#This Row],[Type]]="Outbound",VLOOKUP(tbl_transaction[[#This Row],[Reference Number]],barang_keluar[],5,FALSE),""))</f>
        <v>Sarimi Instant Food Variant 5</v>
      </c>
      <c r="F2854">
        <f>IF(tbl_transaction[[#This Row],[Type]]="Inbound",VLOOKUP(tbl_transaction[[#This Row],[Reference Number]],barang_masuk[],6,FALSE),IF(tbl_transaction[[#This Row],[Type]]="Outbound",VLOOKUP(tbl_transaction[[#This Row],[Reference Number]],barang_keluar[],6,FALSE),""))</f>
        <v>30</v>
      </c>
      <c r="G2854" t="str">
        <f>IF(tbl_transaction[[#This Row],[Type]]="Inbound",VLOOKUP(tbl_transaction[[#This Row],[Reference Number]],barang_masuk[],7,FALSE),IF(tbl_transaction[[#This Row],[Type]]="Outbound",VLOOKUP(tbl_transaction[[#This Row],[Reference Number]],barang_keluar[],7,FALSE),""))</f>
        <v>Pack</v>
      </c>
      <c r="H2854" t="str">
        <f>IF(tbl_transaction[[#This Row],[Type]]="Inbound",VLOOKUP(tbl_transaction[[#This Row],[Reference Number]],barang_masuk[],3,FALSE),IF(tbl_transaction[[#This Row],[Type]]="Outbound",VLOOKUP(tbl_transaction[[#This Row],[Reference Number]],barang_keluar[],3,FALSE),""))</f>
        <v>Outlet 006</v>
      </c>
      <c r="I2854" t="str">
        <f>IF(D2854='Kartu Stok'!$B$2,COUNTIF($D$3:D2854,'Kartu Stok'!$B$2),"")</f>
        <v/>
      </c>
    </row>
    <row r="2855" spans="1:9" ht="14.5" x14ac:dyDescent="0.35">
      <c r="A2855" s="2" t="s">
        <v>3414</v>
      </c>
      <c r="B2855" s="5">
        <f>IF(LEFT(tbl_transaction[[#This Row],[Reference Number]],2)="GR",VLOOKUP(tbl_transaction[[#This Row],[Reference Number]],barang_masuk[],2,FALSE),IF(LEFT(tbl_transaction[[#This Row],[Reference Number]],2)="DO",VLOOKUP(tbl_transaction[[#This Row],[Reference Number]],barang_keluar[],2,FALSE),""))</f>
        <v>46135</v>
      </c>
      <c r="C2855" t="str">
        <f t="shared" si="45"/>
        <v>Outbound</v>
      </c>
      <c r="D2855" t="str">
        <f>IF(tbl_transaction[[#This Row],[Type]]="Inbound",VLOOKUP(tbl_transaction[[#This Row],[Reference Number]],barang_masuk[],4,FALSE),IF(tbl_transaction[[#This Row],[Type]]="Outbound",VLOOKUP(tbl_transaction[[#This Row],[Reference Number]],barang_keluar[],4,FALSE),""))</f>
        <v>BAB016</v>
      </c>
      <c r="E2855" t="str">
        <f>IF(tbl_transaction[[#This Row],[Type]]="Inbound",VLOOKUP(tbl_transaction[[#This Row],[Reference Number]],barang_masuk[],5,FALSE),IF(tbl_transaction[[#This Row],[Type]]="Outbound",VLOOKUP(tbl_transaction[[#This Row],[Reference Number]],barang_keluar[],5,FALSE),""))</f>
        <v>MamyPoko Baby Care Variant 16</v>
      </c>
      <c r="F2855">
        <f>IF(tbl_transaction[[#This Row],[Type]]="Inbound",VLOOKUP(tbl_transaction[[#This Row],[Reference Number]],barang_masuk[],6,FALSE),IF(tbl_transaction[[#This Row],[Type]]="Outbound",VLOOKUP(tbl_transaction[[#This Row],[Reference Number]],barang_keluar[],6,FALSE),""))</f>
        <v>15</v>
      </c>
      <c r="G2855" t="str">
        <f>IF(tbl_transaction[[#This Row],[Type]]="Inbound",VLOOKUP(tbl_transaction[[#This Row],[Reference Number]],barang_masuk[],7,FALSE),IF(tbl_transaction[[#This Row],[Type]]="Outbound",VLOOKUP(tbl_transaction[[#This Row],[Reference Number]],barang_keluar[],7,FALSE),""))</f>
        <v>Pack</v>
      </c>
      <c r="H2855" t="str">
        <f>IF(tbl_transaction[[#This Row],[Type]]="Inbound",VLOOKUP(tbl_transaction[[#This Row],[Reference Number]],barang_masuk[],3,FALSE),IF(tbl_transaction[[#This Row],[Type]]="Outbound",VLOOKUP(tbl_transaction[[#This Row],[Reference Number]],barang_keluar[],3,FALSE),""))</f>
        <v>Outlet 056</v>
      </c>
      <c r="I2855" t="str">
        <f>IF(D2855='Kartu Stok'!$B$2,COUNTIF($D$3:D2855,'Kartu Stok'!$B$2),"")</f>
        <v/>
      </c>
    </row>
    <row r="2856" spans="1:9" ht="14.5" x14ac:dyDescent="0.35">
      <c r="A2856" s="2" t="s">
        <v>3415</v>
      </c>
      <c r="B2856" s="5">
        <f>IF(LEFT(tbl_transaction[[#This Row],[Reference Number]],2)="GR",VLOOKUP(tbl_transaction[[#This Row],[Reference Number]],barang_masuk[],2,FALSE),IF(LEFT(tbl_transaction[[#This Row],[Reference Number]],2)="DO",VLOOKUP(tbl_transaction[[#This Row],[Reference Number]],barang_keluar[],2,FALSE),""))</f>
        <v>46059</v>
      </c>
      <c r="C2856" t="str">
        <f t="shared" si="45"/>
        <v>Outbound</v>
      </c>
      <c r="D2856" t="str">
        <f>IF(tbl_transaction[[#This Row],[Type]]="Inbound",VLOOKUP(tbl_transaction[[#This Row],[Reference Number]],barang_masuk[],4,FALSE),IF(tbl_transaction[[#This Row],[Type]]="Outbound",VLOOKUP(tbl_transaction[[#This Row],[Reference Number]],barang_keluar[],4,FALSE),""))</f>
        <v>DAR003</v>
      </c>
      <c r="E2856" t="str">
        <f>IF(tbl_transaction[[#This Row],[Type]]="Inbound",VLOOKUP(tbl_transaction[[#This Row],[Reference Number]],barang_masuk[],5,FALSE),IF(tbl_transaction[[#This Row],[Type]]="Outbound",VLOOKUP(tbl_transaction[[#This Row],[Reference Number]],barang_keluar[],5,FALSE),""))</f>
        <v>Ultra Milk Dairy Variant 3</v>
      </c>
      <c r="F2856">
        <f>IF(tbl_transaction[[#This Row],[Type]]="Inbound",VLOOKUP(tbl_transaction[[#This Row],[Reference Number]],barang_masuk[],6,FALSE),IF(tbl_transaction[[#This Row],[Type]]="Outbound",VLOOKUP(tbl_transaction[[#This Row],[Reference Number]],barang_keluar[],6,FALSE),""))</f>
        <v>15</v>
      </c>
      <c r="G2856" t="str">
        <f>IF(tbl_transaction[[#This Row],[Type]]="Inbound",VLOOKUP(tbl_transaction[[#This Row],[Reference Number]],barang_masuk[],7,FALSE),IF(tbl_transaction[[#This Row],[Type]]="Outbound",VLOOKUP(tbl_transaction[[#This Row],[Reference Number]],barang_keluar[],7,FALSE),""))</f>
        <v>Box</v>
      </c>
      <c r="H2856" t="str">
        <f>IF(tbl_transaction[[#This Row],[Type]]="Inbound",VLOOKUP(tbl_transaction[[#This Row],[Reference Number]],barang_masuk[],3,FALSE),IF(tbl_transaction[[#This Row],[Type]]="Outbound",VLOOKUP(tbl_transaction[[#This Row],[Reference Number]],barang_keluar[],3,FALSE),""))</f>
        <v>Outlet 002</v>
      </c>
      <c r="I2856" t="str">
        <f>IF(D2856='Kartu Stok'!$B$2,COUNTIF($D$3:D2856,'Kartu Stok'!$B$2),"")</f>
        <v/>
      </c>
    </row>
    <row r="2857" spans="1:9" ht="14.5" x14ac:dyDescent="0.35">
      <c r="A2857" s="2" t="s">
        <v>3416</v>
      </c>
      <c r="B2857" s="5">
        <f>IF(LEFT(tbl_transaction[[#This Row],[Reference Number]],2)="GR",VLOOKUP(tbl_transaction[[#This Row],[Reference Number]],barang_masuk[],2,FALSE),IF(LEFT(tbl_transaction[[#This Row],[Reference Number]],2)="DO",VLOOKUP(tbl_transaction[[#This Row],[Reference Number]],barang_keluar[],2,FALSE),""))</f>
        <v>46195</v>
      </c>
      <c r="C2857" t="str">
        <f t="shared" si="45"/>
        <v>Outbound</v>
      </c>
      <c r="D2857" t="str">
        <f>IF(tbl_transaction[[#This Row],[Type]]="Inbound",VLOOKUP(tbl_transaction[[#This Row],[Reference Number]],barang_masuk[],4,FALSE),IF(tbl_transaction[[#This Row],[Type]]="Outbound",VLOOKUP(tbl_transaction[[#This Row],[Reference Number]],barang_keluar[],4,FALSE),""))</f>
        <v>PER017</v>
      </c>
      <c r="E2857" t="str">
        <f>IF(tbl_transaction[[#This Row],[Type]]="Inbound",VLOOKUP(tbl_transaction[[#This Row],[Reference Number]],barang_masuk[],5,FALSE),IF(tbl_transaction[[#This Row],[Type]]="Outbound",VLOOKUP(tbl_transaction[[#This Row],[Reference Number]],barang_keluar[],5,FALSE),""))</f>
        <v>Pepsodent Personal Care Variant 17</v>
      </c>
      <c r="F2857">
        <f>IF(tbl_transaction[[#This Row],[Type]]="Inbound",VLOOKUP(tbl_transaction[[#This Row],[Reference Number]],barang_masuk[],6,FALSE),IF(tbl_transaction[[#This Row],[Type]]="Outbound",VLOOKUP(tbl_transaction[[#This Row],[Reference Number]],barang_keluar[],6,FALSE),""))</f>
        <v>20</v>
      </c>
      <c r="G2857" t="str">
        <f>IF(tbl_transaction[[#This Row],[Type]]="Inbound",VLOOKUP(tbl_transaction[[#This Row],[Reference Number]],barang_masuk[],7,FALSE),IF(tbl_transaction[[#This Row],[Type]]="Outbound",VLOOKUP(tbl_transaction[[#This Row],[Reference Number]],barang_keluar[],7,FALSE),""))</f>
        <v>Bottle</v>
      </c>
      <c r="H2857" t="str">
        <f>IF(tbl_transaction[[#This Row],[Type]]="Inbound",VLOOKUP(tbl_transaction[[#This Row],[Reference Number]],barang_masuk[],3,FALSE),IF(tbl_transaction[[#This Row],[Type]]="Outbound",VLOOKUP(tbl_transaction[[#This Row],[Reference Number]],barang_keluar[],3,FALSE),""))</f>
        <v>Outlet 062</v>
      </c>
      <c r="I2857" t="str">
        <f>IF(D2857='Kartu Stok'!$B$2,COUNTIF($D$3:D2857,'Kartu Stok'!$B$2),"")</f>
        <v/>
      </c>
    </row>
    <row r="2858" spans="1:9" ht="14.5" x14ac:dyDescent="0.35">
      <c r="A2858" s="2" t="s">
        <v>3417</v>
      </c>
      <c r="B2858" s="5">
        <f>IF(LEFT(tbl_transaction[[#This Row],[Reference Number]],2)="GR",VLOOKUP(tbl_transaction[[#This Row],[Reference Number]],barang_masuk[],2,FALSE),IF(LEFT(tbl_transaction[[#This Row],[Reference Number]],2)="DO",VLOOKUP(tbl_transaction[[#This Row],[Reference Number]],barang_keluar[],2,FALSE),""))</f>
        <v>46146</v>
      </c>
      <c r="C2858" t="str">
        <f t="shared" si="45"/>
        <v>Outbound</v>
      </c>
      <c r="D2858" t="str">
        <f>IF(tbl_transaction[[#This Row],[Type]]="Inbound",VLOOKUP(tbl_transaction[[#This Row],[Reference Number]],barang_masuk[],4,FALSE),IF(tbl_transaction[[#This Row],[Type]]="Outbound",VLOOKUP(tbl_transaction[[#This Row],[Reference Number]],barang_keluar[],4,FALSE),""))</f>
        <v>DAR012</v>
      </c>
      <c r="E2858" t="str">
        <f>IF(tbl_transaction[[#This Row],[Type]]="Inbound",VLOOKUP(tbl_transaction[[#This Row],[Reference Number]],barang_masuk[],5,FALSE),IF(tbl_transaction[[#This Row],[Type]]="Outbound",VLOOKUP(tbl_transaction[[#This Row],[Reference Number]],barang_keluar[],5,FALSE),""))</f>
        <v>Indomilk Dairy Variant 12</v>
      </c>
      <c r="F2858">
        <f>IF(tbl_transaction[[#This Row],[Type]]="Inbound",VLOOKUP(tbl_transaction[[#This Row],[Reference Number]],barang_masuk[],6,FALSE),IF(tbl_transaction[[#This Row],[Type]]="Outbound",VLOOKUP(tbl_transaction[[#This Row],[Reference Number]],barang_keluar[],6,FALSE),""))</f>
        <v>36</v>
      </c>
      <c r="G2858" t="str">
        <f>IF(tbl_transaction[[#This Row],[Type]]="Inbound",VLOOKUP(tbl_transaction[[#This Row],[Reference Number]],barang_masuk[],7,FALSE),IF(tbl_transaction[[#This Row],[Type]]="Outbound",VLOOKUP(tbl_transaction[[#This Row],[Reference Number]],barang_keluar[],7,FALSE),""))</f>
        <v>Box</v>
      </c>
      <c r="H2858" t="str">
        <f>IF(tbl_transaction[[#This Row],[Type]]="Inbound",VLOOKUP(tbl_transaction[[#This Row],[Reference Number]],barang_masuk[],3,FALSE),IF(tbl_transaction[[#This Row],[Type]]="Outbound",VLOOKUP(tbl_transaction[[#This Row],[Reference Number]],barang_keluar[],3,FALSE),""))</f>
        <v>Outlet 010</v>
      </c>
      <c r="I2858" t="str">
        <f>IF(D2858='Kartu Stok'!$B$2,COUNTIF($D$3:D2858,'Kartu Stok'!$B$2),"")</f>
        <v/>
      </c>
    </row>
    <row r="2859" spans="1:9" ht="14.5" x14ac:dyDescent="0.35">
      <c r="A2859" s="2" t="s">
        <v>3418</v>
      </c>
      <c r="B2859" s="5">
        <f>IF(LEFT(tbl_transaction[[#This Row],[Reference Number]],2)="GR",VLOOKUP(tbl_transaction[[#This Row],[Reference Number]],barang_masuk[],2,FALSE),IF(LEFT(tbl_transaction[[#This Row],[Reference Number]],2)="DO",VLOOKUP(tbl_transaction[[#This Row],[Reference Number]],barang_keluar[],2,FALSE),""))</f>
        <v>46133</v>
      </c>
      <c r="C2859" t="str">
        <f t="shared" si="45"/>
        <v>Outbound</v>
      </c>
      <c r="D2859" t="str">
        <f>IF(tbl_transaction[[#This Row],[Type]]="Inbound",VLOOKUP(tbl_transaction[[#This Row],[Reference Number]],barang_masuk[],4,FALSE),IF(tbl_transaction[[#This Row],[Type]]="Outbound",VLOOKUP(tbl_transaction[[#This Row],[Reference Number]],barang_keluar[],4,FALSE),""))</f>
        <v>PER013</v>
      </c>
      <c r="E2859" t="str">
        <f>IF(tbl_transaction[[#This Row],[Type]]="Inbound",VLOOKUP(tbl_transaction[[#This Row],[Reference Number]],barang_masuk[],5,FALSE),IF(tbl_transaction[[#This Row],[Type]]="Outbound",VLOOKUP(tbl_transaction[[#This Row],[Reference Number]],barang_keluar[],5,FALSE),""))</f>
        <v>Pepsodent Personal Care Variant 13</v>
      </c>
      <c r="F2859">
        <f>IF(tbl_transaction[[#This Row],[Type]]="Inbound",VLOOKUP(tbl_transaction[[#This Row],[Reference Number]],barang_masuk[],6,FALSE),IF(tbl_transaction[[#This Row],[Type]]="Outbound",VLOOKUP(tbl_transaction[[#This Row],[Reference Number]],barang_keluar[],6,FALSE),""))</f>
        <v>24</v>
      </c>
      <c r="G2859" t="str">
        <f>IF(tbl_transaction[[#This Row],[Type]]="Inbound",VLOOKUP(tbl_transaction[[#This Row],[Reference Number]],barang_masuk[],7,FALSE),IF(tbl_transaction[[#This Row],[Type]]="Outbound",VLOOKUP(tbl_transaction[[#This Row],[Reference Number]],barang_keluar[],7,FALSE),""))</f>
        <v>Bottle</v>
      </c>
      <c r="H2859" t="str">
        <f>IF(tbl_transaction[[#This Row],[Type]]="Inbound",VLOOKUP(tbl_transaction[[#This Row],[Reference Number]],barang_masuk[],3,FALSE),IF(tbl_transaction[[#This Row],[Type]]="Outbound",VLOOKUP(tbl_transaction[[#This Row],[Reference Number]],barang_keluar[],3,FALSE),""))</f>
        <v>Outlet 065</v>
      </c>
      <c r="I2859" t="str">
        <f>IF(D2859='Kartu Stok'!$B$2,COUNTIF($D$3:D2859,'Kartu Stok'!$B$2),"")</f>
        <v/>
      </c>
    </row>
    <row r="2860" spans="1:9" ht="14.5" x14ac:dyDescent="0.35">
      <c r="A2860" s="2" t="s">
        <v>3419</v>
      </c>
      <c r="B2860" s="5">
        <f>IF(LEFT(tbl_transaction[[#This Row],[Reference Number]],2)="GR",VLOOKUP(tbl_transaction[[#This Row],[Reference Number]],barang_masuk[],2,FALSE),IF(LEFT(tbl_transaction[[#This Row],[Reference Number]],2)="DO",VLOOKUP(tbl_transaction[[#This Row],[Reference Number]],barang_keluar[],2,FALSE),""))</f>
        <v>46143</v>
      </c>
      <c r="C2860" t="str">
        <f t="shared" si="45"/>
        <v>Outbound</v>
      </c>
      <c r="D2860" t="str">
        <f>IF(tbl_transaction[[#This Row],[Type]]="Inbound",VLOOKUP(tbl_transaction[[#This Row],[Reference Number]],barang_masuk[],4,FALSE),IF(tbl_transaction[[#This Row],[Type]]="Outbound",VLOOKUP(tbl_transaction[[#This Row],[Reference Number]],barang_keluar[],4,FALSE),""))</f>
        <v>INS022</v>
      </c>
      <c r="E2860" t="str">
        <f>IF(tbl_transaction[[#This Row],[Type]]="Inbound",VLOOKUP(tbl_transaction[[#This Row],[Reference Number]],barang_masuk[],5,FALSE),IF(tbl_transaction[[#This Row],[Type]]="Outbound",VLOOKUP(tbl_transaction[[#This Row],[Reference Number]],barang_keluar[],5,FALSE),""))</f>
        <v>Supermi Instant Food Variant 22</v>
      </c>
      <c r="F2860">
        <f>IF(tbl_transaction[[#This Row],[Type]]="Inbound",VLOOKUP(tbl_transaction[[#This Row],[Reference Number]],barang_masuk[],6,FALSE),IF(tbl_transaction[[#This Row],[Type]]="Outbound",VLOOKUP(tbl_transaction[[#This Row],[Reference Number]],barang_keluar[],6,FALSE),""))</f>
        <v>36</v>
      </c>
      <c r="G2860" t="str">
        <f>IF(tbl_transaction[[#This Row],[Type]]="Inbound",VLOOKUP(tbl_transaction[[#This Row],[Reference Number]],barang_masuk[],7,FALSE),IF(tbl_transaction[[#This Row],[Type]]="Outbound",VLOOKUP(tbl_transaction[[#This Row],[Reference Number]],barang_keluar[],7,FALSE),""))</f>
        <v>Pack</v>
      </c>
      <c r="H2860" t="str">
        <f>IF(tbl_transaction[[#This Row],[Type]]="Inbound",VLOOKUP(tbl_transaction[[#This Row],[Reference Number]],barang_masuk[],3,FALSE),IF(tbl_transaction[[#This Row],[Type]]="Outbound",VLOOKUP(tbl_transaction[[#This Row],[Reference Number]],barang_keluar[],3,FALSE),""))</f>
        <v>Outlet 034</v>
      </c>
      <c r="I2860" t="str">
        <f>IF(D2860='Kartu Stok'!$B$2,COUNTIF($D$3:D2860,'Kartu Stok'!$B$2),"")</f>
        <v/>
      </c>
    </row>
    <row r="2861" spans="1:9" ht="14.5" x14ac:dyDescent="0.35">
      <c r="A2861" s="2" t="s">
        <v>3420</v>
      </c>
      <c r="B2861" s="5">
        <f>IF(LEFT(tbl_transaction[[#This Row],[Reference Number]],2)="GR",VLOOKUP(tbl_transaction[[#This Row],[Reference Number]],barang_masuk[],2,FALSE),IF(LEFT(tbl_transaction[[#This Row],[Reference Number]],2)="DO",VLOOKUP(tbl_transaction[[#This Row],[Reference Number]],barang_keluar[],2,FALSE),""))</f>
        <v>46111</v>
      </c>
      <c r="C2861" t="str">
        <f t="shared" si="45"/>
        <v>Outbound</v>
      </c>
      <c r="D2861" t="str">
        <f>IF(tbl_transaction[[#This Row],[Type]]="Inbound",VLOOKUP(tbl_transaction[[#This Row],[Reference Number]],barang_masuk[],4,FALSE),IF(tbl_transaction[[#This Row],[Type]]="Outbound",VLOOKUP(tbl_transaction[[#This Row],[Reference Number]],barang_keluar[],4,FALSE),""))</f>
        <v>BAB017</v>
      </c>
      <c r="E2861" t="str">
        <f>IF(tbl_transaction[[#This Row],[Type]]="Inbound",VLOOKUP(tbl_transaction[[#This Row],[Reference Number]],barang_masuk[],5,FALSE),IF(tbl_transaction[[#This Row],[Type]]="Outbound",VLOOKUP(tbl_transaction[[#This Row],[Reference Number]],barang_keluar[],5,FALSE),""))</f>
        <v>MamyPoko Baby Care Variant 17</v>
      </c>
      <c r="F2861">
        <f>IF(tbl_transaction[[#This Row],[Type]]="Inbound",VLOOKUP(tbl_transaction[[#This Row],[Reference Number]],barang_masuk[],6,FALSE),IF(tbl_transaction[[#This Row],[Type]]="Outbound",VLOOKUP(tbl_transaction[[#This Row],[Reference Number]],barang_keluar[],6,FALSE),""))</f>
        <v>10</v>
      </c>
      <c r="G2861" t="str">
        <f>IF(tbl_transaction[[#This Row],[Type]]="Inbound",VLOOKUP(tbl_transaction[[#This Row],[Reference Number]],barang_masuk[],7,FALSE),IF(tbl_transaction[[#This Row],[Type]]="Outbound",VLOOKUP(tbl_transaction[[#This Row],[Reference Number]],barang_keluar[],7,FALSE),""))</f>
        <v>Pack</v>
      </c>
      <c r="H2861" t="str">
        <f>IF(tbl_transaction[[#This Row],[Type]]="Inbound",VLOOKUP(tbl_transaction[[#This Row],[Reference Number]],barang_masuk[],3,FALSE),IF(tbl_transaction[[#This Row],[Type]]="Outbound",VLOOKUP(tbl_transaction[[#This Row],[Reference Number]],barang_keluar[],3,FALSE),""))</f>
        <v>Outlet 074</v>
      </c>
      <c r="I2861" t="str">
        <f>IF(D2861='Kartu Stok'!$B$2,COUNTIF($D$3:D2861,'Kartu Stok'!$B$2),"")</f>
        <v/>
      </c>
    </row>
    <row r="2862" spans="1:9" ht="14.5" x14ac:dyDescent="0.35">
      <c r="A2862" s="2" t="s">
        <v>3421</v>
      </c>
      <c r="B2862" s="5">
        <f>IF(LEFT(tbl_transaction[[#This Row],[Reference Number]],2)="GR",VLOOKUP(tbl_transaction[[#This Row],[Reference Number]],barang_masuk[],2,FALSE),IF(LEFT(tbl_transaction[[#This Row],[Reference Number]],2)="DO",VLOOKUP(tbl_transaction[[#This Row],[Reference Number]],barang_keluar[],2,FALSE),""))</f>
        <v>46089</v>
      </c>
      <c r="C2862" t="str">
        <f t="shared" si="45"/>
        <v>Outbound</v>
      </c>
      <c r="D2862" t="str">
        <f>IF(tbl_transaction[[#This Row],[Type]]="Inbound",VLOOKUP(tbl_transaction[[#This Row],[Reference Number]],barang_masuk[],4,FALSE),IF(tbl_transaction[[#This Row],[Type]]="Outbound",VLOOKUP(tbl_transaction[[#This Row],[Reference Number]],barang_keluar[],4,FALSE),""))</f>
        <v>BAB001</v>
      </c>
      <c r="E2862" t="str">
        <f>IF(tbl_transaction[[#This Row],[Type]]="Inbound",VLOOKUP(tbl_transaction[[#This Row],[Reference Number]],barang_masuk[],5,FALSE),IF(tbl_transaction[[#This Row],[Type]]="Outbound",VLOOKUP(tbl_transaction[[#This Row],[Reference Number]],barang_keluar[],5,FALSE),""))</f>
        <v>MamyPoko Baby Care Variant 1</v>
      </c>
      <c r="F2862">
        <f>IF(tbl_transaction[[#This Row],[Type]]="Inbound",VLOOKUP(tbl_transaction[[#This Row],[Reference Number]],barang_masuk[],6,FALSE),IF(tbl_transaction[[#This Row],[Type]]="Outbound",VLOOKUP(tbl_transaction[[#This Row],[Reference Number]],barang_keluar[],6,FALSE),""))</f>
        <v>12</v>
      </c>
      <c r="G2862" t="str">
        <f>IF(tbl_transaction[[#This Row],[Type]]="Inbound",VLOOKUP(tbl_transaction[[#This Row],[Reference Number]],barang_masuk[],7,FALSE),IF(tbl_transaction[[#This Row],[Type]]="Outbound",VLOOKUP(tbl_transaction[[#This Row],[Reference Number]],barang_keluar[],7,FALSE),""))</f>
        <v>Pack</v>
      </c>
      <c r="H2862" t="str">
        <f>IF(tbl_transaction[[#This Row],[Type]]="Inbound",VLOOKUP(tbl_transaction[[#This Row],[Reference Number]],barang_masuk[],3,FALSE),IF(tbl_transaction[[#This Row],[Type]]="Outbound",VLOOKUP(tbl_transaction[[#This Row],[Reference Number]],barang_keluar[],3,FALSE),""))</f>
        <v>Outlet 054</v>
      </c>
      <c r="I2862" t="str">
        <f>IF(D2862='Kartu Stok'!$B$2,COUNTIF($D$3:D2862,'Kartu Stok'!$B$2),"")</f>
        <v/>
      </c>
    </row>
    <row r="2863" spans="1:9" ht="14.5" x14ac:dyDescent="0.35">
      <c r="A2863" s="2" t="s">
        <v>3422</v>
      </c>
      <c r="B2863" s="5">
        <f>IF(LEFT(tbl_transaction[[#This Row],[Reference Number]],2)="GR",VLOOKUP(tbl_transaction[[#This Row],[Reference Number]],barang_masuk[],2,FALSE),IF(LEFT(tbl_transaction[[#This Row],[Reference Number]],2)="DO",VLOOKUP(tbl_transaction[[#This Row],[Reference Number]],barang_keluar[],2,FALSE),""))</f>
        <v>46052</v>
      </c>
      <c r="C2863" t="str">
        <f t="shared" si="45"/>
        <v>Outbound</v>
      </c>
      <c r="D2863" t="str">
        <f>IF(tbl_transaction[[#This Row],[Type]]="Inbound",VLOOKUP(tbl_transaction[[#This Row],[Reference Number]],barang_masuk[],4,FALSE),IF(tbl_transaction[[#This Row],[Type]]="Outbound",VLOOKUP(tbl_transaction[[#This Row],[Reference Number]],barang_keluar[],4,FALSE),""))</f>
        <v>BAB016</v>
      </c>
      <c r="E2863" t="str">
        <f>IF(tbl_transaction[[#This Row],[Type]]="Inbound",VLOOKUP(tbl_transaction[[#This Row],[Reference Number]],barang_masuk[],5,FALSE),IF(tbl_transaction[[#This Row],[Type]]="Outbound",VLOOKUP(tbl_transaction[[#This Row],[Reference Number]],barang_keluar[],5,FALSE),""))</f>
        <v>MamyPoko Baby Care Variant 16</v>
      </c>
      <c r="F2863">
        <f>IF(tbl_transaction[[#This Row],[Type]]="Inbound",VLOOKUP(tbl_transaction[[#This Row],[Reference Number]],barang_masuk[],6,FALSE),IF(tbl_transaction[[#This Row],[Type]]="Outbound",VLOOKUP(tbl_transaction[[#This Row],[Reference Number]],barang_keluar[],6,FALSE),""))</f>
        <v>36</v>
      </c>
      <c r="G2863" t="str">
        <f>IF(tbl_transaction[[#This Row],[Type]]="Inbound",VLOOKUP(tbl_transaction[[#This Row],[Reference Number]],barang_masuk[],7,FALSE),IF(tbl_transaction[[#This Row],[Type]]="Outbound",VLOOKUP(tbl_transaction[[#This Row],[Reference Number]],barang_keluar[],7,FALSE),""))</f>
        <v>Pack</v>
      </c>
      <c r="H2863" t="str">
        <f>IF(tbl_transaction[[#This Row],[Type]]="Inbound",VLOOKUP(tbl_transaction[[#This Row],[Reference Number]],barang_masuk[],3,FALSE),IF(tbl_transaction[[#This Row],[Type]]="Outbound",VLOOKUP(tbl_transaction[[#This Row],[Reference Number]],barang_keluar[],3,FALSE),""))</f>
        <v>Outlet 036</v>
      </c>
      <c r="I2863" t="str">
        <f>IF(D2863='Kartu Stok'!$B$2,COUNTIF($D$3:D2863,'Kartu Stok'!$B$2),"")</f>
        <v/>
      </c>
    </row>
    <row r="2864" spans="1:9" ht="14.5" x14ac:dyDescent="0.35">
      <c r="A2864" s="2" t="s">
        <v>3423</v>
      </c>
      <c r="B2864" s="5">
        <f>IF(LEFT(tbl_transaction[[#This Row],[Reference Number]],2)="GR",VLOOKUP(tbl_transaction[[#This Row],[Reference Number]],barang_masuk[],2,FALSE),IF(LEFT(tbl_transaction[[#This Row],[Reference Number]],2)="DO",VLOOKUP(tbl_transaction[[#This Row],[Reference Number]],barang_keluar[],2,FALSE),""))</f>
        <v>46101</v>
      </c>
      <c r="C2864" t="str">
        <f t="shared" si="45"/>
        <v>Outbound</v>
      </c>
      <c r="D2864" t="str">
        <f>IF(tbl_transaction[[#This Row],[Type]]="Inbound",VLOOKUP(tbl_transaction[[#This Row],[Reference Number]],barang_masuk[],4,FALSE),IF(tbl_transaction[[#This Row],[Type]]="Outbound",VLOOKUP(tbl_transaction[[#This Row],[Reference Number]],barang_keluar[],4,FALSE),""))</f>
        <v>BAB012</v>
      </c>
      <c r="E2864" t="str">
        <f>IF(tbl_transaction[[#This Row],[Type]]="Inbound",VLOOKUP(tbl_transaction[[#This Row],[Reference Number]],barang_masuk[],5,FALSE),IF(tbl_transaction[[#This Row],[Type]]="Outbound",VLOOKUP(tbl_transaction[[#This Row],[Reference Number]],barang_keluar[],5,FALSE),""))</f>
        <v>MamyPoko Baby Care Variant 12</v>
      </c>
      <c r="F2864">
        <f>IF(tbl_transaction[[#This Row],[Type]]="Inbound",VLOOKUP(tbl_transaction[[#This Row],[Reference Number]],barang_masuk[],6,FALSE),IF(tbl_transaction[[#This Row],[Type]]="Outbound",VLOOKUP(tbl_transaction[[#This Row],[Reference Number]],barang_keluar[],6,FALSE),""))</f>
        <v>20</v>
      </c>
      <c r="G2864" t="str">
        <f>IF(tbl_transaction[[#This Row],[Type]]="Inbound",VLOOKUP(tbl_transaction[[#This Row],[Reference Number]],barang_masuk[],7,FALSE),IF(tbl_transaction[[#This Row],[Type]]="Outbound",VLOOKUP(tbl_transaction[[#This Row],[Reference Number]],barang_keluar[],7,FALSE),""))</f>
        <v>Pack</v>
      </c>
      <c r="H2864" t="str">
        <f>IF(tbl_transaction[[#This Row],[Type]]="Inbound",VLOOKUP(tbl_transaction[[#This Row],[Reference Number]],barang_masuk[],3,FALSE),IF(tbl_transaction[[#This Row],[Type]]="Outbound",VLOOKUP(tbl_transaction[[#This Row],[Reference Number]],barang_keluar[],3,FALSE),""))</f>
        <v>Outlet 049</v>
      </c>
      <c r="I2864" t="str">
        <f>IF(D2864='Kartu Stok'!$B$2,COUNTIF($D$3:D2864,'Kartu Stok'!$B$2),"")</f>
        <v/>
      </c>
    </row>
    <row r="2865" spans="1:9" ht="14.5" x14ac:dyDescent="0.35">
      <c r="A2865" s="2" t="s">
        <v>3424</v>
      </c>
      <c r="B2865" s="5">
        <f>IF(LEFT(tbl_transaction[[#This Row],[Reference Number]],2)="GR",VLOOKUP(tbl_transaction[[#This Row],[Reference Number]],barang_masuk[],2,FALSE),IF(LEFT(tbl_transaction[[#This Row],[Reference Number]],2)="DO",VLOOKUP(tbl_transaction[[#This Row],[Reference Number]],barang_keluar[],2,FALSE),""))</f>
        <v>46081</v>
      </c>
      <c r="C2865" t="str">
        <f t="shared" si="45"/>
        <v>Outbound</v>
      </c>
      <c r="D2865" t="str">
        <f>IF(tbl_transaction[[#This Row],[Type]]="Inbound",VLOOKUP(tbl_transaction[[#This Row],[Reference Number]],barang_masuk[],4,FALSE),IF(tbl_transaction[[#This Row],[Type]]="Outbound",VLOOKUP(tbl_transaction[[#This Row],[Reference Number]],barang_keluar[],4,FALSE),""))</f>
        <v>BEV025</v>
      </c>
      <c r="E2865" t="str">
        <f>IF(tbl_transaction[[#This Row],[Type]]="Inbound",VLOOKUP(tbl_transaction[[#This Row],[Reference Number]],barang_masuk[],5,FALSE),IF(tbl_transaction[[#This Row],[Type]]="Outbound",VLOOKUP(tbl_transaction[[#This Row],[Reference Number]],barang_keluar[],5,FALSE),""))</f>
        <v>Sosro Beverage Variant 25</v>
      </c>
      <c r="F2865">
        <f>IF(tbl_transaction[[#This Row],[Type]]="Inbound",VLOOKUP(tbl_transaction[[#This Row],[Reference Number]],barang_masuk[],6,FALSE),IF(tbl_transaction[[#This Row],[Type]]="Outbound",VLOOKUP(tbl_transaction[[#This Row],[Reference Number]],barang_keluar[],6,FALSE),""))</f>
        <v>30</v>
      </c>
      <c r="G2865" t="str">
        <f>IF(tbl_transaction[[#This Row],[Type]]="Inbound",VLOOKUP(tbl_transaction[[#This Row],[Reference Number]],barang_masuk[],7,FALSE),IF(tbl_transaction[[#This Row],[Type]]="Outbound",VLOOKUP(tbl_transaction[[#This Row],[Reference Number]],barang_keluar[],7,FALSE),""))</f>
        <v>Bottle</v>
      </c>
      <c r="H2865" t="str">
        <f>IF(tbl_transaction[[#This Row],[Type]]="Inbound",VLOOKUP(tbl_transaction[[#This Row],[Reference Number]],barang_masuk[],3,FALSE),IF(tbl_transaction[[#This Row],[Type]]="Outbound",VLOOKUP(tbl_transaction[[#This Row],[Reference Number]],barang_keluar[],3,FALSE),""))</f>
        <v>Outlet 028</v>
      </c>
      <c r="I2865" t="str">
        <f>IF(D2865='Kartu Stok'!$B$2,COUNTIF($D$3:D2865,'Kartu Stok'!$B$2),"")</f>
        <v/>
      </c>
    </row>
    <row r="2866" spans="1:9" ht="14.5" x14ac:dyDescent="0.35">
      <c r="A2866" s="2" t="s">
        <v>3425</v>
      </c>
      <c r="B2866" s="5">
        <f>IF(LEFT(tbl_transaction[[#This Row],[Reference Number]],2)="GR",VLOOKUP(tbl_transaction[[#This Row],[Reference Number]],barang_masuk[],2,FALSE),IF(LEFT(tbl_transaction[[#This Row],[Reference Number]],2)="DO",VLOOKUP(tbl_transaction[[#This Row],[Reference Number]],barang_keluar[],2,FALSE),""))</f>
        <v>46179</v>
      </c>
      <c r="C2866" t="str">
        <f t="shared" si="45"/>
        <v>Outbound</v>
      </c>
      <c r="D2866" t="str">
        <f>IF(tbl_transaction[[#This Row],[Type]]="Inbound",VLOOKUP(tbl_transaction[[#This Row],[Reference Number]],barang_masuk[],4,FALSE),IF(tbl_transaction[[#This Row],[Type]]="Outbound",VLOOKUP(tbl_transaction[[#This Row],[Reference Number]],barang_keluar[],4,FALSE),""))</f>
        <v>SNK006</v>
      </c>
      <c r="E2866" t="str">
        <f>IF(tbl_transaction[[#This Row],[Type]]="Inbound",VLOOKUP(tbl_transaction[[#This Row],[Reference Number]],barang_masuk[],5,FALSE),IF(tbl_transaction[[#This Row],[Type]]="Outbound",VLOOKUP(tbl_transaction[[#This Row],[Reference Number]],barang_keluar[],5,FALSE),""))</f>
        <v>Taro Snack Variant 6</v>
      </c>
      <c r="F2866">
        <f>IF(tbl_transaction[[#This Row],[Type]]="Inbound",VLOOKUP(tbl_transaction[[#This Row],[Reference Number]],barang_masuk[],6,FALSE),IF(tbl_transaction[[#This Row],[Type]]="Outbound",VLOOKUP(tbl_transaction[[#This Row],[Reference Number]],barang_keluar[],6,FALSE),""))</f>
        <v>48</v>
      </c>
      <c r="G2866" t="str">
        <f>IF(tbl_transaction[[#This Row],[Type]]="Inbound",VLOOKUP(tbl_transaction[[#This Row],[Reference Number]],barang_masuk[],7,FALSE),IF(tbl_transaction[[#This Row],[Type]]="Outbound",VLOOKUP(tbl_transaction[[#This Row],[Reference Number]],barang_keluar[],7,FALSE),""))</f>
        <v>Pack</v>
      </c>
      <c r="H2866" t="str">
        <f>IF(tbl_transaction[[#This Row],[Type]]="Inbound",VLOOKUP(tbl_transaction[[#This Row],[Reference Number]],barang_masuk[],3,FALSE),IF(tbl_transaction[[#This Row],[Type]]="Outbound",VLOOKUP(tbl_transaction[[#This Row],[Reference Number]],barang_keluar[],3,FALSE),""))</f>
        <v>Outlet 026</v>
      </c>
      <c r="I2866" t="str">
        <f>IF(D2866='Kartu Stok'!$B$2,COUNTIF($D$3:D2866,'Kartu Stok'!$B$2),"")</f>
        <v/>
      </c>
    </row>
    <row r="2867" spans="1:9" ht="14.5" x14ac:dyDescent="0.35">
      <c r="A2867" s="2" t="s">
        <v>3426</v>
      </c>
      <c r="B2867" s="5">
        <f>IF(LEFT(tbl_transaction[[#This Row],[Reference Number]],2)="GR",VLOOKUP(tbl_transaction[[#This Row],[Reference Number]],barang_masuk[],2,FALSE),IF(LEFT(tbl_transaction[[#This Row],[Reference Number]],2)="DO",VLOOKUP(tbl_transaction[[#This Row],[Reference Number]],barang_keluar[],2,FALSE),""))</f>
        <v>46153</v>
      </c>
      <c r="C2867" t="str">
        <f t="shared" si="45"/>
        <v>Outbound</v>
      </c>
      <c r="D2867" t="str">
        <f>IF(tbl_transaction[[#This Row],[Type]]="Inbound",VLOOKUP(tbl_transaction[[#This Row],[Reference Number]],barang_masuk[],4,FALSE),IF(tbl_transaction[[#This Row],[Type]]="Outbound",VLOOKUP(tbl_transaction[[#This Row],[Reference Number]],barang_keluar[],4,FALSE),""))</f>
        <v>BEV029</v>
      </c>
      <c r="E2867" t="str">
        <f>IF(tbl_transaction[[#This Row],[Type]]="Inbound",VLOOKUP(tbl_transaction[[#This Row],[Reference Number]],barang_masuk[],5,FALSE),IF(tbl_transaction[[#This Row],[Type]]="Outbound",VLOOKUP(tbl_transaction[[#This Row],[Reference Number]],barang_keluar[],5,FALSE),""))</f>
        <v>Sosro Beverage Variant 29</v>
      </c>
      <c r="F2867">
        <f>IF(tbl_transaction[[#This Row],[Type]]="Inbound",VLOOKUP(tbl_transaction[[#This Row],[Reference Number]],barang_masuk[],6,FALSE),IF(tbl_transaction[[#This Row],[Type]]="Outbound",VLOOKUP(tbl_transaction[[#This Row],[Reference Number]],barang_keluar[],6,FALSE),""))</f>
        <v>60</v>
      </c>
      <c r="G2867" t="str">
        <f>IF(tbl_transaction[[#This Row],[Type]]="Inbound",VLOOKUP(tbl_transaction[[#This Row],[Reference Number]],barang_masuk[],7,FALSE),IF(tbl_transaction[[#This Row],[Type]]="Outbound",VLOOKUP(tbl_transaction[[#This Row],[Reference Number]],barang_keluar[],7,FALSE),""))</f>
        <v>Bottle</v>
      </c>
      <c r="H2867" t="str">
        <f>IF(tbl_transaction[[#This Row],[Type]]="Inbound",VLOOKUP(tbl_transaction[[#This Row],[Reference Number]],barang_masuk[],3,FALSE),IF(tbl_transaction[[#This Row],[Type]]="Outbound",VLOOKUP(tbl_transaction[[#This Row],[Reference Number]],barang_keluar[],3,FALSE),""))</f>
        <v>Outlet 057</v>
      </c>
      <c r="I2867" t="str">
        <f>IF(D2867='Kartu Stok'!$B$2,COUNTIF($D$3:D2867,'Kartu Stok'!$B$2),"")</f>
        <v/>
      </c>
    </row>
    <row r="2868" spans="1:9" ht="14.5" x14ac:dyDescent="0.35">
      <c r="A2868" s="2" t="s">
        <v>3427</v>
      </c>
      <c r="B2868" s="5">
        <f>IF(LEFT(tbl_transaction[[#This Row],[Reference Number]],2)="GR",VLOOKUP(tbl_transaction[[#This Row],[Reference Number]],barang_masuk[],2,FALSE),IF(LEFT(tbl_transaction[[#This Row],[Reference Number]],2)="DO",VLOOKUP(tbl_transaction[[#This Row],[Reference Number]],barang_keluar[],2,FALSE),""))</f>
        <v>46103</v>
      </c>
      <c r="C2868" t="str">
        <f t="shared" si="45"/>
        <v>Outbound</v>
      </c>
      <c r="D2868" t="str">
        <f>IF(tbl_transaction[[#This Row],[Type]]="Inbound",VLOOKUP(tbl_transaction[[#This Row],[Reference Number]],barang_masuk[],4,FALSE),IF(tbl_transaction[[#This Row],[Type]]="Outbound",VLOOKUP(tbl_transaction[[#This Row],[Reference Number]],barang_keluar[],4,FALSE),""))</f>
        <v>PER022</v>
      </c>
      <c r="E2868" t="str">
        <f>IF(tbl_transaction[[#This Row],[Type]]="Inbound",VLOOKUP(tbl_transaction[[#This Row],[Reference Number]],barang_masuk[],5,FALSE),IF(tbl_transaction[[#This Row],[Type]]="Outbound",VLOOKUP(tbl_transaction[[#This Row],[Reference Number]],barang_keluar[],5,FALSE),""))</f>
        <v>Pepsodent Personal Care Variant 22</v>
      </c>
      <c r="F2868">
        <f>IF(tbl_transaction[[#This Row],[Type]]="Inbound",VLOOKUP(tbl_transaction[[#This Row],[Reference Number]],barang_masuk[],6,FALSE),IF(tbl_transaction[[#This Row],[Type]]="Outbound",VLOOKUP(tbl_transaction[[#This Row],[Reference Number]],barang_keluar[],6,FALSE),""))</f>
        <v>12</v>
      </c>
      <c r="G2868" t="str">
        <f>IF(tbl_transaction[[#This Row],[Type]]="Inbound",VLOOKUP(tbl_transaction[[#This Row],[Reference Number]],barang_masuk[],7,FALSE),IF(tbl_transaction[[#This Row],[Type]]="Outbound",VLOOKUP(tbl_transaction[[#This Row],[Reference Number]],barang_keluar[],7,FALSE),""))</f>
        <v>Bottle</v>
      </c>
      <c r="H2868" t="str">
        <f>IF(tbl_transaction[[#This Row],[Type]]="Inbound",VLOOKUP(tbl_transaction[[#This Row],[Reference Number]],barang_masuk[],3,FALSE),IF(tbl_transaction[[#This Row],[Type]]="Outbound",VLOOKUP(tbl_transaction[[#This Row],[Reference Number]],barang_keluar[],3,FALSE),""))</f>
        <v>Outlet 062</v>
      </c>
      <c r="I2868" t="str">
        <f>IF(D2868='Kartu Stok'!$B$2,COUNTIF($D$3:D2868,'Kartu Stok'!$B$2),"")</f>
        <v/>
      </c>
    </row>
    <row r="2869" spans="1:9" ht="14.5" x14ac:dyDescent="0.35">
      <c r="A2869" s="2" t="s">
        <v>3428</v>
      </c>
      <c r="B2869" s="5">
        <f>IF(LEFT(tbl_transaction[[#This Row],[Reference Number]],2)="GR",VLOOKUP(tbl_transaction[[#This Row],[Reference Number]],barang_masuk[],2,FALSE),IF(LEFT(tbl_transaction[[#This Row],[Reference Number]],2)="DO",VLOOKUP(tbl_transaction[[#This Row],[Reference Number]],barang_keluar[],2,FALSE),""))</f>
        <v>46123</v>
      </c>
      <c r="C2869" t="str">
        <f t="shared" si="45"/>
        <v>Outbound</v>
      </c>
      <c r="D2869" t="str">
        <f>IF(tbl_transaction[[#This Row],[Type]]="Inbound",VLOOKUP(tbl_transaction[[#This Row],[Reference Number]],barang_masuk[],4,FALSE),IF(tbl_transaction[[#This Row],[Type]]="Outbound",VLOOKUP(tbl_transaction[[#This Row],[Reference Number]],barang_keluar[],4,FALSE),""))</f>
        <v>BAB008</v>
      </c>
      <c r="E2869" t="str">
        <f>IF(tbl_transaction[[#This Row],[Type]]="Inbound",VLOOKUP(tbl_transaction[[#This Row],[Reference Number]],barang_masuk[],5,FALSE),IF(tbl_transaction[[#This Row],[Type]]="Outbound",VLOOKUP(tbl_transaction[[#This Row],[Reference Number]],barang_keluar[],5,FALSE),""))</f>
        <v>Zwitsal Baby Care Variant 8</v>
      </c>
      <c r="F2869">
        <f>IF(tbl_transaction[[#This Row],[Type]]="Inbound",VLOOKUP(tbl_transaction[[#This Row],[Reference Number]],barang_masuk[],6,FALSE),IF(tbl_transaction[[#This Row],[Type]]="Outbound",VLOOKUP(tbl_transaction[[#This Row],[Reference Number]],barang_keluar[],6,FALSE),""))</f>
        <v>20</v>
      </c>
      <c r="G2869" t="str">
        <f>IF(tbl_transaction[[#This Row],[Type]]="Inbound",VLOOKUP(tbl_transaction[[#This Row],[Reference Number]],barang_masuk[],7,FALSE),IF(tbl_transaction[[#This Row],[Type]]="Outbound",VLOOKUP(tbl_transaction[[#This Row],[Reference Number]],barang_keluar[],7,FALSE),""))</f>
        <v>Pack</v>
      </c>
      <c r="H2869" t="str">
        <f>IF(tbl_transaction[[#This Row],[Type]]="Inbound",VLOOKUP(tbl_transaction[[#This Row],[Reference Number]],barang_masuk[],3,FALSE),IF(tbl_transaction[[#This Row],[Type]]="Outbound",VLOOKUP(tbl_transaction[[#This Row],[Reference Number]],barang_keluar[],3,FALSE),""))</f>
        <v>Outlet 062</v>
      </c>
      <c r="I2869" t="str">
        <f>IF(D2869='Kartu Stok'!$B$2,COUNTIF($D$3:D2869,'Kartu Stok'!$B$2),"")</f>
        <v/>
      </c>
    </row>
    <row r="2870" spans="1:9" ht="14.5" x14ac:dyDescent="0.35">
      <c r="A2870" s="2" t="s">
        <v>3429</v>
      </c>
      <c r="B2870" s="5">
        <f>IF(LEFT(tbl_transaction[[#This Row],[Reference Number]],2)="GR",VLOOKUP(tbl_transaction[[#This Row],[Reference Number]],barang_masuk[],2,FALSE),IF(LEFT(tbl_transaction[[#This Row],[Reference Number]],2)="DO",VLOOKUP(tbl_transaction[[#This Row],[Reference Number]],barang_keluar[],2,FALSE),""))</f>
        <v>46203</v>
      </c>
      <c r="C2870" t="str">
        <f t="shared" si="45"/>
        <v>Outbound</v>
      </c>
      <c r="D2870" t="str">
        <f>IF(tbl_transaction[[#This Row],[Type]]="Inbound",VLOOKUP(tbl_transaction[[#This Row],[Reference Number]],barang_masuk[],4,FALSE),IF(tbl_transaction[[#This Row],[Type]]="Outbound",VLOOKUP(tbl_transaction[[#This Row],[Reference Number]],barang_keluar[],4,FALSE),""))</f>
        <v>SNK013</v>
      </c>
      <c r="E2870" t="str">
        <f>IF(tbl_transaction[[#This Row],[Type]]="Inbound",VLOOKUP(tbl_transaction[[#This Row],[Reference Number]],barang_masuk[],5,FALSE),IF(tbl_transaction[[#This Row],[Type]]="Outbound",VLOOKUP(tbl_transaction[[#This Row],[Reference Number]],barang_keluar[],5,FALSE),""))</f>
        <v>Qtela Snack Variant 13</v>
      </c>
      <c r="F2870">
        <f>IF(tbl_transaction[[#This Row],[Type]]="Inbound",VLOOKUP(tbl_transaction[[#This Row],[Reference Number]],barang_masuk[],6,FALSE),IF(tbl_transaction[[#This Row],[Type]]="Outbound",VLOOKUP(tbl_transaction[[#This Row],[Reference Number]],barang_keluar[],6,FALSE),""))</f>
        <v>15</v>
      </c>
      <c r="G2870" t="str">
        <f>IF(tbl_transaction[[#This Row],[Type]]="Inbound",VLOOKUP(tbl_transaction[[#This Row],[Reference Number]],barang_masuk[],7,FALSE),IF(tbl_transaction[[#This Row],[Type]]="Outbound",VLOOKUP(tbl_transaction[[#This Row],[Reference Number]],barang_keluar[],7,FALSE),""))</f>
        <v>Pack</v>
      </c>
      <c r="H2870" t="str">
        <f>IF(tbl_transaction[[#This Row],[Type]]="Inbound",VLOOKUP(tbl_transaction[[#This Row],[Reference Number]],barang_masuk[],3,FALSE),IF(tbl_transaction[[#This Row],[Type]]="Outbound",VLOOKUP(tbl_transaction[[#This Row],[Reference Number]],barang_keluar[],3,FALSE),""))</f>
        <v>Outlet 025</v>
      </c>
      <c r="I2870" t="str">
        <f>IF(D2870='Kartu Stok'!$B$2,COUNTIF($D$3:D2870,'Kartu Stok'!$B$2),"")</f>
        <v/>
      </c>
    </row>
    <row r="2871" spans="1:9" ht="14.5" x14ac:dyDescent="0.35">
      <c r="A2871" s="2" t="s">
        <v>3430</v>
      </c>
      <c r="B2871" s="5">
        <f>IF(LEFT(tbl_transaction[[#This Row],[Reference Number]],2)="GR",VLOOKUP(tbl_transaction[[#This Row],[Reference Number]],barang_masuk[],2,FALSE),IF(LEFT(tbl_transaction[[#This Row],[Reference Number]],2)="DO",VLOOKUP(tbl_transaction[[#This Row],[Reference Number]],barang_keluar[],2,FALSE),""))</f>
        <v>46136</v>
      </c>
      <c r="C2871" t="str">
        <f t="shared" si="45"/>
        <v>Outbound</v>
      </c>
      <c r="D2871" t="str">
        <f>IF(tbl_transaction[[#This Row],[Type]]="Inbound",VLOOKUP(tbl_transaction[[#This Row],[Reference Number]],barang_masuk[],4,FALSE),IF(tbl_transaction[[#This Row],[Type]]="Outbound",VLOOKUP(tbl_transaction[[#This Row],[Reference Number]],barang_keluar[],4,FALSE),""))</f>
        <v>INS025</v>
      </c>
      <c r="E2871" t="str">
        <f>IF(tbl_transaction[[#This Row],[Type]]="Inbound",VLOOKUP(tbl_transaction[[#This Row],[Reference Number]],barang_masuk[],5,FALSE),IF(tbl_transaction[[#This Row],[Type]]="Outbound",VLOOKUP(tbl_transaction[[#This Row],[Reference Number]],barang_keluar[],5,FALSE),""))</f>
        <v>Indomie Instant Food Variant 25</v>
      </c>
      <c r="F2871">
        <f>IF(tbl_transaction[[#This Row],[Type]]="Inbound",VLOOKUP(tbl_transaction[[#This Row],[Reference Number]],barang_masuk[],6,FALSE),IF(tbl_transaction[[#This Row],[Type]]="Outbound",VLOOKUP(tbl_transaction[[#This Row],[Reference Number]],barang_keluar[],6,FALSE),""))</f>
        <v>10</v>
      </c>
      <c r="G2871" t="str">
        <f>IF(tbl_transaction[[#This Row],[Type]]="Inbound",VLOOKUP(tbl_transaction[[#This Row],[Reference Number]],barang_masuk[],7,FALSE),IF(tbl_transaction[[#This Row],[Type]]="Outbound",VLOOKUP(tbl_transaction[[#This Row],[Reference Number]],barang_keluar[],7,FALSE),""))</f>
        <v>Pack</v>
      </c>
      <c r="H2871" t="str">
        <f>IF(tbl_transaction[[#This Row],[Type]]="Inbound",VLOOKUP(tbl_transaction[[#This Row],[Reference Number]],barang_masuk[],3,FALSE),IF(tbl_transaction[[#This Row],[Type]]="Outbound",VLOOKUP(tbl_transaction[[#This Row],[Reference Number]],barang_keluar[],3,FALSE),""))</f>
        <v>Outlet 060</v>
      </c>
      <c r="I2871" t="str">
        <f>IF(D2871='Kartu Stok'!$B$2,COUNTIF($D$3:D2871,'Kartu Stok'!$B$2),"")</f>
        <v/>
      </c>
    </row>
    <row r="2872" spans="1:9" ht="14.5" x14ac:dyDescent="0.35">
      <c r="A2872" s="2" t="s">
        <v>3431</v>
      </c>
      <c r="B2872" s="5">
        <f>IF(LEFT(tbl_transaction[[#This Row],[Reference Number]],2)="GR",VLOOKUP(tbl_transaction[[#This Row],[Reference Number]],barang_masuk[],2,FALSE),IF(LEFT(tbl_transaction[[#This Row],[Reference Number]],2)="DO",VLOOKUP(tbl_transaction[[#This Row],[Reference Number]],barang_keluar[],2,FALSE),""))</f>
        <v>46077</v>
      </c>
      <c r="C2872" t="str">
        <f t="shared" si="45"/>
        <v>Outbound</v>
      </c>
      <c r="D2872" t="str">
        <f>IF(tbl_transaction[[#This Row],[Type]]="Inbound",VLOOKUP(tbl_transaction[[#This Row],[Reference Number]],barang_masuk[],4,FALSE),IF(tbl_transaction[[#This Row],[Type]]="Outbound",VLOOKUP(tbl_transaction[[#This Row],[Reference Number]],barang_keluar[],4,FALSE),""))</f>
        <v>BEV021</v>
      </c>
      <c r="E2872" t="str">
        <f>IF(tbl_transaction[[#This Row],[Type]]="Inbound",VLOOKUP(tbl_transaction[[#This Row],[Reference Number]],barang_masuk[],5,FALSE),IF(tbl_transaction[[#This Row],[Type]]="Outbound",VLOOKUP(tbl_transaction[[#This Row],[Reference Number]],barang_keluar[],5,FALSE),""))</f>
        <v>Sosro Beverage Variant 21</v>
      </c>
      <c r="F2872">
        <f>IF(tbl_transaction[[#This Row],[Type]]="Inbound",VLOOKUP(tbl_transaction[[#This Row],[Reference Number]],barang_masuk[],6,FALSE),IF(tbl_transaction[[#This Row],[Type]]="Outbound",VLOOKUP(tbl_transaction[[#This Row],[Reference Number]],barang_keluar[],6,FALSE),""))</f>
        <v>60</v>
      </c>
      <c r="G2872" t="str">
        <f>IF(tbl_transaction[[#This Row],[Type]]="Inbound",VLOOKUP(tbl_transaction[[#This Row],[Reference Number]],barang_masuk[],7,FALSE),IF(tbl_transaction[[#This Row],[Type]]="Outbound",VLOOKUP(tbl_transaction[[#This Row],[Reference Number]],barang_keluar[],7,FALSE),""))</f>
        <v>Bottle</v>
      </c>
      <c r="H2872" t="str">
        <f>IF(tbl_transaction[[#This Row],[Type]]="Inbound",VLOOKUP(tbl_transaction[[#This Row],[Reference Number]],barang_masuk[],3,FALSE),IF(tbl_transaction[[#This Row],[Type]]="Outbound",VLOOKUP(tbl_transaction[[#This Row],[Reference Number]],barang_keluar[],3,FALSE),""))</f>
        <v>Outlet 020</v>
      </c>
      <c r="I2872" t="str">
        <f>IF(D2872='Kartu Stok'!$B$2,COUNTIF($D$3:D2872,'Kartu Stok'!$B$2),"")</f>
        <v/>
      </c>
    </row>
    <row r="2873" spans="1:9" ht="14.5" x14ac:dyDescent="0.35">
      <c r="A2873" s="2" t="s">
        <v>3432</v>
      </c>
      <c r="B2873" s="5">
        <f>IF(LEFT(tbl_transaction[[#This Row],[Reference Number]],2)="GR",VLOOKUP(tbl_transaction[[#This Row],[Reference Number]],barang_masuk[],2,FALSE),IF(LEFT(tbl_transaction[[#This Row],[Reference Number]],2)="DO",VLOOKUP(tbl_transaction[[#This Row],[Reference Number]],barang_keluar[],2,FALSE),""))</f>
        <v>46039</v>
      </c>
      <c r="C2873" t="str">
        <f t="shared" si="45"/>
        <v>Outbound</v>
      </c>
      <c r="D2873" t="str">
        <f>IF(tbl_transaction[[#This Row],[Type]]="Inbound",VLOOKUP(tbl_transaction[[#This Row],[Reference Number]],barang_masuk[],4,FALSE),IF(tbl_transaction[[#This Row],[Type]]="Outbound",VLOOKUP(tbl_transaction[[#This Row],[Reference Number]],barang_keluar[],4,FALSE),""))</f>
        <v>BEV008</v>
      </c>
      <c r="E2873" t="str">
        <f>IF(tbl_transaction[[#This Row],[Type]]="Inbound",VLOOKUP(tbl_transaction[[#This Row],[Reference Number]],barang_masuk[],5,FALSE),IF(tbl_transaction[[#This Row],[Type]]="Outbound",VLOOKUP(tbl_transaction[[#This Row],[Reference Number]],barang_keluar[],5,FALSE),""))</f>
        <v>Aqua Beverage Variant 8</v>
      </c>
      <c r="F2873">
        <f>IF(tbl_transaction[[#This Row],[Type]]="Inbound",VLOOKUP(tbl_transaction[[#This Row],[Reference Number]],barang_masuk[],6,FALSE),IF(tbl_transaction[[#This Row],[Type]]="Outbound",VLOOKUP(tbl_transaction[[#This Row],[Reference Number]],barang_keluar[],6,FALSE),""))</f>
        <v>48</v>
      </c>
      <c r="G2873" t="str">
        <f>IF(tbl_transaction[[#This Row],[Type]]="Inbound",VLOOKUP(tbl_transaction[[#This Row],[Reference Number]],barang_masuk[],7,FALSE),IF(tbl_transaction[[#This Row],[Type]]="Outbound",VLOOKUP(tbl_transaction[[#This Row],[Reference Number]],barang_keluar[],7,FALSE),""))</f>
        <v>Bottle</v>
      </c>
      <c r="H2873" t="str">
        <f>IF(tbl_transaction[[#This Row],[Type]]="Inbound",VLOOKUP(tbl_transaction[[#This Row],[Reference Number]],barang_masuk[],3,FALSE),IF(tbl_transaction[[#This Row],[Type]]="Outbound",VLOOKUP(tbl_transaction[[#This Row],[Reference Number]],barang_keluar[],3,FALSE),""))</f>
        <v>Outlet 042</v>
      </c>
      <c r="I2873" t="str">
        <f>IF(D2873='Kartu Stok'!$B$2,COUNTIF($D$3:D2873,'Kartu Stok'!$B$2),"")</f>
        <v/>
      </c>
    </row>
    <row r="2874" spans="1:9" ht="14.5" x14ac:dyDescent="0.35">
      <c r="A2874" s="2" t="s">
        <v>3433</v>
      </c>
      <c r="B2874" s="5">
        <f>IF(LEFT(tbl_transaction[[#This Row],[Reference Number]],2)="GR",VLOOKUP(tbl_transaction[[#This Row],[Reference Number]],barang_masuk[],2,FALSE),IF(LEFT(tbl_transaction[[#This Row],[Reference Number]],2)="DO",VLOOKUP(tbl_transaction[[#This Row],[Reference Number]],barang_keluar[],2,FALSE),""))</f>
        <v>46077</v>
      </c>
      <c r="C2874" t="str">
        <f t="shared" si="45"/>
        <v>Outbound</v>
      </c>
      <c r="D2874" t="str">
        <f>IF(tbl_transaction[[#This Row],[Type]]="Inbound",VLOOKUP(tbl_transaction[[#This Row],[Reference Number]],barang_masuk[],4,FALSE),IF(tbl_transaction[[#This Row],[Type]]="Outbound",VLOOKUP(tbl_transaction[[#This Row],[Reference Number]],barang_keluar[],4,FALSE),""))</f>
        <v>PER002</v>
      </c>
      <c r="E2874" t="str">
        <f>IF(tbl_transaction[[#This Row],[Type]]="Inbound",VLOOKUP(tbl_transaction[[#This Row],[Reference Number]],barang_masuk[],5,FALSE),IF(tbl_transaction[[#This Row],[Type]]="Outbound",VLOOKUP(tbl_transaction[[#This Row],[Reference Number]],barang_keluar[],5,FALSE),""))</f>
        <v>Lifebuoy Personal Care Variant 2</v>
      </c>
      <c r="F2874">
        <f>IF(tbl_transaction[[#This Row],[Type]]="Inbound",VLOOKUP(tbl_transaction[[#This Row],[Reference Number]],barang_masuk[],6,FALSE),IF(tbl_transaction[[#This Row],[Type]]="Outbound",VLOOKUP(tbl_transaction[[#This Row],[Reference Number]],barang_keluar[],6,FALSE),""))</f>
        <v>12</v>
      </c>
      <c r="G2874" t="str">
        <f>IF(tbl_transaction[[#This Row],[Type]]="Inbound",VLOOKUP(tbl_transaction[[#This Row],[Reference Number]],barang_masuk[],7,FALSE),IF(tbl_transaction[[#This Row],[Type]]="Outbound",VLOOKUP(tbl_transaction[[#This Row],[Reference Number]],barang_keluar[],7,FALSE),""))</f>
        <v>Bottle</v>
      </c>
      <c r="H2874" t="str">
        <f>IF(tbl_transaction[[#This Row],[Type]]="Inbound",VLOOKUP(tbl_transaction[[#This Row],[Reference Number]],barang_masuk[],3,FALSE),IF(tbl_transaction[[#This Row],[Type]]="Outbound",VLOOKUP(tbl_transaction[[#This Row],[Reference Number]],barang_keluar[],3,FALSE),""))</f>
        <v>Outlet 021</v>
      </c>
      <c r="I2874" t="str">
        <f>IF(D2874='Kartu Stok'!$B$2,COUNTIF($D$3:D2874,'Kartu Stok'!$B$2),"")</f>
        <v/>
      </c>
    </row>
    <row r="2875" spans="1:9" ht="14.5" x14ac:dyDescent="0.35">
      <c r="A2875" s="2" t="s">
        <v>3434</v>
      </c>
      <c r="B2875" s="5">
        <f>IF(LEFT(tbl_transaction[[#This Row],[Reference Number]],2)="GR",VLOOKUP(tbl_transaction[[#This Row],[Reference Number]],barang_masuk[],2,FALSE),IF(LEFT(tbl_transaction[[#This Row],[Reference Number]],2)="DO",VLOOKUP(tbl_transaction[[#This Row],[Reference Number]],barang_keluar[],2,FALSE),""))</f>
        <v>46167</v>
      </c>
      <c r="C2875" t="str">
        <f t="shared" si="45"/>
        <v>Outbound</v>
      </c>
      <c r="D2875" t="str">
        <f>IF(tbl_transaction[[#This Row],[Type]]="Inbound",VLOOKUP(tbl_transaction[[#This Row],[Reference Number]],barang_masuk[],4,FALSE),IF(tbl_transaction[[#This Row],[Type]]="Outbound",VLOOKUP(tbl_transaction[[#This Row],[Reference Number]],barang_keluar[],4,FALSE),""))</f>
        <v>BAB016</v>
      </c>
      <c r="E2875" t="str">
        <f>IF(tbl_transaction[[#This Row],[Type]]="Inbound",VLOOKUP(tbl_transaction[[#This Row],[Reference Number]],barang_masuk[],5,FALSE),IF(tbl_transaction[[#This Row],[Type]]="Outbound",VLOOKUP(tbl_transaction[[#This Row],[Reference Number]],barang_keluar[],5,FALSE),""))</f>
        <v>MamyPoko Baby Care Variant 16</v>
      </c>
      <c r="F2875">
        <f>IF(tbl_transaction[[#This Row],[Type]]="Inbound",VLOOKUP(tbl_transaction[[#This Row],[Reference Number]],barang_masuk[],6,FALSE),IF(tbl_transaction[[#This Row],[Type]]="Outbound",VLOOKUP(tbl_transaction[[#This Row],[Reference Number]],barang_keluar[],6,FALSE),""))</f>
        <v>36</v>
      </c>
      <c r="G2875" t="str">
        <f>IF(tbl_transaction[[#This Row],[Type]]="Inbound",VLOOKUP(tbl_transaction[[#This Row],[Reference Number]],barang_masuk[],7,FALSE),IF(tbl_transaction[[#This Row],[Type]]="Outbound",VLOOKUP(tbl_transaction[[#This Row],[Reference Number]],barang_keluar[],7,FALSE),""))</f>
        <v>Pack</v>
      </c>
      <c r="H2875" t="str">
        <f>IF(tbl_transaction[[#This Row],[Type]]="Inbound",VLOOKUP(tbl_transaction[[#This Row],[Reference Number]],barang_masuk[],3,FALSE),IF(tbl_transaction[[#This Row],[Type]]="Outbound",VLOOKUP(tbl_transaction[[#This Row],[Reference Number]],barang_keluar[],3,FALSE),""))</f>
        <v>Outlet 077</v>
      </c>
      <c r="I2875" t="str">
        <f>IF(D2875='Kartu Stok'!$B$2,COUNTIF($D$3:D2875,'Kartu Stok'!$B$2),"")</f>
        <v/>
      </c>
    </row>
    <row r="2876" spans="1:9" ht="14.5" x14ac:dyDescent="0.35">
      <c r="A2876" s="2" t="s">
        <v>3435</v>
      </c>
      <c r="B2876" s="5">
        <f>IF(LEFT(tbl_transaction[[#This Row],[Reference Number]],2)="GR",VLOOKUP(tbl_transaction[[#This Row],[Reference Number]],barang_masuk[],2,FALSE),IF(LEFT(tbl_transaction[[#This Row],[Reference Number]],2)="DO",VLOOKUP(tbl_transaction[[#This Row],[Reference Number]],barang_keluar[],2,FALSE),""))</f>
        <v>46091</v>
      </c>
      <c r="C2876" t="str">
        <f t="shared" si="45"/>
        <v>Outbound</v>
      </c>
      <c r="D2876" t="str">
        <f>IF(tbl_transaction[[#This Row],[Type]]="Inbound",VLOOKUP(tbl_transaction[[#This Row],[Reference Number]],barang_masuk[],4,FALSE),IF(tbl_transaction[[#This Row],[Type]]="Outbound",VLOOKUP(tbl_transaction[[#This Row],[Reference Number]],barang_keluar[],4,FALSE),""))</f>
        <v>BAB010</v>
      </c>
      <c r="E2876" t="str">
        <f>IF(tbl_transaction[[#This Row],[Type]]="Inbound",VLOOKUP(tbl_transaction[[#This Row],[Reference Number]],barang_masuk[],5,FALSE),IF(tbl_transaction[[#This Row],[Type]]="Outbound",VLOOKUP(tbl_transaction[[#This Row],[Reference Number]],barang_keluar[],5,FALSE),""))</f>
        <v>Zwitsal Baby Care Variant 10</v>
      </c>
      <c r="F2876">
        <f>IF(tbl_transaction[[#This Row],[Type]]="Inbound",VLOOKUP(tbl_transaction[[#This Row],[Reference Number]],barang_masuk[],6,FALSE),IF(tbl_transaction[[#This Row],[Type]]="Outbound",VLOOKUP(tbl_transaction[[#This Row],[Reference Number]],barang_keluar[],6,FALSE),""))</f>
        <v>12</v>
      </c>
      <c r="G2876" t="str">
        <f>IF(tbl_transaction[[#This Row],[Type]]="Inbound",VLOOKUP(tbl_transaction[[#This Row],[Reference Number]],barang_masuk[],7,FALSE),IF(tbl_transaction[[#This Row],[Type]]="Outbound",VLOOKUP(tbl_transaction[[#This Row],[Reference Number]],barang_keluar[],7,FALSE),""))</f>
        <v>Pack</v>
      </c>
      <c r="H2876" t="str">
        <f>IF(tbl_transaction[[#This Row],[Type]]="Inbound",VLOOKUP(tbl_transaction[[#This Row],[Reference Number]],barang_masuk[],3,FALSE),IF(tbl_transaction[[#This Row],[Type]]="Outbound",VLOOKUP(tbl_transaction[[#This Row],[Reference Number]],barang_keluar[],3,FALSE),""))</f>
        <v>Outlet 050</v>
      </c>
      <c r="I2876" t="str">
        <f>IF(D2876='Kartu Stok'!$B$2,COUNTIF($D$3:D2876,'Kartu Stok'!$B$2),"")</f>
        <v/>
      </c>
    </row>
    <row r="2877" spans="1:9" ht="14.5" x14ac:dyDescent="0.35">
      <c r="A2877" s="2" t="s">
        <v>3436</v>
      </c>
      <c r="B2877" s="5">
        <f>IF(LEFT(tbl_transaction[[#This Row],[Reference Number]],2)="GR",VLOOKUP(tbl_transaction[[#This Row],[Reference Number]],barang_masuk[],2,FALSE),IF(LEFT(tbl_transaction[[#This Row],[Reference Number]],2)="DO",VLOOKUP(tbl_transaction[[#This Row],[Reference Number]],barang_keluar[],2,FALSE),""))</f>
        <v>46193</v>
      </c>
      <c r="C2877" t="str">
        <f t="shared" si="45"/>
        <v>Outbound</v>
      </c>
      <c r="D2877" t="str">
        <f>IF(tbl_transaction[[#This Row],[Type]]="Inbound",VLOOKUP(tbl_transaction[[#This Row],[Reference Number]],barang_masuk[],4,FALSE),IF(tbl_transaction[[#This Row],[Type]]="Outbound",VLOOKUP(tbl_transaction[[#This Row],[Reference Number]],barang_keluar[],4,FALSE),""))</f>
        <v>HOM015</v>
      </c>
      <c r="E2877" t="str">
        <f>IF(tbl_transaction[[#This Row],[Type]]="Inbound",VLOOKUP(tbl_transaction[[#This Row],[Reference Number]],barang_masuk[],5,FALSE),IF(tbl_transaction[[#This Row],[Type]]="Outbound",VLOOKUP(tbl_transaction[[#This Row],[Reference Number]],barang_keluar[],5,FALSE),""))</f>
        <v>Sunlight Home Care Variant 15</v>
      </c>
      <c r="F2877">
        <f>IF(tbl_transaction[[#This Row],[Type]]="Inbound",VLOOKUP(tbl_transaction[[#This Row],[Reference Number]],barang_masuk[],6,FALSE),IF(tbl_transaction[[#This Row],[Type]]="Outbound",VLOOKUP(tbl_transaction[[#This Row],[Reference Number]],barang_keluar[],6,FALSE),""))</f>
        <v>15</v>
      </c>
      <c r="G2877" t="str">
        <f>IF(tbl_transaction[[#This Row],[Type]]="Inbound",VLOOKUP(tbl_transaction[[#This Row],[Reference Number]],barang_masuk[],7,FALSE),IF(tbl_transaction[[#This Row],[Type]]="Outbound",VLOOKUP(tbl_transaction[[#This Row],[Reference Number]],barang_keluar[],7,FALSE),""))</f>
        <v>Pack</v>
      </c>
      <c r="H2877" t="str">
        <f>IF(tbl_transaction[[#This Row],[Type]]="Inbound",VLOOKUP(tbl_transaction[[#This Row],[Reference Number]],barang_masuk[],3,FALSE),IF(tbl_transaction[[#This Row],[Type]]="Outbound",VLOOKUP(tbl_transaction[[#This Row],[Reference Number]],barang_keluar[],3,FALSE),""))</f>
        <v>Outlet 016</v>
      </c>
      <c r="I2877" t="str">
        <f>IF(D2877='Kartu Stok'!$B$2,COUNTIF($D$3:D2877,'Kartu Stok'!$B$2),"")</f>
        <v/>
      </c>
    </row>
    <row r="2878" spans="1:9" ht="14.5" x14ac:dyDescent="0.35">
      <c r="A2878" s="2" t="s">
        <v>3437</v>
      </c>
      <c r="B2878" s="5">
        <f>IF(LEFT(tbl_transaction[[#This Row],[Reference Number]],2)="GR",VLOOKUP(tbl_transaction[[#This Row],[Reference Number]],barang_masuk[],2,FALSE),IF(LEFT(tbl_transaction[[#This Row],[Reference Number]],2)="DO",VLOOKUP(tbl_transaction[[#This Row],[Reference Number]],barang_keluar[],2,FALSE),""))</f>
        <v>46031</v>
      </c>
      <c r="C2878" t="str">
        <f t="shared" si="45"/>
        <v>Outbound</v>
      </c>
      <c r="D2878" t="str">
        <f>IF(tbl_transaction[[#This Row],[Type]]="Inbound",VLOOKUP(tbl_transaction[[#This Row],[Reference Number]],barang_masuk[],4,FALSE),IF(tbl_transaction[[#This Row],[Type]]="Outbound",VLOOKUP(tbl_transaction[[#This Row],[Reference Number]],barang_keluar[],4,FALSE),""))</f>
        <v>HOM013</v>
      </c>
      <c r="E2878" t="str">
        <f>IF(tbl_transaction[[#This Row],[Type]]="Inbound",VLOOKUP(tbl_transaction[[#This Row],[Reference Number]],barang_masuk[],5,FALSE),IF(tbl_transaction[[#This Row],[Type]]="Outbound",VLOOKUP(tbl_transaction[[#This Row],[Reference Number]],barang_keluar[],5,FALSE),""))</f>
        <v>Rinso Home Care Variant 13</v>
      </c>
      <c r="F2878">
        <f>IF(tbl_transaction[[#This Row],[Type]]="Inbound",VLOOKUP(tbl_transaction[[#This Row],[Reference Number]],barang_masuk[],6,FALSE),IF(tbl_transaction[[#This Row],[Type]]="Outbound",VLOOKUP(tbl_transaction[[#This Row],[Reference Number]],barang_keluar[],6,FALSE),""))</f>
        <v>60</v>
      </c>
      <c r="G2878" t="str">
        <f>IF(tbl_transaction[[#This Row],[Type]]="Inbound",VLOOKUP(tbl_transaction[[#This Row],[Reference Number]],barang_masuk[],7,FALSE),IF(tbl_transaction[[#This Row],[Type]]="Outbound",VLOOKUP(tbl_transaction[[#This Row],[Reference Number]],barang_keluar[],7,FALSE),""))</f>
        <v>Pack</v>
      </c>
      <c r="H2878" t="str">
        <f>IF(tbl_transaction[[#This Row],[Type]]="Inbound",VLOOKUP(tbl_transaction[[#This Row],[Reference Number]],barang_masuk[],3,FALSE),IF(tbl_transaction[[#This Row],[Type]]="Outbound",VLOOKUP(tbl_transaction[[#This Row],[Reference Number]],barang_keluar[],3,FALSE),""))</f>
        <v>Outlet 052</v>
      </c>
      <c r="I2878" t="str">
        <f>IF(D2878='Kartu Stok'!$B$2,COUNTIF($D$3:D2878,'Kartu Stok'!$B$2),"")</f>
        <v/>
      </c>
    </row>
    <row r="2879" spans="1:9" ht="14.5" x14ac:dyDescent="0.35">
      <c r="A2879" s="2" t="s">
        <v>3438</v>
      </c>
      <c r="B2879" s="5">
        <f>IF(LEFT(tbl_transaction[[#This Row],[Reference Number]],2)="GR",VLOOKUP(tbl_transaction[[#This Row],[Reference Number]],barang_masuk[],2,FALSE),IF(LEFT(tbl_transaction[[#This Row],[Reference Number]],2)="DO",VLOOKUP(tbl_transaction[[#This Row],[Reference Number]],barang_keluar[],2,FALSE),""))</f>
        <v>46140</v>
      </c>
      <c r="C2879" t="str">
        <f t="shared" si="45"/>
        <v>Outbound</v>
      </c>
      <c r="D2879" t="str">
        <f>IF(tbl_transaction[[#This Row],[Type]]="Inbound",VLOOKUP(tbl_transaction[[#This Row],[Reference Number]],barang_masuk[],4,FALSE),IF(tbl_transaction[[#This Row],[Type]]="Outbound",VLOOKUP(tbl_transaction[[#This Row],[Reference Number]],barang_keluar[],4,FALSE),""))</f>
        <v>BEV038</v>
      </c>
      <c r="E2879" t="str">
        <f>IF(tbl_transaction[[#This Row],[Type]]="Inbound",VLOOKUP(tbl_transaction[[#This Row],[Reference Number]],barang_masuk[],5,FALSE),IF(tbl_transaction[[#This Row],[Type]]="Outbound",VLOOKUP(tbl_transaction[[#This Row],[Reference Number]],barang_keluar[],5,FALSE),""))</f>
        <v>Aqua Beverage Variant 38</v>
      </c>
      <c r="F2879">
        <f>IF(tbl_transaction[[#This Row],[Type]]="Inbound",VLOOKUP(tbl_transaction[[#This Row],[Reference Number]],barang_masuk[],6,FALSE),IF(tbl_transaction[[#This Row],[Type]]="Outbound",VLOOKUP(tbl_transaction[[#This Row],[Reference Number]],barang_keluar[],6,FALSE),""))</f>
        <v>48</v>
      </c>
      <c r="G2879" t="str">
        <f>IF(tbl_transaction[[#This Row],[Type]]="Inbound",VLOOKUP(tbl_transaction[[#This Row],[Reference Number]],barang_masuk[],7,FALSE),IF(tbl_transaction[[#This Row],[Type]]="Outbound",VLOOKUP(tbl_transaction[[#This Row],[Reference Number]],barang_keluar[],7,FALSE),""))</f>
        <v>Bottle</v>
      </c>
      <c r="H2879" t="str">
        <f>IF(tbl_transaction[[#This Row],[Type]]="Inbound",VLOOKUP(tbl_transaction[[#This Row],[Reference Number]],barang_masuk[],3,FALSE),IF(tbl_transaction[[#This Row],[Type]]="Outbound",VLOOKUP(tbl_transaction[[#This Row],[Reference Number]],barang_keluar[],3,FALSE),""))</f>
        <v>Outlet 008</v>
      </c>
      <c r="I2879" t="str">
        <f>IF(D2879='Kartu Stok'!$B$2,COUNTIF($D$3:D2879,'Kartu Stok'!$B$2),"")</f>
        <v/>
      </c>
    </row>
    <row r="2880" spans="1:9" ht="14.5" x14ac:dyDescent="0.35">
      <c r="A2880" s="2" t="s">
        <v>3439</v>
      </c>
      <c r="B2880" s="5">
        <f>IF(LEFT(tbl_transaction[[#This Row],[Reference Number]],2)="GR",VLOOKUP(tbl_transaction[[#This Row],[Reference Number]],barang_masuk[],2,FALSE),IF(LEFT(tbl_transaction[[#This Row],[Reference Number]],2)="DO",VLOOKUP(tbl_transaction[[#This Row],[Reference Number]],barang_keluar[],2,FALSE),""))</f>
        <v>46098</v>
      </c>
      <c r="C2880" t="str">
        <f t="shared" si="45"/>
        <v>Outbound</v>
      </c>
      <c r="D2880" t="str">
        <f>IF(tbl_transaction[[#This Row],[Type]]="Inbound",VLOOKUP(tbl_transaction[[#This Row],[Reference Number]],barang_masuk[],4,FALSE),IF(tbl_transaction[[#This Row],[Type]]="Outbound",VLOOKUP(tbl_transaction[[#This Row],[Reference Number]],barang_keluar[],4,FALSE),""))</f>
        <v>BEV015</v>
      </c>
      <c r="E2880" t="str">
        <f>IF(tbl_transaction[[#This Row],[Type]]="Inbound",VLOOKUP(tbl_transaction[[#This Row],[Reference Number]],barang_masuk[],5,FALSE),IF(tbl_transaction[[#This Row],[Type]]="Outbound",VLOOKUP(tbl_transaction[[#This Row],[Reference Number]],barang_keluar[],5,FALSE),""))</f>
        <v>Aqua Beverage Variant 15</v>
      </c>
      <c r="F2880">
        <f>IF(tbl_transaction[[#This Row],[Type]]="Inbound",VLOOKUP(tbl_transaction[[#This Row],[Reference Number]],barang_masuk[],6,FALSE),IF(tbl_transaction[[#This Row],[Type]]="Outbound",VLOOKUP(tbl_transaction[[#This Row],[Reference Number]],barang_keluar[],6,FALSE),""))</f>
        <v>30</v>
      </c>
      <c r="G2880" t="str">
        <f>IF(tbl_transaction[[#This Row],[Type]]="Inbound",VLOOKUP(tbl_transaction[[#This Row],[Reference Number]],barang_masuk[],7,FALSE),IF(tbl_transaction[[#This Row],[Type]]="Outbound",VLOOKUP(tbl_transaction[[#This Row],[Reference Number]],barang_keluar[],7,FALSE),""))</f>
        <v>Bottle</v>
      </c>
      <c r="H2880" t="str">
        <f>IF(tbl_transaction[[#This Row],[Type]]="Inbound",VLOOKUP(tbl_transaction[[#This Row],[Reference Number]],barang_masuk[],3,FALSE),IF(tbl_transaction[[#This Row],[Type]]="Outbound",VLOOKUP(tbl_transaction[[#This Row],[Reference Number]],barang_keluar[],3,FALSE),""))</f>
        <v>Outlet 075</v>
      </c>
      <c r="I2880" t="str">
        <f>IF(D2880='Kartu Stok'!$B$2,COUNTIF($D$3:D2880,'Kartu Stok'!$B$2),"")</f>
        <v/>
      </c>
    </row>
    <row r="2881" spans="1:9" ht="14.5" x14ac:dyDescent="0.35">
      <c r="A2881" s="2" t="s">
        <v>3440</v>
      </c>
      <c r="B2881" s="5">
        <f>IF(LEFT(tbl_transaction[[#This Row],[Reference Number]],2)="GR",VLOOKUP(tbl_transaction[[#This Row],[Reference Number]],barang_masuk[],2,FALSE),IF(LEFT(tbl_transaction[[#This Row],[Reference Number]],2)="DO",VLOOKUP(tbl_transaction[[#This Row],[Reference Number]],barang_keluar[],2,FALSE),""))</f>
        <v>46075</v>
      </c>
      <c r="C2881" t="str">
        <f t="shared" si="45"/>
        <v>Outbound</v>
      </c>
      <c r="D2881" t="str">
        <f>IF(tbl_transaction[[#This Row],[Type]]="Inbound",VLOOKUP(tbl_transaction[[#This Row],[Reference Number]],barang_masuk[],4,FALSE),IF(tbl_transaction[[#This Row],[Type]]="Outbound",VLOOKUP(tbl_transaction[[#This Row],[Reference Number]],barang_keluar[],4,FALSE),""))</f>
        <v>DAR018</v>
      </c>
      <c r="E2881" t="str">
        <f>IF(tbl_transaction[[#This Row],[Type]]="Inbound",VLOOKUP(tbl_transaction[[#This Row],[Reference Number]],barang_masuk[],5,FALSE),IF(tbl_transaction[[#This Row],[Type]]="Outbound",VLOOKUP(tbl_transaction[[#This Row],[Reference Number]],barang_keluar[],5,FALSE),""))</f>
        <v>Ultra Milk Dairy Variant 18</v>
      </c>
      <c r="F2881">
        <f>IF(tbl_transaction[[#This Row],[Type]]="Inbound",VLOOKUP(tbl_transaction[[#This Row],[Reference Number]],barang_masuk[],6,FALSE),IF(tbl_transaction[[#This Row],[Type]]="Outbound",VLOOKUP(tbl_transaction[[#This Row],[Reference Number]],barang_keluar[],6,FALSE),""))</f>
        <v>60</v>
      </c>
      <c r="G2881" t="str">
        <f>IF(tbl_transaction[[#This Row],[Type]]="Inbound",VLOOKUP(tbl_transaction[[#This Row],[Reference Number]],barang_masuk[],7,FALSE),IF(tbl_transaction[[#This Row],[Type]]="Outbound",VLOOKUP(tbl_transaction[[#This Row],[Reference Number]],barang_keluar[],7,FALSE),""))</f>
        <v>Box</v>
      </c>
      <c r="H2881" t="str">
        <f>IF(tbl_transaction[[#This Row],[Type]]="Inbound",VLOOKUP(tbl_transaction[[#This Row],[Reference Number]],barang_masuk[],3,FALSE),IF(tbl_transaction[[#This Row],[Type]]="Outbound",VLOOKUP(tbl_transaction[[#This Row],[Reference Number]],barang_keluar[],3,FALSE),""))</f>
        <v>Outlet 058</v>
      </c>
      <c r="I2881" t="str">
        <f>IF(D2881='Kartu Stok'!$B$2,COUNTIF($D$3:D2881,'Kartu Stok'!$B$2),"")</f>
        <v/>
      </c>
    </row>
    <row r="2882" spans="1:9" ht="14.5" x14ac:dyDescent="0.35">
      <c r="A2882" s="2" t="s">
        <v>3441</v>
      </c>
      <c r="B2882" s="5">
        <f>IF(LEFT(tbl_transaction[[#This Row],[Reference Number]],2)="GR",VLOOKUP(tbl_transaction[[#This Row],[Reference Number]],barang_masuk[],2,FALSE),IF(LEFT(tbl_transaction[[#This Row],[Reference Number]],2)="DO",VLOOKUP(tbl_transaction[[#This Row],[Reference Number]],barang_keluar[],2,FALSE),""))</f>
        <v>46137</v>
      </c>
      <c r="C2882" t="str">
        <f t="shared" si="45"/>
        <v>Outbound</v>
      </c>
      <c r="D2882" t="str">
        <f>IF(tbl_transaction[[#This Row],[Type]]="Inbound",VLOOKUP(tbl_transaction[[#This Row],[Reference Number]],barang_masuk[],4,FALSE),IF(tbl_transaction[[#This Row],[Type]]="Outbound",VLOOKUP(tbl_transaction[[#This Row],[Reference Number]],barang_keluar[],4,FALSE),""))</f>
        <v>INS003</v>
      </c>
      <c r="E2882" t="str">
        <f>IF(tbl_transaction[[#This Row],[Type]]="Inbound",VLOOKUP(tbl_transaction[[#This Row],[Reference Number]],barang_masuk[],5,FALSE),IF(tbl_transaction[[#This Row],[Type]]="Outbound",VLOOKUP(tbl_transaction[[#This Row],[Reference Number]],barang_keluar[],5,FALSE),""))</f>
        <v>Indomie Instant Food Variant 3</v>
      </c>
      <c r="F2882">
        <f>IF(tbl_transaction[[#This Row],[Type]]="Inbound",VLOOKUP(tbl_transaction[[#This Row],[Reference Number]],barang_masuk[],6,FALSE),IF(tbl_transaction[[#This Row],[Type]]="Outbound",VLOOKUP(tbl_transaction[[#This Row],[Reference Number]],barang_keluar[],6,FALSE),""))</f>
        <v>48</v>
      </c>
      <c r="G2882" t="str">
        <f>IF(tbl_transaction[[#This Row],[Type]]="Inbound",VLOOKUP(tbl_transaction[[#This Row],[Reference Number]],barang_masuk[],7,FALSE),IF(tbl_transaction[[#This Row],[Type]]="Outbound",VLOOKUP(tbl_transaction[[#This Row],[Reference Number]],barang_keluar[],7,FALSE),""))</f>
        <v>Pack</v>
      </c>
      <c r="H2882" t="str">
        <f>IF(tbl_transaction[[#This Row],[Type]]="Inbound",VLOOKUP(tbl_transaction[[#This Row],[Reference Number]],barang_masuk[],3,FALSE),IF(tbl_transaction[[#This Row],[Type]]="Outbound",VLOOKUP(tbl_transaction[[#This Row],[Reference Number]],barang_keluar[],3,FALSE),""))</f>
        <v>Outlet 053</v>
      </c>
      <c r="I2882" t="str">
        <f>IF(D2882='Kartu Stok'!$B$2,COUNTIF($D$3:D2882,'Kartu Stok'!$B$2),"")</f>
        <v/>
      </c>
    </row>
    <row r="2883" spans="1:9" ht="14.5" x14ac:dyDescent="0.35">
      <c r="A2883" s="2" t="s">
        <v>3442</v>
      </c>
      <c r="B2883" s="5">
        <f>IF(LEFT(tbl_transaction[[#This Row],[Reference Number]],2)="GR",VLOOKUP(tbl_transaction[[#This Row],[Reference Number]],barang_masuk[],2,FALSE),IF(LEFT(tbl_transaction[[#This Row],[Reference Number]],2)="DO",VLOOKUP(tbl_transaction[[#This Row],[Reference Number]],barang_keluar[],2,FALSE),""))</f>
        <v>46113</v>
      </c>
      <c r="C2883" t="str">
        <f t="shared" si="45"/>
        <v>Outbound</v>
      </c>
      <c r="D2883" t="str">
        <f>IF(tbl_transaction[[#This Row],[Type]]="Inbound",VLOOKUP(tbl_transaction[[#This Row],[Reference Number]],barang_masuk[],4,FALSE),IF(tbl_transaction[[#This Row],[Type]]="Outbound",VLOOKUP(tbl_transaction[[#This Row],[Reference Number]],barang_keluar[],4,FALSE),""))</f>
        <v>HOM009</v>
      </c>
      <c r="E2883" t="str">
        <f>IF(tbl_transaction[[#This Row],[Type]]="Inbound",VLOOKUP(tbl_transaction[[#This Row],[Reference Number]],barang_masuk[],5,FALSE),IF(tbl_transaction[[#This Row],[Type]]="Outbound",VLOOKUP(tbl_transaction[[#This Row],[Reference Number]],barang_keluar[],5,FALSE),""))</f>
        <v>Molto Home Care Variant 9</v>
      </c>
      <c r="F2883">
        <f>IF(tbl_transaction[[#This Row],[Type]]="Inbound",VLOOKUP(tbl_transaction[[#This Row],[Reference Number]],barang_masuk[],6,FALSE),IF(tbl_transaction[[#This Row],[Type]]="Outbound",VLOOKUP(tbl_transaction[[#This Row],[Reference Number]],barang_keluar[],6,FALSE),""))</f>
        <v>20</v>
      </c>
      <c r="G2883" t="str">
        <f>IF(tbl_transaction[[#This Row],[Type]]="Inbound",VLOOKUP(tbl_transaction[[#This Row],[Reference Number]],barang_masuk[],7,FALSE),IF(tbl_transaction[[#This Row],[Type]]="Outbound",VLOOKUP(tbl_transaction[[#This Row],[Reference Number]],barang_keluar[],7,FALSE),""))</f>
        <v>Pack</v>
      </c>
      <c r="H2883" t="str">
        <f>IF(tbl_transaction[[#This Row],[Type]]="Inbound",VLOOKUP(tbl_transaction[[#This Row],[Reference Number]],barang_masuk[],3,FALSE),IF(tbl_transaction[[#This Row],[Type]]="Outbound",VLOOKUP(tbl_transaction[[#This Row],[Reference Number]],barang_keluar[],3,FALSE),""))</f>
        <v>Outlet 050</v>
      </c>
      <c r="I2883" t="str">
        <f>IF(D2883='Kartu Stok'!$B$2,COUNTIF($D$3:D2883,'Kartu Stok'!$B$2),"")</f>
        <v/>
      </c>
    </row>
    <row r="2884" spans="1:9" ht="14.5" x14ac:dyDescent="0.35">
      <c r="A2884" s="2" t="s">
        <v>3443</v>
      </c>
      <c r="B2884" s="5">
        <f>IF(LEFT(tbl_transaction[[#This Row],[Reference Number]],2)="GR",VLOOKUP(tbl_transaction[[#This Row],[Reference Number]],barang_masuk[],2,FALSE),IF(LEFT(tbl_transaction[[#This Row],[Reference Number]],2)="DO",VLOOKUP(tbl_transaction[[#This Row],[Reference Number]],barang_keluar[],2,FALSE),""))</f>
        <v>46094</v>
      </c>
      <c r="C2884" t="str">
        <f t="shared" si="45"/>
        <v>Outbound</v>
      </c>
      <c r="D2884" t="str">
        <f>IF(tbl_transaction[[#This Row],[Type]]="Inbound",VLOOKUP(tbl_transaction[[#This Row],[Reference Number]],barang_masuk[],4,FALSE),IF(tbl_transaction[[#This Row],[Type]]="Outbound",VLOOKUP(tbl_transaction[[#This Row],[Reference Number]],barang_keluar[],4,FALSE),""))</f>
        <v>SNK035</v>
      </c>
      <c r="E2884" t="str">
        <f>IF(tbl_transaction[[#This Row],[Type]]="Inbound",VLOOKUP(tbl_transaction[[#This Row],[Reference Number]],barang_masuk[],5,FALSE),IF(tbl_transaction[[#This Row],[Type]]="Outbound",VLOOKUP(tbl_transaction[[#This Row],[Reference Number]],barang_keluar[],5,FALSE),""))</f>
        <v>Qtela Snack Variant 35</v>
      </c>
      <c r="F2884">
        <f>IF(tbl_transaction[[#This Row],[Type]]="Inbound",VLOOKUP(tbl_transaction[[#This Row],[Reference Number]],barang_masuk[],6,FALSE),IF(tbl_transaction[[#This Row],[Type]]="Outbound",VLOOKUP(tbl_transaction[[#This Row],[Reference Number]],barang_keluar[],6,FALSE),""))</f>
        <v>15</v>
      </c>
      <c r="G2884" t="str">
        <f>IF(tbl_transaction[[#This Row],[Type]]="Inbound",VLOOKUP(tbl_transaction[[#This Row],[Reference Number]],barang_masuk[],7,FALSE),IF(tbl_transaction[[#This Row],[Type]]="Outbound",VLOOKUP(tbl_transaction[[#This Row],[Reference Number]],barang_keluar[],7,FALSE),""))</f>
        <v>Pack</v>
      </c>
      <c r="H2884" t="str">
        <f>IF(tbl_transaction[[#This Row],[Type]]="Inbound",VLOOKUP(tbl_transaction[[#This Row],[Reference Number]],barang_masuk[],3,FALSE),IF(tbl_transaction[[#This Row],[Type]]="Outbound",VLOOKUP(tbl_transaction[[#This Row],[Reference Number]],barang_keluar[],3,FALSE),""))</f>
        <v>Outlet 066</v>
      </c>
      <c r="I2884" t="str">
        <f>IF(D2884='Kartu Stok'!$B$2,COUNTIF($D$3:D2884,'Kartu Stok'!$B$2),"")</f>
        <v/>
      </c>
    </row>
    <row r="2885" spans="1:9" ht="14.5" x14ac:dyDescent="0.35">
      <c r="A2885" s="2" t="s">
        <v>3444</v>
      </c>
      <c r="B2885" s="5">
        <f>IF(LEFT(tbl_transaction[[#This Row],[Reference Number]],2)="GR",VLOOKUP(tbl_transaction[[#This Row],[Reference Number]],barang_masuk[],2,FALSE),IF(LEFT(tbl_transaction[[#This Row],[Reference Number]],2)="DO",VLOOKUP(tbl_transaction[[#This Row],[Reference Number]],barang_keluar[],2,FALSE),""))</f>
        <v>46049</v>
      </c>
      <c r="C2885" t="str">
        <f t="shared" si="45"/>
        <v>Outbound</v>
      </c>
      <c r="D2885" t="str">
        <f>IF(tbl_transaction[[#This Row],[Type]]="Inbound",VLOOKUP(tbl_transaction[[#This Row],[Reference Number]],barang_masuk[],4,FALSE),IF(tbl_transaction[[#This Row],[Type]]="Outbound",VLOOKUP(tbl_transaction[[#This Row],[Reference Number]],barang_keluar[],4,FALSE),""))</f>
        <v>BAB012</v>
      </c>
      <c r="E2885" t="str">
        <f>IF(tbl_transaction[[#This Row],[Type]]="Inbound",VLOOKUP(tbl_transaction[[#This Row],[Reference Number]],barang_masuk[],5,FALSE),IF(tbl_transaction[[#This Row],[Type]]="Outbound",VLOOKUP(tbl_transaction[[#This Row],[Reference Number]],barang_keluar[],5,FALSE),""))</f>
        <v>MamyPoko Baby Care Variant 12</v>
      </c>
      <c r="F2885">
        <f>IF(tbl_transaction[[#This Row],[Type]]="Inbound",VLOOKUP(tbl_transaction[[#This Row],[Reference Number]],barang_masuk[],6,FALSE),IF(tbl_transaction[[#This Row],[Type]]="Outbound",VLOOKUP(tbl_transaction[[#This Row],[Reference Number]],barang_keluar[],6,FALSE),""))</f>
        <v>36</v>
      </c>
      <c r="G2885" t="str">
        <f>IF(tbl_transaction[[#This Row],[Type]]="Inbound",VLOOKUP(tbl_transaction[[#This Row],[Reference Number]],barang_masuk[],7,FALSE),IF(tbl_transaction[[#This Row],[Type]]="Outbound",VLOOKUP(tbl_transaction[[#This Row],[Reference Number]],barang_keluar[],7,FALSE),""))</f>
        <v>Pack</v>
      </c>
      <c r="H2885" t="str">
        <f>IF(tbl_transaction[[#This Row],[Type]]="Inbound",VLOOKUP(tbl_transaction[[#This Row],[Reference Number]],barang_masuk[],3,FALSE),IF(tbl_transaction[[#This Row],[Type]]="Outbound",VLOOKUP(tbl_transaction[[#This Row],[Reference Number]],barang_keluar[],3,FALSE),""))</f>
        <v>Outlet 017</v>
      </c>
      <c r="I2885" t="str">
        <f>IF(D2885='Kartu Stok'!$B$2,COUNTIF($D$3:D2885,'Kartu Stok'!$B$2),"")</f>
        <v/>
      </c>
    </row>
    <row r="2886" spans="1:9" ht="14.5" x14ac:dyDescent="0.35">
      <c r="A2886" s="2" t="s">
        <v>3445</v>
      </c>
      <c r="B2886" s="5">
        <f>IF(LEFT(tbl_transaction[[#This Row],[Reference Number]],2)="GR",VLOOKUP(tbl_transaction[[#This Row],[Reference Number]],barang_masuk[],2,FALSE),IF(LEFT(tbl_transaction[[#This Row],[Reference Number]],2)="DO",VLOOKUP(tbl_transaction[[#This Row],[Reference Number]],barang_keluar[],2,FALSE),""))</f>
        <v>46150</v>
      </c>
      <c r="C2886" t="str">
        <f t="shared" si="45"/>
        <v>Outbound</v>
      </c>
      <c r="D2886" t="str">
        <f>IF(tbl_transaction[[#This Row],[Type]]="Inbound",VLOOKUP(tbl_transaction[[#This Row],[Reference Number]],barang_masuk[],4,FALSE),IF(tbl_transaction[[#This Row],[Type]]="Outbound",VLOOKUP(tbl_transaction[[#This Row],[Reference Number]],barang_keluar[],4,FALSE),""))</f>
        <v>BEV013</v>
      </c>
      <c r="E2886" t="str">
        <f>IF(tbl_transaction[[#This Row],[Type]]="Inbound",VLOOKUP(tbl_transaction[[#This Row],[Reference Number]],barang_masuk[],5,FALSE),IF(tbl_transaction[[#This Row],[Type]]="Outbound",VLOOKUP(tbl_transaction[[#This Row],[Reference Number]],barang_keluar[],5,FALSE),""))</f>
        <v>Sosro Beverage Variant 13</v>
      </c>
      <c r="F2886">
        <f>IF(tbl_transaction[[#This Row],[Type]]="Inbound",VLOOKUP(tbl_transaction[[#This Row],[Reference Number]],barang_masuk[],6,FALSE),IF(tbl_transaction[[#This Row],[Type]]="Outbound",VLOOKUP(tbl_transaction[[#This Row],[Reference Number]],barang_keluar[],6,FALSE),""))</f>
        <v>36</v>
      </c>
      <c r="G2886" t="str">
        <f>IF(tbl_transaction[[#This Row],[Type]]="Inbound",VLOOKUP(tbl_transaction[[#This Row],[Reference Number]],barang_masuk[],7,FALSE),IF(tbl_transaction[[#This Row],[Type]]="Outbound",VLOOKUP(tbl_transaction[[#This Row],[Reference Number]],barang_keluar[],7,FALSE),""))</f>
        <v>Bottle</v>
      </c>
      <c r="H2886" t="str">
        <f>IF(tbl_transaction[[#This Row],[Type]]="Inbound",VLOOKUP(tbl_transaction[[#This Row],[Reference Number]],barang_masuk[],3,FALSE),IF(tbl_transaction[[#This Row],[Type]]="Outbound",VLOOKUP(tbl_transaction[[#This Row],[Reference Number]],barang_keluar[],3,FALSE),""))</f>
        <v>Outlet 008</v>
      </c>
      <c r="I2886" t="str">
        <f>IF(D2886='Kartu Stok'!$B$2,COUNTIF($D$3:D2886,'Kartu Stok'!$B$2),"")</f>
        <v/>
      </c>
    </row>
    <row r="2887" spans="1:9" ht="14.5" x14ac:dyDescent="0.35">
      <c r="A2887" s="2" t="s">
        <v>3446</v>
      </c>
      <c r="B2887" s="5">
        <f>IF(LEFT(tbl_transaction[[#This Row],[Reference Number]],2)="GR",VLOOKUP(tbl_transaction[[#This Row],[Reference Number]],barang_masuk[],2,FALSE),IF(LEFT(tbl_transaction[[#This Row],[Reference Number]],2)="DO",VLOOKUP(tbl_transaction[[#This Row],[Reference Number]],barang_keluar[],2,FALSE),""))</f>
        <v>46066</v>
      </c>
      <c r="C2887" t="str">
        <f t="shared" si="45"/>
        <v>Outbound</v>
      </c>
      <c r="D2887" t="str">
        <f>IF(tbl_transaction[[#This Row],[Type]]="Inbound",VLOOKUP(tbl_transaction[[#This Row],[Reference Number]],barang_masuk[],4,FALSE),IF(tbl_transaction[[#This Row],[Type]]="Outbound",VLOOKUP(tbl_transaction[[#This Row],[Reference Number]],barang_keluar[],4,FALSE),""))</f>
        <v>BEV039</v>
      </c>
      <c r="E2887" t="str">
        <f>IF(tbl_transaction[[#This Row],[Type]]="Inbound",VLOOKUP(tbl_transaction[[#This Row],[Reference Number]],barang_masuk[],5,FALSE),IF(tbl_transaction[[#This Row],[Type]]="Outbound",VLOOKUP(tbl_transaction[[#This Row],[Reference Number]],barang_keluar[],5,FALSE),""))</f>
        <v>Pocari Beverage Variant 39</v>
      </c>
      <c r="F2887">
        <f>IF(tbl_transaction[[#This Row],[Type]]="Inbound",VLOOKUP(tbl_transaction[[#This Row],[Reference Number]],barang_masuk[],6,FALSE),IF(tbl_transaction[[#This Row],[Type]]="Outbound",VLOOKUP(tbl_transaction[[#This Row],[Reference Number]],barang_keluar[],6,FALSE),""))</f>
        <v>10</v>
      </c>
      <c r="G2887" t="str">
        <f>IF(tbl_transaction[[#This Row],[Type]]="Inbound",VLOOKUP(tbl_transaction[[#This Row],[Reference Number]],barang_masuk[],7,FALSE),IF(tbl_transaction[[#This Row],[Type]]="Outbound",VLOOKUP(tbl_transaction[[#This Row],[Reference Number]],barang_keluar[],7,FALSE),""))</f>
        <v>Bottle</v>
      </c>
      <c r="H2887" t="str">
        <f>IF(tbl_transaction[[#This Row],[Type]]="Inbound",VLOOKUP(tbl_transaction[[#This Row],[Reference Number]],barang_masuk[],3,FALSE),IF(tbl_transaction[[#This Row],[Type]]="Outbound",VLOOKUP(tbl_transaction[[#This Row],[Reference Number]],barang_keluar[],3,FALSE),""))</f>
        <v>Outlet 051</v>
      </c>
      <c r="I2887" t="str">
        <f>IF(D2887='Kartu Stok'!$B$2,COUNTIF($D$3:D2887,'Kartu Stok'!$B$2),"")</f>
        <v/>
      </c>
    </row>
    <row r="2888" spans="1:9" ht="14.5" x14ac:dyDescent="0.35">
      <c r="A2888" s="2" t="s">
        <v>3447</v>
      </c>
      <c r="B2888" s="5">
        <f>IF(LEFT(tbl_transaction[[#This Row],[Reference Number]],2)="GR",VLOOKUP(tbl_transaction[[#This Row],[Reference Number]],barang_masuk[],2,FALSE),IF(LEFT(tbl_transaction[[#This Row],[Reference Number]],2)="DO",VLOOKUP(tbl_transaction[[#This Row],[Reference Number]],barang_keluar[],2,FALSE),""))</f>
        <v>46135</v>
      </c>
      <c r="C2888" t="str">
        <f t="shared" si="45"/>
        <v>Outbound</v>
      </c>
      <c r="D2888" t="str">
        <f>IF(tbl_transaction[[#This Row],[Type]]="Inbound",VLOOKUP(tbl_transaction[[#This Row],[Reference Number]],barang_masuk[],4,FALSE),IF(tbl_transaction[[#This Row],[Type]]="Outbound",VLOOKUP(tbl_transaction[[#This Row],[Reference Number]],barang_keluar[],4,FALSE),""))</f>
        <v>BEV015</v>
      </c>
      <c r="E2888" t="str">
        <f>IF(tbl_transaction[[#This Row],[Type]]="Inbound",VLOOKUP(tbl_transaction[[#This Row],[Reference Number]],barang_masuk[],5,FALSE),IF(tbl_transaction[[#This Row],[Type]]="Outbound",VLOOKUP(tbl_transaction[[#This Row],[Reference Number]],barang_keluar[],5,FALSE),""))</f>
        <v>Aqua Beverage Variant 15</v>
      </c>
      <c r="F2888">
        <f>IF(tbl_transaction[[#This Row],[Type]]="Inbound",VLOOKUP(tbl_transaction[[#This Row],[Reference Number]],barang_masuk[],6,FALSE),IF(tbl_transaction[[#This Row],[Type]]="Outbound",VLOOKUP(tbl_transaction[[#This Row],[Reference Number]],barang_keluar[],6,FALSE),""))</f>
        <v>24</v>
      </c>
      <c r="G2888" t="str">
        <f>IF(tbl_transaction[[#This Row],[Type]]="Inbound",VLOOKUP(tbl_transaction[[#This Row],[Reference Number]],barang_masuk[],7,FALSE),IF(tbl_transaction[[#This Row],[Type]]="Outbound",VLOOKUP(tbl_transaction[[#This Row],[Reference Number]],barang_keluar[],7,FALSE),""))</f>
        <v>Bottle</v>
      </c>
      <c r="H2888" t="str">
        <f>IF(tbl_transaction[[#This Row],[Type]]="Inbound",VLOOKUP(tbl_transaction[[#This Row],[Reference Number]],barang_masuk[],3,FALSE),IF(tbl_transaction[[#This Row],[Type]]="Outbound",VLOOKUP(tbl_transaction[[#This Row],[Reference Number]],barang_keluar[],3,FALSE),""))</f>
        <v>Outlet 064</v>
      </c>
      <c r="I2888" t="str">
        <f>IF(D2888='Kartu Stok'!$B$2,COUNTIF($D$3:D2888,'Kartu Stok'!$B$2),"")</f>
        <v/>
      </c>
    </row>
    <row r="2889" spans="1:9" ht="14.5" x14ac:dyDescent="0.35">
      <c r="A2889" s="2" t="s">
        <v>3448</v>
      </c>
      <c r="B2889" s="5">
        <f>IF(LEFT(tbl_transaction[[#This Row],[Reference Number]],2)="GR",VLOOKUP(tbl_transaction[[#This Row],[Reference Number]],barang_masuk[],2,FALSE),IF(LEFT(tbl_transaction[[#This Row],[Reference Number]],2)="DO",VLOOKUP(tbl_transaction[[#This Row],[Reference Number]],barang_keluar[],2,FALSE),""))</f>
        <v>46040</v>
      </c>
      <c r="C2889" t="str">
        <f t="shared" si="45"/>
        <v>Outbound</v>
      </c>
      <c r="D2889" t="str">
        <f>IF(tbl_transaction[[#This Row],[Type]]="Inbound",VLOOKUP(tbl_transaction[[#This Row],[Reference Number]],barang_masuk[],4,FALSE),IF(tbl_transaction[[#This Row],[Type]]="Outbound",VLOOKUP(tbl_transaction[[#This Row],[Reference Number]],barang_keluar[],4,FALSE),""))</f>
        <v>INS003</v>
      </c>
      <c r="E2889" t="str">
        <f>IF(tbl_transaction[[#This Row],[Type]]="Inbound",VLOOKUP(tbl_transaction[[#This Row],[Reference Number]],barang_masuk[],5,FALSE),IF(tbl_transaction[[#This Row],[Type]]="Outbound",VLOOKUP(tbl_transaction[[#This Row],[Reference Number]],barang_keluar[],5,FALSE),""))</f>
        <v>Indomie Instant Food Variant 3</v>
      </c>
      <c r="F2889">
        <f>IF(tbl_transaction[[#This Row],[Type]]="Inbound",VLOOKUP(tbl_transaction[[#This Row],[Reference Number]],barang_masuk[],6,FALSE),IF(tbl_transaction[[#This Row],[Type]]="Outbound",VLOOKUP(tbl_transaction[[#This Row],[Reference Number]],barang_keluar[],6,FALSE),""))</f>
        <v>12</v>
      </c>
      <c r="G2889" t="str">
        <f>IF(tbl_transaction[[#This Row],[Type]]="Inbound",VLOOKUP(tbl_transaction[[#This Row],[Reference Number]],barang_masuk[],7,FALSE),IF(tbl_transaction[[#This Row],[Type]]="Outbound",VLOOKUP(tbl_transaction[[#This Row],[Reference Number]],barang_keluar[],7,FALSE),""))</f>
        <v>Pack</v>
      </c>
      <c r="H2889" t="str">
        <f>IF(tbl_transaction[[#This Row],[Type]]="Inbound",VLOOKUP(tbl_transaction[[#This Row],[Reference Number]],barang_masuk[],3,FALSE),IF(tbl_transaction[[#This Row],[Type]]="Outbound",VLOOKUP(tbl_transaction[[#This Row],[Reference Number]],barang_keluar[],3,FALSE),""))</f>
        <v>Outlet 053</v>
      </c>
      <c r="I2889" t="str">
        <f>IF(D2889='Kartu Stok'!$B$2,COUNTIF($D$3:D2889,'Kartu Stok'!$B$2),"")</f>
        <v/>
      </c>
    </row>
    <row r="2890" spans="1:9" ht="14.5" x14ac:dyDescent="0.35">
      <c r="A2890" s="2" t="s">
        <v>3449</v>
      </c>
      <c r="B2890" s="5">
        <f>IF(LEFT(tbl_transaction[[#This Row],[Reference Number]],2)="GR",VLOOKUP(tbl_transaction[[#This Row],[Reference Number]],barang_masuk[],2,FALSE),IF(LEFT(tbl_transaction[[#This Row],[Reference Number]],2)="DO",VLOOKUP(tbl_transaction[[#This Row],[Reference Number]],barang_keluar[],2,FALSE),""))</f>
        <v>46125</v>
      </c>
      <c r="C2890" t="str">
        <f t="shared" si="45"/>
        <v>Outbound</v>
      </c>
      <c r="D2890" t="str">
        <f>IF(tbl_transaction[[#This Row],[Type]]="Inbound",VLOOKUP(tbl_transaction[[#This Row],[Reference Number]],barang_masuk[],4,FALSE),IF(tbl_transaction[[#This Row],[Type]]="Outbound",VLOOKUP(tbl_transaction[[#This Row],[Reference Number]],barang_keluar[],4,FALSE),""))</f>
        <v>BEV020</v>
      </c>
      <c r="E2890" t="str">
        <f>IF(tbl_transaction[[#This Row],[Type]]="Inbound",VLOOKUP(tbl_transaction[[#This Row],[Reference Number]],barang_masuk[],5,FALSE),IF(tbl_transaction[[#This Row],[Type]]="Outbound",VLOOKUP(tbl_transaction[[#This Row],[Reference Number]],barang_keluar[],5,FALSE),""))</f>
        <v>Coca Cola Beverage Variant 20</v>
      </c>
      <c r="F2890">
        <f>IF(tbl_transaction[[#This Row],[Type]]="Inbound",VLOOKUP(tbl_transaction[[#This Row],[Reference Number]],barang_masuk[],6,FALSE),IF(tbl_transaction[[#This Row],[Type]]="Outbound",VLOOKUP(tbl_transaction[[#This Row],[Reference Number]],barang_keluar[],6,FALSE),""))</f>
        <v>15</v>
      </c>
      <c r="G2890" t="str">
        <f>IF(tbl_transaction[[#This Row],[Type]]="Inbound",VLOOKUP(tbl_transaction[[#This Row],[Reference Number]],barang_masuk[],7,FALSE),IF(tbl_transaction[[#This Row],[Type]]="Outbound",VLOOKUP(tbl_transaction[[#This Row],[Reference Number]],barang_keluar[],7,FALSE),""))</f>
        <v>Bottle</v>
      </c>
      <c r="H2890" t="str">
        <f>IF(tbl_transaction[[#This Row],[Type]]="Inbound",VLOOKUP(tbl_transaction[[#This Row],[Reference Number]],barang_masuk[],3,FALSE),IF(tbl_transaction[[#This Row],[Type]]="Outbound",VLOOKUP(tbl_transaction[[#This Row],[Reference Number]],barang_keluar[],3,FALSE),""))</f>
        <v>Outlet 019</v>
      </c>
      <c r="I2890" t="str">
        <f>IF(D2890='Kartu Stok'!$B$2,COUNTIF($D$3:D2890,'Kartu Stok'!$B$2),"")</f>
        <v/>
      </c>
    </row>
    <row r="2891" spans="1:9" ht="14.5" x14ac:dyDescent="0.35">
      <c r="A2891" s="2" t="s">
        <v>3450</v>
      </c>
      <c r="B2891" s="5">
        <f>IF(LEFT(tbl_transaction[[#This Row],[Reference Number]],2)="GR",VLOOKUP(tbl_transaction[[#This Row],[Reference Number]],barang_masuk[],2,FALSE),IF(LEFT(tbl_transaction[[#This Row],[Reference Number]],2)="DO",VLOOKUP(tbl_transaction[[#This Row],[Reference Number]],barang_keluar[],2,FALSE),""))</f>
        <v>46148</v>
      </c>
      <c r="C2891" t="str">
        <f t="shared" si="45"/>
        <v>Outbound</v>
      </c>
      <c r="D2891" t="str">
        <f>IF(tbl_transaction[[#This Row],[Type]]="Inbound",VLOOKUP(tbl_transaction[[#This Row],[Reference Number]],barang_masuk[],4,FALSE),IF(tbl_transaction[[#This Row],[Type]]="Outbound",VLOOKUP(tbl_transaction[[#This Row],[Reference Number]],barang_keluar[],4,FALSE),""))</f>
        <v>BEV027</v>
      </c>
      <c r="E2891" t="str">
        <f>IF(tbl_transaction[[#This Row],[Type]]="Inbound",VLOOKUP(tbl_transaction[[#This Row],[Reference Number]],barang_masuk[],5,FALSE),IF(tbl_transaction[[#This Row],[Type]]="Outbound",VLOOKUP(tbl_transaction[[#This Row],[Reference Number]],barang_keluar[],5,FALSE),""))</f>
        <v>Aqua Beverage Variant 27</v>
      </c>
      <c r="F2891">
        <f>IF(tbl_transaction[[#This Row],[Type]]="Inbound",VLOOKUP(tbl_transaction[[#This Row],[Reference Number]],barang_masuk[],6,FALSE),IF(tbl_transaction[[#This Row],[Type]]="Outbound",VLOOKUP(tbl_transaction[[#This Row],[Reference Number]],barang_keluar[],6,FALSE),""))</f>
        <v>24</v>
      </c>
      <c r="G2891" t="str">
        <f>IF(tbl_transaction[[#This Row],[Type]]="Inbound",VLOOKUP(tbl_transaction[[#This Row],[Reference Number]],barang_masuk[],7,FALSE),IF(tbl_transaction[[#This Row],[Type]]="Outbound",VLOOKUP(tbl_transaction[[#This Row],[Reference Number]],barang_keluar[],7,FALSE),""))</f>
        <v>Bottle</v>
      </c>
      <c r="H2891" t="str">
        <f>IF(tbl_transaction[[#This Row],[Type]]="Inbound",VLOOKUP(tbl_transaction[[#This Row],[Reference Number]],barang_masuk[],3,FALSE),IF(tbl_transaction[[#This Row],[Type]]="Outbound",VLOOKUP(tbl_transaction[[#This Row],[Reference Number]],barang_keluar[],3,FALSE),""))</f>
        <v>Outlet 080</v>
      </c>
      <c r="I2891" t="str">
        <f>IF(D2891='Kartu Stok'!$B$2,COUNTIF($D$3:D2891,'Kartu Stok'!$B$2),"")</f>
        <v/>
      </c>
    </row>
    <row r="2892" spans="1:9" ht="14.5" x14ac:dyDescent="0.35">
      <c r="A2892" s="2" t="s">
        <v>3451</v>
      </c>
      <c r="B2892" s="5">
        <f>IF(LEFT(tbl_transaction[[#This Row],[Reference Number]],2)="GR",VLOOKUP(tbl_transaction[[#This Row],[Reference Number]],barang_masuk[],2,FALSE),IF(LEFT(tbl_transaction[[#This Row],[Reference Number]],2)="DO",VLOOKUP(tbl_transaction[[#This Row],[Reference Number]],barang_keluar[],2,FALSE),""))</f>
        <v>46053</v>
      </c>
      <c r="C2892" t="str">
        <f t="shared" si="45"/>
        <v>Outbound</v>
      </c>
      <c r="D2892" t="str">
        <f>IF(tbl_transaction[[#This Row],[Type]]="Inbound",VLOOKUP(tbl_transaction[[#This Row],[Reference Number]],barang_masuk[],4,FALSE),IF(tbl_transaction[[#This Row],[Type]]="Outbound",VLOOKUP(tbl_transaction[[#This Row],[Reference Number]],barang_keluar[],4,FALSE),""))</f>
        <v>INS022</v>
      </c>
      <c r="E2892" t="str">
        <f>IF(tbl_transaction[[#This Row],[Type]]="Inbound",VLOOKUP(tbl_transaction[[#This Row],[Reference Number]],barang_masuk[],5,FALSE),IF(tbl_transaction[[#This Row],[Type]]="Outbound",VLOOKUP(tbl_transaction[[#This Row],[Reference Number]],barang_keluar[],5,FALSE),""))</f>
        <v>Supermi Instant Food Variant 22</v>
      </c>
      <c r="F2892">
        <f>IF(tbl_transaction[[#This Row],[Type]]="Inbound",VLOOKUP(tbl_transaction[[#This Row],[Reference Number]],barang_masuk[],6,FALSE),IF(tbl_transaction[[#This Row],[Type]]="Outbound",VLOOKUP(tbl_transaction[[#This Row],[Reference Number]],barang_keluar[],6,FALSE),""))</f>
        <v>10</v>
      </c>
      <c r="G2892" t="str">
        <f>IF(tbl_transaction[[#This Row],[Type]]="Inbound",VLOOKUP(tbl_transaction[[#This Row],[Reference Number]],barang_masuk[],7,FALSE),IF(tbl_transaction[[#This Row],[Type]]="Outbound",VLOOKUP(tbl_transaction[[#This Row],[Reference Number]],barang_keluar[],7,FALSE),""))</f>
        <v>Pack</v>
      </c>
      <c r="H2892" t="str">
        <f>IF(tbl_transaction[[#This Row],[Type]]="Inbound",VLOOKUP(tbl_transaction[[#This Row],[Reference Number]],barang_masuk[],3,FALSE),IF(tbl_transaction[[#This Row],[Type]]="Outbound",VLOOKUP(tbl_transaction[[#This Row],[Reference Number]],barang_keluar[],3,FALSE),""))</f>
        <v>Outlet 005</v>
      </c>
      <c r="I2892" t="str">
        <f>IF(D2892='Kartu Stok'!$B$2,COUNTIF($D$3:D2892,'Kartu Stok'!$B$2),"")</f>
        <v/>
      </c>
    </row>
    <row r="2893" spans="1:9" ht="14.5" x14ac:dyDescent="0.35">
      <c r="A2893" s="2" t="s">
        <v>3452</v>
      </c>
      <c r="B2893" s="5">
        <f>IF(LEFT(tbl_transaction[[#This Row],[Reference Number]],2)="GR",VLOOKUP(tbl_transaction[[#This Row],[Reference Number]],barang_masuk[],2,FALSE),IF(LEFT(tbl_transaction[[#This Row],[Reference Number]],2)="DO",VLOOKUP(tbl_transaction[[#This Row],[Reference Number]],barang_keluar[],2,FALSE),""))</f>
        <v>46180</v>
      </c>
      <c r="C2893" t="str">
        <f t="shared" si="45"/>
        <v>Outbound</v>
      </c>
      <c r="D2893" t="str">
        <f>IF(tbl_transaction[[#This Row],[Type]]="Inbound",VLOOKUP(tbl_transaction[[#This Row],[Reference Number]],barang_masuk[],4,FALSE),IF(tbl_transaction[[#This Row],[Type]]="Outbound",VLOOKUP(tbl_transaction[[#This Row],[Reference Number]],barang_keluar[],4,FALSE),""))</f>
        <v>INS017</v>
      </c>
      <c r="E2893" t="str">
        <f>IF(tbl_transaction[[#This Row],[Type]]="Inbound",VLOOKUP(tbl_transaction[[#This Row],[Reference Number]],barang_masuk[],5,FALSE),IF(tbl_transaction[[#This Row],[Type]]="Outbound",VLOOKUP(tbl_transaction[[#This Row],[Reference Number]],barang_keluar[],5,FALSE),""))</f>
        <v>Indomie Instant Food Variant 17</v>
      </c>
      <c r="F2893">
        <f>IF(tbl_transaction[[#This Row],[Type]]="Inbound",VLOOKUP(tbl_transaction[[#This Row],[Reference Number]],barang_masuk[],6,FALSE),IF(tbl_transaction[[#This Row],[Type]]="Outbound",VLOOKUP(tbl_transaction[[#This Row],[Reference Number]],barang_keluar[],6,FALSE),""))</f>
        <v>12</v>
      </c>
      <c r="G2893" t="str">
        <f>IF(tbl_transaction[[#This Row],[Type]]="Inbound",VLOOKUP(tbl_transaction[[#This Row],[Reference Number]],barang_masuk[],7,FALSE),IF(tbl_transaction[[#This Row],[Type]]="Outbound",VLOOKUP(tbl_transaction[[#This Row],[Reference Number]],barang_keluar[],7,FALSE),""))</f>
        <v>Pack</v>
      </c>
      <c r="H2893" t="str">
        <f>IF(tbl_transaction[[#This Row],[Type]]="Inbound",VLOOKUP(tbl_transaction[[#This Row],[Reference Number]],barang_masuk[],3,FALSE),IF(tbl_transaction[[#This Row],[Type]]="Outbound",VLOOKUP(tbl_transaction[[#This Row],[Reference Number]],barang_keluar[],3,FALSE),""))</f>
        <v>Outlet 070</v>
      </c>
      <c r="I2893" t="str">
        <f>IF(D2893='Kartu Stok'!$B$2,COUNTIF($D$3:D2893,'Kartu Stok'!$B$2),"")</f>
        <v/>
      </c>
    </row>
    <row r="2894" spans="1:9" ht="14.5" x14ac:dyDescent="0.35">
      <c r="A2894" s="2" t="s">
        <v>3453</v>
      </c>
      <c r="B2894" s="5">
        <f>IF(LEFT(tbl_transaction[[#This Row],[Reference Number]],2)="GR",VLOOKUP(tbl_transaction[[#This Row],[Reference Number]],barang_masuk[],2,FALSE),IF(LEFT(tbl_transaction[[#This Row],[Reference Number]],2)="DO",VLOOKUP(tbl_transaction[[#This Row],[Reference Number]],barang_keluar[],2,FALSE),""))</f>
        <v>46131</v>
      </c>
      <c r="C2894" t="str">
        <f t="shared" si="45"/>
        <v>Outbound</v>
      </c>
      <c r="D2894" t="str">
        <f>IF(tbl_transaction[[#This Row],[Type]]="Inbound",VLOOKUP(tbl_transaction[[#This Row],[Reference Number]],barang_masuk[],4,FALSE),IF(tbl_transaction[[#This Row],[Type]]="Outbound",VLOOKUP(tbl_transaction[[#This Row],[Reference Number]],barang_keluar[],4,FALSE),""))</f>
        <v>DAR019</v>
      </c>
      <c r="E2894" t="str">
        <f>IF(tbl_transaction[[#This Row],[Type]]="Inbound",VLOOKUP(tbl_transaction[[#This Row],[Reference Number]],barang_masuk[],5,FALSE),IF(tbl_transaction[[#This Row],[Type]]="Outbound",VLOOKUP(tbl_transaction[[#This Row],[Reference Number]],barang_keluar[],5,FALSE),""))</f>
        <v>Ultra Milk Dairy Variant 19</v>
      </c>
      <c r="F2894">
        <f>IF(tbl_transaction[[#This Row],[Type]]="Inbound",VLOOKUP(tbl_transaction[[#This Row],[Reference Number]],barang_masuk[],6,FALSE),IF(tbl_transaction[[#This Row],[Type]]="Outbound",VLOOKUP(tbl_transaction[[#This Row],[Reference Number]],barang_keluar[],6,FALSE),""))</f>
        <v>20</v>
      </c>
      <c r="G2894" t="str">
        <f>IF(tbl_transaction[[#This Row],[Type]]="Inbound",VLOOKUP(tbl_transaction[[#This Row],[Reference Number]],barang_masuk[],7,FALSE),IF(tbl_transaction[[#This Row],[Type]]="Outbound",VLOOKUP(tbl_transaction[[#This Row],[Reference Number]],barang_keluar[],7,FALSE),""))</f>
        <v>Box</v>
      </c>
      <c r="H2894" t="str">
        <f>IF(tbl_transaction[[#This Row],[Type]]="Inbound",VLOOKUP(tbl_transaction[[#This Row],[Reference Number]],barang_masuk[],3,FALSE),IF(tbl_transaction[[#This Row],[Type]]="Outbound",VLOOKUP(tbl_transaction[[#This Row],[Reference Number]],barang_keluar[],3,FALSE),""))</f>
        <v>Outlet 056</v>
      </c>
      <c r="I2894" t="str">
        <f>IF(D2894='Kartu Stok'!$B$2,COUNTIF($D$3:D2894,'Kartu Stok'!$B$2),"")</f>
        <v/>
      </c>
    </row>
    <row r="2895" spans="1:9" ht="14.5" x14ac:dyDescent="0.35">
      <c r="A2895" s="2" t="s">
        <v>3454</v>
      </c>
      <c r="B2895" s="5">
        <f>IF(LEFT(tbl_transaction[[#This Row],[Reference Number]],2)="GR",VLOOKUP(tbl_transaction[[#This Row],[Reference Number]],barang_masuk[],2,FALSE),IF(LEFT(tbl_transaction[[#This Row],[Reference Number]],2)="DO",VLOOKUP(tbl_transaction[[#This Row],[Reference Number]],barang_keluar[],2,FALSE),""))</f>
        <v>46094</v>
      </c>
      <c r="C2895" t="str">
        <f t="shared" si="45"/>
        <v>Outbound</v>
      </c>
      <c r="D2895" t="str">
        <f>IF(tbl_transaction[[#This Row],[Type]]="Inbound",VLOOKUP(tbl_transaction[[#This Row],[Reference Number]],barang_masuk[],4,FALSE),IF(tbl_transaction[[#This Row],[Type]]="Outbound",VLOOKUP(tbl_transaction[[#This Row],[Reference Number]],barang_keluar[],4,FALSE),""))</f>
        <v>INS003</v>
      </c>
      <c r="E2895" t="str">
        <f>IF(tbl_transaction[[#This Row],[Type]]="Inbound",VLOOKUP(tbl_transaction[[#This Row],[Reference Number]],barang_masuk[],5,FALSE),IF(tbl_transaction[[#This Row],[Type]]="Outbound",VLOOKUP(tbl_transaction[[#This Row],[Reference Number]],barang_keluar[],5,FALSE),""))</f>
        <v>Indomie Instant Food Variant 3</v>
      </c>
      <c r="F2895">
        <f>IF(tbl_transaction[[#This Row],[Type]]="Inbound",VLOOKUP(tbl_transaction[[#This Row],[Reference Number]],barang_masuk[],6,FALSE),IF(tbl_transaction[[#This Row],[Type]]="Outbound",VLOOKUP(tbl_transaction[[#This Row],[Reference Number]],barang_keluar[],6,FALSE),""))</f>
        <v>36</v>
      </c>
      <c r="G2895" t="str">
        <f>IF(tbl_transaction[[#This Row],[Type]]="Inbound",VLOOKUP(tbl_transaction[[#This Row],[Reference Number]],barang_masuk[],7,FALSE),IF(tbl_transaction[[#This Row],[Type]]="Outbound",VLOOKUP(tbl_transaction[[#This Row],[Reference Number]],barang_keluar[],7,FALSE),""))</f>
        <v>Pack</v>
      </c>
      <c r="H2895" t="str">
        <f>IF(tbl_transaction[[#This Row],[Type]]="Inbound",VLOOKUP(tbl_transaction[[#This Row],[Reference Number]],barang_masuk[],3,FALSE),IF(tbl_transaction[[#This Row],[Type]]="Outbound",VLOOKUP(tbl_transaction[[#This Row],[Reference Number]],barang_keluar[],3,FALSE),""))</f>
        <v>Outlet 027</v>
      </c>
      <c r="I2895" t="str">
        <f>IF(D2895='Kartu Stok'!$B$2,COUNTIF($D$3:D2895,'Kartu Stok'!$B$2),"")</f>
        <v/>
      </c>
    </row>
    <row r="2896" spans="1:9" ht="14.5" x14ac:dyDescent="0.35">
      <c r="A2896" s="2" t="s">
        <v>3455</v>
      </c>
      <c r="B2896" s="5">
        <f>IF(LEFT(tbl_transaction[[#This Row],[Reference Number]],2)="GR",VLOOKUP(tbl_transaction[[#This Row],[Reference Number]],barang_masuk[],2,FALSE),IF(LEFT(tbl_transaction[[#This Row],[Reference Number]],2)="DO",VLOOKUP(tbl_transaction[[#This Row],[Reference Number]],barang_keluar[],2,FALSE),""))</f>
        <v>46124</v>
      </c>
      <c r="C2896" t="str">
        <f t="shared" si="45"/>
        <v>Outbound</v>
      </c>
      <c r="D2896" t="str">
        <f>IF(tbl_transaction[[#This Row],[Type]]="Inbound",VLOOKUP(tbl_transaction[[#This Row],[Reference Number]],barang_masuk[],4,FALSE),IF(tbl_transaction[[#This Row],[Type]]="Outbound",VLOOKUP(tbl_transaction[[#This Row],[Reference Number]],barang_keluar[],4,FALSE),""))</f>
        <v>BEV036</v>
      </c>
      <c r="E2896" t="str">
        <f>IF(tbl_transaction[[#This Row],[Type]]="Inbound",VLOOKUP(tbl_transaction[[#This Row],[Reference Number]],barang_masuk[],5,FALSE),IF(tbl_transaction[[#This Row],[Type]]="Outbound",VLOOKUP(tbl_transaction[[#This Row],[Reference Number]],barang_keluar[],5,FALSE),""))</f>
        <v>Sosro Beverage Variant 36</v>
      </c>
      <c r="F2896">
        <f>IF(tbl_transaction[[#This Row],[Type]]="Inbound",VLOOKUP(tbl_transaction[[#This Row],[Reference Number]],barang_masuk[],6,FALSE),IF(tbl_transaction[[#This Row],[Type]]="Outbound",VLOOKUP(tbl_transaction[[#This Row],[Reference Number]],barang_keluar[],6,FALSE),""))</f>
        <v>15</v>
      </c>
      <c r="G2896" t="str">
        <f>IF(tbl_transaction[[#This Row],[Type]]="Inbound",VLOOKUP(tbl_transaction[[#This Row],[Reference Number]],barang_masuk[],7,FALSE),IF(tbl_transaction[[#This Row],[Type]]="Outbound",VLOOKUP(tbl_transaction[[#This Row],[Reference Number]],barang_keluar[],7,FALSE),""))</f>
        <v>Bottle</v>
      </c>
      <c r="H2896" t="str">
        <f>IF(tbl_transaction[[#This Row],[Type]]="Inbound",VLOOKUP(tbl_transaction[[#This Row],[Reference Number]],barang_masuk[],3,FALSE),IF(tbl_transaction[[#This Row],[Type]]="Outbound",VLOOKUP(tbl_transaction[[#This Row],[Reference Number]],barang_keluar[],3,FALSE),""))</f>
        <v>Outlet 034</v>
      </c>
      <c r="I2896" t="str">
        <f>IF(D2896='Kartu Stok'!$B$2,COUNTIF($D$3:D2896,'Kartu Stok'!$B$2),"")</f>
        <v/>
      </c>
    </row>
    <row r="2897" spans="1:9" ht="14.5" x14ac:dyDescent="0.35">
      <c r="A2897" s="2" t="s">
        <v>3456</v>
      </c>
      <c r="B2897" s="5">
        <f>IF(LEFT(tbl_transaction[[#This Row],[Reference Number]],2)="GR",VLOOKUP(tbl_transaction[[#This Row],[Reference Number]],barang_masuk[],2,FALSE),IF(LEFT(tbl_transaction[[#This Row],[Reference Number]],2)="DO",VLOOKUP(tbl_transaction[[#This Row],[Reference Number]],barang_keluar[],2,FALSE),""))</f>
        <v>46127</v>
      </c>
      <c r="C2897" t="str">
        <f t="shared" si="45"/>
        <v>Outbound</v>
      </c>
      <c r="D2897" t="str">
        <f>IF(tbl_transaction[[#This Row],[Type]]="Inbound",VLOOKUP(tbl_transaction[[#This Row],[Reference Number]],barang_masuk[],4,FALSE),IF(tbl_transaction[[#This Row],[Type]]="Outbound",VLOOKUP(tbl_transaction[[#This Row],[Reference Number]],barang_keluar[],4,FALSE),""))</f>
        <v>SNK015</v>
      </c>
      <c r="E2897" t="str">
        <f>IF(tbl_transaction[[#This Row],[Type]]="Inbound",VLOOKUP(tbl_transaction[[#This Row],[Reference Number]],barang_masuk[],5,FALSE),IF(tbl_transaction[[#This Row],[Type]]="Outbound",VLOOKUP(tbl_transaction[[#This Row],[Reference Number]],barang_keluar[],5,FALSE),""))</f>
        <v>Taro Snack Variant 15</v>
      </c>
      <c r="F2897">
        <f>IF(tbl_transaction[[#This Row],[Type]]="Inbound",VLOOKUP(tbl_transaction[[#This Row],[Reference Number]],barang_masuk[],6,FALSE),IF(tbl_transaction[[#This Row],[Type]]="Outbound",VLOOKUP(tbl_transaction[[#This Row],[Reference Number]],barang_keluar[],6,FALSE),""))</f>
        <v>15</v>
      </c>
      <c r="G2897" t="str">
        <f>IF(tbl_transaction[[#This Row],[Type]]="Inbound",VLOOKUP(tbl_transaction[[#This Row],[Reference Number]],barang_masuk[],7,FALSE),IF(tbl_transaction[[#This Row],[Type]]="Outbound",VLOOKUP(tbl_transaction[[#This Row],[Reference Number]],barang_keluar[],7,FALSE),""))</f>
        <v>Pack</v>
      </c>
      <c r="H2897" t="str">
        <f>IF(tbl_transaction[[#This Row],[Type]]="Inbound",VLOOKUP(tbl_transaction[[#This Row],[Reference Number]],barang_masuk[],3,FALSE),IF(tbl_transaction[[#This Row],[Type]]="Outbound",VLOOKUP(tbl_transaction[[#This Row],[Reference Number]],barang_keluar[],3,FALSE),""))</f>
        <v>Outlet 013</v>
      </c>
      <c r="I2897" t="str">
        <f>IF(D2897='Kartu Stok'!$B$2,COUNTIF($D$3:D2897,'Kartu Stok'!$B$2),"")</f>
        <v/>
      </c>
    </row>
    <row r="2898" spans="1:9" ht="14.5" x14ac:dyDescent="0.35">
      <c r="A2898" s="2" t="s">
        <v>3457</v>
      </c>
      <c r="B2898" s="5">
        <f>IF(LEFT(tbl_transaction[[#This Row],[Reference Number]],2)="GR",VLOOKUP(tbl_transaction[[#This Row],[Reference Number]],barang_masuk[],2,FALSE),IF(LEFT(tbl_transaction[[#This Row],[Reference Number]],2)="DO",VLOOKUP(tbl_transaction[[#This Row],[Reference Number]],barang_keluar[],2,FALSE),""))</f>
        <v>46165</v>
      </c>
      <c r="C2898" t="str">
        <f t="shared" si="45"/>
        <v>Outbound</v>
      </c>
      <c r="D2898" t="str">
        <f>IF(tbl_transaction[[#This Row],[Type]]="Inbound",VLOOKUP(tbl_transaction[[#This Row],[Reference Number]],barang_masuk[],4,FALSE),IF(tbl_transaction[[#This Row],[Type]]="Outbound",VLOOKUP(tbl_transaction[[#This Row],[Reference Number]],barang_keluar[],4,FALSE),""))</f>
        <v>BEV002</v>
      </c>
      <c r="E2898" t="str">
        <f>IF(tbl_transaction[[#This Row],[Type]]="Inbound",VLOOKUP(tbl_transaction[[#This Row],[Reference Number]],barang_masuk[],5,FALSE),IF(tbl_transaction[[#This Row],[Type]]="Outbound",VLOOKUP(tbl_transaction[[#This Row],[Reference Number]],barang_keluar[],5,FALSE),""))</f>
        <v>Aqua Beverage Variant 2</v>
      </c>
      <c r="F2898">
        <f>IF(tbl_transaction[[#This Row],[Type]]="Inbound",VLOOKUP(tbl_transaction[[#This Row],[Reference Number]],barang_masuk[],6,FALSE),IF(tbl_transaction[[#This Row],[Type]]="Outbound",VLOOKUP(tbl_transaction[[#This Row],[Reference Number]],barang_keluar[],6,FALSE),""))</f>
        <v>5</v>
      </c>
      <c r="G2898" t="str">
        <f>IF(tbl_transaction[[#This Row],[Type]]="Inbound",VLOOKUP(tbl_transaction[[#This Row],[Reference Number]],barang_masuk[],7,FALSE),IF(tbl_transaction[[#This Row],[Type]]="Outbound",VLOOKUP(tbl_transaction[[#This Row],[Reference Number]],barang_keluar[],7,FALSE),""))</f>
        <v>Bottle</v>
      </c>
      <c r="H2898" t="str">
        <f>IF(tbl_transaction[[#This Row],[Type]]="Inbound",VLOOKUP(tbl_transaction[[#This Row],[Reference Number]],barang_masuk[],3,FALSE),IF(tbl_transaction[[#This Row],[Type]]="Outbound",VLOOKUP(tbl_transaction[[#This Row],[Reference Number]],barang_keluar[],3,FALSE),""))</f>
        <v>Outlet 046</v>
      </c>
      <c r="I2898" t="str">
        <f>IF(D2898='Kartu Stok'!$B$2,COUNTIF($D$3:D2898,'Kartu Stok'!$B$2),"")</f>
        <v/>
      </c>
    </row>
    <row r="2899" spans="1:9" ht="14.5" x14ac:dyDescent="0.35">
      <c r="A2899" s="2" t="s">
        <v>3458</v>
      </c>
      <c r="B2899" s="5">
        <f>IF(LEFT(tbl_transaction[[#This Row],[Reference Number]],2)="GR",VLOOKUP(tbl_transaction[[#This Row],[Reference Number]],barang_masuk[],2,FALSE),IF(LEFT(tbl_transaction[[#This Row],[Reference Number]],2)="DO",VLOOKUP(tbl_transaction[[#This Row],[Reference Number]],barang_keluar[],2,FALSE),""))</f>
        <v>46068</v>
      </c>
      <c r="C2899" t="str">
        <f t="shared" si="45"/>
        <v>Outbound</v>
      </c>
      <c r="D2899" t="str">
        <f>IF(tbl_transaction[[#This Row],[Type]]="Inbound",VLOOKUP(tbl_transaction[[#This Row],[Reference Number]],barang_masuk[],4,FALSE),IF(tbl_transaction[[#This Row],[Type]]="Outbound",VLOOKUP(tbl_transaction[[#This Row],[Reference Number]],barang_keluar[],4,FALSE),""))</f>
        <v>HOM002</v>
      </c>
      <c r="E2899" t="str">
        <f>IF(tbl_transaction[[#This Row],[Type]]="Inbound",VLOOKUP(tbl_transaction[[#This Row],[Reference Number]],barang_masuk[],5,FALSE),IF(tbl_transaction[[#This Row],[Type]]="Outbound",VLOOKUP(tbl_transaction[[#This Row],[Reference Number]],barang_keluar[],5,FALSE),""))</f>
        <v>Sunlight Home Care Variant 2</v>
      </c>
      <c r="F2899">
        <f>IF(tbl_transaction[[#This Row],[Type]]="Inbound",VLOOKUP(tbl_transaction[[#This Row],[Reference Number]],barang_masuk[],6,FALSE),IF(tbl_transaction[[#This Row],[Type]]="Outbound",VLOOKUP(tbl_transaction[[#This Row],[Reference Number]],barang_keluar[],6,FALSE),""))</f>
        <v>5</v>
      </c>
      <c r="G2899" t="str">
        <f>IF(tbl_transaction[[#This Row],[Type]]="Inbound",VLOOKUP(tbl_transaction[[#This Row],[Reference Number]],barang_masuk[],7,FALSE),IF(tbl_transaction[[#This Row],[Type]]="Outbound",VLOOKUP(tbl_transaction[[#This Row],[Reference Number]],barang_keluar[],7,FALSE),""))</f>
        <v>Pack</v>
      </c>
      <c r="H2899" t="str">
        <f>IF(tbl_transaction[[#This Row],[Type]]="Inbound",VLOOKUP(tbl_transaction[[#This Row],[Reference Number]],barang_masuk[],3,FALSE),IF(tbl_transaction[[#This Row],[Type]]="Outbound",VLOOKUP(tbl_transaction[[#This Row],[Reference Number]],barang_keluar[],3,FALSE),""))</f>
        <v>Outlet 068</v>
      </c>
      <c r="I2899" t="str">
        <f>IF(D2899='Kartu Stok'!$B$2,COUNTIF($D$3:D2899,'Kartu Stok'!$B$2),"")</f>
        <v/>
      </c>
    </row>
    <row r="2900" spans="1:9" ht="14.5" x14ac:dyDescent="0.35">
      <c r="A2900" s="2" t="s">
        <v>3459</v>
      </c>
      <c r="B2900" s="5">
        <f>IF(LEFT(tbl_transaction[[#This Row],[Reference Number]],2)="GR",VLOOKUP(tbl_transaction[[#This Row],[Reference Number]],barang_masuk[],2,FALSE),IF(LEFT(tbl_transaction[[#This Row],[Reference Number]],2)="DO",VLOOKUP(tbl_transaction[[#This Row],[Reference Number]],barang_keluar[],2,FALSE),""))</f>
        <v>46200</v>
      </c>
      <c r="C2900" t="str">
        <f t="shared" si="45"/>
        <v>Outbound</v>
      </c>
      <c r="D2900" t="str">
        <f>IF(tbl_transaction[[#This Row],[Type]]="Inbound",VLOOKUP(tbl_transaction[[#This Row],[Reference Number]],barang_masuk[],4,FALSE),IF(tbl_transaction[[#This Row],[Type]]="Outbound",VLOOKUP(tbl_transaction[[#This Row],[Reference Number]],barang_keluar[],4,FALSE),""))</f>
        <v>SNK005</v>
      </c>
      <c r="E2900" t="str">
        <f>IF(tbl_transaction[[#This Row],[Type]]="Inbound",VLOOKUP(tbl_transaction[[#This Row],[Reference Number]],barang_masuk[],5,FALSE),IF(tbl_transaction[[#This Row],[Type]]="Outbound",VLOOKUP(tbl_transaction[[#This Row],[Reference Number]],barang_keluar[],5,FALSE),""))</f>
        <v>Taro Snack Variant 5</v>
      </c>
      <c r="F2900">
        <f>IF(tbl_transaction[[#This Row],[Type]]="Inbound",VLOOKUP(tbl_transaction[[#This Row],[Reference Number]],barang_masuk[],6,FALSE),IF(tbl_transaction[[#This Row],[Type]]="Outbound",VLOOKUP(tbl_transaction[[#This Row],[Reference Number]],barang_keluar[],6,FALSE),""))</f>
        <v>48</v>
      </c>
      <c r="G2900" t="str">
        <f>IF(tbl_transaction[[#This Row],[Type]]="Inbound",VLOOKUP(tbl_transaction[[#This Row],[Reference Number]],barang_masuk[],7,FALSE),IF(tbl_transaction[[#This Row],[Type]]="Outbound",VLOOKUP(tbl_transaction[[#This Row],[Reference Number]],barang_keluar[],7,FALSE),""))</f>
        <v>Pack</v>
      </c>
      <c r="H2900" t="str">
        <f>IF(tbl_transaction[[#This Row],[Type]]="Inbound",VLOOKUP(tbl_transaction[[#This Row],[Reference Number]],barang_masuk[],3,FALSE),IF(tbl_transaction[[#This Row],[Type]]="Outbound",VLOOKUP(tbl_transaction[[#This Row],[Reference Number]],barang_keluar[],3,FALSE),""))</f>
        <v>Outlet 033</v>
      </c>
      <c r="I2900" t="str">
        <f>IF(D2900='Kartu Stok'!$B$2,COUNTIF($D$3:D2900,'Kartu Stok'!$B$2),"")</f>
        <v/>
      </c>
    </row>
    <row r="2901" spans="1:9" ht="14.5" x14ac:dyDescent="0.35">
      <c r="A2901" s="2" t="s">
        <v>3460</v>
      </c>
      <c r="B2901" s="5">
        <f>IF(LEFT(tbl_transaction[[#This Row],[Reference Number]],2)="GR",VLOOKUP(tbl_transaction[[#This Row],[Reference Number]],barang_masuk[],2,FALSE),IF(LEFT(tbl_transaction[[#This Row],[Reference Number]],2)="DO",VLOOKUP(tbl_transaction[[#This Row],[Reference Number]],barang_keluar[],2,FALSE),""))</f>
        <v>46108</v>
      </c>
      <c r="C2901" t="str">
        <f t="shared" si="45"/>
        <v>Outbound</v>
      </c>
      <c r="D2901" t="str">
        <f>IF(tbl_transaction[[#This Row],[Type]]="Inbound",VLOOKUP(tbl_transaction[[#This Row],[Reference Number]],barang_masuk[],4,FALSE),IF(tbl_transaction[[#This Row],[Type]]="Outbound",VLOOKUP(tbl_transaction[[#This Row],[Reference Number]],barang_keluar[],4,FALSE),""))</f>
        <v>PER003</v>
      </c>
      <c r="E2901" t="str">
        <f>IF(tbl_transaction[[#This Row],[Type]]="Inbound",VLOOKUP(tbl_transaction[[#This Row],[Reference Number]],barang_masuk[],5,FALSE),IF(tbl_transaction[[#This Row],[Type]]="Outbound",VLOOKUP(tbl_transaction[[#This Row],[Reference Number]],barang_keluar[],5,FALSE),""))</f>
        <v>Pepsodent Personal Care Variant 3</v>
      </c>
      <c r="F2901">
        <f>IF(tbl_transaction[[#This Row],[Type]]="Inbound",VLOOKUP(tbl_transaction[[#This Row],[Reference Number]],barang_masuk[],6,FALSE),IF(tbl_transaction[[#This Row],[Type]]="Outbound",VLOOKUP(tbl_transaction[[#This Row],[Reference Number]],barang_keluar[],6,FALSE),""))</f>
        <v>24</v>
      </c>
      <c r="G2901" t="str">
        <f>IF(tbl_transaction[[#This Row],[Type]]="Inbound",VLOOKUP(tbl_transaction[[#This Row],[Reference Number]],barang_masuk[],7,FALSE),IF(tbl_transaction[[#This Row],[Type]]="Outbound",VLOOKUP(tbl_transaction[[#This Row],[Reference Number]],barang_keluar[],7,FALSE),""))</f>
        <v>Bottle</v>
      </c>
      <c r="H2901" t="str">
        <f>IF(tbl_transaction[[#This Row],[Type]]="Inbound",VLOOKUP(tbl_transaction[[#This Row],[Reference Number]],barang_masuk[],3,FALSE),IF(tbl_transaction[[#This Row],[Type]]="Outbound",VLOOKUP(tbl_transaction[[#This Row],[Reference Number]],barang_keluar[],3,FALSE),""))</f>
        <v>Outlet 002</v>
      </c>
      <c r="I2901" t="str">
        <f>IF(D2901='Kartu Stok'!$B$2,COUNTIF($D$3:D2901,'Kartu Stok'!$B$2),"")</f>
        <v/>
      </c>
    </row>
    <row r="2902" spans="1:9" ht="14.5" x14ac:dyDescent="0.35">
      <c r="A2902" s="2" t="s">
        <v>3461</v>
      </c>
      <c r="B2902" s="5">
        <f>IF(LEFT(tbl_transaction[[#This Row],[Reference Number]],2)="GR",VLOOKUP(tbl_transaction[[#This Row],[Reference Number]],barang_masuk[],2,FALSE),IF(LEFT(tbl_transaction[[#This Row],[Reference Number]],2)="DO",VLOOKUP(tbl_transaction[[#This Row],[Reference Number]],barang_keluar[],2,FALSE),""))</f>
        <v>46110</v>
      </c>
      <c r="C2902" t="str">
        <f t="shared" si="45"/>
        <v>Outbound</v>
      </c>
      <c r="D2902" t="str">
        <f>IF(tbl_transaction[[#This Row],[Type]]="Inbound",VLOOKUP(tbl_transaction[[#This Row],[Reference Number]],barang_masuk[],4,FALSE),IF(tbl_transaction[[#This Row],[Type]]="Outbound",VLOOKUP(tbl_transaction[[#This Row],[Reference Number]],barang_keluar[],4,FALSE),""))</f>
        <v>PER030</v>
      </c>
      <c r="E2902" t="str">
        <f>IF(tbl_transaction[[#This Row],[Type]]="Inbound",VLOOKUP(tbl_transaction[[#This Row],[Reference Number]],barang_masuk[],5,FALSE),IF(tbl_transaction[[#This Row],[Type]]="Outbound",VLOOKUP(tbl_transaction[[#This Row],[Reference Number]],barang_keluar[],5,FALSE),""))</f>
        <v>Lifebuoy Personal Care Variant 30</v>
      </c>
      <c r="F2902">
        <f>IF(tbl_transaction[[#This Row],[Type]]="Inbound",VLOOKUP(tbl_transaction[[#This Row],[Reference Number]],barang_masuk[],6,FALSE),IF(tbl_transaction[[#This Row],[Type]]="Outbound",VLOOKUP(tbl_transaction[[#This Row],[Reference Number]],barang_keluar[],6,FALSE),""))</f>
        <v>12</v>
      </c>
      <c r="G2902" t="str">
        <f>IF(tbl_transaction[[#This Row],[Type]]="Inbound",VLOOKUP(tbl_transaction[[#This Row],[Reference Number]],barang_masuk[],7,FALSE),IF(tbl_transaction[[#This Row],[Type]]="Outbound",VLOOKUP(tbl_transaction[[#This Row],[Reference Number]],barang_keluar[],7,FALSE),""))</f>
        <v>Bottle</v>
      </c>
      <c r="H2902" t="str">
        <f>IF(tbl_transaction[[#This Row],[Type]]="Inbound",VLOOKUP(tbl_transaction[[#This Row],[Reference Number]],barang_masuk[],3,FALSE),IF(tbl_transaction[[#This Row],[Type]]="Outbound",VLOOKUP(tbl_transaction[[#This Row],[Reference Number]],barang_keluar[],3,FALSE),""))</f>
        <v>Outlet 020</v>
      </c>
      <c r="I2902" t="str">
        <f>IF(D2902='Kartu Stok'!$B$2,COUNTIF($D$3:D2902,'Kartu Stok'!$B$2),"")</f>
        <v/>
      </c>
    </row>
    <row r="2903" spans="1:9" ht="14.5" x14ac:dyDescent="0.35">
      <c r="A2903" s="2" t="s">
        <v>3462</v>
      </c>
      <c r="B2903" s="5">
        <f>IF(LEFT(tbl_transaction[[#This Row],[Reference Number]],2)="GR",VLOOKUP(tbl_transaction[[#This Row],[Reference Number]],barang_masuk[],2,FALSE),IF(LEFT(tbl_transaction[[#This Row],[Reference Number]],2)="DO",VLOOKUP(tbl_transaction[[#This Row],[Reference Number]],barang_keluar[],2,FALSE),""))</f>
        <v>46034</v>
      </c>
      <c r="C2903" t="str">
        <f t="shared" si="45"/>
        <v>Outbound</v>
      </c>
      <c r="D2903" t="str">
        <f>IF(tbl_transaction[[#This Row],[Type]]="Inbound",VLOOKUP(tbl_transaction[[#This Row],[Reference Number]],barang_masuk[],4,FALSE),IF(tbl_transaction[[#This Row],[Type]]="Outbound",VLOOKUP(tbl_transaction[[#This Row],[Reference Number]],barang_keluar[],4,FALSE),""))</f>
        <v>PER018</v>
      </c>
      <c r="E2903" t="str">
        <f>IF(tbl_transaction[[#This Row],[Type]]="Inbound",VLOOKUP(tbl_transaction[[#This Row],[Reference Number]],barang_masuk[],5,FALSE),IF(tbl_transaction[[#This Row],[Type]]="Outbound",VLOOKUP(tbl_transaction[[#This Row],[Reference Number]],barang_keluar[],5,FALSE),""))</f>
        <v>Lifebuoy Personal Care Variant 18</v>
      </c>
      <c r="F2903">
        <f>IF(tbl_transaction[[#This Row],[Type]]="Inbound",VLOOKUP(tbl_transaction[[#This Row],[Reference Number]],barang_masuk[],6,FALSE),IF(tbl_transaction[[#This Row],[Type]]="Outbound",VLOOKUP(tbl_transaction[[#This Row],[Reference Number]],barang_keluar[],6,FALSE),""))</f>
        <v>5</v>
      </c>
      <c r="G2903" t="str">
        <f>IF(tbl_transaction[[#This Row],[Type]]="Inbound",VLOOKUP(tbl_transaction[[#This Row],[Reference Number]],barang_masuk[],7,FALSE),IF(tbl_transaction[[#This Row],[Type]]="Outbound",VLOOKUP(tbl_transaction[[#This Row],[Reference Number]],barang_keluar[],7,FALSE),""))</f>
        <v>Bottle</v>
      </c>
      <c r="H2903" t="str">
        <f>IF(tbl_transaction[[#This Row],[Type]]="Inbound",VLOOKUP(tbl_transaction[[#This Row],[Reference Number]],barang_masuk[],3,FALSE),IF(tbl_transaction[[#This Row],[Type]]="Outbound",VLOOKUP(tbl_transaction[[#This Row],[Reference Number]],barang_keluar[],3,FALSE),""))</f>
        <v>Outlet 059</v>
      </c>
      <c r="I2903" t="str">
        <f>IF(D2903='Kartu Stok'!$B$2,COUNTIF($D$3:D2903,'Kartu Stok'!$B$2),"")</f>
        <v/>
      </c>
    </row>
    <row r="2904" spans="1:9" ht="14.5" x14ac:dyDescent="0.35">
      <c r="A2904" s="2" t="s">
        <v>3463</v>
      </c>
      <c r="B2904" s="5">
        <f>IF(LEFT(tbl_transaction[[#This Row],[Reference Number]],2)="GR",VLOOKUP(tbl_transaction[[#This Row],[Reference Number]],barang_masuk[],2,FALSE),IF(LEFT(tbl_transaction[[#This Row],[Reference Number]],2)="DO",VLOOKUP(tbl_transaction[[#This Row],[Reference Number]],barang_keluar[],2,FALSE),""))</f>
        <v>46135</v>
      </c>
      <c r="C2904" t="str">
        <f t="shared" si="45"/>
        <v>Outbound</v>
      </c>
      <c r="D2904" t="str">
        <f>IF(tbl_transaction[[#This Row],[Type]]="Inbound",VLOOKUP(tbl_transaction[[#This Row],[Reference Number]],barang_masuk[],4,FALSE),IF(tbl_transaction[[#This Row],[Type]]="Outbound",VLOOKUP(tbl_transaction[[#This Row],[Reference Number]],barang_keluar[],4,FALSE),""))</f>
        <v>SNK019</v>
      </c>
      <c r="E2904" t="str">
        <f>IF(tbl_transaction[[#This Row],[Type]]="Inbound",VLOOKUP(tbl_transaction[[#This Row],[Reference Number]],barang_masuk[],5,FALSE),IF(tbl_transaction[[#This Row],[Type]]="Outbound",VLOOKUP(tbl_transaction[[#This Row],[Reference Number]],barang_keluar[],5,FALSE),""))</f>
        <v>Qtela Snack Variant 19</v>
      </c>
      <c r="F2904">
        <f>IF(tbl_transaction[[#This Row],[Type]]="Inbound",VLOOKUP(tbl_transaction[[#This Row],[Reference Number]],barang_masuk[],6,FALSE),IF(tbl_transaction[[#This Row],[Type]]="Outbound",VLOOKUP(tbl_transaction[[#This Row],[Reference Number]],barang_keluar[],6,FALSE),""))</f>
        <v>24</v>
      </c>
      <c r="G2904" t="str">
        <f>IF(tbl_transaction[[#This Row],[Type]]="Inbound",VLOOKUP(tbl_transaction[[#This Row],[Reference Number]],barang_masuk[],7,FALSE),IF(tbl_transaction[[#This Row],[Type]]="Outbound",VLOOKUP(tbl_transaction[[#This Row],[Reference Number]],barang_keluar[],7,FALSE),""))</f>
        <v>Pack</v>
      </c>
      <c r="H2904" t="str">
        <f>IF(tbl_transaction[[#This Row],[Type]]="Inbound",VLOOKUP(tbl_transaction[[#This Row],[Reference Number]],barang_masuk[],3,FALSE),IF(tbl_transaction[[#This Row],[Type]]="Outbound",VLOOKUP(tbl_transaction[[#This Row],[Reference Number]],barang_keluar[],3,FALSE),""))</f>
        <v>Outlet 025</v>
      </c>
      <c r="I2904" t="str">
        <f>IF(D2904='Kartu Stok'!$B$2,COUNTIF($D$3:D2904,'Kartu Stok'!$B$2),"")</f>
        <v/>
      </c>
    </row>
    <row r="2905" spans="1:9" ht="14.5" x14ac:dyDescent="0.35">
      <c r="A2905" s="2" t="s">
        <v>3464</v>
      </c>
      <c r="B2905" s="5">
        <f>IF(LEFT(tbl_transaction[[#This Row],[Reference Number]],2)="GR",VLOOKUP(tbl_transaction[[#This Row],[Reference Number]],barang_masuk[],2,FALSE),IF(LEFT(tbl_transaction[[#This Row],[Reference Number]],2)="DO",VLOOKUP(tbl_transaction[[#This Row],[Reference Number]],barang_keluar[],2,FALSE),""))</f>
        <v>46162</v>
      </c>
      <c r="C2905" t="str">
        <f t="shared" si="45"/>
        <v>Outbound</v>
      </c>
      <c r="D2905" t="str">
        <f>IF(tbl_transaction[[#This Row],[Type]]="Inbound",VLOOKUP(tbl_transaction[[#This Row],[Reference Number]],barang_masuk[],4,FALSE),IF(tbl_transaction[[#This Row],[Type]]="Outbound",VLOOKUP(tbl_transaction[[#This Row],[Reference Number]],barang_keluar[],4,FALSE),""))</f>
        <v>BEV006</v>
      </c>
      <c r="E2905" t="str">
        <f>IF(tbl_transaction[[#This Row],[Type]]="Inbound",VLOOKUP(tbl_transaction[[#This Row],[Reference Number]],barang_masuk[],5,FALSE),IF(tbl_transaction[[#This Row],[Type]]="Outbound",VLOOKUP(tbl_transaction[[#This Row],[Reference Number]],barang_keluar[],5,FALSE),""))</f>
        <v>Pocari Beverage Variant 6</v>
      </c>
      <c r="F2905">
        <f>IF(tbl_transaction[[#This Row],[Type]]="Inbound",VLOOKUP(tbl_transaction[[#This Row],[Reference Number]],barang_masuk[],6,FALSE),IF(tbl_transaction[[#This Row],[Type]]="Outbound",VLOOKUP(tbl_transaction[[#This Row],[Reference Number]],barang_keluar[],6,FALSE),""))</f>
        <v>12</v>
      </c>
      <c r="G2905" t="str">
        <f>IF(tbl_transaction[[#This Row],[Type]]="Inbound",VLOOKUP(tbl_transaction[[#This Row],[Reference Number]],barang_masuk[],7,FALSE),IF(tbl_transaction[[#This Row],[Type]]="Outbound",VLOOKUP(tbl_transaction[[#This Row],[Reference Number]],barang_keluar[],7,FALSE),""))</f>
        <v>Bottle</v>
      </c>
      <c r="H2905" t="str">
        <f>IF(tbl_transaction[[#This Row],[Type]]="Inbound",VLOOKUP(tbl_transaction[[#This Row],[Reference Number]],barang_masuk[],3,FALSE),IF(tbl_transaction[[#This Row],[Type]]="Outbound",VLOOKUP(tbl_transaction[[#This Row],[Reference Number]],barang_keluar[],3,FALSE),""))</f>
        <v>Outlet 039</v>
      </c>
      <c r="I2905" t="str">
        <f>IF(D2905='Kartu Stok'!$B$2,COUNTIF($D$3:D2905,'Kartu Stok'!$B$2),"")</f>
        <v/>
      </c>
    </row>
    <row r="2906" spans="1:9" ht="14.5" x14ac:dyDescent="0.35">
      <c r="A2906" s="2" t="s">
        <v>3465</v>
      </c>
      <c r="B2906" s="5">
        <f>IF(LEFT(tbl_transaction[[#This Row],[Reference Number]],2)="GR",VLOOKUP(tbl_transaction[[#This Row],[Reference Number]],barang_masuk[],2,FALSE),IF(LEFT(tbl_transaction[[#This Row],[Reference Number]],2)="DO",VLOOKUP(tbl_transaction[[#This Row],[Reference Number]],barang_keluar[],2,FALSE),""))</f>
        <v>46041</v>
      </c>
      <c r="C2906" t="str">
        <f t="shared" si="45"/>
        <v>Outbound</v>
      </c>
      <c r="D2906" t="str">
        <f>IF(tbl_transaction[[#This Row],[Type]]="Inbound",VLOOKUP(tbl_transaction[[#This Row],[Reference Number]],barang_masuk[],4,FALSE),IF(tbl_transaction[[#This Row],[Type]]="Outbound",VLOOKUP(tbl_transaction[[#This Row],[Reference Number]],barang_keluar[],4,FALSE),""))</f>
        <v>HOM009</v>
      </c>
      <c r="E2906" t="str">
        <f>IF(tbl_transaction[[#This Row],[Type]]="Inbound",VLOOKUP(tbl_transaction[[#This Row],[Reference Number]],barang_masuk[],5,FALSE),IF(tbl_transaction[[#This Row],[Type]]="Outbound",VLOOKUP(tbl_transaction[[#This Row],[Reference Number]],barang_keluar[],5,FALSE),""))</f>
        <v>Molto Home Care Variant 9</v>
      </c>
      <c r="F2906">
        <f>IF(tbl_transaction[[#This Row],[Type]]="Inbound",VLOOKUP(tbl_transaction[[#This Row],[Reference Number]],barang_masuk[],6,FALSE),IF(tbl_transaction[[#This Row],[Type]]="Outbound",VLOOKUP(tbl_transaction[[#This Row],[Reference Number]],barang_keluar[],6,FALSE),""))</f>
        <v>5</v>
      </c>
      <c r="G2906" t="str">
        <f>IF(tbl_transaction[[#This Row],[Type]]="Inbound",VLOOKUP(tbl_transaction[[#This Row],[Reference Number]],barang_masuk[],7,FALSE),IF(tbl_transaction[[#This Row],[Type]]="Outbound",VLOOKUP(tbl_transaction[[#This Row],[Reference Number]],barang_keluar[],7,FALSE),""))</f>
        <v>Pack</v>
      </c>
      <c r="H2906" t="str">
        <f>IF(tbl_transaction[[#This Row],[Type]]="Inbound",VLOOKUP(tbl_transaction[[#This Row],[Reference Number]],barang_masuk[],3,FALSE),IF(tbl_transaction[[#This Row],[Type]]="Outbound",VLOOKUP(tbl_transaction[[#This Row],[Reference Number]],barang_keluar[],3,FALSE),""))</f>
        <v>Outlet 022</v>
      </c>
      <c r="I2906" t="str">
        <f>IF(D2906='Kartu Stok'!$B$2,COUNTIF($D$3:D2906,'Kartu Stok'!$B$2),"")</f>
        <v/>
      </c>
    </row>
    <row r="2907" spans="1:9" ht="14.5" x14ac:dyDescent="0.35">
      <c r="A2907" s="2" t="s">
        <v>3466</v>
      </c>
      <c r="B2907" s="5">
        <f>IF(LEFT(tbl_transaction[[#This Row],[Reference Number]],2)="GR",VLOOKUP(tbl_transaction[[#This Row],[Reference Number]],barang_masuk[],2,FALSE),IF(LEFT(tbl_transaction[[#This Row],[Reference Number]],2)="DO",VLOOKUP(tbl_transaction[[#This Row],[Reference Number]],barang_keluar[],2,FALSE),""))</f>
        <v>46173</v>
      </c>
      <c r="C2907" t="str">
        <f t="shared" si="45"/>
        <v>Outbound</v>
      </c>
      <c r="D2907" t="str">
        <f>IF(tbl_transaction[[#This Row],[Type]]="Inbound",VLOOKUP(tbl_transaction[[#This Row],[Reference Number]],barang_masuk[],4,FALSE),IF(tbl_transaction[[#This Row],[Type]]="Outbound",VLOOKUP(tbl_transaction[[#This Row],[Reference Number]],barang_keluar[],4,FALSE),""))</f>
        <v>DAR012</v>
      </c>
      <c r="E2907" t="str">
        <f>IF(tbl_transaction[[#This Row],[Type]]="Inbound",VLOOKUP(tbl_transaction[[#This Row],[Reference Number]],barang_masuk[],5,FALSE),IF(tbl_transaction[[#This Row],[Type]]="Outbound",VLOOKUP(tbl_transaction[[#This Row],[Reference Number]],barang_keluar[],5,FALSE),""))</f>
        <v>Indomilk Dairy Variant 12</v>
      </c>
      <c r="F2907">
        <f>IF(tbl_transaction[[#This Row],[Type]]="Inbound",VLOOKUP(tbl_transaction[[#This Row],[Reference Number]],barang_masuk[],6,FALSE),IF(tbl_transaction[[#This Row],[Type]]="Outbound",VLOOKUP(tbl_transaction[[#This Row],[Reference Number]],barang_keluar[],6,FALSE),""))</f>
        <v>48</v>
      </c>
      <c r="G2907" t="str">
        <f>IF(tbl_transaction[[#This Row],[Type]]="Inbound",VLOOKUP(tbl_transaction[[#This Row],[Reference Number]],barang_masuk[],7,FALSE),IF(tbl_transaction[[#This Row],[Type]]="Outbound",VLOOKUP(tbl_transaction[[#This Row],[Reference Number]],barang_keluar[],7,FALSE),""))</f>
        <v>Box</v>
      </c>
      <c r="H2907" t="str">
        <f>IF(tbl_transaction[[#This Row],[Type]]="Inbound",VLOOKUP(tbl_transaction[[#This Row],[Reference Number]],barang_masuk[],3,FALSE),IF(tbl_transaction[[#This Row],[Type]]="Outbound",VLOOKUP(tbl_transaction[[#This Row],[Reference Number]],barang_keluar[],3,FALSE),""))</f>
        <v>Outlet 010</v>
      </c>
      <c r="I2907" t="str">
        <f>IF(D2907='Kartu Stok'!$B$2,COUNTIF($D$3:D2907,'Kartu Stok'!$B$2),"")</f>
        <v/>
      </c>
    </row>
    <row r="2908" spans="1:9" ht="14.5" x14ac:dyDescent="0.35">
      <c r="A2908" s="2" t="s">
        <v>3467</v>
      </c>
      <c r="B2908" s="5">
        <f>IF(LEFT(tbl_transaction[[#This Row],[Reference Number]],2)="GR",VLOOKUP(tbl_transaction[[#This Row],[Reference Number]],barang_masuk[],2,FALSE),IF(LEFT(tbl_transaction[[#This Row],[Reference Number]],2)="DO",VLOOKUP(tbl_transaction[[#This Row],[Reference Number]],barang_keluar[],2,FALSE),""))</f>
        <v>46029</v>
      </c>
      <c r="C2908" t="str">
        <f t="shared" si="45"/>
        <v>Outbound</v>
      </c>
      <c r="D2908" t="str">
        <f>IF(tbl_transaction[[#This Row],[Type]]="Inbound",VLOOKUP(tbl_transaction[[#This Row],[Reference Number]],barang_masuk[],4,FALSE),IF(tbl_transaction[[#This Row],[Type]]="Outbound",VLOOKUP(tbl_transaction[[#This Row],[Reference Number]],barang_keluar[],4,FALSE),""))</f>
        <v>BEV009</v>
      </c>
      <c r="E2908" t="str">
        <f>IF(tbl_transaction[[#This Row],[Type]]="Inbound",VLOOKUP(tbl_transaction[[#This Row],[Reference Number]],barang_masuk[],5,FALSE),IF(tbl_transaction[[#This Row],[Type]]="Outbound",VLOOKUP(tbl_transaction[[#This Row],[Reference Number]],barang_keluar[],5,FALSE),""))</f>
        <v>Aqua Beverage Variant 9</v>
      </c>
      <c r="F2908">
        <f>IF(tbl_transaction[[#This Row],[Type]]="Inbound",VLOOKUP(tbl_transaction[[#This Row],[Reference Number]],barang_masuk[],6,FALSE),IF(tbl_transaction[[#This Row],[Type]]="Outbound",VLOOKUP(tbl_transaction[[#This Row],[Reference Number]],barang_keluar[],6,FALSE),""))</f>
        <v>15</v>
      </c>
      <c r="G2908" t="str">
        <f>IF(tbl_transaction[[#This Row],[Type]]="Inbound",VLOOKUP(tbl_transaction[[#This Row],[Reference Number]],barang_masuk[],7,FALSE),IF(tbl_transaction[[#This Row],[Type]]="Outbound",VLOOKUP(tbl_transaction[[#This Row],[Reference Number]],barang_keluar[],7,FALSE),""))</f>
        <v>Bottle</v>
      </c>
      <c r="H2908" t="str">
        <f>IF(tbl_transaction[[#This Row],[Type]]="Inbound",VLOOKUP(tbl_transaction[[#This Row],[Reference Number]],barang_masuk[],3,FALSE),IF(tbl_transaction[[#This Row],[Type]]="Outbound",VLOOKUP(tbl_transaction[[#This Row],[Reference Number]],barang_keluar[],3,FALSE),""))</f>
        <v>Outlet 052</v>
      </c>
      <c r="I2908" t="str">
        <f>IF(D2908='Kartu Stok'!$B$2,COUNTIF($D$3:D2908,'Kartu Stok'!$B$2),"")</f>
        <v/>
      </c>
    </row>
    <row r="2909" spans="1:9" ht="14.5" x14ac:dyDescent="0.35">
      <c r="A2909" s="2" t="s">
        <v>3468</v>
      </c>
      <c r="B2909" s="5">
        <f>IF(LEFT(tbl_transaction[[#This Row],[Reference Number]],2)="GR",VLOOKUP(tbl_transaction[[#This Row],[Reference Number]],barang_masuk[],2,FALSE),IF(LEFT(tbl_transaction[[#This Row],[Reference Number]],2)="DO",VLOOKUP(tbl_transaction[[#This Row],[Reference Number]],barang_keluar[],2,FALSE),""))</f>
        <v>46142</v>
      </c>
      <c r="C2909" t="str">
        <f t="shared" si="45"/>
        <v>Outbound</v>
      </c>
      <c r="D2909" t="str">
        <f>IF(tbl_transaction[[#This Row],[Type]]="Inbound",VLOOKUP(tbl_transaction[[#This Row],[Reference Number]],barang_masuk[],4,FALSE),IF(tbl_transaction[[#This Row],[Type]]="Outbound",VLOOKUP(tbl_transaction[[#This Row],[Reference Number]],barang_keluar[],4,FALSE),""))</f>
        <v>INS011</v>
      </c>
      <c r="E2909" t="str">
        <f>IF(tbl_transaction[[#This Row],[Type]]="Inbound",VLOOKUP(tbl_transaction[[#This Row],[Reference Number]],barang_masuk[],5,FALSE),IF(tbl_transaction[[#This Row],[Type]]="Outbound",VLOOKUP(tbl_transaction[[#This Row],[Reference Number]],barang_keluar[],5,FALSE),""))</f>
        <v>Indomie Instant Food Variant 11</v>
      </c>
      <c r="F2909">
        <f>IF(tbl_transaction[[#This Row],[Type]]="Inbound",VLOOKUP(tbl_transaction[[#This Row],[Reference Number]],barang_masuk[],6,FALSE),IF(tbl_transaction[[#This Row],[Type]]="Outbound",VLOOKUP(tbl_transaction[[#This Row],[Reference Number]],barang_keluar[],6,FALSE),""))</f>
        <v>36</v>
      </c>
      <c r="G2909" t="str">
        <f>IF(tbl_transaction[[#This Row],[Type]]="Inbound",VLOOKUP(tbl_transaction[[#This Row],[Reference Number]],barang_masuk[],7,FALSE),IF(tbl_transaction[[#This Row],[Type]]="Outbound",VLOOKUP(tbl_transaction[[#This Row],[Reference Number]],barang_keluar[],7,FALSE),""))</f>
        <v>Pack</v>
      </c>
      <c r="H2909" t="str">
        <f>IF(tbl_transaction[[#This Row],[Type]]="Inbound",VLOOKUP(tbl_transaction[[#This Row],[Reference Number]],barang_masuk[],3,FALSE),IF(tbl_transaction[[#This Row],[Type]]="Outbound",VLOOKUP(tbl_transaction[[#This Row],[Reference Number]],barang_keluar[],3,FALSE),""))</f>
        <v>Outlet 077</v>
      </c>
      <c r="I2909" t="str">
        <f>IF(D2909='Kartu Stok'!$B$2,COUNTIF($D$3:D2909,'Kartu Stok'!$B$2),"")</f>
        <v/>
      </c>
    </row>
    <row r="2910" spans="1:9" ht="14.5" x14ac:dyDescent="0.35">
      <c r="A2910" s="2" t="s">
        <v>3469</v>
      </c>
      <c r="B2910" s="5">
        <f>IF(LEFT(tbl_transaction[[#This Row],[Reference Number]],2)="GR",VLOOKUP(tbl_transaction[[#This Row],[Reference Number]],barang_masuk[],2,FALSE),IF(LEFT(tbl_transaction[[#This Row],[Reference Number]],2)="DO",VLOOKUP(tbl_transaction[[#This Row],[Reference Number]],barang_keluar[],2,FALSE),""))</f>
        <v>46062</v>
      </c>
      <c r="C2910" t="str">
        <f t="shared" ref="C2910:C2973" si="46">IF(LEFT(A2910,2)="GR","Inbound",IF(LEFT(A2910,2)="DO","Outbound",""))</f>
        <v>Outbound</v>
      </c>
      <c r="D2910" t="str">
        <f>IF(tbl_transaction[[#This Row],[Type]]="Inbound",VLOOKUP(tbl_transaction[[#This Row],[Reference Number]],barang_masuk[],4,FALSE),IF(tbl_transaction[[#This Row],[Type]]="Outbound",VLOOKUP(tbl_transaction[[#This Row],[Reference Number]],barang_keluar[],4,FALSE),""))</f>
        <v>BEV014</v>
      </c>
      <c r="E2910" t="str">
        <f>IF(tbl_transaction[[#This Row],[Type]]="Inbound",VLOOKUP(tbl_transaction[[#This Row],[Reference Number]],barang_masuk[],5,FALSE),IF(tbl_transaction[[#This Row],[Type]]="Outbound",VLOOKUP(tbl_transaction[[#This Row],[Reference Number]],barang_keluar[],5,FALSE),""))</f>
        <v>Coca Cola Beverage Variant 14</v>
      </c>
      <c r="F2910">
        <f>IF(tbl_transaction[[#This Row],[Type]]="Inbound",VLOOKUP(tbl_transaction[[#This Row],[Reference Number]],barang_masuk[],6,FALSE),IF(tbl_transaction[[#This Row],[Type]]="Outbound",VLOOKUP(tbl_transaction[[#This Row],[Reference Number]],barang_keluar[],6,FALSE),""))</f>
        <v>24</v>
      </c>
      <c r="G2910" t="str">
        <f>IF(tbl_transaction[[#This Row],[Type]]="Inbound",VLOOKUP(tbl_transaction[[#This Row],[Reference Number]],barang_masuk[],7,FALSE),IF(tbl_transaction[[#This Row],[Type]]="Outbound",VLOOKUP(tbl_transaction[[#This Row],[Reference Number]],barang_keluar[],7,FALSE),""))</f>
        <v>Bottle</v>
      </c>
      <c r="H2910" t="str">
        <f>IF(tbl_transaction[[#This Row],[Type]]="Inbound",VLOOKUP(tbl_transaction[[#This Row],[Reference Number]],barang_masuk[],3,FALSE),IF(tbl_transaction[[#This Row],[Type]]="Outbound",VLOOKUP(tbl_transaction[[#This Row],[Reference Number]],barang_keluar[],3,FALSE),""))</f>
        <v>Outlet 051</v>
      </c>
      <c r="I2910" t="str">
        <f>IF(D2910='Kartu Stok'!$B$2,COUNTIF($D$3:D2910,'Kartu Stok'!$B$2),"")</f>
        <v/>
      </c>
    </row>
    <row r="2911" spans="1:9" ht="14.5" x14ac:dyDescent="0.35">
      <c r="A2911" s="2" t="s">
        <v>3470</v>
      </c>
      <c r="B2911" s="5">
        <f>IF(LEFT(tbl_transaction[[#This Row],[Reference Number]],2)="GR",VLOOKUP(tbl_transaction[[#This Row],[Reference Number]],barang_masuk[],2,FALSE),IF(LEFT(tbl_transaction[[#This Row],[Reference Number]],2)="DO",VLOOKUP(tbl_transaction[[#This Row],[Reference Number]],barang_keluar[],2,FALSE),""))</f>
        <v>46085</v>
      </c>
      <c r="C2911" t="str">
        <f t="shared" si="46"/>
        <v>Outbound</v>
      </c>
      <c r="D2911" t="str">
        <f>IF(tbl_transaction[[#This Row],[Type]]="Inbound",VLOOKUP(tbl_transaction[[#This Row],[Reference Number]],barang_masuk[],4,FALSE),IF(tbl_transaction[[#This Row],[Type]]="Outbound",VLOOKUP(tbl_transaction[[#This Row],[Reference Number]],barang_keluar[],4,FALSE),""))</f>
        <v>INS003</v>
      </c>
      <c r="E2911" t="str">
        <f>IF(tbl_transaction[[#This Row],[Type]]="Inbound",VLOOKUP(tbl_transaction[[#This Row],[Reference Number]],barang_masuk[],5,FALSE),IF(tbl_transaction[[#This Row],[Type]]="Outbound",VLOOKUP(tbl_transaction[[#This Row],[Reference Number]],barang_keluar[],5,FALSE),""))</f>
        <v>Indomie Instant Food Variant 3</v>
      </c>
      <c r="F2911">
        <f>IF(tbl_transaction[[#This Row],[Type]]="Inbound",VLOOKUP(tbl_transaction[[#This Row],[Reference Number]],barang_masuk[],6,FALSE),IF(tbl_transaction[[#This Row],[Type]]="Outbound",VLOOKUP(tbl_transaction[[#This Row],[Reference Number]],barang_keluar[],6,FALSE),""))</f>
        <v>30</v>
      </c>
      <c r="G2911" t="str">
        <f>IF(tbl_transaction[[#This Row],[Type]]="Inbound",VLOOKUP(tbl_transaction[[#This Row],[Reference Number]],barang_masuk[],7,FALSE),IF(tbl_transaction[[#This Row],[Type]]="Outbound",VLOOKUP(tbl_transaction[[#This Row],[Reference Number]],barang_keluar[],7,FALSE),""))</f>
        <v>Pack</v>
      </c>
      <c r="H2911" t="str">
        <f>IF(tbl_transaction[[#This Row],[Type]]="Inbound",VLOOKUP(tbl_transaction[[#This Row],[Reference Number]],barang_masuk[],3,FALSE),IF(tbl_transaction[[#This Row],[Type]]="Outbound",VLOOKUP(tbl_transaction[[#This Row],[Reference Number]],barang_keluar[],3,FALSE),""))</f>
        <v>Outlet 012</v>
      </c>
      <c r="I2911" t="str">
        <f>IF(D2911='Kartu Stok'!$B$2,COUNTIF($D$3:D2911,'Kartu Stok'!$B$2),"")</f>
        <v/>
      </c>
    </row>
    <row r="2912" spans="1:9" ht="14.5" x14ac:dyDescent="0.35">
      <c r="A2912" s="2" t="s">
        <v>3471</v>
      </c>
      <c r="B2912" s="5">
        <f>IF(LEFT(tbl_transaction[[#This Row],[Reference Number]],2)="GR",VLOOKUP(tbl_transaction[[#This Row],[Reference Number]],barang_masuk[],2,FALSE),IF(LEFT(tbl_transaction[[#This Row],[Reference Number]],2)="DO",VLOOKUP(tbl_transaction[[#This Row],[Reference Number]],barang_keluar[],2,FALSE),""))</f>
        <v>46197</v>
      </c>
      <c r="C2912" t="str">
        <f t="shared" si="46"/>
        <v>Outbound</v>
      </c>
      <c r="D2912" t="str">
        <f>IF(tbl_transaction[[#This Row],[Type]]="Inbound",VLOOKUP(tbl_transaction[[#This Row],[Reference Number]],barang_masuk[],4,FALSE),IF(tbl_transaction[[#This Row],[Type]]="Outbound",VLOOKUP(tbl_transaction[[#This Row],[Reference Number]],barang_keluar[],4,FALSE),""))</f>
        <v>BEV014</v>
      </c>
      <c r="E2912" t="str">
        <f>IF(tbl_transaction[[#This Row],[Type]]="Inbound",VLOOKUP(tbl_transaction[[#This Row],[Reference Number]],barang_masuk[],5,FALSE),IF(tbl_transaction[[#This Row],[Type]]="Outbound",VLOOKUP(tbl_transaction[[#This Row],[Reference Number]],barang_keluar[],5,FALSE),""))</f>
        <v>Coca Cola Beverage Variant 14</v>
      </c>
      <c r="F2912">
        <f>IF(tbl_transaction[[#This Row],[Type]]="Inbound",VLOOKUP(tbl_transaction[[#This Row],[Reference Number]],barang_masuk[],6,FALSE),IF(tbl_transaction[[#This Row],[Type]]="Outbound",VLOOKUP(tbl_transaction[[#This Row],[Reference Number]],barang_keluar[],6,FALSE),""))</f>
        <v>36</v>
      </c>
      <c r="G2912" t="str">
        <f>IF(tbl_transaction[[#This Row],[Type]]="Inbound",VLOOKUP(tbl_transaction[[#This Row],[Reference Number]],barang_masuk[],7,FALSE),IF(tbl_transaction[[#This Row],[Type]]="Outbound",VLOOKUP(tbl_transaction[[#This Row],[Reference Number]],barang_keluar[],7,FALSE),""))</f>
        <v>Bottle</v>
      </c>
      <c r="H2912" t="str">
        <f>IF(tbl_transaction[[#This Row],[Type]]="Inbound",VLOOKUP(tbl_transaction[[#This Row],[Reference Number]],barang_masuk[],3,FALSE),IF(tbl_transaction[[#This Row],[Type]]="Outbound",VLOOKUP(tbl_transaction[[#This Row],[Reference Number]],barang_keluar[],3,FALSE),""))</f>
        <v>Outlet 019</v>
      </c>
      <c r="I2912" t="str">
        <f>IF(D2912='Kartu Stok'!$B$2,COUNTIF($D$3:D2912,'Kartu Stok'!$B$2),"")</f>
        <v/>
      </c>
    </row>
    <row r="2913" spans="1:9" ht="14.5" x14ac:dyDescent="0.35">
      <c r="A2913" s="2" t="s">
        <v>3472</v>
      </c>
      <c r="B2913" s="5">
        <f>IF(LEFT(tbl_transaction[[#This Row],[Reference Number]],2)="GR",VLOOKUP(tbl_transaction[[#This Row],[Reference Number]],barang_masuk[],2,FALSE),IF(LEFT(tbl_transaction[[#This Row],[Reference Number]],2)="DO",VLOOKUP(tbl_transaction[[#This Row],[Reference Number]],barang_keluar[],2,FALSE),""))</f>
        <v>46124</v>
      </c>
      <c r="C2913" t="str">
        <f t="shared" si="46"/>
        <v>Outbound</v>
      </c>
      <c r="D2913" t="str">
        <f>IF(tbl_transaction[[#This Row],[Type]]="Inbound",VLOOKUP(tbl_transaction[[#This Row],[Reference Number]],barang_masuk[],4,FALSE),IF(tbl_transaction[[#This Row],[Type]]="Outbound",VLOOKUP(tbl_transaction[[#This Row],[Reference Number]],barang_keluar[],4,FALSE),""))</f>
        <v>HOM001</v>
      </c>
      <c r="E2913" t="str">
        <f>IF(tbl_transaction[[#This Row],[Type]]="Inbound",VLOOKUP(tbl_transaction[[#This Row],[Reference Number]],barang_masuk[],5,FALSE),IF(tbl_transaction[[#This Row],[Type]]="Outbound",VLOOKUP(tbl_transaction[[#This Row],[Reference Number]],barang_keluar[],5,FALSE),""))</f>
        <v>Sunlight Home Care Variant 1</v>
      </c>
      <c r="F2913">
        <f>IF(tbl_transaction[[#This Row],[Type]]="Inbound",VLOOKUP(tbl_transaction[[#This Row],[Reference Number]],barang_masuk[],6,FALSE),IF(tbl_transaction[[#This Row],[Type]]="Outbound",VLOOKUP(tbl_transaction[[#This Row],[Reference Number]],barang_keluar[],6,FALSE),""))</f>
        <v>5</v>
      </c>
      <c r="G2913" t="str">
        <f>IF(tbl_transaction[[#This Row],[Type]]="Inbound",VLOOKUP(tbl_transaction[[#This Row],[Reference Number]],barang_masuk[],7,FALSE),IF(tbl_transaction[[#This Row],[Type]]="Outbound",VLOOKUP(tbl_transaction[[#This Row],[Reference Number]],barang_keluar[],7,FALSE),""))</f>
        <v>Pack</v>
      </c>
      <c r="H2913" t="str">
        <f>IF(tbl_transaction[[#This Row],[Type]]="Inbound",VLOOKUP(tbl_transaction[[#This Row],[Reference Number]],barang_masuk[],3,FALSE),IF(tbl_transaction[[#This Row],[Type]]="Outbound",VLOOKUP(tbl_transaction[[#This Row],[Reference Number]],barang_keluar[],3,FALSE),""))</f>
        <v>Outlet 015</v>
      </c>
      <c r="I2913" t="str">
        <f>IF(D2913='Kartu Stok'!$B$2,COUNTIF($D$3:D2913,'Kartu Stok'!$B$2),"")</f>
        <v/>
      </c>
    </row>
    <row r="2914" spans="1:9" ht="14.5" x14ac:dyDescent="0.35">
      <c r="A2914" s="2" t="s">
        <v>3473</v>
      </c>
      <c r="B2914" s="5">
        <f>IF(LEFT(tbl_transaction[[#This Row],[Reference Number]],2)="GR",VLOOKUP(tbl_transaction[[#This Row],[Reference Number]],barang_masuk[],2,FALSE),IF(LEFT(tbl_transaction[[#This Row],[Reference Number]],2)="DO",VLOOKUP(tbl_transaction[[#This Row],[Reference Number]],barang_keluar[],2,FALSE),""))</f>
        <v>46085</v>
      </c>
      <c r="C2914" t="str">
        <f t="shared" si="46"/>
        <v>Outbound</v>
      </c>
      <c r="D2914" t="str">
        <f>IF(tbl_transaction[[#This Row],[Type]]="Inbound",VLOOKUP(tbl_transaction[[#This Row],[Reference Number]],barang_masuk[],4,FALSE),IF(tbl_transaction[[#This Row],[Type]]="Outbound",VLOOKUP(tbl_transaction[[#This Row],[Reference Number]],barang_keluar[],4,FALSE),""))</f>
        <v>INS005</v>
      </c>
      <c r="E2914" t="str">
        <f>IF(tbl_transaction[[#This Row],[Type]]="Inbound",VLOOKUP(tbl_transaction[[#This Row],[Reference Number]],barang_masuk[],5,FALSE),IF(tbl_transaction[[#This Row],[Type]]="Outbound",VLOOKUP(tbl_transaction[[#This Row],[Reference Number]],barang_keluar[],5,FALSE),""))</f>
        <v>Sarimi Instant Food Variant 5</v>
      </c>
      <c r="F2914">
        <f>IF(tbl_transaction[[#This Row],[Type]]="Inbound",VLOOKUP(tbl_transaction[[#This Row],[Reference Number]],barang_masuk[],6,FALSE),IF(tbl_transaction[[#This Row],[Type]]="Outbound",VLOOKUP(tbl_transaction[[#This Row],[Reference Number]],barang_keluar[],6,FALSE),""))</f>
        <v>60</v>
      </c>
      <c r="G2914" t="str">
        <f>IF(tbl_transaction[[#This Row],[Type]]="Inbound",VLOOKUP(tbl_transaction[[#This Row],[Reference Number]],barang_masuk[],7,FALSE),IF(tbl_transaction[[#This Row],[Type]]="Outbound",VLOOKUP(tbl_transaction[[#This Row],[Reference Number]],barang_keluar[],7,FALSE),""))</f>
        <v>Pack</v>
      </c>
      <c r="H2914" t="str">
        <f>IF(tbl_transaction[[#This Row],[Type]]="Inbound",VLOOKUP(tbl_transaction[[#This Row],[Reference Number]],barang_masuk[],3,FALSE),IF(tbl_transaction[[#This Row],[Type]]="Outbound",VLOOKUP(tbl_transaction[[#This Row],[Reference Number]],barang_keluar[],3,FALSE),""))</f>
        <v>Outlet 053</v>
      </c>
      <c r="I2914" t="str">
        <f>IF(D2914='Kartu Stok'!$B$2,COUNTIF($D$3:D2914,'Kartu Stok'!$B$2),"")</f>
        <v/>
      </c>
    </row>
    <row r="2915" spans="1:9" ht="14.5" x14ac:dyDescent="0.35">
      <c r="A2915" s="2" t="s">
        <v>3474</v>
      </c>
      <c r="B2915" s="5">
        <f>IF(LEFT(tbl_transaction[[#This Row],[Reference Number]],2)="GR",VLOOKUP(tbl_transaction[[#This Row],[Reference Number]],barang_masuk[],2,FALSE),IF(LEFT(tbl_transaction[[#This Row],[Reference Number]],2)="DO",VLOOKUP(tbl_transaction[[#This Row],[Reference Number]],barang_keluar[],2,FALSE),""))</f>
        <v>46159</v>
      </c>
      <c r="C2915" t="str">
        <f t="shared" si="46"/>
        <v>Outbound</v>
      </c>
      <c r="D2915" t="str">
        <f>IF(tbl_transaction[[#This Row],[Type]]="Inbound",VLOOKUP(tbl_transaction[[#This Row],[Reference Number]],barang_masuk[],4,FALSE),IF(tbl_transaction[[#This Row],[Type]]="Outbound",VLOOKUP(tbl_transaction[[#This Row],[Reference Number]],barang_keluar[],4,FALSE),""))</f>
        <v>HOM008</v>
      </c>
      <c r="E2915" t="str">
        <f>IF(tbl_transaction[[#This Row],[Type]]="Inbound",VLOOKUP(tbl_transaction[[#This Row],[Reference Number]],barang_masuk[],5,FALSE),IF(tbl_transaction[[#This Row],[Type]]="Outbound",VLOOKUP(tbl_transaction[[#This Row],[Reference Number]],barang_keluar[],5,FALSE),""))</f>
        <v>Rinso Home Care Variant 8</v>
      </c>
      <c r="F2915">
        <f>IF(tbl_transaction[[#This Row],[Type]]="Inbound",VLOOKUP(tbl_transaction[[#This Row],[Reference Number]],barang_masuk[],6,FALSE),IF(tbl_transaction[[#This Row],[Type]]="Outbound",VLOOKUP(tbl_transaction[[#This Row],[Reference Number]],barang_keluar[],6,FALSE),""))</f>
        <v>15</v>
      </c>
      <c r="G2915" t="str">
        <f>IF(tbl_transaction[[#This Row],[Type]]="Inbound",VLOOKUP(tbl_transaction[[#This Row],[Reference Number]],barang_masuk[],7,FALSE),IF(tbl_transaction[[#This Row],[Type]]="Outbound",VLOOKUP(tbl_transaction[[#This Row],[Reference Number]],barang_keluar[],7,FALSE),""))</f>
        <v>Pack</v>
      </c>
      <c r="H2915" t="str">
        <f>IF(tbl_transaction[[#This Row],[Type]]="Inbound",VLOOKUP(tbl_transaction[[#This Row],[Reference Number]],barang_masuk[],3,FALSE),IF(tbl_transaction[[#This Row],[Type]]="Outbound",VLOOKUP(tbl_transaction[[#This Row],[Reference Number]],barang_keluar[],3,FALSE),""))</f>
        <v>Outlet 062</v>
      </c>
      <c r="I2915" t="str">
        <f>IF(D2915='Kartu Stok'!$B$2,COUNTIF($D$3:D2915,'Kartu Stok'!$B$2),"")</f>
        <v/>
      </c>
    </row>
    <row r="2916" spans="1:9" ht="14.5" x14ac:dyDescent="0.35">
      <c r="A2916" s="2" t="s">
        <v>3475</v>
      </c>
      <c r="B2916" s="5">
        <f>IF(LEFT(tbl_transaction[[#This Row],[Reference Number]],2)="GR",VLOOKUP(tbl_transaction[[#This Row],[Reference Number]],barang_masuk[],2,FALSE),IF(LEFT(tbl_transaction[[#This Row],[Reference Number]],2)="DO",VLOOKUP(tbl_transaction[[#This Row],[Reference Number]],barang_keluar[],2,FALSE),""))</f>
        <v>46062</v>
      </c>
      <c r="C2916" t="str">
        <f t="shared" si="46"/>
        <v>Outbound</v>
      </c>
      <c r="D2916" t="str">
        <f>IF(tbl_transaction[[#This Row],[Type]]="Inbound",VLOOKUP(tbl_transaction[[#This Row],[Reference Number]],barang_masuk[],4,FALSE),IF(tbl_transaction[[#This Row],[Type]]="Outbound",VLOOKUP(tbl_transaction[[#This Row],[Reference Number]],barang_keluar[],4,FALSE),""))</f>
        <v>SNK035</v>
      </c>
      <c r="E2916" t="str">
        <f>IF(tbl_transaction[[#This Row],[Type]]="Inbound",VLOOKUP(tbl_transaction[[#This Row],[Reference Number]],barang_masuk[],5,FALSE),IF(tbl_transaction[[#This Row],[Type]]="Outbound",VLOOKUP(tbl_transaction[[#This Row],[Reference Number]],barang_keluar[],5,FALSE),""))</f>
        <v>Qtela Snack Variant 35</v>
      </c>
      <c r="F2916">
        <f>IF(tbl_transaction[[#This Row],[Type]]="Inbound",VLOOKUP(tbl_transaction[[#This Row],[Reference Number]],barang_masuk[],6,FALSE),IF(tbl_transaction[[#This Row],[Type]]="Outbound",VLOOKUP(tbl_transaction[[#This Row],[Reference Number]],barang_keluar[],6,FALSE),""))</f>
        <v>15</v>
      </c>
      <c r="G2916" t="str">
        <f>IF(tbl_transaction[[#This Row],[Type]]="Inbound",VLOOKUP(tbl_transaction[[#This Row],[Reference Number]],barang_masuk[],7,FALSE),IF(tbl_transaction[[#This Row],[Type]]="Outbound",VLOOKUP(tbl_transaction[[#This Row],[Reference Number]],barang_keluar[],7,FALSE),""))</f>
        <v>Pack</v>
      </c>
      <c r="H2916" t="str">
        <f>IF(tbl_transaction[[#This Row],[Type]]="Inbound",VLOOKUP(tbl_transaction[[#This Row],[Reference Number]],barang_masuk[],3,FALSE),IF(tbl_transaction[[#This Row],[Type]]="Outbound",VLOOKUP(tbl_transaction[[#This Row],[Reference Number]],barang_keluar[],3,FALSE),""))</f>
        <v>Outlet 032</v>
      </c>
      <c r="I2916" t="str">
        <f>IF(D2916='Kartu Stok'!$B$2,COUNTIF($D$3:D2916,'Kartu Stok'!$B$2),"")</f>
        <v/>
      </c>
    </row>
    <row r="2917" spans="1:9" ht="14.5" x14ac:dyDescent="0.35">
      <c r="A2917" s="2" t="s">
        <v>3476</v>
      </c>
      <c r="B2917" s="5">
        <f>IF(LEFT(tbl_transaction[[#This Row],[Reference Number]],2)="GR",VLOOKUP(tbl_transaction[[#This Row],[Reference Number]],barang_masuk[],2,FALSE),IF(LEFT(tbl_transaction[[#This Row],[Reference Number]],2)="DO",VLOOKUP(tbl_transaction[[#This Row],[Reference Number]],barang_keluar[],2,FALSE),""))</f>
        <v>46198</v>
      </c>
      <c r="C2917" t="str">
        <f t="shared" si="46"/>
        <v>Outbound</v>
      </c>
      <c r="D2917" t="str">
        <f>IF(tbl_transaction[[#This Row],[Type]]="Inbound",VLOOKUP(tbl_transaction[[#This Row],[Reference Number]],barang_masuk[],4,FALSE),IF(tbl_transaction[[#This Row],[Type]]="Outbound",VLOOKUP(tbl_transaction[[#This Row],[Reference Number]],barang_keluar[],4,FALSE),""))</f>
        <v>BEV002</v>
      </c>
      <c r="E2917" t="str">
        <f>IF(tbl_transaction[[#This Row],[Type]]="Inbound",VLOOKUP(tbl_transaction[[#This Row],[Reference Number]],barang_masuk[],5,FALSE),IF(tbl_transaction[[#This Row],[Type]]="Outbound",VLOOKUP(tbl_transaction[[#This Row],[Reference Number]],barang_keluar[],5,FALSE),""))</f>
        <v>Aqua Beverage Variant 2</v>
      </c>
      <c r="F2917">
        <f>IF(tbl_transaction[[#This Row],[Type]]="Inbound",VLOOKUP(tbl_transaction[[#This Row],[Reference Number]],barang_masuk[],6,FALSE),IF(tbl_transaction[[#This Row],[Type]]="Outbound",VLOOKUP(tbl_transaction[[#This Row],[Reference Number]],barang_keluar[],6,FALSE),""))</f>
        <v>48</v>
      </c>
      <c r="G2917" t="str">
        <f>IF(tbl_transaction[[#This Row],[Type]]="Inbound",VLOOKUP(tbl_transaction[[#This Row],[Reference Number]],barang_masuk[],7,FALSE),IF(tbl_transaction[[#This Row],[Type]]="Outbound",VLOOKUP(tbl_transaction[[#This Row],[Reference Number]],barang_keluar[],7,FALSE),""))</f>
        <v>Bottle</v>
      </c>
      <c r="H2917" t="str">
        <f>IF(tbl_transaction[[#This Row],[Type]]="Inbound",VLOOKUP(tbl_transaction[[#This Row],[Reference Number]],barang_masuk[],3,FALSE),IF(tbl_transaction[[#This Row],[Type]]="Outbound",VLOOKUP(tbl_transaction[[#This Row],[Reference Number]],barang_keluar[],3,FALSE),""))</f>
        <v>Outlet 020</v>
      </c>
      <c r="I2917" t="str">
        <f>IF(D2917='Kartu Stok'!$B$2,COUNTIF($D$3:D2917,'Kartu Stok'!$B$2),"")</f>
        <v/>
      </c>
    </row>
    <row r="2918" spans="1:9" ht="14.5" x14ac:dyDescent="0.35">
      <c r="A2918" s="2" t="s">
        <v>3477</v>
      </c>
      <c r="B2918" s="5">
        <f>IF(LEFT(tbl_transaction[[#This Row],[Reference Number]],2)="GR",VLOOKUP(tbl_transaction[[#This Row],[Reference Number]],barang_masuk[],2,FALSE),IF(LEFT(tbl_transaction[[#This Row],[Reference Number]],2)="DO",VLOOKUP(tbl_transaction[[#This Row],[Reference Number]],barang_keluar[],2,FALSE),""))</f>
        <v>46129</v>
      </c>
      <c r="C2918" t="str">
        <f t="shared" si="46"/>
        <v>Outbound</v>
      </c>
      <c r="D2918" t="str">
        <f>IF(tbl_transaction[[#This Row],[Type]]="Inbound",VLOOKUP(tbl_transaction[[#This Row],[Reference Number]],barang_masuk[],4,FALSE),IF(tbl_transaction[[#This Row],[Type]]="Outbound",VLOOKUP(tbl_transaction[[#This Row],[Reference Number]],barang_keluar[],4,FALSE),""))</f>
        <v>PER004</v>
      </c>
      <c r="E2918" t="str">
        <f>IF(tbl_transaction[[#This Row],[Type]]="Inbound",VLOOKUP(tbl_transaction[[#This Row],[Reference Number]],barang_masuk[],5,FALSE),IF(tbl_transaction[[#This Row],[Type]]="Outbound",VLOOKUP(tbl_transaction[[#This Row],[Reference Number]],barang_keluar[],5,FALSE),""))</f>
        <v>Lifebuoy Personal Care Variant 4</v>
      </c>
      <c r="F2918">
        <f>IF(tbl_transaction[[#This Row],[Type]]="Inbound",VLOOKUP(tbl_transaction[[#This Row],[Reference Number]],barang_masuk[],6,FALSE),IF(tbl_transaction[[#This Row],[Type]]="Outbound",VLOOKUP(tbl_transaction[[#This Row],[Reference Number]],barang_keluar[],6,FALSE),""))</f>
        <v>15</v>
      </c>
      <c r="G2918" t="str">
        <f>IF(tbl_transaction[[#This Row],[Type]]="Inbound",VLOOKUP(tbl_transaction[[#This Row],[Reference Number]],barang_masuk[],7,FALSE),IF(tbl_transaction[[#This Row],[Type]]="Outbound",VLOOKUP(tbl_transaction[[#This Row],[Reference Number]],barang_keluar[],7,FALSE),""))</f>
        <v>Bottle</v>
      </c>
      <c r="H2918" t="str">
        <f>IF(tbl_transaction[[#This Row],[Type]]="Inbound",VLOOKUP(tbl_transaction[[#This Row],[Reference Number]],barang_masuk[],3,FALSE),IF(tbl_transaction[[#This Row],[Type]]="Outbound",VLOOKUP(tbl_transaction[[#This Row],[Reference Number]],barang_keluar[],3,FALSE),""))</f>
        <v>Outlet 016</v>
      </c>
      <c r="I2918" t="str">
        <f>IF(D2918='Kartu Stok'!$B$2,COUNTIF($D$3:D2918,'Kartu Stok'!$B$2),"")</f>
        <v/>
      </c>
    </row>
    <row r="2919" spans="1:9" ht="14.5" x14ac:dyDescent="0.35">
      <c r="A2919" s="2" t="s">
        <v>3478</v>
      </c>
      <c r="B2919" s="5">
        <f>IF(LEFT(tbl_transaction[[#This Row],[Reference Number]],2)="GR",VLOOKUP(tbl_transaction[[#This Row],[Reference Number]],barang_masuk[],2,FALSE),IF(LEFT(tbl_transaction[[#This Row],[Reference Number]],2)="DO",VLOOKUP(tbl_transaction[[#This Row],[Reference Number]],barang_keluar[],2,FALSE),""))</f>
        <v>46135</v>
      </c>
      <c r="C2919" t="str">
        <f t="shared" si="46"/>
        <v>Outbound</v>
      </c>
      <c r="D2919" t="str">
        <f>IF(tbl_transaction[[#This Row],[Type]]="Inbound",VLOOKUP(tbl_transaction[[#This Row],[Reference Number]],barang_masuk[],4,FALSE),IF(tbl_transaction[[#This Row],[Type]]="Outbound",VLOOKUP(tbl_transaction[[#This Row],[Reference Number]],barang_keluar[],4,FALSE),""))</f>
        <v>BAB009</v>
      </c>
      <c r="E2919" t="str">
        <f>IF(tbl_transaction[[#This Row],[Type]]="Inbound",VLOOKUP(tbl_transaction[[#This Row],[Reference Number]],barang_masuk[],5,FALSE),IF(tbl_transaction[[#This Row],[Type]]="Outbound",VLOOKUP(tbl_transaction[[#This Row],[Reference Number]],barang_keluar[],5,FALSE),""))</f>
        <v>MamyPoko Baby Care Variant 9</v>
      </c>
      <c r="F2919">
        <f>IF(tbl_transaction[[#This Row],[Type]]="Inbound",VLOOKUP(tbl_transaction[[#This Row],[Reference Number]],barang_masuk[],6,FALSE),IF(tbl_transaction[[#This Row],[Type]]="Outbound",VLOOKUP(tbl_transaction[[#This Row],[Reference Number]],barang_keluar[],6,FALSE),""))</f>
        <v>30</v>
      </c>
      <c r="G2919" t="str">
        <f>IF(tbl_transaction[[#This Row],[Type]]="Inbound",VLOOKUP(tbl_transaction[[#This Row],[Reference Number]],barang_masuk[],7,FALSE),IF(tbl_transaction[[#This Row],[Type]]="Outbound",VLOOKUP(tbl_transaction[[#This Row],[Reference Number]],barang_keluar[],7,FALSE),""))</f>
        <v>Pack</v>
      </c>
      <c r="H2919" t="str">
        <f>IF(tbl_transaction[[#This Row],[Type]]="Inbound",VLOOKUP(tbl_transaction[[#This Row],[Reference Number]],barang_masuk[],3,FALSE),IF(tbl_transaction[[#This Row],[Type]]="Outbound",VLOOKUP(tbl_transaction[[#This Row],[Reference Number]],barang_keluar[],3,FALSE),""))</f>
        <v>Outlet 045</v>
      </c>
      <c r="I2919" t="str">
        <f>IF(D2919='Kartu Stok'!$B$2,COUNTIF($D$3:D2919,'Kartu Stok'!$B$2),"")</f>
        <v/>
      </c>
    </row>
    <row r="2920" spans="1:9" ht="14.5" x14ac:dyDescent="0.35">
      <c r="A2920" s="2" t="s">
        <v>3479</v>
      </c>
      <c r="B2920" s="5">
        <f>IF(LEFT(tbl_transaction[[#This Row],[Reference Number]],2)="GR",VLOOKUP(tbl_transaction[[#This Row],[Reference Number]],barang_masuk[],2,FALSE),IF(LEFT(tbl_transaction[[#This Row],[Reference Number]],2)="DO",VLOOKUP(tbl_transaction[[#This Row],[Reference Number]],barang_keluar[],2,FALSE),""))</f>
        <v>46126</v>
      </c>
      <c r="C2920" t="str">
        <f t="shared" si="46"/>
        <v>Outbound</v>
      </c>
      <c r="D2920" t="str">
        <f>IF(tbl_transaction[[#This Row],[Type]]="Inbound",VLOOKUP(tbl_transaction[[#This Row],[Reference Number]],barang_masuk[],4,FALSE),IF(tbl_transaction[[#This Row],[Type]]="Outbound",VLOOKUP(tbl_transaction[[#This Row],[Reference Number]],barang_keluar[],4,FALSE),""))</f>
        <v>BAB019</v>
      </c>
      <c r="E2920" t="str">
        <f>IF(tbl_transaction[[#This Row],[Type]]="Inbound",VLOOKUP(tbl_transaction[[#This Row],[Reference Number]],barang_masuk[],5,FALSE),IF(tbl_transaction[[#This Row],[Type]]="Outbound",VLOOKUP(tbl_transaction[[#This Row],[Reference Number]],barang_keluar[],5,FALSE),""))</f>
        <v>Zwitsal Baby Care Variant 19</v>
      </c>
      <c r="F2920">
        <f>IF(tbl_transaction[[#This Row],[Type]]="Inbound",VLOOKUP(tbl_transaction[[#This Row],[Reference Number]],barang_masuk[],6,FALSE),IF(tbl_transaction[[#This Row],[Type]]="Outbound",VLOOKUP(tbl_transaction[[#This Row],[Reference Number]],barang_keluar[],6,FALSE),""))</f>
        <v>30</v>
      </c>
      <c r="G2920" t="str">
        <f>IF(tbl_transaction[[#This Row],[Type]]="Inbound",VLOOKUP(tbl_transaction[[#This Row],[Reference Number]],barang_masuk[],7,FALSE),IF(tbl_transaction[[#This Row],[Type]]="Outbound",VLOOKUP(tbl_transaction[[#This Row],[Reference Number]],barang_keluar[],7,FALSE),""))</f>
        <v>Pack</v>
      </c>
      <c r="H2920" t="str">
        <f>IF(tbl_transaction[[#This Row],[Type]]="Inbound",VLOOKUP(tbl_transaction[[#This Row],[Reference Number]],barang_masuk[],3,FALSE),IF(tbl_transaction[[#This Row],[Type]]="Outbound",VLOOKUP(tbl_transaction[[#This Row],[Reference Number]],barang_keluar[],3,FALSE),""))</f>
        <v>Outlet 070</v>
      </c>
      <c r="I2920" t="str">
        <f>IF(D2920='Kartu Stok'!$B$2,COUNTIF($D$3:D2920,'Kartu Stok'!$B$2),"")</f>
        <v/>
      </c>
    </row>
    <row r="2921" spans="1:9" ht="14.5" x14ac:dyDescent="0.35">
      <c r="A2921" s="2" t="s">
        <v>3480</v>
      </c>
      <c r="B2921" s="5">
        <f>IF(LEFT(tbl_transaction[[#This Row],[Reference Number]],2)="GR",VLOOKUP(tbl_transaction[[#This Row],[Reference Number]],barang_masuk[],2,FALSE),IF(LEFT(tbl_transaction[[#This Row],[Reference Number]],2)="DO",VLOOKUP(tbl_transaction[[#This Row],[Reference Number]],barang_keluar[],2,FALSE),""))</f>
        <v>46156</v>
      </c>
      <c r="C2921" t="str">
        <f t="shared" si="46"/>
        <v>Outbound</v>
      </c>
      <c r="D2921" t="str">
        <f>IF(tbl_transaction[[#This Row],[Type]]="Inbound",VLOOKUP(tbl_transaction[[#This Row],[Reference Number]],barang_masuk[],4,FALSE),IF(tbl_transaction[[#This Row],[Type]]="Outbound",VLOOKUP(tbl_transaction[[#This Row],[Reference Number]],barang_keluar[],4,FALSE),""))</f>
        <v>HOM029</v>
      </c>
      <c r="E2921" t="str">
        <f>IF(tbl_transaction[[#This Row],[Type]]="Inbound",VLOOKUP(tbl_transaction[[#This Row],[Reference Number]],barang_masuk[],5,FALSE),IF(tbl_transaction[[#This Row],[Type]]="Outbound",VLOOKUP(tbl_transaction[[#This Row],[Reference Number]],barang_keluar[],5,FALSE),""))</f>
        <v>Molto Home Care Variant 29</v>
      </c>
      <c r="F2921">
        <f>IF(tbl_transaction[[#This Row],[Type]]="Inbound",VLOOKUP(tbl_transaction[[#This Row],[Reference Number]],barang_masuk[],6,FALSE),IF(tbl_transaction[[#This Row],[Type]]="Outbound",VLOOKUP(tbl_transaction[[#This Row],[Reference Number]],barang_keluar[],6,FALSE),""))</f>
        <v>20</v>
      </c>
      <c r="G2921" t="str">
        <f>IF(tbl_transaction[[#This Row],[Type]]="Inbound",VLOOKUP(tbl_transaction[[#This Row],[Reference Number]],barang_masuk[],7,FALSE),IF(tbl_transaction[[#This Row],[Type]]="Outbound",VLOOKUP(tbl_transaction[[#This Row],[Reference Number]],barang_keluar[],7,FALSE),""))</f>
        <v>Pack</v>
      </c>
      <c r="H2921" t="str">
        <f>IF(tbl_transaction[[#This Row],[Type]]="Inbound",VLOOKUP(tbl_transaction[[#This Row],[Reference Number]],barang_masuk[],3,FALSE),IF(tbl_transaction[[#This Row],[Type]]="Outbound",VLOOKUP(tbl_transaction[[#This Row],[Reference Number]],barang_keluar[],3,FALSE),""))</f>
        <v>Outlet 030</v>
      </c>
      <c r="I2921" t="str">
        <f>IF(D2921='Kartu Stok'!$B$2,COUNTIF($D$3:D2921,'Kartu Stok'!$B$2),"")</f>
        <v/>
      </c>
    </row>
    <row r="2922" spans="1:9" ht="14.5" x14ac:dyDescent="0.35">
      <c r="A2922" s="2" t="s">
        <v>3481</v>
      </c>
      <c r="B2922" s="5">
        <f>IF(LEFT(tbl_transaction[[#This Row],[Reference Number]],2)="GR",VLOOKUP(tbl_transaction[[#This Row],[Reference Number]],barang_masuk[],2,FALSE),IF(LEFT(tbl_transaction[[#This Row],[Reference Number]],2)="DO",VLOOKUP(tbl_transaction[[#This Row],[Reference Number]],barang_keluar[],2,FALSE),""))</f>
        <v>46122</v>
      </c>
      <c r="C2922" t="str">
        <f t="shared" si="46"/>
        <v>Outbound</v>
      </c>
      <c r="D2922" t="str">
        <f>IF(tbl_transaction[[#This Row],[Type]]="Inbound",VLOOKUP(tbl_transaction[[#This Row],[Reference Number]],barang_masuk[],4,FALSE),IF(tbl_transaction[[#This Row],[Type]]="Outbound",VLOOKUP(tbl_transaction[[#This Row],[Reference Number]],barang_keluar[],4,FALSE),""))</f>
        <v>INS016</v>
      </c>
      <c r="E2922" t="str">
        <f>IF(tbl_transaction[[#This Row],[Type]]="Inbound",VLOOKUP(tbl_transaction[[#This Row],[Reference Number]],barang_masuk[],5,FALSE),IF(tbl_transaction[[#This Row],[Type]]="Outbound",VLOOKUP(tbl_transaction[[#This Row],[Reference Number]],barang_keluar[],5,FALSE),""))</f>
        <v>Sarimi Instant Food Variant 16</v>
      </c>
      <c r="F2922">
        <f>IF(tbl_transaction[[#This Row],[Type]]="Inbound",VLOOKUP(tbl_transaction[[#This Row],[Reference Number]],barang_masuk[],6,FALSE),IF(tbl_transaction[[#This Row],[Type]]="Outbound",VLOOKUP(tbl_transaction[[#This Row],[Reference Number]],barang_keluar[],6,FALSE),""))</f>
        <v>30</v>
      </c>
      <c r="G2922" t="str">
        <f>IF(tbl_transaction[[#This Row],[Type]]="Inbound",VLOOKUP(tbl_transaction[[#This Row],[Reference Number]],barang_masuk[],7,FALSE),IF(tbl_transaction[[#This Row],[Type]]="Outbound",VLOOKUP(tbl_transaction[[#This Row],[Reference Number]],barang_keluar[],7,FALSE),""))</f>
        <v>Pack</v>
      </c>
      <c r="H2922" t="str">
        <f>IF(tbl_transaction[[#This Row],[Type]]="Inbound",VLOOKUP(tbl_transaction[[#This Row],[Reference Number]],barang_masuk[],3,FALSE),IF(tbl_transaction[[#This Row],[Type]]="Outbound",VLOOKUP(tbl_transaction[[#This Row],[Reference Number]],barang_keluar[],3,FALSE),""))</f>
        <v>Outlet 054</v>
      </c>
      <c r="I2922" t="str">
        <f>IF(D2922='Kartu Stok'!$B$2,COUNTIF($D$3:D2922,'Kartu Stok'!$B$2),"")</f>
        <v/>
      </c>
    </row>
    <row r="2923" spans="1:9" ht="14.5" x14ac:dyDescent="0.35">
      <c r="A2923" s="2" t="s">
        <v>3482</v>
      </c>
      <c r="B2923" s="5">
        <f>IF(LEFT(tbl_transaction[[#This Row],[Reference Number]],2)="GR",VLOOKUP(tbl_transaction[[#This Row],[Reference Number]],barang_masuk[],2,FALSE),IF(LEFT(tbl_transaction[[#This Row],[Reference Number]],2)="DO",VLOOKUP(tbl_transaction[[#This Row],[Reference Number]],barang_keluar[],2,FALSE),""))</f>
        <v>46028</v>
      </c>
      <c r="C2923" t="str">
        <f t="shared" si="46"/>
        <v>Outbound</v>
      </c>
      <c r="D2923" t="str">
        <f>IF(tbl_transaction[[#This Row],[Type]]="Inbound",VLOOKUP(tbl_transaction[[#This Row],[Reference Number]],barang_masuk[],4,FALSE),IF(tbl_transaction[[#This Row],[Type]]="Outbound",VLOOKUP(tbl_transaction[[#This Row],[Reference Number]],barang_keluar[],4,FALSE),""))</f>
        <v>SNK035</v>
      </c>
      <c r="E2923" t="str">
        <f>IF(tbl_transaction[[#This Row],[Type]]="Inbound",VLOOKUP(tbl_transaction[[#This Row],[Reference Number]],barang_masuk[],5,FALSE),IF(tbl_transaction[[#This Row],[Type]]="Outbound",VLOOKUP(tbl_transaction[[#This Row],[Reference Number]],barang_keluar[],5,FALSE),""))</f>
        <v>Qtela Snack Variant 35</v>
      </c>
      <c r="F2923">
        <f>IF(tbl_transaction[[#This Row],[Type]]="Inbound",VLOOKUP(tbl_transaction[[#This Row],[Reference Number]],barang_masuk[],6,FALSE),IF(tbl_transaction[[#This Row],[Type]]="Outbound",VLOOKUP(tbl_transaction[[#This Row],[Reference Number]],barang_keluar[],6,FALSE),""))</f>
        <v>36</v>
      </c>
      <c r="G2923" t="str">
        <f>IF(tbl_transaction[[#This Row],[Type]]="Inbound",VLOOKUP(tbl_transaction[[#This Row],[Reference Number]],barang_masuk[],7,FALSE),IF(tbl_transaction[[#This Row],[Type]]="Outbound",VLOOKUP(tbl_transaction[[#This Row],[Reference Number]],barang_keluar[],7,FALSE),""))</f>
        <v>Pack</v>
      </c>
      <c r="H2923" t="str">
        <f>IF(tbl_transaction[[#This Row],[Type]]="Inbound",VLOOKUP(tbl_transaction[[#This Row],[Reference Number]],barang_masuk[],3,FALSE),IF(tbl_transaction[[#This Row],[Type]]="Outbound",VLOOKUP(tbl_transaction[[#This Row],[Reference Number]],barang_keluar[],3,FALSE),""))</f>
        <v>Outlet 073</v>
      </c>
      <c r="I2923" t="str">
        <f>IF(D2923='Kartu Stok'!$B$2,COUNTIF($D$3:D2923,'Kartu Stok'!$B$2),"")</f>
        <v/>
      </c>
    </row>
    <row r="2924" spans="1:9" ht="14.5" x14ac:dyDescent="0.35">
      <c r="A2924" s="2" t="s">
        <v>3483</v>
      </c>
      <c r="B2924" s="5">
        <f>IF(LEFT(tbl_transaction[[#This Row],[Reference Number]],2)="GR",VLOOKUP(tbl_transaction[[#This Row],[Reference Number]],barang_masuk[],2,FALSE),IF(LEFT(tbl_transaction[[#This Row],[Reference Number]],2)="DO",VLOOKUP(tbl_transaction[[#This Row],[Reference Number]],barang_keluar[],2,FALSE),""))</f>
        <v>46051</v>
      </c>
      <c r="C2924" t="str">
        <f t="shared" si="46"/>
        <v>Outbound</v>
      </c>
      <c r="D2924" t="str">
        <f>IF(tbl_transaction[[#This Row],[Type]]="Inbound",VLOOKUP(tbl_transaction[[#This Row],[Reference Number]],barang_masuk[],4,FALSE),IF(tbl_transaction[[#This Row],[Type]]="Outbound",VLOOKUP(tbl_transaction[[#This Row],[Reference Number]],barang_keluar[],4,FALSE),""))</f>
        <v>INS011</v>
      </c>
      <c r="E2924" t="str">
        <f>IF(tbl_transaction[[#This Row],[Type]]="Inbound",VLOOKUP(tbl_transaction[[#This Row],[Reference Number]],barang_masuk[],5,FALSE),IF(tbl_transaction[[#This Row],[Type]]="Outbound",VLOOKUP(tbl_transaction[[#This Row],[Reference Number]],barang_keluar[],5,FALSE),""))</f>
        <v>Indomie Instant Food Variant 11</v>
      </c>
      <c r="F2924">
        <f>IF(tbl_transaction[[#This Row],[Type]]="Inbound",VLOOKUP(tbl_transaction[[#This Row],[Reference Number]],barang_masuk[],6,FALSE),IF(tbl_transaction[[#This Row],[Type]]="Outbound",VLOOKUP(tbl_transaction[[#This Row],[Reference Number]],barang_keluar[],6,FALSE),""))</f>
        <v>60</v>
      </c>
      <c r="G2924" t="str">
        <f>IF(tbl_transaction[[#This Row],[Type]]="Inbound",VLOOKUP(tbl_transaction[[#This Row],[Reference Number]],barang_masuk[],7,FALSE),IF(tbl_transaction[[#This Row],[Type]]="Outbound",VLOOKUP(tbl_transaction[[#This Row],[Reference Number]],barang_keluar[],7,FALSE),""))</f>
        <v>Pack</v>
      </c>
      <c r="H2924" t="str">
        <f>IF(tbl_transaction[[#This Row],[Type]]="Inbound",VLOOKUP(tbl_transaction[[#This Row],[Reference Number]],barang_masuk[],3,FALSE),IF(tbl_transaction[[#This Row],[Type]]="Outbound",VLOOKUP(tbl_transaction[[#This Row],[Reference Number]],barang_keluar[],3,FALSE),""))</f>
        <v>Outlet 053</v>
      </c>
      <c r="I2924" t="str">
        <f>IF(D2924='Kartu Stok'!$B$2,COUNTIF($D$3:D2924,'Kartu Stok'!$B$2),"")</f>
        <v/>
      </c>
    </row>
    <row r="2925" spans="1:9" ht="14.5" x14ac:dyDescent="0.35">
      <c r="A2925" s="2" t="s">
        <v>3484</v>
      </c>
      <c r="B2925" s="5">
        <f>IF(LEFT(tbl_transaction[[#This Row],[Reference Number]],2)="GR",VLOOKUP(tbl_transaction[[#This Row],[Reference Number]],barang_masuk[],2,FALSE),IF(LEFT(tbl_transaction[[#This Row],[Reference Number]],2)="DO",VLOOKUP(tbl_transaction[[#This Row],[Reference Number]],barang_keluar[],2,FALSE),""))</f>
        <v>46059</v>
      </c>
      <c r="C2925" t="str">
        <f t="shared" si="46"/>
        <v>Outbound</v>
      </c>
      <c r="D2925" t="str">
        <f>IF(tbl_transaction[[#This Row],[Type]]="Inbound",VLOOKUP(tbl_transaction[[#This Row],[Reference Number]],barang_masuk[],4,FALSE),IF(tbl_transaction[[#This Row],[Type]]="Outbound",VLOOKUP(tbl_transaction[[#This Row],[Reference Number]],barang_keluar[],4,FALSE),""))</f>
        <v>BAB009</v>
      </c>
      <c r="E2925" t="str">
        <f>IF(tbl_transaction[[#This Row],[Type]]="Inbound",VLOOKUP(tbl_transaction[[#This Row],[Reference Number]],barang_masuk[],5,FALSE),IF(tbl_transaction[[#This Row],[Type]]="Outbound",VLOOKUP(tbl_transaction[[#This Row],[Reference Number]],barang_keluar[],5,FALSE),""))</f>
        <v>MamyPoko Baby Care Variant 9</v>
      </c>
      <c r="F2925">
        <f>IF(tbl_transaction[[#This Row],[Type]]="Inbound",VLOOKUP(tbl_transaction[[#This Row],[Reference Number]],barang_masuk[],6,FALSE),IF(tbl_transaction[[#This Row],[Type]]="Outbound",VLOOKUP(tbl_transaction[[#This Row],[Reference Number]],barang_keluar[],6,FALSE),""))</f>
        <v>30</v>
      </c>
      <c r="G2925" t="str">
        <f>IF(tbl_transaction[[#This Row],[Type]]="Inbound",VLOOKUP(tbl_transaction[[#This Row],[Reference Number]],barang_masuk[],7,FALSE),IF(tbl_transaction[[#This Row],[Type]]="Outbound",VLOOKUP(tbl_transaction[[#This Row],[Reference Number]],barang_keluar[],7,FALSE),""))</f>
        <v>Pack</v>
      </c>
      <c r="H2925" t="str">
        <f>IF(tbl_transaction[[#This Row],[Type]]="Inbound",VLOOKUP(tbl_transaction[[#This Row],[Reference Number]],barang_masuk[],3,FALSE),IF(tbl_transaction[[#This Row],[Type]]="Outbound",VLOOKUP(tbl_transaction[[#This Row],[Reference Number]],barang_keluar[],3,FALSE),""))</f>
        <v>Outlet 016</v>
      </c>
      <c r="I2925" t="str">
        <f>IF(D2925='Kartu Stok'!$B$2,COUNTIF($D$3:D2925,'Kartu Stok'!$B$2),"")</f>
        <v/>
      </c>
    </row>
    <row r="2926" spans="1:9" ht="14.5" x14ac:dyDescent="0.35">
      <c r="A2926" s="2" t="s">
        <v>3485</v>
      </c>
      <c r="B2926" s="5">
        <f>IF(LEFT(tbl_transaction[[#This Row],[Reference Number]],2)="GR",VLOOKUP(tbl_transaction[[#This Row],[Reference Number]],barang_masuk[],2,FALSE),IF(LEFT(tbl_transaction[[#This Row],[Reference Number]],2)="DO",VLOOKUP(tbl_transaction[[#This Row],[Reference Number]],barang_keluar[],2,FALSE),""))</f>
        <v>46031</v>
      </c>
      <c r="C2926" t="str">
        <f t="shared" si="46"/>
        <v>Outbound</v>
      </c>
      <c r="D2926" t="str">
        <f>IF(tbl_transaction[[#This Row],[Type]]="Inbound",VLOOKUP(tbl_transaction[[#This Row],[Reference Number]],barang_masuk[],4,FALSE),IF(tbl_transaction[[#This Row],[Type]]="Outbound",VLOOKUP(tbl_transaction[[#This Row],[Reference Number]],barang_keluar[],4,FALSE),""))</f>
        <v>SNK016</v>
      </c>
      <c r="E2926" t="str">
        <f>IF(tbl_transaction[[#This Row],[Type]]="Inbound",VLOOKUP(tbl_transaction[[#This Row],[Reference Number]],barang_masuk[],5,FALSE),IF(tbl_transaction[[#This Row],[Type]]="Outbound",VLOOKUP(tbl_transaction[[#This Row],[Reference Number]],barang_keluar[],5,FALSE),""))</f>
        <v>Qtela Snack Variant 16</v>
      </c>
      <c r="F2926">
        <f>IF(tbl_transaction[[#This Row],[Type]]="Inbound",VLOOKUP(tbl_transaction[[#This Row],[Reference Number]],barang_masuk[],6,FALSE),IF(tbl_transaction[[#This Row],[Type]]="Outbound",VLOOKUP(tbl_transaction[[#This Row],[Reference Number]],barang_keluar[],6,FALSE),""))</f>
        <v>30</v>
      </c>
      <c r="G2926" t="str">
        <f>IF(tbl_transaction[[#This Row],[Type]]="Inbound",VLOOKUP(tbl_transaction[[#This Row],[Reference Number]],barang_masuk[],7,FALSE),IF(tbl_transaction[[#This Row],[Type]]="Outbound",VLOOKUP(tbl_transaction[[#This Row],[Reference Number]],barang_keluar[],7,FALSE),""))</f>
        <v>Pack</v>
      </c>
      <c r="H2926" t="str">
        <f>IF(tbl_transaction[[#This Row],[Type]]="Inbound",VLOOKUP(tbl_transaction[[#This Row],[Reference Number]],barang_masuk[],3,FALSE),IF(tbl_transaction[[#This Row],[Type]]="Outbound",VLOOKUP(tbl_transaction[[#This Row],[Reference Number]],barang_keluar[],3,FALSE),""))</f>
        <v>Outlet 033</v>
      </c>
      <c r="I2926" t="str">
        <f>IF(D2926='Kartu Stok'!$B$2,COUNTIF($D$3:D2926,'Kartu Stok'!$B$2),"")</f>
        <v/>
      </c>
    </row>
    <row r="2927" spans="1:9" ht="14.5" x14ac:dyDescent="0.35">
      <c r="A2927" s="2" t="s">
        <v>3486</v>
      </c>
      <c r="B2927" s="5">
        <f>IF(LEFT(tbl_transaction[[#This Row],[Reference Number]],2)="GR",VLOOKUP(tbl_transaction[[#This Row],[Reference Number]],barang_masuk[],2,FALSE),IF(LEFT(tbl_transaction[[#This Row],[Reference Number]],2)="DO",VLOOKUP(tbl_transaction[[#This Row],[Reference Number]],barang_keluar[],2,FALSE),""))</f>
        <v>46153</v>
      </c>
      <c r="C2927" t="str">
        <f t="shared" si="46"/>
        <v>Outbound</v>
      </c>
      <c r="D2927" t="str">
        <f>IF(tbl_transaction[[#This Row],[Type]]="Inbound",VLOOKUP(tbl_transaction[[#This Row],[Reference Number]],barang_masuk[],4,FALSE),IF(tbl_transaction[[#This Row],[Type]]="Outbound",VLOOKUP(tbl_transaction[[#This Row],[Reference Number]],barang_keluar[],4,FALSE),""))</f>
        <v>BAB002</v>
      </c>
      <c r="E2927" t="str">
        <f>IF(tbl_transaction[[#This Row],[Type]]="Inbound",VLOOKUP(tbl_transaction[[#This Row],[Reference Number]],barang_masuk[],5,FALSE),IF(tbl_transaction[[#This Row],[Type]]="Outbound",VLOOKUP(tbl_transaction[[#This Row],[Reference Number]],barang_keluar[],5,FALSE),""))</f>
        <v>Zwitsal Baby Care Variant 2</v>
      </c>
      <c r="F2927">
        <f>IF(tbl_transaction[[#This Row],[Type]]="Inbound",VLOOKUP(tbl_transaction[[#This Row],[Reference Number]],barang_masuk[],6,FALSE),IF(tbl_transaction[[#This Row],[Type]]="Outbound",VLOOKUP(tbl_transaction[[#This Row],[Reference Number]],barang_keluar[],6,FALSE),""))</f>
        <v>15</v>
      </c>
      <c r="G2927" t="str">
        <f>IF(tbl_transaction[[#This Row],[Type]]="Inbound",VLOOKUP(tbl_transaction[[#This Row],[Reference Number]],barang_masuk[],7,FALSE),IF(tbl_transaction[[#This Row],[Type]]="Outbound",VLOOKUP(tbl_transaction[[#This Row],[Reference Number]],barang_keluar[],7,FALSE),""))</f>
        <v>Pack</v>
      </c>
      <c r="H2927" t="str">
        <f>IF(tbl_transaction[[#This Row],[Type]]="Inbound",VLOOKUP(tbl_transaction[[#This Row],[Reference Number]],barang_masuk[],3,FALSE),IF(tbl_transaction[[#This Row],[Type]]="Outbound",VLOOKUP(tbl_transaction[[#This Row],[Reference Number]],barang_keluar[],3,FALSE),""))</f>
        <v>Outlet 052</v>
      </c>
      <c r="I2927" t="str">
        <f>IF(D2927='Kartu Stok'!$B$2,COUNTIF($D$3:D2927,'Kartu Stok'!$B$2),"")</f>
        <v/>
      </c>
    </row>
    <row r="2928" spans="1:9" ht="14.5" x14ac:dyDescent="0.35">
      <c r="A2928" s="2" t="s">
        <v>3487</v>
      </c>
      <c r="B2928" s="5">
        <f>IF(LEFT(tbl_transaction[[#This Row],[Reference Number]],2)="GR",VLOOKUP(tbl_transaction[[#This Row],[Reference Number]],barang_masuk[],2,FALSE),IF(LEFT(tbl_transaction[[#This Row],[Reference Number]],2)="DO",VLOOKUP(tbl_transaction[[#This Row],[Reference Number]],barang_keluar[],2,FALSE),""))</f>
        <v>46081</v>
      </c>
      <c r="C2928" t="str">
        <f t="shared" si="46"/>
        <v>Outbound</v>
      </c>
      <c r="D2928" t="str">
        <f>IF(tbl_transaction[[#This Row],[Type]]="Inbound",VLOOKUP(tbl_transaction[[#This Row],[Reference Number]],barang_masuk[],4,FALSE),IF(tbl_transaction[[#This Row],[Type]]="Outbound",VLOOKUP(tbl_transaction[[#This Row],[Reference Number]],barang_keluar[],4,FALSE),""))</f>
        <v>BEV021</v>
      </c>
      <c r="E2928" t="str">
        <f>IF(tbl_transaction[[#This Row],[Type]]="Inbound",VLOOKUP(tbl_transaction[[#This Row],[Reference Number]],barang_masuk[],5,FALSE),IF(tbl_transaction[[#This Row],[Type]]="Outbound",VLOOKUP(tbl_transaction[[#This Row],[Reference Number]],barang_keluar[],5,FALSE),""))</f>
        <v>Sosro Beverage Variant 21</v>
      </c>
      <c r="F2928">
        <f>IF(tbl_transaction[[#This Row],[Type]]="Inbound",VLOOKUP(tbl_transaction[[#This Row],[Reference Number]],barang_masuk[],6,FALSE),IF(tbl_transaction[[#This Row],[Type]]="Outbound",VLOOKUP(tbl_transaction[[#This Row],[Reference Number]],barang_keluar[],6,FALSE),""))</f>
        <v>48</v>
      </c>
      <c r="G2928" t="str">
        <f>IF(tbl_transaction[[#This Row],[Type]]="Inbound",VLOOKUP(tbl_transaction[[#This Row],[Reference Number]],barang_masuk[],7,FALSE),IF(tbl_transaction[[#This Row],[Type]]="Outbound",VLOOKUP(tbl_transaction[[#This Row],[Reference Number]],barang_keluar[],7,FALSE),""))</f>
        <v>Bottle</v>
      </c>
      <c r="H2928" t="str">
        <f>IF(tbl_transaction[[#This Row],[Type]]="Inbound",VLOOKUP(tbl_transaction[[#This Row],[Reference Number]],barang_masuk[],3,FALSE),IF(tbl_transaction[[#This Row],[Type]]="Outbound",VLOOKUP(tbl_transaction[[#This Row],[Reference Number]],barang_keluar[],3,FALSE),""))</f>
        <v>Outlet 068</v>
      </c>
      <c r="I2928" t="str">
        <f>IF(D2928='Kartu Stok'!$B$2,COUNTIF($D$3:D2928,'Kartu Stok'!$B$2),"")</f>
        <v/>
      </c>
    </row>
    <row r="2929" spans="1:9" ht="14.5" x14ac:dyDescent="0.35">
      <c r="A2929" s="2" t="s">
        <v>3488</v>
      </c>
      <c r="B2929" s="5">
        <f>IF(LEFT(tbl_transaction[[#This Row],[Reference Number]],2)="GR",VLOOKUP(tbl_transaction[[#This Row],[Reference Number]],barang_masuk[],2,FALSE),IF(LEFT(tbl_transaction[[#This Row],[Reference Number]],2)="DO",VLOOKUP(tbl_transaction[[#This Row],[Reference Number]],barang_keluar[],2,FALSE),""))</f>
        <v>46126</v>
      </c>
      <c r="C2929" t="str">
        <f t="shared" si="46"/>
        <v>Outbound</v>
      </c>
      <c r="D2929" t="str">
        <f>IF(tbl_transaction[[#This Row],[Type]]="Inbound",VLOOKUP(tbl_transaction[[#This Row],[Reference Number]],barang_masuk[],4,FALSE),IF(tbl_transaction[[#This Row],[Type]]="Outbound",VLOOKUP(tbl_transaction[[#This Row],[Reference Number]],barang_keluar[],4,FALSE),""))</f>
        <v>BEV037</v>
      </c>
      <c r="E2929" t="str">
        <f>IF(tbl_transaction[[#This Row],[Type]]="Inbound",VLOOKUP(tbl_transaction[[#This Row],[Reference Number]],barang_masuk[],5,FALSE),IF(tbl_transaction[[#This Row],[Type]]="Outbound",VLOOKUP(tbl_transaction[[#This Row],[Reference Number]],barang_keluar[],5,FALSE),""))</f>
        <v>Aqua Beverage Variant 37</v>
      </c>
      <c r="F2929">
        <f>IF(tbl_transaction[[#This Row],[Type]]="Inbound",VLOOKUP(tbl_transaction[[#This Row],[Reference Number]],barang_masuk[],6,FALSE),IF(tbl_transaction[[#This Row],[Type]]="Outbound",VLOOKUP(tbl_transaction[[#This Row],[Reference Number]],barang_keluar[],6,FALSE),""))</f>
        <v>15</v>
      </c>
      <c r="G2929" t="str">
        <f>IF(tbl_transaction[[#This Row],[Type]]="Inbound",VLOOKUP(tbl_transaction[[#This Row],[Reference Number]],barang_masuk[],7,FALSE),IF(tbl_transaction[[#This Row],[Type]]="Outbound",VLOOKUP(tbl_transaction[[#This Row],[Reference Number]],barang_keluar[],7,FALSE),""))</f>
        <v>Bottle</v>
      </c>
      <c r="H2929" t="str">
        <f>IF(tbl_transaction[[#This Row],[Type]]="Inbound",VLOOKUP(tbl_transaction[[#This Row],[Reference Number]],barang_masuk[],3,FALSE),IF(tbl_transaction[[#This Row],[Type]]="Outbound",VLOOKUP(tbl_transaction[[#This Row],[Reference Number]],barang_keluar[],3,FALSE),""))</f>
        <v>Outlet 006</v>
      </c>
      <c r="I2929" t="str">
        <f>IF(D2929='Kartu Stok'!$B$2,COUNTIF($D$3:D2929,'Kartu Stok'!$B$2),"")</f>
        <v/>
      </c>
    </row>
    <row r="2930" spans="1:9" ht="14.5" x14ac:dyDescent="0.35">
      <c r="A2930" s="2" t="s">
        <v>3489</v>
      </c>
      <c r="B2930" s="5">
        <f>IF(LEFT(tbl_transaction[[#This Row],[Reference Number]],2)="GR",VLOOKUP(tbl_transaction[[#This Row],[Reference Number]],barang_masuk[],2,FALSE),IF(LEFT(tbl_transaction[[#This Row],[Reference Number]],2)="DO",VLOOKUP(tbl_transaction[[#This Row],[Reference Number]],barang_keluar[],2,FALSE),""))</f>
        <v>46164</v>
      </c>
      <c r="C2930" t="str">
        <f t="shared" si="46"/>
        <v>Outbound</v>
      </c>
      <c r="D2930" t="str">
        <f>IF(tbl_transaction[[#This Row],[Type]]="Inbound",VLOOKUP(tbl_transaction[[#This Row],[Reference Number]],barang_masuk[],4,FALSE),IF(tbl_transaction[[#This Row],[Type]]="Outbound",VLOOKUP(tbl_transaction[[#This Row],[Reference Number]],barang_keluar[],4,FALSE),""))</f>
        <v>INS003</v>
      </c>
      <c r="E2930" t="str">
        <f>IF(tbl_transaction[[#This Row],[Type]]="Inbound",VLOOKUP(tbl_transaction[[#This Row],[Reference Number]],barang_masuk[],5,FALSE),IF(tbl_transaction[[#This Row],[Type]]="Outbound",VLOOKUP(tbl_transaction[[#This Row],[Reference Number]],barang_keluar[],5,FALSE),""))</f>
        <v>Indomie Instant Food Variant 3</v>
      </c>
      <c r="F2930">
        <f>IF(tbl_transaction[[#This Row],[Type]]="Inbound",VLOOKUP(tbl_transaction[[#This Row],[Reference Number]],barang_masuk[],6,FALSE),IF(tbl_transaction[[#This Row],[Type]]="Outbound",VLOOKUP(tbl_transaction[[#This Row],[Reference Number]],barang_keluar[],6,FALSE),""))</f>
        <v>30</v>
      </c>
      <c r="G2930" t="str">
        <f>IF(tbl_transaction[[#This Row],[Type]]="Inbound",VLOOKUP(tbl_transaction[[#This Row],[Reference Number]],barang_masuk[],7,FALSE),IF(tbl_transaction[[#This Row],[Type]]="Outbound",VLOOKUP(tbl_transaction[[#This Row],[Reference Number]],barang_keluar[],7,FALSE),""))</f>
        <v>Pack</v>
      </c>
      <c r="H2930" t="str">
        <f>IF(tbl_transaction[[#This Row],[Type]]="Inbound",VLOOKUP(tbl_transaction[[#This Row],[Reference Number]],barang_masuk[],3,FALSE),IF(tbl_transaction[[#This Row],[Type]]="Outbound",VLOOKUP(tbl_transaction[[#This Row],[Reference Number]],barang_keluar[],3,FALSE),""))</f>
        <v>Outlet 079</v>
      </c>
      <c r="I2930" t="str">
        <f>IF(D2930='Kartu Stok'!$B$2,COUNTIF($D$3:D2930,'Kartu Stok'!$B$2),"")</f>
        <v/>
      </c>
    </row>
    <row r="2931" spans="1:9" ht="14.5" x14ac:dyDescent="0.35">
      <c r="A2931" s="2" t="s">
        <v>3490</v>
      </c>
      <c r="B2931" s="5">
        <f>IF(LEFT(tbl_transaction[[#This Row],[Reference Number]],2)="GR",VLOOKUP(tbl_transaction[[#This Row],[Reference Number]],barang_masuk[],2,FALSE),IF(LEFT(tbl_transaction[[#This Row],[Reference Number]],2)="DO",VLOOKUP(tbl_transaction[[#This Row],[Reference Number]],barang_keluar[],2,FALSE),""))</f>
        <v>46039</v>
      </c>
      <c r="C2931" t="str">
        <f t="shared" si="46"/>
        <v>Outbound</v>
      </c>
      <c r="D2931" t="str">
        <f>IF(tbl_transaction[[#This Row],[Type]]="Inbound",VLOOKUP(tbl_transaction[[#This Row],[Reference Number]],barang_masuk[],4,FALSE),IF(tbl_transaction[[#This Row],[Type]]="Outbound",VLOOKUP(tbl_transaction[[#This Row],[Reference Number]],barang_keluar[],4,FALSE),""))</f>
        <v>PER007</v>
      </c>
      <c r="E2931" t="str">
        <f>IF(tbl_transaction[[#This Row],[Type]]="Inbound",VLOOKUP(tbl_transaction[[#This Row],[Reference Number]],barang_masuk[],5,FALSE),IF(tbl_transaction[[#This Row],[Type]]="Outbound",VLOOKUP(tbl_transaction[[#This Row],[Reference Number]],barang_keluar[],5,FALSE),""))</f>
        <v>Pepsodent Personal Care Variant 7</v>
      </c>
      <c r="F2931">
        <f>IF(tbl_transaction[[#This Row],[Type]]="Inbound",VLOOKUP(tbl_transaction[[#This Row],[Reference Number]],barang_masuk[],6,FALSE),IF(tbl_transaction[[#This Row],[Type]]="Outbound",VLOOKUP(tbl_transaction[[#This Row],[Reference Number]],barang_keluar[],6,FALSE),""))</f>
        <v>24</v>
      </c>
      <c r="G2931" t="str">
        <f>IF(tbl_transaction[[#This Row],[Type]]="Inbound",VLOOKUP(tbl_transaction[[#This Row],[Reference Number]],barang_masuk[],7,FALSE),IF(tbl_transaction[[#This Row],[Type]]="Outbound",VLOOKUP(tbl_transaction[[#This Row],[Reference Number]],barang_keluar[],7,FALSE),""))</f>
        <v>Bottle</v>
      </c>
      <c r="H2931" t="str">
        <f>IF(tbl_transaction[[#This Row],[Type]]="Inbound",VLOOKUP(tbl_transaction[[#This Row],[Reference Number]],barang_masuk[],3,FALSE),IF(tbl_transaction[[#This Row],[Type]]="Outbound",VLOOKUP(tbl_transaction[[#This Row],[Reference Number]],barang_keluar[],3,FALSE),""))</f>
        <v>Outlet 072</v>
      </c>
      <c r="I2931" t="str">
        <f>IF(D2931='Kartu Stok'!$B$2,COUNTIF($D$3:D2931,'Kartu Stok'!$B$2),"")</f>
        <v/>
      </c>
    </row>
    <row r="2932" spans="1:9" ht="14.5" x14ac:dyDescent="0.35">
      <c r="A2932" s="2" t="s">
        <v>3491</v>
      </c>
      <c r="B2932" s="5">
        <f>IF(LEFT(tbl_transaction[[#This Row],[Reference Number]],2)="GR",VLOOKUP(tbl_transaction[[#This Row],[Reference Number]],barang_masuk[],2,FALSE),IF(LEFT(tbl_transaction[[#This Row],[Reference Number]],2)="DO",VLOOKUP(tbl_transaction[[#This Row],[Reference Number]],barang_keluar[],2,FALSE),""))</f>
        <v>46155</v>
      </c>
      <c r="C2932" t="str">
        <f t="shared" si="46"/>
        <v>Outbound</v>
      </c>
      <c r="D2932" t="str">
        <f>IF(tbl_transaction[[#This Row],[Type]]="Inbound",VLOOKUP(tbl_transaction[[#This Row],[Reference Number]],barang_masuk[],4,FALSE),IF(tbl_transaction[[#This Row],[Type]]="Outbound",VLOOKUP(tbl_transaction[[#This Row],[Reference Number]],barang_keluar[],4,FALSE),""))</f>
        <v>INS012</v>
      </c>
      <c r="E2932" t="str">
        <f>IF(tbl_transaction[[#This Row],[Type]]="Inbound",VLOOKUP(tbl_transaction[[#This Row],[Reference Number]],barang_masuk[],5,FALSE),IF(tbl_transaction[[#This Row],[Type]]="Outbound",VLOOKUP(tbl_transaction[[#This Row],[Reference Number]],barang_keluar[],5,FALSE),""))</f>
        <v>Sarimi Instant Food Variant 12</v>
      </c>
      <c r="F2932">
        <f>IF(tbl_transaction[[#This Row],[Type]]="Inbound",VLOOKUP(tbl_transaction[[#This Row],[Reference Number]],barang_masuk[],6,FALSE),IF(tbl_transaction[[#This Row],[Type]]="Outbound",VLOOKUP(tbl_transaction[[#This Row],[Reference Number]],barang_keluar[],6,FALSE),""))</f>
        <v>5</v>
      </c>
      <c r="G2932" t="str">
        <f>IF(tbl_transaction[[#This Row],[Type]]="Inbound",VLOOKUP(tbl_transaction[[#This Row],[Reference Number]],barang_masuk[],7,FALSE),IF(tbl_transaction[[#This Row],[Type]]="Outbound",VLOOKUP(tbl_transaction[[#This Row],[Reference Number]],barang_keluar[],7,FALSE),""))</f>
        <v>Pack</v>
      </c>
      <c r="H2932" t="str">
        <f>IF(tbl_transaction[[#This Row],[Type]]="Inbound",VLOOKUP(tbl_transaction[[#This Row],[Reference Number]],barang_masuk[],3,FALSE),IF(tbl_transaction[[#This Row],[Type]]="Outbound",VLOOKUP(tbl_transaction[[#This Row],[Reference Number]],barang_keluar[],3,FALSE),""))</f>
        <v>Outlet 017</v>
      </c>
      <c r="I2932" t="str">
        <f>IF(D2932='Kartu Stok'!$B$2,COUNTIF($D$3:D2932,'Kartu Stok'!$B$2),"")</f>
        <v/>
      </c>
    </row>
    <row r="2933" spans="1:9" ht="14.5" x14ac:dyDescent="0.35">
      <c r="A2933" s="2" t="s">
        <v>3492</v>
      </c>
      <c r="B2933" s="5">
        <f>IF(LEFT(tbl_transaction[[#This Row],[Reference Number]],2)="GR",VLOOKUP(tbl_transaction[[#This Row],[Reference Number]],barang_masuk[],2,FALSE),IF(LEFT(tbl_transaction[[#This Row],[Reference Number]],2)="DO",VLOOKUP(tbl_transaction[[#This Row],[Reference Number]],barang_keluar[],2,FALSE),""))</f>
        <v>46056</v>
      </c>
      <c r="C2933" t="str">
        <f t="shared" si="46"/>
        <v>Outbound</v>
      </c>
      <c r="D2933" t="str">
        <f>IF(tbl_transaction[[#This Row],[Type]]="Inbound",VLOOKUP(tbl_transaction[[#This Row],[Reference Number]],barang_masuk[],4,FALSE),IF(tbl_transaction[[#This Row],[Type]]="Outbound",VLOOKUP(tbl_transaction[[#This Row],[Reference Number]],barang_keluar[],4,FALSE),""))</f>
        <v>HOM004</v>
      </c>
      <c r="E2933" t="str">
        <f>IF(tbl_transaction[[#This Row],[Type]]="Inbound",VLOOKUP(tbl_transaction[[#This Row],[Reference Number]],barang_masuk[],5,FALSE),IF(tbl_transaction[[#This Row],[Type]]="Outbound",VLOOKUP(tbl_transaction[[#This Row],[Reference Number]],barang_keluar[],5,FALSE),""))</f>
        <v>Molto Home Care Variant 4</v>
      </c>
      <c r="F2933">
        <f>IF(tbl_transaction[[#This Row],[Type]]="Inbound",VLOOKUP(tbl_transaction[[#This Row],[Reference Number]],barang_masuk[],6,FALSE),IF(tbl_transaction[[#This Row],[Type]]="Outbound",VLOOKUP(tbl_transaction[[#This Row],[Reference Number]],barang_keluar[],6,FALSE),""))</f>
        <v>48</v>
      </c>
      <c r="G2933" t="str">
        <f>IF(tbl_transaction[[#This Row],[Type]]="Inbound",VLOOKUP(tbl_transaction[[#This Row],[Reference Number]],barang_masuk[],7,FALSE),IF(tbl_transaction[[#This Row],[Type]]="Outbound",VLOOKUP(tbl_transaction[[#This Row],[Reference Number]],barang_keluar[],7,FALSE),""))</f>
        <v>Pack</v>
      </c>
      <c r="H2933" t="str">
        <f>IF(tbl_transaction[[#This Row],[Type]]="Inbound",VLOOKUP(tbl_transaction[[#This Row],[Reference Number]],barang_masuk[],3,FALSE),IF(tbl_transaction[[#This Row],[Type]]="Outbound",VLOOKUP(tbl_transaction[[#This Row],[Reference Number]],barang_keluar[],3,FALSE),""))</f>
        <v>Outlet 048</v>
      </c>
      <c r="I2933" t="str">
        <f>IF(D2933='Kartu Stok'!$B$2,COUNTIF($D$3:D2933,'Kartu Stok'!$B$2),"")</f>
        <v/>
      </c>
    </row>
    <row r="2934" spans="1:9" ht="14.5" x14ac:dyDescent="0.35">
      <c r="A2934" s="2" t="s">
        <v>3493</v>
      </c>
      <c r="B2934" s="5">
        <f>IF(LEFT(tbl_transaction[[#This Row],[Reference Number]],2)="GR",VLOOKUP(tbl_transaction[[#This Row],[Reference Number]],barang_masuk[],2,FALSE),IF(LEFT(tbl_transaction[[#This Row],[Reference Number]],2)="DO",VLOOKUP(tbl_transaction[[#This Row],[Reference Number]],barang_keluar[],2,FALSE),""))</f>
        <v>46079</v>
      </c>
      <c r="C2934" t="str">
        <f t="shared" si="46"/>
        <v>Outbound</v>
      </c>
      <c r="D2934" t="str">
        <f>IF(tbl_transaction[[#This Row],[Type]]="Inbound",VLOOKUP(tbl_transaction[[#This Row],[Reference Number]],barang_masuk[],4,FALSE),IF(tbl_transaction[[#This Row],[Type]]="Outbound",VLOOKUP(tbl_transaction[[#This Row],[Reference Number]],barang_keluar[],4,FALSE),""))</f>
        <v>HOM002</v>
      </c>
      <c r="E2934" t="str">
        <f>IF(tbl_transaction[[#This Row],[Type]]="Inbound",VLOOKUP(tbl_transaction[[#This Row],[Reference Number]],barang_masuk[],5,FALSE),IF(tbl_transaction[[#This Row],[Type]]="Outbound",VLOOKUP(tbl_transaction[[#This Row],[Reference Number]],barang_keluar[],5,FALSE),""))</f>
        <v>Sunlight Home Care Variant 2</v>
      </c>
      <c r="F2934">
        <f>IF(tbl_transaction[[#This Row],[Type]]="Inbound",VLOOKUP(tbl_transaction[[#This Row],[Reference Number]],barang_masuk[],6,FALSE),IF(tbl_transaction[[#This Row],[Type]]="Outbound",VLOOKUP(tbl_transaction[[#This Row],[Reference Number]],barang_keluar[],6,FALSE),""))</f>
        <v>5</v>
      </c>
      <c r="G2934" t="str">
        <f>IF(tbl_transaction[[#This Row],[Type]]="Inbound",VLOOKUP(tbl_transaction[[#This Row],[Reference Number]],barang_masuk[],7,FALSE),IF(tbl_transaction[[#This Row],[Type]]="Outbound",VLOOKUP(tbl_transaction[[#This Row],[Reference Number]],barang_keluar[],7,FALSE),""))</f>
        <v>Pack</v>
      </c>
      <c r="H2934" t="str">
        <f>IF(tbl_transaction[[#This Row],[Type]]="Inbound",VLOOKUP(tbl_transaction[[#This Row],[Reference Number]],barang_masuk[],3,FALSE),IF(tbl_transaction[[#This Row],[Type]]="Outbound",VLOOKUP(tbl_transaction[[#This Row],[Reference Number]],barang_keluar[],3,FALSE),""))</f>
        <v>Outlet 018</v>
      </c>
      <c r="I2934" t="str">
        <f>IF(D2934='Kartu Stok'!$B$2,COUNTIF($D$3:D2934,'Kartu Stok'!$B$2),"")</f>
        <v/>
      </c>
    </row>
    <row r="2935" spans="1:9" ht="14.5" x14ac:dyDescent="0.35">
      <c r="A2935" s="2" t="s">
        <v>3494</v>
      </c>
      <c r="B2935" s="5">
        <f>IF(LEFT(tbl_transaction[[#This Row],[Reference Number]],2)="GR",VLOOKUP(tbl_transaction[[#This Row],[Reference Number]],barang_masuk[],2,FALSE),IF(LEFT(tbl_transaction[[#This Row],[Reference Number]],2)="DO",VLOOKUP(tbl_transaction[[#This Row],[Reference Number]],barang_keluar[],2,FALSE),""))</f>
        <v>46171</v>
      </c>
      <c r="C2935" t="str">
        <f t="shared" si="46"/>
        <v>Outbound</v>
      </c>
      <c r="D2935" t="str">
        <f>IF(tbl_transaction[[#This Row],[Type]]="Inbound",VLOOKUP(tbl_transaction[[#This Row],[Reference Number]],barang_masuk[],4,FALSE),IF(tbl_transaction[[#This Row],[Type]]="Outbound",VLOOKUP(tbl_transaction[[#This Row],[Reference Number]],barang_keluar[],4,FALSE),""))</f>
        <v>BEV014</v>
      </c>
      <c r="E2935" t="str">
        <f>IF(tbl_transaction[[#This Row],[Type]]="Inbound",VLOOKUP(tbl_transaction[[#This Row],[Reference Number]],barang_masuk[],5,FALSE),IF(tbl_transaction[[#This Row],[Type]]="Outbound",VLOOKUP(tbl_transaction[[#This Row],[Reference Number]],barang_keluar[],5,FALSE),""))</f>
        <v>Coca Cola Beverage Variant 14</v>
      </c>
      <c r="F2935">
        <f>IF(tbl_transaction[[#This Row],[Type]]="Inbound",VLOOKUP(tbl_transaction[[#This Row],[Reference Number]],barang_masuk[],6,FALSE),IF(tbl_transaction[[#This Row],[Type]]="Outbound",VLOOKUP(tbl_transaction[[#This Row],[Reference Number]],barang_keluar[],6,FALSE),""))</f>
        <v>5</v>
      </c>
      <c r="G2935" t="str">
        <f>IF(tbl_transaction[[#This Row],[Type]]="Inbound",VLOOKUP(tbl_transaction[[#This Row],[Reference Number]],barang_masuk[],7,FALSE),IF(tbl_transaction[[#This Row],[Type]]="Outbound",VLOOKUP(tbl_transaction[[#This Row],[Reference Number]],barang_keluar[],7,FALSE),""))</f>
        <v>Bottle</v>
      </c>
      <c r="H2935" t="str">
        <f>IF(tbl_transaction[[#This Row],[Type]]="Inbound",VLOOKUP(tbl_transaction[[#This Row],[Reference Number]],barang_masuk[],3,FALSE),IF(tbl_transaction[[#This Row],[Type]]="Outbound",VLOOKUP(tbl_transaction[[#This Row],[Reference Number]],barang_keluar[],3,FALSE),""))</f>
        <v>Outlet 037</v>
      </c>
      <c r="I2935" t="str">
        <f>IF(D2935='Kartu Stok'!$B$2,COUNTIF($D$3:D2935,'Kartu Stok'!$B$2),"")</f>
        <v/>
      </c>
    </row>
    <row r="2936" spans="1:9" ht="14.5" x14ac:dyDescent="0.35">
      <c r="A2936" s="2" t="s">
        <v>3495</v>
      </c>
      <c r="B2936" s="5">
        <f>IF(LEFT(tbl_transaction[[#This Row],[Reference Number]],2)="GR",VLOOKUP(tbl_transaction[[#This Row],[Reference Number]],barang_masuk[],2,FALSE),IF(LEFT(tbl_transaction[[#This Row],[Reference Number]],2)="DO",VLOOKUP(tbl_transaction[[#This Row],[Reference Number]],barang_keluar[],2,FALSE),""))</f>
        <v>46027</v>
      </c>
      <c r="C2936" t="str">
        <f t="shared" si="46"/>
        <v>Outbound</v>
      </c>
      <c r="D2936" t="str">
        <f>IF(tbl_transaction[[#This Row],[Type]]="Inbound",VLOOKUP(tbl_transaction[[#This Row],[Reference Number]],barang_masuk[],4,FALSE),IF(tbl_transaction[[#This Row],[Type]]="Outbound",VLOOKUP(tbl_transaction[[#This Row],[Reference Number]],barang_keluar[],4,FALSE),""))</f>
        <v>PER006</v>
      </c>
      <c r="E2936" t="str">
        <f>IF(tbl_transaction[[#This Row],[Type]]="Inbound",VLOOKUP(tbl_transaction[[#This Row],[Reference Number]],barang_masuk[],5,FALSE),IF(tbl_transaction[[#This Row],[Type]]="Outbound",VLOOKUP(tbl_transaction[[#This Row],[Reference Number]],barang_keluar[],5,FALSE),""))</f>
        <v>Lifebuoy Personal Care Variant 6</v>
      </c>
      <c r="F2936">
        <f>IF(tbl_transaction[[#This Row],[Type]]="Inbound",VLOOKUP(tbl_transaction[[#This Row],[Reference Number]],barang_masuk[],6,FALSE),IF(tbl_transaction[[#This Row],[Type]]="Outbound",VLOOKUP(tbl_transaction[[#This Row],[Reference Number]],barang_keluar[],6,FALSE),""))</f>
        <v>24</v>
      </c>
      <c r="G2936" t="str">
        <f>IF(tbl_transaction[[#This Row],[Type]]="Inbound",VLOOKUP(tbl_transaction[[#This Row],[Reference Number]],barang_masuk[],7,FALSE),IF(tbl_transaction[[#This Row],[Type]]="Outbound",VLOOKUP(tbl_transaction[[#This Row],[Reference Number]],barang_keluar[],7,FALSE),""))</f>
        <v>Bottle</v>
      </c>
      <c r="H2936" t="str">
        <f>IF(tbl_transaction[[#This Row],[Type]]="Inbound",VLOOKUP(tbl_transaction[[#This Row],[Reference Number]],barang_masuk[],3,FALSE),IF(tbl_transaction[[#This Row],[Type]]="Outbound",VLOOKUP(tbl_transaction[[#This Row],[Reference Number]],barang_keluar[],3,FALSE),""))</f>
        <v>Outlet 028</v>
      </c>
      <c r="I2936" t="str">
        <f>IF(D2936='Kartu Stok'!$B$2,COUNTIF($D$3:D2936,'Kartu Stok'!$B$2),"")</f>
        <v/>
      </c>
    </row>
    <row r="2937" spans="1:9" ht="14.5" x14ac:dyDescent="0.35">
      <c r="A2937" s="2" t="s">
        <v>3496</v>
      </c>
      <c r="B2937" s="5">
        <f>IF(LEFT(tbl_transaction[[#This Row],[Reference Number]],2)="GR",VLOOKUP(tbl_transaction[[#This Row],[Reference Number]],barang_masuk[],2,FALSE),IF(LEFT(tbl_transaction[[#This Row],[Reference Number]],2)="DO",VLOOKUP(tbl_transaction[[#This Row],[Reference Number]],barang_keluar[],2,FALSE),""))</f>
        <v>46091</v>
      </c>
      <c r="C2937" t="str">
        <f t="shared" si="46"/>
        <v>Outbound</v>
      </c>
      <c r="D2937" t="str">
        <f>IF(tbl_transaction[[#This Row],[Type]]="Inbound",VLOOKUP(tbl_transaction[[#This Row],[Reference Number]],barang_masuk[],4,FALSE),IF(tbl_transaction[[#This Row],[Type]]="Outbound",VLOOKUP(tbl_transaction[[#This Row],[Reference Number]],barang_keluar[],4,FALSE),""))</f>
        <v>BEV005</v>
      </c>
      <c r="E2937" t="str">
        <f>IF(tbl_transaction[[#This Row],[Type]]="Inbound",VLOOKUP(tbl_transaction[[#This Row],[Reference Number]],barang_masuk[],5,FALSE),IF(tbl_transaction[[#This Row],[Type]]="Outbound",VLOOKUP(tbl_transaction[[#This Row],[Reference Number]],barang_keluar[],5,FALSE),""))</f>
        <v>Aqua Beverage Variant 5</v>
      </c>
      <c r="F2937">
        <f>IF(tbl_transaction[[#This Row],[Type]]="Inbound",VLOOKUP(tbl_transaction[[#This Row],[Reference Number]],barang_masuk[],6,FALSE),IF(tbl_transaction[[#This Row],[Type]]="Outbound",VLOOKUP(tbl_transaction[[#This Row],[Reference Number]],barang_keluar[],6,FALSE),""))</f>
        <v>60</v>
      </c>
      <c r="G2937" t="str">
        <f>IF(tbl_transaction[[#This Row],[Type]]="Inbound",VLOOKUP(tbl_transaction[[#This Row],[Reference Number]],barang_masuk[],7,FALSE),IF(tbl_transaction[[#This Row],[Type]]="Outbound",VLOOKUP(tbl_transaction[[#This Row],[Reference Number]],barang_keluar[],7,FALSE),""))</f>
        <v>Bottle</v>
      </c>
      <c r="H2937" t="str">
        <f>IF(tbl_transaction[[#This Row],[Type]]="Inbound",VLOOKUP(tbl_transaction[[#This Row],[Reference Number]],barang_masuk[],3,FALSE),IF(tbl_transaction[[#This Row],[Type]]="Outbound",VLOOKUP(tbl_transaction[[#This Row],[Reference Number]],barang_keluar[],3,FALSE),""))</f>
        <v>Outlet 041</v>
      </c>
      <c r="I2937" t="str">
        <f>IF(D2937='Kartu Stok'!$B$2,COUNTIF($D$3:D2937,'Kartu Stok'!$B$2),"")</f>
        <v/>
      </c>
    </row>
    <row r="2938" spans="1:9" ht="14.5" x14ac:dyDescent="0.35">
      <c r="A2938" s="2" t="s">
        <v>3497</v>
      </c>
      <c r="B2938" s="5">
        <f>IF(LEFT(tbl_transaction[[#This Row],[Reference Number]],2)="GR",VLOOKUP(tbl_transaction[[#This Row],[Reference Number]],barang_masuk[],2,FALSE),IF(LEFT(tbl_transaction[[#This Row],[Reference Number]],2)="DO",VLOOKUP(tbl_transaction[[#This Row],[Reference Number]],barang_keluar[],2,FALSE),""))</f>
        <v>46179</v>
      </c>
      <c r="C2938" t="str">
        <f t="shared" si="46"/>
        <v>Outbound</v>
      </c>
      <c r="D2938" t="str">
        <f>IF(tbl_transaction[[#This Row],[Type]]="Inbound",VLOOKUP(tbl_transaction[[#This Row],[Reference Number]],barang_masuk[],4,FALSE),IF(tbl_transaction[[#This Row],[Type]]="Outbound",VLOOKUP(tbl_transaction[[#This Row],[Reference Number]],barang_keluar[],4,FALSE),""))</f>
        <v>INS014</v>
      </c>
      <c r="E2938" t="str">
        <f>IF(tbl_transaction[[#This Row],[Type]]="Inbound",VLOOKUP(tbl_transaction[[#This Row],[Reference Number]],barang_masuk[],5,FALSE),IF(tbl_transaction[[#This Row],[Type]]="Outbound",VLOOKUP(tbl_transaction[[#This Row],[Reference Number]],barang_keluar[],5,FALSE),""))</f>
        <v>Indomie Instant Food Variant 14</v>
      </c>
      <c r="F2938">
        <f>IF(tbl_transaction[[#This Row],[Type]]="Inbound",VLOOKUP(tbl_transaction[[#This Row],[Reference Number]],barang_masuk[],6,FALSE),IF(tbl_transaction[[#This Row],[Type]]="Outbound",VLOOKUP(tbl_transaction[[#This Row],[Reference Number]],barang_keluar[],6,FALSE),""))</f>
        <v>12</v>
      </c>
      <c r="G2938" t="str">
        <f>IF(tbl_transaction[[#This Row],[Type]]="Inbound",VLOOKUP(tbl_transaction[[#This Row],[Reference Number]],barang_masuk[],7,FALSE),IF(tbl_transaction[[#This Row],[Type]]="Outbound",VLOOKUP(tbl_transaction[[#This Row],[Reference Number]],barang_keluar[],7,FALSE),""))</f>
        <v>Pack</v>
      </c>
      <c r="H2938" t="str">
        <f>IF(tbl_transaction[[#This Row],[Type]]="Inbound",VLOOKUP(tbl_transaction[[#This Row],[Reference Number]],barang_masuk[],3,FALSE),IF(tbl_transaction[[#This Row],[Type]]="Outbound",VLOOKUP(tbl_transaction[[#This Row],[Reference Number]],barang_keluar[],3,FALSE),""))</f>
        <v>Outlet 004</v>
      </c>
      <c r="I2938" t="str">
        <f>IF(D2938='Kartu Stok'!$B$2,COUNTIF($D$3:D2938,'Kartu Stok'!$B$2),"")</f>
        <v/>
      </c>
    </row>
    <row r="2939" spans="1:9" ht="14.5" x14ac:dyDescent="0.35">
      <c r="A2939" s="2" t="s">
        <v>3498</v>
      </c>
      <c r="B2939" s="5">
        <f>IF(LEFT(tbl_transaction[[#This Row],[Reference Number]],2)="GR",VLOOKUP(tbl_transaction[[#This Row],[Reference Number]],barang_masuk[],2,FALSE),IF(LEFT(tbl_transaction[[#This Row],[Reference Number]],2)="DO",VLOOKUP(tbl_transaction[[#This Row],[Reference Number]],barang_keluar[],2,FALSE),""))</f>
        <v>46080</v>
      </c>
      <c r="C2939" t="str">
        <f t="shared" si="46"/>
        <v>Outbound</v>
      </c>
      <c r="D2939" t="str">
        <f>IF(tbl_transaction[[#This Row],[Type]]="Inbound",VLOOKUP(tbl_transaction[[#This Row],[Reference Number]],barang_masuk[],4,FALSE),IF(tbl_transaction[[#This Row],[Type]]="Outbound",VLOOKUP(tbl_transaction[[#This Row],[Reference Number]],barang_keluar[],4,FALSE),""))</f>
        <v>DAR005</v>
      </c>
      <c r="E2939" t="str">
        <f>IF(tbl_transaction[[#This Row],[Type]]="Inbound",VLOOKUP(tbl_transaction[[#This Row],[Reference Number]],barang_masuk[],5,FALSE),IF(tbl_transaction[[#This Row],[Type]]="Outbound",VLOOKUP(tbl_transaction[[#This Row],[Reference Number]],barang_keluar[],5,FALSE),""))</f>
        <v>Indomilk Dairy Variant 5</v>
      </c>
      <c r="F2939">
        <f>IF(tbl_transaction[[#This Row],[Type]]="Inbound",VLOOKUP(tbl_transaction[[#This Row],[Reference Number]],barang_masuk[],6,FALSE),IF(tbl_transaction[[#This Row],[Type]]="Outbound",VLOOKUP(tbl_transaction[[#This Row],[Reference Number]],barang_keluar[],6,FALSE),""))</f>
        <v>30</v>
      </c>
      <c r="G2939" t="str">
        <f>IF(tbl_transaction[[#This Row],[Type]]="Inbound",VLOOKUP(tbl_transaction[[#This Row],[Reference Number]],barang_masuk[],7,FALSE),IF(tbl_transaction[[#This Row],[Type]]="Outbound",VLOOKUP(tbl_transaction[[#This Row],[Reference Number]],barang_keluar[],7,FALSE),""))</f>
        <v>Box</v>
      </c>
      <c r="H2939" t="str">
        <f>IF(tbl_transaction[[#This Row],[Type]]="Inbound",VLOOKUP(tbl_transaction[[#This Row],[Reference Number]],barang_masuk[],3,FALSE),IF(tbl_transaction[[#This Row],[Type]]="Outbound",VLOOKUP(tbl_transaction[[#This Row],[Reference Number]],barang_keluar[],3,FALSE),""))</f>
        <v>Outlet 066</v>
      </c>
      <c r="I2939" t="str">
        <f>IF(D2939='Kartu Stok'!$B$2,COUNTIF($D$3:D2939,'Kartu Stok'!$B$2),"")</f>
        <v/>
      </c>
    </row>
    <row r="2940" spans="1:9" ht="14.5" x14ac:dyDescent="0.35">
      <c r="A2940" s="2" t="s">
        <v>3499</v>
      </c>
      <c r="B2940" s="5">
        <f>IF(LEFT(tbl_transaction[[#This Row],[Reference Number]],2)="GR",VLOOKUP(tbl_transaction[[#This Row],[Reference Number]],barang_masuk[],2,FALSE),IF(LEFT(tbl_transaction[[#This Row],[Reference Number]],2)="DO",VLOOKUP(tbl_transaction[[#This Row],[Reference Number]],barang_keluar[],2,FALSE),""))</f>
        <v>46104</v>
      </c>
      <c r="C2940" t="str">
        <f t="shared" si="46"/>
        <v>Outbound</v>
      </c>
      <c r="D2940" t="str">
        <f>IF(tbl_transaction[[#This Row],[Type]]="Inbound",VLOOKUP(tbl_transaction[[#This Row],[Reference Number]],barang_masuk[],4,FALSE),IF(tbl_transaction[[#This Row],[Type]]="Outbound",VLOOKUP(tbl_transaction[[#This Row],[Reference Number]],barang_keluar[],4,FALSE),""))</f>
        <v>INS012</v>
      </c>
      <c r="E2940" t="str">
        <f>IF(tbl_transaction[[#This Row],[Type]]="Inbound",VLOOKUP(tbl_transaction[[#This Row],[Reference Number]],barang_masuk[],5,FALSE),IF(tbl_transaction[[#This Row],[Type]]="Outbound",VLOOKUP(tbl_transaction[[#This Row],[Reference Number]],barang_keluar[],5,FALSE),""))</f>
        <v>Sarimi Instant Food Variant 12</v>
      </c>
      <c r="F2940">
        <f>IF(tbl_transaction[[#This Row],[Type]]="Inbound",VLOOKUP(tbl_transaction[[#This Row],[Reference Number]],barang_masuk[],6,FALSE),IF(tbl_transaction[[#This Row],[Type]]="Outbound",VLOOKUP(tbl_transaction[[#This Row],[Reference Number]],barang_keluar[],6,FALSE),""))</f>
        <v>20</v>
      </c>
      <c r="G2940" t="str">
        <f>IF(tbl_transaction[[#This Row],[Type]]="Inbound",VLOOKUP(tbl_transaction[[#This Row],[Reference Number]],barang_masuk[],7,FALSE),IF(tbl_transaction[[#This Row],[Type]]="Outbound",VLOOKUP(tbl_transaction[[#This Row],[Reference Number]],barang_keluar[],7,FALSE),""))</f>
        <v>Pack</v>
      </c>
      <c r="H2940" t="str">
        <f>IF(tbl_transaction[[#This Row],[Type]]="Inbound",VLOOKUP(tbl_transaction[[#This Row],[Reference Number]],barang_masuk[],3,FALSE),IF(tbl_transaction[[#This Row],[Type]]="Outbound",VLOOKUP(tbl_transaction[[#This Row],[Reference Number]],barang_keluar[],3,FALSE),""))</f>
        <v>Outlet 079</v>
      </c>
      <c r="I2940" t="str">
        <f>IF(D2940='Kartu Stok'!$B$2,COUNTIF($D$3:D2940,'Kartu Stok'!$B$2),"")</f>
        <v/>
      </c>
    </row>
    <row r="2941" spans="1:9" ht="14.5" x14ac:dyDescent="0.35">
      <c r="A2941" s="2" t="s">
        <v>3500</v>
      </c>
      <c r="B2941" s="5">
        <f>IF(LEFT(tbl_transaction[[#This Row],[Reference Number]],2)="GR",VLOOKUP(tbl_transaction[[#This Row],[Reference Number]],barang_masuk[],2,FALSE),IF(LEFT(tbl_transaction[[#This Row],[Reference Number]],2)="DO",VLOOKUP(tbl_transaction[[#This Row],[Reference Number]],barang_keluar[],2,FALSE),""))</f>
        <v>46034</v>
      </c>
      <c r="C2941" t="str">
        <f t="shared" si="46"/>
        <v>Outbound</v>
      </c>
      <c r="D2941" t="str">
        <f>IF(tbl_transaction[[#This Row],[Type]]="Inbound",VLOOKUP(tbl_transaction[[#This Row],[Reference Number]],barang_masuk[],4,FALSE),IF(tbl_transaction[[#This Row],[Type]]="Outbound",VLOOKUP(tbl_transaction[[#This Row],[Reference Number]],barang_keluar[],4,FALSE),""))</f>
        <v>DAR007</v>
      </c>
      <c r="E2941" t="str">
        <f>IF(tbl_transaction[[#This Row],[Type]]="Inbound",VLOOKUP(tbl_transaction[[#This Row],[Reference Number]],barang_masuk[],5,FALSE),IF(tbl_transaction[[#This Row],[Type]]="Outbound",VLOOKUP(tbl_transaction[[#This Row],[Reference Number]],barang_keluar[],5,FALSE),""))</f>
        <v>Indomilk Dairy Variant 7</v>
      </c>
      <c r="F2941">
        <f>IF(tbl_transaction[[#This Row],[Type]]="Inbound",VLOOKUP(tbl_transaction[[#This Row],[Reference Number]],barang_masuk[],6,FALSE),IF(tbl_transaction[[#This Row],[Type]]="Outbound",VLOOKUP(tbl_transaction[[#This Row],[Reference Number]],barang_keluar[],6,FALSE),""))</f>
        <v>12</v>
      </c>
      <c r="G2941" t="str">
        <f>IF(tbl_transaction[[#This Row],[Type]]="Inbound",VLOOKUP(tbl_transaction[[#This Row],[Reference Number]],barang_masuk[],7,FALSE),IF(tbl_transaction[[#This Row],[Type]]="Outbound",VLOOKUP(tbl_transaction[[#This Row],[Reference Number]],barang_keluar[],7,FALSE),""))</f>
        <v>Box</v>
      </c>
      <c r="H2941" t="str">
        <f>IF(tbl_transaction[[#This Row],[Type]]="Inbound",VLOOKUP(tbl_transaction[[#This Row],[Reference Number]],barang_masuk[],3,FALSE),IF(tbl_transaction[[#This Row],[Type]]="Outbound",VLOOKUP(tbl_transaction[[#This Row],[Reference Number]],barang_keluar[],3,FALSE),""))</f>
        <v>Outlet 069</v>
      </c>
      <c r="I2941" t="str">
        <f>IF(D2941='Kartu Stok'!$B$2,COUNTIF($D$3:D2941,'Kartu Stok'!$B$2),"")</f>
        <v/>
      </c>
    </row>
    <row r="2942" spans="1:9" ht="14.5" x14ac:dyDescent="0.35">
      <c r="A2942" s="2" t="s">
        <v>3501</v>
      </c>
      <c r="B2942" s="5">
        <f>IF(LEFT(tbl_transaction[[#This Row],[Reference Number]],2)="GR",VLOOKUP(tbl_transaction[[#This Row],[Reference Number]],barang_masuk[],2,FALSE),IF(LEFT(tbl_transaction[[#This Row],[Reference Number]],2)="DO",VLOOKUP(tbl_transaction[[#This Row],[Reference Number]],barang_keluar[],2,FALSE),""))</f>
        <v>46108</v>
      </c>
      <c r="C2942" t="str">
        <f t="shared" si="46"/>
        <v>Outbound</v>
      </c>
      <c r="D2942" t="str">
        <f>IF(tbl_transaction[[#This Row],[Type]]="Inbound",VLOOKUP(tbl_transaction[[#This Row],[Reference Number]],barang_masuk[],4,FALSE),IF(tbl_transaction[[#This Row],[Type]]="Outbound",VLOOKUP(tbl_transaction[[#This Row],[Reference Number]],barang_keluar[],4,FALSE),""))</f>
        <v>PER024</v>
      </c>
      <c r="E2942" t="str">
        <f>IF(tbl_transaction[[#This Row],[Type]]="Inbound",VLOOKUP(tbl_transaction[[#This Row],[Reference Number]],barang_masuk[],5,FALSE),IF(tbl_transaction[[#This Row],[Type]]="Outbound",VLOOKUP(tbl_transaction[[#This Row],[Reference Number]],barang_keluar[],5,FALSE),""))</f>
        <v>Pepsodent Personal Care Variant 24</v>
      </c>
      <c r="F2942">
        <f>IF(tbl_transaction[[#This Row],[Type]]="Inbound",VLOOKUP(tbl_transaction[[#This Row],[Reference Number]],barang_masuk[],6,FALSE),IF(tbl_transaction[[#This Row],[Type]]="Outbound",VLOOKUP(tbl_transaction[[#This Row],[Reference Number]],barang_keluar[],6,FALSE),""))</f>
        <v>10</v>
      </c>
      <c r="G2942" t="str">
        <f>IF(tbl_transaction[[#This Row],[Type]]="Inbound",VLOOKUP(tbl_transaction[[#This Row],[Reference Number]],barang_masuk[],7,FALSE),IF(tbl_transaction[[#This Row],[Type]]="Outbound",VLOOKUP(tbl_transaction[[#This Row],[Reference Number]],barang_keluar[],7,FALSE),""))</f>
        <v>Bottle</v>
      </c>
      <c r="H2942" t="str">
        <f>IF(tbl_transaction[[#This Row],[Type]]="Inbound",VLOOKUP(tbl_transaction[[#This Row],[Reference Number]],barang_masuk[],3,FALSE),IF(tbl_transaction[[#This Row],[Type]]="Outbound",VLOOKUP(tbl_transaction[[#This Row],[Reference Number]],barang_keluar[],3,FALSE),""))</f>
        <v>Outlet 015</v>
      </c>
      <c r="I2942" t="str">
        <f>IF(D2942='Kartu Stok'!$B$2,COUNTIF($D$3:D2942,'Kartu Stok'!$B$2),"")</f>
        <v/>
      </c>
    </row>
    <row r="2943" spans="1:9" ht="14.5" x14ac:dyDescent="0.35">
      <c r="A2943" s="2" t="s">
        <v>3502</v>
      </c>
      <c r="B2943" s="5">
        <f>IF(LEFT(tbl_transaction[[#This Row],[Reference Number]],2)="GR",VLOOKUP(tbl_transaction[[#This Row],[Reference Number]],barang_masuk[],2,FALSE),IF(LEFT(tbl_transaction[[#This Row],[Reference Number]],2)="DO",VLOOKUP(tbl_transaction[[#This Row],[Reference Number]],barang_keluar[],2,FALSE),""))</f>
        <v>46173</v>
      </c>
      <c r="C2943" t="str">
        <f t="shared" si="46"/>
        <v>Outbound</v>
      </c>
      <c r="D2943" t="str">
        <f>IF(tbl_transaction[[#This Row],[Type]]="Inbound",VLOOKUP(tbl_transaction[[#This Row],[Reference Number]],barang_masuk[],4,FALSE),IF(tbl_transaction[[#This Row],[Type]]="Outbound",VLOOKUP(tbl_transaction[[#This Row],[Reference Number]],barang_keluar[],4,FALSE),""))</f>
        <v>DAR006</v>
      </c>
      <c r="E2943" t="str">
        <f>IF(tbl_transaction[[#This Row],[Type]]="Inbound",VLOOKUP(tbl_transaction[[#This Row],[Reference Number]],barang_masuk[],5,FALSE),IF(tbl_transaction[[#This Row],[Type]]="Outbound",VLOOKUP(tbl_transaction[[#This Row],[Reference Number]],barang_keluar[],5,FALSE),""))</f>
        <v>Ultra Milk Dairy Variant 6</v>
      </c>
      <c r="F2943">
        <f>IF(tbl_transaction[[#This Row],[Type]]="Inbound",VLOOKUP(tbl_transaction[[#This Row],[Reference Number]],barang_masuk[],6,FALSE),IF(tbl_transaction[[#This Row],[Type]]="Outbound",VLOOKUP(tbl_transaction[[#This Row],[Reference Number]],barang_keluar[],6,FALSE),""))</f>
        <v>5</v>
      </c>
      <c r="G2943" t="str">
        <f>IF(tbl_transaction[[#This Row],[Type]]="Inbound",VLOOKUP(tbl_transaction[[#This Row],[Reference Number]],barang_masuk[],7,FALSE),IF(tbl_transaction[[#This Row],[Type]]="Outbound",VLOOKUP(tbl_transaction[[#This Row],[Reference Number]],barang_keluar[],7,FALSE),""))</f>
        <v>Box</v>
      </c>
      <c r="H2943" t="str">
        <f>IF(tbl_transaction[[#This Row],[Type]]="Inbound",VLOOKUP(tbl_transaction[[#This Row],[Reference Number]],barang_masuk[],3,FALSE),IF(tbl_transaction[[#This Row],[Type]]="Outbound",VLOOKUP(tbl_transaction[[#This Row],[Reference Number]],barang_keluar[],3,FALSE),""))</f>
        <v>Outlet 016</v>
      </c>
      <c r="I2943" t="str">
        <f>IF(D2943='Kartu Stok'!$B$2,COUNTIF($D$3:D2943,'Kartu Stok'!$B$2),"")</f>
        <v/>
      </c>
    </row>
    <row r="2944" spans="1:9" ht="14.5" x14ac:dyDescent="0.35">
      <c r="A2944" s="2" t="s">
        <v>3503</v>
      </c>
      <c r="B2944" s="5">
        <f>IF(LEFT(tbl_transaction[[#This Row],[Reference Number]],2)="GR",VLOOKUP(tbl_transaction[[#This Row],[Reference Number]],barang_masuk[],2,FALSE),IF(LEFT(tbl_transaction[[#This Row],[Reference Number]],2)="DO",VLOOKUP(tbl_transaction[[#This Row],[Reference Number]],barang_keluar[],2,FALSE),""))</f>
        <v>46101</v>
      </c>
      <c r="C2944" t="str">
        <f t="shared" si="46"/>
        <v>Outbound</v>
      </c>
      <c r="D2944" t="str">
        <f>IF(tbl_transaction[[#This Row],[Type]]="Inbound",VLOOKUP(tbl_transaction[[#This Row],[Reference Number]],barang_masuk[],4,FALSE),IF(tbl_transaction[[#This Row],[Type]]="Outbound",VLOOKUP(tbl_transaction[[#This Row],[Reference Number]],barang_keluar[],4,FALSE),""))</f>
        <v>BEV039</v>
      </c>
      <c r="E2944" t="str">
        <f>IF(tbl_transaction[[#This Row],[Type]]="Inbound",VLOOKUP(tbl_transaction[[#This Row],[Reference Number]],barang_masuk[],5,FALSE),IF(tbl_transaction[[#This Row],[Type]]="Outbound",VLOOKUP(tbl_transaction[[#This Row],[Reference Number]],barang_keluar[],5,FALSE),""))</f>
        <v>Pocari Beverage Variant 39</v>
      </c>
      <c r="F2944">
        <f>IF(tbl_transaction[[#This Row],[Type]]="Inbound",VLOOKUP(tbl_transaction[[#This Row],[Reference Number]],barang_masuk[],6,FALSE),IF(tbl_transaction[[#This Row],[Type]]="Outbound",VLOOKUP(tbl_transaction[[#This Row],[Reference Number]],barang_keluar[],6,FALSE),""))</f>
        <v>15</v>
      </c>
      <c r="G2944" t="str">
        <f>IF(tbl_transaction[[#This Row],[Type]]="Inbound",VLOOKUP(tbl_transaction[[#This Row],[Reference Number]],barang_masuk[],7,FALSE),IF(tbl_transaction[[#This Row],[Type]]="Outbound",VLOOKUP(tbl_transaction[[#This Row],[Reference Number]],barang_keluar[],7,FALSE),""))</f>
        <v>Bottle</v>
      </c>
      <c r="H2944" t="str">
        <f>IF(tbl_transaction[[#This Row],[Type]]="Inbound",VLOOKUP(tbl_transaction[[#This Row],[Reference Number]],barang_masuk[],3,FALSE),IF(tbl_transaction[[#This Row],[Type]]="Outbound",VLOOKUP(tbl_transaction[[#This Row],[Reference Number]],barang_keluar[],3,FALSE),""))</f>
        <v>Outlet 043</v>
      </c>
      <c r="I2944" t="str">
        <f>IF(D2944='Kartu Stok'!$B$2,COUNTIF($D$3:D2944,'Kartu Stok'!$B$2),"")</f>
        <v/>
      </c>
    </row>
    <row r="2945" spans="1:9" ht="14.5" x14ac:dyDescent="0.35">
      <c r="A2945" s="2" t="s">
        <v>3504</v>
      </c>
      <c r="B2945" s="5">
        <f>IF(LEFT(tbl_transaction[[#This Row],[Reference Number]],2)="GR",VLOOKUP(tbl_transaction[[#This Row],[Reference Number]],barang_masuk[],2,FALSE),IF(LEFT(tbl_transaction[[#This Row],[Reference Number]],2)="DO",VLOOKUP(tbl_transaction[[#This Row],[Reference Number]],barang_keluar[],2,FALSE),""))</f>
        <v>46118</v>
      </c>
      <c r="C2945" t="str">
        <f t="shared" si="46"/>
        <v>Outbound</v>
      </c>
      <c r="D2945" t="str">
        <f>IF(tbl_transaction[[#This Row],[Type]]="Inbound",VLOOKUP(tbl_transaction[[#This Row],[Reference Number]],barang_masuk[],4,FALSE),IF(tbl_transaction[[#This Row],[Type]]="Outbound",VLOOKUP(tbl_transaction[[#This Row],[Reference Number]],barang_keluar[],4,FALSE),""))</f>
        <v>BEV001</v>
      </c>
      <c r="E2945" t="str">
        <f>IF(tbl_transaction[[#This Row],[Type]]="Inbound",VLOOKUP(tbl_transaction[[#This Row],[Reference Number]],barang_masuk[],5,FALSE),IF(tbl_transaction[[#This Row],[Type]]="Outbound",VLOOKUP(tbl_transaction[[#This Row],[Reference Number]],barang_keluar[],5,FALSE),""))</f>
        <v>Coca Cola Beverage Variant 1</v>
      </c>
      <c r="F2945">
        <f>IF(tbl_transaction[[#This Row],[Type]]="Inbound",VLOOKUP(tbl_transaction[[#This Row],[Reference Number]],barang_masuk[],6,FALSE),IF(tbl_transaction[[#This Row],[Type]]="Outbound",VLOOKUP(tbl_transaction[[#This Row],[Reference Number]],barang_keluar[],6,FALSE),""))</f>
        <v>5</v>
      </c>
      <c r="G2945" t="str">
        <f>IF(tbl_transaction[[#This Row],[Type]]="Inbound",VLOOKUP(tbl_transaction[[#This Row],[Reference Number]],barang_masuk[],7,FALSE),IF(tbl_transaction[[#This Row],[Type]]="Outbound",VLOOKUP(tbl_transaction[[#This Row],[Reference Number]],barang_keluar[],7,FALSE),""))</f>
        <v>Bottle</v>
      </c>
      <c r="H2945" t="str">
        <f>IF(tbl_transaction[[#This Row],[Type]]="Inbound",VLOOKUP(tbl_transaction[[#This Row],[Reference Number]],barang_masuk[],3,FALSE),IF(tbl_transaction[[#This Row],[Type]]="Outbound",VLOOKUP(tbl_transaction[[#This Row],[Reference Number]],barang_keluar[],3,FALSE),""))</f>
        <v>Outlet 020</v>
      </c>
      <c r="I2945" t="str">
        <f>IF(D2945='Kartu Stok'!$B$2,COUNTIF($D$3:D2945,'Kartu Stok'!$B$2),"")</f>
        <v/>
      </c>
    </row>
    <row r="2946" spans="1:9" ht="14.5" x14ac:dyDescent="0.35">
      <c r="A2946" s="2" t="s">
        <v>3505</v>
      </c>
      <c r="B2946" s="5">
        <f>IF(LEFT(tbl_transaction[[#This Row],[Reference Number]],2)="GR",VLOOKUP(tbl_transaction[[#This Row],[Reference Number]],barang_masuk[],2,FALSE),IF(LEFT(tbl_transaction[[#This Row],[Reference Number]],2)="DO",VLOOKUP(tbl_transaction[[#This Row],[Reference Number]],barang_keluar[],2,FALSE),""))</f>
        <v>46081</v>
      </c>
      <c r="C2946" t="str">
        <f t="shared" si="46"/>
        <v>Outbound</v>
      </c>
      <c r="D2946" t="str">
        <f>IF(tbl_transaction[[#This Row],[Type]]="Inbound",VLOOKUP(tbl_transaction[[#This Row],[Reference Number]],barang_masuk[],4,FALSE),IF(tbl_transaction[[#This Row],[Type]]="Outbound",VLOOKUP(tbl_transaction[[#This Row],[Reference Number]],barang_keluar[],4,FALSE),""))</f>
        <v>HOM003</v>
      </c>
      <c r="E2946" t="str">
        <f>IF(tbl_transaction[[#This Row],[Type]]="Inbound",VLOOKUP(tbl_transaction[[#This Row],[Reference Number]],barang_masuk[],5,FALSE),IF(tbl_transaction[[#This Row],[Type]]="Outbound",VLOOKUP(tbl_transaction[[#This Row],[Reference Number]],barang_keluar[],5,FALSE),""))</f>
        <v>Sunlight Home Care Variant 3</v>
      </c>
      <c r="F2946">
        <f>IF(tbl_transaction[[#This Row],[Type]]="Inbound",VLOOKUP(tbl_transaction[[#This Row],[Reference Number]],barang_masuk[],6,FALSE),IF(tbl_transaction[[#This Row],[Type]]="Outbound",VLOOKUP(tbl_transaction[[#This Row],[Reference Number]],barang_keluar[],6,FALSE),""))</f>
        <v>48</v>
      </c>
      <c r="G2946" t="str">
        <f>IF(tbl_transaction[[#This Row],[Type]]="Inbound",VLOOKUP(tbl_transaction[[#This Row],[Reference Number]],barang_masuk[],7,FALSE),IF(tbl_transaction[[#This Row],[Type]]="Outbound",VLOOKUP(tbl_transaction[[#This Row],[Reference Number]],barang_keluar[],7,FALSE),""))</f>
        <v>Pack</v>
      </c>
      <c r="H2946" t="str">
        <f>IF(tbl_transaction[[#This Row],[Type]]="Inbound",VLOOKUP(tbl_transaction[[#This Row],[Reference Number]],barang_masuk[],3,FALSE),IF(tbl_transaction[[#This Row],[Type]]="Outbound",VLOOKUP(tbl_transaction[[#This Row],[Reference Number]],barang_keluar[],3,FALSE),""))</f>
        <v>Outlet 053</v>
      </c>
      <c r="I2946" t="str">
        <f>IF(D2946='Kartu Stok'!$B$2,COUNTIF($D$3:D2946,'Kartu Stok'!$B$2),"")</f>
        <v/>
      </c>
    </row>
    <row r="2947" spans="1:9" ht="14.5" x14ac:dyDescent="0.35">
      <c r="A2947" s="2" t="s">
        <v>3506</v>
      </c>
      <c r="B2947" s="5">
        <f>IF(LEFT(tbl_transaction[[#This Row],[Reference Number]],2)="GR",VLOOKUP(tbl_transaction[[#This Row],[Reference Number]],barang_masuk[],2,FALSE),IF(LEFT(tbl_transaction[[#This Row],[Reference Number]],2)="DO",VLOOKUP(tbl_transaction[[#This Row],[Reference Number]],barang_keluar[],2,FALSE),""))</f>
        <v>46160</v>
      </c>
      <c r="C2947" t="str">
        <f t="shared" si="46"/>
        <v>Outbound</v>
      </c>
      <c r="D2947" t="str">
        <f>IF(tbl_transaction[[#This Row],[Type]]="Inbound",VLOOKUP(tbl_transaction[[#This Row],[Reference Number]],barang_masuk[],4,FALSE),IF(tbl_transaction[[#This Row],[Type]]="Outbound",VLOOKUP(tbl_transaction[[#This Row],[Reference Number]],barang_keluar[],4,FALSE),""))</f>
        <v>HOM004</v>
      </c>
      <c r="E2947" t="str">
        <f>IF(tbl_transaction[[#This Row],[Type]]="Inbound",VLOOKUP(tbl_transaction[[#This Row],[Reference Number]],barang_masuk[],5,FALSE),IF(tbl_transaction[[#This Row],[Type]]="Outbound",VLOOKUP(tbl_transaction[[#This Row],[Reference Number]],barang_keluar[],5,FALSE),""))</f>
        <v>Molto Home Care Variant 4</v>
      </c>
      <c r="F2947">
        <f>IF(tbl_transaction[[#This Row],[Type]]="Inbound",VLOOKUP(tbl_transaction[[#This Row],[Reference Number]],barang_masuk[],6,FALSE),IF(tbl_transaction[[#This Row],[Type]]="Outbound",VLOOKUP(tbl_transaction[[#This Row],[Reference Number]],barang_keluar[],6,FALSE),""))</f>
        <v>36</v>
      </c>
      <c r="G2947" t="str">
        <f>IF(tbl_transaction[[#This Row],[Type]]="Inbound",VLOOKUP(tbl_transaction[[#This Row],[Reference Number]],barang_masuk[],7,FALSE),IF(tbl_transaction[[#This Row],[Type]]="Outbound",VLOOKUP(tbl_transaction[[#This Row],[Reference Number]],barang_keluar[],7,FALSE),""))</f>
        <v>Pack</v>
      </c>
      <c r="H2947" t="str">
        <f>IF(tbl_transaction[[#This Row],[Type]]="Inbound",VLOOKUP(tbl_transaction[[#This Row],[Reference Number]],barang_masuk[],3,FALSE),IF(tbl_transaction[[#This Row],[Type]]="Outbound",VLOOKUP(tbl_transaction[[#This Row],[Reference Number]],barang_keluar[],3,FALSE),""))</f>
        <v>Outlet 035</v>
      </c>
      <c r="I2947" t="str">
        <f>IF(D2947='Kartu Stok'!$B$2,COUNTIF($D$3:D2947,'Kartu Stok'!$B$2),"")</f>
        <v/>
      </c>
    </row>
    <row r="2948" spans="1:9" ht="14.5" x14ac:dyDescent="0.35">
      <c r="A2948" s="2" t="s">
        <v>3507</v>
      </c>
      <c r="B2948" s="5">
        <f>IF(LEFT(tbl_transaction[[#This Row],[Reference Number]],2)="GR",VLOOKUP(tbl_transaction[[#This Row],[Reference Number]],barang_masuk[],2,FALSE),IF(LEFT(tbl_transaction[[#This Row],[Reference Number]],2)="DO",VLOOKUP(tbl_transaction[[#This Row],[Reference Number]],barang_keluar[],2,FALSE),""))</f>
        <v>46106</v>
      </c>
      <c r="C2948" t="str">
        <f t="shared" si="46"/>
        <v>Outbound</v>
      </c>
      <c r="D2948" t="str">
        <f>IF(tbl_transaction[[#This Row],[Type]]="Inbound",VLOOKUP(tbl_transaction[[#This Row],[Reference Number]],barang_masuk[],4,FALSE),IF(tbl_transaction[[#This Row],[Type]]="Outbound",VLOOKUP(tbl_transaction[[#This Row],[Reference Number]],barang_keluar[],4,FALSE),""))</f>
        <v>BAB002</v>
      </c>
      <c r="E2948" t="str">
        <f>IF(tbl_transaction[[#This Row],[Type]]="Inbound",VLOOKUP(tbl_transaction[[#This Row],[Reference Number]],barang_masuk[],5,FALSE),IF(tbl_transaction[[#This Row],[Type]]="Outbound",VLOOKUP(tbl_transaction[[#This Row],[Reference Number]],barang_keluar[],5,FALSE),""))</f>
        <v>Zwitsal Baby Care Variant 2</v>
      </c>
      <c r="F2948">
        <f>IF(tbl_transaction[[#This Row],[Type]]="Inbound",VLOOKUP(tbl_transaction[[#This Row],[Reference Number]],barang_masuk[],6,FALSE),IF(tbl_transaction[[#This Row],[Type]]="Outbound",VLOOKUP(tbl_transaction[[#This Row],[Reference Number]],barang_keluar[],6,FALSE),""))</f>
        <v>60</v>
      </c>
      <c r="G2948" t="str">
        <f>IF(tbl_transaction[[#This Row],[Type]]="Inbound",VLOOKUP(tbl_transaction[[#This Row],[Reference Number]],barang_masuk[],7,FALSE),IF(tbl_transaction[[#This Row],[Type]]="Outbound",VLOOKUP(tbl_transaction[[#This Row],[Reference Number]],barang_keluar[],7,FALSE),""))</f>
        <v>Pack</v>
      </c>
      <c r="H2948" t="str">
        <f>IF(tbl_transaction[[#This Row],[Type]]="Inbound",VLOOKUP(tbl_transaction[[#This Row],[Reference Number]],barang_masuk[],3,FALSE),IF(tbl_transaction[[#This Row],[Type]]="Outbound",VLOOKUP(tbl_transaction[[#This Row],[Reference Number]],barang_keluar[],3,FALSE),""))</f>
        <v>Outlet 049</v>
      </c>
      <c r="I2948" t="str">
        <f>IF(D2948='Kartu Stok'!$B$2,COUNTIF($D$3:D2948,'Kartu Stok'!$B$2),"")</f>
        <v/>
      </c>
    </row>
    <row r="2949" spans="1:9" ht="14.5" x14ac:dyDescent="0.35">
      <c r="A2949" s="2" t="s">
        <v>3508</v>
      </c>
      <c r="B2949" s="5">
        <f>IF(LEFT(tbl_transaction[[#This Row],[Reference Number]],2)="GR",VLOOKUP(tbl_transaction[[#This Row],[Reference Number]],barang_masuk[],2,FALSE),IF(LEFT(tbl_transaction[[#This Row],[Reference Number]],2)="DO",VLOOKUP(tbl_transaction[[#This Row],[Reference Number]],barang_keluar[],2,FALSE),""))</f>
        <v>46071</v>
      </c>
      <c r="C2949" t="str">
        <f t="shared" si="46"/>
        <v>Outbound</v>
      </c>
      <c r="D2949" t="str">
        <f>IF(tbl_transaction[[#This Row],[Type]]="Inbound",VLOOKUP(tbl_transaction[[#This Row],[Reference Number]],barang_masuk[],4,FALSE),IF(tbl_transaction[[#This Row],[Type]]="Outbound",VLOOKUP(tbl_transaction[[#This Row],[Reference Number]],barang_keluar[],4,FALSE),""))</f>
        <v>SNK014</v>
      </c>
      <c r="E2949" t="str">
        <f>IF(tbl_transaction[[#This Row],[Type]]="Inbound",VLOOKUP(tbl_transaction[[#This Row],[Reference Number]],barang_masuk[],5,FALSE),IF(tbl_transaction[[#This Row],[Type]]="Outbound",VLOOKUP(tbl_transaction[[#This Row],[Reference Number]],barang_keluar[],5,FALSE),""))</f>
        <v>Qtela Snack Variant 14</v>
      </c>
      <c r="F2949">
        <f>IF(tbl_transaction[[#This Row],[Type]]="Inbound",VLOOKUP(tbl_transaction[[#This Row],[Reference Number]],barang_masuk[],6,FALSE),IF(tbl_transaction[[#This Row],[Type]]="Outbound",VLOOKUP(tbl_transaction[[#This Row],[Reference Number]],barang_keluar[],6,FALSE),""))</f>
        <v>10</v>
      </c>
      <c r="G2949" t="str">
        <f>IF(tbl_transaction[[#This Row],[Type]]="Inbound",VLOOKUP(tbl_transaction[[#This Row],[Reference Number]],barang_masuk[],7,FALSE),IF(tbl_transaction[[#This Row],[Type]]="Outbound",VLOOKUP(tbl_transaction[[#This Row],[Reference Number]],barang_keluar[],7,FALSE),""))</f>
        <v>Pack</v>
      </c>
      <c r="H2949" t="str">
        <f>IF(tbl_transaction[[#This Row],[Type]]="Inbound",VLOOKUP(tbl_transaction[[#This Row],[Reference Number]],barang_masuk[],3,FALSE),IF(tbl_transaction[[#This Row],[Type]]="Outbound",VLOOKUP(tbl_transaction[[#This Row],[Reference Number]],barang_keluar[],3,FALSE),""))</f>
        <v>Outlet 040</v>
      </c>
      <c r="I2949" t="str">
        <f>IF(D2949='Kartu Stok'!$B$2,COUNTIF($D$3:D2949,'Kartu Stok'!$B$2),"")</f>
        <v/>
      </c>
    </row>
    <row r="2950" spans="1:9" ht="14.5" x14ac:dyDescent="0.35">
      <c r="A2950" s="2" t="s">
        <v>3509</v>
      </c>
      <c r="B2950" s="5">
        <f>IF(LEFT(tbl_transaction[[#This Row],[Reference Number]],2)="GR",VLOOKUP(tbl_transaction[[#This Row],[Reference Number]],barang_masuk[],2,FALSE),IF(LEFT(tbl_transaction[[#This Row],[Reference Number]],2)="DO",VLOOKUP(tbl_transaction[[#This Row],[Reference Number]],barang_keluar[],2,FALSE),""))</f>
        <v>46138</v>
      </c>
      <c r="C2950" t="str">
        <f t="shared" si="46"/>
        <v>Outbound</v>
      </c>
      <c r="D2950" t="str">
        <f>IF(tbl_transaction[[#This Row],[Type]]="Inbound",VLOOKUP(tbl_transaction[[#This Row],[Reference Number]],barang_masuk[],4,FALSE),IF(tbl_transaction[[#This Row],[Type]]="Outbound",VLOOKUP(tbl_transaction[[#This Row],[Reference Number]],barang_keluar[],4,FALSE),""))</f>
        <v>INS013</v>
      </c>
      <c r="E2950" t="str">
        <f>IF(tbl_transaction[[#This Row],[Type]]="Inbound",VLOOKUP(tbl_transaction[[#This Row],[Reference Number]],barang_masuk[],5,FALSE),IF(tbl_transaction[[#This Row],[Type]]="Outbound",VLOOKUP(tbl_transaction[[#This Row],[Reference Number]],barang_keluar[],5,FALSE),""))</f>
        <v>Sarimi Instant Food Variant 13</v>
      </c>
      <c r="F2950">
        <f>IF(tbl_transaction[[#This Row],[Type]]="Inbound",VLOOKUP(tbl_transaction[[#This Row],[Reference Number]],barang_masuk[],6,FALSE),IF(tbl_transaction[[#This Row],[Type]]="Outbound",VLOOKUP(tbl_transaction[[#This Row],[Reference Number]],barang_keluar[],6,FALSE),""))</f>
        <v>15</v>
      </c>
      <c r="G2950" t="str">
        <f>IF(tbl_transaction[[#This Row],[Type]]="Inbound",VLOOKUP(tbl_transaction[[#This Row],[Reference Number]],barang_masuk[],7,FALSE),IF(tbl_transaction[[#This Row],[Type]]="Outbound",VLOOKUP(tbl_transaction[[#This Row],[Reference Number]],barang_keluar[],7,FALSE),""))</f>
        <v>Pack</v>
      </c>
      <c r="H2950" t="str">
        <f>IF(tbl_transaction[[#This Row],[Type]]="Inbound",VLOOKUP(tbl_transaction[[#This Row],[Reference Number]],barang_masuk[],3,FALSE),IF(tbl_transaction[[#This Row],[Type]]="Outbound",VLOOKUP(tbl_transaction[[#This Row],[Reference Number]],barang_keluar[],3,FALSE),""))</f>
        <v>Outlet 029</v>
      </c>
      <c r="I2950" t="str">
        <f>IF(D2950='Kartu Stok'!$B$2,COUNTIF($D$3:D2950,'Kartu Stok'!$B$2),"")</f>
        <v/>
      </c>
    </row>
    <row r="2951" spans="1:9" ht="14.5" x14ac:dyDescent="0.35">
      <c r="A2951" s="2" t="s">
        <v>3510</v>
      </c>
      <c r="B2951" s="5">
        <f>IF(LEFT(tbl_transaction[[#This Row],[Reference Number]],2)="GR",VLOOKUP(tbl_transaction[[#This Row],[Reference Number]],barang_masuk[],2,FALSE),IF(LEFT(tbl_transaction[[#This Row],[Reference Number]],2)="DO",VLOOKUP(tbl_transaction[[#This Row],[Reference Number]],barang_keluar[],2,FALSE),""))</f>
        <v>46142</v>
      </c>
      <c r="C2951" t="str">
        <f t="shared" si="46"/>
        <v>Outbound</v>
      </c>
      <c r="D2951" t="str">
        <f>IF(tbl_transaction[[#This Row],[Type]]="Inbound",VLOOKUP(tbl_transaction[[#This Row],[Reference Number]],barang_masuk[],4,FALSE),IF(tbl_transaction[[#This Row],[Type]]="Outbound",VLOOKUP(tbl_transaction[[#This Row],[Reference Number]],barang_keluar[],4,FALSE),""))</f>
        <v>SNK004</v>
      </c>
      <c r="E2951" t="str">
        <f>IF(tbl_transaction[[#This Row],[Type]]="Inbound",VLOOKUP(tbl_transaction[[#This Row],[Reference Number]],barang_masuk[],5,FALSE),IF(tbl_transaction[[#This Row],[Type]]="Outbound",VLOOKUP(tbl_transaction[[#This Row],[Reference Number]],barang_keluar[],5,FALSE),""))</f>
        <v>Chitato Snack Variant 4</v>
      </c>
      <c r="F2951">
        <f>IF(tbl_transaction[[#This Row],[Type]]="Inbound",VLOOKUP(tbl_transaction[[#This Row],[Reference Number]],barang_masuk[],6,FALSE),IF(tbl_transaction[[#This Row],[Type]]="Outbound",VLOOKUP(tbl_transaction[[#This Row],[Reference Number]],barang_keluar[],6,FALSE),""))</f>
        <v>10</v>
      </c>
      <c r="G2951" t="str">
        <f>IF(tbl_transaction[[#This Row],[Type]]="Inbound",VLOOKUP(tbl_transaction[[#This Row],[Reference Number]],barang_masuk[],7,FALSE),IF(tbl_transaction[[#This Row],[Type]]="Outbound",VLOOKUP(tbl_transaction[[#This Row],[Reference Number]],barang_keluar[],7,FALSE),""))</f>
        <v>Pack</v>
      </c>
      <c r="H2951" t="str">
        <f>IF(tbl_transaction[[#This Row],[Type]]="Inbound",VLOOKUP(tbl_transaction[[#This Row],[Reference Number]],barang_masuk[],3,FALSE),IF(tbl_transaction[[#This Row],[Type]]="Outbound",VLOOKUP(tbl_transaction[[#This Row],[Reference Number]],barang_keluar[],3,FALSE),""))</f>
        <v>Outlet 040</v>
      </c>
      <c r="I2951" t="str">
        <f>IF(D2951='Kartu Stok'!$B$2,COUNTIF($D$3:D2951,'Kartu Stok'!$B$2),"")</f>
        <v/>
      </c>
    </row>
    <row r="2952" spans="1:9" ht="14.5" x14ac:dyDescent="0.35">
      <c r="A2952" s="2" t="s">
        <v>3511</v>
      </c>
      <c r="B2952" s="5">
        <f>IF(LEFT(tbl_transaction[[#This Row],[Reference Number]],2)="GR",VLOOKUP(tbl_transaction[[#This Row],[Reference Number]],barang_masuk[],2,FALSE),IF(LEFT(tbl_transaction[[#This Row],[Reference Number]],2)="DO",VLOOKUP(tbl_transaction[[#This Row],[Reference Number]],barang_keluar[],2,FALSE),""))</f>
        <v>46144</v>
      </c>
      <c r="C2952" t="str">
        <f t="shared" si="46"/>
        <v>Outbound</v>
      </c>
      <c r="D2952" t="str">
        <f>IF(tbl_transaction[[#This Row],[Type]]="Inbound",VLOOKUP(tbl_transaction[[#This Row],[Reference Number]],barang_masuk[],4,FALSE),IF(tbl_transaction[[#This Row],[Type]]="Outbound",VLOOKUP(tbl_transaction[[#This Row],[Reference Number]],barang_keluar[],4,FALSE),""))</f>
        <v>BEV025</v>
      </c>
      <c r="E2952" t="str">
        <f>IF(tbl_transaction[[#This Row],[Type]]="Inbound",VLOOKUP(tbl_transaction[[#This Row],[Reference Number]],barang_masuk[],5,FALSE),IF(tbl_transaction[[#This Row],[Type]]="Outbound",VLOOKUP(tbl_transaction[[#This Row],[Reference Number]],barang_keluar[],5,FALSE),""))</f>
        <v>Sosro Beverage Variant 25</v>
      </c>
      <c r="F2952">
        <f>IF(tbl_transaction[[#This Row],[Type]]="Inbound",VLOOKUP(tbl_transaction[[#This Row],[Reference Number]],barang_masuk[],6,FALSE),IF(tbl_transaction[[#This Row],[Type]]="Outbound",VLOOKUP(tbl_transaction[[#This Row],[Reference Number]],barang_keluar[],6,FALSE),""))</f>
        <v>20</v>
      </c>
      <c r="G2952" t="str">
        <f>IF(tbl_transaction[[#This Row],[Type]]="Inbound",VLOOKUP(tbl_transaction[[#This Row],[Reference Number]],barang_masuk[],7,FALSE),IF(tbl_transaction[[#This Row],[Type]]="Outbound",VLOOKUP(tbl_transaction[[#This Row],[Reference Number]],barang_keluar[],7,FALSE),""))</f>
        <v>Bottle</v>
      </c>
      <c r="H2952" t="str">
        <f>IF(tbl_transaction[[#This Row],[Type]]="Inbound",VLOOKUP(tbl_transaction[[#This Row],[Reference Number]],barang_masuk[],3,FALSE),IF(tbl_transaction[[#This Row],[Type]]="Outbound",VLOOKUP(tbl_transaction[[#This Row],[Reference Number]],barang_keluar[],3,FALSE),""))</f>
        <v>Outlet 014</v>
      </c>
      <c r="I2952" t="str">
        <f>IF(D2952='Kartu Stok'!$B$2,COUNTIF($D$3:D2952,'Kartu Stok'!$B$2),"")</f>
        <v/>
      </c>
    </row>
    <row r="2953" spans="1:9" ht="14.5" x14ac:dyDescent="0.35">
      <c r="A2953" s="2" t="s">
        <v>3512</v>
      </c>
      <c r="B2953" s="5">
        <f>IF(LEFT(tbl_transaction[[#This Row],[Reference Number]],2)="GR",VLOOKUP(tbl_transaction[[#This Row],[Reference Number]],barang_masuk[],2,FALSE),IF(LEFT(tbl_transaction[[#This Row],[Reference Number]],2)="DO",VLOOKUP(tbl_transaction[[#This Row],[Reference Number]],barang_keluar[],2,FALSE),""))</f>
        <v>46122</v>
      </c>
      <c r="C2953" t="str">
        <f t="shared" si="46"/>
        <v>Outbound</v>
      </c>
      <c r="D2953" t="str">
        <f>IF(tbl_transaction[[#This Row],[Type]]="Inbound",VLOOKUP(tbl_transaction[[#This Row],[Reference Number]],barang_masuk[],4,FALSE),IF(tbl_transaction[[#This Row],[Type]]="Outbound",VLOOKUP(tbl_transaction[[#This Row],[Reference Number]],barang_keluar[],4,FALSE),""))</f>
        <v>SNK013</v>
      </c>
      <c r="E2953" t="str">
        <f>IF(tbl_transaction[[#This Row],[Type]]="Inbound",VLOOKUP(tbl_transaction[[#This Row],[Reference Number]],barang_masuk[],5,FALSE),IF(tbl_transaction[[#This Row],[Type]]="Outbound",VLOOKUP(tbl_transaction[[#This Row],[Reference Number]],barang_keluar[],5,FALSE),""))</f>
        <v>Qtela Snack Variant 13</v>
      </c>
      <c r="F2953">
        <f>IF(tbl_transaction[[#This Row],[Type]]="Inbound",VLOOKUP(tbl_transaction[[#This Row],[Reference Number]],barang_masuk[],6,FALSE),IF(tbl_transaction[[#This Row],[Type]]="Outbound",VLOOKUP(tbl_transaction[[#This Row],[Reference Number]],barang_keluar[],6,FALSE),""))</f>
        <v>36</v>
      </c>
      <c r="G2953" t="str">
        <f>IF(tbl_transaction[[#This Row],[Type]]="Inbound",VLOOKUP(tbl_transaction[[#This Row],[Reference Number]],barang_masuk[],7,FALSE),IF(tbl_transaction[[#This Row],[Type]]="Outbound",VLOOKUP(tbl_transaction[[#This Row],[Reference Number]],barang_keluar[],7,FALSE),""))</f>
        <v>Pack</v>
      </c>
      <c r="H2953" t="str">
        <f>IF(tbl_transaction[[#This Row],[Type]]="Inbound",VLOOKUP(tbl_transaction[[#This Row],[Reference Number]],barang_masuk[],3,FALSE),IF(tbl_transaction[[#This Row],[Type]]="Outbound",VLOOKUP(tbl_transaction[[#This Row],[Reference Number]],barang_keluar[],3,FALSE),""))</f>
        <v>Outlet 011</v>
      </c>
      <c r="I2953" t="str">
        <f>IF(D2953='Kartu Stok'!$B$2,COUNTIF($D$3:D2953,'Kartu Stok'!$B$2),"")</f>
        <v/>
      </c>
    </row>
    <row r="2954" spans="1:9" ht="14.5" x14ac:dyDescent="0.35">
      <c r="A2954" s="2" t="s">
        <v>3513</v>
      </c>
      <c r="B2954" s="5">
        <f>IF(LEFT(tbl_transaction[[#This Row],[Reference Number]],2)="GR",VLOOKUP(tbl_transaction[[#This Row],[Reference Number]],barang_masuk[],2,FALSE),IF(LEFT(tbl_transaction[[#This Row],[Reference Number]],2)="DO",VLOOKUP(tbl_transaction[[#This Row],[Reference Number]],barang_keluar[],2,FALSE),""))</f>
        <v>46086</v>
      </c>
      <c r="C2954" t="str">
        <f t="shared" si="46"/>
        <v>Outbound</v>
      </c>
      <c r="D2954" t="str">
        <f>IF(tbl_transaction[[#This Row],[Type]]="Inbound",VLOOKUP(tbl_transaction[[#This Row],[Reference Number]],barang_masuk[],4,FALSE),IF(tbl_transaction[[#This Row],[Type]]="Outbound",VLOOKUP(tbl_transaction[[#This Row],[Reference Number]],barang_keluar[],4,FALSE),""))</f>
        <v>SNK004</v>
      </c>
      <c r="E2954" t="str">
        <f>IF(tbl_transaction[[#This Row],[Type]]="Inbound",VLOOKUP(tbl_transaction[[#This Row],[Reference Number]],barang_masuk[],5,FALSE),IF(tbl_transaction[[#This Row],[Type]]="Outbound",VLOOKUP(tbl_transaction[[#This Row],[Reference Number]],barang_keluar[],5,FALSE),""))</f>
        <v>Chitato Snack Variant 4</v>
      </c>
      <c r="F2954">
        <f>IF(tbl_transaction[[#This Row],[Type]]="Inbound",VLOOKUP(tbl_transaction[[#This Row],[Reference Number]],barang_masuk[],6,FALSE),IF(tbl_transaction[[#This Row],[Type]]="Outbound",VLOOKUP(tbl_transaction[[#This Row],[Reference Number]],barang_keluar[],6,FALSE),""))</f>
        <v>5</v>
      </c>
      <c r="G2954" t="str">
        <f>IF(tbl_transaction[[#This Row],[Type]]="Inbound",VLOOKUP(tbl_transaction[[#This Row],[Reference Number]],barang_masuk[],7,FALSE),IF(tbl_transaction[[#This Row],[Type]]="Outbound",VLOOKUP(tbl_transaction[[#This Row],[Reference Number]],barang_keluar[],7,FALSE),""))</f>
        <v>Pack</v>
      </c>
      <c r="H2954" t="str">
        <f>IF(tbl_transaction[[#This Row],[Type]]="Inbound",VLOOKUP(tbl_transaction[[#This Row],[Reference Number]],barang_masuk[],3,FALSE),IF(tbl_transaction[[#This Row],[Type]]="Outbound",VLOOKUP(tbl_transaction[[#This Row],[Reference Number]],barang_keluar[],3,FALSE),""))</f>
        <v>Outlet 056</v>
      </c>
      <c r="I2954" t="str">
        <f>IF(D2954='Kartu Stok'!$B$2,COUNTIF($D$3:D2954,'Kartu Stok'!$B$2),"")</f>
        <v/>
      </c>
    </row>
    <row r="2955" spans="1:9" ht="14.5" x14ac:dyDescent="0.35">
      <c r="A2955" s="2" t="s">
        <v>3514</v>
      </c>
      <c r="B2955" s="5">
        <f>IF(LEFT(tbl_transaction[[#This Row],[Reference Number]],2)="GR",VLOOKUP(tbl_transaction[[#This Row],[Reference Number]],barang_masuk[],2,FALSE),IF(LEFT(tbl_transaction[[#This Row],[Reference Number]],2)="DO",VLOOKUP(tbl_transaction[[#This Row],[Reference Number]],barang_keluar[],2,FALSE),""))</f>
        <v>46121</v>
      </c>
      <c r="C2955" t="str">
        <f t="shared" si="46"/>
        <v>Outbound</v>
      </c>
      <c r="D2955" t="str">
        <f>IF(tbl_transaction[[#This Row],[Type]]="Inbound",VLOOKUP(tbl_transaction[[#This Row],[Reference Number]],barang_masuk[],4,FALSE),IF(tbl_transaction[[#This Row],[Type]]="Outbound",VLOOKUP(tbl_transaction[[#This Row],[Reference Number]],barang_keluar[],4,FALSE),""))</f>
        <v>BEV004</v>
      </c>
      <c r="E2955" t="str">
        <f>IF(tbl_transaction[[#This Row],[Type]]="Inbound",VLOOKUP(tbl_transaction[[#This Row],[Reference Number]],barang_masuk[],5,FALSE),IF(tbl_transaction[[#This Row],[Type]]="Outbound",VLOOKUP(tbl_transaction[[#This Row],[Reference Number]],barang_keluar[],5,FALSE),""))</f>
        <v>Aqua Beverage Variant 4</v>
      </c>
      <c r="F2955">
        <f>IF(tbl_transaction[[#This Row],[Type]]="Inbound",VLOOKUP(tbl_transaction[[#This Row],[Reference Number]],barang_masuk[],6,FALSE),IF(tbl_transaction[[#This Row],[Type]]="Outbound",VLOOKUP(tbl_transaction[[#This Row],[Reference Number]],barang_keluar[],6,FALSE),""))</f>
        <v>24</v>
      </c>
      <c r="G2955" t="str">
        <f>IF(tbl_transaction[[#This Row],[Type]]="Inbound",VLOOKUP(tbl_transaction[[#This Row],[Reference Number]],barang_masuk[],7,FALSE),IF(tbl_transaction[[#This Row],[Type]]="Outbound",VLOOKUP(tbl_transaction[[#This Row],[Reference Number]],barang_keluar[],7,FALSE),""))</f>
        <v>Bottle</v>
      </c>
      <c r="H2955" t="str">
        <f>IF(tbl_transaction[[#This Row],[Type]]="Inbound",VLOOKUP(tbl_transaction[[#This Row],[Reference Number]],barang_masuk[],3,FALSE),IF(tbl_transaction[[#This Row],[Type]]="Outbound",VLOOKUP(tbl_transaction[[#This Row],[Reference Number]],barang_keluar[],3,FALSE),""))</f>
        <v>Outlet 015</v>
      </c>
      <c r="I2955" t="str">
        <f>IF(D2955='Kartu Stok'!$B$2,COUNTIF($D$3:D2955,'Kartu Stok'!$B$2),"")</f>
        <v/>
      </c>
    </row>
    <row r="2956" spans="1:9" ht="14.5" x14ac:dyDescent="0.35">
      <c r="A2956" s="2" t="s">
        <v>3515</v>
      </c>
      <c r="B2956" s="5">
        <f>IF(LEFT(tbl_transaction[[#This Row],[Reference Number]],2)="GR",VLOOKUP(tbl_transaction[[#This Row],[Reference Number]],barang_masuk[],2,FALSE),IF(LEFT(tbl_transaction[[#This Row],[Reference Number]],2)="DO",VLOOKUP(tbl_transaction[[#This Row],[Reference Number]],barang_keluar[],2,FALSE),""))</f>
        <v>46079</v>
      </c>
      <c r="C2956" t="str">
        <f t="shared" si="46"/>
        <v>Outbound</v>
      </c>
      <c r="D2956" t="str">
        <f>IF(tbl_transaction[[#This Row],[Type]]="Inbound",VLOOKUP(tbl_transaction[[#This Row],[Reference Number]],barang_masuk[],4,FALSE),IF(tbl_transaction[[#This Row],[Type]]="Outbound",VLOOKUP(tbl_transaction[[#This Row],[Reference Number]],barang_keluar[],4,FALSE),""))</f>
        <v>HOM008</v>
      </c>
      <c r="E2956" t="str">
        <f>IF(tbl_transaction[[#This Row],[Type]]="Inbound",VLOOKUP(tbl_transaction[[#This Row],[Reference Number]],barang_masuk[],5,FALSE),IF(tbl_transaction[[#This Row],[Type]]="Outbound",VLOOKUP(tbl_transaction[[#This Row],[Reference Number]],barang_keluar[],5,FALSE),""))</f>
        <v>Rinso Home Care Variant 8</v>
      </c>
      <c r="F2956">
        <f>IF(tbl_transaction[[#This Row],[Type]]="Inbound",VLOOKUP(tbl_transaction[[#This Row],[Reference Number]],barang_masuk[],6,FALSE),IF(tbl_transaction[[#This Row],[Type]]="Outbound",VLOOKUP(tbl_transaction[[#This Row],[Reference Number]],barang_keluar[],6,FALSE),""))</f>
        <v>24</v>
      </c>
      <c r="G2956" t="str">
        <f>IF(tbl_transaction[[#This Row],[Type]]="Inbound",VLOOKUP(tbl_transaction[[#This Row],[Reference Number]],barang_masuk[],7,FALSE),IF(tbl_transaction[[#This Row],[Type]]="Outbound",VLOOKUP(tbl_transaction[[#This Row],[Reference Number]],barang_keluar[],7,FALSE),""))</f>
        <v>Pack</v>
      </c>
      <c r="H2956" t="str">
        <f>IF(tbl_transaction[[#This Row],[Type]]="Inbound",VLOOKUP(tbl_transaction[[#This Row],[Reference Number]],barang_masuk[],3,FALSE),IF(tbl_transaction[[#This Row],[Type]]="Outbound",VLOOKUP(tbl_transaction[[#This Row],[Reference Number]],barang_keluar[],3,FALSE),""))</f>
        <v>Outlet 025</v>
      </c>
      <c r="I2956" t="str">
        <f>IF(D2956='Kartu Stok'!$B$2,COUNTIF($D$3:D2956,'Kartu Stok'!$B$2),"")</f>
        <v/>
      </c>
    </row>
    <row r="2957" spans="1:9" ht="14.5" x14ac:dyDescent="0.35">
      <c r="A2957" s="2" t="s">
        <v>3516</v>
      </c>
      <c r="B2957" s="5">
        <f>IF(LEFT(tbl_transaction[[#This Row],[Reference Number]],2)="GR",VLOOKUP(tbl_transaction[[#This Row],[Reference Number]],barang_masuk[],2,FALSE),IF(LEFT(tbl_transaction[[#This Row],[Reference Number]],2)="DO",VLOOKUP(tbl_transaction[[#This Row],[Reference Number]],barang_keluar[],2,FALSE),""))</f>
        <v>46072</v>
      </c>
      <c r="C2957" t="str">
        <f t="shared" si="46"/>
        <v>Outbound</v>
      </c>
      <c r="D2957" t="str">
        <f>IF(tbl_transaction[[#This Row],[Type]]="Inbound",VLOOKUP(tbl_transaction[[#This Row],[Reference Number]],barang_masuk[],4,FALSE),IF(tbl_transaction[[#This Row],[Type]]="Outbound",VLOOKUP(tbl_transaction[[#This Row],[Reference Number]],barang_keluar[],4,FALSE),""))</f>
        <v>HOM011</v>
      </c>
      <c r="E2957" t="str">
        <f>IF(tbl_transaction[[#This Row],[Type]]="Inbound",VLOOKUP(tbl_transaction[[#This Row],[Reference Number]],barang_masuk[],5,FALSE),IF(tbl_transaction[[#This Row],[Type]]="Outbound",VLOOKUP(tbl_transaction[[#This Row],[Reference Number]],barang_keluar[],5,FALSE),""))</f>
        <v>Sunlight Home Care Variant 11</v>
      </c>
      <c r="F2957">
        <f>IF(tbl_transaction[[#This Row],[Type]]="Inbound",VLOOKUP(tbl_transaction[[#This Row],[Reference Number]],barang_masuk[],6,FALSE),IF(tbl_transaction[[#This Row],[Type]]="Outbound",VLOOKUP(tbl_transaction[[#This Row],[Reference Number]],barang_keluar[],6,FALSE),""))</f>
        <v>24</v>
      </c>
      <c r="G2957" t="str">
        <f>IF(tbl_transaction[[#This Row],[Type]]="Inbound",VLOOKUP(tbl_transaction[[#This Row],[Reference Number]],barang_masuk[],7,FALSE),IF(tbl_transaction[[#This Row],[Type]]="Outbound",VLOOKUP(tbl_transaction[[#This Row],[Reference Number]],barang_keluar[],7,FALSE),""))</f>
        <v>Pack</v>
      </c>
      <c r="H2957" t="str">
        <f>IF(tbl_transaction[[#This Row],[Type]]="Inbound",VLOOKUP(tbl_transaction[[#This Row],[Reference Number]],barang_masuk[],3,FALSE),IF(tbl_transaction[[#This Row],[Type]]="Outbound",VLOOKUP(tbl_transaction[[#This Row],[Reference Number]],barang_keluar[],3,FALSE),""))</f>
        <v>Outlet 055</v>
      </c>
      <c r="I2957" t="str">
        <f>IF(D2957='Kartu Stok'!$B$2,COUNTIF($D$3:D2957,'Kartu Stok'!$B$2),"")</f>
        <v/>
      </c>
    </row>
    <row r="2958" spans="1:9" ht="14.5" x14ac:dyDescent="0.35">
      <c r="A2958" s="2" t="s">
        <v>3517</v>
      </c>
      <c r="B2958" s="5">
        <f>IF(LEFT(tbl_transaction[[#This Row],[Reference Number]],2)="GR",VLOOKUP(tbl_transaction[[#This Row],[Reference Number]],barang_masuk[],2,FALSE),IF(LEFT(tbl_transaction[[#This Row],[Reference Number]],2)="DO",VLOOKUP(tbl_transaction[[#This Row],[Reference Number]],barang_keluar[],2,FALSE),""))</f>
        <v>46137</v>
      </c>
      <c r="C2958" t="str">
        <f t="shared" si="46"/>
        <v>Outbound</v>
      </c>
      <c r="D2958" t="str">
        <f>IF(tbl_transaction[[#This Row],[Type]]="Inbound",VLOOKUP(tbl_transaction[[#This Row],[Reference Number]],barang_masuk[],4,FALSE),IF(tbl_transaction[[#This Row],[Type]]="Outbound",VLOOKUP(tbl_transaction[[#This Row],[Reference Number]],barang_keluar[],4,FALSE),""))</f>
        <v>BEV037</v>
      </c>
      <c r="E2958" t="str">
        <f>IF(tbl_transaction[[#This Row],[Type]]="Inbound",VLOOKUP(tbl_transaction[[#This Row],[Reference Number]],barang_masuk[],5,FALSE),IF(tbl_transaction[[#This Row],[Type]]="Outbound",VLOOKUP(tbl_transaction[[#This Row],[Reference Number]],barang_keluar[],5,FALSE),""))</f>
        <v>Aqua Beverage Variant 37</v>
      </c>
      <c r="F2958">
        <f>IF(tbl_transaction[[#This Row],[Type]]="Inbound",VLOOKUP(tbl_transaction[[#This Row],[Reference Number]],barang_masuk[],6,FALSE),IF(tbl_transaction[[#This Row],[Type]]="Outbound",VLOOKUP(tbl_transaction[[#This Row],[Reference Number]],barang_keluar[],6,FALSE),""))</f>
        <v>12</v>
      </c>
      <c r="G2958" t="str">
        <f>IF(tbl_transaction[[#This Row],[Type]]="Inbound",VLOOKUP(tbl_transaction[[#This Row],[Reference Number]],barang_masuk[],7,FALSE),IF(tbl_transaction[[#This Row],[Type]]="Outbound",VLOOKUP(tbl_transaction[[#This Row],[Reference Number]],barang_keluar[],7,FALSE),""))</f>
        <v>Bottle</v>
      </c>
      <c r="H2958" t="str">
        <f>IF(tbl_transaction[[#This Row],[Type]]="Inbound",VLOOKUP(tbl_transaction[[#This Row],[Reference Number]],barang_masuk[],3,FALSE),IF(tbl_transaction[[#This Row],[Type]]="Outbound",VLOOKUP(tbl_transaction[[#This Row],[Reference Number]],barang_keluar[],3,FALSE),""))</f>
        <v>Outlet 020</v>
      </c>
      <c r="I2958" t="str">
        <f>IF(D2958='Kartu Stok'!$B$2,COUNTIF($D$3:D2958,'Kartu Stok'!$B$2),"")</f>
        <v/>
      </c>
    </row>
    <row r="2959" spans="1:9" ht="14.5" x14ac:dyDescent="0.35">
      <c r="A2959" s="2" t="s">
        <v>3518</v>
      </c>
      <c r="B2959" s="5">
        <f>IF(LEFT(tbl_transaction[[#This Row],[Reference Number]],2)="GR",VLOOKUP(tbl_transaction[[#This Row],[Reference Number]],barang_masuk[],2,FALSE),IF(LEFT(tbl_transaction[[#This Row],[Reference Number]],2)="DO",VLOOKUP(tbl_transaction[[#This Row],[Reference Number]],barang_keluar[],2,FALSE),""))</f>
        <v>46149</v>
      </c>
      <c r="C2959" t="str">
        <f t="shared" si="46"/>
        <v>Outbound</v>
      </c>
      <c r="D2959" t="str">
        <f>IF(tbl_transaction[[#This Row],[Type]]="Inbound",VLOOKUP(tbl_transaction[[#This Row],[Reference Number]],barang_masuk[],4,FALSE),IF(tbl_transaction[[#This Row],[Type]]="Outbound",VLOOKUP(tbl_transaction[[#This Row],[Reference Number]],barang_keluar[],4,FALSE),""))</f>
        <v>DAR010</v>
      </c>
      <c r="E2959" t="str">
        <f>IF(tbl_transaction[[#This Row],[Type]]="Inbound",VLOOKUP(tbl_transaction[[#This Row],[Reference Number]],barang_masuk[],5,FALSE),IF(tbl_transaction[[#This Row],[Type]]="Outbound",VLOOKUP(tbl_transaction[[#This Row],[Reference Number]],barang_keluar[],5,FALSE),""))</f>
        <v>Ultra Milk Dairy Variant 10</v>
      </c>
      <c r="F2959">
        <f>IF(tbl_transaction[[#This Row],[Type]]="Inbound",VLOOKUP(tbl_transaction[[#This Row],[Reference Number]],barang_masuk[],6,FALSE),IF(tbl_transaction[[#This Row],[Type]]="Outbound",VLOOKUP(tbl_transaction[[#This Row],[Reference Number]],barang_keluar[],6,FALSE),""))</f>
        <v>10</v>
      </c>
      <c r="G2959" t="str">
        <f>IF(tbl_transaction[[#This Row],[Type]]="Inbound",VLOOKUP(tbl_transaction[[#This Row],[Reference Number]],barang_masuk[],7,FALSE),IF(tbl_transaction[[#This Row],[Type]]="Outbound",VLOOKUP(tbl_transaction[[#This Row],[Reference Number]],barang_keluar[],7,FALSE),""))</f>
        <v>Box</v>
      </c>
      <c r="H2959" t="str">
        <f>IF(tbl_transaction[[#This Row],[Type]]="Inbound",VLOOKUP(tbl_transaction[[#This Row],[Reference Number]],barang_masuk[],3,FALSE),IF(tbl_transaction[[#This Row],[Type]]="Outbound",VLOOKUP(tbl_transaction[[#This Row],[Reference Number]],barang_keluar[],3,FALSE),""))</f>
        <v>Outlet 035</v>
      </c>
      <c r="I2959" t="str">
        <f>IF(D2959='Kartu Stok'!$B$2,COUNTIF($D$3:D2959,'Kartu Stok'!$B$2),"")</f>
        <v/>
      </c>
    </row>
    <row r="2960" spans="1:9" ht="14.5" x14ac:dyDescent="0.35">
      <c r="A2960" s="2" t="s">
        <v>3519</v>
      </c>
      <c r="B2960" s="5">
        <f>IF(LEFT(tbl_transaction[[#This Row],[Reference Number]],2)="GR",VLOOKUP(tbl_transaction[[#This Row],[Reference Number]],barang_masuk[],2,FALSE),IF(LEFT(tbl_transaction[[#This Row],[Reference Number]],2)="DO",VLOOKUP(tbl_transaction[[#This Row],[Reference Number]],barang_keluar[],2,FALSE),""))</f>
        <v>46055</v>
      </c>
      <c r="C2960" t="str">
        <f t="shared" si="46"/>
        <v>Outbound</v>
      </c>
      <c r="D2960" t="str">
        <f>IF(tbl_transaction[[#This Row],[Type]]="Inbound",VLOOKUP(tbl_transaction[[#This Row],[Reference Number]],barang_masuk[],4,FALSE),IF(tbl_transaction[[#This Row],[Type]]="Outbound",VLOOKUP(tbl_transaction[[#This Row],[Reference Number]],barang_keluar[],4,FALSE),""))</f>
        <v>BEV022</v>
      </c>
      <c r="E2960" t="str">
        <f>IF(tbl_transaction[[#This Row],[Type]]="Inbound",VLOOKUP(tbl_transaction[[#This Row],[Reference Number]],barang_masuk[],5,FALSE),IF(tbl_transaction[[#This Row],[Type]]="Outbound",VLOOKUP(tbl_transaction[[#This Row],[Reference Number]],barang_keluar[],5,FALSE),""))</f>
        <v>Sosro Beverage Variant 22</v>
      </c>
      <c r="F2960">
        <f>IF(tbl_transaction[[#This Row],[Type]]="Inbound",VLOOKUP(tbl_transaction[[#This Row],[Reference Number]],barang_masuk[],6,FALSE),IF(tbl_transaction[[#This Row],[Type]]="Outbound",VLOOKUP(tbl_transaction[[#This Row],[Reference Number]],barang_keluar[],6,FALSE),""))</f>
        <v>24</v>
      </c>
      <c r="G2960" t="str">
        <f>IF(tbl_transaction[[#This Row],[Type]]="Inbound",VLOOKUP(tbl_transaction[[#This Row],[Reference Number]],barang_masuk[],7,FALSE),IF(tbl_transaction[[#This Row],[Type]]="Outbound",VLOOKUP(tbl_transaction[[#This Row],[Reference Number]],barang_keluar[],7,FALSE),""))</f>
        <v>Bottle</v>
      </c>
      <c r="H2960" t="str">
        <f>IF(tbl_transaction[[#This Row],[Type]]="Inbound",VLOOKUP(tbl_transaction[[#This Row],[Reference Number]],barang_masuk[],3,FALSE),IF(tbl_transaction[[#This Row],[Type]]="Outbound",VLOOKUP(tbl_transaction[[#This Row],[Reference Number]],barang_keluar[],3,FALSE),""))</f>
        <v>Outlet 063</v>
      </c>
      <c r="I2960" t="str">
        <f>IF(D2960='Kartu Stok'!$B$2,COUNTIF($D$3:D2960,'Kartu Stok'!$B$2),"")</f>
        <v/>
      </c>
    </row>
    <row r="2961" spans="1:9" ht="14.5" x14ac:dyDescent="0.35">
      <c r="A2961" s="2" t="s">
        <v>3520</v>
      </c>
      <c r="B2961" s="5">
        <f>IF(LEFT(tbl_transaction[[#This Row],[Reference Number]],2)="GR",VLOOKUP(tbl_transaction[[#This Row],[Reference Number]],barang_masuk[],2,FALSE),IF(LEFT(tbl_transaction[[#This Row],[Reference Number]],2)="DO",VLOOKUP(tbl_transaction[[#This Row],[Reference Number]],barang_keluar[],2,FALSE),""))</f>
        <v>46063</v>
      </c>
      <c r="C2961" t="str">
        <f t="shared" si="46"/>
        <v>Outbound</v>
      </c>
      <c r="D2961" t="str">
        <f>IF(tbl_transaction[[#This Row],[Type]]="Inbound",VLOOKUP(tbl_transaction[[#This Row],[Reference Number]],barang_masuk[],4,FALSE),IF(tbl_transaction[[#This Row],[Type]]="Outbound",VLOOKUP(tbl_transaction[[#This Row],[Reference Number]],barang_keluar[],4,FALSE),""))</f>
        <v>SNK014</v>
      </c>
      <c r="E2961" t="str">
        <f>IF(tbl_transaction[[#This Row],[Type]]="Inbound",VLOOKUP(tbl_transaction[[#This Row],[Reference Number]],barang_masuk[],5,FALSE),IF(tbl_transaction[[#This Row],[Type]]="Outbound",VLOOKUP(tbl_transaction[[#This Row],[Reference Number]],barang_keluar[],5,FALSE),""))</f>
        <v>Qtela Snack Variant 14</v>
      </c>
      <c r="F2961">
        <f>IF(tbl_transaction[[#This Row],[Type]]="Inbound",VLOOKUP(tbl_transaction[[#This Row],[Reference Number]],barang_masuk[],6,FALSE),IF(tbl_transaction[[#This Row],[Type]]="Outbound",VLOOKUP(tbl_transaction[[#This Row],[Reference Number]],barang_keluar[],6,FALSE),""))</f>
        <v>15</v>
      </c>
      <c r="G2961" t="str">
        <f>IF(tbl_transaction[[#This Row],[Type]]="Inbound",VLOOKUP(tbl_transaction[[#This Row],[Reference Number]],barang_masuk[],7,FALSE),IF(tbl_transaction[[#This Row],[Type]]="Outbound",VLOOKUP(tbl_transaction[[#This Row],[Reference Number]],barang_keluar[],7,FALSE),""))</f>
        <v>Pack</v>
      </c>
      <c r="H2961" t="str">
        <f>IF(tbl_transaction[[#This Row],[Type]]="Inbound",VLOOKUP(tbl_transaction[[#This Row],[Reference Number]],barang_masuk[],3,FALSE),IF(tbl_transaction[[#This Row],[Type]]="Outbound",VLOOKUP(tbl_transaction[[#This Row],[Reference Number]],barang_keluar[],3,FALSE),""))</f>
        <v>Outlet 006</v>
      </c>
      <c r="I2961" t="str">
        <f>IF(D2961='Kartu Stok'!$B$2,COUNTIF($D$3:D2961,'Kartu Stok'!$B$2),"")</f>
        <v/>
      </c>
    </row>
    <row r="2962" spans="1:9" ht="14.5" x14ac:dyDescent="0.35">
      <c r="A2962" s="2" t="s">
        <v>3521</v>
      </c>
      <c r="B2962" s="5">
        <f>IF(LEFT(tbl_transaction[[#This Row],[Reference Number]],2)="GR",VLOOKUP(tbl_transaction[[#This Row],[Reference Number]],barang_masuk[],2,FALSE),IF(LEFT(tbl_transaction[[#This Row],[Reference Number]],2)="DO",VLOOKUP(tbl_transaction[[#This Row],[Reference Number]],barang_keluar[],2,FALSE),""))</f>
        <v>46187</v>
      </c>
      <c r="C2962" t="str">
        <f t="shared" si="46"/>
        <v>Outbound</v>
      </c>
      <c r="D2962" t="str">
        <f>IF(tbl_transaction[[#This Row],[Type]]="Inbound",VLOOKUP(tbl_transaction[[#This Row],[Reference Number]],barang_masuk[],4,FALSE),IF(tbl_transaction[[#This Row],[Type]]="Outbound",VLOOKUP(tbl_transaction[[#This Row],[Reference Number]],barang_keluar[],4,FALSE),""))</f>
        <v>BEV016</v>
      </c>
      <c r="E2962" t="str">
        <f>IF(tbl_transaction[[#This Row],[Type]]="Inbound",VLOOKUP(tbl_transaction[[#This Row],[Reference Number]],barang_masuk[],5,FALSE),IF(tbl_transaction[[#This Row],[Type]]="Outbound",VLOOKUP(tbl_transaction[[#This Row],[Reference Number]],barang_keluar[],5,FALSE),""))</f>
        <v>Sosro Beverage Variant 16</v>
      </c>
      <c r="F2962">
        <f>IF(tbl_transaction[[#This Row],[Type]]="Inbound",VLOOKUP(tbl_transaction[[#This Row],[Reference Number]],barang_masuk[],6,FALSE),IF(tbl_transaction[[#This Row],[Type]]="Outbound",VLOOKUP(tbl_transaction[[#This Row],[Reference Number]],barang_keluar[],6,FALSE),""))</f>
        <v>30</v>
      </c>
      <c r="G2962" t="str">
        <f>IF(tbl_transaction[[#This Row],[Type]]="Inbound",VLOOKUP(tbl_transaction[[#This Row],[Reference Number]],barang_masuk[],7,FALSE),IF(tbl_transaction[[#This Row],[Type]]="Outbound",VLOOKUP(tbl_transaction[[#This Row],[Reference Number]],barang_keluar[],7,FALSE),""))</f>
        <v>Bottle</v>
      </c>
      <c r="H2962" t="str">
        <f>IF(tbl_transaction[[#This Row],[Type]]="Inbound",VLOOKUP(tbl_transaction[[#This Row],[Reference Number]],barang_masuk[],3,FALSE),IF(tbl_transaction[[#This Row],[Type]]="Outbound",VLOOKUP(tbl_transaction[[#This Row],[Reference Number]],barang_keluar[],3,FALSE),""))</f>
        <v>Outlet 044</v>
      </c>
      <c r="I2962" t="str">
        <f>IF(D2962='Kartu Stok'!$B$2,COUNTIF($D$3:D2962,'Kartu Stok'!$B$2),"")</f>
        <v/>
      </c>
    </row>
    <row r="2963" spans="1:9" ht="14.5" x14ac:dyDescent="0.35">
      <c r="A2963" s="2" t="s">
        <v>3522</v>
      </c>
      <c r="B2963" s="5">
        <f>IF(LEFT(tbl_transaction[[#This Row],[Reference Number]],2)="GR",VLOOKUP(tbl_transaction[[#This Row],[Reference Number]],barang_masuk[],2,FALSE),IF(LEFT(tbl_transaction[[#This Row],[Reference Number]],2)="DO",VLOOKUP(tbl_transaction[[#This Row],[Reference Number]],barang_keluar[],2,FALSE),""))</f>
        <v>46179</v>
      </c>
      <c r="C2963" t="str">
        <f t="shared" si="46"/>
        <v>Outbound</v>
      </c>
      <c r="D2963" t="str">
        <f>IF(tbl_transaction[[#This Row],[Type]]="Inbound",VLOOKUP(tbl_transaction[[#This Row],[Reference Number]],barang_masuk[],4,FALSE),IF(tbl_transaction[[#This Row],[Type]]="Outbound",VLOOKUP(tbl_transaction[[#This Row],[Reference Number]],barang_keluar[],4,FALSE),""))</f>
        <v>HOM022</v>
      </c>
      <c r="E2963" t="str">
        <f>IF(tbl_transaction[[#This Row],[Type]]="Inbound",VLOOKUP(tbl_transaction[[#This Row],[Reference Number]],barang_masuk[],5,FALSE),IF(tbl_transaction[[#This Row],[Type]]="Outbound",VLOOKUP(tbl_transaction[[#This Row],[Reference Number]],barang_keluar[],5,FALSE),""))</f>
        <v>Sunlight Home Care Variant 22</v>
      </c>
      <c r="F2963">
        <f>IF(tbl_transaction[[#This Row],[Type]]="Inbound",VLOOKUP(tbl_transaction[[#This Row],[Reference Number]],barang_masuk[],6,FALSE),IF(tbl_transaction[[#This Row],[Type]]="Outbound",VLOOKUP(tbl_transaction[[#This Row],[Reference Number]],barang_keluar[],6,FALSE),""))</f>
        <v>48</v>
      </c>
      <c r="G2963" t="str">
        <f>IF(tbl_transaction[[#This Row],[Type]]="Inbound",VLOOKUP(tbl_transaction[[#This Row],[Reference Number]],barang_masuk[],7,FALSE),IF(tbl_transaction[[#This Row],[Type]]="Outbound",VLOOKUP(tbl_transaction[[#This Row],[Reference Number]],barang_keluar[],7,FALSE),""))</f>
        <v>Pack</v>
      </c>
      <c r="H2963" t="str">
        <f>IF(tbl_transaction[[#This Row],[Type]]="Inbound",VLOOKUP(tbl_transaction[[#This Row],[Reference Number]],barang_masuk[],3,FALSE),IF(tbl_transaction[[#This Row],[Type]]="Outbound",VLOOKUP(tbl_transaction[[#This Row],[Reference Number]],barang_keluar[],3,FALSE),""))</f>
        <v>Outlet 024</v>
      </c>
      <c r="I2963" t="str">
        <f>IF(D2963='Kartu Stok'!$B$2,COUNTIF($D$3:D2963,'Kartu Stok'!$B$2),"")</f>
        <v/>
      </c>
    </row>
    <row r="2964" spans="1:9" ht="14.5" x14ac:dyDescent="0.35">
      <c r="A2964" s="2" t="s">
        <v>3523</v>
      </c>
      <c r="B2964" s="5">
        <f>IF(LEFT(tbl_transaction[[#This Row],[Reference Number]],2)="GR",VLOOKUP(tbl_transaction[[#This Row],[Reference Number]],barang_masuk[],2,FALSE),IF(LEFT(tbl_transaction[[#This Row],[Reference Number]],2)="DO",VLOOKUP(tbl_transaction[[#This Row],[Reference Number]],barang_keluar[],2,FALSE),""))</f>
        <v>46092</v>
      </c>
      <c r="C2964" t="str">
        <f t="shared" si="46"/>
        <v>Outbound</v>
      </c>
      <c r="D2964" t="str">
        <f>IF(tbl_transaction[[#This Row],[Type]]="Inbound",VLOOKUP(tbl_transaction[[#This Row],[Reference Number]],barang_masuk[],4,FALSE),IF(tbl_transaction[[#This Row],[Type]]="Outbound",VLOOKUP(tbl_transaction[[#This Row],[Reference Number]],barang_keluar[],4,FALSE),""))</f>
        <v>PER014</v>
      </c>
      <c r="E2964" t="str">
        <f>IF(tbl_transaction[[#This Row],[Type]]="Inbound",VLOOKUP(tbl_transaction[[#This Row],[Reference Number]],barang_masuk[],5,FALSE),IF(tbl_transaction[[#This Row],[Type]]="Outbound",VLOOKUP(tbl_transaction[[#This Row],[Reference Number]],barang_keluar[],5,FALSE),""))</f>
        <v>Sunsilk Personal Care Variant 14</v>
      </c>
      <c r="F2964">
        <f>IF(tbl_transaction[[#This Row],[Type]]="Inbound",VLOOKUP(tbl_transaction[[#This Row],[Reference Number]],barang_masuk[],6,FALSE),IF(tbl_transaction[[#This Row],[Type]]="Outbound",VLOOKUP(tbl_transaction[[#This Row],[Reference Number]],barang_keluar[],6,FALSE),""))</f>
        <v>60</v>
      </c>
      <c r="G2964" t="str">
        <f>IF(tbl_transaction[[#This Row],[Type]]="Inbound",VLOOKUP(tbl_transaction[[#This Row],[Reference Number]],barang_masuk[],7,FALSE),IF(tbl_transaction[[#This Row],[Type]]="Outbound",VLOOKUP(tbl_transaction[[#This Row],[Reference Number]],barang_keluar[],7,FALSE),""))</f>
        <v>Bottle</v>
      </c>
      <c r="H2964" t="str">
        <f>IF(tbl_transaction[[#This Row],[Type]]="Inbound",VLOOKUP(tbl_transaction[[#This Row],[Reference Number]],barang_masuk[],3,FALSE),IF(tbl_transaction[[#This Row],[Type]]="Outbound",VLOOKUP(tbl_transaction[[#This Row],[Reference Number]],barang_keluar[],3,FALSE),""))</f>
        <v>Outlet 036</v>
      </c>
      <c r="I2964" t="str">
        <f>IF(D2964='Kartu Stok'!$B$2,COUNTIF($D$3:D2964,'Kartu Stok'!$B$2),"")</f>
        <v/>
      </c>
    </row>
    <row r="2965" spans="1:9" ht="14.5" x14ac:dyDescent="0.35">
      <c r="A2965" s="2" t="s">
        <v>3524</v>
      </c>
      <c r="B2965" s="5">
        <f>IF(LEFT(tbl_transaction[[#This Row],[Reference Number]],2)="GR",VLOOKUP(tbl_transaction[[#This Row],[Reference Number]],barang_masuk[],2,FALSE),IF(LEFT(tbl_transaction[[#This Row],[Reference Number]],2)="DO",VLOOKUP(tbl_transaction[[#This Row],[Reference Number]],barang_keluar[],2,FALSE),""))</f>
        <v>46099</v>
      </c>
      <c r="C2965" t="str">
        <f t="shared" si="46"/>
        <v>Outbound</v>
      </c>
      <c r="D2965" t="str">
        <f>IF(tbl_transaction[[#This Row],[Type]]="Inbound",VLOOKUP(tbl_transaction[[#This Row],[Reference Number]],barang_masuk[],4,FALSE),IF(tbl_transaction[[#This Row],[Type]]="Outbound",VLOOKUP(tbl_transaction[[#This Row],[Reference Number]],barang_keluar[],4,FALSE),""))</f>
        <v>HOM006</v>
      </c>
      <c r="E2965" t="str">
        <f>IF(tbl_transaction[[#This Row],[Type]]="Inbound",VLOOKUP(tbl_transaction[[#This Row],[Reference Number]],barang_masuk[],5,FALSE),IF(tbl_transaction[[#This Row],[Type]]="Outbound",VLOOKUP(tbl_transaction[[#This Row],[Reference Number]],barang_keluar[],5,FALSE),""))</f>
        <v>Sunlight Home Care Variant 6</v>
      </c>
      <c r="F2965">
        <f>IF(tbl_transaction[[#This Row],[Type]]="Inbound",VLOOKUP(tbl_transaction[[#This Row],[Reference Number]],barang_masuk[],6,FALSE),IF(tbl_transaction[[#This Row],[Type]]="Outbound",VLOOKUP(tbl_transaction[[#This Row],[Reference Number]],barang_keluar[],6,FALSE),""))</f>
        <v>20</v>
      </c>
      <c r="G2965" t="str">
        <f>IF(tbl_transaction[[#This Row],[Type]]="Inbound",VLOOKUP(tbl_transaction[[#This Row],[Reference Number]],barang_masuk[],7,FALSE),IF(tbl_transaction[[#This Row],[Type]]="Outbound",VLOOKUP(tbl_transaction[[#This Row],[Reference Number]],barang_keluar[],7,FALSE),""))</f>
        <v>Pack</v>
      </c>
      <c r="H2965" t="str">
        <f>IF(tbl_transaction[[#This Row],[Type]]="Inbound",VLOOKUP(tbl_transaction[[#This Row],[Reference Number]],barang_masuk[],3,FALSE),IF(tbl_transaction[[#This Row],[Type]]="Outbound",VLOOKUP(tbl_transaction[[#This Row],[Reference Number]],barang_keluar[],3,FALSE),""))</f>
        <v>Outlet 070</v>
      </c>
      <c r="I2965" t="str">
        <f>IF(D2965='Kartu Stok'!$B$2,COUNTIF($D$3:D2965,'Kartu Stok'!$B$2),"")</f>
        <v/>
      </c>
    </row>
    <row r="2966" spans="1:9" ht="14.5" x14ac:dyDescent="0.35">
      <c r="A2966" s="2" t="s">
        <v>3525</v>
      </c>
      <c r="B2966" s="5">
        <f>IF(LEFT(tbl_transaction[[#This Row],[Reference Number]],2)="GR",VLOOKUP(tbl_transaction[[#This Row],[Reference Number]],barang_masuk[],2,FALSE),IF(LEFT(tbl_transaction[[#This Row],[Reference Number]],2)="DO",VLOOKUP(tbl_transaction[[#This Row],[Reference Number]],barang_keluar[],2,FALSE),""))</f>
        <v>46131</v>
      </c>
      <c r="C2966" t="str">
        <f t="shared" si="46"/>
        <v>Outbound</v>
      </c>
      <c r="D2966" t="str">
        <f>IF(tbl_transaction[[#This Row],[Type]]="Inbound",VLOOKUP(tbl_transaction[[#This Row],[Reference Number]],barang_masuk[],4,FALSE),IF(tbl_transaction[[#This Row],[Type]]="Outbound",VLOOKUP(tbl_transaction[[#This Row],[Reference Number]],barang_keluar[],4,FALSE),""))</f>
        <v>PER012</v>
      </c>
      <c r="E2966" t="str">
        <f>IF(tbl_transaction[[#This Row],[Type]]="Inbound",VLOOKUP(tbl_transaction[[#This Row],[Reference Number]],barang_masuk[],5,FALSE),IF(tbl_transaction[[#This Row],[Type]]="Outbound",VLOOKUP(tbl_transaction[[#This Row],[Reference Number]],barang_keluar[],5,FALSE),""))</f>
        <v>Sunsilk Personal Care Variant 12</v>
      </c>
      <c r="F2966">
        <f>IF(tbl_transaction[[#This Row],[Type]]="Inbound",VLOOKUP(tbl_transaction[[#This Row],[Reference Number]],barang_masuk[],6,FALSE),IF(tbl_transaction[[#This Row],[Type]]="Outbound",VLOOKUP(tbl_transaction[[#This Row],[Reference Number]],barang_keluar[],6,FALSE),""))</f>
        <v>12</v>
      </c>
      <c r="G2966" t="str">
        <f>IF(tbl_transaction[[#This Row],[Type]]="Inbound",VLOOKUP(tbl_transaction[[#This Row],[Reference Number]],barang_masuk[],7,FALSE),IF(tbl_transaction[[#This Row],[Type]]="Outbound",VLOOKUP(tbl_transaction[[#This Row],[Reference Number]],barang_keluar[],7,FALSE),""))</f>
        <v>Bottle</v>
      </c>
      <c r="H2966" t="str">
        <f>IF(tbl_transaction[[#This Row],[Type]]="Inbound",VLOOKUP(tbl_transaction[[#This Row],[Reference Number]],barang_masuk[],3,FALSE),IF(tbl_transaction[[#This Row],[Type]]="Outbound",VLOOKUP(tbl_transaction[[#This Row],[Reference Number]],barang_keluar[],3,FALSE),""))</f>
        <v>Outlet 048</v>
      </c>
      <c r="I2966" t="str">
        <f>IF(D2966='Kartu Stok'!$B$2,COUNTIF($D$3:D2966,'Kartu Stok'!$B$2),"")</f>
        <v/>
      </c>
    </row>
    <row r="2967" spans="1:9" ht="14.5" x14ac:dyDescent="0.35">
      <c r="A2967" s="2" t="s">
        <v>3526</v>
      </c>
      <c r="B2967" s="5">
        <f>IF(LEFT(tbl_transaction[[#This Row],[Reference Number]],2)="GR",VLOOKUP(tbl_transaction[[#This Row],[Reference Number]],barang_masuk[],2,FALSE),IF(LEFT(tbl_transaction[[#This Row],[Reference Number]],2)="DO",VLOOKUP(tbl_transaction[[#This Row],[Reference Number]],barang_keluar[],2,FALSE),""))</f>
        <v>46093</v>
      </c>
      <c r="C2967" t="str">
        <f t="shared" si="46"/>
        <v>Outbound</v>
      </c>
      <c r="D2967" t="str">
        <f>IF(tbl_transaction[[#This Row],[Type]]="Inbound",VLOOKUP(tbl_transaction[[#This Row],[Reference Number]],barang_masuk[],4,FALSE),IF(tbl_transaction[[#This Row],[Type]]="Outbound",VLOOKUP(tbl_transaction[[#This Row],[Reference Number]],barang_keluar[],4,FALSE),""))</f>
        <v>BEV013</v>
      </c>
      <c r="E2967" t="str">
        <f>IF(tbl_transaction[[#This Row],[Type]]="Inbound",VLOOKUP(tbl_transaction[[#This Row],[Reference Number]],barang_masuk[],5,FALSE),IF(tbl_transaction[[#This Row],[Type]]="Outbound",VLOOKUP(tbl_transaction[[#This Row],[Reference Number]],barang_keluar[],5,FALSE),""))</f>
        <v>Sosro Beverage Variant 13</v>
      </c>
      <c r="F2967">
        <f>IF(tbl_transaction[[#This Row],[Type]]="Inbound",VLOOKUP(tbl_transaction[[#This Row],[Reference Number]],barang_masuk[],6,FALSE),IF(tbl_transaction[[#This Row],[Type]]="Outbound",VLOOKUP(tbl_transaction[[#This Row],[Reference Number]],barang_keluar[],6,FALSE),""))</f>
        <v>10</v>
      </c>
      <c r="G2967" t="str">
        <f>IF(tbl_transaction[[#This Row],[Type]]="Inbound",VLOOKUP(tbl_transaction[[#This Row],[Reference Number]],barang_masuk[],7,FALSE),IF(tbl_transaction[[#This Row],[Type]]="Outbound",VLOOKUP(tbl_transaction[[#This Row],[Reference Number]],barang_keluar[],7,FALSE),""))</f>
        <v>Bottle</v>
      </c>
      <c r="H2967" t="str">
        <f>IF(tbl_transaction[[#This Row],[Type]]="Inbound",VLOOKUP(tbl_transaction[[#This Row],[Reference Number]],barang_masuk[],3,FALSE),IF(tbl_transaction[[#This Row],[Type]]="Outbound",VLOOKUP(tbl_transaction[[#This Row],[Reference Number]],barang_keluar[],3,FALSE),""))</f>
        <v>Outlet 011</v>
      </c>
      <c r="I2967" t="str">
        <f>IF(D2967='Kartu Stok'!$B$2,COUNTIF($D$3:D2967,'Kartu Stok'!$B$2),"")</f>
        <v/>
      </c>
    </row>
    <row r="2968" spans="1:9" ht="14.5" x14ac:dyDescent="0.35">
      <c r="A2968" s="2" t="s">
        <v>3527</v>
      </c>
      <c r="B2968" s="5">
        <f>IF(LEFT(tbl_transaction[[#This Row],[Reference Number]],2)="GR",VLOOKUP(tbl_transaction[[#This Row],[Reference Number]],barang_masuk[],2,FALSE),IF(LEFT(tbl_transaction[[#This Row],[Reference Number]],2)="DO",VLOOKUP(tbl_transaction[[#This Row],[Reference Number]],barang_keluar[],2,FALSE),""))</f>
        <v>46136</v>
      </c>
      <c r="C2968" t="str">
        <f t="shared" si="46"/>
        <v>Outbound</v>
      </c>
      <c r="D2968" t="str">
        <f>IF(tbl_transaction[[#This Row],[Type]]="Inbound",VLOOKUP(tbl_transaction[[#This Row],[Reference Number]],barang_masuk[],4,FALSE),IF(tbl_transaction[[#This Row],[Type]]="Outbound",VLOOKUP(tbl_transaction[[#This Row],[Reference Number]],barang_keluar[],4,FALSE),""))</f>
        <v>SNK028</v>
      </c>
      <c r="E2968" t="str">
        <f>IF(tbl_transaction[[#This Row],[Type]]="Inbound",VLOOKUP(tbl_transaction[[#This Row],[Reference Number]],barang_masuk[],5,FALSE),IF(tbl_transaction[[#This Row],[Type]]="Outbound",VLOOKUP(tbl_transaction[[#This Row],[Reference Number]],barang_keluar[],5,FALSE),""))</f>
        <v>Chitato Snack Variant 28</v>
      </c>
      <c r="F2968">
        <f>IF(tbl_transaction[[#This Row],[Type]]="Inbound",VLOOKUP(tbl_transaction[[#This Row],[Reference Number]],barang_masuk[],6,FALSE),IF(tbl_transaction[[#This Row],[Type]]="Outbound",VLOOKUP(tbl_transaction[[#This Row],[Reference Number]],barang_keluar[],6,FALSE),""))</f>
        <v>5</v>
      </c>
      <c r="G2968" t="str">
        <f>IF(tbl_transaction[[#This Row],[Type]]="Inbound",VLOOKUP(tbl_transaction[[#This Row],[Reference Number]],barang_masuk[],7,FALSE),IF(tbl_transaction[[#This Row],[Type]]="Outbound",VLOOKUP(tbl_transaction[[#This Row],[Reference Number]],barang_keluar[],7,FALSE),""))</f>
        <v>Pack</v>
      </c>
      <c r="H2968" t="str">
        <f>IF(tbl_transaction[[#This Row],[Type]]="Inbound",VLOOKUP(tbl_transaction[[#This Row],[Reference Number]],barang_masuk[],3,FALSE),IF(tbl_transaction[[#This Row],[Type]]="Outbound",VLOOKUP(tbl_transaction[[#This Row],[Reference Number]],barang_keluar[],3,FALSE),""))</f>
        <v>Outlet 022</v>
      </c>
      <c r="I2968" t="str">
        <f>IF(D2968='Kartu Stok'!$B$2,COUNTIF($D$3:D2968,'Kartu Stok'!$B$2),"")</f>
        <v/>
      </c>
    </row>
    <row r="2969" spans="1:9" ht="14.5" x14ac:dyDescent="0.35">
      <c r="A2969" s="2" t="s">
        <v>3528</v>
      </c>
      <c r="B2969" s="5">
        <f>IF(LEFT(tbl_transaction[[#This Row],[Reference Number]],2)="GR",VLOOKUP(tbl_transaction[[#This Row],[Reference Number]],barang_masuk[],2,FALSE),IF(LEFT(tbl_transaction[[#This Row],[Reference Number]],2)="DO",VLOOKUP(tbl_transaction[[#This Row],[Reference Number]],barang_keluar[],2,FALSE),""))</f>
        <v>46156</v>
      </c>
      <c r="C2969" t="str">
        <f t="shared" si="46"/>
        <v>Outbound</v>
      </c>
      <c r="D2969" t="str">
        <f>IF(tbl_transaction[[#This Row],[Type]]="Inbound",VLOOKUP(tbl_transaction[[#This Row],[Reference Number]],barang_masuk[],4,FALSE),IF(tbl_transaction[[#This Row],[Type]]="Outbound",VLOOKUP(tbl_transaction[[#This Row],[Reference Number]],barang_keluar[],4,FALSE),""))</f>
        <v>PER013</v>
      </c>
      <c r="E2969" t="str">
        <f>IF(tbl_transaction[[#This Row],[Type]]="Inbound",VLOOKUP(tbl_transaction[[#This Row],[Reference Number]],barang_masuk[],5,FALSE),IF(tbl_transaction[[#This Row],[Type]]="Outbound",VLOOKUP(tbl_transaction[[#This Row],[Reference Number]],barang_keluar[],5,FALSE),""))</f>
        <v>Pepsodent Personal Care Variant 13</v>
      </c>
      <c r="F2969">
        <f>IF(tbl_transaction[[#This Row],[Type]]="Inbound",VLOOKUP(tbl_transaction[[#This Row],[Reference Number]],barang_masuk[],6,FALSE),IF(tbl_transaction[[#This Row],[Type]]="Outbound",VLOOKUP(tbl_transaction[[#This Row],[Reference Number]],barang_keluar[],6,FALSE),""))</f>
        <v>12</v>
      </c>
      <c r="G2969" t="str">
        <f>IF(tbl_transaction[[#This Row],[Type]]="Inbound",VLOOKUP(tbl_transaction[[#This Row],[Reference Number]],barang_masuk[],7,FALSE),IF(tbl_transaction[[#This Row],[Type]]="Outbound",VLOOKUP(tbl_transaction[[#This Row],[Reference Number]],barang_keluar[],7,FALSE),""))</f>
        <v>Bottle</v>
      </c>
      <c r="H2969" t="str">
        <f>IF(tbl_transaction[[#This Row],[Type]]="Inbound",VLOOKUP(tbl_transaction[[#This Row],[Reference Number]],barang_masuk[],3,FALSE),IF(tbl_transaction[[#This Row],[Type]]="Outbound",VLOOKUP(tbl_transaction[[#This Row],[Reference Number]],barang_keluar[],3,FALSE),""))</f>
        <v>Outlet 002</v>
      </c>
      <c r="I2969" t="str">
        <f>IF(D2969='Kartu Stok'!$B$2,COUNTIF($D$3:D2969,'Kartu Stok'!$B$2),"")</f>
        <v/>
      </c>
    </row>
    <row r="2970" spans="1:9" ht="14.5" x14ac:dyDescent="0.35">
      <c r="A2970" s="2" t="s">
        <v>3529</v>
      </c>
      <c r="B2970" s="5">
        <f>IF(LEFT(tbl_transaction[[#This Row],[Reference Number]],2)="GR",VLOOKUP(tbl_transaction[[#This Row],[Reference Number]],barang_masuk[],2,FALSE),IF(LEFT(tbl_transaction[[#This Row],[Reference Number]],2)="DO",VLOOKUP(tbl_transaction[[#This Row],[Reference Number]],barang_keluar[],2,FALSE),""))</f>
        <v>46132</v>
      </c>
      <c r="C2970" t="str">
        <f t="shared" si="46"/>
        <v>Outbound</v>
      </c>
      <c r="D2970" t="str">
        <f>IF(tbl_transaction[[#This Row],[Type]]="Inbound",VLOOKUP(tbl_transaction[[#This Row],[Reference Number]],barang_masuk[],4,FALSE),IF(tbl_transaction[[#This Row],[Type]]="Outbound",VLOOKUP(tbl_transaction[[#This Row],[Reference Number]],barang_keluar[],4,FALSE),""))</f>
        <v>BEV024</v>
      </c>
      <c r="E2970" t="str">
        <f>IF(tbl_transaction[[#This Row],[Type]]="Inbound",VLOOKUP(tbl_transaction[[#This Row],[Reference Number]],barang_masuk[],5,FALSE),IF(tbl_transaction[[#This Row],[Type]]="Outbound",VLOOKUP(tbl_transaction[[#This Row],[Reference Number]],barang_keluar[],5,FALSE),""))</f>
        <v>Aqua Beverage Variant 24</v>
      </c>
      <c r="F2970">
        <f>IF(tbl_transaction[[#This Row],[Type]]="Inbound",VLOOKUP(tbl_transaction[[#This Row],[Reference Number]],barang_masuk[],6,FALSE),IF(tbl_transaction[[#This Row],[Type]]="Outbound",VLOOKUP(tbl_transaction[[#This Row],[Reference Number]],barang_keluar[],6,FALSE),""))</f>
        <v>20</v>
      </c>
      <c r="G2970" t="str">
        <f>IF(tbl_transaction[[#This Row],[Type]]="Inbound",VLOOKUP(tbl_transaction[[#This Row],[Reference Number]],barang_masuk[],7,FALSE),IF(tbl_transaction[[#This Row],[Type]]="Outbound",VLOOKUP(tbl_transaction[[#This Row],[Reference Number]],barang_keluar[],7,FALSE),""))</f>
        <v>Bottle</v>
      </c>
      <c r="H2970" t="str">
        <f>IF(tbl_transaction[[#This Row],[Type]]="Inbound",VLOOKUP(tbl_transaction[[#This Row],[Reference Number]],barang_masuk[],3,FALSE),IF(tbl_transaction[[#This Row],[Type]]="Outbound",VLOOKUP(tbl_transaction[[#This Row],[Reference Number]],barang_keluar[],3,FALSE),""))</f>
        <v>Outlet 014</v>
      </c>
      <c r="I2970" t="str">
        <f>IF(D2970='Kartu Stok'!$B$2,COUNTIF($D$3:D2970,'Kartu Stok'!$B$2),"")</f>
        <v/>
      </c>
    </row>
    <row r="2971" spans="1:9" ht="14.5" x14ac:dyDescent="0.35">
      <c r="A2971" s="2" t="s">
        <v>3530</v>
      </c>
      <c r="B2971" s="5">
        <f>IF(LEFT(tbl_transaction[[#This Row],[Reference Number]],2)="GR",VLOOKUP(tbl_transaction[[#This Row],[Reference Number]],barang_masuk[],2,FALSE),IF(LEFT(tbl_transaction[[#This Row],[Reference Number]],2)="DO",VLOOKUP(tbl_transaction[[#This Row],[Reference Number]],barang_keluar[],2,FALSE),""))</f>
        <v>46064</v>
      </c>
      <c r="C2971" t="str">
        <f t="shared" si="46"/>
        <v>Outbound</v>
      </c>
      <c r="D2971" t="str">
        <f>IF(tbl_transaction[[#This Row],[Type]]="Inbound",VLOOKUP(tbl_transaction[[#This Row],[Reference Number]],barang_masuk[],4,FALSE),IF(tbl_transaction[[#This Row],[Type]]="Outbound",VLOOKUP(tbl_transaction[[#This Row],[Reference Number]],barang_keluar[],4,FALSE),""))</f>
        <v>HOM015</v>
      </c>
      <c r="E2971" t="str">
        <f>IF(tbl_transaction[[#This Row],[Type]]="Inbound",VLOOKUP(tbl_transaction[[#This Row],[Reference Number]],barang_masuk[],5,FALSE),IF(tbl_transaction[[#This Row],[Type]]="Outbound",VLOOKUP(tbl_transaction[[#This Row],[Reference Number]],barang_keluar[],5,FALSE),""))</f>
        <v>Sunlight Home Care Variant 15</v>
      </c>
      <c r="F2971">
        <f>IF(tbl_transaction[[#This Row],[Type]]="Inbound",VLOOKUP(tbl_transaction[[#This Row],[Reference Number]],barang_masuk[],6,FALSE),IF(tbl_transaction[[#This Row],[Type]]="Outbound",VLOOKUP(tbl_transaction[[#This Row],[Reference Number]],barang_keluar[],6,FALSE),""))</f>
        <v>20</v>
      </c>
      <c r="G2971" t="str">
        <f>IF(tbl_transaction[[#This Row],[Type]]="Inbound",VLOOKUP(tbl_transaction[[#This Row],[Reference Number]],barang_masuk[],7,FALSE),IF(tbl_transaction[[#This Row],[Type]]="Outbound",VLOOKUP(tbl_transaction[[#This Row],[Reference Number]],barang_keluar[],7,FALSE),""))</f>
        <v>Pack</v>
      </c>
      <c r="H2971" t="str">
        <f>IF(tbl_transaction[[#This Row],[Type]]="Inbound",VLOOKUP(tbl_transaction[[#This Row],[Reference Number]],barang_masuk[],3,FALSE),IF(tbl_transaction[[#This Row],[Type]]="Outbound",VLOOKUP(tbl_transaction[[#This Row],[Reference Number]],barang_keluar[],3,FALSE),""))</f>
        <v>Outlet 018</v>
      </c>
      <c r="I2971" t="str">
        <f>IF(D2971='Kartu Stok'!$B$2,COUNTIF($D$3:D2971,'Kartu Stok'!$B$2),"")</f>
        <v/>
      </c>
    </row>
    <row r="2972" spans="1:9" ht="14.5" x14ac:dyDescent="0.35">
      <c r="A2972" s="2" t="s">
        <v>3531</v>
      </c>
      <c r="B2972" s="5">
        <f>IF(LEFT(tbl_transaction[[#This Row],[Reference Number]],2)="GR",VLOOKUP(tbl_transaction[[#This Row],[Reference Number]],barang_masuk[],2,FALSE),IF(LEFT(tbl_transaction[[#This Row],[Reference Number]],2)="DO",VLOOKUP(tbl_transaction[[#This Row],[Reference Number]],barang_keluar[],2,FALSE),""))</f>
        <v>46183</v>
      </c>
      <c r="C2972" t="str">
        <f t="shared" si="46"/>
        <v>Outbound</v>
      </c>
      <c r="D2972" t="str">
        <f>IF(tbl_transaction[[#This Row],[Type]]="Inbound",VLOOKUP(tbl_transaction[[#This Row],[Reference Number]],barang_masuk[],4,FALSE),IF(tbl_transaction[[#This Row],[Type]]="Outbound",VLOOKUP(tbl_transaction[[#This Row],[Reference Number]],barang_keluar[],4,FALSE),""))</f>
        <v>DAR007</v>
      </c>
      <c r="E2972" t="str">
        <f>IF(tbl_transaction[[#This Row],[Type]]="Inbound",VLOOKUP(tbl_transaction[[#This Row],[Reference Number]],barang_masuk[],5,FALSE),IF(tbl_transaction[[#This Row],[Type]]="Outbound",VLOOKUP(tbl_transaction[[#This Row],[Reference Number]],barang_keluar[],5,FALSE),""))</f>
        <v>Indomilk Dairy Variant 7</v>
      </c>
      <c r="F2972">
        <f>IF(tbl_transaction[[#This Row],[Type]]="Inbound",VLOOKUP(tbl_transaction[[#This Row],[Reference Number]],barang_masuk[],6,FALSE),IF(tbl_transaction[[#This Row],[Type]]="Outbound",VLOOKUP(tbl_transaction[[#This Row],[Reference Number]],barang_keluar[],6,FALSE),""))</f>
        <v>12</v>
      </c>
      <c r="G2972" t="str">
        <f>IF(tbl_transaction[[#This Row],[Type]]="Inbound",VLOOKUP(tbl_transaction[[#This Row],[Reference Number]],barang_masuk[],7,FALSE),IF(tbl_transaction[[#This Row],[Type]]="Outbound",VLOOKUP(tbl_transaction[[#This Row],[Reference Number]],barang_keluar[],7,FALSE),""))</f>
        <v>Box</v>
      </c>
      <c r="H2972" t="str">
        <f>IF(tbl_transaction[[#This Row],[Type]]="Inbound",VLOOKUP(tbl_transaction[[#This Row],[Reference Number]],barang_masuk[],3,FALSE),IF(tbl_transaction[[#This Row],[Type]]="Outbound",VLOOKUP(tbl_transaction[[#This Row],[Reference Number]],barang_keluar[],3,FALSE),""))</f>
        <v>Outlet 040</v>
      </c>
      <c r="I2972" t="str">
        <f>IF(D2972='Kartu Stok'!$B$2,COUNTIF($D$3:D2972,'Kartu Stok'!$B$2),"")</f>
        <v/>
      </c>
    </row>
    <row r="2973" spans="1:9" ht="14.5" x14ac:dyDescent="0.35">
      <c r="A2973" s="2" t="s">
        <v>3532</v>
      </c>
      <c r="B2973" s="5">
        <f>IF(LEFT(tbl_transaction[[#This Row],[Reference Number]],2)="GR",VLOOKUP(tbl_transaction[[#This Row],[Reference Number]],barang_masuk[],2,FALSE),IF(LEFT(tbl_transaction[[#This Row],[Reference Number]],2)="DO",VLOOKUP(tbl_transaction[[#This Row],[Reference Number]],barang_keluar[],2,FALSE),""))</f>
        <v>46168</v>
      </c>
      <c r="C2973" t="str">
        <f t="shared" si="46"/>
        <v>Outbound</v>
      </c>
      <c r="D2973" t="str">
        <f>IF(tbl_transaction[[#This Row],[Type]]="Inbound",VLOOKUP(tbl_transaction[[#This Row],[Reference Number]],barang_masuk[],4,FALSE),IF(tbl_transaction[[#This Row],[Type]]="Outbound",VLOOKUP(tbl_transaction[[#This Row],[Reference Number]],barang_keluar[],4,FALSE),""))</f>
        <v>PER020</v>
      </c>
      <c r="E2973" t="str">
        <f>IF(tbl_transaction[[#This Row],[Type]]="Inbound",VLOOKUP(tbl_transaction[[#This Row],[Reference Number]],barang_masuk[],5,FALSE),IF(tbl_transaction[[#This Row],[Type]]="Outbound",VLOOKUP(tbl_transaction[[#This Row],[Reference Number]],barang_keluar[],5,FALSE),""))</f>
        <v>Sunsilk Personal Care Variant 20</v>
      </c>
      <c r="F2973">
        <f>IF(tbl_transaction[[#This Row],[Type]]="Inbound",VLOOKUP(tbl_transaction[[#This Row],[Reference Number]],barang_masuk[],6,FALSE),IF(tbl_transaction[[#This Row],[Type]]="Outbound",VLOOKUP(tbl_transaction[[#This Row],[Reference Number]],barang_keluar[],6,FALSE),""))</f>
        <v>12</v>
      </c>
      <c r="G2973" t="str">
        <f>IF(tbl_transaction[[#This Row],[Type]]="Inbound",VLOOKUP(tbl_transaction[[#This Row],[Reference Number]],barang_masuk[],7,FALSE),IF(tbl_transaction[[#This Row],[Type]]="Outbound",VLOOKUP(tbl_transaction[[#This Row],[Reference Number]],barang_keluar[],7,FALSE),""))</f>
        <v>Bottle</v>
      </c>
      <c r="H2973" t="str">
        <f>IF(tbl_transaction[[#This Row],[Type]]="Inbound",VLOOKUP(tbl_transaction[[#This Row],[Reference Number]],barang_masuk[],3,FALSE),IF(tbl_transaction[[#This Row],[Type]]="Outbound",VLOOKUP(tbl_transaction[[#This Row],[Reference Number]],barang_keluar[],3,FALSE),""))</f>
        <v>Outlet 028</v>
      </c>
      <c r="I2973" t="str">
        <f>IF(D2973='Kartu Stok'!$B$2,COUNTIF($D$3:D2973,'Kartu Stok'!$B$2),"")</f>
        <v/>
      </c>
    </row>
    <row r="2974" spans="1:9" ht="14.5" x14ac:dyDescent="0.35">
      <c r="A2974" s="2" t="s">
        <v>3533</v>
      </c>
      <c r="B2974" s="5">
        <f>IF(LEFT(tbl_transaction[[#This Row],[Reference Number]],2)="GR",VLOOKUP(tbl_transaction[[#This Row],[Reference Number]],barang_masuk[],2,FALSE),IF(LEFT(tbl_transaction[[#This Row],[Reference Number]],2)="DO",VLOOKUP(tbl_transaction[[#This Row],[Reference Number]],barang_keluar[],2,FALSE),""))</f>
        <v>46075</v>
      </c>
      <c r="C2974" t="str">
        <f t="shared" ref="C2974:C3037" si="47">IF(LEFT(A2974,2)="GR","Inbound",IF(LEFT(A2974,2)="DO","Outbound",""))</f>
        <v>Outbound</v>
      </c>
      <c r="D2974" t="str">
        <f>IF(tbl_transaction[[#This Row],[Type]]="Inbound",VLOOKUP(tbl_transaction[[#This Row],[Reference Number]],barang_masuk[],4,FALSE),IF(tbl_transaction[[#This Row],[Type]]="Outbound",VLOOKUP(tbl_transaction[[#This Row],[Reference Number]],barang_keluar[],4,FALSE),""))</f>
        <v>BEV005</v>
      </c>
      <c r="E2974" t="str">
        <f>IF(tbl_transaction[[#This Row],[Type]]="Inbound",VLOOKUP(tbl_transaction[[#This Row],[Reference Number]],barang_masuk[],5,FALSE),IF(tbl_transaction[[#This Row],[Type]]="Outbound",VLOOKUP(tbl_transaction[[#This Row],[Reference Number]],barang_keluar[],5,FALSE),""))</f>
        <v>Aqua Beverage Variant 5</v>
      </c>
      <c r="F2974">
        <f>IF(tbl_transaction[[#This Row],[Type]]="Inbound",VLOOKUP(tbl_transaction[[#This Row],[Reference Number]],barang_masuk[],6,FALSE),IF(tbl_transaction[[#This Row],[Type]]="Outbound",VLOOKUP(tbl_transaction[[#This Row],[Reference Number]],barang_keluar[],6,FALSE),""))</f>
        <v>5</v>
      </c>
      <c r="G2974" t="str">
        <f>IF(tbl_transaction[[#This Row],[Type]]="Inbound",VLOOKUP(tbl_transaction[[#This Row],[Reference Number]],barang_masuk[],7,FALSE),IF(tbl_transaction[[#This Row],[Type]]="Outbound",VLOOKUP(tbl_transaction[[#This Row],[Reference Number]],barang_keluar[],7,FALSE),""))</f>
        <v>Bottle</v>
      </c>
      <c r="H2974" t="str">
        <f>IF(tbl_transaction[[#This Row],[Type]]="Inbound",VLOOKUP(tbl_transaction[[#This Row],[Reference Number]],barang_masuk[],3,FALSE),IF(tbl_transaction[[#This Row],[Type]]="Outbound",VLOOKUP(tbl_transaction[[#This Row],[Reference Number]],barang_keluar[],3,FALSE),""))</f>
        <v>Outlet 053</v>
      </c>
      <c r="I2974" t="str">
        <f>IF(D2974='Kartu Stok'!$B$2,COUNTIF($D$3:D2974,'Kartu Stok'!$B$2),"")</f>
        <v/>
      </c>
    </row>
    <row r="2975" spans="1:9" ht="14.5" x14ac:dyDescent="0.35">
      <c r="A2975" s="2" t="s">
        <v>3534</v>
      </c>
      <c r="B2975" s="5">
        <f>IF(LEFT(tbl_transaction[[#This Row],[Reference Number]],2)="GR",VLOOKUP(tbl_transaction[[#This Row],[Reference Number]],barang_masuk[],2,FALSE),IF(LEFT(tbl_transaction[[#This Row],[Reference Number]],2)="DO",VLOOKUP(tbl_transaction[[#This Row],[Reference Number]],barang_keluar[],2,FALSE),""))</f>
        <v>46175</v>
      </c>
      <c r="C2975" t="str">
        <f t="shared" si="47"/>
        <v>Outbound</v>
      </c>
      <c r="D2975" t="str">
        <f>IF(tbl_transaction[[#This Row],[Type]]="Inbound",VLOOKUP(tbl_transaction[[#This Row],[Reference Number]],barang_masuk[],4,FALSE),IF(tbl_transaction[[#This Row],[Type]]="Outbound",VLOOKUP(tbl_transaction[[#This Row],[Reference Number]],barang_keluar[],4,FALSE),""))</f>
        <v>PER004</v>
      </c>
      <c r="E2975" t="str">
        <f>IF(tbl_transaction[[#This Row],[Type]]="Inbound",VLOOKUP(tbl_transaction[[#This Row],[Reference Number]],barang_masuk[],5,FALSE),IF(tbl_transaction[[#This Row],[Type]]="Outbound",VLOOKUP(tbl_transaction[[#This Row],[Reference Number]],barang_keluar[],5,FALSE),""))</f>
        <v>Lifebuoy Personal Care Variant 4</v>
      </c>
      <c r="F2975">
        <f>IF(tbl_transaction[[#This Row],[Type]]="Inbound",VLOOKUP(tbl_transaction[[#This Row],[Reference Number]],barang_masuk[],6,FALSE),IF(tbl_transaction[[#This Row],[Type]]="Outbound",VLOOKUP(tbl_transaction[[#This Row],[Reference Number]],barang_keluar[],6,FALSE),""))</f>
        <v>5</v>
      </c>
      <c r="G2975" t="str">
        <f>IF(tbl_transaction[[#This Row],[Type]]="Inbound",VLOOKUP(tbl_transaction[[#This Row],[Reference Number]],barang_masuk[],7,FALSE),IF(tbl_transaction[[#This Row],[Type]]="Outbound",VLOOKUP(tbl_transaction[[#This Row],[Reference Number]],barang_keluar[],7,FALSE),""))</f>
        <v>Bottle</v>
      </c>
      <c r="H2975" t="str">
        <f>IF(tbl_transaction[[#This Row],[Type]]="Inbound",VLOOKUP(tbl_transaction[[#This Row],[Reference Number]],barang_masuk[],3,FALSE),IF(tbl_transaction[[#This Row],[Type]]="Outbound",VLOOKUP(tbl_transaction[[#This Row],[Reference Number]],barang_keluar[],3,FALSE),""))</f>
        <v>Outlet 069</v>
      </c>
      <c r="I2975" t="str">
        <f>IF(D2975='Kartu Stok'!$B$2,COUNTIF($D$3:D2975,'Kartu Stok'!$B$2),"")</f>
        <v/>
      </c>
    </row>
    <row r="2976" spans="1:9" ht="14.5" x14ac:dyDescent="0.35">
      <c r="A2976" s="2" t="s">
        <v>3535</v>
      </c>
      <c r="B2976" s="5">
        <f>IF(LEFT(tbl_transaction[[#This Row],[Reference Number]],2)="GR",VLOOKUP(tbl_transaction[[#This Row],[Reference Number]],barang_masuk[],2,FALSE),IF(LEFT(tbl_transaction[[#This Row],[Reference Number]],2)="DO",VLOOKUP(tbl_transaction[[#This Row],[Reference Number]],barang_keluar[],2,FALSE),""))</f>
        <v>46102</v>
      </c>
      <c r="C2976" t="str">
        <f t="shared" si="47"/>
        <v>Outbound</v>
      </c>
      <c r="D2976" t="str">
        <f>IF(tbl_transaction[[#This Row],[Type]]="Inbound",VLOOKUP(tbl_transaction[[#This Row],[Reference Number]],barang_masuk[],4,FALSE),IF(tbl_transaction[[#This Row],[Type]]="Outbound",VLOOKUP(tbl_transaction[[#This Row],[Reference Number]],barang_keluar[],4,FALSE),""))</f>
        <v>SNK026</v>
      </c>
      <c r="E2976" t="str">
        <f>IF(tbl_transaction[[#This Row],[Type]]="Inbound",VLOOKUP(tbl_transaction[[#This Row],[Reference Number]],barang_masuk[],5,FALSE),IF(tbl_transaction[[#This Row],[Type]]="Outbound",VLOOKUP(tbl_transaction[[#This Row],[Reference Number]],barang_keluar[],5,FALSE),""))</f>
        <v>Chitato Snack Variant 26</v>
      </c>
      <c r="F2976">
        <f>IF(tbl_transaction[[#This Row],[Type]]="Inbound",VLOOKUP(tbl_transaction[[#This Row],[Reference Number]],barang_masuk[],6,FALSE),IF(tbl_transaction[[#This Row],[Type]]="Outbound",VLOOKUP(tbl_transaction[[#This Row],[Reference Number]],barang_keluar[],6,FALSE),""))</f>
        <v>48</v>
      </c>
      <c r="G2976" t="str">
        <f>IF(tbl_transaction[[#This Row],[Type]]="Inbound",VLOOKUP(tbl_transaction[[#This Row],[Reference Number]],barang_masuk[],7,FALSE),IF(tbl_transaction[[#This Row],[Type]]="Outbound",VLOOKUP(tbl_transaction[[#This Row],[Reference Number]],barang_keluar[],7,FALSE),""))</f>
        <v>Pack</v>
      </c>
      <c r="H2976" t="str">
        <f>IF(tbl_transaction[[#This Row],[Type]]="Inbound",VLOOKUP(tbl_transaction[[#This Row],[Reference Number]],barang_masuk[],3,FALSE),IF(tbl_transaction[[#This Row],[Type]]="Outbound",VLOOKUP(tbl_transaction[[#This Row],[Reference Number]],barang_keluar[],3,FALSE),""))</f>
        <v>Outlet 051</v>
      </c>
      <c r="I2976" t="str">
        <f>IF(D2976='Kartu Stok'!$B$2,COUNTIF($D$3:D2976,'Kartu Stok'!$B$2),"")</f>
        <v/>
      </c>
    </row>
    <row r="2977" spans="1:9" ht="14.5" x14ac:dyDescent="0.35">
      <c r="A2977" s="2" t="s">
        <v>3536</v>
      </c>
      <c r="B2977" s="5">
        <f>IF(LEFT(tbl_transaction[[#This Row],[Reference Number]],2)="GR",VLOOKUP(tbl_transaction[[#This Row],[Reference Number]],barang_masuk[],2,FALSE),IF(LEFT(tbl_transaction[[#This Row],[Reference Number]],2)="DO",VLOOKUP(tbl_transaction[[#This Row],[Reference Number]],barang_keluar[],2,FALSE),""))</f>
        <v>46067</v>
      </c>
      <c r="C2977" t="str">
        <f t="shared" si="47"/>
        <v>Outbound</v>
      </c>
      <c r="D2977" t="str">
        <f>IF(tbl_transaction[[#This Row],[Type]]="Inbound",VLOOKUP(tbl_transaction[[#This Row],[Reference Number]],barang_masuk[],4,FALSE),IF(tbl_transaction[[#This Row],[Type]]="Outbound",VLOOKUP(tbl_transaction[[#This Row],[Reference Number]],barang_keluar[],4,FALSE),""))</f>
        <v>SNK018</v>
      </c>
      <c r="E2977" t="str">
        <f>IF(tbl_transaction[[#This Row],[Type]]="Inbound",VLOOKUP(tbl_transaction[[#This Row],[Reference Number]],barang_masuk[],5,FALSE),IF(tbl_transaction[[#This Row],[Type]]="Outbound",VLOOKUP(tbl_transaction[[#This Row],[Reference Number]],barang_keluar[],5,FALSE),""))</f>
        <v>Taro Snack Variant 18</v>
      </c>
      <c r="F2977">
        <f>IF(tbl_transaction[[#This Row],[Type]]="Inbound",VLOOKUP(tbl_transaction[[#This Row],[Reference Number]],barang_masuk[],6,FALSE),IF(tbl_transaction[[#This Row],[Type]]="Outbound",VLOOKUP(tbl_transaction[[#This Row],[Reference Number]],barang_keluar[],6,FALSE),""))</f>
        <v>24</v>
      </c>
      <c r="G2977" t="str">
        <f>IF(tbl_transaction[[#This Row],[Type]]="Inbound",VLOOKUP(tbl_transaction[[#This Row],[Reference Number]],barang_masuk[],7,FALSE),IF(tbl_transaction[[#This Row],[Type]]="Outbound",VLOOKUP(tbl_transaction[[#This Row],[Reference Number]],barang_keluar[],7,FALSE),""))</f>
        <v>Pack</v>
      </c>
      <c r="H2977" t="str">
        <f>IF(tbl_transaction[[#This Row],[Type]]="Inbound",VLOOKUP(tbl_transaction[[#This Row],[Reference Number]],barang_masuk[],3,FALSE),IF(tbl_transaction[[#This Row],[Type]]="Outbound",VLOOKUP(tbl_transaction[[#This Row],[Reference Number]],barang_keluar[],3,FALSE),""))</f>
        <v>Outlet 046</v>
      </c>
      <c r="I2977" t="str">
        <f>IF(D2977='Kartu Stok'!$B$2,COUNTIF($D$3:D2977,'Kartu Stok'!$B$2),"")</f>
        <v/>
      </c>
    </row>
    <row r="2978" spans="1:9" ht="14.5" x14ac:dyDescent="0.35">
      <c r="A2978" s="2" t="s">
        <v>3537</v>
      </c>
      <c r="B2978" s="5">
        <f>IF(LEFT(tbl_transaction[[#This Row],[Reference Number]],2)="GR",VLOOKUP(tbl_transaction[[#This Row],[Reference Number]],barang_masuk[],2,FALSE),IF(LEFT(tbl_transaction[[#This Row],[Reference Number]],2)="DO",VLOOKUP(tbl_transaction[[#This Row],[Reference Number]],barang_keluar[],2,FALSE),""))</f>
        <v>46132</v>
      </c>
      <c r="C2978" t="str">
        <f t="shared" si="47"/>
        <v>Outbound</v>
      </c>
      <c r="D2978" t="str">
        <f>IF(tbl_transaction[[#This Row],[Type]]="Inbound",VLOOKUP(tbl_transaction[[#This Row],[Reference Number]],barang_masuk[],4,FALSE),IF(tbl_transaction[[#This Row],[Type]]="Outbound",VLOOKUP(tbl_transaction[[#This Row],[Reference Number]],barang_keluar[],4,FALSE),""))</f>
        <v>PER029</v>
      </c>
      <c r="E2978" t="str">
        <f>IF(tbl_transaction[[#This Row],[Type]]="Inbound",VLOOKUP(tbl_transaction[[#This Row],[Reference Number]],barang_masuk[],5,FALSE),IF(tbl_transaction[[#This Row],[Type]]="Outbound",VLOOKUP(tbl_transaction[[#This Row],[Reference Number]],barang_keluar[],5,FALSE),""))</f>
        <v>Sunsilk Personal Care Variant 29</v>
      </c>
      <c r="F2978">
        <f>IF(tbl_transaction[[#This Row],[Type]]="Inbound",VLOOKUP(tbl_transaction[[#This Row],[Reference Number]],barang_masuk[],6,FALSE),IF(tbl_transaction[[#This Row],[Type]]="Outbound",VLOOKUP(tbl_transaction[[#This Row],[Reference Number]],barang_keluar[],6,FALSE),""))</f>
        <v>36</v>
      </c>
      <c r="G2978" t="str">
        <f>IF(tbl_transaction[[#This Row],[Type]]="Inbound",VLOOKUP(tbl_transaction[[#This Row],[Reference Number]],barang_masuk[],7,FALSE),IF(tbl_transaction[[#This Row],[Type]]="Outbound",VLOOKUP(tbl_transaction[[#This Row],[Reference Number]],barang_keluar[],7,FALSE),""))</f>
        <v>Bottle</v>
      </c>
      <c r="H2978" t="str">
        <f>IF(tbl_transaction[[#This Row],[Type]]="Inbound",VLOOKUP(tbl_transaction[[#This Row],[Reference Number]],barang_masuk[],3,FALSE),IF(tbl_transaction[[#This Row],[Type]]="Outbound",VLOOKUP(tbl_transaction[[#This Row],[Reference Number]],barang_keluar[],3,FALSE),""))</f>
        <v>Outlet 014</v>
      </c>
      <c r="I2978" t="str">
        <f>IF(D2978='Kartu Stok'!$B$2,COUNTIF($D$3:D2978,'Kartu Stok'!$B$2),"")</f>
        <v/>
      </c>
    </row>
    <row r="2979" spans="1:9" ht="14.5" x14ac:dyDescent="0.35">
      <c r="A2979" s="2" t="s">
        <v>3538</v>
      </c>
      <c r="B2979" s="5">
        <f>IF(LEFT(tbl_transaction[[#This Row],[Reference Number]],2)="GR",VLOOKUP(tbl_transaction[[#This Row],[Reference Number]],barang_masuk[],2,FALSE),IF(LEFT(tbl_transaction[[#This Row],[Reference Number]],2)="DO",VLOOKUP(tbl_transaction[[#This Row],[Reference Number]],barang_keluar[],2,FALSE),""))</f>
        <v>46128</v>
      </c>
      <c r="C2979" t="str">
        <f t="shared" si="47"/>
        <v>Outbound</v>
      </c>
      <c r="D2979" t="str">
        <f>IF(tbl_transaction[[#This Row],[Type]]="Inbound",VLOOKUP(tbl_transaction[[#This Row],[Reference Number]],barang_masuk[],4,FALSE),IF(tbl_transaction[[#This Row],[Type]]="Outbound",VLOOKUP(tbl_transaction[[#This Row],[Reference Number]],barang_keluar[],4,FALSE),""))</f>
        <v>DAR016</v>
      </c>
      <c r="E2979" t="str">
        <f>IF(tbl_transaction[[#This Row],[Type]]="Inbound",VLOOKUP(tbl_transaction[[#This Row],[Reference Number]],barang_masuk[],5,FALSE),IF(tbl_transaction[[#This Row],[Type]]="Outbound",VLOOKUP(tbl_transaction[[#This Row],[Reference Number]],barang_keluar[],5,FALSE),""))</f>
        <v>Indomilk Dairy Variant 16</v>
      </c>
      <c r="F2979">
        <f>IF(tbl_transaction[[#This Row],[Type]]="Inbound",VLOOKUP(tbl_transaction[[#This Row],[Reference Number]],barang_masuk[],6,FALSE),IF(tbl_transaction[[#This Row],[Type]]="Outbound",VLOOKUP(tbl_transaction[[#This Row],[Reference Number]],barang_keluar[],6,FALSE),""))</f>
        <v>12</v>
      </c>
      <c r="G2979" t="str">
        <f>IF(tbl_transaction[[#This Row],[Type]]="Inbound",VLOOKUP(tbl_transaction[[#This Row],[Reference Number]],barang_masuk[],7,FALSE),IF(tbl_transaction[[#This Row],[Type]]="Outbound",VLOOKUP(tbl_transaction[[#This Row],[Reference Number]],barang_keluar[],7,FALSE),""))</f>
        <v>Box</v>
      </c>
      <c r="H2979" t="str">
        <f>IF(tbl_transaction[[#This Row],[Type]]="Inbound",VLOOKUP(tbl_transaction[[#This Row],[Reference Number]],barang_masuk[],3,FALSE),IF(tbl_transaction[[#This Row],[Type]]="Outbound",VLOOKUP(tbl_transaction[[#This Row],[Reference Number]],barang_keluar[],3,FALSE),""))</f>
        <v>Outlet 080</v>
      </c>
      <c r="I2979" t="str">
        <f>IF(D2979='Kartu Stok'!$B$2,COUNTIF($D$3:D2979,'Kartu Stok'!$B$2),"")</f>
        <v/>
      </c>
    </row>
    <row r="2980" spans="1:9" ht="14.5" x14ac:dyDescent="0.35">
      <c r="A2980" s="2" t="s">
        <v>3539</v>
      </c>
      <c r="B2980" s="5">
        <f>IF(LEFT(tbl_transaction[[#This Row],[Reference Number]],2)="GR",VLOOKUP(tbl_transaction[[#This Row],[Reference Number]],barang_masuk[],2,FALSE),IF(LEFT(tbl_transaction[[#This Row],[Reference Number]],2)="DO",VLOOKUP(tbl_transaction[[#This Row],[Reference Number]],barang_keluar[],2,FALSE),""))</f>
        <v>46079</v>
      </c>
      <c r="C2980" t="str">
        <f t="shared" si="47"/>
        <v>Outbound</v>
      </c>
      <c r="D2980" t="str">
        <f>IF(tbl_transaction[[#This Row],[Type]]="Inbound",VLOOKUP(tbl_transaction[[#This Row],[Reference Number]],barang_masuk[],4,FALSE),IF(tbl_transaction[[#This Row],[Type]]="Outbound",VLOOKUP(tbl_transaction[[#This Row],[Reference Number]],barang_keluar[],4,FALSE),""))</f>
        <v>SNK021</v>
      </c>
      <c r="E2980" t="str">
        <f>IF(tbl_transaction[[#This Row],[Type]]="Inbound",VLOOKUP(tbl_transaction[[#This Row],[Reference Number]],barang_masuk[],5,FALSE),IF(tbl_transaction[[#This Row],[Type]]="Outbound",VLOOKUP(tbl_transaction[[#This Row],[Reference Number]],barang_keluar[],5,FALSE),""))</f>
        <v>Qtela Snack Variant 21</v>
      </c>
      <c r="F2980">
        <f>IF(tbl_transaction[[#This Row],[Type]]="Inbound",VLOOKUP(tbl_transaction[[#This Row],[Reference Number]],barang_masuk[],6,FALSE),IF(tbl_transaction[[#This Row],[Type]]="Outbound",VLOOKUP(tbl_transaction[[#This Row],[Reference Number]],barang_keluar[],6,FALSE),""))</f>
        <v>15</v>
      </c>
      <c r="G2980" t="str">
        <f>IF(tbl_transaction[[#This Row],[Type]]="Inbound",VLOOKUP(tbl_transaction[[#This Row],[Reference Number]],barang_masuk[],7,FALSE),IF(tbl_transaction[[#This Row],[Type]]="Outbound",VLOOKUP(tbl_transaction[[#This Row],[Reference Number]],barang_keluar[],7,FALSE),""))</f>
        <v>Pack</v>
      </c>
      <c r="H2980" t="str">
        <f>IF(tbl_transaction[[#This Row],[Type]]="Inbound",VLOOKUP(tbl_transaction[[#This Row],[Reference Number]],barang_masuk[],3,FALSE),IF(tbl_transaction[[#This Row],[Type]]="Outbound",VLOOKUP(tbl_transaction[[#This Row],[Reference Number]],barang_keluar[],3,FALSE),""))</f>
        <v>Outlet 071</v>
      </c>
      <c r="I2980" t="str">
        <f>IF(D2980='Kartu Stok'!$B$2,COUNTIF($D$3:D2980,'Kartu Stok'!$B$2),"")</f>
        <v/>
      </c>
    </row>
    <row r="2981" spans="1:9" ht="14.5" x14ac:dyDescent="0.35">
      <c r="A2981" s="2" t="s">
        <v>3540</v>
      </c>
      <c r="B2981" s="5">
        <f>IF(LEFT(tbl_transaction[[#This Row],[Reference Number]],2)="GR",VLOOKUP(tbl_transaction[[#This Row],[Reference Number]],barang_masuk[],2,FALSE),IF(LEFT(tbl_transaction[[#This Row],[Reference Number]],2)="DO",VLOOKUP(tbl_transaction[[#This Row],[Reference Number]],barang_keluar[],2,FALSE),""))</f>
        <v>46132</v>
      </c>
      <c r="C2981" t="str">
        <f t="shared" si="47"/>
        <v>Outbound</v>
      </c>
      <c r="D2981" t="str">
        <f>IF(tbl_transaction[[#This Row],[Type]]="Inbound",VLOOKUP(tbl_transaction[[#This Row],[Reference Number]],barang_masuk[],4,FALSE),IF(tbl_transaction[[#This Row],[Type]]="Outbound",VLOOKUP(tbl_transaction[[#This Row],[Reference Number]],barang_keluar[],4,FALSE),""))</f>
        <v>BAB018</v>
      </c>
      <c r="E2981" t="str">
        <f>IF(tbl_transaction[[#This Row],[Type]]="Inbound",VLOOKUP(tbl_transaction[[#This Row],[Reference Number]],barang_masuk[],5,FALSE),IF(tbl_transaction[[#This Row],[Type]]="Outbound",VLOOKUP(tbl_transaction[[#This Row],[Reference Number]],barang_keluar[],5,FALSE),""))</f>
        <v>MamyPoko Baby Care Variant 18</v>
      </c>
      <c r="F2981">
        <f>IF(tbl_transaction[[#This Row],[Type]]="Inbound",VLOOKUP(tbl_transaction[[#This Row],[Reference Number]],barang_masuk[],6,FALSE),IF(tbl_transaction[[#This Row],[Type]]="Outbound",VLOOKUP(tbl_transaction[[#This Row],[Reference Number]],barang_keluar[],6,FALSE),""))</f>
        <v>15</v>
      </c>
      <c r="G2981" t="str">
        <f>IF(tbl_transaction[[#This Row],[Type]]="Inbound",VLOOKUP(tbl_transaction[[#This Row],[Reference Number]],barang_masuk[],7,FALSE),IF(tbl_transaction[[#This Row],[Type]]="Outbound",VLOOKUP(tbl_transaction[[#This Row],[Reference Number]],barang_keluar[],7,FALSE),""))</f>
        <v>Pack</v>
      </c>
      <c r="H2981" t="str">
        <f>IF(tbl_transaction[[#This Row],[Type]]="Inbound",VLOOKUP(tbl_transaction[[#This Row],[Reference Number]],barang_masuk[],3,FALSE),IF(tbl_transaction[[#This Row],[Type]]="Outbound",VLOOKUP(tbl_transaction[[#This Row],[Reference Number]],barang_keluar[],3,FALSE),""))</f>
        <v>Outlet 049</v>
      </c>
      <c r="I2981">
        <f>IF(D2981='Kartu Stok'!$B$2,COUNTIF($D$3:D2981,'Kartu Stok'!$B$2),"")</f>
        <v>15</v>
      </c>
    </row>
    <row r="2982" spans="1:9" ht="14.5" x14ac:dyDescent="0.35">
      <c r="A2982" s="2" t="s">
        <v>3541</v>
      </c>
      <c r="B2982" s="5">
        <f>IF(LEFT(tbl_transaction[[#This Row],[Reference Number]],2)="GR",VLOOKUP(tbl_transaction[[#This Row],[Reference Number]],barang_masuk[],2,FALSE),IF(LEFT(tbl_transaction[[#This Row],[Reference Number]],2)="DO",VLOOKUP(tbl_transaction[[#This Row],[Reference Number]],barang_keluar[],2,FALSE),""))</f>
        <v>46066</v>
      </c>
      <c r="C2982" t="str">
        <f t="shared" si="47"/>
        <v>Outbound</v>
      </c>
      <c r="D2982" t="str">
        <f>IF(tbl_transaction[[#This Row],[Type]]="Inbound",VLOOKUP(tbl_transaction[[#This Row],[Reference Number]],barang_masuk[],4,FALSE),IF(tbl_transaction[[#This Row],[Type]]="Outbound",VLOOKUP(tbl_transaction[[#This Row],[Reference Number]],barang_keluar[],4,FALSE),""))</f>
        <v>DAR012</v>
      </c>
      <c r="E2982" t="str">
        <f>IF(tbl_transaction[[#This Row],[Type]]="Inbound",VLOOKUP(tbl_transaction[[#This Row],[Reference Number]],barang_masuk[],5,FALSE),IF(tbl_transaction[[#This Row],[Type]]="Outbound",VLOOKUP(tbl_transaction[[#This Row],[Reference Number]],barang_keluar[],5,FALSE),""))</f>
        <v>Indomilk Dairy Variant 12</v>
      </c>
      <c r="F2982">
        <f>IF(tbl_transaction[[#This Row],[Type]]="Inbound",VLOOKUP(tbl_transaction[[#This Row],[Reference Number]],barang_masuk[],6,FALSE),IF(tbl_transaction[[#This Row],[Type]]="Outbound",VLOOKUP(tbl_transaction[[#This Row],[Reference Number]],barang_keluar[],6,FALSE),""))</f>
        <v>48</v>
      </c>
      <c r="G2982" t="str">
        <f>IF(tbl_transaction[[#This Row],[Type]]="Inbound",VLOOKUP(tbl_transaction[[#This Row],[Reference Number]],barang_masuk[],7,FALSE),IF(tbl_transaction[[#This Row],[Type]]="Outbound",VLOOKUP(tbl_transaction[[#This Row],[Reference Number]],barang_keluar[],7,FALSE),""))</f>
        <v>Box</v>
      </c>
      <c r="H2982" t="str">
        <f>IF(tbl_transaction[[#This Row],[Type]]="Inbound",VLOOKUP(tbl_transaction[[#This Row],[Reference Number]],barang_masuk[],3,FALSE),IF(tbl_transaction[[#This Row],[Type]]="Outbound",VLOOKUP(tbl_transaction[[#This Row],[Reference Number]],barang_keluar[],3,FALSE),""))</f>
        <v>Outlet 033</v>
      </c>
      <c r="I2982" t="str">
        <f>IF(D2982='Kartu Stok'!$B$2,COUNTIF($D$3:D2982,'Kartu Stok'!$B$2),"")</f>
        <v/>
      </c>
    </row>
    <row r="2983" spans="1:9" ht="14.5" x14ac:dyDescent="0.35">
      <c r="A2983" s="2" t="s">
        <v>3542</v>
      </c>
      <c r="B2983" s="5">
        <f>IF(LEFT(tbl_transaction[[#This Row],[Reference Number]],2)="GR",VLOOKUP(tbl_transaction[[#This Row],[Reference Number]],barang_masuk[],2,FALSE),IF(LEFT(tbl_transaction[[#This Row],[Reference Number]],2)="DO",VLOOKUP(tbl_transaction[[#This Row],[Reference Number]],barang_keluar[],2,FALSE),""))</f>
        <v>46098</v>
      </c>
      <c r="C2983" t="str">
        <f t="shared" si="47"/>
        <v>Outbound</v>
      </c>
      <c r="D2983" t="str">
        <f>IF(tbl_transaction[[#This Row],[Type]]="Inbound",VLOOKUP(tbl_transaction[[#This Row],[Reference Number]],barang_masuk[],4,FALSE),IF(tbl_transaction[[#This Row],[Type]]="Outbound",VLOOKUP(tbl_transaction[[#This Row],[Reference Number]],barang_keluar[],4,FALSE),""))</f>
        <v>INS024</v>
      </c>
      <c r="E2983" t="str">
        <f>IF(tbl_transaction[[#This Row],[Type]]="Inbound",VLOOKUP(tbl_transaction[[#This Row],[Reference Number]],barang_masuk[],5,FALSE),IF(tbl_transaction[[#This Row],[Type]]="Outbound",VLOOKUP(tbl_transaction[[#This Row],[Reference Number]],barang_keluar[],5,FALSE),""))</f>
        <v>Sarimi Instant Food Variant 24</v>
      </c>
      <c r="F2983">
        <f>IF(tbl_transaction[[#This Row],[Type]]="Inbound",VLOOKUP(tbl_transaction[[#This Row],[Reference Number]],barang_masuk[],6,FALSE),IF(tbl_transaction[[#This Row],[Type]]="Outbound",VLOOKUP(tbl_transaction[[#This Row],[Reference Number]],barang_keluar[],6,FALSE),""))</f>
        <v>5</v>
      </c>
      <c r="G2983" t="str">
        <f>IF(tbl_transaction[[#This Row],[Type]]="Inbound",VLOOKUP(tbl_transaction[[#This Row],[Reference Number]],barang_masuk[],7,FALSE),IF(tbl_transaction[[#This Row],[Type]]="Outbound",VLOOKUP(tbl_transaction[[#This Row],[Reference Number]],barang_keluar[],7,FALSE),""))</f>
        <v>Pack</v>
      </c>
      <c r="H2983" t="str">
        <f>IF(tbl_transaction[[#This Row],[Type]]="Inbound",VLOOKUP(tbl_transaction[[#This Row],[Reference Number]],barang_masuk[],3,FALSE),IF(tbl_transaction[[#This Row],[Type]]="Outbound",VLOOKUP(tbl_transaction[[#This Row],[Reference Number]],barang_keluar[],3,FALSE),""))</f>
        <v>Outlet 021</v>
      </c>
      <c r="I2983" t="str">
        <f>IF(D2983='Kartu Stok'!$B$2,COUNTIF($D$3:D2983,'Kartu Stok'!$B$2),"")</f>
        <v/>
      </c>
    </row>
    <row r="2984" spans="1:9" ht="14.5" x14ac:dyDescent="0.35">
      <c r="A2984" s="2" t="s">
        <v>3543</v>
      </c>
      <c r="B2984" s="5">
        <f>IF(LEFT(tbl_transaction[[#This Row],[Reference Number]],2)="GR",VLOOKUP(tbl_transaction[[#This Row],[Reference Number]],barang_masuk[],2,FALSE),IF(LEFT(tbl_transaction[[#This Row],[Reference Number]],2)="DO",VLOOKUP(tbl_transaction[[#This Row],[Reference Number]],barang_keluar[],2,FALSE),""))</f>
        <v>46203</v>
      </c>
      <c r="C2984" t="str">
        <f t="shared" si="47"/>
        <v>Outbound</v>
      </c>
      <c r="D2984" t="str">
        <f>IF(tbl_transaction[[#This Row],[Type]]="Inbound",VLOOKUP(tbl_transaction[[#This Row],[Reference Number]],barang_masuk[],4,FALSE),IF(tbl_transaction[[#This Row],[Type]]="Outbound",VLOOKUP(tbl_transaction[[#This Row],[Reference Number]],barang_keluar[],4,FALSE),""))</f>
        <v>DAR014</v>
      </c>
      <c r="E2984" t="str">
        <f>IF(tbl_transaction[[#This Row],[Type]]="Inbound",VLOOKUP(tbl_transaction[[#This Row],[Reference Number]],barang_masuk[],5,FALSE),IF(tbl_transaction[[#This Row],[Type]]="Outbound",VLOOKUP(tbl_transaction[[#This Row],[Reference Number]],barang_keluar[],5,FALSE),""))</f>
        <v>Indomilk Dairy Variant 14</v>
      </c>
      <c r="F2984">
        <f>IF(tbl_transaction[[#This Row],[Type]]="Inbound",VLOOKUP(tbl_transaction[[#This Row],[Reference Number]],barang_masuk[],6,FALSE),IF(tbl_transaction[[#This Row],[Type]]="Outbound",VLOOKUP(tbl_transaction[[#This Row],[Reference Number]],barang_keluar[],6,FALSE),""))</f>
        <v>24</v>
      </c>
      <c r="G2984" t="str">
        <f>IF(tbl_transaction[[#This Row],[Type]]="Inbound",VLOOKUP(tbl_transaction[[#This Row],[Reference Number]],barang_masuk[],7,FALSE),IF(tbl_transaction[[#This Row],[Type]]="Outbound",VLOOKUP(tbl_transaction[[#This Row],[Reference Number]],barang_keluar[],7,FALSE),""))</f>
        <v>Box</v>
      </c>
      <c r="H2984" t="str">
        <f>IF(tbl_transaction[[#This Row],[Type]]="Inbound",VLOOKUP(tbl_transaction[[#This Row],[Reference Number]],barang_masuk[],3,FALSE),IF(tbl_transaction[[#This Row],[Type]]="Outbound",VLOOKUP(tbl_transaction[[#This Row],[Reference Number]],barang_keluar[],3,FALSE),""))</f>
        <v>Outlet 042</v>
      </c>
      <c r="I2984" t="str">
        <f>IF(D2984='Kartu Stok'!$B$2,COUNTIF($D$3:D2984,'Kartu Stok'!$B$2),"")</f>
        <v/>
      </c>
    </row>
    <row r="2985" spans="1:9" ht="14.5" x14ac:dyDescent="0.35">
      <c r="A2985" s="2" t="s">
        <v>3544</v>
      </c>
      <c r="B2985" s="5">
        <f>IF(LEFT(tbl_transaction[[#This Row],[Reference Number]],2)="GR",VLOOKUP(tbl_transaction[[#This Row],[Reference Number]],barang_masuk[],2,FALSE),IF(LEFT(tbl_transaction[[#This Row],[Reference Number]],2)="DO",VLOOKUP(tbl_transaction[[#This Row],[Reference Number]],barang_keluar[],2,FALSE),""))</f>
        <v>46037</v>
      </c>
      <c r="C2985" t="str">
        <f t="shared" si="47"/>
        <v>Outbound</v>
      </c>
      <c r="D2985" t="str">
        <f>IF(tbl_transaction[[#This Row],[Type]]="Inbound",VLOOKUP(tbl_transaction[[#This Row],[Reference Number]],barang_masuk[],4,FALSE),IF(tbl_transaction[[#This Row],[Type]]="Outbound",VLOOKUP(tbl_transaction[[#This Row],[Reference Number]],barang_keluar[],4,FALSE),""))</f>
        <v>HOM024</v>
      </c>
      <c r="E2985" t="str">
        <f>IF(tbl_transaction[[#This Row],[Type]]="Inbound",VLOOKUP(tbl_transaction[[#This Row],[Reference Number]],barang_masuk[],5,FALSE),IF(tbl_transaction[[#This Row],[Type]]="Outbound",VLOOKUP(tbl_transaction[[#This Row],[Reference Number]],barang_keluar[],5,FALSE),""))</f>
        <v>Sunlight Home Care Variant 24</v>
      </c>
      <c r="F2985">
        <f>IF(tbl_transaction[[#This Row],[Type]]="Inbound",VLOOKUP(tbl_transaction[[#This Row],[Reference Number]],barang_masuk[],6,FALSE),IF(tbl_transaction[[#This Row],[Type]]="Outbound",VLOOKUP(tbl_transaction[[#This Row],[Reference Number]],barang_keluar[],6,FALSE),""))</f>
        <v>5</v>
      </c>
      <c r="G2985" t="str">
        <f>IF(tbl_transaction[[#This Row],[Type]]="Inbound",VLOOKUP(tbl_transaction[[#This Row],[Reference Number]],barang_masuk[],7,FALSE),IF(tbl_transaction[[#This Row],[Type]]="Outbound",VLOOKUP(tbl_transaction[[#This Row],[Reference Number]],barang_keluar[],7,FALSE),""))</f>
        <v>Pack</v>
      </c>
      <c r="H2985" t="str">
        <f>IF(tbl_transaction[[#This Row],[Type]]="Inbound",VLOOKUP(tbl_transaction[[#This Row],[Reference Number]],barang_masuk[],3,FALSE),IF(tbl_transaction[[#This Row],[Type]]="Outbound",VLOOKUP(tbl_transaction[[#This Row],[Reference Number]],barang_keluar[],3,FALSE),""))</f>
        <v>Outlet 032</v>
      </c>
      <c r="I2985" t="str">
        <f>IF(D2985='Kartu Stok'!$B$2,COUNTIF($D$3:D2985,'Kartu Stok'!$B$2),"")</f>
        <v/>
      </c>
    </row>
    <row r="2986" spans="1:9" ht="14.5" x14ac:dyDescent="0.35">
      <c r="A2986" s="2" t="s">
        <v>3545</v>
      </c>
      <c r="B2986" s="5">
        <f>IF(LEFT(tbl_transaction[[#This Row],[Reference Number]],2)="GR",VLOOKUP(tbl_transaction[[#This Row],[Reference Number]],barang_masuk[],2,FALSE),IF(LEFT(tbl_transaction[[#This Row],[Reference Number]],2)="DO",VLOOKUP(tbl_transaction[[#This Row],[Reference Number]],barang_keluar[],2,FALSE),""))</f>
        <v>46189</v>
      </c>
      <c r="C2986" t="str">
        <f t="shared" si="47"/>
        <v>Outbound</v>
      </c>
      <c r="D2986" t="str">
        <f>IF(tbl_transaction[[#This Row],[Type]]="Inbound",VLOOKUP(tbl_transaction[[#This Row],[Reference Number]],barang_masuk[],4,FALSE),IF(tbl_transaction[[#This Row],[Type]]="Outbound",VLOOKUP(tbl_transaction[[#This Row],[Reference Number]],barang_keluar[],4,FALSE),""))</f>
        <v>SNK020</v>
      </c>
      <c r="E2986" t="str">
        <f>IF(tbl_transaction[[#This Row],[Type]]="Inbound",VLOOKUP(tbl_transaction[[#This Row],[Reference Number]],barang_masuk[],5,FALSE),IF(tbl_transaction[[#This Row],[Type]]="Outbound",VLOOKUP(tbl_transaction[[#This Row],[Reference Number]],barang_keluar[],5,FALSE),""))</f>
        <v>Qtela Snack Variant 20</v>
      </c>
      <c r="F2986">
        <f>IF(tbl_transaction[[#This Row],[Type]]="Inbound",VLOOKUP(tbl_transaction[[#This Row],[Reference Number]],barang_masuk[],6,FALSE),IF(tbl_transaction[[#This Row],[Type]]="Outbound",VLOOKUP(tbl_transaction[[#This Row],[Reference Number]],barang_keluar[],6,FALSE),""))</f>
        <v>20</v>
      </c>
      <c r="G2986" t="str">
        <f>IF(tbl_transaction[[#This Row],[Type]]="Inbound",VLOOKUP(tbl_transaction[[#This Row],[Reference Number]],barang_masuk[],7,FALSE),IF(tbl_transaction[[#This Row],[Type]]="Outbound",VLOOKUP(tbl_transaction[[#This Row],[Reference Number]],barang_keluar[],7,FALSE),""))</f>
        <v>Pack</v>
      </c>
      <c r="H2986" t="str">
        <f>IF(tbl_transaction[[#This Row],[Type]]="Inbound",VLOOKUP(tbl_transaction[[#This Row],[Reference Number]],barang_masuk[],3,FALSE),IF(tbl_transaction[[#This Row],[Type]]="Outbound",VLOOKUP(tbl_transaction[[#This Row],[Reference Number]],barang_keluar[],3,FALSE),""))</f>
        <v>Outlet 080</v>
      </c>
      <c r="I2986" t="str">
        <f>IF(D2986='Kartu Stok'!$B$2,COUNTIF($D$3:D2986,'Kartu Stok'!$B$2),"")</f>
        <v/>
      </c>
    </row>
    <row r="2987" spans="1:9" ht="14.5" x14ac:dyDescent="0.35">
      <c r="A2987" s="2" t="s">
        <v>3546</v>
      </c>
      <c r="B2987" s="5">
        <f>IF(LEFT(tbl_transaction[[#This Row],[Reference Number]],2)="GR",VLOOKUP(tbl_transaction[[#This Row],[Reference Number]],barang_masuk[],2,FALSE),IF(LEFT(tbl_transaction[[#This Row],[Reference Number]],2)="DO",VLOOKUP(tbl_transaction[[#This Row],[Reference Number]],barang_keluar[],2,FALSE),""))</f>
        <v>46142</v>
      </c>
      <c r="C2987" t="str">
        <f t="shared" si="47"/>
        <v>Outbound</v>
      </c>
      <c r="D2987" t="str">
        <f>IF(tbl_transaction[[#This Row],[Type]]="Inbound",VLOOKUP(tbl_transaction[[#This Row],[Reference Number]],barang_masuk[],4,FALSE),IF(tbl_transaction[[#This Row],[Type]]="Outbound",VLOOKUP(tbl_transaction[[#This Row],[Reference Number]],barang_keluar[],4,FALSE),""))</f>
        <v>INS001</v>
      </c>
      <c r="E2987" t="str">
        <f>IF(tbl_transaction[[#This Row],[Type]]="Inbound",VLOOKUP(tbl_transaction[[#This Row],[Reference Number]],barang_masuk[],5,FALSE),IF(tbl_transaction[[#This Row],[Type]]="Outbound",VLOOKUP(tbl_transaction[[#This Row],[Reference Number]],barang_keluar[],5,FALSE),""))</f>
        <v>Sarimi Instant Food Variant 1</v>
      </c>
      <c r="F2987">
        <f>IF(tbl_transaction[[#This Row],[Type]]="Inbound",VLOOKUP(tbl_transaction[[#This Row],[Reference Number]],barang_masuk[],6,FALSE),IF(tbl_transaction[[#This Row],[Type]]="Outbound",VLOOKUP(tbl_transaction[[#This Row],[Reference Number]],barang_keluar[],6,FALSE),""))</f>
        <v>30</v>
      </c>
      <c r="G2987" t="str">
        <f>IF(tbl_transaction[[#This Row],[Type]]="Inbound",VLOOKUP(tbl_transaction[[#This Row],[Reference Number]],barang_masuk[],7,FALSE),IF(tbl_transaction[[#This Row],[Type]]="Outbound",VLOOKUP(tbl_transaction[[#This Row],[Reference Number]],barang_keluar[],7,FALSE),""))</f>
        <v>Pack</v>
      </c>
      <c r="H2987" t="str">
        <f>IF(tbl_transaction[[#This Row],[Type]]="Inbound",VLOOKUP(tbl_transaction[[#This Row],[Reference Number]],barang_masuk[],3,FALSE),IF(tbl_transaction[[#This Row],[Type]]="Outbound",VLOOKUP(tbl_transaction[[#This Row],[Reference Number]],barang_keluar[],3,FALSE),""))</f>
        <v>Outlet 019</v>
      </c>
      <c r="I2987" t="str">
        <f>IF(D2987='Kartu Stok'!$B$2,COUNTIF($D$3:D2987,'Kartu Stok'!$B$2),"")</f>
        <v/>
      </c>
    </row>
    <row r="2988" spans="1:9" ht="14.5" x14ac:dyDescent="0.35">
      <c r="A2988" s="2" t="s">
        <v>3547</v>
      </c>
      <c r="B2988" s="5">
        <f>IF(LEFT(tbl_transaction[[#This Row],[Reference Number]],2)="GR",VLOOKUP(tbl_transaction[[#This Row],[Reference Number]],barang_masuk[],2,FALSE),IF(LEFT(tbl_transaction[[#This Row],[Reference Number]],2)="DO",VLOOKUP(tbl_transaction[[#This Row],[Reference Number]],barang_keluar[],2,FALSE),""))</f>
        <v>46072</v>
      </c>
      <c r="C2988" t="str">
        <f t="shared" si="47"/>
        <v>Outbound</v>
      </c>
      <c r="D2988" t="str">
        <f>IF(tbl_transaction[[#This Row],[Type]]="Inbound",VLOOKUP(tbl_transaction[[#This Row],[Reference Number]],barang_masuk[],4,FALSE),IF(tbl_transaction[[#This Row],[Type]]="Outbound",VLOOKUP(tbl_transaction[[#This Row],[Reference Number]],barang_keluar[],4,FALSE),""))</f>
        <v>PER027</v>
      </c>
      <c r="E2988" t="str">
        <f>IF(tbl_transaction[[#This Row],[Type]]="Inbound",VLOOKUP(tbl_transaction[[#This Row],[Reference Number]],barang_masuk[],5,FALSE),IF(tbl_transaction[[#This Row],[Type]]="Outbound",VLOOKUP(tbl_transaction[[#This Row],[Reference Number]],barang_keluar[],5,FALSE),""))</f>
        <v>Sunsilk Personal Care Variant 27</v>
      </c>
      <c r="F2988">
        <f>IF(tbl_transaction[[#This Row],[Type]]="Inbound",VLOOKUP(tbl_transaction[[#This Row],[Reference Number]],barang_masuk[],6,FALSE),IF(tbl_transaction[[#This Row],[Type]]="Outbound",VLOOKUP(tbl_transaction[[#This Row],[Reference Number]],barang_keluar[],6,FALSE),""))</f>
        <v>15</v>
      </c>
      <c r="G2988" t="str">
        <f>IF(tbl_transaction[[#This Row],[Type]]="Inbound",VLOOKUP(tbl_transaction[[#This Row],[Reference Number]],barang_masuk[],7,FALSE),IF(tbl_transaction[[#This Row],[Type]]="Outbound",VLOOKUP(tbl_transaction[[#This Row],[Reference Number]],barang_keluar[],7,FALSE),""))</f>
        <v>Bottle</v>
      </c>
      <c r="H2988" t="str">
        <f>IF(tbl_transaction[[#This Row],[Type]]="Inbound",VLOOKUP(tbl_transaction[[#This Row],[Reference Number]],barang_masuk[],3,FALSE),IF(tbl_transaction[[#This Row],[Type]]="Outbound",VLOOKUP(tbl_transaction[[#This Row],[Reference Number]],barang_keluar[],3,FALSE),""))</f>
        <v>Outlet 060</v>
      </c>
      <c r="I2988" t="str">
        <f>IF(D2988='Kartu Stok'!$B$2,COUNTIF($D$3:D2988,'Kartu Stok'!$B$2),"")</f>
        <v/>
      </c>
    </row>
    <row r="2989" spans="1:9" ht="14.5" x14ac:dyDescent="0.35">
      <c r="A2989" s="2" t="s">
        <v>3548</v>
      </c>
      <c r="B2989" s="5">
        <f>IF(LEFT(tbl_transaction[[#This Row],[Reference Number]],2)="GR",VLOOKUP(tbl_transaction[[#This Row],[Reference Number]],barang_masuk[],2,FALSE),IF(LEFT(tbl_transaction[[#This Row],[Reference Number]],2)="DO",VLOOKUP(tbl_transaction[[#This Row],[Reference Number]],barang_keluar[],2,FALSE),""))</f>
        <v>46069</v>
      </c>
      <c r="C2989" t="str">
        <f t="shared" si="47"/>
        <v>Outbound</v>
      </c>
      <c r="D2989" t="str">
        <f>IF(tbl_transaction[[#This Row],[Type]]="Inbound",VLOOKUP(tbl_transaction[[#This Row],[Reference Number]],barang_masuk[],4,FALSE),IF(tbl_transaction[[#This Row],[Type]]="Outbound",VLOOKUP(tbl_transaction[[#This Row],[Reference Number]],barang_keluar[],4,FALSE),""))</f>
        <v>HOM030</v>
      </c>
      <c r="E2989" t="str">
        <f>IF(tbl_transaction[[#This Row],[Type]]="Inbound",VLOOKUP(tbl_transaction[[#This Row],[Reference Number]],barang_masuk[],5,FALSE),IF(tbl_transaction[[#This Row],[Type]]="Outbound",VLOOKUP(tbl_transaction[[#This Row],[Reference Number]],barang_keluar[],5,FALSE),""))</f>
        <v>Molto Home Care Variant 30</v>
      </c>
      <c r="F2989">
        <f>IF(tbl_transaction[[#This Row],[Type]]="Inbound",VLOOKUP(tbl_transaction[[#This Row],[Reference Number]],barang_masuk[],6,FALSE),IF(tbl_transaction[[#This Row],[Type]]="Outbound",VLOOKUP(tbl_transaction[[#This Row],[Reference Number]],barang_keluar[],6,FALSE),""))</f>
        <v>48</v>
      </c>
      <c r="G2989" t="str">
        <f>IF(tbl_transaction[[#This Row],[Type]]="Inbound",VLOOKUP(tbl_transaction[[#This Row],[Reference Number]],barang_masuk[],7,FALSE),IF(tbl_transaction[[#This Row],[Type]]="Outbound",VLOOKUP(tbl_transaction[[#This Row],[Reference Number]],barang_keluar[],7,FALSE),""))</f>
        <v>Pack</v>
      </c>
      <c r="H2989" t="str">
        <f>IF(tbl_transaction[[#This Row],[Type]]="Inbound",VLOOKUP(tbl_transaction[[#This Row],[Reference Number]],barang_masuk[],3,FALSE),IF(tbl_transaction[[#This Row],[Type]]="Outbound",VLOOKUP(tbl_transaction[[#This Row],[Reference Number]],barang_keluar[],3,FALSE),""))</f>
        <v>Outlet 011</v>
      </c>
      <c r="I2989" t="str">
        <f>IF(D2989='Kartu Stok'!$B$2,COUNTIF($D$3:D2989,'Kartu Stok'!$B$2),"")</f>
        <v/>
      </c>
    </row>
    <row r="2990" spans="1:9" ht="14.5" x14ac:dyDescent="0.35">
      <c r="A2990" s="2" t="s">
        <v>3549</v>
      </c>
      <c r="B2990" s="5">
        <f>IF(LEFT(tbl_transaction[[#This Row],[Reference Number]],2)="GR",VLOOKUP(tbl_transaction[[#This Row],[Reference Number]],barang_masuk[],2,FALSE),IF(LEFT(tbl_transaction[[#This Row],[Reference Number]],2)="DO",VLOOKUP(tbl_transaction[[#This Row],[Reference Number]],barang_keluar[],2,FALSE),""))</f>
        <v>46126</v>
      </c>
      <c r="C2990" t="str">
        <f t="shared" si="47"/>
        <v>Outbound</v>
      </c>
      <c r="D2990" t="str">
        <f>IF(tbl_transaction[[#This Row],[Type]]="Inbound",VLOOKUP(tbl_transaction[[#This Row],[Reference Number]],barang_masuk[],4,FALSE),IF(tbl_transaction[[#This Row],[Type]]="Outbound",VLOOKUP(tbl_transaction[[#This Row],[Reference Number]],barang_keluar[],4,FALSE),""))</f>
        <v>PER017</v>
      </c>
      <c r="E2990" t="str">
        <f>IF(tbl_transaction[[#This Row],[Type]]="Inbound",VLOOKUP(tbl_transaction[[#This Row],[Reference Number]],barang_masuk[],5,FALSE),IF(tbl_transaction[[#This Row],[Type]]="Outbound",VLOOKUP(tbl_transaction[[#This Row],[Reference Number]],barang_keluar[],5,FALSE),""))</f>
        <v>Pepsodent Personal Care Variant 17</v>
      </c>
      <c r="F2990">
        <f>IF(tbl_transaction[[#This Row],[Type]]="Inbound",VLOOKUP(tbl_transaction[[#This Row],[Reference Number]],barang_masuk[],6,FALSE),IF(tbl_transaction[[#This Row],[Type]]="Outbound",VLOOKUP(tbl_transaction[[#This Row],[Reference Number]],barang_keluar[],6,FALSE),""))</f>
        <v>60</v>
      </c>
      <c r="G2990" t="str">
        <f>IF(tbl_transaction[[#This Row],[Type]]="Inbound",VLOOKUP(tbl_transaction[[#This Row],[Reference Number]],barang_masuk[],7,FALSE),IF(tbl_transaction[[#This Row],[Type]]="Outbound",VLOOKUP(tbl_transaction[[#This Row],[Reference Number]],barang_keluar[],7,FALSE),""))</f>
        <v>Bottle</v>
      </c>
      <c r="H2990" t="str">
        <f>IF(tbl_transaction[[#This Row],[Type]]="Inbound",VLOOKUP(tbl_transaction[[#This Row],[Reference Number]],barang_masuk[],3,FALSE),IF(tbl_transaction[[#This Row],[Type]]="Outbound",VLOOKUP(tbl_transaction[[#This Row],[Reference Number]],barang_keluar[],3,FALSE),""))</f>
        <v>Outlet 030</v>
      </c>
      <c r="I2990" t="str">
        <f>IF(D2990='Kartu Stok'!$B$2,COUNTIF($D$3:D2990,'Kartu Stok'!$B$2),"")</f>
        <v/>
      </c>
    </row>
    <row r="2991" spans="1:9" ht="14.5" x14ac:dyDescent="0.35">
      <c r="A2991" s="2" t="s">
        <v>3550</v>
      </c>
      <c r="B2991" s="5">
        <f>IF(LEFT(tbl_transaction[[#This Row],[Reference Number]],2)="GR",VLOOKUP(tbl_transaction[[#This Row],[Reference Number]],barang_masuk[],2,FALSE),IF(LEFT(tbl_transaction[[#This Row],[Reference Number]],2)="DO",VLOOKUP(tbl_transaction[[#This Row],[Reference Number]],barang_keluar[],2,FALSE),""))</f>
        <v>46126</v>
      </c>
      <c r="C2991" t="str">
        <f t="shared" si="47"/>
        <v>Outbound</v>
      </c>
      <c r="D2991" t="str">
        <f>IF(tbl_transaction[[#This Row],[Type]]="Inbound",VLOOKUP(tbl_transaction[[#This Row],[Reference Number]],barang_masuk[],4,FALSE),IF(tbl_transaction[[#This Row],[Type]]="Outbound",VLOOKUP(tbl_transaction[[#This Row],[Reference Number]],barang_keluar[],4,FALSE),""))</f>
        <v>BEV016</v>
      </c>
      <c r="E2991" t="str">
        <f>IF(tbl_transaction[[#This Row],[Type]]="Inbound",VLOOKUP(tbl_transaction[[#This Row],[Reference Number]],barang_masuk[],5,FALSE),IF(tbl_transaction[[#This Row],[Type]]="Outbound",VLOOKUP(tbl_transaction[[#This Row],[Reference Number]],barang_keluar[],5,FALSE),""))</f>
        <v>Sosro Beverage Variant 16</v>
      </c>
      <c r="F2991">
        <f>IF(tbl_transaction[[#This Row],[Type]]="Inbound",VLOOKUP(tbl_transaction[[#This Row],[Reference Number]],barang_masuk[],6,FALSE),IF(tbl_transaction[[#This Row],[Type]]="Outbound",VLOOKUP(tbl_transaction[[#This Row],[Reference Number]],barang_keluar[],6,FALSE),""))</f>
        <v>30</v>
      </c>
      <c r="G2991" t="str">
        <f>IF(tbl_transaction[[#This Row],[Type]]="Inbound",VLOOKUP(tbl_transaction[[#This Row],[Reference Number]],barang_masuk[],7,FALSE),IF(tbl_transaction[[#This Row],[Type]]="Outbound",VLOOKUP(tbl_transaction[[#This Row],[Reference Number]],barang_keluar[],7,FALSE),""))</f>
        <v>Bottle</v>
      </c>
      <c r="H2991" t="str">
        <f>IF(tbl_transaction[[#This Row],[Type]]="Inbound",VLOOKUP(tbl_transaction[[#This Row],[Reference Number]],barang_masuk[],3,FALSE),IF(tbl_transaction[[#This Row],[Type]]="Outbound",VLOOKUP(tbl_transaction[[#This Row],[Reference Number]],barang_keluar[],3,FALSE),""))</f>
        <v>Outlet 013</v>
      </c>
      <c r="I2991" t="str">
        <f>IF(D2991='Kartu Stok'!$B$2,COUNTIF($D$3:D2991,'Kartu Stok'!$B$2),"")</f>
        <v/>
      </c>
    </row>
    <row r="2992" spans="1:9" ht="14.5" x14ac:dyDescent="0.35">
      <c r="A2992" s="2" t="s">
        <v>3551</v>
      </c>
      <c r="B2992" s="5">
        <f>IF(LEFT(tbl_transaction[[#This Row],[Reference Number]],2)="GR",VLOOKUP(tbl_transaction[[#This Row],[Reference Number]],barang_masuk[],2,FALSE),IF(LEFT(tbl_transaction[[#This Row],[Reference Number]],2)="DO",VLOOKUP(tbl_transaction[[#This Row],[Reference Number]],barang_keluar[],2,FALSE),""))</f>
        <v>46198</v>
      </c>
      <c r="C2992" t="str">
        <f t="shared" si="47"/>
        <v>Outbound</v>
      </c>
      <c r="D2992" t="str">
        <f>IF(tbl_transaction[[#This Row],[Type]]="Inbound",VLOOKUP(tbl_transaction[[#This Row],[Reference Number]],barang_masuk[],4,FALSE),IF(tbl_transaction[[#This Row],[Type]]="Outbound",VLOOKUP(tbl_transaction[[#This Row],[Reference Number]],barang_keluar[],4,FALSE),""))</f>
        <v>BEV014</v>
      </c>
      <c r="E2992" t="str">
        <f>IF(tbl_transaction[[#This Row],[Type]]="Inbound",VLOOKUP(tbl_transaction[[#This Row],[Reference Number]],barang_masuk[],5,FALSE),IF(tbl_transaction[[#This Row],[Type]]="Outbound",VLOOKUP(tbl_transaction[[#This Row],[Reference Number]],barang_keluar[],5,FALSE),""))</f>
        <v>Coca Cola Beverage Variant 14</v>
      </c>
      <c r="F2992">
        <f>IF(tbl_transaction[[#This Row],[Type]]="Inbound",VLOOKUP(tbl_transaction[[#This Row],[Reference Number]],barang_masuk[],6,FALSE),IF(tbl_transaction[[#This Row],[Type]]="Outbound",VLOOKUP(tbl_transaction[[#This Row],[Reference Number]],barang_keluar[],6,FALSE),""))</f>
        <v>24</v>
      </c>
      <c r="G2992" t="str">
        <f>IF(tbl_transaction[[#This Row],[Type]]="Inbound",VLOOKUP(tbl_transaction[[#This Row],[Reference Number]],barang_masuk[],7,FALSE),IF(tbl_transaction[[#This Row],[Type]]="Outbound",VLOOKUP(tbl_transaction[[#This Row],[Reference Number]],barang_keluar[],7,FALSE),""))</f>
        <v>Bottle</v>
      </c>
      <c r="H2992" t="str">
        <f>IF(tbl_transaction[[#This Row],[Type]]="Inbound",VLOOKUP(tbl_transaction[[#This Row],[Reference Number]],barang_masuk[],3,FALSE),IF(tbl_transaction[[#This Row],[Type]]="Outbound",VLOOKUP(tbl_transaction[[#This Row],[Reference Number]],barang_keluar[],3,FALSE),""))</f>
        <v>Outlet 020</v>
      </c>
      <c r="I2992" t="str">
        <f>IF(D2992='Kartu Stok'!$B$2,COUNTIF($D$3:D2992,'Kartu Stok'!$B$2),"")</f>
        <v/>
      </c>
    </row>
    <row r="2993" spans="1:9" ht="14.5" x14ac:dyDescent="0.35">
      <c r="A2993" s="2" t="s">
        <v>3552</v>
      </c>
      <c r="B2993" s="5">
        <f>IF(LEFT(tbl_transaction[[#This Row],[Reference Number]],2)="GR",VLOOKUP(tbl_transaction[[#This Row],[Reference Number]],barang_masuk[],2,FALSE),IF(LEFT(tbl_transaction[[#This Row],[Reference Number]],2)="DO",VLOOKUP(tbl_transaction[[#This Row],[Reference Number]],barang_keluar[],2,FALSE),""))</f>
        <v>46181</v>
      </c>
      <c r="C2993" t="str">
        <f t="shared" si="47"/>
        <v>Outbound</v>
      </c>
      <c r="D2993" t="str">
        <f>IF(tbl_transaction[[#This Row],[Type]]="Inbound",VLOOKUP(tbl_transaction[[#This Row],[Reference Number]],barang_masuk[],4,FALSE),IF(tbl_transaction[[#This Row],[Type]]="Outbound",VLOOKUP(tbl_transaction[[#This Row],[Reference Number]],barang_keluar[],4,FALSE),""))</f>
        <v>PER025</v>
      </c>
      <c r="E2993" t="str">
        <f>IF(tbl_transaction[[#This Row],[Type]]="Inbound",VLOOKUP(tbl_transaction[[#This Row],[Reference Number]],barang_masuk[],5,FALSE),IF(tbl_transaction[[#This Row],[Type]]="Outbound",VLOOKUP(tbl_transaction[[#This Row],[Reference Number]],barang_keluar[],5,FALSE),""))</f>
        <v>Pepsodent Personal Care Variant 25</v>
      </c>
      <c r="F2993">
        <f>IF(tbl_transaction[[#This Row],[Type]]="Inbound",VLOOKUP(tbl_transaction[[#This Row],[Reference Number]],barang_masuk[],6,FALSE),IF(tbl_transaction[[#This Row],[Type]]="Outbound",VLOOKUP(tbl_transaction[[#This Row],[Reference Number]],barang_keluar[],6,FALSE),""))</f>
        <v>15</v>
      </c>
      <c r="G2993" t="str">
        <f>IF(tbl_transaction[[#This Row],[Type]]="Inbound",VLOOKUP(tbl_transaction[[#This Row],[Reference Number]],barang_masuk[],7,FALSE),IF(tbl_transaction[[#This Row],[Type]]="Outbound",VLOOKUP(tbl_transaction[[#This Row],[Reference Number]],barang_keluar[],7,FALSE),""))</f>
        <v>Bottle</v>
      </c>
      <c r="H2993" t="str">
        <f>IF(tbl_transaction[[#This Row],[Type]]="Inbound",VLOOKUP(tbl_transaction[[#This Row],[Reference Number]],barang_masuk[],3,FALSE),IF(tbl_transaction[[#This Row],[Type]]="Outbound",VLOOKUP(tbl_transaction[[#This Row],[Reference Number]],barang_keluar[],3,FALSE),""))</f>
        <v>Outlet 038</v>
      </c>
      <c r="I2993" t="str">
        <f>IF(D2993='Kartu Stok'!$B$2,COUNTIF($D$3:D2993,'Kartu Stok'!$B$2),"")</f>
        <v/>
      </c>
    </row>
    <row r="2994" spans="1:9" ht="14.5" x14ac:dyDescent="0.35">
      <c r="A2994" s="2" t="s">
        <v>3553</v>
      </c>
      <c r="B2994" s="5">
        <f>IF(LEFT(tbl_transaction[[#This Row],[Reference Number]],2)="GR",VLOOKUP(tbl_transaction[[#This Row],[Reference Number]],barang_masuk[],2,FALSE),IF(LEFT(tbl_transaction[[#This Row],[Reference Number]],2)="DO",VLOOKUP(tbl_transaction[[#This Row],[Reference Number]],barang_keluar[],2,FALSE),""))</f>
        <v>46179</v>
      </c>
      <c r="C2994" t="str">
        <f t="shared" si="47"/>
        <v>Outbound</v>
      </c>
      <c r="D2994" t="str">
        <f>IF(tbl_transaction[[#This Row],[Type]]="Inbound",VLOOKUP(tbl_transaction[[#This Row],[Reference Number]],barang_masuk[],4,FALSE),IF(tbl_transaction[[#This Row],[Type]]="Outbound",VLOOKUP(tbl_transaction[[#This Row],[Reference Number]],barang_keluar[],4,FALSE),""))</f>
        <v>SNK005</v>
      </c>
      <c r="E2994" t="str">
        <f>IF(tbl_transaction[[#This Row],[Type]]="Inbound",VLOOKUP(tbl_transaction[[#This Row],[Reference Number]],barang_masuk[],5,FALSE),IF(tbl_transaction[[#This Row],[Type]]="Outbound",VLOOKUP(tbl_transaction[[#This Row],[Reference Number]],barang_keluar[],5,FALSE),""))</f>
        <v>Taro Snack Variant 5</v>
      </c>
      <c r="F2994">
        <f>IF(tbl_transaction[[#This Row],[Type]]="Inbound",VLOOKUP(tbl_transaction[[#This Row],[Reference Number]],barang_masuk[],6,FALSE),IF(tbl_transaction[[#This Row],[Type]]="Outbound",VLOOKUP(tbl_transaction[[#This Row],[Reference Number]],barang_keluar[],6,FALSE),""))</f>
        <v>10</v>
      </c>
      <c r="G2994" t="str">
        <f>IF(tbl_transaction[[#This Row],[Type]]="Inbound",VLOOKUP(tbl_transaction[[#This Row],[Reference Number]],barang_masuk[],7,FALSE),IF(tbl_transaction[[#This Row],[Type]]="Outbound",VLOOKUP(tbl_transaction[[#This Row],[Reference Number]],barang_keluar[],7,FALSE),""))</f>
        <v>Pack</v>
      </c>
      <c r="H2994" t="str">
        <f>IF(tbl_transaction[[#This Row],[Type]]="Inbound",VLOOKUP(tbl_transaction[[#This Row],[Reference Number]],barang_masuk[],3,FALSE),IF(tbl_transaction[[#This Row],[Type]]="Outbound",VLOOKUP(tbl_transaction[[#This Row],[Reference Number]],barang_keluar[],3,FALSE),""))</f>
        <v>Outlet 044</v>
      </c>
      <c r="I2994" t="str">
        <f>IF(D2994='Kartu Stok'!$B$2,COUNTIF($D$3:D2994,'Kartu Stok'!$B$2),"")</f>
        <v/>
      </c>
    </row>
    <row r="2995" spans="1:9" ht="14.5" x14ac:dyDescent="0.35">
      <c r="A2995" s="2" t="s">
        <v>3554</v>
      </c>
      <c r="B2995" s="5">
        <f>IF(LEFT(tbl_transaction[[#This Row],[Reference Number]],2)="GR",VLOOKUP(tbl_transaction[[#This Row],[Reference Number]],barang_masuk[],2,FALSE),IF(LEFT(tbl_transaction[[#This Row],[Reference Number]],2)="DO",VLOOKUP(tbl_transaction[[#This Row],[Reference Number]],barang_keluar[],2,FALSE),""))</f>
        <v>46168</v>
      </c>
      <c r="C2995" t="str">
        <f t="shared" si="47"/>
        <v>Outbound</v>
      </c>
      <c r="D2995" t="str">
        <f>IF(tbl_transaction[[#This Row],[Type]]="Inbound",VLOOKUP(tbl_transaction[[#This Row],[Reference Number]],barang_masuk[],4,FALSE),IF(tbl_transaction[[#This Row],[Type]]="Outbound",VLOOKUP(tbl_transaction[[#This Row],[Reference Number]],barang_keluar[],4,FALSE),""))</f>
        <v>BEV039</v>
      </c>
      <c r="E2995" t="str">
        <f>IF(tbl_transaction[[#This Row],[Type]]="Inbound",VLOOKUP(tbl_transaction[[#This Row],[Reference Number]],barang_masuk[],5,FALSE),IF(tbl_transaction[[#This Row],[Type]]="Outbound",VLOOKUP(tbl_transaction[[#This Row],[Reference Number]],barang_keluar[],5,FALSE),""))</f>
        <v>Pocari Beverage Variant 39</v>
      </c>
      <c r="F2995">
        <f>IF(tbl_transaction[[#This Row],[Type]]="Inbound",VLOOKUP(tbl_transaction[[#This Row],[Reference Number]],barang_masuk[],6,FALSE),IF(tbl_transaction[[#This Row],[Type]]="Outbound",VLOOKUP(tbl_transaction[[#This Row],[Reference Number]],barang_keluar[],6,FALSE),""))</f>
        <v>36</v>
      </c>
      <c r="G2995" t="str">
        <f>IF(tbl_transaction[[#This Row],[Type]]="Inbound",VLOOKUP(tbl_transaction[[#This Row],[Reference Number]],barang_masuk[],7,FALSE),IF(tbl_transaction[[#This Row],[Type]]="Outbound",VLOOKUP(tbl_transaction[[#This Row],[Reference Number]],barang_keluar[],7,FALSE),""))</f>
        <v>Bottle</v>
      </c>
      <c r="H2995" t="str">
        <f>IF(tbl_transaction[[#This Row],[Type]]="Inbound",VLOOKUP(tbl_transaction[[#This Row],[Reference Number]],barang_masuk[],3,FALSE),IF(tbl_transaction[[#This Row],[Type]]="Outbound",VLOOKUP(tbl_transaction[[#This Row],[Reference Number]],barang_keluar[],3,FALSE),""))</f>
        <v>Outlet 046</v>
      </c>
      <c r="I2995" t="str">
        <f>IF(D2995='Kartu Stok'!$B$2,COUNTIF($D$3:D2995,'Kartu Stok'!$B$2),"")</f>
        <v/>
      </c>
    </row>
    <row r="2996" spans="1:9" ht="14.5" x14ac:dyDescent="0.35">
      <c r="A2996" s="2" t="s">
        <v>3555</v>
      </c>
      <c r="B2996" s="5">
        <f>IF(LEFT(tbl_transaction[[#This Row],[Reference Number]],2)="GR",VLOOKUP(tbl_transaction[[#This Row],[Reference Number]],barang_masuk[],2,FALSE),IF(LEFT(tbl_transaction[[#This Row],[Reference Number]],2)="DO",VLOOKUP(tbl_transaction[[#This Row],[Reference Number]],barang_keluar[],2,FALSE),""))</f>
        <v>46073</v>
      </c>
      <c r="C2996" t="str">
        <f t="shared" si="47"/>
        <v>Outbound</v>
      </c>
      <c r="D2996" t="str">
        <f>IF(tbl_transaction[[#This Row],[Type]]="Inbound",VLOOKUP(tbl_transaction[[#This Row],[Reference Number]],barang_masuk[],4,FALSE),IF(tbl_transaction[[#This Row],[Type]]="Outbound",VLOOKUP(tbl_transaction[[#This Row],[Reference Number]],barang_keluar[],4,FALSE),""))</f>
        <v>PER007</v>
      </c>
      <c r="E2996" t="str">
        <f>IF(tbl_transaction[[#This Row],[Type]]="Inbound",VLOOKUP(tbl_transaction[[#This Row],[Reference Number]],barang_masuk[],5,FALSE),IF(tbl_transaction[[#This Row],[Type]]="Outbound",VLOOKUP(tbl_transaction[[#This Row],[Reference Number]],barang_keluar[],5,FALSE),""))</f>
        <v>Pepsodent Personal Care Variant 7</v>
      </c>
      <c r="F2996">
        <f>IF(tbl_transaction[[#This Row],[Type]]="Inbound",VLOOKUP(tbl_transaction[[#This Row],[Reference Number]],barang_masuk[],6,FALSE),IF(tbl_transaction[[#This Row],[Type]]="Outbound",VLOOKUP(tbl_transaction[[#This Row],[Reference Number]],barang_keluar[],6,FALSE),""))</f>
        <v>20</v>
      </c>
      <c r="G2996" t="str">
        <f>IF(tbl_transaction[[#This Row],[Type]]="Inbound",VLOOKUP(tbl_transaction[[#This Row],[Reference Number]],barang_masuk[],7,FALSE),IF(tbl_transaction[[#This Row],[Type]]="Outbound",VLOOKUP(tbl_transaction[[#This Row],[Reference Number]],barang_keluar[],7,FALSE),""))</f>
        <v>Bottle</v>
      </c>
      <c r="H2996" t="str">
        <f>IF(tbl_transaction[[#This Row],[Type]]="Inbound",VLOOKUP(tbl_transaction[[#This Row],[Reference Number]],barang_masuk[],3,FALSE),IF(tbl_transaction[[#This Row],[Type]]="Outbound",VLOOKUP(tbl_transaction[[#This Row],[Reference Number]],barang_keluar[],3,FALSE),""))</f>
        <v>Outlet 057</v>
      </c>
      <c r="I2996" t="str">
        <f>IF(D2996='Kartu Stok'!$B$2,COUNTIF($D$3:D2996,'Kartu Stok'!$B$2),"")</f>
        <v/>
      </c>
    </row>
    <row r="2997" spans="1:9" ht="14.5" x14ac:dyDescent="0.35">
      <c r="A2997" s="2" t="s">
        <v>3556</v>
      </c>
      <c r="B2997" s="5">
        <f>IF(LEFT(tbl_transaction[[#This Row],[Reference Number]],2)="GR",VLOOKUP(tbl_transaction[[#This Row],[Reference Number]],barang_masuk[],2,FALSE),IF(LEFT(tbl_transaction[[#This Row],[Reference Number]],2)="DO",VLOOKUP(tbl_transaction[[#This Row],[Reference Number]],barang_keluar[],2,FALSE),""))</f>
        <v>46158</v>
      </c>
      <c r="C2997" t="str">
        <f t="shared" si="47"/>
        <v>Outbound</v>
      </c>
      <c r="D2997" t="str">
        <f>IF(tbl_transaction[[#This Row],[Type]]="Inbound",VLOOKUP(tbl_transaction[[#This Row],[Reference Number]],barang_masuk[],4,FALSE),IF(tbl_transaction[[#This Row],[Type]]="Outbound",VLOOKUP(tbl_transaction[[#This Row],[Reference Number]],barang_keluar[],4,FALSE),""))</f>
        <v>SNK003</v>
      </c>
      <c r="E2997" t="str">
        <f>IF(tbl_transaction[[#This Row],[Type]]="Inbound",VLOOKUP(tbl_transaction[[#This Row],[Reference Number]],barang_masuk[],5,FALSE),IF(tbl_transaction[[#This Row],[Type]]="Outbound",VLOOKUP(tbl_transaction[[#This Row],[Reference Number]],barang_keluar[],5,FALSE),""))</f>
        <v>Qtela Snack Variant 3</v>
      </c>
      <c r="F2997">
        <f>IF(tbl_transaction[[#This Row],[Type]]="Inbound",VLOOKUP(tbl_transaction[[#This Row],[Reference Number]],barang_masuk[],6,FALSE),IF(tbl_transaction[[#This Row],[Type]]="Outbound",VLOOKUP(tbl_transaction[[#This Row],[Reference Number]],barang_keluar[],6,FALSE),""))</f>
        <v>5</v>
      </c>
      <c r="G2997" t="str">
        <f>IF(tbl_transaction[[#This Row],[Type]]="Inbound",VLOOKUP(tbl_transaction[[#This Row],[Reference Number]],barang_masuk[],7,FALSE),IF(tbl_transaction[[#This Row],[Type]]="Outbound",VLOOKUP(tbl_transaction[[#This Row],[Reference Number]],barang_keluar[],7,FALSE),""))</f>
        <v>Pack</v>
      </c>
      <c r="H2997" t="str">
        <f>IF(tbl_transaction[[#This Row],[Type]]="Inbound",VLOOKUP(tbl_transaction[[#This Row],[Reference Number]],barang_masuk[],3,FALSE),IF(tbl_transaction[[#This Row],[Type]]="Outbound",VLOOKUP(tbl_transaction[[#This Row],[Reference Number]],barang_keluar[],3,FALSE),""))</f>
        <v>Outlet 068</v>
      </c>
      <c r="I2997" t="str">
        <f>IF(D2997='Kartu Stok'!$B$2,COUNTIF($D$3:D2997,'Kartu Stok'!$B$2),"")</f>
        <v/>
      </c>
    </row>
    <row r="2998" spans="1:9" ht="14.5" x14ac:dyDescent="0.35">
      <c r="A2998" s="2" t="s">
        <v>3557</v>
      </c>
      <c r="B2998" s="5">
        <f>IF(LEFT(tbl_transaction[[#This Row],[Reference Number]],2)="GR",VLOOKUP(tbl_transaction[[#This Row],[Reference Number]],barang_masuk[],2,FALSE),IF(LEFT(tbl_transaction[[#This Row],[Reference Number]],2)="DO",VLOOKUP(tbl_transaction[[#This Row],[Reference Number]],barang_keluar[],2,FALSE),""))</f>
        <v>46101</v>
      </c>
      <c r="C2998" t="str">
        <f t="shared" si="47"/>
        <v>Outbound</v>
      </c>
      <c r="D2998" t="str">
        <f>IF(tbl_transaction[[#This Row],[Type]]="Inbound",VLOOKUP(tbl_transaction[[#This Row],[Reference Number]],barang_masuk[],4,FALSE),IF(tbl_transaction[[#This Row],[Type]]="Outbound",VLOOKUP(tbl_transaction[[#This Row],[Reference Number]],barang_keluar[],4,FALSE),""))</f>
        <v>PER001</v>
      </c>
      <c r="E2998" t="str">
        <f>IF(tbl_transaction[[#This Row],[Type]]="Inbound",VLOOKUP(tbl_transaction[[#This Row],[Reference Number]],barang_masuk[],5,FALSE),IF(tbl_transaction[[#This Row],[Type]]="Outbound",VLOOKUP(tbl_transaction[[#This Row],[Reference Number]],barang_keluar[],5,FALSE),""))</f>
        <v>Sunsilk Personal Care Variant 1</v>
      </c>
      <c r="F2998">
        <f>IF(tbl_transaction[[#This Row],[Type]]="Inbound",VLOOKUP(tbl_transaction[[#This Row],[Reference Number]],barang_masuk[],6,FALSE),IF(tbl_transaction[[#This Row],[Type]]="Outbound",VLOOKUP(tbl_transaction[[#This Row],[Reference Number]],barang_keluar[],6,FALSE),""))</f>
        <v>36</v>
      </c>
      <c r="G2998" t="str">
        <f>IF(tbl_transaction[[#This Row],[Type]]="Inbound",VLOOKUP(tbl_transaction[[#This Row],[Reference Number]],barang_masuk[],7,FALSE),IF(tbl_transaction[[#This Row],[Type]]="Outbound",VLOOKUP(tbl_transaction[[#This Row],[Reference Number]],barang_keluar[],7,FALSE),""))</f>
        <v>Bottle</v>
      </c>
      <c r="H2998" t="str">
        <f>IF(tbl_transaction[[#This Row],[Type]]="Inbound",VLOOKUP(tbl_transaction[[#This Row],[Reference Number]],barang_masuk[],3,FALSE),IF(tbl_transaction[[#This Row],[Type]]="Outbound",VLOOKUP(tbl_transaction[[#This Row],[Reference Number]],barang_keluar[],3,FALSE),""))</f>
        <v>Outlet 080</v>
      </c>
      <c r="I2998" t="str">
        <f>IF(D2998='Kartu Stok'!$B$2,COUNTIF($D$3:D2998,'Kartu Stok'!$B$2),"")</f>
        <v/>
      </c>
    </row>
    <row r="2999" spans="1:9" ht="14.5" x14ac:dyDescent="0.35">
      <c r="A2999" s="2" t="s">
        <v>3558</v>
      </c>
      <c r="B2999" s="5">
        <f>IF(LEFT(tbl_transaction[[#This Row],[Reference Number]],2)="GR",VLOOKUP(tbl_transaction[[#This Row],[Reference Number]],barang_masuk[],2,FALSE),IF(LEFT(tbl_transaction[[#This Row],[Reference Number]],2)="DO",VLOOKUP(tbl_transaction[[#This Row],[Reference Number]],barang_keluar[],2,FALSE),""))</f>
        <v>46134</v>
      </c>
      <c r="C2999" t="str">
        <f t="shared" si="47"/>
        <v>Outbound</v>
      </c>
      <c r="D2999" t="str">
        <f>IF(tbl_transaction[[#This Row],[Type]]="Inbound",VLOOKUP(tbl_transaction[[#This Row],[Reference Number]],barang_masuk[],4,FALSE),IF(tbl_transaction[[#This Row],[Type]]="Outbound",VLOOKUP(tbl_transaction[[#This Row],[Reference Number]],barang_keluar[],4,FALSE),""))</f>
        <v>PER014</v>
      </c>
      <c r="E2999" t="str">
        <f>IF(tbl_transaction[[#This Row],[Type]]="Inbound",VLOOKUP(tbl_transaction[[#This Row],[Reference Number]],barang_masuk[],5,FALSE),IF(tbl_transaction[[#This Row],[Type]]="Outbound",VLOOKUP(tbl_transaction[[#This Row],[Reference Number]],barang_keluar[],5,FALSE),""))</f>
        <v>Sunsilk Personal Care Variant 14</v>
      </c>
      <c r="F2999">
        <f>IF(tbl_transaction[[#This Row],[Type]]="Inbound",VLOOKUP(tbl_transaction[[#This Row],[Reference Number]],barang_masuk[],6,FALSE),IF(tbl_transaction[[#This Row],[Type]]="Outbound",VLOOKUP(tbl_transaction[[#This Row],[Reference Number]],barang_keluar[],6,FALSE),""))</f>
        <v>30</v>
      </c>
      <c r="G2999" t="str">
        <f>IF(tbl_transaction[[#This Row],[Type]]="Inbound",VLOOKUP(tbl_transaction[[#This Row],[Reference Number]],barang_masuk[],7,FALSE),IF(tbl_transaction[[#This Row],[Type]]="Outbound",VLOOKUP(tbl_transaction[[#This Row],[Reference Number]],barang_keluar[],7,FALSE),""))</f>
        <v>Bottle</v>
      </c>
      <c r="H2999" t="str">
        <f>IF(tbl_transaction[[#This Row],[Type]]="Inbound",VLOOKUP(tbl_transaction[[#This Row],[Reference Number]],barang_masuk[],3,FALSE),IF(tbl_transaction[[#This Row],[Type]]="Outbound",VLOOKUP(tbl_transaction[[#This Row],[Reference Number]],barang_keluar[],3,FALSE),""))</f>
        <v>Outlet 029</v>
      </c>
      <c r="I2999" t="str">
        <f>IF(D2999='Kartu Stok'!$B$2,COUNTIF($D$3:D2999,'Kartu Stok'!$B$2),"")</f>
        <v/>
      </c>
    </row>
    <row r="3000" spans="1:9" ht="14.5" x14ac:dyDescent="0.35">
      <c r="A3000" s="2" t="s">
        <v>3559</v>
      </c>
      <c r="B3000" s="5">
        <f>IF(LEFT(tbl_transaction[[#This Row],[Reference Number]],2)="GR",VLOOKUP(tbl_transaction[[#This Row],[Reference Number]],barang_masuk[],2,FALSE),IF(LEFT(tbl_transaction[[#This Row],[Reference Number]],2)="DO",VLOOKUP(tbl_transaction[[#This Row],[Reference Number]],barang_keluar[],2,FALSE),""))</f>
        <v>46158</v>
      </c>
      <c r="C3000" t="str">
        <f t="shared" si="47"/>
        <v>Outbound</v>
      </c>
      <c r="D3000" t="str">
        <f>IF(tbl_transaction[[#This Row],[Type]]="Inbound",VLOOKUP(tbl_transaction[[#This Row],[Reference Number]],barang_masuk[],4,FALSE),IF(tbl_transaction[[#This Row],[Type]]="Outbound",VLOOKUP(tbl_transaction[[#This Row],[Reference Number]],barang_keluar[],4,FALSE),""))</f>
        <v>PER014</v>
      </c>
      <c r="E3000" t="str">
        <f>IF(tbl_transaction[[#This Row],[Type]]="Inbound",VLOOKUP(tbl_transaction[[#This Row],[Reference Number]],barang_masuk[],5,FALSE),IF(tbl_transaction[[#This Row],[Type]]="Outbound",VLOOKUP(tbl_transaction[[#This Row],[Reference Number]],barang_keluar[],5,FALSE),""))</f>
        <v>Sunsilk Personal Care Variant 14</v>
      </c>
      <c r="F3000">
        <f>IF(tbl_transaction[[#This Row],[Type]]="Inbound",VLOOKUP(tbl_transaction[[#This Row],[Reference Number]],barang_masuk[],6,FALSE),IF(tbl_transaction[[#This Row],[Type]]="Outbound",VLOOKUP(tbl_transaction[[#This Row],[Reference Number]],barang_keluar[],6,FALSE),""))</f>
        <v>20</v>
      </c>
      <c r="G3000" t="str">
        <f>IF(tbl_transaction[[#This Row],[Type]]="Inbound",VLOOKUP(tbl_transaction[[#This Row],[Reference Number]],barang_masuk[],7,FALSE),IF(tbl_transaction[[#This Row],[Type]]="Outbound",VLOOKUP(tbl_transaction[[#This Row],[Reference Number]],barang_keluar[],7,FALSE),""))</f>
        <v>Bottle</v>
      </c>
      <c r="H3000" t="str">
        <f>IF(tbl_transaction[[#This Row],[Type]]="Inbound",VLOOKUP(tbl_transaction[[#This Row],[Reference Number]],barang_masuk[],3,FALSE),IF(tbl_transaction[[#This Row],[Type]]="Outbound",VLOOKUP(tbl_transaction[[#This Row],[Reference Number]],barang_keluar[],3,FALSE),""))</f>
        <v>Outlet 046</v>
      </c>
      <c r="I3000" t="str">
        <f>IF(D3000='Kartu Stok'!$B$2,COUNTIF($D$3:D3000,'Kartu Stok'!$B$2),"")</f>
        <v/>
      </c>
    </row>
    <row r="3001" spans="1:9" ht="14.5" x14ac:dyDescent="0.35">
      <c r="A3001" s="2" t="s">
        <v>3560</v>
      </c>
      <c r="B3001" s="5">
        <f>IF(LEFT(tbl_transaction[[#This Row],[Reference Number]],2)="GR",VLOOKUP(tbl_transaction[[#This Row],[Reference Number]],barang_masuk[],2,FALSE),IF(LEFT(tbl_transaction[[#This Row],[Reference Number]],2)="DO",VLOOKUP(tbl_transaction[[#This Row],[Reference Number]],barang_keluar[],2,FALSE),""))</f>
        <v>46098</v>
      </c>
      <c r="C3001" t="str">
        <f t="shared" si="47"/>
        <v>Outbound</v>
      </c>
      <c r="D3001" t="str">
        <f>IF(tbl_transaction[[#This Row],[Type]]="Inbound",VLOOKUP(tbl_transaction[[#This Row],[Reference Number]],barang_masuk[],4,FALSE),IF(tbl_transaction[[#This Row],[Type]]="Outbound",VLOOKUP(tbl_transaction[[#This Row],[Reference Number]],barang_keluar[],4,FALSE),""))</f>
        <v>PER017</v>
      </c>
      <c r="E3001" t="str">
        <f>IF(tbl_transaction[[#This Row],[Type]]="Inbound",VLOOKUP(tbl_transaction[[#This Row],[Reference Number]],barang_masuk[],5,FALSE),IF(tbl_transaction[[#This Row],[Type]]="Outbound",VLOOKUP(tbl_transaction[[#This Row],[Reference Number]],barang_keluar[],5,FALSE),""))</f>
        <v>Pepsodent Personal Care Variant 17</v>
      </c>
      <c r="F3001">
        <f>IF(tbl_transaction[[#This Row],[Type]]="Inbound",VLOOKUP(tbl_transaction[[#This Row],[Reference Number]],barang_masuk[],6,FALSE),IF(tbl_transaction[[#This Row],[Type]]="Outbound",VLOOKUP(tbl_transaction[[#This Row],[Reference Number]],barang_keluar[],6,FALSE),""))</f>
        <v>5</v>
      </c>
      <c r="G3001" t="str">
        <f>IF(tbl_transaction[[#This Row],[Type]]="Inbound",VLOOKUP(tbl_transaction[[#This Row],[Reference Number]],barang_masuk[],7,FALSE),IF(tbl_transaction[[#This Row],[Type]]="Outbound",VLOOKUP(tbl_transaction[[#This Row],[Reference Number]],barang_keluar[],7,FALSE),""))</f>
        <v>Bottle</v>
      </c>
      <c r="H3001" t="str">
        <f>IF(tbl_transaction[[#This Row],[Type]]="Inbound",VLOOKUP(tbl_transaction[[#This Row],[Reference Number]],barang_masuk[],3,FALSE),IF(tbl_transaction[[#This Row],[Type]]="Outbound",VLOOKUP(tbl_transaction[[#This Row],[Reference Number]],barang_keluar[],3,FALSE),""))</f>
        <v>Outlet 080</v>
      </c>
      <c r="I3001" t="str">
        <f>IF(D3001='Kartu Stok'!$B$2,COUNTIF($D$3:D3001,'Kartu Stok'!$B$2),"")</f>
        <v/>
      </c>
    </row>
    <row r="3002" spans="1:9" ht="14.5" x14ac:dyDescent="0.35">
      <c r="A3002" s="2" t="s">
        <v>3561</v>
      </c>
      <c r="B3002" s="5">
        <f>IF(LEFT(tbl_transaction[[#This Row],[Reference Number]],2)="GR",VLOOKUP(tbl_transaction[[#This Row],[Reference Number]],barang_masuk[],2,FALSE),IF(LEFT(tbl_transaction[[#This Row],[Reference Number]],2)="DO",VLOOKUP(tbl_transaction[[#This Row],[Reference Number]],barang_keluar[],2,FALSE),""))</f>
        <v>46078</v>
      </c>
      <c r="C3002" t="str">
        <f t="shared" si="47"/>
        <v>Outbound</v>
      </c>
      <c r="D3002" t="str">
        <f>IF(tbl_transaction[[#This Row],[Type]]="Inbound",VLOOKUP(tbl_transaction[[#This Row],[Reference Number]],barang_masuk[],4,FALSE),IF(tbl_transaction[[#This Row],[Type]]="Outbound",VLOOKUP(tbl_transaction[[#This Row],[Reference Number]],barang_keluar[],4,FALSE),""))</f>
        <v>PER016</v>
      </c>
      <c r="E3002" t="str">
        <f>IF(tbl_transaction[[#This Row],[Type]]="Inbound",VLOOKUP(tbl_transaction[[#This Row],[Reference Number]],barang_masuk[],5,FALSE),IF(tbl_transaction[[#This Row],[Type]]="Outbound",VLOOKUP(tbl_transaction[[#This Row],[Reference Number]],barang_keluar[],5,FALSE),""))</f>
        <v>Lifebuoy Personal Care Variant 16</v>
      </c>
      <c r="F3002">
        <f>IF(tbl_transaction[[#This Row],[Type]]="Inbound",VLOOKUP(tbl_transaction[[#This Row],[Reference Number]],barang_masuk[],6,FALSE),IF(tbl_transaction[[#This Row],[Type]]="Outbound",VLOOKUP(tbl_transaction[[#This Row],[Reference Number]],barang_keluar[],6,FALSE),""))</f>
        <v>20</v>
      </c>
      <c r="G3002" t="str">
        <f>IF(tbl_transaction[[#This Row],[Type]]="Inbound",VLOOKUP(tbl_transaction[[#This Row],[Reference Number]],barang_masuk[],7,FALSE),IF(tbl_transaction[[#This Row],[Type]]="Outbound",VLOOKUP(tbl_transaction[[#This Row],[Reference Number]],barang_keluar[],7,FALSE),""))</f>
        <v>Bottle</v>
      </c>
      <c r="H3002" t="str">
        <f>IF(tbl_transaction[[#This Row],[Type]]="Inbound",VLOOKUP(tbl_transaction[[#This Row],[Reference Number]],barang_masuk[],3,FALSE),IF(tbl_transaction[[#This Row],[Type]]="Outbound",VLOOKUP(tbl_transaction[[#This Row],[Reference Number]],barang_keluar[],3,FALSE),""))</f>
        <v>Outlet 007</v>
      </c>
      <c r="I3002" t="str">
        <f>IF(D3002='Kartu Stok'!$B$2,COUNTIF($D$3:D3002,'Kartu Stok'!$B$2),"")</f>
        <v/>
      </c>
    </row>
    <row r="3003" spans="1:9" ht="14.5" x14ac:dyDescent="0.35">
      <c r="A3003" s="2" t="s">
        <v>3562</v>
      </c>
      <c r="B3003" s="5">
        <f>IF(LEFT(tbl_transaction[[#This Row],[Reference Number]],2)="GR",VLOOKUP(tbl_transaction[[#This Row],[Reference Number]],barang_masuk[],2,FALSE),IF(LEFT(tbl_transaction[[#This Row],[Reference Number]],2)="DO",VLOOKUP(tbl_transaction[[#This Row],[Reference Number]],barang_keluar[],2,FALSE),""))</f>
        <v>46073</v>
      </c>
      <c r="C3003" t="str">
        <f t="shared" si="47"/>
        <v>Outbound</v>
      </c>
      <c r="D3003" t="str">
        <f>IF(tbl_transaction[[#This Row],[Type]]="Inbound",VLOOKUP(tbl_transaction[[#This Row],[Reference Number]],barang_masuk[],4,FALSE),IF(tbl_transaction[[#This Row],[Type]]="Outbound",VLOOKUP(tbl_transaction[[#This Row],[Reference Number]],barang_keluar[],4,FALSE),""))</f>
        <v>BEV028</v>
      </c>
      <c r="E3003" t="str">
        <f>IF(tbl_transaction[[#This Row],[Type]]="Inbound",VLOOKUP(tbl_transaction[[#This Row],[Reference Number]],barang_masuk[],5,FALSE),IF(tbl_transaction[[#This Row],[Type]]="Outbound",VLOOKUP(tbl_transaction[[#This Row],[Reference Number]],barang_keluar[],5,FALSE),""))</f>
        <v>Pocari Beverage Variant 28</v>
      </c>
      <c r="F3003">
        <f>IF(tbl_transaction[[#This Row],[Type]]="Inbound",VLOOKUP(tbl_transaction[[#This Row],[Reference Number]],barang_masuk[],6,FALSE),IF(tbl_transaction[[#This Row],[Type]]="Outbound",VLOOKUP(tbl_transaction[[#This Row],[Reference Number]],barang_keluar[],6,FALSE),""))</f>
        <v>48</v>
      </c>
      <c r="G3003" t="str">
        <f>IF(tbl_transaction[[#This Row],[Type]]="Inbound",VLOOKUP(tbl_transaction[[#This Row],[Reference Number]],barang_masuk[],7,FALSE),IF(tbl_transaction[[#This Row],[Type]]="Outbound",VLOOKUP(tbl_transaction[[#This Row],[Reference Number]],barang_keluar[],7,FALSE),""))</f>
        <v>Bottle</v>
      </c>
      <c r="H3003" t="str">
        <f>IF(tbl_transaction[[#This Row],[Type]]="Inbound",VLOOKUP(tbl_transaction[[#This Row],[Reference Number]],barang_masuk[],3,FALSE),IF(tbl_transaction[[#This Row],[Type]]="Outbound",VLOOKUP(tbl_transaction[[#This Row],[Reference Number]],barang_keluar[],3,FALSE),""))</f>
        <v>Outlet 037</v>
      </c>
      <c r="I3003" t="str">
        <f>IF(D3003='Kartu Stok'!$B$2,COUNTIF($D$3:D3003,'Kartu Stok'!$B$2),"")</f>
        <v/>
      </c>
    </row>
    <row r="3004" spans="1:9" ht="14.5" x14ac:dyDescent="0.35">
      <c r="A3004" s="2" t="s">
        <v>3563</v>
      </c>
      <c r="B3004" s="5">
        <f>IF(LEFT(tbl_transaction[[#This Row],[Reference Number]],2)="GR",VLOOKUP(tbl_transaction[[#This Row],[Reference Number]],barang_masuk[],2,FALSE),IF(LEFT(tbl_transaction[[#This Row],[Reference Number]],2)="DO",VLOOKUP(tbl_transaction[[#This Row],[Reference Number]],barang_keluar[],2,FALSE),""))</f>
        <v>46110</v>
      </c>
      <c r="C3004" t="str">
        <f t="shared" si="47"/>
        <v>Outbound</v>
      </c>
      <c r="D3004" t="str">
        <f>IF(tbl_transaction[[#This Row],[Type]]="Inbound",VLOOKUP(tbl_transaction[[#This Row],[Reference Number]],barang_masuk[],4,FALSE),IF(tbl_transaction[[#This Row],[Type]]="Outbound",VLOOKUP(tbl_transaction[[#This Row],[Reference Number]],barang_keluar[],4,FALSE),""))</f>
        <v>BEV009</v>
      </c>
      <c r="E3004" t="str">
        <f>IF(tbl_transaction[[#This Row],[Type]]="Inbound",VLOOKUP(tbl_transaction[[#This Row],[Reference Number]],barang_masuk[],5,FALSE),IF(tbl_transaction[[#This Row],[Type]]="Outbound",VLOOKUP(tbl_transaction[[#This Row],[Reference Number]],barang_keluar[],5,FALSE),""))</f>
        <v>Aqua Beverage Variant 9</v>
      </c>
      <c r="F3004">
        <f>IF(tbl_transaction[[#This Row],[Type]]="Inbound",VLOOKUP(tbl_transaction[[#This Row],[Reference Number]],barang_masuk[],6,FALSE),IF(tbl_transaction[[#This Row],[Type]]="Outbound",VLOOKUP(tbl_transaction[[#This Row],[Reference Number]],barang_keluar[],6,FALSE),""))</f>
        <v>36</v>
      </c>
      <c r="G3004" t="str">
        <f>IF(tbl_transaction[[#This Row],[Type]]="Inbound",VLOOKUP(tbl_transaction[[#This Row],[Reference Number]],barang_masuk[],7,FALSE),IF(tbl_transaction[[#This Row],[Type]]="Outbound",VLOOKUP(tbl_transaction[[#This Row],[Reference Number]],barang_keluar[],7,FALSE),""))</f>
        <v>Bottle</v>
      </c>
      <c r="H3004" t="str">
        <f>IF(tbl_transaction[[#This Row],[Type]]="Inbound",VLOOKUP(tbl_transaction[[#This Row],[Reference Number]],barang_masuk[],3,FALSE),IF(tbl_transaction[[#This Row],[Type]]="Outbound",VLOOKUP(tbl_transaction[[#This Row],[Reference Number]],barang_keluar[],3,FALSE),""))</f>
        <v>Outlet 012</v>
      </c>
      <c r="I3004" t="str">
        <f>IF(D3004='Kartu Stok'!$B$2,COUNTIF($D$3:D3004,'Kartu Stok'!$B$2),"")</f>
        <v/>
      </c>
    </row>
    <row r="3005" spans="1:9" ht="14.5" x14ac:dyDescent="0.35">
      <c r="A3005" s="2" t="s">
        <v>3564</v>
      </c>
      <c r="B3005" s="5">
        <f>IF(LEFT(tbl_transaction[[#This Row],[Reference Number]],2)="GR",VLOOKUP(tbl_transaction[[#This Row],[Reference Number]],barang_masuk[],2,FALSE),IF(LEFT(tbl_transaction[[#This Row],[Reference Number]],2)="DO",VLOOKUP(tbl_transaction[[#This Row],[Reference Number]],barang_keluar[],2,FALSE),""))</f>
        <v>46032</v>
      </c>
      <c r="C3005" t="str">
        <f t="shared" si="47"/>
        <v>Outbound</v>
      </c>
      <c r="D3005" t="str">
        <f>IF(tbl_transaction[[#This Row],[Type]]="Inbound",VLOOKUP(tbl_transaction[[#This Row],[Reference Number]],barang_masuk[],4,FALSE),IF(tbl_transaction[[#This Row],[Type]]="Outbound",VLOOKUP(tbl_transaction[[#This Row],[Reference Number]],barang_keluar[],4,FALSE),""))</f>
        <v>HOM015</v>
      </c>
      <c r="E3005" t="str">
        <f>IF(tbl_transaction[[#This Row],[Type]]="Inbound",VLOOKUP(tbl_transaction[[#This Row],[Reference Number]],barang_masuk[],5,FALSE),IF(tbl_transaction[[#This Row],[Type]]="Outbound",VLOOKUP(tbl_transaction[[#This Row],[Reference Number]],barang_keluar[],5,FALSE),""))</f>
        <v>Sunlight Home Care Variant 15</v>
      </c>
      <c r="F3005">
        <f>IF(tbl_transaction[[#This Row],[Type]]="Inbound",VLOOKUP(tbl_transaction[[#This Row],[Reference Number]],barang_masuk[],6,FALSE),IF(tbl_transaction[[#This Row],[Type]]="Outbound",VLOOKUP(tbl_transaction[[#This Row],[Reference Number]],barang_keluar[],6,FALSE),""))</f>
        <v>24</v>
      </c>
      <c r="G3005" t="str">
        <f>IF(tbl_transaction[[#This Row],[Type]]="Inbound",VLOOKUP(tbl_transaction[[#This Row],[Reference Number]],barang_masuk[],7,FALSE),IF(tbl_transaction[[#This Row],[Type]]="Outbound",VLOOKUP(tbl_transaction[[#This Row],[Reference Number]],barang_keluar[],7,FALSE),""))</f>
        <v>Pack</v>
      </c>
      <c r="H3005" t="str">
        <f>IF(tbl_transaction[[#This Row],[Type]]="Inbound",VLOOKUP(tbl_transaction[[#This Row],[Reference Number]],barang_masuk[],3,FALSE),IF(tbl_transaction[[#This Row],[Type]]="Outbound",VLOOKUP(tbl_transaction[[#This Row],[Reference Number]],barang_keluar[],3,FALSE),""))</f>
        <v>Outlet 065</v>
      </c>
      <c r="I3005" t="str">
        <f>IF(D3005='Kartu Stok'!$B$2,COUNTIF($D$3:D3005,'Kartu Stok'!$B$2),"")</f>
        <v/>
      </c>
    </row>
    <row r="3006" spans="1:9" ht="14.5" x14ac:dyDescent="0.35">
      <c r="A3006" s="2" t="s">
        <v>3565</v>
      </c>
      <c r="B3006" s="5">
        <f>IF(LEFT(tbl_transaction[[#This Row],[Reference Number]],2)="GR",VLOOKUP(tbl_transaction[[#This Row],[Reference Number]],barang_masuk[],2,FALSE),IF(LEFT(tbl_transaction[[#This Row],[Reference Number]],2)="DO",VLOOKUP(tbl_transaction[[#This Row],[Reference Number]],barang_keluar[],2,FALSE),""))</f>
        <v>46131</v>
      </c>
      <c r="C3006" t="str">
        <f t="shared" si="47"/>
        <v>Outbound</v>
      </c>
      <c r="D3006" t="str">
        <f>IF(tbl_transaction[[#This Row],[Type]]="Inbound",VLOOKUP(tbl_transaction[[#This Row],[Reference Number]],barang_masuk[],4,FALSE),IF(tbl_transaction[[#This Row],[Type]]="Outbound",VLOOKUP(tbl_transaction[[#This Row],[Reference Number]],barang_keluar[],4,FALSE),""))</f>
        <v>PER004</v>
      </c>
      <c r="E3006" t="str">
        <f>IF(tbl_transaction[[#This Row],[Type]]="Inbound",VLOOKUP(tbl_transaction[[#This Row],[Reference Number]],barang_masuk[],5,FALSE),IF(tbl_transaction[[#This Row],[Type]]="Outbound",VLOOKUP(tbl_transaction[[#This Row],[Reference Number]],barang_keluar[],5,FALSE),""))</f>
        <v>Lifebuoy Personal Care Variant 4</v>
      </c>
      <c r="F3006">
        <f>IF(tbl_transaction[[#This Row],[Type]]="Inbound",VLOOKUP(tbl_transaction[[#This Row],[Reference Number]],barang_masuk[],6,FALSE),IF(tbl_transaction[[#This Row],[Type]]="Outbound",VLOOKUP(tbl_transaction[[#This Row],[Reference Number]],barang_keluar[],6,FALSE),""))</f>
        <v>10</v>
      </c>
      <c r="G3006" t="str">
        <f>IF(tbl_transaction[[#This Row],[Type]]="Inbound",VLOOKUP(tbl_transaction[[#This Row],[Reference Number]],barang_masuk[],7,FALSE),IF(tbl_transaction[[#This Row],[Type]]="Outbound",VLOOKUP(tbl_transaction[[#This Row],[Reference Number]],barang_keluar[],7,FALSE),""))</f>
        <v>Bottle</v>
      </c>
      <c r="H3006" t="str">
        <f>IF(tbl_transaction[[#This Row],[Type]]="Inbound",VLOOKUP(tbl_transaction[[#This Row],[Reference Number]],barang_masuk[],3,FALSE),IF(tbl_transaction[[#This Row],[Type]]="Outbound",VLOOKUP(tbl_transaction[[#This Row],[Reference Number]],barang_keluar[],3,FALSE),""))</f>
        <v>Outlet 036</v>
      </c>
      <c r="I3006" t="str">
        <f>IF(D3006='Kartu Stok'!$B$2,COUNTIF($D$3:D3006,'Kartu Stok'!$B$2),"")</f>
        <v/>
      </c>
    </row>
    <row r="3007" spans="1:9" ht="14.5" x14ac:dyDescent="0.35">
      <c r="A3007" s="2" t="s">
        <v>3566</v>
      </c>
      <c r="B3007" s="5">
        <f>IF(LEFT(tbl_transaction[[#This Row],[Reference Number]],2)="GR",VLOOKUP(tbl_transaction[[#This Row],[Reference Number]],barang_masuk[],2,FALSE),IF(LEFT(tbl_transaction[[#This Row],[Reference Number]],2)="DO",VLOOKUP(tbl_transaction[[#This Row],[Reference Number]],barang_keluar[],2,FALSE),""))</f>
        <v>46038</v>
      </c>
      <c r="C3007" t="str">
        <f t="shared" si="47"/>
        <v>Outbound</v>
      </c>
      <c r="D3007" t="str">
        <f>IF(tbl_transaction[[#This Row],[Type]]="Inbound",VLOOKUP(tbl_transaction[[#This Row],[Reference Number]],barang_masuk[],4,FALSE),IF(tbl_transaction[[#This Row],[Type]]="Outbound",VLOOKUP(tbl_transaction[[#This Row],[Reference Number]],barang_keluar[],4,FALSE),""))</f>
        <v>PER022</v>
      </c>
      <c r="E3007" t="str">
        <f>IF(tbl_transaction[[#This Row],[Type]]="Inbound",VLOOKUP(tbl_transaction[[#This Row],[Reference Number]],barang_masuk[],5,FALSE),IF(tbl_transaction[[#This Row],[Type]]="Outbound",VLOOKUP(tbl_transaction[[#This Row],[Reference Number]],barang_keluar[],5,FALSE),""))</f>
        <v>Pepsodent Personal Care Variant 22</v>
      </c>
      <c r="F3007">
        <f>IF(tbl_transaction[[#This Row],[Type]]="Inbound",VLOOKUP(tbl_transaction[[#This Row],[Reference Number]],barang_masuk[],6,FALSE),IF(tbl_transaction[[#This Row],[Type]]="Outbound",VLOOKUP(tbl_transaction[[#This Row],[Reference Number]],barang_keluar[],6,FALSE),""))</f>
        <v>36</v>
      </c>
      <c r="G3007" t="str">
        <f>IF(tbl_transaction[[#This Row],[Type]]="Inbound",VLOOKUP(tbl_transaction[[#This Row],[Reference Number]],barang_masuk[],7,FALSE),IF(tbl_transaction[[#This Row],[Type]]="Outbound",VLOOKUP(tbl_transaction[[#This Row],[Reference Number]],barang_keluar[],7,FALSE),""))</f>
        <v>Bottle</v>
      </c>
      <c r="H3007" t="str">
        <f>IF(tbl_transaction[[#This Row],[Type]]="Inbound",VLOOKUP(tbl_transaction[[#This Row],[Reference Number]],barang_masuk[],3,FALSE),IF(tbl_transaction[[#This Row],[Type]]="Outbound",VLOOKUP(tbl_transaction[[#This Row],[Reference Number]],barang_keluar[],3,FALSE),""))</f>
        <v>Outlet 049</v>
      </c>
      <c r="I3007" t="str">
        <f>IF(D3007='Kartu Stok'!$B$2,COUNTIF($D$3:D3007,'Kartu Stok'!$B$2),"")</f>
        <v/>
      </c>
    </row>
    <row r="3008" spans="1:9" ht="14.5" x14ac:dyDescent="0.35">
      <c r="A3008" s="2" t="s">
        <v>3567</v>
      </c>
      <c r="B3008" s="5">
        <f>IF(LEFT(tbl_transaction[[#This Row],[Reference Number]],2)="GR",VLOOKUP(tbl_transaction[[#This Row],[Reference Number]],barang_masuk[],2,FALSE),IF(LEFT(tbl_transaction[[#This Row],[Reference Number]],2)="DO",VLOOKUP(tbl_transaction[[#This Row],[Reference Number]],barang_keluar[],2,FALSE),""))</f>
        <v>46126</v>
      </c>
      <c r="C3008" t="str">
        <f t="shared" si="47"/>
        <v>Outbound</v>
      </c>
      <c r="D3008" t="str">
        <f>IF(tbl_transaction[[#This Row],[Type]]="Inbound",VLOOKUP(tbl_transaction[[#This Row],[Reference Number]],barang_masuk[],4,FALSE),IF(tbl_transaction[[#This Row],[Type]]="Outbound",VLOOKUP(tbl_transaction[[#This Row],[Reference Number]],barang_keluar[],4,FALSE),""))</f>
        <v>DAR011</v>
      </c>
      <c r="E3008" t="str">
        <f>IF(tbl_transaction[[#This Row],[Type]]="Inbound",VLOOKUP(tbl_transaction[[#This Row],[Reference Number]],barang_masuk[],5,FALSE),IF(tbl_transaction[[#This Row],[Type]]="Outbound",VLOOKUP(tbl_transaction[[#This Row],[Reference Number]],barang_keluar[],5,FALSE),""))</f>
        <v>Indomilk Dairy Variant 11</v>
      </c>
      <c r="F3008">
        <f>IF(tbl_transaction[[#This Row],[Type]]="Inbound",VLOOKUP(tbl_transaction[[#This Row],[Reference Number]],barang_masuk[],6,FALSE),IF(tbl_transaction[[#This Row],[Type]]="Outbound",VLOOKUP(tbl_transaction[[#This Row],[Reference Number]],barang_keluar[],6,FALSE),""))</f>
        <v>30</v>
      </c>
      <c r="G3008" t="str">
        <f>IF(tbl_transaction[[#This Row],[Type]]="Inbound",VLOOKUP(tbl_transaction[[#This Row],[Reference Number]],barang_masuk[],7,FALSE),IF(tbl_transaction[[#This Row],[Type]]="Outbound",VLOOKUP(tbl_transaction[[#This Row],[Reference Number]],barang_keluar[],7,FALSE),""))</f>
        <v>Box</v>
      </c>
      <c r="H3008" t="str">
        <f>IF(tbl_transaction[[#This Row],[Type]]="Inbound",VLOOKUP(tbl_transaction[[#This Row],[Reference Number]],barang_masuk[],3,FALSE),IF(tbl_transaction[[#This Row],[Type]]="Outbound",VLOOKUP(tbl_transaction[[#This Row],[Reference Number]],barang_keluar[],3,FALSE),""))</f>
        <v>Outlet 065</v>
      </c>
      <c r="I3008" t="str">
        <f>IF(D3008='Kartu Stok'!$B$2,COUNTIF($D$3:D3008,'Kartu Stok'!$B$2),"")</f>
        <v/>
      </c>
    </row>
    <row r="3009" spans="1:9" ht="14.5" x14ac:dyDescent="0.35">
      <c r="A3009" s="2" t="s">
        <v>3568</v>
      </c>
      <c r="B3009" s="5">
        <f>IF(LEFT(tbl_transaction[[#This Row],[Reference Number]],2)="GR",VLOOKUP(tbl_transaction[[#This Row],[Reference Number]],barang_masuk[],2,FALSE),IF(LEFT(tbl_transaction[[#This Row],[Reference Number]],2)="DO",VLOOKUP(tbl_transaction[[#This Row],[Reference Number]],barang_keluar[],2,FALSE),""))</f>
        <v>46194</v>
      </c>
      <c r="C3009" t="str">
        <f t="shared" si="47"/>
        <v>Outbound</v>
      </c>
      <c r="D3009" t="str">
        <f>IF(tbl_transaction[[#This Row],[Type]]="Inbound",VLOOKUP(tbl_transaction[[#This Row],[Reference Number]],barang_masuk[],4,FALSE),IF(tbl_transaction[[#This Row],[Type]]="Outbound",VLOOKUP(tbl_transaction[[#This Row],[Reference Number]],barang_keluar[],4,FALSE),""))</f>
        <v>BAB019</v>
      </c>
      <c r="E3009" t="str">
        <f>IF(tbl_transaction[[#This Row],[Type]]="Inbound",VLOOKUP(tbl_transaction[[#This Row],[Reference Number]],barang_masuk[],5,FALSE),IF(tbl_transaction[[#This Row],[Type]]="Outbound",VLOOKUP(tbl_transaction[[#This Row],[Reference Number]],barang_keluar[],5,FALSE),""))</f>
        <v>Zwitsal Baby Care Variant 19</v>
      </c>
      <c r="F3009">
        <f>IF(tbl_transaction[[#This Row],[Type]]="Inbound",VLOOKUP(tbl_transaction[[#This Row],[Reference Number]],barang_masuk[],6,FALSE),IF(tbl_transaction[[#This Row],[Type]]="Outbound",VLOOKUP(tbl_transaction[[#This Row],[Reference Number]],barang_keluar[],6,FALSE),""))</f>
        <v>24</v>
      </c>
      <c r="G3009" t="str">
        <f>IF(tbl_transaction[[#This Row],[Type]]="Inbound",VLOOKUP(tbl_transaction[[#This Row],[Reference Number]],barang_masuk[],7,FALSE),IF(tbl_transaction[[#This Row],[Type]]="Outbound",VLOOKUP(tbl_transaction[[#This Row],[Reference Number]],barang_keluar[],7,FALSE),""))</f>
        <v>Pack</v>
      </c>
      <c r="H3009" t="str">
        <f>IF(tbl_transaction[[#This Row],[Type]]="Inbound",VLOOKUP(tbl_transaction[[#This Row],[Reference Number]],barang_masuk[],3,FALSE),IF(tbl_transaction[[#This Row],[Type]]="Outbound",VLOOKUP(tbl_transaction[[#This Row],[Reference Number]],barang_keluar[],3,FALSE),""))</f>
        <v>Outlet 024</v>
      </c>
      <c r="I3009" t="str">
        <f>IF(D3009='Kartu Stok'!$B$2,COUNTIF($D$3:D3009,'Kartu Stok'!$B$2),"")</f>
        <v/>
      </c>
    </row>
    <row r="3010" spans="1:9" ht="14.5" x14ac:dyDescent="0.35">
      <c r="A3010" s="2" t="s">
        <v>3569</v>
      </c>
      <c r="B3010" s="5">
        <f>IF(LEFT(tbl_transaction[[#This Row],[Reference Number]],2)="GR",VLOOKUP(tbl_transaction[[#This Row],[Reference Number]],barang_masuk[],2,FALSE),IF(LEFT(tbl_transaction[[#This Row],[Reference Number]],2)="DO",VLOOKUP(tbl_transaction[[#This Row],[Reference Number]],barang_keluar[],2,FALSE),""))</f>
        <v>46155</v>
      </c>
      <c r="C3010" t="str">
        <f t="shared" si="47"/>
        <v>Outbound</v>
      </c>
      <c r="D3010" t="str">
        <f>IF(tbl_transaction[[#This Row],[Type]]="Inbound",VLOOKUP(tbl_transaction[[#This Row],[Reference Number]],barang_masuk[],4,FALSE),IF(tbl_transaction[[#This Row],[Type]]="Outbound",VLOOKUP(tbl_transaction[[#This Row],[Reference Number]],barang_keluar[],4,FALSE),""))</f>
        <v>INS003</v>
      </c>
      <c r="E3010" t="str">
        <f>IF(tbl_transaction[[#This Row],[Type]]="Inbound",VLOOKUP(tbl_transaction[[#This Row],[Reference Number]],barang_masuk[],5,FALSE),IF(tbl_transaction[[#This Row],[Type]]="Outbound",VLOOKUP(tbl_transaction[[#This Row],[Reference Number]],barang_keluar[],5,FALSE),""))</f>
        <v>Indomie Instant Food Variant 3</v>
      </c>
      <c r="F3010">
        <f>IF(tbl_transaction[[#This Row],[Type]]="Inbound",VLOOKUP(tbl_transaction[[#This Row],[Reference Number]],barang_masuk[],6,FALSE),IF(tbl_transaction[[#This Row],[Type]]="Outbound",VLOOKUP(tbl_transaction[[#This Row],[Reference Number]],barang_keluar[],6,FALSE),""))</f>
        <v>5</v>
      </c>
      <c r="G3010" t="str">
        <f>IF(tbl_transaction[[#This Row],[Type]]="Inbound",VLOOKUP(tbl_transaction[[#This Row],[Reference Number]],barang_masuk[],7,FALSE),IF(tbl_transaction[[#This Row],[Type]]="Outbound",VLOOKUP(tbl_transaction[[#This Row],[Reference Number]],barang_keluar[],7,FALSE),""))</f>
        <v>Pack</v>
      </c>
      <c r="H3010" t="str">
        <f>IF(tbl_transaction[[#This Row],[Type]]="Inbound",VLOOKUP(tbl_transaction[[#This Row],[Reference Number]],barang_masuk[],3,FALSE),IF(tbl_transaction[[#This Row],[Type]]="Outbound",VLOOKUP(tbl_transaction[[#This Row],[Reference Number]],barang_keluar[],3,FALSE),""))</f>
        <v>Outlet 050</v>
      </c>
      <c r="I3010" t="str">
        <f>IF(D3010='Kartu Stok'!$B$2,COUNTIF($D$3:D3010,'Kartu Stok'!$B$2),"")</f>
        <v/>
      </c>
    </row>
    <row r="3011" spans="1:9" ht="14.5" x14ac:dyDescent="0.35">
      <c r="A3011" s="2" t="s">
        <v>3570</v>
      </c>
      <c r="B3011" s="5">
        <f>IF(LEFT(tbl_transaction[[#This Row],[Reference Number]],2)="GR",VLOOKUP(tbl_transaction[[#This Row],[Reference Number]],barang_masuk[],2,FALSE),IF(LEFT(tbl_transaction[[#This Row],[Reference Number]],2)="DO",VLOOKUP(tbl_transaction[[#This Row],[Reference Number]],barang_keluar[],2,FALSE),""))</f>
        <v>46069</v>
      </c>
      <c r="C3011" t="str">
        <f t="shared" si="47"/>
        <v>Outbound</v>
      </c>
      <c r="D3011" t="str">
        <f>IF(tbl_transaction[[#This Row],[Type]]="Inbound",VLOOKUP(tbl_transaction[[#This Row],[Reference Number]],barang_masuk[],4,FALSE),IF(tbl_transaction[[#This Row],[Type]]="Outbound",VLOOKUP(tbl_transaction[[#This Row],[Reference Number]],barang_keluar[],4,FALSE),""))</f>
        <v>SNK014</v>
      </c>
      <c r="E3011" t="str">
        <f>IF(tbl_transaction[[#This Row],[Type]]="Inbound",VLOOKUP(tbl_transaction[[#This Row],[Reference Number]],barang_masuk[],5,FALSE),IF(tbl_transaction[[#This Row],[Type]]="Outbound",VLOOKUP(tbl_transaction[[#This Row],[Reference Number]],barang_keluar[],5,FALSE),""))</f>
        <v>Qtela Snack Variant 14</v>
      </c>
      <c r="F3011">
        <f>IF(tbl_transaction[[#This Row],[Type]]="Inbound",VLOOKUP(tbl_transaction[[#This Row],[Reference Number]],barang_masuk[],6,FALSE),IF(tbl_transaction[[#This Row],[Type]]="Outbound",VLOOKUP(tbl_transaction[[#This Row],[Reference Number]],barang_keluar[],6,FALSE),""))</f>
        <v>48</v>
      </c>
      <c r="G3011" t="str">
        <f>IF(tbl_transaction[[#This Row],[Type]]="Inbound",VLOOKUP(tbl_transaction[[#This Row],[Reference Number]],barang_masuk[],7,FALSE),IF(tbl_transaction[[#This Row],[Type]]="Outbound",VLOOKUP(tbl_transaction[[#This Row],[Reference Number]],barang_keluar[],7,FALSE),""))</f>
        <v>Pack</v>
      </c>
      <c r="H3011" t="str">
        <f>IF(tbl_transaction[[#This Row],[Type]]="Inbound",VLOOKUP(tbl_transaction[[#This Row],[Reference Number]],barang_masuk[],3,FALSE),IF(tbl_transaction[[#This Row],[Type]]="Outbound",VLOOKUP(tbl_transaction[[#This Row],[Reference Number]],barang_keluar[],3,FALSE),""))</f>
        <v>Outlet 058</v>
      </c>
      <c r="I3011" t="str">
        <f>IF(D3011='Kartu Stok'!$B$2,COUNTIF($D$3:D3011,'Kartu Stok'!$B$2),"")</f>
        <v/>
      </c>
    </row>
    <row r="3012" spans="1:9" ht="14.5" x14ac:dyDescent="0.35">
      <c r="A3012" s="2" t="s">
        <v>3571</v>
      </c>
      <c r="B3012" s="5">
        <f>IF(LEFT(tbl_transaction[[#This Row],[Reference Number]],2)="GR",VLOOKUP(tbl_transaction[[#This Row],[Reference Number]],barang_masuk[],2,FALSE),IF(LEFT(tbl_transaction[[#This Row],[Reference Number]],2)="DO",VLOOKUP(tbl_transaction[[#This Row],[Reference Number]],barang_keluar[],2,FALSE),""))</f>
        <v>46091</v>
      </c>
      <c r="C3012" t="str">
        <f t="shared" si="47"/>
        <v>Outbound</v>
      </c>
      <c r="D3012" t="str">
        <f>IF(tbl_transaction[[#This Row],[Type]]="Inbound",VLOOKUP(tbl_transaction[[#This Row],[Reference Number]],barang_masuk[],4,FALSE),IF(tbl_transaction[[#This Row],[Type]]="Outbound",VLOOKUP(tbl_transaction[[#This Row],[Reference Number]],barang_keluar[],4,FALSE),""))</f>
        <v>PER010</v>
      </c>
      <c r="E3012" t="str">
        <f>IF(tbl_transaction[[#This Row],[Type]]="Inbound",VLOOKUP(tbl_transaction[[#This Row],[Reference Number]],barang_masuk[],5,FALSE),IF(tbl_transaction[[#This Row],[Type]]="Outbound",VLOOKUP(tbl_transaction[[#This Row],[Reference Number]],barang_keluar[],5,FALSE),""))</f>
        <v>Lifebuoy Personal Care Variant 10</v>
      </c>
      <c r="F3012">
        <f>IF(tbl_transaction[[#This Row],[Type]]="Inbound",VLOOKUP(tbl_transaction[[#This Row],[Reference Number]],barang_masuk[],6,FALSE),IF(tbl_transaction[[#This Row],[Type]]="Outbound",VLOOKUP(tbl_transaction[[#This Row],[Reference Number]],barang_keluar[],6,FALSE),""))</f>
        <v>12</v>
      </c>
      <c r="G3012" t="str">
        <f>IF(tbl_transaction[[#This Row],[Type]]="Inbound",VLOOKUP(tbl_transaction[[#This Row],[Reference Number]],barang_masuk[],7,FALSE),IF(tbl_transaction[[#This Row],[Type]]="Outbound",VLOOKUP(tbl_transaction[[#This Row],[Reference Number]],barang_keluar[],7,FALSE),""))</f>
        <v>Bottle</v>
      </c>
      <c r="H3012" t="str">
        <f>IF(tbl_transaction[[#This Row],[Type]]="Inbound",VLOOKUP(tbl_transaction[[#This Row],[Reference Number]],barang_masuk[],3,FALSE),IF(tbl_transaction[[#This Row],[Type]]="Outbound",VLOOKUP(tbl_transaction[[#This Row],[Reference Number]],barang_keluar[],3,FALSE),""))</f>
        <v>Outlet 016</v>
      </c>
      <c r="I3012" t="str">
        <f>IF(D3012='Kartu Stok'!$B$2,COUNTIF($D$3:D3012,'Kartu Stok'!$B$2),"")</f>
        <v/>
      </c>
    </row>
    <row r="3013" spans="1:9" ht="14.5" x14ac:dyDescent="0.35">
      <c r="A3013" s="2" t="s">
        <v>3572</v>
      </c>
      <c r="B3013" s="5">
        <f>IF(LEFT(tbl_transaction[[#This Row],[Reference Number]],2)="GR",VLOOKUP(tbl_transaction[[#This Row],[Reference Number]],barang_masuk[],2,FALSE),IF(LEFT(tbl_transaction[[#This Row],[Reference Number]],2)="DO",VLOOKUP(tbl_transaction[[#This Row],[Reference Number]],barang_keluar[],2,FALSE),""))</f>
        <v>46117</v>
      </c>
      <c r="C3013" t="str">
        <f t="shared" si="47"/>
        <v>Outbound</v>
      </c>
      <c r="D3013" t="str">
        <f>IF(tbl_transaction[[#This Row],[Type]]="Inbound",VLOOKUP(tbl_transaction[[#This Row],[Reference Number]],barang_masuk[],4,FALSE),IF(tbl_transaction[[#This Row],[Type]]="Outbound",VLOOKUP(tbl_transaction[[#This Row],[Reference Number]],barang_keluar[],4,FALSE),""))</f>
        <v>PER028</v>
      </c>
      <c r="E3013" t="str">
        <f>IF(tbl_transaction[[#This Row],[Type]]="Inbound",VLOOKUP(tbl_transaction[[#This Row],[Reference Number]],barang_masuk[],5,FALSE),IF(tbl_transaction[[#This Row],[Type]]="Outbound",VLOOKUP(tbl_transaction[[#This Row],[Reference Number]],barang_keluar[],5,FALSE),""))</f>
        <v>Sunsilk Personal Care Variant 28</v>
      </c>
      <c r="F3013">
        <f>IF(tbl_transaction[[#This Row],[Type]]="Inbound",VLOOKUP(tbl_transaction[[#This Row],[Reference Number]],barang_masuk[],6,FALSE),IF(tbl_transaction[[#This Row],[Type]]="Outbound",VLOOKUP(tbl_transaction[[#This Row],[Reference Number]],barang_keluar[],6,FALSE),""))</f>
        <v>60</v>
      </c>
      <c r="G3013" t="str">
        <f>IF(tbl_transaction[[#This Row],[Type]]="Inbound",VLOOKUP(tbl_transaction[[#This Row],[Reference Number]],barang_masuk[],7,FALSE),IF(tbl_transaction[[#This Row],[Type]]="Outbound",VLOOKUP(tbl_transaction[[#This Row],[Reference Number]],barang_keluar[],7,FALSE),""))</f>
        <v>Bottle</v>
      </c>
      <c r="H3013" t="str">
        <f>IF(tbl_transaction[[#This Row],[Type]]="Inbound",VLOOKUP(tbl_transaction[[#This Row],[Reference Number]],barang_masuk[],3,FALSE),IF(tbl_transaction[[#This Row],[Type]]="Outbound",VLOOKUP(tbl_transaction[[#This Row],[Reference Number]],barang_keluar[],3,FALSE),""))</f>
        <v>Outlet 032</v>
      </c>
      <c r="I3013" t="str">
        <f>IF(D3013='Kartu Stok'!$B$2,COUNTIF($D$3:D3013,'Kartu Stok'!$B$2),"")</f>
        <v/>
      </c>
    </row>
    <row r="3014" spans="1:9" ht="14.5" x14ac:dyDescent="0.35">
      <c r="A3014" s="2" t="s">
        <v>3573</v>
      </c>
      <c r="B3014" s="5">
        <f>IF(LEFT(tbl_transaction[[#This Row],[Reference Number]],2)="GR",VLOOKUP(tbl_transaction[[#This Row],[Reference Number]],barang_masuk[],2,FALSE),IF(LEFT(tbl_transaction[[#This Row],[Reference Number]],2)="DO",VLOOKUP(tbl_transaction[[#This Row],[Reference Number]],barang_keluar[],2,FALSE),""))</f>
        <v>46170</v>
      </c>
      <c r="C3014" t="str">
        <f t="shared" si="47"/>
        <v>Outbound</v>
      </c>
      <c r="D3014" t="str">
        <f>IF(tbl_transaction[[#This Row],[Type]]="Inbound",VLOOKUP(tbl_transaction[[#This Row],[Reference Number]],barang_masuk[],4,FALSE),IF(tbl_transaction[[#This Row],[Type]]="Outbound",VLOOKUP(tbl_transaction[[#This Row],[Reference Number]],barang_keluar[],4,FALSE),""))</f>
        <v>DAR013</v>
      </c>
      <c r="E3014" t="str">
        <f>IF(tbl_transaction[[#This Row],[Type]]="Inbound",VLOOKUP(tbl_transaction[[#This Row],[Reference Number]],barang_masuk[],5,FALSE),IF(tbl_transaction[[#This Row],[Type]]="Outbound",VLOOKUP(tbl_transaction[[#This Row],[Reference Number]],barang_keluar[],5,FALSE),""))</f>
        <v>Indomilk Dairy Variant 13</v>
      </c>
      <c r="F3014">
        <f>IF(tbl_transaction[[#This Row],[Type]]="Inbound",VLOOKUP(tbl_transaction[[#This Row],[Reference Number]],barang_masuk[],6,FALSE),IF(tbl_transaction[[#This Row],[Type]]="Outbound",VLOOKUP(tbl_transaction[[#This Row],[Reference Number]],barang_keluar[],6,FALSE),""))</f>
        <v>12</v>
      </c>
      <c r="G3014" t="str">
        <f>IF(tbl_transaction[[#This Row],[Type]]="Inbound",VLOOKUP(tbl_transaction[[#This Row],[Reference Number]],barang_masuk[],7,FALSE),IF(tbl_transaction[[#This Row],[Type]]="Outbound",VLOOKUP(tbl_transaction[[#This Row],[Reference Number]],barang_keluar[],7,FALSE),""))</f>
        <v>Box</v>
      </c>
      <c r="H3014" t="str">
        <f>IF(tbl_transaction[[#This Row],[Type]]="Inbound",VLOOKUP(tbl_transaction[[#This Row],[Reference Number]],barang_masuk[],3,FALSE),IF(tbl_transaction[[#This Row],[Type]]="Outbound",VLOOKUP(tbl_transaction[[#This Row],[Reference Number]],barang_keluar[],3,FALSE),""))</f>
        <v>Outlet 020</v>
      </c>
      <c r="I3014" t="str">
        <f>IF(D3014='Kartu Stok'!$B$2,COUNTIF($D$3:D3014,'Kartu Stok'!$B$2),"")</f>
        <v/>
      </c>
    </row>
    <row r="3015" spans="1:9" ht="14.5" x14ac:dyDescent="0.35">
      <c r="A3015" s="2" t="s">
        <v>3574</v>
      </c>
      <c r="B3015" s="5">
        <f>IF(LEFT(tbl_transaction[[#This Row],[Reference Number]],2)="GR",VLOOKUP(tbl_transaction[[#This Row],[Reference Number]],barang_masuk[],2,FALSE),IF(LEFT(tbl_transaction[[#This Row],[Reference Number]],2)="DO",VLOOKUP(tbl_transaction[[#This Row],[Reference Number]],barang_keluar[],2,FALSE),""))</f>
        <v>46186</v>
      </c>
      <c r="C3015" t="str">
        <f t="shared" si="47"/>
        <v>Outbound</v>
      </c>
      <c r="D3015" t="str">
        <f>IF(tbl_transaction[[#This Row],[Type]]="Inbound",VLOOKUP(tbl_transaction[[#This Row],[Reference Number]],barang_masuk[],4,FALSE),IF(tbl_transaction[[#This Row],[Type]]="Outbound",VLOOKUP(tbl_transaction[[#This Row],[Reference Number]],barang_keluar[],4,FALSE),""))</f>
        <v>BAB003</v>
      </c>
      <c r="E3015" t="str">
        <f>IF(tbl_transaction[[#This Row],[Type]]="Inbound",VLOOKUP(tbl_transaction[[#This Row],[Reference Number]],barang_masuk[],5,FALSE),IF(tbl_transaction[[#This Row],[Type]]="Outbound",VLOOKUP(tbl_transaction[[#This Row],[Reference Number]],barang_keluar[],5,FALSE),""))</f>
        <v>Zwitsal Baby Care Variant 3</v>
      </c>
      <c r="F3015">
        <f>IF(tbl_transaction[[#This Row],[Type]]="Inbound",VLOOKUP(tbl_transaction[[#This Row],[Reference Number]],barang_masuk[],6,FALSE),IF(tbl_transaction[[#This Row],[Type]]="Outbound",VLOOKUP(tbl_transaction[[#This Row],[Reference Number]],barang_keluar[],6,FALSE),""))</f>
        <v>48</v>
      </c>
      <c r="G3015" t="str">
        <f>IF(tbl_transaction[[#This Row],[Type]]="Inbound",VLOOKUP(tbl_transaction[[#This Row],[Reference Number]],barang_masuk[],7,FALSE),IF(tbl_transaction[[#This Row],[Type]]="Outbound",VLOOKUP(tbl_transaction[[#This Row],[Reference Number]],barang_keluar[],7,FALSE),""))</f>
        <v>Pack</v>
      </c>
      <c r="H3015" t="str">
        <f>IF(tbl_transaction[[#This Row],[Type]]="Inbound",VLOOKUP(tbl_transaction[[#This Row],[Reference Number]],barang_masuk[],3,FALSE),IF(tbl_transaction[[#This Row],[Type]]="Outbound",VLOOKUP(tbl_transaction[[#This Row],[Reference Number]],barang_keluar[],3,FALSE),""))</f>
        <v>Outlet 076</v>
      </c>
      <c r="I3015" t="str">
        <f>IF(D3015='Kartu Stok'!$B$2,COUNTIF($D$3:D3015,'Kartu Stok'!$B$2),"")</f>
        <v/>
      </c>
    </row>
    <row r="3016" spans="1:9" ht="14.5" x14ac:dyDescent="0.35">
      <c r="A3016" s="2" t="s">
        <v>3575</v>
      </c>
      <c r="B3016" s="5">
        <f>IF(LEFT(tbl_transaction[[#This Row],[Reference Number]],2)="GR",VLOOKUP(tbl_transaction[[#This Row],[Reference Number]],barang_masuk[],2,FALSE),IF(LEFT(tbl_transaction[[#This Row],[Reference Number]],2)="DO",VLOOKUP(tbl_transaction[[#This Row],[Reference Number]],barang_keluar[],2,FALSE),""))</f>
        <v>46069</v>
      </c>
      <c r="C3016" t="str">
        <f t="shared" si="47"/>
        <v>Outbound</v>
      </c>
      <c r="D3016" t="str">
        <f>IF(tbl_transaction[[#This Row],[Type]]="Inbound",VLOOKUP(tbl_transaction[[#This Row],[Reference Number]],barang_masuk[],4,FALSE),IF(tbl_transaction[[#This Row],[Type]]="Outbound",VLOOKUP(tbl_transaction[[#This Row],[Reference Number]],barang_keluar[],4,FALSE),""))</f>
        <v>INS018</v>
      </c>
      <c r="E3016" t="str">
        <f>IF(tbl_transaction[[#This Row],[Type]]="Inbound",VLOOKUP(tbl_transaction[[#This Row],[Reference Number]],barang_masuk[],5,FALSE),IF(tbl_transaction[[#This Row],[Type]]="Outbound",VLOOKUP(tbl_transaction[[#This Row],[Reference Number]],barang_keluar[],5,FALSE),""))</f>
        <v>Indomie Instant Food Variant 18</v>
      </c>
      <c r="F3016">
        <f>IF(tbl_transaction[[#This Row],[Type]]="Inbound",VLOOKUP(tbl_transaction[[#This Row],[Reference Number]],barang_masuk[],6,FALSE),IF(tbl_transaction[[#This Row],[Type]]="Outbound",VLOOKUP(tbl_transaction[[#This Row],[Reference Number]],barang_keluar[],6,FALSE),""))</f>
        <v>5</v>
      </c>
      <c r="G3016" t="str">
        <f>IF(tbl_transaction[[#This Row],[Type]]="Inbound",VLOOKUP(tbl_transaction[[#This Row],[Reference Number]],barang_masuk[],7,FALSE),IF(tbl_transaction[[#This Row],[Type]]="Outbound",VLOOKUP(tbl_transaction[[#This Row],[Reference Number]],barang_keluar[],7,FALSE),""))</f>
        <v>Pack</v>
      </c>
      <c r="H3016" t="str">
        <f>IF(tbl_transaction[[#This Row],[Type]]="Inbound",VLOOKUP(tbl_transaction[[#This Row],[Reference Number]],barang_masuk[],3,FALSE),IF(tbl_transaction[[#This Row],[Type]]="Outbound",VLOOKUP(tbl_transaction[[#This Row],[Reference Number]],barang_keluar[],3,FALSE),""))</f>
        <v>Outlet 027</v>
      </c>
      <c r="I3016" t="str">
        <f>IF(D3016='Kartu Stok'!$B$2,COUNTIF($D$3:D3016,'Kartu Stok'!$B$2),"")</f>
        <v/>
      </c>
    </row>
    <row r="3017" spans="1:9" ht="14.5" x14ac:dyDescent="0.35">
      <c r="A3017" s="2" t="s">
        <v>3576</v>
      </c>
      <c r="B3017" s="5">
        <f>IF(LEFT(tbl_transaction[[#This Row],[Reference Number]],2)="GR",VLOOKUP(tbl_transaction[[#This Row],[Reference Number]],barang_masuk[],2,FALSE),IF(LEFT(tbl_transaction[[#This Row],[Reference Number]],2)="DO",VLOOKUP(tbl_transaction[[#This Row],[Reference Number]],barang_keluar[],2,FALSE),""))</f>
        <v>46184</v>
      </c>
      <c r="C3017" t="str">
        <f t="shared" si="47"/>
        <v>Outbound</v>
      </c>
      <c r="D3017" t="str">
        <f>IF(tbl_transaction[[#This Row],[Type]]="Inbound",VLOOKUP(tbl_transaction[[#This Row],[Reference Number]],barang_masuk[],4,FALSE),IF(tbl_transaction[[#This Row],[Type]]="Outbound",VLOOKUP(tbl_transaction[[#This Row],[Reference Number]],barang_keluar[],4,FALSE),""))</f>
        <v>BAB003</v>
      </c>
      <c r="E3017" t="str">
        <f>IF(tbl_transaction[[#This Row],[Type]]="Inbound",VLOOKUP(tbl_transaction[[#This Row],[Reference Number]],barang_masuk[],5,FALSE),IF(tbl_transaction[[#This Row],[Type]]="Outbound",VLOOKUP(tbl_transaction[[#This Row],[Reference Number]],barang_keluar[],5,FALSE),""))</f>
        <v>Zwitsal Baby Care Variant 3</v>
      </c>
      <c r="F3017">
        <f>IF(tbl_transaction[[#This Row],[Type]]="Inbound",VLOOKUP(tbl_transaction[[#This Row],[Reference Number]],barang_masuk[],6,FALSE),IF(tbl_transaction[[#This Row],[Type]]="Outbound",VLOOKUP(tbl_transaction[[#This Row],[Reference Number]],barang_keluar[],6,FALSE),""))</f>
        <v>20</v>
      </c>
      <c r="G3017" t="str">
        <f>IF(tbl_transaction[[#This Row],[Type]]="Inbound",VLOOKUP(tbl_transaction[[#This Row],[Reference Number]],barang_masuk[],7,FALSE),IF(tbl_transaction[[#This Row],[Type]]="Outbound",VLOOKUP(tbl_transaction[[#This Row],[Reference Number]],barang_keluar[],7,FALSE),""))</f>
        <v>Pack</v>
      </c>
      <c r="H3017" t="str">
        <f>IF(tbl_transaction[[#This Row],[Type]]="Inbound",VLOOKUP(tbl_transaction[[#This Row],[Reference Number]],barang_masuk[],3,FALSE),IF(tbl_transaction[[#This Row],[Type]]="Outbound",VLOOKUP(tbl_transaction[[#This Row],[Reference Number]],barang_keluar[],3,FALSE),""))</f>
        <v>Outlet 069</v>
      </c>
      <c r="I3017" t="str">
        <f>IF(D3017='Kartu Stok'!$B$2,COUNTIF($D$3:D3017,'Kartu Stok'!$B$2),"")</f>
        <v/>
      </c>
    </row>
    <row r="3018" spans="1:9" ht="14.5" x14ac:dyDescent="0.35">
      <c r="A3018" s="2" t="s">
        <v>3577</v>
      </c>
      <c r="B3018" s="5">
        <f>IF(LEFT(tbl_transaction[[#This Row],[Reference Number]],2)="GR",VLOOKUP(tbl_transaction[[#This Row],[Reference Number]],barang_masuk[],2,FALSE),IF(LEFT(tbl_transaction[[#This Row],[Reference Number]],2)="DO",VLOOKUP(tbl_transaction[[#This Row],[Reference Number]],barang_keluar[],2,FALSE),""))</f>
        <v>46038</v>
      </c>
      <c r="C3018" t="str">
        <f t="shared" si="47"/>
        <v>Outbound</v>
      </c>
      <c r="D3018" t="str">
        <f>IF(tbl_transaction[[#This Row],[Type]]="Inbound",VLOOKUP(tbl_transaction[[#This Row],[Reference Number]],barang_masuk[],4,FALSE),IF(tbl_transaction[[#This Row],[Type]]="Outbound",VLOOKUP(tbl_transaction[[#This Row],[Reference Number]],barang_keluar[],4,FALSE),""))</f>
        <v>HOM014</v>
      </c>
      <c r="E3018" t="str">
        <f>IF(tbl_transaction[[#This Row],[Type]]="Inbound",VLOOKUP(tbl_transaction[[#This Row],[Reference Number]],barang_masuk[],5,FALSE),IF(tbl_transaction[[#This Row],[Type]]="Outbound",VLOOKUP(tbl_transaction[[#This Row],[Reference Number]],barang_keluar[],5,FALSE),""))</f>
        <v>Rinso Home Care Variant 14</v>
      </c>
      <c r="F3018">
        <f>IF(tbl_transaction[[#This Row],[Type]]="Inbound",VLOOKUP(tbl_transaction[[#This Row],[Reference Number]],barang_masuk[],6,FALSE),IF(tbl_transaction[[#This Row],[Type]]="Outbound",VLOOKUP(tbl_transaction[[#This Row],[Reference Number]],barang_keluar[],6,FALSE),""))</f>
        <v>30</v>
      </c>
      <c r="G3018" t="str">
        <f>IF(tbl_transaction[[#This Row],[Type]]="Inbound",VLOOKUP(tbl_transaction[[#This Row],[Reference Number]],barang_masuk[],7,FALSE),IF(tbl_transaction[[#This Row],[Type]]="Outbound",VLOOKUP(tbl_transaction[[#This Row],[Reference Number]],barang_keluar[],7,FALSE),""))</f>
        <v>Pack</v>
      </c>
      <c r="H3018" t="str">
        <f>IF(tbl_transaction[[#This Row],[Type]]="Inbound",VLOOKUP(tbl_transaction[[#This Row],[Reference Number]],barang_masuk[],3,FALSE),IF(tbl_transaction[[#This Row],[Type]]="Outbound",VLOOKUP(tbl_transaction[[#This Row],[Reference Number]],barang_keluar[],3,FALSE),""))</f>
        <v>Outlet 070</v>
      </c>
      <c r="I3018" t="str">
        <f>IF(D3018='Kartu Stok'!$B$2,COUNTIF($D$3:D3018,'Kartu Stok'!$B$2),"")</f>
        <v/>
      </c>
    </row>
    <row r="3019" spans="1:9" ht="14.5" x14ac:dyDescent="0.35">
      <c r="A3019" s="2" t="s">
        <v>3578</v>
      </c>
      <c r="B3019" s="5">
        <f>IF(LEFT(tbl_transaction[[#This Row],[Reference Number]],2)="GR",VLOOKUP(tbl_transaction[[#This Row],[Reference Number]],barang_masuk[],2,FALSE),IF(LEFT(tbl_transaction[[#This Row],[Reference Number]],2)="DO",VLOOKUP(tbl_transaction[[#This Row],[Reference Number]],barang_keluar[],2,FALSE),""))</f>
        <v>46076</v>
      </c>
      <c r="C3019" t="str">
        <f t="shared" si="47"/>
        <v>Outbound</v>
      </c>
      <c r="D3019" t="str">
        <f>IF(tbl_transaction[[#This Row],[Type]]="Inbound",VLOOKUP(tbl_transaction[[#This Row],[Reference Number]],barang_masuk[],4,FALSE),IF(tbl_transaction[[#This Row],[Type]]="Outbound",VLOOKUP(tbl_transaction[[#This Row],[Reference Number]],barang_keluar[],4,FALSE),""))</f>
        <v>DAR012</v>
      </c>
      <c r="E3019" t="str">
        <f>IF(tbl_transaction[[#This Row],[Type]]="Inbound",VLOOKUP(tbl_transaction[[#This Row],[Reference Number]],barang_masuk[],5,FALSE),IF(tbl_transaction[[#This Row],[Type]]="Outbound",VLOOKUP(tbl_transaction[[#This Row],[Reference Number]],barang_keluar[],5,FALSE),""))</f>
        <v>Indomilk Dairy Variant 12</v>
      </c>
      <c r="F3019">
        <f>IF(tbl_transaction[[#This Row],[Type]]="Inbound",VLOOKUP(tbl_transaction[[#This Row],[Reference Number]],barang_masuk[],6,FALSE),IF(tbl_transaction[[#This Row],[Type]]="Outbound",VLOOKUP(tbl_transaction[[#This Row],[Reference Number]],barang_keluar[],6,FALSE),""))</f>
        <v>12</v>
      </c>
      <c r="G3019" t="str">
        <f>IF(tbl_transaction[[#This Row],[Type]]="Inbound",VLOOKUP(tbl_transaction[[#This Row],[Reference Number]],barang_masuk[],7,FALSE),IF(tbl_transaction[[#This Row],[Type]]="Outbound",VLOOKUP(tbl_transaction[[#This Row],[Reference Number]],barang_keluar[],7,FALSE),""))</f>
        <v>Box</v>
      </c>
      <c r="H3019" t="str">
        <f>IF(tbl_transaction[[#This Row],[Type]]="Inbound",VLOOKUP(tbl_transaction[[#This Row],[Reference Number]],barang_masuk[],3,FALSE),IF(tbl_transaction[[#This Row],[Type]]="Outbound",VLOOKUP(tbl_transaction[[#This Row],[Reference Number]],barang_keluar[],3,FALSE),""))</f>
        <v>Outlet 049</v>
      </c>
      <c r="I3019" t="str">
        <f>IF(D3019='Kartu Stok'!$B$2,COUNTIF($D$3:D3019,'Kartu Stok'!$B$2),"")</f>
        <v/>
      </c>
    </row>
    <row r="3020" spans="1:9" ht="14.5" x14ac:dyDescent="0.35">
      <c r="A3020" s="2" t="s">
        <v>3579</v>
      </c>
      <c r="B3020" s="5">
        <f>IF(LEFT(tbl_transaction[[#This Row],[Reference Number]],2)="GR",VLOOKUP(tbl_transaction[[#This Row],[Reference Number]],barang_masuk[],2,FALSE),IF(LEFT(tbl_transaction[[#This Row],[Reference Number]],2)="DO",VLOOKUP(tbl_transaction[[#This Row],[Reference Number]],barang_keluar[],2,FALSE),""))</f>
        <v>46057</v>
      </c>
      <c r="C3020" t="str">
        <f t="shared" si="47"/>
        <v>Outbound</v>
      </c>
      <c r="D3020" t="str">
        <f>IF(tbl_transaction[[#This Row],[Type]]="Inbound",VLOOKUP(tbl_transaction[[#This Row],[Reference Number]],barang_masuk[],4,FALSE),IF(tbl_transaction[[#This Row],[Type]]="Outbound",VLOOKUP(tbl_transaction[[#This Row],[Reference Number]],barang_keluar[],4,FALSE),""))</f>
        <v>SNK006</v>
      </c>
      <c r="E3020" t="str">
        <f>IF(tbl_transaction[[#This Row],[Type]]="Inbound",VLOOKUP(tbl_transaction[[#This Row],[Reference Number]],barang_masuk[],5,FALSE),IF(tbl_transaction[[#This Row],[Type]]="Outbound",VLOOKUP(tbl_transaction[[#This Row],[Reference Number]],barang_keluar[],5,FALSE),""))</f>
        <v>Taro Snack Variant 6</v>
      </c>
      <c r="F3020">
        <f>IF(tbl_transaction[[#This Row],[Type]]="Inbound",VLOOKUP(tbl_transaction[[#This Row],[Reference Number]],barang_masuk[],6,FALSE),IF(tbl_transaction[[#This Row],[Type]]="Outbound",VLOOKUP(tbl_transaction[[#This Row],[Reference Number]],barang_keluar[],6,FALSE),""))</f>
        <v>48</v>
      </c>
      <c r="G3020" t="str">
        <f>IF(tbl_transaction[[#This Row],[Type]]="Inbound",VLOOKUP(tbl_transaction[[#This Row],[Reference Number]],barang_masuk[],7,FALSE),IF(tbl_transaction[[#This Row],[Type]]="Outbound",VLOOKUP(tbl_transaction[[#This Row],[Reference Number]],barang_keluar[],7,FALSE),""))</f>
        <v>Pack</v>
      </c>
      <c r="H3020" t="str">
        <f>IF(tbl_transaction[[#This Row],[Type]]="Inbound",VLOOKUP(tbl_transaction[[#This Row],[Reference Number]],barang_masuk[],3,FALSE),IF(tbl_transaction[[#This Row],[Type]]="Outbound",VLOOKUP(tbl_transaction[[#This Row],[Reference Number]],barang_keluar[],3,FALSE),""))</f>
        <v>Outlet 016</v>
      </c>
      <c r="I3020" t="str">
        <f>IF(D3020='Kartu Stok'!$B$2,COUNTIF($D$3:D3020,'Kartu Stok'!$B$2),"")</f>
        <v/>
      </c>
    </row>
    <row r="3021" spans="1:9" ht="14.5" x14ac:dyDescent="0.35">
      <c r="A3021" s="2" t="s">
        <v>3580</v>
      </c>
      <c r="B3021" s="5">
        <f>IF(LEFT(tbl_transaction[[#This Row],[Reference Number]],2)="GR",VLOOKUP(tbl_transaction[[#This Row],[Reference Number]],barang_masuk[],2,FALSE),IF(LEFT(tbl_transaction[[#This Row],[Reference Number]],2)="DO",VLOOKUP(tbl_transaction[[#This Row],[Reference Number]],barang_keluar[],2,FALSE),""))</f>
        <v>46112</v>
      </c>
      <c r="C3021" t="str">
        <f t="shared" si="47"/>
        <v>Outbound</v>
      </c>
      <c r="D3021" t="str">
        <f>IF(tbl_transaction[[#This Row],[Type]]="Inbound",VLOOKUP(tbl_transaction[[#This Row],[Reference Number]],barang_masuk[],4,FALSE),IF(tbl_transaction[[#This Row],[Type]]="Outbound",VLOOKUP(tbl_transaction[[#This Row],[Reference Number]],barang_keluar[],4,FALSE),""))</f>
        <v>INS015</v>
      </c>
      <c r="E3021" t="str">
        <f>IF(tbl_transaction[[#This Row],[Type]]="Inbound",VLOOKUP(tbl_transaction[[#This Row],[Reference Number]],barang_masuk[],5,FALSE),IF(tbl_transaction[[#This Row],[Type]]="Outbound",VLOOKUP(tbl_transaction[[#This Row],[Reference Number]],barang_keluar[],5,FALSE),""))</f>
        <v>Supermi Instant Food Variant 15</v>
      </c>
      <c r="F3021">
        <f>IF(tbl_transaction[[#This Row],[Type]]="Inbound",VLOOKUP(tbl_transaction[[#This Row],[Reference Number]],barang_masuk[],6,FALSE),IF(tbl_transaction[[#This Row],[Type]]="Outbound",VLOOKUP(tbl_transaction[[#This Row],[Reference Number]],barang_keluar[],6,FALSE),""))</f>
        <v>5</v>
      </c>
      <c r="G3021" t="str">
        <f>IF(tbl_transaction[[#This Row],[Type]]="Inbound",VLOOKUP(tbl_transaction[[#This Row],[Reference Number]],barang_masuk[],7,FALSE),IF(tbl_transaction[[#This Row],[Type]]="Outbound",VLOOKUP(tbl_transaction[[#This Row],[Reference Number]],barang_keluar[],7,FALSE),""))</f>
        <v>Pack</v>
      </c>
      <c r="H3021" t="str">
        <f>IF(tbl_transaction[[#This Row],[Type]]="Inbound",VLOOKUP(tbl_transaction[[#This Row],[Reference Number]],barang_masuk[],3,FALSE),IF(tbl_transaction[[#This Row],[Type]]="Outbound",VLOOKUP(tbl_transaction[[#This Row],[Reference Number]],barang_keluar[],3,FALSE),""))</f>
        <v>Outlet 040</v>
      </c>
      <c r="I3021" t="str">
        <f>IF(D3021='Kartu Stok'!$B$2,COUNTIF($D$3:D3021,'Kartu Stok'!$B$2),"")</f>
        <v/>
      </c>
    </row>
    <row r="3022" spans="1:9" ht="14.5" x14ac:dyDescent="0.35">
      <c r="A3022" s="2" t="s">
        <v>3581</v>
      </c>
      <c r="B3022" s="5">
        <f>IF(LEFT(tbl_transaction[[#This Row],[Reference Number]],2)="GR",VLOOKUP(tbl_transaction[[#This Row],[Reference Number]],barang_masuk[],2,FALSE),IF(LEFT(tbl_transaction[[#This Row],[Reference Number]],2)="DO",VLOOKUP(tbl_transaction[[#This Row],[Reference Number]],barang_keluar[],2,FALSE),""))</f>
        <v>46094</v>
      </c>
      <c r="C3022" t="str">
        <f t="shared" si="47"/>
        <v>Outbound</v>
      </c>
      <c r="D3022" t="str">
        <f>IF(tbl_transaction[[#This Row],[Type]]="Inbound",VLOOKUP(tbl_transaction[[#This Row],[Reference Number]],barang_masuk[],4,FALSE),IF(tbl_transaction[[#This Row],[Type]]="Outbound",VLOOKUP(tbl_transaction[[#This Row],[Reference Number]],barang_keluar[],4,FALSE),""))</f>
        <v>BAB001</v>
      </c>
      <c r="E3022" t="str">
        <f>IF(tbl_transaction[[#This Row],[Type]]="Inbound",VLOOKUP(tbl_transaction[[#This Row],[Reference Number]],barang_masuk[],5,FALSE),IF(tbl_transaction[[#This Row],[Type]]="Outbound",VLOOKUP(tbl_transaction[[#This Row],[Reference Number]],barang_keluar[],5,FALSE),""))</f>
        <v>MamyPoko Baby Care Variant 1</v>
      </c>
      <c r="F3022">
        <f>IF(tbl_transaction[[#This Row],[Type]]="Inbound",VLOOKUP(tbl_transaction[[#This Row],[Reference Number]],barang_masuk[],6,FALSE),IF(tbl_transaction[[#This Row],[Type]]="Outbound",VLOOKUP(tbl_transaction[[#This Row],[Reference Number]],barang_keluar[],6,FALSE),""))</f>
        <v>48</v>
      </c>
      <c r="G3022" t="str">
        <f>IF(tbl_transaction[[#This Row],[Type]]="Inbound",VLOOKUP(tbl_transaction[[#This Row],[Reference Number]],barang_masuk[],7,FALSE),IF(tbl_transaction[[#This Row],[Type]]="Outbound",VLOOKUP(tbl_transaction[[#This Row],[Reference Number]],barang_keluar[],7,FALSE),""))</f>
        <v>Pack</v>
      </c>
      <c r="H3022" t="str">
        <f>IF(tbl_transaction[[#This Row],[Type]]="Inbound",VLOOKUP(tbl_transaction[[#This Row],[Reference Number]],barang_masuk[],3,FALSE),IF(tbl_transaction[[#This Row],[Type]]="Outbound",VLOOKUP(tbl_transaction[[#This Row],[Reference Number]],barang_keluar[],3,FALSE),""))</f>
        <v>Outlet 067</v>
      </c>
      <c r="I3022" t="str">
        <f>IF(D3022='Kartu Stok'!$B$2,COUNTIF($D$3:D3022,'Kartu Stok'!$B$2),"")</f>
        <v/>
      </c>
    </row>
    <row r="3023" spans="1:9" ht="14.5" x14ac:dyDescent="0.35">
      <c r="A3023" s="2" t="s">
        <v>3582</v>
      </c>
      <c r="B3023" s="5">
        <f>IF(LEFT(tbl_transaction[[#This Row],[Reference Number]],2)="GR",VLOOKUP(tbl_transaction[[#This Row],[Reference Number]],barang_masuk[],2,FALSE),IF(LEFT(tbl_transaction[[#This Row],[Reference Number]],2)="DO",VLOOKUP(tbl_transaction[[#This Row],[Reference Number]],barang_keluar[],2,FALSE),""))</f>
        <v>46126</v>
      </c>
      <c r="C3023" t="str">
        <f t="shared" si="47"/>
        <v>Outbound</v>
      </c>
      <c r="D3023" t="str">
        <f>IF(tbl_transaction[[#This Row],[Type]]="Inbound",VLOOKUP(tbl_transaction[[#This Row],[Reference Number]],barang_masuk[],4,FALSE),IF(tbl_transaction[[#This Row],[Type]]="Outbound",VLOOKUP(tbl_transaction[[#This Row],[Reference Number]],barang_keluar[],4,FALSE),""))</f>
        <v>HOM024</v>
      </c>
      <c r="E3023" t="str">
        <f>IF(tbl_transaction[[#This Row],[Type]]="Inbound",VLOOKUP(tbl_transaction[[#This Row],[Reference Number]],barang_masuk[],5,FALSE),IF(tbl_transaction[[#This Row],[Type]]="Outbound",VLOOKUP(tbl_transaction[[#This Row],[Reference Number]],barang_keluar[],5,FALSE),""))</f>
        <v>Sunlight Home Care Variant 24</v>
      </c>
      <c r="F3023">
        <f>IF(tbl_transaction[[#This Row],[Type]]="Inbound",VLOOKUP(tbl_transaction[[#This Row],[Reference Number]],barang_masuk[],6,FALSE),IF(tbl_transaction[[#This Row],[Type]]="Outbound",VLOOKUP(tbl_transaction[[#This Row],[Reference Number]],barang_keluar[],6,FALSE),""))</f>
        <v>48</v>
      </c>
      <c r="G3023" t="str">
        <f>IF(tbl_transaction[[#This Row],[Type]]="Inbound",VLOOKUP(tbl_transaction[[#This Row],[Reference Number]],barang_masuk[],7,FALSE),IF(tbl_transaction[[#This Row],[Type]]="Outbound",VLOOKUP(tbl_transaction[[#This Row],[Reference Number]],barang_keluar[],7,FALSE),""))</f>
        <v>Pack</v>
      </c>
      <c r="H3023" t="str">
        <f>IF(tbl_transaction[[#This Row],[Type]]="Inbound",VLOOKUP(tbl_transaction[[#This Row],[Reference Number]],barang_masuk[],3,FALSE),IF(tbl_transaction[[#This Row],[Type]]="Outbound",VLOOKUP(tbl_transaction[[#This Row],[Reference Number]],barang_keluar[],3,FALSE),""))</f>
        <v>Outlet 033</v>
      </c>
      <c r="I3023" t="str">
        <f>IF(D3023='Kartu Stok'!$B$2,COUNTIF($D$3:D3023,'Kartu Stok'!$B$2),"")</f>
        <v/>
      </c>
    </row>
    <row r="3024" spans="1:9" ht="14.5" x14ac:dyDescent="0.35">
      <c r="A3024" s="2" t="s">
        <v>3583</v>
      </c>
      <c r="B3024" s="5">
        <f>IF(LEFT(tbl_transaction[[#This Row],[Reference Number]],2)="GR",VLOOKUP(tbl_transaction[[#This Row],[Reference Number]],barang_masuk[],2,FALSE),IF(LEFT(tbl_transaction[[#This Row],[Reference Number]],2)="DO",VLOOKUP(tbl_transaction[[#This Row],[Reference Number]],barang_keluar[],2,FALSE),""))</f>
        <v>46096</v>
      </c>
      <c r="C3024" t="str">
        <f t="shared" si="47"/>
        <v>Outbound</v>
      </c>
      <c r="D3024" t="str">
        <f>IF(tbl_transaction[[#This Row],[Type]]="Inbound",VLOOKUP(tbl_transaction[[#This Row],[Reference Number]],barang_masuk[],4,FALSE),IF(tbl_transaction[[#This Row],[Type]]="Outbound",VLOOKUP(tbl_transaction[[#This Row],[Reference Number]],barang_keluar[],4,FALSE),""))</f>
        <v>BAB011</v>
      </c>
      <c r="E3024" t="str">
        <f>IF(tbl_transaction[[#This Row],[Type]]="Inbound",VLOOKUP(tbl_transaction[[#This Row],[Reference Number]],barang_masuk[],5,FALSE),IF(tbl_transaction[[#This Row],[Type]]="Outbound",VLOOKUP(tbl_transaction[[#This Row],[Reference Number]],barang_keluar[],5,FALSE),""))</f>
        <v>MamyPoko Baby Care Variant 11</v>
      </c>
      <c r="F3024">
        <f>IF(tbl_transaction[[#This Row],[Type]]="Inbound",VLOOKUP(tbl_transaction[[#This Row],[Reference Number]],barang_masuk[],6,FALSE),IF(tbl_transaction[[#This Row],[Type]]="Outbound",VLOOKUP(tbl_transaction[[#This Row],[Reference Number]],barang_keluar[],6,FALSE),""))</f>
        <v>36</v>
      </c>
      <c r="G3024" t="str">
        <f>IF(tbl_transaction[[#This Row],[Type]]="Inbound",VLOOKUP(tbl_transaction[[#This Row],[Reference Number]],barang_masuk[],7,FALSE),IF(tbl_transaction[[#This Row],[Type]]="Outbound",VLOOKUP(tbl_transaction[[#This Row],[Reference Number]],barang_keluar[],7,FALSE),""))</f>
        <v>Pack</v>
      </c>
      <c r="H3024" t="str">
        <f>IF(tbl_transaction[[#This Row],[Type]]="Inbound",VLOOKUP(tbl_transaction[[#This Row],[Reference Number]],barang_masuk[],3,FALSE),IF(tbl_transaction[[#This Row],[Type]]="Outbound",VLOOKUP(tbl_transaction[[#This Row],[Reference Number]],barang_keluar[],3,FALSE),""))</f>
        <v>Outlet 030</v>
      </c>
      <c r="I3024" t="str">
        <f>IF(D3024='Kartu Stok'!$B$2,COUNTIF($D$3:D3024,'Kartu Stok'!$B$2),"")</f>
        <v/>
      </c>
    </row>
    <row r="3025" spans="1:9" ht="14.5" x14ac:dyDescent="0.35">
      <c r="A3025" s="2" t="s">
        <v>3584</v>
      </c>
      <c r="B3025" s="5">
        <f>IF(LEFT(tbl_transaction[[#This Row],[Reference Number]],2)="GR",VLOOKUP(tbl_transaction[[#This Row],[Reference Number]],barang_masuk[],2,FALSE),IF(LEFT(tbl_transaction[[#This Row],[Reference Number]],2)="DO",VLOOKUP(tbl_transaction[[#This Row],[Reference Number]],barang_keluar[],2,FALSE),""))</f>
        <v>46032</v>
      </c>
      <c r="C3025" t="str">
        <f t="shared" si="47"/>
        <v>Outbound</v>
      </c>
      <c r="D3025" t="str">
        <f>IF(tbl_transaction[[#This Row],[Type]]="Inbound",VLOOKUP(tbl_transaction[[#This Row],[Reference Number]],barang_masuk[],4,FALSE),IF(tbl_transaction[[#This Row],[Type]]="Outbound",VLOOKUP(tbl_transaction[[#This Row],[Reference Number]],barang_keluar[],4,FALSE),""))</f>
        <v>INS020</v>
      </c>
      <c r="E3025" t="str">
        <f>IF(tbl_transaction[[#This Row],[Type]]="Inbound",VLOOKUP(tbl_transaction[[#This Row],[Reference Number]],barang_masuk[],5,FALSE),IF(tbl_transaction[[#This Row],[Type]]="Outbound",VLOOKUP(tbl_transaction[[#This Row],[Reference Number]],barang_keluar[],5,FALSE),""))</f>
        <v>Indomie Instant Food Variant 20</v>
      </c>
      <c r="F3025">
        <f>IF(tbl_transaction[[#This Row],[Type]]="Inbound",VLOOKUP(tbl_transaction[[#This Row],[Reference Number]],barang_masuk[],6,FALSE),IF(tbl_transaction[[#This Row],[Type]]="Outbound",VLOOKUP(tbl_transaction[[#This Row],[Reference Number]],barang_keluar[],6,FALSE),""))</f>
        <v>36</v>
      </c>
      <c r="G3025" t="str">
        <f>IF(tbl_transaction[[#This Row],[Type]]="Inbound",VLOOKUP(tbl_transaction[[#This Row],[Reference Number]],barang_masuk[],7,FALSE),IF(tbl_transaction[[#This Row],[Type]]="Outbound",VLOOKUP(tbl_transaction[[#This Row],[Reference Number]],barang_keluar[],7,FALSE),""))</f>
        <v>Pack</v>
      </c>
      <c r="H3025" t="str">
        <f>IF(tbl_transaction[[#This Row],[Type]]="Inbound",VLOOKUP(tbl_transaction[[#This Row],[Reference Number]],barang_masuk[],3,FALSE),IF(tbl_transaction[[#This Row],[Type]]="Outbound",VLOOKUP(tbl_transaction[[#This Row],[Reference Number]],barang_keluar[],3,FALSE),""))</f>
        <v>Outlet 061</v>
      </c>
      <c r="I3025" t="str">
        <f>IF(D3025='Kartu Stok'!$B$2,COUNTIF($D$3:D3025,'Kartu Stok'!$B$2),"")</f>
        <v/>
      </c>
    </row>
    <row r="3026" spans="1:9" ht="14.5" x14ac:dyDescent="0.35">
      <c r="A3026" s="2" t="s">
        <v>3585</v>
      </c>
      <c r="B3026" s="5">
        <f>IF(LEFT(tbl_transaction[[#This Row],[Reference Number]],2)="GR",VLOOKUP(tbl_transaction[[#This Row],[Reference Number]],barang_masuk[],2,FALSE),IF(LEFT(tbl_transaction[[#This Row],[Reference Number]],2)="DO",VLOOKUP(tbl_transaction[[#This Row],[Reference Number]],barang_keluar[],2,FALSE),""))</f>
        <v>46182</v>
      </c>
      <c r="C3026" t="str">
        <f t="shared" si="47"/>
        <v>Outbound</v>
      </c>
      <c r="D3026" t="str">
        <f>IF(tbl_transaction[[#This Row],[Type]]="Inbound",VLOOKUP(tbl_transaction[[#This Row],[Reference Number]],barang_masuk[],4,FALSE),IF(tbl_transaction[[#This Row],[Type]]="Outbound",VLOOKUP(tbl_transaction[[#This Row],[Reference Number]],barang_keluar[],4,FALSE),""))</f>
        <v>BEV029</v>
      </c>
      <c r="E3026" t="str">
        <f>IF(tbl_transaction[[#This Row],[Type]]="Inbound",VLOOKUP(tbl_transaction[[#This Row],[Reference Number]],barang_masuk[],5,FALSE),IF(tbl_transaction[[#This Row],[Type]]="Outbound",VLOOKUP(tbl_transaction[[#This Row],[Reference Number]],barang_keluar[],5,FALSE),""))</f>
        <v>Sosro Beverage Variant 29</v>
      </c>
      <c r="F3026">
        <f>IF(tbl_transaction[[#This Row],[Type]]="Inbound",VLOOKUP(tbl_transaction[[#This Row],[Reference Number]],barang_masuk[],6,FALSE),IF(tbl_transaction[[#This Row],[Type]]="Outbound",VLOOKUP(tbl_transaction[[#This Row],[Reference Number]],barang_keluar[],6,FALSE),""))</f>
        <v>5</v>
      </c>
      <c r="G3026" t="str">
        <f>IF(tbl_transaction[[#This Row],[Type]]="Inbound",VLOOKUP(tbl_transaction[[#This Row],[Reference Number]],barang_masuk[],7,FALSE),IF(tbl_transaction[[#This Row],[Type]]="Outbound",VLOOKUP(tbl_transaction[[#This Row],[Reference Number]],barang_keluar[],7,FALSE),""))</f>
        <v>Bottle</v>
      </c>
      <c r="H3026" t="str">
        <f>IF(tbl_transaction[[#This Row],[Type]]="Inbound",VLOOKUP(tbl_transaction[[#This Row],[Reference Number]],barang_masuk[],3,FALSE),IF(tbl_transaction[[#This Row],[Type]]="Outbound",VLOOKUP(tbl_transaction[[#This Row],[Reference Number]],barang_keluar[],3,FALSE),""))</f>
        <v>Outlet 045</v>
      </c>
      <c r="I3026" t="str">
        <f>IF(D3026='Kartu Stok'!$B$2,COUNTIF($D$3:D3026,'Kartu Stok'!$B$2),"")</f>
        <v/>
      </c>
    </row>
    <row r="3027" spans="1:9" ht="14.5" x14ac:dyDescent="0.35">
      <c r="A3027" s="2" t="s">
        <v>3586</v>
      </c>
      <c r="B3027" s="5">
        <f>IF(LEFT(tbl_transaction[[#This Row],[Reference Number]],2)="GR",VLOOKUP(tbl_transaction[[#This Row],[Reference Number]],barang_masuk[],2,FALSE),IF(LEFT(tbl_transaction[[#This Row],[Reference Number]],2)="DO",VLOOKUP(tbl_transaction[[#This Row],[Reference Number]],barang_keluar[],2,FALSE),""))</f>
        <v>46032</v>
      </c>
      <c r="C3027" t="str">
        <f t="shared" si="47"/>
        <v>Outbound</v>
      </c>
      <c r="D3027" t="str">
        <f>IF(tbl_transaction[[#This Row],[Type]]="Inbound",VLOOKUP(tbl_transaction[[#This Row],[Reference Number]],barang_masuk[],4,FALSE),IF(tbl_transaction[[#This Row],[Type]]="Outbound",VLOOKUP(tbl_transaction[[#This Row],[Reference Number]],barang_keluar[],4,FALSE),""))</f>
        <v>BEV035</v>
      </c>
      <c r="E3027" t="str">
        <f>IF(tbl_transaction[[#This Row],[Type]]="Inbound",VLOOKUP(tbl_transaction[[#This Row],[Reference Number]],barang_masuk[],5,FALSE),IF(tbl_transaction[[#This Row],[Type]]="Outbound",VLOOKUP(tbl_transaction[[#This Row],[Reference Number]],barang_keluar[],5,FALSE),""))</f>
        <v>Sosro Beverage Variant 35</v>
      </c>
      <c r="F3027">
        <f>IF(tbl_transaction[[#This Row],[Type]]="Inbound",VLOOKUP(tbl_transaction[[#This Row],[Reference Number]],barang_masuk[],6,FALSE),IF(tbl_transaction[[#This Row],[Type]]="Outbound",VLOOKUP(tbl_transaction[[#This Row],[Reference Number]],barang_keluar[],6,FALSE),""))</f>
        <v>15</v>
      </c>
      <c r="G3027" t="str">
        <f>IF(tbl_transaction[[#This Row],[Type]]="Inbound",VLOOKUP(tbl_transaction[[#This Row],[Reference Number]],barang_masuk[],7,FALSE),IF(tbl_transaction[[#This Row],[Type]]="Outbound",VLOOKUP(tbl_transaction[[#This Row],[Reference Number]],barang_keluar[],7,FALSE),""))</f>
        <v>Bottle</v>
      </c>
      <c r="H3027" t="str">
        <f>IF(tbl_transaction[[#This Row],[Type]]="Inbound",VLOOKUP(tbl_transaction[[#This Row],[Reference Number]],barang_masuk[],3,FALSE),IF(tbl_transaction[[#This Row],[Type]]="Outbound",VLOOKUP(tbl_transaction[[#This Row],[Reference Number]],barang_keluar[],3,FALSE),""))</f>
        <v>Outlet 044</v>
      </c>
      <c r="I3027" t="str">
        <f>IF(D3027='Kartu Stok'!$B$2,COUNTIF($D$3:D3027,'Kartu Stok'!$B$2),"")</f>
        <v/>
      </c>
    </row>
    <row r="3028" spans="1:9" ht="14.5" x14ac:dyDescent="0.35">
      <c r="A3028" s="2" t="s">
        <v>3587</v>
      </c>
      <c r="B3028" s="5">
        <f>IF(LEFT(tbl_transaction[[#This Row],[Reference Number]],2)="GR",VLOOKUP(tbl_transaction[[#This Row],[Reference Number]],barang_masuk[],2,FALSE),IF(LEFT(tbl_transaction[[#This Row],[Reference Number]],2)="DO",VLOOKUP(tbl_transaction[[#This Row],[Reference Number]],barang_keluar[],2,FALSE),""))</f>
        <v>46057</v>
      </c>
      <c r="C3028" t="str">
        <f t="shared" si="47"/>
        <v>Outbound</v>
      </c>
      <c r="D3028" t="str">
        <f>IF(tbl_transaction[[#This Row],[Type]]="Inbound",VLOOKUP(tbl_transaction[[#This Row],[Reference Number]],barang_masuk[],4,FALSE),IF(tbl_transaction[[#This Row],[Type]]="Outbound",VLOOKUP(tbl_transaction[[#This Row],[Reference Number]],barang_keluar[],4,FALSE),""))</f>
        <v>INS017</v>
      </c>
      <c r="E3028" t="str">
        <f>IF(tbl_transaction[[#This Row],[Type]]="Inbound",VLOOKUP(tbl_transaction[[#This Row],[Reference Number]],barang_masuk[],5,FALSE),IF(tbl_transaction[[#This Row],[Type]]="Outbound",VLOOKUP(tbl_transaction[[#This Row],[Reference Number]],barang_keluar[],5,FALSE),""))</f>
        <v>Indomie Instant Food Variant 17</v>
      </c>
      <c r="F3028">
        <f>IF(tbl_transaction[[#This Row],[Type]]="Inbound",VLOOKUP(tbl_transaction[[#This Row],[Reference Number]],barang_masuk[],6,FALSE),IF(tbl_transaction[[#This Row],[Type]]="Outbound",VLOOKUP(tbl_transaction[[#This Row],[Reference Number]],barang_keluar[],6,FALSE),""))</f>
        <v>24</v>
      </c>
      <c r="G3028" t="str">
        <f>IF(tbl_transaction[[#This Row],[Type]]="Inbound",VLOOKUP(tbl_transaction[[#This Row],[Reference Number]],barang_masuk[],7,FALSE),IF(tbl_transaction[[#This Row],[Type]]="Outbound",VLOOKUP(tbl_transaction[[#This Row],[Reference Number]],barang_keluar[],7,FALSE),""))</f>
        <v>Pack</v>
      </c>
      <c r="H3028" t="str">
        <f>IF(tbl_transaction[[#This Row],[Type]]="Inbound",VLOOKUP(tbl_transaction[[#This Row],[Reference Number]],barang_masuk[],3,FALSE),IF(tbl_transaction[[#This Row],[Type]]="Outbound",VLOOKUP(tbl_transaction[[#This Row],[Reference Number]],barang_keluar[],3,FALSE),""))</f>
        <v>Outlet 065</v>
      </c>
      <c r="I3028" t="str">
        <f>IF(D3028='Kartu Stok'!$B$2,COUNTIF($D$3:D3028,'Kartu Stok'!$B$2),"")</f>
        <v/>
      </c>
    </row>
    <row r="3029" spans="1:9" ht="14.5" x14ac:dyDescent="0.35">
      <c r="A3029" s="2" t="s">
        <v>3588</v>
      </c>
      <c r="B3029" s="5">
        <f>IF(LEFT(tbl_transaction[[#This Row],[Reference Number]],2)="GR",VLOOKUP(tbl_transaction[[#This Row],[Reference Number]],barang_masuk[],2,FALSE),IF(LEFT(tbl_transaction[[#This Row],[Reference Number]],2)="DO",VLOOKUP(tbl_transaction[[#This Row],[Reference Number]],barang_keluar[],2,FALSE),""))</f>
        <v>46151</v>
      </c>
      <c r="C3029" t="str">
        <f t="shared" si="47"/>
        <v>Outbound</v>
      </c>
      <c r="D3029" t="str">
        <f>IF(tbl_transaction[[#This Row],[Type]]="Inbound",VLOOKUP(tbl_transaction[[#This Row],[Reference Number]],barang_masuk[],4,FALSE),IF(tbl_transaction[[#This Row],[Type]]="Outbound",VLOOKUP(tbl_transaction[[#This Row],[Reference Number]],barang_keluar[],4,FALSE),""))</f>
        <v>DAR011</v>
      </c>
      <c r="E3029" t="str">
        <f>IF(tbl_transaction[[#This Row],[Type]]="Inbound",VLOOKUP(tbl_transaction[[#This Row],[Reference Number]],barang_masuk[],5,FALSE),IF(tbl_transaction[[#This Row],[Type]]="Outbound",VLOOKUP(tbl_transaction[[#This Row],[Reference Number]],barang_keluar[],5,FALSE),""))</f>
        <v>Indomilk Dairy Variant 11</v>
      </c>
      <c r="F3029">
        <f>IF(tbl_transaction[[#This Row],[Type]]="Inbound",VLOOKUP(tbl_transaction[[#This Row],[Reference Number]],barang_masuk[],6,FALSE),IF(tbl_transaction[[#This Row],[Type]]="Outbound",VLOOKUP(tbl_transaction[[#This Row],[Reference Number]],barang_keluar[],6,FALSE),""))</f>
        <v>48</v>
      </c>
      <c r="G3029" t="str">
        <f>IF(tbl_transaction[[#This Row],[Type]]="Inbound",VLOOKUP(tbl_transaction[[#This Row],[Reference Number]],barang_masuk[],7,FALSE),IF(tbl_transaction[[#This Row],[Type]]="Outbound",VLOOKUP(tbl_transaction[[#This Row],[Reference Number]],barang_keluar[],7,FALSE),""))</f>
        <v>Box</v>
      </c>
      <c r="H3029" t="str">
        <f>IF(tbl_transaction[[#This Row],[Type]]="Inbound",VLOOKUP(tbl_transaction[[#This Row],[Reference Number]],barang_masuk[],3,FALSE),IF(tbl_transaction[[#This Row],[Type]]="Outbound",VLOOKUP(tbl_transaction[[#This Row],[Reference Number]],barang_keluar[],3,FALSE),""))</f>
        <v>Outlet 043</v>
      </c>
      <c r="I3029" t="str">
        <f>IF(D3029='Kartu Stok'!$B$2,COUNTIF($D$3:D3029,'Kartu Stok'!$B$2),"")</f>
        <v/>
      </c>
    </row>
    <row r="3030" spans="1:9" ht="14.5" x14ac:dyDescent="0.35">
      <c r="A3030" s="2" t="s">
        <v>3589</v>
      </c>
      <c r="B3030" s="5">
        <f>IF(LEFT(tbl_transaction[[#This Row],[Reference Number]],2)="GR",VLOOKUP(tbl_transaction[[#This Row],[Reference Number]],barang_masuk[],2,FALSE),IF(LEFT(tbl_transaction[[#This Row],[Reference Number]],2)="DO",VLOOKUP(tbl_transaction[[#This Row],[Reference Number]],barang_keluar[],2,FALSE),""))</f>
        <v>46093</v>
      </c>
      <c r="C3030" t="str">
        <f t="shared" si="47"/>
        <v>Outbound</v>
      </c>
      <c r="D3030" t="str">
        <f>IF(tbl_transaction[[#This Row],[Type]]="Inbound",VLOOKUP(tbl_transaction[[#This Row],[Reference Number]],barang_masuk[],4,FALSE),IF(tbl_transaction[[#This Row],[Type]]="Outbound",VLOOKUP(tbl_transaction[[#This Row],[Reference Number]],barang_keluar[],4,FALSE),""))</f>
        <v>SNK019</v>
      </c>
      <c r="E3030" t="str">
        <f>IF(tbl_transaction[[#This Row],[Type]]="Inbound",VLOOKUP(tbl_transaction[[#This Row],[Reference Number]],barang_masuk[],5,FALSE),IF(tbl_transaction[[#This Row],[Type]]="Outbound",VLOOKUP(tbl_transaction[[#This Row],[Reference Number]],barang_keluar[],5,FALSE),""))</f>
        <v>Qtela Snack Variant 19</v>
      </c>
      <c r="F3030">
        <f>IF(tbl_transaction[[#This Row],[Type]]="Inbound",VLOOKUP(tbl_transaction[[#This Row],[Reference Number]],barang_masuk[],6,FALSE),IF(tbl_transaction[[#This Row],[Type]]="Outbound",VLOOKUP(tbl_transaction[[#This Row],[Reference Number]],barang_keluar[],6,FALSE),""))</f>
        <v>24</v>
      </c>
      <c r="G3030" t="str">
        <f>IF(tbl_transaction[[#This Row],[Type]]="Inbound",VLOOKUP(tbl_transaction[[#This Row],[Reference Number]],barang_masuk[],7,FALSE),IF(tbl_transaction[[#This Row],[Type]]="Outbound",VLOOKUP(tbl_transaction[[#This Row],[Reference Number]],barang_keluar[],7,FALSE),""))</f>
        <v>Pack</v>
      </c>
      <c r="H3030" t="str">
        <f>IF(tbl_transaction[[#This Row],[Type]]="Inbound",VLOOKUP(tbl_transaction[[#This Row],[Reference Number]],barang_masuk[],3,FALSE),IF(tbl_transaction[[#This Row],[Type]]="Outbound",VLOOKUP(tbl_transaction[[#This Row],[Reference Number]],barang_keluar[],3,FALSE),""))</f>
        <v>Outlet 056</v>
      </c>
      <c r="I3030" t="str">
        <f>IF(D3030='Kartu Stok'!$B$2,COUNTIF($D$3:D3030,'Kartu Stok'!$B$2),"")</f>
        <v/>
      </c>
    </row>
    <row r="3031" spans="1:9" ht="14.5" x14ac:dyDescent="0.35">
      <c r="A3031" s="2" t="s">
        <v>3590</v>
      </c>
      <c r="B3031" s="5">
        <f>IF(LEFT(tbl_transaction[[#This Row],[Reference Number]],2)="GR",VLOOKUP(tbl_transaction[[#This Row],[Reference Number]],barang_masuk[],2,FALSE),IF(LEFT(tbl_transaction[[#This Row],[Reference Number]],2)="DO",VLOOKUP(tbl_transaction[[#This Row],[Reference Number]],barang_keluar[],2,FALSE),""))</f>
        <v>46120</v>
      </c>
      <c r="C3031" t="str">
        <f t="shared" si="47"/>
        <v>Outbound</v>
      </c>
      <c r="D3031" t="str">
        <f>IF(tbl_transaction[[#This Row],[Type]]="Inbound",VLOOKUP(tbl_transaction[[#This Row],[Reference Number]],barang_masuk[],4,FALSE),IF(tbl_transaction[[#This Row],[Type]]="Outbound",VLOOKUP(tbl_transaction[[#This Row],[Reference Number]],barang_keluar[],4,FALSE),""))</f>
        <v>PER009</v>
      </c>
      <c r="E3031" t="str">
        <f>IF(tbl_transaction[[#This Row],[Type]]="Inbound",VLOOKUP(tbl_transaction[[#This Row],[Reference Number]],barang_masuk[],5,FALSE),IF(tbl_transaction[[#This Row],[Type]]="Outbound",VLOOKUP(tbl_transaction[[#This Row],[Reference Number]],barang_keluar[],5,FALSE),""))</f>
        <v>Lifebuoy Personal Care Variant 9</v>
      </c>
      <c r="F3031">
        <f>IF(tbl_transaction[[#This Row],[Type]]="Inbound",VLOOKUP(tbl_transaction[[#This Row],[Reference Number]],barang_masuk[],6,FALSE),IF(tbl_transaction[[#This Row],[Type]]="Outbound",VLOOKUP(tbl_transaction[[#This Row],[Reference Number]],barang_keluar[],6,FALSE),""))</f>
        <v>24</v>
      </c>
      <c r="G3031" t="str">
        <f>IF(tbl_transaction[[#This Row],[Type]]="Inbound",VLOOKUP(tbl_transaction[[#This Row],[Reference Number]],barang_masuk[],7,FALSE),IF(tbl_transaction[[#This Row],[Type]]="Outbound",VLOOKUP(tbl_transaction[[#This Row],[Reference Number]],barang_keluar[],7,FALSE),""))</f>
        <v>Bottle</v>
      </c>
      <c r="H3031" t="str">
        <f>IF(tbl_transaction[[#This Row],[Type]]="Inbound",VLOOKUP(tbl_transaction[[#This Row],[Reference Number]],barang_masuk[],3,FALSE),IF(tbl_transaction[[#This Row],[Type]]="Outbound",VLOOKUP(tbl_transaction[[#This Row],[Reference Number]],barang_keluar[],3,FALSE),""))</f>
        <v>Outlet 022</v>
      </c>
      <c r="I3031" t="str">
        <f>IF(D3031='Kartu Stok'!$B$2,COUNTIF($D$3:D3031,'Kartu Stok'!$B$2),"")</f>
        <v/>
      </c>
    </row>
    <row r="3032" spans="1:9" ht="14.5" x14ac:dyDescent="0.35">
      <c r="A3032" s="2" t="s">
        <v>3591</v>
      </c>
      <c r="B3032" s="5">
        <f>IF(LEFT(tbl_transaction[[#This Row],[Reference Number]],2)="GR",VLOOKUP(tbl_transaction[[#This Row],[Reference Number]],barang_masuk[],2,FALSE),IF(LEFT(tbl_transaction[[#This Row],[Reference Number]],2)="DO",VLOOKUP(tbl_transaction[[#This Row],[Reference Number]],barang_keluar[],2,FALSE),""))</f>
        <v>46085</v>
      </c>
      <c r="C3032" t="str">
        <f t="shared" si="47"/>
        <v>Outbound</v>
      </c>
      <c r="D3032" t="str">
        <f>IF(tbl_transaction[[#This Row],[Type]]="Inbound",VLOOKUP(tbl_transaction[[#This Row],[Reference Number]],barang_masuk[],4,FALSE),IF(tbl_transaction[[#This Row],[Type]]="Outbound",VLOOKUP(tbl_transaction[[#This Row],[Reference Number]],barang_keluar[],4,FALSE),""))</f>
        <v>SNK030</v>
      </c>
      <c r="E3032" t="str">
        <f>IF(tbl_transaction[[#This Row],[Type]]="Inbound",VLOOKUP(tbl_transaction[[#This Row],[Reference Number]],barang_masuk[],5,FALSE),IF(tbl_transaction[[#This Row],[Type]]="Outbound",VLOOKUP(tbl_transaction[[#This Row],[Reference Number]],barang_keluar[],5,FALSE),""))</f>
        <v>Qtela Snack Variant 30</v>
      </c>
      <c r="F3032">
        <f>IF(tbl_transaction[[#This Row],[Type]]="Inbound",VLOOKUP(tbl_transaction[[#This Row],[Reference Number]],barang_masuk[],6,FALSE),IF(tbl_transaction[[#This Row],[Type]]="Outbound",VLOOKUP(tbl_transaction[[#This Row],[Reference Number]],barang_keluar[],6,FALSE),""))</f>
        <v>12</v>
      </c>
      <c r="G3032" t="str">
        <f>IF(tbl_transaction[[#This Row],[Type]]="Inbound",VLOOKUP(tbl_transaction[[#This Row],[Reference Number]],barang_masuk[],7,FALSE),IF(tbl_transaction[[#This Row],[Type]]="Outbound",VLOOKUP(tbl_transaction[[#This Row],[Reference Number]],barang_keluar[],7,FALSE),""))</f>
        <v>Pack</v>
      </c>
      <c r="H3032" t="str">
        <f>IF(tbl_transaction[[#This Row],[Type]]="Inbound",VLOOKUP(tbl_transaction[[#This Row],[Reference Number]],barang_masuk[],3,FALSE),IF(tbl_transaction[[#This Row],[Type]]="Outbound",VLOOKUP(tbl_transaction[[#This Row],[Reference Number]],barang_keluar[],3,FALSE),""))</f>
        <v>Outlet 065</v>
      </c>
      <c r="I3032" t="str">
        <f>IF(D3032='Kartu Stok'!$B$2,COUNTIF($D$3:D3032,'Kartu Stok'!$B$2),"")</f>
        <v/>
      </c>
    </row>
    <row r="3033" spans="1:9" ht="14.5" x14ac:dyDescent="0.35">
      <c r="A3033" s="2" t="s">
        <v>3592</v>
      </c>
      <c r="B3033" s="5">
        <f>IF(LEFT(tbl_transaction[[#This Row],[Reference Number]],2)="GR",VLOOKUP(tbl_transaction[[#This Row],[Reference Number]],barang_masuk[],2,FALSE),IF(LEFT(tbl_transaction[[#This Row],[Reference Number]],2)="DO",VLOOKUP(tbl_transaction[[#This Row],[Reference Number]],barang_keluar[],2,FALSE),""))</f>
        <v>46048</v>
      </c>
      <c r="C3033" t="str">
        <f t="shared" si="47"/>
        <v>Outbound</v>
      </c>
      <c r="D3033" t="str">
        <f>IF(tbl_transaction[[#This Row],[Type]]="Inbound",VLOOKUP(tbl_transaction[[#This Row],[Reference Number]],barang_masuk[],4,FALSE),IF(tbl_transaction[[#This Row],[Type]]="Outbound",VLOOKUP(tbl_transaction[[#This Row],[Reference Number]],barang_keluar[],4,FALSE),""))</f>
        <v>BAB003</v>
      </c>
      <c r="E3033" t="str">
        <f>IF(tbl_transaction[[#This Row],[Type]]="Inbound",VLOOKUP(tbl_transaction[[#This Row],[Reference Number]],barang_masuk[],5,FALSE),IF(tbl_transaction[[#This Row],[Type]]="Outbound",VLOOKUP(tbl_transaction[[#This Row],[Reference Number]],barang_keluar[],5,FALSE),""))</f>
        <v>Zwitsal Baby Care Variant 3</v>
      </c>
      <c r="F3033">
        <f>IF(tbl_transaction[[#This Row],[Type]]="Inbound",VLOOKUP(tbl_transaction[[#This Row],[Reference Number]],barang_masuk[],6,FALSE),IF(tbl_transaction[[#This Row],[Type]]="Outbound",VLOOKUP(tbl_transaction[[#This Row],[Reference Number]],barang_keluar[],6,FALSE),""))</f>
        <v>30</v>
      </c>
      <c r="G3033" t="str">
        <f>IF(tbl_transaction[[#This Row],[Type]]="Inbound",VLOOKUP(tbl_transaction[[#This Row],[Reference Number]],barang_masuk[],7,FALSE),IF(tbl_transaction[[#This Row],[Type]]="Outbound",VLOOKUP(tbl_transaction[[#This Row],[Reference Number]],barang_keluar[],7,FALSE),""))</f>
        <v>Pack</v>
      </c>
      <c r="H3033" t="str">
        <f>IF(tbl_transaction[[#This Row],[Type]]="Inbound",VLOOKUP(tbl_transaction[[#This Row],[Reference Number]],barang_masuk[],3,FALSE),IF(tbl_transaction[[#This Row],[Type]]="Outbound",VLOOKUP(tbl_transaction[[#This Row],[Reference Number]],barang_keluar[],3,FALSE),""))</f>
        <v>Outlet 046</v>
      </c>
      <c r="I3033" t="str">
        <f>IF(D3033='Kartu Stok'!$B$2,COUNTIF($D$3:D3033,'Kartu Stok'!$B$2),"")</f>
        <v/>
      </c>
    </row>
    <row r="3034" spans="1:9" ht="14.5" x14ac:dyDescent="0.35">
      <c r="A3034" s="2" t="s">
        <v>3593</v>
      </c>
      <c r="B3034" s="5">
        <f>IF(LEFT(tbl_transaction[[#This Row],[Reference Number]],2)="GR",VLOOKUP(tbl_transaction[[#This Row],[Reference Number]],barang_masuk[],2,FALSE),IF(LEFT(tbl_transaction[[#This Row],[Reference Number]],2)="DO",VLOOKUP(tbl_transaction[[#This Row],[Reference Number]],barang_keluar[],2,FALSE),""))</f>
        <v>46100</v>
      </c>
      <c r="C3034" t="str">
        <f t="shared" si="47"/>
        <v>Outbound</v>
      </c>
      <c r="D3034" t="str">
        <f>IF(tbl_transaction[[#This Row],[Type]]="Inbound",VLOOKUP(tbl_transaction[[#This Row],[Reference Number]],barang_masuk[],4,FALSE),IF(tbl_transaction[[#This Row],[Type]]="Outbound",VLOOKUP(tbl_transaction[[#This Row],[Reference Number]],barang_keluar[],4,FALSE),""))</f>
        <v>BEV019</v>
      </c>
      <c r="E3034" t="str">
        <f>IF(tbl_transaction[[#This Row],[Type]]="Inbound",VLOOKUP(tbl_transaction[[#This Row],[Reference Number]],barang_masuk[],5,FALSE),IF(tbl_transaction[[#This Row],[Type]]="Outbound",VLOOKUP(tbl_transaction[[#This Row],[Reference Number]],barang_keluar[],5,FALSE),""))</f>
        <v>Aqua Beverage Variant 19</v>
      </c>
      <c r="F3034">
        <f>IF(tbl_transaction[[#This Row],[Type]]="Inbound",VLOOKUP(tbl_transaction[[#This Row],[Reference Number]],barang_masuk[],6,FALSE),IF(tbl_transaction[[#This Row],[Type]]="Outbound",VLOOKUP(tbl_transaction[[#This Row],[Reference Number]],barang_keluar[],6,FALSE),""))</f>
        <v>36</v>
      </c>
      <c r="G3034" t="str">
        <f>IF(tbl_transaction[[#This Row],[Type]]="Inbound",VLOOKUP(tbl_transaction[[#This Row],[Reference Number]],barang_masuk[],7,FALSE),IF(tbl_transaction[[#This Row],[Type]]="Outbound",VLOOKUP(tbl_transaction[[#This Row],[Reference Number]],barang_keluar[],7,FALSE),""))</f>
        <v>Bottle</v>
      </c>
      <c r="H3034" t="str">
        <f>IF(tbl_transaction[[#This Row],[Type]]="Inbound",VLOOKUP(tbl_transaction[[#This Row],[Reference Number]],barang_masuk[],3,FALSE),IF(tbl_transaction[[#This Row],[Type]]="Outbound",VLOOKUP(tbl_transaction[[#This Row],[Reference Number]],barang_keluar[],3,FALSE),""))</f>
        <v>Outlet 033</v>
      </c>
      <c r="I3034" t="str">
        <f>IF(D3034='Kartu Stok'!$B$2,COUNTIF($D$3:D3034,'Kartu Stok'!$B$2),"")</f>
        <v/>
      </c>
    </row>
    <row r="3035" spans="1:9" ht="14.5" x14ac:dyDescent="0.35">
      <c r="A3035" s="2" t="s">
        <v>3594</v>
      </c>
      <c r="B3035" s="5">
        <f>IF(LEFT(tbl_transaction[[#This Row],[Reference Number]],2)="GR",VLOOKUP(tbl_transaction[[#This Row],[Reference Number]],barang_masuk[],2,FALSE),IF(LEFT(tbl_transaction[[#This Row],[Reference Number]],2)="DO",VLOOKUP(tbl_transaction[[#This Row],[Reference Number]],barang_keluar[],2,FALSE),""))</f>
        <v>46084</v>
      </c>
      <c r="C3035" t="str">
        <f t="shared" si="47"/>
        <v>Outbound</v>
      </c>
      <c r="D3035" t="str">
        <f>IF(tbl_transaction[[#This Row],[Type]]="Inbound",VLOOKUP(tbl_transaction[[#This Row],[Reference Number]],barang_masuk[],4,FALSE),IF(tbl_transaction[[#This Row],[Type]]="Outbound",VLOOKUP(tbl_transaction[[#This Row],[Reference Number]],barang_keluar[],4,FALSE),""))</f>
        <v>SNK029</v>
      </c>
      <c r="E3035" t="str">
        <f>IF(tbl_transaction[[#This Row],[Type]]="Inbound",VLOOKUP(tbl_transaction[[#This Row],[Reference Number]],barang_masuk[],5,FALSE),IF(tbl_transaction[[#This Row],[Type]]="Outbound",VLOOKUP(tbl_transaction[[#This Row],[Reference Number]],barang_keluar[],5,FALSE),""))</f>
        <v>Chitato Snack Variant 29</v>
      </c>
      <c r="F3035">
        <f>IF(tbl_transaction[[#This Row],[Type]]="Inbound",VLOOKUP(tbl_transaction[[#This Row],[Reference Number]],barang_masuk[],6,FALSE),IF(tbl_transaction[[#This Row],[Type]]="Outbound",VLOOKUP(tbl_transaction[[#This Row],[Reference Number]],barang_keluar[],6,FALSE),""))</f>
        <v>20</v>
      </c>
      <c r="G3035" t="str">
        <f>IF(tbl_transaction[[#This Row],[Type]]="Inbound",VLOOKUP(tbl_transaction[[#This Row],[Reference Number]],barang_masuk[],7,FALSE),IF(tbl_transaction[[#This Row],[Type]]="Outbound",VLOOKUP(tbl_transaction[[#This Row],[Reference Number]],barang_keluar[],7,FALSE),""))</f>
        <v>Pack</v>
      </c>
      <c r="H3035" t="str">
        <f>IF(tbl_transaction[[#This Row],[Type]]="Inbound",VLOOKUP(tbl_transaction[[#This Row],[Reference Number]],barang_masuk[],3,FALSE),IF(tbl_transaction[[#This Row],[Type]]="Outbound",VLOOKUP(tbl_transaction[[#This Row],[Reference Number]],barang_keluar[],3,FALSE),""))</f>
        <v>Outlet 002</v>
      </c>
      <c r="I3035" t="str">
        <f>IF(D3035='Kartu Stok'!$B$2,COUNTIF($D$3:D3035,'Kartu Stok'!$B$2),"")</f>
        <v/>
      </c>
    </row>
    <row r="3036" spans="1:9" ht="14.5" x14ac:dyDescent="0.35">
      <c r="A3036" s="2" t="s">
        <v>3595</v>
      </c>
      <c r="B3036" s="5">
        <f>IF(LEFT(tbl_transaction[[#This Row],[Reference Number]],2)="GR",VLOOKUP(tbl_transaction[[#This Row],[Reference Number]],barang_masuk[],2,FALSE),IF(LEFT(tbl_transaction[[#This Row],[Reference Number]],2)="DO",VLOOKUP(tbl_transaction[[#This Row],[Reference Number]],barang_keluar[],2,FALSE),""))</f>
        <v>46088</v>
      </c>
      <c r="C3036" t="str">
        <f t="shared" si="47"/>
        <v>Outbound</v>
      </c>
      <c r="D3036" t="str">
        <f>IF(tbl_transaction[[#This Row],[Type]]="Inbound",VLOOKUP(tbl_transaction[[#This Row],[Reference Number]],barang_masuk[],4,FALSE),IF(tbl_transaction[[#This Row],[Type]]="Outbound",VLOOKUP(tbl_transaction[[#This Row],[Reference Number]],barang_keluar[],4,FALSE),""))</f>
        <v>PER012</v>
      </c>
      <c r="E3036" t="str">
        <f>IF(tbl_transaction[[#This Row],[Type]]="Inbound",VLOOKUP(tbl_transaction[[#This Row],[Reference Number]],barang_masuk[],5,FALSE),IF(tbl_transaction[[#This Row],[Type]]="Outbound",VLOOKUP(tbl_transaction[[#This Row],[Reference Number]],barang_keluar[],5,FALSE),""))</f>
        <v>Sunsilk Personal Care Variant 12</v>
      </c>
      <c r="F3036">
        <f>IF(tbl_transaction[[#This Row],[Type]]="Inbound",VLOOKUP(tbl_transaction[[#This Row],[Reference Number]],barang_masuk[],6,FALSE),IF(tbl_transaction[[#This Row],[Type]]="Outbound",VLOOKUP(tbl_transaction[[#This Row],[Reference Number]],barang_keluar[],6,FALSE),""))</f>
        <v>12</v>
      </c>
      <c r="G3036" t="str">
        <f>IF(tbl_transaction[[#This Row],[Type]]="Inbound",VLOOKUP(tbl_transaction[[#This Row],[Reference Number]],barang_masuk[],7,FALSE),IF(tbl_transaction[[#This Row],[Type]]="Outbound",VLOOKUP(tbl_transaction[[#This Row],[Reference Number]],barang_keluar[],7,FALSE),""))</f>
        <v>Bottle</v>
      </c>
      <c r="H3036" t="str">
        <f>IF(tbl_transaction[[#This Row],[Type]]="Inbound",VLOOKUP(tbl_transaction[[#This Row],[Reference Number]],barang_masuk[],3,FALSE),IF(tbl_transaction[[#This Row],[Type]]="Outbound",VLOOKUP(tbl_transaction[[#This Row],[Reference Number]],barang_keluar[],3,FALSE),""))</f>
        <v>Outlet 066</v>
      </c>
      <c r="I3036" t="str">
        <f>IF(D3036='Kartu Stok'!$B$2,COUNTIF($D$3:D3036,'Kartu Stok'!$B$2),"")</f>
        <v/>
      </c>
    </row>
    <row r="3037" spans="1:9" ht="14.5" x14ac:dyDescent="0.35">
      <c r="A3037" s="2" t="s">
        <v>3596</v>
      </c>
      <c r="B3037" s="5">
        <f>IF(LEFT(tbl_transaction[[#This Row],[Reference Number]],2)="GR",VLOOKUP(tbl_transaction[[#This Row],[Reference Number]],barang_masuk[],2,FALSE),IF(LEFT(tbl_transaction[[#This Row],[Reference Number]],2)="DO",VLOOKUP(tbl_transaction[[#This Row],[Reference Number]],barang_keluar[],2,FALSE),""))</f>
        <v>46029</v>
      </c>
      <c r="C3037" t="str">
        <f t="shared" si="47"/>
        <v>Outbound</v>
      </c>
      <c r="D3037" t="str">
        <f>IF(tbl_transaction[[#This Row],[Type]]="Inbound",VLOOKUP(tbl_transaction[[#This Row],[Reference Number]],barang_masuk[],4,FALSE),IF(tbl_transaction[[#This Row],[Type]]="Outbound",VLOOKUP(tbl_transaction[[#This Row],[Reference Number]],barang_keluar[],4,FALSE),""))</f>
        <v>BEV022</v>
      </c>
      <c r="E3037" t="str">
        <f>IF(tbl_transaction[[#This Row],[Type]]="Inbound",VLOOKUP(tbl_transaction[[#This Row],[Reference Number]],barang_masuk[],5,FALSE),IF(tbl_transaction[[#This Row],[Type]]="Outbound",VLOOKUP(tbl_transaction[[#This Row],[Reference Number]],barang_keluar[],5,FALSE),""))</f>
        <v>Sosro Beverage Variant 22</v>
      </c>
      <c r="F3037">
        <f>IF(tbl_transaction[[#This Row],[Type]]="Inbound",VLOOKUP(tbl_transaction[[#This Row],[Reference Number]],barang_masuk[],6,FALSE),IF(tbl_transaction[[#This Row],[Type]]="Outbound",VLOOKUP(tbl_transaction[[#This Row],[Reference Number]],barang_keluar[],6,FALSE),""))</f>
        <v>24</v>
      </c>
      <c r="G3037" t="str">
        <f>IF(tbl_transaction[[#This Row],[Type]]="Inbound",VLOOKUP(tbl_transaction[[#This Row],[Reference Number]],barang_masuk[],7,FALSE),IF(tbl_transaction[[#This Row],[Type]]="Outbound",VLOOKUP(tbl_transaction[[#This Row],[Reference Number]],barang_keluar[],7,FALSE),""))</f>
        <v>Bottle</v>
      </c>
      <c r="H3037" t="str">
        <f>IF(tbl_transaction[[#This Row],[Type]]="Inbound",VLOOKUP(tbl_transaction[[#This Row],[Reference Number]],barang_masuk[],3,FALSE),IF(tbl_transaction[[#This Row],[Type]]="Outbound",VLOOKUP(tbl_transaction[[#This Row],[Reference Number]],barang_keluar[],3,FALSE),""))</f>
        <v>Outlet 073</v>
      </c>
      <c r="I3037" t="str">
        <f>IF(D3037='Kartu Stok'!$B$2,COUNTIF($D$3:D3037,'Kartu Stok'!$B$2),"")</f>
        <v/>
      </c>
    </row>
    <row r="3038" spans="1:9" ht="14.5" x14ac:dyDescent="0.35">
      <c r="A3038" s="2" t="s">
        <v>3597</v>
      </c>
      <c r="B3038" s="5">
        <f>IF(LEFT(tbl_transaction[[#This Row],[Reference Number]],2)="GR",VLOOKUP(tbl_transaction[[#This Row],[Reference Number]],barang_masuk[],2,FALSE),IF(LEFT(tbl_transaction[[#This Row],[Reference Number]],2)="DO",VLOOKUP(tbl_transaction[[#This Row],[Reference Number]],barang_keluar[],2,FALSE),""))</f>
        <v>46150</v>
      </c>
      <c r="C3038" t="str">
        <f t="shared" ref="C3038:C3101" si="48">IF(LEFT(A3038,2)="GR","Inbound",IF(LEFT(A3038,2)="DO","Outbound",""))</f>
        <v>Outbound</v>
      </c>
      <c r="D3038" t="str">
        <f>IF(tbl_transaction[[#This Row],[Type]]="Inbound",VLOOKUP(tbl_transaction[[#This Row],[Reference Number]],barang_masuk[],4,FALSE),IF(tbl_transaction[[#This Row],[Type]]="Outbound",VLOOKUP(tbl_transaction[[#This Row],[Reference Number]],barang_keluar[],4,FALSE),""))</f>
        <v>INS003</v>
      </c>
      <c r="E3038" t="str">
        <f>IF(tbl_transaction[[#This Row],[Type]]="Inbound",VLOOKUP(tbl_transaction[[#This Row],[Reference Number]],barang_masuk[],5,FALSE),IF(tbl_transaction[[#This Row],[Type]]="Outbound",VLOOKUP(tbl_transaction[[#This Row],[Reference Number]],barang_keluar[],5,FALSE),""))</f>
        <v>Indomie Instant Food Variant 3</v>
      </c>
      <c r="F3038">
        <f>IF(tbl_transaction[[#This Row],[Type]]="Inbound",VLOOKUP(tbl_transaction[[#This Row],[Reference Number]],barang_masuk[],6,FALSE),IF(tbl_transaction[[#This Row],[Type]]="Outbound",VLOOKUP(tbl_transaction[[#This Row],[Reference Number]],barang_keluar[],6,FALSE),""))</f>
        <v>60</v>
      </c>
      <c r="G3038" t="str">
        <f>IF(tbl_transaction[[#This Row],[Type]]="Inbound",VLOOKUP(tbl_transaction[[#This Row],[Reference Number]],barang_masuk[],7,FALSE),IF(tbl_transaction[[#This Row],[Type]]="Outbound",VLOOKUP(tbl_transaction[[#This Row],[Reference Number]],barang_keluar[],7,FALSE),""))</f>
        <v>Pack</v>
      </c>
      <c r="H3038" t="str">
        <f>IF(tbl_transaction[[#This Row],[Type]]="Inbound",VLOOKUP(tbl_transaction[[#This Row],[Reference Number]],barang_masuk[],3,FALSE),IF(tbl_transaction[[#This Row],[Type]]="Outbound",VLOOKUP(tbl_transaction[[#This Row],[Reference Number]],barang_keluar[],3,FALSE),""))</f>
        <v>Outlet 070</v>
      </c>
      <c r="I3038" t="str">
        <f>IF(D3038='Kartu Stok'!$B$2,COUNTIF($D$3:D3038,'Kartu Stok'!$B$2),"")</f>
        <v/>
      </c>
    </row>
    <row r="3039" spans="1:9" ht="14.5" x14ac:dyDescent="0.35">
      <c r="A3039" s="2" t="s">
        <v>3598</v>
      </c>
      <c r="B3039" s="5">
        <f>IF(LEFT(tbl_transaction[[#This Row],[Reference Number]],2)="GR",VLOOKUP(tbl_transaction[[#This Row],[Reference Number]],barang_masuk[],2,FALSE),IF(LEFT(tbl_transaction[[#This Row],[Reference Number]],2)="DO",VLOOKUP(tbl_transaction[[#This Row],[Reference Number]],barang_keluar[],2,FALSE),""))</f>
        <v>46180</v>
      </c>
      <c r="C3039" t="str">
        <f t="shared" si="48"/>
        <v>Outbound</v>
      </c>
      <c r="D3039" t="str">
        <f>IF(tbl_transaction[[#This Row],[Type]]="Inbound",VLOOKUP(tbl_transaction[[#This Row],[Reference Number]],barang_masuk[],4,FALSE),IF(tbl_transaction[[#This Row],[Type]]="Outbound",VLOOKUP(tbl_transaction[[#This Row],[Reference Number]],barang_keluar[],4,FALSE),""))</f>
        <v>INS025</v>
      </c>
      <c r="E3039" t="str">
        <f>IF(tbl_transaction[[#This Row],[Type]]="Inbound",VLOOKUP(tbl_transaction[[#This Row],[Reference Number]],barang_masuk[],5,FALSE),IF(tbl_transaction[[#This Row],[Type]]="Outbound",VLOOKUP(tbl_transaction[[#This Row],[Reference Number]],barang_keluar[],5,FALSE),""))</f>
        <v>Indomie Instant Food Variant 25</v>
      </c>
      <c r="F3039">
        <f>IF(tbl_transaction[[#This Row],[Type]]="Inbound",VLOOKUP(tbl_transaction[[#This Row],[Reference Number]],barang_masuk[],6,FALSE),IF(tbl_transaction[[#This Row],[Type]]="Outbound",VLOOKUP(tbl_transaction[[#This Row],[Reference Number]],barang_keluar[],6,FALSE),""))</f>
        <v>12</v>
      </c>
      <c r="G3039" t="str">
        <f>IF(tbl_transaction[[#This Row],[Type]]="Inbound",VLOOKUP(tbl_transaction[[#This Row],[Reference Number]],barang_masuk[],7,FALSE),IF(tbl_transaction[[#This Row],[Type]]="Outbound",VLOOKUP(tbl_transaction[[#This Row],[Reference Number]],barang_keluar[],7,FALSE),""))</f>
        <v>Pack</v>
      </c>
      <c r="H3039" t="str">
        <f>IF(tbl_transaction[[#This Row],[Type]]="Inbound",VLOOKUP(tbl_transaction[[#This Row],[Reference Number]],barang_masuk[],3,FALSE),IF(tbl_transaction[[#This Row],[Type]]="Outbound",VLOOKUP(tbl_transaction[[#This Row],[Reference Number]],barang_keluar[],3,FALSE),""))</f>
        <v>Outlet 047</v>
      </c>
      <c r="I3039" t="str">
        <f>IF(D3039='Kartu Stok'!$B$2,COUNTIF($D$3:D3039,'Kartu Stok'!$B$2),"")</f>
        <v/>
      </c>
    </row>
    <row r="3040" spans="1:9" ht="14.5" x14ac:dyDescent="0.35">
      <c r="A3040" s="2" t="s">
        <v>3599</v>
      </c>
      <c r="B3040" s="5">
        <f>IF(LEFT(tbl_transaction[[#This Row],[Reference Number]],2)="GR",VLOOKUP(tbl_transaction[[#This Row],[Reference Number]],barang_masuk[],2,FALSE),IF(LEFT(tbl_transaction[[#This Row],[Reference Number]],2)="DO",VLOOKUP(tbl_transaction[[#This Row],[Reference Number]],barang_keluar[],2,FALSE),""))</f>
        <v>46202</v>
      </c>
      <c r="C3040" t="str">
        <f t="shared" si="48"/>
        <v>Outbound</v>
      </c>
      <c r="D3040" t="str">
        <f>IF(tbl_transaction[[#This Row],[Type]]="Inbound",VLOOKUP(tbl_transaction[[#This Row],[Reference Number]],barang_masuk[],4,FALSE),IF(tbl_transaction[[#This Row],[Type]]="Outbound",VLOOKUP(tbl_transaction[[#This Row],[Reference Number]],barang_keluar[],4,FALSE),""))</f>
        <v>SNK023</v>
      </c>
      <c r="E3040" t="str">
        <f>IF(tbl_transaction[[#This Row],[Type]]="Inbound",VLOOKUP(tbl_transaction[[#This Row],[Reference Number]],barang_masuk[],5,FALSE),IF(tbl_transaction[[#This Row],[Type]]="Outbound",VLOOKUP(tbl_transaction[[#This Row],[Reference Number]],barang_keluar[],5,FALSE),""))</f>
        <v>Taro Snack Variant 23</v>
      </c>
      <c r="F3040">
        <f>IF(tbl_transaction[[#This Row],[Type]]="Inbound",VLOOKUP(tbl_transaction[[#This Row],[Reference Number]],barang_masuk[],6,FALSE),IF(tbl_transaction[[#This Row],[Type]]="Outbound",VLOOKUP(tbl_transaction[[#This Row],[Reference Number]],barang_keluar[],6,FALSE),""))</f>
        <v>48</v>
      </c>
      <c r="G3040" t="str">
        <f>IF(tbl_transaction[[#This Row],[Type]]="Inbound",VLOOKUP(tbl_transaction[[#This Row],[Reference Number]],barang_masuk[],7,FALSE),IF(tbl_transaction[[#This Row],[Type]]="Outbound",VLOOKUP(tbl_transaction[[#This Row],[Reference Number]],barang_keluar[],7,FALSE),""))</f>
        <v>Pack</v>
      </c>
      <c r="H3040" t="str">
        <f>IF(tbl_transaction[[#This Row],[Type]]="Inbound",VLOOKUP(tbl_transaction[[#This Row],[Reference Number]],barang_masuk[],3,FALSE),IF(tbl_transaction[[#This Row],[Type]]="Outbound",VLOOKUP(tbl_transaction[[#This Row],[Reference Number]],barang_keluar[],3,FALSE),""))</f>
        <v>Outlet 041</v>
      </c>
      <c r="I3040" t="str">
        <f>IF(D3040='Kartu Stok'!$B$2,COUNTIF($D$3:D3040,'Kartu Stok'!$B$2),"")</f>
        <v/>
      </c>
    </row>
    <row r="3041" spans="1:9" ht="14.5" x14ac:dyDescent="0.35">
      <c r="A3041" s="2" t="s">
        <v>3600</v>
      </c>
      <c r="B3041" s="5">
        <f>IF(LEFT(tbl_transaction[[#This Row],[Reference Number]],2)="GR",VLOOKUP(tbl_transaction[[#This Row],[Reference Number]],barang_masuk[],2,FALSE),IF(LEFT(tbl_transaction[[#This Row],[Reference Number]],2)="DO",VLOOKUP(tbl_transaction[[#This Row],[Reference Number]],barang_keluar[],2,FALSE),""))</f>
        <v>46166</v>
      </c>
      <c r="C3041" t="str">
        <f t="shared" si="48"/>
        <v>Outbound</v>
      </c>
      <c r="D3041" t="str">
        <f>IF(tbl_transaction[[#This Row],[Type]]="Inbound",VLOOKUP(tbl_transaction[[#This Row],[Reference Number]],barang_masuk[],4,FALSE),IF(tbl_transaction[[#This Row],[Type]]="Outbound",VLOOKUP(tbl_transaction[[#This Row],[Reference Number]],barang_keluar[],4,FALSE),""))</f>
        <v>INS003</v>
      </c>
      <c r="E3041" t="str">
        <f>IF(tbl_transaction[[#This Row],[Type]]="Inbound",VLOOKUP(tbl_transaction[[#This Row],[Reference Number]],barang_masuk[],5,FALSE),IF(tbl_transaction[[#This Row],[Type]]="Outbound",VLOOKUP(tbl_transaction[[#This Row],[Reference Number]],barang_keluar[],5,FALSE),""))</f>
        <v>Indomie Instant Food Variant 3</v>
      </c>
      <c r="F3041">
        <f>IF(tbl_transaction[[#This Row],[Type]]="Inbound",VLOOKUP(tbl_transaction[[#This Row],[Reference Number]],barang_masuk[],6,FALSE),IF(tbl_transaction[[#This Row],[Type]]="Outbound",VLOOKUP(tbl_transaction[[#This Row],[Reference Number]],barang_keluar[],6,FALSE),""))</f>
        <v>48</v>
      </c>
      <c r="G3041" t="str">
        <f>IF(tbl_transaction[[#This Row],[Type]]="Inbound",VLOOKUP(tbl_transaction[[#This Row],[Reference Number]],barang_masuk[],7,FALSE),IF(tbl_transaction[[#This Row],[Type]]="Outbound",VLOOKUP(tbl_transaction[[#This Row],[Reference Number]],barang_keluar[],7,FALSE),""))</f>
        <v>Pack</v>
      </c>
      <c r="H3041" t="str">
        <f>IF(tbl_transaction[[#This Row],[Type]]="Inbound",VLOOKUP(tbl_transaction[[#This Row],[Reference Number]],barang_masuk[],3,FALSE),IF(tbl_transaction[[#This Row],[Type]]="Outbound",VLOOKUP(tbl_transaction[[#This Row],[Reference Number]],barang_keluar[],3,FALSE),""))</f>
        <v>Outlet 057</v>
      </c>
      <c r="I3041" t="str">
        <f>IF(D3041='Kartu Stok'!$B$2,COUNTIF($D$3:D3041,'Kartu Stok'!$B$2),"")</f>
        <v/>
      </c>
    </row>
    <row r="3042" spans="1:9" ht="14.5" x14ac:dyDescent="0.35">
      <c r="A3042" s="2" t="s">
        <v>3601</v>
      </c>
      <c r="B3042" s="5">
        <f>IF(LEFT(tbl_transaction[[#This Row],[Reference Number]],2)="GR",VLOOKUP(tbl_transaction[[#This Row],[Reference Number]],barang_masuk[],2,FALSE),IF(LEFT(tbl_transaction[[#This Row],[Reference Number]],2)="DO",VLOOKUP(tbl_transaction[[#This Row],[Reference Number]],barang_keluar[],2,FALSE),""))</f>
        <v>46064</v>
      </c>
      <c r="C3042" t="str">
        <f t="shared" si="48"/>
        <v>Outbound</v>
      </c>
      <c r="D3042" t="str">
        <f>IF(tbl_transaction[[#This Row],[Type]]="Inbound",VLOOKUP(tbl_transaction[[#This Row],[Reference Number]],barang_masuk[],4,FALSE),IF(tbl_transaction[[#This Row],[Type]]="Outbound",VLOOKUP(tbl_transaction[[#This Row],[Reference Number]],barang_keluar[],4,FALSE),""))</f>
        <v>BAB003</v>
      </c>
      <c r="E3042" t="str">
        <f>IF(tbl_transaction[[#This Row],[Type]]="Inbound",VLOOKUP(tbl_transaction[[#This Row],[Reference Number]],barang_masuk[],5,FALSE),IF(tbl_transaction[[#This Row],[Type]]="Outbound",VLOOKUP(tbl_transaction[[#This Row],[Reference Number]],barang_keluar[],5,FALSE),""))</f>
        <v>Zwitsal Baby Care Variant 3</v>
      </c>
      <c r="F3042">
        <f>IF(tbl_transaction[[#This Row],[Type]]="Inbound",VLOOKUP(tbl_transaction[[#This Row],[Reference Number]],barang_masuk[],6,FALSE),IF(tbl_transaction[[#This Row],[Type]]="Outbound",VLOOKUP(tbl_transaction[[#This Row],[Reference Number]],barang_keluar[],6,FALSE),""))</f>
        <v>24</v>
      </c>
      <c r="G3042" t="str">
        <f>IF(tbl_transaction[[#This Row],[Type]]="Inbound",VLOOKUP(tbl_transaction[[#This Row],[Reference Number]],barang_masuk[],7,FALSE),IF(tbl_transaction[[#This Row],[Type]]="Outbound",VLOOKUP(tbl_transaction[[#This Row],[Reference Number]],barang_keluar[],7,FALSE),""))</f>
        <v>Pack</v>
      </c>
      <c r="H3042" t="str">
        <f>IF(tbl_transaction[[#This Row],[Type]]="Inbound",VLOOKUP(tbl_transaction[[#This Row],[Reference Number]],barang_masuk[],3,FALSE),IF(tbl_transaction[[#This Row],[Type]]="Outbound",VLOOKUP(tbl_transaction[[#This Row],[Reference Number]],barang_keluar[],3,FALSE),""))</f>
        <v>Outlet 028</v>
      </c>
      <c r="I3042" t="str">
        <f>IF(D3042='Kartu Stok'!$B$2,COUNTIF($D$3:D3042,'Kartu Stok'!$B$2),"")</f>
        <v/>
      </c>
    </row>
    <row r="3043" spans="1:9" ht="14.5" x14ac:dyDescent="0.35">
      <c r="A3043" s="2" t="s">
        <v>3602</v>
      </c>
      <c r="B3043" s="5">
        <f>IF(LEFT(tbl_transaction[[#This Row],[Reference Number]],2)="GR",VLOOKUP(tbl_transaction[[#This Row],[Reference Number]],barang_masuk[],2,FALSE),IF(LEFT(tbl_transaction[[#This Row],[Reference Number]],2)="DO",VLOOKUP(tbl_transaction[[#This Row],[Reference Number]],barang_keluar[],2,FALSE),""))</f>
        <v>46115</v>
      </c>
      <c r="C3043" t="str">
        <f t="shared" si="48"/>
        <v>Outbound</v>
      </c>
      <c r="D3043" t="str">
        <f>IF(tbl_transaction[[#This Row],[Type]]="Inbound",VLOOKUP(tbl_transaction[[#This Row],[Reference Number]],barang_masuk[],4,FALSE),IF(tbl_transaction[[#This Row],[Type]]="Outbound",VLOOKUP(tbl_transaction[[#This Row],[Reference Number]],barang_keluar[],4,FALSE),""))</f>
        <v>HOM022</v>
      </c>
      <c r="E3043" t="str">
        <f>IF(tbl_transaction[[#This Row],[Type]]="Inbound",VLOOKUP(tbl_transaction[[#This Row],[Reference Number]],barang_masuk[],5,FALSE),IF(tbl_transaction[[#This Row],[Type]]="Outbound",VLOOKUP(tbl_transaction[[#This Row],[Reference Number]],barang_keluar[],5,FALSE),""))</f>
        <v>Sunlight Home Care Variant 22</v>
      </c>
      <c r="F3043">
        <f>IF(tbl_transaction[[#This Row],[Type]]="Inbound",VLOOKUP(tbl_transaction[[#This Row],[Reference Number]],barang_masuk[],6,FALSE),IF(tbl_transaction[[#This Row],[Type]]="Outbound",VLOOKUP(tbl_transaction[[#This Row],[Reference Number]],barang_keluar[],6,FALSE),""))</f>
        <v>48</v>
      </c>
      <c r="G3043" t="str">
        <f>IF(tbl_transaction[[#This Row],[Type]]="Inbound",VLOOKUP(tbl_transaction[[#This Row],[Reference Number]],barang_masuk[],7,FALSE),IF(tbl_transaction[[#This Row],[Type]]="Outbound",VLOOKUP(tbl_transaction[[#This Row],[Reference Number]],barang_keluar[],7,FALSE),""))</f>
        <v>Pack</v>
      </c>
      <c r="H3043" t="str">
        <f>IF(tbl_transaction[[#This Row],[Type]]="Inbound",VLOOKUP(tbl_transaction[[#This Row],[Reference Number]],barang_masuk[],3,FALSE),IF(tbl_transaction[[#This Row],[Type]]="Outbound",VLOOKUP(tbl_transaction[[#This Row],[Reference Number]],barang_keluar[],3,FALSE),""))</f>
        <v>Outlet 078</v>
      </c>
      <c r="I3043" t="str">
        <f>IF(D3043='Kartu Stok'!$B$2,COUNTIF($D$3:D3043,'Kartu Stok'!$B$2),"")</f>
        <v/>
      </c>
    </row>
    <row r="3044" spans="1:9" ht="14.5" x14ac:dyDescent="0.35">
      <c r="A3044" s="2" t="s">
        <v>3603</v>
      </c>
      <c r="B3044" s="5">
        <f>IF(LEFT(tbl_transaction[[#This Row],[Reference Number]],2)="GR",VLOOKUP(tbl_transaction[[#This Row],[Reference Number]],barang_masuk[],2,FALSE),IF(LEFT(tbl_transaction[[#This Row],[Reference Number]],2)="DO",VLOOKUP(tbl_transaction[[#This Row],[Reference Number]],barang_keluar[],2,FALSE),""))</f>
        <v>46055</v>
      </c>
      <c r="C3044" t="str">
        <f t="shared" si="48"/>
        <v>Outbound</v>
      </c>
      <c r="D3044" t="str">
        <f>IF(tbl_transaction[[#This Row],[Type]]="Inbound",VLOOKUP(tbl_transaction[[#This Row],[Reference Number]],barang_masuk[],4,FALSE),IF(tbl_transaction[[#This Row],[Type]]="Outbound",VLOOKUP(tbl_transaction[[#This Row],[Reference Number]],barang_keluar[],4,FALSE),""))</f>
        <v>BAB018</v>
      </c>
      <c r="E3044" t="str">
        <f>IF(tbl_transaction[[#This Row],[Type]]="Inbound",VLOOKUP(tbl_transaction[[#This Row],[Reference Number]],barang_masuk[],5,FALSE),IF(tbl_transaction[[#This Row],[Type]]="Outbound",VLOOKUP(tbl_transaction[[#This Row],[Reference Number]],barang_keluar[],5,FALSE),""))</f>
        <v>MamyPoko Baby Care Variant 18</v>
      </c>
      <c r="F3044">
        <f>IF(tbl_transaction[[#This Row],[Type]]="Inbound",VLOOKUP(tbl_transaction[[#This Row],[Reference Number]],barang_masuk[],6,FALSE),IF(tbl_transaction[[#This Row],[Type]]="Outbound",VLOOKUP(tbl_transaction[[#This Row],[Reference Number]],barang_keluar[],6,FALSE),""))</f>
        <v>24</v>
      </c>
      <c r="G3044" t="str">
        <f>IF(tbl_transaction[[#This Row],[Type]]="Inbound",VLOOKUP(tbl_transaction[[#This Row],[Reference Number]],barang_masuk[],7,FALSE),IF(tbl_transaction[[#This Row],[Type]]="Outbound",VLOOKUP(tbl_transaction[[#This Row],[Reference Number]],barang_keluar[],7,FALSE),""))</f>
        <v>Pack</v>
      </c>
      <c r="H3044" t="str">
        <f>IF(tbl_transaction[[#This Row],[Type]]="Inbound",VLOOKUP(tbl_transaction[[#This Row],[Reference Number]],barang_masuk[],3,FALSE),IF(tbl_transaction[[#This Row],[Type]]="Outbound",VLOOKUP(tbl_transaction[[#This Row],[Reference Number]],barang_keluar[],3,FALSE),""))</f>
        <v>Outlet 075</v>
      </c>
      <c r="I3044">
        <f>IF(D3044='Kartu Stok'!$B$2,COUNTIF($D$3:D3044,'Kartu Stok'!$B$2),"")</f>
        <v>16</v>
      </c>
    </row>
    <row r="3045" spans="1:9" ht="14.5" x14ac:dyDescent="0.35">
      <c r="A3045" s="2" t="s">
        <v>3604</v>
      </c>
      <c r="B3045" s="5">
        <f>IF(LEFT(tbl_transaction[[#This Row],[Reference Number]],2)="GR",VLOOKUP(tbl_transaction[[#This Row],[Reference Number]],barang_masuk[],2,FALSE),IF(LEFT(tbl_transaction[[#This Row],[Reference Number]],2)="DO",VLOOKUP(tbl_transaction[[#This Row],[Reference Number]],barang_keluar[],2,FALSE),""))</f>
        <v>46096</v>
      </c>
      <c r="C3045" t="str">
        <f t="shared" si="48"/>
        <v>Outbound</v>
      </c>
      <c r="D3045" t="str">
        <f>IF(tbl_transaction[[#This Row],[Type]]="Inbound",VLOOKUP(tbl_transaction[[#This Row],[Reference Number]],barang_masuk[],4,FALSE),IF(tbl_transaction[[#This Row],[Type]]="Outbound",VLOOKUP(tbl_transaction[[#This Row],[Reference Number]],barang_keluar[],4,FALSE),""))</f>
        <v>HOM028</v>
      </c>
      <c r="E3045" t="str">
        <f>IF(tbl_transaction[[#This Row],[Type]]="Inbound",VLOOKUP(tbl_transaction[[#This Row],[Reference Number]],barang_masuk[],5,FALSE),IF(tbl_transaction[[#This Row],[Type]]="Outbound",VLOOKUP(tbl_transaction[[#This Row],[Reference Number]],barang_keluar[],5,FALSE),""))</f>
        <v>Rinso Home Care Variant 28</v>
      </c>
      <c r="F3045">
        <f>IF(tbl_transaction[[#This Row],[Type]]="Inbound",VLOOKUP(tbl_transaction[[#This Row],[Reference Number]],barang_masuk[],6,FALSE),IF(tbl_transaction[[#This Row],[Type]]="Outbound",VLOOKUP(tbl_transaction[[#This Row],[Reference Number]],barang_keluar[],6,FALSE),""))</f>
        <v>12</v>
      </c>
      <c r="G3045" t="str">
        <f>IF(tbl_transaction[[#This Row],[Type]]="Inbound",VLOOKUP(tbl_transaction[[#This Row],[Reference Number]],barang_masuk[],7,FALSE),IF(tbl_transaction[[#This Row],[Type]]="Outbound",VLOOKUP(tbl_transaction[[#This Row],[Reference Number]],barang_keluar[],7,FALSE),""))</f>
        <v>Pack</v>
      </c>
      <c r="H3045" t="str">
        <f>IF(tbl_transaction[[#This Row],[Type]]="Inbound",VLOOKUP(tbl_transaction[[#This Row],[Reference Number]],barang_masuk[],3,FALSE),IF(tbl_transaction[[#This Row],[Type]]="Outbound",VLOOKUP(tbl_transaction[[#This Row],[Reference Number]],barang_keluar[],3,FALSE),""))</f>
        <v>Outlet 007</v>
      </c>
      <c r="I3045" t="str">
        <f>IF(D3045='Kartu Stok'!$B$2,COUNTIF($D$3:D3045,'Kartu Stok'!$B$2),"")</f>
        <v/>
      </c>
    </row>
    <row r="3046" spans="1:9" ht="14.5" x14ac:dyDescent="0.35">
      <c r="A3046" s="2" t="s">
        <v>3605</v>
      </c>
      <c r="B3046" s="5">
        <f>IF(LEFT(tbl_transaction[[#This Row],[Reference Number]],2)="GR",VLOOKUP(tbl_transaction[[#This Row],[Reference Number]],barang_masuk[],2,FALSE),IF(LEFT(tbl_transaction[[#This Row],[Reference Number]],2)="DO",VLOOKUP(tbl_transaction[[#This Row],[Reference Number]],barang_keluar[],2,FALSE),""))</f>
        <v>46141</v>
      </c>
      <c r="C3046" t="str">
        <f t="shared" si="48"/>
        <v>Outbound</v>
      </c>
      <c r="D3046" t="str">
        <f>IF(tbl_transaction[[#This Row],[Type]]="Inbound",VLOOKUP(tbl_transaction[[#This Row],[Reference Number]],barang_masuk[],4,FALSE),IF(tbl_transaction[[#This Row],[Type]]="Outbound",VLOOKUP(tbl_transaction[[#This Row],[Reference Number]],barang_keluar[],4,FALSE),""))</f>
        <v>BAB019</v>
      </c>
      <c r="E3046" t="str">
        <f>IF(tbl_transaction[[#This Row],[Type]]="Inbound",VLOOKUP(tbl_transaction[[#This Row],[Reference Number]],barang_masuk[],5,FALSE),IF(tbl_transaction[[#This Row],[Type]]="Outbound",VLOOKUP(tbl_transaction[[#This Row],[Reference Number]],barang_keluar[],5,FALSE),""))</f>
        <v>Zwitsal Baby Care Variant 19</v>
      </c>
      <c r="F3046">
        <f>IF(tbl_transaction[[#This Row],[Type]]="Inbound",VLOOKUP(tbl_transaction[[#This Row],[Reference Number]],barang_masuk[],6,FALSE),IF(tbl_transaction[[#This Row],[Type]]="Outbound",VLOOKUP(tbl_transaction[[#This Row],[Reference Number]],barang_keluar[],6,FALSE),""))</f>
        <v>48</v>
      </c>
      <c r="G3046" t="str">
        <f>IF(tbl_transaction[[#This Row],[Type]]="Inbound",VLOOKUP(tbl_transaction[[#This Row],[Reference Number]],barang_masuk[],7,FALSE),IF(tbl_transaction[[#This Row],[Type]]="Outbound",VLOOKUP(tbl_transaction[[#This Row],[Reference Number]],barang_keluar[],7,FALSE),""))</f>
        <v>Pack</v>
      </c>
      <c r="H3046" t="str">
        <f>IF(tbl_transaction[[#This Row],[Type]]="Inbound",VLOOKUP(tbl_transaction[[#This Row],[Reference Number]],barang_masuk[],3,FALSE),IF(tbl_transaction[[#This Row],[Type]]="Outbound",VLOOKUP(tbl_transaction[[#This Row],[Reference Number]],barang_keluar[],3,FALSE),""))</f>
        <v>Outlet 031</v>
      </c>
      <c r="I3046" t="str">
        <f>IF(D3046='Kartu Stok'!$B$2,COUNTIF($D$3:D3046,'Kartu Stok'!$B$2),"")</f>
        <v/>
      </c>
    </row>
    <row r="3047" spans="1:9" ht="14.5" x14ac:dyDescent="0.35">
      <c r="A3047" s="2" t="s">
        <v>3606</v>
      </c>
      <c r="B3047" s="5">
        <f>IF(LEFT(tbl_transaction[[#This Row],[Reference Number]],2)="GR",VLOOKUP(tbl_transaction[[#This Row],[Reference Number]],barang_masuk[],2,FALSE),IF(LEFT(tbl_transaction[[#This Row],[Reference Number]],2)="DO",VLOOKUP(tbl_transaction[[#This Row],[Reference Number]],barang_keluar[],2,FALSE),""))</f>
        <v>46145</v>
      </c>
      <c r="C3047" t="str">
        <f t="shared" si="48"/>
        <v>Outbound</v>
      </c>
      <c r="D3047" t="str">
        <f>IF(tbl_transaction[[#This Row],[Type]]="Inbound",VLOOKUP(tbl_transaction[[#This Row],[Reference Number]],barang_masuk[],4,FALSE),IF(tbl_transaction[[#This Row],[Type]]="Outbound",VLOOKUP(tbl_transaction[[#This Row],[Reference Number]],barang_keluar[],4,FALSE),""))</f>
        <v>DAR017</v>
      </c>
      <c r="E3047" t="str">
        <f>IF(tbl_transaction[[#This Row],[Type]]="Inbound",VLOOKUP(tbl_transaction[[#This Row],[Reference Number]],barang_masuk[],5,FALSE),IF(tbl_transaction[[#This Row],[Type]]="Outbound",VLOOKUP(tbl_transaction[[#This Row],[Reference Number]],barang_keluar[],5,FALSE),""))</f>
        <v>Indomilk Dairy Variant 17</v>
      </c>
      <c r="F3047">
        <f>IF(tbl_transaction[[#This Row],[Type]]="Inbound",VLOOKUP(tbl_transaction[[#This Row],[Reference Number]],barang_masuk[],6,FALSE),IF(tbl_transaction[[#This Row],[Type]]="Outbound",VLOOKUP(tbl_transaction[[#This Row],[Reference Number]],barang_keluar[],6,FALSE),""))</f>
        <v>30</v>
      </c>
      <c r="G3047" t="str">
        <f>IF(tbl_transaction[[#This Row],[Type]]="Inbound",VLOOKUP(tbl_transaction[[#This Row],[Reference Number]],barang_masuk[],7,FALSE),IF(tbl_transaction[[#This Row],[Type]]="Outbound",VLOOKUP(tbl_transaction[[#This Row],[Reference Number]],barang_keluar[],7,FALSE),""))</f>
        <v>Box</v>
      </c>
      <c r="H3047" t="str">
        <f>IF(tbl_transaction[[#This Row],[Type]]="Inbound",VLOOKUP(tbl_transaction[[#This Row],[Reference Number]],barang_masuk[],3,FALSE),IF(tbl_transaction[[#This Row],[Type]]="Outbound",VLOOKUP(tbl_transaction[[#This Row],[Reference Number]],barang_keluar[],3,FALSE),""))</f>
        <v>Outlet 070</v>
      </c>
      <c r="I3047" t="str">
        <f>IF(D3047='Kartu Stok'!$B$2,COUNTIF($D$3:D3047,'Kartu Stok'!$B$2),"")</f>
        <v/>
      </c>
    </row>
    <row r="3048" spans="1:9" ht="14.5" x14ac:dyDescent="0.35">
      <c r="A3048" s="2" t="s">
        <v>3607</v>
      </c>
      <c r="B3048" s="5">
        <f>IF(LEFT(tbl_transaction[[#This Row],[Reference Number]],2)="GR",VLOOKUP(tbl_transaction[[#This Row],[Reference Number]],barang_masuk[],2,FALSE),IF(LEFT(tbl_transaction[[#This Row],[Reference Number]],2)="DO",VLOOKUP(tbl_transaction[[#This Row],[Reference Number]],barang_keluar[],2,FALSE),""))</f>
        <v>46170</v>
      </c>
      <c r="C3048" t="str">
        <f t="shared" si="48"/>
        <v>Outbound</v>
      </c>
      <c r="D3048" t="str">
        <f>IF(tbl_transaction[[#This Row],[Type]]="Inbound",VLOOKUP(tbl_transaction[[#This Row],[Reference Number]],barang_masuk[],4,FALSE),IF(tbl_transaction[[#This Row],[Type]]="Outbound",VLOOKUP(tbl_transaction[[#This Row],[Reference Number]],barang_keluar[],4,FALSE),""))</f>
        <v>HOM008</v>
      </c>
      <c r="E3048" t="str">
        <f>IF(tbl_transaction[[#This Row],[Type]]="Inbound",VLOOKUP(tbl_transaction[[#This Row],[Reference Number]],barang_masuk[],5,FALSE),IF(tbl_transaction[[#This Row],[Type]]="Outbound",VLOOKUP(tbl_transaction[[#This Row],[Reference Number]],barang_keluar[],5,FALSE),""))</f>
        <v>Rinso Home Care Variant 8</v>
      </c>
      <c r="F3048">
        <f>IF(tbl_transaction[[#This Row],[Type]]="Inbound",VLOOKUP(tbl_transaction[[#This Row],[Reference Number]],barang_masuk[],6,FALSE),IF(tbl_transaction[[#This Row],[Type]]="Outbound",VLOOKUP(tbl_transaction[[#This Row],[Reference Number]],barang_keluar[],6,FALSE),""))</f>
        <v>15</v>
      </c>
      <c r="G3048" t="str">
        <f>IF(tbl_transaction[[#This Row],[Type]]="Inbound",VLOOKUP(tbl_transaction[[#This Row],[Reference Number]],barang_masuk[],7,FALSE),IF(tbl_transaction[[#This Row],[Type]]="Outbound",VLOOKUP(tbl_transaction[[#This Row],[Reference Number]],barang_keluar[],7,FALSE),""))</f>
        <v>Pack</v>
      </c>
      <c r="H3048" t="str">
        <f>IF(tbl_transaction[[#This Row],[Type]]="Inbound",VLOOKUP(tbl_transaction[[#This Row],[Reference Number]],barang_masuk[],3,FALSE),IF(tbl_transaction[[#This Row],[Type]]="Outbound",VLOOKUP(tbl_transaction[[#This Row],[Reference Number]],barang_keluar[],3,FALSE),""))</f>
        <v>Outlet 062</v>
      </c>
      <c r="I3048" t="str">
        <f>IF(D3048='Kartu Stok'!$B$2,COUNTIF($D$3:D3048,'Kartu Stok'!$B$2),"")</f>
        <v/>
      </c>
    </row>
    <row r="3049" spans="1:9" ht="14.5" x14ac:dyDescent="0.35">
      <c r="A3049" s="2" t="s">
        <v>3608</v>
      </c>
      <c r="B3049" s="5">
        <f>IF(LEFT(tbl_transaction[[#This Row],[Reference Number]],2)="GR",VLOOKUP(tbl_transaction[[#This Row],[Reference Number]],barang_masuk[],2,FALSE),IF(LEFT(tbl_transaction[[#This Row],[Reference Number]],2)="DO",VLOOKUP(tbl_transaction[[#This Row],[Reference Number]],barang_keluar[],2,FALSE),""))</f>
        <v>46052</v>
      </c>
      <c r="C3049" t="str">
        <f t="shared" si="48"/>
        <v>Outbound</v>
      </c>
      <c r="D3049" t="str">
        <f>IF(tbl_transaction[[#This Row],[Type]]="Inbound",VLOOKUP(tbl_transaction[[#This Row],[Reference Number]],barang_masuk[],4,FALSE),IF(tbl_transaction[[#This Row],[Type]]="Outbound",VLOOKUP(tbl_transaction[[#This Row],[Reference Number]],barang_keluar[],4,FALSE),""))</f>
        <v>PER013</v>
      </c>
      <c r="E3049" t="str">
        <f>IF(tbl_transaction[[#This Row],[Type]]="Inbound",VLOOKUP(tbl_transaction[[#This Row],[Reference Number]],barang_masuk[],5,FALSE),IF(tbl_transaction[[#This Row],[Type]]="Outbound",VLOOKUP(tbl_transaction[[#This Row],[Reference Number]],barang_keluar[],5,FALSE),""))</f>
        <v>Pepsodent Personal Care Variant 13</v>
      </c>
      <c r="F3049">
        <f>IF(tbl_transaction[[#This Row],[Type]]="Inbound",VLOOKUP(tbl_transaction[[#This Row],[Reference Number]],barang_masuk[],6,FALSE),IF(tbl_transaction[[#This Row],[Type]]="Outbound",VLOOKUP(tbl_transaction[[#This Row],[Reference Number]],barang_keluar[],6,FALSE),""))</f>
        <v>60</v>
      </c>
      <c r="G3049" t="str">
        <f>IF(tbl_transaction[[#This Row],[Type]]="Inbound",VLOOKUP(tbl_transaction[[#This Row],[Reference Number]],barang_masuk[],7,FALSE),IF(tbl_transaction[[#This Row],[Type]]="Outbound",VLOOKUP(tbl_transaction[[#This Row],[Reference Number]],barang_keluar[],7,FALSE),""))</f>
        <v>Bottle</v>
      </c>
      <c r="H3049" t="str">
        <f>IF(tbl_transaction[[#This Row],[Type]]="Inbound",VLOOKUP(tbl_transaction[[#This Row],[Reference Number]],barang_masuk[],3,FALSE),IF(tbl_transaction[[#This Row],[Type]]="Outbound",VLOOKUP(tbl_transaction[[#This Row],[Reference Number]],barang_keluar[],3,FALSE),""))</f>
        <v>Outlet 065</v>
      </c>
      <c r="I3049" t="str">
        <f>IF(D3049='Kartu Stok'!$B$2,COUNTIF($D$3:D3049,'Kartu Stok'!$B$2),"")</f>
        <v/>
      </c>
    </row>
    <row r="3050" spans="1:9" ht="14.5" x14ac:dyDescent="0.35">
      <c r="A3050" s="2" t="s">
        <v>3609</v>
      </c>
      <c r="B3050" s="5">
        <f>IF(LEFT(tbl_transaction[[#This Row],[Reference Number]],2)="GR",VLOOKUP(tbl_transaction[[#This Row],[Reference Number]],barang_masuk[],2,FALSE),IF(LEFT(tbl_transaction[[#This Row],[Reference Number]],2)="DO",VLOOKUP(tbl_transaction[[#This Row],[Reference Number]],barang_keluar[],2,FALSE),""))</f>
        <v>46176</v>
      </c>
      <c r="C3050" t="str">
        <f t="shared" si="48"/>
        <v>Outbound</v>
      </c>
      <c r="D3050" t="str">
        <f>IF(tbl_transaction[[#This Row],[Type]]="Inbound",VLOOKUP(tbl_transaction[[#This Row],[Reference Number]],barang_masuk[],4,FALSE),IF(tbl_transaction[[#This Row],[Type]]="Outbound",VLOOKUP(tbl_transaction[[#This Row],[Reference Number]],barang_keluar[],4,FALSE),""))</f>
        <v>INS011</v>
      </c>
      <c r="E3050" t="str">
        <f>IF(tbl_transaction[[#This Row],[Type]]="Inbound",VLOOKUP(tbl_transaction[[#This Row],[Reference Number]],barang_masuk[],5,FALSE),IF(tbl_transaction[[#This Row],[Type]]="Outbound",VLOOKUP(tbl_transaction[[#This Row],[Reference Number]],barang_keluar[],5,FALSE),""))</f>
        <v>Indomie Instant Food Variant 11</v>
      </c>
      <c r="F3050">
        <f>IF(tbl_transaction[[#This Row],[Type]]="Inbound",VLOOKUP(tbl_transaction[[#This Row],[Reference Number]],barang_masuk[],6,FALSE),IF(tbl_transaction[[#This Row],[Type]]="Outbound",VLOOKUP(tbl_transaction[[#This Row],[Reference Number]],barang_keluar[],6,FALSE),""))</f>
        <v>60</v>
      </c>
      <c r="G3050" t="str">
        <f>IF(tbl_transaction[[#This Row],[Type]]="Inbound",VLOOKUP(tbl_transaction[[#This Row],[Reference Number]],barang_masuk[],7,FALSE),IF(tbl_transaction[[#This Row],[Type]]="Outbound",VLOOKUP(tbl_transaction[[#This Row],[Reference Number]],barang_keluar[],7,FALSE),""))</f>
        <v>Pack</v>
      </c>
      <c r="H3050" t="str">
        <f>IF(tbl_transaction[[#This Row],[Type]]="Inbound",VLOOKUP(tbl_transaction[[#This Row],[Reference Number]],barang_masuk[],3,FALSE),IF(tbl_transaction[[#This Row],[Type]]="Outbound",VLOOKUP(tbl_transaction[[#This Row],[Reference Number]],barang_keluar[],3,FALSE),""))</f>
        <v>Outlet 054</v>
      </c>
      <c r="I3050" t="str">
        <f>IF(D3050='Kartu Stok'!$B$2,COUNTIF($D$3:D3050,'Kartu Stok'!$B$2),"")</f>
        <v/>
      </c>
    </row>
    <row r="3051" spans="1:9" ht="14.5" x14ac:dyDescent="0.35">
      <c r="A3051" s="2" t="s">
        <v>3610</v>
      </c>
      <c r="B3051" s="5">
        <f>IF(LEFT(tbl_transaction[[#This Row],[Reference Number]],2)="GR",VLOOKUP(tbl_transaction[[#This Row],[Reference Number]],barang_masuk[],2,FALSE),IF(LEFT(tbl_transaction[[#This Row],[Reference Number]],2)="DO",VLOOKUP(tbl_transaction[[#This Row],[Reference Number]],barang_keluar[],2,FALSE),""))</f>
        <v>46026</v>
      </c>
      <c r="C3051" t="str">
        <f t="shared" si="48"/>
        <v>Outbound</v>
      </c>
      <c r="D3051" t="str">
        <f>IF(tbl_transaction[[#This Row],[Type]]="Inbound",VLOOKUP(tbl_transaction[[#This Row],[Reference Number]],barang_masuk[],4,FALSE),IF(tbl_transaction[[#This Row],[Type]]="Outbound",VLOOKUP(tbl_transaction[[#This Row],[Reference Number]],barang_keluar[],4,FALSE),""))</f>
        <v>BEV039</v>
      </c>
      <c r="E3051" t="str">
        <f>IF(tbl_transaction[[#This Row],[Type]]="Inbound",VLOOKUP(tbl_transaction[[#This Row],[Reference Number]],barang_masuk[],5,FALSE),IF(tbl_transaction[[#This Row],[Type]]="Outbound",VLOOKUP(tbl_transaction[[#This Row],[Reference Number]],barang_keluar[],5,FALSE),""))</f>
        <v>Pocari Beverage Variant 39</v>
      </c>
      <c r="F3051">
        <f>IF(tbl_transaction[[#This Row],[Type]]="Inbound",VLOOKUP(tbl_transaction[[#This Row],[Reference Number]],barang_masuk[],6,FALSE),IF(tbl_transaction[[#This Row],[Type]]="Outbound",VLOOKUP(tbl_transaction[[#This Row],[Reference Number]],barang_keluar[],6,FALSE),""))</f>
        <v>5</v>
      </c>
      <c r="G3051" t="str">
        <f>IF(tbl_transaction[[#This Row],[Type]]="Inbound",VLOOKUP(tbl_transaction[[#This Row],[Reference Number]],barang_masuk[],7,FALSE),IF(tbl_transaction[[#This Row],[Type]]="Outbound",VLOOKUP(tbl_transaction[[#This Row],[Reference Number]],barang_keluar[],7,FALSE),""))</f>
        <v>Bottle</v>
      </c>
      <c r="H3051" t="str">
        <f>IF(tbl_transaction[[#This Row],[Type]]="Inbound",VLOOKUP(tbl_transaction[[#This Row],[Reference Number]],barang_masuk[],3,FALSE),IF(tbl_transaction[[#This Row],[Type]]="Outbound",VLOOKUP(tbl_transaction[[#This Row],[Reference Number]],barang_keluar[],3,FALSE),""))</f>
        <v>Outlet 039</v>
      </c>
      <c r="I3051" t="str">
        <f>IF(D3051='Kartu Stok'!$B$2,COUNTIF($D$3:D3051,'Kartu Stok'!$B$2),"")</f>
        <v/>
      </c>
    </row>
    <row r="3052" spans="1:9" ht="14.5" x14ac:dyDescent="0.35">
      <c r="A3052" s="2" t="s">
        <v>3611</v>
      </c>
      <c r="B3052" s="5">
        <f>IF(LEFT(tbl_transaction[[#This Row],[Reference Number]],2)="GR",VLOOKUP(tbl_transaction[[#This Row],[Reference Number]],barang_masuk[],2,FALSE),IF(LEFT(tbl_transaction[[#This Row],[Reference Number]],2)="DO",VLOOKUP(tbl_transaction[[#This Row],[Reference Number]],barang_keluar[],2,FALSE),""))</f>
        <v>46112</v>
      </c>
      <c r="C3052" t="str">
        <f t="shared" si="48"/>
        <v>Outbound</v>
      </c>
      <c r="D3052" t="str">
        <f>IF(tbl_transaction[[#This Row],[Type]]="Inbound",VLOOKUP(tbl_transaction[[#This Row],[Reference Number]],barang_masuk[],4,FALSE),IF(tbl_transaction[[#This Row],[Type]]="Outbound",VLOOKUP(tbl_transaction[[#This Row],[Reference Number]],barang_keluar[],4,FALSE),""))</f>
        <v>INS006</v>
      </c>
      <c r="E3052" t="str">
        <f>IF(tbl_transaction[[#This Row],[Type]]="Inbound",VLOOKUP(tbl_transaction[[#This Row],[Reference Number]],barang_masuk[],5,FALSE),IF(tbl_transaction[[#This Row],[Type]]="Outbound",VLOOKUP(tbl_transaction[[#This Row],[Reference Number]],barang_keluar[],5,FALSE),""))</f>
        <v>Indomie Instant Food Variant 6</v>
      </c>
      <c r="F3052">
        <f>IF(tbl_transaction[[#This Row],[Type]]="Inbound",VLOOKUP(tbl_transaction[[#This Row],[Reference Number]],barang_masuk[],6,FALSE),IF(tbl_transaction[[#This Row],[Type]]="Outbound",VLOOKUP(tbl_transaction[[#This Row],[Reference Number]],barang_keluar[],6,FALSE),""))</f>
        <v>24</v>
      </c>
      <c r="G3052" t="str">
        <f>IF(tbl_transaction[[#This Row],[Type]]="Inbound",VLOOKUP(tbl_transaction[[#This Row],[Reference Number]],barang_masuk[],7,FALSE),IF(tbl_transaction[[#This Row],[Type]]="Outbound",VLOOKUP(tbl_transaction[[#This Row],[Reference Number]],barang_keluar[],7,FALSE),""))</f>
        <v>Pack</v>
      </c>
      <c r="H3052" t="str">
        <f>IF(tbl_transaction[[#This Row],[Type]]="Inbound",VLOOKUP(tbl_transaction[[#This Row],[Reference Number]],barang_masuk[],3,FALSE),IF(tbl_transaction[[#This Row],[Type]]="Outbound",VLOOKUP(tbl_transaction[[#This Row],[Reference Number]],barang_keluar[],3,FALSE),""))</f>
        <v>Outlet 047</v>
      </c>
      <c r="I3052" t="str">
        <f>IF(D3052='Kartu Stok'!$B$2,COUNTIF($D$3:D3052,'Kartu Stok'!$B$2),"")</f>
        <v/>
      </c>
    </row>
    <row r="3053" spans="1:9" ht="14.5" x14ac:dyDescent="0.35">
      <c r="A3053" s="2" t="s">
        <v>3612</v>
      </c>
      <c r="B3053" s="5">
        <f>IF(LEFT(tbl_transaction[[#This Row],[Reference Number]],2)="GR",VLOOKUP(tbl_transaction[[#This Row],[Reference Number]],barang_masuk[],2,FALSE),IF(LEFT(tbl_transaction[[#This Row],[Reference Number]],2)="DO",VLOOKUP(tbl_transaction[[#This Row],[Reference Number]],barang_keluar[],2,FALSE),""))</f>
        <v>46157</v>
      </c>
      <c r="C3053" t="str">
        <f t="shared" si="48"/>
        <v>Outbound</v>
      </c>
      <c r="D3053" t="str">
        <f>IF(tbl_transaction[[#This Row],[Type]]="Inbound",VLOOKUP(tbl_transaction[[#This Row],[Reference Number]],barang_masuk[],4,FALSE),IF(tbl_transaction[[#This Row],[Type]]="Outbound",VLOOKUP(tbl_transaction[[#This Row],[Reference Number]],barang_keluar[],4,FALSE),""))</f>
        <v>SNK026</v>
      </c>
      <c r="E3053" t="str">
        <f>IF(tbl_transaction[[#This Row],[Type]]="Inbound",VLOOKUP(tbl_transaction[[#This Row],[Reference Number]],barang_masuk[],5,FALSE),IF(tbl_transaction[[#This Row],[Type]]="Outbound",VLOOKUP(tbl_transaction[[#This Row],[Reference Number]],barang_keluar[],5,FALSE),""))</f>
        <v>Chitato Snack Variant 26</v>
      </c>
      <c r="F3053">
        <f>IF(tbl_transaction[[#This Row],[Type]]="Inbound",VLOOKUP(tbl_transaction[[#This Row],[Reference Number]],barang_masuk[],6,FALSE),IF(tbl_transaction[[#This Row],[Type]]="Outbound",VLOOKUP(tbl_transaction[[#This Row],[Reference Number]],barang_keluar[],6,FALSE),""))</f>
        <v>24</v>
      </c>
      <c r="G3053" t="str">
        <f>IF(tbl_transaction[[#This Row],[Type]]="Inbound",VLOOKUP(tbl_transaction[[#This Row],[Reference Number]],barang_masuk[],7,FALSE),IF(tbl_transaction[[#This Row],[Type]]="Outbound",VLOOKUP(tbl_transaction[[#This Row],[Reference Number]],barang_keluar[],7,FALSE),""))</f>
        <v>Pack</v>
      </c>
      <c r="H3053" t="str">
        <f>IF(tbl_transaction[[#This Row],[Type]]="Inbound",VLOOKUP(tbl_transaction[[#This Row],[Reference Number]],barang_masuk[],3,FALSE),IF(tbl_transaction[[#This Row],[Type]]="Outbound",VLOOKUP(tbl_transaction[[#This Row],[Reference Number]],barang_keluar[],3,FALSE),""))</f>
        <v>Outlet 066</v>
      </c>
      <c r="I3053" t="str">
        <f>IF(D3053='Kartu Stok'!$B$2,COUNTIF($D$3:D3053,'Kartu Stok'!$B$2),"")</f>
        <v/>
      </c>
    </row>
    <row r="3054" spans="1:9" ht="14.5" x14ac:dyDescent="0.35">
      <c r="A3054" s="2" t="s">
        <v>3613</v>
      </c>
      <c r="B3054" s="5">
        <f>IF(LEFT(tbl_transaction[[#This Row],[Reference Number]],2)="GR",VLOOKUP(tbl_transaction[[#This Row],[Reference Number]],barang_masuk[],2,FALSE),IF(LEFT(tbl_transaction[[#This Row],[Reference Number]],2)="DO",VLOOKUP(tbl_transaction[[#This Row],[Reference Number]],barang_keluar[],2,FALSE),""))</f>
        <v>46201</v>
      </c>
      <c r="C3054" t="str">
        <f t="shared" si="48"/>
        <v>Outbound</v>
      </c>
      <c r="D3054" t="str">
        <f>IF(tbl_transaction[[#This Row],[Type]]="Inbound",VLOOKUP(tbl_transaction[[#This Row],[Reference Number]],barang_masuk[],4,FALSE),IF(tbl_transaction[[#This Row],[Type]]="Outbound",VLOOKUP(tbl_transaction[[#This Row],[Reference Number]],barang_keluar[],4,FALSE),""))</f>
        <v>BEV033</v>
      </c>
      <c r="E3054" t="str">
        <f>IF(tbl_transaction[[#This Row],[Type]]="Inbound",VLOOKUP(tbl_transaction[[#This Row],[Reference Number]],barang_masuk[],5,FALSE),IF(tbl_transaction[[#This Row],[Type]]="Outbound",VLOOKUP(tbl_transaction[[#This Row],[Reference Number]],barang_keluar[],5,FALSE),""))</f>
        <v>Aqua Beverage Variant 33</v>
      </c>
      <c r="F3054">
        <f>IF(tbl_transaction[[#This Row],[Type]]="Inbound",VLOOKUP(tbl_transaction[[#This Row],[Reference Number]],barang_masuk[],6,FALSE),IF(tbl_transaction[[#This Row],[Type]]="Outbound",VLOOKUP(tbl_transaction[[#This Row],[Reference Number]],barang_keluar[],6,FALSE),""))</f>
        <v>5</v>
      </c>
      <c r="G3054" t="str">
        <f>IF(tbl_transaction[[#This Row],[Type]]="Inbound",VLOOKUP(tbl_transaction[[#This Row],[Reference Number]],barang_masuk[],7,FALSE),IF(tbl_transaction[[#This Row],[Type]]="Outbound",VLOOKUP(tbl_transaction[[#This Row],[Reference Number]],barang_keluar[],7,FALSE),""))</f>
        <v>Bottle</v>
      </c>
      <c r="H3054" t="str">
        <f>IF(tbl_transaction[[#This Row],[Type]]="Inbound",VLOOKUP(tbl_transaction[[#This Row],[Reference Number]],barang_masuk[],3,FALSE),IF(tbl_transaction[[#This Row],[Type]]="Outbound",VLOOKUP(tbl_transaction[[#This Row],[Reference Number]],barang_keluar[],3,FALSE),""))</f>
        <v>Outlet 059</v>
      </c>
      <c r="I3054" t="str">
        <f>IF(D3054='Kartu Stok'!$B$2,COUNTIF($D$3:D3054,'Kartu Stok'!$B$2),"")</f>
        <v/>
      </c>
    </row>
    <row r="3055" spans="1:9" ht="14.5" x14ac:dyDescent="0.35">
      <c r="A3055" s="2" t="s">
        <v>3614</v>
      </c>
      <c r="B3055" s="5">
        <f>IF(LEFT(tbl_transaction[[#This Row],[Reference Number]],2)="GR",VLOOKUP(tbl_transaction[[#This Row],[Reference Number]],barang_masuk[],2,FALSE),IF(LEFT(tbl_transaction[[#This Row],[Reference Number]],2)="DO",VLOOKUP(tbl_transaction[[#This Row],[Reference Number]],barang_keluar[],2,FALSE),""))</f>
        <v>46130</v>
      </c>
      <c r="C3055" t="str">
        <f t="shared" si="48"/>
        <v>Outbound</v>
      </c>
      <c r="D3055" t="str">
        <f>IF(tbl_transaction[[#This Row],[Type]]="Inbound",VLOOKUP(tbl_transaction[[#This Row],[Reference Number]],barang_masuk[],4,FALSE),IF(tbl_transaction[[#This Row],[Type]]="Outbound",VLOOKUP(tbl_transaction[[#This Row],[Reference Number]],barang_keluar[],4,FALSE),""))</f>
        <v>BEV006</v>
      </c>
      <c r="E3055" t="str">
        <f>IF(tbl_transaction[[#This Row],[Type]]="Inbound",VLOOKUP(tbl_transaction[[#This Row],[Reference Number]],barang_masuk[],5,FALSE),IF(tbl_transaction[[#This Row],[Type]]="Outbound",VLOOKUP(tbl_transaction[[#This Row],[Reference Number]],barang_keluar[],5,FALSE),""))</f>
        <v>Pocari Beverage Variant 6</v>
      </c>
      <c r="F3055">
        <f>IF(tbl_transaction[[#This Row],[Type]]="Inbound",VLOOKUP(tbl_transaction[[#This Row],[Reference Number]],barang_masuk[],6,FALSE),IF(tbl_transaction[[#This Row],[Type]]="Outbound",VLOOKUP(tbl_transaction[[#This Row],[Reference Number]],barang_keluar[],6,FALSE),""))</f>
        <v>5</v>
      </c>
      <c r="G3055" t="str">
        <f>IF(tbl_transaction[[#This Row],[Type]]="Inbound",VLOOKUP(tbl_transaction[[#This Row],[Reference Number]],barang_masuk[],7,FALSE),IF(tbl_transaction[[#This Row],[Type]]="Outbound",VLOOKUP(tbl_transaction[[#This Row],[Reference Number]],barang_keluar[],7,FALSE),""))</f>
        <v>Bottle</v>
      </c>
      <c r="H3055" t="str">
        <f>IF(tbl_transaction[[#This Row],[Type]]="Inbound",VLOOKUP(tbl_transaction[[#This Row],[Reference Number]],barang_masuk[],3,FALSE),IF(tbl_transaction[[#This Row],[Type]]="Outbound",VLOOKUP(tbl_transaction[[#This Row],[Reference Number]],barang_keluar[],3,FALSE),""))</f>
        <v>Outlet 044</v>
      </c>
      <c r="I3055" t="str">
        <f>IF(D3055='Kartu Stok'!$B$2,COUNTIF($D$3:D3055,'Kartu Stok'!$B$2),"")</f>
        <v/>
      </c>
    </row>
    <row r="3056" spans="1:9" ht="14.5" x14ac:dyDescent="0.35">
      <c r="A3056" s="2" t="s">
        <v>3615</v>
      </c>
      <c r="B3056" s="5">
        <f>IF(LEFT(tbl_transaction[[#This Row],[Reference Number]],2)="GR",VLOOKUP(tbl_transaction[[#This Row],[Reference Number]],barang_masuk[],2,FALSE),IF(LEFT(tbl_transaction[[#This Row],[Reference Number]],2)="DO",VLOOKUP(tbl_transaction[[#This Row],[Reference Number]],barang_keluar[],2,FALSE),""))</f>
        <v>46143</v>
      </c>
      <c r="C3056" t="str">
        <f t="shared" si="48"/>
        <v>Outbound</v>
      </c>
      <c r="D3056" t="str">
        <f>IF(tbl_transaction[[#This Row],[Type]]="Inbound",VLOOKUP(tbl_transaction[[#This Row],[Reference Number]],barang_masuk[],4,FALSE),IF(tbl_transaction[[#This Row],[Type]]="Outbound",VLOOKUP(tbl_transaction[[#This Row],[Reference Number]],barang_keluar[],4,FALSE),""))</f>
        <v>SNK011</v>
      </c>
      <c r="E3056" t="str">
        <f>IF(tbl_transaction[[#This Row],[Type]]="Inbound",VLOOKUP(tbl_transaction[[#This Row],[Reference Number]],barang_masuk[],5,FALSE),IF(tbl_transaction[[#This Row],[Type]]="Outbound",VLOOKUP(tbl_transaction[[#This Row],[Reference Number]],barang_keluar[],5,FALSE),""))</f>
        <v>Qtela Snack Variant 11</v>
      </c>
      <c r="F3056">
        <f>IF(tbl_transaction[[#This Row],[Type]]="Inbound",VLOOKUP(tbl_transaction[[#This Row],[Reference Number]],barang_masuk[],6,FALSE),IF(tbl_transaction[[#This Row],[Type]]="Outbound",VLOOKUP(tbl_transaction[[#This Row],[Reference Number]],barang_keluar[],6,FALSE),""))</f>
        <v>36</v>
      </c>
      <c r="G3056" t="str">
        <f>IF(tbl_transaction[[#This Row],[Type]]="Inbound",VLOOKUP(tbl_transaction[[#This Row],[Reference Number]],barang_masuk[],7,FALSE),IF(tbl_transaction[[#This Row],[Type]]="Outbound",VLOOKUP(tbl_transaction[[#This Row],[Reference Number]],barang_keluar[],7,FALSE),""))</f>
        <v>Pack</v>
      </c>
      <c r="H3056" t="str">
        <f>IF(tbl_transaction[[#This Row],[Type]]="Inbound",VLOOKUP(tbl_transaction[[#This Row],[Reference Number]],barang_masuk[],3,FALSE),IF(tbl_transaction[[#This Row],[Type]]="Outbound",VLOOKUP(tbl_transaction[[#This Row],[Reference Number]],barang_keluar[],3,FALSE),""))</f>
        <v>Outlet 066</v>
      </c>
      <c r="I3056" t="str">
        <f>IF(D3056='Kartu Stok'!$B$2,COUNTIF($D$3:D3056,'Kartu Stok'!$B$2),"")</f>
        <v/>
      </c>
    </row>
    <row r="3057" spans="1:9" ht="14.5" x14ac:dyDescent="0.35">
      <c r="A3057" s="2" t="s">
        <v>3616</v>
      </c>
      <c r="B3057" s="5">
        <f>IF(LEFT(tbl_transaction[[#This Row],[Reference Number]],2)="GR",VLOOKUP(tbl_transaction[[#This Row],[Reference Number]],barang_masuk[],2,FALSE),IF(LEFT(tbl_transaction[[#This Row],[Reference Number]],2)="DO",VLOOKUP(tbl_transaction[[#This Row],[Reference Number]],barang_keluar[],2,FALSE),""))</f>
        <v>46187</v>
      </c>
      <c r="C3057" t="str">
        <f t="shared" si="48"/>
        <v>Outbound</v>
      </c>
      <c r="D3057" t="str">
        <f>IF(tbl_transaction[[#This Row],[Type]]="Inbound",VLOOKUP(tbl_transaction[[#This Row],[Reference Number]],barang_masuk[],4,FALSE),IF(tbl_transaction[[#This Row],[Type]]="Outbound",VLOOKUP(tbl_transaction[[#This Row],[Reference Number]],barang_keluar[],4,FALSE),""))</f>
        <v>DAR002</v>
      </c>
      <c r="E3057" t="str">
        <f>IF(tbl_transaction[[#This Row],[Type]]="Inbound",VLOOKUP(tbl_transaction[[#This Row],[Reference Number]],barang_masuk[],5,FALSE),IF(tbl_transaction[[#This Row],[Type]]="Outbound",VLOOKUP(tbl_transaction[[#This Row],[Reference Number]],barang_keluar[],5,FALSE),""))</f>
        <v>Indomilk Dairy Variant 2</v>
      </c>
      <c r="F3057">
        <f>IF(tbl_transaction[[#This Row],[Type]]="Inbound",VLOOKUP(tbl_transaction[[#This Row],[Reference Number]],barang_masuk[],6,FALSE),IF(tbl_transaction[[#This Row],[Type]]="Outbound",VLOOKUP(tbl_transaction[[#This Row],[Reference Number]],barang_keluar[],6,FALSE),""))</f>
        <v>30</v>
      </c>
      <c r="G3057" t="str">
        <f>IF(tbl_transaction[[#This Row],[Type]]="Inbound",VLOOKUP(tbl_transaction[[#This Row],[Reference Number]],barang_masuk[],7,FALSE),IF(tbl_transaction[[#This Row],[Type]]="Outbound",VLOOKUP(tbl_transaction[[#This Row],[Reference Number]],barang_keluar[],7,FALSE),""))</f>
        <v>Box</v>
      </c>
      <c r="H3057" t="str">
        <f>IF(tbl_transaction[[#This Row],[Type]]="Inbound",VLOOKUP(tbl_transaction[[#This Row],[Reference Number]],barang_masuk[],3,FALSE),IF(tbl_transaction[[#This Row],[Type]]="Outbound",VLOOKUP(tbl_transaction[[#This Row],[Reference Number]],barang_keluar[],3,FALSE),""))</f>
        <v>Outlet 075</v>
      </c>
      <c r="I3057" t="str">
        <f>IF(D3057='Kartu Stok'!$B$2,COUNTIF($D$3:D3057,'Kartu Stok'!$B$2),"")</f>
        <v/>
      </c>
    </row>
    <row r="3058" spans="1:9" ht="14.5" x14ac:dyDescent="0.35">
      <c r="A3058" s="2" t="s">
        <v>3617</v>
      </c>
      <c r="B3058" s="5">
        <f>IF(LEFT(tbl_transaction[[#This Row],[Reference Number]],2)="GR",VLOOKUP(tbl_transaction[[#This Row],[Reference Number]],barang_masuk[],2,FALSE),IF(LEFT(tbl_transaction[[#This Row],[Reference Number]],2)="DO",VLOOKUP(tbl_transaction[[#This Row],[Reference Number]],barang_keluar[],2,FALSE),""))</f>
        <v>46050</v>
      </c>
      <c r="C3058" t="str">
        <f t="shared" si="48"/>
        <v>Outbound</v>
      </c>
      <c r="D3058" t="str">
        <f>IF(tbl_transaction[[#This Row],[Type]]="Inbound",VLOOKUP(tbl_transaction[[#This Row],[Reference Number]],barang_masuk[],4,FALSE),IF(tbl_transaction[[#This Row],[Type]]="Outbound",VLOOKUP(tbl_transaction[[#This Row],[Reference Number]],barang_keluar[],4,FALSE),""))</f>
        <v>PER006</v>
      </c>
      <c r="E3058" t="str">
        <f>IF(tbl_transaction[[#This Row],[Type]]="Inbound",VLOOKUP(tbl_transaction[[#This Row],[Reference Number]],barang_masuk[],5,FALSE),IF(tbl_transaction[[#This Row],[Type]]="Outbound",VLOOKUP(tbl_transaction[[#This Row],[Reference Number]],barang_keluar[],5,FALSE),""))</f>
        <v>Lifebuoy Personal Care Variant 6</v>
      </c>
      <c r="F3058">
        <f>IF(tbl_transaction[[#This Row],[Type]]="Inbound",VLOOKUP(tbl_transaction[[#This Row],[Reference Number]],barang_masuk[],6,FALSE),IF(tbl_transaction[[#This Row],[Type]]="Outbound",VLOOKUP(tbl_transaction[[#This Row],[Reference Number]],barang_keluar[],6,FALSE),""))</f>
        <v>24</v>
      </c>
      <c r="G3058" t="str">
        <f>IF(tbl_transaction[[#This Row],[Type]]="Inbound",VLOOKUP(tbl_transaction[[#This Row],[Reference Number]],barang_masuk[],7,FALSE),IF(tbl_transaction[[#This Row],[Type]]="Outbound",VLOOKUP(tbl_transaction[[#This Row],[Reference Number]],barang_keluar[],7,FALSE),""))</f>
        <v>Bottle</v>
      </c>
      <c r="H3058" t="str">
        <f>IF(tbl_transaction[[#This Row],[Type]]="Inbound",VLOOKUP(tbl_transaction[[#This Row],[Reference Number]],barang_masuk[],3,FALSE),IF(tbl_transaction[[#This Row],[Type]]="Outbound",VLOOKUP(tbl_transaction[[#This Row],[Reference Number]],barang_keluar[],3,FALSE),""))</f>
        <v>Outlet 033</v>
      </c>
      <c r="I3058" t="str">
        <f>IF(D3058='Kartu Stok'!$B$2,COUNTIF($D$3:D3058,'Kartu Stok'!$B$2),"")</f>
        <v/>
      </c>
    </row>
    <row r="3059" spans="1:9" ht="14.5" x14ac:dyDescent="0.35">
      <c r="A3059" s="2" t="s">
        <v>3618</v>
      </c>
      <c r="B3059" s="5">
        <f>IF(LEFT(tbl_transaction[[#This Row],[Reference Number]],2)="GR",VLOOKUP(tbl_transaction[[#This Row],[Reference Number]],barang_masuk[],2,FALSE),IF(LEFT(tbl_transaction[[#This Row],[Reference Number]],2)="DO",VLOOKUP(tbl_transaction[[#This Row],[Reference Number]],barang_keluar[],2,FALSE),""))</f>
        <v>46072</v>
      </c>
      <c r="C3059" t="str">
        <f t="shared" si="48"/>
        <v>Outbound</v>
      </c>
      <c r="D3059" t="str">
        <f>IF(tbl_transaction[[#This Row],[Type]]="Inbound",VLOOKUP(tbl_transaction[[#This Row],[Reference Number]],barang_masuk[],4,FALSE),IF(tbl_transaction[[#This Row],[Type]]="Outbound",VLOOKUP(tbl_transaction[[#This Row],[Reference Number]],barang_keluar[],4,FALSE),""))</f>
        <v>SNK003</v>
      </c>
      <c r="E3059" t="str">
        <f>IF(tbl_transaction[[#This Row],[Type]]="Inbound",VLOOKUP(tbl_transaction[[#This Row],[Reference Number]],barang_masuk[],5,FALSE),IF(tbl_transaction[[#This Row],[Type]]="Outbound",VLOOKUP(tbl_transaction[[#This Row],[Reference Number]],barang_keluar[],5,FALSE),""))</f>
        <v>Qtela Snack Variant 3</v>
      </c>
      <c r="F3059">
        <f>IF(tbl_transaction[[#This Row],[Type]]="Inbound",VLOOKUP(tbl_transaction[[#This Row],[Reference Number]],barang_masuk[],6,FALSE),IF(tbl_transaction[[#This Row],[Type]]="Outbound",VLOOKUP(tbl_transaction[[#This Row],[Reference Number]],barang_keluar[],6,FALSE),""))</f>
        <v>36</v>
      </c>
      <c r="G3059" t="str">
        <f>IF(tbl_transaction[[#This Row],[Type]]="Inbound",VLOOKUP(tbl_transaction[[#This Row],[Reference Number]],barang_masuk[],7,FALSE),IF(tbl_transaction[[#This Row],[Type]]="Outbound",VLOOKUP(tbl_transaction[[#This Row],[Reference Number]],barang_keluar[],7,FALSE),""))</f>
        <v>Pack</v>
      </c>
      <c r="H3059" t="str">
        <f>IF(tbl_transaction[[#This Row],[Type]]="Inbound",VLOOKUP(tbl_transaction[[#This Row],[Reference Number]],barang_masuk[],3,FALSE),IF(tbl_transaction[[#This Row],[Type]]="Outbound",VLOOKUP(tbl_transaction[[#This Row],[Reference Number]],barang_keluar[],3,FALSE),""))</f>
        <v>Outlet 062</v>
      </c>
      <c r="I3059" t="str">
        <f>IF(D3059='Kartu Stok'!$B$2,COUNTIF($D$3:D3059,'Kartu Stok'!$B$2),"")</f>
        <v/>
      </c>
    </row>
    <row r="3060" spans="1:9" ht="14.5" x14ac:dyDescent="0.35">
      <c r="A3060" s="2" t="s">
        <v>3619</v>
      </c>
      <c r="B3060" s="5">
        <f>IF(LEFT(tbl_transaction[[#This Row],[Reference Number]],2)="GR",VLOOKUP(tbl_transaction[[#This Row],[Reference Number]],barang_masuk[],2,FALSE),IF(LEFT(tbl_transaction[[#This Row],[Reference Number]],2)="DO",VLOOKUP(tbl_transaction[[#This Row],[Reference Number]],barang_keluar[],2,FALSE),""))</f>
        <v>46174</v>
      </c>
      <c r="C3060" t="str">
        <f t="shared" si="48"/>
        <v>Outbound</v>
      </c>
      <c r="D3060" t="str">
        <f>IF(tbl_transaction[[#This Row],[Type]]="Inbound",VLOOKUP(tbl_transaction[[#This Row],[Reference Number]],barang_masuk[],4,FALSE),IF(tbl_transaction[[#This Row],[Type]]="Outbound",VLOOKUP(tbl_transaction[[#This Row],[Reference Number]],barang_keluar[],4,FALSE),""))</f>
        <v>PER005</v>
      </c>
      <c r="E3060" t="str">
        <f>IF(tbl_transaction[[#This Row],[Type]]="Inbound",VLOOKUP(tbl_transaction[[#This Row],[Reference Number]],barang_masuk[],5,FALSE),IF(tbl_transaction[[#This Row],[Type]]="Outbound",VLOOKUP(tbl_transaction[[#This Row],[Reference Number]],barang_keluar[],5,FALSE),""))</f>
        <v>Pepsodent Personal Care Variant 5</v>
      </c>
      <c r="F3060">
        <f>IF(tbl_transaction[[#This Row],[Type]]="Inbound",VLOOKUP(tbl_transaction[[#This Row],[Reference Number]],barang_masuk[],6,FALSE),IF(tbl_transaction[[#This Row],[Type]]="Outbound",VLOOKUP(tbl_transaction[[#This Row],[Reference Number]],barang_keluar[],6,FALSE),""))</f>
        <v>48</v>
      </c>
      <c r="G3060" t="str">
        <f>IF(tbl_transaction[[#This Row],[Type]]="Inbound",VLOOKUP(tbl_transaction[[#This Row],[Reference Number]],barang_masuk[],7,FALSE),IF(tbl_transaction[[#This Row],[Type]]="Outbound",VLOOKUP(tbl_transaction[[#This Row],[Reference Number]],barang_keluar[],7,FALSE),""))</f>
        <v>Bottle</v>
      </c>
      <c r="H3060" t="str">
        <f>IF(tbl_transaction[[#This Row],[Type]]="Inbound",VLOOKUP(tbl_transaction[[#This Row],[Reference Number]],barang_masuk[],3,FALSE),IF(tbl_transaction[[#This Row],[Type]]="Outbound",VLOOKUP(tbl_transaction[[#This Row],[Reference Number]],barang_keluar[],3,FALSE),""))</f>
        <v>Outlet 065</v>
      </c>
      <c r="I3060" t="str">
        <f>IF(D3060='Kartu Stok'!$B$2,COUNTIF($D$3:D3060,'Kartu Stok'!$B$2),"")</f>
        <v/>
      </c>
    </row>
    <row r="3061" spans="1:9" ht="14.5" x14ac:dyDescent="0.35">
      <c r="A3061" s="2" t="s">
        <v>3620</v>
      </c>
      <c r="B3061" s="5">
        <f>IF(LEFT(tbl_transaction[[#This Row],[Reference Number]],2)="GR",VLOOKUP(tbl_transaction[[#This Row],[Reference Number]],barang_masuk[],2,FALSE),IF(LEFT(tbl_transaction[[#This Row],[Reference Number]],2)="DO",VLOOKUP(tbl_transaction[[#This Row],[Reference Number]],barang_keluar[],2,FALSE),""))</f>
        <v>46141</v>
      </c>
      <c r="C3061" t="str">
        <f t="shared" si="48"/>
        <v>Outbound</v>
      </c>
      <c r="D3061" t="str">
        <f>IF(tbl_transaction[[#This Row],[Type]]="Inbound",VLOOKUP(tbl_transaction[[#This Row],[Reference Number]],barang_masuk[],4,FALSE),IF(tbl_transaction[[#This Row],[Type]]="Outbound",VLOOKUP(tbl_transaction[[#This Row],[Reference Number]],barang_keluar[],4,FALSE),""))</f>
        <v>INS025</v>
      </c>
      <c r="E3061" t="str">
        <f>IF(tbl_transaction[[#This Row],[Type]]="Inbound",VLOOKUP(tbl_transaction[[#This Row],[Reference Number]],barang_masuk[],5,FALSE),IF(tbl_transaction[[#This Row],[Type]]="Outbound",VLOOKUP(tbl_transaction[[#This Row],[Reference Number]],barang_keluar[],5,FALSE),""))</f>
        <v>Indomie Instant Food Variant 25</v>
      </c>
      <c r="F3061">
        <f>IF(tbl_transaction[[#This Row],[Type]]="Inbound",VLOOKUP(tbl_transaction[[#This Row],[Reference Number]],barang_masuk[],6,FALSE),IF(tbl_transaction[[#This Row],[Type]]="Outbound",VLOOKUP(tbl_transaction[[#This Row],[Reference Number]],barang_keluar[],6,FALSE),""))</f>
        <v>36</v>
      </c>
      <c r="G3061" t="str">
        <f>IF(tbl_transaction[[#This Row],[Type]]="Inbound",VLOOKUP(tbl_transaction[[#This Row],[Reference Number]],barang_masuk[],7,FALSE),IF(tbl_transaction[[#This Row],[Type]]="Outbound",VLOOKUP(tbl_transaction[[#This Row],[Reference Number]],barang_keluar[],7,FALSE),""))</f>
        <v>Pack</v>
      </c>
      <c r="H3061" t="str">
        <f>IF(tbl_transaction[[#This Row],[Type]]="Inbound",VLOOKUP(tbl_transaction[[#This Row],[Reference Number]],barang_masuk[],3,FALSE),IF(tbl_transaction[[#This Row],[Type]]="Outbound",VLOOKUP(tbl_transaction[[#This Row],[Reference Number]],barang_keluar[],3,FALSE),""))</f>
        <v>Outlet 023</v>
      </c>
      <c r="I3061" t="str">
        <f>IF(D3061='Kartu Stok'!$B$2,COUNTIF($D$3:D3061,'Kartu Stok'!$B$2),"")</f>
        <v/>
      </c>
    </row>
    <row r="3062" spans="1:9" ht="14.5" x14ac:dyDescent="0.35">
      <c r="A3062" s="2" t="s">
        <v>3621</v>
      </c>
      <c r="B3062" s="5">
        <f>IF(LEFT(tbl_transaction[[#This Row],[Reference Number]],2)="GR",VLOOKUP(tbl_transaction[[#This Row],[Reference Number]],barang_masuk[],2,FALSE),IF(LEFT(tbl_transaction[[#This Row],[Reference Number]],2)="DO",VLOOKUP(tbl_transaction[[#This Row],[Reference Number]],barang_keluar[],2,FALSE),""))</f>
        <v>46123</v>
      </c>
      <c r="C3062" t="str">
        <f t="shared" si="48"/>
        <v>Outbound</v>
      </c>
      <c r="D3062" t="str">
        <f>IF(tbl_transaction[[#This Row],[Type]]="Inbound",VLOOKUP(tbl_transaction[[#This Row],[Reference Number]],barang_masuk[],4,FALSE),IF(tbl_transaction[[#This Row],[Type]]="Outbound",VLOOKUP(tbl_transaction[[#This Row],[Reference Number]],barang_keluar[],4,FALSE),""))</f>
        <v>DAR005</v>
      </c>
      <c r="E3062" t="str">
        <f>IF(tbl_transaction[[#This Row],[Type]]="Inbound",VLOOKUP(tbl_transaction[[#This Row],[Reference Number]],barang_masuk[],5,FALSE),IF(tbl_transaction[[#This Row],[Type]]="Outbound",VLOOKUP(tbl_transaction[[#This Row],[Reference Number]],barang_keluar[],5,FALSE),""))</f>
        <v>Indomilk Dairy Variant 5</v>
      </c>
      <c r="F3062">
        <f>IF(tbl_transaction[[#This Row],[Type]]="Inbound",VLOOKUP(tbl_transaction[[#This Row],[Reference Number]],barang_masuk[],6,FALSE),IF(tbl_transaction[[#This Row],[Type]]="Outbound",VLOOKUP(tbl_transaction[[#This Row],[Reference Number]],barang_keluar[],6,FALSE),""))</f>
        <v>30</v>
      </c>
      <c r="G3062" t="str">
        <f>IF(tbl_transaction[[#This Row],[Type]]="Inbound",VLOOKUP(tbl_transaction[[#This Row],[Reference Number]],barang_masuk[],7,FALSE),IF(tbl_transaction[[#This Row],[Type]]="Outbound",VLOOKUP(tbl_transaction[[#This Row],[Reference Number]],barang_keluar[],7,FALSE),""))</f>
        <v>Box</v>
      </c>
      <c r="H3062" t="str">
        <f>IF(tbl_transaction[[#This Row],[Type]]="Inbound",VLOOKUP(tbl_transaction[[#This Row],[Reference Number]],barang_masuk[],3,FALSE),IF(tbl_transaction[[#This Row],[Type]]="Outbound",VLOOKUP(tbl_transaction[[#This Row],[Reference Number]],barang_keluar[],3,FALSE),""))</f>
        <v>Outlet 075</v>
      </c>
      <c r="I3062" t="str">
        <f>IF(D3062='Kartu Stok'!$B$2,COUNTIF($D$3:D3062,'Kartu Stok'!$B$2),"")</f>
        <v/>
      </c>
    </row>
    <row r="3063" spans="1:9" ht="14.5" x14ac:dyDescent="0.35">
      <c r="A3063" s="2" t="s">
        <v>3622</v>
      </c>
      <c r="B3063" s="5">
        <f>IF(LEFT(tbl_transaction[[#This Row],[Reference Number]],2)="GR",VLOOKUP(tbl_transaction[[#This Row],[Reference Number]],barang_masuk[],2,FALSE),IF(LEFT(tbl_transaction[[#This Row],[Reference Number]],2)="DO",VLOOKUP(tbl_transaction[[#This Row],[Reference Number]],barang_keluar[],2,FALSE),""))</f>
        <v>46116</v>
      </c>
      <c r="C3063" t="str">
        <f t="shared" si="48"/>
        <v>Outbound</v>
      </c>
      <c r="D3063" t="str">
        <f>IF(tbl_transaction[[#This Row],[Type]]="Inbound",VLOOKUP(tbl_transaction[[#This Row],[Reference Number]],barang_masuk[],4,FALSE),IF(tbl_transaction[[#This Row],[Type]]="Outbound",VLOOKUP(tbl_transaction[[#This Row],[Reference Number]],barang_keluar[],4,FALSE),""))</f>
        <v>BEV026</v>
      </c>
      <c r="E3063" t="str">
        <f>IF(tbl_transaction[[#This Row],[Type]]="Inbound",VLOOKUP(tbl_transaction[[#This Row],[Reference Number]],barang_masuk[],5,FALSE),IF(tbl_transaction[[#This Row],[Type]]="Outbound",VLOOKUP(tbl_transaction[[#This Row],[Reference Number]],barang_keluar[],5,FALSE),""))</f>
        <v>Pocari Beverage Variant 26</v>
      </c>
      <c r="F3063">
        <f>IF(tbl_transaction[[#This Row],[Type]]="Inbound",VLOOKUP(tbl_transaction[[#This Row],[Reference Number]],barang_masuk[],6,FALSE),IF(tbl_transaction[[#This Row],[Type]]="Outbound",VLOOKUP(tbl_transaction[[#This Row],[Reference Number]],barang_keluar[],6,FALSE),""))</f>
        <v>10</v>
      </c>
      <c r="G3063" t="str">
        <f>IF(tbl_transaction[[#This Row],[Type]]="Inbound",VLOOKUP(tbl_transaction[[#This Row],[Reference Number]],barang_masuk[],7,FALSE),IF(tbl_transaction[[#This Row],[Type]]="Outbound",VLOOKUP(tbl_transaction[[#This Row],[Reference Number]],barang_keluar[],7,FALSE),""))</f>
        <v>Bottle</v>
      </c>
      <c r="H3063" t="str">
        <f>IF(tbl_transaction[[#This Row],[Type]]="Inbound",VLOOKUP(tbl_transaction[[#This Row],[Reference Number]],barang_masuk[],3,FALSE),IF(tbl_transaction[[#This Row],[Type]]="Outbound",VLOOKUP(tbl_transaction[[#This Row],[Reference Number]],barang_keluar[],3,FALSE),""))</f>
        <v>Outlet 055</v>
      </c>
      <c r="I3063" t="str">
        <f>IF(D3063='Kartu Stok'!$B$2,COUNTIF($D$3:D3063,'Kartu Stok'!$B$2),"")</f>
        <v/>
      </c>
    </row>
    <row r="3064" spans="1:9" ht="14.5" x14ac:dyDescent="0.35">
      <c r="A3064" s="2" t="s">
        <v>3623</v>
      </c>
      <c r="B3064" s="5">
        <f>IF(LEFT(tbl_transaction[[#This Row],[Reference Number]],2)="GR",VLOOKUP(tbl_transaction[[#This Row],[Reference Number]],barang_masuk[],2,FALSE),IF(LEFT(tbl_transaction[[#This Row],[Reference Number]],2)="DO",VLOOKUP(tbl_transaction[[#This Row],[Reference Number]],barang_keluar[],2,FALSE),""))</f>
        <v>46199</v>
      </c>
      <c r="C3064" t="str">
        <f t="shared" si="48"/>
        <v>Outbound</v>
      </c>
      <c r="D3064" t="str">
        <f>IF(tbl_transaction[[#This Row],[Type]]="Inbound",VLOOKUP(tbl_transaction[[#This Row],[Reference Number]],barang_masuk[],4,FALSE),IF(tbl_transaction[[#This Row],[Type]]="Outbound",VLOOKUP(tbl_transaction[[#This Row],[Reference Number]],barang_keluar[],4,FALSE),""))</f>
        <v>BAB005</v>
      </c>
      <c r="E3064" t="str">
        <f>IF(tbl_transaction[[#This Row],[Type]]="Inbound",VLOOKUP(tbl_transaction[[#This Row],[Reference Number]],barang_masuk[],5,FALSE),IF(tbl_transaction[[#This Row],[Type]]="Outbound",VLOOKUP(tbl_transaction[[#This Row],[Reference Number]],barang_keluar[],5,FALSE),""))</f>
        <v>Zwitsal Baby Care Variant 5</v>
      </c>
      <c r="F3064">
        <f>IF(tbl_transaction[[#This Row],[Type]]="Inbound",VLOOKUP(tbl_transaction[[#This Row],[Reference Number]],barang_masuk[],6,FALSE),IF(tbl_transaction[[#This Row],[Type]]="Outbound",VLOOKUP(tbl_transaction[[#This Row],[Reference Number]],barang_keluar[],6,FALSE),""))</f>
        <v>24</v>
      </c>
      <c r="G3064" t="str">
        <f>IF(tbl_transaction[[#This Row],[Type]]="Inbound",VLOOKUP(tbl_transaction[[#This Row],[Reference Number]],barang_masuk[],7,FALSE),IF(tbl_transaction[[#This Row],[Type]]="Outbound",VLOOKUP(tbl_transaction[[#This Row],[Reference Number]],barang_keluar[],7,FALSE),""))</f>
        <v>Pack</v>
      </c>
      <c r="H3064" t="str">
        <f>IF(tbl_transaction[[#This Row],[Type]]="Inbound",VLOOKUP(tbl_transaction[[#This Row],[Reference Number]],barang_masuk[],3,FALSE),IF(tbl_transaction[[#This Row],[Type]]="Outbound",VLOOKUP(tbl_transaction[[#This Row],[Reference Number]],barang_keluar[],3,FALSE),""))</f>
        <v>Outlet 039</v>
      </c>
      <c r="I3064" t="str">
        <f>IF(D3064='Kartu Stok'!$B$2,COUNTIF($D$3:D3064,'Kartu Stok'!$B$2),"")</f>
        <v/>
      </c>
    </row>
    <row r="3065" spans="1:9" ht="14.5" x14ac:dyDescent="0.35">
      <c r="A3065" s="2" t="s">
        <v>3624</v>
      </c>
      <c r="B3065" s="5">
        <f>IF(LEFT(tbl_transaction[[#This Row],[Reference Number]],2)="GR",VLOOKUP(tbl_transaction[[#This Row],[Reference Number]],barang_masuk[],2,FALSE),IF(LEFT(tbl_transaction[[#This Row],[Reference Number]],2)="DO",VLOOKUP(tbl_transaction[[#This Row],[Reference Number]],barang_keluar[],2,FALSE),""))</f>
        <v>46178</v>
      </c>
      <c r="C3065" t="str">
        <f t="shared" si="48"/>
        <v>Outbound</v>
      </c>
      <c r="D3065" t="str">
        <f>IF(tbl_transaction[[#This Row],[Type]]="Inbound",VLOOKUP(tbl_transaction[[#This Row],[Reference Number]],barang_masuk[],4,FALSE),IF(tbl_transaction[[#This Row],[Type]]="Outbound",VLOOKUP(tbl_transaction[[#This Row],[Reference Number]],barang_keluar[],4,FALSE),""))</f>
        <v>SNK015</v>
      </c>
      <c r="E3065" t="str">
        <f>IF(tbl_transaction[[#This Row],[Type]]="Inbound",VLOOKUP(tbl_transaction[[#This Row],[Reference Number]],barang_masuk[],5,FALSE),IF(tbl_transaction[[#This Row],[Type]]="Outbound",VLOOKUP(tbl_transaction[[#This Row],[Reference Number]],barang_keluar[],5,FALSE),""))</f>
        <v>Taro Snack Variant 15</v>
      </c>
      <c r="F3065">
        <f>IF(tbl_transaction[[#This Row],[Type]]="Inbound",VLOOKUP(tbl_transaction[[#This Row],[Reference Number]],barang_masuk[],6,FALSE),IF(tbl_transaction[[#This Row],[Type]]="Outbound",VLOOKUP(tbl_transaction[[#This Row],[Reference Number]],barang_keluar[],6,FALSE),""))</f>
        <v>60</v>
      </c>
      <c r="G3065" t="str">
        <f>IF(tbl_transaction[[#This Row],[Type]]="Inbound",VLOOKUP(tbl_transaction[[#This Row],[Reference Number]],barang_masuk[],7,FALSE),IF(tbl_transaction[[#This Row],[Type]]="Outbound",VLOOKUP(tbl_transaction[[#This Row],[Reference Number]],barang_keluar[],7,FALSE),""))</f>
        <v>Pack</v>
      </c>
      <c r="H3065" t="str">
        <f>IF(tbl_transaction[[#This Row],[Type]]="Inbound",VLOOKUP(tbl_transaction[[#This Row],[Reference Number]],barang_masuk[],3,FALSE),IF(tbl_transaction[[#This Row],[Type]]="Outbound",VLOOKUP(tbl_transaction[[#This Row],[Reference Number]],barang_keluar[],3,FALSE),""))</f>
        <v>Outlet 046</v>
      </c>
      <c r="I3065" t="str">
        <f>IF(D3065='Kartu Stok'!$B$2,COUNTIF($D$3:D3065,'Kartu Stok'!$B$2),"")</f>
        <v/>
      </c>
    </row>
    <row r="3066" spans="1:9" ht="14.5" x14ac:dyDescent="0.35">
      <c r="A3066" s="2" t="s">
        <v>3625</v>
      </c>
      <c r="B3066" s="5">
        <f>IF(LEFT(tbl_transaction[[#This Row],[Reference Number]],2)="GR",VLOOKUP(tbl_transaction[[#This Row],[Reference Number]],barang_masuk[],2,FALSE),IF(LEFT(tbl_transaction[[#This Row],[Reference Number]],2)="DO",VLOOKUP(tbl_transaction[[#This Row],[Reference Number]],barang_keluar[],2,FALSE),""))</f>
        <v>46082</v>
      </c>
      <c r="C3066" t="str">
        <f t="shared" si="48"/>
        <v>Outbound</v>
      </c>
      <c r="D3066" t="str">
        <f>IF(tbl_transaction[[#This Row],[Type]]="Inbound",VLOOKUP(tbl_transaction[[#This Row],[Reference Number]],barang_masuk[],4,FALSE),IF(tbl_transaction[[#This Row],[Type]]="Outbound",VLOOKUP(tbl_transaction[[#This Row],[Reference Number]],barang_keluar[],4,FALSE),""))</f>
        <v>BAB013</v>
      </c>
      <c r="E3066" t="str">
        <f>IF(tbl_transaction[[#This Row],[Type]]="Inbound",VLOOKUP(tbl_transaction[[#This Row],[Reference Number]],barang_masuk[],5,FALSE),IF(tbl_transaction[[#This Row],[Type]]="Outbound",VLOOKUP(tbl_transaction[[#This Row],[Reference Number]],barang_keluar[],5,FALSE),""))</f>
        <v>MamyPoko Baby Care Variant 13</v>
      </c>
      <c r="F3066">
        <f>IF(tbl_transaction[[#This Row],[Type]]="Inbound",VLOOKUP(tbl_transaction[[#This Row],[Reference Number]],barang_masuk[],6,FALSE),IF(tbl_transaction[[#This Row],[Type]]="Outbound",VLOOKUP(tbl_transaction[[#This Row],[Reference Number]],barang_keluar[],6,FALSE),""))</f>
        <v>24</v>
      </c>
      <c r="G3066" t="str">
        <f>IF(tbl_transaction[[#This Row],[Type]]="Inbound",VLOOKUP(tbl_transaction[[#This Row],[Reference Number]],barang_masuk[],7,FALSE),IF(tbl_transaction[[#This Row],[Type]]="Outbound",VLOOKUP(tbl_transaction[[#This Row],[Reference Number]],barang_keluar[],7,FALSE),""))</f>
        <v>Pack</v>
      </c>
      <c r="H3066" t="str">
        <f>IF(tbl_transaction[[#This Row],[Type]]="Inbound",VLOOKUP(tbl_transaction[[#This Row],[Reference Number]],barang_masuk[],3,FALSE),IF(tbl_transaction[[#This Row],[Type]]="Outbound",VLOOKUP(tbl_transaction[[#This Row],[Reference Number]],barang_keluar[],3,FALSE),""))</f>
        <v>Outlet 021</v>
      </c>
      <c r="I3066" t="str">
        <f>IF(D3066='Kartu Stok'!$B$2,COUNTIF($D$3:D3066,'Kartu Stok'!$B$2),"")</f>
        <v/>
      </c>
    </row>
    <row r="3067" spans="1:9" ht="14.5" x14ac:dyDescent="0.35">
      <c r="A3067" s="2" t="s">
        <v>3626</v>
      </c>
      <c r="B3067" s="5">
        <f>IF(LEFT(tbl_transaction[[#This Row],[Reference Number]],2)="GR",VLOOKUP(tbl_transaction[[#This Row],[Reference Number]],barang_masuk[],2,FALSE),IF(LEFT(tbl_transaction[[#This Row],[Reference Number]],2)="DO",VLOOKUP(tbl_transaction[[#This Row],[Reference Number]],barang_keluar[],2,FALSE),""))</f>
        <v>46071</v>
      </c>
      <c r="C3067" t="str">
        <f t="shared" si="48"/>
        <v>Outbound</v>
      </c>
      <c r="D3067" t="str">
        <f>IF(tbl_transaction[[#This Row],[Type]]="Inbound",VLOOKUP(tbl_transaction[[#This Row],[Reference Number]],barang_masuk[],4,FALSE),IF(tbl_transaction[[#This Row],[Type]]="Outbound",VLOOKUP(tbl_transaction[[#This Row],[Reference Number]],barang_keluar[],4,FALSE),""))</f>
        <v>BEV003</v>
      </c>
      <c r="E3067" t="str">
        <f>IF(tbl_transaction[[#This Row],[Type]]="Inbound",VLOOKUP(tbl_transaction[[#This Row],[Reference Number]],barang_masuk[],5,FALSE),IF(tbl_transaction[[#This Row],[Type]]="Outbound",VLOOKUP(tbl_transaction[[#This Row],[Reference Number]],barang_keluar[],5,FALSE),""))</f>
        <v>Sosro Beverage Variant 3</v>
      </c>
      <c r="F3067">
        <f>IF(tbl_transaction[[#This Row],[Type]]="Inbound",VLOOKUP(tbl_transaction[[#This Row],[Reference Number]],barang_masuk[],6,FALSE),IF(tbl_transaction[[#This Row],[Type]]="Outbound",VLOOKUP(tbl_transaction[[#This Row],[Reference Number]],barang_keluar[],6,FALSE),""))</f>
        <v>15</v>
      </c>
      <c r="G3067" t="str">
        <f>IF(tbl_transaction[[#This Row],[Type]]="Inbound",VLOOKUP(tbl_transaction[[#This Row],[Reference Number]],barang_masuk[],7,FALSE),IF(tbl_transaction[[#This Row],[Type]]="Outbound",VLOOKUP(tbl_transaction[[#This Row],[Reference Number]],barang_keluar[],7,FALSE),""))</f>
        <v>Bottle</v>
      </c>
      <c r="H3067" t="str">
        <f>IF(tbl_transaction[[#This Row],[Type]]="Inbound",VLOOKUP(tbl_transaction[[#This Row],[Reference Number]],barang_masuk[],3,FALSE),IF(tbl_transaction[[#This Row],[Type]]="Outbound",VLOOKUP(tbl_transaction[[#This Row],[Reference Number]],barang_keluar[],3,FALSE),""))</f>
        <v>Outlet 002</v>
      </c>
      <c r="I3067" t="str">
        <f>IF(D3067='Kartu Stok'!$B$2,COUNTIF($D$3:D3067,'Kartu Stok'!$B$2),"")</f>
        <v/>
      </c>
    </row>
    <row r="3068" spans="1:9" ht="14.5" x14ac:dyDescent="0.35">
      <c r="A3068" s="2" t="s">
        <v>3627</v>
      </c>
      <c r="B3068" s="5">
        <f>IF(LEFT(tbl_transaction[[#This Row],[Reference Number]],2)="GR",VLOOKUP(tbl_transaction[[#This Row],[Reference Number]],barang_masuk[],2,FALSE),IF(LEFT(tbl_transaction[[#This Row],[Reference Number]],2)="DO",VLOOKUP(tbl_transaction[[#This Row],[Reference Number]],barang_keluar[],2,FALSE),""))</f>
        <v>46174</v>
      </c>
      <c r="C3068" t="str">
        <f t="shared" si="48"/>
        <v>Outbound</v>
      </c>
      <c r="D3068" t="str">
        <f>IF(tbl_transaction[[#This Row],[Type]]="Inbound",VLOOKUP(tbl_transaction[[#This Row],[Reference Number]],barang_masuk[],4,FALSE),IF(tbl_transaction[[#This Row],[Type]]="Outbound",VLOOKUP(tbl_transaction[[#This Row],[Reference Number]],barang_keluar[],4,FALSE),""))</f>
        <v>HOM007</v>
      </c>
      <c r="E3068" t="str">
        <f>IF(tbl_transaction[[#This Row],[Type]]="Inbound",VLOOKUP(tbl_transaction[[#This Row],[Reference Number]],barang_masuk[],5,FALSE),IF(tbl_transaction[[#This Row],[Type]]="Outbound",VLOOKUP(tbl_transaction[[#This Row],[Reference Number]],barang_keluar[],5,FALSE),""))</f>
        <v>Sunlight Home Care Variant 7</v>
      </c>
      <c r="F3068">
        <f>IF(tbl_transaction[[#This Row],[Type]]="Inbound",VLOOKUP(tbl_transaction[[#This Row],[Reference Number]],barang_masuk[],6,FALSE),IF(tbl_transaction[[#This Row],[Type]]="Outbound",VLOOKUP(tbl_transaction[[#This Row],[Reference Number]],barang_keluar[],6,FALSE),""))</f>
        <v>30</v>
      </c>
      <c r="G3068" t="str">
        <f>IF(tbl_transaction[[#This Row],[Type]]="Inbound",VLOOKUP(tbl_transaction[[#This Row],[Reference Number]],barang_masuk[],7,FALSE),IF(tbl_transaction[[#This Row],[Type]]="Outbound",VLOOKUP(tbl_transaction[[#This Row],[Reference Number]],barang_keluar[],7,FALSE),""))</f>
        <v>Pack</v>
      </c>
      <c r="H3068" t="str">
        <f>IF(tbl_transaction[[#This Row],[Type]]="Inbound",VLOOKUP(tbl_transaction[[#This Row],[Reference Number]],barang_masuk[],3,FALSE),IF(tbl_transaction[[#This Row],[Type]]="Outbound",VLOOKUP(tbl_transaction[[#This Row],[Reference Number]],barang_keluar[],3,FALSE),""))</f>
        <v>Outlet 078</v>
      </c>
      <c r="I3068" t="str">
        <f>IF(D3068='Kartu Stok'!$B$2,COUNTIF($D$3:D3068,'Kartu Stok'!$B$2),"")</f>
        <v/>
      </c>
    </row>
    <row r="3069" spans="1:9" ht="14.5" x14ac:dyDescent="0.35">
      <c r="A3069" s="2" t="s">
        <v>3628</v>
      </c>
      <c r="B3069" s="5">
        <f>IF(LEFT(tbl_transaction[[#This Row],[Reference Number]],2)="GR",VLOOKUP(tbl_transaction[[#This Row],[Reference Number]],barang_masuk[],2,FALSE),IF(LEFT(tbl_transaction[[#This Row],[Reference Number]],2)="DO",VLOOKUP(tbl_transaction[[#This Row],[Reference Number]],barang_keluar[],2,FALSE),""))</f>
        <v>46118</v>
      </c>
      <c r="C3069" t="str">
        <f t="shared" si="48"/>
        <v>Outbound</v>
      </c>
      <c r="D3069" t="str">
        <f>IF(tbl_transaction[[#This Row],[Type]]="Inbound",VLOOKUP(tbl_transaction[[#This Row],[Reference Number]],barang_masuk[],4,FALSE),IF(tbl_transaction[[#This Row],[Type]]="Outbound",VLOOKUP(tbl_transaction[[#This Row],[Reference Number]],barang_keluar[],4,FALSE),""))</f>
        <v>BAB013</v>
      </c>
      <c r="E3069" t="str">
        <f>IF(tbl_transaction[[#This Row],[Type]]="Inbound",VLOOKUP(tbl_transaction[[#This Row],[Reference Number]],barang_masuk[],5,FALSE),IF(tbl_transaction[[#This Row],[Type]]="Outbound",VLOOKUP(tbl_transaction[[#This Row],[Reference Number]],barang_keluar[],5,FALSE),""))</f>
        <v>MamyPoko Baby Care Variant 13</v>
      </c>
      <c r="F3069">
        <f>IF(tbl_transaction[[#This Row],[Type]]="Inbound",VLOOKUP(tbl_transaction[[#This Row],[Reference Number]],barang_masuk[],6,FALSE),IF(tbl_transaction[[#This Row],[Type]]="Outbound",VLOOKUP(tbl_transaction[[#This Row],[Reference Number]],barang_keluar[],6,FALSE),""))</f>
        <v>10</v>
      </c>
      <c r="G3069" t="str">
        <f>IF(tbl_transaction[[#This Row],[Type]]="Inbound",VLOOKUP(tbl_transaction[[#This Row],[Reference Number]],barang_masuk[],7,FALSE),IF(tbl_transaction[[#This Row],[Type]]="Outbound",VLOOKUP(tbl_transaction[[#This Row],[Reference Number]],barang_keluar[],7,FALSE),""))</f>
        <v>Pack</v>
      </c>
      <c r="H3069" t="str">
        <f>IF(tbl_transaction[[#This Row],[Type]]="Inbound",VLOOKUP(tbl_transaction[[#This Row],[Reference Number]],barang_masuk[],3,FALSE),IF(tbl_transaction[[#This Row],[Type]]="Outbound",VLOOKUP(tbl_transaction[[#This Row],[Reference Number]],barang_keluar[],3,FALSE),""))</f>
        <v>Outlet 027</v>
      </c>
      <c r="I3069" t="str">
        <f>IF(D3069='Kartu Stok'!$B$2,COUNTIF($D$3:D3069,'Kartu Stok'!$B$2),"")</f>
        <v/>
      </c>
    </row>
    <row r="3070" spans="1:9" ht="14.5" x14ac:dyDescent="0.35">
      <c r="A3070" s="2" t="s">
        <v>3629</v>
      </c>
      <c r="B3070" s="5">
        <f>IF(LEFT(tbl_transaction[[#This Row],[Reference Number]],2)="GR",VLOOKUP(tbl_transaction[[#This Row],[Reference Number]],barang_masuk[],2,FALSE),IF(LEFT(tbl_transaction[[#This Row],[Reference Number]],2)="DO",VLOOKUP(tbl_transaction[[#This Row],[Reference Number]],barang_keluar[],2,FALSE),""))</f>
        <v>46058</v>
      </c>
      <c r="C3070" t="str">
        <f t="shared" si="48"/>
        <v>Outbound</v>
      </c>
      <c r="D3070" t="str">
        <f>IF(tbl_transaction[[#This Row],[Type]]="Inbound",VLOOKUP(tbl_transaction[[#This Row],[Reference Number]],barang_masuk[],4,FALSE),IF(tbl_transaction[[#This Row],[Type]]="Outbound",VLOOKUP(tbl_transaction[[#This Row],[Reference Number]],barang_keluar[],4,FALSE),""))</f>
        <v>SNK014</v>
      </c>
      <c r="E3070" t="str">
        <f>IF(tbl_transaction[[#This Row],[Type]]="Inbound",VLOOKUP(tbl_transaction[[#This Row],[Reference Number]],barang_masuk[],5,FALSE),IF(tbl_transaction[[#This Row],[Type]]="Outbound",VLOOKUP(tbl_transaction[[#This Row],[Reference Number]],barang_keluar[],5,FALSE),""))</f>
        <v>Qtela Snack Variant 14</v>
      </c>
      <c r="F3070">
        <f>IF(tbl_transaction[[#This Row],[Type]]="Inbound",VLOOKUP(tbl_transaction[[#This Row],[Reference Number]],barang_masuk[],6,FALSE),IF(tbl_transaction[[#This Row],[Type]]="Outbound",VLOOKUP(tbl_transaction[[#This Row],[Reference Number]],barang_keluar[],6,FALSE),""))</f>
        <v>15</v>
      </c>
      <c r="G3070" t="str">
        <f>IF(tbl_transaction[[#This Row],[Type]]="Inbound",VLOOKUP(tbl_transaction[[#This Row],[Reference Number]],barang_masuk[],7,FALSE),IF(tbl_transaction[[#This Row],[Type]]="Outbound",VLOOKUP(tbl_transaction[[#This Row],[Reference Number]],barang_keluar[],7,FALSE),""))</f>
        <v>Pack</v>
      </c>
      <c r="H3070" t="str">
        <f>IF(tbl_transaction[[#This Row],[Type]]="Inbound",VLOOKUP(tbl_transaction[[#This Row],[Reference Number]],barang_masuk[],3,FALSE),IF(tbl_transaction[[#This Row],[Type]]="Outbound",VLOOKUP(tbl_transaction[[#This Row],[Reference Number]],barang_keluar[],3,FALSE),""))</f>
        <v>Outlet 019</v>
      </c>
      <c r="I3070" t="str">
        <f>IF(D3070='Kartu Stok'!$B$2,COUNTIF($D$3:D3070,'Kartu Stok'!$B$2),"")</f>
        <v/>
      </c>
    </row>
    <row r="3071" spans="1:9" ht="14.5" x14ac:dyDescent="0.35">
      <c r="A3071" s="2" t="s">
        <v>3630</v>
      </c>
      <c r="B3071" s="5">
        <f>IF(LEFT(tbl_transaction[[#This Row],[Reference Number]],2)="GR",VLOOKUP(tbl_transaction[[#This Row],[Reference Number]],barang_masuk[],2,FALSE),IF(LEFT(tbl_transaction[[#This Row],[Reference Number]],2)="DO",VLOOKUP(tbl_transaction[[#This Row],[Reference Number]],barang_keluar[],2,FALSE),""))</f>
        <v>46081</v>
      </c>
      <c r="C3071" t="str">
        <f t="shared" si="48"/>
        <v>Outbound</v>
      </c>
      <c r="D3071" t="str">
        <f>IF(tbl_transaction[[#This Row],[Type]]="Inbound",VLOOKUP(tbl_transaction[[#This Row],[Reference Number]],barang_masuk[],4,FALSE),IF(tbl_transaction[[#This Row],[Type]]="Outbound",VLOOKUP(tbl_transaction[[#This Row],[Reference Number]],barang_keluar[],4,FALSE),""))</f>
        <v>SNK019</v>
      </c>
      <c r="E3071" t="str">
        <f>IF(tbl_transaction[[#This Row],[Type]]="Inbound",VLOOKUP(tbl_transaction[[#This Row],[Reference Number]],barang_masuk[],5,FALSE),IF(tbl_transaction[[#This Row],[Type]]="Outbound",VLOOKUP(tbl_transaction[[#This Row],[Reference Number]],barang_keluar[],5,FALSE),""))</f>
        <v>Qtela Snack Variant 19</v>
      </c>
      <c r="F3071">
        <f>IF(tbl_transaction[[#This Row],[Type]]="Inbound",VLOOKUP(tbl_transaction[[#This Row],[Reference Number]],barang_masuk[],6,FALSE),IF(tbl_transaction[[#This Row],[Type]]="Outbound",VLOOKUP(tbl_transaction[[#This Row],[Reference Number]],barang_keluar[],6,FALSE),""))</f>
        <v>36</v>
      </c>
      <c r="G3071" t="str">
        <f>IF(tbl_transaction[[#This Row],[Type]]="Inbound",VLOOKUP(tbl_transaction[[#This Row],[Reference Number]],barang_masuk[],7,FALSE),IF(tbl_transaction[[#This Row],[Type]]="Outbound",VLOOKUP(tbl_transaction[[#This Row],[Reference Number]],barang_keluar[],7,FALSE),""))</f>
        <v>Pack</v>
      </c>
      <c r="H3071" t="str">
        <f>IF(tbl_transaction[[#This Row],[Type]]="Inbound",VLOOKUP(tbl_transaction[[#This Row],[Reference Number]],barang_masuk[],3,FALSE),IF(tbl_transaction[[#This Row],[Type]]="Outbound",VLOOKUP(tbl_transaction[[#This Row],[Reference Number]],barang_keluar[],3,FALSE),""))</f>
        <v>Outlet 035</v>
      </c>
      <c r="I3071" t="str">
        <f>IF(D3071='Kartu Stok'!$B$2,COUNTIF($D$3:D3071,'Kartu Stok'!$B$2),"")</f>
        <v/>
      </c>
    </row>
    <row r="3072" spans="1:9" ht="14.5" x14ac:dyDescent="0.35">
      <c r="A3072" s="2" t="s">
        <v>3631</v>
      </c>
      <c r="B3072" s="5">
        <f>IF(LEFT(tbl_transaction[[#This Row],[Reference Number]],2)="GR",VLOOKUP(tbl_transaction[[#This Row],[Reference Number]],barang_masuk[],2,FALSE),IF(LEFT(tbl_transaction[[#This Row],[Reference Number]],2)="DO",VLOOKUP(tbl_transaction[[#This Row],[Reference Number]],barang_keluar[],2,FALSE),""))</f>
        <v>46122</v>
      </c>
      <c r="C3072" t="str">
        <f t="shared" si="48"/>
        <v>Outbound</v>
      </c>
      <c r="D3072" t="str">
        <f>IF(tbl_transaction[[#This Row],[Type]]="Inbound",VLOOKUP(tbl_transaction[[#This Row],[Reference Number]],barang_masuk[],4,FALSE),IF(tbl_transaction[[#This Row],[Type]]="Outbound",VLOOKUP(tbl_transaction[[#This Row],[Reference Number]],barang_keluar[],4,FALSE),""))</f>
        <v>INS011</v>
      </c>
      <c r="E3072" t="str">
        <f>IF(tbl_transaction[[#This Row],[Type]]="Inbound",VLOOKUP(tbl_transaction[[#This Row],[Reference Number]],barang_masuk[],5,FALSE),IF(tbl_transaction[[#This Row],[Type]]="Outbound",VLOOKUP(tbl_transaction[[#This Row],[Reference Number]],barang_keluar[],5,FALSE),""))</f>
        <v>Indomie Instant Food Variant 11</v>
      </c>
      <c r="F3072">
        <f>IF(tbl_transaction[[#This Row],[Type]]="Inbound",VLOOKUP(tbl_transaction[[#This Row],[Reference Number]],barang_masuk[],6,FALSE),IF(tbl_transaction[[#This Row],[Type]]="Outbound",VLOOKUP(tbl_transaction[[#This Row],[Reference Number]],barang_keluar[],6,FALSE),""))</f>
        <v>36</v>
      </c>
      <c r="G3072" t="str">
        <f>IF(tbl_transaction[[#This Row],[Type]]="Inbound",VLOOKUP(tbl_transaction[[#This Row],[Reference Number]],barang_masuk[],7,FALSE),IF(tbl_transaction[[#This Row],[Type]]="Outbound",VLOOKUP(tbl_transaction[[#This Row],[Reference Number]],barang_keluar[],7,FALSE),""))</f>
        <v>Pack</v>
      </c>
      <c r="H3072" t="str">
        <f>IF(tbl_transaction[[#This Row],[Type]]="Inbound",VLOOKUP(tbl_transaction[[#This Row],[Reference Number]],barang_masuk[],3,FALSE),IF(tbl_transaction[[#This Row],[Type]]="Outbound",VLOOKUP(tbl_transaction[[#This Row],[Reference Number]],barang_keluar[],3,FALSE),""))</f>
        <v>Outlet 075</v>
      </c>
      <c r="I3072" t="str">
        <f>IF(D3072='Kartu Stok'!$B$2,COUNTIF($D$3:D3072,'Kartu Stok'!$B$2),"")</f>
        <v/>
      </c>
    </row>
    <row r="3073" spans="1:9" ht="14.5" x14ac:dyDescent="0.35">
      <c r="A3073" s="2" t="s">
        <v>3632</v>
      </c>
      <c r="B3073" s="5">
        <f>IF(LEFT(tbl_transaction[[#This Row],[Reference Number]],2)="GR",VLOOKUP(tbl_transaction[[#This Row],[Reference Number]],barang_masuk[],2,FALSE),IF(LEFT(tbl_transaction[[#This Row],[Reference Number]],2)="DO",VLOOKUP(tbl_transaction[[#This Row],[Reference Number]],barang_keluar[],2,FALSE),""))</f>
        <v>46035</v>
      </c>
      <c r="C3073" t="str">
        <f t="shared" si="48"/>
        <v>Outbound</v>
      </c>
      <c r="D3073" t="str">
        <f>IF(tbl_transaction[[#This Row],[Type]]="Inbound",VLOOKUP(tbl_transaction[[#This Row],[Reference Number]],barang_masuk[],4,FALSE),IF(tbl_transaction[[#This Row],[Type]]="Outbound",VLOOKUP(tbl_transaction[[#This Row],[Reference Number]],barang_keluar[],4,FALSE),""))</f>
        <v>SNK019</v>
      </c>
      <c r="E3073" t="str">
        <f>IF(tbl_transaction[[#This Row],[Type]]="Inbound",VLOOKUP(tbl_transaction[[#This Row],[Reference Number]],barang_masuk[],5,FALSE),IF(tbl_transaction[[#This Row],[Type]]="Outbound",VLOOKUP(tbl_transaction[[#This Row],[Reference Number]],barang_keluar[],5,FALSE),""))</f>
        <v>Qtela Snack Variant 19</v>
      </c>
      <c r="F3073">
        <f>IF(tbl_transaction[[#This Row],[Type]]="Inbound",VLOOKUP(tbl_transaction[[#This Row],[Reference Number]],barang_masuk[],6,FALSE),IF(tbl_transaction[[#This Row],[Type]]="Outbound",VLOOKUP(tbl_transaction[[#This Row],[Reference Number]],barang_keluar[],6,FALSE),""))</f>
        <v>5</v>
      </c>
      <c r="G3073" t="str">
        <f>IF(tbl_transaction[[#This Row],[Type]]="Inbound",VLOOKUP(tbl_transaction[[#This Row],[Reference Number]],barang_masuk[],7,FALSE),IF(tbl_transaction[[#This Row],[Type]]="Outbound",VLOOKUP(tbl_transaction[[#This Row],[Reference Number]],barang_keluar[],7,FALSE),""))</f>
        <v>Pack</v>
      </c>
      <c r="H3073" t="str">
        <f>IF(tbl_transaction[[#This Row],[Type]]="Inbound",VLOOKUP(tbl_transaction[[#This Row],[Reference Number]],barang_masuk[],3,FALSE),IF(tbl_transaction[[#This Row],[Type]]="Outbound",VLOOKUP(tbl_transaction[[#This Row],[Reference Number]],barang_keluar[],3,FALSE),""))</f>
        <v>Outlet 028</v>
      </c>
      <c r="I3073" t="str">
        <f>IF(D3073='Kartu Stok'!$B$2,COUNTIF($D$3:D3073,'Kartu Stok'!$B$2),"")</f>
        <v/>
      </c>
    </row>
    <row r="3074" spans="1:9" ht="14.5" x14ac:dyDescent="0.35">
      <c r="A3074" s="2" t="s">
        <v>3633</v>
      </c>
      <c r="B3074" s="5">
        <f>IF(LEFT(tbl_transaction[[#This Row],[Reference Number]],2)="GR",VLOOKUP(tbl_transaction[[#This Row],[Reference Number]],barang_masuk[],2,FALSE),IF(LEFT(tbl_transaction[[#This Row],[Reference Number]],2)="DO",VLOOKUP(tbl_transaction[[#This Row],[Reference Number]],barang_keluar[],2,FALSE),""))</f>
        <v>46138</v>
      </c>
      <c r="C3074" t="str">
        <f t="shared" si="48"/>
        <v>Outbound</v>
      </c>
      <c r="D3074" t="str">
        <f>IF(tbl_transaction[[#This Row],[Type]]="Inbound",VLOOKUP(tbl_transaction[[#This Row],[Reference Number]],barang_masuk[],4,FALSE),IF(tbl_transaction[[#This Row],[Type]]="Outbound",VLOOKUP(tbl_transaction[[#This Row],[Reference Number]],barang_keluar[],4,FALSE),""))</f>
        <v>PER010</v>
      </c>
      <c r="E3074" t="str">
        <f>IF(tbl_transaction[[#This Row],[Type]]="Inbound",VLOOKUP(tbl_transaction[[#This Row],[Reference Number]],barang_masuk[],5,FALSE),IF(tbl_transaction[[#This Row],[Type]]="Outbound",VLOOKUP(tbl_transaction[[#This Row],[Reference Number]],barang_keluar[],5,FALSE),""))</f>
        <v>Lifebuoy Personal Care Variant 10</v>
      </c>
      <c r="F3074">
        <f>IF(tbl_transaction[[#This Row],[Type]]="Inbound",VLOOKUP(tbl_transaction[[#This Row],[Reference Number]],barang_masuk[],6,FALSE),IF(tbl_transaction[[#This Row],[Type]]="Outbound",VLOOKUP(tbl_transaction[[#This Row],[Reference Number]],barang_keluar[],6,FALSE),""))</f>
        <v>30</v>
      </c>
      <c r="G3074" t="str">
        <f>IF(tbl_transaction[[#This Row],[Type]]="Inbound",VLOOKUP(tbl_transaction[[#This Row],[Reference Number]],barang_masuk[],7,FALSE),IF(tbl_transaction[[#This Row],[Type]]="Outbound",VLOOKUP(tbl_transaction[[#This Row],[Reference Number]],barang_keluar[],7,FALSE),""))</f>
        <v>Bottle</v>
      </c>
      <c r="H3074" t="str">
        <f>IF(tbl_transaction[[#This Row],[Type]]="Inbound",VLOOKUP(tbl_transaction[[#This Row],[Reference Number]],barang_masuk[],3,FALSE),IF(tbl_transaction[[#This Row],[Type]]="Outbound",VLOOKUP(tbl_transaction[[#This Row],[Reference Number]],barang_keluar[],3,FALSE),""))</f>
        <v>Outlet 011</v>
      </c>
      <c r="I3074" t="str">
        <f>IF(D3074='Kartu Stok'!$B$2,COUNTIF($D$3:D3074,'Kartu Stok'!$B$2),"")</f>
        <v/>
      </c>
    </row>
    <row r="3075" spans="1:9" ht="14.5" x14ac:dyDescent="0.35">
      <c r="A3075" s="2" t="s">
        <v>3634</v>
      </c>
      <c r="B3075" s="5">
        <f>IF(LEFT(tbl_transaction[[#This Row],[Reference Number]],2)="GR",VLOOKUP(tbl_transaction[[#This Row],[Reference Number]],barang_masuk[],2,FALSE),IF(LEFT(tbl_transaction[[#This Row],[Reference Number]],2)="DO",VLOOKUP(tbl_transaction[[#This Row],[Reference Number]],barang_keluar[],2,FALSE),""))</f>
        <v>46068</v>
      </c>
      <c r="C3075" t="str">
        <f t="shared" si="48"/>
        <v>Outbound</v>
      </c>
      <c r="D3075" t="str">
        <f>IF(tbl_transaction[[#This Row],[Type]]="Inbound",VLOOKUP(tbl_transaction[[#This Row],[Reference Number]],barang_masuk[],4,FALSE),IF(tbl_transaction[[#This Row],[Type]]="Outbound",VLOOKUP(tbl_transaction[[#This Row],[Reference Number]],barang_keluar[],4,FALSE),""))</f>
        <v>BEV034</v>
      </c>
      <c r="E3075" t="str">
        <f>IF(tbl_transaction[[#This Row],[Type]]="Inbound",VLOOKUP(tbl_transaction[[#This Row],[Reference Number]],barang_masuk[],5,FALSE),IF(tbl_transaction[[#This Row],[Type]]="Outbound",VLOOKUP(tbl_transaction[[#This Row],[Reference Number]],barang_keluar[],5,FALSE),""))</f>
        <v>Coca Cola Beverage Variant 34</v>
      </c>
      <c r="F3075">
        <f>IF(tbl_transaction[[#This Row],[Type]]="Inbound",VLOOKUP(tbl_transaction[[#This Row],[Reference Number]],barang_masuk[],6,FALSE),IF(tbl_transaction[[#This Row],[Type]]="Outbound",VLOOKUP(tbl_transaction[[#This Row],[Reference Number]],barang_keluar[],6,FALSE),""))</f>
        <v>36</v>
      </c>
      <c r="G3075" t="str">
        <f>IF(tbl_transaction[[#This Row],[Type]]="Inbound",VLOOKUP(tbl_transaction[[#This Row],[Reference Number]],barang_masuk[],7,FALSE),IF(tbl_transaction[[#This Row],[Type]]="Outbound",VLOOKUP(tbl_transaction[[#This Row],[Reference Number]],barang_keluar[],7,FALSE),""))</f>
        <v>Bottle</v>
      </c>
      <c r="H3075" t="str">
        <f>IF(tbl_transaction[[#This Row],[Type]]="Inbound",VLOOKUP(tbl_transaction[[#This Row],[Reference Number]],barang_masuk[],3,FALSE),IF(tbl_transaction[[#This Row],[Type]]="Outbound",VLOOKUP(tbl_transaction[[#This Row],[Reference Number]],barang_keluar[],3,FALSE),""))</f>
        <v>Outlet 076</v>
      </c>
      <c r="I3075" t="str">
        <f>IF(D3075='Kartu Stok'!$B$2,COUNTIF($D$3:D3075,'Kartu Stok'!$B$2),"")</f>
        <v/>
      </c>
    </row>
    <row r="3076" spans="1:9" ht="14.5" x14ac:dyDescent="0.35">
      <c r="A3076" s="2" t="s">
        <v>3635</v>
      </c>
      <c r="B3076" s="5">
        <f>IF(LEFT(tbl_transaction[[#This Row],[Reference Number]],2)="GR",VLOOKUP(tbl_transaction[[#This Row],[Reference Number]],barang_masuk[],2,FALSE),IF(LEFT(tbl_transaction[[#This Row],[Reference Number]],2)="DO",VLOOKUP(tbl_transaction[[#This Row],[Reference Number]],barang_keluar[],2,FALSE),""))</f>
        <v>46026</v>
      </c>
      <c r="C3076" t="str">
        <f t="shared" si="48"/>
        <v>Outbound</v>
      </c>
      <c r="D3076" t="str">
        <f>IF(tbl_transaction[[#This Row],[Type]]="Inbound",VLOOKUP(tbl_transaction[[#This Row],[Reference Number]],barang_masuk[],4,FALSE),IF(tbl_transaction[[#This Row],[Type]]="Outbound",VLOOKUP(tbl_transaction[[#This Row],[Reference Number]],barang_keluar[],4,FALSE),""))</f>
        <v>SNK029</v>
      </c>
      <c r="E3076" t="str">
        <f>IF(tbl_transaction[[#This Row],[Type]]="Inbound",VLOOKUP(tbl_transaction[[#This Row],[Reference Number]],barang_masuk[],5,FALSE),IF(tbl_transaction[[#This Row],[Type]]="Outbound",VLOOKUP(tbl_transaction[[#This Row],[Reference Number]],barang_keluar[],5,FALSE),""))</f>
        <v>Chitato Snack Variant 29</v>
      </c>
      <c r="F3076">
        <f>IF(tbl_transaction[[#This Row],[Type]]="Inbound",VLOOKUP(tbl_transaction[[#This Row],[Reference Number]],barang_masuk[],6,FALSE),IF(tbl_transaction[[#This Row],[Type]]="Outbound",VLOOKUP(tbl_transaction[[#This Row],[Reference Number]],barang_keluar[],6,FALSE),""))</f>
        <v>5</v>
      </c>
      <c r="G3076" t="str">
        <f>IF(tbl_transaction[[#This Row],[Type]]="Inbound",VLOOKUP(tbl_transaction[[#This Row],[Reference Number]],barang_masuk[],7,FALSE),IF(tbl_transaction[[#This Row],[Type]]="Outbound",VLOOKUP(tbl_transaction[[#This Row],[Reference Number]],barang_keluar[],7,FALSE),""))</f>
        <v>Pack</v>
      </c>
      <c r="H3076" t="str">
        <f>IF(tbl_transaction[[#This Row],[Type]]="Inbound",VLOOKUP(tbl_transaction[[#This Row],[Reference Number]],barang_masuk[],3,FALSE),IF(tbl_transaction[[#This Row],[Type]]="Outbound",VLOOKUP(tbl_transaction[[#This Row],[Reference Number]],barang_keluar[],3,FALSE),""))</f>
        <v>Outlet 051</v>
      </c>
      <c r="I3076" t="str">
        <f>IF(D3076='Kartu Stok'!$B$2,COUNTIF($D$3:D3076,'Kartu Stok'!$B$2),"")</f>
        <v/>
      </c>
    </row>
    <row r="3077" spans="1:9" ht="14.5" x14ac:dyDescent="0.35">
      <c r="A3077" s="2" t="s">
        <v>3636</v>
      </c>
      <c r="B3077" s="5">
        <f>IF(LEFT(tbl_transaction[[#This Row],[Reference Number]],2)="GR",VLOOKUP(tbl_transaction[[#This Row],[Reference Number]],barang_masuk[],2,FALSE),IF(LEFT(tbl_transaction[[#This Row],[Reference Number]],2)="DO",VLOOKUP(tbl_transaction[[#This Row],[Reference Number]],barang_keluar[],2,FALSE),""))</f>
        <v>46173</v>
      </c>
      <c r="C3077" t="str">
        <f t="shared" si="48"/>
        <v>Outbound</v>
      </c>
      <c r="D3077" t="str">
        <f>IF(tbl_transaction[[#This Row],[Type]]="Inbound",VLOOKUP(tbl_transaction[[#This Row],[Reference Number]],barang_masuk[],4,FALSE),IF(tbl_transaction[[#This Row],[Type]]="Outbound",VLOOKUP(tbl_transaction[[#This Row],[Reference Number]],barang_keluar[],4,FALSE),""))</f>
        <v>SNK020</v>
      </c>
      <c r="E3077" t="str">
        <f>IF(tbl_transaction[[#This Row],[Type]]="Inbound",VLOOKUP(tbl_transaction[[#This Row],[Reference Number]],barang_masuk[],5,FALSE),IF(tbl_transaction[[#This Row],[Type]]="Outbound",VLOOKUP(tbl_transaction[[#This Row],[Reference Number]],barang_keluar[],5,FALSE),""))</f>
        <v>Qtela Snack Variant 20</v>
      </c>
      <c r="F3077">
        <f>IF(tbl_transaction[[#This Row],[Type]]="Inbound",VLOOKUP(tbl_transaction[[#This Row],[Reference Number]],barang_masuk[],6,FALSE),IF(tbl_transaction[[#This Row],[Type]]="Outbound",VLOOKUP(tbl_transaction[[#This Row],[Reference Number]],barang_keluar[],6,FALSE),""))</f>
        <v>30</v>
      </c>
      <c r="G3077" t="str">
        <f>IF(tbl_transaction[[#This Row],[Type]]="Inbound",VLOOKUP(tbl_transaction[[#This Row],[Reference Number]],barang_masuk[],7,FALSE),IF(tbl_transaction[[#This Row],[Type]]="Outbound",VLOOKUP(tbl_transaction[[#This Row],[Reference Number]],barang_keluar[],7,FALSE),""))</f>
        <v>Pack</v>
      </c>
      <c r="H3077" t="str">
        <f>IF(tbl_transaction[[#This Row],[Type]]="Inbound",VLOOKUP(tbl_transaction[[#This Row],[Reference Number]],barang_masuk[],3,FALSE),IF(tbl_transaction[[#This Row],[Type]]="Outbound",VLOOKUP(tbl_transaction[[#This Row],[Reference Number]],barang_keluar[],3,FALSE),""))</f>
        <v>Outlet 020</v>
      </c>
      <c r="I3077" t="str">
        <f>IF(D3077='Kartu Stok'!$B$2,COUNTIF($D$3:D3077,'Kartu Stok'!$B$2),"")</f>
        <v/>
      </c>
    </row>
    <row r="3078" spans="1:9" ht="14.5" x14ac:dyDescent="0.35">
      <c r="A3078" s="2" t="s">
        <v>3637</v>
      </c>
      <c r="B3078" s="5">
        <f>IF(LEFT(tbl_transaction[[#This Row],[Reference Number]],2)="GR",VLOOKUP(tbl_transaction[[#This Row],[Reference Number]],barang_masuk[],2,FALSE),IF(LEFT(tbl_transaction[[#This Row],[Reference Number]],2)="DO",VLOOKUP(tbl_transaction[[#This Row],[Reference Number]],barang_keluar[],2,FALSE),""))</f>
        <v>46122</v>
      </c>
      <c r="C3078" t="str">
        <f t="shared" si="48"/>
        <v>Outbound</v>
      </c>
      <c r="D3078" t="str">
        <f>IF(tbl_transaction[[#This Row],[Type]]="Inbound",VLOOKUP(tbl_transaction[[#This Row],[Reference Number]],barang_masuk[],4,FALSE),IF(tbl_transaction[[#This Row],[Type]]="Outbound",VLOOKUP(tbl_transaction[[#This Row],[Reference Number]],barang_keluar[],4,FALSE),""))</f>
        <v>BAB007</v>
      </c>
      <c r="E3078" t="str">
        <f>IF(tbl_transaction[[#This Row],[Type]]="Inbound",VLOOKUP(tbl_transaction[[#This Row],[Reference Number]],barang_masuk[],5,FALSE),IF(tbl_transaction[[#This Row],[Type]]="Outbound",VLOOKUP(tbl_transaction[[#This Row],[Reference Number]],barang_keluar[],5,FALSE),""))</f>
        <v>Zwitsal Baby Care Variant 7</v>
      </c>
      <c r="F3078">
        <f>IF(tbl_transaction[[#This Row],[Type]]="Inbound",VLOOKUP(tbl_transaction[[#This Row],[Reference Number]],barang_masuk[],6,FALSE),IF(tbl_transaction[[#This Row],[Type]]="Outbound",VLOOKUP(tbl_transaction[[#This Row],[Reference Number]],barang_keluar[],6,FALSE),""))</f>
        <v>15</v>
      </c>
      <c r="G3078" t="str">
        <f>IF(tbl_transaction[[#This Row],[Type]]="Inbound",VLOOKUP(tbl_transaction[[#This Row],[Reference Number]],barang_masuk[],7,FALSE),IF(tbl_transaction[[#This Row],[Type]]="Outbound",VLOOKUP(tbl_transaction[[#This Row],[Reference Number]],barang_keluar[],7,FALSE),""))</f>
        <v>Pack</v>
      </c>
      <c r="H3078" t="str">
        <f>IF(tbl_transaction[[#This Row],[Type]]="Inbound",VLOOKUP(tbl_transaction[[#This Row],[Reference Number]],barang_masuk[],3,FALSE),IF(tbl_transaction[[#This Row],[Type]]="Outbound",VLOOKUP(tbl_transaction[[#This Row],[Reference Number]],barang_keluar[],3,FALSE),""))</f>
        <v>Outlet 064</v>
      </c>
      <c r="I3078" t="str">
        <f>IF(D3078='Kartu Stok'!$B$2,COUNTIF($D$3:D3078,'Kartu Stok'!$B$2),"")</f>
        <v/>
      </c>
    </row>
    <row r="3079" spans="1:9" ht="14.5" x14ac:dyDescent="0.35">
      <c r="A3079" s="2" t="s">
        <v>3638</v>
      </c>
      <c r="B3079" s="5">
        <f>IF(LEFT(tbl_transaction[[#This Row],[Reference Number]],2)="GR",VLOOKUP(tbl_transaction[[#This Row],[Reference Number]],barang_masuk[],2,FALSE),IF(LEFT(tbl_transaction[[#This Row],[Reference Number]],2)="DO",VLOOKUP(tbl_transaction[[#This Row],[Reference Number]],barang_keluar[],2,FALSE),""))</f>
        <v>46133</v>
      </c>
      <c r="C3079" t="str">
        <f t="shared" si="48"/>
        <v>Outbound</v>
      </c>
      <c r="D3079" t="str">
        <f>IF(tbl_transaction[[#This Row],[Type]]="Inbound",VLOOKUP(tbl_transaction[[#This Row],[Reference Number]],barang_masuk[],4,FALSE),IF(tbl_transaction[[#This Row],[Type]]="Outbound",VLOOKUP(tbl_transaction[[#This Row],[Reference Number]],barang_keluar[],4,FALSE),""))</f>
        <v>BAB015</v>
      </c>
      <c r="E3079" t="str">
        <f>IF(tbl_transaction[[#This Row],[Type]]="Inbound",VLOOKUP(tbl_transaction[[#This Row],[Reference Number]],barang_masuk[],5,FALSE),IF(tbl_transaction[[#This Row],[Type]]="Outbound",VLOOKUP(tbl_transaction[[#This Row],[Reference Number]],barang_keluar[],5,FALSE),""))</f>
        <v>MamyPoko Baby Care Variant 15</v>
      </c>
      <c r="F3079">
        <f>IF(tbl_transaction[[#This Row],[Type]]="Inbound",VLOOKUP(tbl_transaction[[#This Row],[Reference Number]],barang_masuk[],6,FALSE),IF(tbl_transaction[[#This Row],[Type]]="Outbound",VLOOKUP(tbl_transaction[[#This Row],[Reference Number]],barang_keluar[],6,FALSE),""))</f>
        <v>12</v>
      </c>
      <c r="G3079" t="str">
        <f>IF(tbl_transaction[[#This Row],[Type]]="Inbound",VLOOKUP(tbl_transaction[[#This Row],[Reference Number]],barang_masuk[],7,FALSE),IF(tbl_transaction[[#This Row],[Type]]="Outbound",VLOOKUP(tbl_transaction[[#This Row],[Reference Number]],barang_keluar[],7,FALSE),""))</f>
        <v>Pack</v>
      </c>
      <c r="H3079" t="str">
        <f>IF(tbl_transaction[[#This Row],[Type]]="Inbound",VLOOKUP(tbl_transaction[[#This Row],[Reference Number]],barang_masuk[],3,FALSE),IF(tbl_transaction[[#This Row],[Type]]="Outbound",VLOOKUP(tbl_transaction[[#This Row],[Reference Number]],barang_keluar[],3,FALSE),""))</f>
        <v>Outlet 024</v>
      </c>
      <c r="I3079" t="str">
        <f>IF(D3079='Kartu Stok'!$B$2,COUNTIF($D$3:D3079,'Kartu Stok'!$B$2),"")</f>
        <v/>
      </c>
    </row>
    <row r="3080" spans="1:9" ht="14.5" x14ac:dyDescent="0.35">
      <c r="A3080" s="2" t="s">
        <v>3639</v>
      </c>
      <c r="B3080" s="5">
        <f>IF(LEFT(tbl_transaction[[#This Row],[Reference Number]],2)="GR",VLOOKUP(tbl_transaction[[#This Row],[Reference Number]],barang_masuk[],2,FALSE),IF(LEFT(tbl_transaction[[#This Row],[Reference Number]],2)="DO",VLOOKUP(tbl_transaction[[#This Row],[Reference Number]],barang_keluar[],2,FALSE),""))</f>
        <v>46102</v>
      </c>
      <c r="C3080" t="str">
        <f t="shared" si="48"/>
        <v>Outbound</v>
      </c>
      <c r="D3080" t="str">
        <f>IF(tbl_transaction[[#This Row],[Type]]="Inbound",VLOOKUP(tbl_transaction[[#This Row],[Reference Number]],barang_masuk[],4,FALSE),IF(tbl_transaction[[#This Row],[Type]]="Outbound",VLOOKUP(tbl_transaction[[#This Row],[Reference Number]],barang_keluar[],4,FALSE),""))</f>
        <v>DAR001</v>
      </c>
      <c r="E3080" t="str">
        <f>IF(tbl_transaction[[#This Row],[Type]]="Inbound",VLOOKUP(tbl_transaction[[#This Row],[Reference Number]],barang_masuk[],5,FALSE),IF(tbl_transaction[[#This Row],[Type]]="Outbound",VLOOKUP(tbl_transaction[[#This Row],[Reference Number]],barang_keluar[],5,FALSE),""))</f>
        <v>Ultra Milk Dairy Variant 1</v>
      </c>
      <c r="F3080">
        <f>IF(tbl_transaction[[#This Row],[Type]]="Inbound",VLOOKUP(tbl_transaction[[#This Row],[Reference Number]],barang_masuk[],6,FALSE),IF(tbl_transaction[[#This Row],[Type]]="Outbound",VLOOKUP(tbl_transaction[[#This Row],[Reference Number]],barang_keluar[],6,FALSE),""))</f>
        <v>5</v>
      </c>
      <c r="G3080" t="str">
        <f>IF(tbl_transaction[[#This Row],[Type]]="Inbound",VLOOKUP(tbl_transaction[[#This Row],[Reference Number]],barang_masuk[],7,FALSE),IF(tbl_transaction[[#This Row],[Type]]="Outbound",VLOOKUP(tbl_transaction[[#This Row],[Reference Number]],barang_keluar[],7,FALSE),""))</f>
        <v>Box</v>
      </c>
      <c r="H3080" t="str">
        <f>IF(tbl_transaction[[#This Row],[Type]]="Inbound",VLOOKUP(tbl_transaction[[#This Row],[Reference Number]],barang_masuk[],3,FALSE),IF(tbl_transaction[[#This Row],[Type]]="Outbound",VLOOKUP(tbl_transaction[[#This Row],[Reference Number]],barang_keluar[],3,FALSE),""))</f>
        <v>Outlet 074</v>
      </c>
      <c r="I3080" t="str">
        <f>IF(D3080='Kartu Stok'!$B$2,COUNTIF($D$3:D3080,'Kartu Stok'!$B$2),"")</f>
        <v/>
      </c>
    </row>
    <row r="3081" spans="1:9" ht="14.5" x14ac:dyDescent="0.35">
      <c r="A3081" s="2" t="s">
        <v>3640</v>
      </c>
      <c r="B3081" s="5">
        <f>IF(LEFT(tbl_transaction[[#This Row],[Reference Number]],2)="GR",VLOOKUP(tbl_transaction[[#This Row],[Reference Number]],barang_masuk[],2,FALSE),IF(LEFT(tbl_transaction[[#This Row],[Reference Number]],2)="DO",VLOOKUP(tbl_transaction[[#This Row],[Reference Number]],barang_keluar[],2,FALSE),""))</f>
        <v>46143</v>
      </c>
      <c r="C3081" t="str">
        <f t="shared" si="48"/>
        <v>Outbound</v>
      </c>
      <c r="D3081" t="str">
        <f>IF(tbl_transaction[[#This Row],[Type]]="Inbound",VLOOKUP(tbl_transaction[[#This Row],[Reference Number]],barang_masuk[],4,FALSE),IF(tbl_transaction[[#This Row],[Type]]="Outbound",VLOOKUP(tbl_transaction[[#This Row],[Reference Number]],barang_keluar[],4,FALSE),""))</f>
        <v>BAB013</v>
      </c>
      <c r="E3081" t="str">
        <f>IF(tbl_transaction[[#This Row],[Type]]="Inbound",VLOOKUP(tbl_transaction[[#This Row],[Reference Number]],barang_masuk[],5,FALSE),IF(tbl_transaction[[#This Row],[Type]]="Outbound",VLOOKUP(tbl_transaction[[#This Row],[Reference Number]],barang_keluar[],5,FALSE),""))</f>
        <v>MamyPoko Baby Care Variant 13</v>
      </c>
      <c r="F3081">
        <f>IF(tbl_transaction[[#This Row],[Type]]="Inbound",VLOOKUP(tbl_transaction[[#This Row],[Reference Number]],barang_masuk[],6,FALSE),IF(tbl_transaction[[#This Row],[Type]]="Outbound",VLOOKUP(tbl_transaction[[#This Row],[Reference Number]],barang_keluar[],6,FALSE),""))</f>
        <v>30</v>
      </c>
      <c r="G3081" t="str">
        <f>IF(tbl_transaction[[#This Row],[Type]]="Inbound",VLOOKUP(tbl_transaction[[#This Row],[Reference Number]],barang_masuk[],7,FALSE),IF(tbl_transaction[[#This Row],[Type]]="Outbound",VLOOKUP(tbl_transaction[[#This Row],[Reference Number]],barang_keluar[],7,FALSE),""))</f>
        <v>Pack</v>
      </c>
      <c r="H3081" t="str">
        <f>IF(tbl_transaction[[#This Row],[Type]]="Inbound",VLOOKUP(tbl_transaction[[#This Row],[Reference Number]],barang_masuk[],3,FALSE),IF(tbl_transaction[[#This Row],[Type]]="Outbound",VLOOKUP(tbl_transaction[[#This Row],[Reference Number]],barang_keluar[],3,FALSE),""))</f>
        <v>Outlet 040</v>
      </c>
      <c r="I3081" t="str">
        <f>IF(D3081='Kartu Stok'!$B$2,COUNTIF($D$3:D3081,'Kartu Stok'!$B$2),"")</f>
        <v/>
      </c>
    </row>
    <row r="3082" spans="1:9" ht="14.5" x14ac:dyDescent="0.35">
      <c r="A3082" s="2" t="s">
        <v>3641</v>
      </c>
      <c r="B3082" s="5">
        <f>IF(LEFT(tbl_transaction[[#This Row],[Reference Number]],2)="GR",VLOOKUP(tbl_transaction[[#This Row],[Reference Number]],barang_masuk[],2,FALSE),IF(LEFT(tbl_transaction[[#This Row],[Reference Number]],2)="DO",VLOOKUP(tbl_transaction[[#This Row],[Reference Number]],barang_keluar[],2,FALSE),""))</f>
        <v>46184</v>
      </c>
      <c r="C3082" t="str">
        <f t="shared" si="48"/>
        <v>Outbound</v>
      </c>
      <c r="D3082" t="str">
        <f>IF(tbl_transaction[[#This Row],[Type]]="Inbound",VLOOKUP(tbl_transaction[[#This Row],[Reference Number]],barang_masuk[],4,FALSE),IF(tbl_transaction[[#This Row],[Type]]="Outbound",VLOOKUP(tbl_transaction[[#This Row],[Reference Number]],barang_keluar[],4,FALSE),""))</f>
        <v>BEV011</v>
      </c>
      <c r="E3082" t="str">
        <f>IF(tbl_transaction[[#This Row],[Type]]="Inbound",VLOOKUP(tbl_transaction[[#This Row],[Reference Number]],barang_masuk[],5,FALSE),IF(tbl_transaction[[#This Row],[Type]]="Outbound",VLOOKUP(tbl_transaction[[#This Row],[Reference Number]],barang_keluar[],5,FALSE),""))</f>
        <v>Pocari Beverage Variant 11</v>
      </c>
      <c r="F3082">
        <f>IF(tbl_transaction[[#This Row],[Type]]="Inbound",VLOOKUP(tbl_transaction[[#This Row],[Reference Number]],barang_masuk[],6,FALSE),IF(tbl_transaction[[#This Row],[Type]]="Outbound",VLOOKUP(tbl_transaction[[#This Row],[Reference Number]],barang_keluar[],6,FALSE),""))</f>
        <v>20</v>
      </c>
      <c r="G3082" t="str">
        <f>IF(tbl_transaction[[#This Row],[Type]]="Inbound",VLOOKUP(tbl_transaction[[#This Row],[Reference Number]],barang_masuk[],7,FALSE),IF(tbl_transaction[[#This Row],[Type]]="Outbound",VLOOKUP(tbl_transaction[[#This Row],[Reference Number]],barang_keluar[],7,FALSE),""))</f>
        <v>Bottle</v>
      </c>
      <c r="H3082" t="str">
        <f>IF(tbl_transaction[[#This Row],[Type]]="Inbound",VLOOKUP(tbl_transaction[[#This Row],[Reference Number]],barang_masuk[],3,FALSE),IF(tbl_transaction[[#This Row],[Type]]="Outbound",VLOOKUP(tbl_transaction[[#This Row],[Reference Number]],barang_keluar[],3,FALSE),""))</f>
        <v>Outlet 061</v>
      </c>
      <c r="I3082" t="str">
        <f>IF(D3082='Kartu Stok'!$B$2,COUNTIF($D$3:D3082,'Kartu Stok'!$B$2),"")</f>
        <v/>
      </c>
    </row>
    <row r="3083" spans="1:9" ht="14.5" x14ac:dyDescent="0.35">
      <c r="A3083" s="2" t="s">
        <v>3642</v>
      </c>
      <c r="B3083" s="5">
        <f>IF(LEFT(tbl_transaction[[#This Row],[Reference Number]],2)="GR",VLOOKUP(tbl_transaction[[#This Row],[Reference Number]],barang_masuk[],2,FALSE),IF(LEFT(tbl_transaction[[#This Row],[Reference Number]],2)="DO",VLOOKUP(tbl_transaction[[#This Row],[Reference Number]],barang_keluar[],2,FALSE),""))</f>
        <v>46096</v>
      </c>
      <c r="C3083" t="str">
        <f t="shared" si="48"/>
        <v>Outbound</v>
      </c>
      <c r="D3083" t="str">
        <f>IF(tbl_transaction[[#This Row],[Type]]="Inbound",VLOOKUP(tbl_transaction[[#This Row],[Reference Number]],barang_masuk[],4,FALSE),IF(tbl_transaction[[#This Row],[Type]]="Outbound",VLOOKUP(tbl_transaction[[#This Row],[Reference Number]],barang_keluar[],4,FALSE),""))</f>
        <v>BEV006</v>
      </c>
      <c r="E3083" t="str">
        <f>IF(tbl_transaction[[#This Row],[Type]]="Inbound",VLOOKUP(tbl_transaction[[#This Row],[Reference Number]],barang_masuk[],5,FALSE),IF(tbl_transaction[[#This Row],[Type]]="Outbound",VLOOKUP(tbl_transaction[[#This Row],[Reference Number]],barang_keluar[],5,FALSE),""))</f>
        <v>Pocari Beverage Variant 6</v>
      </c>
      <c r="F3083">
        <f>IF(tbl_transaction[[#This Row],[Type]]="Inbound",VLOOKUP(tbl_transaction[[#This Row],[Reference Number]],barang_masuk[],6,FALSE),IF(tbl_transaction[[#This Row],[Type]]="Outbound",VLOOKUP(tbl_transaction[[#This Row],[Reference Number]],barang_keluar[],6,FALSE),""))</f>
        <v>15</v>
      </c>
      <c r="G3083" t="str">
        <f>IF(tbl_transaction[[#This Row],[Type]]="Inbound",VLOOKUP(tbl_transaction[[#This Row],[Reference Number]],barang_masuk[],7,FALSE),IF(tbl_transaction[[#This Row],[Type]]="Outbound",VLOOKUP(tbl_transaction[[#This Row],[Reference Number]],barang_keluar[],7,FALSE),""))</f>
        <v>Bottle</v>
      </c>
      <c r="H3083" t="str">
        <f>IF(tbl_transaction[[#This Row],[Type]]="Inbound",VLOOKUP(tbl_transaction[[#This Row],[Reference Number]],barang_masuk[],3,FALSE),IF(tbl_transaction[[#This Row],[Type]]="Outbound",VLOOKUP(tbl_transaction[[#This Row],[Reference Number]],barang_keluar[],3,FALSE),""))</f>
        <v>Outlet 074</v>
      </c>
      <c r="I3083" t="str">
        <f>IF(D3083='Kartu Stok'!$B$2,COUNTIF($D$3:D3083,'Kartu Stok'!$B$2),"")</f>
        <v/>
      </c>
    </row>
    <row r="3084" spans="1:9" ht="14.5" x14ac:dyDescent="0.35">
      <c r="A3084" s="2" t="s">
        <v>3643</v>
      </c>
      <c r="B3084" s="5">
        <f>IF(LEFT(tbl_transaction[[#This Row],[Reference Number]],2)="GR",VLOOKUP(tbl_transaction[[#This Row],[Reference Number]],barang_masuk[],2,FALSE),IF(LEFT(tbl_transaction[[#This Row],[Reference Number]],2)="DO",VLOOKUP(tbl_transaction[[#This Row],[Reference Number]],barang_keluar[],2,FALSE),""))</f>
        <v>46161</v>
      </c>
      <c r="C3084" t="str">
        <f t="shared" si="48"/>
        <v>Outbound</v>
      </c>
      <c r="D3084" t="str">
        <f>IF(tbl_transaction[[#This Row],[Type]]="Inbound",VLOOKUP(tbl_transaction[[#This Row],[Reference Number]],barang_masuk[],4,FALSE),IF(tbl_transaction[[#This Row],[Type]]="Outbound",VLOOKUP(tbl_transaction[[#This Row],[Reference Number]],barang_keluar[],4,FALSE),""))</f>
        <v>PER006</v>
      </c>
      <c r="E3084" t="str">
        <f>IF(tbl_transaction[[#This Row],[Type]]="Inbound",VLOOKUP(tbl_transaction[[#This Row],[Reference Number]],barang_masuk[],5,FALSE),IF(tbl_transaction[[#This Row],[Type]]="Outbound",VLOOKUP(tbl_transaction[[#This Row],[Reference Number]],barang_keluar[],5,FALSE),""))</f>
        <v>Lifebuoy Personal Care Variant 6</v>
      </c>
      <c r="F3084">
        <f>IF(tbl_transaction[[#This Row],[Type]]="Inbound",VLOOKUP(tbl_transaction[[#This Row],[Reference Number]],barang_masuk[],6,FALSE),IF(tbl_transaction[[#This Row],[Type]]="Outbound",VLOOKUP(tbl_transaction[[#This Row],[Reference Number]],barang_keluar[],6,FALSE),""))</f>
        <v>48</v>
      </c>
      <c r="G3084" t="str">
        <f>IF(tbl_transaction[[#This Row],[Type]]="Inbound",VLOOKUP(tbl_transaction[[#This Row],[Reference Number]],barang_masuk[],7,FALSE),IF(tbl_transaction[[#This Row],[Type]]="Outbound",VLOOKUP(tbl_transaction[[#This Row],[Reference Number]],barang_keluar[],7,FALSE),""))</f>
        <v>Bottle</v>
      </c>
      <c r="H3084" t="str">
        <f>IF(tbl_transaction[[#This Row],[Type]]="Inbound",VLOOKUP(tbl_transaction[[#This Row],[Reference Number]],barang_masuk[],3,FALSE),IF(tbl_transaction[[#This Row],[Type]]="Outbound",VLOOKUP(tbl_transaction[[#This Row],[Reference Number]],barang_keluar[],3,FALSE),""))</f>
        <v>Outlet 008</v>
      </c>
      <c r="I3084" t="str">
        <f>IF(D3084='Kartu Stok'!$B$2,COUNTIF($D$3:D3084,'Kartu Stok'!$B$2),"")</f>
        <v/>
      </c>
    </row>
    <row r="3085" spans="1:9" ht="14.5" x14ac:dyDescent="0.35">
      <c r="A3085" s="2" t="s">
        <v>3644</v>
      </c>
      <c r="B3085" s="5">
        <f>IF(LEFT(tbl_transaction[[#This Row],[Reference Number]],2)="GR",VLOOKUP(tbl_transaction[[#This Row],[Reference Number]],barang_masuk[],2,FALSE),IF(LEFT(tbl_transaction[[#This Row],[Reference Number]],2)="DO",VLOOKUP(tbl_transaction[[#This Row],[Reference Number]],barang_keluar[],2,FALSE),""))</f>
        <v>46139</v>
      </c>
      <c r="C3085" t="str">
        <f t="shared" si="48"/>
        <v>Outbound</v>
      </c>
      <c r="D3085" t="str">
        <f>IF(tbl_transaction[[#This Row],[Type]]="Inbound",VLOOKUP(tbl_transaction[[#This Row],[Reference Number]],barang_masuk[],4,FALSE),IF(tbl_transaction[[#This Row],[Type]]="Outbound",VLOOKUP(tbl_transaction[[#This Row],[Reference Number]],barang_keluar[],4,FALSE),""))</f>
        <v>PER012</v>
      </c>
      <c r="E3085" t="str">
        <f>IF(tbl_transaction[[#This Row],[Type]]="Inbound",VLOOKUP(tbl_transaction[[#This Row],[Reference Number]],barang_masuk[],5,FALSE),IF(tbl_transaction[[#This Row],[Type]]="Outbound",VLOOKUP(tbl_transaction[[#This Row],[Reference Number]],barang_keluar[],5,FALSE),""))</f>
        <v>Sunsilk Personal Care Variant 12</v>
      </c>
      <c r="F3085">
        <f>IF(tbl_transaction[[#This Row],[Type]]="Inbound",VLOOKUP(tbl_transaction[[#This Row],[Reference Number]],barang_masuk[],6,FALSE),IF(tbl_transaction[[#This Row],[Type]]="Outbound",VLOOKUP(tbl_transaction[[#This Row],[Reference Number]],barang_keluar[],6,FALSE),""))</f>
        <v>5</v>
      </c>
      <c r="G3085" t="str">
        <f>IF(tbl_transaction[[#This Row],[Type]]="Inbound",VLOOKUP(tbl_transaction[[#This Row],[Reference Number]],barang_masuk[],7,FALSE),IF(tbl_transaction[[#This Row],[Type]]="Outbound",VLOOKUP(tbl_transaction[[#This Row],[Reference Number]],barang_keluar[],7,FALSE),""))</f>
        <v>Bottle</v>
      </c>
      <c r="H3085" t="str">
        <f>IF(tbl_transaction[[#This Row],[Type]]="Inbound",VLOOKUP(tbl_transaction[[#This Row],[Reference Number]],barang_masuk[],3,FALSE),IF(tbl_transaction[[#This Row],[Type]]="Outbound",VLOOKUP(tbl_transaction[[#This Row],[Reference Number]],barang_keluar[],3,FALSE),""))</f>
        <v>Outlet 074</v>
      </c>
      <c r="I3085" t="str">
        <f>IF(D3085='Kartu Stok'!$B$2,COUNTIF($D$3:D3085,'Kartu Stok'!$B$2),"")</f>
        <v/>
      </c>
    </row>
    <row r="3086" spans="1:9" ht="14.5" x14ac:dyDescent="0.35">
      <c r="A3086" s="2" t="s">
        <v>3645</v>
      </c>
      <c r="B3086" s="5">
        <f>IF(LEFT(tbl_transaction[[#This Row],[Reference Number]],2)="GR",VLOOKUP(tbl_transaction[[#This Row],[Reference Number]],barang_masuk[],2,FALSE),IF(LEFT(tbl_transaction[[#This Row],[Reference Number]],2)="DO",VLOOKUP(tbl_transaction[[#This Row],[Reference Number]],barang_keluar[],2,FALSE),""))</f>
        <v>46199</v>
      </c>
      <c r="C3086" t="str">
        <f t="shared" si="48"/>
        <v>Outbound</v>
      </c>
      <c r="D3086" t="str">
        <f>IF(tbl_transaction[[#This Row],[Type]]="Inbound",VLOOKUP(tbl_transaction[[#This Row],[Reference Number]],barang_masuk[],4,FALSE),IF(tbl_transaction[[#This Row],[Type]]="Outbound",VLOOKUP(tbl_transaction[[#This Row],[Reference Number]],barang_keluar[],4,FALSE),""))</f>
        <v>BAB001</v>
      </c>
      <c r="E3086" t="str">
        <f>IF(tbl_transaction[[#This Row],[Type]]="Inbound",VLOOKUP(tbl_transaction[[#This Row],[Reference Number]],barang_masuk[],5,FALSE),IF(tbl_transaction[[#This Row],[Type]]="Outbound",VLOOKUP(tbl_transaction[[#This Row],[Reference Number]],barang_keluar[],5,FALSE),""))</f>
        <v>MamyPoko Baby Care Variant 1</v>
      </c>
      <c r="F3086">
        <f>IF(tbl_transaction[[#This Row],[Type]]="Inbound",VLOOKUP(tbl_transaction[[#This Row],[Reference Number]],barang_masuk[],6,FALSE),IF(tbl_transaction[[#This Row],[Type]]="Outbound",VLOOKUP(tbl_transaction[[#This Row],[Reference Number]],barang_keluar[],6,FALSE),""))</f>
        <v>12</v>
      </c>
      <c r="G3086" t="str">
        <f>IF(tbl_transaction[[#This Row],[Type]]="Inbound",VLOOKUP(tbl_transaction[[#This Row],[Reference Number]],barang_masuk[],7,FALSE),IF(tbl_transaction[[#This Row],[Type]]="Outbound",VLOOKUP(tbl_transaction[[#This Row],[Reference Number]],barang_keluar[],7,FALSE),""))</f>
        <v>Pack</v>
      </c>
      <c r="H3086" t="str">
        <f>IF(tbl_transaction[[#This Row],[Type]]="Inbound",VLOOKUP(tbl_transaction[[#This Row],[Reference Number]],barang_masuk[],3,FALSE),IF(tbl_transaction[[#This Row],[Type]]="Outbound",VLOOKUP(tbl_transaction[[#This Row],[Reference Number]],barang_keluar[],3,FALSE),""))</f>
        <v>Outlet 036</v>
      </c>
      <c r="I3086" t="str">
        <f>IF(D3086='Kartu Stok'!$B$2,COUNTIF($D$3:D3086,'Kartu Stok'!$B$2),"")</f>
        <v/>
      </c>
    </row>
    <row r="3087" spans="1:9" ht="14.5" x14ac:dyDescent="0.35">
      <c r="A3087" s="2" t="s">
        <v>3646</v>
      </c>
      <c r="B3087" s="5">
        <f>IF(LEFT(tbl_transaction[[#This Row],[Reference Number]],2)="GR",VLOOKUP(tbl_transaction[[#This Row],[Reference Number]],barang_masuk[],2,FALSE),IF(LEFT(tbl_transaction[[#This Row],[Reference Number]],2)="DO",VLOOKUP(tbl_transaction[[#This Row],[Reference Number]],barang_keluar[],2,FALSE),""))</f>
        <v>46028</v>
      </c>
      <c r="C3087" t="str">
        <f t="shared" si="48"/>
        <v>Outbound</v>
      </c>
      <c r="D3087" t="str">
        <f>IF(tbl_transaction[[#This Row],[Type]]="Inbound",VLOOKUP(tbl_transaction[[#This Row],[Reference Number]],barang_masuk[],4,FALSE),IF(tbl_transaction[[#This Row],[Type]]="Outbound",VLOOKUP(tbl_transaction[[#This Row],[Reference Number]],barang_keluar[],4,FALSE),""))</f>
        <v>HOM016</v>
      </c>
      <c r="E3087" t="str">
        <f>IF(tbl_transaction[[#This Row],[Type]]="Inbound",VLOOKUP(tbl_transaction[[#This Row],[Reference Number]],barang_masuk[],5,FALSE),IF(tbl_transaction[[#This Row],[Type]]="Outbound",VLOOKUP(tbl_transaction[[#This Row],[Reference Number]],barang_keluar[],5,FALSE),""))</f>
        <v>Molto Home Care Variant 16</v>
      </c>
      <c r="F3087">
        <f>IF(tbl_transaction[[#This Row],[Type]]="Inbound",VLOOKUP(tbl_transaction[[#This Row],[Reference Number]],barang_masuk[],6,FALSE),IF(tbl_transaction[[#This Row],[Type]]="Outbound",VLOOKUP(tbl_transaction[[#This Row],[Reference Number]],barang_keluar[],6,FALSE),""))</f>
        <v>15</v>
      </c>
      <c r="G3087" t="str">
        <f>IF(tbl_transaction[[#This Row],[Type]]="Inbound",VLOOKUP(tbl_transaction[[#This Row],[Reference Number]],barang_masuk[],7,FALSE),IF(tbl_transaction[[#This Row],[Type]]="Outbound",VLOOKUP(tbl_transaction[[#This Row],[Reference Number]],barang_keluar[],7,FALSE),""))</f>
        <v>Pack</v>
      </c>
      <c r="H3087" t="str">
        <f>IF(tbl_transaction[[#This Row],[Type]]="Inbound",VLOOKUP(tbl_transaction[[#This Row],[Reference Number]],barang_masuk[],3,FALSE),IF(tbl_transaction[[#This Row],[Type]]="Outbound",VLOOKUP(tbl_transaction[[#This Row],[Reference Number]],barang_keluar[],3,FALSE),""))</f>
        <v>Outlet 056</v>
      </c>
      <c r="I3087" t="str">
        <f>IF(D3087='Kartu Stok'!$B$2,COUNTIF($D$3:D3087,'Kartu Stok'!$B$2),"")</f>
        <v/>
      </c>
    </row>
    <row r="3088" spans="1:9" ht="14.5" x14ac:dyDescent="0.35">
      <c r="A3088" s="2" t="s">
        <v>3647</v>
      </c>
      <c r="B3088" s="5">
        <f>IF(LEFT(tbl_transaction[[#This Row],[Reference Number]],2)="GR",VLOOKUP(tbl_transaction[[#This Row],[Reference Number]],barang_masuk[],2,FALSE),IF(LEFT(tbl_transaction[[#This Row],[Reference Number]],2)="DO",VLOOKUP(tbl_transaction[[#This Row],[Reference Number]],barang_keluar[],2,FALSE),""))</f>
        <v>46067</v>
      </c>
      <c r="C3088" t="str">
        <f t="shared" si="48"/>
        <v>Outbound</v>
      </c>
      <c r="D3088" t="str">
        <f>IF(tbl_transaction[[#This Row],[Type]]="Inbound",VLOOKUP(tbl_transaction[[#This Row],[Reference Number]],barang_masuk[],4,FALSE),IF(tbl_transaction[[#This Row],[Type]]="Outbound",VLOOKUP(tbl_transaction[[#This Row],[Reference Number]],barang_keluar[],4,FALSE),""))</f>
        <v>BEV020</v>
      </c>
      <c r="E3088" t="str">
        <f>IF(tbl_transaction[[#This Row],[Type]]="Inbound",VLOOKUP(tbl_transaction[[#This Row],[Reference Number]],barang_masuk[],5,FALSE),IF(tbl_transaction[[#This Row],[Type]]="Outbound",VLOOKUP(tbl_transaction[[#This Row],[Reference Number]],barang_keluar[],5,FALSE),""))</f>
        <v>Coca Cola Beverage Variant 20</v>
      </c>
      <c r="F3088">
        <f>IF(tbl_transaction[[#This Row],[Type]]="Inbound",VLOOKUP(tbl_transaction[[#This Row],[Reference Number]],barang_masuk[],6,FALSE),IF(tbl_transaction[[#This Row],[Type]]="Outbound",VLOOKUP(tbl_transaction[[#This Row],[Reference Number]],barang_keluar[],6,FALSE),""))</f>
        <v>15</v>
      </c>
      <c r="G3088" t="str">
        <f>IF(tbl_transaction[[#This Row],[Type]]="Inbound",VLOOKUP(tbl_transaction[[#This Row],[Reference Number]],barang_masuk[],7,FALSE),IF(tbl_transaction[[#This Row],[Type]]="Outbound",VLOOKUP(tbl_transaction[[#This Row],[Reference Number]],barang_keluar[],7,FALSE),""))</f>
        <v>Bottle</v>
      </c>
      <c r="H3088" t="str">
        <f>IF(tbl_transaction[[#This Row],[Type]]="Inbound",VLOOKUP(tbl_transaction[[#This Row],[Reference Number]],barang_masuk[],3,FALSE),IF(tbl_transaction[[#This Row],[Type]]="Outbound",VLOOKUP(tbl_transaction[[#This Row],[Reference Number]],barang_keluar[],3,FALSE),""))</f>
        <v>Outlet 012</v>
      </c>
      <c r="I3088" t="str">
        <f>IF(D3088='Kartu Stok'!$B$2,COUNTIF($D$3:D3088,'Kartu Stok'!$B$2),"")</f>
        <v/>
      </c>
    </row>
    <row r="3089" spans="1:9" ht="14.5" x14ac:dyDescent="0.35">
      <c r="A3089" s="2" t="s">
        <v>3648</v>
      </c>
      <c r="B3089" s="5">
        <f>IF(LEFT(tbl_transaction[[#This Row],[Reference Number]],2)="GR",VLOOKUP(tbl_transaction[[#This Row],[Reference Number]],barang_masuk[],2,FALSE),IF(LEFT(tbl_transaction[[#This Row],[Reference Number]],2)="DO",VLOOKUP(tbl_transaction[[#This Row],[Reference Number]],barang_keluar[],2,FALSE),""))</f>
        <v>46100</v>
      </c>
      <c r="C3089" t="str">
        <f t="shared" si="48"/>
        <v>Outbound</v>
      </c>
      <c r="D3089" t="str">
        <f>IF(tbl_transaction[[#This Row],[Type]]="Inbound",VLOOKUP(tbl_transaction[[#This Row],[Reference Number]],barang_masuk[],4,FALSE),IF(tbl_transaction[[#This Row],[Type]]="Outbound",VLOOKUP(tbl_transaction[[#This Row],[Reference Number]],barang_keluar[],4,FALSE),""))</f>
        <v>DAR008</v>
      </c>
      <c r="E3089" t="str">
        <f>IF(tbl_transaction[[#This Row],[Type]]="Inbound",VLOOKUP(tbl_transaction[[#This Row],[Reference Number]],barang_masuk[],5,FALSE),IF(tbl_transaction[[#This Row],[Type]]="Outbound",VLOOKUP(tbl_transaction[[#This Row],[Reference Number]],barang_keluar[],5,FALSE),""))</f>
        <v>Indomilk Dairy Variant 8</v>
      </c>
      <c r="F3089">
        <f>IF(tbl_transaction[[#This Row],[Type]]="Inbound",VLOOKUP(tbl_transaction[[#This Row],[Reference Number]],barang_masuk[],6,FALSE),IF(tbl_transaction[[#This Row],[Type]]="Outbound",VLOOKUP(tbl_transaction[[#This Row],[Reference Number]],barang_keluar[],6,FALSE),""))</f>
        <v>15</v>
      </c>
      <c r="G3089" t="str">
        <f>IF(tbl_transaction[[#This Row],[Type]]="Inbound",VLOOKUP(tbl_transaction[[#This Row],[Reference Number]],barang_masuk[],7,FALSE),IF(tbl_transaction[[#This Row],[Type]]="Outbound",VLOOKUP(tbl_transaction[[#This Row],[Reference Number]],barang_keluar[],7,FALSE),""))</f>
        <v>Box</v>
      </c>
      <c r="H3089" t="str">
        <f>IF(tbl_transaction[[#This Row],[Type]]="Inbound",VLOOKUP(tbl_transaction[[#This Row],[Reference Number]],barang_masuk[],3,FALSE),IF(tbl_transaction[[#This Row],[Type]]="Outbound",VLOOKUP(tbl_transaction[[#This Row],[Reference Number]],barang_keluar[],3,FALSE),""))</f>
        <v>Outlet 052</v>
      </c>
      <c r="I3089" t="str">
        <f>IF(D3089='Kartu Stok'!$B$2,COUNTIF($D$3:D3089,'Kartu Stok'!$B$2),"")</f>
        <v/>
      </c>
    </row>
    <row r="3090" spans="1:9" ht="14.5" x14ac:dyDescent="0.35">
      <c r="A3090" s="2" t="s">
        <v>3649</v>
      </c>
      <c r="B3090" s="5">
        <f>IF(LEFT(tbl_transaction[[#This Row],[Reference Number]],2)="GR",VLOOKUP(tbl_transaction[[#This Row],[Reference Number]],barang_masuk[],2,FALSE),IF(LEFT(tbl_transaction[[#This Row],[Reference Number]],2)="DO",VLOOKUP(tbl_transaction[[#This Row],[Reference Number]],barang_keluar[],2,FALSE),""))</f>
        <v>46145</v>
      </c>
      <c r="C3090" t="str">
        <f t="shared" si="48"/>
        <v>Outbound</v>
      </c>
      <c r="D3090" t="str">
        <f>IF(tbl_transaction[[#This Row],[Type]]="Inbound",VLOOKUP(tbl_transaction[[#This Row],[Reference Number]],barang_masuk[],4,FALSE),IF(tbl_transaction[[#This Row],[Type]]="Outbound",VLOOKUP(tbl_transaction[[#This Row],[Reference Number]],barang_keluar[],4,FALSE),""))</f>
        <v>PER018</v>
      </c>
      <c r="E3090" t="str">
        <f>IF(tbl_transaction[[#This Row],[Type]]="Inbound",VLOOKUP(tbl_transaction[[#This Row],[Reference Number]],barang_masuk[],5,FALSE),IF(tbl_transaction[[#This Row],[Type]]="Outbound",VLOOKUP(tbl_transaction[[#This Row],[Reference Number]],barang_keluar[],5,FALSE),""))</f>
        <v>Lifebuoy Personal Care Variant 18</v>
      </c>
      <c r="F3090">
        <f>IF(tbl_transaction[[#This Row],[Type]]="Inbound",VLOOKUP(tbl_transaction[[#This Row],[Reference Number]],barang_masuk[],6,FALSE),IF(tbl_transaction[[#This Row],[Type]]="Outbound",VLOOKUP(tbl_transaction[[#This Row],[Reference Number]],barang_keluar[],6,FALSE),""))</f>
        <v>10</v>
      </c>
      <c r="G3090" t="str">
        <f>IF(tbl_transaction[[#This Row],[Type]]="Inbound",VLOOKUP(tbl_transaction[[#This Row],[Reference Number]],barang_masuk[],7,FALSE),IF(tbl_transaction[[#This Row],[Type]]="Outbound",VLOOKUP(tbl_transaction[[#This Row],[Reference Number]],barang_keluar[],7,FALSE),""))</f>
        <v>Bottle</v>
      </c>
      <c r="H3090" t="str">
        <f>IF(tbl_transaction[[#This Row],[Type]]="Inbound",VLOOKUP(tbl_transaction[[#This Row],[Reference Number]],barang_masuk[],3,FALSE),IF(tbl_transaction[[#This Row],[Type]]="Outbound",VLOOKUP(tbl_transaction[[#This Row],[Reference Number]],barang_keluar[],3,FALSE),""))</f>
        <v>Outlet 062</v>
      </c>
      <c r="I3090" t="str">
        <f>IF(D3090='Kartu Stok'!$B$2,COUNTIF($D$3:D3090,'Kartu Stok'!$B$2),"")</f>
        <v/>
      </c>
    </row>
    <row r="3091" spans="1:9" ht="14.5" x14ac:dyDescent="0.35">
      <c r="A3091" s="2" t="s">
        <v>3650</v>
      </c>
      <c r="B3091" s="5">
        <f>IF(LEFT(tbl_transaction[[#This Row],[Reference Number]],2)="GR",VLOOKUP(tbl_transaction[[#This Row],[Reference Number]],barang_masuk[],2,FALSE),IF(LEFT(tbl_transaction[[#This Row],[Reference Number]],2)="DO",VLOOKUP(tbl_transaction[[#This Row],[Reference Number]],barang_keluar[],2,FALSE),""))</f>
        <v>46091</v>
      </c>
      <c r="C3091" t="str">
        <f t="shared" si="48"/>
        <v>Outbound</v>
      </c>
      <c r="D3091" t="str">
        <f>IF(tbl_transaction[[#This Row],[Type]]="Inbound",VLOOKUP(tbl_transaction[[#This Row],[Reference Number]],barang_masuk[],4,FALSE),IF(tbl_transaction[[#This Row],[Type]]="Outbound",VLOOKUP(tbl_transaction[[#This Row],[Reference Number]],barang_keluar[],4,FALSE),""))</f>
        <v>HOM022</v>
      </c>
      <c r="E3091" t="str">
        <f>IF(tbl_transaction[[#This Row],[Type]]="Inbound",VLOOKUP(tbl_transaction[[#This Row],[Reference Number]],barang_masuk[],5,FALSE),IF(tbl_transaction[[#This Row],[Type]]="Outbound",VLOOKUP(tbl_transaction[[#This Row],[Reference Number]],barang_keluar[],5,FALSE),""))</f>
        <v>Sunlight Home Care Variant 22</v>
      </c>
      <c r="F3091">
        <f>IF(tbl_transaction[[#This Row],[Type]]="Inbound",VLOOKUP(tbl_transaction[[#This Row],[Reference Number]],barang_masuk[],6,FALSE),IF(tbl_transaction[[#This Row],[Type]]="Outbound",VLOOKUP(tbl_transaction[[#This Row],[Reference Number]],barang_keluar[],6,FALSE),""))</f>
        <v>15</v>
      </c>
      <c r="G3091" t="str">
        <f>IF(tbl_transaction[[#This Row],[Type]]="Inbound",VLOOKUP(tbl_transaction[[#This Row],[Reference Number]],barang_masuk[],7,FALSE),IF(tbl_transaction[[#This Row],[Type]]="Outbound",VLOOKUP(tbl_transaction[[#This Row],[Reference Number]],barang_keluar[],7,FALSE),""))</f>
        <v>Pack</v>
      </c>
      <c r="H3091" t="str">
        <f>IF(tbl_transaction[[#This Row],[Type]]="Inbound",VLOOKUP(tbl_transaction[[#This Row],[Reference Number]],barang_masuk[],3,FALSE),IF(tbl_transaction[[#This Row],[Type]]="Outbound",VLOOKUP(tbl_transaction[[#This Row],[Reference Number]],barang_keluar[],3,FALSE),""))</f>
        <v>Outlet 046</v>
      </c>
      <c r="I3091" t="str">
        <f>IF(D3091='Kartu Stok'!$B$2,COUNTIF($D$3:D3091,'Kartu Stok'!$B$2),"")</f>
        <v/>
      </c>
    </row>
    <row r="3092" spans="1:9" ht="14.5" x14ac:dyDescent="0.35">
      <c r="A3092" s="2" t="s">
        <v>3651</v>
      </c>
      <c r="B3092" s="5">
        <f>IF(LEFT(tbl_transaction[[#This Row],[Reference Number]],2)="GR",VLOOKUP(tbl_transaction[[#This Row],[Reference Number]],barang_masuk[],2,FALSE),IF(LEFT(tbl_transaction[[#This Row],[Reference Number]],2)="DO",VLOOKUP(tbl_transaction[[#This Row],[Reference Number]],barang_keluar[],2,FALSE),""))</f>
        <v>46126</v>
      </c>
      <c r="C3092" t="str">
        <f t="shared" si="48"/>
        <v>Outbound</v>
      </c>
      <c r="D3092" t="str">
        <f>IF(tbl_transaction[[#This Row],[Type]]="Inbound",VLOOKUP(tbl_transaction[[#This Row],[Reference Number]],barang_masuk[],4,FALSE),IF(tbl_transaction[[#This Row],[Type]]="Outbound",VLOOKUP(tbl_transaction[[#This Row],[Reference Number]],barang_keluar[],4,FALSE),""))</f>
        <v>PER027</v>
      </c>
      <c r="E3092" t="str">
        <f>IF(tbl_transaction[[#This Row],[Type]]="Inbound",VLOOKUP(tbl_transaction[[#This Row],[Reference Number]],barang_masuk[],5,FALSE),IF(tbl_transaction[[#This Row],[Type]]="Outbound",VLOOKUP(tbl_transaction[[#This Row],[Reference Number]],barang_keluar[],5,FALSE),""))</f>
        <v>Sunsilk Personal Care Variant 27</v>
      </c>
      <c r="F3092">
        <f>IF(tbl_transaction[[#This Row],[Type]]="Inbound",VLOOKUP(tbl_transaction[[#This Row],[Reference Number]],barang_masuk[],6,FALSE),IF(tbl_transaction[[#This Row],[Type]]="Outbound",VLOOKUP(tbl_transaction[[#This Row],[Reference Number]],barang_keluar[],6,FALSE),""))</f>
        <v>15</v>
      </c>
      <c r="G3092" t="str">
        <f>IF(tbl_transaction[[#This Row],[Type]]="Inbound",VLOOKUP(tbl_transaction[[#This Row],[Reference Number]],barang_masuk[],7,FALSE),IF(tbl_transaction[[#This Row],[Type]]="Outbound",VLOOKUP(tbl_transaction[[#This Row],[Reference Number]],barang_keluar[],7,FALSE),""))</f>
        <v>Bottle</v>
      </c>
      <c r="H3092" t="str">
        <f>IF(tbl_transaction[[#This Row],[Type]]="Inbound",VLOOKUP(tbl_transaction[[#This Row],[Reference Number]],barang_masuk[],3,FALSE),IF(tbl_transaction[[#This Row],[Type]]="Outbound",VLOOKUP(tbl_transaction[[#This Row],[Reference Number]],barang_keluar[],3,FALSE),""))</f>
        <v>Outlet 043</v>
      </c>
      <c r="I3092" t="str">
        <f>IF(D3092='Kartu Stok'!$B$2,COUNTIF($D$3:D3092,'Kartu Stok'!$B$2),"")</f>
        <v/>
      </c>
    </row>
    <row r="3093" spans="1:9" ht="14.5" x14ac:dyDescent="0.35">
      <c r="A3093" s="2" t="s">
        <v>3652</v>
      </c>
      <c r="B3093" s="5">
        <f>IF(LEFT(tbl_transaction[[#This Row],[Reference Number]],2)="GR",VLOOKUP(tbl_transaction[[#This Row],[Reference Number]],barang_masuk[],2,FALSE),IF(LEFT(tbl_transaction[[#This Row],[Reference Number]],2)="DO",VLOOKUP(tbl_transaction[[#This Row],[Reference Number]],barang_keluar[],2,FALSE),""))</f>
        <v>46152</v>
      </c>
      <c r="C3093" t="str">
        <f t="shared" si="48"/>
        <v>Outbound</v>
      </c>
      <c r="D3093" t="str">
        <f>IF(tbl_transaction[[#This Row],[Type]]="Inbound",VLOOKUP(tbl_transaction[[#This Row],[Reference Number]],barang_masuk[],4,FALSE),IF(tbl_transaction[[#This Row],[Type]]="Outbound",VLOOKUP(tbl_transaction[[#This Row],[Reference Number]],barang_keluar[],4,FALSE),""))</f>
        <v>BEV031</v>
      </c>
      <c r="E3093" t="str">
        <f>IF(tbl_transaction[[#This Row],[Type]]="Inbound",VLOOKUP(tbl_transaction[[#This Row],[Reference Number]],barang_masuk[],5,FALSE),IF(tbl_transaction[[#This Row],[Type]]="Outbound",VLOOKUP(tbl_transaction[[#This Row],[Reference Number]],barang_keluar[],5,FALSE),""))</f>
        <v>Sosro Beverage Variant 31</v>
      </c>
      <c r="F3093">
        <f>IF(tbl_transaction[[#This Row],[Type]]="Inbound",VLOOKUP(tbl_transaction[[#This Row],[Reference Number]],barang_masuk[],6,FALSE),IF(tbl_transaction[[#This Row],[Type]]="Outbound",VLOOKUP(tbl_transaction[[#This Row],[Reference Number]],barang_keluar[],6,FALSE),""))</f>
        <v>60</v>
      </c>
      <c r="G3093" t="str">
        <f>IF(tbl_transaction[[#This Row],[Type]]="Inbound",VLOOKUP(tbl_transaction[[#This Row],[Reference Number]],barang_masuk[],7,FALSE),IF(tbl_transaction[[#This Row],[Type]]="Outbound",VLOOKUP(tbl_transaction[[#This Row],[Reference Number]],barang_keluar[],7,FALSE),""))</f>
        <v>Bottle</v>
      </c>
      <c r="H3093" t="str">
        <f>IF(tbl_transaction[[#This Row],[Type]]="Inbound",VLOOKUP(tbl_transaction[[#This Row],[Reference Number]],barang_masuk[],3,FALSE),IF(tbl_transaction[[#This Row],[Type]]="Outbound",VLOOKUP(tbl_transaction[[#This Row],[Reference Number]],barang_keluar[],3,FALSE),""))</f>
        <v>Outlet 045</v>
      </c>
      <c r="I3093" t="str">
        <f>IF(D3093='Kartu Stok'!$B$2,COUNTIF($D$3:D3093,'Kartu Stok'!$B$2),"")</f>
        <v/>
      </c>
    </row>
    <row r="3094" spans="1:9" ht="14.5" x14ac:dyDescent="0.35">
      <c r="A3094" s="2" t="s">
        <v>3653</v>
      </c>
      <c r="B3094" s="5">
        <f>IF(LEFT(tbl_transaction[[#This Row],[Reference Number]],2)="GR",VLOOKUP(tbl_transaction[[#This Row],[Reference Number]],barang_masuk[],2,FALSE),IF(LEFT(tbl_transaction[[#This Row],[Reference Number]],2)="DO",VLOOKUP(tbl_transaction[[#This Row],[Reference Number]],barang_keluar[],2,FALSE),""))</f>
        <v>46159</v>
      </c>
      <c r="C3094" t="str">
        <f t="shared" si="48"/>
        <v>Outbound</v>
      </c>
      <c r="D3094" t="str">
        <f>IF(tbl_transaction[[#This Row],[Type]]="Inbound",VLOOKUP(tbl_transaction[[#This Row],[Reference Number]],barang_masuk[],4,FALSE),IF(tbl_transaction[[#This Row],[Type]]="Outbound",VLOOKUP(tbl_transaction[[#This Row],[Reference Number]],barang_keluar[],4,FALSE),""))</f>
        <v>DAR009</v>
      </c>
      <c r="E3094" t="str">
        <f>IF(tbl_transaction[[#This Row],[Type]]="Inbound",VLOOKUP(tbl_transaction[[#This Row],[Reference Number]],barang_masuk[],5,FALSE),IF(tbl_transaction[[#This Row],[Type]]="Outbound",VLOOKUP(tbl_transaction[[#This Row],[Reference Number]],barang_keluar[],5,FALSE),""))</f>
        <v>Indomilk Dairy Variant 9</v>
      </c>
      <c r="F3094">
        <f>IF(tbl_transaction[[#This Row],[Type]]="Inbound",VLOOKUP(tbl_transaction[[#This Row],[Reference Number]],barang_masuk[],6,FALSE),IF(tbl_transaction[[#This Row],[Type]]="Outbound",VLOOKUP(tbl_transaction[[#This Row],[Reference Number]],barang_keluar[],6,FALSE),""))</f>
        <v>5</v>
      </c>
      <c r="G3094" t="str">
        <f>IF(tbl_transaction[[#This Row],[Type]]="Inbound",VLOOKUP(tbl_transaction[[#This Row],[Reference Number]],barang_masuk[],7,FALSE),IF(tbl_transaction[[#This Row],[Type]]="Outbound",VLOOKUP(tbl_transaction[[#This Row],[Reference Number]],barang_keluar[],7,FALSE),""))</f>
        <v>Box</v>
      </c>
      <c r="H3094" t="str">
        <f>IF(tbl_transaction[[#This Row],[Type]]="Inbound",VLOOKUP(tbl_transaction[[#This Row],[Reference Number]],barang_masuk[],3,FALSE),IF(tbl_transaction[[#This Row],[Type]]="Outbound",VLOOKUP(tbl_transaction[[#This Row],[Reference Number]],barang_keluar[],3,FALSE),""))</f>
        <v>Outlet 005</v>
      </c>
      <c r="I3094" t="str">
        <f>IF(D3094='Kartu Stok'!$B$2,COUNTIF($D$3:D3094,'Kartu Stok'!$B$2),"")</f>
        <v/>
      </c>
    </row>
    <row r="3095" spans="1:9" ht="14.5" x14ac:dyDescent="0.35">
      <c r="A3095" s="2" t="s">
        <v>3654</v>
      </c>
      <c r="B3095" s="5">
        <f>IF(LEFT(tbl_transaction[[#This Row],[Reference Number]],2)="GR",VLOOKUP(tbl_transaction[[#This Row],[Reference Number]],barang_masuk[],2,FALSE),IF(LEFT(tbl_transaction[[#This Row],[Reference Number]],2)="DO",VLOOKUP(tbl_transaction[[#This Row],[Reference Number]],barang_keluar[],2,FALSE),""))</f>
        <v>46182</v>
      </c>
      <c r="C3095" t="str">
        <f t="shared" si="48"/>
        <v>Outbound</v>
      </c>
      <c r="D3095" t="str">
        <f>IF(tbl_transaction[[#This Row],[Type]]="Inbound",VLOOKUP(tbl_transaction[[#This Row],[Reference Number]],barang_masuk[],4,FALSE),IF(tbl_transaction[[#This Row],[Type]]="Outbound",VLOOKUP(tbl_transaction[[#This Row],[Reference Number]],barang_keluar[],4,FALSE),""))</f>
        <v>BEV028</v>
      </c>
      <c r="E3095" t="str">
        <f>IF(tbl_transaction[[#This Row],[Type]]="Inbound",VLOOKUP(tbl_transaction[[#This Row],[Reference Number]],barang_masuk[],5,FALSE),IF(tbl_transaction[[#This Row],[Type]]="Outbound",VLOOKUP(tbl_transaction[[#This Row],[Reference Number]],barang_keluar[],5,FALSE),""))</f>
        <v>Pocari Beverage Variant 28</v>
      </c>
      <c r="F3095">
        <f>IF(tbl_transaction[[#This Row],[Type]]="Inbound",VLOOKUP(tbl_transaction[[#This Row],[Reference Number]],barang_masuk[],6,FALSE),IF(tbl_transaction[[#This Row],[Type]]="Outbound",VLOOKUP(tbl_transaction[[#This Row],[Reference Number]],barang_keluar[],6,FALSE),""))</f>
        <v>60</v>
      </c>
      <c r="G3095" t="str">
        <f>IF(tbl_transaction[[#This Row],[Type]]="Inbound",VLOOKUP(tbl_transaction[[#This Row],[Reference Number]],barang_masuk[],7,FALSE),IF(tbl_transaction[[#This Row],[Type]]="Outbound",VLOOKUP(tbl_transaction[[#This Row],[Reference Number]],barang_keluar[],7,FALSE),""))</f>
        <v>Bottle</v>
      </c>
      <c r="H3095" t="str">
        <f>IF(tbl_transaction[[#This Row],[Type]]="Inbound",VLOOKUP(tbl_transaction[[#This Row],[Reference Number]],barang_masuk[],3,FALSE),IF(tbl_transaction[[#This Row],[Type]]="Outbound",VLOOKUP(tbl_transaction[[#This Row],[Reference Number]],barang_keluar[],3,FALSE),""))</f>
        <v>Outlet 061</v>
      </c>
      <c r="I3095" t="str">
        <f>IF(D3095='Kartu Stok'!$B$2,COUNTIF($D$3:D3095,'Kartu Stok'!$B$2),"")</f>
        <v/>
      </c>
    </row>
    <row r="3096" spans="1:9" ht="14.5" x14ac:dyDescent="0.35">
      <c r="A3096" s="2" t="s">
        <v>3655</v>
      </c>
      <c r="B3096" s="5">
        <f>IF(LEFT(tbl_transaction[[#This Row],[Reference Number]],2)="GR",VLOOKUP(tbl_transaction[[#This Row],[Reference Number]],barang_masuk[],2,FALSE),IF(LEFT(tbl_transaction[[#This Row],[Reference Number]],2)="DO",VLOOKUP(tbl_transaction[[#This Row],[Reference Number]],barang_keluar[],2,FALSE),""))</f>
        <v>46039</v>
      </c>
      <c r="C3096" t="str">
        <f t="shared" si="48"/>
        <v>Outbound</v>
      </c>
      <c r="D3096" t="str">
        <f>IF(tbl_transaction[[#This Row],[Type]]="Inbound",VLOOKUP(tbl_transaction[[#This Row],[Reference Number]],barang_masuk[],4,FALSE),IF(tbl_transaction[[#This Row],[Type]]="Outbound",VLOOKUP(tbl_transaction[[#This Row],[Reference Number]],barang_keluar[],4,FALSE),""))</f>
        <v>HOM025</v>
      </c>
      <c r="E3096" t="str">
        <f>IF(tbl_transaction[[#This Row],[Type]]="Inbound",VLOOKUP(tbl_transaction[[#This Row],[Reference Number]],barang_masuk[],5,FALSE),IF(tbl_transaction[[#This Row],[Type]]="Outbound",VLOOKUP(tbl_transaction[[#This Row],[Reference Number]],barang_keluar[],5,FALSE),""))</f>
        <v>Rinso Home Care Variant 25</v>
      </c>
      <c r="F3096">
        <f>IF(tbl_transaction[[#This Row],[Type]]="Inbound",VLOOKUP(tbl_transaction[[#This Row],[Reference Number]],barang_masuk[],6,FALSE),IF(tbl_transaction[[#This Row],[Type]]="Outbound",VLOOKUP(tbl_transaction[[#This Row],[Reference Number]],barang_keluar[],6,FALSE),""))</f>
        <v>5</v>
      </c>
      <c r="G3096" t="str">
        <f>IF(tbl_transaction[[#This Row],[Type]]="Inbound",VLOOKUP(tbl_transaction[[#This Row],[Reference Number]],barang_masuk[],7,FALSE),IF(tbl_transaction[[#This Row],[Type]]="Outbound",VLOOKUP(tbl_transaction[[#This Row],[Reference Number]],barang_keluar[],7,FALSE),""))</f>
        <v>Pack</v>
      </c>
      <c r="H3096" t="str">
        <f>IF(tbl_transaction[[#This Row],[Type]]="Inbound",VLOOKUP(tbl_transaction[[#This Row],[Reference Number]],barang_masuk[],3,FALSE),IF(tbl_transaction[[#This Row],[Type]]="Outbound",VLOOKUP(tbl_transaction[[#This Row],[Reference Number]],barang_keluar[],3,FALSE),""))</f>
        <v>Outlet 021</v>
      </c>
      <c r="I3096" t="str">
        <f>IF(D3096='Kartu Stok'!$B$2,COUNTIF($D$3:D3096,'Kartu Stok'!$B$2),"")</f>
        <v/>
      </c>
    </row>
    <row r="3097" spans="1:9" ht="14.5" x14ac:dyDescent="0.35">
      <c r="A3097" s="2" t="s">
        <v>3656</v>
      </c>
      <c r="B3097" s="5">
        <f>IF(LEFT(tbl_transaction[[#This Row],[Reference Number]],2)="GR",VLOOKUP(tbl_transaction[[#This Row],[Reference Number]],barang_masuk[],2,FALSE),IF(LEFT(tbl_transaction[[#This Row],[Reference Number]],2)="DO",VLOOKUP(tbl_transaction[[#This Row],[Reference Number]],barang_keluar[],2,FALSE),""))</f>
        <v>46154</v>
      </c>
      <c r="C3097" t="str">
        <f t="shared" si="48"/>
        <v>Outbound</v>
      </c>
      <c r="D3097" t="str">
        <f>IF(tbl_transaction[[#This Row],[Type]]="Inbound",VLOOKUP(tbl_transaction[[#This Row],[Reference Number]],barang_masuk[],4,FALSE),IF(tbl_transaction[[#This Row],[Type]]="Outbound",VLOOKUP(tbl_transaction[[#This Row],[Reference Number]],barang_keluar[],4,FALSE),""))</f>
        <v>HOM016</v>
      </c>
      <c r="E3097" t="str">
        <f>IF(tbl_transaction[[#This Row],[Type]]="Inbound",VLOOKUP(tbl_transaction[[#This Row],[Reference Number]],barang_masuk[],5,FALSE),IF(tbl_transaction[[#This Row],[Type]]="Outbound",VLOOKUP(tbl_transaction[[#This Row],[Reference Number]],barang_keluar[],5,FALSE),""))</f>
        <v>Molto Home Care Variant 16</v>
      </c>
      <c r="F3097">
        <f>IF(tbl_transaction[[#This Row],[Type]]="Inbound",VLOOKUP(tbl_transaction[[#This Row],[Reference Number]],barang_masuk[],6,FALSE),IF(tbl_transaction[[#This Row],[Type]]="Outbound",VLOOKUP(tbl_transaction[[#This Row],[Reference Number]],barang_keluar[],6,FALSE),""))</f>
        <v>15</v>
      </c>
      <c r="G3097" t="str">
        <f>IF(tbl_transaction[[#This Row],[Type]]="Inbound",VLOOKUP(tbl_transaction[[#This Row],[Reference Number]],barang_masuk[],7,FALSE),IF(tbl_transaction[[#This Row],[Type]]="Outbound",VLOOKUP(tbl_transaction[[#This Row],[Reference Number]],barang_keluar[],7,FALSE),""))</f>
        <v>Pack</v>
      </c>
      <c r="H3097" t="str">
        <f>IF(tbl_transaction[[#This Row],[Type]]="Inbound",VLOOKUP(tbl_transaction[[#This Row],[Reference Number]],barang_masuk[],3,FALSE),IF(tbl_transaction[[#This Row],[Type]]="Outbound",VLOOKUP(tbl_transaction[[#This Row],[Reference Number]],barang_keluar[],3,FALSE),""))</f>
        <v>Outlet 001</v>
      </c>
      <c r="I3097" t="str">
        <f>IF(D3097='Kartu Stok'!$B$2,COUNTIF($D$3:D3097,'Kartu Stok'!$B$2),"")</f>
        <v/>
      </c>
    </row>
    <row r="3098" spans="1:9" ht="14.5" x14ac:dyDescent="0.35">
      <c r="A3098" s="2" t="s">
        <v>3657</v>
      </c>
      <c r="B3098" s="5">
        <f>IF(LEFT(tbl_transaction[[#This Row],[Reference Number]],2)="GR",VLOOKUP(tbl_transaction[[#This Row],[Reference Number]],barang_masuk[],2,FALSE),IF(LEFT(tbl_transaction[[#This Row],[Reference Number]],2)="DO",VLOOKUP(tbl_transaction[[#This Row],[Reference Number]],barang_keluar[],2,FALSE),""))</f>
        <v>46180</v>
      </c>
      <c r="C3098" t="str">
        <f t="shared" si="48"/>
        <v>Outbound</v>
      </c>
      <c r="D3098" t="str">
        <f>IF(tbl_transaction[[#This Row],[Type]]="Inbound",VLOOKUP(tbl_transaction[[#This Row],[Reference Number]],barang_masuk[],4,FALSE),IF(tbl_transaction[[#This Row],[Type]]="Outbound",VLOOKUP(tbl_transaction[[#This Row],[Reference Number]],barang_keluar[],4,FALSE),""))</f>
        <v>PER021</v>
      </c>
      <c r="E3098" t="str">
        <f>IF(tbl_transaction[[#This Row],[Type]]="Inbound",VLOOKUP(tbl_transaction[[#This Row],[Reference Number]],barang_masuk[],5,FALSE),IF(tbl_transaction[[#This Row],[Type]]="Outbound",VLOOKUP(tbl_transaction[[#This Row],[Reference Number]],barang_keluar[],5,FALSE),""))</f>
        <v>Sunsilk Personal Care Variant 21</v>
      </c>
      <c r="F3098">
        <f>IF(tbl_transaction[[#This Row],[Type]]="Inbound",VLOOKUP(tbl_transaction[[#This Row],[Reference Number]],barang_masuk[],6,FALSE),IF(tbl_transaction[[#This Row],[Type]]="Outbound",VLOOKUP(tbl_transaction[[#This Row],[Reference Number]],barang_keluar[],6,FALSE),""))</f>
        <v>24</v>
      </c>
      <c r="G3098" t="str">
        <f>IF(tbl_transaction[[#This Row],[Type]]="Inbound",VLOOKUP(tbl_transaction[[#This Row],[Reference Number]],barang_masuk[],7,FALSE),IF(tbl_transaction[[#This Row],[Type]]="Outbound",VLOOKUP(tbl_transaction[[#This Row],[Reference Number]],barang_keluar[],7,FALSE),""))</f>
        <v>Bottle</v>
      </c>
      <c r="H3098" t="str">
        <f>IF(tbl_transaction[[#This Row],[Type]]="Inbound",VLOOKUP(tbl_transaction[[#This Row],[Reference Number]],barang_masuk[],3,FALSE),IF(tbl_transaction[[#This Row],[Type]]="Outbound",VLOOKUP(tbl_transaction[[#This Row],[Reference Number]],barang_keluar[],3,FALSE),""))</f>
        <v>Outlet 071</v>
      </c>
      <c r="I3098" t="str">
        <f>IF(D3098='Kartu Stok'!$B$2,COUNTIF($D$3:D3098,'Kartu Stok'!$B$2),"")</f>
        <v/>
      </c>
    </row>
    <row r="3099" spans="1:9" ht="14.5" x14ac:dyDescent="0.35">
      <c r="A3099" s="2" t="s">
        <v>3658</v>
      </c>
      <c r="B3099" s="5">
        <f>IF(LEFT(tbl_transaction[[#This Row],[Reference Number]],2)="GR",VLOOKUP(tbl_transaction[[#This Row],[Reference Number]],barang_masuk[],2,FALSE),IF(LEFT(tbl_transaction[[#This Row],[Reference Number]],2)="DO",VLOOKUP(tbl_transaction[[#This Row],[Reference Number]],barang_keluar[],2,FALSE),""))</f>
        <v>46103</v>
      </c>
      <c r="C3099" t="str">
        <f t="shared" si="48"/>
        <v>Outbound</v>
      </c>
      <c r="D3099" t="str">
        <f>IF(tbl_transaction[[#This Row],[Type]]="Inbound",VLOOKUP(tbl_transaction[[#This Row],[Reference Number]],barang_masuk[],4,FALSE),IF(tbl_transaction[[#This Row],[Type]]="Outbound",VLOOKUP(tbl_transaction[[#This Row],[Reference Number]],barang_keluar[],4,FALSE),""))</f>
        <v>PER001</v>
      </c>
      <c r="E3099" t="str">
        <f>IF(tbl_transaction[[#This Row],[Type]]="Inbound",VLOOKUP(tbl_transaction[[#This Row],[Reference Number]],barang_masuk[],5,FALSE),IF(tbl_transaction[[#This Row],[Type]]="Outbound",VLOOKUP(tbl_transaction[[#This Row],[Reference Number]],barang_keluar[],5,FALSE),""))</f>
        <v>Sunsilk Personal Care Variant 1</v>
      </c>
      <c r="F3099">
        <f>IF(tbl_transaction[[#This Row],[Type]]="Inbound",VLOOKUP(tbl_transaction[[#This Row],[Reference Number]],barang_masuk[],6,FALSE),IF(tbl_transaction[[#This Row],[Type]]="Outbound",VLOOKUP(tbl_transaction[[#This Row],[Reference Number]],barang_keluar[],6,FALSE),""))</f>
        <v>48</v>
      </c>
      <c r="G3099" t="str">
        <f>IF(tbl_transaction[[#This Row],[Type]]="Inbound",VLOOKUP(tbl_transaction[[#This Row],[Reference Number]],barang_masuk[],7,FALSE),IF(tbl_transaction[[#This Row],[Type]]="Outbound",VLOOKUP(tbl_transaction[[#This Row],[Reference Number]],barang_keluar[],7,FALSE),""))</f>
        <v>Bottle</v>
      </c>
      <c r="H3099" t="str">
        <f>IF(tbl_transaction[[#This Row],[Type]]="Inbound",VLOOKUP(tbl_transaction[[#This Row],[Reference Number]],barang_masuk[],3,FALSE),IF(tbl_transaction[[#This Row],[Type]]="Outbound",VLOOKUP(tbl_transaction[[#This Row],[Reference Number]],barang_keluar[],3,FALSE),""))</f>
        <v>Outlet 064</v>
      </c>
      <c r="I3099" t="str">
        <f>IF(D3099='Kartu Stok'!$B$2,COUNTIF($D$3:D3099,'Kartu Stok'!$B$2),"")</f>
        <v/>
      </c>
    </row>
    <row r="3100" spans="1:9" ht="14.5" x14ac:dyDescent="0.35">
      <c r="A3100" s="2" t="s">
        <v>3659</v>
      </c>
      <c r="B3100" s="5">
        <f>IF(LEFT(tbl_transaction[[#This Row],[Reference Number]],2)="GR",VLOOKUP(tbl_transaction[[#This Row],[Reference Number]],barang_masuk[],2,FALSE),IF(LEFT(tbl_transaction[[#This Row],[Reference Number]],2)="DO",VLOOKUP(tbl_transaction[[#This Row],[Reference Number]],barang_keluar[],2,FALSE),""))</f>
        <v>46060</v>
      </c>
      <c r="C3100" t="str">
        <f t="shared" si="48"/>
        <v>Outbound</v>
      </c>
      <c r="D3100" t="str">
        <f>IF(tbl_transaction[[#This Row],[Type]]="Inbound",VLOOKUP(tbl_transaction[[#This Row],[Reference Number]],barang_masuk[],4,FALSE),IF(tbl_transaction[[#This Row],[Type]]="Outbound",VLOOKUP(tbl_transaction[[#This Row],[Reference Number]],barang_keluar[],4,FALSE),""))</f>
        <v>INS002</v>
      </c>
      <c r="E3100" t="str">
        <f>IF(tbl_transaction[[#This Row],[Type]]="Inbound",VLOOKUP(tbl_transaction[[#This Row],[Reference Number]],barang_masuk[],5,FALSE),IF(tbl_transaction[[#This Row],[Type]]="Outbound",VLOOKUP(tbl_transaction[[#This Row],[Reference Number]],barang_keluar[],5,FALSE),""))</f>
        <v>Supermi Instant Food Variant 2</v>
      </c>
      <c r="F3100">
        <f>IF(tbl_transaction[[#This Row],[Type]]="Inbound",VLOOKUP(tbl_transaction[[#This Row],[Reference Number]],barang_masuk[],6,FALSE),IF(tbl_transaction[[#This Row],[Type]]="Outbound",VLOOKUP(tbl_transaction[[#This Row],[Reference Number]],barang_keluar[],6,FALSE),""))</f>
        <v>30</v>
      </c>
      <c r="G3100" t="str">
        <f>IF(tbl_transaction[[#This Row],[Type]]="Inbound",VLOOKUP(tbl_transaction[[#This Row],[Reference Number]],barang_masuk[],7,FALSE),IF(tbl_transaction[[#This Row],[Type]]="Outbound",VLOOKUP(tbl_transaction[[#This Row],[Reference Number]],barang_keluar[],7,FALSE),""))</f>
        <v>Pack</v>
      </c>
      <c r="H3100" t="str">
        <f>IF(tbl_transaction[[#This Row],[Type]]="Inbound",VLOOKUP(tbl_transaction[[#This Row],[Reference Number]],barang_masuk[],3,FALSE),IF(tbl_transaction[[#This Row],[Type]]="Outbound",VLOOKUP(tbl_transaction[[#This Row],[Reference Number]],barang_keluar[],3,FALSE),""))</f>
        <v>Outlet 019</v>
      </c>
      <c r="I3100" t="str">
        <f>IF(D3100='Kartu Stok'!$B$2,COUNTIF($D$3:D3100,'Kartu Stok'!$B$2),"")</f>
        <v/>
      </c>
    </row>
    <row r="3101" spans="1:9" ht="14.5" x14ac:dyDescent="0.35">
      <c r="A3101" s="2" t="s">
        <v>3660</v>
      </c>
      <c r="B3101" s="5">
        <f>IF(LEFT(tbl_transaction[[#This Row],[Reference Number]],2)="GR",VLOOKUP(tbl_transaction[[#This Row],[Reference Number]],barang_masuk[],2,FALSE),IF(LEFT(tbl_transaction[[#This Row],[Reference Number]],2)="DO",VLOOKUP(tbl_transaction[[#This Row],[Reference Number]],barang_keluar[],2,FALSE),""))</f>
        <v>46112</v>
      </c>
      <c r="C3101" t="str">
        <f t="shared" si="48"/>
        <v>Outbound</v>
      </c>
      <c r="D3101" t="str">
        <f>IF(tbl_transaction[[#This Row],[Type]]="Inbound",VLOOKUP(tbl_transaction[[#This Row],[Reference Number]],barang_masuk[],4,FALSE),IF(tbl_transaction[[#This Row],[Type]]="Outbound",VLOOKUP(tbl_transaction[[#This Row],[Reference Number]],barang_keluar[],4,FALSE),""))</f>
        <v>SNK018</v>
      </c>
      <c r="E3101" t="str">
        <f>IF(tbl_transaction[[#This Row],[Type]]="Inbound",VLOOKUP(tbl_transaction[[#This Row],[Reference Number]],barang_masuk[],5,FALSE),IF(tbl_transaction[[#This Row],[Type]]="Outbound",VLOOKUP(tbl_transaction[[#This Row],[Reference Number]],barang_keluar[],5,FALSE),""))</f>
        <v>Taro Snack Variant 18</v>
      </c>
      <c r="F3101">
        <f>IF(tbl_transaction[[#This Row],[Type]]="Inbound",VLOOKUP(tbl_transaction[[#This Row],[Reference Number]],barang_masuk[],6,FALSE),IF(tbl_transaction[[#This Row],[Type]]="Outbound",VLOOKUP(tbl_transaction[[#This Row],[Reference Number]],barang_keluar[],6,FALSE),""))</f>
        <v>10</v>
      </c>
      <c r="G3101" t="str">
        <f>IF(tbl_transaction[[#This Row],[Type]]="Inbound",VLOOKUP(tbl_transaction[[#This Row],[Reference Number]],barang_masuk[],7,FALSE),IF(tbl_transaction[[#This Row],[Type]]="Outbound",VLOOKUP(tbl_transaction[[#This Row],[Reference Number]],barang_keluar[],7,FALSE),""))</f>
        <v>Pack</v>
      </c>
      <c r="H3101" t="str">
        <f>IF(tbl_transaction[[#This Row],[Type]]="Inbound",VLOOKUP(tbl_transaction[[#This Row],[Reference Number]],barang_masuk[],3,FALSE),IF(tbl_transaction[[#This Row],[Type]]="Outbound",VLOOKUP(tbl_transaction[[#This Row],[Reference Number]],barang_keluar[],3,FALSE),""))</f>
        <v>Outlet 009</v>
      </c>
      <c r="I3101" t="str">
        <f>IF(D3101='Kartu Stok'!$B$2,COUNTIF($D$3:D3101,'Kartu Stok'!$B$2),"")</f>
        <v/>
      </c>
    </row>
    <row r="3102" spans="1:9" ht="14.5" x14ac:dyDescent="0.35">
      <c r="A3102" s="2" t="s">
        <v>3661</v>
      </c>
      <c r="B3102" s="5">
        <f>IF(LEFT(tbl_transaction[[#This Row],[Reference Number]],2)="GR",VLOOKUP(tbl_transaction[[#This Row],[Reference Number]],barang_masuk[],2,FALSE),IF(LEFT(tbl_transaction[[#This Row],[Reference Number]],2)="DO",VLOOKUP(tbl_transaction[[#This Row],[Reference Number]],barang_keluar[],2,FALSE),""))</f>
        <v>46101</v>
      </c>
      <c r="C3102" t="str">
        <f t="shared" ref="C3102:C3165" si="49">IF(LEFT(A3102,2)="GR","Inbound",IF(LEFT(A3102,2)="DO","Outbound",""))</f>
        <v>Outbound</v>
      </c>
      <c r="D3102" t="str">
        <f>IF(tbl_transaction[[#This Row],[Type]]="Inbound",VLOOKUP(tbl_transaction[[#This Row],[Reference Number]],barang_masuk[],4,FALSE),IF(tbl_transaction[[#This Row],[Type]]="Outbound",VLOOKUP(tbl_transaction[[#This Row],[Reference Number]],barang_keluar[],4,FALSE),""))</f>
        <v>BEV025</v>
      </c>
      <c r="E3102" t="str">
        <f>IF(tbl_transaction[[#This Row],[Type]]="Inbound",VLOOKUP(tbl_transaction[[#This Row],[Reference Number]],barang_masuk[],5,FALSE),IF(tbl_transaction[[#This Row],[Type]]="Outbound",VLOOKUP(tbl_transaction[[#This Row],[Reference Number]],barang_keluar[],5,FALSE),""))</f>
        <v>Sosro Beverage Variant 25</v>
      </c>
      <c r="F3102">
        <f>IF(tbl_transaction[[#This Row],[Type]]="Inbound",VLOOKUP(tbl_transaction[[#This Row],[Reference Number]],barang_masuk[],6,FALSE),IF(tbl_transaction[[#This Row],[Type]]="Outbound",VLOOKUP(tbl_transaction[[#This Row],[Reference Number]],barang_keluar[],6,FALSE),""))</f>
        <v>20</v>
      </c>
      <c r="G3102" t="str">
        <f>IF(tbl_transaction[[#This Row],[Type]]="Inbound",VLOOKUP(tbl_transaction[[#This Row],[Reference Number]],barang_masuk[],7,FALSE),IF(tbl_transaction[[#This Row],[Type]]="Outbound",VLOOKUP(tbl_transaction[[#This Row],[Reference Number]],barang_keluar[],7,FALSE),""))</f>
        <v>Bottle</v>
      </c>
      <c r="H3102" t="str">
        <f>IF(tbl_transaction[[#This Row],[Type]]="Inbound",VLOOKUP(tbl_transaction[[#This Row],[Reference Number]],barang_masuk[],3,FALSE),IF(tbl_transaction[[#This Row],[Type]]="Outbound",VLOOKUP(tbl_transaction[[#This Row],[Reference Number]],barang_keluar[],3,FALSE),""))</f>
        <v>Outlet 006</v>
      </c>
      <c r="I3102" t="str">
        <f>IF(D3102='Kartu Stok'!$B$2,COUNTIF($D$3:D3102,'Kartu Stok'!$B$2),"")</f>
        <v/>
      </c>
    </row>
    <row r="3103" spans="1:9" ht="14.5" x14ac:dyDescent="0.35">
      <c r="A3103" s="2" t="s">
        <v>3662</v>
      </c>
      <c r="B3103" s="5">
        <f>IF(LEFT(tbl_transaction[[#This Row],[Reference Number]],2)="GR",VLOOKUP(tbl_transaction[[#This Row],[Reference Number]],barang_masuk[],2,FALSE),IF(LEFT(tbl_transaction[[#This Row],[Reference Number]],2)="DO",VLOOKUP(tbl_transaction[[#This Row],[Reference Number]],barang_keluar[],2,FALSE),""))</f>
        <v>46091</v>
      </c>
      <c r="C3103" t="str">
        <f t="shared" si="49"/>
        <v>Outbound</v>
      </c>
      <c r="D3103" t="str">
        <f>IF(tbl_transaction[[#This Row],[Type]]="Inbound",VLOOKUP(tbl_transaction[[#This Row],[Reference Number]],barang_masuk[],4,FALSE),IF(tbl_transaction[[#This Row],[Type]]="Outbound",VLOOKUP(tbl_transaction[[#This Row],[Reference Number]],barang_keluar[],4,FALSE),""))</f>
        <v>PER004</v>
      </c>
      <c r="E3103" t="str">
        <f>IF(tbl_transaction[[#This Row],[Type]]="Inbound",VLOOKUP(tbl_transaction[[#This Row],[Reference Number]],barang_masuk[],5,FALSE),IF(tbl_transaction[[#This Row],[Type]]="Outbound",VLOOKUP(tbl_transaction[[#This Row],[Reference Number]],barang_keluar[],5,FALSE),""))</f>
        <v>Lifebuoy Personal Care Variant 4</v>
      </c>
      <c r="F3103">
        <f>IF(tbl_transaction[[#This Row],[Type]]="Inbound",VLOOKUP(tbl_transaction[[#This Row],[Reference Number]],barang_masuk[],6,FALSE),IF(tbl_transaction[[#This Row],[Type]]="Outbound",VLOOKUP(tbl_transaction[[#This Row],[Reference Number]],barang_keluar[],6,FALSE),""))</f>
        <v>30</v>
      </c>
      <c r="G3103" t="str">
        <f>IF(tbl_transaction[[#This Row],[Type]]="Inbound",VLOOKUP(tbl_transaction[[#This Row],[Reference Number]],barang_masuk[],7,FALSE),IF(tbl_transaction[[#This Row],[Type]]="Outbound",VLOOKUP(tbl_transaction[[#This Row],[Reference Number]],barang_keluar[],7,FALSE),""))</f>
        <v>Bottle</v>
      </c>
      <c r="H3103" t="str">
        <f>IF(tbl_transaction[[#This Row],[Type]]="Inbound",VLOOKUP(tbl_transaction[[#This Row],[Reference Number]],barang_masuk[],3,FALSE),IF(tbl_transaction[[#This Row],[Type]]="Outbound",VLOOKUP(tbl_transaction[[#This Row],[Reference Number]],barang_keluar[],3,FALSE),""))</f>
        <v>Outlet 078</v>
      </c>
      <c r="I3103" t="str">
        <f>IF(D3103='Kartu Stok'!$B$2,COUNTIF($D$3:D3103,'Kartu Stok'!$B$2),"")</f>
        <v/>
      </c>
    </row>
    <row r="3104" spans="1:9" ht="14.5" x14ac:dyDescent="0.35">
      <c r="A3104" s="2" t="s">
        <v>3663</v>
      </c>
      <c r="B3104" s="5">
        <f>IF(LEFT(tbl_transaction[[#This Row],[Reference Number]],2)="GR",VLOOKUP(tbl_transaction[[#This Row],[Reference Number]],barang_masuk[],2,FALSE),IF(LEFT(tbl_transaction[[#This Row],[Reference Number]],2)="DO",VLOOKUP(tbl_transaction[[#This Row],[Reference Number]],barang_keluar[],2,FALSE),""))</f>
        <v>46080</v>
      </c>
      <c r="C3104" t="str">
        <f t="shared" si="49"/>
        <v>Outbound</v>
      </c>
      <c r="D3104" t="str">
        <f>IF(tbl_transaction[[#This Row],[Type]]="Inbound",VLOOKUP(tbl_transaction[[#This Row],[Reference Number]],barang_masuk[],4,FALSE),IF(tbl_transaction[[#This Row],[Type]]="Outbound",VLOOKUP(tbl_transaction[[#This Row],[Reference Number]],barang_keluar[],4,FALSE),""))</f>
        <v>SNK030</v>
      </c>
      <c r="E3104" t="str">
        <f>IF(tbl_transaction[[#This Row],[Type]]="Inbound",VLOOKUP(tbl_transaction[[#This Row],[Reference Number]],barang_masuk[],5,FALSE),IF(tbl_transaction[[#This Row],[Type]]="Outbound",VLOOKUP(tbl_transaction[[#This Row],[Reference Number]],barang_keluar[],5,FALSE),""))</f>
        <v>Qtela Snack Variant 30</v>
      </c>
      <c r="F3104">
        <f>IF(tbl_transaction[[#This Row],[Type]]="Inbound",VLOOKUP(tbl_transaction[[#This Row],[Reference Number]],barang_masuk[],6,FALSE),IF(tbl_transaction[[#This Row],[Type]]="Outbound",VLOOKUP(tbl_transaction[[#This Row],[Reference Number]],barang_keluar[],6,FALSE),""))</f>
        <v>15</v>
      </c>
      <c r="G3104" t="str">
        <f>IF(tbl_transaction[[#This Row],[Type]]="Inbound",VLOOKUP(tbl_transaction[[#This Row],[Reference Number]],barang_masuk[],7,FALSE),IF(tbl_transaction[[#This Row],[Type]]="Outbound",VLOOKUP(tbl_transaction[[#This Row],[Reference Number]],barang_keluar[],7,FALSE),""))</f>
        <v>Pack</v>
      </c>
      <c r="H3104" t="str">
        <f>IF(tbl_transaction[[#This Row],[Type]]="Inbound",VLOOKUP(tbl_transaction[[#This Row],[Reference Number]],barang_masuk[],3,FALSE),IF(tbl_transaction[[#This Row],[Type]]="Outbound",VLOOKUP(tbl_transaction[[#This Row],[Reference Number]],barang_keluar[],3,FALSE),""))</f>
        <v>Outlet 024</v>
      </c>
      <c r="I3104" t="str">
        <f>IF(D3104='Kartu Stok'!$B$2,COUNTIF($D$3:D3104,'Kartu Stok'!$B$2),"")</f>
        <v/>
      </c>
    </row>
    <row r="3105" spans="1:9" ht="14.5" x14ac:dyDescent="0.35">
      <c r="A3105" s="2" t="s">
        <v>3664</v>
      </c>
      <c r="B3105" s="5">
        <f>IF(LEFT(tbl_transaction[[#This Row],[Reference Number]],2)="GR",VLOOKUP(tbl_transaction[[#This Row],[Reference Number]],barang_masuk[],2,FALSE),IF(LEFT(tbl_transaction[[#This Row],[Reference Number]],2)="DO",VLOOKUP(tbl_transaction[[#This Row],[Reference Number]],barang_keluar[],2,FALSE),""))</f>
        <v>46034</v>
      </c>
      <c r="C3105" t="str">
        <f t="shared" si="49"/>
        <v>Outbound</v>
      </c>
      <c r="D3105" t="str">
        <f>IF(tbl_transaction[[#This Row],[Type]]="Inbound",VLOOKUP(tbl_transaction[[#This Row],[Reference Number]],barang_masuk[],4,FALSE),IF(tbl_transaction[[#This Row],[Type]]="Outbound",VLOOKUP(tbl_transaction[[#This Row],[Reference Number]],barang_keluar[],4,FALSE),""))</f>
        <v>HOM027</v>
      </c>
      <c r="E3105" t="str">
        <f>IF(tbl_transaction[[#This Row],[Type]]="Inbound",VLOOKUP(tbl_transaction[[#This Row],[Reference Number]],barang_masuk[],5,FALSE),IF(tbl_transaction[[#This Row],[Type]]="Outbound",VLOOKUP(tbl_transaction[[#This Row],[Reference Number]],barang_keluar[],5,FALSE),""))</f>
        <v>Molto Home Care Variant 27</v>
      </c>
      <c r="F3105">
        <f>IF(tbl_transaction[[#This Row],[Type]]="Inbound",VLOOKUP(tbl_transaction[[#This Row],[Reference Number]],barang_masuk[],6,FALSE),IF(tbl_transaction[[#This Row],[Type]]="Outbound",VLOOKUP(tbl_transaction[[#This Row],[Reference Number]],barang_keluar[],6,FALSE),""))</f>
        <v>10</v>
      </c>
      <c r="G3105" t="str">
        <f>IF(tbl_transaction[[#This Row],[Type]]="Inbound",VLOOKUP(tbl_transaction[[#This Row],[Reference Number]],barang_masuk[],7,FALSE),IF(tbl_transaction[[#This Row],[Type]]="Outbound",VLOOKUP(tbl_transaction[[#This Row],[Reference Number]],barang_keluar[],7,FALSE),""))</f>
        <v>Pack</v>
      </c>
      <c r="H3105" t="str">
        <f>IF(tbl_transaction[[#This Row],[Type]]="Inbound",VLOOKUP(tbl_transaction[[#This Row],[Reference Number]],barang_masuk[],3,FALSE),IF(tbl_transaction[[#This Row],[Type]]="Outbound",VLOOKUP(tbl_transaction[[#This Row],[Reference Number]],barang_keluar[],3,FALSE),""))</f>
        <v>Outlet 025</v>
      </c>
      <c r="I3105" t="str">
        <f>IF(D3105='Kartu Stok'!$B$2,COUNTIF($D$3:D3105,'Kartu Stok'!$B$2),"")</f>
        <v/>
      </c>
    </row>
    <row r="3106" spans="1:9" ht="14.5" x14ac:dyDescent="0.35">
      <c r="A3106" s="2" t="s">
        <v>3665</v>
      </c>
      <c r="B3106" s="5">
        <f>IF(LEFT(tbl_transaction[[#This Row],[Reference Number]],2)="GR",VLOOKUP(tbl_transaction[[#This Row],[Reference Number]],barang_masuk[],2,FALSE),IF(LEFT(tbl_transaction[[#This Row],[Reference Number]],2)="DO",VLOOKUP(tbl_transaction[[#This Row],[Reference Number]],barang_keluar[],2,FALSE),""))</f>
        <v>46065</v>
      </c>
      <c r="C3106" t="str">
        <f t="shared" si="49"/>
        <v>Outbound</v>
      </c>
      <c r="D3106" t="str">
        <f>IF(tbl_transaction[[#This Row],[Type]]="Inbound",VLOOKUP(tbl_transaction[[#This Row],[Reference Number]],barang_masuk[],4,FALSE),IF(tbl_transaction[[#This Row],[Type]]="Outbound",VLOOKUP(tbl_transaction[[#This Row],[Reference Number]],barang_keluar[],4,FALSE),""))</f>
        <v>BAB010</v>
      </c>
      <c r="E3106" t="str">
        <f>IF(tbl_transaction[[#This Row],[Type]]="Inbound",VLOOKUP(tbl_transaction[[#This Row],[Reference Number]],barang_masuk[],5,FALSE),IF(tbl_transaction[[#This Row],[Type]]="Outbound",VLOOKUP(tbl_transaction[[#This Row],[Reference Number]],barang_keluar[],5,FALSE),""))</f>
        <v>Zwitsal Baby Care Variant 10</v>
      </c>
      <c r="F3106">
        <f>IF(tbl_transaction[[#This Row],[Type]]="Inbound",VLOOKUP(tbl_transaction[[#This Row],[Reference Number]],barang_masuk[],6,FALSE),IF(tbl_transaction[[#This Row],[Type]]="Outbound",VLOOKUP(tbl_transaction[[#This Row],[Reference Number]],barang_keluar[],6,FALSE),""))</f>
        <v>24</v>
      </c>
      <c r="G3106" t="str">
        <f>IF(tbl_transaction[[#This Row],[Type]]="Inbound",VLOOKUP(tbl_transaction[[#This Row],[Reference Number]],barang_masuk[],7,FALSE),IF(tbl_transaction[[#This Row],[Type]]="Outbound",VLOOKUP(tbl_transaction[[#This Row],[Reference Number]],barang_keluar[],7,FALSE),""))</f>
        <v>Pack</v>
      </c>
      <c r="H3106" t="str">
        <f>IF(tbl_transaction[[#This Row],[Type]]="Inbound",VLOOKUP(tbl_transaction[[#This Row],[Reference Number]],barang_masuk[],3,FALSE),IF(tbl_transaction[[#This Row],[Type]]="Outbound",VLOOKUP(tbl_transaction[[#This Row],[Reference Number]],barang_keluar[],3,FALSE),""))</f>
        <v>Outlet 065</v>
      </c>
      <c r="I3106" t="str">
        <f>IF(D3106='Kartu Stok'!$B$2,COUNTIF($D$3:D3106,'Kartu Stok'!$B$2),"")</f>
        <v/>
      </c>
    </row>
    <row r="3107" spans="1:9" ht="14.5" x14ac:dyDescent="0.35">
      <c r="A3107" s="2" t="s">
        <v>3666</v>
      </c>
      <c r="B3107" s="5">
        <f>IF(LEFT(tbl_transaction[[#This Row],[Reference Number]],2)="GR",VLOOKUP(tbl_transaction[[#This Row],[Reference Number]],barang_masuk[],2,FALSE),IF(LEFT(tbl_transaction[[#This Row],[Reference Number]],2)="DO",VLOOKUP(tbl_transaction[[#This Row],[Reference Number]],barang_keluar[],2,FALSE),""))</f>
        <v>46126</v>
      </c>
      <c r="C3107" t="str">
        <f t="shared" si="49"/>
        <v>Outbound</v>
      </c>
      <c r="D3107" t="str">
        <f>IF(tbl_transaction[[#This Row],[Type]]="Inbound",VLOOKUP(tbl_transaction[[#This Row],[Reference Number]],barang_masuk[],4,FALSE),IF(tbl_transaction[[#This Row],[Type]]="Outbound",VLOOKUP(tbl_transaction[[#This Row],[Reference Number]],barang_keluar[],4,FALSE),""))</f>
        <v>BEV036</v>
      </c>
      <c r="E3107" t="str">
        <f>IF(tbl_transaction[[#This Row],[Type]]="Inbound",VLOOKUP(tbl_transaction[[#This Row],[Reference Number]],barang_masuk[],5,FALSE),IF(tbl_transaction[[#This Row],[Type]]="Outbound",VLOOKUP(tbl_transaction[[#This Row],[Reference Number]],barang_keluar[],5,FALSE),""))</f>
        <v>Sosro Beverage Variant 36</v>
      </c>
      <c r="F3107">
        <f>IF(tbl_transaction[[#This Row],[Type]]="Inbound",VLOOKUP(tbl_transaction[[#This Row],[Reference Number]],barang_masuk[],6,FALSE),IF(tbl_transaction[[#This Row],[Type]]="Outbound",VLOOKUP(tbl_transaction[[#This Row],[Reference Number]],barang_keluar[],6,FALSE),""))</f>
        <v>5</v>
      </c>
      <c r="G3107" t="str">
        <f>IF(tbl_transaction[[#This Row],[Type]]="Inbound",VLOOKUP(tbl_transaction[[#This Row],[Reference Number]],barang_masuk[],7,FALSE),IF(tbl_transaction[[#This Row],[Type]]="Outbound",VLOOKUP(tbl_transaction[[#This Row],[Reference Number]],barang_keluar[],7,FALSE),""))</f>
        <v>Bottle</v>
      </c>
      <c r="H3107" t="str">
        <f>IF(tbl_transaction[[#This Row],[Type]]="Inbound",VLOOKUP(tbl_transaction[[#This Row],[Reference Number]],barang_masuk[],3,FALSE),IF(tbl_transaction[[#This Row],[Type]]="Outbound",VLOOKUP(tbl_transaction[[#This Row],[Reference Number]],barang_keluar[],3,FALSE),""))</f>
        <v>Outlet 059</v>
      </c>
      <c r="I3107" t="str">
        <f>IF(D3107='Kartu Stok'!$B$2,COUNTIF($D$3:D3107,'Kartu Stok'!$B$2),"")</f>
        <v/>
      </c>
    </row>
    <row r="3108" spans="1:9" ht="14.5" x14ac:dyDescent="0.35">
      <c r="A3108" s="2" t="s">
        <v>3667</v>
      </c>
      <c r="B3108" s="5">
        <f>IF(LEFT(tbl_transaction[[#This Row],[Reference Number]],2)="GR",VLOOKUP(tbl_transaction[[#This Row],[Reference Number]],barang_masuk[],2,FALSE),IF(LEFT(tbl_transaction[[#This Row],[Reference Number]],2)="DO",VLOOKUP(tbl_transaction[[#This Row],[Reference Number]],barang_keluar[],2,FALSE),""))</f>
        <v>46110</v>
      </c>
      <c r="C3108" t="str">
        <f t="shared" si="49"/>
        <v>Outbound</v>
      </c>
      <c r="D3108" t="str">
        <f>IF(tbl_transaction[[#This Row],[Type]]="Inbound",VLOOKUP(tbl_transaction[[#This Row],[Reference Number]],barang_masuk[],4,FALSE),IF(tbl_transaction[[#This Row],[Type]]="Outbound",VLOOKUP(tbl_transaction[[#This Row],[Reference Number]],barang_keluar[],4,FALSE),""))</f>
        <v>PER012</v>
      </c>
      <c r="E3108" t="str">
        <f>IF(tbl_transaction[[#This Row],[Type]]="Inbound",VLOOKUP(tbl_transaction[[#This Row],[Reference Number]],barang_masuk[],5,FALSE),IF(tbl_transaction[[#This Row],[Type]]="Outbound",VLOOKUP(tbl_transaction[[#This Row],[Reference Number]],barang_keluar[],5,FALSE),""))</f>
        <v>Sunsilk Personal Care Variant 12</v>
      </c>
      <c r="F3108">
        <f>IF(tbl_transaction[[#This Row],[Type]]="Inbound",VLOOKUP(tbl_transaction[[#This Row],[Reference Number]],barang_masuk[],6,FALSE),IF(tbl_transaction[[#This Row],[Type]]="Outbound",VLOOKUP(tbl_transaction[[#This Row],[Reference Number]],barang_keluar[],6,FALSE),""))</f>
        <v>48</v>
      </c>
      <c r="G3108" t="str">
        <f>IF(tbl_transaction[[#This Row],[Type]]="Inbound",VLOOKUP(tbl_transaction[[#This Row],[Reference Number]],barang_masuk[],7,FALSE),IF(tbl_transaction[[#This Row],[Type]]="Outbound",VLOOKUP(tbl_transaction[[#This Row],[Reference Number]],barang_keluar[],7,FALSE),""))</f>
        <v>Bottle</v>
      </c>
      <c r="H3108" t="str">
        <f>IF(tbl_transaction[[#This Row],[Type]]="Inbound",VLOOKUP(tbl_transaction[[#This Row],[Reference Number]],barang_masuk[],3,FALSE),IF(tbl_transaction[[#This Row],[Type]]="Outbound",VLOOKUP(tbl_transaction[[#This Row],[Reference Number]],barang_keluar[],3,FALSE),""))</f>
        <v>Outlet 050</v>
      </c>
      <c r="I3108" t="str">
        <f>IF(D3108='Kartu Stok'!$B$2,COUNTIF($D$3:D3108,'Kartu Stok'!$B$2),"")</f>
        <v/>
      </c>
    </row>
    <row r="3109" spans="1:9" ht="14.5" x14ac:dyDescent="0.35">
      <c r="A3109" s="2" t="s">
        <v>3668</v>
      </c>
      <c r="B3109" s="5">
        <f>IF(LEFT(tbl_transaction[[#This Row],[Reference Number]],2)="GR",VLOOKUP(tbl_transaction[[#This Row],[Reference Number]],barang_masuk[],2,FALSE),IF(LEFT(tbl_transaction[[#This Row],[Reference Number]],2)="DO",VLOOKUP(tbl_transaction[[#This Row],[Reference Number]],barang_keluar[],2,FALSE),""))</f>
        <v>46094</v>
      </c>
      <c r="C3109" t="str">
        <f t="shared" si="49"/>
        <v>Outbound</v>
      </c>
      <c r="D3109" t="str">
        <f>IF(tbl_transaction[[#This Row],[Type]]="Inbound",VLOOKUP(tbl_transaction[[#This Row],[Reference Number]],barang_masuk[],4,FALSE),IF(tbl_transaction[[#This Row],[Type]]="Outbound",VLOOKUP(tbl_transaction[[#This Row],[Reference Number]],barang_keluar[],4,FALSE),""))</f>
        <v>BEV003</v>
      </c>
      <c r="E3109" t="str">
        <f>IF(tbl_transaction[[#This Row],[Type]]="Inbound",VLOOKUP(tbl_transaction[[#This Row],[Reference Number]],barang_masuk[],5,FALSE),IF(tbl_transaction[[#This Row],[Type]]="Outbound",VLOOKUP(tbl_transaction[[#This Row],[Reference Number]],barang_keluar[],5,FALSE),""))</f>
        <v>Sosro Beverage Variant 3</v>
      </c>
      <c r="F3109">
        <f>IF(tbl_transaction[[#This Row],[Type]]="Inbound",VLOOKUP(tbl_transaction[[#This Row],[Reference Number]],barang_masuk[],6,FALSE),IF(tbl_transaction[[#This Row],[Type]]="Outbound",VLOOKUP(tbl_transaction[[#This Row],[Reference Number]],barang_keluar[],6,FALSE),""))</f>
        <v>12</v>
      </c>
      <c r="G3109" t="str">
        <f>IF(tbl_transaction[[#This Row],[Type]]="Inbound",VLOOKUP(tbl_transaction[[#This Row],[Reference Number]],barang_masuk[],7,FALSE),IF(tbl_transaction[[#This Row],[Type]]="Outbound",VLOOKUP(tbl_transaction[[#This Row],[Reference Number]],barang_keluar[],7,FALSE),""))</f>
        <v>Bottle</v>
      </c>
      <c r="H3109" t="str">
        <f>IF(tbl_transaction[[#This Row],[Type]]="Inbound",VLOOKUP(tbl_transaction[[#This Row],[Reference Number]],barang_masuk[],3,FALSE),IF(tbl_transaction[[#This Row],[Type]]="Outbound",VLOOKUP(tbl_transaction[[#This Row],[Reference Number]],barang_keluar[],3,FALSE),""))</f>
        <v>Outlet 025</v>
      </c>
      <c r="I3109" t="str">
        <f>IF(D3109='Kartu Stok'!$B$2,COUNTIF($D$3:D3109,'Kartu Stok'!$B$2),"")</f>
        <v/>
      </c>
    </row>
    <row r="3110" spans="1:9" ht="14.5" x14ac:dyDescent="0.35">
      <c r="A3110" s="2" t="s">
        <v>3669</v>
      </c>
      <c r="B3110" s="5">
        <f>IF(LEFT(tbl_transaction[[#This Row],[Reference Number]],2)="GR",VLOOKUP(tbl_transaction[[#This Row],[Reference Number]],barang_masuk[],2,FALSE),IF(LEFT(tbl_transaction[[#This Row],[Reference Number]],2)="DO",VLOOKUP(tbl_transaction[[#This Row],[Reference Number]],barang_keluar[],2,FALSE),""))</f>
        <v>46180</v>
      </c>
      <c r="C3110" t="str">
        <f t="shared" si="49"/>
        <v>Outbound</v>
      </c>
      <c r="D3110" t="str">
        <f>IF(tbl_transaction[[#This Row],[Type]]="Inbound",VLOOKUP(tbl_transaction[[#This Row],[Reference Number]],barang_masuk[],4,FALSE),IF(tbl_transaction[[#This Row],[Type]]="Outbound",VLOOKUP(tbl_transaction[[#This Row],[Reference Number]],barang_keluar[],4,FALSE),""))</f>
        <v>DAR015</v>
      </c>
      <c r="E3110" t="str">
        <f>IF(tbl_transaction[[#This Row],[Type]]="Inbound",VLOOKUP(tbl_transaction[[#This Row],[Reference Number]],barang_masuk[],5,FALSE),IF(tbl_transaction[[#This Row],[Type]]="Outbound",VLOOKUP(tbl_transaction[[#This Row],[Reference Number]],barang_keluar[],5,FALSE),""))</f>
        <v>Ultra Milk Dairy Variant 15</v>
      </c>
      <c r="F3110">
        <f>IF(tbl_transaction[[#This Row],[Type]]="Inbound",VLOOKUP(tbl_transaction[[#This Row],[Reference Number]],barang_masuk[],6,FALSE),IF(tbl_transaction[[#This Row],[Type]]="Outbound",VLOOKUP(tbl_transaction[[#This Row],[Reference Number]],barang_keluar[],6,FALSE),""))</f>
        <v>5</v>
      </c>
      <c r="G3110" t="str">
        <f>IF(tbl_transaction[[#This Row],[Type]]="Inbound",VLOOKUP(tbl_transaction[[#This Row],[Reference Number]],barang_masuk[],7,FALSE),IF(tbl_transaction[[#This Row],[Type]]="Outbound",VLOOKUP(tbl_transaction[[#This Row],[Reference Number]],barang_keluar[],7,FALSE),""))</f>
        <v>Box</v>
      </c>
      <c r="H3110" t="str">
        <f>IF(tbl_transaction[[#This Row],[Type]]="Inbound",VLOOKUP(tbl_transaction[[#This Row],[Reference Number]],barang_masuk[],3,FALSE),IF(tbl_transaction[[#This Row],[Type]]="Outbound",VLOOKUP(tbl_transaction[[#This Row],[Reference Number]],barang_keluar[],3,FALSE),""))</f>
        <v>Outlet 038</v>
      </c>
      <c r="I3110" t="str">
        <f>IF(D3110='Kartu Stok'!$B$2,COUNTIF($D$3:D3110,'Kartu Stok'!$B$2),"")</f>
        <v/>
      </c>
    </row>
    <row r="3111" spans="1:9" ht="14.5" x14ac:dyDescent="0.35">
      <c r="A3111" s="2" t="s">
        <v>3670</v>
      </c>
      <c r="B3111" s="5">
        <f>IF(LEFT(tbl_transaction[[#This Row],[Reference Number]],2)="GR",VLOOKUP(tbl_transaction[[#This Row],[Reference Number]],barang_masuk[],2,FALSE),IF(LEFT(tbl_transaction[[#This Row],[Reference Number]],2)="DO",VLOOKUP(tbl_transaction[[#This Row],[Reference Number]],barang_keluar[],2,FALSE),""))</f>
        <v>46132</v>
      </c>
      <c r="C3111" t="str">
        <f t="shared" si="49"/>
        <v>Outbound</v>
      </c>
      <c r="D3111" t="str">
        <f>IF(tbl_transaction[[#This Row],[Type]]="Inbound",VLOOKUP(tbl_transaction[[#This Row],[Reference Number]],barang_masuk[],4,FALSE),IF(tbl_transaction[[#This Row],[Type]]="Outbound",VLOOKUP(tbl_transaction[[#This Row],[Reference Number]],barang_keluar[],4,FALSE),""))</f>
        <v>BEV024</v>
      </c>
      <c r="E3111" t="str">
        <f>IF(tbl_transaction[[#This Row],[Type]]="Inbound",VLOOKUP(tbl_transaction[[#This Row],[Reference Number]],barang_masuk[],5,FALSE),IF(tbl_transaction[[#This Row],[Type]]="Outbound",VLOOKUP(tbl_transaction[[#This Row],[Reference Number]],barang_keluar[],5,FALSE),""))</f>
        <v>Aqua Beverage Variant 24</v>
      </c>
      <c r="F3111">
        <f>IF(tbl_transaction[[#This Row],[Type]]="Inbound",VLOOKUP(tbl_transaction[[#This Row],[Reference Number]],barang_masuk[],6,FALSE),IF(tbl_transaction[[#This Row],[Type]]="Outbound",VLOOKUP(tbl_transaction[[#This Row],[Reference Number]],barang_keluar[],6,FALSE),""))</f>
        <v>30</v>
      </c>
      <c r="G3111" t="str">
        <f>IF(tbl_transaction[[#This Row],[Type]]="Inbound",VLOOKUP(tbl_transaction[[#This Row],[Reference Number]],barang_masuk[],7,FALSE),IF(tbl_transaction[[#This Row],[Type]]="Outbound",VLOOKUP(tbl_transaction[[#This Row],[Reference Number]],barang_keluar[],7,FALSE),""))</f>
        <v>Bottle</v>
      </c>
      <c r="H3111" t="str">
        <f>IF(tbl_transaction[[#This Row],[Type]]="Inbound",VLOOKUP(tbl_transaction[[#This Row],[Reference Number]],barang_masuk[],3,FALSE),IF(tbl_transaction[[#This Row],[Type]]="Outbound",VLOOKUP(tbl_transaction[[#This Row],[Reference Number]],barang_keluar[],3,FALSE),""))</f>
        <v>Outlet 067</v>
      </c>
      <c r="I3111" t="str">
        <f>IF(D3111='Kartu Stok'!$B$2,COUNTIF($D$3:D3111,'Kartu Stok'!$B$2),"")</f>
        <v/>
      </c>
    </row>
    <row r="3112" spans="1:9" ht="14.5" x14ac:dyDescent="0.35">
      <c r="A3112" s="2" t="s">
        <v>3671</v>
      </c>
      <c r="B3112" s="5">
        <f>IF(LEFT(tbl_transaction[[#This Row],[Reference Number]],2)="GR",VLOOKUP(tbl_transaction[[#This Row],[Reference Number]],barang_masuk[],2,FALSE),IF(LEFT(tbl_transaction[[#This Row],[Reference Number]],2)="DO",VLOOKUP(tbl_transaction[[#This Row],[Reference Number]],barang_keluar[],2,FALSE),""))</f>
        <v>46115</v>
      </c>
      <c r="C3112" t="str">
        <f t="shared" si="49"/>
        <v>Outbound</v>
      </c>
      <c r="D3112" t="str">
        <f>IF(tbl_transaction[[#This Row],[Type]]="Inbound",VLOOKUP(tbl_transaction[[#This Row],[Reference Number]],barang_masuk[],4,FALSE),IF(tbl_transaction[[#This Row],[Type]]="Outbound",VLOOKUP(tbl_transaction[[#This Row],[Reference Number]],barang_keluar[],4,FALSE),""))</f>
        <v>INS016</v>
      </c>
      <c r="E3112" t="str">
        <f>IF(tbl_transaction[[#This Row],[Type]]="Inbound",VLOOKUP(tbl_transaction[[#This Row],[Reference Number]],barang_masuk[],5,FALSE),IF(tbl_transaction[[#This Row],[Type]]="Outbound",VLOOKUP(tbl_transaction[[#This Row],[Reference Number]],barang_keluar[],5,FALSE),""))</f>
        <v>Sarimi Instant Food Variant 16</v>
      </c>
      <c r="F3112">
        <f>IF(tbl_transaction[[#This Row],[Type]]="Inbound",VLOOKUP(tbl_transaction[[#This Row],[Reference Number]],barang_masuk[],6,FALSE),IF(tbl_transaction[[#This Row],[Type]]="Outbound",VLOOKUP(tbl_transaction[[#This Row],[Reference Number]],barang_keluar[],6,FALSE),""))</f>
        <v>36</v>
      </c>
      <c r="G3112" t="str">
        <f>IF(tbl_transaction[[#This Row],[Type]]="Inbound",VLOOKUP(tbl_transaction[[#This Row],[Reference Number]],barang_masuk[],7,FALSE),IF(tbl_transaction[[#This Row],[Type]]="Outbound",VLOOKUP(tbl_transaction[[#This Row],[Reference Number]],barang_keluar[],7,FALSE),""))</f>
        <v>Pack</v>
      </c>
      <c r="H3112" t="str">
        <f>IF(tbl_transaction[[#This Row],[Type]]="Inbound",VLOOKUP(tbl_transaction[[#This Row],[Reference Number]],barang_masuk[],3,FALSE),IF(tbl_transaction[[#This Row],[Type]]="Outbound",VLOOKUP(tbl_transaction[[#This Row],[Reference Number]],barang_keluar[],3,FALSE),""))</f>
        <v>Outlet 051</v>
      </c>
      <c r="I3112" t="str">
        <f>IF(D3112='Kartu Stok'!$B$2,COUNTIF($D$3:D3112,'Kartu Stok'!$B$2),"")</f>
        <v/>
      </c>
    </row>
    <row r="3113" spans="1:9" ht="14.5" x14ac:dyDescent="0.35">
      <c r="A3113" s="2" t="s">
        <v>3672</v>
      </c>
      <c r="B3113" s="5">
        <f>IF(LEFT(tbl_transaction[[#This Row],[Reference Number]],2)="GR",VLOOKUP(tbl_transaction[[#This Row],[Reference Number]],barang_masuk[],2,FALSE),IF(LEFT(tbl_transaction[[#This Row],[Reference Number]],2)="DO",VLOOKUP(tbl_transaction[[#This Row],[Reference Number]],barang_keluar[],2,FALSE),""))</f>
        <v>46187</v>
      </c>
      <c r="C3113" t="str">
        <f t="shared" si="49"/>
        <v>Outbound</v>
      </c>
      <c r="D3113" t="str">
        <f>IF(tbl_transaction[[#This Row],[Type]]="Inbound",VLOOKUP(tbl_transaction[[#This Row],[Reference Number]],barang_masuk[],4,FALSE),IF(tbl_transaction[[#This Row],[Type]]="Outbound",VLOOKUP(tbl_transaction[[#This Row],[Reference Number]],barang_keluar[],4,FALSE),""))</f>
        <v>SNK028</v>
      </c>
      <c r="E3113" t="str">
        <f>IF(tbl_transaction[[#This Row],[Type]]="Inbound",VLOOKUP(tbl_transaction[[#This Row],[Reference Number]],barang_masuk[],5,FALSE),IF(tbl_transaction[[#This Row],[Type]]="Outbound",VLOOKUP(tbl_transaction[[#This Row],[Reference Number]],barang_keluar[],5,FALSE),""))</f>
        <v>Chitato Snack Variant 28</v>
      </c>
      <c r="F3113">
        <f>IF(tbl_transaction[[#This Row],[Type]]="Inbound",VLOOKUP(tbl_transaction[[#This Row],[Reference Number]],barang_masuk[],6,FALSE),IF(tbl_transaction[[#This Row],[Type]]="Outbound",VLOOKUP(tbl_transaction[[#This Row],[Reference Number]],barang_keluar[],6,FALSE),""))</f>
        <v>48</v>
      </c>
      <c r="G3113" t="str">
        <f>IF(tbl_transaction[[#This Row],[Type]]="Inbound",VLOOKUP(tbl_transaction[[#This Row],[Reference Number]],barang_masuk[],7,FALSE),IF(tbl_transaction[[#This Row],[Type]]="Outbound",VLOOKUP(tbl_transaction[[#This Row],[Reference Number]],barang_keluar[],7,FALSE),""))</f>
        <v>Pack</v>
      </c>
      <c r="H3113" t="str">
        <f>IF(tbl_transaction[[#This Row],[Type]]="Inbound",VLOOKUP(tbl_transaction[[#This Row],[Reference Number]],barang_masuk[],3,FALSE),IF(tbl_transaction[[#This Row],[Type]]="Outbound",VLOOKUP(tbl_transaction[[#This Row],[Reference Number]],barang_keluar[],3,FALSE),""))</f>
        <v>Outlet 024</v>
      </c>
      <c r="I3113" t="str">
        <f>IF(D3113='Kartu Stok'!$B$2,COUNTIF($D$3:D3113,'Kartu Stok'!$B$2),"")</f>
        <v/>
      </c>
    </row>
    <row r="3114" spans="1:9" ht="14.5" x14ac:dyDescent="0.35">
      <c r="A3114" s="2" t="s">
        <v>3673</v>
      </c>
      <c r="B3114" s="5">
        <f>IF(LEFT(tbl_transaction[[#This Row],[Reference Number]],2)="GR",VLOOKUP(tbl_transaction[[#This Row],[Reference Number]],barang_masuk[],2,FALSE),IF(LEFT(tbl_transaction[[#This Row],[Reference Number]],2)="DO",VLOOKUP(tbl_transaction[[#This Row],[Reference Number]],barang_keluar[],2,FALSE),""))</f>
        <v>46131</v>
      </c>
      <c r="C3114" t="str">
        <f t="shared" si="49"/>
        <v>Outbound</v>
      </c>
      <c r="D3114" t="str">
        <f>IF(tbl_transaction[[#This Row],[Type]]="Inbound",VLOOKUP(tbl_transaction[[#This Row],[Reference Number]],barang_masuk[],4,FALSE),IF(tbl_transaction[[#This Row],[Type]]="Outbound",VLOOKUP(tbl_transaction[[#This Row],[Reference Number]],barang_keluar[],4,FALSE),""))</f>
        <v>BAB019</v>
      </c>
      <c r="E3114" t="str">
        <f>IF(tbl_transaction[[#This Row],[Type]]="Inbound",VLOOKUP(tbl_transaction[[#This Row],[Reference Number]],barang_masuk[],5,FALSE),IF(tbl_transaction[[#This Row],[Type]]="Outbound",VLOOKUP(tbl_transaction[[#This Row],[Reference Number]],barang_keluar[],5,FALSE),""))</f>
        <v>Zwitsal Baby Care Variant 19</v>
      </c>
      <c r="F3114">
        <f>IF(tbl_transaction[[#This Row],[Type]]="Inbound",VLOOKUP(tbl_transaction[[#This Row],[Reference Number]],barang_masuk[],6,FALSE),IF(tbl_transaction[[#This Row],[Type]]="Outbound",VLOOKUP(tbl_transaction[[#This Row],[Reference Number]],barang_keluar[],6,FALSE),""))</f>
        <v>60</v>
      </c>
      <c r="G3114" t="str">
        <f>IF(tbl_transaction[[#This Row],[Type]]="Inbound",VLOOKUP(tbl_transaction[[#This Row],[Reference Number]],barang_masuk[],7,FALSE),IF(tbl_transaction[[#This Row],[Type]]="Outbound",VLOOKUP(tbl_transaction[[#This Row],[Reference Number]],barang_keluar[],7,FALSE),""))</f>
        <v>Pack</v>
      </c>
      <c r="H3114" t="str">
        <f>IF(tbl_transaction[[#This Row],[Type]]="Inbound",VLOOKUP(tbl_transaction[[#This Row],[Reference Number]],barang_masuk[],3,FALSE),IF(tbl_transaction[[#This Row],[Type]]="Outbound",VLOOKUP(tbl_transaction[[#This Row],[Reference Number]],barang_keluar[],3,FALSE),""))</f>
        <v>Outlet 073</v>
      </c>
      <c r="I3114" t="str">
        <f>IF(D3114='Kartu Stok'!$B$2,COUNTIF($D$3:D3114,'Kartu Stok'!$B$2),"")</f>
        <v/>
      </c>
    </row>
    <row r="3115" spans="1:9" ht="14.5" x14ac:dyDescent="0.35">
      <c r="A3115" s="2" t="s">
        <v>3674</v>
      </c>
      <c r="B3115" s="5">
        <f>IF(LEFT(tbl_transaction[[#This Row],[Reference Number]],2)="GR",VLOOKUP(tbl_transaction[[#This Row],[Reference Number]],barang_masuk[],2,FALSE),IF(LEFT(tbl_transaction[[#This Row],[Reference Number]],2)="DO",VLOOKUP(tbl_transaction[[#This Row],[Reference Number]],barang_keluar[],2,FALSE),""))</f>
        <v>46132</v>
      </c>
      <c r="C3115" t="str">
        <f t="shared" si="49"/>
        <v>Outbound</v>
      </c>
      <c r="D3115" t="str">
        <f>IF(tbl_transaction[[#This Row],[Type]]="Inbound",VLOOKUP(tbl_transaction[[#This Row],[Reference Number]],barang_masuk[],4,FALSE),IF(tbl_transaction[[#This Row],[Type]]="Outbound",VLOOKUP(tbl_transaction[[#This Row],[Reference Number]],barang_keluar[],4,FALSE),""))</f>
        <v>SNK008</v>
      </c>
      <c r="E3115" t="str">
        <f>IF(tbl_transaction[[#This Row],[Type]]="Inbound",VLOOKUP(tbl_transaction[[#This Row],[Reference Number]],barang_masuk[],5,FALSE),IF(tbl_transaction[[#This Row],[Type]]="Outbound",VLOOKUP(tbl_transaction[[#This Row],[Reference Number]],barang_keluar[],5,FALSE),""))</f>
        <v>Chitato Snack Variant 8</v>
      </c>
      <c r="F3115">
        <f>IF(tbl_transaction[[#This Row],[Type]]="Inbound",VLOOKUP(tbl_transaction[[#This Row],[Reference Number]],barang_masuk[],6,FALSE),IF(tbl_transaction[[#This Row],[Type]]="Outbound",VLOOKUP(tbl_transaction[[#This Row],[Reference Number]],barang_keluar[],6,FALSE),""))</f>
        <v>36</v>
      </c>
      <c r="G3115" t="str">
        <f>IF(tbl_transaction[[#This Row],[Type]]="Inbound",VLOOKUP(tbl_transaction[[#This Row],[Reference Number]],barang_masuk[],7,FALSE),IF(tbl_transaction[[#This Row],[Type]]="Outbound",VLOOKUP(tbl_transaction[[#This Row],[Reference Number]],barang_keluar[],7,FALSE),""))</f>
        <v>Pack</v>
      </c>
      <c r="H3115" t="str">
        <f>IF(tbl_transaction[[#This Row],[Type]]="Inbound",VLOOKUP(tbl_transaction[[#This Row],[Reference Number]],barang_masuk[],3,FALSE),IF(tbl_transaction[[#This Row],[Type]]="Outbound",VLOOKUP(tbl_transaction[[#This Row],[Reference Number]],barang_keluar[],3,FALSE),""))</f>
        <v>Outlet 016</v>
      </c>
      <c r="I3115" t="str">
        <f>IF(D3115='Kartu Stok'!$B$2,COUNTIF($D$3:D3115,'Kartu Stok'!$B$2),"")</f>
        <v/>
      </c>
    </row>
    <row r="3116" spans="1:9" ht="14.5" x14ac:dyDescent="0.35">
      <c r="A3116" s="2" t="s">
        <v>3675</v>
      </c>
      <c r="B3116" s="5">
        <f>IF(LEFT(tbl_transaction[[#This Row],[Reference Number]],2)="GR",VLOOKUP(tbl_transaction[[#This Row],[Reference Number]],barang_masuk[],2,FALSE),IF(LEFT(tbl_transaction[[#This Row],[Reference Number]],2)="DO",VLOOKUP(tbl_transaction[[#This Row],[Reference Number]],barang_keluar[],2,FALSE),""))</f>
        <v>46051</v>
      </c>
      <c r="C3116" t="str">
        <f t="shared" si="49"/>
        <v>Outbound</v>
      </c>
      <c r="D3116" t="str">
        <f>IF(tbl_transaction[[#This Row],[Type]]="Inbound",VLOOKUP(tbl_transaction[[#This Row],[Reference Number]],barang_masuk[],4,FALSE),IF(tbl_transaction[[#This Row],[Type]]="Outbound",VLOOKUP(tbl_transaction[[#This Row],[Reference Number]],barang_keluar[],4,FALSE),""))</f>
        <v>DAR007</v>
      </c>
      <c r="E3116" t="str">
        <f>IF(tbl_transaction[[#This Row],[Type]]="Inbound",VLOOKUP(tbl_transaction[[#This Row],[Reference Number]],barang_masuk[],5,FALSE),IF(tbl_transaction[[#This Row],[Type]]="Outbound",VLOOKUP(tbl_transaction[[#This Row],[Reference Number]],barang_keluar[],5,FALSE),""))</f>
        <v>Indomilk Dairy Variant 7</v>
      </c>
      <c r="F3116">
        <f>IF(tbl_transaction[[#This Row],[Type]]="Inbound",VLOOKUP(tbl_transaction[[#This Row],[Reference Number]],barang_masuk[],6,FALSE),IF(tbl_transaction[[#This Row],[Type]]="Outbound",VLOOKUP(tbl_transaction[[#This Row],[Reference Number]],barang_keluar[],6,FALSE),""))</f>
        <v>12</v>
      </c>
      <c r="G3116" t="str">
        <f>IF(tbl_transaction[[#This Row],[Type]]="Inbound",VLOOKUP(tbl_transaction[[#This Row],[Reference Number]],barang_masuk[],7,FALSE),IF(tbl_transaction[[#This Row],[Type]]="Outbound",VLOOKUP(tbl_transaction[[#This Row],[Reference Number]],barang_keluar[],7,FALSE),""))</f>
        <v>Box</v>
      </c>
      <c r="H3116" t="str">
        <f>IF(tbl_transaction[[#This Row],[Type]]="Inbound",VLOOKUP(tbl_transaction[[#This Row],[Reference Number]],barang_masuk[],3,FALSE),IF(tbl_transaction[[#This Row],[Type]]="Outbound",VLOOKUP(tbl_transaction[[#This Row],[Reference Number]],barang_keluar[],3,FALSE),""))</f>
        <v>Outlet 073</v>
      </c>
      <c r="I3116" t="str">
        <f>IF(D3116='Kartu Stok'!$B$2,COUNTIF($D$3:D3116,'Kartu Stok'!$B$2),"")</f>
        <v/>
      </c>
    </row>
    <row r="3117" spans="1:9" ht="14.5" x14ac:dyDescent="0.35">
      <c r="A3117" s="2" t="s">
        <v>3676</v>
      </c>
      <c r="B3117" s="5">
        <f>IF(LEFT(tbl_transaction[[#This Row],[Reference Number]],2)="GR",VLOOKUP(tbl_transaction[[#This Row],[Reference Number]],barang_masuk[],2,FALSE),IF(LEFT(tbl_transaction[[#This Row],[Reference Number]],2)="DO",VLOOKUP(tbl_transaction[[#This Row],[Reference Number]],barang_keluar[],2,FALSE),""))</f>
        <v>46077</v>
      </c>
      <c r="C3117" t="str">
        <f t="shared" si="49"/>
        <v>Outbound</v>
      </c>
      <c r="D3117" t="str">
        <f>IF(tbl_transaction[[#This Row],[Type]]="Inbound",VLOOKUP(tbl_transaction[[#This Row],[Reference Number]],barang_masuk[],4,FALSE),IF(tbl_transaction[[#This Row],[Type]]="Outbound",VLOOKUP(tbl_transaction[[#This Row],[Reference Number]],barang_keluar[],4,FALSE),""))</f>
        <v>PER003</v>
      </c>
      <c r="E3117" t="str">
        <f>IF(tbl_transaction[[#This Row],[Type]]="Inbound",VLOOKUP(tbl_transaction[[#This Row],[Reference Number]],barang_masuk[],5,FALSE),IF(tbl_transaction[[#This Row],[Type]]="Outbound",VLOOKUP(tbl_transaction[[#This Row],[Reference Number]],barang_keluar[],5,FALSE),""))</f>
        <v>Pepsodent Personal Care Variant 3</v>
      </c>
      <c r="F3117">
        <f>IF(tbl_transaction[[#This Row],[Type]]="Inbound",VLOOKUP(tbl_transaction[[#This Row],[Reference Number]],barang_masuk[],6,FALSE),IF(tbl_transaction[[#This Row],[Type]]="Outbound",VLOOKUP(tbl_transaction[[#This Row],[Reference Number]],barang_keluar[],6,FALSE),""))</f>
        <v>10</v>
      </c>
      <c r="G3117" t="str">
        <f>IF(tbl_transaction[[#This Row],[Type]]="Inbound",VLOOKUP(tbl_transaction[[#This Row],[Reference Number]],barang_masuk[],7,FALSE),IF(tbl_transaction[[#This Row],[Type]]="Outbound",VLOOKUP(tbl_transaction[[#This Row],[Reference Number]],barang_keluar[],7,FALSE),""))</f>
        <v>Bottle</v>
      </c>
      <c r="H3117" t="str">
        <f>IF(tbl_transaction[[#This Row],[Type]]="Inbound",VLOOKUP(tbl_transaction[[#This Row],[Reference Number]],barang_masuk[],3,FALSE),IF(tbl_transaction[[#This Row],[Type]]="Outbound",VLOOKUP(tbl_transaction[[#This Row],[Reference Number]],barang_keluar[],3,FALSE),""))</f>
        <v>Outlet 066</v>
      </c>
      <c r="I3117" t="str">
        <f>IF(D3117='Kartu Stok'!$B$2,COUNTIF($D$3:D3117,'Kartu Stok'!$B$2),"")</f>
        <v/>
      </c>
    </row>
    <row r="3118" spans="1:9" ht="14.5" x14ac:dyDescent="0.35">
      <c r="A3118" s="2" t="s">
        <v>3677</v>
      </c>
      <c r="B3118" s="5">
        <f>IF(LEFT(tbl_transaction[[#This Row],[Reference Number]],2)="GR",VLOOKUP(tbl_transaction[[#This Row],[Reference Number]],barang_masuk[],2,FALSE),IF(LEFT(tbl_transaction[[#This Row],[Reference Number]],2)="DO",VLOOKUP(tbl_transaction[[#This Row],[Reference Number]],barang_keluar[],2,FALSE),""))</f>
        <v>46136</v>
      </c>
      <c r="C3118" t="str">
        <f t="shared" si="49"/>
        <v>Outbound</v>
      </c>
      <c r="D3118" t="str">
        <f>IF(tbl_transaction[[#This Row],[Type]]="Inbound",VLOOKUP(tbl_transaction[[#This Row],[Reference Number]],barang_masuk[],4,FALSE),IF(tbl_transaction[[#This Row],[Type]]="Outbound",VLOOKUP(tbl_transaction[[#This Row],[Reference Number]],barang_keluar[],4,FALSE),""))</f>
        <v>BEV035</v>
      </c>
      <c r="E3118" t="str">
        <f>IF(tbl_transaction[[#This Row],[Type]]="Inbound",VLOOKUP(tbl_transaction[[#This Row],[Reference Number]],barang_masuk[],5,FALSE),IF(tbl_transaction[[#This Row],[Type]]="Outbound",VLOOKUP(tbl_transaction[[#This Row],[Reference Number]],barang_keluar[],5,FALSE),""))</f>
        <v>Sosro Beverage Variant 35</v>
      </c>
      <c r="F3118">
        <f>IF(tbl_transaction[[#This Row],[Type]]="Inbound",VLOOKUP(tbl_transaction[[#This Row],[Reference Number]],barang_masuk[],6,FALSE),IF(tbl_transaction[[#This Row],[Type]]="Outbound",VLOOKUP(tbl_transaction[[#This Row],[Reference Number]],barang_keluar[],6,FALSE),""))</f>
        <v>20</v>
      </c>
      <c r="G3118" t="str">
        <f>IF(tbl_transaction[[#This Row],[Type]]="Inbound",VLOOKUP(tbl_transaction[[#This Row],[Reference Number]],barang_masuk[],7,FALSE),IF(tbl_transaction[[#This Row],[Type]]="Outbound",VLOOKUP(tbl_transaction[[#This Row],[Reference Number]],barang_keluar[],7,FALSE),""))</f>
        <v>Bottle</v>
      </c>
      <c r="H3118" t="str">
        <f>IF(tbl_transaction[[#This Row],[Type]]="Inbound",VLOOKUP(tbl_transaction[[#This Row],[Reference Number]],barang_masuk[],3,FALSE),IF(tbl_transaction[[#This Row],[Type]]="Outbound",VLOOKUP(tbl_transaction[[#This Row],[Reference Number]],barang_keluar[],3,FALSE),""))</f>
        <v>Outlet 043</v>
      </c>
      <c r="I3118" t="str">
        <f>IF(D3118='Kartu Stok'!$B$2,COUNTIF($D$3:D3118,'Kartu Stok'!$B$2),"")</f>
        <v/>
      </c>
    </row>
    <row r="3119" spans="1:9" ht="14.5" x14ac:dyDescent="0.35">
      <c r="A3119" s="2" t="s">
        <v>3678</v>
      </c>
      <c r="B3119" s="5">
        <f>IF(LEFT(tbl_transaction[[#This Row],[Reference Number]],2)="GR",VLOOKUP(tbl_transaction[[#This Row],[Reference Number]],barang_masuk[],2,FALSE),IF(LEFT(tbl_transaction[[#This Row],[Reference Number]],2)="DO",VLOOKUP(tbl_transaction[[#This Row],[Reference Number]],barang_keluar[],2,FALSE),""))</f>
        <v>46091</v>
      </c>
      <c r="C3119" t="str">
        <f t="shared" si="49"/>
        <v>Outbound</v>
      </c>
      <c r="D3119" t="str">
        <f>IF(tbl_transaction[[#This Row],[Type]]="Inbound",VLOOKUP(tbl_transaction[[#This Row],[Reference Number]],barang_masuk[],4,FALSE),IF(tbl_transaction[[#This Row],[Type]]="Outbound",VLOOKUP(tbl_transaction[[#This Row],[Reference Number]],barang_keluar[],4,FALSE),""))</f>
        <v>PER019</v>
      </c>
      <c r="E3119" t="str">
        <f>IF(tbl_transaction[[#This Row],[Type]]="Inbound",VLOOKUP(tbl_transaction[[#This Row],[Reference Number]],barang_masuk[],5,FALSE),IF(tbl_transaction[[#This Row],[Type]]="Outbound",VLOOKUP(tbl_transaction[[#This Row],[Reference Number]],barang_keluar[],5,FALSE),""))</f>
        <v>Sunsilk Personal Care Variant 19</v>
      </c>
      <c r="F3119">
        <f>IF(tbl_transaction[[#This Row],[Type]]="Inbound",VLOOKUP(tbl_transaction[[#This Row],[Reference Number]],barang_masuk[],6,FALSE),IF(tbl_transaction[[#This Row],[Type]]="Outbound",VLOOKUP(tbl_transaction[[#This Row],[Reference Number]],barang_keluar[],6,FALSE),""))</f>
        <v>12</v>
      </c>
      <c r="G3119" t="str">
        <f>IF(tbl_transaction[[#This Row],[Type]]="Inbound",VLOOKUP(tbl_transaction[[#This Row],[Reference Number]],barang_masuk[],7,FALSE),IF(tbl_transaction[[#This Row],[Type]]="Outbound",VLOOKUP(tbl_transaction[[#This Row],[Reference Number]],barang_keluar[],7,FALSE),""))</f>
        <v>Bottle</v>
      </c>
      <c r="H3119" t="str">
        <f>IF(tbl_transaction[[#This Row],[Type]]="Inbound",VLOOKUP(tbl_transaction[[#This Row],[Reference Number]],barang_masuk[],3,FALSE),IF(tbl_transaction[[#This Row],[Type]]="Outbound",VLOOKUP(tbl_transaction[[#This Row],[Reference Number]],barang_keluar[],3,FALSE),""))</f>
        <v>Outlet 045</v>
      </c>
      <c r="I3119" t="str">
        <f>IF(D3119='Kartu Stok'!$B$2,COUNTIF($D$3:D3119,'Kartu Stok'!$B$2),"")</f>
        <v/>
      </c>
    </row>
    <row r="3120" spans="1:9" ht="14.5" x14ac:dyDescent="0.35">
      <c r="A3120" s="2" t="s">
        <v>3679</v>
      </c>
      <c r="B3120" s="5">
        <f>IF(LEFT(tbl_transaction[[#This Row],[Reference Number]],2)="GR",VLOOKUP(tbl_transaction[[#This Row],[Reference Number]],barang_masuk[],2,FALSE),IF(LEFT(tbl_transaction[[#This Row],[Reference Number]],2)="DO",VLOOKUP(tbl_transaction[[#This Row],[Reference Number]],barang_keluar[],2,FALSE),""))</f>
        <v>46122</v>
      </c>
      <c r="C3120" t="str">
        <f t="shared" si="49"/>
        <v>Outbound</v>
      </c>
      <c r="D3120" t="str">
        <f>IF(tbl_transaction[[#This Row],[Type]]="Inbound",VLOOKUP(tbl_transaction[[#This Row],[Reference Number]],barang_masuk[],4,FALSE),IF(tbl_transaction[[#This Row],[Type]]="Outbound",VLOOKUP(tbl_transaction[[#This Row],[Reference Number]],barang_keluar[],4,FALSE),""))</f>
        <v>BEV038</v>
      </c>
      <c r="E3120" t="str">
        <f>IF(tbl_transaction[[#This Row],[Type]]="Inbound",VLOOKUP(tbl_transaction[[#This Row],[Reference Number]],barang_masuk[],5,FALSE),IF(tbl_transaction[[#This Row],[Type]]="Outbound",VLOOKUP(tbl_transaction[[#This Row],[Reference Number]],barang_keluar[],5,FALSE),""))</f>
        <v>Aqua Beverage Variant 38</v>
      </c>
      <c r="F3120">
        <f>IF(tbl_transaction[[#This Row],[Type]]="Inbound",VLOOKUP(tbl_transaction[[#This Row],[Reference Number]],barang_masuk[],6,FALSE),IF(tbl_transaction[[#This Row],[Type]]="Outbound",VLOOKUP(tbl_transaction[[#This Row],[Reference Number]],barang_keluar[],6,FALSE),""))</f>
        <v>24</v>
      </c>
      <c r="G3120" t="str">
        <f>IF(tbl_transaction[[#This Row],[Type]]="Inbound",VLOOKUP(tbl_transaction[[#This Row],[Reference Number]],barang_masuk[],7,FALSE),IF(tbl_transaction[[#This Row],[Type]]="Outbound",VLOOKUP(tbl_transaction[[#This Row],[Reference Number]],barang_keluar[],7,FALSE),""))</f>
        <v>Bottle</v>
      </c>
      <c r="H3120" t="str">
        <f>IF(tbl_transaction[[#This Row],[Type]]="Inbound",VLOOKUP(tbl_transaction[[#This Row],[Reference Number]],barang_masuk[],3,FALSE),IF(tbl_transaction[[#This Row],[Type]]="Outbound",VLOOKUP(tbl_transaction[[#This Row],[Reference Number]],barang_keluar[],3,FALSE),""))</f>
        <v>Outlet 042</v>
      </c>
      <c r="I3120" t="str">
        <f>IF(D3120='Kartu Stok'!$B$2,COUNTIF($D$3:D3120,'Kartu Stok'!$B$2),"")</f>
        <v/>
      </c>
    </row>
    <row r="3121" spans="1:9" ht="14.5" x14ac:dyDescent="0.35">
      <c r="A3121" s="2" t="s">
        <v>3680</v>
      </c>
      <c r="B3121" s="5">
        <f>IF(LEFT(tbl_transaction[[#This Row],[Reference Number]],2)="GR",VLOOKUP(tbl_transaction[[#This Row],[Reference Number]],barang_masuk[],2,FALSE),IF(LEFT(tbl_transaction[[#This Row],[Reference Number]],2)="DO",VLOOKUP(tbl_transaction[[#This Row],[Reference Number]],barang_keluar[],2,FALSE),""))</f>
        <v>46108</v>
      </c>
      <c r="C3121" t="str">
        <f t="shared" si="49"/>
        <v>Outbound</v>
      </c>
      <c r="D3121" t="str">
        <f>IF(tbl_transaction[[#This Row],[Type]]="Inbound",VLOOKUP(tbl_transaction[[#This Row],[Reference Number]],barang_masuk[],4,FALSE),IF(tbl_transaction[[#This Row],[Type]]="Outbound",VLOOKUP(tbl_transaction[[#This Row],[Reference Number]],barang_keluar[],4,FALSE),""))</f>
        <v>HOM029</v>
      </c>
      <c r="E3121" t="str">
        <f>IF(tbl_transaction[[#This Row],[Type]]="Inbound",VLOOKUP(tbl_transaction[[#This Row],[Reference Number]],barang_masuk[],5,FALSE),IF(tbl_transaction[[#This Row],[Type]]="Outbound",VLOOKUP(tbl_transaction[[#This Row],[Reference Number]],barang_keluar[],5,FALSE),""))</f>
        <v>Molto Home Care Variant 29</v>
      </c>
      <c r="F3121">
        <f>IF(tbl_transaction[[#This Row],[Type]]="Inbound",VLOOKUP(tbl_transaction[[#This Row],[Reference Number]],barang_masuk[],6,FALSE),IF(tbl_transaction[[#This Row],[Type]]="Outbound",VLOOKUP(tbl_transaction[[#This Row],[Reference Number]],barang_keluar[],6,FALSE),""))</f>
        <v>60</v>
      </c>
      <c r="G3121" t="str">
        <f>IF(tbl_transaction[[#This Row],[Type]]="Inbound",VLOOKUP(tbl_transaction[[#This Row],[Reference Number]],barang_masuk[],7,FALSE),IF(tbl_transaction[[#This Row],[Type]]="Outbound",VLOOKUP(tbl_transaction[[#This Row],[Reference Number]],barang_keluar[],7,FALSE),""))</f>
        <v>Pack</v>
      </c>
      <c r="H3121" t="str">
        <f>IF(tbl_transaction[[#This Row],[Type]]="Inbound",VLOOKUP(tbl_transaction[[#This Row],[Reference Number]],barang_masuk[],3,FALSE),IF(tbl_transaction[[#This Row],[Type]]="Outbound",VLOOKUP(tbl_transaction[[#This Row],[Reference Number]],barang_keluar[],3,FALSE),""))</f>
        <v>Outlet 045</v>
      </c>
      <c r="I3121" t="str">
        <f>IF(D3121='Kartu Stok'!$B$2,COUNTIF($D$3:D3121,'Kartu Stok'!$B$2),"")</f>
        <v/>
      </c>
    </row>
    <row r="3122" spans="1:9" ht="14.5" x14ac:dyDescent="0.35">
      <c r="A3122" s="2" t="s">
        <v>3681</v>
      </c>
      <c r="B3122" s="5">
        <f>IF(LEFT(tbl_transaction[[#This Row],[Reference Number]],2)="GR",VLOOKUP(tbl_transaction[[#This Row],[Reference Number]],barang_masuk[],2,FALSE),IF(LEFT(tbl_transaction[[#This Row],[Reference Number]],2)="DO",VLOOKUP(tbl_transaction[[#This Row],[Reference Number]],barang_keluar[],2,FALSE),""))</f>
        <v>46163</v>
      </c>
      <c r="C3122" t="str">
        <f t="shared" si="49"/>
        <v>Outbound</v>
      </c>
      <c r="D3122" t="str">
        <f>IF(tbl_transaction[[#This Row],[Type]]="Inbound",VLOOKUP(tbl_transaction[[#This Row],[Reference Number]],barang_masuk[],4,FALSE),IF(tbl_transaction[[#This Row],[Type]]="Outbound",VLOOKUP(tbl_transaction[[#This Row],[Reference Number]],barang_keluar[],4,FALSE),""))</f>
        <v>SNK001</v>
      </c>
      <c r="E3122" t="str">
        <f>IF(tbl_transaction[[#This Row],[Type]]="Inbound",VLOOKUP(tbl_transaction[[#This Row],[Reference Number]],barang_masuk[],5,FALSE),IF(tbl_transaction[[#This Row],[Type]]="Outbound",VLOOKUP(tbl_transaction[[#This Row],[Reference Number]],barang_keluar[],5,FALSE),""))</f>
        <v>Taro Snack Variant 1</v>
      </c>
      <c r="F3122">
        <f>IF(tbl_transaction[[#This Row],[Type]]="Inbound",VLOOKUP(tbl_transaction[[#This Row],[Reference Number]],barang_masuk[],6,FALSE),IF(tbl_transaction[[#This Row],[Type]]="Outbound",VLOOKUP(tbl_transaction[[#This Row],[Reference Number]],barang_keluar[],6,FALSE),""))</f>
        <v>30</v>
      </c>
      <c r="G3122" t="str">
        <f>IF(tbl_transaction[[#This Row],[Type]]="Inbound",VLOOKUP(tbl_transaction[[#This Row],[Reference Number]],barang_masuk[],7,FALSE),IF(tbl_transaction[[#This Row],[Type]]="Outbound",VLOOKUP(tbl_transaction[[#This Row],[Reference Number]],barang_keluar[],7,FALSE),""))</f>
        <v>Pack</v>
      </c>
      <c r="H3122" t="str">
        <f>IF(tbl_transaction[[#This Row],[Type]]="Inbound",VLOOKUP(tbl_transaction[[#This Row],[Reference Number]],barang_masuk[],3,FALSE),IF(tbl_transaction[[#This Row],[Type]]="Outbound",VLOOKUP(tbl_transaction[[#This Row],[Reference Number]],barang_keluar[],3,FALSE),""))</f>
        <v>Outlet 024</v>
      </c>
      <c r="I3122" t="str">
        <f>IF(D3122='Kartu Stok'!$B$2,COUNTIF($D$3:D3122,'Kartu Stok'!$B$2),"")</f>
        <v/>
      </c>
    </row>
    <row r="3123" spans="1:9" ht="14.5" x14ac:dyDescent="0.35">
      <c r="A3123" s="2" t="s">
        <v>3682</v>
      </c>
      <c r="B3123" s="5">
        <f>IF(LEFT(tbl_transaction[[#This Row],[Reference Number]],2)="GR",VLOOKUP(tbl_transaction[[#This Row],[Reference Number]],barang_masuk[],2,FALSE),IF(LEFT(tbl_transaction[[#This Row],[Reference Number]],2)="DO",VLOOKUP(tbl_transaction[[#This Row],[Reference Number]],barang_keluar[],2,FALSE),""))</f>
        <v>46127</v>
      </c>
      <c r="C3123" t="str">
        <f t="shared" si="49"/>
        <v>Outbound</v>
      </c>
      <c r="D3123" t="str">
        <f>IF(tbl_transaction[[#This Row],[Type]]="Inbound",VLOOKUP(tbl_transaction[[#This Row],[Reference Number]],barang_masuk[],4,FALSE),IF(tbl_transaction[[#This Row],[Type]]="Outbound",VLOOKUP(tbl_transaction[[#This Row],[Reference Number]],barang_keluar[],4,FALSE),""))</f>
        <v>BAB018</v>
      </c>
      <c r="E3123" t="str">
        <f>IF(tbl_transaction[[#This Row],[Type]]="Inbound",VLOOKUP(tbl_transaction[[#This Row],[Reference Number]],barang_masuk[],5,FALSE),IF(tbl_transaction[[#This Row],[Type]]="Outbound",VLOOKUP(tbl_transaction[[#This Row],[Reference Number]],barang_keluar[],5,FALSE),""))</f>
        <v>MamyPoko Baby Care Variant 18</v>
      </c>
      <c r="F3123">
        <f>IF(tbl_transaction[[#This Row],[Type]]="Inbound",VLOOKUP(tbl_transaction[[#This Row],[Reference Number]],barang_masuk[],6,FALSE),IF(tbl_transaction[[#This Row],[Type]]="Outbound",VLOOKUP(tbl_transaction[[#This Row],[Reference Number]],barang_keluar[],6,FALSE),""))</f>
        <v>10</v>
      </c>
      <c r="G3123" t="str">
        <f>IF(tbl_transaction[[#This Row],[Type]]="Inbound",VLOOKUP(tbl_transaction[[#This Row],[Reference Number]],barang_masuk[],7,FALSE),IF(tbl_transaction[[#This Row],[Type]]="Outbound",VLOOKUP(tbl_transaction[[#This Row],[Reference Number]],barang_keluar[],7,FALSE),""))</f>
        <v>Pack</v>
      </c>
      <c r="H3123" t="str">
        <f>IF(tbl_transaction[[#This Row],[Type]]="Inbound",VLOOKUP(tbl_transaction[[#This Row],[Reference Number]],barang_masuk[],3,FALSE),IF(tbl_transaction[[#This Row],[Type]]="Outbound",VLOOKUP(tbl_transaction[[#This Row],[Reference Number]],barang_keluar[],3,FALSE),""))</f>
        <v>Outlet 011</v>
      </c>
      <c r="I3123">
        <f>IF(D3123='Kartu Stok'!$B$2,COUNTIF($D$3:D3123,'Kartu Stok'!$B$2),"")</f>
        <v>17</v>
      </c>
    </row>
    <row r="3124" spans="1:9" ht="14.5" x14ac:dyDescent="0.35">
      <c r="A3124" s="2" t="s">
        <v>3683</v>
      </c>
      <c r="B3124" s="5">
        <f>IF(LEFT(tbl_transaction[[#This Row],[Reference Number]],2)="GR",VLOOKUP(tbl_transaction[[#This Row],[Reference Number]],barang_masuk[],2,FALSE),IF(LEFT(tbl_transaction[[#This Row],[Reference Number]],2)="DO",VLOOKUP(tbl_transaction[[#This Row],[Reference Number]],barang_keluar[],2,FALSE),""))</f>
        <v>46123</v>
      </c>
      <c r="C3124" t="str">
        <f t="shared" si="49"/>
        <v>Outbound</v>
      </c>
      <c r="D3124" t="str">
        <f>IF(tbl_transaction[[#This Row],[Type]]="Inbound",VLOOKUP(tbl_transaction[[#This Row],[Reference Number]],barang_masuk[],4,FALSE),IF(tbl_transaction[[#This Row],[Type]]="Outbound",VLOOKUP(tbl_transaction[[#This Row],[Reference Number]],barang_keluar[],4,FALSE),""))</f>
        <v>PER006</v>
      </c>
      <c r="E3124" t="str">
        <f>IF(tbl_transaction[[#This Row],[Type]]="Inbound",VLOOKUP(tbl_transaction[[#This Row],[Reference Number]],barang_masuk[],5,FALSE),IF(tbl_transaction[[#This Row],[Type]]="Outbound",VLOOKUP(tbl_transaction[[#This Row],[Reference Number]],barang_keluar[],5,FALSE),""))</f>
        <v>Lifebuoy Personal Care Variant 6</v>
      </c>
      <c r="F3124">
        <f>IF(tbl_transaction[[#This Row],[Type]]="Inbound",VLOOKUP(tbl_transaction[[#This Row],[Reference Number]],barang_masuk[],6,FALSE),IF(tbl_transaction[[#This Row],[Type]]="Outbound",VLOOKUP(tbl_transaction[[#This Row],[Reference Number]],barang_keluar[],6,FALSE),""))</f>
        <v>30</v>
      </c>
      <c r="G3124" t="str">
        <f>IF(tbl_transaction[[#This Row],[Type]]="Inbound",VLOOKUP(tbl_transaction[[#This Row],[Reference Number]],barang_masuk[],7,FALSE),IF(tbl_transaction[[#This Row],[Type]]="Outbound",VLOOKUP(tbl_transaction[[#This Row],[Reference Number]],barang_keluar[],7,FALSE),""))</f>
        <v>Bottle</v>
      </c>
      <c r="H3124" t="str">
        <f>IF(tbl_transaction[[#This Row],[Type]]="Inbound",VLOOKUP(tbl_transaction[[#This Row],[Reference Number]],barang_masuk[],3,FALSE),IF(tbl_transaction[[#This Row],[Type]]="Outbound",VLOOKUP(tbl_transaction[[#This Row],[Reference Number]],barang_keluar[],3,FALSE),""))</f>
        <v>Outlet 052</v>
      </c>
      <c r="I3124" t="str">
        <f>IF(D3124='Kartu Stok'!$B$2,COUNTIF($D$3:D3124,'Kartu Stok'!$B$2),"")</f>
        <v/>
      </c>
    </row>
    <row r="3125" spans="1:9" ht="14.5" x14ac:dyDescent="0.35">
      <c r="A3125" s="2" t="s">
        <v>3684</v>
      </c>
      <c r="B3125" s="5">
        <f>IF(LEFT(tbl_transaction[[#This Row],[Reference Number]],2)="GR",VLOOKUP(tbl_transaction[[#This Row],[Reference Number]],barang_masuk[],2,FALSE),IF(LEFT(tbl_transaction[[#This Row],[Reference Number]],2)="DO",VLOOKUP(tbl_transaction[[#This Row],[Reference Number]],barang_keluar[],2,FALSE),""))</f>
        <v>46149</v>
      </c>
      <c r="C3125" t="str">
        <f t="shared" si="49"/>
        <v>Outbound</v>
      </c>
      <c r="D3125" t="str">
        <f>IF(tbl_transaction[[#This Row],[Type]]="Inbound",VLOOKUP(tbl_transaction[[#This Row],[Reference Number]],barang_masuk[],4,FALSE),IF(tbl_transaction[[#This Row],[Type]]="Outbound",VLOOKUP(tbl_transaction[[#This Row],[Reference Number]],barang_keluar[],4,FALSE),""))</f>
        <v>INS013</v>
      </c>
      <c r="E3125" t="str">
        <f>IF(tbl_transaction[[#This Row],[Type]]="Inbound",VLOOKUP(tbl_transaction[[#This Row],[Reference Number]],barang_masuk[],5,FALSE),IF(tbl_transaction[[#This Row],[Type]]="Outbound",VLOOKUP(tbl_transaction[[#This Row],[Reference Number]],barang_keluar[],5,FALSE),""))</f>
        <v>Sarimi Instant Food Variant 13</v>
      </c>
      <c r="F3125">
        <f>IF(tbl_transaction[[#This Row],[Type]]="Inbound",VLOOKUP(tbl_transaction[[#This Row],[Reference Number]],barang_masuk[],6,FALSE),IF(tbl_transaction[[#This Row],[Type]]="Outbound",VLOOKUP(tbl_transaction[[#This Row],[Reference Number]],barang_keluar[],6,FALSE),""))</f>
        <v>5</v>
      </c>
      <c r="G3125" t="str">
        <f>IF(tbl_transaction[[#This Row],[Type]]="Inbound",VLOOKUP(tbl_transaction[[#This Row],[Reference Number]],barang_masuk[],7,FALSE),IF(tbl_transaction[[#This Row],[Type]]="Outbound",VLOOKUP(tbl_transaction[[#This Row],[Reference Number]],barang_keluar[],7,FALSE),""))</f>
        <v>Pack</v>
      </c>
      <c r="H3125" t="str">
        <f>IF(tbl_transaction[[#This Row],[Type]]="Inbound",VLOOKUP(tbl_transaction[[#This Row],[Reference Number]],barang_masuk[],3,FALSE),IF(tbl_transaction[[#This Row],[Type]]="Outbound",VLOOKUP(tbl_transaction[[#This Row],[Reference Number]],barang_keluar[],3,FALSE),""))</f>
        <v>Outlet 069</v>
      </c>
      <c r="I3125" t="str">
        <f>IF(D3125='Kartu Stok'!$B$2,COUNTIF($D$3:D3125,'Kartu Stok'!$B$2),"")</f>
        <v/>
      </c>
    </row>
    <row r="3126" spans="1:9" ht="14.5" x14ac:dyDescent="0.35">
      <c r="A3126" s="2" t="s">
        <v>3685</v>
      </c>
      <c r="B3126" s="5">
        <f>IF(LEFT(tbl_transaction[[#This Row],[Reference Number]],2)="GR",VLOOKUP(tbl_transaction[[#This Row],[Reference Number]],barang_masuk[],2,FALSE),IF(LEFT(tbl_transaction[[#This Row],[Reference Number]],2)="DO",VLOOKUP(tbl_transaction[[#This Row],[Reference Number]],barang_keluar[],2,FALSE),""))</f>
        <v>46063</v>
      </c>
      <c r="C3126" t="str">
        <f t="shared" si="49"/>
        <v>Outbound</v>
      </c>
      <c r="D3126" t="str">
        <f>IF(tbl_transaction[[#This Row],[Type]]="Inbound",VLOOKUP(tbl_transaction[[#This Row],[Reference Number]],barang_masuk[],4,FALSE),IF(tbl_transaction[[#This Row],[Type]]="Outbound",VLOOKUP(tbl_transaction[[#This Row],[Reference Number]],barang_keluar[],4,FALSE),""))</f>
        <v>DAR011</v>
      </c>
      <c r="E3126" t="str">
        <f>IF(tbl_transaction[[#This Row],[Type]]="Inbound",VLOOKUP(tbl_transaction[[#This Row],[Reference Number]],barang_masuk[],5,FALSE),IF(tbl_transaction[[#This Row],[Type]]="Outbound",VLOOKUP(tbl_transaction[[#This Row],[Reference Number]],barang_keluar[],5,FALSE),""))</f>
        <v>Indomilk Dairy Variant 11</v>
      </c>
      <c r="F3126">
        <f>IF(tbl_transaction[[#This Row],[Type]]="Inbound",VLOOKUP(tbl_transaction[[#This Row],[Reference Number]],barang_masuk[],6,FALSE),IF(tbl_transaction[[#This Row],[Type]]="Outbound",VLOOKUP(tbl_transaction[[#This Row],[Reference Number]],barang_keluar[],6,FALSE),""))</f>
        <v>12</v>
      </c>
      <c r="G3126" t="str">
        <f>IF(tbl_transaction[[#This Row],[Type]]="Inbound",VLOOKUP(tbl_transaction[[#This Row],[Reference Number]],barang_masuk[],7,FALSE),IF(tbl_transaction[[#This Row],[Type]]="Outbound",VLOOKUP(tbl_transaction[[#This Row],[Reference Number]],barang_keluar[],7,FALSE),""))</f>
        <v>Box</v>
      </c>
      <c r="H3126" t="str">
        <f>IF(tbl_transaction[[#This Row],[Type]]="Inbound",VLOOKUP(tbl_transaction[[#This Row],[Reference Number]],barang_masuk[],3,FALSE),IF(tbl_transaction[[#This Row],[Type]]="Outbound",VLOOKUP(tbl_transaction[[#This Row],[Reference Number]],barang_keluar[],3,FALSE),""))</f>
        <v>Outlet 036</v>
      </c>
      <c r="I3126" t="str">
        <f>IF(D3126='Kartu Stok'!$B$2,COUNTIF($D$3:D3126,'Kartu Stok'!$B$2),"")</f>
        <v/>
      </c>
    </row>
    <row r="3127" spans="1:9" ht="14.5" x14ac:dyDescent="0.35">
      <c r="A3127" s="2" t="s">
        <v>3686</v>
      </c>
      <c r="B3127" s="5">
        <f>IF(LEFT(tbl_transaction[[#This Row],[Reference Number]],2)="GR",VLOOKUP(tbl_transaction[[#This Row],[Reference Number]],barang_masuk[],2,FALSE),IF(LEFT(tbl_transaction[[#This Row],[Reference Number]],2)="DO",VLOOKUP(tbl_transaction[[#This Row],[Reference Number]],barang_keluar[],2,FALSE),""))</f>
        <v>46045</v>
      </c>
      <c r="C3127" t="str">
        <f t="shared" si="49"/>
        <v>Outbound</v>
      </c>
      <c r="D3127" t="str">
        <f>IF(tbl_transaction[[#This Row],[Type]]="Inbound",VLOOKUP(tbl_transaction[[#This Row],[Reference Number]],barang_masuk[],4,FALSE),IF(tbl_transaction[[#This Row],[Type]]="Outbound",VLOOKUP(tbl_transaction[[#This Row],[Reference Number]],barang_keluar[],4,FALSE),""))</f>
        <v>BEV018</v>
      </c>
      <c r="E3127" t="str">
        <f>IF(tbl_transaction[[#This Row],[Type]]="Inbound",VLOOKUP(tbl_transaction[[#This Row],[Reference Number]],barang_masuk[],5,FALSE),IF(tbl_transaction[[#This Row],[Type]]="Outbound",VLOOKUP(tbl_transaction[[#This Row],[Reference Number]],barang_keluar[],5,FALSE),""))</f>
        <v>Sosro Beverage Variant 18</v>
      </c>
      <c r="F3127">
        <f>IF(tbl_transaction[[#This Row],[Type]]="Inbound",VLOOKUP(tbl_transaction[[#This Row],[Reference Number]],barang_masuk[],6,FALSE),IF(tbl_transaction[[#This Row],[Type]]="Outbound",VLOOKUP(tbl_transaction[[#This Row],[Reference Number]],barang_keluar[],6,FALSE),""))</f>
        <v>20</v>
      </c>
      <c r="G3127" t="str">
        <f>IF(tbl_transaction[[#This Row],[Type]]="Inbound",VLOOKUP(tbl_transaction[[#This Row],[Reference Number]],barang_masuk[],7,FALSE),IF(tbl_transaction[[#This Row],[Type]]="Outbound",VLOOKUP(tbl_transaction[[#This Row],[Reference Number]],barang_keluar[],7,FALSE),""))</f>
        <v>Bottle</v>
      </c>
      <c r="H3127" t="str">
        <f>IF(tbl_transaction[[#This Row],[Type]]="Inbound",VLOOKUP(tbl_transaction[[#This Row],[Reference Number]],barang_masuk[],3,FALSE),IF(tbl_transaction[[#This Row],[Type]]="Outbound",VLOOKUP(tbl_transaction[[#This Row],[Reference Number]],barang_keluar[],3,FALSE),""))</f>
        <v>Outlet 004</v>
      </c>
      <c r="I3127" t="str">
        <f>IF(D3127='Kartu Stok'!$B$2,COUNTIF($D$3:D3127,'Kartu Stok'!$B$2),"")</f>
        <v/>
      </c>
    </row>
    <row r="3128" spans="1:9" ht="14.5" x14ac:dyDescent="0.35">
      <c r="A3128" s="2" t="s">
        <v>3687</v>
      </c>
      <c r="B3128" s="5">
        <f>IF(LEFT(tbl_transaction[[#This Row],[Reference Number]],2)="GR",VLOOKUP(tbl_transaction[[#This Row],[Reference Number]],barang_masuk[],2,FALSE),IF(LEFT(tbl_transaction[[#This Row],[Reference Number]],2)="DO",VLOOKUP(tbl_transaction[[#This Row],[Reference Number]],barang_keluar[],2,FALSE),""))</f>
        <v>46096</v>
      </c>
      <c r="C3128" t="str">
        <f t="shared" si="49"/>
        <v>Outbound</v>
      </c>
      <c r="D3128" t="str">
        <f>IF(tbl_transaction[[#This Row],[Type]]="Inbound",VLOOKUP(tbl_transaction[[#This Row],[Reference Number]],barang_masuk[],4,FALSE),IF(tbl_transaction[[#This Row],[Type]]="Outbound",VLOOKUP(tbl_transaction[[#This Row],[Reference Number]],barang_keluar[],4,FALSE),""))</f>
        <v>BEV029</v>
      </c>
      <c r="E3128" t="str">
        <f>IF(tbl_transaction[[#This Row],[Type]]="Inbound",VLOOKUP(tbl_transaction[[#This Row],[Reference Number]],barang_masuk[],5,FALSE),IF(tbl_transaction[[#This Row],[Type]]="Outbound",VLOOKUP(tbl_transaction[[#This Row],[Reference Number]],barang_keluar[],5,FALSE),""))</f>
        <v>Sosro Beverage Variant 29</v>
      </c>
      <c r="F3128">
        <f>IF(tbl_transaction[[#This Row],[Type]]="Inbound",VLOOKUP(tbl_transaction[[#This Row],[Reference Number]],barang_masuk[],6,FALSE),IF(tbl_transaction[[#This Row],[Type]]="Outbound",VLOOKUP(tbl_transaction[[#This Row],[Reference Number]],barang_keluar[],6,FALSE),""))</f>
        <v>60</v>
      </c>
      <c r="G3128" t="str">
        <f>IF(tbl_transaction[[#This Row],[Type]]="Inbound",VLOOKUP(tbl_transaction[[#This Row],[Reference Number]],barang_masuk[],7,FALSE),IF(tbl_transaction[[#This Row],[Type]]="Outbound",VLOOKUP(tbl_transaction[[#This Row],[Reference Number]],barang_keluar[],7,FALSE),""))</f>
        <v>Bottle</v>
      </c>
      <c r="H3128" t="str">
        <f>IF(tbl_transaction[[#This Row],[Type]]="Inbound",VLOOKUP(tbl_transaction[[#This Row],[Reference Number]],barang_masuk[],3,FALSE),IF(tbl_transaction[[#This Row],[Type]]="Outbound",VLOOKUP(tbl_transaction[[#This Row],[Reference Number]],barang_keluar[],3,FALSE),""))</f>
        <v>Outlet 052</v>
      </c>
      <c r="I3128" t="str">
        <f>IF(D3128='Kartu Stok'!$B$2,COUNTIF($D$3:D3128,'Kartu Stok'!$B$2),"")</f>
        <v/>
      </c>
    </row>
    <row r="3129" spans="1:9" ht="14.5" x14ac:dyDescent="0.35">
      <c r="A3129" s="2" t="s">
        <v>3688</v>
      </c>
      <c r="B3129" s="5">
        <f>IF(LEFT(tbl_transaction[[#This Row],[Reference Number]],2)="GR",VLOOKUP(tbl_transaction[[#This Row],[Reference Number]],barang_masuk[],2,FALSE),IF(LEFT(tbl_transaction[[#This Row],[Reference Number]],2)="DO",VLOOKUP(tbl_transaction[[#This Row],[Reference Number]],barang_keluar[],2,FALSE),""))</f>
        <v>46074</v>
      </c>
      <c r="C3129" t="str">
        <f t="shared" si="49"/>
        <v>Outbound</v>
      </c>
      <c r="D3129" t="str">
        <f>IF(tbl_transaction[[#This Row],[Type]]="Inbound",VLOOKUP(tbl_transaction[[#This Row],[Reference Number]],barang_masuk[],4,FALSE),IF(tbl_transaction[[#This Row],[Type]]="Outbound",VLOOKUP(tbl_transaction[[#This Row],[Reference Number]],barang_keluar[],4,FALSE),""))</f>
        <v>HOM005</v>
      </c>
      <c r="E3129" t="str">
        <f>IF(tbl_transaction[[#This Row],[Type]]="Inbound",VLOOKUP(tbl_transaction[[#This Row],[Reference Number]],barang_masuk[],5,FALSE),IF(tbl_transaction[[#This Row],[Type]]="Outbound",VLOOKUP(tbl_transaction[[#This Row],[Reference Number]],barang_keluar[],5,FALSE),""))</f>
        <v>Rinso Home Care Variant 5</v>
      </c>
      <c r="F3129">
        <f>IF(tbl_transaction[[#This Row],[Type]]="Inbound",VLOOKUP(tbl_transaction[[#This Row],[Reference Number]],barang_masuk[],6,FALSE),IF(tbl_transaction[[#This Row],[Type]]="Outbound",VLOOKUP(tbl_transaction[[#This Row],[Reference Number]],barang_keluar[],6,FALSE),""))</f>
        <v>30</v>
      </c>
      <c r="G3129" t="str">
        <f>IF(tbl_transaction[[#This Row],[Type]]="Inbound",VLOOKUP(tbl_transaction[[#This Row],[Reference Number]],barang_masuk[],7,FALSE),IF(tbl_transaction[[#This Row],[Type]]="Outbound",VLOOKUP(tbl_transaction[[#This Row],[Reference Number]],barang_keluar[],7,FALSE),""))</f>
        <v>Pack</v>
      </c>
      <c r="H3129" t="str">
        <f>IF(tbl_transaction[[#This Row],[Type]]="Inbound",VLOOKUP(tbl_transaction[[#This Row],[Reference Number]],barang_masuk[],3,FALSE),IF(tbl_transaction[[#This Row],[Type]]="Outbound",VLOOKUP(tbl_transaction[[#This Row],[Reference Number]],barang_keluar[],3,FALSE),""))</f>
        <v>Outlet 070</v>
      </c>
      <c r="I3129" t="str">
        <f>IF(D3129='Kartu Stok'!$B$2,COUNTIF($D$3:D3129,'Kartu Stok'!$B$2),"")</f>
        <v/>
      </c>
    </row>
    <row r="3130" spans="1:9" ht="14.5" x14ac:dyDescent="0.35">
      <c r="A3130" s="2" t="s">
        <v>3689</v>
      </c>
      <c r="B3130" s="5">
        <f>IF(LEFT(tbl_transaction[[#This Row],[Reference Number]],2)="GR",VLOOKUP(tbl_transaction[[#This Row],[Reference Number]],barang_masuk[],2,FALSE),IF(LEFT(tbl_transaction[[#This Row],[Reference Number]],2)="DO",VLOOKUP(tbl_transaction[[#This Row],[Reference Number]],barang_keluar[],2,FALSE),""))</f>
        <v>46055</v>
      </c>
      <c r="C3130" t="str">
        <f t="shared" si="49"/>
        <v>Outbound</v>
      </c>
      <c r="D3130" t="str">
        <f>IF(tbl_transaction[[#This Row],[Type]]="Inbound",VLOOKUP(tbl_transaction[[#This Row],[Reference Number]],barang_masuk[],4,FALSE),IF(tbl_transaction[[#This Row],[Type]]="Outbound",VLOOKUP(tbl_transaction[[#This Row],[Reference Number]],barang_keluar[],4,FALSE),""))</f>
        <v>HOM007</v>
      </c>
      <c r="E3130" t="str">
        <f>IF(tbl_transaction[[#This Row],[Type]]="Inbound",VLOOKUP(tbl_transaction[[#This Row],[Reference Number]],barang_masuk[],5,FALSE),IF(tbl_transaction[[#This Row],[Type]]="Outbound",VLOOKUP(tbl_transaction[[#This Row],[Reference Number]],barang_keluar[],5,FALSE),""))</f>
        <v>Sunlight Home Care Variant 7</v>
      </c>
      <c r="F3130">
        <f>IF(tbl_transaction[[#This Row],[Type]]="Inbound",VLOOKUP(tbl_transaction[[#This Row],[Reference Number]],barang_masuk[],6,FALSE),IF(tbl_transaction[[#This Row],[Type]]="Outbound",VLOOKUP(tbl_transaction[[#This Row],[Reference Number]],barang_keluar[],6,FALSE),""))</f>
        <v>12</v>
      </c>
      <c r="G3130" t="str">
        <f>IF(tbl_transaction[[#This Row],[Type]]="Inbound",VLOOKUP(tbl_transaction[[#This Row],[Reference Number]],barang_masuk[],7,FALSE),IF(tbl_transaction[[#This Row],[Type]]="Outbound",VLOOKUP(tbl_transaction[[#This Row],[Reference Number]],barang_keluar[],7,FALSE),""))</f>
        <v>Pack</v>
      </c>
      <c r="H3130" t="str">
        <f>IF(tbl_transaction[[#This Row],[Type]]="Inbound",VLOOKUP(tbl_transaction[[#This Row],[Reference Number]],barang_masuk[],3,FALSE),IF(tbl_transaction[[#This Row],[Type]]="Outbound",VLOOKUP(tbl_transaction[[#This Row],[Reference Number]],barang_keluar[],3,FALSE),""))</f>
        <v>Outlet 062</v>
      </c>
      <c r="I3130" t="str">
        <f>IF(D3130='Kartu Stok'!$B$2,COUNTIF($D$3:D3130,'Kartu Stok'!$B$2),"")</f>
        <v/>
      </c>
    </row>
    <row r="3131" spans="1:9" ht="14.5" x14ac:dyDescent="0.35">
      <c r="A3131" s="2" t="s">
        <v>3690</v>
      </c>
      <c r="B3131" s="5">
        <f>IF(LEFT(tbl_transaction[[#This Row],[Reference Number]],2)="GR",VLOOKUP(tbl_transaction[[#This Row],[Reference Number]],barang_masuk[],2,FALSE),IF(LEFT(tbl_transaction[[#This Row],[Reference Number]],2)="DO",VLOOKUP(tbl_transaction[[#This Row],[Reference Number]],barang_keluar[],2,FALSE),""))</f>
        <v>46104</v>
      </c>
      <c r="C3131" t="str">
        <f t="shared" si="49"/>
        <v>Outbound</v>
      </c>
      <c r="D3131" t="str">
        <f>IF(tbl_transaction[[#This Row],[Type]]="Inbound",VLOOKUP(tbl_transaction[[#This Row],[Reference Number]],barang_masuk[],4,FALSE),IF(tbl_transaction[[#This Row],[Type]]="Outbound",VLOOKUP(tbl_transaction[[#This Row],[Reference Number]],barang_keluar[],4,FALSE),""))</f>
        <v>SNK035</v>
      </c>
      <c r="E3131" t="str">
        <f>IF(tbl_transaction[[#This Row],[Type]]="Inbound",VLOOKUP(tbl_transaction[[#This Row],[Reference Number]],barang_masuk[],5,FALSE),IF(tbl_transaction[[#This Row],[Type]]="Outbound",VLOOKUP(tbl_transaction[[#This Row],[Reference Number]],barang_keluar[],5,FALSE),""))</f>
        <v>Qtela Snack Variant 35</v>
      </c>
      <c r="F3131">
        <f>IF(tbl_transaction[[#This Row],[Type]]="Inbound",VLOOKUP(tbl_transaction[[#This Row],[Reference Number]],barang_masuk[],6,FALSE),IF(tbl_transaction[[#This Row],[Type]]="Outbound",VLOOKUP(tbl_transaction[[#This Row],[Reference Number]],barang_keluar[],6,FALSE),""))</f>
        <v>20</v>
      </c>
      <c r="G3131" t="str">
        <f>IF(tbl_transaction[[#This Row],[Type]]="Inbound",VLOOKUP(tbl_transaction[[#This Row],[Reference Number]],barang_masuk[],7,FALSE),IF(tbl_transaction[[#This Row],[Type]]="Outbound",VLOOKUP(tbl_transaction[[#This Row],[Reference Number]],barang_keluar[],7,FALSE),""))</f>
        <v>Pack</v>
      </c>
      <c r="H3131" t="str">
        <f>IF(tbl_transaction[[#This Row],[Type]]="Inbound",VLOOKUP(tbl_transaction[[#This Row],[Reference Number]],barang_masuk[],3,FALSE),IF(tbl_transaction[[#This Row],[Type]]="Outbound",VLOOKUP(tbl_transaction[[#This Row],[Reference Number]],barang_keluar[],3,FALSE),""))</f>
        <v>Outlet 077</v>
      </c>
      <c r="I3131" t="str">
        <f>IF(D3131='Kartu Stok'!$B$2,COUNTIF($D$3:D3131,'Kartu Stok'!$B$2),"")</f>
        <v/>
      </c>
    </row>
    <row r="3132" spans="1:9" ht="14.5" x14ac:dyDescent="0.35">
      <c r="A3132" s="2" t="s">
        <v>3691</v>
      </c>
      <c r="B3132" s="5">
        <f>IF(LEFT(tbl_transaction[[#This Row],[Reference Number]],2)="GR",VLOOKUP(tbl_transaction[[#This Row],[Reference Number]],barang_masuk[],2,FALSE),IF(LEFT(tbl_transaction[[#This Row],[Reference Number]],2)="DO",VLOOKUP(tbl_transaction[[#This Row],[Reference Number]],barang_keluar[],2,FALSE),""))</f>
        <v>46058</v>
      </c>
      <c r="C3132" t="str">
        <f t="shared" si="49"/>
        <v>Outbound</v>
      </c>
      <c r="D3132" t="str">
        <f>IF(tbl_transaction[[#This Row],[Type]]="Inbound",VLOOKUP(tbl_transaction[[#This Row],[Reference Number]],barang_masuk[],4,FALSE),IF(tbl_transaction[[#This Row],[Type]]="Outbound",VLOOKUP(tbl_transaction[[#This Row],[Reference Number]],barang_keluar[],4,FALSE),""))</f>
        <v>HOM022</v>
      </c>
      <c r="E3132" t="str">
        <f>IF(tbl_transaction[[#This Row],[Type]]="Inbound",VLOOKUP(tbl_transaction[[#This Row],[Reference Number]],barang_masuk[],5,FALSE),IF(tbl_transaction[[#This Row],[Type]]="Outbound",VLOOKUP(tbl_transaction[[#This Row],[Reference Number]],barang_keluar[],5,FALSE),""))</f>
        <v>Sunlight Home Care Variant 22</v>
      </c>
      <c r="F3132">
        <f>IF(tbl_transaction[[#This Row],[Type]]="Inbound",VLOOKUP(tbl_transaction[[#This Row],[Reference Number]],barang_masuk[],6,FALSE),IF(tbl_transaction[[#This Row],[Type]]="Outbound",VLOOKUP(tbl_transaction[[#This Row],[Reference Number]],barang_keluar[],6,FALSE),""))</f>
        <v>20</v>
      </c>
      <c r="G3132" t="str">
        <f>IF(tbl_transaction[[#This Row],[Type]]="Inbound",VLOOKUP(tbl_transaction[[#This Row],[Reference Number]],barang_masuk[],7,FALSE),IF(tbl_transaction[[#This Row],[Type]]="Outbound",VLOOKUP(tbl_transaction[[#This Row],[Reference Number]],barang_keluar[],7,FALSE),""))</f>
        <v>Pack</v>
      </c>
      <c r="H3132" t="str">
        <f>IF(tbl_transaction[[#This Row],[Type]]="Inbound",VLOOKUP(tbl_transaction[[#This Row],[Reference Number]],barang_masuk[],3,FALSE),IF(tbl_transaction[[#This Row],[Type]]="Outbound",VLOOKUP(tbl_transaction[[#This Row],[Reference Number]],barang_keluar[],3,FALSE),""))</f>
        <v>Outlet 004</v>
      </c>
      <c r="I3132" t="str">
        <f>IF(D3132='Kartu Stok'!$B$2,COUNTIF($D$3:D3132,'Kartu Stok'!$B$2),"")</f>
        <v/>
      </c>
    </row>
    <row r="3133" spans="1:9" ht="14.5" x14ac:dyDescent="0.35">
      <c r="A3133" s="2" t="s">
        <v>3692</v>
      </c>
      <c r="B3133" s="5">
        <f>IF(LEFT(tbl_transaction[[#This Row],[Reference Number]],2)="GR",VLOOKUP(tbl_transaction[[#This Row],[Reference Number]],barang_masuk[],2,FALSE),IF(LEFT(tbl_transaction[[#This Row],[Reference Number]],2)="DO",VLOOKUP(tbl_transaction[[#This Row],[Reference Number]],barang_keluar[],2,FALSE),""))</f>
        <v>46058</v>
      </c>
      <c r="C3133" t="str">
        <f t="shared" si="49"/>
        <v>Outbound</v>
      </c>
      <c r="D3133" t="str">
        <f>IF(tbl_transaction[[#This Row],[Type]]="Inbound",VLOOKUP(tbl_transaction[[#This Row],[Reference Number]],barang_masuk[],4,FALSE),IF(tbl_transaction[[#This Row],[Type]]="Outbound",VLOOKUP(tbl_transaction[[#This Row],[Reference Number]],barang_keluar[],4,FALSE),""))</f>
        <v>HOM018</v>
      </c>
      <c r="E3133" t="str">
        <f>IF(tbl_transaction[[#This Row],[Type]]="Inbound",VLOOKUP(tbl_transaction[[#This Row],[Reference Number]],barang_masuk[],5,FALSE),IF(tbl_transaction[[#This Row],[Type]]="Outbound",VLOOKUP(tbl_transaction[[#This Row],[Reference Number]],barang_keluar[],5,FALSE),""))</f>
        <v>Molto Home Care Variant 18</v>
      </c>
      <c r="F3133">
        <f>IF(tbl_transaction[[#This Row],[Type]]="Inbound",VLOOKUP(tbl_transaction[[#This Row],[Reference Number]],barang_masuk[],6,FALSE),IF(tbl_transaction[[#This Row],[Type]]="Outbound",VLOOKUP(tbl_transaction[[#This Row],[Reference Number]],barang_keluar[],6,FALSE),""))</f>
        <v>15</v>
      </c>
      <c r="G3133" t="str">
        <f>IF(tbl_transaction[[#This Row],[Type]]="Inbound",VLOOKUP(tbl_transaction[[#This Row],[Reference Number]],barang_masuk[],7,FALSE),IF(tbl_transaction[[#This Row],[Type]]="Outbound",VLOOKUP(tbl_transaction[[#This Row],[Reference Number]],barang_keluar[],7,FALSE),""))</f>
        <v>Pack</v>
      </c>
      <c r="H3133" t="str">
        <f>IF(tbl_transaction[[#This Row],[Type]]="Inbound",VLOOKUP(tbl_transaction[[#This Row],[Reference Number]],barang_masuk[],3,FALSE),IF(tbl_transaction[[#This Row],[Type]]="Outbound",VLOOKUP(tbl_transaction[[#This Row],[Reference Number]],barang_keluar[],3,FALSE),""))</f>
        <v>Outlet 048</v>
      </c>
      <c r="I3133" t="str">
        <f>IF(D3133='Kartu Stok'!$B$2,COUNTIF($D$3:D3133,'Kartu Stok'!$B$2),"")</f>
        <v/>
      </c>
    </row>
    <row r="3134" spans="1:9" ht="14.5" x14ac:dyDescent="0.35">
      <c r="A3134" s="2" t="s">
        <v>3693</v>
      </c>
      <c r="B3134" s="5">
        <f>IF(LEFT(tbl_transaction[[#This Row],[Reference Number]],2)="GR",VLOOKUP(tbl_transaction[[#This Row],[Reference Number]],barang_masuk[],2,FALSE),IF(LEFT(tbl_transaction[[#This Row],[Reference Number]],2)="DO",VLOOKUP(tbl_transaction[[#This Row],[Reference Number]],barang_keluar[],2,FALSE),""))</f>
        <v>46065</v>
      </c>
      <c r="C3134" t="str">
        <f t="shared" si="49"/>
        <v>Outbound</v>
      </c>
      <c r="D3134" t="str">
        <f>IF(tbl_transaction[[#This Row],[Type]]="Inbound",VLOOKUP(tbl_transaction[[#This Row],[Reference Number]],barang_masuk[],4,FALSE),IF(tbl_transaction[[#This Row],[Type]]="Outbound",VLOOKUP(tbl_transaction[[#This Row],[Reference Number]],barang_keluar[],4,FALSE),""))</f>
        <v>BEV003</v>
      </c>
      <c r="E3134" t="str">
        <f>IF(tbl_transaction[[#This Row],[Type]]="Inbound",VLOOKUP(tbl_transaction[[#This Row],[Reference Number]],barang_masuk[],5,FALSE),IF(tbl_transaction[[#This Row],[Type]]="Outbound",VLOOKUP(tbl_transaction[[#This Row],[Reference Number]],barang_keluar[],5,FALSE),""))</f>
        <v>Sosro Beverage Variant 3</v>
      </c>
      <c r="F3134">
        <f>IF(tbl_transaction[[#This Row],[Type]]="Inbound",VLOOKUP(tbl_transaction[[#This Row],[Reference Number]],barang_masuk[],6,FALSE),IF(tbl_transaction[[#This Row],[Type]]="Outbound",VLOOKUP(tbl_transaction[[#This Row],[Reference Number]],barang_keluar[],6,FALSE),""))</f>
        <v>24</v>
      </c>
      <c r="G3134" t="str">
        <f>IF(tbl_transaction[[#This Row],[Type]]="Inbound",VLOOKUP(tbl_transaction[[#This Row],[Reference Number]],barang_masuk[],7,FALSE),IF(tbl_transaction[[#This Row],[Type]]="Outbound",VLOOKUP(tbl_transaction[[#This Row],[Reference Number]],barang_keluar[],7,FALSE),""))</f>
        <v>Bottle</v>
      </c>
      <c r="H3134" t="str">
        <f>IF(tbl_transaction[[#This Row],[Type]]="Inbound",VLOOKUP(tbl_transaction[[#This Row],[Reference Number]],barang_masuk[],3,FALSE),IF(tbl_transaction[[#This Row],[Type]]="Outbound",VLOOKUP(tbl_transaction[[#This Row],[Reference Number]],barang_keluar[],3,FALSE),""))</f>
        <v>Outlet 016</v>
      </c>
      <c r="I3134" t="str">
        <f>IF(D3134='Kartu Stok'!$B$2,COUNTIF($D$3:D3134,'Kartu Stok'!$B$2),"")</f>
        <v/>
      </c>
    </row>
    <row r="3135" spans="1:9" ht="14.5" x14ac:dyDescent="0.35">
      <c r="A3135" s="2" t="s">
        <v>3694</v>
      </c>
      <c r="B3135" s="5">
        <f>IF(LEFT(tbl_transaction[[#This Row],[Reference Number]],2)="GR",VLOOKUP(tbl_transaction[[#This Row],[Reference Number]],barang_masuk[],2,FALSE),IF(LEFT(tbl_transaction[[#This Row],[Reference Number]],2)="DO",VLOOKUP(tbl_transaction[[#This Row],[Reference Number]],barang_keluar[],2,FALSE),""))</f>
        <v>46150</v>
      </c>
      <c r="C3135" t="str">
        <f t="shared" si="49"/>
        <v>Outbound</v>
      </c>
      <c r="D3135" t="str">
        <f>IF(tbl_transaction[[#This Row],[Type]]="Inbound",VLOOKUP(tbl_transaction[[#This Row],[Reference Number]],barang_masuk[],4,FALSE),IF(tbl_transaction[[#This Row],[Type]]="Outbound",VLOOKUP(tbl_transaction[[#This Row],[Reference Number]],barang_keluar[],4,FALSE),""))</f>
        <v>BAB008</v>
      </c>
      <c r="E3135" t="str">
        <f>IF(tbl_transaction[[#This Row],[Type]]="Inbound",VLOOKUP(tbl_transaction[[#This Row],[Reference Number]],barang_masuk[],5,FALSE),IF(tbl_transaction[[#This Row],[Type]]="Outbound",VLOOKUP(tbl_transaction[[#This Row],[Reference Number]],barang_keluar[],5,FALSE),""))</f>
        <v>Zwitsal Baby Care Variant 8</v>
      </c>
      <c r="F3135">
        <f>IF(tbl_transaction[[#This Row],[Type]]="Inbound",VLOOKUP(tbl_transaction[[#This Row],[Reference Number]],barang_masuk[],6,FALSE),IF(tbl_transaction[[#This Row],[Type]]="Outbound",VLOOKUP(tbl_transaction[[#This Row],[Reference Number]],barang_keluar[],6,FALSE),""))</f>
        <v>60</v>
      </c>
      <c r="G3135" t="str">
        <f>IF(tbl_transaction[[#This Row],[Type]]="Inbound",VLOOKUP(tbl_transaction[[#This Row],[Reference Number]],barang_masuk[],7,FALSE),IF(tbl_transaction[[#This Row],[Type]]="Outbound",VLOOKUP(tbl_transaction[[#This Row],[Reference Number]],barang_keluar[],7,FALSE),""))</f>
        <v>Pack</v>
      </c>
      <c r="H3135" t="str">
        <f>IF(tbl_transaction[[#This Row],[Type]]="Inbound",VLOOKUP(tbl_transaction[[#This Row],[Reference Number]],barang_masuk[],3,FALSE),IF(tbl_transaction[[#This Row],[Type]]="Outbound",VLOOKUP(tbl_transaction[[#This Row],[Reference Number]],barang_keluar[],3,FALSE),""))</f>
        <v>Outlet 054</v>
      </c>
      <c r="I3135" t="str">
        <f>IF(D3135='Kartu Stok'!$B$2,COUNTIF($D$3:D3135,'Kartu Stok'!$B$2),"")</f>
        <v/>
      </c>
    </row>
    <row r="3136" spans="1:9" ht="14.5" x14ac:dyDescent="0.35">
      <c r="A3136" s="2" t="s">
        <v>3695</v>
      </c>
      <c r="B3136" s="5">
        <f>IF(LEFT(tbl_transaction[[#This Row],[Reference Number]],2)="GR",VLOOKUP(tbl_transaction[[#This Row],[Reference Number]],barang_masuk[],2,FALSE),IF(LEFT(tbl_transaction[[#This Row],[Reference Number]],2)="DO",VLOOKUP(tbl_transaction[[#This Row],[Reference Number]],barang_keluar[],2,FALSE),""))</f>
        <v>46056</v>
      </c>
      <c r="C3136" t="str">
        <f t="shared" si="49"/>
        <v>Outbound</v>
      </c>
      <c r="D3136" t="str">
        <f>IF(tbl_transaction[[#This Row],[Type]]="Inbound",VLOOKUP(tbl_transaction[[#This Row],[Reference Number]],barang_masuk[],4,FALSE),IF(tbl_transaction[[#This Row],[Type]]="Outbound",VLOOKUP(tbl_transaction[[#This Row],[Reference Number]],barang_keluar[],4,FALSE),""))</f>
        <v>BEV015</v>
      </c>
      <c r="E3136" t="str">
        <f>IF(tbl_transaction[[#This Row],[Type]]="Inbound",VLOOKUP(tbl_transaction[[#This Row],[Reference Number]],barang_masuk[],5,FALSE),IF(tbl_transaction[[#This Row],[Type]]="Outbound",VLOOKUP(tbl_transaction[[#This Row],[Reference Number]],barang_keluar[],5,FALSE),""))</f>
        <v>Aqua Beverage Variant 15</v>
      </c>
      <c r="F3136">
        <f>IF(tbl_transaction[[#This Row],[Type]]="Inbound",VLOOKUP(tbl_transaction[[#This Row],[Reference Number]],barang_masuk[],6,FALSE),IF(tbl_transaction[[#This Row],[Type]]="Outbound",VLOOKUP(tbl_transaction[[#This Row],[Reference Number]],barang_keluar[],6,FALSE),""))</f>
        <v>24</v>
      </c>
      <c r="G3136" t="str">
        <f>IF(tbl_transaction[[#This Row],[Type]]="Inbound",VLOOKUP(tbl_transaction[[#This Row],[Reference Number]],barang_masuk[],7,FALSE),IF(tbl_transaction[[#This Row],[Type]]="Outbound",VLOOKUP(tbl_transaction[[#This Row],[Reference Number]],barang_keluar[],7,FALSE),""))</f>
        <v>Bottle</v>
      </c>
      <c r="H3136" t="str">
        <f>IF(tbl_transaction[[#This Row],[Type]]="Inbound",VLOOKUP(tbl_transaction[[#This Row],[Reference Number]],barang_masuk[],3,FALSE),IF(tbl_transaction[[#This Row],[Type]]="Outbound",VLOOKUP(tbl_transaction[[#This Row],[Reference Number]],barang_keluar[],3,FALSE),""))</f>
        <v>Outlet 027</v>
      </c>
      <c r="I3136" t="str">
        <f>IF(D3136='Kartu Stok'!$B$2,COUNTIF($D$3:D3136,'Kartu Stok'!$B$2),"")</f>
        <v/>
      </c>
    </row>
    <row r="3137" spans="1:9" ht="14.5" x14ac:dyDescent="0.35">
      <c r="A3137" s="2" t="s">
        <v>3696</v>
      </c>
      <c r="B3137" s="5">
        <f>IF(LEFT(tbl_transaction[[#This Row],[Reference Number]],2)="GR",VLOOKUP(tbl_transaction[[#This Row],[Reference Number]],barang_masuk[],2,FALSE),IF(LEFT(tbl_transaction[[#This Row],[Reference Number]],2)="DO",VLOOKUP(tbl_transaction[[#This Row],[Reference Number]],barang_keluar[],2,FALSE),""))</f>
        <v>46126</v>
      </c>
      <c r="C3137" t="str">
        <f t="shared" si="49"/>
        <v>Outbound</v>
      </c>
      <c r="D3137" t="str">
        <f>IF(tbl_transaction[[#This Row],[Type]]="Inbound",VLOOKUP(tbl_transaction[[#This Row],[Reference Number]],barang_masuk[],4,FALSE),IF(tbl_transaction[[#This Row],[Type]]="Outbound",VLOOKUP(tbl_transaction[[#This Row],[Reference Number]],barang_keluar[],4,FALSE),""))</f>
        <v>PER025</v>
      </c>
      <c r="E3137" t="str">
        <f>IF(tbl_transaction[[#This Row],[Type]]="Inbound",VLOOKUP(tbl_transaction[[#This Row],[Reference Number]],barang_masuk[],5,FALSE),IF(tbl_transaction[[#This Row],[Type]]="Outbound",VLOOKUP(tbl_transaction[[#This Row],[Reference Number]],barang_keluar[],5,FALSE),""))</f>
        <v>Pepsodent Personal Care Variant 25</v>
      </c>
      <c r="F3137">
        <f>IF(tbl_transaction[[#This Row],[Type]]="Inbound",VLOOKUP(tbl_transaction[[#This Row],[Reference Number]],barang_masuk[],6,FALSE),IF(tbl_transaction[[#This Row],[Type]]="Outbound",VLOOKUP(tbl_transaction[[#This Row],[Reference Number]],barang_keluar[],6,FALSE),""))</f>
        <v>5</v>
      </c>
      <c r="G3137" t="str">
        <f>IF(tbl_transaction[[#This Row],[Type]]="Inbound",VLOOKUP(tbl_transaction[[#This Row],[Reference Number]],barang_masuk[],7,FALSE),IF(tbl_transaction[[#This Row],[Type]]="Outbound",VLOOKUP(tbl_transaction[[#This Row],[Reference Number]],barang_keluar[],7,FALSE),""))</f>
        <v>Bottle</v>
      </c>
      <c r="H3137" t="str">
        <f>IF(tbl_transaction[[#This Row],[Type]]="Inbound",VLOOKUP(tbl_transaction[[#This Row],[Reference Number]],barang_masuk[],3,FALSE),IF(tbl_transaction[[#This Row],[Type]]="Outbound",VLOOKUP(tbl_transaction[[#This Row],[Reference Number]],barang_keluar[],3,FALSE),""))</f>
        <v>Outlet 073</v>
      </c>
      <c r="I3137" t="str">
        <f>IF(D3137='Kartu Stok'!$B$2,COUNTIF($D$3:D3137,'Kartu Stok'!$B$2),"")</f>
        <v/>
      </c>
    </row>
    <row r="3138" spans="1:9" ht="14.5" x14ac:dyDescent="0.35">
      <c r="A3138" s="2" t="s">
        <v>3697</v>
      </c>
      <c r="B3138" s="5">
        <f>IF(LEFT(tbl_transaction[[#This Row],[Reference Number]],2)="GR",VLOOKUP(tbl_transaction[[#This Row],[Reference Number]],barang_masuk[],2,FALSE),IF(LEFT(tbl_transaction[[#This Row],[Reference Number]],2)="DO",VLOOKUP(tbl_transaction[[#This Row],[Reference Number]],barang_keluar[],2,FALSE),""))</f>
        <v>46076</v>
      </c>
      <c r="C3138" t="str">
        <f t="shared" si="49"/>
        <v>Outbound</v>
      </c>
      <c r="D3138" t="str">
        <f>IF(tbl_transaction[[#This Row],[Type]]="Inbound",VLOOKUP(tbl_transaction[[#This Row],[Reference Number]],barang_masuk[],4,FALSE),IF(tbl_transaction[[#This Row],[Type]]="Outbound",VLOOKUP(tbl_transaction[[#This Row],[Reference Number]],barang_keluar[],4,FALSE),""))</f>
        <v>INS011</v>
      </c>
      <c r="E3138" t="str">
        <f>IF(tbl_transaction[[#This Row],[Type]]="Inbound",VLOOKUP(tbl_transaction[[#This Row],[Reference Number]],barang_masuk[],5,FALSE),IF(tbl_transaction[[#This Row],[Type]]="Outbound",VLOOKUP(tbl_transaction[[#This Row],[Reference Number]],barang_keluar[],5,FALSE),""))</f>
        <v>Indomie Instant Food Variant 11</v>
      </c>
      <c r="F3138">
        <f>IF(tbl_transaction[[#This Row],[Type]]="Inbound",VLOOKUP(tbl_transaction[[#This Row],[Reference Number]],barang_masuk[],6,FALSE),IF(tbl_transaction[[#This Row],[Type]]="Outbound",VLOOKUP(tbl_transaction[[#This Row],[Reference Number]],barang_keluar[],6,FALSE),""))</f>
        <v>24</v>
      </c>
      <c r="G3138" t="str">
        <f>IF(tbl_transaction[[#This Row],[Type]]="Inbound",VLOOKUP(tbl_transaction[[#This Row],[Reference Number]],barang_masuk[],7,FALSE),IF(tbl_transaction[[#This Row],[Type]]="Outbound",VLOOKUP(tbl_transaction[[#This Row],[Reference Number]],barang_keluar[],7,FALSE),""))</f>
        <v>Pack</v>
      </c>
      <c r="H3138" t="str">
        <f>IF(tbl_transaction[[#This Row],[Type]]="Inbound",VLOOKUP(tbl_transaction[[#This Row],[Reference Number]],barang_masuk[],3,FALSE),IF(tbl_transaction[[#This Row],[Type]]="Outbound",VLOOKUP(tbl_transaction[[#This Row],[Reference Number]],barang_keluar[],3,FALSE),""))</f>
        <v>Outlet 001</v>
      </c>
      <c r="I3138" t="str">
        <f>IF(D3138='Kartu Stok'!$B$2,COUNTIF($D$3:D3138,'Kartu Stok'!$B$2),"")</f>
        <v/>
      </c>
    </row>
    <row r="3139" spans="1:9" ht="14.5" x14ac:dyDescent="0.35">
      <c r="A3139" s="2" t="s">
        <v>3698</v>
      </c>
      <c r="B3139" s="5">
        <f>IF(LEFT(tbl_transaction[[#This Row],[Reference Number]],2)="GR",VLOOKUP(tbl_transaction[[#This Row],[Reference Number]],barang_masuk[],2,FALSE),IF(LEFT(tbl_transaction[[#This Row],[Reference Number]],2)="DO",VLOOKUP(tbl_transaction[[#This Row],[Reference Number]],barang_keluar[],2,FALSE),""))</f>
        <v>46027</v>
      </c>
      <c r="C3139" t="str">
        <f t="shared" si="49"/>
        <v>Outbound</v>
      </c>
      <c r="D3139" t="str">
        <f>IF(tbl_transaction[[#This Row],[Type]]="Inbound",VLOOKUP(tbl_transaction[[#This Row],[Reference Number]],barang_masuk[],4,FALSE),IF(tbl_transaction[[#This Row],[Type]]="Outbound",VLOOKUP(tbl_transaction[[#This Row],[Reference Number]],barang_keluar[],4,FALSE),""))</f>
        <v>BAB016</v>
      </c>
      <c r="E3139" t="str">
        <f>IF(tbl_transaction[[#This Row],[Type]]="Inbound",VLOOKUP(tbl_transaction[[#This Row],[Reference Number]],barang_masuk[],5,FALSE),IF(tbl_transaction[[#This Row],[Type]]="Outbound",VLOOKUP(tbl_transaction[[#This Row],[Reference Number]],barang_keluar[],5,FALSE),""))</f>
        <v>MamyPoko Baby Care Variant 16</v>
      </c>
      <c r="F3139">
        <f>IF(tbl_transaction[[#This Row],[Type]]="Inbound",VLOOKUP(tbl_transaction[[#This Row],[Reference Number]],barang_masuk[],6,FALSE),IF(tbl_transaction[[#This Row],[Type]]="Outbound",VLOOKUP(tbl_transaction[[#This Row],[Reference Number]],barang_keluar[],6,FALSE),""))</f>
        <v>60</v>
      </c>
      <c r="G3139" t="str">
        <f>IF(tbl_transaction[[#This Row],[Type]]="Inbound",VLOOKUP(tbl_transaction[[#This Row],[Reference Number]],barang_masuk[],7,FALSE),IF(tbl_transaction[[#This Row],[Type]]="Outbound",VLOOKUP(tbl_transaction[[#This Row],[Reference Number]],barang_keluar[],7,FALSE),""))</f>
        <v>Pack</v>
      </c>
      <c r="H3139" t="str">
        <f>IF(tbl_transaction[[#This Row],[Type]]="Inbound",VLOOKUP(tbl_transaction[[#This Row],[Reference Number]],barang_masuk[],3,FALSE),IF(tbl_transaction[[#This Row],[Type]]="Outbound",VLOOKUP(tbl_transaction[[#This Row],[Reference Number]],barang_keluar[],3,FALSE),""))</f>
        <v>Outlet 034</v>
      </c>
      <c r="I3139" t="str">
        <f>IF(D3139='Kartu Stok'!$B$2,COUNTIF($D$3:D3139,'Kartu Stok'!$B$2),"")</f>
        <v/>
      </c>
    </row>
    <row r="3140" spans="1:9" ht="14.5" x14ac:dyDescent="0.35">
      <c r="A3140" s="2" t="s">
        <v>3699</v>
      </c>
      <c r="B3140" s="5">
        <f>IF(LEFT(tbl_transaction[[#This Row],[Reference Number]],2)="GR",VLOOKUP(tbl_transaction[[#This Row],[Reference Number]],barang_masuk[],2,FALSE),IF(LEFT(tbl_transaction[[#This Row],[Reference Number]],2)="DO",VLOOKUP(tbl_transaction[[#This Row],[Reference Number]],barang_keluar[],2,FALSE),""))</f>
        <v>46171</v>
      </c>
      <c r="C3140" t="str">
        <f t="shared" si="49"/>
        <v>Outbound</v>
      </c>
      <c r="D3140" t="str">
        <f>IF(tbl_transaction[[#This Row],[Type]]="Inbound",VLOOKUP(tbl_transaction[[#This Row],[Reference Number]],barang_masuk[],4,FALSE),IF(tbl_transaction[[#This Row],[Type]]="Outbound",VLOOKUP(tbl_transaction[[#This Row],[Reference Number]],barang_keluar[],4,FALSE),""))</f>
        <v>INS013</v>
      </c>
      <c r="E3140" t="str">
        <f>IF(tbl_transaction[[#This Row],[Type]]="Inbound",VLOOKUP(tbl_transaction[[#This Row],[Reference Number]],barang_masuk[],5,FALSE),IF(tbl_transaction[[#This Row],[Type]]="Outbound",VLOOKUP(tbl_transaction[[#This Row],[Reference Number]],barang_keluar[],5,FALSE),""))</f>
        <v>Sarimi Instant Food Variant 13</v>
      </c>
      <c r="F3140">
        <f>IF(tbl_transaction[[#This Row],[Type]]="Inbound",VLOOKUP(tbl_transaction[[#This Row],[Reference Number]],barang_masuk[],6,FALSE),IF(tbl_transaction[[#This Row],[Type]]="Outbound",VLOOKUP(tbl_transaction[[#This Row],[Reference Number]],barang_keluar[],6,FALSE),""))</f>
        <v>15</v>
      </c>
      <c r="G3140" t="str">
        <f>IF(tbl_transaction[[#This Row],[Type]]="Inbound",VLOOKUP(tbl_transaction[[#This Row],[Reference Number]],barang_masuk[],7,FALSE),IF(tbl_transaction[[#This Row],[Type]]="Outbound",VLOOKUP(tbl_transaction[[#This Row],[Reference Number]],barang_keluar[],7,FALSE),""))</f>
        <v>Pack</v>
      </c>
      <c r="H3140" t="str">
        <f>IF(tbl_transaction[[#This Row],[Type]]="Inbound",VLOOKUP(tbl_transaction[[#This Row],[Reference Number]],barang_masuk[],3,FALSE),IF(tbl_transaction[[#This Row],[Type]]="Outbound",VLOOKUP(tbl_transaction[[#This Row],[Reference Number]],barang_keluar[],3,FALSE),""))</f>
        <v>Outlet 047</v>
      </c>
      <c r="I3140" t="str">
        <f>IF(D3140='Kartu Stok'!$B$2,COUNTIF($D$3:D3140,'Kartu Stok'!$B$2),"")</f>
        <v/>
      </c>
    </row>
    <row r="3141" spans="1:9" ht="14.5" x14ac:dyDescent="0.35">
      <c r="A3141" s="2" t="s">
        <v>3700</v>
      </c>
      <c r="B3141" s="5">
        <f>IF(LEFT(tbl_transaction[[#This Row],[Reference Number]],2)="GR",VLOOKUP(tbl_transaction[[#This Row],[Reference Number]],barang_masuk[],2,FALSE),IF(LEFT(tbl_transaction[[#This Row],[Reference Number]],2)="DO",VLOOKUP(tbl_transaction[[#This Row],[Reference Number]],barang_keluar[],2,FALSE),""))</f>
        <v>46049</v>
      </c>
      <c r="C3141" t="str">
        <f t="shared" si="49"/>
        <v>Outbound</v>
      </c>
      <c r="D3141" t="str">
        <f>IF(tbl_transaction[[#This Row],[Type]]="Inbound",VLOOKUP(tbl_transaction[[#This Row],[Reference Number]],barang_masuk[],4,FALSE),IF(tbl_transaction[[#This Row],[Type]]="Outbound",VLOOKUP(tbl_transaction[[#This Row],[Reference Number]],barang_keluar[],4,FALSE),""))</f>
        <v>SNK030</v>
      </c>
      <c r="E3141" t="str">
        <f>IF(tbl_transaction[[#This Row],[Type]]="Inbound",VLOOKUP(tbl_transaction[[#This Row],[Reference Number]],barang_masuk[],5,FALSE),IF(tbl_transaction[[#This Row],[Type]]="Outbound",VLOOKUP(tbl_transaction[[#This Row],[Reference Number]],barang_keluar[],5,FALSE),""))</f>
        <v>Qtela Snack Variant 30</v>
      </c>
      <c r="F3141">
        <f>IF(tbl_transaction[[#This Row],[Type]]="Inbound",VLOOKUP(tbl_transaction[[#This Row],[Reference Number]],barang_masuk[],6,FALSE),IF(tbl_transaction[[#This Row],[Type]]="Outbound",VLOOKUP(tbl_transaction[[#This Row],[Reference Number]],barang_keluar[],6,FALSE),""))</f>
        <v>24</v>
      </c>
      <c r="G3141" t="str">
        <f>IF(tbl_transaction[[#This Row],[Type]]="Inbound",VLOOKUP(tbl_transaction[[#This Row],[Reference Number]],barang_masuk[],7,FALSE),IF(tbl_transaction[[#This Row],[Type]]="Outbound",VLOOKUP(tbl_transaction[[#This Row],[Reference Number]],barang_keluar[],7,FALSE),""))</f>
        <v>Pack</v>
      </c>
      <c r="H3141" t="str">
        <f>IF(tbl_transaction[[#This Row],[Type]]="Inbound",VLOOKUP(tbl_transaction[[#This Row],[Reference Number]],barang_masuk[],3,FALSE),IF(tbl_transaction[[#This Row],[Type]]="Outbound",VLOOKUP(tbl_transaction[[#This Row],[Reference Number]],barang_keluar[],3,FALSE),""))</f>
        <v>Outlet 027</v>
      </c>
      <c r="I3141" t="str">
        <f>IF(D3141='Kartu Stok'!$B$2,COUNTIF($D$3:D3141,'Kartu Stok'!$B$2),"")</f>
        <v/>
      </c>
    </row>
    <row r="3142" spans="1:9" ht="14.5" x14ac:dyDescent="0.35">
      <c r="A3142" s="2" t="s">
        <v>3701</v>
      </c>
      <c r="B3142" s="5">
        <f>IF(LEFT(tbl_transaction[[#This Row],[Reference Number]],2)="GR",VLOOKUP(tbl_transaction[[#This Row],[Reference Number]],barang_masuk[],2,FALSE),IF(LEFT(tbl_transaction[[#This Row],[Reference Number]],2)="DO",VLOOKUP(tbl_transaction[[#This Row],[Reference Number]],barang_keluar[],2,FALSE),""))</f>
        <v>46137</v>
      </c>
      <c r="C3142" t="str">
        <f t="shared" si="49"/>
        <v>Outbound</v>
      </c>
      <c r="D3142" t="str">
        <f>IF(tbl_transaction[[#This Row],[Type]]="Inbound",VLOOKUP(tbl_transaction[[#This Row],[Reference Number]],barang_masuk[],4,FALSE),IF(tbl_transaction[[#This Row],[Type]]="Outbound",VLOOKUP(tbl_transaction[[#This Row],[Reference Number]],barang_keluar[],4,FALSE),""))</f>
        <v>BEV011</v>
      </c>
      <c r="E3142" t="str">
        <f>IF(tbl_transaction[[#This Row],[Type]]="Inbound",VLOOKUP(tbl_transaction[[#This Row],[Reference Number]],barang_masuk[],5,FALSE),IF(tbl_transaction[[#This Row],[Type]]="Outbound",VLOOKUP(tbl_transaction[[#This Row],[Reference Number]],barang_keluar[],5,FALSE),""))</f>
        <v>Pocari Beverage Variant 11</v>
      </c>
      <c r="F3142">
        <f>IF(tbl_transaction[[#This Row],[Type]]="Inbound",VLOOKUP(tbl_transaction[[#This Row],[Reference Number]],barang_masuk[],6,FALSE),IF(tbl_transaction[[#This Row],[Type]]="Outbound",VLOOKUP(tbl_transaction[[#This Row],[Reference Number]],barang_keluar[],6,FALSE),""))</f>
        <v>5</v>
      </c>
      <c r="G3142" t="str">
        <f>IF(tbl_transaction[[#This Row],[Type]]="Inbound",VLOOKUP(tbl_transaction[[#This Row],[Reference Number]],barang_masuk[],7,FALSE),IF(tbl_transaction[[#This Row],[Type]]="Outbound",VLOOKUP(tbl_transaction[[#This Row],[Reference Number]],barang_keluar[],7,FALSE),""))</f>
        <v>Bottle</v>
      </c>
      <c r="H3142" t="str">
        <f>IF(tbl_transaction[[#This Row],[Type]]="Inbound",VLOOKUP(tbl_transaction[[#This Row],[Reference Number]],barang_masuk[],3,FALSE),IF(tbl_transaction[[#This Row],[Type]]="Outbound",VLOOKUP(tbl_transaction[[#This Row],[Reference Number]],barang_keluar[],3,FALSE),""))</f>
        <v>Outlet 015</v>
      </c>
      <c r="I3142" t="str">
        <f>IF(D3142='Kartu Stok'!$B$2,COUNTIF($D$3:D3142,'Kartu Stok'!$B$2),"")</f>
        <v/>
      </c>
    </row>
    <row r="3143" spans="1:9" ht="14.5" x14ac:dyDescent="0.35">
      <c r="A3143" s="2" t="s">
        <v>3702</v>
      </c>
      <c r="B3143" s="5">
        <f>IF(LEFT(tbl_transaction[[#This Row],[Reference Number]],2)="GR",VLOOKUP(tbl_transaction[[#This Row],[Reference Number]],barang_masuk[],2,FALSE),IF(LEFT(tbl_transaction[[#This Row],[Reference Number]],2)="DO",VLOOKUP(tbl_transaction[[#This Row],[Reference Number]],barang_keluar[],2,FALSE),""))</f>
        <v>46032</v>
      </c>
      <c r="C3143" t="str">
        <f t="shared" si="49"/>
        <v>Outbound</v>
      </c>
      <c r="D3143" t="str">
        <f>IF(tbl_transaction[[#This Row],[Type]]="Inbound",VLOOKUP(tbl_transaction[[#This Row],[Reference Number]],barang_masuk[],4,FALSE),IF(tbl_transaction[[#This Row],[Type]]="Outbound",VLOOKUP(tbl_transaction[[#This Row],[Reference Number]],barang_keluar[],4,FALSE),""))</f>
        <v>PER008</v>
      </c>
      <c r="E3143" t="str">
        <f>IF(tbl_transaction[[#This Row],[Type]]="Inbound",VLOOKUP(tbl_transaction[[#This Row],[Reference Number]],barang_masuk[],5,FALSE),IF(tbl_transaction[[#This Row],[Type]]="Outbound",VLOOKUP(tbl_transaction[[#This Row],[Reference Number]],barang_keluar[],5,FALSE),""))</f>
        <v>Lifebuoy Personal Care Variant 8</v>
      </c>
      <c r="F3143">
        <f>IF(tbl_transaction[[#This Row],[Type]]="Inbound",VLOOKUP(tbl_transaction[[#This Row],[Reference Number]],barang_masuk[],6,FALSE),IF(tbl_transaction[[#This Row],[Type]]="Outbound",VLOOKUP(tbl_transaction[[#This Row],[Reference Number]],barang_keluar[],6,FALSE),""))</f>
        <v>5</v>
      </c>
      <c r="G3143" t="str">
        <f>IF(tbl_transaction[[#This Row],[Type]]="Inbound",VLOOKUP(tbl_transaction[[#This Row],[Reference Number]],barang_masuk[],7,FALSE),IF(tbl_transaction[[#This Row],[Type]]="Outbound",VLOOKUP(tbl_transaction[[#This Row],[Reference Number]],barang_keluar[],7,FALSE),""))</f>
        <v>Bottle</v>
      </c>
      <c r="H3143" t="str">
        <f>IF(tbl_transaction[[#This Row],[Type]]="Inbound",VLOOKUP(tbl_transaction[[#This Row],[Reference Number]],barang_masuk[],3,FALSE),IF(tbl_transaction[[#This Row],[Type]]="Outbound",VLOOKUP(tbl_transaction[[#This Row],[Reference Number]],barang_keluar[],3,FALSE),""))</f>
        <v>Outlet 061</v>
      </c>
      <c r="I3143" t="str">
        <f>IF(D3143='Kartu Stok'!$B$2,COUNTIF($D$3:D3143,'Kartu Stok'!$B$2),"")</f>
        <v/>
      </c>
    </row>
    <row r="3144" spans="1:9" ht="14.5" x14ac:dyDescent="0.35">
      <c r="A3144" s="2" t="s">
        <v>3703</v>
      </c>
      <c r="B3144" s="5">
        <f>IF(LEFT(tbl_transaction[[#This Row],[Reference Number]],2)="GR",VLOOKUP(tbl_transaction[[#This Row],[Reference Number]],barang_masuk[],2,FALSE),IF(LEFT(tbl_transaction[[#This Row],[Reference Number]],2)="DO",VLOOKUP(tbl_transaction[[#This Row],[Reference Number]],barang_keluar[],2,FALSE),""))</f>
        <v>46029</v>
      </c>
      <c r="C3144" t="str">
        <f t="shared" si="49"/>
        <v>Outbound</v>
      </c>
      <c r="D3144" t="str">
        <f>IF(tbl_transaction[[#This Row],[Type]]="Inbound",VLOOKUP(tbl_transaction[[#This Row],[Reference Number]],barang_masuk[],4,FALSE),IF(tbl_transaction[[#This Row],[Type]]="Outbound",VLOOKUP(tbl_transaction[[#This Row],[Reference Number]],barang_keluar[],4,FALSE),""))</f>
        <v>PER013</v>
      </c>
      <c r="E3144" t="str">
        <f>IF(tbl_transaction[[#This Row],[Type]]="Inbound",VLOOKUP(tbl_transaction[[#This Row],[Reference Number]],barang_masuk[],5,FALSE),IF(tbl_transaction[[#This Row],[Type]]="Outbound",VLOOKUP(tbl_transaction[[#This Row],[Reference Number]],barang_keluar[],5,FALSE),""))</f>
        <v>Pepsodent Personal Care Variant 13</v>
      </c>
      <c r="F3144">
        <f>IF(tbl_transaction[[#This Row],[Type]]="Inbound",VLOOKUP(tbl_transaction[[#This Row],[Reference Number]],barang_masuk[],6,FALSE),IF(tbl_transaction[[#This Row],[Type]]="Outbound",VLOOKUP(tbl_transaction[[#This Row],[Reference Number]],barang_keluar[],6,FALSE),""))</f>
        <v>30</v>
      </c>
      <c r="G3144" t="str">
        <f>IF(tbl_transaction[[#This Row],[Type]]="Inbound",VLOOKUP(tbl_transaction[[#This Row],[Reference Number]],barang_masuk[],7,FALSE),IF(tbl_transaction[[#This Row],[Type]]="Outbound",VLOOKUP(tbl_transaction[[#This Row],[Reference Number]],barang_keluar[],7,FALSE),""))</f>
        <v>Bottle</v>
      </c>
      <c r="H3144" t="str">
        <f>IF(tbl_transaction[[#This Row],[Type]]="Inbound",VLOOKUP(tbl_transaction[[#This Row],[Reference Number]],barang_masuk[],3,FALSE),IF(tbl_transaction[[#This Row],[Type]]="Outbound",VLOOKUP(tbl_transaction[[#This Row],[Reference Number]],barang_keluar[],3,FALSE),""))</f>
        <v>Outlet 037</v>
      </c>
      <c r="I3144" t="str">
        <f>IF(D3144='Kartu Stok'!$B$2,COUNTIF($D$3:D3144,'Kartu Stok'!$B$2),"")</f>
        <v/>
      </c>
    </row>
    <row r="3145" spans="1:9" ht="14.5" x14ac:dyDescent="0.35">
      <c r="A3145" s="2" t="s">
        <v>3704</v>
      </c>
      <c r="B3145" s="5">
        <f>IF(LEFT(tbl_transaction[[#This Row],[Reference Number]],2)="GR",VLOOKUP(tbl_transaction[[#This Row],[Reference Number]],barang_masuk[],2,FALSE),IF(LEFT(tbl_transaction[[#This Row],[Reference Number]],2)="DO",VLOOKUP(tbl_transaction[[#This Row],[Reference Number]],barang_keluar[],2,FALSE),""))</f>
        <v>46110</v>
      </c>
      <c r="C3145" t="str">
        <f t="shared" si="49"/>
        <v>Outbound</v>
      </c>
      <c r="D3145" t="str">
        <f>IF(tbl_transaction[[#This Row],[Type]]="Inbound",VLOOKUP(tbl_transaction[[#This Row],[Reference Number]],barang_masuk[],4,FALSE),IF(tbl_transaction[[#This Row],[Type]]="Outbound",VLOOKUP(tbl_transaction[[#This Row],[Reference Number]],barang_keluar[],4,FALSE),""))</f>
        <v>SNK010</v>
      </c>
      <c r="E3145" t="str">
        <f>IF(tbl_transaction[[#This Row],[Type]]="Inbound",VLOOKUP(tbl_transaction[[#This Row],[Reference Number]],barang_masuk[],5,FALSE),IF(tbl_transaction[[#This Row],[Type]]="Outbound",VLOOKUP(tbl_transaction[[#This Row],[Reference Number]],barang_keluar[],5,FALSE),""))</f>
        <v>Taro Snack Variant 10</v>
      </c>
      <c r="F3145">
        <f>IF(tbl_transaction[[#This Row],[Type]]="Inbound",VLOOKUP(tbl_transaction[[#This Row],[Reference Number]],barang_masuk[],6,FALSE),IF(tbl_transaction[[#This Row],[Type]]="Outbound",VLOOKUP(tbl_transaction[[#This Row],[Reference Number]],barang_keluar[],6,FALSE),""))</f>
        <v>20</v>
      </c>
      <c r="G3145" t="str">
        <f>IF(tbl_transaction[[#This Row],[Type]]="Inbound",VLOOKUP(tbl_transaction[[#This Row],[Reference Number]],barang_masuk[],7,FALSE),IF(tbl_transaction[[#This Row],[Type]]="Outbound",VLOOKUP(tbl_transaction[[#This Row],[Reference Number]],barang_keluar[],7,FALSE),""))</f>
        <v>Pack</v>
      </c>
      <c r="H3145" t="str">
        <f>IF(tbl_transaction[[#This Row],[Type]]="Inbound",VLOOKUP(tbl_transaction[[#This Row],[Reference Number]],barang_masuk[],3,FALSE),IF(tbl_transaction[[#This Row],[Type]]="Outbound",VLOOKUP(tbl_transaction[[#This Row],[Reference Number]],barang_keluar[],3,FALSE),""))</f>
        <v>Outlet 072</v>
      </c>
      <c r="I3145" t="str">
        <f>IF(D3145='Kartu Stok'!$B$2,COUNTIF($D$3:D3145,'Kartu Stok'!$B$2),"")</f>
        <v/>
      </c>
    </row>
    <row r="3146" spans="1:9" ht="14.5" x14ac:dyDescent="0.35">
      <c r="A3146" s="2" t="s">
        <v>3705</v>
      </c>
      <c r="B3146" s="5">
        <f>IF(LEFT(tbl_transaction[[#This Row],[Reference Number]],2)="GR",VLOOKUP(tbl_transaction[[#This Row],[Reference Number]],barang_masuk[],2,FALSE),IF(LEFT(tbl_transaction[[#This Row],[Reference Number]],2)="DO",VLOOKUP(tbl_transaction[[#This Row],[Reference Number]],barang_keluar[],2,FALSE),""))</f>
        <v>46087</v>
      </c>
      <c r="C3146" t="str">
        <f t="shared" si="49"/>
        <v>Outbound</v>
      </c>
      <c r="D3146" t="str">
        <f>IF(tbl_transaction[[#This Row],[Type]]="Inbound",VLOOKUP(tbl_transaction[[#This Row],[Reference Number]],barang_masuk[],4,FALSE),IF(tbl_transaction[[#This Row],[Type]]="Outbound",VLOOKUP(tbl_transaction[[#This Row],[Reference Number]],barang_keluar[],4,FALSE),""))</f>
        <v>BEV002</v>
      </c>
      <c r="E3146" t="str">
        <f>IF(tbl_transaction[[#This Row],[Type]]="Inbound",VLOOKUP(tbl_transaction[[#This Row],[Reference Number]],barang_masuk[],5,FALSE),IF(tbl_transaction[[#This Row],[Type]]="Outbound",VLOOKUP(tbl_transaction[[#This Row],[Reference Number]],barang_keluar[],5,FALSE),""))</f>
        <v>Aqua Beverage Variant 2</v>
      </c>
      <c r="F3146">
        <f>IF(tbl_transaction[[#This Row],[Type]]="Inbound",VLOOKUP(tbl_transaction[[#This Row],[Reference Number]],barang_masuk[],6,FALSE),IF(tbl_transaction[[#This Row],[Type]]="Outbound",VLOOKUP(tbl_transaction[[#This Row],[Reference Number]],barang_keluar[],6,FALSE),""))</f>
        <v>15</v>
      </c>
      <c r="G3146" t="str">
        <f>IF(tbl_transaction[[#This Row],[Type]]="Inbound",VLOOKUP(tbl_transaction[[#This Row],[Reference Number]],barang_masuk[],7,FALSE),IF(tbl_transaction[[#This Row],[Type]]="Outbound",VLOOKUP(tbl_transaction[[#This Row],[Reference Number]],barang_keluar[],7,FALSE),""))</f>
        <v>Bottle</v>
      </c>
      <c r="H3146" t="str">
        <f>IF(tbl_transaction[[#This Row],[Type]]="Inbound",VLOOKUP(tbl_transaction[[#This Row],[Reference Number]],barang_masuk[],3,FALSE),IF(tbl_transaction[[#This Row],[Type]]="Outbound",VLOOKUP(tbl_transaction[[#This Row],[Reference Number]],barang_keluar[],3,FALSE),""))</f>
        <v>Outlet 055</v>
      </c>
      <c r="I3146" t="str">
        <f>IF(D3146='Kartu Stok'!$B$2,COUNTIF($D$3:D3146,'Kartu Stok'!$B$2),"")</f>
        <v/>
      </c>
    </row>
    <row r="3147" spans="1:9" ht="14.5" x14ac:dyDescent="0.35">
      <c r="A3147" s="2" t="s">
        <v>3706</v>
      </c>
      <c r="B3147" s="5">
        <f>IF(LEFT(tbl_transaction[[#This Row],[Reference Number]],2)="GR",VLOOKUP(tbl_transaction[[#This Row],[Reference Number]],barang_masuk[],2,FALSE),IF(LEFT(tbl_transaction[[#This Row],[Reference Number]],2)="DO",VLOOKUP(tbl_transaction[[#This Row],[Reference Number]],barang_keluar[],2,FALSE),""))</f>
        <v>46093</v>
      </c>
      <c r="C3147" t="str">
        <f t="shared" si="49"/>
        <v>Outbound</v>
      </c>
      <c r="D3147" t="str">
        <f>IF(tbl_transaction[[#This Row],[Type]]="Inbound",VLOOKUP(tbl_transaction[[#This Row],[Reference Number]],barang_masuk[],4,FALSE),IF(tbl_transaction[[#This Row],[Type]]="Outbound",VLOOKUP(tbl_transaction[[#This Row],[Reference Number]],barang_keluar[],4,FALSE),""))</f>
        <v>HOM013</v>
      </c>
      <c r="E3147" t="str">
        <f>IF(tbl_transaction[[#This Row],[Type]]="Inbound",VLOOKUP(tbl_transaction[[#This Row],[Reference Number]],barang_masuk[],5,FALSE),IF(tbl_transaction[[#This Row],[Type]]="Outbound",VLOOKUP(tbl_transaction[[#This Row],[Reference Number]],barang_keluar[],5,FALSE),""))</f>
        <v>Rinso Home Care Variant 13</v>
      </c>
      <c r="F3147">
        <f>IF(tbl_transaction[[#This Row],[Type]]="Inbound",VLOOKUP(tbl_transaction[[#This Row],[Reference Number]],barang_masuk[],6,FALSE),IF(tbl_transaction[[#This Row],[Type]]="Outbound",VLOOKUP(tbl_transaction[[#This Row],[Reference Number]],barang_keluar[],6,FALSE),""))</f>
        <v>36</v>
      </c>
      <c r="G3147" t="str">
        <f>IF(tbl_transaction[[#This Row],[Type]]="Inbound",VLOOKUP(tbl_transaction[[#This Row],[Reference Number]],barang_masuk[],7,FALSE),IF(tbl_transaction[[#This Row],[Type]]="Outbound",VLOOKUP(tbl_transaction[[#This Row],[Reference Number]],barang_keluar[],7,FALSE),""))</f>
        <v>Pack</v>
      </c>
      <c r="H3147" t="str">
        <f>IF(tbl_transaction[[#This Row],[Type]]="Inbound",VLOOKUP(tbl_transaction[[#This Row],[Reference Number]],barang_masuk[],3,FALSE),IF(tbl_transaction[[#This Row],[Type]]="Outbound",VLOOKUP(tbl_transaction[[#This Row],[Reference Number]],barang_keluar[],3,FALSE),""))</f>
        <v>Outlet 048</v>
      </c>
      <c r="I3147" t="str">
        <f>IF(D3147='Kartu Stok'!$B$2,COUNTIF($D$3:D3147,'Kartu Stok'!$B$2),"")</f>
        <v/>
      </c>
    </row>
    <row r="3148" spans="1:9" ht="14.5" x14ac:dyDescent="0.35">
      <c r="A3148" s="2" t="s">
        <v>3707</v>
      </c>
      <c r="B3148" s="5">
        <f>IF(LEFT(tbl_transaction[[#This Row],[Reference Number]],2)="GR",VLOOKUP(tbl_transaction[[#This Row],[Reference Number]],barang_masuk[],2,FALSE),IF(LEFT(tbl_transaction[[#This Row],[Reference Number]],2)="DO",VLOOKUP(tbl_transaction[[#This Row],[Reference Number]],barang_keluar[],2,FALSE),""))</f>
        <v>46089</v>
      </c>
      <c r="C3148" t="str">
        <f t="shared" si="49"/>
        <v>Outbound</v>
      </c>
      <c r="D3148" t="str">
        <f>IF(tbl_transaction[[#This Row],[Type]]="Inbound",VLOOKUP(tbl_transaction[[#This Row],[Reference Number]],barang_masuk[],4,FALSE),IF(tbl_transaction[[#This Row],[Type]]="Outbound",VLOOKUP(tbl_transaction[[#This Row],[Reference Number]],barang_keluar[],4,FALSE),""))</f>
        <v>BEV021</v>
      </c>
      <c r="E3148" t="str">
        <f>IF(tbl_transaction[[#This Row],[Type]]="Inbound",VLOOKUP(tbl_transaction[[#This Row],[Reference Number]],barang_masuk[],5,FALSE),IF(tbl_transaction[[#This Row],[Type]]="Outbound",VLOOKUP(tbl_transaction[[#This Row],[Reference Number]],barang_keluar[],5,FALSE),""))</f>
        <v>Sosro Beverage Variant 21</v>
      </c>
      <c r="F3148">
        <f>IF(tbl_transaction[[#This Row],[Type]]="Inbound",VLOOKUP(tbl_transaction[[#This Row],[Reference Number]],barang_masuk[],6,FALSE),IF(tbl_transaction[[#This Row],[Type]]="Outbound",VLOOKUP(tbl_transaction[[#This Row],[Reference Number]],barang_keluar[],6,FALSE),""))</f>
        <v>20</v>
      </c>
      <c r="G3148" t="str">
        <f>IF(tbl_transaction[[#This Row],[Type]]="Inbound",VLOOKUP(tbl_transaction[[#This Row],[Reference Number]],barang_masuk[],7,FALSE),IF(tbl_transaction[[#This Row],[Type]]="Outbound",VLOOKUP(tbl_transaction[[#This Row],[Reference Number]],barang_keluar[],7,FALSE),""))</f>
        <v>Bottle</v>
      </c>
      <c r="H3148" t="str">
        <f>IF(tbl_transaction[[#This Row],[Type]]="Inbound",VLOOKUP(tbl_transaction[[#This Row],[Reference Number]],barang_masuk[],3,FALSE),IF(tbl_transaction[[#This Row],[Type]]="Outbound",VLOOKUP(tbl_transaction[[#This Row],[Reference Number]],barang_keluar[],3,FALSE),""))</f>
        <v>Outlet 063</v>
      </c>
      <c r="I3148" t="str">
        <f>IF(D3148='Kartu Stok'!$B$2,COUNTIF($D$3:D3148,'Kartu Stok'!$B$2),"")</f>
        <v/>
      </c>
    </row>
    <row r="3149" spans="1:9" ht="14.5" x14ac:dyDescent="0.35">
      <c r="A3149" s="2" t="s">
        <v>3708</v>
      </c>
      <c r="B3149" s="5">
        <f>IF(LEFT(tbl_transaction[[#This Row],[Reference Number]],2)="GR",VLOOKUP(tbl_transaction[[#This Row],[Reference Number]],barang_masuk[],2,FALSE),IF(LEFT(tbl_transaction[[#This Row],[Reference Number]],2)="DO",VLOOKUP(tbl_transaction[[#This Row],[Reference Number]],barang_keluar[],2,FALSE),""))</f>
        <v>46131</v>
      </c>
      <c r="C3149" t="str">
        <f t="shared" si="49"/>
        <v>Outbound</v>
      </c>
      <c r="D3149" t="str">
        <f>IF(tbl_transaction[[#This Row],[Type]]="Inbound",VLOOKUP(tbl_transaction[[#This Row],[Reference Number]],barang_masuk[],4,FALSE),IF(tbl_transaction[[#This Row],[Type]]="Outbound",VLOOKUP(tbl_transaction[[#This Row],[Reference Number]],barang_keluar[],4,FALSE),""))</f>
        <v>INS022</v>
      </c>
      <c r="E3149" t="str">
        <f>IF(tbl_transaction[[#This Row],[Type]]="Inbound",VLOOKUP(tbl_transaction[[#This Row],[Reference Number]],barang_masuk[],5,FALSE),IF(tbl_transaction[[#This Row],[Type]]="Outbound",VLOOKUP(tbl_transaction[[#This Row],[Reference Number]],barang_keluar[],5,FALSE),""))</f>
        <v>Supermi Instant Food Variant 22</v>
      </c>
      <c r="F3149">
        <f>IF(tbl_transaction[[#This Row],[Type]]="Inbound",VLOOKUP(tbl_transaction[[#This Row],[Reference Number]],barang_masuk[],6,FALSE),IF(tbl_transaction[[#This Row],[Type]]="Outbound",VLOOKUP(tbl_transaction[[#This Row],[Reference Number]],barang_keluar[],6,FALSE),""))</f>
        <v>15</v>
      </c>
      <c r="G3149" t="str">
        <f>IF(tbl_transaction[[#This Row],[Type]]="Inbound",VLOOKUP(tbl_transaction[[#This Row],[Reference Number]],barang_masuk[],7,FALSE),IF(tbl_transaction[[#This Row],[Type]]="Outbound",VLOOKUP(tbl_transaction[[#This Row],[Reference Number]],barang_keluar[],7,FALSE),""))</f>
        <v>Pack</v>
      </c>
      <c r="H3149" t="str">
        <f>IF(tbl_transaction[[#This Row],[Type]]="Inbound",VLOOKUP(tbl_transaction[[#This Row],[Reference Number]],barang_masuk[],3,FALSE),IF(tbl_transaction[[#This Row],[Type]]="Outbound",VLOOKUP(tbl_transaction[[#This Row],[Reference Number]],barang_keluar[],3,FALSE),""))</f>
        <v>Outlet 008</v>
      </c>
      <c r="I3149" t="str">
        <f>IF(D3149='Kartu Stok'!$B$2,COUNTIF($D$3:D3149,'Kartu Stok'!$B$2),"")</f>
        <v/>
      </c>
    </row>
    <row r="3150" spans="1:9" ht="14.5" x14ac:dyDescent="0.35">
      <c r="A3150" s="2" t="s">
        <v>3709</v>
      </c>
      <c r="B3150" s="5">
        <f>IF(LEFT(tbl_transaction[[#This Row],[Reference Number]],2)="GR",VLOOKUP(tbl_transaction[[#This Row],[Reference Number]],barang_masuk[],2,FALSE),IF(LEFT(tbl_transaction[[#This Row],[Reference Number]],2)="DO",VLOOKUP(tbl_transaction[[#This Row],[Reference Number]],barang_keluar[],2,FALSE),""))</f>
        <v>46066</v>
      </c>
      <c r="C3150" t="str">
        <f t="shared" si="49"/>
        <v>Outbound</v>
      </c>
      <c r="D3150" t="str">
        <f>IF(tbl_transaction[[#This Row],[Type]]="Inbound",VLOOKUP(tbl_transaction[[#This Row],[Reference Number]],barang_masuk[],4,FALSE),IF(tbl_transaction[[#This Row],[Type]]="Outbound",VLOOKUP(tbl_transaction[[#This Row],[Reference Number]],barang_keluar[],4,FALSE),""))</f>
        <v>HOM008</v>
      </c>
      <c r="E3150" t="str">
        <f>IF(tbl_transaction[[#This Row],[Type]]="Inbound",VLOOKUP(tbl_transaction[[#This Row],[Reference Number]],barang_masuk[],5,FALSE),IF(tbl_transaction[[#This Row],[Type]]="Outbound",VLOOKUP(tbl_transaction[[#This Row],[Reference Number]],barang_keluar[],5,FALSE),""))</f>
        <v>Rinso Home Care Variant 8</v>
      </c>
      <c r="F3150">
        <f>IF(tbl_transaction[[#This Row],[Type]]="Inbound",VLOOKUP(tbl_transaction[[#This Row],[Reference Number]],barang_masuk[],6,FALSE),IF(tbl_transaction[[#This Row],[Type]]="Outbound",VLOOKUP(tbl_transaction[[#This Row],[Reference Number]],barang_keluar[],6,FALSE),""))</f>
        <v>48</v>
      </c>
      <c r="G3150" t="str">
        <f>IF(tbl_transaction[[#This Row],[Type]]="Inbound",VLOOKUP(tbl_transaction[[#This Row],[Reference Number]],barang_masuk[],7,FALSE),IF(tbl_transaction[[#This Row],[Type]]="Outbound",VLOOKUP(tbl_transaction[[#This Row],[Reference Number]],barang_keluar[],7,FALSE),""))</f>
        <v>Pack</v>
      </c>
      <c r="H3150" t="str">
        <f>IF(tbl_transaction[[#This Row],[Type]]="Inbound",VLOOKUP(tbl_transaction[[#This Row],[Reference Number]],barang_masuk[],3,FALSE),IF(tbl_transaction[[#This Row],[Type]]="Outbound",VLOOKUP(tbl_transaction[[#This Row],[Reference Number]],barang_keluar[],3,FALSE),""))</f>
        <v>Outlet 006</v>
      </c>
      <c r="I3150" t="str">
        <f>IF(D3150='Kartu Stok'!$B$2,COUNTIF($D$3:D3150,'Kartu Stok'!$B$2),"")</f>
        <v/>
      </c>
    </row>
    <row r="3151" spans="1:9" ht="14.5" x14ac:dyDescent="0.35">
      <c r="A3151" s="2" t="s">
        <v>3710</v>
      </c>
      <c r="B3151" s="5">
        <f>IF(LEFT(tbl_transaction[[#This Row],[Reference Number]],2)="GR",VLOOKUP(tbl_transaction[[#This Row],[Reference Number]],barang_masuk[],2,FALSE),IF(LEFT(tbl_transaction[[#This Row],[Reference Number]],2)="DO",VLOOKUP(tbl_transaction[[#This Row],[Reference Number]],barang_keluar[],2,FALSE),""))</f>
        <v>46180</v>
      </c>
      <c r="C3151" t="str">
        <f t="shared" si="49"/>
        <v>Outbound</v>
      </c>
      <c r="D3151" t="str">
        <f>IF(tbl_transaction[[#This Row],[Type]]="Inbound",VLOOKUP(tbl_transaction[[#This Row],[Reference Number]],barang_masuk[],4,FALSE),IF(tbl_transaction[[#This Row],[Type]]="Outbound",VLOOKUP(tbl_transaction[[#This Row],[Reference Number]],barang_keluar[],4,FALSE),""))</f>
        <v>BEV022</v>
      </c>
      <c r="E3151" t="str">
        <f>IF(tbl_transaction[[#This Row],[Type]]="Inbound",VLOOKUP(tbl_transaction[[#This Row],[Reference Number]],barang_masuk[],5,FALSE),IF(tbl_transaction[[#This Row],[Type]]="Outbound",VLOOKUP(tbl_transaction[[#This Row],[Reference Number]],barang_keluar[],5,FALSE),""))</f>
        <v>Sosro Beverage Variant 22</v>
      </c>
      <c r="F3151">
        <f>IF(tbl_transaction[[#This Row],[Type]]="Inbound",VLOOKUP(tbl_transaction[[#This Row],[Reference Number]],barang_masuk[],6,FALSE),IF(tbl_transaction[[#This Row],[Type]]="Outbound",VLOOKUP(tbl_transaction[[#This Row],[Reference Number]],barang_keluar[],6,FALSE),""))</f>
        <v>10</v>
      </c>
      <c r="G3151" t="str">
        <f>IF(tbl_transaction[[#This Row],[Type]]="Inbound",VLOOKUP(tbl_transaction[[#This Row],[Reference Number]],barang_masuk[],7,FALSE),IF(tbl_transaction[[#This Row],[Type]]="Outbound",VLOOKUP(tbl_transaction[[#This Row],[Reference Number]],barang_keluar[],7,FALSE),""))</f>
        <v>Bottle</v>
      </c>
      <c r="H3151" t="str">
        <f>IF(tbl_transaction[[#This Row],[Type]]="Inbound",VLOOKUP(tbl_transaction[[#This Row],[Reference Number]],barang_masuk[],3,FALSE),IF(tbl_transaction[[#This Row],[Type]]="Outbound",VLOOKUP(tbl_transaction[[#This Row],[Reference Number]],barang_keluar[],3,FALSE),""))</f>
        <v>Outlet 045</v>
      </c>
      <c r="I3151" t="str">
        <f>IF(D3151='Kartu Stok'!$B$2,COUNTIF($D$3:D3151,'Kartu Stok'!$B$2),"")</f>
        <v/>
      </c>
    </row>
    <row r="3152" spans="1:9" ht="14.5" x14ac:dyDescent="0.35">
      <c r="A3152" s="2" t="s">
        <v>3711</v>
      </c>
      <c r="B3152" s="5">
        <f>IF(LEFT(tbl_transaction[[#This Row],[Reference Number]],2)="GR",VLOOKUP(tbl_transaction[[#This Row],[Reference Number]],barang_masuk[],2,FALSE),IF(LEFT(tbl_transaction[[#This Row],[Reference Number]],2)="DO",VLOOKUP(tbl_transaction[[#This Row],[Reference Number]],barang_keluar[],2,FALSE),""))</f>
        <v>46058</v>
      </c>
      <c r="C3152" t="str">
        <f t="shared" si="49"/>
        <v>Outbound</v>
      </c>
      <c r="D3152" t="str">
        <f>IF(tbl_transaction[[#This Row],[Type]]="Inbound",VLOOKUP(tbl_transaction[[#This Row],[Reference Number]],barang_masuk[],4,FALSE),IF(tbl_transaction[[#This Row],[Type]]="Outbound",VLOOKUP(tbl_transaction[[#This Row],[Reference Number]],barang_keluar[],4,FALSE),""))</f>
        <v>BAB020</v>
      </c>
      <c r="E3152" t="str">
        <f>IF(tbl_transaction[[#This Row],[Type]]="Inbound",VLOOKUP(tbl_transaction[[#This Row],[Reference Number]],barang_masuk[],5,FALSE),IF(tbl_transaction[[#This Row],[Type]]="Outbound",VLOOKUP(tbl_transaction[[#This Row],[Reference Number]],barang_keluar[],5,FALSE),""))</f>
        <v>Zwitsal Baby Care Variant 20</v>
      </c>
      <c r="F3152">
        <f>IF(tbl_transaction[[#This Row],[Type]]="Inbound",VLOOKUP(tbl_transaction[[#This Row],[Reference Number]],barang_masuk[],6,FALSE),IF(tbl_transaction[[#This Row],[Type]]="Outbound",VLOOKUP(tbl_transaction[[#This Row],[Reference Number]],barang_keluar[],6,FALSE),""))</f>
        <v>15</v>
      </c>
      <c r="G3152" t="str">
        <f>IF(tbl_transaction[[#This Row],[Type]]="Inbound",VLOOKUP(tbl_transaction[[#This Row],[Reference Number]],barang_masuk[],7,FALSE),IF(tbl_transaction[[#This Row],[Type]]="Outbound",VLOOKUP(tbl_transaction[[#This Row],[Reference Number]],barang_keluar[],7,FALSE),""))</f>
        <v>Pack</v>
      </c>
      <c r="H3152" t="str">
        <f>IF(tbl_transaction[[#This Row],[Type]]="Inbound",VLOOKUP(tbl_transaction[[#This Row],[Reference Number]],barang_masuk[],3,FALSE),IF(tbl_transaction[[#This Row],[Type]]="Outbound",VLOOKUP(tbl_transaction[[#This Row],[Reference Number]],barang_keluar[],3,FALSE),""))</f>
        <v>Outlet 069</v>
      </c>
      <c r="I3152" t="str">
        <f>IF(D3152='Kartu Stok'!$B$2,COUNTIF($D$3:D3152,'Kartu Stok'!$B$2),"")</f>
        <v/>
      </c>
    </row>
    <row r="3153" spans="1:9" ht="14.5" x14ac:dyDescent="0.35">
      <c r="A3153" s="2" t="s">
        <v>3712</v>
      </c>
      <c r="B3153" s="5">
        <f>IF(LEFT(tbl_transaction[[#This Row],[Reference Number]],2)="GR",VLOOKUP(tbl_transaction[[#This Row],[Reference Number]],barang_masuk[],2,FALSE),IF(LEFT(tbl_transaction[[#This Row],[Reference Number]],2)="DO",VLOOKUP(tbl_transaction[[#This Row],[Reference Number]],barang_keluar[],2,FALSE),""))</f>
        <v>46177</v>
      </c>
      <c r="C3153" t="str">
        <f t="shared" si="49"/>
        <v>Outbound</v>
      </c>
      <c r="D3153" t="str">
        <f>IF(tbl_transaction[[#This Row],[Type]]="Inbound",VLOOKUP(tbl_transaction[[#This Row],[Reference Number]],barang_masuk[],4,FALSE),IF(tbl_transaction[[#This Row],[Type]]="Outbound",VLOOKUP(tbl_transaction[[#This Row],[Reference Number]],barang_keluar[],4,FALSE),""))</f>
        <v>PER029</v>
      </c>
      <c r="E3153" t="str">
        <f>IF(tbl_transaction[[#This Row],[Type]]="Inbound",VLOOKUP(tbl_transaction[[#This Row],[Reference Number]],barang_masuk[],5,FALSE),IF(tbl_transaction[[#This Row],[Type]]="Outbound",VLOOKUP(tbl_transaction[[#This Row],[Reference Number]],barang_keluar[],5,FALSE),""))</f>
        <v>Sunsilk Personal Care Variant 29</v>
      </c>
      <c r="F3153">
        <f>IF(tbl_transaction[[#This Row],[Type]]="Inbound",VLOOKUP(tbl_transaction[[#This Row],[Reference Number]],barang_masuk[],6,FALSE),IF(tbl_transaction[[#This Row],[Type]]="Outbound",VLOOKUP(tbl_transaction[[#This Row],[Reference Number]],barang_keluar[],6,FALSE),""))</f>
        <v>48</v>
      </c>
      <c r="G3153" t="str">
        <f>IF(tbl_transaction[[#This Row],[Type]]="Inbound",VLOOKUP(tbl_transaction[[#This Row],[Reference Number]],barang_masuk[],7,FALSE),IF(tbl_transaction[[#This Row],[Type]]="Outbound",VLOOKUP(tbl_transaction[[#This Row],[Reference Number]],barang_keluar[],7,FALSE),""))</f>
        <v>Bottle</v>
      </c>
      <c r="H3153" t="str">
        <f>IF(tbl_transaction[[#This Row],[Type]]="Inbound",VLOOKUP(tbl_transaction[[#This Row],[Reference Number]],barang_masuk[],3,FALSE),IF(tbl_transaction[[#This Row],[Type]]="Outbound",VLOOKUP(tbl_transaction[[#This Row],[Reference Number]],barang_keluar[],3,FALSE),""))</f>
        <v>Outlet 076</v>
      </c>
      <c r="I3153" t="str">
        <f>IF(D3153='Kartu Stok'!$B$2,COUNTIF($D$3:D3153,'Kartu Stok'!$B$2),"")</f>
        <v/>
      </c>
    </row>
    <row r="3154" spans="1:9" ht="14.5" x14ac:dyDescent="0.35">
      <c r="A3154" s="2" t="s">
        <v>3713</v>
      </c>
      <c r="B3154" s="5">
        <f>IF(LEFT(tbl_transaction[[#This Row],[Reference Number]],2)="GR",VLOOKUP(tbl_transaction[[#This Row],[Reference Number]],barang_masuk[],2,FALSE),IF(LEFT(tbl_transaction[[#This Row],[Reference Number]],2)="DO",VLOOKUP(tbl_transaction[[#This Row],[Reference Number]],barang_keluar[],2,FALSE),""))</f>
        <v>46078</v>
      </c>
      <c r="C3154" t="str">
        <f t="shared" si="49"/>
        <v>Outbound</v>
      </c>
      <c r="D3154" t="str">
        <f>IF(tbl_transaction[[#This Row],[Type]]="Inbound",VLOOKUP(tbl_transaction[[#This Row],[Reference Number]],barang_masuk[],4,FALSE),IF(tbl_transaction[[#This Row],[Type]]="Outbound",VLOOKUP(tbl_transaction[[#This Row],[Reference Number]],barang_keluar[],4,FALSE),""))</f>
        <v>PER008</v>
      </c>
      <c r="E3154" t="str">
        <f>IF(tbl_transaction[[#This Row],[Type]]="Inbound",VLOOKUP(tbl_transaction[[#This Row],[Reference Number]],barang_masuk[],5,FALSE),IF(tbl_transaction[[#This Row],[Type]]="Outbound",VLOOKUP(tbl_transaction[[#This Row],[Reference Number]],barang_keluar[],5,FALSE),""))</f>
        <v>Lifebuoy Personal Care Variant 8</v>
      </c>
      <c r="F3154">
        <f>IF(tbl_transaction[[#This Row],[Type]]="Inbound",VLOOKUP(tbl_transaction[[#This Row],[Reference Number]],barang_masuk[],6,FALSE),IF(tbl_transaction[[#This Row],[Type]]="Outbound",VLOOKUP(tbl_transaction[[#This Row],[Reference Number]],barang_keluar[],6,FALSE),""))</f>
        <v>30</v>
      </c>
      <c r="G3154" t="str">
        <f>IF(tbl_transaction[[#This Row],[Type]]="Inbound",VLOOKUP(tbl_transaction[[#This Row],[Reference Number]],barang_masuk[],7,FALSE),IF(tbl_transaction[[#This Row],[Type]]="Outbound",VLOOKUP(tbl_transaction[[#This Row],[Reference Number]],barang_keluar[],7,FALSE),""))</f>
        <v>Bottle</v>
      </c>
      <c r="H3154" t="str">
        <f>IF(tbl_transaction[[#This Row],[Type]]="Inbound",VLOOKUP(tbl_transaction[[#This Row],[Reference Number]],barang_masuk[],3,FALSE),IF(tbl_transaction[[#This Row],[Type]]="Outbound",VLOOKUP(tbl_transaction[[#This Row],[Reference Number]],barang_keluar[],3,FALSE),""))</f>
        <v>Outlet 033</v>
      </c>
      <c r="I3154" t="str">
        <f>IF(D3154='Kartu Stok'!$B$2,COUNTIF($D$3:D3154,'Kartu Stok'!$B$2),"")</f>
        <v/>
      </c>
    </row>
    <row r="3155" spans="1:9" ht="14.5" x14ac:dyDescent="0.35">
      <c r="A3155" s="2" t="s">
        <v>3714</v>
      </c>
      <c r="B3155" s="5">
        <f>IF(LEFT(tbl_transaction[[#This Row],[Reference Number]],2)="GR",VLOOKUP(tbl_transaction[[#This Row],[Reference Number]],barang_masuk[],2,FALSE),IF(LEFT(tbl_transaction[[#This Row],[Reference Number]],2)="DO",VLOOKUP(tbl_transaction[[#This Row],[Reference Number]],barang_keluar[],2,FALSE),""))</f>
        <v>46104</v>
      </c>
      <c r="C3155" t="str">
        <f t="shared" si="49"/>
        <v>Outbound</v>
      </c>
      <c r="D3155" t="str">
        <f>IF(tbl_transaction[[#This Row],[Type]]="Inbound",VLOOKUP(tbl_transaction[[#This Row],[Reference Number]],barang_masuk[],4,FALSE),IF(tbl_transaction[[#This Row],[Type]]="Outbound",VLOOKUP(tbl_transaction[[#This Row],[Reference Number]],barang_keluar[],4,FALSE),""))</f>
        <v>BAB016</v>
      </c>
      <c r="E3155" t="str">
        <f>IF(tbl_transaction[[#This Row],[Type]]="Inbound",VLOOKUP(tbl_transaction[[#This Row],[Reference Number]],barang_masuk[],5,FALSE),IF(tbl_transaction[[#This Row],[Type]]="Outbound",VLOOKUP(tbl_transaction[[#This Row],[Reference Number]],barang_keluar[],5,FALSE),""))</f>
        <v>MamyPoko Baby Care Variant 16</v>
      </c>
      <c r="F3155">
        <f>IF(tbl_transaction[[#This Row],[Type]]="Inbound",VLOOKUP(tbl_transaction[[#This Row],[Reference Number]],barang_masuk[],6,FALSE),IF(tbl_transaction[[#This Row],[Type]]="Outbound",VLOOKUP(tbl_transaction[[#This Row],[Reference Number]],barang_keluar[],6,FALSE),""))</f>
        <v>10</v>
      </c>
      <c r="G3155" t="str">
        <f>IF(tbl_transaction[[#This Row],[Type]]="Inbound",VLOOKUP(tbl_transaction[[#This Row],[Reference Number]],barang_masuk[],7,FALSE),IF(tbl_transaction[[#This Row],[Type]]="Outbound",VLOOKUP(tbl_transaction[[#This Row],[Reference Number]],barang_keluar[],7,FALSE),""))</f>
        <v>Pack</v>
      </c>
      <c r="H3155" t="str">
        <f>IF(tbl_transaction[[#This Row],[Type]]="Inbound",VLOOKUP(tbl_transaction[[#This Row],[Reference Number]],barang_masuk[],3,FALSE),IF(tbl_transaction[[#This Row],[Type]]="Outbound",VLOOKUP(tbl_transaction[[#This Row],[Reference Number]],barang_keluar[],3,FALSE),""))</f>
        <v>Outlet 070</v>
      </c>
      <c r="I3155" t="str">
        <f>IF(D3155='Kartu Stok'!$B$2,COUNTIF($D$3:D3155,'Kartu Stok'!$B$2),"")</f>
        <v/>
      </c>
    </row>
    <row r="3156" spans="1:9" ht="14.5" x14ac:dyDescent="0.35">
      <c r="A3156" s="2" t="s">
        <v>3715</v>
      </c>
      <c r="B3156" s="5">
        <f>IF(LEFT(tbl_transaction[[#This Row],[Reference Number]],2)="GR",VLOOKUP(tbl_transaction[[#This Row],[Reference Number]],barang_masuk[],2,FALSE),IF(LEFT(tbl_transaction[[#This Row],[Reference Number]],2)="DO",VLOOKUP(tbl_transaction[[#This Row],[Reference Number]],barang_keluar[],2,FALSE),""))</f>
        <v>46071</v>
      </c>
      <c r="C3156" t="str">
        <f t="shared" si="49"/>
        <v>Outbound</v>
      </c>
      <c r="D3156" t="str">
        <f>IF(tbl_transaction[[#This Row],[Type]]="Inbound",VLOOKUP(tbl_transaction[[#This Row],[Reference Number]],barang_masuk[],4,FALSE),IF(tbl_transaction[[#This Row],[Type]]="Outbound",VLOOKUP(tbl_transaction[[#This Row],[Reference Number]],barang_keluar[],4,FALSE),""))</f>
        <v>BEV009</v>
      </c>
      <c r="E3156" t="str">
        <f>IF(tbl_transaction[[#This Row],[Type]]="Inbound",VLOOKUP(tbl_transaction[[#This Row],[Reference Number]],barang_masuk[],5,FALSE),IF(tbl_transaction[[#This Row],[Type]]="Outbound",VLOOKUP(tbl_transaction[[#This Row],[Reference Number]],barang_keluar[],5,FALSE),""))</f>
        <v>Aqua Beverage Variant 9</v>
      </c>
      <c r="F3156">
        <f>IF(tbl_transaction[[#This Row],[Type]]="Inbound",VLOOKUP(tbl_transaction[[#This Row],[Reference Number]],barang_masuk[],6,FALSE),IF(tbl_transaction[[#This Row],[Type]]="Outbound",VLOOKUP(tbl_transaction[[#This Row],[Reference Number]],barang_keluar[],6,FALSE),""))</f>
        <v>15</v>
      </c>
      <c r="G3156" t="str">
        <f>IF(tbl_transaction[[#This Row],[Type]]="Inbound",VLOOKUP(tbl_transaction[[#This Row],[Reference Number]],barang_masuk[],7,FALSE),IF(tbl_transaction[[#This Row],[Type]]="Outbound",VLOOKUP(tbl_transaction[[#This Row],[Reference Number]],barang_keluar[],7,FALSE),""))</f>
        <v>Bottle</v>
      </c>
      <c r="H3156" t="str">
        <f>IF(tbl_transaction[[#This Row],[Type]]="Inbound",VLOOKUP(tbl_transaction[[#This Row],[Reference Number]],barang_masuk[],3,FALSE),IF(tbl_transaction[[#This Row],[Type]]="Outbound",VLOOKUP(tbl_transaction[[#This Row],[Reference Number]],barang_keluar[],3,FALSE),""))</f>
        <v>Outlet 026</v>
      </c>
      <c r="I3156" t="str">
        <f>IF(D3156='Kartu Stok'!$B$2,COUNTIF($D$3:D3156,'Kartu Stok'!$B$2),"")</f>
        <v/>
      </c>
    </row>
    <row r="3157" spans="1:9" ht="14.5" x14ac:dyDescent="0.35">
      <c r="A3157" s="2" t="s">
        <v>3716</v>
      </c>
      <c r="B3157" s="5">
        <f>IF(LEFT(tbl_transaction[[#This Row],[Reference Number]],2)="GR",VLOOKUP(tbl_transaction[[#This Row],[Reference Number]],barang_masuk[],2,FALSE),IF(LEFT(tbl_transaction[[#This Row],[Reference Number]],2)="DO",VLOOKUP(tbl_transaction[[#This Row],[Reference Number]],barang_keluar[],2,FALSE),""))</f>
        <v>46123</v>
      </c>
      <c r="C3157" t="str">
        <f t="shared" si="49"/>
        <v>Outbound</v>
      </c>
      <c r="D3157" t="str">
        <f>IF(tbl_transaction[[#This Row],[Type]]="Inbound",VLOOKUP(tbl_transaction[[#This Row],[Reference Number]],barang_masuk[],4,FALSE),IF(tbl_transaction[[#This Row],[Type]]="Outbound",VLOOKUP(tbl_transaction[[#This Row],[Reference Number]],barang_keluar[],4,FALSE),""))</f>
        <v>SNK009</v>
      </c>
      <c r="E3157" t="str">
        <f>IF(tbl_transaction[[#This Row],[Type]]="Inbound",VLOOKUP(tbl_transaction[[#This Row],[Reference Number]],barang_masuk[],5,FALSE),IF(tbl_transaction[[#This Row],[Type]]="Outbound",VLOOKUP(tbl_transaction[[#This Row],[Reference Number]],barang_keluar[],5,FALSE),""))</f>
        <v>Chitato Snack Variant 9</v>
      </c>
      <c r="F3157">
        <f>IF(tbl_transaction[[#This Row],[Type]]="Inbound",VLOOKUP(tbl_transaction[[#This Row],[Reference Number]],barang_masuk[],6,FALSE),IF(tbl_transaction[[#This Row],[Type]]="Outbound",VLOOKUP(tbl_transaction[[#This Row],[Reference Number]],barang_keluar[],6,FALSE),""))</f>
        <v>15</v>
      </c>
      <c r="G3157" t="str">
        <f>IF(tbl_transaction[[#This Row],[Type]]="Inbound",VLOOKUP(tbl_transaction[[#This Row],[Reference Number]],barang_masuk[],7,FALSE),IF(tbl_transaction[[#This Row],[Type]]="Outbound",VLOOKUP(tbl_transaction[[#This Row],[Reference Number]],barang_keluar[],7,FALSE),""))</f>
        <v>Pack</v>
      </c>
      <c r="H3157" t="str">
        <f>IF(tbl_transaction[[#This Row],[Type]]="Inbound",VLOOKUP(tbl_transaction[[#This Row],[Reference Number]],barang_masuk[],3,FALSE),IF(tbl_transaction[[#This Row],[Type]]="Outbound",VLOOKUP(tbl_transaction[[#This Row],[Reference Number]],barang_keluar[],3,FALSE),""))</f>
        <v>Outlet 046</v>
      </c>
      <c r="I3157" t="str">
        <f>IF(D3157='Kartu Stok'!$B$2,COUNTIF($D$3:D3157,'Kartu Stok'!$B$2),"")</f>
        <v/>
      </c>
    </row>
    <row r="3158" spans="1:9" ht="14.5" x14ac:dyDescent="0.35">
      <c r="A3158" s="2" t="s">
        <v>3717</v>
      </c>
      <c r="B3158" s="5">
        <f>IF(LEFT(tbl_transaction[[#This Row],[Reference Number]],2)="GR",VLOOKUP(tbl_transaction[[#This Row],[Reference Number]],barang_masuk[],2,FALSE),IF(LEFT(tbl_transaction[[#This Row],[Reference Number]],2)="DO",VLOOKUP(tbl_transaction[[#This Row],[Reference Number]],barang_keluar[],2,FALSE),""))</f>
        <v>46028</v>
      </c>
      <c r="C3158" t="str">
        <f t="shared" si="49"/>
        <v>Outbound</v>
      </c>
      <c r="D3158" t="str">
        <f>IF(tbl_transaction[[#This Row],[Type]]="Inbound",VLOOKUP(tbl_transaction[[#This Row],[Reference Number]],barang_masuk[],4,FALSE),IF(tbl_transaction[[#This Row],[Type]]="Outbound",VLOOKUP(tbl_transaction[[#This Row],[Reference Number]],barang_keluar[],4,FALSE),""))</f>
        <v>PER025</v>
      </c>
      <c r="E3158" t="str">
        <f>IF(tbl_transaction[[#This Row],[Type]]="Inbound",VLOOKUP(tbl_transaction[[#This Row],[Reference Number]],barang_masuk[],5,FALSE),IF(tbl_transaction[[#This Row],[Type]]="Outbound",VLOOKUP(tbl_transaction[[#This Row],[Reference Number]],barang_keluar[],5,FALSE),""))</f>
        <v>Pepsodent Personal Care Variant 25</v>
      </c>
      <c r="F3158">
        <f>IF(tbl_transaction[[#This Row],[Type]]="Inbound",VLOOKUP(tbl_transaction[[#This Row],[Reference Number]],barang_masuk[],6,FALSE),IF(tbl_transaction[[#This Row],[Type]]="Outbound",VLOOKUP(tbl_transaction[[#This Row],[Reference Number]],barang_keluar[],6,FALSE),""))</f>
        <v>10</v>
      </c>
      <c r="G3158" t="str">
        <f>IF(tbl_transaction[[#This Row],[Type]]="Inbound",VLOOKUP(tbl_transaction[[#This Row],[Reference Number]],barang_masuk[],7,FALSE),IF(tbl_transaction[[#This Row],[Type]]="Outbound",VLOOKUP(tbl_transaction[[#This Row],[Reference Number]],barang_keluar[],7,FALSE),""))</f>
        <v>Bottle</v>
      </c>
      <c r="H3158" t="str">
        <f>IF(tbl_transaction[[#This Row],[Type]]="Inbound",VLOOKUP(tbl_transaction[[#This Row],[Reference Number]],barang_masuk[],3,FALSE),IF(tbl_transaction[[#This Row],[Type]]="Outbound",VLOOKUP(tbl_transaction[[#This Row],[Reference Number]],barang_keluar[],3,FALSE),""))</f>
        <v>Outlet 041</v>
      </c>
      <c r="I3158" t="str">
        <f>IF(D3158='Kartu Stok'!$B$2,COUNTIF($D$3:D3158,'Kartu Stok'!$B$2),"")</f>
        <v/>
      </c>
    </row>
    <row r="3159" spans="1:9" ht="14.5" x14ac:dyDescent="0.35">
      <c r="A3159" s="2" t="s">
        <v>3718</v>
      </c>
      <c r="B3159" s="5">
        <f>IF(LEFT(tbl_transaction[[#This Row],[Reference Number]],2)="GR",VLOOKUP(tbl_transaction[[#This Row],[Reference Number]],barang_masuk[],2,FALSE),IF(LEFT(tbl_transaction[[#This Row],[Reference Number]],2)="DO",VLOOKUP(tbl_transaction[[#This Row],[Reference Number]],barang_keluar[],2,FALSE),""))</f>
        <v>46192</v>
      </c>
      <c r="C3159" t="str">
        <f t="shared" si="49"/>
        <v>Outbound</v>
      </c>
      <c r="D3159" t="str">
        <f>IF(tbl_transaction[[#This Row],[Type]]="Inbound",VLOOKUP(tbl_transaction[[#This Row],[Reference Number]],barang_masuk[],4,FALSE),IF(tbl_transaction[[#This Row],[Type]]="Outbound",VLOOKUP(tbl_transaction[[#This Row],[Reference Number]],barang_keluar[],4,FALSE),""))</f>
        <v>BAB008</v>
      </c>
      <c r="E3159" t="str">
        <f>IF(tbl_transaction[[#This Row],[Type]]="Inbound",VLOOKUP(tbl_transaction[[#This Row],[Reference Number]],barang_masuk[],5,FALSE),IF(tbl_transaction[[#This Row],[Type]]="Outbound",VLOOKUP(tbl_transaction[[#This Row],[Reference Number]],barang_keluar[],5,FALSE),""))</f>
        <v>Zwitsal Baby Care Variant 8</v>
      </c>
      <c r="F3159">
        <f>IF(tbl_transaction[[#This Row],[Type]]="Inbound",VLOOKUP(tbl_transaction[[#This Row],[Reference Number]],barang_masuk[],6,FALSE),IF(tbl_transaction[[#This Row],[Type]]="Outbound",VLOOKUP(tbl_transaction[[#This Row],[Reference Number]],barang_keluar[],6,FALSE),""))</f>
        <v>36</v>
      </c>
      <c r="G3159" t="str">
        <f>IF(tbl_transaction[[#This Row],[Type]]="Inbound",VLOOKUP(tbl_transaction[[#This Row],[Reference Number]],barang_masuk[],7,FALSE),IF(tbl_transaction[[#This Row],[Type]]="Outbound",VLOOKUP(tbl_transaction[[#This Row],[Reference Number]],barang_keluar[],7,FALSE),""))</f>
        <v>Pack</v>
      </c>
      <c r="H3159" t="str">
        <f>IF(tbl_transaction[[#This Row],[Type]]="Inbound",VLOOKUP(tbl_transaction[[#This Row],[Reference Number]],barang_masuk[],3,FALSE),IF(tbl_transaction[[#This Row],[Type]]="Outbound",VLOOKUP(tbl_transaction[[#This Row],[Reference Number]],barang_keluar[],3,FALSE),""))</f>
        <v>Outlet 079</v>
      </c>
      <c r="I3159" t="str">
        <f>IF(D3159='Kartu Stok'!$B$2,COUNTIF($D$3:D3159,'Kartu Stok'!$B$2),"")</f>
        <v/>
      </c>
    </row>
    <row r="3160" spans="1:9" ht="14.5" x14ac:dyDescent="0.35">
      <c r="A3160" s="2" t="s">
        <v>3719</v>
      </c>
      <c r="B3160" s="5">
        <f>IF(LEFT(tbl_transaction[[#This Row],[Reference Number]],2)="GR",VLOOKUP(tbl_transaction[[#This Row],[Reference Number]],barang_masuk[],2,FALSE),IF(LEFT(tbl_transaction[[#This Row],[Reference Number]],2)="DO",VLOOKUP(tbl_transaction[[#This Row],[Reference Number]],barang_keluar[],2,FALSE),""))</f>
        <v>46050</v>
      </c>
      <c r="C3160" t="str">
        <f t="shared" si="49"/>
        <v>Outbound</v>
      </c>
      <c r="D3160" t="str">
        <f>IF(tbl_transaction[[#This Row],[Type]]="Inbound",VLOOKUP(tbl_transaction[[#This Row],[Reference Number]],barang_masuk[],4,FALSE),IF(tbl_transaction[[#This Row],[Type]]="Outbound",VLOOKUP(tbl_transaction[[#This Row],[Reference Number]],barang_keluar[],4,FALSE),""))</f>
        <v>INS020</v>
      </c>
      <c r="E3160" t="str">
        <f>IF(tbl_transaction[[#This Row],[Type]]="Inbound",VLOOKUP(tbl_transaction[[#This Row],[Reference Number]],barang_masuk[],5,FALSE),IF(tbl_transaction[[#This Row],[Type]]="Outbound",VLOOKUP(tbl_transaction[[#This Row],[Reference Number]],barang_keluar[],5,FALSE),""))</f>
        <v>Indomie Instant Food Variant 20</v>
      </c>
      <c r="F3160">
        <f>IF(tbl_transaction[[#This Row],[Type]]="Inbound",VLOOKUP(tbl_transaction[[#This Row],[Reference Number]],barang_masuk[],6,FALSE),IF(tbl_transaction[[#This Row],[Type]]="Outbound",VLOOKUP(tbl_transaction[[#This Row],[Reference Number]],barang_keluar[],6,FALSE),""))</f>
        <v>30</v>
      </c>
      <c r="G3160" t="str">
        <f>IF(tbl_transaction[[#This Row],[Type]]="Inbound",VLOOKUP(tbl_transaction[[#This Row],[Reference Number]],barang_masuk[],7,FALSE),IF(tbl_transaction[[#This Row],[Type]]="Outbound",VLOOKUP(tbl_transaction[[#This Row],[Reference Number]],barang_keluar[],7,FALSE),""))</f>
        <v>Pack</v>
      </c>
      <c r="H3160" t="str">
        <f>IF(tbl_transaction[[#This Row],[Type]]="Inbound",VLOOKUP(tbl_transaction[[#This Row],[Reference Number]],barang_masuk[],3,FALSE),IF(tbl_transaction[[#This Row],[Type]]="Outbound",VLOOKUP(tbl_transaction[[#This Row],[Reference Number]],barang_keluar[],3,FALSE),""))</f>
        <v>Outlet 051</v>
      </c>
      <c r="I3160" t="str">
        <f>IF(D3160='Kartu Stok'!$B$2,COUNTIF($D$3:D3160,'Kartu Stok'!$B$2),"")</f>
        <v/>
      </c>
    </row>
    <row r="3161" spans="1:9" ht="14.5" x14ac:dyDescent="0.35">
      <c r="A3161" s="2" t="s">
        <v>3720</v>
      </c>
      <c r="B3161" s="5">
        <f>IF(LEFT(tbl_transaction[[#This Row],[Reference Number]],2)="GR",VLOOKUP(tbl_transaction[[#This Row],[Reference Number]],barang_masuk[],2,FALSE),IF(LEFT(tbl_transaction[[#This Row],[Reference Number]],2)="DO",VLOOKUP(tbl_transaction[[#This Row],[Reference Number]],barang_keluar[],2,FALSE),""))</f>
        <v>46174</v>
      </c>
      <c r="C3161" t="str">
        <f t="shared" si="49"/>
        <v>Outbound</v>
      </c>
      <c r="D3161" t="str">
        <f>IF(tbl_transaction[[#This Row],[Type]]="Inbound",VLOOKUP(tbl_transaction[[#This Row],[Reference Number]],barang_masuk[],4,FALSE),IF(tbl_transaction[[#This Row],[Type]]="Outbound",VLOOKUP(tbl_transaction[[#This Row],[Reference Number]],barang_keluar[],4,FALSE),""))</f>
        <v>BEV026</v>
      </c>
      <c r="E3161" t="str">
        <f>IF(tbl_transaction[[#This Row],[Type]]="Inbound",VLOOKUP(tbl_transaction[[#This Row],[Reference Number]],barang_masuk[],5,FALSE),IF(tbl_transaction[[#This Row],[Type]]="Outbound",VLOOKUP(tbl_transaction[[#This Row],[Reference Number]],barang_keluar[],5,FALSE),""))</f>
        <v>Pocari Beverage Variant 26</v>
      </c>
      <c r="F3161">
        <f>IF(tbl_transaction[[#This Row],[Type]]="Inbound",VLOOKUP(tbl_transaction[[#This Row],[Reference Number]],barang_masuk[],6,FALSE),IF(tbl_transaction[[#This Row],[Type]]="Outbound",VLOOKUP(tbl_transaction[[#This Row],[Reference Number]],barang_keluar[],6,FALSE),""))</f>
        <v>60</v>
      </c>
      <c r="G3161" t="str">
        <f>IF(tbl_transaction[[#This Row],[Type]]="Inbound",VLOOKUP(tbl_transaction[[#This Row],[Reference Number]],barang_masuk[],7,FALSE),IF(tbl_transaction[[#This Row],[Type]]="Outbound",VLOOKUP(tbl_transaction[[#This Row],[Reference Number]],barang_keluar[],7,FALSE),""))</f>
        <v>Bottle</v>
      </c>
      <c r="H3161" t="str">
        <f>IF(tbl_transaction[[#This Row],[Type]]="Inbound",VLOOKUP(tbl_transaction[[#This Row],[Reference Number]],barang_masuk[],3,FALSE),IF(tbl_transaction[[#This Row],[Type]]="Outbound",VLOOKUP(tbl_transaction[[#This Row],[Reference Number]],barang_keluar[],3,FALSE),""))</f>
        <v>Outlet 063</v>
      </c>
      <c r="I3161" t="str">
        <f>IF(D3161='Kartu Stok'!$B$2,COUNTIF($D$3:D3161,'Kartu Stok'!$B$2),"")</f>
        <v/>
      </c>
    </row>
    <row r="3162" spans="1:9" ht="14.5" x14ac:dyDescent="0.35">
      <c r="A3162" s="2" t="s">
        <v>3721</v>
      </c>
      <c r="B3162" s="5">
        <f>IF(LEFT(tbl_transaction[[#This Row],[Reference Number]],2)="GR",VLOOKUP(tbl_transaction[[#This Row],[Reference Number]],barang_masuk[],2,FALSE),IF(LEFT(tbl_transaction[[#This Row],[Reference Number]],2)="DO",VLOOKUP(tbl_transaction[[#This Row],[Reference Number]],barang_keluar[],2,FALSE),""))</f>
        <v>46174</v>
      </c>
      <c r="C3162" t="str">
        <f t="shared" si="49"/>
        <v>Outbound</v>
      </c>
      <c r="D3162" t="str">
        <f>IF(tbl_transaction[[#This Row],[Type]]="Inbound",VLOOKUP(tbl_transaction[[#This Row],[Reference Number]],barang_masuk[],4,FALSE),IF(tbl_transaction[[#This Row],[Type]]="Outbound",VLOOKUP(tbl_transaction[[#This Row],[Reference Number]],barang_keluar[],4,FALSE),""))</f>
        <v>HOM001</v>
      </c>
      <c r="E3162" t="str">
        <f>IF(tbl_transaction[[#This Row],[Type]]="Inbound",VLOOKUP(tbl_transaction[[#This Row],[Reference Number]],barang_masuk[],5,FALSE),IF(tbl_transaction[[#This Row],[Type]]="Outbound",VLOOKUP(tbl_transaction[[#This Row],[Reference Number]],barang_keluar[],5,FALSE),""))</f>
        <v>Sunlight Home Care Variant 1</v>
      </c>
      <c r="F3162">
        <f>IF(tbl_transaction[[#This Row],[Type]]="Inbound",VLOOKUP(tbl_transaction[[#This Row],[Reference Number]],barang_masuk[],6,FALSE),IF(tbl_transaction[[#This Row],[Type]]="Outbound",VLOOKUP(tbl_transaction[[#This Row],[Reference Number]],barang_keluar[],6,FALSE),""))</f>
        <v>36</v>
      </c>
      <c r="G3162" t="str">
        <f>IF(tbl_transaction[[#This Row],[Type]]="Inbound",VLOOKUP(tbl_transaction[[#This Row],[Reference Number]],barang_masuk[],7,FALSE),IF(tbl_transaction[[#This Row],[Type]]="Outbound",VLOOKUP(tbl_transaction[[#This Row],[Reference Number]],barang_keluar[],7,FALSE),""))</f>
        <v>Pack</v>
      </c>
      <c r="H3162" t="str">
        <f>IF(tbl_transaction[[#This Row],[Type]]="Inbound",VLOOKUP(tbl_transaction[[#This Row],[Reference Number]],barang_masuk[],3,FALSE),IF(tbl_transaction[[#This Row],[Type]]="Outbound",VLOOKUP(tbl_transaction[[#This Row],[Reference Number]],barang_keluar[],3,FALSE),""))</f>
        <v>Outlet 076</v>
      </c>
      <c r="I3162" t="str">
        <f>IF(D3162='Kartu Stok'!$B$2,COUNTIF($D$3:D3162,'Kartu Stok'!$B$2),"")</f>
        <v/>
      </c>
    </row>
    <row r="3163" spans="1:9" ht="14.5" x14ac:dyDescent="0.35">
      <c r="A3163" s="2" t="s">
        <v>3722</v>
      </c>
      <c r="B3163" s="5">
        <f>IF(LEFT(tbl_transaction[[#This Row],[Reference Number]],2)="GR",VLOOKUP(tbl_transaction[[#This Row],[Reference Number]],barang_masuk[],2,FALSE),IF(LEFT(tbl_transaction[[#This Row],[Reference Number]],2)="DO",VLOOKUP(tbl_transaction[[#This Row],[Reference Number]],barang_keluar[],2,FALSE),""))</f>
        <v>46080</v>
      </c>
      <c r="C3163" t="str">
        <f t="shared" si="49"/>
        <v>Outbound</v>
      </c>
      <c r="D3163" t="str">
        <f>IF(tbl_transaction[[#This Row],[Type]]="Inbound",VLOOKUP(tbl_transaction[[#This Row],[Reference Number]],barang_masuk[],4,FALSE),IF(tbl_transaction[[#This Row],[Type]]="Outbound",VLOOKUP(tbl_transaction[[#This Row],[Reference Number]],barang_keluar[],4,FALSE),""))</f>
        <v>BEV023</v>
      </c>
      <c r="E3163" t="str">
        <f>IF(tbl_transaction[[#This Row],[Type]]="Inbound",VLOOKUP(tbl_transaction[[#This Row],[Reference Number]],barang_masuk[],5,FALSE),IF(tbl_transaction[[#This Row],[Type]]="Outbound",VLOOKUP(tbl_transaction[[#This Row],[Reference Number]],barang_keluar[],5,FALSE),""))</f>
        <v>Sosro Beverage Variant 23</v>
      </c>
      <c r="F3163">
        <f>IF(tbl_transaction[[#This Row],[Type]]="Inbound",VLOOKUP(tbl_transaction[[#This Row],[Reference Number]],barang_masuk[],6,FALSE),IF(tbl_transaction[[#This Row],[Type]]="Outbound",VLOOKUP(tbl_transaction[[#This Row],[Reference Number]],barang_keluar[],6,FALSE),""))</f>
        <v>15</v>
      </c>
      <c r="G3163" t="str">
        <f>IF(tbl_transaction[[#This Row],[Type]]="Inbound",VLOOKUP(tbl_transaction[[#This Row],[Reference Number]],barang_masuk[],7,FALSE),IF(tbl_transaction[[#This Row],[Type]]="Outbound",VLOOKUP(tbl_transaction[[#This Row],[Reference Number]],barang_keluar[],7,FALSE),""))</f>
        <v>Bottle</v>
      </c>
      <c r="H3163" t="str">
        <f>IF(tbl_transaction[[#This Row],[Type]]="Inbound",VLOOKUP(tbl_transaction[[#This Row],[Reference Number]],barang_masuk[],3,FALSE),IF(tbl_transaction[[#This Row],[Type]]="Outbound",VLOOKUP(tbl_transaction[[#This Row],[Reference Number]],barang_keluar[],3,FALSE),""))</f>
        <v>Outlet 052</v>
      </c>
      <c r="I3163" t="str">
        <f>IF(D3163='Kartu Stok'!$B$2,COUNTIF($D$3:D3163,'Kartu Stok'!$B$2),"")</f>
        <v/>
      </c>
    </row>
    <row r="3164" spans="1:9" ht="14.5" x14ac:dyDescent="0.35">
      <c r="A3164" s="2" t="s">
        <v>3723</v>
      </c>
      <c r="B3164" s="5">
        <f>IF(LEFT(tbl_transaction[[#This Row],[Reference Number]],2)="GR",VLOOKUP(tbl_transaction[[#This Row],[Reference Number]],barang_masuk[],2,FALSE),IF(LEFT(tbl_transaction[[#This Row],[Reference Number]],2)="DO",VLOOKUP(tbl_transaction[[#This Row],[Reference Number]],barang_keluar[],2,FALSE),""))</f>
        <v>46153</v>
      </c>
      <c r="C3164" t="str">
        <f t="shared" si="49"/>
        <v>Outbound</v>
      </c>
      <c r="D3164" t="str">
        <f>IF(tbl_transaction[[#This Row],[Type]]="Inbound",VLOOKUP(tbl_transaction[[#This Row],[Reference Number]],barang_masuk[],4,FALSE),IF(tbl_transaction[[#This Row],[Type]]="Outbound",VLOOKUP(tbl_transaction[[#This Row],[Reference Number]],barang_keluar[],4,FALSE),""))</f>
        <v>SNK002</v>
      </c>
      <c r="E3164" t="str">
        <f>IF(tbl_transaction[[#This Row],[Type]]="Inbound",VLOOKUP(tbl_transaction[[#This Row],[Reference Number]],barang_masuk[],5,FALSE),IF(tbl_transaction[[#This Row],[Type]]="Outbound",VLOOKUP(tbl_transaction[[#This Row],[Reference Number]],barang_keluar[],5,FALSE),""))</f>
        <v>Qtela Snack Variant 2</v>
      </c>
      <c r="F3164">
        <f>IF(tbl_transaction[[#This Row],[Type]]="Inbound",VLOOKUP(tbl_transaction[[#This Row],[Reference Number]],barang_masuk[],6,FALSE),IF(tbl_transaction[[#This Row],[Type]]="Outbound",VLOOKUP(tbl_transaction[[#This Row],[Reference Number]],barang_keluar[],6,FALSE),""))</f>
        <v>36</v>
      </c>
      <c r="G3164" t="str">
        <f>IF(tbl_transaction[[#This Row],[Type]]="Inbound",VLOOKUP(tbl_transaction[[#This Row],[Reference Number]],barang_masuk[],7,FALSE),IF(tbl_transaction[[#This Row],[Type]]="Outbound",VLOOKUP(tbl_transaction[[#This Row],[Reference Number]],barang_keluar[],7,FALSE),""))</f>
        <v>Pack</v>
      </c>
      <c r="H3164" t="str">
        <f>IF(tbl_transaction[[#This Row],[Type]]="Inbound",VLOOKUP(tbl_transaction[[#This Row],[Reference Number]],barang_masuk[],3,FALSE),IF(tbl_transaction[[#This Row],[Type]]="Outbound",VLOOKUP(tbl_transaction[[#This Row],[Reference Number]],barang_keluar[],3,FALSE),""))</f>
        <v>Outlet 026</v>
      </c>
      <c r="I3164" t="str">
        <f>IF(D3164='Kartu Stok'!$B$2,COUNTIF($D$3:D3164,'Kartu Stok'!$B$2),"")</f>
        <v/>
      </c>
    </row>
    <row r="3165" spans="1:9" ht="14.5" x14ac:dyDescent="0.35">
      <c r="A3165" s="2" t="s">
        <v>3724</v>
      </c>
      <c r="B3165" s="5">
        <f>IF(LEFT(tbl_transaction[[#This Row],[Reference Number]],2)="GR",VLOOKUP(tbl_transaction[[#This Row],[Reference Number]],barang_masuk[],2,FALSE),IF(LEFT(tbl_transaction[[#This Row],[Reference Number]],2)="DO",VLOOKUP(tbl_transaction[[#This Row],[Reference Number]],barang_keluar[],2,FALSE),""))</f>
        <v>46164</v>
      </c>
      <c r="C3165" t="str">
        <f t="shared" si="49"/>
        <v>Outbound</v>
      </c>
      <c r="D3165" t="str">
        <f>IF(tbl_transaction[[#This Row],[Type]]="Inbound",VLOOKUP(tbl_transaction[[#This Row],[Reference Number]],barang_masuk[],4,FALSE),IF(tbl_transaction[[#This Row],[Type]]="Outbound",VLOOKUP(tbl_transaction[[#This Row],[Reference Number]],barang_keluar[],4,FALSE),""))</f>
        <v>BEV031</v>
      </c>
      <c r="E3165" t="str">
        <f>IF(tbl_transaction[[#This Row],[Type]]="Inbound",VLOOKUP(tbl_transaction[[#This Row],[Reference Number]],barang_masuk[],5,FALSE),IF(tbl_transaction[[#This Row],[Type]]="Outbound",VLOOKUP(tbl_transaction[[#This Row],[Reference Number]],barang_keluar[],5,FALSE),""))</f>
        <v>Sosro Beverage Variant 31</v>
      </c>
      <c r="F3165">
        <f>IF(tbl_transaction[[#This Row],[Type]]="Inbound",VLOOKUP(tbl_transaction[[#This Row],[Reference Number]],barang_masuk[],6,FALSE),IF(tbl_transaction[[#This Row],[Type]]="Outbound",VLOOKUP(tbl_transaction[[#This Row],[Reference Number]],barang_keluar[],6,FALSE),""))</f>
        <v>12</v>
      </c>
      <c r="G3165" t="str">
        <f>IF(tbl_transaction[[#This Row],[Type]]="Inbound",VLOOKUP(tbl_transaction[[#This Row],[Reference Number]],barang_masuk[],7,FALSE),IF(tbl_transaction[[#This Row],[Type]]="Outbound",VLOOKUP(tbl_transaction[[#This Row],[Reference Number]],barang_keluar[],7,FALSE),""))</f>
        <v>Bottle</v>
      </c>
      <c r="H3165" t="str">
        <f>IF(tbl_transaction[[#This Row],[Type]]="Inbound",VLOOKUP(tbl_transaction[[#This Row],[Reference Number]],barang_masuk[],3,FALSE),IF(tbl_transaction[[#This Row],[Type]]="Outbound",VLOOKUP(tbl_transaction[[#This Row],[Reference Number]],barang_keluar[],3,FALSE),""))</f>
        <v>Outlet 051</v>
      </c>
      <c r="I3165" t="str">
        <f>IF(D3165='Kartu Stok'!$B$2,COUNTIF($D$3:D3165,'Kartu Stok'!$B$2),"")</f>
        <v/>
      </c>
    </row>
    <row r="3166" spans="1:9" ht="14.5" x14ac:dyDescent="0.35">
      <c r="A3166" s="2" t="s">
        <v>3725</v>
      </c>
      <c r="B3166" s="5">
        <f>IF(LEFT(tbl_transaction[[#This Row],[Reference Number]],2)="GR",VLOOKUP(tbl_transaction[[#This Row],[Reference Number]],barang_masuk[],2,FALSE),IF(LEFT(tbl_transaction[[#This Row],[Reference Number]],2)="DO",VLOOKUP(tbl_transaction[[#This Row],[Reference Number]],barang_keluar[],2,FALSE),""))</f>
        <v>46069</v>
      </c>
      <c r="C3166" t="str">
        <f t="shared" ref="C3166:C3229" si="50">IF(LEFT(A3166,2)="GR","Inbound",IF(LEFT(A3166,2)="DO","Outbound",""))</f>
        <v>Outbound</v>
      </c>
      <c r="D3166" t="str">
        <f>IF(tbl_transaction[[#This Row],[Type]]="Inbound",VLOOKUP(tbl_transaction[[#This Row],[Reference Number]],barang_masuk[],4,FALSE),IF(tbl_transaction[[#This Row],[Type]]="Outbound",VLOOKUP(tbl_transaction[[#This Row],[Reference Number]],barang_keluar[],4,FALSE),""))</f>
        <v>PER025</v>
      </c>
      <c r="E3166" t="str">
        <f>IF(tbl_transaction[[#This Row],[Type]]="Inbound",VLOOKUP(tbl_transaction[[#This Row],[Reference Number]],barang_masuk[],5,FALSE),IF(tbl_transaction[[#This Row],[Type]]="Outbound",VLOOKUP(tbl_transaction[[#This Row],[Reference Number]],barang_keluar[],5,FALSE),""))</f>
        <v>Pepsodent Personal Care Variant 25</v>
      </c>
      <c r="F3166">
        <f>IF(tbl_transaction[[#This Row],[Type]]="Inbound",VLOOKUP(tbl_transaction[[#This Row],[Reference Number]],barang_masuk[],6,FALSE),IF(tbl_transaction[[#This Row],[Type]]="Outbound",VLOOKUP(tbl_transaction[[#This Row],[Reference Number]],barang_keluar[],6,FALSE),""))</f>
        <v>20</v>
      </c>
      <c r="G3166" t="str">
        <f>IF(tbl_transaction[[#This Row],[Type]]="Inbound",VLOOKUP(tbl_transaction[[#This Row],[Reference Number]],barang_masuk[],7,FALSE),IF(tbl_transaction[[#This Row],[Type]]="Outbound",VLOOKUP(tbl_transaction[[#This Row],[Reference Number]],barang_keluar[],7,FALSE),""))</f>
        <v>Bottle</v>
      </c>
      <c r="H3166" t="str">
        <f>IF(tbl_transaction[[#This Row],[Type]]="Inbound",VLOOKUP(tbl_transaction[[#This Row],[Reference Number]],barang_masuk[],3,FALSE),IF(tbl_transaction[[#This Row],[Type]]="Outbound",VLOOKUP(tbl_transaction[[#This Row],[Reference Number]],barang_keluar[],3,FALSE),""))</f>
        <v>Outlet 048</v>
      </c>
      <c r="I3166" t="str">
        <f>IF(D3166='Kartu Stok'!$B$2,COUNTIF($D$3:D3166,'Kartu Stok'!$B$2),"")</f>
        <v/>
      </c>
    </row>
    <row r="3167" spans="1:9" ht="14.5" x14ac:dyDescent="0.35">
      <c r="A3167" s="2" t="s">
        <v>3726</v>
      </c>
      <c r="B3167" s="5">
        <f>IF(LEFT(tbl_transaction[[#This Row],[Reference Number]],2)="GR",VLOOKUP(tbl_transaction[[#This Row],[Reference Number]],barang_masuk[],2,FALSE),IF(LEFT(tbl_transaction[[#This Row],[Reference Number]],2)="DO",VLOOKUP(tbl_transaction[[#This Row],[Reference Number]],barang_keluar[],2,FALSE),""))</f>
        <v>46096</v>
      </c>
      <c r="C3167" t="str">
        <f t="shared" si="50"/>
        <v>Outbound</v>
      </c>
      <c r="D3167" t="str">
        <f>IF(tbl_transaction[[#This Row],[Type]]="Inbound",VLOOKUP(tbl_transaction[[#This Row],[Reference Number]],barang_masuk[],4,FALSE),IF(tbl_transaction[[#This Row],[Type]]="Outbound",VLOOKUP(tbl_transaction[[#This Row],[Reference Number]],barang_keluar[],4,FALSE),""))</f>
        <v>HOM006</v>
      </c>
      <c r="E3167" t="str">
        <f>IF(tbl_transaction[[#This Row],[Type]]="Inbound",VLOOKUP(tbl_transaction[[#This Row],[Reference Number]],barang_masuk[],5,FALSE),IF(tbl_transaction[[#This Row],[Type]]="Outbound",VLOOKUP(tbl_transaction[[#This Row],[Reference Number]],barang_keluar[],5,FALSE),""))</f>
        <v>Sunlight Home Care Variant 6</v>
      </c>
      <c r="F3167">
        <f>IF(tbl_transaction[[#This Row],[Type]]="Inbound",VLOOKUP(tbl_transaction[[#This Row],[Reference Number]],barang_masuk[],6,FALSE),IF(tbl_transaction[[#This Row],[Type]]="Outbound",VLOOKUP(tbl_transaction[[#This Row],[Reference Number]],barang_keluar[],6,FALSE),""))</f>
        <v>60</v>
      </c>
      <c r="G3167" t="str">
        <f>IF(tbl_transaction[[#This Row],[Type]]="Inbound",VLOOKUP(tbl_transaction[[#This Row],[Reference Number]],barang_masuk[],7,FALSE),IF(tbl_transaction[[#This Row],[Type]]="Outbound",VLOOKUP(tbl_transaction[[#This Row],[Reference Number]],barang_keluar[],7,FALSE),""))</f>
        <v>Pack</v>
      </c>
      <c r="H3167" t="str">
        <f>IF(tbl_transaction[[#This Row],[Type]]="Inbound",VLOOKUP(tbl_transaction[[#This Row],[Reference Number]],barang_masuk[],3,FALSE),IF(tbl_transaction[[#This Row],[Type]]="Outbound",VLOOKUP(tbl_transaction[[#This Row],[Reference Number]],barang_keluar[],3,FALSE),""))</f>
        <v>Outlet 045</v>
      </c>
      <c r="I3167" t="str">
        <f>IF(D3167='Kartu Stok'!$B$2,COUNTIF($D$3:D3167,'Kartu Stok'!$B$2),"")</f>
        <v/>
      </c>
    </row>
    <row r="3168" spans="1:9" ht="14.5" x14ac:dyDescent="0.35">
      <c r="A3168" s="2" t="s">
        <v>3727</v>
      </c>
      <c r="B3168" s="5">
        <f>IF(LEFT(tbl_transaction[[#This Row],[Reference Number]],2)="GR",VLOOKUP(tbl_transaction[[#This Row],[Reference Number]],barang_masuk[],2,FALSE),IF(LEFT(tbl_transaction[[#This Row],[Reference Number]],2)="DO",VLOOKUP(tbl_transaction[[#This Row],[Reference Number]],barang_keluar[],2,FALSE),""))</f>
        <v>46162</v>
      </c>
      <c r="C3168" t="str">
        <f t="shared" si="50"/>
        <v>Outbound</v>
      </c>
      <c r="D3168" t="str">
        <f>IF(tbl_transaction[[#This Row],[Type]]="Inbound",VLOOKUP(tbl_transaction[[#This Row],[Reference Number]],barang_masuk[],4,FALSE),IF(tbl_transaction[[#This Row],[Type]]="Outbound",VLOOKUP(tbl_transaction[[#This Row],[Reference Number]],barang_keluar[],4,FALSE),""))</f>
        <v>SNK028</v>
      </c>
      <c r="E3168" t="str">
        <f>IF(tbl_transaction[[#This Row],[Type]]="Inbound",VLOOKUP(tbl_transaction[[#This Row],[Reference Number]],barang_masuk[],5,FALSE),IF(tbl_transaction[[#This Row],[Type]]="Outbound",VLOOKUP(tbl_transaction[[#This Row],[Reference Number]],barang_keluar[],5,FALSE),""))</f>
        <v>Chitato Snack Variant 28</v>
      </c>
      <c r="F3168">
        <f>IF(tbl_transaction[[#This Row],[Type]]="Inbound",VLOOKUP(tbl_transaction[[#This Row],[Reference Number]],barang_masuk[],6,FALSE),IF(tbl_transaction[[#This Row],[Type]]="Outbound",VLOOKUP(tbl_transaction[[#This Row],[Reference Number]],barang_keluar[],6,FALSE),""))</f>
        <v>5</v>
      </c>
      <c r="G3168" t="str">
        <f>IF(tbl_transaction[[#This Row],[Type]]="Inbound",VLOOKUP(tbl_transaction[[#This Row],[Reference Number]],barang_masuk[],7,FALSE),IF(tbl_transaction[[#This Row],[Type]]="Outbound",VLOOKUP(tbl_transaction[[#This Row],[Reference Number]],barang_keluar[],7,FALSE),""))</f>
        <v>Pack</v>
      </c>
      <c r="H3168" t="str">
        <f>IF(tbl_transaction[[#This Row],[Type]]="Inbound",VLOOKUP(tbl_transaction[[#This Row],[Reference Number]],barang_masuk[],3,FALSE),IF(tbl_transaction[[#This Row],[Type]]="Outbound",VLOOKUP(tbl_transaction[[#This Row],[Reference Number]],barang_keluar[],3,FALSE),""))</f>
        <v>Outlet 049</v>
      </c>
      <c r="I3168" t="str">
        <f>IF(D3168='Kartu Stok'!$B$2,COUNTIF($D$3:D3168,'Kartu Stok'!$B$2),"")</f>
        <v/>
      </c>
    </row>
    <row r="3169" spans="1:9" ht="14.5" x14ac:dyDescent="0.35">
      <c r="A3169" s="2" t="s">
        <v>3728</v>
      </c>
      <c r="B3169" s="5">
        <f>IF(LEFT(tbl_transaction[[#This Row],[Reference Number]],2)="GR",VLOOKUP(tbl_transaction[[#This Row],[Reference Number]],barang_masuk[],2,FALSE),IF(LEFT(tbl_transaction[[#This Row],[Reference Number]],2)="DO",VLOOKUP(tbl_transaction[[#This Row],[Reference Number]],barang_keluar[],2,FALSE),""))</f>
        <v>46185</v>
      </c>
      <c r="C3169" t="str">
        <f t="shared" si="50"/>
        <v>Outbound</v>
      </c>
      <c r="D3169" t="str">
        <f>IF(tbl_transaction[[#This Row],[Type]]="Inbound",VLOOKUP(tbl_transaction[[#This Row],[Reference Number]],barang_masuk[],4,FALSE),IF(tbl_transaction[[#This Row],[Type]]="Outbound",VLOOKUP(tbl_transaction[[#This Row],[Reference Number]],barang_keluar[],4,FALSE),""))</f>
        <v>BEV031</v>
      </c>
      <c r="E3169" t="str">
        <f>IF(tbl_transaction[[#This Row],[Type]]="Inbound",VLOOKUP(tbl_transaction[[#This Row],[Reference Number]],barang_masuk[],5,FALSE),IF(tbl_transaction[[#This Row],[Type]]="Outbound",VLOOKUP(tbl_transaction[[#This Row],[Reference Number]],barang_keluar[],5,FALSE),""))</f>
        <v>Sosro Beverage Variant 31</v>
      </c>
      <c r="F3169">
        <f>IF(tbl_transaction[[#This Row],[Type]]="Inbound",VLOOKUP(tbl_transaction[[#This Row],[Reference Number]],barang_masuk[],6,FALSE),IF(tbl_transaction[[#This Row],[Type]]="Outbound",VLOOKUP(tbl_transaction[[#This Row],[Reference Number]],barang_keluar[],6,FALSE),""))</f>
        <v>5</v>
      </c>
      <c r="G3169" t="str">
        <f>IF(tbl_transaction[[#This Row],[Type]]="Inbound",VLOOKUP(tbl_transaction[[#This Row],[Reference Number]],barang_masuk[],7,FALSE),IF(tbl_transaction[[#This Row],[Type]]="Outbound",VLOOKUP(tbl_transaction[[#This Row],[Reference Number]],barang_keluar[],7,FALSE),""))</f>
        <v>Bottle</v>
      </c>
      <c r="H3169" t="str">
        <f>IF(tbl_transaction[[#This Row],[Type]]="Inbound",VLOOKUP(tbl_transaction[[#This Row],[Reference Number]],barang_masuk[],3,FALSE),IF(tbl_transaction[[#This Row],[Type]]="Outbound",VLOOKUP(tbl_transaction[[#This Row],[Reference Number]],barang_keluar[],3,FALSE),""))</f>
        <v>Outlet 039</v>
      </c>
      <c r="I3169" t="str">
        <f>IF(D3169='Kartu Stok'!$B$2,COUNTIF($D$3:D3169,'Kartu Stok'!$B$2),"")</f>
        <v/>
      </c>
    </row>
    <row r="3170" spans="1:9" ht="14.5" x14ac:dyDescent="0.35">
      <c r="A3170" s="2" t="s">
        <v>3729</v>
      </c>
      <c r="B3170" s="5">
        <f>IF(LEFT(tbl_transaction[[#This Row],[Reference Number]],2)="GR",VLOOKUP(tbl_transaction[[#This Row],[Reference Number]],barang_masuk[],2,FALSE),IF(LEFT(tbl_transaction[[#This Row],[Reference Number]],2)="DO",VLOOKUP(tbl_transaction[[#This Row],[Reference Number]],barang_keluar[],2,FALSE),""))</f>
        <v>46136</v>
      </c>
      <c r="C3170" t="str">
        <f t="shared" si="50"/>
        <v>Outbound</v>
      </c>
      <c r="D3170" t="str">
        <f>IF(tbl_transaction[[#This Row],[Type]]="Inbound",VLOOKUP(tbl_transaction[[#This Row],[Reference Number]],barang_masuk[],4,FALSE),IF(tbl_transaction[[#This Row],[Type]]="Outbound",VLOOKUP(tbl_transaction[[#This Row],[Reference Number]],barang_keluar[],4,FALSE),""))</f>
        <v>PER030</v>
      </c>
      <c r="E3170" t="str">
        <f>IF(tbl_transaction[[#This Row],[Type]]="Inbound",VLOOKUP(tbl_transaction[[#This Row],[Reference Number]],barang_masuk[],5,FALSE),IF(tbl_transaction[[#This Row],[Type]]="Outbound",VLOOKUP(tbl_transaction[[#This Row],[Reference Number]],barang_keluar[],5,FALSE),""))</f>
        <v>Lifebuoy Personal Care Variant 30</v>
      </c>
      <c r="F3170">
        <f>IF(tbl_transaction[[#This Row],[Type]]="Inbound",VLOOKUP(tbl_transaction[[#This Row],[Reference Number]],barang_masuk[],6,FALSE),IF(tbl_transaction[[#This Row],[Type]]="Outbound",VLOOKUP(tbl_transaction[[#This Row],[Reference Number]],barang_keluar[],6,FALSE),""))</f>
        <v>24</v>
      </c>
      <c r="G3170" t="str">
        <f>IF(tbl_transaction[[#This Row],[Type]]="Inbound",VLOOKUP(tbl_transaction[[#This Row],[Reference Number]],barang_masuk[],7,FALSE),IF(tbl_transaction[[#This Row],[Type]]="Outbound",VLOOKUP(tbl_transaction[[#This Row],[Reference Number]],barang_keluar[],7,FALSE),""))</f>
        <v>Bottle</v>
      </c>
      <c r="H3170" t="str">
        <f>IF(tbl_transaction[[#This Row],[Type]]="Inbound",VLOOKUP(tbl_transaction[[#This Row],[Reference Number]],barang_masuk[],3,FALSE),IF(tbl_transaction[[#This Row],[Type]]="Outbound",VLOOKUP(tbl_transaction[[#This Row],[Reference Number]],barang_keluar[],3,FALSE),""))</f>
        <v>Outlet 074</v>
      </c>
      <c r="I3170" t="str">
        <f>IF(D3170='Kartu Stok'!$B$2,COUNTIF($D$3:D3170,'Kartu Stok'!$B$2),"")</f>
        <v/>
      </c>
    </row>
    <row r="3171" spans="1:9" ht="14.5" x14ac:dyDescent="0.35">
      <c r="A3171" s="2" t="s">
        <v>3730</v>
      </c>
      <c r="B3171" s="5">
        <f>IF(LEFT(tbl_transaction[[#This Row],[Reference Number]],2)="GR",VLOOKUP(tbl_transaction[[#This Row],[Reference Number]],barang_masuk[],2,FALSE),IF(LEFT(tbl_transaction[[#This Row],[Reference Number]],2)="DO",VLOOKUP(tbl_transaction[[#This Row],[Reference Number]],barang_keluar[],2,FALSE),""))</f>
        <v>46060</v>
      </c>
      <c r="C3171" t="str">
        <f t="shared" si="50"/>
        <v>Outbound</v>
      </c>
      <c r="D3171" t="str">
        <f>IF(tbl_transaction[[#This Row],[Type]]="Inbound",VLOOKUP(tbl_transaction[[#This Row],[Reference Number]],barang_masuk[],4,FALSE),IF(tbl_transaction[[#This Row],[Type]]="Outbound",VLOOKUP(tbl_transaction[[#This Row],[Reference Number]],barang_keluar[],4,FALSE),""))</f>
        <v>SNK029</v>
      </c>
      <c r="E3171" t="str">
        <f>IF(tbl_transaction[[#This Row],[Type]]="Inbound",VLOOKUP(tbl_transaction[[#This Row],[Reference Number]],barang_masuk[],5,FALSE),IF(tbl_transaction[[#This Row],[Type]]="Outbound",VLOOKUP(tbl_transaction[[#This Row],[Reference Number]],barang_keluar[],5,FALSE),""))</f>
        <v>Chitato Snack Variant 29</v>
      </c>
      <c r="F3171">
        <f>IF(tbl_transaction[[#This Row],[Type]]="Inbound",VLOOKUP(tbl_transaction[[#This Row],[Reference Number]],barang_masuk[],6,FALSE),IF(tbl_transaction[[#This Row],[Type]]="Outbound",VLOOKUP(tbl_transaction[[#This Row],[Reference Number]],barang_keluar[],6,FALSE),""))</f>
        <v>36</v>
      </c>
      <c r="G3171" t="str">
        <f>IF(tbl_transaction[[#This Row],[Type]]="Inbound",VLOOKUP(tbl_transaction[[#This Row],[Reference Number]],barang_masuk[],7,FALSE),IF(tbl_transaction[[#This Row],[Type]]="Outbound",VLOOKUP(tbl_transaction[[#This Row],[Reference Number]],barang_keluar[],7,FALSE),""))</f>
        <v>Pack</v>
      </c>
      <c r="H3171" t="str">
        <f>IF(tbl_transaction[[#This Row],[Type]]="Inbound",VLOOKUP(tbl_transaction[[#This Row],[Reference Number]],barang_masuk[],3,FALSE),IF(tbl_transaction[[#This Row],[Type]]="Outbound",VLOOKUP(tbl_transaction[[#This Row],[Reference Number]],barang_keluar[],3,FALSE),""))</f>
        <v>Outlet 037</v>
      </c>
      <c r="I3171" t="str">
        <f>IF(D3171='Kartu Stok'!$B$2,COUNTIF($D$3:D3171,'Kartu Stok'!$B$2),"")</f>
        <v/>
      </c>
    </row>
    <row r="3172" spans="1:9" ht="14.5" x14ac:dyDescent="0.35">
      <c r="A3172" s="2" t="s">
        <v>3731</v>
      </c>
      <c r="B3172" s="5">
        <f>IF(LEFT(tbl_transaction[[#This Row],[Reference Number]],2)="GR",VLOOKUP(tbl_transaction[[#This Row],[Reference Number]],barang_masuk[],2,FALSE),IF(LEFT(tbl_transaction[[#This Row],[Reference Number]],2)="DO",VLOOKUP(tbl_transaction[[#This Row],[Reference Number]],barang_keluar[],2,FALSE),""))</f>
        <v>46141</v>
      </c>
      <c r="C3172" t="str">
        <f t="shared" si="50"/>
        <v>Outbound</v>
      </c>
      <c r="D3172" t="str">
        <f>IF(tbl_transaction[[#This Row],[Type]]="Inbound",VLOOKUP(tbl_transaction[[#This Row],[Reference Number]],barang_masuk[],4,FALSE),IF(tbl_transaction[[#This Row],[Type]]="Outbound",VLOOKUP(tbl_transaction[[#This Row],[Reference Number]],barang_keluar[],4,FALSE),""))</f>
        <v>SNK020</v>
      </c>
      <c r="E3172" t="str">
        <f>IF(tbl_transaction[[#This Row],[Type]]="Inbound",VLOOKUP(tbl_transaction[[#This Row],[Reference Number]],barang_masuk[],5,FALSE),IF(tbl_transaction[[#This Row],[Type]]="Outbound",VLOOKUP(tbl_transaction[[#This Row],[Reference Number]],barang_keluar[],5,FALSE),""))</f>
        <v>Qtela Snack Variant 20</v>
      </c>
      <c r="F3172">
        <f>IF(tbl_transaction[[#This Row],[Type]]="Inbound",VLOOKUP(tbl_transaction[[#This Row],[Reference Number]],barang_masuk[],6,FALSE),IF(tbl_transaction[[#This Row],[Type]]="Outbound",VLOOKUP(tbl_transaction[[#This Row],[Reference Number]],barang_keluar[],6,FALSE),""))</f>
        <v>48</v>
      </c>
      <c r="G3172" t="str">
        <f>IF(tbl_transaction[[#This Row],[Type]]="Inbound",VLOOKUP(tbl_transaction[[#This Row],[Reference Number]],barang_masuk[],7,FALSE),IF(tbl_transaction[[#This Row],[Type]]="Outbound",VLOOKUP(tbl_transaction[[#This Row],[Reference Number]],barang_keluar[],7,FALSE),""))</f>
        <v>Pack</v>
      </c>
      <c r="H3172" t="str">
        <f>IF(tbl_transaction[[#This Row],[Type]]="Inbound",VLOOKUP(tbl_transaction[[#This Row],[Reference Number]],barang_masuk[],3,FALSE),IF(tbl_transaction[[#This Row],[Type]]="Outbound",VLOOKUP(tbl_transaction[[#This Row],[Reference Number]],barang_keluar[],3,FALSE),""))</f>
        <v>Outlet 067</v>
      </c>
      <c r="I3172" t="str">
        <f>IF(D3172='Kartu Stok'!$B$2,COUNTIF($D$3:D3172,'Kartu Stok'!$B$2),"")</f>
        <v/>
      </c>
    </row>
    <row r="3173" spans="1:9" ht="14.5" x14ac:dyDescent="0.35">
      <c r="A3173" s="2" t="s">
        <v>3732</v>
      </c>
      <c r="B3173" s="5">
        <f>IF(LEFT(tbl_transaction[[#This Row],[Reference Number]],2)="GR",VLOOKUP(tbl_transaction[[#This Row],[Reference Number]],barang_masuk[],2,FALSE),IF(LEFT(tbl_transaction[[#This Row],[Reference Number]],2)="DO",VLOOKUP(tbl_transaction[[#This Row],[Reference Number]],barang_keluar[],2,FALSE),""))</f>
        <v>46109</v>
      </c>
      <c r="C3173" t="str">
        <f t="shared" si="50"/>
        <v>Outbound</v>
      </c>
      <c r="D3173" t="str">
        <f>IF(tbl_transaction[[#This Row],[Type]]="Inbound",VLOOKUP(tbl_transaction[[#This Row],[Reference Number]],barang_masuk[],4,FALSE),IF(tbl_transaction[[#This Row],[Type]]="Outbound",VLOOKUP(tbl_transaction[[#This Row],[Reference Number]],barang_keluar[],4,FALSE),""))</f>
        <v>SNK028</v>
      </c>
      <c r="E3173" t="str">
        <f>IF(tbl_transaction[[#This Row],[Type]]="Inbound",VLOOKUP(tbl_transaction[[#This Row],[Reference Number]],barang_masuk[],5,FALSE),IF(tbl_transaction[[#This Row],[Type]]="Outbound",VLOOKUP(tbl_transaction[[#This Row],[Reference Number]],barang_keluar[],5,FALSE),""))</f>
        <v>Chitato Snack Variant 28</v>
      </c>
      <c r="F3173">
        <f>IF(tbl_transaction[[#This Row],[Type]]="Inbound",VLOOKUP(tbl_transaction[[#This Row],[Reference Number]],barang_masuk[],6,FALSE),IF(tbl_transaction[[#This Row],[Type]]="Outbound",VLOOKUP(tbl_transaction[[#This Row],[Reference Number]],barang_keluar[],6,FALSE),""))</f>
        <v>60</v>
      </c>
      <c r="G3173" t="str">
        <f>IF(tbl_transaction[[#This Row],[Type]]="Inbound",VLOOKUP(tbl_transaction[[#This Row],[Reference Number]],barang_masuk[],7,FALSE),IF(tbl_transaction[[#This Row],[Type]]="Outbound",VLOOKUP(tbl_transaction[[#This Row],[Reference Number]],barang_keluar[],7,FALSE),""))</f>
        <v>Pack</v>
      </c>
      <c r="H3173" t="str">
        <f>IF(tbl_transaction[[#This Row],[Type]]="Inbound",VLOOKUP(tbl_transaction[[#This Row],[Reference Number]],barang_masuk[],3,FALSE),IF(tbl_transaction[[#This Row],[Type]]="Outbound",VLOOKUP(tbl_transaction[[#This Row],[Reference Number]],barang_keluar[],3,FALSE),""))</f>
        <v>Outlet 031</v>
      </c>
      <c r="I3173" t="str">
        <f>IF(D3173='Kartu Stok'!$B$2,COUNTIF($D$3:D3173,'Kartu Stok'!$B$2),"")</f>
        <v/>
      </c>
    </row>
    <row r="3174" spans="1:9" ht="14.5" x14ac:dyDescent="0.35">
      <c r="A3174" s="2" t="s">
        <v>3733</v>
      </c>
      <c r="B3174" s="5">
        <f>IF(LEFT(tbl_transaction[[#This Row],[Reference Number]],2)="GR",VLOOKUP(tbl_transaction[[#This Row],[Reference Number]],barang_masuk[],2,FALSE),IF(LEFT(tbl_transaction[[#This Row],[Reference Number]],2)="DO",VLOOKUP(tbl_transaction[[#This Row],[Reference Number]],barang_keluar[],2,FALSE),""))</f>
        <v>46031</v>
      </c>
      <c r="C3174" t="str">
        <f t="shared" si="50"/>
        <v>Outbound</v>
      </c>
      <c r="D3174" t="str">
        <f>IF(tbl_transaction[[#This Row],[Type]]="Inbound",VLOOKUP(tbl_transaction[[#This Row],[Reference Number]],barang_masuk[],4,FALSE),IF(tbl_transaction[[#This Row],[Type]]="Outbound",VLOOKUP(tbl_transaction[[#This Row],[Reference Number]],barang_keluar[],4,FALSE),""))</f>
        <v>HOM012</v>
      </c>
      <c r="E3174" t="str">
        <f>IF(tbl_transaction[[#This Row],[Type]]="Inbound",VLOOKUP(tbl_transaction[[#This Row],[Reference Number]],barang_masuk[],5,FALSE),IF(tbl_transaction[[#This Row],[Type]]="Outbound",VLOOKUP(tbl_transaction[[#This Row],[Reference Number]],barang_keluar[],5,FALSE),""))</f>
        <v>Molto Home Care Variant 12</v>
      </c>
      <c r="F3174">
        <f>IF(tbl_transaction[[#This Row],[Type]]="Inbound",VLOOKUP(tbl_transaction[[#This Row],[Reference Number]],barang_masuk[],6,FALSE),IF(tbl_transaction[[#This Row],[Type]]="Outbound",VLOOKUP(tbl_transaction[[#This Row],[Reference Number]],barang_keluar[],6,FALSE),""))</f>
        <v>5</v>
      </c>
      <c r="G3174" t="str">
        <f>IF(tbl_transaction[[#This Row],[Type]]="Inbound",VLOOKUP(tbl_transaction[[#This Row],[Reference Number]],barang_masuk[],7,FALSE),IF(tbl_transaction[[#This Row],[Type]]="Outbound",VLOOKUP(tbl_transaction[[#This Row],[Reference Number]],barang_keluar[],7,FALSE),""))</f>
        <v>Pack</v>
      </c>
      <c r="H3174" t="str">
        <f>IF(tbl_transaction[[#This Row],[Type]]="Inbound",VLOOKUP(tbl_transaction[[#This Row],[Reference Number]],barang_masuk[],3,FALSE),IF(tbl_transaction[[#This Row],[Type]]="Outbound",VLOOKUP(tbl_transaction[[#This Row],[Reference Number]],barang_keluar[],3,FALSE),""))</f>
        <v>Outlet 043</v>
      </c>
      <c r="I3174" t="str">
        <f>IF(D3174='Kartu Stok'!$B$2,COUNTIF($D$3:D3174,'Kartu Stok'!$B$2),"")</f>
        <v/>
      </c>
    </row>
    <row r="3175" spans="1:9" ht="14.5" x14ac:dyDescent="0.35">
      <c r="A3175" s="2" t="s">
        <v>3734</v>
      </c>
      <c r="B3175" s="5">
        <f>IF(LEFT(tbl_transaction[[#This Row],[Reference Number]],2)="GR",VLOOKUP(tbl_transaction[[#This Row],[Reference Number]],barang_masuk[],2,FALSE),IF(LEFT(tbl_transaction[[#This Row],[Reference Number]],2)="DO",VLOOKUP(tbl_transaction[[#This Row],[Reference Number]],barang_keluar[],2,FALSE),""))</f>
        <v>46061</v>
      </c>
      <c r="C3175" t="str">
        <f t="shared" si="50"/>
        <v>Outbound</v>
      </c>
      <c r="D3175" t="str">
        <f>IF(tbl_transaction[[#This Row],[Type]]="Inbound",VLOOKUP(tbl_transaction[[#This Row],[Reference Number]],barang_masuk[],4,FALSE),IF(tbl_transaction[[#This Row],[Type]]="Outbound",VLOOKUP(tbl_transaction[[#This Row],[Reference Number]],barang_keluar[],4,FALSE),""))</f>
        <v>BEV031</v>
      </c>
      <c r="E3175" t="str">
        <f>IF(tbl_transaction[[#This Row],[Type]]="Inbound",VLOOKUP(tbl_transaction[[#This Row],[Reference Number]],barang_masuk[],5,FALSE),IF(tbl_transaction[[#This Row],[Type]]="Outbound",VLOOKUP(tbl_transaction[[#This Row],[Reference Number]],barang_keluar[],5,FALSE),""))</f>
        <v>Sosro Beverage Variant 31</v>
      </c>
      <c r="F3175">
        <f>IF(tbl_transaction[[#This Row],[Type]]="Inbound",VLOOKUP(tbl_transaction[[#This Row],[Reference Number]],barang_masuk[],6,FALSE),IF(tbl_transaction[[#This Row],[Type]]="Outbound",VLOOKUP(tbl_transaction[[#This Row],[Reference Number]],barang_keluar[],6,FALSE),""))</f>
        <v>60</v>
      </c>
      <c r="G3175" t="str">
        <f>IF(tbl_transaction[[#This Row],[Type]]="Inbound",VLOOKUP(tbl_transaction[[#This Row],[Reference Number]],barang_masuk[],7,FALSE),IF(tbl_transaction[[#This Row],[Type]]="Outbound",VLOOKUP(tbl_transaction[[#This Row],[Reference Number]],barang_keluar[],7,FALSE),""))</f>
        <v>Bottle</v>
      </c>
      <c r="H3175" t="str">
        <f>IF(tbl_transaction[[#This Row],[Type]]="Inbound",VLOOKUP(tbl_transaction[[#This Row],[Reference Number]],barang_masuk[],3,FALSE),IF(tbl_transaction[[#This Row],[Type]]="Outbound",VLOOKUP(tbl_transaction[[#This Row],[Reference Number]],barang_keluar[],3,FALSE),""))</f>
        <v>Outlet 071</v>
      </c>
      <c r="I3175" t="str">
        <f>IF(D3175='Kartu Stok'!$B$2,COUNTIF($D$3:D3175,'Kartu Stok'!$B$2),"")</f>
        <v/>
      </c>
    </row>
    <row r="3176" spans="1:9" ht="14.5" x14ac:dyDescent="0.35">
      <c r="A3176" s="2" t="s">
        <v>3735</v>
      </c>
      <c r="B3176" s="5">
        <f>IF(LEFT(tbl_transaction[[#This Row],[Reference Number]],2)="GR",VLOOKUP(tbl_transaction[[#This Row],[Reference Number]],barang_masuk[],2,FALSE),IF(LEFT(tbl_transaction[[#This Row],[Reference Number]],2)="DO",VLOOKUP(tbl_transaction[[#This Row],[Reference Number]],barang_keluar[],2,FALSE),""))</f>
        <v>46093</v>
      </c>
      <c r="C3176" t="str">
        <f t="shared" si="50"/>
        <v>Outbound</v>
      </c>
      <c r="D3176" t="str">
        <f>IF(tbl_transaction[[#This Row],[Type]]="Inbound",VLOOKUP(tbl_transaction[[#This Row],[Reference Number]],barang_masuk[],4,FALSE),IF(tbl_transaction[[#This Row],[Type]]="Outbound",VLOOKUP(tbl_transaction[[#This Row],[Reference Number]],barang_keluar[],4,FALSE),""))</f>
        <v>INS016</v>
      </c>
      <c r="E3176" t="str">
        <f>IF(tbl_transaction[[#This Row],[Type]]="Inbound",VLOOKUP(tbl_transaction[[#This Row],[Reference Number]],barang_masuk[],5,FALSE),IF(tbl_transaction[[#This Row],[Type]]="Outbound",VLOOKUP(tbl_transaction[[#This Row],[Reference Number]],barang_keluar[],5,FALSE),""))</f>
        <v>Sarimi Instant Food Variant 16</v>
      </c>
      <c r="F3176">
        <f>IF(tbl_transaction[[#This Row],[Type]]="Inbound",VLOOKUP(tbl_transaction[[#This Row],[Reference Number]],barang_masuk[],6,FALSE),IF(tbl_transaction[[#This Row],[Type]]="Outbound",VLOOKUP(tbl_transaction[[#This Row],[Reference Number]],barang_keluar[],6,FALSE),""))</f>
        <v>24</v>
      </c>
      <c r="G3176" t="str">
        <f>IF(tbl_transaction[[#This Row],[Type]]="Inbound",VLOOKUP(tbl_transaction[[#This Row],[Reference Number]],barang_masuk[],7,FALSE),IF(tbl_transaction[[#This Row],[Type]]="Outbound",VLOOKUP(tbl_transaction[[#This Row],[Reference Number]],barang_keluar[],7,FALSE),""))</f>
        <v>Pack</v>
      </c>
      <c r="H3176" t="str">
        <f>IF(tbl_transaction[[#This Row],[Type]]="Inbound",VLOOKUP(tbl_transaction[[#This Row],[Reference Number]],barang_masuk[],3,FALSE),IF(tbl_transaction[[#This Row],[Type]]="Outbound",VLOOKUP(tbl_transaction[[#This Row],[Reference Number]],barang_keluar[],3,FALSE),""))</f>
        <v>Outlet 047</v>
      </c>
      <c r="I3176" t="str">
        <f>IF(D3176='Kartu Stok'!$B$2,COUNTIF($D$3:D3176,'Kartu Stok'!$B$2),"")</f>
        <v/>
      </c>
    </row>
    <row r="3177" spans="1:9" ht="14.5" x14ac:dyDescent="0.35">
      <c r="A3177" s="2" t="s">
        <v>3736</v>
      </c>
      <c r="B3177" s="5">
        <f>IF(LEFT(tbl_transaction[[#This Row],[Reference Number]],2)="GR",VLOOKUP(tbl_transaction[[#This Row],[Reference Number]],barang_masuk[],2,FALSE),IF(LEFT(tbl_transaction[[#This Row],[Reference Number]],2)="DO",VLOOKUP(tbl_transaction[[#This Row],[Reference Number]],barang_keluar[],2,FALSE),""))</f>
        <v>46055</v>
      </c>
      <c r="C3177" t="str">
        <f t="shared" si="50"/>
        <v>Outbound</v>
      </c>
      <c r="D3177" t="str">
        <f>IF(tbl_transaction[[#This Row],[Type]]="Inbound",VLOOKUP(tbl_transaction[[#This Row],[Reference Number]],barang_masuk[],4,FALSE),IF(tbl_transaction[[#This Row],[Type]]="Outbound",VLOOKUP(tbl_transaction[[#This Row],[Reference Number]],barang_keluar[],4,FALSE),""))</f>
        <v>HOM020</v>
      </c>
      <c r="E3177" t="str">
        <f>IF(tbl_transaction[[#This Row],[Type]]="Inbound",VLOOKUP(tbl_transaction[[#This Row],[Reference Number]],barang_masuk[],5,FALSE),IF(tbl_transaction[[#This Row],[Type]]="Outbound",VLOOKUP(tbl_transaction[[#This Row],[Reference Number]],barang_keluar[],5,FALSE),""))</f>
        <v>Sunlight Home Care Variant 20</v>
      </c>
      <c r="F3177">
        <f>IF(tbl_transaction[[#This Row],[Type]]="Inbound",VLOOKUP(tbl_transaction[[#This Row],[Reference Number]],barang_masuk[],6,FALSE),IF(tbl_transaction[[#This Row],[Type]]="Outbound",VLOOKUP(tbl_transaction[[#This Row],[Reference Number]],barang_keluar[],6,FALSE),""))</f>
        <v>24</v>
      </c>
      <c r="G3177" t="str">
        <f>IF(tbl_transaction[[#This Row],[Type]]="Inbound",VLOOKUP(tbl_transaction[[#This Row],[Reference Number]],barang_masuk[],7,FALSE),IF(tbl_transaction[[#This Row],[Type]]="Outbound",VLOOKUP(tbl_transaction[[#This Row],[Reference Number]],barang_keluar[],7,FALSE),""))</f>
        <v>Pack</v>
      </c>
      <c r="H3177" t="str">
        <f>IF(tbl_transaction[[#This Row],[Type]]="Inbound",VLOOKUP(tbl_transaction[[#This Row],[Reference Number]],barang_masuk[],3,FALSE),IF(tbl_transaction[[#This Row],[Type]]="Outbound",VLOOKUP(tbl_transaction[[#This Row],[Reference Number]],barang_keluar[],3,FALSE),""))</f>
        <v>Outlet 033</v>
      </c>
      <c r="I3177" t="str">
        <f>IF(D3177='Kartu Stok'!$B$2,COUNTIF($D$3:D3177,'Kartu Stok'!$B$2),"")</f>
        <v/>
      </c>
    </row>
    <row r="3178" spans="1:9" ht="14.5" x14ac:dyDescent="0.35">
      <c r="A3178" s="2" t="s">
        <v>3737</v>
      </c>
      <c r="B3178" s="5">
        <f>IF(LEFT(tbl_transaction[[#This Row],[Reference Number]],2)="GR",VLOOKUP(tbl_transaction[[#This Row],[Reference Number]],barang_masuk[],2,FALSE),IF(LEFT(tbl_transaction[[#This Row],[Reference Number]],2)="DO",VLOOKUP(tbl_transaction[[#This Row],[Reference Number]],barang_keluar[],2,FALSE),""))</f>
        <v>46035</v>
      </c>
      <c r="C3178" t="str">
        <f t="shared" si="50"/>
        <v>Outbound</v>
      </c>
      <c r="D3178" t="str">
        <f>IF(tbl_transaction[[#This Row],[Type]]="Inbound",VLOOKUP(tbl_transaction[[#This Row],[Reference Number]],barang_masuk[],4,FALSE),IF(tbl_transaction[[#This Row],[Type]]="Outbound",VLOOKUP(tbl_transaction[[#This Row],[Reference Number]],barang_keluar[],4,FALSE),""))</f>
        <v>HOM028</v>
      </c>
      <c r="E3178" t="str">
        <f>IF(tbl_transaction[[#This Row],[Type]]="Inbound",VLOOKUP(tbl_transaction[[#This Row],[Reference Number]],barang_masuk[],5,FALSE),IF(tbl_transaction[[#This Row],[Type]]="Outbound",VLOOKUP(tbl_transaction[[#This Row],[Reference Number]],barang_keluar[],5,FALSE),""))</f>
        <v>Rinso Home Care Variant 28</v>
      </c>
      <c r="F3178">
        <f>IF(tbl_transaction[[#This Row],[Type]]="Inbound",VLOOKUP(tbl_transaction[[#This Row],[Reference Number]],barang_masuk[],6,FALSE),IF(tbl_transaction[[#This Row],[Type]]="Outbound",VLOOKUP(tbl_transaction[[#This Row],[Reference Number]],barang_keluar[],6,FALSE),""))</f>
        <v>30</v>
      </c>
      <c r="G3178" t="str">
        <f>IF(tbl_transaction[[#This Row],[Type]]="Inbound",VLOOKUP(tbl_transaction[[#This Row],[Reference Number]],barang_masuk[],7,FALSE),IF(tbl_transaction[[#This Row],[Type]]="Outbound",VLOOKUP(tbl_transaction[[#This Row],[Reference Number]],barang_keluar[],7,FALSE),""))</f>
        <v>Pack</v>
      </c>
      <c r="H3178" t="str">
        <f>IF(tbl_transaction[[#This Row],[Type]]="Inbound",VLOOKUP(tbl_transaction[[#This Row],[Reference Number]],barang_masuk[],3,FALSE),IF(tbl_transaction[[#This Row],[Type]]="Outbound",VLOOKUP(tbl_transaction[[#This Row],[Reference Number]],barang_keluar[],3,FALSE),""))</f>
        <v>Outlet 043</v>
      </c>
      <c r="I3178" t="str">
        <f>IF(D3178='Kartu Stok'!$B$2,COUNTIF($D$3:D3178,'Kartu Stok'!$B$2),"")</f>
        <v/>
      </c>
    </row>
    <row r="3179" spans="1:9" ht="14.5" x14ac:dyDescent="0.35">
      <c r="A3179" s="2" t="s">
        <v>3738</v>
      </c>
      <c r="B3179" s="5">
        <f>IF(LEFT(tbl_transaction[[#This Row],[Reference Number]],2)="GR",VLOOKUP(tbl_transaction[[#This Row],[Reference Number]],barang_masuk[],2,FALSE),IF(LEFT(tbl_transaction[[#This Row],[Reference Number]],2)="DO",VLOOKUP(tbl_transaction[[#This Row],[Reference Number]],barang_keluar[],2,FALSE),""))</f>
        <v>46042</v>
      </c>
      <c r="C3179" t="str">
        <f t="shared" si="50"/>
        <v>Outbound</v>
      </c>
      <c r="D3179" t="str">
        <f>IF(tbl_transaction[[#This Row],[Type]]="Inbound",VLOOKUP(tbl_transaction[[#This Row],[Reference Number]],barang_masuk[],4,FALSE),IF(tbl_transaction[[#This Row],[Type]]="Outbound",VLOOKUP(tbl_transaction[[#This Row],[Reference Number]],barang_keluar[],4,FALSE),""))</f>
        <v>BAB012</v>
      </c>
      <c r="E3179" t="str">
        <f>IF(tbl_transaction[[#This Row],[Type]]="Inbound",VLOOKUP(tbl_transaction[[#This Row],[Reference Number]],barang_masuk[],5,FALSE),IF(tbl_transaction[[#This Row],[Type]]="Outbound",VLOOKUP(tbl_transaction[[#This Row],[Reference Number]],barang_keluar[],5,FALSE),""))</f>
        <v>MamyPoko Baby Care Variant 12</v>
      </c>
      <c r="F3179">
        <f>IF(tbl_transaction[[#This Row],[Type]]="Inbound",VLOOKUP(tbl_transaction[[#This Row],[Reference Number]],barang_masuk[],6,FALSE),IF(tbl_transaction[[#This Row],[Type]]="Outbound",VLOOKUP(tbl_transaction[[#This Row],[Reference Number]],barang_keluar[],6,FALSE),""))</f>
        <v>10</v>
      </c>
      <c r="G3179" t="str">
        <f>IF(tbl_transaction[[#This Row],[Type]]="Inbound",VLOOKUP(tbl_transaction[[#This Row],[Reference Number]],barang_masuk[],7,FALSE),IF(tbl_transaction[[#This Row],[Type]]="Outbound",VLOOKUP(tbl_transaction[[#This Row],[Reference Number]],barang_keluar[],7,FALSE),""))</f>
        <v>Pack</v>
      </c>
      <c r="H3179" t="str">
        <f>IF(tbl_transaction[[#This Row],[Type]]="Inbound",VLOOKUP(tbl_transaction[[#This Row],[Reference Number]],barang_masuk[],3,FALSE),IF(tbl_transaction[[#This Row],[Type]]="Outbound",VLOOKUP(tbl_transaction[[#This Row],[Reference Number]],barang_keluar[],3,FALSE),""))</f>
        <v>Outlet 050</v>
      </c>
      <c r="I3179" t="str">
        <f>IF(D3179='Kartu Stok'!$B$2,COUNTIF($D$3:D3179,'Kartu Stok'!$B$2),"")</f>
        <v/>
      </c>
    </row>
    <row r="3180" spans="1:9" ht="14.5" x14ac:dyDescent="0.35">
      <c r="A3180" s="2" t="s">
        <v>3739</v>
      </c>
      <c r="B3180" s="5">
        <f>IF(LEFT(tbl_transaction[[#This Row],[Reference Number]],2)="GR",VLOOKUP(tbl_transaction[[#This Row],[Reference Number]],barang_masuk[],2,FALSE),IF(LEFT(tbl_transaction[[#This Row],[Reference Number]],2)="DO",VLOOKUP(tbl_transaction[[#This Row],[Reference Number]],barang_keluar[],2,FALSE),""))</f>
        <v>46037</v>
      </c>
      <c r="C3180" t="str">
        <f t="shared" si="50"/>
        <v>Outbound</v>
      </c>
      <c r="D3180" t="str">
        <f>IF(tbl_transaction[[#This Row],[Type]]="Inbound",VLOOKUP(tbl_transaction[[#This Row],[Reference Number]],barang_masuk[],4,FALSE),IF(tbl_transaction[[#This Row],[Type]]="Outbound",VLOOKUP(tbl_transaction[[#This Row],[Reference Number]],barang_keluar[],4,FALSE),""))</f>
        <v>SNK010</v>
      </c>
      <c r="E3180" t="str">
        <f>IF(tbl_transaction[[#This Row],[Type]]="Inbound",VLOOKUP(tbl_transaction[[#This Row],[Reference Number]],barang_masuk[],5,FALSE),IF(tbl_transaction[[#This Row],[Type]]="Outbound",VLOOKUP(tbl_transaction[[#This Row],[Reference Number]],barang_keluar[],5,FALSE),""))</f>
        <v>Taro Snack Variant 10</v>
      </c>
      <c r="F3180">
        <f>IF(tbl_transaction[[#This Row],[Type]]="Inbound",VLOOKUP(tbl_transaction[[#This Row],[Reference Number]],barang_masuk[],6,FALSE),IF(tbl_transaction[[#This Row],[Type]]="Outbound",VLOOKUP(tbl_transaction[[#This Row],[Reference Number]],barang_keluar[],6,FALSE),""))</f>
        <v>15</v>
      </c>
      <c r="G3180" t="str">
        <f>IF(tbl_transaction[[#This Row],[Type]]="Inbound",VLOOKUP(tbl_transaction[[#This Row],[Reference Number]],barang_masuk[],7,FALSE),IF(tbl_transaction[[#This Row],[Type]]="Outbound",VLOOKUP(tbl_transaction[[#This Row],[Reference Number]],barang_keluar[],7,FALSE),""))</f>
        <v>Pack</v>
      </c>
      <c r="H3180" t="str">
        <f>IF(tbl_transaction[[#This Row],[Type]]="Inbound",VLOOKUP(tbl_transaction[[#This Row],[Reference Number]],barang_masuk[],3,FALSE),IF(tbl_transaction[[#This Row],[Type]]="Outbound",VLOOKUP(tbl_transaction[[#This Row],[Reference Number]],barang_keluar[],3,FALSE),""))</f>
        <v>Outlet 047</v>
      </c>
      <c r="I3180" t="str">
        <f>IF(D3180='Kartu Stok'!$B$2,COUNTIF($D$3:D3180,'Kartu Stok'!$B$2),"")</f>
        <v/>
      </c>
    </row>
    <row r="3181" spans="1:9" ht="14.5" x14ac:dyDescent="0.35">
      <c r="A3181" s="2" t="s">
        <v>3740</v>
      </c>
      <c r="B3181" s="5">
        <f>IF(LEFT(tbl_transaction[[#This Row],[Reference Number]],2)="GR",VLOOKUP(tbl_transaction[[#This Row],[Reference Number]],barang_masuk[],2,FALSE),IF(LEFT(tbl_transaction[[#This Row],[Reference Number]],2)="DO",VLOOKUP(tbl_transaction[[#This Row],[Reference Number]],barang_keluar[],2,FALSE),""))</f>
        <v>46109</v>
      </c>
      <c r="C3181" t="str">
        <f t="shared" si="50"/>
        <v>Outbound</v>
      </c>
      <c r="D3181" t="str">
        <f>IF(tbl_transaction[[#This Row],[Type]]="Inbound",VLOOKUP(tbl_transaction[[#This Row],[Reference Number]],barang_masuk[],4,FALSE),IF(tbl_transaction[[#This Row],[Type]]="Outbound",VLOOKUP(tbl_transaction[[#This Row],[Reference Number]],barang_keluar[],4,FALSE),""))</f>
        <v>SNK007</v>
      </c>
      <c r="E3181" t="str">
        <f>IF(tbl_transaction[[#This Row],[Type]]="Inbound",VLOOKUP(tbl_transaction[[#This Row],[Reference Number]],barang_masuk[],5,FALSE),IF(tbl_transaction[[#This Row],[Type]]="Outbound",VLOOKUP(tbl_transaction[[#This Row],[Reference Number]],barang_keluar[],5,FALSE),""))</f>
        <v>Chitato Snack Variant 7</v>
      </c>
      <c r="F3181">
        <f>IF(tbl_transaction[[#This Row],[Type]]="Inbound",VLOOKUP(tbl_transaction[[#This Row],[Reference Number]],barang_masuk[],6,FALSE),IF(tbl_transaction[[#This Row],[Type]]="Outbound",VLOOKUP(tbl_transaction[[#This Row],[Reference Number]],barang_keluar[],6,FALSE),""))</f>
        <v>10</v>
      </c>
      <c r="G3181" t="str">
        <f>IF(tbl_transaction[[#This Row],[Type]]="Inbound",VLOOKUP(tbl_transaction[[#This Row],[Reference Number]],barang_masuk[],7,FALSE),IF(tbl_transaction[[#This Row],[Type]]="Outbound",VLOOKUP(tbl_transaction[[#This Row],[Reference Number]],barang_keluar[],7,FALSE),""))</f>
        <v>Pack</v>
      </c>
      <c r="H3181" t="str">
        <f>IF(tbl_transaction[[#This Row],[Type]]="Inbound",VLOOKUP(tbl_transaction[[#This Row],[Reference Number]],barang_masuk[],3,FALSE),IF(tbl_transaction[[#This Row],[Type]]="Outbound",VLOOKUP(tbl_transaction[[#This Row],[Reference Number]],barang_keluar[],3,FALSE),""))</f>
        <v>Outlet 057</v>
      </c>
      <c r="I3181" t="str">
        <f>IF(D3181='Kartu Stok'!$B$2,COUNTIF($D$3:D3181,'Kartu Stok'!$B$2),"")</f>
        <v/>
      </c>
    </row>
    <row r="3182" spans="1:9" ht="14.5" x14ac:dyDescent="0.35">
      <c r="A3182" s="2" t="s">
        <v>3741</v>
      </c>
      <c r="B3182" s="5">
        <f>IF(LEFT(tbl_transaction[[#This Row],[Reference Number]],2)="GR",VLOOKUP(tbl_transaction[[#This Row],[Reference Number]],barang_masuk[],2,FALSE),IF(LEFT(tbl_transaction[[#This Row],[Reference Number]],2)="DO",VLOOKUP(tbl_transaction[[#This Row],[Reference Number]],barang_keluar[],2,FALSE),""))</f>
        <v>46182</v>
      </c>
      <c r="C3182" t="str">
        <f t="shared" si="50"/>
        <v>Outbound</v>
      </c>
      <c r="D3182" t="str">
        <f>IF(tbl_transaction[[#This Row],[Type]]="Inbound",VLOOKUP(tbl_transaction[[#This Row],[Reference Number]],barang_masuk[],4,FALSE),IF(tbl_transaction[[#This Row],[Type]]="Outbound",VLOOKUP(tbl_transaction[[#This Row],[Reference Number]],barang_keluar[],4,FALSE),""))</f>
        <v>BEV014</v>
      </c>
      <c r="E3182" t="str">
        <f>IF(tbl_transaction[[#This Row],[Type]]="Inbound",VLOOKUP(tbl_transaction[[#This Row],[Reference Number]],barang_masuk[],5,FALSE),IF(tbl_transaction[[#This Row],[Type]]="Outbound",VLOOKUP(tbl_transaction[[#This Row],[Reference Number]],barang_keluar[],5,FALSE),""))</f>
        <v>Coca Cola Beverage Variant 14</v>
      </c>
      <c r="F3182">
        <f>IF(tbl_transaction[[#This Row],[Type]]="Inbound",VLOOKUP(tbl_transaction[[#This Row],[Reference Number]],barang_masuk[],6,FALSE),IF(tbl_transaction[[#This Row],[Type]]="Outbound",VLOOKUP(tbl_transaction[[#This Row],[Reference Number]],barang_keluar[],6,FALSE),""))</f>
        <v>15</v>
      </c>
      <c r="G3182" t="str">
        <f>IF(tbl_transaction[[#This Row],[Type]]="Inbound",VLOOKUP(tbl_transaction[[#This Row],[Reference Number]],barang_masuk[],7,FALSE),IF(tbl_transaction[[#This Row],[Type]]="Outbound",VLOOKUP(tbl_transaction[[#This Row],[Reference Number]],barang_keluar[],7,FALSE),""))</f>
        <v>Bottle</v>
      </c>
      <c r="H3182" t="str">
        <f>IF(tbl_transaction[[#This Row],[Type]]="Inbound",VLOOKUP(tbl_transaction[[#This Row],[Reference Number]],barang_masuk[],3,FALSE),IF(tbl_transaction[[#This Row],[Type]]="Outbound",VLOOKUP(tbl_transaction[[#This Row],[Reference Number]],barang_keluar[],3,FALSE),""))</f>
        <v>Outlet 034</v>
      </c>
      <c r="I3182" t="str">
        <f>IF(D3182='Kartu Stok'!$B$2,COUNTIF($D$3:D3182,'Kartu Stok'!$B$2),"")</f>
        <v/>
      </c>
    </row>
    <row r="3183" spans="1:9" ht="14.5" x14ac:dyDescent="0.35">
      <c r="A3183" s="2" t="s">
        <v>3742</v>
      </c>
      <c r="B3183" s="5">
        <f>IF(LEFT(tbl_transaction[[#This Row],[Reference Number]],2)="GR",VLOOKUP(tbl_transaction[[#This Row],[Reference Number]],barang_masuk[],2,FALSE),IF(LEFT(tbl_transaction[[#This Row],[Reference Number]],2)="DO",VLOOKUP(tbl_transaction[[#This Row],[Reference Number]],barang_keluar[],2,FALSE),""))</f>
        <v>46027</v>
      </c>
      <c r="C3183" t="str">
        <f t="shared" si="50"/>
        <v>Outbound</v>
      </c>
      <c r="D3183" t="str">
        <f>IF(tbl_transaction[[#This Row],[Type]]="Inbound",VLOOKUP(tbl_transaction[[#This Row],[Reference Number]],barang_masuk[],4,FALSE),IF(tbl_transaction[[#This Row],[Type]]="Outbound",VLOOKUP(tbl_transaction[[#This Row],[Reference Number]],barang_keluar[],4,FALSE),""))</f>
        <v>HOM011</v>
      </c>
      <c r="E3183" t="str">
        <f>IF(tbl_transaction[[#This Row],[Type]]="Inbound",VLOOKUP(tbl_transaction[[#This Row],[Reference Number]],barang_masuk[],5,FALSE),IF(tbl_transaction[[#This Row],[Type]]="Outbound",VLOOKUP(tbl_transaction[[#This Row],[Reference Number]],barang_keluar[],5,FALSE),""))</f>
        <v>Sunlight Home Care Variant 11</v>
      </c>
      <c r="F3183">
        <f>IF(tbl_transaction[[#This Row],[Type]]="Inbound",VLOOKUP(tbl_transaction[[#This Row],[Reference Number]],barang_masuk[],6,FALSE),IF(tbl_transaction[[#This Row],[Type]]="Outbound",VLOOKUP(tbl_transaction[[#This Row],[Reference Number]],barang_keluar[],6,FALSE),""))</f>
        <v>36</v>
      </c>
      <c r="G3183" t="str">
        <f>IF(tbl_transaction[[#This Row],[Type]]="Inbound",VLOOKUP(tbl_transaction[[#This Row],[Reference Number]],barang_masuk[],7,FALSE),IF(tbl_transaction[[#This Row],[Type]]="Outbound",VLOOKUP(tbl_transaction[[#This Row],[Reference Number]],barang_keluar[],7,FALSE),""))</f>
        <v>Pack</v>
      </c>
      <c r="H3183" t="str">
        <f>IF(tbl_transaction[[#This Row],[Type]]="Inbound",VLOOKUP(tbl_transaction[[#This Row],[Reference Number]],barang_masuk[],3,FALSE),IF(tbl_transaction[[#This Row],[Type]]="Outbound",VLOOKUP(tbl_transaction[[#This Row],[Reference Number]],barang_keluar[],3,FALSE),""))</f>
        <v>Outlet 005</v>
      </c>
      <c r="I3183" t="str">
        <f>IF(D3183='Kartu Stok'!$B$2,COUNTIF($D$3:D3183,'Kartu Stok'!$B$2),"")</f>
        <v/>
      </c>
    </row>
    <row r="3184" spans="1:9" ht="14.5" x14ac:dyDescent="0.35">
      <c r="A3184" s="2" t="s">
        <v>3743</v>
      </c>
      <c r="B3184" s="5">
        <f>IF(LEFT(tbl_transaction[[#This Row],[Reference Number]],2)="GR",VLOOKUP(tbl_transaction[[#This Row],[Reference Number]],barang_masuk[],2,FALSE),IF(LEFT(tbl_transaction[[#This Row],[Reference Number]],2)="DO",VLOOKUP(tbl_transaction[[#This Row],[Reference Number]],barang_keluar[],2,FALSE),""))</f>
        <v>46156</v>
      </c>
      <c r="C3184" t="str">
        <f t="shared" si="50"/>
        <v>Outbound</v>
      </c>
      <c r="D3184" t="str">
        <f>IF(tbl_transaction[[#This Row],[Type]]="Inbound",VLOOKUP(tbl_transaction[[#This Row],[Reference Number]],barang_masuk[],4,FALSE),IF(tbl_transaction[[#This Row],[Type]]="Outbound",VLOOKUP(tbl_transaction[[#This Row],[Reference Number]],barang_keluar[],4,FALSE),""))</f>
        <v>DAR004</v>
      </c>
      <c r="E3184" t="str">
        <f>IF(tbl_transaction[[#This Row],[Type]]="Inbound",VLOOKUP(tbl_transaction[[#This Row],[Reference Number]],barang_masuk[],5,FALSE),IF(tbl_transaction[[#This Row],[Type]]="Outbound",VLOOKUP(tbl_transaction[[#This Row],[Reference Number]],barang_keluar[],5,FALSE),""))</f>
        <v>Ultra Milk Dairy Variant 4</v>
      </c>
      <c r="F3184">
        <f>IF(tbl_transaction[[#This Row],[Type]]="Inbound",VLOOKUP(tbl_transaction[[#This Row],[Reference Number]],barang_masuk[],6,FALSE),IF(tbl_transaction[[#This Row],[Type]]="Outbound",VLOOKUP(tbl_transaction[[#This Row],[Reference Number]],barang_keluar[],6,FALSE),""))</f>
        <v>12</v>
      </c>
      <c r="G3184" t="str">
        <f>IF(tbl_transaction[[#This Row],[Type]]="Inbound",VLOOKUP(tbl_transaction[[#This Row],[Reference Number]],barang_masuk[],7,FALSE),IF(tbl_transaction[[#This Row],[Type]]="Outbound",VLOOKUP(tbl_transaction[[#This Row],[Reference Number]],barang_keluar[],7,FALSE),""))</f>
        <v>Box</v>
      </c>
      <c r="H3184" t="str">
        <f>IF(tbl_transaction[[#This Row],[Type]]="Inbound",VLOOKUP(tbl_transaction[[#This Row],[Reference Number]],barang_masuk[],3,FALSE),IF(tbl_transaction[[#This Row],[Type]]="Outbound",VLOOKUP(tbl_transaction[[#This Row],[Reference Number]],barang_keluar[],3,FALSE),""))</f>
        <v>Outlet 019</v>
      </c>
      <c r="I3184" t="str">
        <f>IF(D3184='Kartu Stok'!$B$2,COUNTIF($D$3:D3184,'Kartu Stok'!$B$2),"")</f>
        <v/>
      </c>
    </row>
    <row r="3185" spans="1:9" ht="14.5" x14ac:dyDescent="0.35">
      <c r="A3185" s="2" t="s">
        <v>3744</v>
      </c>
      <c r="B3185" s="5">
        <f>IF(LEFT(tbl_transaction[[#This Row],[Reference Number]],2)="GR",VLOOKUP(tbl_transaction[[#This Row],[Reference Number]],barang_masuk[],2,FALSE),IF(LEFT(tbl_transaction[[#This Row],[Reference Number]],2)="DO",VLOOKUP(tbl_transaction[[#This Row],[Reference Number]],barang_keluar[],2,FALSE),""))</f>
        <v>46057</v>
      </c>
      <c r="C3185" t="str">
        <f t="shared" si="50"/>
        <v>Outbound</v>
      </c>
      <c r="D3185" t="str">
        <f>IF(tbl_transaction[[#This Row],[Type]]="Inbound",VLOOKUP(tbl_transaction[[#This Row],[Reference Number]],barang_masuk[],4,FALSE),IF(tbl_transaction[[#This Row],[Type]]="Outbound",VLOOKUP(tbl_transaction[[#This Row],[Reference Number]],barang_keluar[],4,FALSE),""))</f>
        <v>HOM010</v>
      </c>
      <c r="E3185" t="str">
        <f>IF(tbl_transaction[[#This Row],[Type]]="Inbound",VLOOKUP(tbl_transaction[[#This Row],[Reference Number]],barang_masuk[],5,FALSE),IF(tbl_transaction[[#This Row],[Type]]="Outbound",VLOOKUP(tbl_transaction[[#This Row],[Reference Number]],barang_keluar[],5,FALSE),""))</f>
        <v>Molto Home Care Variant 10</v>
      </c>
      <c r="F3185">
        <f>IF(tbl_transaction[[#This Row],[Type]]="Inbound",VLOOKUP(tbl_transaction[[#This Row],[Reference Number]],barang_masuk[],6,FALSE),IF(tbl_transaction[[#This Row],[Type]]="Outbound",VLOOKUP(tbl_transaction[[#This Row],[Reference Number]],barang_keluar[],6,FALSE),""))</f>
        <v>30</v>
      </c>
      <c r="G3185" t="str">
        <f>IF(tbl_transaction[[#This Row],[Type]]="Inbound",VLOOKUP(tbl_transaction[[#This Row],[Reference Number]],barang_masuk[],7,FALSE),IF(tbl_transaction[[#This Row],[Type]]="Outbound",VLOOKUP(tbl_transaction[[#This Row],[Reference Number]],barang_keluar[],7,FALSE),""))</f>
        <v>Pack</v>
      </c>
      <c r="H3185" t="str">
        <f>IF(tbl_transaction[[#This Row],[Type]]="Inbound",VLOOKUP(tbl_transaction[[#This Row],[Reference Number]],barang_masuk[],3,FALSE),IF(tbl_transaction[[#This Row],[Type]]="Outbound",VLOOKUP(tbl_transaction[[#This Row],[Reference Number]],barang_keluar[],3,FALSE),""))</f>
        <v>Outlet 049</v>
      </c>
      <c r="I3185" t="str">
        <f>IF(D3185='Kartu Stok'!$B$2,COUNTIF($D$3:D3185,'Kartu Stok'!$B$2),"")</f>
        <v/>
      </c>
    </row>
    <row r="3186" spans="1:9" ht="14.5" x14ac:dyDescent="0.35">
      <c r="A3186" s="2" t="s">
        <v>3745</v>
      </c>
      <c r="B3186" s="5">
        <f>IF(LEFT(tbl_transaction[[#This Row],[Reference Number]],2)="GR",VLOOKUP(tbl_transaction[[#This Row],[Reference Number]],barang_masuk[],2,FALSE),IF(LEFT(tbl_transaction[[#This Row],[Reference Number]],2)="DO",VLOOKUP(tbl_transaction[[#This Row],[Reference Number]],barang_keluar[],2,FALSE),""))</f>
        <v>46145</v>
      </c>
      <c r="C3186" t="str">
        <f t="shared" si="50"/>
        <v>Outbound</v>
      </c>
      <c r="D3186" t="str">
        <f>IF(tbl_transaction[[#This Row],[Type]]="Inbound",VLOOKUP(tbl_transaction[[#This Row],[Reference Number]],barang_masuk[],4,FALSE),IF(tbl_transaction[[#This Row],[Type]]="Outbound",VLOOKUP(tbl_transaction[[#This Row],[Reference Number]],barang_keluar[],4,FALSE),""))</f>
        <v>SNK014</v>
      </c>
      <c r="E3186" t="str">
        <f>IF(tbl_transaction[[#This Row],[Type]]="Inbound",VLOOKUP(tbl_transaction[[#This Row],[Reference Number]],barang_masuk[],5,FALSE),IF(tbl_transaction[[#This Row],[Type]]="Outbound",VLOOKUP(tbl_transaction[[#This Row],[Reference Number]],barang_keluar[],5,FALSE),""))</f>
        <v>Qtela Snack Variant 14</v>
      </c>
      <c r="F3186">
        <f>IF(tbl_transaction[[#This Row],[Type]]="Inbound",VLOOKUP(tbl_transaction[[#This Row],[Reference Number]],barang_masuk[],6,FALSE),IF(tbl_transaction[[#This Row],[Type]]="Outbound",VLOOKUP(tbl_transaction[[#This Row],[Reference Number]],barang_keluar[],6,FALSE),""))</f>
        <v>20</v>
      </c>
      <c r="G3186" t="str">
        <f>IF(tbl_transaction[[#This Row],[Type]]="Inbound",VLOOKUP(tbl_transaction[[#This Row],[Reference Number]],barang_masuk[],7,FALSE),IF(tbl_transaction[[#This Row],[Type]]="Outbound",VLOOKUP(tbl_transaction[[#This Row],[Reference Number]],barang_keluar[],7,FALSE),""))</f>
        <v>Pack</v>
      </c>
      <c r="H3186" t="str">
        <f>IF(tbl_transaction[[#This Row],[Type]]="Inbound",VLOOKUP(tbl_transaction[[#This Row],[Reference Number]],barang_masuk[],3,FALSE),IF(tbl_transaction[[#This Row],[Type]]="Outbound",VLOOKUP(tbl_transaction[[#This Row],[Reference Number]],barang_keluar[],3,FALSE),""))</f>
        <v>Outlet 062</v>
      </c>
      <c r="I3186" t="str">
        <f>IF(D3186='Kartu Stok'!$B$2,COUNTIF($D$3:D3186,'Kartu Stok'!$B$2),"")</f>
        <v/>
      </c>
    </row>
    <row r="3187" spans="1:9" ht="14.5" x14ac:dyDescent="0.35">
      <c r="A3187" s="2" t="s">
        <v>3746</v>
      </c>
      <c r="B3187" s="5">
        <f>IF(LEFT(tbl_transaction[[#This Row],[Reference Number]],2)="GR",VLOOKUP(tbl_transaction[[#This Row],[Reference Number]],barang_masuk[],2,FALSE),IF(LEFT(tbl_transaction[[#This Row],[Reference Number]],2)="DO",VLOOKUP(tbl_transaction[[#This Row],[Reference Number]],barang_keluar[],2,FALSE),""))</f>
        <v>46124</v>
      </c>
      <c r="C3187" t="str">
        <f t="shared" si="50"/>
        <v>Outbound</v>
      </c>
      <c r="D3187" t="str">
        <f>IF(tbl_transaction[[#This Row],[Type]]="Inbound",VLOOKUP(tbl_transaction[[#This Row],[Reference Number]],barang_masuk[],4,FALSE),IF(tbl_transaction[[#This Row],[Type]]="Outbound",VLOOKUP(tbl_transaction[[#This Row],[Reference Number]],barang_keluar[],4,FALSE),""))</f>
        <v>SNK030</v>
      </c>
      <c r="E3187" t="str">
        <f>IF(tbl_transaction[[#This Row],[Type]]="Inbound",VLOOKUP(tbl_transaction[[#This Row],[Reference Number]],barang_masuk[],5,FALSE),IF(tbl_transaction[[#This Row],[Type]]="Outbound",VLOOKUP(tbl_transaction[[#This Row],[Reference Number]],barang_keluar[],5,FALSE),""))</f>
        <v>Qtela Snack Variant 30</v>
      </c>
      <c r="F3187">
        <f>IF(tbl_transaction[[#This Row],[Type]]="Inbound",VLOOKUP(tbl_transaction[[#This Row],[Reference Number]],barang_masuk[],6,FALSE),IF(tbl_transaction[[#This Row],[Type]]="Outbound",VLOOKUP(tbl_transaction[[#This Row],[Reference Number]],barang_keluar[],6,FALSE),""))</f>
        <v>48</v>
      </c>
      <c r="G3187" t="str">
        <f>IF(tbl_transaction[[#This Row],[Type]]="Inbound",VLOOKUP(tbl_transaction[[#This Row],[Reference Number]],barang_masuk[],7,FALSE),IF(tbl_transaction[[#This Row],[Type]]="Outbound",VLOOKUP(tbl_transaction[[#This Row],[Reference Number]],barang_keluar[],7,FALSE),""))</f>
        <v>Pack</v>
      </c>
      <c r="H3187" t="str">
        <f>IF(tbl_transaction[[#This Row],[Type]]="Inbound",VLOOKUP(tbl_transaction[[#This Row],[Reference Number]],barang_masuk[],3,FALSE),IF(tbl_transaction[[#This Row],[Type]]="Outbound",VLOOKUP(tbl_transaction[[#This Row],[Reference Number]],barang_keluar[],3,FALSE),""))</f>
        <v>Outlet 030</v>
      </c>
      <c r="I3187" t="str">
        <f>IF(D3187='Kartu Stok'!$B$2,COUNTIF($D$3:D3187,'Kartu Stok'!$B$2),"")</f>
        <v/>
      </c>
    </row>
    <row r="3188" spans="1:9" ht="14.5" x14ac:dyDescent="0.35">
      <c r="A3188" s="2" t="s">
        <v>3747</v>
      </c>
      <c r="B3188" s="5">
        <f>IF(LEFT(tbl_transaction[[#This Row],[Reference Number]],2)="GR",VLOOKUP(tbl_transaction[[#This Row],[Reference Number]],barang_masuk[],2,FALSE),IF(LEFT(tbl_transaction[[#This Row],[Reference Number]],2)="DO",VLOOKUP(tbl_transaction[[#This Row],[Reference Number]],barang_keluar[],2,FALSE),""))</f>
        <v>46133</v>
      </c>
      <c r="C3188" t="str">
        <f t="shared" si="50"/>
        <v>Outbound</v>
      </c>
      <c r="D3188" t="str">
        <f>IF(tbl_transaction[[#This Row],[Type]]="Inbound",VLOOKUP(tbl_transaction[[#This Row],[Reference Number]],barang_masuk[],4,FALSE),IF(tbl_transaction[[#This Row],[Type]]="Outbound",VLOOKUP(tbl_transaction[[#This Row],[Reference Number]],barang_keluar[],4,FALSE),""))</f>
        <v>PER017</v>
      </c>
      <c r="E3188" t="str">
        <f>IF(tbl_transaction[[#This Row],[Type]]="Inbound",VLOOKUP(tbl_transaction[[#This Row],[Reference Number]],barang_masuk[],5,FALSE),IF(tbl_transaction[[#This Row],[Type]]="Outbound",VLOOKUP(tbl_transaction[[#This Row],[Reference Number]],barang_keluar[],5,FALSE),""))</f>
        <v>Pepsodent Personal Care Variant 17</v>
      </c>
      <c r="F3188">
        <f>IF(tbl_transaction[[#This Row],[Type]]="Inbound",VLOOKUP(tbl_transaction[[#This Row],[Reference Number]],barang_masuk[],6,FALSE),IF(tbl_transaction[[#This Row],[Type]]="Outbound",VLOOKUP(tbl_transaction[[#This Row],[Reference Number]],barang_keluar[],6,FALSE),""))</f>
        <v>60</v>
      </c>
      <c r="G3188" t="str">
        <f>IF(tbl_transaction[[#This Row],[Type]]="Inbound",VLOOKUP(tbl_transaction[[#This Row],[Reference Number]],barang_masuk[],7,FALSE),IF(tbl_transaction[[#This Row],[Type]]="Outbound",VLOOKUP(tbl_transaction[[#This Row],[Reference Number]],barang_keluar[],7,FALSE),""))</f>
        <v>Bottle</v>
      </c>
      <c r="H3188" t="str">
        <f>IF(tbl_transaction[[#This Row],[Type]]="Inbound",VLOOKUP(tbl_transaction[[#This Row],[Reference Number]],barang_masuk[],3,FALSE),IF(tbl_transaction[[#This Row],[Type]]="Outbound",VLOOKUP(tbl_transaction[[#This Row],[Reference Number]],barang_keluar[],3,FALSE),""))</f>
        <v>Outlet 023</v>
      </c>
      <c r="I3188" t="str">
        <f>IF(D3188='Kartu Stok'!$B$2,COUNTIF($D$3:D3188,'Kartu Stok'!$B$2),"")</f>
        <v/>
      </c>
    </row>
    <row r="3189" spans="1:9" ht="14.5" x14ac:dyDescent="0.35">
      <c r="A3189" s="2" t="s">
        <v>3748</v>
      </c>
      <c r="B3189" s="5">
        <f>IF(LEFT(tbl_transaction[[#This Row],[Reference Number]],2)="GR",VLOOKUP(tbl_transaction[[#This Row],[Reference Number]],barang_masuk[],2,FALSE),IF(LEFT(tbl_transaction[[#This Row],[Reference Number]],2)="DO",VLOOKUP(tbl_transaction[[#This Row],[Reference Number]],barang_keluar[],2,FALSE),""))</f>
        <v>46108</v>
      </c>
      <c r="C3189" t="str">
        <f t="shared" si="50"/>
        <v>Outbound</v>
      </c>
      <c r="D3189" t="str">
        <f>IF(tbl_transaction[[#This Row],[Type]]="Inbound",VLOOKUP(tbl_transaction[[#This Row],[Reference Number]],barang_masuk[],4,FALSE),IF(tbl_transaction[[#This Row],[Type]]="Outbound",VLOOKUP(tbl_transaction[[#This Row],[Reference Number]],barang_keluar[],4,FALSE),""))</f>
        <v>INS004</v>
      </c>
      <c r="E3189" t="str">
        <f>IF(tbl_transaction[[#This Row],[Type]]="Inbound",VLOOKUP(tbl_transaction[[#This Row],[Reference Number]],barang_masuk[],5,FALSE),IF(tbl_transaction[[#This Row],[Type]]="Outbound",VLOOKUP(tbl_transaction[[#This Row],[Reference Number]],barang_keluar[],5,FALSE),""))</f>
        <v>Sarimi Instant Food Variant 4</v>
      </c>
      <c r="F3189">
        <f>IF(tbl_transaction[[#This Row],[Type]]="Inbound",VLOOKUP(tbl_transaction[[#This Row],[Reference Number]],barang_masuk[],6,FALSE),IF(tbl_transaction[[#This Row],[Type]]="Outbound",VLOOKUP(tbl_transaction[[#This Row],[Reference Number]],barang_keluar[],6,FALSE),""))</f>
        <v>10</v>
      </c>
      <c r="G3189" t="str">
        <f>IF(tbl_transaction[[#This Row],[Type]]="Inbound",VLOOKUP(tbl_transaction[[#This Row],[Reference Number]],barang_masuk[],7,FALSE),IF(tbl_transaction[[#This Row],[Type]]="Outbound",VLOOKUP(tbl_transaction[[#This Row],[Reference Number]],barang_keluar[],7,FALSE),""))</f>
        <v>Pack</v>
      </c>
      <c r="H3189" t="str">
        <f>IF(tbl_transaction[[#This Row],[Type]]="Inbound",VLOOKUP(tbl_transaction[[#This Row],[Reference Number]],barang_masuk[],3,FALSE),IF(tbl_transaction[[#This Row],[Type]]="Outbound",VLOOKUP(tbl_transaction[[#This Row],[Reference Number]],barang_keluar[],3,FALSE),""))</f>
        <v>Outlet 064</v>
      </c>
      <c r="I3189" t="str">
        <f>IF(D3189='Kartu Stok'!$B$2,COUNTIF($D$3:D3189,'Kartu Stok'!$B$2),"")</f>
        <v/>
      </c>
    </row>
    <row r="3190" spans="1:9" ht="14.5" x14ac:dyDescent="0.35">
      <c r="A3190" s="2" t="s">
        <v>3749</v>
      </c>
      <c r="B3190" s="5">
        <f>IF(LEFT(tbl_transaction[[#This Row],[Reference Number]],2)="GR",VLOOKUP(tbl_transaction[[#This Row],[Reference Number]],barang_masuk[],2,FALSE),IF(LEFT(tbl_transaction[[#This Row],[Reference Number]],2)="DO",VLOOKUP(tbl_transaction[[#This Row],[Reference Number]],barang_keluar[],2,FALSE),""))</f>
        <v>46118</v>
      </c>
      <c r="C3190" t="str">
        <f t="shared" si="50"/>
        <v>Outbound</v>
      </c>
      <c r="D3190" t="str">
        <f>IF(tbl_transaction[[#This Row],[Type]]="Inbound",VLOOKUP(tbl_transaction[[#This Row],[Reference Number]],barang_masuk[],4,FALSE),IF(tbl_transaction[[#This Row],[Type]]="Outbound",VLOOKUP(tbl_transaction[[#This Row],[Reference Number]],barang_keluar[],4,FALSE),""))</f>
        <v>BAB009</v>
      </c>
      <c r="E3190" t="str">
        <f>IF(tbl_transaction[[#This Row],[Type]]="Inbound",VLOOKUP(tbl_transaction[[#This Row],[Reference Number]],barang_masuk[],5,FALSE),IF(tbl_transaction[[#This Row],[Type]]="Outbound",VLOOKUP(tbl_transaction[[#This Row],[Reference Number]],barang_keluar[],5,FALSE),""))</f>
        <v>MamyPoko Baby Care Variant 9</v>
      </c>
      <c r="F3190">
        <f>IF(tbl_transaction[[#This Row],[Type]]="Inbound",VLOOKUP(tbl_transaction[[#This Row],[Reference Number]],barang_masuk[],6,FALSE),IF(tbl_transaction[[#This Row],[Type]]="Outbound",VLOOKUP(tbl_transaction[[#This Row],[Reference Number]],barang_keluar[],6,FALSE),""))</f>
        <v>30</v>
      </c>
      <c r="G3190" t="str">
        <f>IF(tbl_transaction[[#This Row],[Type]]="Inbound",VLOOKUP(tbl_transaction[[#This Row],[Reference Number]],barang_masuk[],7,FALSE),IF(tbl_transaction[[#This Row],[Type]]="Outbound",VLOOKUP(tbl_transaction[[#This Row],[Reference Number]],barang_keluar[],7,FALSE),""))</f>
        <v>Pack</v>
      </c>
      <c r="H3190" t="str">
        <f>IF(tbl_transaction[[#This Row],[Type]]="Inbound",VLOOKUP(tbl_transaction[[#This Row],[Reference Number]],barang_masuk[],3,FALSE),IF(tbl_transaction[[#This Row],[Type]]="Outbound",VLOOKUP(tbl_transaction[[#This Row],[Reference Number]],barang_keluar[],3,FALSE),""))</f>
        <v>Outlet 010</v>
      </c>
      <c r="I3190" t="str">
        <f>IF(D3190='Kartu Stok'!$B$2,COUNTIF($D$3:D3190,'Kartu Stok'!$B$2),"")</f>
        <v/>
      </c>
    </row>
    <row r="3191" spans="1:9" ht="14.5" x14ac:dyDescent="0.35">
      <c r="A3191" s="2" t="s">
        <v>3750</v>
      </c>
      <c r="B3191" s="5">
        <f>IF(LEFT(tbl_transaction[[#This Row],[Reference Number]],2)="GR",VLOOKUP(tbl_transaction[[#This Row],[Reference Number]],barang_masuk[],2,FALSE),IF(LEFT(tbl_transaction[[#This Row],[Reference Number]],2)="DO",VLOOKUP(tbl_transaction[[#This Row],[Reference Number]],barang_keluar[],2,FALSE),""))</f>
        <v>46038</v>
      </c>
      <c r="C3191" t="str">
        <f t="shared" si="50"/>
        <v>Outbound</v>
      </c>
      <c r="D3191" t="str">
        <f>IF(tbl_transaction[[#This Row],[Type]]="Inbound",VLOOKUP(tbl_transaction[[#This Row],[Reference Number]],barang_masuk[],4,FALSE),IF(tbl_transaction[[#This Row],[Type]]="Outbound",VLOOKUP(tbl_transaction[[#This Row],[Reference Number]],barang_keluar[],4,FALSE),""))</f>
        <v>HOM025</v>
      </c>
      <c r="E3191" t="str">
        <f>IF(tbl_transaction[[#This Row],[Type]]="Inbound",VLOOKUP(tbl_transaction[[#This Row],[Reference Number]],barang_masuk[],5,FALSE),IF(tbl_transaction[[#This Row],[Type]]="Outbound",VLOOKUP(tbl_transaction[[#This Row],[Reference Number]],barang_keluar[],5,FALSE),""))</f>
        <v>Rinso Home Care Variant 25</v>
      </c>
      <c r="F3191">
        <f>IF(tbl_transaction[[#This Row],[Type]]="Inbound",VLOOKUP(tbl_transaction[[#This Row],[Reference Number]],barang_masuk[],6,FALSE),IF(tbl_transaction[[#This Row],[Type]]="Outbound",VLOOKUP(tbl_transaction[[#This Row],[Reference Number]],barang_keluar[],6,FALSE),""))</f>
        <v>10</v>
      </c>
      <c r="G3191" t="str">
        <f>IF(tbl_transaction[[#This Row],[Type]]="Inbound",VLOOKUP(tbl_transaction[[#This Row],[Reference Number]],barang_masuk[],7,FALSE),IF(tbl_transaction[[#This Row],[Type]]="Outbound",VLOOKUP(tbl_transaction[[#This Row],[Reference Number]],barang_keluar[],7,FALSE),""))</f>
        <v>Pack</v>
      </c>
      <c r="H3191" t="str">
        <f>IF(tbl_transaction[[#This Row],[Type]]="Inbound",VLOOKUP(tbl_transaction[[#This Row],[Reference Number]],barang_masuk[],3,FALSE),IF(tbl_transaction[[#This Row],[Type]]="Outbound",VLOOKUP(tbl_transaction[[#This Row],[Reference Number]],barang_keluar[],3,FALSE),""))</f>
        <v>Outlet 018</v>
      </c>
      <c r="I3191" t="str">
        <f>IF(D3191='Kartu Stok'!$B$2,COUNTIF($D$3:D3191,'Kartu Stok'!$B$2),"")</f>
        <v/>
      </c>
    </row>
    <row r="3192" spans="1:9" ht="14.5" x14ac:dyDescent="0.35">
      <c r="A3192" s="2" t="s">
        <v>3751</v>
      </c>
      <c r="B3192" s="5">
        <f>IF(LEFT(tbl_transaction[[#This Row],[Reference Number]],2)="GR",VLOOKUP(tbl_transaction[[#This Row],[Reference Number]],barang_masuk[],2,FALSE),IF(LEFT(tbl_transaction[[#This Row],[Reference Number]],2)="DO",VLOOKUP(tbl_transaction[[#This Row],[Reference Number]],barang_keluar[],2,FALSE),""))</f>
        <v>46137</v>
      </c>
      <c r="C3192" t="str">
        <f t="shared" si="50"/>
        <v>Outbound</v>
      </c>
      <c r="D3192" t="str">
        <f>IF(tbl_transaction[[#This Row],[Type]]="Inbound",VLOOKUP(tbl_transaction[[#This Row],[Reference Number]],barang_masuk[],4,FALSE),IF(tbl_transaction[[#This Row],[Type]]="Outbound",VLOOKUP(tbl_transaction[[#This Row],[Reference Number]],barang_keluar[],4,FALSE),""))</f>
        <v>BEV022</v>
      </c>
      <c r="E3192" t="str">
        <f>IF(tbl_transaction[[#This Row],[Type]]="Inbound",VLOOKUP(tbl_transaction[[#This Row],[Reference Number]],barang_masuk[],5,FALSE),IF(tbl_transaction[[#This Row],[Type]]="Outbound",VLOOKUP(tbl_transaction[[#This Row],[Reference Number]],barang_keluar[],5,FALSE),""))</f>
        <v>Sosro Beverage Variant 22</v>
      </c>
      <c r="F3192">
        <f>IF(tbl_transaction[[#This Row],[Type]]="Inbound",VLOOKUP(tbl_transaction[[#This Row],[Reference Number]],barang_masuk[],6,FALSE),IF(tbl_transaction[[#This Row],[Type]]="Outbound",VLOOKUP(tbl_transaction[[#This Row],[Reference Number]],barang_keluar[],6,FALSE),""))</f>
        <v>24</v>
      </c>
      <c r="G3192" t="str">
        <f>IF(tbl_transaction[[#This Row],[Type]]="Inbound",VLOOKUP(tbl_transaction[[#This Row],[Reference Number]],barang_masuk[],7,FALSE),IF(tbl_transaction[[#This Row],[Type]]="Outbound",VLOOKUP(tbl_transaction[[#This Row],[Reference Number]],barang_keluar[],7,FALSE),""))</f>
        <v>Bottle</v>
      </c>
      <c r="H3192" t="str">
        <f>IF(tbl_transaction[[#This Row],[Type]]="Inbound",VLOOKUP(tbl_transaction[[#This Row],[Reference Number]],barang_masuk[],3,FALSE),IF(tbl_transaction[[#This Row],[Type]]="Outbound",VLOOKUP(tbl_transaction[[#This Row],[Reference Number]],barang_keluar[],3,FALSE),""))</f>
        <v>Outlet 020</v>
      </c>
      <c r="I3192" t="str">
        <f>IF(D3192='Kartu Stok'!$B$2,COUNTIF($D$3:D3192,'Kartu Stok'!$B$2),"")</f>
        <v/>
      </c>
    </row>
    <row r="3193" spans="1:9" ht="14.5" x14ac:dyDescent="0.35">
      <c r="A3193" s="2" t="s">
        <v>3752</v>
      </c>
      <c r="B3193" s="5">
        <f>IF(LEFT(tbl_transaction[[#This Row],[Reference Number]],2)="GR",VLOOKUP(tbl_transaction[[#This Row],[Reference Number]],barang_masuk[],2,FALSE),IF(LEFT(tbl_transaction[[#This Row],[Reference Number]],2)="DO",VLOOKUP(tbl_transaction[[#This Row],[Reference Number]],barang_keluar[],2,FALSE),""))</f>
        <v>46192</v>
      </c>
      <c r="C3193" t="str">
        <f t="shared" si="50"/>
        <v>Outbound</v>
      </c>
      <c r="D3193" t="str">
        <f>IF(tbl_transaction[[#This Row],[Type]]="Inbound",VLOOKUP(tbl_transaction[[#This Row],[Reference Number]],barang_masuk[],4,FALSE),IF(tbl_transaction[[#This Row],[Type]]="Outbound",VLOOKUP(tbl_transaction[[#This Row],[Reference Number]],barang_keluar[],4,FALSE),""))</f>
        <v>BEV026</v>
      </c>
      <c r="E3193" t="str">
        <f>IF(tbl_transaction[[#This Row],[Type]]="Inbound",VLOOKUP(tbl_transaction[[#This Row],[Reference Number]],barang_masuk[],5,FALSE),IF(tbl_transaction[[#This Row],[Type]]="Outbound",VLOOKUP(tbl_transaction[[#This Row],[Reference Number]],barang_keluar[],5,FALSE),""))</f>
        <v>Pocari Beverage Variant 26</v>
      </c>
      <c r="F3193">
        <f>IF(tbl_transaction[[#This Row],[Type]]="Inbound",VLOOKUP(tbl_transaction[[#This Row],[Reference Number]],barang_masuk[],6,FALSE),IF(tbl_transaction[[#This Row],[Type]]="Outbound",VLOOKUP(tbl_transaction[[#This Row],[Reference Number]],barang_keluar[],6,FALSE),""))</f>
        <v>10</v>
      </c>
      <c r="G3193" t="str">
        <f>IF(tbl_transaction[[#This Row],[Type]]="Inbound",VLOOKUP(tbl_transaction[[#This Row],[Reference Number]],barang_masuk[],7,FALSE),IF(tbl_transaction[[#This Row],[Type]]="Outbound",VLOOKUP(tbl_transaction[[#This Row],[Reference Number]],barang_keluar[],7,FALSE),""))</f>
        <v>Bottle</v>
      </c>
      <c r="H3193" t="str">
        <f>IF(tbl_transaction[[#This Row],[Type]]="Inbound",VLOOKUP(tbl_transaction[[#This Row],[Reference Number]],barang_masuk[],3,FALSE),IF(tbl_transaction[[#This Row],[Type]]="Outbound",VLOOKUP(tbl_transaction[[#This Row],[Reference Number]],barang_keluar[],3,FALSE),""))</f>
        <v>Outlet 063</v>
      </c>
      <c r="I3193" t="str">
        <f>IF(D3193='Kartu Stok'!$B$2,COUNTIF($D$3:D3193,'Kartu Stok'!$B$2),"")</f>
        <v/>
      </c>
    </row>
    <row r="3194" spans="1:9" ht="14.5" x14ac:dyDescent="0.35">
      <c r="A3194" s="2" t="s">
        <v>3753</v>
      </c>
      <c r="B3194" s="5">
        <f>IF(LEFT(tbl_transaction[[#This Row],[Reference Number]],2)="GR",VLOOKUP(tbl_transaction[[#This Row],[Reference Number]],barang_masuk[],2,FALSE),IF(LEFT(tbl_transaction[[#This Row],[Reference Number]],2)="DO",VLOOKUP(tbl_transaction[[#This Row],[Reference Number]],barang_keluar[],2,FALSE),""))</f>
        <v>46049</v>
      </c>
      <c r="C3194" t="str">
        <f t="shared" si="50"/>
        <v>Outbound</v>
      </c>
      <c r="D3194" t="str">
        <f>IF(tbl_transaction[[#This Row],[Type]]="Inbound",VLOOKUP(tbl_transaction[[#This Row],[Reference Number]],barang_masuk[],4,FALSE),IF(tbl_transaction[[#This Row],[Type]]="Outbound",VLOOKUP(tbl_transaction[[#This Row],[Reference Number]],barang_keluar[],4,FALSE),""))</f>
        <v>BAB006</v>
      </c>
      <c r="E3194" t="str">
        <f>IF(tbl_transaction[[#This Row],[Type]]="Inbound",VLOOKUP(tbl_transaction[[#This Row],[Reference Number]],barang_masuk[],5,FALSE),IF(tbl_transaction[[#This Row],[Type]]="Outbound",VLOOKUP(tbl_transaction[[#This Row],[Reference Number]],barang_keluar[],5,FALSE),""))</f>
        <v>Zwitsal Baby Care Variant 6</v>
      </c>
      <c r="F3194">
        <f>IF(tbl_transaction[[#This Row],[Type]]="Inbound",VLOOKUP(tbl_transaction[[#This Row],[Reference Number]],barang_masuk[],6,FALSE),IF(tbl_transaction[[#This Row],[Type]]="Outbound",VLOOKUP(tbl_transaction[[#This Row],[Reference Number]],barang_keluar[],6,FALSE),""))</f>
        <v>15</v>
      </c>
      <c r="G3194" t="str">
        <f>IF(tbl_transaction[[#This Row],[Type]]="Inbound",VLOOKUP(tbl_transaction[[#This Row],[Reference Number]],barang_masuk[],7,FALSE),IF(tbl_transaction[[#This Row],[Type]]="Outbound",VLOOKUP(tbl_transaction[[#This Row],[Reference Number]],barang_keluar[],7,FALSE),""))</f>
        <v>Pack</v>
      </c>
      <c r="H3194" t="str">
        <f>IF(tbl_transaction[[#This Row],[Type]]="Inbound",VLOOKUP(tbl_transaction[[#This Row],[Reference Number]],barang_masuk[],3,FALSE),IF(tbl_transaction[[#This Row],[Type]]="Outbound",VLOOKUP(tbl_transaction[[#This Row],[Reference Number]],barang_keluar[],3,FALSE),""))</f>
        <v>Outlet 042</v>
      </c>
      <c r="I3194" t="str">
        <f>IF(D3194='Kartu Stok'!$B$2,COUNTIF($D$3:D3194,'Kartu Stok'!$B$2),"")</f>
        <v/>
      </c>
    </row>
    <row r="3195" spans="1:9" ht="14.5" x14ac:dyDescent="0.35">
      <c r="A3195" s="2" t="s">
        <v>3754</v>
      </c>
      <c r="B3195" s="5">
        <f>IF(LEFT(tbl_transaction[[#This Row],[Reference Number]],2)="GR",VLOOKUP(tbl_transaction[[#This Row],[Reference Number]],barang_masuk[],2,FALSE),IF(LEFT(tbl_transaction[[#This Row],[Reference Number]],2)="DO",VLOOKUP(tbl_transaction[[#This Row],[Reference Number]],barang_keluar[],2,FALSE),""))</f>
        <v>46177</v>
      </c>
      <c r="C3195" t="str">
        <f t="shared" si="50"/>
        <v>Outbound</v>
      </c>
      <c r="D3195" t="str">
        <f>IF(tbl_transaction[[#This Row],[Type]]="Inbound",VLOOKUP(tbl_transaction[[#This Row],[Reference Number]],barang_masuk[],4,FALSE),IF(tbl_transaction[[#This Row],[Type]]="Outbound",VLOOKUP(tbl_transaction[[#This Row],[Reference Number]],barang_keluar[],4,FALSE),""))</f>
        <v>BEV036</v>
      </c>
      <c r="E3195" t="str">
        <f>IF(tbl_transaction[[#This Row],[Type]]="Inbound",VLOOKUP(tbl_transaction[[#This Row],[Reference Number]],barang_masuk[],5,FALSE),IF(tbl_transaction[[#This Row],[Type]]="Outbound",VLOOKUP(tbl_transaction[[#This Row],[Reference Number]],barang_keluar[],5,FALSE),""))</f>
        <v>Sosro Beverage Variant 36</v>
      </c>
      <c r="F3195">
        <f>IF(tbl_transaction[[#This Row],[Type]]="Inbound",VLOOKUP(tbl_transaction[[#This Row],[Reference Number]],barang_masuk[],6,FALSE),IF(tbl_transaction[[#This Row],[Type]]="Outbound",VLOOKUP(tbl_transaction[[#This Row],[Reference Number]],barang_keluar[],6,FALSE),""))</f>
        <v>48</v>
      </c>
      <c r="G3195" t="str">
        <f>IF(tbl_transaction[[#This Row],[Type]]="Inbound",VLOOKUP(tbl_transaction[[#This Row],[Reference Number]],barang_masuk[],7,FALSE),IF(tbl_transaction[[#This Row],[Type]]="Outbound",VLOOKUP(tbl_transaction[[#This Row],[Reference Number]],barang_keluar[],7,FALSE),""))</f>
        <v>Bottle</v>
      </c>
      <c r="H3195" t="str">
        <f>IF(tbl_transaction[[#This Row],[Type]]="Inbound",VLOOKUP(tbl_transaction[[#This Row],[Reference Number]],barang_masuk[],3,FALSE),IF(tbl_transaction[[#This Row],[Type]]="Outbound",VLOOKUP(tbl_transaction[[#This Row],[Reference Number]],barang_keluar[],3,FALSE),""))</f>
        <v>Outlet 053</v>
      </c>
      <c r="I3195" t="str">
        <f>IF(D3195='Kartu Stok'!$B$2,COUNTIF($D$3:D3195,'Kartu Stok'!$B$2),"")</f>
        <v/>
      </c>
    </row>
    <row r="3196" spans="1:9" ht="14.5" x14ac:dyDescent="0.35">
      <c r="A3196" s="2" t="s">
        <v>3755</v>
      </c>
      <c r="B3196" s="5">
        <f>IF(LEFT(tbl_transaction[[#This Row],[Reference Number]],2)="GR",VLOOKUP(tbl_transaction[[#This Row],[Reference Number]],barang_masuk[],2,FALSE),IF(LEFT(tbl_transaction[[#This Row],[Reference Number]],2)="DO",VLOOKUP(tbl_transaction[[#This Row],[Reference Number]],barang_keluar[],2,FALSE),""))</f>
        <v>46193</v>
      </c>
      <c r="C3196" t="str">
        <f t="shared" si="50"/>
        <v>Outbound</v>
      </c>
      <c r="D3196" t="str">
        <f>IF(tbl_transaction[[#This Row],[Type]]="Inbound",VLOOKUP(tbl_transaction[[#This Row],[Reference Number]],barang_masuk[],4,FALSE),IF(tbl_transaction[[#This Row],[Type]]="Outbound",VLOOKUP(tbl_transaction[[#This Row],[Reference Number]],barang_keluar[],4,FALSE),""))</f>
        <v>PER001</v>
      </c>
      <c r="E3196" t="str">
        <f>IF(tbl_transaction[[#This Row],[Type]]="Inbound",VLOOKUP(tbl_transaction[[#This Row],[Reference Number]],barang_masuk[],5,FALSE),IF(tbl_transaction[[#This Row],[Type]]="Outbound",VLOOKUP(tbl_transaction[[#This Row],[Reference Number]],barang_keluar[],5,FALSE),""))</f>
        <v>Sunsilk Personal Care Variant 1</v>
      </c>
      <c r="F3196">
        <f>IF(tbl_transaction[[#This Row],[Type]]="Inbound",VLOOKUP(tbl_transaction[[#This Row],[Reference Number]],barang_masuk[],6,FALSE),IF(tbl_transaction[[#This Row],[Type]]="Outbound",VLOOKUP(tbl_transaction[[#This Row],[Reference Number]],barang_keluar[],6,FALSE),""))</f>
        <v>5</v>
      </c>
      <c r="G3196" t="str">
        <f>IF(tbl_transaction[[#This Row],[Type]]="Inbound",VLOOKUP(tbl_transaction[[#This Row],[Reference Number]],barang_masuk[],7,FALSE),IF(tbl_transaction[[#This Row],[Type]]="Outbound",VLOOKUP(tbl_transaction[[#This Row],[Reference Number]],barang_keluar[],7,FALSE),""))</f>
        <v>Bottle</v>
      </c>
      <c r="H3196" t="str">
        <f>IF(tbl_transaction[[#This Row],[Type]]="Inbound",VLOOKUP(tbl_transaction[[#This Row],[Reference Number]],barang_masuk[],3,FALSE),IF(tbl_transaction[[#This Row],[Type]]="Outbound",VLOOKUP(tbl_transaction[[#This Row],[Reference Number]],barang_keluar[],3,FALSE),""))</f>
        <v>Outlet 065</v>
      </c>
      <c r="I3196" t="str">
        <f>IF(D3196='Kartu Stok'!$B$2,COUNTIF($D$3:D3196,'Kartu Stok'!$B$2),"")</f>
        <v/>
      </c>
    </row>
    <row r="3197" spans="1:9" ht="14.5" x14ac:dyDescent="0.35">
      <c r="A3197" s="2" t="s">
        <v>3756</v>
      </c>
      <c r="B3197" s="5">
        <f>IF(LEFT(tbl_transaction[[#This Row],[Reference Number]],2)="GR",VLOOKUP(tbl_transaction[[#This Row],[Reference Number]],barang_masuk[],2,FALSE),IF(LEFT(tbl_transaction[[#This Row],[Reference Number]],2)="DO",VLOOKUP(tbl_transaction[[#This Row],[Reference Number]],barang_keluar[],2,FALSE),""))</f>
        <v>46134</v>
      </c>
      <c r="C3197" t="str">
        <f t="shared" si="50"/>
        <v>Outbound</v>
      </c>
      <c r="D3197" t="str">
        <f>IF(tbl_transaction[[#This Row],[Type]]="Inbound",VLOOKUP(tbl_transaction[[#This Row],[Reference Number]],barang_masuk[],4,FALSE),IF(tbl_transaction[[#This Row],[Type]]="Outbound",VLOOKUP(tbl_transaction[[#This Row],[Reference Number]],barang_keluar[],4,FALSE),""))</f>
        <v>HOM010</v>
      </c>
      <c r="E3197" t="str">
        <f>IF(tbl_transaction[[#This Row],[Type]]="Inbound",VLOOKUP(tbl_transaction[[#This Row],[Reference Number]],barang_masuk[],5,FALSE),IF(tbl_transaction[[#This Row],[Type]]="Outbound",VLOOKUP(tbl_transaction[[#This Row],[Reference Number]],barang_keluar[],5,FALSE),""))</f>
        <v>Molto Home Care Variant 10</v>
      </c>
      <c r="F3197">
        <f>IF(tbl_transaction[[#This Row],[Type]]="Inbound",VLOOKUP(tbl_transaction[[#This Row],[Reference Number]],barang_masuk[],6,FALSE),IF(tbl_transaction[[#This Row],[Type]]="Outbound",VLOOKUP(tbl_transaction[[#This Row],[Reference Number]],barang_keluar[],6,FALSE),""))</f>
        <v>5</v>
      </c>
      <c r="G3197" t="str">
        <f>IF(tbl_transaction[[#This Row],[Type]]="Inbound",VLOOKUP(tbl_transaction[[#This Row],[Reference Number]],barang_masuk[],7,FALSE),IF(tbl_transaction[[#This Row],[Type]]="Outbound",VLOOKUP(tbl_transaction[[#This Row],[Reference Number]],barang_keluar[],7,FALSE),""))</f>
        <v>Pack</v>
      </c>
      <c r="H3197" t="str">
        <f>IF(tbl_transaction[[#This Row],[Type]]="Inbound",VLOOKUP(tbl_transaction[[#This Row],[Reference Number]],barang_masuk[],3,FALSE),IF(tbl_transaction[[#This Row],[Type]]="Outbound",VLOOKUP(tbl_transaction[[#This Row],[Reference Number]],barang_keluar[],3,FALSE),""))</f>
        <v>Outlet 006</v>
      </c>
      <c r="I3197" t="str">
        <f>IF(D3197='Kartu Stok'!$B$2,COUNTIF($D$3:D3197,'Kartu Stok'!$B$2),"")</f>
        <v/>
      </c>
    </row>
    <row r="3198" spans="1:9" ht="14.5" x14ac:dyDescent="0.35">
      <c r="A3198" s="2" t="s">
        <v>3757</v>
      </c>
      <c r="B3198" s="5">
        <f>IF(LEFT(tbl_transaction[[#This Row],[Reference Number]],2)="GR",VLOOKUP(tbl_transaction[[#This Row],[Reference Number]],barang_masuk[],2,FALSE),IF(LEFT(tbl_transaction[[#This Row],[Reference Number]],2)="DO",VLOOKUP(tbl_transaction[[#This Row],[Reference Number]],barang_keluar[],2,FALSE),""))</f>
        <v>46115</v>
      </c>
      <c r="C3198" t="str">
        <f t="shared" si="50"/>
        <v>Outbound</v>
      </c>
      <c r="D3198" t="str">
        <f>IF(tbl_transaction[[#This Row],[Type]]="Inbound",VLOOKUP(tbl_transaction[[#This Row],[Reference Number]],barang_masuk[],4,FALSE),IF(tbl_transaction[[#This Row],[Type]]="Outbound",VLOOKUP(tbl_transaction[[#This Row],[Reference Number]],barang_keluar[],4,FALSE),""))</f>
        <v>PER028</v>
      </c>
      <c r="E3198" t="str">
        <f>IF(tbl_transaction[[#This Row],[Type]]="Inbound",VLOOKUP(tbl_transaction[[#This Row],[Reference Number]],barang_masuk[],5,FALSE),IF(tbl_transaction[[#This Row],[Type]]="Outbound",VLOOKUP(tbl_transaction[[#This Row],[Reference Number]],barang_keluar[],5,FALSE),""))</f>
        <v>Sunsilk Personal Care Variant 28</v>
      </c>
      <c r="F3198">
        <f>IF(tbl_transaction[[#This Row],[Type]]="Inbound",VLOOKUP(tbl_transaction[[#This Row],[Reference Number]],barang_masuk[],6,FALSE),IF(tbl_transaction[[#This Row],[Type]]="Outbound",VLOOKUP(tbl_transaction[[#This Row],[Reference Number]],barang_keluar[],6,FALSE),""))</f>
        <v>30</v>
      </c>
      <c r="G3198" t="str">
        <f>IF(tbl_transaction[[#This Row],[Type]]="Inbound",VLOOKUP(tbl_transaction[[#This Row],[Reference Number]],barang_masuk[],7,FALSE),IF(tbl_transaction[[#This Row],[Type]]="Outbound",VLOOKUP(tbl_transaction[[#This Row],[Reference Number]],barang_keluar[],7,FALSE),""))</f>
        <v>Bottle</v>
      </c>
      <c r="H3198" t="str">
        <f>IF(tbl_transaction[[#This Row],[Type]]="Inbound",VLOOKUP(tbl_transaction[[#This Row],[Reference Number]],barang_masuk[],3,FALSE),IF(tbl_transaction[[#This Row],[Type]]="Outbound",VLOOKUP(tbl_transaction[[#This Row],[Reference Number]],barang_keluar[],3,FALSE),""))</f>
        <v>Outlet 046</v>
      </c>
      <c r="I3198" t="str">
        <f>IF(D3198='Kartu Stok'!$B$2,COUNTIF($D$3:D3198,'Kartu Stok'!$B$2),"")</f>
        <v/>
      </c>
    </row>
    <row r="3199" spans="1:9" ht="14.5" x14ac:dyDescent="0.35">
      <c r="A3199" s="2" t="s">
        <v>3758</v>
      </c>
      <c r="B3199" s="5">
        <f>IF(LEFT(tbl_transaction[[#This Row],[Reference Number]],2)="GR",VLOOKUP(tbl_transaction[[#This Row],[Reference Number]],barang_masuk[],2,FALSE),IF(LEFT(tbl_transaction[[#This Row],[Reference Number]],2)="DO",VLOOKUP(tbl_transaction[[#This Row],[Reference Number]],barang_keluar[],2,FALSE),""))</f>
        <v>46116</v>
      </c>
      <c r="C3199" t="str">
        <f t="shared" si="50"/>
        <v>Outbound</v>
      </c>
      <c r="D3199" t="str">
        <f>IF(tbl_transaction[[#This Row],[Type]]="Inbound",VLOOKUP(tbl_transaction[[#This Row],[Reference Number]],barang_masuk[],4,FALSE),IF(tbl_transaction[[#This Row],[Type]]="Outbound",VLOOKUP(tbl_transaction[[#This Row],[Reference Number]],barang_keluar[],4,FALSE),""))</f>
        <v>DAR009</v>
      </c>
      <c r="E3199" t="str">
        <f>IF(tbl_transaction[[#This Row],[Type]]="Inbound",VLOOKUP(tbl_transaction[[#This Row],[Reference Number]],barang_masuk[],5,FALSE),IF(tbl_transaction[[#This Row],[Type]]="Outbound",VLOOKUP(tbl_transaction[[#This Row],[Reference Number]],barang_keluar[],5,FALSE),""))</f>
        <v>Indomilk Dairy Variant 9</v>
      </c>
      <c r="F3199">
        <f>IF(tbl_transaction[[#This Row],[Type]]="Inbound",VLOOKUP(tbl_transaction[[#This Row],[Reference Number]],barang_masuk[],6,FALSE),IF(tbl_transaction[[#This Row],[Type]]="Outbound",VLOOKUP(tbl_transaction[[#This Row],[Reference Number]],barang_keluar[],6,FALSE),""))</f>
        <v>10</v>
      </c>
      <c r="G3199" t="str">
        <f>IF(tbl_transaction[[#This Row],[Type]]="Inbound",VLOOKUP(tbl_transaction[[#This Row],[Reference Number]],barang_masuk[],7,FALSE),IF(tbl_transaction[[#This Row],[Type]]="Outbound",VLOOKUP(tbl_transaction[[#This Row],[Reference Number]],barang_keluar[],7,FALSE),""))</f>
        <v>Box</v>
      </c>
      <c r="H3199" t="str">
        <f>IF(tbl_transaction[[#This Row],[Type]]="Inbound",VLOOKUP(tbl_transaction[[#This Row],[Reference Number]],barang_masuk[],3,FALSE),IF(tbl_transaction[[#This Row],[Type]]="Outbound",VLOOKUP(tbl_transaction[[#This Row],[Reference Number]],barang_keluar[],3,FALSE),""))</f>
        <v>Outlet 080</v>
      </c>
      <c r="I3199" t="str">
        <f>IF(D3199='Kartu Stok'!$B$2,COUNTIF($D$3:D3199,'Kartu Stok'!$B$2),"")</f>
        <v/>
      </c>
    </row>
    <row r="3200" spans="1:9" ht="14.5" x14ac:dyDescent="0.35">
      <c r="A3200" s="2" t="s">
        <v>3759</v>
      </c>
      <c r="B3200" s="5">
        <f>IF(LEFT(tbl_transaction[[#This Row],[Reference Number]],2)="GR",VLOOKUP(tbl_transaction[[#This Row],[Reference Number]],barang_masuk[],2,FALSE),IF(LEFT(tbl_transaction[[#This Row],[Reference Number]],2)="DO",VLOOKUP(tbl_transaction[[#This Row],[Reference Number]],barang_keluar[],2,FALSE),""))</f>
        <v>46193</v>
      </c>
      <c r="C3200" t="str">
        <f t="shared" si="50"/>
        <v>Outbound</v>
      </c>
      <c r="D3200" t="str">
        <f>IF(tbl_transaction[[#This Row],[Type]]="Inbound",VLOOKUP(tbl_transaction[[#This Row],[Reference Number]],barang_masuk[],4,FALSE),IF(tbl_transaction[[#This Row],[Type]]="Outbound",VLOOKUP(tbl_transaction[[#This Row],[Reference Number]],barang_keluar[],4,FALSE),""))</f>
        <v>BAB005</v>
      </c>
      <c r="E3200" t="str">
        <f>IF(tbl_transaction[[#This Row],[Type]]="Inbound",VLOOKUP(tbl_transaction[[#This Row],[Reference Number]],barang_masuk[],5,FALSE),IF(tbl_transaction[[#This Row],[Type]]="Outbound",VLOOKUP(tbl_transaction[[#This Row],[Reference Number]],barang_keluar[],5,FALSE),""))</f>
        <v>Zwitsal Baby Care Variant 5</v>
      </c>
      <c r="F3200">
        <f>IF(tbl_transaction[[#This Row],[Type]]="Inbound",VLOOKUP(tbl_transaction[[#This Row],[Reference Number]],barang_masuk[],6,FALSE),IF(tbl_transaction[[#This Row],[Type]]="Outbound",VLOOKUP(tbl_transaction[[#This Row],[Reference Number]],barang_keluar[],6,FALSE),""))</f>
        <v>60</v>
      </c>
      <c r="G3200" t="str">
        <f>IF(tbl_transaction[[#This Row],[Type]]="Inbound",VLOOKUP(tbl_transaction[[#This Row],[Reference Number]],barang_masuk[],7,FALSE),IF(tbl_transaction[[#This Row],[Type]]="Outbound",VLOOKUP(tbl_transaction[[#This Row],[Reference Number]],barang_keluar[],7,FALSE),""))</f>
        <v>Pack</v>
      </c>
      <c r="H3200" t="str">
        <f>IF(tbl_transaction[[#This Row],[Type]]="Inbound",VLOOKUP(tbl_transaction[[#This Row],[Reference Number]],barang_masuk[],3,FALSE),IF(tbl_transaction[[#This Row],[Type]]="Outbound",VLOOKUP(tbl_transaction[[#This Row],[Reference Number]],barang_keluar[],3,FALSE),""))</f>
        <v>Outlet 042</v>
      </c>
      <c r="I3200" t="str">
        <f>IF(D3200='Kartu Stok'!$B$2,COUNTIF($D$3:D3200,'Kartu Stok'!$B$2),"")</f>
        <v/>
      </c>
    </row>
    <row r="3201" spans="1:9" ht="14.5" x14ac:dyDescent="0.35">
      <c r="A3201" s="2" t="s">
        <v>3760</v>
      </c>
      <c r="B3201" s="5">
        <f>IF(LEFT(tbl_transaction[[#This Row],[Reference Number]],2)="GR",VLOOKUP(tbl_transaction[[#This Row],[Reference Number]],barang_masuk[],2,FALSE),IF(LEFT(tbl_transaction[[#This Row],[Reference Number]],2)="DO",VLOOKUP(tbl_transaction[[#This Row],[Reference Number]],barang_keluar[],2,FALSE),""))</f>
        <v>46103</v>
      </c>
      <c r="C3201" t="str">
        <f t="shared" si="50"/>
        <v>Outbound</v>
      </c>
      <c r="D3201" t="str">
        <f>IF(tbl_transaction[[#This Row],[Type]]="Inbound",VLOOKUP(tbl_transaction[[#This Row],[Reference Number]],barang_masuk[],4,FALSE),IF(tbl_transaction[[#This Row],[Type]]="Outbound",VLOOKUP(tbl_transaction[[#This Row],[Reference Number]],barang_keluar[],4,FALSE),""))</f>
        <v>SNK010</v>
      </c>
      <c r="E3201" t="str">
        <f>IF(tbl_transaction[[#This Row],[Type]]="Inbound",VLOOKUP(tbl_transaction[[#This Row],[Reference Number]],barang_masuk[],5,FALSE),IF(tbl_transaction[[#This Row],[Type]]="Outbound",VLOOKUP(tbl_transaction[[#This Row],[Reference Number]],barang_keluar[],5,FALSE),""))</f>
        <v>Taro Snack Variant 10</v>
      </c>
      <c r="F3201">
        <f>IF(tbl_transaction[[#This Row],[Type]]="Inbound",VLOOKUP(tbl_transaction[[#This Row],[Reference Number]],barang_masuk[],6,FALSE),IF(tbl_transaction[[#This Row],[Type]]="Outbound",VLOOKUP(tbl_transaction[[#This Row],[Reference Number]],barang_keluar[],6,FALSE),""))</f>
        <v>20</v>
      </c>
      <c r="G3201" t="str">
        <f>IF(tbl_transaction[[#This Row],[Type]]="Inbound",VLOOKUP(tbl_transaction[[#This Row],[Reference Number]],barang_masuk[],7,FALSE),IF(tbl_transaction[[#This Row],[Type]]="Outbound",VLOOKUP(tbl_transaction[[#This Row],[Reference Number]],barang_keluar[],7,FALSE),""))</f>
        <v>Pack</v>
      </c>
      <c r="H3201" t="str">
        <f>IF(tbl_transaction[[#This Row],[Type]]="Inbound",VLOOKUP(tbl_transaction[[#This Row],[Reference Number]],barang_masuk[],3,FALSE),IF(tbl_transaction[[#This Row],[Type]]="Outbound",VLOOKUP(tbl_transaction[[#This Row],[Reference Number]],barang_keluar[],3,FALSE),""))</f>
        <v>Outlet 023</v>
      </c>
      <c r="I3201" t="str">
        <f>IF(D3201='Kartu Stok'!$B$2,COUNTIF($D$3:D3201,'Kartu Stok'!$B$2),"")</f>
        <v/>
      </c>
    </row>
    <row r="3202" spans="1:9" ht="14.5" x14ac:dyDescent="0.35">
      <c r="A3202" s="2" t="s">
        <v>3761</v>
      </c>
      <c r="B3202" s="5">
        <f>IF(LEFT(tbl_transaction[[#This Row],[Reference Number]],2)="GR",VLOOKUP(tbl_transaction[[#This Row],[Reference Number]],barang_masuk[],2,FALSE),IF(LEFT(tbl_transaction[[#This Row],[Reference Number]],2)="DO",VLOOKUP(tbl_transaction[[#This Row],[Reference Number]],barang_keluar[],2,FALSE),""))</f>
        <v>46031</v>
      </c>
      <c r="C3202" t="str">
        <f t="shared" si="50"/>
        <v>Outbound</v>
      </c>
      <c r="D3202" t="str">
        <f>IF(tbl_transaction[[#This Row],[Type]]="Inbound",VLOOKUP(tbl_transaction[[#This Row],[Reference Number]],barang_masuk[],4,FALSE),IF(tbl_transaction[[#This Row],[Type]]="Outbound",VLOOKUP(tbl_transaction[[#This Row],[Reference Number]],barang_keluar[],4,FALSE),""))</f>
        <v>DAR019</v>
      </c>
      <c r="E3202" t="str">
        <f>IF(tbl_transaction[[#This Row],[Type]]="Inbound",VLOOKUP(tbl_transaction[[#This Row],[Reference Number]],barang_masuk[],5,FALSE),IF(tbl_transaction[[#This Row],[Type]]="Outbound",VLOOKUP(tbl_transaction[[#This Row],[Reference Number]],barang_keluar[],5,FALSE),""))</f>
        <v>Ultra Milk Dairy Variant 19</v>
      </c>
      <c r="F3202">
        <f>IF(tbl_transaction[[#This Row],[Type]]="Inbound",VLOOKUP(tbl_transaction[[#This Row],[Reference Number]],barang_masuk[],6,FALSE),IF(tbl_transaction[[#This Row],[Type]]="Outbound",VLOOKUP(tbl_transaction[[#This Row],[Reference Number]],barang_keluar[],6,FALSE),""))</f>
        <v>15</v>
      </c>
      <c r="G3202" t="str">
        <f>IF(tbl_transaction[[#This Row],[Type]]="Inbound",VLOOKUP(tbl_transaction[[#This Row],[Reference Number]],barang_masuk[],7,FALSE),IF(tbl_transaction[[#This Row],[Type]]="Outbound",VLOOKUP(tbl_transaction[[#This Row],[Reference Number]],barang_keluar[],7,FALSE),""))</f>
        <v>Box</v>
      </c>
      <c r="H3202" t="str">
        <f>IF(tbl_transaction[[#This Row],[Type]]="Inbound",VLOOKUP(tbl_transaction[[#This Row],[Reference Number]],barang_masuk[],3,FALSE),IF(tbl_transaction[[#This Row],[Type]]="Outbound",VLOOKUP(tbl_transaction[[#This Row],[Reference Number]],barang_keluar[],3,FALSE),""))</f>
        <v>Outlet 055</v>
      </c>
      <c r="I3202" t="str">
        <f>IF(D3202='Kartu Stok'!$B$2,COUNTIF($D$3:D3202,'Kartu Stok'!$B$2),"")</f>
        <v/>
      </c>
    </row>
    <row r="3203" spans="1:9" ht="14.5" x14ac:dyDescent="0.35">
      <c r="A3203" s="2" t="s">
        <v>3762</v>
      </c>
      <c r="B3203" s="5">
        <f>IF(LEFT(tbl_transaction[[#This Row],[Reference Number]],2)="GR",VLOOKUP(tbl_transaction[[#This Row],[Reference Number]],barang_masuk[],2,FALSE),IF(LEFT(tbl_transaction[[#This Row],[Reference Number]],2)="DO",VLOOKUP(tbl_transaction[[#This Row],[Reference Number]],barang_keluar[],2,FALSE),""))</f>
        <v>46072</v>
      </c>
      <c r="C3203" t="str">
        <f t="shared" si="50"/>
        <v>Outbound</v>
      </c>
      <c r="D3203" t="str">
        <f>IF(tbl_transaction[[#This Row],[Type]]="Inbound",VLOOKUP(tbl_transaction[[#This Row],[Reference Number]],barang_masuk[],4,FALSE),IF(tbl_transaction[[#This Row],[Type]]="Outbound",VLOOKUP(tbl_transaction[[#This Row],[Reference Number]],barang_keluar[],4,FALSE),""))</f>
        <v>SNK035</v>
      </c>
      <c r="E3203" t="str">
        <f>IF(tbl_transaction[[#This Row],[Type]]="Inbound",VLOOKUP(tbl_transaction[[#This Row],[Reference Number]],barang_masuk[],5,FALSE),IF(tbl_transaction[[#This Row],[Type]]="Outbound",VLOOKUP(tbl_transaction[[#This Row],[Reference Number]],barang_keluar[],5,FALSE),""))</f>
        <v>Qtela Snack Variant 35</v>
      </c>
      <c r="F3203">
        <f>IF(tbl_transaction[[#This Row],[Type]]="Inbound",VLOOKUP(tbl_transaction[[#This Row],[Reference Number]],barang_masuk[],6,FALSE),IF(tbl_transaction[[#This Row],[Type]]="Outbound",VLOOKUP(tbl_transaction[[#This Row],[Reference Number]],barang_keluar[],6,FALSE),""))</f>
        <v>5</v>
      </c>
      <c r="G3203" t="str">
        <f>IF(tbl_transaction[[#This Row],[Type]]="Inbound",VLOOKUP(tbl_transaction[[#This Row],[Reference Number]],barang_masuk[],7,FALSE),IF(tbl_transaction[[#This Row],[Type]]="Outbound",VLOOKUP(tbl_transaction[[#This Row],[Reference Number]],barang_keluar[],7,FALSE),""))</f>
        <v>Pack</v>
      </c>
      <c r="H3203" t="str">
        <f>IF(tbl_transaction[[#This Row],[Type]]="Inbound",VLOOKUP(tbl_transaction[[#This Row],[Reference Number]],barang_masuk[],3,FALSE),IF(tbl_transaction[[#This Row],[Type]]="Outbound",VLOOKUP(tbl_transaction[[#This Row],[Reference Number]],barang_keluar[],3,FALSE),""))</f>
        <v>Outlet 016</v>
      </c>
      <c r="I3203" t="str">
        <f>IF(D3203='Kartu Stok'!$B$2,COUNTIF($D$3:D3203,'Kartu Stok'!$B$2),"")</f>
        <v/>
      </c>
    </row>
    <row r="3204" spans="1:9" ht="14.5" x14ac:dyDescent="0.35">
      <c r="A3204" s="2" t="s">
        <v>3763</v>
      </c>
      <c r="B3204" s="5">
        <f>IF(LEFT(tbl_transaction[[#This Row],[Reference Number]],2)="GR",VLOOKUP(tbl_transaction[[#This Row],[Reference Number]],barang_masuk[],2,FALSE),IF(LEFT(tbl_transaction[[#This Row],[Reference Number]],2)="DO",VLOOKUP(tbl_transaction[[#This Row],[Reference Number]],barang_keluar[],2,FALSE),""))</f>
        <v>46136</v>
      </c>
      <c r="C3204" t="str">
        <f t="shared" si="50"/>
        <v>Outbound</v>
      </c>
      <c r="D3204" t="str">
        <f>IF(tbl_transaction[[#This Row],[Type]]="Inbound",VLOOKUP(tbl_transaction[[#This Row],[Reference Number]],barang_masuk[],4,FALSE),IF(tbl_transaction[[#This Row],[Type]]="Outbound",VLOOKUP(tbl_transaction[[#This Row],[Reference Number]],barang_keluar[],4,FALSE),""))</f>
        <v>DAR012</v>
      </c>
      <c r="E3204" t="str">
        <f>IF(tbl_transaction[[#This Row],[Type]]="Inbound",VLOOKUP(tbl_transaction[[#This Row],[Reference Number]],barang_masuk[],5,FALSE),IF(tbl_transaction[[#This Row],[Type]]="Outbound",VLOOKUP(tbl_transaction[[#This Row],[Reference Number]],barang_keluar[],5,FALSE),""))</f>
        <v>Indomilk Dairy Variant 12</v>
      </c>
      <c r="F3204">
        <f>IF(tbl_transaction[[#This Row],[Type]]="Inbound",VLOOKUP(tbl_transaction[[#This Row],[Reference Number]],barang_masuk[],6,FALSE),IF(tbl_transaction[[#This Row],[Type]]="Outbound",VLOOKUP(tbl_transaction[[#This Row],[Reference Number]],barang_keluar[],6,FALSE),""))</f>
        <v>5</v>
      </c>
      <c r="G3204" t="str">
        <f>IF(tbl_transaction[[#This Row],[Type]]="Inbound",VLOOKUP(tbl_transaction[[#This Row],[Reference Number]],barang_masuk[],7,FALSE),IF(tbl_transaction[[#This Row],[Type]]="Outbound",VLOOKUP(tbl_transaction[[#This Row],[Reference Number]],barang_keluar[],7,FALSE),""))</f>
        <v>Box</v>
      </c>
      <c r="H3204" t="str">
        <f>IF(tbl_transaction[[#This Row],[Type]]="Inbound",VLOOKUP(tbl_transaction[[#This Row],[Reference Number]],barang_masuk[],3,FALSE),IF(tbl_transaction[[#This Row],[Type]]="Outbound",VLOOKUP(tbl_transaction[[#This Row],[Reference Number]],barang_keluar[],3,FALSE),""))</f>
        <v>Outlet 019</v>
      </c>
      <c r="I3204" t="str">
        <f>IF(D3204='Kartu Stok'!$B$2,COUNTIF($D$3:D3204,'Kartu Stok'!$B$2),"")</f>
        <v/>
      </c>
    </row>
    <row r="3205" spans="1:9" ht="14.5" x14ac:dyDescent="0.35">
      <c r="A3205" s="2" t="s">
        <v>3764</v>
      </c>
      <c r="B3205" s="5">
        <f>IF(LEFT(tbl_transaction[[#This Row],[Reference Number]],2)="GR",VLOOKUP(tbl_transaction[[#This Row],[Reference Number]],barang_masuk[],2,FALSE),IF(LEFT(tbl_transaction[[#This Row],[Reference Number]],2)="DO",VLOOKUP(tbl_transaction[[#This Row],[Reference Number]],barang_keluar[],2,FALSE),""))</f>
        <v>46029</v>
      </c>
      <c r="C3205" t="str">
        <f t="shared" si="50"/>
        <v>Outbound</v>
      </c>
      <c r="D3205" t="str">
        <f>IF(tbl_transaction[[#This Row],[Type]]="Inbound",VLOOKUP(tbl_transaction[[#This Row],[Reference Number]],barang_masuk[],4,FALSE),IF(tbl_transaction[[#This Row],[Type]]="Outbound",VLOOKUP(tbl_transaction[[#This Row],[Reference Number]],barang_keluar[],4,FALSE),""))</f>
        <v>BAB013</v>
      </c>
      <c r="E3205" t="str">
        <f>IF(tbl_transaction[[#This Row],[Type]]="Inbound",VLOOKUP(tbl_transaction[[#This Row],[Reference Number]],barang_masuk[],5,FALSE),IF(tbl_transaction[[#This Row],[Type]]="Outbound",VLOOKUP(tbl_transaction[[#This Row],[Reference Number]],barang_keluar[],5,FALSE),""))</f>
        <v>MamyPoko Baby Care Variant 13</v>
      </c>
      <c r="F3205">
        <f>IF(tbl_transaction[[#This Row],[Type]]="Inbound",VLOOKUP(tbl_transaction[[#This Row],[Reference Number]],barang_masuk[],6,FALSE),IF(tbl_transaction[[#This Row],[Type]]="Outbound",VLOOKUP(tbl_transaction[[#This Row],[Reference Number]],barang_keluar[],6,FALSE),""))</f>
        <v>12</v>
      </c>
      <c r="G3205" t="str">
        <f>IF(tbl_transaction[[#This Row],[Type]]="Inbound",VLOOKUP(tbl_transaction[[#This Row],[Reference Number]],barang_masuk[],7,FALSE),IF(tbl_transaction[[#This Row],[Type]]="Outbound",VLOOKUP(tbl_transaction[[#This Row],[Reference Number]],barang_keluar[],7,FALSE),""))</f>
        <v>Pack</v>
      </c>
      <c r="H3205" t="str">
        <f>IF(tbl_transaction[[#This Row],[Type]]="Inbound",VLOOKUP(tbl_transaction[[#This Row],[Reference Number]],barang_masuk[],3,FALSE),IF(tbl_transaction[[#This Row],[Type]]="Outbound",VLOOKUP(tbl_transaction[[#This Row],[Reference Number]],barang_keluar[],3,FALSE),""))</f>
        <v>Outlet 055</v>
      </c>
      <c r="I3205" t="str">
        <f>IF(D3205='Kartu Stok'!$B$2,COUNTIF($D$3:D3205,'Kartu Stok'!$B$2),"")</f>
        <v/>
      </c>
    </row>
    <row r="3206" spans="1:9" ht="14.5" x14ac:dyDescent="0.35">
      <c r="A3206" s="2" t="s">
        <v>3765</v>
      </c>
      <c r="B3206" s="5">
        <f>IF(LEFT(tbl_transaction[[#This Row],[Reference Number]],2)="GR",VLOOKUP(tbl_transaction[[#This Row],[Reference Number]],barang_masuk[],2,FALSE),IF(LEFT(tbl_transaction[[#This Row],[Reference Number]],2)="DO",VLOOKUP(tbl_transaction[[#This Row],[Reference Number]],barang_keluar[],2,FALSE),""))</f>
        <v>46034</v>
      </c>
      <c r="C3206" t="str">
        <f t="shared" si="50"/>
        <v>Outbound</v>
      </c>
      <c r="D3206" t="str">
        <f>IF(tbl_transaction[[#This Row],[Type]]="Inbound",VLOOKUP(tbl_transaction[[#This Row],[Reference Number]],barang_masuk[],4,FALSE),IF(tbl_transaction[[#This Row],[Type]]="Outbound",VLOOKUP(tbl_transaction[[#This Row],[Reference Number]],barang_keluar[],4,FALSE),""))</f>
        <v>BEV030</v>
      </c>
      <c r="E3206" t="str">
        <f>IF(tbl_transaction[[#This Row],[Type]]="Inbound",VLOOKUP(tbl_transaction[[#This Row],[Reference Number]],barang_masuk[],5,FALSE),IF(tbl_transaction[[#This Row],[Type]]="Outbound",VLOOKUP(tbl_transaction[[#This Row],[Reference Number]],barang_keluar[],5,FALSE),""))</f>
        <v>Pocari Beverage Variant 30</v>
      </c>
      <c r="F3206">
        <f>IF(tbl_transaction[[#This Row],[Type]]="Inbound",VLOOKUP(tbl_transaction[[#This Row],[Reference Number]],barang_masuk[],6,FALSE),IF(tbl_transaction[[#This Row],[Type]]="Outbound",VLOOKUP(tbl_transaction[[#This Row],[Reference Number]],barang_keluar[],6,FALSE),""))</f>
        <v>36</v>
      </c>
      <c r="G3206" t="str">
        <f>IF(tbl_transaction[[#This Row],[Type]]="Inbound",VLOOKUP(tbl_transaction[[#This Row],[Reference Number]],barang_masuk[],7,FALSE),IF(tbl_transaction[[#This Row],[Type]]="Outbound",VLOOKUP(tbl_transaction[[#This Row],[Reference Number]],barang_keluar[],7,FALSE),""))</f>
        <v>Bottle</v>
      </c>
      <c r="H3206" t="str">
        <f>IF(tbl_transaction[[#This Row],[Type]]="Inbound",VLOOKUP(tbl_transaction[[#This Row],[Reference Number]],barang_masuk[],3,FALSE),IF(tbl_transaction[[#This Row],[Type]]="Outbound",VLOOKUP(tbl_transaction[[#This Row],[Reference Number]],barang_keluar[],3,FALSE),""))</f>
        <v>Outlet 046</v>
      </c>
      <c r="I3206" t="str">
        <f>IF(D3206='Kartu Stok'!$B$2,COUNTIF($D$3:D3206,'Kartu Stok'!$B$2),"")</f>
        <v/>
      </c>
    </row>
    <row r="3207" spans="1:9" ht="14.5" x14ac:dyDescent="0.35">
      <c r="A3207" s="2" t="s">
        <v>3766</v>
      </c>
      <c r="B3207" s="5">
        <f>IF(LEFT(tbl_transaction[[#This Row],[Reference Number]],2)="GR",VLOOKUP(tbl_transaction[[#This Row],[Reference Number]],barang_masuk[],2,FALSE),IF(LEFT(tbl_transaction[[#This Row],[Reference Number]],2)="DO",VLOOKUP(tbl_transaction[[#This Row],[Reference Number]],barang_keluar[],2,FALSE),""))</f>
        <v>46176</v>
      </c>
      <c r="C3207" t="str">
        <f t="shared" si="50"/>
        <v>Outbound</v>
      </c>
      <c r="D3207" t="str">
        <f>IF(tbl_transaction[[#This Row],[Type]]="Inbound",VLOOKUP(tbl_transaction[[#This Row],[Reference Number]],barang_masuk[],4,FALSE),IF(tbl_transaction[[#This Row],[Type]]="Outbound",VLOOKUP(tbl_transaction[[#This Row],[Reference Number]],barang_keluar[],4,FALSE),""))</f>
        <v>DAR013</v>
      </c>
      <c r="E3207" t="str">
        <f>IF(tbl_transaction[[#This Row],[Type]]="Inbound",VLOOKUP(tbl_transaction[[#This Row],[Reference Number]],barang_masuk[],5,FALSE),IF(tbl_transaction[[#This Row],[Type]]="Outbound",VLOOKUP(tbl_transaction[[#This Row],[Reference Number]],barang_keluar[],5,FALSE),""))</f>
        <v>Indomilk Dairy Variant 13</v>
      </c>
      <c r="F3207">
        <f>IF(tbl_transaction[[#This Row],[Type]]="Inbound",VLOOKUP(tbl_transaction[[#This Row],[Reference Number]],barang_masuk[],6,FALSE),IF(tbl_transaction[[#This Row],[Type]]="Outbound",VLOOKUP(tbl_transaction[[#This Row],[Reference Number]],barang_keluar[],6,FALSE),""))</f>
        <v>12</v>
      </c>
      <c r="G3207" t="str">
        <f>IF(tbl_transaction[[#This Row],[Type]]="Inbound",VLOOKUP(tbl_transaction[[#This Row],[Reference Number]],barang_masuk[],7,FALSE),IF(tbl_transaction[[#This Row],[Type]]="Outbound",VLOOKUP(tbl_transaction[[#This Row],[Reference Number]],barang_keluar[],7,FALSE),""))</f>
        <v>Box</v>
      </c>
      <c r="H3207" t="str">
        <f>IF(tbl_transaction[[#This Row],[Type]]="Inbound",VLOOKUP(tbl_transaction[[#This Row],[Reference Number]],barang_masuk[],3,FALSE),IF(tbl_transaction[[#This Row],[Type]]="Outbound",VLOOKUP(tbl_transaction[[#This Row],[Reference Number]],barang_keluar[],3,FALSE),""))</f>
        <v>Outlet 037</v>
      </c>
      <c r="I3207" t="str">
        <f>IF(D3207='Kartu Stok'!$B$2,COUNTIF($D$3:D3207,'Kartu Stok'!$B$2),"")</f>
        <v/>
      </c>
    </row>
    <row r="3208" spans="1:9" ht="14.5" x14ac:dyDescent="0.35">
      <c r="A3208" s="2" t="s">
        <v>3767</v>
      </c>
      <c r="B3208" s="5">
        <f>IF(LEFT(tbl_transaction[[#This Row],[Reference Number]],2)="GR",VLOOKUP(tbl_transaction[[#This Row],[Reference Number]],barang_masuk[],2,FALSE),IF(LEFT(tbl_transaction[[#This Row],[Reference Number]],2)="DO",VLOOKUP(tbl_transaction[[#This Row],[Reference Number]],barang_keluar[],2,FALSE),""))</f>
        <v>46105</v>
      </c>
      <c r="C3208" t="str">
        <f t="shared" si="50"/>
        <v>Outbound</v>
      </c>
      <c r="D3208" t="str">
        <f>IF(tbl_transaction[[#This Row],[Type]]="Inbound",VLOOKUP(tbl_transaction[[#This Row],[Reference Number]],barang_masuk[],4,FALSE),IF(tbl_transaction[[#This Row],[Type]]="Outbound",VLOOKUP(tbl_transaction[[#This Row],[Reference Number]],barang_keluar[],4,FALSE),""))</f>
        <v>PER009</v>
      </c>
      <c r="E3208" t="str">
        <f>IF(tbl_transaction[[#This Row],[Type]]="Inbound",VLOOKUP(tbl_transaction[[#This Row],[Reference Number]],barang_masuk[],5,FALSE),IF(tbl_transaction[[#This Row],[Type]]="Outbound",VLOOKUP(tbl_transaction[[#This Row],[Reference Number]],barang_keluar[],5,FALSE),""))</f>
        <v>Lifebuoy Personal Care Variant 9</v>
      </c>
      <c r="F3208">
        <f>IF(tbl_transaction[[#This Row],[Type]]="Inbound",VLOOKUP(tbl_transaction[[#This Row],[Reference Number]],barang_masuk[],6,FALSE),IF(tbl_transaction[[#This Row],[Type]]="Outbound",VLOOKUP(tbl_transaction[[#This Row],[Reference Number]],barang_keluar[],6,FALSE),""))</f>
        <v>60</v>
      </c>
      <c r="G3208" t="str">
        <f>IF(tbl_transaction[[#This Row],[Type]]="Inbound",VLOOKUP(tbl_transaction[[#This Row],[Reference Number]],barang_masuk[],7,FALSE),IF(tbl_transaction[[#This Row],[Type]]="Outbound",VLOOKUP(tbl_transaction[[#This Row],[Reference Number]],barang_keluar[],7,FALSE),""))</f>
        <v>Bottle</v>
      </c>
      <c r="H3208" t="str">
        <f>IF(tbl_transaction[[#This Row],[Type]]="Inbound",VLOOKUP(tbl_transaction[[#This Row],[Reference Number]],barang_masuk[],3,FALSE),IF(tbl_transaction[[#This Row],[Type]]="Outbound",VLOOKUP(tbl_transaction[[#This Row],[Reference Number]],barang_keluar[],3,FALSE),""))</f>
        <v>Outlet 021</v>
      </c>
      <c r="I3208" t="str">
        <f>IF(D3208='Kartu Stok'!$B$2,COUNTIF($D$3:D3208,'Kartu Stok'!$B$2),"")</f>
        <v/>
      </c>
    </row>
    <row r="3209" spans="1:9" ht="14.5" x14ac:dyDescent="0.35">
      <c r="A3209" s="2" t="s">
        <v>3768</v>
      </c>
      <c r="B3209" s="5">
        <f>IF(LEFT(tbl_transaction[[#This Row],[Reference Number]],2)="GR",VLOOKUP(tbl_transaction[[#This Row],[Reference Number]],barang_masuk[],2,FALSE),IF(LEFT(tbl_transaction[[#This Row],[Reference Number]],2)="DO",VLOOKUP(tbl_transaction[[#This Row],[Reference Number]],barang_keluar[],2,FALSE),""))</f>
        <v>46050</v>
      </c>
      <c r="C3209" t="str">
        <f t="shared" si="50"/>
        <v>Outbound</v>
      </c>
      <c r="D3209" t="str">
        <f>IF(tbl_transaction[[#This Row],[Type]]="Inbound",VLOOKUP(tbl_transaction[[#This Row],[Reference Number]],barang_masuk[],4,FALSE),IF(tbl_transaction[[#This Row],[Type]]="Outbound",VLOOKUP(tbl_transaction[[#This Row],[Reference Number]],barang_keluar[],4,FALSE),""))</f>
        <v>PER021</v>
      </c>
      <c r="E3209" t="str">
        <f>IF(tbl_transaction[[#This Row],[Type]]="Inbound",VLOOKUP(tbl_transaction[[#This Row],[Reference Number]],barang_masuk[],5,FALSE),IF(tbl_transaction[[#This Row],[Type]]="Outbound",VLOOKUP(tbl_transaction[[#This Row],[Reference Number]],barang_keluar[],5,FALSE),""))</f>
        <v>Sunsilk Personal Care Variant 21</v>
      </c>
      <c r="F3209">
        <f>IF(tbl_transaction[[#This Row],[Type]]="Inbound",VLOOKUP(tbl_transaction[[#This Row],[Reference Number]],barang_masuk[],6,FALSE),IF(tbl_transaction[[#This Row],[Type]]="Outbound",VLOOKUP(tbl_transaction[[#This Row],[Reference Number]],barang_keluar[],6,FALSE),""))</f>
        <v>12</v>
      </c>
      <c r="G3209" t="str">
        <f>IF(tbl_transaction[[#This Row],[Type]]="Inbound",VLOOKUP(tbl_transaction[[#This Row],[Reference Number]],barang_masuk[],7,FALSE),IF(tbl_transaction[[#This Row],[Type]]="Outbound",VLOOKUP(tbl_transaction[[#This Row],[Reference Number]],barang_keluar[],7,FALSE),""))</f>
        <v>Bottle</v>
      </c>
      <c r="H3209" t="str">
        <f>IF(tbl_transaction[[#This Row],[Type]]="Inbound",VLOOKUP(tbl_transaction[[#This Row],[Reference Number]],barang_masuk[],3,FALSE),IF(tbl_transaction[[#This Row],[Type]]="Outbound",VLOOKUP(tbl_transaction[[#This Row],[Reference Number]],barang_keluar[],3,FALSE),""))</f>
        <v>Outlet 016</v>
      </c>
      <c r="I3209" t="str">
        <f>IF(D3209='Kartu Stok'!$B$2,COUNTIF($D$3:D3209,'Kartu Stok'!$B$2),"")</f>
        <v/>
      </c>
    </row>
    <row r="3210" spans="1:9" ht="14.5" x14ac:dyDescent="0.35">
      <c r="A3210" s="2" t="s">
        <v>3769</v>
      </c>
      <c r="B3210" s="5">
        <f>IF(LEFT(tbl_transaction[[#This Row],[Reference Number]],2)="GR",VLOOKUP(tbl_transaction[[#This Row],[Reference Number]],barang_masuk[],2,FALSE),IF(LEFT(tbl_transaction[[#This Row],[Reference Number]],2)="DO",VLOOKUP(tbl_transaction[[#This Row],[Reference Number]],barang_keluar[],2,FALSE),""))</f>
        <v>46194</v>
      </c>
      <c r="C3210" t="str">
        <f t="shared" si="50"/>
        <v>Outbound</v>
      </c>
      <c r="D3210" t="str">
        <f>IF(tbl_transaction[[#This Row],[Type]]="Inbound",VLOOKUP(tbl_transaction[[#This Row],[Reference Number]],barang_masuk[],4,FALSE),IF(tbl_transaction[[#This Row],[Type]]="Outbound",VLOOKUP(tbl_transaction[[#This Row],[Reference Number]],barang_keluar[],4,FALSE),""))</f>
        <v>HOM003</v>
      </c>
      <c r="E3210" t="str">
        <f>IF(tbl_transaction[[#This Row],[Type]]="Inbound",VLOOKUP(tbl_transaction[[#This Row],[Reference Number]],barang_masuk[],5,FALSE),IF(tbl_transaction[[#This Row],[Type]]="Outbound",VLOOKUP(tbl_transaction[[#This Row],[Reference Number]],barang_keluar[],5,FALSE),""))</f>
        <v>Sunlight Home Care Variant 3</v>
      </c>
      <c r="F3210">
        <f>IF(tbl_transaction[[#This Row],[Type]]="Inbound",VLOOKUP(tbl_transaction[[#This Row],[Reference Number]],barang_masuk[],6,FALSE),IF(tbl_transaction[[#This Row],[Type]]="Outbound",VLOOKUP(tbl_transaction[[#This Row],[Reference Number]],barang_keluar[],6,FALSE),""))</f>
        <v>30</v>
      </c>
      <c r="G3210" t="str">
        <f>IF(tbl_transaction[[#This Row],[Type]]="Inbound",VLOOKUP(tbl_transaction[[#This Row],[Reference Number]],barang_masuk[],7,FALSE),IF(tbl_transaction[[#This Row],[Type]]="Outbound",VLOOKUP(tbl_transaction[[#This Row],[Reference Number]],barang_keluar[],7,FALSE),""))</f>
        <v>Pack</v>
      </c>
      <c r="H3210" t="str">
        <f>IF(tbl_transaction[[#This Row],[Type]]="Inbound",VLOOKUP(tbl_transaction[[#This Row],[Reference Number]],barang_masuk[],3,FALSE),IF(tbl_transaction[[#This Row],[Type]]="Outbound",VLOOKUP(tbl_transaction[[#This Row],[Reference Number]],barang_keluar[],3,FALSE),""))</f>
        <v>Outlet 061</v>
      </c>
      <c r="I3210" t="str">
        <f>IF(D3210='Kartu Stok'!$B$2,COUNTIF($D$3:D3210,'Kartu Stok'!$B$2),"")</f>
        <v/>
      </c>
    </row>
    <row r="3211" spans="1:9" ht="14.5" x14ac:dyDescent="0.35">
      <c r="A3211" s="2" t="s">
        <v>3770</v>
      </c>
      <c r="B3211" s="5">
        <f>IF(LEFT(tbl_transaction[[#This Row],[Reference Number]],2)="GR",VLOOKUP(tbl_transaction[[#This Row],[Reference Number]],barang_masuk[],2,FALSE),IF(LEFT(tbl_transaction[[#This Row],[Reference Number]],2)="DO",VLOOKUP(tbl_transaction[[#This Row],[Reference Number]],barang_keluar[],2,FALSE),""))</f>
        <v>46062</v>
      </c>
      <c r="C3211" t="str">
        <f t="shared" si="50"/>
        <v>Outbound</v>
      </c>
      <c r="D3211" t="str">
        <f>IF(tbl_transaction[[#This Row],[Type]]="Inbound",VLOOKUP(tbl_transaction[[#This Row],[Reference Number]],barang_masuk[],4,FALSE),IF(tbl_transaction[[#This Row],[Type]]="Outbound",VLOOKUP(tbl_transaction[[#This Row],[Reference Number]],barang_keluar[],4,FALSE),""))</f>
        <v>HOM023</v>
      </c>
      <c r="E3211" t="str">
        <f>IF(tbl_transaction[[#This Row],[Type]]="Inbound",VLOOKUP(tbl_transaction[[#This Row],[Reference Number]],barang_masuk[],5,FALSE),IF(tbl_transaction[[#This Row],[Type]]="Outbound",VLOOKUP(tbl_transaction[[#This Row],[Reference Number]],barang_keluar[],5,FALSE),""))</f>
        <v>Rinso Home Care Variant 23</v>
      </c>
      <c r="F3211">
        <f>IF(tbl_transaction[[#This Row],[Type]]="Inbound",VLOOKUP(tbl_transaction[[#This Row],[Reference Number]],barang_masuk[],6,FALSE),IF(tbl_transaction[[#This Row],[Type]]="Outbound",VLOOKUP(tbl_transaction[[#This Row],[Reference Number]],barang_keluar[],6,FALSE),""))</f>
        <v>12</v>
      </c>
      <c r="G3211" t="str">
        <f>IF(tbl_transaction[[#This Row],[Type]]="Inbound",VLOOKUP(tbl_transaction[[#This Row],[Reference Number]],barang_masuk[],7,FALSE),IF(tbl_transaction[[#This Row],[Type]]="Outbound",VLOOKUP(tbl_transaction[[#This Row],[Reference Number]],barang_keluar[],7,FALSE),""))</f>
        <v>Pack</v>
      </c>
      <c r="H3211" t="str">
        <f>IF(tbl_transaction[[#This Row],[Type]]="Inbound",VLOOKUP(tbl_transaction[[#This Row],[Reference Number]],barang_masuk[],3,FALSE),IF(tbl_transaction[[#This Row],[Type]]="Outbound",VLOOKUP(tbl_transaction[[#This Row],[Reference Number]],barang_keluar[],3,FALSE),""))</f>
        <v>Outlet 037</v>
      </c>
      <c r="I3211" t="str">
        <f>IF(D3211='Kartu Stok'!$B$2,COUNTIF($D$3:D3211,'Kartu Stok'!$B$2),"")</f>
        <v/>
      </c>
    </row>
    <row r="3212" spans="1:9" ht="14.5" x14ac:dyDescent="0.35">
      <c r="A3212" s="2" t="s">
        <v>3771</v>
      </c>
      <c r="B3212" s="5">
        <f>IF(LEFT(tbl_transaction[[#This Row],[Reference Number]],2)="GR",VLOOKUP(tbl_transaction[[#This Row],[Reference Number]],barang_masuk[],2,FALSE),IF(LEFT(tbl_transaction[[#This Row],[Reference Number]],2)="DO",VLOOKUP(tbl_transaction[[#This Row],[Reference Number]],barang_keluar[],2,FALSE),""))</f>
        <v>46116</v>
      </c>
      <c r="C3212" t="str">
        <f t="shared" si="50"/>
        <v>Outbound</v>
      </c>
      <c r="D3212" t="str">
        <f>IF(tbl_transaction[[#This Row],[Type]]="Inbound",VLOOKUP(tbl_transaction[[#This Row],[Reference Number]],barang_masuk[],4,FALSE),IF(tbl_transaction[[#This Row],[Type]]="Outbound",VLOOKUP(tbl_transaction[[#This Row],[Reference Number]],barang_keluar[],4,FALSE),""))</f>
        <v>SNK005</v>
      </c>
      <c r="E3212" t="str">
        <f>IF(tbl_transaction[[#This Row],[Type]]="Inbound",VLOOKUP(tbl_transaction[[#This Row],[Reference Number]],barang_masuk[],5,FALSE),IF(tbl_transaction[[#This Row],[Type]]="Outbound",VLOOKUP(tbl_transaction[[#This Row],[Reference Number]],barang_keluar[],5,FALSE),""))</f>
        <v>Taro Snack Variant 5</v>
      </c>
      <c r="F3212">
        <f>IF(tbl_transaction[[#This Row],[Type]]="Inbound",VLOOKUP(tbl_transaction[[#This Row],[Reference Number]],barang_masuk[],6,FALSE),IF(tbl_transaction[[#This Row],[Type]]="Outbound",VLOOKUP(tbl_transaction[[#This Row],[Reference Number]],barang_keluar[],6,FALSE),""))</f>
        <v>12</v>
      </c>
      <c r="G3212" t="str">
        <f>IF(tbl_transaction[[#This Row],[Type]]="Inbound",VLOOKUP(tbl_transaction[[#This Row],[Reference Number]],barang_masuk[],7,FALSE),IF(tbl_transaction[[#This Row],[Type]]="Outbound",VLOOKUP(tbl_transaction[[#This Row],[Reference Number]],barang_keluar[],7,FALSE),""))</f>
        <v>Pack</v>
      </c>
      <c r="H3212" t="str">
        <f>IF(tbl_transaction[[#This Row],[Type]]="Inbound",VLOOKUP(tbl_transaction[[#This Row],[Reference Number]],barang_masuk[],3,FALSE),IF(tbl_transaction[[#This Row],[Type]]="Outbound",VLOOKUP(tbl_transaction[[#This Row],[Reference Number]],barang_keluar[],3,FALSE),""))</f>
        <v>Outlet 009</v>
      </c>
      <c r="I3212" t="str">
        <f>IF(D3212='Kartu Stok'!$B$2,COUNTIF($D$3:D3212,'Kartu Stok'!$B$2),"")</f>
        <v/>
      </c>
    </row>
    <row r="3213" spans="1:9" ht="14.5" x14ac:dyDescent="0.35">
      <c r="A3213" s="2" t="s">
        <v>3772</v>
      </c>
      <c r="B3213" s="5">
        <f>IF(LEFT(tbl_transaction[[#This Row],[Reference Number]],2)="GR",VLOOKUP(tbl_transaction[[#This Row],[Reference Number]],barang_masuk[],2,FALSE),IF(LEFT(tbl_transaction[[#This Row],[Reference Number]],2)="DO",VLOOKUP(tbl_transaction[[#This Row],[Reference Number]],barang_keluar[],2,FALSE),""))</f>
        <v>46149</v>
      </c>
      <c r="C3213" t="str">
        <f t="shared" si="50"/>
        <v>Outbound</v>
      </c>
      <c r="D3213" t="str">
        <f>IF(tbl_transaction[[#This Row],[Type]]="Inbound",VLOOKUP(tbl_transaction[[#This Row],[Reference Number]],barang_masuk[],4,FALSE),IF(tbl_transaction[[#This Row],[Type]]="Outbound",VLOOKUP(tbl_transaction[[#This Row],[Reference Number]],barang_keluar[],4,FALSE),""))</f>
        <v>BEV023</v>
      </c>
      <c r="E3213" t="str">
        <f>IF(tbl_transaction[[#This Row],[Type]]="Inbound",VLOOKUP(tbl_transaction[[#This Row],[Reference Number]],barang_masuk[],5,FALSE),IF(tbl_transaction[[#This Row],[Type]]="Outbound",VLOOKUP(tbl_transaction[[#This Row],[Reference Number]],barang_keluar[],5,FALSE),""))</f>
        <v>Sosro Beverage Variant 23</v>
      </c>
      <c r="F3213">
        <f>IF(tbl_transaction[[#This Row],[Type]]="Inbound",VLOOKUP(tbl_transaction[[#This Row],[Reference Number]],barang_masuk[],6,FALSE),IF(tbl_transaction[[#This Row],[Type]]="Outbound",VLOOKUP(tbl_transaction[[#This Row],[Reference Number]],barang_keluar[],6,FALSE),""))</f>
        <v>36</v>
      </c>
      <c r="G3213" t="str">
        <f>IF(tbl_transaction[[#This Row],[Type]]="Inbound",VLOOKUP(tbl_transaction[[#This Row],[Reference Number]],barang_masuk[],7,FALSE),IF(tbl_transaction[[#This Row],[Type]]="Outbound",VLOOKUP(tbl_transaction[[#This Row],[Reference Number]],barang_keluar[],7,FALSE),""))</f>
        <v>Bottle</v>
      </c>
      <c r="H3213" t="str">
        <f>IF(tbl_transaction[[#This Row],[Type]]="Inbound",VLOOKUP(tbl_transaction[[#This Row],[Reference Number]],barang_masuk[],3,FALSE),IF(tbl_transaction[[#This Row],[Type]]="Outbound",VLOOKUP(tbl_transaction[[#This Row],[Reference Number]],barang_keluar[],3,FALSE),""))</f>
        <v>Outlet 045</v>
      </c>
      <c r="I3213" t="str">
        <f>IF(D3213='Kartu Stok'!$B$2,COUNTIF($D$3:D3213,'Kartu Stok'!$B$2),"")</f>
        <v/>
      </c>
    </row>
    <row r="3214" spans="1:9" ht="14.5" x14ac:dyDescent="0.35">
      <c r="A3214" s="2" t="s">
        <v>3773</v>
      </c>
      <c r="B3214" s="5">
        <f>IF(LEFT(tbl_transaction[[#This Row],[Reference Number]],2)="GR",VLOOKUP(tbl_transaction[[#This Row],[Reference Number]],barang_masuk[],2,FALSE),IF(LEFT(tbl_transaction[[#This Row],[Reference Number]],2)="DO",VLOOKUP(tbl_transaction[[#This Row],[Reference Number]],barang_keluar[],2,FALSE),""))</f>
        <v>46048</v>
      </c>
      <c r="C3214" t="str">
        <f t="shared" si="50"/>
        <v>Outbound</v>
      </c>
      <c r="D3214" t="str">
        <f>IF(tbl_transaction[[#This Row],[Type]]="Inbound",VLOOKUP(tbl_transaction[[#This Row],[Reference Number]],barang_masuk[],4,FALSE),IF(tbl_transaction[[#This Row],[Type]]="Outbound",VLOOKUP(tbl_transaction[[#This Row],[Reference Number]],barang_keluar[],4,FALSE),""))</f>
        <v>SNK025</v>
      </c>
      <c r="E3214" t="str">
        <f>IF(tbl_transaction[[#This Row],[Type]]="Inbound",VLOOKUP(tbl_transaction[[#This Row],[Reference Number]],barang_masuk[],5,FALSE),IF(tbl_transaction[[#This Row],[Type]]="Outbound",VLOOKUP(tbl_transaction[[#This Row],[Reference Number]],barang_keluar[],5,FALSE),""))</f>
        <v>Qtela Snack Variant 25</v>
      </c>
      <c r="F3214">
        <f>IF(tbl_transaction[[#This Row],[Type]]="Inbound",VLOOKUP(tbl_transaction[[#This Row],[Reference Number]],barang_masuk[],6,FALSE),IF(tbl_transaction[[#This Row],[Type]]="Outbound",VLOOKUP(tbl_transaction[[#This Row],[Reference Number]],barang_keluar[],6,FALSE),""))</f>
        <v>20</v>
      </c>
      <c r="G3214" t="str">
        <f>IF(tbl_transaction[[#This Row],[Type]]="Inbound",VLOOKUP(tbl_transaction[[#This Row],[Reference Number]],barang_masuk[],7,FALSE),IF(tbl_transaction[[#This Row],[Type]]="Outbound",VLOOKUP(tbl_transaction[[#This Row],[Reference Number]],barang_keluar[],7,FALSE),""))</f>
        <v>Pack</v>
      </c>
      <c r="H3214" t="str">
        <f>IF(tbl_transaction[[#This Row],[Type]]="Inbound",VLOOKUP(tbl_transaction[[#This Row],[Reference Number]],barang_masuk[],3,FALSE),IF(tbl_transaction[[#This Row],[Type]]="Outbound",VLOOKUP(tbl_transaction[[#This Row],[Reference Number]],barang_keluar[],3,FALSE),""))</f>
        <v>Outlet 023</v>
      </c>
      <c r="I3214" t="str">
        <f>IF(D3214='Kartu Stok'!$B$2,COUNTIF($D$3:D3214,'Kartu Stok'!$B$2),"")</f>
        <v/>
      </c>
    </row>
    <row r="3215" spans="1:9" ht="14.5" x14ac:dyDescent="0.35">
      <c r="A3215" s="2" t="s">
        <v>3774</v>
      </c>
      <c r="B3215" s="5">
        <f>IF(LEFT(tbl_transaction[[#This Row],[Reference Number]],2)="GR",VLOOKUP(tbl_transaction[[#This Row],[Reference Number]],barang_masuk[],2,FALSE),IF(LEFT(tbl_transaction[[#This Row],[Reference Number]],2)="DO",VLOOKUP(tbl_transaction[[#This Row],[Reference Number]],barang_keluar[],2,FALSE),""))</f>
        <v>46197</v>
      </c>
      <c r="C3215" t="str">
        <f t="shared" si="50"/>
        <v>Outbound</v>
      </c>
      <c r="D3215" t="str">
        <f>IF(tbl_transaction[[#This Row],[Type]]="Inbound",VLOOKUP(tbl_transaction[[#This Row],[Reference Number]],barang_masuk[],4,FALSE),IF(tbl_transaction[[#This Row],[Type]]="Outbound",VLOOKUP(tbl_transaction[[#This Row],[Reference Number]],barang_keluar[],4,FALSE),""))</f>
        <v>HOM006</v>
      </c>
      <c r="E3215" t="str">
        <f>IF(tbl_transaction[[#This Row],[Type]]="Inbound",VLOOKUP(tbl_transaction[[#This Row],[Reference Number]],barang_masuk[],5,FALSE),IF(tbl_transaction[[#This Row],[Type]]="Outbound",VLOOKUP(tbl_transaction[[#This Row],[Reference Number]],barang_keluar[],5,FALSE),""))</f>
        <v>Sunlight Home Care Variant 6</v>
      </c>
      <c r="F3215">
        <f>IF(tbl_transaction[[#This Row],[Type]]="Inbound",VLOOKUP(tbl_transaction[[#This Row],[Reference Number]],barang_masuk[],6,FALSE),IF(tbl_transaction[[#This Row],[Type]]="Outbound",VLOOKUP(tbl_transaction[[#This Row],[Reference Number]],barang_keluar[],6,FALSE),""))</f>
        <v>24</v>
      </c>
      <c r="G3215" t="str">
        <f>IF(tbl_transaction[[#This Row],[Type]]="Inbound",VLOOKUP(tbl_transaction[[#This Row],[Reference Number]],barang_masuk[],7,FALSE),IF(tbl_transaction[[#This Row],[Type]]="Outbound",VLOOKUP(tbl_transaction[[#This Row],[Reference Number]],barang_keluar[],7,FALSE),""))</f>
        <v>Pack</v>
      </c>
      <c r="H3215" t="str">
        <f>IF(tbl_transaction[[#This Row],[Type]]="Inbound",VLOOKUP(tbl_transaction[[#This Row],[Reference Number]],barang_masuk[],3,FALSE),IF(tbl_transaction[[#This Row],[Type]]="Outbound",VLOOKUP(tbl_transaction[[#This Row],[Reference Number]],barang_keluar[],3,FALSE),""))</f>
        <v>Outlet 072</v>
      </c>
      <c r="I3215" t="str">
        <f>IF(D3215='Kartu Stok'!$B$2,COUNTIF($D$3:D3215,'Kartu Stok'!$B$2),"")</f>
        <v/>
      </c>
    </row>
    <row r="3216" spans="1:9" ht="14.5" x14ac:dyDescent="0.35">
      <c r="A3216" s="2" t="s">
        <v>3775</v>
      </c>
      <c r="B3216" s="5">
        <f>IF(LEFT(tbl_transaction[[#This Row],[Reference Number]],2)="GR",VLOOKUP(tbl_transaction[[#This Row],[Reference Number]],barang_masuk[],2,FALSE),IF(LEFT(tbl_transaction[[#This Row],[Reference Number]],2)="DO",VLOOKUP(tbl_transaction[[#This Row],[Reference Number]],barang_keluar[],2,FALSE),""))</f>
        <v>46141</v>
      </c>
      <c r="C3216" t="str">
        <f t="shared" si="50"/>
        <v>Outbound</v>
      </c>
      <c r="D3216" t="str">
        <f>IF(tbl_transaction[[#This Row],[Type]]="Inbound",VLOOKUP(tbl_transaction[[#This Row],[Reference Number]],barang_masuk[],4,FALSE),IF(tbl_transaction[[#This Row],[Type]]="Outbound",VLOOKUP(tbl_transaction[[#This Row],[Reference Number]],barang_keluar[],4,FALSE),""))</f>
        <v>BAB012</v>
      </c>
      <c r="E3216" t="str">
        <f>IF(tbl_transaction[[#This Row],[Type]]="Inbound",VLOOKUP(tbl_transaction[[#This Row],[Reference Number]],barang_masuk[],5,FALSE),IF(tbl_transaction[[#This Row],[Type]]="Outbound",VLOOKUP(tbl_transaction[[#This Row],[Reference Number]],barang_keluar[],5,FALSE),""))</f>
        <v>MamyPoko Baby Care Variant 12</v>
      </c>
      <c r="F3216">
        <f>IF(tbl_transaction[[#This Row],[Type]]="Inbound",VLOOKUP(tbl_transaction[[#This Row],[Reference Number]],barang_masuk[],6,FALSE),IF(tbl_transaction[[#This Row],[Type]]="Outbound",VLOOKUP(tbl_transaction[[#This Row],[Reference Number]],barang_keluar[],6,FALSE),""))</f>
        <v>24</v>
      </c>
      <c r="G3216" t="str">
        <f>IF(tbl_transaction[[#This Row],[Type]]="Inbound",VLOOKUP(tbl_transaction[[#This Row],[Reference Number]],barang_masuk[],7,FALSE),IF(tbl_transaction[[#This Row],[Type]]="Outbound",VLOOKUP(tbl_transaction[[#This Row],[Reference Number]],barang_keluar[],7,FALSE),""))</f>
        <v>Pack</v>
      </c>
      <c r="H3216" t="str">
        <f>IF(tbl_transaction[[#This Row],[Type]]="Inbound",VLOOKUP(tbl_transaction[[#This Row],[Reference Number]],barang_masuk[],3,FALSE),IF(tbl_transaction[[#This Row],[Type]]="Outbound",VLOOKUP(tbl_transaction[[#This Row],[Reference Number]],barang_keluar[],3,FALSE),""))</f>
        <v>Outlet 054</v>
      </c>
      <c r="I3216" t="str">
        <f>IF(D3216='Kartu Stok'!$B$2,COUNTIF($D$3:D3216,'Kartu Stok'!$B$2),"")</f>
        <v/>
      </c>
    </row>
    <row r="3217" spans="1:9" ht="14.5" x14ac:dyDescent="0.35">
      <c r="A3217" s="2" t="s">
        <v>3776</v>
      </c>
      <c r="B3217" s="5">
        <f>IF(LEFT(tbl_transaction[[#This Row],[Reference Number]],2)="GR",VLOOKUP(tbl_transaction[[#This Row],[Reference Number]],barang_masuk[],2,FALSE),IF(LEFT(tbl_transaction[[#This Row],[Reference Number]],2)="DO",VLOOKUP(tbl_transaction[[#This Row],[Reference Number]],barang_keluar[],2,FALSE),""))</f>
        <v>46113</v>
      </c>
      <c r="C3217" t="str">
        <f t="shared" si="50"/>
        <v>Outbound</v>
      </c>
      <c r="D3217" t="str">
        <f>IF(tbl_transaction[[#This Row],[Type]]="Inbound",VLOOKUP(tbl_transaction[[#This Row],[Reference Number]],barang_masuk[],4,FALSE),IF(tbl_transaction[[#This Row],[Type]]="Outbound",VLOOKUP(tbl_transaction[[#This Row],[Reference Number]],barang_keluar[],4,FALSE),""))</f>
        <v>HOM030</v>
      </c>
      <c r="E3217" t="str">
        <f>IF(tbl_transaction[[#This Row],[Type]]="Inbound",VLOOKUP(tbl_transaction[[#This Row],[Reference Number]],barang_masuk[],5,FALSE),IF(tbl_transaction[[#This Row],[Type]]="Outbound",VLOOKUP(tbl_transaction[[#This Row],[Reference Number]],barang_keluar[],5,FALSE),""))</f>
        <v>Molto Home Care Variant 30</v>
      </c>
      <c r="F3217">
        <f>IF(tbl_transaction[[#This Row],[Type]]="Inbound",VLOOKUP(tbl_transaction[[#This Row],[Reference Number]],barang_masuk[],6,FALSE),IF(tbl_transaction[[#This Row],[Type]]="Outbound",VLOOKUP(tbl_transaction[[#This Row],[Reference Number]],barang_keluar[],6,FALSE),""))</f>
        <v>24</v>
      </c>
      <c r="G3217" t="str">
        <f>IF(tbl_transaction[[#This Row],[Type]]="Inbound",VLOOKUP(tbl_transaction[[#This Row],[Reference Number]],barang_masuk[],7,FALSE),IF(tbl_transaction[[#This Row],[Type]]="Outbound",VLOOKUP(tbl_transaction[[#This Row],[Reference Number]],barang_keluar[],7,FALSE),""))</f>
        <v>Pack</v>
      </c>
      <c r="H3217" t="str">
        <f>IF(tbl_transaction[[#This Row],[Type]]="Inbound",VLOOKUP(tbl_transaction[[#This Row],[Reference Number]],barang_masuk[],3,FALSE),IF(tbl_transaction[[#This Row],[Type]]="Outbound",VLOOKUP(tbl_transaction[[#This Row],[Reference Number]],barang_keluar[],3,FALSE),""))</f>
        <v>Outlet 071</v>
      </c>
      <c r="I3217" t="str">
        <f>IF(D3217='Kartu Stok'!$B$2,COUNTIF($D$3:D3217,'Kartu Stok'!$B$2),"")</f>
        <v/>
      </c>
    </row>
    <row r="3218" spans="1:9" ht="14.5" x14ac:dyDescent="0.35">
      <c r="A3218" s="2" t="s">
        <v>3777</v>
      </c>
      <c r="B3218" s="5">
        <f>IF(LEFT(tbl_transaction[[#This Row],[Reference Number]],2)="GR",VLOOKUP(tbl_transaction[[#This Row],[Reference Number]],barang_masuk[],2,FALSE),IF(LEFT(tbl_transaction[[#This Row],[Reference Number]],2)="DO",VLOOKUP(tbl_transaction[[#This Row],[Reference Number]],barang_keluar[],2,FALSE),""))</f>
        <v>46151</v>
      </c>
      <c r="C3218" t="str">
        <f t="shared" si="50"/>
        <v>Outbound</v>
      </c>
      <c r="D3218" t="str">
        <f>IF(tbl_transaction[[#This Row],[Type]]="Inbound",VLOOKUP(tbl_transaction[[#This Row],[Reference Number]],barang_masuk[],4,FALSE),IF(tbl_transaction[[#This Row],[Type]]="Outbound",VLOOKUP(tbl_transaction[[#This Row],[Reference Number]],barang_keluar[],4,FALSE),""))</f>
        <v>HOM022</v>
      </c>
      <c r="E3218" t="str">
        <f>IF(tbl_transaction[[#This Row],[Type]]="Inbound",VLOOKUP(tbl_transaction[[#This Row],[Reference Number]],barang_masuk[],5,FALSE),IF(tbl_transaction[[#This Row],[Type]]="Outbound",VLOOKUP(tbl_transaction[[#This Row],[Reference Number]],barang_keluar[],5,FALSE),""))</f>
        <v>Sunlight Home Care Variant 22</v>
      </c>
      <c r="F3218">
        <f>IF(tbl_transaction[[#This Row],[Type]]="Inbound",VLOOKUP(tbl_transaction[[#This Row],[Reference Number]],barang_masuk[],6,FALSE),IF(tbl_transaction[[#This Row],[Type]]="Outbound",VLOOKUP(tbl_transaction[[#This Row],[Reference Number]],barang_keluar[],6,FALSE),""))</f>
        <v>60</v>
      </c>
      <c r="G3218" t="str">
        <f>IF(tbl_transaction[[#This Row],[Type]]="Inbound",VLOOKUP(tbl_transaction[[#This Row],[Reference Number]],barang_masuk[],7,FALSE),IF(tbl_transaction[[#This Row],[Type]]="Outbound",VLOOKUP(tbl_transaction[[#This Row],[Reference Number]],barang_keluar[],7,FALSE),""))</f>
        <v>Pack</v>
      </c>
      <c r="H3218" t="str">
        <f>IF(tbl_transaction[[#This Row],[Type]]="Inbound",VLOOKUP(tbl_transaction[[#This Row],[Reference Number]],barang_masuk[],3,FALSE),IF(tbl_transaction[[#This Row],[Type]]="Outbound",VLOOKUP(tbl_transaction[[#This Row],[Reference Number]],barang_keluar[],3,FALSE),""))</f>
        <v>Outlet 073</v>
      </c>
      <c r="I3218" t="str">
        <f>IF(D3218='Kartu Stok'!$B$2,COUNTIF($D$3:D3218,'Kartu Stok'!$B$2),"")</f>
        <v/>
      </c>
    </row>
    <row r="3219" spans="1:9" ht="14.5" x14ac:dyDescent="0.35">
      <c r="A3219" s="2" t="s">
        <v>3778</v>
      </c>
      <c r="B3219" s="5">
        <f>IF(LEFT(tbl_transaction[[#This Row],[Reference Number]],2)="GR",VLOOKUP(tbl_transaction[[#This Row],[Reference Number]],barang_masuk[],2,FALSE),IF(LEFT(tbl_transaction[[#This Row],[Reference Number]],2)="DO",VLOOKUP(tbl_transaction[[#This Row],[Reference Number]],barang_keluar[],2,FALSE),""))</f>
        <v>46143</v>
      </c>
      <c r="C3219" t="str">
        <f t="shared" si="50"/>
        <v>Outbound</v>
      </c>
      <c r="D3219" t="str">
        <f>IF(tbl_transaction[[#This Row],[Type]]="Inbound",VLOOKUP(tbl_transaction[[#This Row],[Reference Number]],barang_masuk[],4,FALSE),IF(tbl_transaction[[#This Row],[Type]]="Outbound",VLOOKUP(tbl_transaction[[#This Row],[Reference Number]],barang_keluar[],4,FALSE),""))</f>
        <v>INS007</v>
      </c>
      <c r="E3219" t="str">
        <f>IF(tbl_transaction[[#This Row],[Type]]="Inbound",VLOOKUP(tbl_transaction[[#This Row],[Reference Number]],barang_masuk[],5,FALSE),IF(tbl_transaction[[#This Row],[Type]]="Outbound",VLOOKUP(tbl_transaction[[#This Row],[Reference Number]],barang_keluar[],5,FALSE),""))</f>
        <v>Supermi Instant Food Variant 7</v>
      </c>
      <c r="F3219">
        <f>IF(tbl_transaction[[#This Row],[Type]]="Inbound",VLOOKUP(tbl_transaction[[#This Row],[Reference Number]],barang_masuk[],6,FALSE),IF(tbl_transaction[[#This Row],[Type]]="Outbound",VLOOKUP(tbl_transaction[[#This Row],[Reference Number]],barang_keluar[],6,FALSE),""))</f>
        <v>60</v>
      </c>
      <c r="G3219" t="str">
        <f>IF(tbl_transaction[[#This Row],[Type]]="Inbound",VLOOKUP(tbl_transaction[[#This Row],[Reference Number]],barang_masuk[],7,FALSE),IF(tbl_transaction[[#This Row],[Type]]="Outbound",VLOOKUP(tbl_transaction[[#This Row],[Reference Number]],barang_keluar[],7,FALSE),""))</f>
        <v>Pack</v>
      </c>
      <c r="H3219" t="str">
        <f>IF(tbl_transaction[[#This Row],[Type]]="Inbound",VLOOKUP(tbl_transaction[[#This Row],[Reference Number]],barang_masuk[],3,FALSE),IF(tbl_transaction[[#This Row],[Type]]="Outbound",VLOOKUP(tbl_transaction[[#This Row],[Reference Number]],barang_keluar[],3,FALSE),""))</f>
        <v>Outlet 037</v>
      </c>
      <c r="I3219" t="str">
        <f>IF(D3219='Kartu Stok'!$B$2,COUNTIF($D$3:D3219,'Kartu Stok'!$B$2),"")</f>
        <v/>
      </c>
    </row>
    <row r="3220" spans="1:9" ht="14.5" x14ac:dyDescent="0.35">
      <c r="A3220" s="2" t="s">
        <v>3779</v>
      </c>
      <c r="B3220" s="5">
        <f>IF(LEFT(tbl_transaction[[#This Row],[Reference Number]],2)="GR",VLOOKUP(tbl_transaction[[#This Row],[Reference Number]],barang_masuk[],2,FALSE),IF(LEFT(tbl_transaction[[#This Row],[Reference Number]],2)="DO",VLOOKUP(tbl_transaction[[#This Row],[Reference Number]],barang_keluar[],2,FALSE),""))</f>
        <v>46148</v>
      </c>
      <c r="C3220" t="str">
        <f t="shared" si="50"/>
        <v>Outbound</v>
      </c>
      <c r="D3220" t="str">
        <f>IF(tbl_transaction[[#This Row],[Type]]="Inbound",VLOOKUP(tbl_transaction[[#This Row],[Reference Number]],barang_masuk[],4,FALSE),IF(tbl_transaction[[#This Row],[Type]]="Outbound",VLOOKUP(tbl_transaction[[#This Row],[Reference Number]],barang_keluar[],4,FALSE),""))</f>
        <v>PER023</v>
      </c>
      <c r="E3220" t="str">
        <f>IF(tbl_transaction[[#This Row],[Type]]="Inbound",VLOOKUP(tbl_transaction[[#This Row],[Reference Number]],barang_masuk[],5,FALSE),IF(tbl_transaction[[#This Row],[Type]]="Outbound",VLOOKUP(tbl_transaction[[#This Row],[Reference Number]],barang_keluar[],5,FALSE),""))</f>
        <v>Lifebuoy Personal Care Variant 23</v>
      </c>
      <c r="F3220">
        <f>IF(tbl_transaction[[#This Row],[Type]]="Inbound",VLOOKUP(tbl_transaction[[#This Row],[Reference Number]],barang_masuk[],6,FALSE),IF(tbl_transaction[[#This Row],[Type]]="Outbound",VLOOKUP(tbl_transaction[[#This Row],[Reference Number]],barang_keluar[],6,FALSE),""))</f>
        <v>5</v>
      </c>
      <c r="G3220" t="str">
        <f>IF(tbl_transaction[[#This Row],[Type]]="Inbound",VLOOKUP(tbl_transaction[[#This Row],[Reference Number]],barang_masuk[],7,FALSE),IF(tbl_transaction[[#This Row],[Type]]="Outbound",VLOOKUP(tbl_transaction[[#This Row],[Reference Number]],barang_keluar[],7,FALSE),""))</f>
        <v>Bottle</v>
      </c>
      <c r="H3220" t="str">
        <f>IF(tbl_transaction[[#This Row],[Type]]="Inbound",VLOOKUP(tbl_transaction[[#This Row],[Reference Number]],barang_masuk[],3,FALSE),IF(tbl_transaction[[#This Row],[Type]]="Outbound",VLOOKUP(tbl_transaction[[#This Row],[Reference Number]],barang_keluar[],3,FALSE),""))</f>
        <v>Outlet 034</v>
      </c>
      <c r="I3220" t="str">
        <f>IF(D3220='Kartu Stok'!$B$2,COUNTIF($D$3:D3220,'Kartu Stok'!$B$2),"")</f>
        <v/>
      </c>
    </row>
    <row r="3221" spans="1:9" ht="14.5" x14ac:dyDescent="0.35">
      <c r="A3221" s="2" t="s">
        <v>3780</v>
      </c>
      <c r="B3221" s="5">
        <f>IF(LEFT(tbl_transaction[[#This Row],[Reference Number]],2)="GR",VLOOKUP(tbl_transaction[[#This Row],[Reference Number]],barang_masuk[],2,FALSE),IF(LEFT(tbl_transaction[[#This Row],[Reference Number]],2)="DO",VLOOKUP(tbl_transaction[[#This Row],[Reference Number]],barang_keluar[],2,FALSE),""))</f>
        <v>46176</v>
      </c>
      <c r="C3221" t="str">
        <f t="shared" si="50"/>
        <v>Outbound</v>
      </c>
      <c r="D3221" t="str">
        <f>IF(tbl_transaction[[#This Row],[Type]]="Inbound",VLOOKUP(tbl_transaction[[#This Row],[Reference Number]],barang_masuk[],4,FALSE),IF(tbl_transaction[[#This Row],[Type]]="Outbound",VLOOKUP(tbl_transaction[[#This Row],[Reference Number]],barang_keluar[],4,FALSE),""))</f>
        <v>PER018</v>
      </c>
      <c r="E3221" t="str">
        <f>IF(tbl_transaction[[#This Row],[Type]]="Inbound",VLOOKUP(tbl_transaction[[#This Row],[Reference Number]],barang_masuk[],5,FALSE),IF(tbl_transaction[[#This Row],[Type]]="Outbound",VLOOKUP(tbl_transaction[[#This Row],[Reference Number]],barang_keluar[],5,FALSE),""))</f>
        <v>Lifebuoy Personal Care Variant 18</v>
      </c>
      <c r="F3221">
        <f>IF(tbl_transaction[[#This Row],[Type]]="Inbound",VLOOKUP(tbl_transaction[[#This Row],[Reference Number]],barang_masuk[],6,FALSE),IF(tbl_transaction[[#This Row],[Type]]="Outbound",VLOOKUP(tbl_transaction[[#This Row],[Reference Number]],barang_keluar[],6,FALSE),""))</f>
        <v>5</v>
      </c>
      <c r="G3221" t="str">
        <f>IF(tbl_transaction[[#This Row],[Type]]="Inbound",VLOOKUP(tbl_transaction[[#This Row],[Reference Number]],barang_masuk[],7,FALSE),IF(tbl_transaction[[#This Row],[Type]]="Outbound",VLOOKUP(tbl_transaction[[#This Row],[Reference Number]],barang_keluar[],7,FALSE),""))</f>
        <v>Bottle</v>
      </c>
      <c r="H3221" t="str">
        <f>IF(tbl_transaction[[#This Row],[Type]]="Inbound",VLOOKUP(tbl_transaction[[#This Row],[Reference Number]],barang_masuk[],3,FALSE),IF(tbl_transaction[[#This Row],[Type]]="Outbound",VLOOKUP(tbl_transaction[[#This Row],[Reference Number]],barang_keluar[],3,FALSE),""))</f>
        <v>Outlet 044</v>
      </c>
      <c r="I3221" t="str">
        <f>IF(D3221='Kartu Stok'!$B$2,COUNTIF($D$3:D3221,'Kartu Stok'!$B$2),"")</f>
        <v/>
      </c>
    </row>
    <row r="3222" spans="1:9" ht="14.5" x14ac:dyDescent="0.35">
      <c r="A3222" s="2" t="s">
        <v>3781</v>
      </c>
      <c r="B3222" s="5">
        <f>IF(LEFT(tbl_transaction[[#This Row],[Reference Number]],2)="GR",VLOOKUP(tbl_transaction[[#This Row],[Reference Number]],barang_masuk[],2,FALSE),IF(LEFT(tbl_transaction[[#This Row],[Reference Number]],2)="DO",VLOOKUP(tbl_transaction[[#This Row],[Reference Number]],barang_keluar[],2,FALSE),""))</f>
        <v>46107</v>
      </c>
      <c r="C3222" t="str">
        <f t="shared" si="50"/>
        <v>Outbound</v>
      </c>
      <c r="D3222" t="str">
        <f>IF(tbl_transaction[[#This Row],[Type]]="Inbound",VLOOKUP(tbl_transaction[[#This Row],[Reference Number]],barang_masuk[],4,FALSE),IF(tbl_transaction[[#This Row],[Type]]="Outbound",VLOOKUP(tbl_transaction[[#This Row],[Reference Number]],barang_keluar[],4,FALSE),""))</f>
        <v>PER004</v>
      </c>
      <c r="E3222" t="str">
        <f>IF(tbl_transaction[[#This Row],[Type]]="Inbound",VLOOKUP(tbl_transaction[[#This Row],[Reference Number]],barang_masuk[],5,FALSE),IF(tbl_transaction[[#This Row],[Type]]="Outbound",VLOOKUP(tbl_transaction[[#This Row],[Reference Number]],barang_keluar[],5,FALSE),""))</f>
        <v>Lifebuoy Personal Care Variant 4</v>
      </c>
      <c r="F3222">
        <f>IF(tbl_transaction[[#This Row],[Type]]="Inbound",VLOOKUP(tbl_transaction[[#This Row],[Reference Number]],barang_masuk[],6,FALSE),IF(tbl_transaction[[#This Row],[Type]]="Outbound",VLOOKUP(tbl_transaction[[#This Row],[Reference Number]],barang_keluar[],6,FALSE),""))</f>
        <v>48</v>
      </c>
      <c r="G3222" t="str">
        <f>IF(tbl_transaction[[#This Row],[Type]]="Inbound",VLOOKUP(tbl_transaction[[#This Row],[Reference Number]],barang_masuk[],7,FALSE),IF(tbl_transaction[[#This Row],[Type]]="Outbound",VLOOKUP(tbl_transaction[[#This Row],[Reference Number]],barang_keluar[],7,FALSE),""))</f>
        <v>Bottle</v>
      </c>
      <c r="H3222" t="str">
        <f>IF(tbl_transaction[[#This Row],[Type]]="Inbound",VLOOKUP(tbl_transaction[[#This Row],[Reference Number]],barang_masuk[],3,FALSE),IF(tbl_transaction[[#This Row],[Type]]="Outbound",VLOOKUP(tbl_transaction[[#This Row],[Reference Number]],barang_keluar[],3,FALSE),""))</f>
        <v>Outlet 010</v>
      </c>
      <c r="I3222" t="str">
        <f>IF(D3222='Kartu Stok'!$B$2,COUNTIF($D$3:D3222,'Kartu Stok'!$B$2),"")</f>
        <v/>
      </c>
    </row>
    <row r="3223" spans="1:9" ht="14.5" x14ac:dyDescent="0.35">
      <c r="A3223" s="2" t="s">
        <v>3782</v>
      </c>
      <c r="B3223" s="5">
        <f>IF(LEFT(tbl_transaction[[#This Row],[Reference Number]],2)="GR",VLOOKUP(tbl_transaction[[#This Row],[Reference Number]],barang_masuk[],2,FALSE),IF(LEFT(tbl_transaction[[#This Row],[Reference Number]],2)="DO",VLOOKUP(tbl_transaction[[#This Row],[Reference Number]],barang_keluar[],2,FALSE),""))</f>
        <v>46072</v>
      </c>
      <c r="C3223" t="str">
        <f t="shared" si="50"/>
        <v>Outbound</v>
      </c>
      <c r="D3223" t="str">
        <f>IF(tbl_transaction[[#This Row],[Type]]="Inbound",VLOOKUP(tbl_transaction[[#This Row],[Reference Number]],barang_masuk[],4,FALSE),IF(tbl_transaction[[#This Row],[Type]]="Outbound",VLOOKUP(tbl_transaction[[#This Row],[Reference Number]],barang_keluar[],4,FALSE),""))</f>
        <v>SNK017</v>
      </c>
      <c r="E3223" t="str">
        <f>IF(tbl_transaction[[#This Row],[Type]]="Inbound",VLOOKUP(tbl_transaction[[#This Row],[Reference Number]],barang_masuk[],5,FALSE),IF(tbl_transaction[[#This Row],[Type]]="Outbound",VLOOKUP(tbl_transaction[[#This Row],[Reference Number]],barang_keluar[],5,FALSE),""))</f>
        <v>Qtela Snack Variant 17</v>
      </c>
      <c r="F3223">
        <f>IF(tbl_transaction[[#This Row],[Type]]="Inbound",VLOOKUP(tbl_transaction[[#This Row],[Reference Number]],barang_masuk[],6,FALSE),IF(tbl_transaction[[#This Row],[Type]]="Outbound",VLOOKUP(tbl_transaction[[#This Row],[Reference Number]],barang_keluar[],6,FALSE),""))</f>
        <v>60</v>
      </c>
      <c r="G3223" t="str">
        <f>IF(tbl_transaction[[#This Row],[Type]]="Inbound",VLOOKUP(tbl_transaction[[#This Row],[Reference Number]],barang_masuk[],7,FALSE),IF(tbl_transaction[[#This Row],[Type]]="Outbound",VLOOKUP(tbl_transaction[[#This Row],[Reference Number]],barang_keluar[],7,FALSE),""))</f>
        <v>Pack</v>
      </c>
      <c r="H3223" t="str">
        <f>IF(tbl_transaction[[#This Row],[Type]]="Inbound",VLOOKUP(tbl_transaction[[#This Row],[Reference Number]],barang_masuk[],3,FALSE),IF(tbl_transaction[[#This Row],[Type]]="Outbound",VLOOKUP(tbl_transaction[[#This Row],[Reference Number]],barang_keluar[],3,FALSE),""))</f>
        <v>Outlet 044</v>
      </c>
      <c r="I3223" t="str">
        <f>IF(D3223='Kartu Stok'!$B$2,COUNTIF($D$3:D3223,'Kartu Stok'!$B$2),"")</f>
        <v/>
      </c>
    </row>
    <row r="3224" spans="1:9" ht="14.5" x14ac:dyDescent="0.35">
      <c r="A3224" s="2" t="s">
        <v>3783</v>
      </c>
      <c r="B3224" s="5">
        <f>IF(LEFT(tbl_transaction[[#This Row],[Reference Number]],2)="GR",VLOOKUP(tbl_transaction[[#This Row],[Reference Number]],barang_masuk[],2,FALSE),IF(LEFT(tbl_transaction[[#This Row],[Reference Number]],2)="DO",VLOOKUP(tbl_transaction[[#This Row],[Reference Number]],barang_keluar[],2,FALSE),""))</f>
        <v>46046</v>
      </c>
      <c r="C3224" t="str">
        <f t="shared" si="50"/>
        <v>Outbound</v>
      </c>
      <c r="D3224" t="str">
        <f>IF(tbl_transaction[[#This Row],[Type]]="Inbound",VLOOKUP(tbl_transaction[[#This Row],[Reference Number]],barang_masuk[],4,FALSE),IF(tbl_transaction[[#This Row],[Type]]="Outbound",VLOOKUP(tbl_transaction[[#This Row],[Reference Number]],barang_keluar[],4,FALSE),""))</f>
        <v>PER019</v>
      </c>
      <c r="E3224" t="str">
        <f>IF(tbl_transaction[[#This Row],[Type]]="Inbound",VLOOKUP(tbl_transaction[[#This Row],[Reference Number]],barang_masuk[],5,FALSE),IF(tbl_transaction[[#This Row],[Type]]="Outbound",VLOOKUP(tbl_transaction[[#This Row],[Reference Number]],barang_keluar[],5,FALSE),""))</f>
        <v>Sunsilk Personal Care Variant 19</v>
      </c>
      <c r="F3224">
        <f>IF(tbl_transaction[[#This Row],[Type]]="Inbound",VLOOKUP(tbl_transaction[[#This Row],[Reference Number]],barang_masuk[],6,FALSE),IF(tbl_transaction[[#This Row],[Type]]="Outbound",VLOOKUP(tbl_transaction[[#This Row],[Reference Number]],barang_keluar[],6,FALSE),""))</f>
        <v>12</v>
      </c>
      <c r="G3224" t="str">
        <f>IF(tbl_transaction[[#This Row],[Type]]="Inbound",VLOOKUP(tbl_transaction[[#This Row],[Reference Number]],barang_masuk[],7,FALSE),IF(tbl_transaction[[#This Row],[Type]]="Outbound",VLOOKUP(tbl_transaction[[#This Row],[Reference Number]],barang_keluar[],7,FALSE),""))</f>
        <v>Bottle</v>
      </c>
      <c r="H3224" t="str">
        <f>IF(tbl_transaction[[#This Row],[Type]]="Inbound",VLOOKUP(tbl_transaction[[#This Row],[Reference Number]],barang_masuk[],3,FALSE),IF(tbl_transaction[[#This Row],[Type]]="Outbound",VLOOKUP(tbl_transaction[[#This Row],[Reference Number]],barang_keluar[],3,FALSE),""))</f>
        <v>Outlet 073</v>
      </c>
      <c r="I3224" t="str">
        <f>IF(D3224='Kartu Stok'!$B$2,COUNTIF($D$3:D3224,'Kartu Stok'!$B$2),"")</f>
        <v/>
      </c>
    </row>
    <row r="3225" spans="1:9" ht="14.5" x14ac:dyDescent="0.35">
      <c r="A3225" s="2" t="s">
        <v>3784</v>
      </c>
      <c r="B3225" s="5">
        <f>IF(LEFT(tbl_transaction[[#This Row],[Reference Number]],2)="GR",VLOOKUP(tbl_transaction[[#This Row],[Reference Number]],barang_masuk[],2,FALSE),IF(LEFT(tbl_transaction[[#This Row],[Reference Number]],2)="DO",VLOOKUP(tbl_transaction[[#This Row],[Reference Number]],barang_keluar[],2,FALSE),""))</f>
        <v>46187</v>
      </c>
      <c r="C3225" t="str">
        <f t="shared" si="50"/>
        <v>Outbound</v>
      </c>
      <c r="D3225" t="str">
        <f>IF(tbl_transaction[[#This Row],[Type]]="Inbound",VLOOKUP(tbl_transaction[[#This Row],[Reference Number]],barang_masuk[],4,FALSE),IF(tbl_transaction[[#This Row],[Type]]="Outbound",VLOOKUP(tbl_transaction[[#This Row],[Reference Number]],barang_keluar[],4,FALSE),""))</f>
        <v>PER009</v>
      </c>
      <c r="E3225" t="str">
        <f>IF(tbl_transaction[[#This Row],[Type]]="Inbound",VLOOKUP(tbl_transaction[[#This Row],[Reference Number]],barang_masuk[],5,FALSE),IF(tbl_transaction[[#This Row],[Type]]="Outbound",VLOOKUP(tbl_transaction[[#This Row],[Reference Number]],barang_keluar[],5,FALSE),""))</f>
        <v>Lifebuoy Personal Care Variant 9</v>
      </c>
      <c r="F3225">
        <f>IF(tbl_transaction[[#This Row],[Type]]="Inbound",VLOOKUP(tbl_transaction[[#This Row],[Reference Number]],barang_masuk[],6,FALSE),IF(tbl_transaction[[#This Row],[Type]]="Outbound",VLOOKUP(tbl_transaction[[#This Row],[Reference Number]],barang_keluar[],6,FALSE),""))</f>
        <v>10</v>
      </c>
      <c r="G3225" t="str">
        <f>IF(tbl_transaction[[#This Row],[Type]]="Inbound",VLOOKUP(tbl_transaction[[#This Row],[Reference Number]],barang_masuk[],7,FALSE),IF(tbl_transaction[[#This Row],[Type]]="Outbound",VLOOKUP(tbl_transaction[[#This Row],[Reference Number]],barang_keluar[],7,FALSE),""))</f>
        <v>Bottle</v>
      </c>
      <c r="H3225" t="str">
        <f>IF(tbl_transaction[[#This Row],[Type]]="Inbound",VLOOKUP(tbl_transaction[[#This Row],[Reference Number]],barang_masuk[],3,FALSE),IF(tbl_transaction[[#This Row],[Type]]="Outbound",VLOOKUP(tbl_transaction[[#This Row],[Reference Number]],barang_keluar[],3,FALSE),""))</f>
        <v>Outlet 055</v>
      </c>
      <c r="I3225" t="str">
        <f>IF(D3225='Kartu Stok'!$B$2,COUNTIF($D$3:D3225,'Kartu Stok'!$B$2),"")</f>
        <v/>
      </c>
    </row>
    <row r="3226" spans="1:9" ht="14.5" x14ac:dyDescent="0.35">
      <c r="A3226" s="2" t="s">
        <v>3785</v>
      </c>
      <c r="B3226" s="5">
        <f>IF(LEFT(tbl_transaction[[#This Row],[Reference Number]],2)="GR",VLOOKUP(tbl_transaction[[#This Row],[Reference Number]],barang_masuk[],2,FALSE),IF(LEFT(tbl_transaction[[#This Row],[Reference Number]],2)="DO",VLOOKUP(tbl_transaction[[#This Row],[Reference Number]],barang_keluar[],2,FALSE),""))</f>
        <v>46185</v>
      </c>
      <c r="C3226" t="str">
        <f t="shared" si="50"/>
        <v>Outbound</v>
      </c>
      <c r="D3226" t="str">
        <f>IF(tbl_transaction[[#This Row],[Type]]="Inbound",VLOOKUP(tbl_transaction[[#This Row],[Reference Number]],barang_masuk[],4,FALSE),IF(tbl_transaction[[#This Row],[Type]]="Outbound",VLOOKUP(tbl_transaction[[#This Row],[Reference Number]],barang_keluar[],4,FALSE),""))</f>
        <v>SNK010</v>
      </c>
      <c r="E3226" t="str">
        <f>IF(tbl_transaction[[#This Row],[Type]]="Inbound",VLOOKUP(tbl_transaction[[#This Row],[Reference Number]],barang_masuk[],5,FALSE),IF(tbl_transaction[[#This Row],[Type]]="Outbound",VLOOKUP(tbl_transaction[[#This Row],[Reference Number]],barang_keluar[],5,FALSE),""))</f>
        <v>Taro Snack Variant 10</v>
      </c>
      <c r="F3226">
        <f>IF(tbl_transaction[[#This Row],[Type]]="Inbound",VLOOKUP(tbl_transaction[[#This Row],[Reference Number]],barang_masuk[],6,FALSE),IF(tbl_transaction[[#This Row],[Type]]="Outbound",VLOOKUP(tbl_transaction[[#This Row],[Reference Number]],barang_keluar[],6,FALSE),""))</f>
        <v>10</v>
      </c>
      <c r="G3226" t="str">
        <f>IF(tbl_transaction[[#This Row],[Type]]="Inbound",VLOOKUP(tbl_transaction[[#This Row],[Reference Number]],barang_masuk[],7,FALSE),IF(tbl_transaction[[#This Row],[Type]]="Outbound",VLOOKUP(tbl_transaction[[#This Row],[Reference Number]],barang_keluar[],7,FALSE),""))</f>
        <v>Pack</v>
      </c>
      <c r="H3226" t="str">
        <f>IF(tbl_transaction[[#This Row],[Type]]="Inbound",VLOOKUP(tbl_transaction[[#This Row],[Reference Number]],barang_masuk[],3,FALSE),IF(tbl_transaction[[#This Row],[Type]]="Outbound",VLOOKUP(tbl_transaction[[#This Row],[Reference Number]],barang_keluar[],3,FALSE),""))</f>
        <v>Outlet 039</v>
      </c>
      <c r="I3226" t="str">
        <f>IF(D3226='Kartu Stok'!$B$2,COUNTIF($D$3:D3226,'Kartu Stok'!$B$2),"")</f>
        <v/>
      </c>
    </row>
    <row r="3227" spans="1:9" ht="14.5" x14ac:dyDescent="0.35">
      <c r="A3227" s="2" t="s">
        <v>3786</v>
      </c>
      <c r="B3227" s="5">
        <f>IF(LEFT(tbl_transaction[[#This Row],[Reference Number]],2)="GR",VLOOKUP(tbl_transaction[[#This Row],[Reference Number]],barang_masuk[],2,FALSE),IF(LEFT(tbl_transaction[[#This Row],[Reference Number]],2)="DO",VLOOKUP(tbl_transaction[[#This Row],[Reference Number]],barang_keluar[],2,FALSE),""))</f>
        <v>46128</v>
      </c>
      <c r="C3227" t="str">
        <f t="shared" si="50"/>
        <v>Outbound</v>
      </c>
      <c r="D3227" t="str">
        <f>IF(tbl_transaction[[#This Row],[Type]]="Inbound",VLOOKUP(tbl_transaction[[#This Row],[Reference Number]],barang_masuk[],4,FALSE),IF(tbl_transaction[[#This Row],[Type]]="Outbound",VLOOKUP(tbl_transaction[[#This Row],[Reference Number]],barang_keluar[],4,FALSE),""))</f>
        <v>INS001</v>
      </c>
      <c r="E3227" t="str">
        <f>IF(tbl_transaction[[#This Row],[Type]]="Inbound",VLOOKUP(tbl_transaction[[#This Row],[Reference Number]],barang_masuk[],5,FALSE),IF(tbl_transaction[[#This Row],[Type]]="Outbound",VLOOKUP(tbl_transaction[[#This Row],[Reference Number]],barang_keluar[],5,FALSE),""))</f>
        <v>Sarimi Instant Food Variant 1</v>
      </c>
      <c r="F3227">
        <f>IF(tbl_transaction[[#This Row],[Type]]="Inbound",VLOOKUP(tbl_transaction[[#This Row],[Reference Number]],barang_masuk[],6,FALSE),IF(tbl_transaction[[#This Row],[Type]]="Outbound",VLOOKUP(tbl_transaction[[#This Row],[Reference Number]],barang_keluar[],6,FALSE),""))</f>
        <v>10</v>
      </c>
      <c r="G3227" t="str">
        <f>IF(tbl_transaction[[#This Row],[Type]]="Inbound",VLOOKUP(tbl_transaction[[#This Row],[Reference Number]],barang_masuk[],7,FALSE),IF(tbl_transaction[[#This Row],[Type]]="Outbound",VLOOKUP(tbl_transaction[[#This Row],[Reference Number]],barang_keluar[],7,FALSE),""))</f>
        <v>Pack</v>
      </c>
      <c r="H3227" t="str">
        <f>IF(tbl_transaction[[#This Row],[Type]]="Inbound",VLOOKUP(tbl_transaction[[#This Row],[Reference Number]],barang_masuk[],3,FALSE),IF(tbl_transaction[[#This Row],[Type]]="Outbound",VLOOKUP(tbl_transaction[[#This Row],[Reference Number]],barang_keluar[],3,FALSE),""))</f>
        <v>Outlet 042</v>
      </c>
      <c r="I3227" t="str">
        <f>IF(D3227='Kartu Stok'!$B$2,COUNTIF($D$3:D3227,'Kartu Stok'!$B$2),"")</f>
        <v/>
      </c>
    </row>
    <row r="3228" spans="1:9" ht="14.5" x14ac:dyDescent="0.35">
      <c r="A3228" s="2" t="s">
        <v>3787</v>
      </c>
      <c r="B3228" s="5">
        <f>IF(LEFT(tbl_transaction[[#This Row],[Reference Number]],2)="GR",VLOOKUP(tbl_transaction[[#This Row],[Reference Number]],barang_masuk[],2,FALSE),IF(LEFT(tbl_transaction[[#This Row],[Reference Number]],2)="DO",VLOOKUP(tbl_transaction[[#This Row],[Reference Number]],barang_keluar[],2,FALSE),""))</f>
        <v>46091</v>
      </c>
      <c r="C3228" t="str">
        <f t="shared" si="50"/>
        <v>Outbound</v>
      </c>
      <c r="D3228" t="str">
        <f>IF(tbl_transaction[[#This Row],[Type]]="Inbound",VLOOKUP(tbl_transaction[[#This Row],[Reference Number]],barang_masuk[],4,FALSE),IF(tbl_transaction[[#This Row],[Type]]="Outbound",VLOOKUP(tbl_transaction[[#This Row],[Reference Number]],barang_keluar[],4,FALSE),""))</f>
        <v>SNK011</v>
      </c>
      <c r="E3228" t="str">
        <f>IF(tbl_transaction[[#This Row],[Type]]="Inbound",VLOOKUP(tbl_transaction[[#This Row],[Reference Number]],barang_masuk[],5,FALSE),IF(tbl_transaction[[#This Row],[Type]]="Outbound",VLOOKUP(tbl_transaction[[#This Row],[Reference Number]],barang_keluar[],5,FALSE),""))</f>
        <v>Qtela Snack Variant 11</v>
      </c>
      <c r="F3228">
        <f>IF(tbl_transaction[[#This Row],[Type]]="Inbound",VLOOKUP(tbl_transaction[[#This Row],[Reference Number]],barang_masuk[],6,FALSE),IF(tbl_transaction[[#This Row],[Type]]="Outbound",VLOOKUP(tbl_transaction[[#This Row],[Reference Number]],barang_keluar[],6,FALSE),""))</f>
        <v>48</v>
      </c>
      <c r="G3228" t="str">
        <f>IF(tbl_transaction[[#This Row],[Type]]="Inbound",VLOOKUP(tbl_transaction[[#This Row],[Reference Number]],barang_masuk[],7,FALSE),IF(tbl_transaction[[#This Row],[Type]]="Outbound",VLOOKUP(tbl_transaction[[#This Row],[Reference Number]],barang_keluar[],7,FALSE),""))</f>
        <v>Pack</v>
      </c>
      <c r="H3228" t="str">
        <f>IF(tbl_transaction[[#This Row],[Type]]="Inbound",VLOOKUP(tbl_transaction[[#This Row],[Reference Number]],barang_masuk[],3,FALSE),IF(tbl_transaction[[#This Row],[Type]]="Outbound",VLOOKUP(tbl_transaction[[#This Row],[Reference Number]],barang_keluar[],3,FALSE),""))</f>
        <v>Outlet 034</v>
      </c>
      <c r="I3228" t="str">
        <f>IF(D3228='Kartu Stok'!$B$2,COUNTIF($D$3:D3228,'Kartu Stok'!$B$2),"")</f>
        <v/>
      </c>
    </row>
    <row r="3229" spans="1:9" ht="14.5" x14ac:dyDescent="0.35">
      <c r="A3229" s="2" t="s">
        <v>3788</v>
      </c>
      <c r="B3229" s="5">
        <f>IF(LEFT(tbl_transaction[[#This Row],[Reference Number]],2)="GR",VLOOKUP(tbl_transaction[[#This Row],[Reference Number]],barang_masuk[],2,FALSE),IF(LEFT(tbl_transaction[[#This Row],[Reference Number]],2)="DO",VLOOKUP(tbl_transaction[[#This Row],[Reference Number]],barang_keluar[],2,FALSE),""))</f>
        <v>46023</v>
      </c>
      <c r="C3229" t="str">
        <f t="shared" si="50"/>
        <v>Outbound</v>
      </c>
      <c r="D3229" t="str">
        <f>IF(tbl_transaction[[#This Row],[Type]]="Inbound",VLOOKUP(tbl_transaction[[#This Row],[Reference Number]],barang_masuk[],4,FALSE),IF(tbl_transaction[[#This Row],[Type]]="Outbound",VLOOKUP(tbl_transaction[[#This Row],[Reference Number]],barang_keluar[],4,FALSE),""))</f>
        <v>SNK032</v>
      </c>
      <c r="E3229" t="str">
        <f>IF(tbl_transaction[[#This Row],[Type]]="Inbound",VLOOKUP(tbl_transaction[[#This Row],[Reference Number]],barang_masuk[],5,FALSE),IF(tbl_transaction[[#This Row],[Type]]="Outbound",VLOOKUP(tbl_transaction[[#This Row],[Reference Number]],barang_keluar[],5,FALSE),""))</f>
        <v>Qtela Snack Variant 32</v>
      </c>
      <c r="F3229">
        <f>IF(tbl_transaction[[#This Row],[Type]]="Inbound",VLOOKUP(tbl_transaction[[#This Row],[Reference Number]],barang_masuk[],6,FALSE),IF(tbl_transaction[[#This Row],[Type]]="Outbound",VLOOKUP(tbl_transaction[[#This Row],[Reference Number]],barang_keluar[],6,FALSE),""))</f>
        <v>20</v>
      </c>
      <c r="G3229" t="str">
        <f>IF(tbl_transaction[[#This Row],[Type]]="Inbound",VLOOKUP(tbl_transaction[[#This Row],[Reference Number]],barang_masuk[],7,FALSE),IF(tbl_transaction[[#This Row],[Type]]="Outbound",VLOOKUP(tbl_transaction[[#This Row],[Reference Number]],barang_keluar[],7,FALSE),""))</f>
        <v>Pack</v>
      </c>
      <c r="H3229" t="str">
        <f>IF(tbl_transaction[[#This Row],[Type]]="Inbound",VLOOKUP(tbl_transaction[[#This Row],[Reference Number]],barang_masuk[],3,FALSE),IF(tbl_transaction[[#This Row],[Type]]="Outbound",VLOOKUP(tbl_transaction[[#This Row],[Reference Number]],barang_keluar[],3,FALSE),""))</f>
        <v>Outlet 007</v>
      </c>
      <c r="I3229" t="str">
        <f>IF(D3229='Kartu Stok'!$B$2,COUNTIF($D$3:D3229,'Kartu Stok'!$B$2),"")</f>
        <v/>
      </c>
    </row>
    <row r="3230" spans="1:9" ht="14.5" x14ac:dyDescent="0.35">
      <c r="A3230" s="2" t="s">
        <v>3789</v>
      </c>
      <c r="B3230" s="5">
        <f>IF(LEFT(tbl_transaction[[#This Row],[Reference Number]],2)="GR",VLOOKUP(tbl_transaction[[#This Row],[Reference Number]],barang_masuk[],2,FALSE),IF(LEFT(tbl_transaction[[#This Row],[Reference Number]],2)="DO",VLOOKUP(tbl_transaction[[#This Row],[Reference Number]],barang_keluar[],2,FALSE),""))</f>
        <v>46069</v>
      </c>
      <c r="C3230" t="str">
        <f t="shared" ref="C3230:C3293" si="51">IF(LEFT(A3230,2)="GR","Inbound",IF(LEFT(A3230,2)="DO","Outbound",""))</f>
        <v>Outbound</v>
      </c>
      <c r="D3230" t="str">
        <f>IF(tbl_transaction[[#This Row],[Type]]="Inbound",VLOOKUP(tbl_transaction[[#This Row],[Reference Number]],barang_masuk[],4,FALSE),IF(tbl_transaction[[#This Row],[Type]]="Outbound",VLOOKUP(tbl_transaction[[#This Row],[Reference Number]],barang_keluar[],4,FALSE),""))</f>
        <v>SNK002</v>
      </c>
      <c r="E3230" t="str">
        <f>IF(tbl_transaction[[#This Row],[Type]]="Inbound",VLOOKUP(tbl_transaction[[#This Row],[Reference Number]],barang_masuk[],5,FALSE),IF(tbl_transaction[[#This Row],[Type]]="Outbound",VLOOKUP(tbl_transaction[[#This Row],[Reference Number]],barang_keluar[],5,FALSE),""))</f>
        <v>Qtela Snack Variant 2</v>
      </c>
      <c r="F3230">
        <f>IF(tbl_transaction[[#This Row],[Type]]="Inbound",VLOOKUP(tbl_transaction[[#This Row],[Reference Number]],barang_masuk[],6,FALSE),IF(tbl_transaction[[#This Row],[Type]]="Outbound",VLOOKUP(tbl_transaction[[#This Row],[Reference Number]],barang_keluar[],6,FALSE),""))</f>
        <v>5</v>
      </c>
      <c r="G3230" t="str">
        <f>IF(tbl_transaction[[#This Row],[Type]]="Inbound",VLOOKUP(tbl_transaction[[#This Row],[Reference Number]],barang_masuk[],7,FALSE),IF(tbl_transaction[[#This Row],[Type]]="Outbound",VLOOKUP(tbl_transaction[[#This Row],[Reference Number]],barang_keluar[],7,FALSE),""))</f>
        <v>Pack</v>
      </c>
      <c r="H3230" t="str">
        <f>IF(tbl_transaction[[#This Row],[Type]]="Inbound",VLOOKUP(tbl_transaction[[#This Row],[Reference Number]],barang_masuk[],3,FALSE),IF(tbl_transaction[[#This Row],[Type]]="Outbound",VLOOKUP(tbl_transaction[[#This Row],[Reference Number]],barang_keluar[],3,FALSE),""))</f>
        <v>Outlet 046</v>
      </c>
      <c r="I3230" t="str">
        <f>IF(D3230='Kartu Stok'!$B$2,COUNTIF($D$3:D3230,'Kartu Stok'!$B$2),"")</f>
        <v/>
      </c>
    </row>
    <row r="3231" spans="1:9" ht="14.5" x14ac:dyDescent="0.35">
      <c r="A3231" s="2" t="s">
        <v>3790</v>
      </c>
      <c r="B3231" s="5">
        <f>IF(LEFT(tbl_transaction[[#This Row],[Reference Number]],2)="GR",VLOOKUP(tbl_transaction[[#This Row],[Reference Number]],barang_masuk[],2,FALSE),IF(LEFT(tbl_transaction[[#This Row],[Reference Number]],2)="DO",VLOOKUP(tbl_transaction[[#This Row],[Reference Number]],barang_keluar[],2,FALSE),""))</f>
        <v>46067</v>
      </c>
      <c r="C3231" t="str">
        <f t="shared" si="51"/>
        <v>Outbound</v>
      </c>
      <c r="D3231" t="str">
        <f>IF(tbl_transaction[[#This Row],[Type]]="Inbound",VLOOKUP(tbl_transaction[[#This Row],[Reference Number]],barang_masuk[],4,FALSE),IF(tbl_transaction[[#This Row],[Type]]="Outbound",VLOOKUP(tbl_transaction[[#This Row],[Reference Number]],barang_keluar[],4,FALSE),""))</f>
        <v>SNK001</v>
      </c>
      <c r="E3231" t="str">
        <f>IF(tbl_transaction[[#This Row],[Type]]="Inbound",VLOOKUP(tbl_transaction[[#This Row],[Reference Number]],barang_masuk[],5,FALSE),IF(tbl_transaction[[#This Row],[Type]]="Outbound",VLOOKUP(tbl_transaction[[#This Row],[Reference Number]],barang_keluar[],5,FALSE),""))</f>
        <v>Taro Snack Variant 1</v>
      </c>
      <c r="F3231">
        <f>IF(tbl_transaction[[#This Row],[Type]]="Inbound",VLOOKUP(tbl_transaction[[#This Row],[Reference Number]],barang_masuk[],6,FALSE),IF(tbl_transaction[[#This Row],[Type]]="Outbound",VLOOKUP(tbl_transaction[[#This Row],[Reference Number]],barang_keluar[],6,FALSE),""))</f>
        <v>60</v>
      </c>
      <c r="G3231" t="str">
        <f>IF(tbl_transaction[[#This Row],[Type]]="Inbound",VLOOKUP(tbl_transaction[[#This Row],[Reference Number]],barang_masuk[],7,FALSE),IF(tbl_transaction[[#This Row],[Type]]="Outbound",VLOOKUP(tbl_transaction[[#This Row],[Reference Number]],barang_keluar[],7,FALSE),""))</f>
        <v>Pack</v>
      </c>
      <c r="H3231" t="str">
        <f>IF(tbl_transaction[[#This Row],[Type]]="Inbound",VLOOKUP(tbl_transaction[[#This Row],[Reference Number]],barang_masuk[],3,FALSE),IF(tbl_transaction[[#This Row],[Type]]="Outbound",VLOOKUP(tbl_transaction[[#This Row],[Reference Number]],barang_keluar[],3,FALSE),""))</f>
        <v>Outlet 024</v>
      </c>
      <c r="I3231" t="str">
        <f>IF(D3231='Kartu Stok'!$B$2,COUNTIF($D$3:D3231,'Kartu Stok'!$B$2),"")</f>
        <v/>
      </c>
    </row>
    <row r="3232" spans="1:9" ht="14.5" x14ac:dyDescent="0.35">
      <c r="A3232" s="2" t="s">
        <v>3791</v>
      </c>
      <c r="B3232" s="5">
        <f>IF(LEFT(tbl_transaction[[#This Row],[Reference Number]],2)="GR",VLOOKUP(tbl_transaction[[#This Row],[Reference Number]],barang_masuk[],2,FALSE),IF(LEFT(tbl_transaction[[#This Row],[Reference Number]],2)="DO",VLOOKUP(tbl_transaction[[#This Row],[Reference Number]],barang_keluar[],2,FALSE),""))</f>
        <v>46066</v>
      </c>
      <c r="C3232" t="str">
        <f t="shared" si="51"/>
        <v>Outbound</v>
      </c>
      <c r="D3232" t="str">
        <f>IF(tbl_transaction[[#This Row],[Type]]="Inbound",VLOOKUP(tbl_transaction[[#This Row],[Reference Number]],barang_masuk[],4,FALSE),IF(tbl_transaction[[#This Row],[Type]]="Outbound",VLOOKUP(tbl_transaction[[#This Row],[Reference Number]],barang_keluar[],4,FALSE),""))</f>
        <v>HOM004</v>
      </c>
      <c r="E3232" t="str">
        <f>IF(tbl_transaction[[#This Row],[Type]]="Inbound",VLOOKUP(tbl_transaction[[#This Row],[Reference Number]],barang_masuk[],5,FALSE),IF(tbl_transaction[[#This Row],[Type]]="Outbound",VLOOKUP(tbl_transaction[[#This Row],[Reference Number]],barang_keluar[],5,FALSE),""))</f>
        <v>Molto Home Care Variant 4</v>
      </c>
      <c r="F3232">
        <f>IF(tbl_transaction[[#This Row],[Type]]="Inbound",VLOOKUP(tbl_transaction[[#This Row],[Reference Number]],barang_masuk[],6,FALSE),IF(tbl_transaction[[#This Row],[Type]]="Outbound",VLOOKUP(tbl_transaction[[#This Row],[Reference Number]],barang_keluar[],6,FALSE),""))</f>
        <v>5</v>
      </c>
      <c r="G3232" t="str">
        <f>IF(tbl_transaction[[#This Row],[Type]]="Inbound",VLOOKUP(tbl_transaction[[#This Row],[Reference Number]],barang_masuk[],7,FALSE),IF(tbl_transaction[[#This Row],[Type]]="Outbound",VLOOKUP(tbl_transaction[[#This Row],[Reference Number]],barang_keluar[],7,FALSE),""))</f>
        <v>Pack</v>
      </c>
      <c r="H3232" t="str">
        <f>IF(tbl_transaction[[#This Row],[Type]]="Inbound",VLOOKUP(tbl_transaction[[#This Row],[Reference Number]],barang_masuk[],3,FALSE),IF(tbl_transaction[[#This Row],[Type]]="Outbound",VLOOKUP(tbl_transaction[[#This Row],[Reference Number]],barang_keluar[],3,FALSE),""))</f>
        <v>Outlet 007</v>
      </c>
      <c r="I3232" t="str">
        <f>IF(D3232='Kartu Stok'!$B$2,COUNTIF($D$3:D3232,'Kartu Stok'!$B$2),"")</f>
        <v/>
      </c>
    </row>
    <row r="3233" spans="1:9" ht="14.5" x14ac:dyDescent="0.35">
      <c r="A3233" s="2" t="s">
        <v>3792</v>
      </c>
      <c r="B3233" s="5">
        <f>IF(LEFT(tbl_transaction[[#This Row],[Reference Number]],2)="GR",VLOOKUP(tbl_transaction[[#This Row],[Reference Number]],barang_masuk[],2,FALSE),IF(LEFT(tbl_transaction[[#This Row],[Reference Number]],2)="DO",VLOOKUP(tbl_transaction[[#This Row],[Reference Number]],barang_keluar[],2,FALSE),""))</f>
        <v>46035</v>
      </c>
      <c r="C3233" t="str">
        <f t="shared" si="51"/>
        <v>Outbound</v>
      </c>
      <c r="D3233" t="str">
        <f>IF(tbl_transaction[[#This Row],[Type]]="Inbound",VLOOKUP(tbl_transaction[[#This Row],[Reference Number]],barang_masuk[],4,FALSE),IF(tbl_transaction[[#This Row],[Type]]="Outbound",VLOOKUP(tbl_transaction[[#This Row],[Reference Number]],barang_keluar[],4,FALSE),""))</f>
        <v>HOM020</v>
      </c>
      <c r="E3233" t="str">
        <f>IF(tbl_transaction[[#This Row],[Type]]="Inbound",VLOOKUP(tbl_transaction[[#This Row],[Reference Number]],barang_masuk[],5,FALSE),IF(tbl_transaction[[#This Row],[Type]]="Outbound",VLOOKUP(tbl_transaction[[#This Row],[Reference Number]],barang_keluar[],5,FALSE),""))</f>
        <v>Sunlight Home Care Variant 20</v>
      </c>
      <c r="F3233">
        <f>IF(tbl_transaction[[#This Row],[Type]]="Inbound",VLOOKUP(tbl_transaction[[#This Row],[Reference Number]],barang_masuk[],6,FALSE),IF(tbl_transaction[[#This Row],[Type]]="Outbound",VLOOKUP(tbl_transaction[[#This Row],[Reference Number]],barang_keluar[],6,FALSE),""))</f>
        <v>5</v>
      </c>
      <c r="G3233" t="str">
        <f>IF(tbl_transaction[[#This Row],[Type]]="Inbound",VLOOKUP(tbl_transaction[[#This Row],[Reference Number]],barang_masuk[],7,FALSE),IF(tbl_transaction[[#This Row],[Type]]="Outbound",VLOOKUP(tbl_transaction[[#This Row],[Reference Number]],barang_keluar[],7,FALSE),""))</f>
        <v>Pack</v>
      </c>
      <c r="H3233" t="str">
        <f>IF(tbl_transaction[[#This Row],[Type]]="Inbound",VLOOKUP(tbl_transaction[[#This Row],[Reference Number]],barang_masuk[],3,FALSE),IF(tbl_transaction[[#This Row],[Type]]="Outbound",VLOOKUP(tbl_transaction[[#This Row],[Reference Number]],barang_keluar[],3,FALSE),""))</f>
        <v>Outlet 070</v>
      </c>
      <c r="I3233" t="str">
        <f>IF(D3233='Kartu Stok'!$B$2,COUNTIF($D$3:D3233,'Kartu Stok'!$B$2),"")</f>
        <v/>
      </c>
    </row>
    <row r="3234" spans="1:9" ht="14.5" x14ac:dyDescent="0.35">
      <c r="A3234" s="2" t="s">
        <v>3793</v>
      </c>
      <c r="B3234" s="5">
        <f>IF(LEFT(tbl_transaction[[#This Row],[Reference Number]],2)="GR",VLOOKUP(tbl_transaction[[#This Row],[Reference Number]],barang_masuk[],2,FALSE),IF(LEFT(tbl_transaction[[#This Row],[Reference Number]],2)="DO",VLOOKUP(tbl_transaction[[#This Row],[Reference Number]],barang_keluar[],2,FALSE),""))</f>
        <v>46067</v>
      </c>
      <c r="C3234" t="str">
        <f t="shared" si="51"/>
        <v>Outbound</v>
      </c>
      <c r="D3234" t="str">
        <f>IF(tbl_transaction[[#This Row],[Type]]="Inbound",VLOOKUP(tbl_transaction[[#This Row],[Reference Number]],barang_masuk[],4,FALSE),IF(tbl_transaction[[#This Row],[Type]]="Outbound",VLOOKUP(tbl_transaction[[#This Row],[Reference Number]],barang_keluar[],4,FALSE),""))</f>
        <v>PER013</v>
      </c>
      <c r="E3234" t="str">
        <f>IF(tbl_transaction[[#This Row],[Type]]="Inbound",VLOOKUP(tbl_transaction[[#This Row],[Reference Number]],barang_masuk[],5,FALSE),IF(tbl_transaction[[#This Row],[Type]]="Outbound",VLOOKUP(tbl_transaction[[#This Row],[Reference Number]],barang_keluar[],5,FALSE),""))</f>
        <v>Pepsodent Personal Care Variant 13</v>
      </c>
      <c r="F3234">
        <f>IF(tbl_transaction[[#This Row],[Type]]="Inbound",VLOOKUP(tbl_transaction[[#This Row],[Reference Number]],barang_masuk[],6,FALSE),IF(tbl_transaction[[#This Row],[Type]]="Outbound",VLOOKUP(tbl_transaction[[#This Row],[Reference Number]],barang_keluar[],6,FALSE),""))</f>
        <v>20</v>
      </c>
      <c r="G3234" t="str">
        <f>IF(tbl_transaction[[#This Row],[Type]]="Inbound",VLOOKUP(tbl_transaction[[#This Row],[Reference Number]],barang_masuk[],7,FALSE),IF(tbl_transaction[[#This Row],[Type]]="Outbound",VLOOKUP(tbl_transaction[[#This Row],[Reference Number]],barang_keluar[],7,FALSE),""))</f>
        <v>Bottle</v>
      </c>
      <c r="H3234" t="str">
        <f>IF(tbl_transaction[[#This Row],[Type]]="Inbound",VLOOKUP(tbl_transaction[[#This Row],[Reference Number]],barang_masuk[],3,FALSE),IF(tbl_transaction[[#This Row],[Type]]="Outbound",VLOOKUP(tbl_transaction[[#This Row],[Reference Number]],barang_keluar[],3,FALSE),""))</f>
        <v>Outlet 001</v>
      </c>
      <c r="I3234" t="str">
        <f>IF(D3234='Kartu Stok'!$B$2,COUNTIF($D$3:D3234,'Kartu Stok'!$B$2),"")</f>
        <v/>
      </c>
    </row>
    <row r="3235" spans="1:9" ht="14.5" x14ac:dyDescent="0.35">
      <c r="A3235" s="2" t="s">
        <v>3794</v>
      </c>
      <c r="B3235" s="5">
        <f>IF(LEFT(tbl_transaction[[#This Row],[Reference Number]],2)="GR",VLOOKUP(tbl_transaction[[#This Row],[Reference Number]],barang_masuk[],2,FALSE),IF(LEFT(tbl_transaction[[#This Row],[Reference Number]],2)="DO",VLOOKUP(tbl_transaction[[#This Row],[Reference Number]],barang_keluar[],2,FALSE),""))</f>
        <v>46184</v>
      </c>
      <c r="C3235" t="str">
        <f t="shared" si="51"/>
        <v>Outbound</v>
      </c>
      <c r="D3235" t="str">
        <f>IF(tbl_transaction[[#This Row],[Type]]="Inbound",VLOOKUP(tbl_transaction[[#This Row],[Reference Number]],barang_masuk[],4,FALSE),IF(tbl_transaction[[#This Row],[Type]]="Outbound",VLOOKUP(tbl_transaction[[#This Row],[Reference Number]],barang_keluar[],4,FALSE),""))</f>
        <v>BEV013</v>
      </c>
      <c r="E3235" t="str">
        <f>IF(tbl_transaction[[#This Row],[Type]]="Inbound",VLOOKUP(tbl_transaction[[#This Row],[Reference Number]],barang_masuk[],5,FALSE),IF(tbl_transaction[[#This Row],[Type]]="Outbound",VLOOKUP(tbl_transaction[[#This Row],[Reference Number]],barang_keluar[],5,FALSE),""))</f>
        <v>Sosro Beverage Variant 13</v>
      </c>
      <c r="F3235">
        <f>IF(tbl_transaction[[#This Row],[Type]]="Inbound",VLOOKUP(tbl_transaction[[#This Row],[Reference Number]],barang_masuk[],6,FALSE),IF(tbl_transaction[[#This Row],[Type]]="Outbound",VLOOKUP(tbl_transaction[[#This Row],[Reference Number]],barang_keluar[],6,FALSE),""))</f>
        <v>15</v>
      </c>
      <c r="G3235" t="str">
        <f>IF(tbl_transaction[[#This Row],[Type]]="Inbound",VLOOKUP(tbl_transaction[[#This Row],[Reference Number]],barang_masuk[],7,FALSE),IF(tbl_transaction[[#This Row],[Type]]="Outbound",VLOOKUP(tbl_transaction[[#This Row],[Reference Number]],barang_keluar[],7,FALSE),""))</f>
        <v>Bottle</v>
      </c>
      <c r="H3235" t="str">
        <f>IF(tbl_transaction[[#This Row],[Type]]="Inbound",VLOOKUP(tbl_transaction[[#This Row],[Reference Number]],barang_masuk[],3,FALSE),IF(tbl_transaction[[#This Row],[Type]]="Outbound",VLOOKUP(tbl_transaction[[#This Row],[Reference Number]],barang_keluar[],3,FALSE),""))</f>
        <v>Outlet 029</v>
      </c>
      <c r="I3235" t="str">
        <f>IF(D3235='Kartu Stok'!$B$2,COUNTIF($D$3:D3235,'Kartu Stok'!$B$2),"")</f>
        <v/>
      </c>
    </row>
    <row r="3236" spans="1:9" ht="14.5" x14ac:dyDescent="0.35">
      <c r="A3236" s="2" t="s">
        <v>3795</v>
      </c>
      <c r="B3236" s="5">
        <f>IF(LEFT(tbl_transaction[[#This Row],[Reference Number]],2)="GR",VLOOKUP(tbl_transaction[[#This Row],[Reference Number]],barang_masuk[],2,FALSE),IF(LEFT(tbl_transaction[[#This Row],[Reference Number]],2)="DO",VLOOKUP(tbl_transaction[[#This Row],[Reference Number]],barang_keluar[],2,FALSE),""))</f>
        <v>46083</v>
      </c>
      <c r="C3236" t="str">
        <f t="shared" si="51"/>
        <v>Outbound</v>
      </c>
      <c r="D3236" t="str">
        <f>IF(tbl_transaction[[#This Row],[Type]]="Inbound",VLOOKUP(tbl_transaction[[#This Row],[Reference Number]],barang_masuk[],4,FALSE),IF(tbl_transaction[[#This Row],[Type]]="Outbound",VLOOKUP(tbl_transaction[[#This Row],[Reference Number]],barang_keluar[],4,FALSE),""))</f>
        <v>BEV019</v>
      </c>
      <c r="E3236" t="str">
        <f>IF(tbl_transaction[[#This Row],[Type]]="Inbound",VLOOKUP(tbl_transaction[[#This Row],[Reference Number]],barang_masuk[],5,FALSE),IF(tbl_transaction[[#This Row],[Type]]="Outbound",VLOOKUP(tbl_transaction[[#This Row],[Reference Number]],barang_keluar[],5,FALSE),""))</f>
        <v>Aqua Beverage Variant 19</v>
      </c>
      <c r="F3236">
        <f>IF(tbl_transaction[[#This Row],[Type]]="Inbound",VLOOKUP(tbl_transaction[[#This Row],[Reference Number]],barang_masuk[],6,FALSE),IF(tbl_transaction[[#This Row],[Type]]="Outbound",VLOOKUP(tbl_transaction[[#This Row],[Reference Number]],barang_keluar[],6,FALSE),""))</f>
        <v>48</v>
      </c>
      <c r="G3236" t="str">
        <f>IF(tbl_transaction[[#This Row],[Type]]="Inbound",VLOOKUP(tbl_transaction[[#This Row],[Reference Number]],barang_masuk[],7,FALSE),IF(tbl_transaction[[#This Row],[Type]]="Outbound",VLOOKUP(tbl_transaction[[#This Row],[Reference Number]],barang_keluar[],7,FALSE),""))</f>
        <v>Bottle</v>
      </c>
      <c r="H3236" t="str">
        <f>IF(tbl_transaction[[#This Row],[Type]]="Inbound",VLOOKUP(tbl_transaction[[#This Row],[Reference Number]],barang_masuk[],3,FALSE),IF(tbl_transaction[[#This Row],[Type]]="Outbound",VLOOKUP(tbl_transaction[[#This Row],[Reference Number]],barang_keluar[],3,FALSE),""))</f>
        <v>Outlet 038</v>
      </c>
      <c r="I3236" t="str">
        <f>IF(D3236='Kartu Stok'!$B$2,COUNTIF($D$3:D3236,'Kartu Stok'!$B$2),"")</f>
        <v/>
      </c>
    </row>
    <row r="3237" spans="1:9" ht="14.5" x14ac:dyDescent="0.35">
      <c r="A3237" s="2" t="s">
        <v>3796</v>
      </c>
      <c r="B3237" s="5">
        <f>IF(LEFT(tbl_transaction[[#This Row],[Reference Number]],2)="GR",VLOOKUP(tbl_transaction[[#This Row],[Reference Number]],barang_masuk[],2,FALSE),IF(LEFT(tbl_transaction[[#This Row],[Reference Number]],2)="DO",VLOOKUP(tbl_transaction[[#This Row],[Reference Number]],barang_keluar[],2,FALSE),""))</f>
        <v>46138</v>
      </c>
      <c r="C3237" t="str">
        <f t="shared" si="51"/>
        <v>Outbound</v>
      </c>
      <c r="D3237" t="str">
        <f>IF(tbl_transaction[[#This Row],[Type]]="Inbound",VLOOKUP(tbl_transaction[[#This Row],[Reference Number]],barang_masuk[],4,FALSE),IF(tbl_transaction[[#This Row],[Type]]="Outbound",VLOOKUP(tbl_transaction[[#This Row],[Reference Number]],barang_keluar[],4,FALSE),""))</f>
        <v>SNK032</v>
      </c>
      <c r="E3237" t="str">
        <f>IF(tbl_transaction[[#This Row],[Type]]="Inbound",VLOOKUP(tbl_transaction[[#This Row],[Reference Number]],barang_masuk[],5,FALSE),IF(tbl_transaction[[#This Row],[Type]]="Outbound",VLOOKUP(tbl_transaction[[#This Row],[Reference Number]],barang_keluar[],5,FALSE),""))</f>
        <v>Qtela Snack Variant 32</v>
      </c>
      <c r="F3237">
        <f>IF(tbl_transaction[[#This Row],[Type]]="Inbound",VLOOKUP(tbl_transaction[[#This Row],[Reference Number]],barang_masuk[],6,FALSE),IF(tbl_transaction[[#This Row],[Type]]="Outbound",VLOOKUP(tbl_transaction[[#This Row],[Reference Number]],barang_keluar[],6,FALSE),""))</f>
        <v>24</v>
      </c>
      <c r="G3237" t="str">
        <f>IF(tbl_transaction[[#This Row],[Type]]="Inbound",VLOOKUP(tbl_transaction[[#This Row],[Reference Number]],barang_masuk[],7,FALSE),IF(tbl_transaction[[#This Row],[Type]]="Outbound",VLOOKUP(tbl_transaction[[#This Row],[Reference Number]],barang_keluar[],7,FALSE),""))</f>
        <v>Pack</v>
      </c>
      <c r="H3237" t="str">
        <f>IF(tbl_transaction[[#This Row],[Type]]="Inbound",VLOOKUP(tbl_transaction[[#This Row],[Reference Number]],barang_masuk[],3,FALSE),IF(tbl_transaction[[#This Row],[Type]]="Outbound",VLOOKUP(tbl_transaction[[#This Row],[Reference Number]],barang_keluar[],3,FALSE),""))</f>
        <v>Outlet 061</v>
      </c>
      <c r="I3237" t="str">
        <f>IF(D3237='Kartu Stok'!$B$2,COUNTIF($D$3:D3237,'Kartu Stok'!$B$2),"")</f>
        <v/>
      </c>
    </row>
    <row r="3238" spans="1:9" ht="14.5" x14ac:dyDescent="0.35">
      <c r="A3238" s="2" t="s">
        <v>3797</v>
      </c>
      <c r="B3238" s="5">
        <f>IF(LEFT(tbl_transaction[[#This Row],[Reference Number]],2)="GR",VLOOKUP(tbl_transaction[[#This Row],[Reference Number]],barang_masuk[],2,FALSE),IF(LEFT(tbl_transaction[[#This Row],[Reference Number]],2)="DO",VLOOKUP(tbl_transaction[[#This Row],[Reference Number]],barang_keluar[],2,FALSE),""))</f>
        <v>46063</v>
      </c>
      <c r="C3238" t="str">
        <f t="shared" si="51"/>
        <v>Outbound</v>
      </c>
      <c r="D3238" t="str">
        <f>IF(tbl_transaction[[#This Row],[Type]]="Inbound",VLOOKUP(tbl_transaction[[#This Row],[Reference Number]],barang_masuk[],4,FALSE),IF(tbl_transaction[[#This Row],[Type]]="Outbound",VLOOKUP(tbl_transaction[[#This Row],[Reference Number]],barang_keluar[],4,FALSE),""))</f>
        <v>INS003</v>
      </c>
      <c r="E3238" t="str">
        <f>IF(tbl_transaction[[#This Row],[Type]]="Inbound",VLOOKUP(tbl_transaction[[#This Row],[Reference Number]],barang_masuk[],5,FALSE),IF(tbl_transaction[[#This Row],[Type]]="Outbound",VLOOKUP(tbl_transaction[[#This Row],[Reference Number]],barang_keluar[],5,FALSE),""))</f>
        <v>Indomie Instant Food Variant 3</v>
      </c>
      <c r="F3238">
        <f>IF(tbl_transaction[[#This Row],[Type]]="Inbound",VLOOKUP(tbl_transaction[[#This Row],[Reference Number]],barang_masuk[],6,FALSE),IF(tbl_transaction[[#This Row],[Type]]="Outbound",VLOOKUP(tbl_transaction[[#This Row],[Reference Number]],barang_keluar[],6,FALSE),""))</f>
        <v>36</v>
      </c>
      <c r="G3238" t="str">
        <f>IF(tbl_transaction[[#This Row],[Type]]="Inbound",VLOOKUP(tbl_transaction[[#This Row],[Reference Number]],barang_masuk[],7,FALSE),IF(tbl_transaction[[#This Row],[Type]]="Outbound",VLOOKUP(tbl_transaction[[#This Row],[Reference Number]],barang_keluar[],7,FALSE),""))</f>
        <v>Pack</v>
      </c>
      <c r="H3238" t="str">
        <f>IF(tbl_transaction[[#This Row],[Type]]="Inbound",VLOOKUP(tbl_transaction[[#This Row],[Reference Number]],barang_masuk[],3,FALSE),IF(tbl_transaction[[#This Row],[Type]]="Outbound",VLOOKUP(tbl_transaction[[#This Row],[Reference Number]],barang_keluar[],3,FALSE),""))</f>
        <v>Outlet 050</v>
      </c>
      <c r="I3238" t="str">
        <f>IF(D3238='Kartu Stok'!$B$2,COUNTIF($D$3:D3238,'Kartu Stok'!$B$2),"")</f>
        <v/>
      </c>
    </row>
    <row r="3239" spans="1:9" ht="14.5" x14ac:dyDescent="0.35">
      <c r="A3239" s="2" t="s">
        <v>3798</v>
      </c>
      <c r="B3239" s="5">
        <f>IF(LEFT(tbl_transaction[[#This Row],[Reference Number]],2)="GR",VLOOKUP(tbl_transaction[[#This Row],[Reference Number]],barang_masuk[],2,FALSE),IF(LEFT(tbl_transaction[[#This Row],[Reference Number]],2)="DO",VLOOKUP(tbl_transaction[[#This Row],[Reference Number]],barang_keluar[],2,FALSE),""))</f>
        <v>46138</v>
      </c>
      <c r="C3239" t="str">
        <f t="shared" si="51"/>
        <v>Outbound</v>
      </c>
      <c r="D3239" t="str">
        <f>IF(tbl_transaction[[#This Row],[Type]]="Inbound",VLOOKUP(tbl_transaction[[#This Row],[Reference Number]],barang_masuk[],4,FALSE),IF(tbl_transaction[[#This Row],[Type]]="Outbound",VLOOKUP(tbl_transaction[[#This Row],[Reference Number]],barang_keluar[],4,FALSE),""))</f>
        <v>BAB019</v>
      </c>
      <c r="E3239" t="str">
        <f>IF(tbl_transaction[[#This Row],[Type]]="Inbound",VLOOKUP(tbl_transaction[[#This Row],[Reference Number]],barang_masuk[],5,FALSE),IF(tbl_transaction[[#This Row],[Type]]="Outbound",VLOOKUP(tbl_transaction[[#This Row],[Reference Number]],barang_keluar[],5,FALSE),""))</f>
        <v>Zwitsal Baby Care Variant 19</v>
      </c>
      <c r="F3239">
        <f>IF(tbl_transaction[[#This Row],[Type]]="Inbound",VLOOKUP(tbl_transaction[[#This Row],[Reference Number]],barang_masuk[],6,FALSE),IF(tbl_transaction[[#This Row],[Type]]="Outbound",VLOOKUP(tbl_transaction[[#This Row],[Reference Number]],barang_keluar[],6,FALSE),""))</f>
        <v>12</v>
      </c>
      <c r="G3239" t="str">
        <f>IF(tbl_transaction[[#This Row],[Type]]="Inbound",VLOOKUP(tbl_transaction[[#This Row],[Reference Number]],barang_masuk[],7,FALSE),IF(tbl_transaction[[#This Row],[Type]]="Outbound",VLOOKUP(tbl_transaction[[#This Row],[Reference Number]],barang_keluar[],7,FALSE),""))</f>
        <v>Pack</v>
      </c>
      <c r="H3239" t="str">
        <f>IF(tbl_transaction[[#This Row],[Type]]="Inbound",VLOOKUP(tbl_transaction[[#This Row],[Reference Number]],barang_masuk[],3,FALSE),IF(tbl_transaction[[#This Row],[Type]]="Outbound",VLOOKUP(tbl_transaction[[#This Row],[Reference Number]],barang_keluar[],3,FALSE),""))</f>
        <v>Outlet 025</v>
      </c>
      <c r="I3239" t="str">
        <f>IF(D3239='Kartu Stok'!$B$2,COUNTIF($D$3:D3239,'Kartu Stok'!$B$2),"")</f>
        <v/>
      </c>
    </row>
    <row r="3240" spans="1:9" ht="14.5" x14ac:dyDescent="0.35">
      <c r="A3240" s="2" t="s">
        <v>3799</v>
      </c>
      <c r="B3240" s="5">
        <f>IF(LEFT(tbl_transaction[[#This Row],[Reference Number]],2)="GR",VLOOKUP(tbl_transaction[[#This Row],[Reference Number]],barang_masuk[],2,FALSE),IF(LEFT(tbl_transaction[[#This Row],[Reference Number]],2)="DO",VLOOKUP(tbl_transaction[[#This Row],[Reference Number]],barang_keluar[],2,FALSE),""))</f>
        <v>46041</v>
      </c>
      <c r="C3240" t="str">
        <f t="shared" si="51"/>
        <v>Outbound</v>
      </c>
      <c r="D3240" t="str">
        <f>IF(tbl_transaction[[#This Row],[Type]]="Inbound",VLOOKUP(tbl_transaction[[#This Row],[Reference Number]],barang_masuk[],4,FALSE),IF(tbl_transaction[[#This Row],[Type]]="Outbound",VLOOKUP(tbl_transaction[[#This Row],[Reference Number]],barang_keluar[],4,FALSE),""))</f>
        <v>HOM009</v>
      </c>
      <c r="E3240" t="str">
        <f>IF(tbl_transaction[[#This Row],[Type]]="Inbound",VLOOKUP(tbl_transaction[[#This Row],[Reference Number]],barang_masuk[],5,FALSE),IF(tbl_transaction[[#This Row],[Type]]="Outbound",VLOOKUP(tbl_transaction[[#This Row],[Reference Number]],barang_keluar[],5,FALSE),""))</f>
        <v>Molto Home Care Variant 9</v>
      </c>
      <c r="F3240">
        <f>IF(tbl_transaction[[#This Row],[Type]]="Inbound",VLOOKUP(tbl_transaction[[#This Row],[Reference Number]],barang_masuk[],6,FALSE),IF(tbl_transaction[[#This Row],[Type]]="Outbound",VLOOKUP(tbl_transaction[[#This Row],[Reference Number]],barang_keluar[],6,FALSE),""))</f>
        <v>12</v>
      </c>
      <c r="G3240" t="str">
        <f>IF(tbl_transaction[[#This Row],[Type]]="Inbound",VLOOKUP(tbl_transaction[[#This Row],[Reference Number]],barang_masuk[],7,FALSE),IF(tbl_transaction[[#This Row],[Type]]="Outbound",VLOOKUP(tbl_transaction[[#This Row],[Reference Number]],barang_keluar[],7,FALSE),""))</f>
        <v>Pack</v>
      </c>
      <c r="H3240" t="str">
        <f>IF(tbl_transaction[[#This Row],[Type]]="Inbound",VLOOKUP(tbl_transaction[[#This Row],[Reference Number]],barang_masuk[],3,FALSE),IF(tbl_transaction[[#This Row],[Type]]="Outbound",VLOOKUP(tbl_transaction[[#This Row],[Reference Number]],barang_keluar[],3,FALSE),""))</f>
        <v>Outlet 062</v>
      </c>
      <c r="I3240" t="str">
        <f>IF(D3240='Kartu Stok'!$B$2,COUNTIF($D$3:D3240,'Kartu Stok'!$B$2),"")</f>
        <v/>
      </c>
    </row>
    <row r="3241" spans="1:9" ht="14.5" x14ac:dyDescent="0.35">
      <c r="A3241" s="2" t="s">
        <v>3800</v>
      </c>
      <c r="B3241" s="5">
        <f>IF(LEFT(tbl_transaction[[#This Row],[Reference Number]],2)="GR",VLOOKUP(tbl_transaction[[#This Row],[Reference Number]],barang_masuk[],2,FALSE),IF(LEFT(tbl_transaction[[#This Row],[Reference Number]],2)="DO",VLOOKUP(tbl_transaction[[#This Row],[Reference Number]],barang_keluar[],2,FALSE),""))</f>
        <v>46025</v>
      </c>
      <c r="C3241" t="str">
        <f t="shared" si="51"/>
        <v>Outbound</v>
      </c>
      <c r="D3241" t="str">
        <f>IF(tbl_transaction[[#This Row],[Type]]="Inbound",VLOOKUP(tbl_transaction[[#This Row],[Reference Number]],barang_masuk[],4,FALSE),IF(tbl_transaction[[#This Row],[Type]]="Outbound",VLOOKUP(tbl_transaction[[#This Row],[Reference Number]],barang_keluar[],4,FALSE),""))</f>
        <v>BAB012</v>
      </c>
      <c r="E3241" t="str">
        <f>IF(tbl_transaction[[#This Row],[Type]]="Inbound",VLOOKUP(tbl_transaction[[#This Row],[Reference Number]],barang_masuk[],5,FALSE),IF(tbl_transaction[[#This Row],[Type]]="Outbound",VLOOKUP(tbl_transaction[[#This Row],[Reference Number]],barang_keluar[],5,FALSE),""))</f>
        <v>MamyPoko Baby Care Variant 12</v>
      </c>
      <c r="F3241">
        <f>IF(tbl_transaction[[#This Row],[Type]]="Inbound",VLOOKUP(tbl_transaction[[#This Row],[Reference Number]],barang_masuk[],6,FALSE),IF(tbl_transaction[[#This Row],[Type]]="Outbound",VLOOKUP(tbl_transaction[[#This Row],[Reference Number]],barang_keluar[],6,FALSE),""))</f>
        <v>12</v>
      </c>
      <c r="G3241" t="str">
        <f>IF(tbl_transaction[[#This Row],[Type]]="Inbound",VLOOKUP(tbl_transaction[[#This Row],[Reference Number]],barang_masuk[],7,FALSE),IF(tbl_transaction[[#This Row],[Type]]="Outbound",VLOOKUP(tbl_transaction[[#This Row],[Reference Number]],barang_keluar[],7,FALSE),""))</f>
        <v>Pack</v>
      </c>
      <c r="H3241" t="str">
        <f>IF(tbl_transaction[[#This Row],[Type]]="Inbound",VLOOKUP(tbl_transaction[[#This Row],[Reference Number]],barang_masuk[],3,FALSE),IF(tbl_transaction[[#This Row],[Type]]="Outbound",VLOOKUP(tbl_transaction[[#This Row],[Reference Number]],barang_keluar[],3,FALSE),""))</f>
        <v>Outlet 005</v>
      </c>
      <c r="I3241" t="str">
        <f>IF(D3241='Kartu Stok'!$B$2,COUNTIF($D$3:D3241,'Kartu Stok'!$B$2),"")</f>
        <v/>
      </c>
    </row>
    <row r="3242" spans="1:9" ht="14.5" x14ac:dyDescent="0.35">
      <c r="A3242" s="2" t="s">
        <v>3801</v>
      </c>
      <c r="B3242" s="5">
        <f>IF(LEFT(tbl_transaction[[#This Row],[Reference Number]],2)="GR",VLOOKUP(tbl_transaction[[#This Row],[Reference Number]],barang_masuk[],2,FALSE),IF(LEFT(tbl_transaction[[#This Row],[Reference Number]],2)="DO",VLOOKUP(tbl_transaction[[#This Row],[Reference Number]],barang_keluar[],2,FALSE),""))</f>
        <v>46077</v>
      </c>
      <c r="C3242" t="str">
        <f t="shared" si="51"/>
        <v>Outbound</v>
      </c>
      <c r="D3242" t="str">
        <f>IF(tbl_transaction[[#This Row],[Type]]="Inbound",VLOOKUP(tbl_transaction[[#This Row],[Reference Number]],barang_masuk[],4,FALSE),IF(tbl_transaction[[#This Row],[Type]]="Outbound",VLOOKUP(tbl_transaction[[#This Row],[Reference Number]],barang_keluar[],4,FALSE),""))</f>
        <v>INS017</v>
      </c>
      <c r="E3242" t="str">
        <f>IF(tbl_transaction[[#This Row],[Type]]="Inbound",VLOOKUP(tbl_transaction[[#This Row],[Reference Number]],barang_masuk[],5,FALSE),IF(tbl_transaction[[#This Row],[Type]]="Outbound",VLOOKUP(tbl_transaction[[#This Row],[Reference Number]],barang_keluar[],5,FALSE),""))</f>
        <v>Indomie Instant Food Variant 17</v>
      </c>
      <c r="F3242">
        <f>IF(tbl_transaction[[#This Row],[Type]]="Inbound",VLOOKUP(tbl_transaction[[#This Row],[Reference Number]],barang_masuk[],6,FALSE),IF(tbl_transaction[[#This Row],[Type]]="Outbound",VLOOKUP(tbl_transaction[[#This Row],[Reference Number]],barang_keluar[],6,FALSE),""))</f>
        <v>24</v>
      </c>
      <c r="G3242" t="str">
        <f>IF(tbl_transaction[[#This Row],[Type]]="Inbound",VLOOKUP(tbl_transaction[[#This Row],[Reference Number]],barang_masuk[],7,FALSE),IF(tbl_transaction[[#This Row],[Type]]="Outbound",VLOOKUP(tbl_transaction[[#This Row],[Reference Number]],barang_keluar[],7,FALSE),""))</f>
        <v>Pack</v>
      </c>
      <c r="H3242" t="str">
        <f>IF(tbl_transaction[[#This Row],[Type]]="Inbound",VLOOKUP(tbl_transaction[[#This Row],[Reference Number]],barang_masuk[],3,FALSE),IF(tbl_transaction[[#This Row],[Type]]="Outbound",VLOOKUP(tbl_transaction[[#This Row],[Reference Number]],barang_keluar[],3,FALSE),""))</f>
        <v>Outlet 039</v>
      </c>
      <c r="I3242" t="str">
        <f>IF(D3242='Kartu Stok'!$B$2,COUNTIF($D$3:D3242,'Kartu Stok'!$B$2),"")</f>
        <v/>
      </c>
    </row>
    <row r="3243" spans="1:9" ht="14.5" x14ac:dyDescent="0.35">
      <c r="A3243" s="2" t="s">
        <v>3802</v>
      </c>
      <c r="B3243" s="5">
        <f>IF(LEFT(tbl_transaction[[#This Row],[Reference Number]],2)="GR",VLOOKUP(tbl_transaction[[#This Row],[Reference Number]],barang_masuk[],2,FALSE),IF(LEFT(tbl_transaction[[#This Row],[Reference Number]],2)="DO",VLOOKUP(tbl_transaction[[#This Row],[Reference Number]],barang_keluar[],2,FALSE),""))</f>
        <v>46201</v>
      </c>
      <c r="C3243" t="str">
        <f t="shared" si="51"/>
        <v>Outbound</v>
      </c>
      <c r="D3243" t="str">
        <f>IF(tbl_transaction[[#This Row],[Type]]="Inbound",VLOOKUP(tbl_transaction[[#This Row],[Reference Number]],barang_masuk[],4,FALSE),IF(tbl_transaction[[#This Row],[Type]]="Outbound",VLOOKUP(tbl_transaction[[#This Row],[Reference Number]],barang_keluar[],4,FALSE),""))</f>
        <v>INS023</v>
      </c>
      <c r="E3243" t="str">
        <f>IF(tbl_transaction[[#This Row],[Type]]="Inbound",VLOOKUP(tbl_transaction[[#This Row],[Reference Number]],barang_masuk[],5,FALSE),IF(tbl_transaction[[#This Row],[Type]]="Outbound",VLOOKUP(tbl_transaction[[#This Row],[Reference Number]],barang_keluar[],5,FALSE),""))</f>
        <v>Indomie Instant Food Variant 23</v>
      </c>
      <c r="F3243">
        <f>IF(tbl_transaction[[#This Row],[Type]]="Inbound",VLOOKUP(tbl_transaction[[#This Row],[Reference Number]],barang_masuk[],6,FALSE),IF(tbl_transaction[[#This Row],[Type]]="Outbound",VLOOKUP(tbl_transaction[[#This Row],[Reference Number]],barang_keluar[],6,FALSE),""))</f>
        <v>12</v>
      </c>
      <c r="G3243" t="str">
        <f>IF(tbl_transaction[[#This Row],[Type]]="Inbound",VLOOKUP(tbl_transaction[[#This Row],[Reference Number]],barang_masuk[],7,FALSE),IF(tbl_transaction[[#This Row],[Type]]="Outbound",VLOOKUP(tbl_transaction[[#This Row],[Reference Number]],barang_keluar[],7,FALSE),""))</f>
        <v>Pack</v>
      </c>
      <c r="H3243" t="str">
        <f>IF(tbl_transaction[[#This Row],[Type]]="Inbound",VLOOKUP(tbl_transaction[[#This Row],[Reference Number]],barang_masuk[],3,FALSE),IF(tbl_transaction[[#This Row],[Type]]="Outbound",VLOOKUP(tbl_transaction[[#This Row],[Reference Number]],barang_keluar[],3,FALSE),""))</f>
        <v>Outlet 046</v>
      </c>
      <c r="I3243" t="str">
        <f>IF(D3243='Kartu Stok'!$B$2,COUNTIF($D$3:D3243,'Kartu Stok'!$B$2),"")</f>
        <v/>
      </c>
    </row>
    <row r="3244" spans="1:9" ht="14.5" x14ac:dyDescent="0.35">
      <c r="A3244" s="2" t="s">
        <v>3803</v>
      </c>
      <c r="B3244" s="5">
        <f>IF(LEFT(tbl_transaction[[#This Row],[Reference Number]],2)="GR",VLOOKUP(tbl_transaction[[#This Row],[Reference Number]],barang_masuk[],2,FALSE),IF(LEFT(tbl_transaction[[#This Row],[Reference Number]],2)="DO",VLOOKUP(tbl_transaction[[#This Row],[Reference Number]],barang_keluar[],2,FALSE),""))</f>
        <v>46032</v>
      </c>
      <c r="C3244" t="str">
        <f t="shared" si="51"/>
        <v>Outbound</v>
      </c>
      <c r="D3244" t="str">
        <f>IF(tbl_transaction[[#This Row],[Type]]="Inbound",VLOOKUP(tbl_transaction[[#This Row],[Reference Number]],barang_masuk[],4,FALSE),IF(tbl_transaction[[#This Row],[Type]]="Outbound",VLOOKUP(tbl_transaction[[#This Row],[Reference Number]],barang_keluar[],4,FALSE),""))</f>
        <v>BAB015</v>
      </c>
      <c r="E3244" t="str">
        <f>IF(tbl_transaction[[#This Row],[Type]]="Inbound",VLOOKUP(tbl_transaction[[#This Row],[Reference Number]],barang_masuk[],5,FALSE),IF(tbl_transaction[[#This Row],[Type]]="Outbound",VLOOKUP(tbl_transaction[[#This Row],[Reference Number]],barang_keluar[],5,FALSE),""))</f>
        <v>MamyPoko Baby Care Variant 15</v>
      </c>
      <c r="F3244">
        <f>IF(tbl_transaction[[#This Row],[Type]]="Inbound",VLOOKUP(tbl_transaction[[#This Row],[Reference Number]],barang_masuk[],6,FALSE),IF(tbl_transaction[[#This Row],[Type]]="Outbound",VLOOKUP(tbl_transaction[[#This Row],[Reference Number]],barang_keluar[],6,FALSE),""))</f>
        <v>15</v>
      </c>
      <c r="G3244" t="str">
        <f>IF(tbl_transaction[[#This Row],[Type]]="Inbound",VLOOKUP(tbl_transaction[[#This Row],[Reference Number]],barang_masuk[],7,FALSE),IF(tbl_transaction[[#This Row],[Type]]="Outbound",VLOOKUP(tbl_transaction[[#This Row],[Reference Number]],barang_keluar[],7,FALSE),""))</f>
        <v>Pack</v>
      </c>
      <c r="H3244" t="str">
        <f>IF(tbl_transaction[[#This Row],[Type]]="Inbound",VLOOKUP(tbl_transaction[[#This Row],[Reference Number]],barang_masuk[],3,FALSE),IF(tbl_transaction[[#This Row],[Type]]="Outbound",VLOOKUP(tbl_transaction[[#This Row],[Reference Number]],barang_keluar[],3,FALSE),""))</f>
        <v>Outlet 079</v>
      </c>
      <c r="I3244" t="str">
        <f>IF(D3244='Kartu Stok'!$B$2,COUNTIF($D$3:D3244,'Kartu Stok'!$B$2),"")</f>
        <v/>
      </c>
    </row>
    <row r="3245" spans="1:9" ht="14.5" x14ac:dyDescent="0.35">
      <c r="A3245" s="2" t="s">
        <v>3804</v>
      </c>
      <c r="B3245" s="5">
        <f>IF(LEFT(tbl_transaction[[#This Row],[Reference Number]],2)="GR",VLOOKUP(tbl_transaction[[#This Row],[Reference Number]],barang_masuk[],2,FALSE),IF(LEFT(tbl_transaction[[#This Row],[Reference Number]],2)="DO",VLOOKUP(tbl_transaction[[#This Row],[Reference Number]],barang_keluar[],2,FALSE),""))</f>
        <v>46067</v>
      </c>
      <c r="C3245" t="str">
        <f t="shared" si="51"/>
        <v>Outbound</v>
      </c>
      <c r="D3245" t="str">
        <f>IF(tbl_transaction[[#This Row],[Type]]="Inbound",VLOOKUP(tbl_transaction[[#This Row],[Reference Number]],barang_masuk[],4,FALSE),IF(tbl_transaction[[#This Row],[Type]]="Outbound",VLOOKUP(tbl_transaction[[#This Row],[Reference Number]],barang_keluar[],4,FALSE),""))</f>
        <v>SNK012</v>
      </c>
      <c r="E3245" t="str">
        <f>IF(tbl_transaction[[#This Row],[Type]]="Inbound",VLOOKUP(tbl_transaction[[#This Row],[Reference Number]],barang_masuk[],5,FALSE),IF(tbl_transaction[[#This Row],[Type]]="Outbound",VLOOKUP(tbl_transaction[[#This Row],[Reference Number]],barang_keluar[],5,FALSE),""))</f>
        <v>Taro Snack Variant 12</v>
      </c>
      <c r="F3245">
        <f>IF(tbl_transaction[[#This Row],[Type]]="Inbound",VLOOKUP(tbl_transaction[[#This Row],[Reference Number]],barang_masuk[],6,FALSE),IF(tbl_transaction[[#This Row],[Type]]="Outbound",VLOOKUP(tbl_transaction[[#This Row],[Reference Number]],barang_keluar[],6,FALSE),""))</f>
        <v>36</v>
      </c>
      <c r="G3245" t="str">
        <f>IF(tbl_transaction[[#This Row],[Type]]="Inbound",VLOOKUP(tbl_transaction[[#This Row],[Reference Number]],barang_masuk[],7,FALSE),IF(tbl_transaction[[#This Row],[Type]]="Outbound",VLOOKUP(tbl_transaction[[#This Row],[Reference Number]],barang_keluar[],7,FALSE),""))</f>
        <v>Pack</v>
      </c>
      <c r="H3245" t="str">
        <f>IF(tbl_transaction[[#This Row],[Type]]="Inbound",VLOOKUP(tbl_transaction[[#This Row],[Reference Number]],barang_masuk[],3,FALSE),IF(tbl_transaction[[#This Row],[Type]]="Outbound",VLOOKUP(tbl_transaction[[#This Row],[Reference Number]],barang_keluar[],3,FALSE),""))</f>
        <v>Outlet 006</v>
      </c>
      <c r="I3245" t="str">
        <f>IF(D3245='Kartu Stok'!$B$2,COUNTIF($D$3:D3245,'Kartu Stok'!$B$2),"")</f>
        <v/>
      </c>
    </row>
    <row r="3246" spans="1:9" ht="14.5" x14ac:dyDescent="0.35">
      <c r="A3246" s="2" t="s">
        <v>3805</v>
      </c>
      <c r="B3246" s="5">
        <f>IF(LEFT(tbl_transaction[[#This Row],[Reference Number]],2)="GR",VLOOKUP(tbl_transaction[[#This Row],[Reference Number]],barang_masuk[],2,FALSE),IF(LEFT(tbl_transaction[[#This Row],[Reference Number]],2)="DO",VLOOKUP(tbl_transaction[[#This Row],[Reference Number]],barang_keluar[],2,FALSE),""))</f>
        <v>46119</v>
      </c>
      <c r="C3246" t="str">
        <f t="shared" si="51"/>
        <v>Outbound</v>
      </c>
      <c r="D3246" t="str">
        <f>IF(tbl_transaction[[#This Row],[Type]]="Inbound",VLOOKUP(tbl_transaction[[#This Row],[Reference Number]],barang_masuk[],4,FALSE),IF(tbl_transaction[[#This Row],[Type]]="Outbound",VLOOKUP(tbl_transaction[[#This Row],[Reference Number]],barang_keluar[],4,FALSE),""))</f>
        <v>SNK025</v>
      </c>
      <c r="E3246" t="str">
        <f>IF(tbl_transaction[[#This Row],[Type]]="Inbound",VLOOKUP(tbl_transaction[[#This Row],[Reference Number]],barang_masuk[],5,FALSE),IF(tbl_transaction[[#This Row],[Type]]="Outbound",VLOOKUP(tbl_transaction[[#This Row],[Reference Number]],barang_keluar[],5,FALSE),""))</f>
        <v>Qtela Snack Variant 25</v>
      </c>
      <c r="F3246">
        <f>IF(tbl_transaction[[#This Row],[Type]]="Inbound",VLOOKUP(tbl_transaction[[#This Row],[Reference Number]],barang_masuk[],6,FALSE),IF(tbl_transaction[[#This Row],[Type]]="Outbound",VLOOKUP(tbl_transaction[[#This Row],[Reference Number]],barang_keluar[],6,FALSE),""))</f>
        <v>15</v>
      </c>
      <c r="G3246" t="str">
        <f>IF(tbl_transaction[[#This Row],[Type]]="Inbound",VLOOKUP(tbl_transaction[[#This Row],[Reference Number]],barang_masuk[],7,FALSE),IF(tbl_transaction[[#This Row],[Type]]="Outbound",VLOOKUP(tbl_transaction[[#This Row],[Reference Number]],barang_keluar[],7,FALSE),""))</f>
        <v>Pack</v>
      </c>
      <c r="H3246" t="str">
        <f>IF(tbl_transaction[[#This Row],[Type]]="Inbound",VLOOKUP(tbl_transaction[[#This Row],[Reference Number]],barang_masuk[],3,FALSE),IF(tbl_transaction[[#This Row],[Type]]="Outbound",VLOOKUP(tbl_transaction[[#This Row],[Reference Number]],barang_keluar[],3,FALSE),""))</f>
        <v>Outlet 037</v>
      </c>
      <c r="I3246" t="str">
        <f>IF(D3246='Kartu Stok'!$B$2,COUNTIF($D$3:D3246,'Kartu Stok'!$B$2),"")</f>
        <v/>
      </c>
    </row>
    <row r="3247" spans="1:9" ht="14.5" x14ac:dyDescent="0.35">
      <c r="A3247" s="2" t="s">
        <v>3806</v>
      </c>
      <c r="B3247" s="5">
        <f>IF(LEFT(tbl_transaction[[#This Row],[Reference Number]],2)="GR",VLOOKUP(tbl_transaction[[#This Row],[Reference Number]],barang_masuk[],2,FALSE),IF(LEFT(tbl_transaction[[#This Row],[Reference Number]],2)="DO",VLOOKUP(tbl_transaction[[#This Row],[Reference Number]],barang_keluar[],2,FALSE),""))</f>
        <v>46053</v>
      </c>
      <c r="C3247" t="str">
        <f t="shared" si="51"/>
        <v>Outbound</v>
      </c>
      <c r="D3247" t="str">
        <f>IF(tbl_transaction[[#This Row],[Type]]="Inbound",VLOOKUP(tbl_transaction[[#This Row],[Reference Number]],barang_masuk[],4,FALSE),IF(tbl_transaction[[#This Row],[Type]]="Outbound",VLOOKUP(tbl_transaction[[#This Row],[Reference Number]],barang_keluar[],4,FALSE),""))</f>
        <v>PER023</v>
      </c>
      <c r="E3247" t="str">
        <f>IF(tbl_transaction[[#This Row],[Type]]="Inbound",VLOOKUP(tbl_transaction[[#This Row],[Reference Number]],barang_masuk[],5,FALSE),IF(tbl_transaction[[#This Row],[Type]]="Outbound",VLOOKUP(tbl_transaction[[#This Row],[Reference Number]],barang_keluar[],5,FALSE),""))</f>
        <v>Lifebuoy Personal Care Variant 23</v>
      </c>
      <c r="F3247">
        <f>IF(tbl_transaction[[#This Row],[Type]]="Inbound",VLOOKUP(tbl_transaction[[#This Row],[Reference Number]],barang_masuk[],6,FALSE),IF(tbl_transaction[[#This Row],[Type]]="Outbound",VLOOKUP(tbl_transaction[[#This Row],[Reference Number]],barang_keluar[],6,FALSE),""))</f>
        <v>24</v>
      </c>
      <c r="G3247" t="str">
        <f>IF(tbl_transaction[[#This Row],[Type]]="Inbound",VLOOKUP(tbl_transaction[[#This Row],[Reference Number]],barang_masuk[],7,FALSE),IF(tbl_transaction[[#This Row],[Type]]="Outbound",VLOOKUP(tbl_transaction[[#This Row],[Reference Number]],barang_keluar[],7,FALSE),""))</f>
        <v>Bottle</v>
      </c>
      <c r="H3247" t="str">
        <f>IF(tbl_transaction[[#This Row],[Type]]="Inbound",VLOOKUP(tbl_transaction[[#This Row],[Reference Number]],barang_masuk[],3,FALSE),IF(tbl_transaction[[#This Row],[Type]]="Outbound",VLOOKUP(tbl_transaction[[#This Row],[Reference Number]],barang_keluar[],3,FALSE),""))</f>
        <v>Outlet 038</v>
      </c>
      <c r="I3247" t="str">
        <f>IF(D3247='Kartu Stok'!$B$2,COUNTIF($D$3:D3247,'Kartu Stok'!$B$2),"")</f>
        <v/>
      </c>
    </row>
    <row r="3248" spans="1:9" ht="14.5" x14ac:dyDescent="0.35">
      <c r="A3248" s="2" t="s">
        <v>3807</v>
      </c>
      <c r="B3248" s="5">
        <f>IF(LEFT(tbl_transaction[[#This Row],[Reference Number]],2)="GR",VLOOKUP(tbl_transaction[[#This Row],[Reference Number]],barang_masuk[],2,FALSE),IF(LEFT(tbl_transaction[[#This Row],[Reference Number]],2)="DO",VLOOKUP(tbl_transaction[[#This Row],[Reference Number]],barang_keluar[],2,FALSE),""))</f>
        <v>46039</v>
      </c>
      <c r="C3248" t="str">
        <f t="shared" si="51"/>
        <v>Outbound</v>
      </c>
      <c r="D3248" t="str">
        <f>IF(tbl_transaction[[#This Row],[Type]]="Inbound",VLOOKUP(tbl_transaction[[#This Row],[Reference Number]],barang_masuk[],4,FALSE),IF(tbl_transaction[[#This Row],[Type]]="Outbound",VLOOKUP(tbl_transaction[[#This Row],[Reference Number]],barang_keluar[],4,FALSE),""))</f>
        <v>PER004</v>
      </c>
      <c r="E3248" t="str">
        <f>IF(tbl_transaction[[#This Row],[Type]]="Inbound",VLOOKUP(tbl_transaction[[#This Row],[Reference Number]],barang_masuk[],5,FALSE),IF(tbl_transaction[[#This Row],[Type]]="Outbound",VLOOKUP(tbl_transaction[[#This Row],[Reference Number]],barang_keluar[],5,FALSE),""))</f>
        <v>Lifebuoy Personal Care Variant 4</v>
      </c>
      <c r="F3248">
        <f>IF(tbl_transaction[[#This Row],[Type]]="Inbound",VLOOKUP(tbl_transaction[[#This Row],[Reference Number]],barang_masuk[],6,FALSE),IF(tbl_transaction[[#This Row],[Type]]="Outbound",VLOOKUP(tbl_transaction[[#This Row],[Reference Number]],barang_keluar[],6,FALSE),""))</f>
        <v>15</v>
      </c>
      <c r="G3248" t="str">
        <f>IF(tbl_transaction[[#This Row],[Type]]="Inbound",VLOOKUP(tbl_transaction[[#This Row],[Reference Number]],barang_masuk[],7,FALSE),IF(tbl_transaction[[#This Row],[Type]]="Outbound",VLOOKUP(tbl_transaction[[#This Row],[Reference Number]],barang_keluar[],7,FALSE),""))</f>
        <v>Bottle</v>
      </c>
      <c r="H3248" t="str">
        <f>IF(tbl_transaction[[#This Row],[Type]]="Inbound",VLOOKUP(tbl_transaction[[#This Row],[Reference Number]],barang_masuk[],3,FALSE),IF(tbl_transaction[[#This Row],[Type]]="Outbound",VLOOKUP(tbl_transaction[[#This Row],[Reference Number]],barang_keluar[],3,FALSE),""))</f>
        <v>Outlet 021</v>
      </c>
      <c r="I3248" t="str">
        <f>IF(D3248='Kartu Stok'!$B$2,COUNTIF($D$3:D3248,'Kartu Stok'!$B$2),"")</f>
        <v/>
      </c>
    </row>
    <row r="3249" spans="1:9" ht="14.5" x14ac:dyDescent="0.35">
      <c r="A3249" s="2" t="s">
        <v>3808</v>
      </c>
      <c r="B3249" s="5">
        <f>IF(LEFT(tbl_transaction[[#This Row],[Reference Number]],2)="GR",VLOOKUP(tbl_transaction[[#This Row],[Reference Number]],barang_masuk[],2,FALSE),IF(LEFT(tbl_transaction[[#This Row],[Reference Number]],2)="DO",VLOOKUP(tbl_transaction[[#This Row],[Reference Number]],barang_keluar[],2,FALSE),""))</f>
        <v>46184</v>
      </c>
      <c r="C3249" t="str">
        <f t="shared" si="51"/>
        <v>Outbound</v>
      </c>
      <c r="D3249" t="str">
        <f>IF(tbl_transaction[[#This Row],[Type]]="Inbound",VLOOKUP(tbl_transaction[[#This Row],[Reference Number]],barang_masuk[],4,FALSE),IF(tbl_transaction[[#This Row],[Type]]="Outbound",VLOOKUP(tbl_transaction[[#This Row],[Reference Number]],barang_keluar[],4,FALSE),""))</f>
        <v>INS024</v>
      </c>
      <c r="E3249" t="str">
        <f>IF(tbl_transaction[[#This Row],[Type]]="Inbound",VLOOKUP(tbl_transaction[[#This Row],[Reference Number]],barang_masuk[],5,FALSE),IF(tbl_transaction[[#This Row],[Type]]="Outbound",VLOOKUP(tbl_transaction[[#This Row],[Reference Number]],barang_keluar[],5,FALSE),""))</f>
        <v>Sarimi Instant Food Variant 24</v>
      </c>
      <c r="F3249">
        <f>IF(tbl_transaction[[#This Row],[Type]]="Inbound",VLOOKUP(tbl_transaction[[#This Row],[Reference Number]],barang_masuk[],6,FALSE),IF(tbl_transaction[[#This Row],[Type]]="Outbound",VLOOKUP(tbl_transaction[[#This Row],[Reference Number]],barang_keluar[],6,FALSE),""))</f>
        <v>30</v>
      </c>
      <c r="G3249" t="str">
        <f>IF(tbl_transaction[[#This Row],[Type]]="Inbound",VLOOKUP(tbl_transaction[[#This Row],[Reference Number]],barang_masuk[],7,FALSE),IF(tbl_transaction[[#This Row],[Type]]="Outbound",VLOOKUP(tbl_transaction[[#This Row],[Reference Number]],barang_keluar[],7,FALSE),""))</f>
        <v>Pack</v>
      </c>
      <c r="H3249" t="str">
        <f>IF(tbl_transaction[[#This Row],[Type]]="Inbound",VLOOKUP(tbl_transaction[[#This Row],[Reference Number]],barang_masuk[],3,FALSE),IF(tbl_transaction[[#This Row],[Type]]="Outbound",VLOOKUP(tbl_transaction[[#This Row],[Reference Number]],barang_keluar[],3,FALSE),""))</f>
        <v>Outlet 002</v>
      </c>
      <c r="I3249" t="str">
        <f>IF(D3249='Kartu Stok'!$B$2,COUNTIF($D$3:D3249,'Kartu Stok'!$B$2),"")</f>
        <v/>
      </c>
    </row>
    <row r="3250" spans="1:9" ht="14.5" x14ac:dyDescent="0.35">
      <c r="A3250" s="2" t="s">
        <v>3809</v>
      </c>
      <c r="B3250" s="5">
        <f>IF(LEFT(tbl_transaction[[#This Row],[Reference Number]],2)="GR",VLOOKUP(tbl_transaction[[#This Row],[Reference Number]],barang_masuk[],2,FALSE),IF(LEFT(tbl_transaction[[#This Row],[Reference Number]],2)="DO",VLOOKUP(tbl_transaction[[#This Row],[Reference Number]],barang_keluar[],2,FALSE),""))</f>
        <v>46061</v>
      </c>
      <c r="C3250" t="str">
        <f t="shared" si="51"/>
        <v>Outbound</v>
      </c>
      <c r="D3250" t="str">
        <f>IF(tbl_transaction[[#This Row],[Type]]="Inbound",VLOOKUP(tbl_transaction[[#This Row],[Reference Number]],barang_masuk[],4,FALSE),IF(tbl_transaction[[#This Row],[Type]]="Outbound",VLOOKUP(tbl_transaction[[#This Row],[Reference Number]],barang_keluar[],4,FALSE),""))</f>
        <v>BEV004</v>
      </c>
      <c r="E3250" t="str">
        <f>IF(tbl_transaction[[#This Row],[Type]]="Inbound",VLOOKUP(tbl_transaction[[#This Row],[Reference Number]],barang_masuk[],5,FALSE),IF(tbl_transaction[[#This Row],[Type]]="Outbound",VLOOKUP(tbl_transaction[[#This Row],[Reference Number]],barang_keluar[],5,FALSE),""))</f>
        <v>Aqua Beverage Variant 4</v>
      </c>
      <c r="F3250">
        <f>IF(tbl_transaction[[#This Row],[Type]]="Inbound",VLOOKUP(tbl_transaction[[#This Row],[Reference Number]],barang_masuk[],6,FALSE),IF(tbl_transaction[[#This Row],[Type]]="Outbound",VLOOKUP(tbl_transaction[[#This Row],[Reference Number]],barang_keluar[],6,FALSE),""))</f>
        <v>30</v>
      </c>
      <c r="G3250" t="str">
        <f>IF(tbl_transaction[[#This Row],[Type]]="Inbound",VLOOKUP(tbl_transaction[[#This Row],[Reference Number]],barang_masuk[],7,FALSE),IF(tbl_transaction[[#This Row],[Type]]="Outbound",VLOOKUP(tbl_transaction[[#This Row],[Reference Number]],barang_keluar[],7,FALSE),""))</f>
        <v>Bottle</v>
      </c>
      <c r="H3250" t="str">
        <f>IF(tbl_transaction[[#This Row],[Type]]="Inbound",VLOOKUP(tbl_transaction[[#This Row],[Reference Number]],barang_masuk[],3,FALSE),IF(tbl_transaction[[#This Row],[Type]]="Outbound",VLOOKUP(tbl_transaction[[#This Row],[Reference Number]],barang_keluar[],3,FALSE),""))</f>
        <v>Outlet 043</v>
      </c>
      <c r="I3250" t="str">
        <f>IF(D3250='Kartu Stok'!$B$2,COUNTIF($D$3:D3250,'Kartu Stok'!$B$2),"")</f>
        <v/>
      </c>
    </row>
    <row r="3251" spans="1:9" ht="14.5" x14ac:dyDescent="0.35">
      <c r="A3251" s="2" t="s">
        <v>3810</v>
      </c>
      <c r="B3251" s="5">
        <f>IF(LEFT(tbl_transaction[[#This Row],[Reference Number]],2)="GR",VLOOKUP(tbl_transaction[[#This Row],[Reference Number]],barang_masuk[],2,FALSE),IF(LEFT(tbl_transaction[[#This Row],[Reference Number]],2)="DO",VLOOKUP(tbl_transaction[[#This Row],[Reference Number]],barang_keluar[],2,FALSE),""))</f>
        <v>46058</v>
      </c>
      <c r="C3251" t="str">
        <f t="shared" si="51"/>
        <v>Outbound</v>
      </c>
      <c r="D3251" t="str">
        <f>IF(tbl_transaction[[#This Row],[Type]]="Inbound",VLOOKUP(tbl_transaction[[#This Row],[Reference Number]],barang_masuk[],4,FALSE),IF(tbl_transaction[[#This Row],[Type]]="Outbound",VLOOKUP(tbl_transaction[[#This Row],[Reference Number]],barang_keluar[],4,FALSE),""))</f>
        <v>PER008</v>
      </c>
      <c r="E3251" t="str">
        <f>IF(tbl_transaction[[#This Row],[Type]]="Inbound",VLOOKUP(tbl_transaction[[#This Row],[Reference Number]],barang_masuk[],5,FALSE),IF(tbl_transaction[[#This Row],[Type]]="Outbound",VLOOKUP(tbl_transaction[[#This Row],[Reference Number]],barang_keluar[],5,FALSE),""))</f>
        <v>Lifebuoy Personal Care Variant 8</v>
      </c>
      <c r="F3251">
        <f>IF(tbl_transaction[[#This Row],[Type]]="Inbound",VLOOKUP(tbl_transaction[[#This Row],[Reference Number]],barang_masuk[],6,FALSE),IF(tbl_transaction[[#This Row],[Type]]="Outbound",VLOOKUP(tbl_transaction[[#This Row],[Reference Number]],barang_keluar[],6,FALSE),""))</f>
        <v>20</v>
      </c>
      <c r="G3251" t="str">
        <f>IF(tbl_transaction[[#This Row],[Type]]="Inbound",VLOOKUP(tbl_transaction[[#This Row],[Reference Number]],barang_masuk[],7,FALSE),IF(tbl_transaction[[#This Row],[Type]]="Outbound",VLOOKUP(tbl_transaction[[#This Row],[Reference Number]],barang_keluar[],7,FALSE),""))</f>
        <v>Bottle</v>
      </c>
      <c r="H3251" t="str">
        <f>IF(tbl_transaction[[#This Row],[Type]]="Inbound",VLOOKUP(tbl_transaction[[#This Row],[Reference Number]],barang_masuk[],3,FALSE),IF(tbl_transaction[[#This Row],[Type]]="Outbound",VLOOKUP(tbl_transaction[[#This Row],[Reference Number]],barang_keluar[],3,FALSE),""))</f>
        <v>Outlet 079</v>
      </c>
      <c r="I3251" t="str">
        <f>IF(D3251='Kartu Stok'!$B$2,COUNTIF($D$3:D3251,'Kartu Stok'!$B$2),"")</f>
        <v/>
      </c>
    </row>
    <row r="3252" spans="1:9" ht="14.5" x14ac:dyDescent="0.35">
      <c r="A3252" s="2" t="s">
        <v>3811</v>
      </c>
      <c r="B3252" s="5">
        <f>IF(LEFT(tbl_transaction[[#This Row],[Reference Number]],2)="GR",VLOOKUP(tbl_transaction[[#This Row],[Reference Number]],barang_masuk[],2,FALSE),IF(LEFT(tbl_transaction[[#This Row],[Reference Number]],2)="DO",VLOOKUP(tbl_transaction[[#This Row],[Reference Number]],barang_keluar[],2,FALSE),""))</f>
        <v>46030</v>
      </c>
      <c r="C3252" t="str">
        <f t="shared" si="51"/>
        <v>Outbound</v>
      </c>
      <c r="D3252" t="str">
        <f>IF(tbl_transaction[[#This Row],[Type]]="Inbound",VLOOKUP(tbl_transaction[[#This Row],[Reference Number]],barang_masuk[],4,FALSE),IF(tbl_transaction[[#This Row],[Type]]="Outbound",VLOOKUP(tbl_transaction[[#This Row],[Reference Number]],barang_keluar[],4,FALSE),""))</f>
        <v>PER017</v>
      </c>
      <c r="E3252" t="str">
        <f>IF(tbl_transaction[[#This Row],[Type]]="Inbound",VLOOKUP(tbl_transaction[[#This Row],[Reference Number]],barang_masuk[],5,FALSE),IF(tbl_transaction[[#This Row],[Type]]="Outbound",VLOOKUP(tbl_transaction[[#This Row],[Reference Number]],barang_keluar[],5,FALSE),""))</f>
        <v>Pepsodent Personal Care Variant 17</v>
      </c>
      <c r="F3252">
        <f>IF(tbl_transaction[[#This Row],[Type]]="Inbound",VLOOKUP(tbl_transaction[[#This Row],[Reference Number]],barang_masuk[],6,FALSE),IF(tbl_transaction[[#This Row],[Type]]="Outbound",VLOOKUP(tbl_transaction[[#This Row],[Reference Number]],barang_keluar[],6,FALSE),""))</f>
        <v>24</v>
      </c>
      <c r="G3252" t="str">
        <f>IF(tbl_transaction[[#This Row],[Type]]="Inbound",VLOOKUP(tbl_transaction[[#This Row],[Reference Number]],barang_masuk[],7,FALSE),IF(tbl_transaction[[#This Row],[Type]]="Outbound",VLOOKUP(tbl_transaction[[#This Row],[Reference Number]],barang_keluar[],7,FALSE),""))</f>
        <v>Bottle</v>
      </c>
      <c r="H3252" t="str">
        <f>IF(tbl_transaction[[#This Row],[Type]]="Inbound",VLOOKUP(tbl_transaction[[#This Row],[Reference Number]],barang_masuk[],3,FALSE),IF(tbl_transaction[[#This Row],[Type]]="Outbound",VLOOKUP(tbl_transaction[[#This Row],[Reference Number]],barang_keluar[],3,FALSE),""))</f>
        <v>Outlet 078</v>
      </c>
      <c r="I3252" t="str">
        <f>IF(D3252='Kartu Stok'!$B$2,COUNTIF($D$3:D3252,'Kartu Stok'!$B$2),"")</f>
        <v/>
      </c>
    </row>
    <row r="3253" spans="1:9" ht="14.5" x14ac:dyDescent="0.35">
      <c r="A3253" s="2" t="s">
        <v>3812</v>
      </c>
      <c r="B3253" s="5">
        <f>IF(LEFT(tbl_transaction[[#This Row],[Reference Number]],2)="GR",VLOOKUP(tbl_transaction[[#This Row],[Reference Number]],barang_masuk[],2,FALSE),IF(LEFT(tbl_transaction[[#This Row],[Reference Number]],2)="DO",VLOOKUP(tbl_transaction[[#This Row],[Reference Number]],barang_keluar[],2,FALSE),""))</f>
        <v>46069</v>
      </c>
      <c r="C3253" t="str">
        <f t="shared" si="51"/>
        <v>Outbound</v>
      </c>
      <c r="D3253" t="str">
        <f>IF(tbl_transaction[[#This Row],[Type]]="Inbound",VLOOKUP(tbl_transaction[[#This Row],[Reference Number]],barang_masuk[],4,FALSE),IF(tbl_transaction[[#This Row],[Type]]="Outbound",VLOOKUP(tbl_transaction[[#This Row],[Reference Number]],barang_keluar[],4,FALSE),""))</f>
        <v>HOM004</v>
      </c>
      <c r="E3253" t="str">
        <f>IF(tbl_transaction[[#This Row],[Type]]="Inbound",VLOOKUP(tbl_transaction[[#This Row],[Reference Number]],barang_masuk[],5,FALSE),IF(tbl_transaction[[#This Row],[Type]]="Outbound",VLOOKUP(tbl_transaction[[#This Row],[Reference Number]],barang_keluar[],5,FALSE),""))</f>
        <v>Molto Home Care Variant 4</v>
      </c>
      <c r="F3253">
        <f>IF(tbl_transaction[[#This Row],[Type]]="Inbound",VLOOKUP(tbl_transaction[[#This Row],[Reference Number]],barang_masuk[],6,FALSE),IF(tbl_transaction[[#This Row],[Type]]="Outbound",VLOOKUP(tbl_transaction[[#This Row],[Reference Number]],barang_keluar[],6,FALSE),""))</f>
        <v>36</v>
      </c>
      <c r="G3253" t="str">
        <f>IF(tbl_transaction[[#This Row],[Type]]="Inbound",VLOOKUP(tbl_transaction[[#This Row],[Reference Number]],barang_masuk[],7,FALSE),IF(tbl_transaction[[#This Row],[Type]]="Outbound",VLOOKUP(tbl_transaction[[#This Row],[Reference Number]],barang_keluar[],7,FALSE),""))</f>
        <v>Pack</v>
      </c>
      <c r="H3253" t="str">
        <f>IF(tbl_transaction[[#This Row],[Type]]="Inbound",VLOOKUP(tbl_transaction[[#This Row],[Reference Number]],barang_masuk[],3,FALSE),IF(tbl_transaction[[#This Row],[Type]]="Outbound",VLOOKUP(tbl_transaction[[#This Row],[Reference Number]],barang_keluar[],3,FALSE),""))</f>
        <v>Outlet 045</v>
      </c>
      <c r="I3253" t="str">
        <f>IF(D3253='Kartu Stok'!$B$2,COUNTIF($D$3:D3253,'Kartu Stok'!$B$2),"")</f>
        <v/>
      </c>
    </row>
    <row r="3254" spans="1:9" ht="14.5" x14ac:dyDescent="0.35">
      <c r="A3254" s="2" t="s">
        <v>3813</v>
      </c>
      <c r="B3254" s="5">
        <f>IF(LEFT(tbl_transaction[[#This Row],[Reference Number]],2)="GR",VLOOKUP(tbl_transaction[[#This Row],[Reference Number]],barang_masuk[],2,FALSE),IF(LEFT(tbl_transaction[[#This Row],[Reference Number]],2)="DO",VLOOKUP(tbl_transaction[[#This Row],[Reference Number]],barang_keluar[],2,FALSE),""))</f>
        <v>46067</v>
      </c>
      <c r="C3254" t="str">
        <f t="shared" si="51"/>
        <v>Outbound</v>
      </c>
      <c r="D3254" t="str">
        <f>IF(tbl_transaction[[#This Row],[Type]]="Inbound",VLOOKUP(tbl_transaction[[#This Row],[Reference Number]],barang_masuk[],4,FALSE),IF(tbl_transaction[[#This Row],[Type]]="Outbound",VLOOKUP(tbl_transaction[[#This Row],[Reference Number]],barang_keluar[],4,FALSE),""))</f>
        <v>BEV012</v>
      </c>
      <c r="E3254" t="str">
        <f>IF(tbl_transaction[[#This Row],[Type]]="Inbound",VLOOKUP(tbl_transaction[[#This Row],[Reference Number]],barang_masuk[],5,FALSE),IF(tbl_transaction[[#This Row],[Type]]="Outbound",VLOOKUP(tbl_transaction[[#This Row],[Reference Number]],barang_keluar[],5,FALSE),""))</f>
        <v>Pocari Beverage Variant 12</v>
      </c>
      <c r="F3254">
        <f>IF(tbl_transaction[[#This Row],[Type]]="Inbound",VLOOKUP(tbl_transaction[[#This Row],[Reference Number]],barang_masuk[],6,FALSE),IF(tbl_transaction[[#This Row],[Type]]="Outbound",VLOOKUP(tbl_transaction[[#This Row],[Reference Number]],barang_keluar[],6,FALSE),""))</f>
        <v>20</v>
      </c>
      <c r="G3254" t="str">
        <f>IF(tbl_transaction[[#This Row],[Type]]="Inbound",VLOOKUP(tbl_transaction[[#This Row],[Reference Number]],barang_masuk[],7,FALSE),IF(tbl_transaction[[#This Row],[Type]]="Outbound",VLOOKUP(tbl_transaction[[#This Row],[Reference Number]],barang_keluar[],7,FALSE),""))</f>
        <v>Bottle</v>
      </c>
      <c r="H3254" t="str">
        <f>IF(tbl_transaction[[#This Row],[Type]]="Inbound",VLOOKUP(tbl_transaction[[#This Row],[Reference Number]],barang_masuk[],3,FALSE),IF(tbl_transaction[[#This Row],[Type]]="Outbound",VLOOKUP(tbl_transaction[[#This Row],[Reference Number]],barang_keluar[],3,FALSE),""))</f>
        <v>Outlet 015</v>
      </c>
      <c r="I3254" t="str">
        <f>IF(D3254='Kartu Stok'!$B$2,COUNTIF($D$3:D3254,'Kartu Stok'!$B$2),"")</f>
        <v/>
      </c>
    </row>
    <row r="3255" spans="1:9" ht="14.5" x14ac:dyDescent="0.35">
      <c r="A3255" s="2" t="s">
        <v>3814</v>
      </c>
      <c r="B3255" s="5">
        <f>IF(LEFT(tbl_transaction[[#This Row],[Reference Number]],2)="GR",VLOOKUP(tbl_transaction[[#This Row],[Reference Number]],barang_masuk[],2,FALSE),IF(LEFT(tbl_transaction[[#This Row],[Reference Number]],2)="DO",VLOOKUP(tbl_transaction[[#This Row],[Reference Number]],barang_keluar[],2,FALSE),""))</f>
        <v>46176</v>
      </c>
      <c r="C3255" t="str">
        <f t="shared" si="51"/>
        <v>Outbound</v>
      </c>
      <c r="D3255" t="str">
        <f>IF(tbl_transaction[[#This Row],[Type]]="Inbound",VLOOKUP(tbl_transaction[[#This Row],[Reference Number]],barang_masuk[],4,FALSE),IF(tbl_transaction[[#This Row],[Type]]="Outbound",VLOOKUP(tbl_transaction[[#This Row],[Reference Number]],barang_keluar[],4,FALSE),""))</f>
        <v>BEV040</v>
      </c>
      <c r="E3255" t="str">
        <f>IF(tbl_transaction[[#This Row],[Type]]="Inbound",VLOOKUP(tbl_transaction[[#This Row],[Reference Number]],barang_masuk[],5,FALSE),IF(tbl_transaction[[#This Row],[Type]]="Outbound",VLOOKUP(tbl_transaction[[#This Row],[Reference Number]],barang_keluar[],5,FALSE),""))</f>
        <v>Aqua Beverage Variant 40</v>
      </c>
      <c r="F3255">
        <f>IF(tbl_transaction[[#This Row],[Type]]="Inbound",VLOOKUP(tbl_transaction[[#This Row],[Reference Number]],barang_masuk[],6,FALSE),IF(tbl_transaction[[#This Row],[Type]]="Outbound",VLOOKUP(tbl_transaction[[#This Row],[Reference Number]],barang_keluar[],6,FALSE),""))</f>
        <v>36</v>
      </c>
      <c r="G3255" t="str">
        <f>IF(tbl_transaction[[#This Row],[Type]]="Inbound",VLOOKUP(tbl_transaction[[#This Row],[Reference Number]],barang_masuk[],7,FALSE),IF(tbl_transaction[[#This Row],[Type]]="Outbound",VLOOKUP(tbl_transaction[[#This Row],[Reference Number]],barang_keluar[],7,FALSE),""))</f>
        <v>Bottle</v>
      </c>
      <c r="H3255" t="str">
        <f>IF(tbl_transaction[[#This Row],[Type]]="Inbound",VLOOKUP(tbl_transaction[[#This Row],[Reference Number]],barang_masuk[],3,FALSE),IF(tbl_transaction[[#This Row],[Type]]="Outbound",VLOOKUP(tbl_transaction[[#This Row],[Reference Number]],barang_keluar[],3,FALSE),""))</f>
        <v>Outlet 014</v>
      </c>
      <c r="I3255" t="str">
        <f>IF(D3255='Kartu Stok'!$B$2,COUNTIF($D$3:D3255,'Kartu Stok'!$B$2),"")</f>
        <v/>
      </c>
    </row>
    <row r="3256" spans="1:9" ht="14.5" x14ac:dyDescent="0.35">
      <c r="A3256" s="2" t="s">
        <v>3815</v>
      </c>
      <c r="B3256" s="5">
        <f>IF(LEFT(tbl_transaction[[#This Row],[Reference Number]],2)="GR",VLOOKUP(tbl_transaction[[#This Row],[Reference Number]],barang_masuk[],2,FALSE),IF(LEFT(tbl_transaction[[#This Row],[Reference Number]],2)="DO",VLOOKUP(tbl_transaction[[#This Row],[Reference Number]],barang_keluar[],2,FALSE),""))</f>
        <v>46145</v>
      </c>
      <c r="C3256" t="str">
        <f t="shared" si="51"/>
        <v>Outbound</v>
      </c>
      <c r="D3256" t="str">
        <f>IF(tbl_transaction[[#This Row],[Type]]="Inbound",VLOOKUP(tbl_transaction[[#This Row],[Reference Number]],barang_masuk[],4,FALSE),IF(tbl_transaction[[#This Row],[Type]]="Outbound",VLOOKUP(tbl_transaction[[#This Row],[Reference Number]],barang_keluar[],4,FALSE),""))</f>
        <v>BAB015</v>
      </c>
      <c r="E3256" t="str">
        <f>IF(tbl_transaction[[#This Row],[Type]]="Inbound",VLOOKUP(tbl_transaction[[#This Row],[Reference Number]],barang_masuk[],5,FALSE),IF(tbl_transaction[[#This Row],[Type]]="Outbound",VLOOKUP(tbl_transaction[[#This Row],[Reference Number]],barang_keluar[],5,FALSE),""))</f>
        <v>MamyPoko Baby Care Variant 15</v>
      </c>
      <c r="F3256">
        <f>IF(tbl_transaction[[#This Row],[Type]]="Inbound",VLOOKUP(tbl_transaction[[#This Row],[Reference Number]],barang_masuk[],6,FALSE),IF(tbl_transaction[[#This Row],[Type]]="Outbound",VLOOKUP(tbl_transaction[[#This Row],[Reference Number]],barang_keluar[],6,FALSE),""))</f>
        <v>30</v>
      </c>
      <c r="G3256" t="str">
        <f>IF(tbl_transaction[[#This Row],[Type]]="Inbound",VLOOKUP(tbl_transaction[[#This Row],[Reference Number]],barang_masuk[],7,FALSE),IF(tbl_transaction[[#This Row],[Type]]="Outbound",VLOOKUP(tbl_transaction[[#This Row],[Reference Number]],barang_keluar[],7,FALSE),""))</f>
        <v>Pack</v>
      </c>
      <c r="H3256" t="str">
        <f>IF(tbl_transaction[[#This Row],[Type]]="Inbound",VLOOKUP(tbl_transaction[[#This Row],[Reference Number]],barang_masuk[],3,FALSE),IF(tbl_transaction[[#This Row],[Type]]="Outbound",VLOOKUP(tbl_transaction[[#This Row],[Reference Number]],barang_keluar[],3,FALSE),""))</f>
        <v>Outlet 032</v>
      </c>
      <c r="I3256" t="str">
        <f>IF(D3256='Kartu Stok'!$B$2,COUNTIF($D$3:D3256,'Kartu Stok'!$B$2),"")</f>
        <v/>
      </c>
    </row>
    <row r="3257" spans="1:9" ht="14.5" x14ac:dyDescent="0.35">
      <c r="A3257" s="2" t="s">
        <v>3816</v>
      </c>
      <c r="B3257" s="5">
        <f>IF(LEFT(tbl_transaction[[#This Row],[Reference Number]],2)="GR",VLOOKUP(tbl_transaction[[#This Row],[Reference Number]],barang_masuk[],2,FALSE),IF(LEFT(tbl_transaction[[#This Row],[Reference Number]],2)="DO",VLOOKUP(tbl_transaction[[#This Row],[Reference Number]],barang_keluar[],2,FALSE),""))</f>
        <v>46175</v>
      </c>
      <c r="C3257" t="str">
        <f t="shared" si="51"/>
        <v>Outbound</v>
      </c>
      <c r="D3257" t="str">
        <f>IF(tbl_transaction[[#This Row],[Type]]="Inbound",VLOOKUP(tbl_transaction[[#This Row],[Reference Number]],barang_masuk[],4,FALSE),IF(tbl_transaction[[#This Row],[Type]]="Outbound",VLOOKUP(tbl_transaction[[#This Row],[Reference Number]],barang_keluar[],4,FALSE),""))</f>
        <v>HOM016</v>
      </c>
      <c r="E3257" t="str">
        <f>IF(tbl_transaction[[#This Row],[Type]]="Inbound",VLOOKUP(tbl_transaction[[#This Row],[Reference Number]],barang_masuk[],5,FALSE),IF(tbl_transaction[[#This Row],[Type]]="Outbound",VLOOKUP(tbl_transaction[[#This Row],[Reference Number]],barang_keluar[],5,FALSE),""))</f>
        <v>Molto Home Care Variant 16</v>
      </c>
      <c r="F3257">
        <f>IF(tbl_transaction[[#This Row],[Type]]="Inbound",VLOOKUP(tbl_transaction[[#This Row],[Reference Number]],barang_masuk[],6,FALSE),IF(tbl_transaction[[#This Row],[Type]]="Outbound",VLOOKUP(tbl_transaction[[#This Row],[Reference Number]],barang_keluar[],6,FALSE),""))</f>
        <v>24</v>
      </c>
      <c r="G3257" t="str">
        <f>IF(tbl_transaction[[#This Row],[Type]]="Inbound",VLOOKUP(tbl_transaction[[#This Row],[Reference Number]],barang_masuk[],7,FALSE),IF(tbl_transaction[[#This Row],[Type]]="Outbound",VLOOKUP(tbl_transaction[[#This Row],[Reference Number]],barang_keluar[],7,FALSE),""))</f>
        <v>Pack</v>
      </c>
      <c r="H3257" t="str">
        <f>IF(tbl_transaction[[#This Row],[Type]]="Inbound",VLOOKUP(tbl_transaction[[#This Row],[Reference Number]],barang_masuk[],3,FALSE),IF(tbl_transaction[[#This Row],[Type]]="Outbound",VLOOKUP(tbl_transaction[[#This Row],[Reference Number]],barang_keluar[],3,FALSE),""))</f>
        <v>Outlet 015</v>
      </c>
      <c r="I3257" t="str">
        <f>IF(D3257='Kartu Stok'!$B$2,COUNTIF($D$3:D3257,'Kartu Stok'!$B$2),"")</f>
        <v/>
      </c>
    </row>
    <row r="3258" spans="1:9" ht="14.5" x14ac:dyDescent="0.35">
      <c r="A3258" s="2" t="s">
        <v>3817</v>
      </c>
      <c r="B3258" s="5">
        <f>IF(LEFT(tbl_transaction[[#This Row],[Reference Number]],2)="GR",VLOOKUP(tbl_transaction[[#This Row],[Reference Number]],barang_masuk[],2,FALSE),IF(LEFT(tbl_transaction[[#This Row],[Reference Number]],2)="DO",VLOOKUP(tbl_transaction[[#This Row],[Reference Number]],barang_keluar[],2,FALSE),""))</f>
        <v>46042</v>
      </c>
      <c r="C3258" t="str">
        <f t="shared" si="51"/>
        <v>Outbound</v>
      </c>
      <c r="D3258" t="str">
        <f>IF(tbl_transaction[[#This Row],[Type]]="Inbound",VLOOKUP(tbl_transaction[[#This Row],[Reference Number]],barang_masuk[],4,FALSE),IF(tbl_transaction[[#This Row],[Type]]="Outbound",VLOOKUP(tbl_transaction[[#This Row],[Reference Number]],barang_keluar[],4,FALSE),""))</f>
        <v>HOM013</v>
      </c>
      <c r="E3258" t="str">
        <f>IF(tbl_transaction[[#This Row],[Type]]="Inbound",VLOOKUP(tbl_transaction[[#This Row],[Reference Number]],barang_masuk[],5,FALSE),IF(tbl_transaction[[#This Row],[Type]]="Outbound",VLOOKUP(tbl_transaction[[#This Row],[Reference Number]],barang_keluar[],5,FALSE),""))</f>
        <v>Rinso Home Care Variant 13</v>
      </c>
      <c r="F3258">
        <f>IF(tbl_transaction[[#This Row],[Type]]="Inbound",VLOOKUP(tbl_transaction[[#This Row],[Reference Number]],barang_masuk[],6,FALSE),IF(tbl_transaction[[#This Row],[Type]]="Outbound",VLOOKUP(tbl_transaction[[#This Row],[Reference Number]],barang_keluar[],6,FALSE),""))</f>
        <v>36</v>
      </c>
      <c r="G3258" t="str">
        <f>IF(tbl_transaction[[#This Row],[Type]]="Inbound",VLOOKUP(tbl_transaction[[#This Row],[Reference Number]],barang_masuk[],7,FALSE),IF(tbl_transaction[[#This Row],[Type]]="Outbound",VLOOKUP(tbl_transaction[[#This Row],[Reference Number]],barang_keluar[],7,FALSE),""))</f>
        <v>Pack</v>
      </c>
      <c r="H3258" t="str">
        <f>IF(tbl_transaction[[#This Row],[Type]]="Inbound",VLOOKUP(tbl_transaction[[#This Row],[Reference Number]],barang_masuk[],3,FALSE),IF(tbl_transaction[[#This Row],[Type]]="Outbound",VLOOKUP(tbl_transaction[[#This Row],[Reference Number]],barang_keluar[],3,FALSE),""))</f>
        <v>Outlet 059</v>
      </c>
      <c r="I3258" t="str">
        <f>IF(D3258='Kartu Stok'!$B$2,COUNTIF($D$3:D3258,'Kartu Stok'!$B$2),"")</f>
        <v/>
      </c>
    </row>
    <row r="3259" spans="1:9" ht="14.5" x14ac:dyDescent="0.35">
      <c r="A3259" s="2" t="s">
        <v>3818</v>
      </c>
      <c r="B3259" s="5">
        <f>IF(LEFT(tbl_transaction[[#This Row],[Reference Number]],2)="GR",VLOOKUP(tbl_transaction[[#This Row],[Reference Number]],barang_masuk[],2,FALSE),IF(LEFT(tbl_transaction[[#This Row],[Reference Number]],2)="DO",VLOOKUP(tbl_transaction[[#This Row],[Reference Number]],barang_keluar[],2,FALSE),""))</f>
        <v>46087</v>
      </c>
      <c r="C3259" t="str">
        <f t="shared" si="51"/>
        <v>Outbound</v>
      </c>
      <c r="D3259" t="str">
        <f>IF(tbl_transaction[[#This Row],[Type]]="Inbound",VLOOKUP(tbl_transaction[[#This Row],[Reference Number]],barang_masuk[],4,FALSE),IF(tbl_transaction[[#This Row],[Type]]="Outbound",VLOOKUP(tbl_transaction[[#This Row],[Reference Number]],barang_keluar[],4,FALSE),""))</f>
        <v>BAB019</v>
      </c>
      <c r="E3259" t="str">
        <f>IF(tbl_transaction[[#This Row],[Type]]="Inbound",VLOOKUP(tbl_transaction[[#This Row],[Reference Number]],barang_masuk[],5,FALSE),IF(tbl_transaction[[#This Row],[Type]]="Outbound",VLOOKUP(tbl_transaction[[#This Row],[Reference Number]],barang_keluar[],5,FALSE),""))</f>
        <v>Zwitsal Baby Care Variant 19</v>
      </c>
      <c r="F3259">
        <f>IF(tbl_transaction[[#This Row],[Type]]="Inbound",VLOOKUP(tbl_transaction[[#This Row],[Reference Number]],barang_masuk[],6,FALSE),IF(tbl_transaction[[#This Row],[Type]]="Outbound",VLOOKUP(tbl_transaction[[#This Row],[Reference Number]],barang_keluar[],6,FALSE),""))</f>
        <v>60</v>
      </c>
      <c r="G3259" t="str">
        <f>IF(tbl_transaction[[#This Row],[Type]]="Inbound",VLOOKUP(tbl_transaction[[#This Row],[Reference Number]],barang_masuk[],7,FALSE),IF(tbl_transaction[[#This Row],[Type]]="Outbound",VLOOKUP(tbl_transaction[[#This Row],[Reference Number]],barang_keluar[],7,FALSE),""))</f>
        <v>Pack</v>
      </c>
      <c r="H3259" t="str">
        <f>IF(tbl_transaction[[#This Row],[Type]]="Inbound",VLOOKUP(tbl_transaction[[#This Row],[Reference Number]],barang_masuk[],3,FALSE),IF(tbl_transaction[[#This Row],[Type]]="Outbound",VLOOKUP(tbl_transaction[[#This Row],[Reference Number]],barang_keluar[],3,FALSE),""))</f>
        <v>Outlet 045</v>
      </c>
      <c r="I3259" t="str">
        <f>IF(D3259='Kartu Stok'!$B$2,COUNTIF($D$3:D3259,'Kartu Stok'!$B$2),"")</f>
        <v/>
      </c>
    </row>
    <row r="3260" spans="1:9" ht="14.5" x14ac:dyDescent="0.35">
      <c r="A3260" s="2" t="s">
        <v>3819</v>
      </c>
      <c r="B3260" s="5">
        <f>IF(LEFT(tbl_transaction[[#This Row],[Reference Number]],2)="GR",VLOOKUP(tbl_transaction[[#This Row],[Reference Number]],barang_masuk[],2,FALSE),IF(LEFT(tbl_transaction[[#This Row],[Reference Number]],2)="DO",VLOOKUP(tbl_transaction[[#This Row],[Reference Number]],barang_keluar[],2,FALSE),""))</f>
        <v>46048</v>
      </c>
      <c r="C3260" t="str">
        <f t="shared" si="51"/>
        <v>Outbound</v>
      </c>
      <c r="D3260" t="str">
        <f>IF(tbl_transaction[[#This Row],[Type]]="Inbound",VLOOKUP(tbl_transaction[[#This Row],[Reference Number]],barang_masuk[],4,FALSE),IF(tbl_transaction[[#This Row],[Type]]="Outbound",VLOOKUP(tbl_transaction[[#This Row],[Reference Number]],barang_keluar[],4,FALSE),""))</f>
        <v>SNK016</v>
      </c>
      <c r="E3260" t="str">
        <f>IF(tbl_transaction[[#This Row],[Type]]="Inbound",VLOOKUP(tbl_transaction[[#This Row],[Reference Number]],barang_masuk[],5,FALSE),IF(tbl_transaction[[#This Row],[Type]]="Outbound",VLOOKUP(tbl_transaction[[#This Row],[Reference Number]],barang_keluar[],5,FALSE),""))</f>
        <v>Qtela Snack Variant 16</v>
      </c>
      <c r="F3260">
        <f>IF(tbl_transaction[[#This Row],[Type]]="Inbound",VLOOKUP(tbl_transaction[[#This Row],[Reference Number]],barang_masuk[],6,FALSE),IF(tbl_transaction[[#This Row],[Type]]="Outbound",VLOOKUP(tbl_transaction[[#This Row],[Reference Number]],barang_keluar[],6,FALSE),""))</f>
        <v>60</v>
      </c>
      <c r="G3260" t="str">
        <f>IF(tbl_transaction[[#This Row],[Type]]="Inbound",VLOOKUP(tbl_transaction[[#This Row],[Reference Number]],barang_masuk[],7,FALSE),IF(tbl_transaction[[#This Row],[Type]]="Outbound",VLOOKUP(tbl_transaction[[#This Row],[Reference Number]],barang_keluar[],7,FALSE),""))</f>
        <v>Pack</v>
      </c>
      <c r="H3260" t="str">
        <f>IF(tbl_transaction[[#This Row],[Type]]="Inbound",VLOOKUP(tbl_transaction[[#This Row],[Reference Number]],barang_masuk[],3,FALSE),IF(tbl_transaction[[#This Row],[Type]]="Outbound",VLOOKUP(tbl_transaction[[#This Row],[Reference Number]],barang_keluar[],3,FALSE),""))</f>
        <v>Outlet 018</v>
      </c>
      <c r="I3260" t="str">
        <f>IF(D3260='Kartu Stok'!$B$2,COUNTIF($D$3:D3260,'Kartu Stok'!$B$2),"")</f>
        <v/>
      </c>
    </row>
    <row r="3261" spans="1:9" ht="14.5" x14ac:dyDescent="0.35">
      <c r="A3261" s="2" t="s">
        <v>3820</v>
      </c>
      <c r="B3261" s="5">
        <f>IF(LEFT(tbl_transaction[[#This Row],[Reference Number]],2)="GR",VLOOKUP(tbl_transaction[[#This Row],[Reference Number]],barang_masuk[],2,FALSE),IF(LEFT(tbl_transaction[[#This Row],[Reference Number]],2)="DO",VLOOKUP(tbl_transaction[[#This Row],[Reference Number]],barang_keluar[],2,FALSE),""))</f>
        <v>46115</v>
      </c>
      <c r="C3261" t="str">
        <f t="shared" si="51"/>
        <v>Outbound</v>
      </c>
      <c r="D3261" t="str">
        <f>IF(tbl_transaction[[#This Row],[Type]]="Inbound",VLOOKUP(tbl_transaction[[#This Row],[Reference Number]],barang_masuk[],4,FALSE),IF(tbl_transaction[[#This Row],[Type]]="Outbound",VLOOKUP(tbl_transaction[[#This Row],[Reference Number]],barang_keluar[],4,FALSE),""))</f>
        <v>INS019</v>
      </c>
      <c r="E3261" t="str">
        <f>IF(tbl_transaction[[#This Row],[Type]]="Inbound",VLOOKUP(tbl_transaction[[#This Row],[Reference Number]],barang_masuk[],5,FALSE),IF(tbl_transaction[[#This Row],[Type]]="Outbound",VLOOKUP(tbl_transaction[[#This Row],[Reference Number]],barang_keluar[],5,FALSE),""))</f>
        <v>Indomie Instant Food Variant 19</v>
      </c>
      <c r="F3261">
        <f>IF(tbl_transaction[[#This Row],[Type]]="Inbound",VLOOKUP(tbl_transaction[[#This Row],[Reference Number]],barang_masuk[],6,FALSE),IF(tbl_transaction[[#This Row],[Type]]="Outbound",VLOOKUP(tbl_transaction[[#This Row],[Reference Number]],barang_keluar[],6,FALSE),""))</f>
        <v>15</v>
      </c>
      <c r="G3261" t="str">
        <f>IF(tbl_transaction[[#This Row],[Type]]="Inbound",VLOOKUP(tbl_transaction[[#This Row],[Reference Number]],barang_masuk[],7,FALSE),IF(tbl_transaction[[#This Row],[Type]]="Outbound",VLOOKUP(tbl_transaction[[#This Row],[Reference Number]],barang_keluar[],7,FALSE),""))</f>
        <v>Pack</v>
      </c>
      <c r="H3261" t="str">
        <f>IF(tbl_transaction[[#This Row],[Type]]="Inbound",VLOOKUP(tbl_transaction[[#This Row],[Reference Number]],barang_masuk[],3,FALSE),IF(tbl_transaction[[#This Row],[Type]]="Outbound",VLOOKUP(tbl_transaction[[#This Row],[Reference Number]],barang_keluar[],3,FALSE),""))</f>
        <v>Outlet 043</v>
      </c>
      <c r="I3261" t="str">
        <f>IF(D3261='Kartu Stok'!$B$2,COUNTIF($D$3:D3261,'Kartu Stok'!$B$2),"")</f>
        <v/>
      </c>
    </row>
    <row r="3262" spans="1:9" ht="14.5" x14ac:dyDescent="0.35">
      <c r="A3262" s="2" t="s">
        <v>3821</v>
      </c>
      <c r="B3262" s="5">
        <f>IF(LEFT(tbl_transaction[[#This Row],[Reference Number]],2)="GR",VLOOKUP(tbl_transaction[[#This Row],[Reference Number]],barang_masuk[],2,FALSE),IF(LEFT(tbl_transaction[[#This Row],[Reference Number]],2)="DO",VLOOKUP(tbl_transaction[[#This Row],[Reference Number]],barang_keluar[],2,FALSE),""))</f>
        <v>46191</v>
      </c>
      <c r="C3262" t="str">
        <f t="shared" si="51"/>
        <v>Outbound</v>
      </c>
      <c r="D3262" t="str">
        <f>IF(tbl_transaction[[#This Row],[Type]]="Inbound",VLOOKUP(tbl_transaction[[#This Row],[Reference Number]],barang_masuk[],4,FALSE),IF(tbl_transaction[[#This Row],[Type]]="Outbound",VLOOKUP(tbl_transaction[[#This Row],[Reference Number]],barang_keluar[],4,FALSE),""))</f>
        <v>BEV030</v>
      </c>
      <c r="E3262" t="str">
        <f>IF(tbl_transaction[[#This Row],[Type]]="Inbound",VLOOKUP(tbl_transaction[[#This Row],[Reference Number]],barang_masuk[],5,FALSE),IF(tbl_transaction[[#This Row],[Type]]="Outbound",VLOOKUP(tbl_transaction[[#This Row],[Reference Number]],barang_keluar[],5,FALSE),""))</f>
        <v>Pocari Beverage Variant 30</v>
      </c>
      <c r="F3262">
        <f>IF(tbl_transaction[[#This Row],[Type]]="Inbound",VLOOKUP(tbl_transaction[[#This Row],[Reference Number]],barang_masuk[],6,FALSE),IF(tbl_transaction[[#This Row],[Type]]="Outbound",VLOOKUP(tbl_transaction[[#This Row],[Reference Number]],barang_keluar[],6,FALSE),""))</f>
        <v>10</v>
      </c>
      <c r="G3262" t="str">
        <f>IF(tbl_transaction[[#This Row],[Type]]="Inbound",VLOOKUP(tbl_transaction[[#This Row],[Reference Number]],barang_masuk[],7,FALSE),IF(tbl_transaction[[#This Row],[Type]]="Outbound",VLOOKUP(tbl_transaction[[#This Row],[Reference Number]],barang_keluar[],7,FALSE),""))</f>
        <v>Bottle</v>
      </c>
      <c r="H3262" t="str">
        <f>IF(tbl_transaction[[#This Row],[Type]]="Inbound",VLOOKUP(tbl_transaction[[#This Row],[Reference Number]],barang_masuk[],3,FALSE),IF(tbl_transaction[[#This Row],[Type]]="Outbound",VLOOKUP(tbl_transaction[[#This Row],[Reference Number]],barang_keluar[],3,FALSE),""))</f>
        <v>Outlet 026</v>
      </c>
      <c r="I3262" t="str">
        <f>IF(D3262='Kartu Stok'!$B$2,COUNTIF($D$3:D3262,'Kartu Stok'!$B$2),"")</f>
        <v/>
      </c>
    </row>
    <row r="3263" spans="1:9" ht="14.5" x14ac:dyDescent="0.35">
      <c r="A3263" s="2" t="s">
        <v>3822</v>
      </c>
      <c r="B3263" s="5">
        <f>IF(LEFT(tbl_transaction[[#This Row],[Reference Number]],2)="GR",VLOOKUP(tbl_transaction[[#This Row],[Reference Number]],barang_masuk[],2,FALSE),IF(LEFT(tbl_transaction[[#This Row],[Reference Number]],2)="DO",VLOOKUP(tbl_transaction[[#This Row],[Reference Number]],barang_keluar[],2,FALSE),""))</f>
        <v>46035</v>
      </c>
      <c r="C3263" t="str">
        <f t="shared" si="51"/>
        <v>Outbound</v>
      </c>
      <c r="D3263" t="str">
        <f>IF(tbl_transaction[[#This Row],[Type]]="Inbound",VLOOKUP(tbl_transaction[[#This Row],[Reference Number]],barang_masuk[],4,FALSE),IF(tbl_transaction[[#This Row],[Type]]="Outbound",VLOOKUP(tbl_transaction[[#This Row],[Reference Number]],barang_keluar[],4,FALSE),""))</f>
        <v>SNK026</v>
      </c>
      <c r="E3263" t="str">
        <f>IF(tbl_transaction[[#This Row],[Type]]="Inbound",VLOOKUP(tbl_transaction[[#This Row],[Reference Number]],barang_masuk[],5,FALSE),IF(tbl_transaction[[#This Row],[Type]]="Outbound",VLOOKUP(tbl_transaction[[#This Row],[Reference Number]],barang_keluar[],5,FALSE),""))</f>
        <v>Chitato Snack Variant 26</v>
      </c>
      <c r="F3263">
        <f>IF(tbl_transaction[[#This Row],[Type]]="Inbound",VLOOKUP(tbl_transaction[[#This Row],[Reference Number]],barang_masuk[],6,FALSE),IF(tbl_transaction[[#This Row],[Type]]="Outbound",VLOOKUP(tbl_transaction[[#This Row],[Reference Number]],barang_keluar[],6,FALSE),""))</f>
        <v>36</v>
      </c>
      <c r="G3263" t="str">
        <f>IF(tbl_transaction[[#This Row],[Type]]="Inbound",VLOOKUP(tbl_transaction[[#This Row],[Reference Number]],barang_masuk[],7,FALSE),IF(tbl_transaction[[#This Row],[Type]]="Outbound",VLOOKUP(tbl_transaction[[#This Row],[Reference Number]],barang_keluar[],7,FALSE),""))</f>
        <v>Pack</v>
      </c>
      <c r="H3263" t="str">
        <f>IF(tbl_transaction[[#This Row],[Type]]="Inbound",VLOOKUP(tbl_transaction[[#This Row],[Reference Number]],barang_masuk[],3,FALSE),IF(tbl_transaction[[#This Row],[Type]]="Outbound",VLOOKUP(tbl_transaction[[#This Row],[Reference Number]],barang_keluar[],3,FALSE),""))</f>
        <v>Outlet 040</v>
      </c>
      <c r="I3263" t="str">
        <f>IF(D3263='Kartu Stok'!$B$2,COUNTIF($D$3:D3263,'Kartu Stok'!$B$2),"")</f>
        <v/>
      </c>
    </row>
    <row r="3264" spans="1:9" ht="14.5" x14ac:dyDescent="0.35">
      <c r="A3264" s="2" t="s">
        <v>3823</v>
      </c>
      <c r="B3264" s="5">
        <f>IF(LEFT(tbl_transaction[[#This Row],[Reference Number]],2)="GR",VLOOKUP(tbl_transaction[[#This Row],[Reference Number]],barang_masuk[],2,FALSE),IF(LEFT(tbl_transaction[[#This Row],[Reference Number]],2)="DO",VLOOKUP(tbl_transaction[[#This Row],[Reference Number]],barang_keluar[],2,FALSE),""))</f>
        <v>46118</v>
      </c>
      <c r="C3264" t="str">
        <f t="shared" si="51"/>
        <v>Outbound</v>
      </c>
      <c r="D3264" t="str">
        <f>IF(tbl_transaction[[#This Row],[Type]]="Inbound",VLOOKUP(tbl_transaction[[#This Row],[Reference Number]],barang_masuk[],4,FALSE),IF(tbl_transaction[[#This Row],[Type]]="Outbound",VLOOKUP(tbl_transaction[[#This Row],[Reference Number]],barang_keluar[],4,FALSE),""))</f>
        <v>PER007</v>
      </c>
      <c r="E3264" t="str">
        <f>IF(tbl_transaction[[#This Row],[Type]]="Inbound",VLOOKUP(tbl_transaction[[#This Row],[Reference Number]],barang_masuk[],5,FALSE),IF(tbl_transaction[[#This Row],[Type]]="Outbound",VLOOKUP(tbl_transaction[[#This Row],[Reference Number]],barang_keluar[],5,FALSE),""))</f>
        <v>Pepsodent Personal Care Variant 7</v>
      </c>
      <c r="F3264">
        <f>IF(tbl_transaction[[#This Row],[Type]]="Inbound",VLOOKUP(tbl_transaction[[#This Row],[Reference Number]],barang_masuk[],6,FALSE),IF(tbl_transaction[[#This Row],[Type]]="Outbound",VLOOKUP(tbl_transaction[[#This Row],[Reference Number]],barang_keluar[],6,FALSE),""))</f>
        <v>30</v>
      </c>
      <c r="G3264" t="str">
        <f>IF(tbl_transaction[[#This Row],[Type]]="Inbound",VLOOKUP(tbl_transaction[[#This Row],[Reference Number]],barang_masuk[],7,FALSE),IF(tbl_transaction[[#This Row],[Type]]="Outbound",VLOOKUP(tbl_transaction[[#This Row],[Reference Number]],barang_keluar[],7,FALSE),""))</f>
        <v>Bottle</v>
      </c>
      <c r="H3264" t="str">
        <f>IF(tbl_transaction[[#This Row],[Type]]="Inbound",VLOOKUP(tbl_transaction[[#This Row],[Reference Number]],barang_masuk[],3,FALSE),IF(tbl_transaction[[#This Row],[Type]]="Outbound",VLOOKUP(tbl_transaction[[#This Row],[Reference Number]],barang_keluar[],3,FALSE),""))</f>
        <v>Outlet 013</v>
      </c>
      <c r="I3264" t="str">
        <f>IF(D3264='Kartu Stok'!$B$2,COUNTIF($D$3:D3264,'Kartu Stok'!$B$2),"")</f>
        <v/>
      </c>
    </row>
    <row r="3265" spans="1:9" ht="14.5" x14ac:dyDescent="0.35">
      <c r="A3265" s="2" t="s">
        <v>3824</v>
      </c>
      <c r="B3265" s="5">
        <f>IF(LEFT(tbl_transaction[[#This Row],[Reference Number]],2)="GR",VLOOKUP(tbl_transaction[[#This Row],[Reference Number]],barang_masuk[],2,FALSE),IF(LEFT(tbl_transaction[[#This Row],[Reference Number]],2)="DO",VLOOKUP(tbl_transaction[[#This Row],[Reference Number]],barang_keluar[],2,FALSE),""))</f>
        <v>46149</v>
      </c>
      <c r="C3265" t="str">
        <f t="shared" si="51"/>
        <v>Outbound</v>
      </c>
      <c r="D3265" t="str">
        <f>IF(tbl_transaction[[#This Row],[Type]]="Inbound",VLOOKUP(tbl_transaction[[#This Row],[Reference Number]],barang_masuk[],4,FALSE),IF(tbl_transaction[[#This Row],[Type]]="Outbound",VLOOKUP(tbl_transaction[[#This Row],[Reference Number]],barang_keluar[],4,FALSE),""))</f>
        <v>HOM027</v>
      </c>
      <c r="E3265" t="str">
        <f>IF(tbl_transaction[[#This Row],[Type]]="Inbound",VLOOKUP(tbl_transaction[[#This Row],[Reference Number]],barang_masuk[],5,FALSE),IF(tbl_transaction[[#This Row],[Type]]="Outbound",VLOOKUP(tbl_transaction[[#This Row],[Reference Number]],barang_keluar[],5,FALSE),""))</f>
        <v>Molto Home Care Variant 27</v>
      </c>
      <c r="F3265">
        <f>IF(tbl_transaction[[#This Row],[Type]]="Inbound",VLOOKUP(tbl_transaction[[#This Row],[Reference Number]],barang_masuk[],6,FALSE),IF(tbl_transaction[[#This Row],[Type]]="Outbound",VLOOKUP(tbl_transaction[[#This Row],[Reference Number]],barang_keluar[],6,FALSE),""))</f>
        <v>36</v>
      </c>
      <c r="G3265" t="str">
        <f>IF(tbl_transaction[[#This Row],[Type]]="Inbound",VLOOKUP(tbl_transaction[[#This Row],[Reference Number]],barang_masuk[],7,FALSE),IF(tbl_transaction[[#This Row],[Type]]="Outbound",VLOOKUP(tbl_transaction[[#This Row],[Reference Number]],barang_keluar[],7,FALSE),""))</f>
        <v>Pack</v>
      </c>
      <c r="H3265" t="str">
        <f>IF(tbl_transaction[[#This Row],[Type]]="Inbound",VLOOKUP(tbl_transaction[[#This Row],[Reference Number]],barang_masuk[],3,FALSE),IF(tbl_transaction[[#This Row],[Type]]="Outbound",VLOOKUP(tbl_transaction[[#This Row],[Reference Number]],barang_keluar[],3,FALSE),""))</f>
        <v>Outlet 015</v>
      </c>
      <c r="I3265" t="str">
        <f>IF(D3265='Kartu Stok'!$B$2,COUNTIF($D$3:D3265,'Kartu Stok'!$B$2),"")</f>
        <v/>
      </c>
    </row>
    <row r="3266" spans="1:9" ht="14.5" x14ac:dyDescent="0.35">
      <c r="A3266" s="2" t="s">
        <v>3825</v>
      </c>
      <c r="B3266" s="5">
        <f>IF(LEFT(tbl_transaction[[#This Row],[Reference Number]],2)="GR",VLOOKUP(tbl_transaction[[#This Row],[Reference Number]],barang_masuk[],2,FALSE),IF(LEFT(tbl_transaction[[#This Row],[Reference Number]],2)="DO",VLOOKUP(tbl_transaction[[#This Row],[Reference Number]],barang_keluar[],2,FALSE),""))</f>
        <v>46162</v>
      </c>
      <c r="C3266" t="str">
        <f t="shared" si="51"/>
        <v>Outbound</v>
      </c>
      <c r="D3266" t="str">
        <f>IF(tbl_transaction[[#This Row],[Type]]="Inbound",VLOOKUP(tbl_transaction[[#This Row],[Reference Number]],barang_masuk[],4,FALSE),IF(tbl_transaction[[#This Row],[Type]]="Outbound",VLOOKUP(tbl_transaction[[#This Row],[Reference Number]],barang_keluar[],4,FALSE),""))</f>
        <v>SNK010</v>
      </c>
      <c r="E3266" t="str">
        <f>IF(tbl_transaction[[#This Row],[Type]]="Inbound",VLOOKUP(tbl_transaction[[#This Row],[Reference Number]],barang_masuk[],5,FALSE),IF(tbl_transaction[[#This Row],[Type]]="Outbound",VLOOKUP(tbl_transaction[[#This Row],[Reference Number]],barang_keluar[],5,FALSE),""))</f>
        <v>Taro Snack Variant 10</v>
      </c>
      <c r="F3266">
        <f>IF(tbl_transaction[[#This Row],[Type]]="Inbound",VLOOKUP(tbl_transaction[[#This Row],[Reference Number]],barang_masuk[],6,FALSE),IF(tbl_transaction[[#This Row],[Type]]="Outbound",VLOOKUP(tbl_transaction[[#This Row],[Reference Number]],barang_keluar[],6,FALSE),""))</f>
        <v>24</v>
      </c>
      <c r="G3266" t="str">
        <f>IF(tbl_transaction[[#This Row],[Type]]="Inbound",VLOOKUP(tbl_transaction[[#This Row],[Reference Number]],barang_masuk[],7,FALSE),IF(tbl_transaction[[#This Row],[Type]]="Outbound",VLOOKUP(tbl_transaction[[#This Row],[Reference Number]],barang_keluar[],7,FALSE),""))</f>
        <v>Pack</v>
      </c>
      <c r="H3266" t="str">
        <f>IF(tbl_transaction[[#This Row],[Type]]="Inbound",VLOOKUP(tbl_transaction[[#This Row],[Reference Number]],barang_masuk[],3,FALSE),IF(tbl_transaction[[#This Row],[Type]]="Outbound",VLOOKUP(tbl_transaction[[#This Row],[Reference Number]],barang_keluar[],3,FALSE),""))</f>
        <v>Outlet 077</v>
      </c>
      <c r="I3266" t="str">
        <f>IF(D3266='Kartu Stok'!$B$2,COUNTIF($D$3:D3266,'Kartu Stok'!$B$2),"")</f>
        <v/>
      </c>
    </row>
    <row r="3267" spans="1:9" ht="14.5" x14ac:dyDescent="0.35">
      <c r="A3267" s="2" t="s">
        <v>3826</v>
      </c>
      <c r="B3267" s="5">
        <f>IF(LEFT(tbl_transaction[[#This Row],[Reference Number]],2)="GR",VLOOKUP(tbl_transaction[[#This Row],[Reference Number]],barang_masuk[],2,FALSE),IF(LEFT(tbl_transaction[[#This Row],[Reference Number]],2)="DO",VLOOKUP(tbl_transaction[[#This Row],[Reference Number]],barang_keluar[],2,FALSE),""))</f>
        <v>46054</v>
      </c>
      <c r="C3267" t="str">
        <f t="shared" si="51"/>
        <v>Outbound</v>
      </c>
      <c r="D3267" t="str">
        <f>IF(tbl_transaction[[#This Row],[Type]]="Inbound",VLOOKUP(tbl_transaction[[#This Row],[Reference Number]],barang_masuk[],4,FALSE),IF(tbl_transaction[[#This Row],[Type]]="Outbound",VLOOKUP(tbl_transaction[[#This Row],[Reference Number]],barang_keluar[],4,FALSE),""))</f>
        <v>PER002</v>
      </c>
      <c r="E3267" t="str">
        <f>IF(tbl_transaction[[#This Row],[Type]]="Inbound",VLOOKUP(tbl_transaction[[#This Row],[Reference Number]],barang_masuk[],5,FALSE),IF(tbl_transaction[[#This Row],[Type]]="Outbound",VLOOKUP(tbl_transaction[[#This Row],[Reference Number]],barang_keluar[],5,FALSE),""))</f>
        <v>Lifebuoy Personal Care Variant 2</v>
      </c>
      <c r="F3267">
        <f>IF(tbl_transaction[[#This Row],[Type]]="Inbound",VLOOKUP(tbl_transaction[[#This Row],[Reference Number]],barang_masuk[],6,FALSE),IF(tbl_transaction[[#This Row],[Type]]="Outbound",VLOOKUP(tbl_transaction[[#This Row],[Reference Number]],barang_keluar[],6,FALSE),""))</f>
        <v>36</v>
      </c>
      <c r="G3267" t="str">
        <f>IF(tbl_transaction[[#This Row],[Type]]="Inbound",VLOOKUP(tbl_transaction[[#This Row],[Reference Number]],barang_masuk[],7,FALSE),IF(tbl_transaction[[#This Row],[Type]]="Outbound",VLOOKUP(tbl_transaction[[#This Row],[Reference Number]],barang_keluar[],7,FALSE),""))</f>
        <v>Bottle</v>
      </c>
      <c r="H3267" t="str">
        <f>IF(tbl_transaction[[#This Row],[Type]]="Inbound",VLOOKUP(tbl_transaction[[#This Row],[Reference Number]],barang_masuk[],3,FALSE),IF(tbl_transaction[[#This Row],[Type]]="Outbound",VLOOKUP(tbl_transaction[[#This Row],[Reference Number]],barang_keluar[],3,FALSE),""))</f>
        <v>Outlet 056</v>
      </c>
      <c r="I3267" t="str">
        <f>IF(D3267='Kartu Stok'!$B$2,COUNTIF($D$3:D3267,'Kartu Stok'!$B$2),"")</f>
        <v/>
      </c>
    </row>
    <row r="3268" spans="1:9" ht="14.5" x14ac:dyDescent="0.35">
      <c r="A3268" s="2" t="s">
        <v>3827</v>
      </c>
      <c r="B3268" s="5">
        <f>IF(LEFT(tbl_transaction[[#This Row],[Reference Number]],2)="GR",VLOOKUP(tbl_transaction[[#This Row],[Reference Number]],barang_masuk[],2,FALSE),IF(LEFT(tbl_transaction[[#This Row],[Reference Number]],2)="DO",VLOOKUP(tbl_transaction[[#This Row],[Reference Number]],barang_keluar[],2,FALSE),""))</f>
        <v>46034</v>
      </c>
      <c r="C3268" t="str">
        <f t="shared" si="51"/>
        <v>Outbound</v>
      </c>
      <c r="D3268" t="str">
        <f>IF(tbl_transaction[[#This Row],[Type]]="Inbound",VLOOKUP(tbl_transaction[[#This Row],[Reference Number]],barang_masuk[],4,FALSE),IF(tbl_transaction[[#This Row],[Type]]="Outbound",VLOOKUP(tbl_transaction[[#This Row],[Reference Number]],barang_keluar[],4,FALSE),""))</f>
        <v>HOM009</v>
      </c>
      <c r="E3268" t="str">
        <f>IF(tbl_transaction[[#This Row],[Type]]="Inbound",VLOOKUP(tbl_transaction[[#This Row],[Reference Number]],barang_masuk[],5,FALSE),IF(tbl_transaction[[#This Row],[Type]]="Outbound",VLOOKUP(tbl_transaction[[#This Row],[Reference Number]],barang_keluar[],5,FALSE),""))</f>
        <v>Molto Home Care Variant 9</v>
      </c>
      <c r="F3268">
        <f>IF(tbl_transaction[[#This Row],[Type]]="Inbound",VLOOKUP(tbl_transaction[[#This Row],[Reference Number]],barang_masuk[],6,FALSE),IF(tbl_transaction[[#This Row],[Type]]="Outbound",VLOOKUP(tbl_transaction[[#This Row],[Reference Number]],barang_keluar[],6,FALSE),""))</f>
        <v>15</v>
      </c>
      <c r="G3268" t="str">
        <f>IF(tbl_transaction[[#This Row],[Type]]="Inbound",VLOOKUP(tbl_transaction[[#This Row],[Reference Number]],barang_masuk[],7,FALSE),IF(tbl_transaction[[#This Row],[Type]]="Outbound",VLOOKUP(tbl_transaction[[#This Row],[Reference Number]],barang_keluar[],7,FALSE),""))</f>
        <v>Pack</v>
      </c>
      <c r="H3268" t="str">
        <f>IF(tbl_transaction[[#This Row],[Type]]="Inbound",VLOOKUP(tbl_transaction[[#This Row],[Reference Number]],barang_masuk[],3,FALSE),IF(tbl_transaction[[#This Row],[Type]]="Outbound",VLOOKUP(tbl_transaction[[#This Row],[Reference Number]],barang_keluar[],3,FALSE),""))</f>
        <v>Outlet 024</v>
      </c>
      <c r="I3268" t="str">
        <f>IF(D3268='Kartu Stok'!$B$2,COUNTIF($D$3:D3268,'Kartu Stok'!$B$2),"")</f>
        <v/>
      </c>
    </row>
    <row r="3269" spans="1:9" ht="14.5" x14ac:dyDescent="0.35">
      <c r="A3269" s="2" t="s">
        <v>3828</v>
      </c>
      <c r="B3269" s="5">
        <f>IF(LEFT(tbl_transaction[[#This Row],[Reference Number]],2)="GR",VLOOKUP(tbl_transaction[[#This Row],[Reference Number]],barang_masuk[],2,FALSE),IF(LEFT(tbl_transaction[[#This Row],[Reference Number]],2)="DO",VLOOKUP(tbl_transaction[[#This Row],[Reference Number]],barang_keluar[],2,FALSE),""))</f>
        <v>46048</v>
      </c>
      <c r="C3269" t="str">
        <f t="shared" si="51"/>
        <v>Outbound</v>
      </c>
      <c r="D3269" t="str">
        <f>IF(tbl_transaction[[#This Row],[Type]]="Inbound",VLOOKUP(tbl_transaction[[#This Row],[Reference Number]],barang_masuk[],4,FALSE),IF(tbl_transaction[[#This Row],[Type]]="Outbound",VLOOKUP(tbl_transaction[[#This Row],[Reference Number]],barang_keluar[],4,FALSE),""))</f>
        <v>HOM017</v>
      </c>
      <c r="E3269" t="str">
        <f>IF(tbl_transaction[[#This Row],[Type]]="Inbound",VLOOKUP(tbl_transaction[[#This Row],[Reference Number]],barang_masuk[],5,FALSE),IF(tbl_transaction[[#This Row],[Type]]="Outbound",VLOOKUP(tbl_transaction[[#This Row],[Reference Number]],barang_keluar[],5,FALSE),""))</f>
        <v>Rinso Home Care Variant 17</v>
      </c>
      <c r="F3269">
        <f>IF(tbl_transaction[[#This Row],[Type]]="Inbound",VLOOKUP(tbl_transaction[[#This Row],[Reference Number]],barang_masuk[],6,FALSE),IF(tbl_transaction[[#This Row],[Type]]="Outbound",VLOOKUP(tbl_transaction[[#This Row],[Reference Number]],barang_keluar[],6,FALSE),""))</f>
        <v>20</v>
      </c>
      <c r="G3269" t="str">
        <f>IF(tbl_transaction[[#This Row],[Type]]="Inbound",VLOOKUP(tbl_transaction[[#This Row],[Reference Number]],barang_masuk[],7,FALSE),IF(tbl_transaction[[#This Row],[Type]]="Outbound",VLOOKUP(tbl_transaction[[#This Row],[Reference Number]],barang_keluar[],7,FALSE),""))</f>
        <v>Pack</v>
      </c>
      <c r="H3269" t="str">
        <f>IF(tbl_transaction[[#This Row],[Type]]="Inbound",VLOOKUP(tbl_transaction[[#This Row],[Reference Number]],barang_masuk[],3,FALSE),IF(tbl_transaction[[#This Row],[Type]]="Outbound",VLOOKUP(tbl_transaction[[#This Row],[Reference Number]],barang_keluar[],3,FALSE),""))</f>
        <v>Outlet 051</v>
      </c>
      <c r="I3269" t="str">
        <f>IF(D3269='Kartu Stok'!$B$2,COUNTIF($D$3:D3269,'Kartu Stok'!$B$2),"")</f>
        <v/>
      </c>
    </row>
    <row r="3270" spans="1:9" ht="14.5" x14ac:dyDescent="0.35">
      <c r="A3270" s="2" t="s">
        <v>3829</v>
      </c>
      <c r="B3270" s="5">
        <f>IF(LEFT(tbl_transaction[[#This Row],[Reference Number]],2)="GR",VLOOKUP(tbl_transaction[[#This Row],[Reference Number]],barang_masuk[],2,FALSE),IF(LEFT(tbl_transaction[[#This Row],[Reference Number]],2)="DO",VLOOKUP(tbl_transaction[[#This Row],[Reference Number]],barang_keluar[],2,FALSE),""))</f>
        <v>46025</v>
      </c>
      <c r="C3270" t="str">
        <f t="shared" si="51"/>
        <v>Outbound</v>
      </c>
      <c r="D3270" t="str">
        <f>IF(tbl_transaction[[#This Row],[Type]]="Inbound",VLOOKUP(tbl_transaction[[#This Row],[Reference Number]],barang_masuk[],4,FALSE),IF(tbl_transaction[[#This Row],[Type]]="Outbound",VLOOKUP(tbl_transaction[[#This Row],[Reference Number]],barang_keluar[],4,FALSE),""))</f>
        <v>SNK010</v>
      </c>
      <c r="E3270" t="str">
        <f>IF(tbl_transaction[[#This Row],[Type]]="Inbound",VLOOKUP(tbl_transaction[[#This Row],[Reference Number]],barang_masuk[],5,FALSE),IF(tbl_transaction[[#This Row],[Type]]="Outbound",VLOOKUP(tbl_transaction[[#This Row],[Reference Number]],barang_keluar[],5,FALSE),""))</f>
        <v>Taro Snack Variant 10</v>
      </c>
      <c r="F3270">
        <f>IF(tbl_transaction[[#This Row],[Type]]="Inbound",VLOOKUP(tbl_transaction[[#This Row],[Reference Number]],barang_masuk[],6,FALSE),IF(tbl_transaction[[#This Row],[Type]]="Outbound",VLOOKUP(tbl_transaction[[#This Row],[Reference Number]],barang_keluar[],6,FALSE),""))</f>
        <v>24</v>
      </c>
      <c r="G3270" t="str">
        <f>IF(tbl_transaction[[#This Row],[Type]]="Inbound",VLOOKUP(tbl_transaction[[#This Row],[Reference Number]],barang_masuk[],7,FALSE),IF(tbl_transaction[[#This Row],[Type]]="Outbound",VLOOKUP(tbl_transaction[[#This Row],[Reference Number]],barang_keluar[],7,FALSE),""))</f>
        <v>Pack</v>
      </c>
      <c r="H3270" t="str">
        <f>IF(tbl_transaction[[#This Row],[Type]]="Inbound",VLOOKUP(tbl_transaction[[#This Row],[Reference Number]],barang_masuk[],3,FALSE),IF(tbl_transaction[[#This Row],[Type]]="Outbound",VLOOKUP(tbl_transaction[[#This Row],[Reference Number]],barang_keluar[],3,FALSE),""))</f>
        <v>Outlet 070</v>
      </c>
      <c r="I3270" t="str">
        <f>IF(D3270='Kartu Stok'!$B$2,COUNTIF($D$3:D3270,'Kartu Stok'!$B$2),"")</f>
        <v/>
      </c>
    </row>
    <row r="3271" spans="1:9" ht="14.5" x14ac:dyDescent="0.35">
      <c r="A3271" s="2" t="s">
        <v>3830</v>
      </c>
      <c r="B3271" s="5">
        <f>IF(LEFT(tbl_transaction[[#This Row],[Reference Number]],2)="GR",VLOOKUP(tbl_transaction[[#This Row],[Reference Number]],barang_masuk[],2,FALSE),IF(LEFT(tbl_transaction[[#This Row],[Reference Number]],2)="DO",VLOOKUP(tbl_transaction[[#This Row],[Reference Number]],barang_keluar[],2,FALSE),""))</f>
        <v>46075</v>
      </c>
      <c r="C3271" t="str">
        <f t="shared" si="51"/>
        <v>Outbound</v>
      </c>
      <c r="D3271" t="str">
        <f>IF(tbl_transaction[[#This Row],[Type]]="Inbound",VLOOKUP(tbl_transaction[[#This Row],[Reference Number]],barang_masuk[],4,FALSE),IF(tbl_transaction[[#This Row],[Type]]="Outbound",VLOOKUP(tbl_transaction[[#This Row],[Reference Number]],barang_keluar[],4,FALSE),""))</f>
        <v>PER014</v>
      </c>
      <c r="E3271" t="str">
        <f>IF(tbl_transaction[[#This Row],[Type]]="Inbound",VLOOKUP(tbl_transaction[[#This Row],[Reference Number]],barang_masuk[],5,FALSE),IF(tbl_transaction[[#This Row],[Type]]="Outbound",VLOOKUP(tbl_transaction[[#This Row],[Reference Number]],barang_keluar[],5,FALSE),""))</f>
        <v>Sunsilk Personal Care Variant 14</v>
      </c>
      <c r="F3271">
        <f>IF(tbl_transaction[[#This Row],[Type]]="Inbound",VLOOKUP(tbl_transaction[[#This Row],[Reference Number]],barang_masuk[],6,FALSE),IF(tbl_transaction[[#This Row],[Type]]="Outbound",VLOOKUP(tbl_transaction[[#This Row],[Reference Number]],barang_keluar[],6,FALSE),""))</f>
        <v>36</v>
      </c>
      <c r="G3271" t="str">
        <f>IF(tbl_transaction[[#This Row],[Type]]="Inbound",VLOOKUP(tbl_transaction[[#This Row],[Reference Number]],barang_masuk[],7,FALSE),IF(tbl_transaction[[#This Row],[Type]]="Outbound",VLOOKUP(tbl_transaction[[#This Row],[Reference Number]],barang_keluar[],7,FALSE),""))</f>
        <v>Bottle</v>
      </c>
      <c r="H3271" t="str">
        <f>IF(tbl_transaction[[#This Row],[Type]]="Inbound",VLOOKUP(tbl_transaction[[#This Row],[Reference Number]],barang_masuk[],3,FALSE),IF(tbl_transaction[[#This Row],[Type]]="Outbound",VLOOKUP(tbl_transaction[[#This Row],[Reference Number]],barang_keluar[],3,FALSE),""))</f>
        <v>Outlet 069</v>
      </c>
      <c r="I3271" t="str">
        <f>IF(D3271='Kartu Stok'!$B$2,COUNTIF($D$3:D3271,'Kartu Stok'!$B$2),"")</f>
        <v/>
      </c>
    </row>
    <row r="3272" spans="1:9" ht="14.5" x14ac:dyDescent="0.35">
      <c r="A3272" s="2" t="s">
        <v>3831</v>
      </c>
      <c r="B3272" s="5">
        <f>IF(LEFT(tbl_transaction[[#This Row],[Reference Number]],2)="GR",VLOOKUP(tbl_transaction[[#This Row],[Reference Number]],barang_masuk[],2,FALSE),IF(LEFT(tbl_transaction[[#This Row],[Reference Number]],2)="DO",VLOOKUP(tbl_transaction[[#This Row],[Reference Number]],barang_keluar[],2,FALSE),""))</f>
        <v>46198</v>
      </c>
      <c r="C3272" t="str">
        <f t="shared" si="51"/>
        <v>Outbound</v>
      </c>
      <c r="D3272" t="str">
        <f>IF(tbl_transaction[[#This Row],[Type]]="Inbound",VLOOKUP(tbl_transaction[[#This Row],[Reference Number]],barang_masuk[],4,FALSE),IF(tbl_transaction[[#This Row],[Type]]="Outbound",VLOOKUP(tbl_transaction[[#This Row],[Reference Number]],barang_keluar[],4,FALSE),""))</f>
        <v>INS009</v>
      </c>
      <c r="E3272" t="str">
        <f>IF(tbl_transaction[[#This Row],[Type]]="Inbound",VLOOKUP(tbl_transaction[[#This Row],[Reference Number]],barang_masuk[],5,FALSE),IF(tbl_transaction[[#This Row],[Type]]="Outbound",VLOOKUP(tbl_transaction[[#This Row],[Reference Number]],barang_keluar[],5,FALSE),""))</f>
        <v>Sarimi Instant Food Variant 9</v>
      </c>
      <c r="F3272">
        <f>IF(tbl_transaction[[#This Row],[Type]]="Inbound",VLOOKUP(tbl_transaction[[#This Row],[Reference Number]],barang_masuk[],6,FALSE),IF(tbl_transaction[[#This Row],[Type]]="Outbound",VLOOKUP(tbl_transaction[[#This Row],[Reference Number]],barang_keluar[],6,FALSE),""))</f>
        <v>5</v>
      </c>
      <c r="G3272" t="str">
        <f>IF(tbl_transaction[[#This Row],[Type]]="Inbound",VLOOKUP(tbl_transaction[[#This Row],[Reference Number]],barang_masuk[],7,FALSE),IF(tbl_transaction[[#This Row],[Type]]="Outbound",VLOOKUP(tbl_transaction[[#This Row],[Reference Number]],barang_keluar[],7,FALSE),""))</f>
        <v>Pack</v>
      </c>
      <c r="H3272" t="str">
        <f>IF(tbl_transaction[[#This Row],[Type]]="Inbound",VLOOKUP(tbl_transaction[[#This Row],[Reference Number]],barang_masuk[],3,FALSE),IF(tbl_transaction[[#This Row],[Type]]="Outbound",VLOOKUP(tbl_transaction[[#This Row],[Reference Number]],barang_keluar[],3,FALSE),""))</f>
        <v>Outlet 047</v>
      </c>
      <c r="I3272" t="str">
        <f>IF(D3272='Kartu Stok'!$B$2,COUNTIF($D$3:D3272,'Kartu Stok'!$B$2),"")</f>
        <v/>
      </c>
    </row>
    <row r="3273" spans="1:9" ht="14.5" x14ac:dyDescent="0.35">
      <c r="A3273" s="2" t="s">
        <v>3832</v>
      </c>
      <c r="B3273" s="5">
        <f>IF(LEFT(tbl_transaction[[#This Row],[Reference Number]],2)="GR",VLOOKUP(tbl_transaction[[#This Row],[Reference Number]],barang_masuk[],2,FALSE),IF(LEFT(tbl_transaction[[#This Row],[Reference Number]],2)="DO",VLOOKUP(tbl_transaction[[#This Row],[Reference Number]],barang_keluar[],2,FALSE),""))</f>
        <v>46041</v>
      </c>
      <c r="C3273" t="str">
        <f t="shared" si="51"/>
        <v>Outbound</v>
      </c>
      <c r="D3273" t="str">
        <f>IF(tbl_transaction[[#This Row],[Type]]="Inbound",VLOOKUP(tbl_transaction[[#This Row],[Reference Number]],barang_masuk[],4,FALSE),IF(tbl_transaction[[#This Row],[Type]]="Outbound",VLOOKUP(tbl_transaction[[#This Row],[Reference Number]],barang_keluar[],4,FALSE),""))</f>
        <v>BAB002</v>
      </c>
      <c r="E3273" t="str">
        <f>IF(tbl_transaction[[#This Row],[Type]]="Inbound",VLOOKUP(tbl_transaction[[#This Row],[Reference Number]],barang_masuk[],5,FALSE),IF(tbl_transaction[[#This Row],[Type]]="Outbound",VLOOKUP(tbl_transaction[[#This Row],[Reference Number]],barang_keluar[],5,FALSE),""))</f>
        <v>Zwitsal Baby Care Variant 2</v>
      </c>
      <c r="F3273">
        <f>IF(tbl_transaction[[#This Row],[Type]]="Inbound",VLOOKUP(tbl_transaction[[#This Row],[Reference Number]],barang_masuk[],6,FALSE),IF(tbl_transaction[[#This Row],[Type]]="Outbound",VLOOKUP(tbl_transaction[[#This Row],[Reference Number]],barang_keluar[],6,FALSE),""))</f>
        <v>48</v>
      </c>
      <c r="G3273" t="str">
        <f>IF(tbl_transaction[[#This Row],[Type]]="Inbound",VLOOKUP(tbl_transaction[[#This Row],[Reference Number]],barang_masuk[],7,FALSE),IF(tbl_transaction[[#This Row],[Type]]="Outbound",VLOOKUP(tbl_transaction[[#This Row],[Reference Number]],barang_keluar[],7,FALSE),""))</f>
        <v>Pack</v>
      </c>
      <c r="H3273" t="str">
        <f>IF(tbl_transaction[[#This Row],[Type]]="Inbound",VLOOKUP(tbl_transaction[[#This Row],[Reference Number]],barang_masuk[],3,FALSE),IF(tbl_transaction[[#This Row],[Type]]="Outbound",VLOOKUP(tbl_transaction[[#This Row],[Reference Number]],barang_keluar[],3,FALSE),""))</f>
        <v>Outlet 026</v>
      </c>
      <c r="I3273" t="str">
        <f>IF(D3273='Kartu Stok'!$B$2,COUNTIF($D$3:D3273,'Kartu Stok'!$B$2),"")</f>
        <v/>
      </c>
    </row>
    <row r="3274" spans="1:9" ht="14.5" x14ac:dyDescent="0.35">
      <c r="A3274" s="2" t="s">
        <v>3833</v>
      </c>
      <c r="B3274" s="5">
        <f>IF(LEFT(tbl_transaction[[#This Row],[Reference Number]],2)="GR",VLOOKUP(tbl_transaction[[#This Row],[Reference Number]],barang_masuk[],2,FALSE),IF(LEFT(tbl_transaction[[#This Row],[Reference Number]],2)="DO",VLOOKUP(tbl_transaction[[#This Row],[Reference Number]],barang_keluar[],2,FALSE),""))</f>
        <v>46067</v>
      </c>
      <c r="C3274" t="str">
        <f t="shared" si="51"/>
        <v>Outbound</v>
      </c>
      <c r="D3274" t="str">
        <f>IF(tbl_transaction[[#This Row],[Type]]="Inbound",VLOOKUP(tbl_transaction[[#This Row],[Reference Number]],barang_masuk[],4,FALSE),IF(tbl_transaction[[#This Row],[Type]]="Outbound",VLOOKUP(tbl_transaction[[#This Row],[Reference Number]],barang_keluar[],4,FALSE),""))</f>
        <v>SNK030</v>
      </c>
      <c r="E3274" t="str">
        <f>IF(tbl_transaction[[#This Row],[Type]]="Inbound",VLOOKUP(tbl_transaction[[#This Row],[Reference Number]],barang_masuk[],5,FALSE),IF(tbl_transaction[[#This Row],[Type]]="Outbound",VLOOKUP(tbl_transaction[[#This Row],[Reference Number]],barang_keluar[],5,FALSE),""))</f>
        <v>Qtela Snack Variant 30</v>
      </c>
      <c r="F3274">
        <f>IF(tbl_transaction[[#This Row],[Type]]="Inbound",VLOOKUP(tbl_transaction[[#This Row],[Reference Number]],barang_masuk[],6,FALSE),IF(tbl_transaction[[#This Row],[Type]]="Outbound",VLOOKUP(tbl_transaction[[#This Row],[Reference Number]],barang_keluar[],6,FALSE),""))</f>
        <v>5</v>
      </c>
      <c r="G3274" t="str">
        <f>IF(tbl_transaction[[#This Row],[Type]]="Inbound",VLOOKUP(tbl_transaction[[#This Row],[Reference Number]],barang_masuk[],7,FALSE),IF(tbl_transaction[[#This Row],[Type]]="Outbound",VLOOKUP(tbl_transaction[[#This Row],[Reference Number]],barang_keluar[],7,FALSE),""))</f>
        <v>Pack</v>
      </c>
      <c r="H3274" t="str">
        <f>IF(tbl_transaction[[#This Row],[Type]]="Inbound",VLOOKUP(tbl_transaction[[#This Row],[Reference Number]],barang_masuk[],3,FALSE),IF(tbl_transaction[[#This Row],[Type]]="Outbound",VLOOKUP(tbl_transaction[[#This Row],[Reference Number]],barang_keluar[],3,FALSE),""))</f>
        <v>Outlet 048</v>
      </c>
      <c r="I3274" t="str">
        <f>IF(D3274='Kartu Stok'!$B$2,COUNTIF($D$3:D3274,'Kartu Stok'!$B$2),"")</f>
        <v/>
      </c>
    </row>
    <row r="3275" spans="1:9" ht="14.5" x14ac:dyDescent="0.35">
      <c r="A3275" s="2" t="s">
        <v>3834</v>
      </c>
      <c r="B3275" s="5">
        <f>IF(LEFT(tbl_transaction[[#This Row],[Reference Number]],2)="GR",VLOOKUP(tbl_transaction[[#This Row],[Reference Number]],barang_masuk[],2,FALSE),IF(LEFT(tbl_transaction[[#This Row],[Reference Number]],2)="DO",VLOOKUP(tbl_transaction[[#This Row],[Reference Number]],barang_keluar[],2,FALSE),""))</f>
        <v>46095</v>
      </c>
      <c r="C3275" t="str">
        <f t="shared" si="51"/>
        <v>Outbound</v>
      </c>
      <c r="D3275" t="str">
        <f>IF(tbl_transaction[[#This Row],[Type]]="Inbound",VLOOKUP(tbl_transaction[[#This Row],[Reference Number]],barang_masuk[],4,FALSE),IF(tbl_transaction[[#This Row],[Type]]="Outbound",VLOOKUP(tbl_transaction[[#This Row],[Reference Number]],barang_keluar[],4,FALSE),""))</f>
        <v>BAB003</v>
      </c>
      <c r="E3275" t="str">
        <f>IF(tbl_transaction[[#This Row],[Type]]="Inbound",VLOOKUP(tbl_transaction[[#This Row],[Reference Number]],barang_masuk[],5,FALSE),IF(tbl_transaction[[#This Row],[Type]]="Outbound",VLOOKUP(tbl_transaction[[#This Row],[Reference Number]],barang_keluar[],5,FALSE),""))</f>
        <v>Zwitsal Baby Care Variant 3</v>
      </c>
      <c r="F3275">
        <f>IF(tbl_transaction[[#This Row],[Type]]="Inbound",VLOOKUP(tbl_transaction[[#This Row],[Reference Number]],barang_masuk[],6,FALSE),IF(tbl_transaction[[#This Row],[Type]]="Outbound",VLOOKUP(tbl_transaction[[#This Row],[Reference Number]],barang_keluar[],6,FALSE),""))</f>
        <v>24</v>
      </c>
      <c r="G3275" t="str">
        <f>IF(tbl_transaction[[#This Row],[Type]]="Inbound",VLOOKUP(tbl_transaction[[#This Row],[Reference Number]],barang_masuk[],7,FALSE),IF(tbl_transaction[[#This Row],[Type]]="Outbound",VLOOKUP(tbl_transaction[[#This Row],[Reference Number]],barang_keluar[],7,FALSE),""))</f>
        <v>Pack</v>
      </c>
      <c r="H3275" t="str">
        <f>IF(tbl_transaction[[#This Row],[Type]]="Inbound",VLOOKUP(tbl_transaction[[#This Row],[Reference Number]],barang_masuk[],3,FALSE),IF(tbl_transaction[[#This Row],[Type]]="Outbound",VLOOKUP(tbl_transaction[[#This Row],[Reference Number]],barang_keluar[],3,FALSE),""))</f>
        <v>Outlet 059</v>
      </c>
      <c r="I3275" t="str">
        <f>IF(D3275='Kartu Stok'!$B$2,COUNTIF($D$3:D3275,'Kartu Stok'!$B$2),"")</f>
        <v/>
      </c>
    </row>
    <row r="3276" spans="1:9" ht="14.5" x14ac:dyDescent="0.35">
      <c r="A3276" s="2" t="s">
        <v>3835</v>
      </c>
      <c r="B3276" s="5">
        <f>IF(LEFT(tbl_transaction[[#This Row],[Reference Number]],2)="GR",VLOOKUP(tbl_transaction[[#This Row],[Reference Number]],barang_masuk[],2,FALSE),IF(LEFT(tbl_transaction[[#This Row],[Reference Number]],2)="DO",VLOOKUP(tbl_transaction[[#This Row],[Reference Number]],barang_keluar[],2,FALSE),""))</f>
        <v>46125</v>
      </c>
      <c r="C3276" t="str">
        <f t="shared" si="51"/>
        <v>Outbound</v>
      </c>
      <c r="D3276" t="str">
        <f>IF(tbl_transaction[[#This Row],[Type]]="Inbound",VLOOKUP(tbl_transaction[[#This Row],[Reference Number]],barang_masuk[],4,FALSE),IF(tbl_transaction[[#This Row],[Type]]="Outbound",VLOOKUP(tbl_transaction[[#This Row],[Reference Number]],barang_keluar[],4,FALSE),""))</f>
        <v>SNK008</v>
      </c>
      <c r="E3276" t="str">
        <f>IF(tbl_transaction[[#This Row],[Type]]="Inbound",VLOOKUP(tbl_transaction[[#This Row],[Reference Number]],barang_masuk[],5,FALSE),IF(tbl_transaction[[#This Row],[Type]]="Outbound",VLOOKUP(tbl_transaction[[#This Row],[Reference Number]],barang_keluar[],5,FALSE),""))</f>
        <v>Chitato Snack Variant 8</v>
      </c>
      <c r="F3276">
        <f>IF(tbl_transaction[[#This Row],[Type]]="Inbound",VLOOKUP(tbl_transaction[[#This Row],[Reference Number]],barang_masuk[],6,FALSE),IF(tbl_transaction[[#This Row],[Type]]="Outbound",VLOOKUP(tbl_transaction[[#This Row],[Reference Number]],barang_keluar[],6,FALSE),""))</f>
        <v>15</v>
      </c>
      <c r="G3276" t="str">
        <f>IF(tbl_transaction[[#This Row],[Type]]="Inbound",VLOOKUP(tbl_transaction[[#This Row],[Reference Number]],barang_masuk[],7,FALSE),IF(tbl_transaction[[#This Row],[Type]]="Outbound",VLOOKUP(tbl_transaction[[#This Row],[Reference Number]],barang_keluar[],7,FALSE),""))</f>
        <v>Pack</v>
      </c>
      <c r="H3276" t="str">
        <f>IF(tbl_transaction[[#This Row],[Type]]="Inbound",VLOOKUP(tbl_transaction[[#This Row],[Reference Number]],barang_masuk[],3,FALSE),IF(tbl_transaction[[#This Row],[Type]]="Outbound",VLOOKUP(tbl_transaction[[#This Row],[Reference Number]],barang_keluar[],3,FALSE),""))</f>
        <v>Outlet 024</v>
      </c>
      <c r="I3276" t="str">
        <f>IF(D3276='Kartu Stok'!$B$2,COUNTIF($D$3:D3276,'Kartu Stok'!$B$2),"")</f>
        <v/>
      </c>
    </row>
    <row r="3277" spans="1:9" ht="14.5" x14ac:dyDescent="0.35">
      <c r="A3277" s="2" t="s">
        <v>3836</v>
      </c>
      <c r="B3277" s="5">
        <f>IF(LEFT(tbl_transaction[[#This Row],[Reference Number]],2)="GR",VLOOKUP(tbl_transaction[[#This Row],[Reference Number]],barang_masuk[],2,FALSE),IF(LEFT(tbl_transaction[[#This Row],[Reference Number]],2)="DO",VLOOKUP(tbl_transaction[[#This Row],[Reference Number]],barang_keluar[],2,FALSE),""))</f>
        <v>46125</v>
      </c>
      <c r="C3277" t="str">
        <f t="shared" si="51"/>
        <v>Outbound</v>
      </c>
      <c r="D3277" t="str">
        <f>IF(tbl_transaction[[#This Row],[Type]]="Inbound",VLOOKUP(tbl_transaction[[#This Row],[Reference Number]],barang_masuk[],4,FALSE),IF(tbl_transaction[[#This Row],[Type]]="Outbound",VLOOKUP(tbl_transaction[[#This Row],[Reference Number]],barang_keluar[],4,FALSE),""))</f>
        <v>BAB016</v>
      </c>
      <c r="E3277" t="str">
        <f>IF(tbl_transaction[[#This Row],[Type]]="Inbound",VLOOKUP(tbl_transaction[[#This Row],[Reference Number]],barang_masuk[],5,FALSE),IF(tbl_transaction[[#This Row],[Type]]="Outbound",VLOOKUP(tbl_transaction[[#This Row],[Reference Number]],barang_keluar[],5,FALSE),""))</f>
        <v>MamyPoko Baby Care Variant 16</v>
      </c>
      <c r="F3277">
        <f>IF(tbl_transaction[[#This Row],[Type]]="Inbound",VLOOKUP(tbl_transaction[[#This Row],[Reference Number]],barang_masuk[],6,FALSE),IF(tbl_transaction[[#This Row],[Type]]="Outbound",VLOOKUP(tbl_transaction[[#This Row],[Reference Number]],barang_keluar[],6,FALSE),""))</f>
        <v>15</v>
      </c>
      <c r="G3277" t="str">
        <f>IF(tbl_transaction[[#This Row],[Type]]="Inbound",VLOOKUP(tbl_transaction[[#This Row],[Reference Number]],barang_masuk[],7,FALSE),IF(tbl_transaction[[#This Row],[Type]]="Outbound",VLOOKUP(tbl_transaction[[#This Row],[Reference Number]],barang_keluar[],7,FALSE),""))</f>
        <v>Pack</v>
      </c>
      <c r="H3277" t="str">
        <f>IF(tbl_transaction[[#This Row],[Type]]="Inbound",VLOOKUP(tbl_transaction[[#This Row],[Reference Number]],barang_masuk[],3,FALSE),IF(tbl_transaction[[#This Row],[Type]]="Outbound",VLOOKUP(tbl_transaction[[#This Row],[Reference Number]],barang_keluar[],3,FALSE),""))</f>
        <v>Outlet 069</v>
      </c>
      <c r="I3277" t="str">
        <f>IF(D3277='Kartu Stok'!$B$2,COUNTIF($D$3:D3277,'Kartu Stok'!$B$2),"")</f>
        <v/>
      </c>
    </row>
    <row r="3278" spans="1:9" ht="14.5" x14ac:dyDescent="0.35">
      <c r="A3278" s="2" t="s">
        <v>3837</v>
      </c>
      <c r="B3278" s="5">
        <f>IF(LEFT(tbl_transaction[[#This Row],[Reference Number]],2)="GR",VLOOKUP(tbl_transaction[[#This Row],[Reference Number]],barang_masuk[],2,FALSE),IF(LEFT(tbl_transaction[[#This Row],[Reference Number]],2)="DO",VLOOKUP(tbl_transaction[[#This Row],[Reference Number]],barang_keluar[],2,FALSE),""))</f>
        <v>46122</v>
      </c>
      <c r="C3278" t="str">
        <f t="shared" si="51"/>
        <v>Outbound</v>
      </c>
      <c r="D3278" t="str">
        <f>IF(tbl_transaction[[#This Row],[Type]]="Inbound",VLOOKUP(tbl_transaction[[#This Row],[Reference Number]],barang_masuk[],4,FALSE),IF(tbl_transaction[[#This Row],[Type]]="Outbound",VLOOKUP(tbl_transaction[[#This Row],[Reference Number]],barang_keluar[],4,FALSE),""))</f>
        <v>DAR018</v>
      </c>
      <c r="E3278" t="str">
        <f>IF(tbl_transaction[[#This Row],[Type]]="Inbound",VLOOKUP(tbl_transaction[[#This Row],[Reference Number]],barang_masuk[],5,FALSE),IF(tbl_transaction[[#This Row],[Type]]="Outbound",VLOOKUP(tbl_transaction[[#This Row],[Reference Number]],barang_keluar[],5,FALSE),""))</f>
        <v>Ultra Milk Dairy Variant 18</v>
      </c>
      <c r="F3278">
        <f>IF(tbl_transaction[[#This Row],[Type]]="Inbound",VLOOKUP(tbl_transaction[[#This Row],[Reference Number]],barang_masuk[],6,FALSE),IF(tbl_transaction[[#This Row],[Type]]="Outbound",VLOOKUP(tbl_transaction[[#This Row],[Reference Number]],barang_keluar[],6,FALSE),""))</f>
        <v>24</v>
      </c>
      <c r="G3278" t="str">
        <f>IF(tbl_transaction[[#This Row],[Type]]="Inbound",VLOOKUP(tbl_transaction[[#This Row],[Reference Number]],barang_masuk[],7,FALSE),IF(tbl_transaction[[#This Row],[Type]]="Outbound",VLOOKUP(tbl_transaction[[#This Row],[Reference Number]],barang_keluar[],7,FALSE),""))</f>
        <v>Box</v>
      </c>
      <c r="H3278" t="str">
        <f>IF(tbl_transaction[[#This Row],[Type]]="Inbound",VLOOKUP(tbl_transaction[[#This Row],[Reference Number]],barang_masuk[],3,FALSE),IF(tbl_transaction[[#This Row],[Type]]="Outbound",VLOOKUP(tbl_transaction[[#This Row],[Reference Number]],barang_keluar[],3,FALSE),""))</f>
        <v>Outlet 060</v>
      </c>
      <c r="I3278" t="str">
        <f>IF(D3278='Kartu Stok'!$B$2,COUNTIF($D$3:D3278,'Kartu Stok'!$B$2),"")</f>
        <v/>
      </c>
    </row>
    <row r="3279" spans="1:9" ht="14.5" x14ac:dyDescent="0.35">
      <c r="A3279" s="2" t="s">
        <v>3838</v>
      </c>
      <c r="B3279" s="5">
        <f>IF(LEFT(tbl_transaction[[#This Row],[Reference Number]],2)="GR",VLOOKUP(tbl_transaction[[#This Row],[Reference Number]],barang_masuk[],2,FALSE),IF(LEFT(tbl_transaction[[#This Row],[Reference Number]],2)="DO",VLOOKUP(tbl_transaction[[#This Row],[Reference Number]],barang_keluar[],2,FALSE),""))</f>
        <v>46173</v>
      </c>
      <c r="C3279" t="str">
        <f t="shared" si="51"/>
        <v>Outbound</v>
      </c>
      <c r="D3279" t="str">
        <f>IF(tbl_transaction[[#This Row],[Type]]="Inbound",VLOOKUP(tbl_transaction[[#This Row],[Reference Number]],barang_masuk[],4,FALSE),IF(tbl_transaction[[#This Row],[Type]]="Outbound",VLOOKUP(tbl_transaction[[#This Row],[Reference Number]],barang_keluar[],4,FALSE),""))</f>
        <v>SNK010</v>
      </c>
      <c r="E3279" t="str">
        <f>IF(tbl_transaction[[#This Row],[Type]]="Inbound",VLOOKUP(tbl_transaction[[#This Row],[Reference Number]],barang_masuk[],5,FALSE),IF(tbl_transaction[[#This Row],[Type]]="Outbound",VLOOKUP(tbl_transaction[[#This Row],[Reference Number]],barang_keluar[],5,FALSE),""))</f>
        <v>Taro Snack Variant 10</v>
      </c>
      <c r="F3279">
        <f>IF(tbl_transaction[[#This Row],[Type]]="Inbound",VLOOKUP(tbl_transaction[[#This Row],[Reference Number]],barang_masuk[],6,FALSE),IF(tbl_transaction[[#This Row],[Type]]="Outbound",VLOOKUP(tbl_transaction[[#This Row],[Reference Number]],barang_keluar[],6,FALSE),""))</f>
        <v>15</v>
      </c>
      <c r="G3279" t="str">
        <f>IF(tbl_transaction[[#This Row],[Type]]="Inbound",VLOOKUP(tbl_transaction[[#This Row],[Reference Number]],barang_masuk[],7,FALSE),IF(tbl_transaction[[#This Row],[Type]]="Outbound",VLOOKUP(tbl_transaction[[#This Row],[Reference Number]],barang_keluar[],7,FALSE),""))</f>
        <v>Pack</v>
      </c>
      <c r="H3279" t="str">
        <f>IF(tbl_transaction[[#This Row],[Type]]="Inbound",VLOOKUP(tbl_transaction[[#This Row],[Reference Number]],barang_masuk[],3,FALSE),IF(tbl_transaction[[#This Row],[Type]]="Outbound",VLOOKUP(tbl_transaction[[#This Row],[Reference Number]],barang_keluar[],3,FALSE),""))</f>
        <v>Outlet 079</v>
      </c>
      <c r="I3279" t="str">
        <f>IF(D3279='Kartu Stok'!$B$2,COUNTIF($D$3:D3279,'Kartu Stok'!$B$2),"")</f>
        <v/>
      </c>
    </row>
    <row r="3280" spans="1:9" ht="14.5" x14ac:dyDescent="0.35">
      <c r="A3280" s="2" t="s">
        <v>3839</v>
      </c>
      <c r="B3280" s="5">
        <f>IF(LEFT(tbl_transaction[[#This Row],[Reference Number]],2)="GR",VLOOKUP(tbl_transaction[[#This Row],[Reference Number]],barang_masuk[],2,FALSE),IF(LEFT(tbl_transaction[[#This Row],[Reference Number]],2)="DO",VLOOKUP(tbl_transaction[[#This Row],[Reference Number]],barang_keluar[],2,FALSE),""))</f>
        <v>46092</v>
      </c>
      <c r="C3280" t="str">
        <f t="shared" si="51"/>
        <v>Outbound</v>
      </c>
      <c r="D3280" t="str">
        <f>IF(tbl_transaction[[#This Row],[Type]]="Inbound",VLOOKUP(tbl_transaction[[#This Row],[Reference Number]],barang_masuk[],4,FALSE),IF(tbl_transaction[[#This Row],[Type]]="Outbound",VLOOKUP(tbl_transaction[[#This Row],[Reference Number]],barang_keluar[],4,FALSE),""))</f>
        <v>INS006</v>
      </c>
      <c r="E3280" t="str">
        <f>IF(tbl_transaction[[#This Row],[Type]]="Inbound",VLOOKUP(tbl_transaction[[#This Row],[Reference Number]],barang_masuk[],5,FALSE),IF(tbl_transaction[[#This Row],[Type]]="Outbound",VLOOKUP(tbl_transaction[[#This Row],[Reference Number]],barang_keluar[],5,FALSE),""))</f>
        <v>Indomie Instant Food Variant 6</v>
      </c>
      <c r="F3280">
        <f>IF(tbl_transaction[[#This Row],[Type]]="Inbound",VLOOKUP(tbl_transaction[[#This Row],[Reference Number]],barang_masuk[],6,FALSE),IF(tbl_transaction[[#This Row],[Type]]="Outbound",VLOOKUP(tbl_transaction[[#This Row],[Reference Number]],barang_keluar[],6,FALSE),""))</f>
        <v>12</v>
      </c>
      <c r="G3280" t="str">
        <f>IF(tbl_transaction[[#This Row],[Type]]="Inbound",VLOOKUP(tbl_transaction[[#This Row],[Reference Number]],barang_masuk[],7,FALSE),IF(tbl_transaction[[#This Row],[Type]]="Outbound",VLOOKUP(tbl_transaction[[#This Row],[Reference Number]],barang_keluar[],7,FALSE),""))</f>
        <v>Pack</v>
      </c>
      <c r="H3280" t="str">
        <f>IF(tbl_transaction[[#This Row],[Type]]="Inbound",VLOOKUP(tbl_transaction[[#This Row],[Reference Number]],barang_masuk[],3,FALSE),IF(tbl_transaction[[#This Row],[Type]]="Outbound",VLOOKUP(tbl_transaction[[#This Row],[Reference Number]],barang_keluar[],3,FALSE),""))</f>
        <v>Outlet 024</v>
      </c>
      <c r="I3280" t="str">
        <f>IF(D3280='Kartu Stok'!$B$2,COUNTIF($D$3:D3280,'Kartu Stok'!$B$2),"")</f>
        <v/>
      </c>
    </row>
    <row r="3281" spans="1:9" ht="14.5" x14ac:dyDescent="0.35">
      <c r="A3281" s="2" t="s">
        <v>3840</v>
      </c>
      <c r="B3281" s="5">
        <f>IF(LEFT(tbl_transaction[[#This Row],[Reference Number]],2)="GR",VLOOKUP(tbl_transaction[[#This Row],[Reference Number]],barang_masuk[],2,FALSE),IF(LEFT(tbl_transaction[[#This Row],[Reference Number]],2)="DO",VLOOKUP(tbl_transaction[[#This Row],[Reference Number]],barang_keluar[],2,FALSE),""))</f>
        <v>46123</v>
      </c>
      <c r="C3281" t="str">
        <f t="shared" si="51"/>
        <v>Outbound</v>
      </c>
      <c r="D3281" t="str">
        <f>IF(tbl_transaction[[#This Row],[Type]]="Inbound",VLOOKUP(tbl_transaction[[#This Row],[Reference Number]],barang_masuk[],4,FALSE),IF(tbl_transaction[[#This Row],[Type]]="Outbound",VLOOKUP(tbl_transaction[[#This Row],[Reference Number]],barang_keluar[],4,FALSE),""))</f>
        <v>SNK014</v>
      </c>
      <c r="E3281" t="str">
        <f>IF(tbl_transaction[[#This Row],[Type]]="Inbound",VLOOKUP(tbl_transaction[[#This Row],[Reference Number]],barang_masuk[],5,FALSE),IF(tbl_transaction[[#This Row],[Type]]="Outbound",VLOOKUP(tbl_transaction[[#This Row],[Reference Number]],barang_keluar[],5,FALSE),""))</f>
        <v>Qtela Snack Variant 14</v>
      </c>
      <c r="F3281">
        <f>IF(tbl_transaction[[#This Row],[Type]]="Inbound",VLOOKUP(tbl_transaction[[#This Row],[Reference Number]],barang_masuk[],6,FALSE),IF(tbl_transaction[[#This Row],[Type]]="Outbound",VLOOKUP(tbl_transaction[[#This Row],[Reference Number]],barang_keluar[],6,FALSE),""))</f>
        <v>5</v>
      </c>
      <c r="G3281" t="str">
        <f>IF(tbl_transaction[[#This Row],[Type]]="Inbound",VLOOKUP(tbl_transaction[[#This Row],[Reference Number]],barang_masuk[],7,FALSE),IF(tbl_transaction[[#This Row],[Type]]="Outbound",VLOOKUP(tbl_transaction[[#This Row],[Reference Number]],barang_keluar[],7,FALSE),""))</f>
        <v>Pack</v>
      </c>
      <c r="H3281" t="str">
        <f>IF(tbl_transaction[[#This Row],[Type]]="Inbound",VLOOKUP(tbl_transaction[[#This Row],[Reference Number]],barang_masuk[],3,FALSE),IF(tbl_transaction[[#This Row],[Type]]="Outbound",VLOOKUP(tbl_transaction[[#This Row],[Reference Number]],barang_keluar[],3,FALSE),""))</f>
        <v>Outlet 024</v>
      </c>
      <c r="I3281" t="str">
        <f>IF(D3281='Kartu Stok'!$B$2,COUNTIF($D$3:D3281,'Kartu Stok'!$B$2),"")</f>
        <v/>
      </c>
    </row>
    <row r="3282" spans="1:9" ht="14.5" x14ac:dyDescent="0.35">
      <c r="A3282" s="2" t="s">
        <v>3841</v>
      </c>
      <c r="B3282" s="5">
        <f>IF(LEFT(tbl_transaction[[#This Row],[Reference Number]],2)="GR",VLOOKUP(tbl_transaction[[#This Row],[Reference Number]],barang_masuk[],2,FALSE),IF(LEFT(tbl_transaction[[#This Row],[Reference Number]],2)="DO",VLOOKUP(tbl_transaction[[#This Row],[Reference Number]],barang_keluar[],2,FALSE),""))</f>
        <v>46070</v>
      </c>
      <c r="C3282" t="str">
        <f t="shared" si="51"/>
        <v>Outbound</v>
      </c>
      <c r="D3282" t="str">
        <f>IF(tbl_transaction[[#This Row],[Type]]="Inbound",VLOOKUP(tbl_transaction[[#This Row],[Reference Number]],barang_masuk[],4,FALSE),IF(tbl_transaction[[#This Row],[Type]]="Outbound",VLOOKUP(tbl_transaction[[#This Row],[Reference Number]],barang_keluar[],4,FALSE),""))</f>
        <v>PER016</v>
      </c>
      <c r="E3282" t="str">
        <f>IF(tbl_transaction[[#This Row],[Type]]="Inbound",VLOOKUP(tbl_transaction[[#This Row],[Reference Number]],barang_masuk[],5,FALSE),IF(tbl_transaction[[#This Row],[Type]]="Outbound",VLOOKUP(tbl_transaction[[#This Row],[Reference Number]],barang_keluar[],5,FALSE),""))</f>
        <v>Lifebuoy Personal Care Variant 16</v>
      </c>
      <c r="F3282">
        <f>IF(tbl_transaction[[#This Row],[Type]]="Inbound",VLOOKUP(tbl_transaction[[#This Row],[Reference Number]],barang_masuk[],6,FALSE),IF(tbl_transaction[[#This Row],[Type]]="Outbound",VLOOKUP(tbl_transaction[[#This Row],[Reference Number]],barang_keluar[],6,FALSE),""))</f>
        <v>48</v>
      </c>
      <c r="G3282" t="str">
        <f>IF(tbl_transaction[[#This Row],[Type]]="Inbound",VLOOKUP(tbl_transaction[[#This Row],[Reference Number]],barang_masuk[],7,FALSE),IF(tbl_transaction[[#This Row],[Type]]="Outbound",VLOOKUP(tbl_transaction[[#This Row],[Reference Number]],barang_keluar[],7,FALSE),""))</f>
        <v>Bottle</v>
      </c>
      <c r="H3282" t="str">
        <f>IF(tbl_transaction[[#This Row],[Type]]="Inbound",VLOOKUP(tbl_transaction[[#This Row],[Reference Number]],barang_masuk[],3,FALSE),IF(tbl_transaction[[#This Row],[Type]]="Outbound",VLOOKUP(tbl_transaction[[#This Row],[Reference Number]],barang_keluar[],3,FALSE),""))</f>
        <v>Outlet 066</v>
      </c>
      <c r="I3282" t="str">
        <f>IF(D3282='Kartu Stok'!$B$2,COUNTIF($D$3:D3282,'Kartu Stok'!$B$2),"")</f>
        <v/>
      </c>
    </row>
    <row r="3283" spans="1:9" ht="14.5" x14ac:dyDescent="0.35">
      <c r="A3283" s="2" t="s">
        <v>3842</v>
      </c>
      <c r="B3283" s="5">
        <f>IF(LEFT(tbl_transaction[[#This Row],[Reference Number]],2)="GR",VLOOKUP(tbl_transaction[[#This Row],[Reference Number]],barang_masuk[],2,FALSE),IF(LEFT(tbl_transaction[[#This Row],[Reference Number]],2)="DO",VLOOKUP(tbl_transaction[[#This Row],[Reference Number]],barang_keluar[],2,FALSE),""))</f>
        <v>46131</v>
      </c>
      <c r="C3283" t="str">
        <f t="shared" si="51"/>
        <v>Outbound</v>
      </c>
      <c r="D3283" t="str">
        <f>IF(tbl_transaction[[#This Row],[Type]]="Inbound",VLOOKUP(tbl_transaction[[#This Row],[Reference Number]],barang_masuk[],4,FALSE),IF(tbl_transaction[[#This Row],[Type]]="Outbound",VLOOKUP(tbl_transaction[[#This Row],[Reference Number]],barang_keluar[],4,FALSE),""))</f>
        <v>BEV031</v>
      </c>
      <c r="E3283" t="str">
        <f>IF(tbl_transaction[[#This Row],[Type]]="Inbound",VLOOKUP(tbl_transaction[[#This Row],[Reference Number]],barang_masuk[],5,FALSE),IF(tbl_transaction[[#This Row],[Type]]="Outbound",VLOOKUP(tbl_transaction[[#This Row],[Reference Number]],barang_keluar[],5,FALSE),""))</f>
        <v>Sosro Beverage Variant 31</v>
      </c>
      <c r="F3283">
        <f>IF(tbl_transaction[[#This Row],[Type]]="Inbound",VLOOKUP(tbl_transaction[[#This Row],[Reference Number]],barang_masuk[],6,FALSE),IF(tbl_transaction[[#This Row],[Type]]="Outbound",VLOOKUP(tbl_transaction[[#This Row],[Reference Number]],barang_keluar[],6,FALSE),""))</f>
        <v>60</v>
      </c>
      <c r="G3283" t="str">
        <f>IF(tbl_transaction[[#This Row],[Type]]="Inbound",VLOOKUP(tbl_transaction[[#This Row],[Reference Number]],barang_masuk[],7,FALSE),IF(tbl_transaction[[#This Row],[Type]]="Outbound",VLOOKUP(tbl_transaction[[#This Row],[Reference Number]],barang_keluar[],7,FALSE),""))</f>
        <v>Bottle</v>
      </c>
      <c r="H3283" t="str">
        <f>IF(tbl_transaction[[#This Row],[Type]]="Inbound",VLOOKUP(tbl_transaction[[#This Row],[Reference Number]],barang_masuk[],3,FALSE),IF(tbl_transaction[[#This Row],[Type]]="Outbound",VLOOKUP(tbl_transaction[[#This Row],[Reference Number]],barang_keluar[],3,FALSE),""))</f>
        <v>Outlet 022</v>
      </c>
      <c r="I3283" t="str">
        <f>IF(D3283='Kartu Stok'!$B$2,COUNTIF($D$3:D3283,'Kartu Stok'!$B$2),"")</f>
        <v/>
      </c>
    </row>
    <row r="3284" spans="1:9" ht="14.5" x14ac:dyDescent="0.35">
      <c r="A3284" s="2" t="s">
        <v>3843</v>
      </c>
      <c r="B3284" s="5">
        <f>IF(LEFT(tbl_transaction[[#This Row],[Reference Number]],2)="GR",VLOOKUP(tbl_transaction[[#This Row],[Reference Number]],barang_masuk[],2,FALSE),IF(LEFT(tbl_transaction[[#This Row],[Reference Number]],2)="DO",VLOOKUP(tbl_transaction[[#This Row],[Reference Number]],barang_keluar[],2,FALSE),""))</f>
        <v>46200</v>
      </c>
      <c r="C3284" t="str">
        <f t="shared" si="51"/>
        <v>Outbound</v>
      </c>
      <c r="D3284" t="str">
        <f>IF(tbl_transaction[[#This Row],[Type]]="Inbound",VLOOKUP(tbl_transaction[[#This Row],[Reference Number]],barang_masuk[],4,FALSE),IF(tbl_transaction[[#This Row],[Type]]="Outbound",VLOOKUP(tbl_transaction[[#This Row],[Reference Number]],barang_keluar[],4,FALSE),""))</f>
        <v>PER016</v>
      </c>
      <c r="E3284" t="str">
        <f>IF(tbl_transaction[[#This Row],[Type]]="Inbound",VLOOKUP(tbl_transaction[[#This Row],[Reference Number]],barang_masuk[],5,FALSE),IF(tbl_transaction[[#This Row],[Type]]="Outbound",VLOOKUP(tbl_transaction[[#This Row],[Reference Number]],barang_keluar[],5,FALSE),""))</f>
        <v>Lifebuoy Personal Care Variant 16</v>
      </c>
      <c r="F3284">
        <f>IF(tbl_transaction[[#This Row],[Type]]="Inbound",VLOOKUP(tbl_transaction[[#This Row],[Reference Number]],barang_masuk[],6,FALSE),IF(tbl_transaction[[#This Row],[Type]]="Outbound",VLOOKUP(tbl_transaction[[#This Row],[Reference Number]],barang_keluar[],6,FALSE),""))</f>
        <v>5</v>
      </c>
      <c r="G3284" t="str">
        <f>IF(tbl_transaction[[#This Row],[Type]]="Inbound",VLOOKUP(tbl_transaction[[#This Row],[Reference Number]],barang_masuk[],7,FALSE),IF(tbl_transaction[[#This Row],[Type]]="Outbound",VLOOKUP(tbl_transaction[[#This Row],[Reference Number]],barang_keluar[],7,FALSE),""))</f>
        <v>Bottle</v>
      </c>
      <c r="H3284" t="str">
        <f>IF(tbl_transaction[[#This Row],[Type]]="Inbound",VLOOKUP(tbl_transaction[[#This Row],[Reference Number]],barang_masuk[],3,FALSE),IF(tbl_transaction[[#This Row],[Type]]="Outbound",VLOOKUP(tbl_transaction[[#This Row],[Reference Number]],barang_keluar[],3,FALSE),""))</f>
        <v>Outlet 053</v>
      </c>
      <c r="I3284" t="str">
        <f>IF(D3284='Kartu Stok'!$B$2,COUNTIF($D$3:D3284,'Kartu Stok'!$B$2),"")</f>
        <v/>
      </c>
    </row>
    <row r="3285" spans="1:9" ht="14.5" x14ac:dyDescent="0.35">
      <c r="A3285" s="2" t="s">
        <v>3844</v>
      </c>
      <c r="B3285" s="5">
        <f>IF(LEFT(tbl_transaction[[#This Row],[Reference Number]],2)="GR",VLOOKUP(tbl_transaction[[#This Row],[Reference Number]],barang_masuk[],2,FALSE),IF(LEFT(tbl_transaction[[#This Row],[Reference Number]],2)="DO",VLOOKUP(tbl_transaction[[#This Row],[Reference Number]],barang_keluar[],2,FALSE),""))</f>
        <v>46047</v>
      </c>
      <c r="C3285" t="str">
        <f t="shared" si="51"/>
        <v>Outbound</v>
      </c>
      <c r="D3285" t="str">
        <f>IF(tbl_transaction[[#This Row],[Type]]="Inbound",VLOOKUP(tbl_transaction[[#This Row],[Reference Number]],barang_masuk[],4,FALSE),IF(tbl_transaction[[#This Row],[Type]]="Outbound",VLOOKUP(tbl_transaction[[#This Row],[Reference Number]],barang_keluar[],4,FALSE),""))</f>
        <v>SNK002</v>
      </c>
      <c r="E3285" t="str">
        <f>IF(tbl_transaction[[#This Row],[Type]]="Inbound",VLOOKUP(tbl_transaction[[#This Row],[Reference Number]],barang_masuk[],5,FALSE),IF(tbl_transaction[[#This Row],[Type]]="Outbound",VLOOKUP(tbl_transaction[[#This Row],[Reference Number]],barang_keluar[],5,FALSE),""))</f>
        <v>Qtela Snack Variant 2</v>
      </c>
      <c r="F3285">
        <f>IF(tbl_transaction[[#This Row],[Type]]="Inbound",VLOOKUP(tbl_transaction[[#This Row],[Reference Number]],barang_masuk[],6,FALSE),IF(tbl_transaction[[#This Row],[Type]]="Outbound",VLOOKUP(tbl_transaction[[#This Row],[Reference Number]],barang_keluar[],6,FALSE),""))</f>
        <v>30</v>
      </c>
      <c r="G3285" t="str">
        <f>IF(tbl_transaction[[#This Row],[Type]]="Inbound",VLOOKUP(tbl_transaction[[#This Row],[Reference Number]],barang_masuk[],7,FALSE),IF(tbl_transaction[[#This Row],[Type]]="Outbound",VLOOKUP(tbl_transaction[[#This Row],[Reference Number]],barang_keluar[],7,FALSE),""))</f>
        <v>Pack</v>
      </c>
      <c r="H3285" t="str">
        <f>IF(tbl_transaction[[#This Row],[Type]]="Inbound",VLOOKUP(tbl_transaction[[#This Row],[Reference Number]],barang_masuk[],3,FALSE),IF(tbl_transaction[[#This Row],[Type]]="Outbound",VLOOKUP(tbl_transaction[[#This Row],[Reference Number]],barang_keluar[],3,FALSE),""))</f>
        <v>Outlet 045</v>
      </c>
      <c r="I3285" t="str">
        <f>IF(D3285='Kartu Stok'!$B$2,COUNTIF($D$3:D3285,'Kartu Stok'!$B$2),"")</f>
        <v/>
      </c>
    </row>
    <row r="3286" spans="1:9" ht="14.5" x14ac:dyDescent="0.35">
      <c r="A3286" s="2" t="s">
        <v>3845</v>
      </c>
      <c r="B3286" s="5">
        <f>IF(LEFT(tbl_transaction[[#This Row],[Reference Number]],2)="GR",VLOOKUP(tbl_transaction[[#This Row],[Reference Number]],barang_masuk[],2,FALSE),IF(LEFT(tbl_transaction[[#This Row],[Reference Number]],2)="DO",VLOOKUP(tbl_transaction[[#This Row],[Reference Number]],barang_keluar[],2,FALSE),""))</f>
        <v>46054</v>
      </c>
      <c r="C3286" t="str">
        <f t="shared" si="51"/>
        <v>Outbound</v>
      </c>
      <c r="D3286" t="str">
        <f>IF(tbl_transaction[[#This Row],[Type]]="Inbound",VLOOKUP(tbl_transaction[[#This Row],[Reference Number]],barang_masuk[],4,FALSE),IF(tbl_transaction[[#This Row],[Type]]="Outbound",VLOOKUP(tbl_transaction[[#This Row],[Reference Number]],barang_keluar[],4,FALSE),""))</f>
        <v>BAB006</v>
      </c>
      <c r="E3286" t="str">
        <f>IF(tbl_transaction[[#This Row],[Type]]="Inbound",VLOOKUP(tbl_transaction[[#This Row],[Reference Number]],barang_masuk[],5,FALSE),IF(tbl_transaction[[#This Row],[Type]]="Outbound",VLOOKUP(tbl_transaction[[#This Row],[Reference Number]],barang_keluar[],5,FALSE),""))</f>
        <v>Zwitsal Baby Care Variant 6</v>
      </c>
      <c r="F3286">
        <f>IF(tbl_transaction[[#This Row],[Type]]="Inbound",VLOOKUP(tbl_transaction[[#This Row],[Reference Number]],barang_masuk[],6,FALSE),IF(tbl_transaction[[#This Row],[Type]]="Outbound",VLOOKUP(tbl_transaction[[#This Row],[Reference Number]],barang_keluar[],6,FALSE),""))</f>
        <v>48</v>
      </c>
      <c r="G3286" t="str">
        <f>IF(tbl_transaction[[#This Row],[Type]]="Inbound",VLOOKUP(tbl_transaction[[#This Row],[Reference Number]],barang_masuk[],7,FALSE),IF(tbl_transaction[[#This Row],[Type]]="Outbound",VLOOKUP(tbl_transaction[[#This Row],[Reference Number]],barang_keluar[],7,FALSE),""))</f>
        <v>Pack</v>
      </c>
      <c r="H3286" t="str">
        <f>IF(tbl_transaction[[#This Row],[Type]]="Inbound",VLOOKUP(tbl_transaction[[#This Row],[Reference Number]],barang_masuk[],3,FALSE),IF(tbl_transaction[[#This Row],[Type]]="Outbound",VLOOKUP(tbl_transaction[[#This Row],[Reference Number]],barang_keluar[],3,FALSE),""))</f>
        <v>Outlet 047</v>
      </c>
      <c r="I3286" t="str">
        <f>IF(D3286='Kartu Stok'!$B$2,COUNTIF($D$3:D3286,'Kartu Stok'!$B$2),"")</f>
        <v/>
      </c>
    </row>
    <row r="3287" spans="1:9" ht="14.5" x14ac:dyDescent="0.35">
      <c r="A3287" s="2" t="s">
        <v>3846</v>
      </c>
      <c r="B3287" s="5">
        <f>IF(LEFT(tbl_transaction[[#This Row],[Reference Number]],2)="GR",VLOOKUP(tbl_transaction[[#This Row],[Reference Number]],barang_masuk[],2,FALSE),IF(LEFT(tbl_transaction[[#This Row],[Reference Number]],2)="DO",VLOOKUP(tbl_transaction[[#This Row],[Reference Number]],barang_keluar[],2,FALSE),""))</f>
        <v>46037</v>
      </c>
      <c r="C3287" t="str">
        <f t="shared" si="51"/>
        <v>Outbound</v>
      </c>
      <c r="D3287" t="str">
        <f>IF(tbl_transaction[[#This Row],[Type]]="Inbound",VLOOKUP(tbl_transaction[[#This Row],[Reference Number]],barang_masuk[],4,FALSE),IF(tbl_transaction[[#This Row],[Type]]="Outbound",VLOOKUP(tbl_transaction[[#This Row],[Reference Number]],barang_keluar[],4,FALSE),""))</f>
        <v>SNK016</v>
      </c>
      <c r="E3287" t="str">
        <f>IF(tbl_transaction[[#This Row],[Type]]="Inbound",VLOOKUP(tbl_transaction[[#This Row],[Reference Number]],barang_masuk[],5,FALSE),IF(tbl_transaction[[#This Row],[Type]]="Outbound",VLOOKUP(tbl_transaction[[#This Row],[Reference Number]],barang_keluar[],5,FALSE),""))</f>
        <v>Qtela Snack Variant 16</v>
      </c>
      <c r="F3287">
        <f>IF(tbl_transaction[[#This Row],[Type]]="Inbound",VLOOKUP(tbl_transaction[[#This Row],[Reference Number]],barang_masuk[],6,FALSE),IF(tbl_transaction[[#This Row],[Type]]="Outbound",VLOOKUP(tbl_transaction[[#This Row],[Reference Number]],barang_keluar[],6,FALSE),""))</f>
        <v>48</v>
      </c>
      <c r="G3287" t="str">
        <f>IF(tbl_transaction[[#This Row],[Type]]="Inbound",VLOOKUP(tbl_transaction[[#This Row],[Reference Number]],barang_masuk[],7,FALSE),IF(tbl_transaction[[#This Row],[Type]]="Outbound",VLOOKUP(tbl_transaction[[#This Row],[Reference Number]],barang_keluar[],7,FALSE),""))</f>
        <v>Pack</v>
      </c>
      <c r="H3287" t="str">
        <f>IF(tbl_transaction[[#This Row],[Type]]="Inbound",VLOOKUP(tbl_transaction[[#This Row],[Reference Number]],barang_masuk[],3,FALSE),IF(tbl_transaction[[#This Row],[Type]]="Outbound",VLOOKUP(tbl_transaction[[#This Row],[Reference Number]],barang_keluar[],3,FALSE),""))</f>
        <v>Outlet 075</v>
      </c>
      <c r="I3287" t="str">
        <f>IF(D3287='Kartu Stok'!$B$2,COUNTIF($D$3:D3287,'Kartu Stok'!$B$2),"")</f>
        <v/>
      </c>
    </row>
    <row r="3288" spans="1:9" ht="14.5" x14ac:dyDescent="0.35">
      <c r="A3288" s="2" t="s">
        <v>3847</v>
      </c>
      <c r="B3288" s="5">
        <f>IF(LEFT(tbl_transaction[[#This Row],[Reference Number]],2)="GR",VLOOKUP(tbl_transaction[[#This Row],[Reference Number]],barang_masuk[],2,FALSE),IF(LEFT(tbl_transaction[[#This Row],[Reference Number]],2)="DO",VLOOKUP(tbl_transaction[[#This Row],[Reference Number]],barang_keluar[],2,FALSE),""))</f>
        <v>46186</v>
      </c>
      <c r="C3288" t="str">
        <f t="shared" si="51"/>
        <v>Outbound</v>
      </c>
      <c r="D3288" t="str">
        <f>IF(tbl_transaction[[#This Row],[Type]]="Inbound",VLOOKUP(tbl_transaction[[#This Row],[Reference Number]],barang_masuk[],4,FALSE),IF(tbl_transaction[[#This Row],[Type]]="Outbound",VLOOKUP(tbl_transaction[[#This Row],[Reference Number]],barang_keluar[],4,FALSE),""))</f>
        <v>BEV016</v>
      </c>
      <c r="E3288" t="str">
        <f>IF(tbl_transaction[[#This Row],[Type]]="Inbound",VLOOKUP(tbl_transaction[[#This Row],[Reference Number]],barang_masuk[],5,FALSE),IF(tbl_transaction[[#This Row],[Type]]="Outbound",VLOOKUP(tbl_transaction[[#This Row],[Reference Number]],barang_keluar[],5,FALSE),""))</f>
        <v>Sosro Beverage Variant 16</v>
      </c>
      <c r="F3288">
        <f>IF(tbl_transaction[[#This Row],[Type]]="Inbound",VLOOKUP(tbl_transaction[[#This Row],[Reference Number]],barang_masuk[],6,FALSE),IF(tbl_transaction[[#This Row],[Type]]="Outbound",VLOOKUP(tbl_transaction[[#This Row],[Reference Number]],barang_keluar[],6,FALSE),""))</f>
        <v>15</v>
      </c>
      <c r="G3288" t="str">
        <f>IF(tbl_transaction[[#This Row],[Type]]="Inbound",VLOOKUP(tbl_transaction[[#This Row],[Reference Number]],barang_masuk[],7,FALSE),IF(tbl_transaction[[#This Row],[Type]]="Outbound",VLOOKUP(tbl_transaction[[#This Row],[Reference Number]],barang_keluar[],7,FALSE),""))</f>
        <v>Bottle</v>
      </c>
      <c r="H3288" t="str">
        <f>IF(tbl_transaction[[#This Row],[Type]]="Inbound",VLOOKUP(tbl_transaction[[#This Row],[Reference Number]],barang_masuk[],3,FALSE),IF(tbl_transaction[[#This Row],[Type]]="Outbound",VLOOKUP(tbl_transaction[[#This Row],[Reference Number]],barang_keluar[],3,FALSE),""))</f>
        <v>Outlet 070</v>
      </c>
      <c r="I3288" t="str">
        <f>IF(D3288='Kartu Stok'!$B$2,COUNTIF($D$3:D3288,'Kartu Stok'!$B$2),"")</f>
        <v/>
      </c>
    </row>
    <row r="3289" spans="1:9" ht="14.5" x14ac:dyDescent="0.35">
      <c r="A3289" s="2" t="s">
        <v>3848</v>
      </c>
      <c r="B3289" s="5">
        <f>IF(LEFT(tbl_transaction[[#This Row],[Reference Number]],2)="GR",VLOOKUP(tbl_transaction[[#This Row],[Reference Number]],barang_masuk[],2,FALSE),IF(LEFT(tbl_transaction[[#This Row],[Reference Number]],2)="DO",VLOOKUP(tbl_transaction[[#This Row],[Reference Number]],barang_keluar[],2,FALSE),""))</f>
        <v>46072</v>
      </c>
      <c r="C3289" t="str">
        <f t="shared" si="51"/>
        <v>Outbound</v>
      </c>
      <c r="D3289" t="str">
        <f>IF(tbl_transaction[[#This Row],[Type]]="Inbound",VLOOKUP(tbl_transaction[[#This Row],[Reference Number]],barang_masuk[],4,FALSE),IF(tbl_transaction[[#This Row],[Type]]="Outbound",VLOOKUP(tbl_transaction[[#This Row],[Reference Number]],barang_keluar[],4,FALSE),""))</f>
        <v>INS017</v>
      </c>
      <c r="E3289" t="str">
        <f>IF(tbl_transaction[[#This Row],[Type]]="Inbound",VLOOKUP(tbl_transaction[[#This Row],[Reference Number]],barang_masuk[],5,FALSE),IF(tbl_transaction[[#This Row],[Type]]="Outbound",VLOOKUP(tbl_transaction[[#This Row],[Reference Number]],barang_keluar[],5,FALSE),""))</f>
        <v>Indomie Instant Food Variant 17</v>
      </c>
      <c r="F3289">
        <f>IF(tbl_transaction[[#This Row],[Type]]="Inbound",VLOOKUP(tbl_transaction[[#This Row],[Reference Number]],barang_masuk[],6,FALSE),IF(tbl_transaction[[#This Row],[Type]]="Outbound",VLOOKUP(tbl_transaction[[#This Row],[Reference Number]],barang_keluar[],6,FALSE),""))</f>
        <v>36</v>
      </c>
      <c r="G3289" t="str">
        <f>IF(tbl_transaction[[#This Row],[Type]]="Inbound",VLOOKUP(tbl_transaction[[#This Row],[Reference Number]],barang_masuk[],7,FALSE),IF(tbl_transaction[[#This Row],[Type]]="Outbound",VLOOKUP(tbl_transaction[[#This Row],[Reference Number]],barang_keluar[],7,FALSE),""))</f>
        <v>Pack</v>
      </c>
      <c r="H3289" t="str">
        <f>IF(tbl_transaction[[#This Row],[Type]]="Inbound",VLOOKUP(tbl_transaction[[#This Row],[Reference Number]],barang_masuk[],3,FALSE),IF(tbl_transaction[[#This Row],[Type]]="Outbound",VLOOKUP(tbl_transaction[[#This Row],[Reference Number]],barang_keluar[],3,FALSE),""))</f>
        <v>Outlet 069</v>
      </c>
      <c r="I3289" t="str">
        <f>IF(D3289='Kartu Stok'!$B$2,COUNTIF($D$3:D3289,'Kartu Stok'!$B$2),"")</f>
        <v/>
      </c>
    </row>
    <row r="3290" spans="1:9" ht="14.5" x14ac:dyDescent="0.35">
      <c r="A3290" s="2" t="s">
        <v>3849</v>
      </c>
      <c r="B3290" s="5">
        <f>IF(LEFT(tbl_transaction[[#This Row],[Reference Number]],2)="GR",VLOOKUP(tbl_transaction[[#This Row],[Reference Number]],barang_masuk[],2,FALSE),IF(LEFT(tbl_transaction[[#This Row],[Reference Number]],2)="DO",VLOOKUP(tbl_transaction[[#This Row],[Reference Number]],barang_keluar[],2,FALSE),""))</f>
        <v>46138</v>
      </c>
      <c r="C3290" t="str">
        <f t="shared" si="51"/>
        <v>Outbound</v>
      </c>
      <c r="D3290" t="str">
        <f>IF(tbl_transaction[[#This Row],[Type]]="Inbound",VLOOKUP(tbl_transaction[[#This Row],[Reference Number]],barang_masuk[],4,FALSE),IF(tbl_transaction[[#This Row],[Type]]="Outbound",VLOOKUP(tbl_transaction[[#This Row],[Reference Number]],barang_keluar[],4,FALSE),""))</f>
        <v>PER007</v>
      </c>
      <c r="E3290" t="str">
        <f>IF(tbl_transaction[[#This Row],[Type]]="Inbound",VLOOKUP(tbl_transaction[[#This Row],[Reference Number]],barang_masuk[],5,FALSE),IF(tbl_transaction[[#This Row],[Type]]="Outbound",VLOOKUP(tbl_transaction[[#This Row],[Reference Number]],barang_keluar[],5,FALSE),""))</f>
        <v>Pepsodent Personal Care Variant 7</v>
      </c>
      <c r="F3290">
        <f>IF(tbl_transaction[[#This Row],[Type]]="Inbound",VLOOKUP(tbl_transaction[[#This Row],[Reference Number]],barang_masuk[],6,FALSE),IF(tbl_transaction[[#This Row],[Type]]="Outbound",VLOOKUP(tbl_transaction[[#This Row],[Reference Number]],barang_keluar[],6,FALSE),""))</f>
        <v>12</v>
      </c>
      <c r="G3290" t="str">
        <f>IF(tbl_transaction[[#This Row],[Type]]="Inbound",VLOOKUP(tbl_transaction[[#This Row],[Reference Number]],barang_masuk[],7,FALSE),IF(tbl_transaction[[#This Row],[Type]]="Outbound",VLOOKUP(tbl_transaction[[#This Row],[Reference Number]],barang_keluar[],7,FALSE),""))</f>
        <v>Bottle</v>
      </c>
      <c r="H3290" t="str">
        <f>IF(tbl_transaction[[#This Row],[Type]]="Inbound",VLOOKUP(tbl_transaction[[#This Row],[Reference Number]],barang_masuk[],3,FALSE),IF(tbl_transaction[[#This Row],[Type]]="Outbound",VLOOKUP(tbl_transaction[[#This Row],[Reference Number]],barang_keluar[],3,FALSE),""))</f>
        <v>Outlet 020</v>
      </c>
      <c r="I3290" t="str">
        <f>IF(D3290='Kartu Stok'!$B$2,COUNTIF($D$3:D3290,'Kartu Stok'!$B$2),"")</f>
        <v/>
      </c>
    </row>
    <row r="3291" spans="1:9" ht="14.5" x14ac:dyDescent="0.35">
      <c r="A3291" s="2" t="s">
        <v>3850</v>
      </c>
      <c r="B3291" s="5">
        <f>IF(LEFT(tbl_transaction[[#This Row],[Reference Number]],2)="GR",VLOOKUP(tbl_transaction[[#This Row],[Reference Number]],barang_masuk[],2,FALSE),IF(LEFT(tbl_transaction[[#This Row],[Reference Number]],2)="DO",VLOOKUP(tbl_transaction[[#This Row],[Reference Number]],barang_keluar[],2,FALSE),""))</f>
        <v>46173</v>
      </c>
      <c r="C3291" t="str">
        <f t="shared" si="51"/>
        <v>Outbound</v>
      </c>
      <c r="D3291" t="str">
        <f>IF(tbl_transaction[[#This Row],[Type]]="Inbound",VLOOKUP(tbl_transaction[[#This Row],[Reference Number]],barang_masuk[],4,FALSE),IF(tbl_transaction[[#This Row],[Type]]="Outbound",VLOOKUP(tbl_transaction[[#This Row],[Reference Number]],barang_keluar[],4,FALSE),""))</f>
        <v>SNK014</v>
      </c>
      <c r="E3291" t="str">
        <f>IF(tbl_transaction[[#This Row],[Type]]="Inbound",VLOOKUP(tbl_transaction[[#This Row],[Reference Number]],barang_masuk[],5,FALSE),IF(tbl_transaction[[#This Row],[Type]]="Outbound",VLOOKUP(tbl_transaction[[#This Row],[Reference Number]],barang_keluar[],5,FALSE),""))</f>
        <v>Qtela Snack Variant 14</v>
      </c>
      <c r="F3291">
        <f>IF(tbl_transaction[[#This Row],[Type]]="Inbound",VLOOKUP(tbl_transaction[[#This Row],[Reference Number]],barang_masuk[],6,FALSE),IF(tbl_transaction[[#This Row],[Type]]="Outbound",VLOOKUP(tbl_transaction[[#This Row],[Reference Number]],barang_keluar[],6,FALSE),""))</f>
        <v>36</v>
      </c>
      <c r="G3291" t="str">
        <f>IF(tbl_transaction[[#This Row],[Type]]="Inbound",VLOOKUP(tbl_transaction[[#This Row],[Reference Number]],barang_masuk[],7,FALSE),IF(tbl_transaction[[#This Row],[Type]]="Outbound",VLOOKUP(tbl_transaction[[#This Row],[Reference Number]],barang_keluar[],7,FALSE),""))</f>
        <v>Pack</v>
      </c>
      <c r="H3291" t="str">
        <f>IF(tbl_transaction[[#This Row],[Type]]="Inbound",VLOOKUP(tbl_transaction[[#This Row],[Reference Number]],barang_masuk[],3,FALSE),IF(tbl_transaction[[#This Row],[Type]]="Outbound",VLOOKUP(tbl_transaction[[#This Row],[Reference Number]],barang_keluar[],3,FALSE),""))</f>
        <v>Outlet 052</v>
      </c>
      <c r="I3291" t="str">
        <f>IF(D3291='Kartu Stok'!$B$2,COUNTIF($D$3:D3291,'Kartu Stok'!$B$2),"")</f>
        <v/>
      </c>
    </row>
    <row r="3292" spans="1:9" ht="14.5" x14ac:dyDescent="0.35">
      <c r="A3292" s="2" t="s">
        <v>3851</v>
      </c>
      <c r="B3292" s="5">
        <f>IF(LEFT(tbl_transaction[[#This Row],[Reference Number]],2)="GR",VLOOKUP(tbl_transaction[[#This Row],[Reference Number]],barang_masuk[],2,FALSE),IF(LEFT(tbl_transaction[[#This Row],[Reference Number]],2)="DO",VLOOKUP(tbl_transaction[[#This Row],[Reference Number]],barang_keluar[],2,FALSE),""))</f>
        <v>46174</v>
      </c>
      <c r="C3292" t="str">
        <f t="shared" si="51"/>
        <v>Outbound</v>
      </c>
      <c r="D3292" t="str">
        <f>IF(tbl_transaction[[#This Row],[Type]]="Inbound",VLOOKUP(tbl_transaction[[#This Row],[Reference Number]],barang_masuk[],4,FALSE),IF(tbl_transaction[[#This Row],[Type]]="Outbound",VLOOKUP(tbl_transaction[[#This Row],[Reference Number]],barang_keluar[],4,FALSE),""))</f>
        <v>INS021</v>
      </c>
      <c r="E3292" t="str">
        <f>IF(tbl_transaction[[#This Row],[Type]]="Inbound",VLOOKUP(tbl_transaction[[#This Row],[Reference Number]],barang_masuk[],5,FALSE),IF(tbl_transaction[[#This Row],[Type]]="Outbound",VLOOKUP(tbl_transaction[[#This Row],[Reference Number]],barang_keluar[],5,FALSE),""))</f>
        <v>Sarimi Instant Food Variant 21</v>
      </c>
      <c r="F3292">
        <f>IF(tbl_transaction[[#This Row],[Type]]="Inbound",VLOOKUP(tbl_transaction[[#This Row],[Reference Number]],barang_masuk[],6,FALSE),IF(tbl_transaction[[#This Row],[Type]]="Outbound",VLOOKUP(tbl_transaction[[#This Row],[Reference Number]],barang_keluar[],6,FALSE),""))</f>
        <v>12</v>
      </c>
      <c r="G3292" t="str">
        <f>IF(tbl_transaction[[#This Row],[Type]]="Inbound",VLOOKUP(tbl_transaction[[#This Row],[Reference Number]],barang_masuk[],7,FALSE),IF(tbl_transaction[[#This Row],[Type]]="Outbound",VLOOKUP(tbl_transaction[[#This Row],[Reference Number]],barang_keluar[],7,FALSE),""))</f>
        <v>Pack</v>
      </c>
      <c r="H3292" t="str">
        <f>IF(tbl_transaction[[#This Row],[Type]]="Inbound",VLOOKUP(tbl_transaction[[#This Row],[Reference Number]],barang_masuk[],3,FALSE),IF(tbl_transaction[[#This Row],[Type]]="Outbound",VLOOKUP(tbl_transaction[[#This Row],[Reference Number]],barang_keluar[],3,FALSE),""))</f>
        <v>Outlet 017</v>
      </c>
      <c r="I3292" t="str">
        <f>IF(D3292='Kartu Stok'!$B$2,COUNTIF($D$3:D3292,'Kartu Stok'!$B$2),"")</f>
        <v/>
      </c>
    </row>
    <row r="3293" spans="1:9" ht="14.5" x14ac:dyDescent="0.35">
      <c r="A3293" s="2" t="s">
        <v>3852</v>
      </c>
      <c r="B3293" s="5">
        <f>IF(LEFT(tbl_transaction[[#This Row],[Reference Number]],2)="GR",VLOOKUP(tbl_transaction[[#This Row],[Reference Number]],barang_masuk[],2,FALSE),IF(LEFT(tbl_transaction[[#This Row],[Reference Number]],2)="DO",VLOOKUP(tbl_transaction[[#This Row],[Reference Number]],barang_keluar[],2,FALSE),""))</f>
        <v>46194</v>
      </c>
      <c r="C3293" t="str">
        <f t="shared" si="51"/>
        <v>Outbound</v>
      </c>
      <c r="D3293" t="str">
        <f>IF(tbl_transaction[[#This Row],[Type]]="Inbound",VLOOKUP(tbl_transaction[[#This Row],[Reference Number]],barang_masuk[],4,FALSE),IF(tbl_transaction[[#This Row],[Type]]="Outbound",VLOOKUP(tbl_transaction[[#This Row],[Reference Number]],barang_keluar[],4,FALSE),""))</f>
        <v>BAB015</v>
      </c>
      <c r="E3293" t="str">
        <f>IF(tbl_transaction[[#This Row],[Type]]="Inbound",VLOOKUP(tbl_transaction[[#This Row],[Reference Number]],barang_masuk[],5,FALSE),IF(tbl_transaction[[#This Row],[Type]]="Outbound",VLOOKUP(tbl_transaction[[#This Row],[Reference Number]],barang_keluar[],5,FALSE),""))</f>
        <v>MamyPoko Baby Care Variant 15</v>
      </c>
      <c r="F3293">
        <f>IF(tbl_transaction[[#This Row],[Type]]="Inbound",VLOOKUP(tbl_transaction[[#This Row],[Reference Number]],barang_masuk[],6,FALSE),IF(tbl_transaction[[#This Row],[Type]]="Outbound",VLOOKUP(tbl_transaction[[#This Row],[Reference Number]],barang_keluar[],6,FALSE),""))</f>
        <v>48</v>
      </c>
      <c r="G3293" t="str">
        <f>IF(tbl_transaction[[#This Row],[Type]]="Inbound",VLOOKUP(tbl_transaction[[#This Row],[Reference Number]],barang_masuk[],7,FALSE),IF(tbl_transaction[[#This Row],[Type]]="Outbound",VLOOKUP(tbl_transaction[[#This Row],[Reference Number]],barang_keluar[],7,FALSE),""))</f>
        <v>Pack</v>
      </c>
      <c r="H3293" t="str">
        <f>IF(tbl_transaction[[#This Row],[Type]]="Inbound",VLOOKUP(tbl_transaction[[#This Row],[Reference Number]],barang_masuk[],3,FALSE),IF(tbl_transaction[[#This Row],[Type]]="Outbound",VLOOKUP(tbl_transaction[[#This Row],[Reference Number]],barang_keluar[],3,FALSE),""))</f>
        <v>Outlet 043</v>
      </c>
      <c r="I3293" t="str">
        <f>IF(D3293='Kartu Stok'!$B$2,COUNTIF($D$3:D3293,'Kartu Stok'!$B$2),"")</f>
        <v/>
      </c>
    </row>
    <row r="3294" spans="1:9" ht="14.5" x14ac:dyDescent="0.35">
      <c r="A3294" s="2" t="s">
        <v>3853</v>
      </c>
      <c r="B3294" s="5">
        <f>IF(LEFT(tbl_transaction[[#This Row],[Reference Number]],2)="GR",VLOOKUP(tbl_transaction[[#This Row],[Reference Number]],barang_masuk[],2,FALSE),IF(LEFT(tbl_transaction[[#This Row],[Reference Number]],2)="DO",VLOOKUP(tbl_transaction[[#This Row],[Reference Number]],barang_keluar[],2,FALSE),""))</f>
        <v>46084</v>
      </c>
      <c r="C3294" t="str">
        <f t="shared" ref="C3294:C3357" si="52">IF(LEFT(A3294,2)="GR","Inbound",IF(LEFT(A3294,2)="DO","Outbound",""))</f>
        <v>Outbound</v>
      </c>
      <c r="D3294" t="str">
        <f>IF(tbl_transaction[[#This Row],[Type]]="Inbound",VLOOKUP(tbl_transaction[[#This Row],[Reference Number]],barang_masuk[],4,FALSE),IF(tbl_transaction[[#This Row],[Type]]="Outbound",VLOOKUP(tbl_transaction[[#This Row],[Reference Number]],barang_keluar[],4,FALSE),""))</f>
        <v>BEV037</v>
      </c>
      <c r="E3294" t="str">
        <f>IF(tbl_transaction[[#This Row],[Type]]="Inbound",VLOOKUP(tbl_transaction[[#This Row],[Reference Number]],barang_masuk[],5,FALSE),IF(tbl_transaction[[#This Row],[Type]]="Outbound",VLOOKUP(tbl_transaction[[#This Row],[Reference Number]],barang_keluar[],5,FALSE),""))</f>
        <v>Aqua Beverage Variant 37</v>
      </c>
      <c r="F3294">
        <f>IF(tbl_transaction[[#This Row],[Type]]="Inbound",VLOOKUP(tbl_transaction[[#This Row],[Reference Number]],barang_masuk[],6,FALSE),IF(tbl_transaction[[#This Row],[Type]]="Outbound",VLOOKUP(tbl_transaction[[#This Row],[Reference Number]],barang_keluar[],6,FALSE),""))</f>
        <v>24</v>
      </c>
      <c r="G3294" t="str">
        <f>IF(tbl_transaction[[#This Row],[Type]]="Inbound",VLOOKUP(tbl_transaction[[#This Row],[Reference Number]],barang_masuk[],7,FALSE),IF(tbl_transaction[[#This Row],[Type]]="Outbound",VLOOKUP(tbl_transaction[[#This Row],[Reference Number]],barang_keluar[],7,FALSE),""))</f>
        <v>Bottle</v>
      </c>
      <c r="H3294" t="str">
        <f>IF(tbl_transaction[[#This Row],[Type]]="Inbound",VLOOKUP(tbl_transaction[[#This Row],[Reference Number]],barang_masuk[],3,FALSE),IF(tbl_transaction[[#This Row],[Type]]="Outbound",VLOOKUP(tbl_transaction[[#This Row],[Reference Number]],barang_keluar[],3,FALSE),""))</f>
        <v>Outlet 006</v>
      </c>
      <c r="I3294" t="str">
        <f>IF(D3294='Kartu Stok'!$B$2,COUNTIF($D$3:D3294,'Kartu Stok'!$B$2),"")</f>
        <v/>
      </c>
    </row>
    <row r="3295" spans="1:9" ht="14.5" x14ac:dyDescent="0.35">
      <c r="A3295" s="2" t="s">
        <v>3854</v>
      </c>
      <c r="B3295" s="5">
        <f>IF(LEFT(tbl_transaction[[#This Row],[Reference Number]],2)="GR",VLOOKUP(tbl_transaction[[#This Row],[Reference Number]],barang_masuk[],2,FALSE),IF(LEFT(tbl_transaction[[#This Row],[Reference Number]],2)="DO",VLOOKUP(tbl_transaction[[#This Row],[Reference Number]],barang_keluar[],2,FALSE),""))</f>
        <v>46052</v>
      </c>
      <c r="C3295" t="str">
        <f t="shared" si="52"/>
        <v>Outbound</v>
      </c>
      <c r="D3295" t="str">
        <f>IF(tbl_transaction[[#This Row],[Type]]="Inbound",VLOOKUP(tbl_transaction[[#This Row],[Reference Number]],barang_masuk[],4,FALSE),IF(tbl_transaction[[#This Row],[Type]]="Outbound",VLOOKUP(tbl_transaction[[#This Row],[Reference Number]],barang_keluar[],4,FALSE),""))</f>
        <v>INS008</v>
      </c>
      <c r="E3295" t="str">
        <f>IF(tbl_transaction[[#This Row],[Type]]="Inbound",VLOOKUP(tbl_transaction[[#This Row],[Reference Number]],barang_masuk[],5,FALSE),IF(tbl_transaction[[#This Row],[Type]]="Outbound",VLOOKUP(tbl_transaction[[#This Row],[Reference Number]],barang_keluar[],5,FALSE),""))</f>
        <v>Indomie Instant Food Variant 8</v>
      </c>
      <c r="F3295">
        <f>IF(tbl_transaction[[#This Row],[Type]]="Inbound",VLOOKUP(tbl_transaction[[#This Row],[Reference Number]],barang_masuk[],6,FALSE),IF(tbl_transaction[[#This Row],[Type]]="Outbound",VLOOKUP(tbl_transaction[[#This Row],[Reference Number]],barang_keluar[],6,FALSE),""))</f>
        <v>30</v>
      </c>
      <c r="G3295" t="str">
        <f>IF(tbl_transaction[[#This Row],[Type]]="Inbound",VLOOKUP(tbl_transaction[[#This Row],[Reference Number]],barang_masuk[],7,FALSE),IF(tbl_transaction[[#This Row],[Type]]="Outbound",VLOOKUP(tbl_transaction[[#This Row],[Reference Number]],barang_keluar[],7,FALSE),""))</f>
        <v>Pack</v>
      </c>
      <c r="H3295" t="str">
        <f>IF(tbl_transaction[[#This Row],[Type]]="Inbound",VLOOKUP(tbl_transaction[[#This Row],[Reference Number]],barang_masuk[],3,FALSE),IF(tbl_transaction[[#This Row],[Type]]="Outbound",VLOOKUP(tbl_transaction[[#This Row],[Reference Number]],barang_keluar[],3,FALSE),""))</f>
        <v>Outlet 027</v>
      </c>
      <c r="I3295" t="str">
        <f>IF(D3295='Kartu Stok'!$B$2,COUNTIF($D$3:D3295,'Kartu Stok'!$B$2),"")</f>
        <v/>
      </c>
    </row>
    <row r="3296" spans="1:9" ht="14.5" x14ac:dyDescent="0.35">
      <c r="A3296" s="2" t="s">
        <v>3855</v>
      </c>
      <c r="B3296" s="5">
        <f>IF(LEFT(tbl_transaction[[#This Row],[Reference Number]],2)="GR",VLOOKUP(tbl_transaction[[#This Row],[Reference Number]],barang_masuk[],2,FALSE),IF(LEFT(tbl_transaction[[#This Row],[Reference Number]],2)="DO",VLOOKUP(tbl_transaction[[#This Row],[Reference Number]],barang_keluar[],2,FALSE),""))</f>
        <v>46049</v>
      </c>
      <c r="C3296" t="str">
        <f t="shared" si="52"/>
        <v>Outbound</v>
      </c>
      <c r="D3296" t="str">
        <f>IF(tbl_transaction[[#This Row],[Type]]="Inbound",VLOOKUP(tbl_transaction[[#This Row],[Reference Number]],barang_masuk[],4,FALSE),IF(tbl_transaction[[#This Row],[Type]]="Outbound",VLOOKUP(tbl_transaction[[#This Row],[Reference Number]],barang_keluar[],4,FALSE),""))</f>
        <v>SNK002</v>
      </c>
      <c r="E3296" t="str">
        <f>IF(tbl_transaction[[#This Row],[Type]]="Inbound",VLOOKUP(tbl_transaction[[#This Row],[Reference Number]],barang_masuk[],5,FALSE),IF(tbl_transaction[[#This Row],[Type]]="Outbound",VLOOKUP(tbl_transaction[[#This Row],[Reference Number]],barang_keluar[],5,FALSE),""))</f>
        <v>Qtela Snack Variant 2</v>
      </c>
      <c r="F3296">
        <f>IF(tbl_transaction[[#This Row],[Type]]="Inbound",VLOOKUP(tbl_transaction[[#This Row],[Reference Number]],barang_masuk[],6,FALSE),IF(tbl_transaction[[#This Row],[Type]]="Outbound",VLOOKUP(tbl_transaction[[#This Row],[Reference Number]],barang_keluar[],6,FALSE),""))</f>
        <v>20</v>
      </c>
      <c r="G3296" t="str">
        <f>IF(tbl_transaction[[#This Row],[Type]]="Inbound",VLOOKUP(tbl_transaction[[#This Row],[Reference Number]],barang_masuk[],7,FALSE),IF(tbl_transaction[[#This Row],[Type]]="Outbound",VLOOKUP(tbl_transaction[[#This Row],[Reference Number]],barang_keluar[],7,FALSE),""))</f>
        <v>Pack</v>
      </c>
      <c r="H3296" t="str">
        <f>IF(tbl_transaction[[#This Row],[Type]]="Inbound",VLOOKUP(tbl_transaction[[#This Row],[Reference Number]],barang_masuk[],3,FALSE),IF(tbl_transaction[[#This Row],[Type]]="Outbound",VLOOKUP(tbl_transaction[[#This Row],[Reference Number]],barang_keluar[],3,FALSE),""))</f>
        <v>Outlet 025</v>
      </c>
      <c r="I3296" t="str">
        <f>IF(D3296='Kartu Stok'!$B$2,COUNTIF($D$3:D3296,'Kartu Stok'!$B$2),"")</f>
        <v/>
      </c>
    </row>
    <row r="3297" spans="1:9" ht="14.5" x14ac:dyDescent="0.35">
      <c r="A3297" s="2" t="s">
        <v>3856</v>
      </c>
      <c r="B3297" s="5">
        <f>IF(LEFT(tbl_transaction[[#This Row],[Reference Number]],2)="GR",VLOOKUP(tbl_transaction[[#This Row],[Reference Number]],barang_masuk[],2,FALSE),IF(LEFT(tbl_transaction[[#This Row],[Reference Number]],2)="DO",VLOOKUP(tbl_transaction[[#This Row],[Reference Number]],barang_keluar[],2,FALSE),""))</f>
        <v>46119</v>
      </c>
      <c r="C3297" t="str">
        <f t="shared" si="52"/>
        <v>Outbound</v>
      </c>
      <c r="D3297" t="str">
        <f>IF(tbl_transaction[[#This Row],[Type]]="Inbound",VLOOKUP(tbl_transaction[[#This Row],[Reference Number]],barang_masuk[],4,FALSE),IF(tbl_transaction[[#This Row],[Type]]="Outbound",VLOOKUP(tbl_transaction[[#This Row],[Reference Number]],barang_keluar[],4,FALSE),""))</f>
        <v>DAR012</v>
      </c>
      <c r="E3297" t="str">
        <f>IF(tbl_transaction[[#This Row],[Type]]="Inbound",VLOOKUP(tbl_transaction[[#This Row],[Reference Number]],barang_masuk[],5,FALSE),IF(tbl_transaction[[#This Row],[Type]]="Outbound",VLOOKUP(tbl_transaction[[#This Row],[Reference Number]],barang_keluar[],5,FALSE),""))</f>
        <v>Indomilk Dairy Variant 12</v>
      </c>
      <c r="F3297">
        <f>IF(tbl_transaction[[#This Row],[Type]]="Inbound",VLOOKUP(tbl_transaction[[#This Row],[Reference Number]],barang_masuk[],6,FALSE),IF(tbl_transaction[[#This Row],[Type]]="Outbound",VLOOKUP(tbl_transaction[[#This Row],[Reference Number]],barang_keluar[],6,FALSE),""))</f>
        <v>36</v>
      </c>
      <c r="G3297" t="str">
        <f>IF(tbl_transaction[[#This Row],[Type]]="Inbound",VLOOKUP(tbl_transaction[[#This Row],[Reference Number]],barang_masuk[],7,FALSE),IF(tbl_transaction[[#This Row],[Type]]="Outbound",VLOOKUP(tbl_transaction[[#This Row],[Reference Number]],barang_keluar[],7,FALSE),""))</f>
        <v>Box</v>
      </c>
      <c r="H3297" t="str">
        <f>IF(tbl_transaction[[#This Row],[Type]]="Inbound",VLOOKUP(tbl_transaction[[#This Row],[Reference Number]],barang_masuk[],3,FALSE),IF(tbl_transaction[[#This Row],[Type]]="Outbound",VLOOKUP(tbl_transaction[[#This Row],[Reference Number]],barang_keluar[],3,FALSE),""))</f>
        <v>Outlet 053</v>
      </c>
      <c r="I3297" t="str">
        <f>IF(D3297='Kartu Stok'!$B$2,COUNTIF($D$3:D3297,'Kartu Stok'!$B$2),"")</f>
        <v/>
      </c>
    </row>
    <row r="3298" spans="1:9" ht="14.5" x14ac:dyDescent="0.35">
      <c r="A3298" s="2" t="s">
        <v>3857</v>
      </c>
      <c r="B3298" s="5">
        <f>IF(LEFT(tbl_transaction[[#This Row],[Reference Number]],2)="GR",VLOOKUP(tbl_transaction[[#This Row],[Reference Number]],barang_masuk[],2,FALSE),IF(LEFT(tbl_transaction[[#This Row],[Reference Number]],2)="DO",VLOOKUP(tbl_transaction[[#This Row],[Reference Number]],barang_keluar[],2,FALSE),""))</f>
        <v>46066</v>
      </c>
      <c r="C3298" t="str">
        <f t="shared" si="52"/>
        <v>Outbound</v>
      </c>
      <c r="D3298" t="str">
        <f>IF(tbl_transaction[[#This Row],[Type]]="Inbound",VLOOKUP(tbl_transaction[[#This Row],[Reference Number]],barang_masuk[],4,FALSE),IF(tbl_transaction[[#This Row],[Type]]="Outbound",VLOOKUP(tbl_transaction[[#This Row],[Reference Number]],barang_keluar[],4,FALSE),""))</f>
        <v>PER005</v>
      </c>
      <c r="E3298" t="str">
        <f>IF(tbl_transaction[[#This Row],[Type]]="Inbound",VLOOKUP(tbl_transaction[[#This Row],[Reference Number]],barang_masuk[],5,FALSE),IF(tbl_transaction[[#This Row],[Type]]="Outbound",VLOOKUP(tbl_transaction[[#This Row],[Reference Number]],barang_keluar[],5,FALSE),""))</f>
        <v>Pepsodent Personal Care Variant 5</v>
      </c>
      <c r="F3298">
        <f>IF(tbl_transaction[[#This Row],[Type]]="Inbound",VLOOKUP(tbl_transaction[[#This Row],[Reference Number]],barang_masuk[],6,FALSE),IF(tbl_transaction[[#This Row],[Type]]="Outbound",VLOOKUP(tbl_transaction[[#This Row],[Reference Number]],barang_keluar[],6,FALSE),""))</f>
        <v>36</v>
      </c>
      <c r="G3298" t="str">
        <f>IF(tbl_transaction[[#This Row],[Type]]="Inbound",VLOOKUP(tbl_transaction[[#This Row],[Reference Number]],barang_masuk[],7,FALSE),IF(tbl_transaction[[#This Row],[Type]]="Outbound",VLOOKUP(tbl_transaction[[#This Row],[Reference Number]],barang_keluar[],7,FALSE),""))</f>
        <v>Bottle</v>
      </c>
      <c r="H3298" t="str">
        <f>IF(tbl_transaction[[#This Row],[Type]]="Inbound",VLOOKUP(tbl_transaction[[#This Row],[Reference Number]],barang_masuk[],3,FALSE),IF(tbl_transaction[[#This Row],[Type]]="Outbound",VLOOKUP(tbl_transaction[[#This Row],[Reference Number]],barang_keluar[],3,FALSE),""))</f>
        <v>Outlet 056</v>
      </c>
      <c r="I3298" t="str">
        <f>IF(D3298='Kartu Stok'!$B$2,COUNTIF($D$3:D3298,'Kartu Stok'!$B$2),"")</f>
        <v/>
      </c>
    </row>
    <row r="3299" spans="1:9" ht="14.5" x14ac:dyDescent="0.35">
      <c r="A3299" s="2" t="s">
        <v>3858</v>
      </c>
      <c r="B3299" s="5">
        <f>IF(LEFT(tbl_transaction[[#This Row],[Reference Number]],2)="GR",VLOOKUP(tbl_transaction[[#This Row],[Reference Number]],barang_masuk[],2,FALSE),IF(LEFT(tbl_transaction[[#This Row],[Reference Number]],2)="DO",VLOOKUP(tbl_transaction[[#This Row],[Reference Number]],barang_keluar[],2,FALSE),""))</f>
        <v>46100</v>
      </c>
      <c r="C3299" t="str">
        <f t="shared" si="52"/>
        <v>Outbound</v>
      </c>
      <c r="D3299" t="str">
        <f>IF(tbl_transaction[[#This Row],[Type]]="Inbound",VLOOKUP(tbl_transaction[[#This Row],[Reference Number]],barang_masuk[],4,FALSE),IF(tbl_transaction[[#This Row],[Type]]="Outbound",VLOOKUP(tbl_transaction[[#This Row],[Reference Number]],barang_keluar[],4,FALSE),""))</f>
        <v>PER016</v>
      </c>
      <c r="E3299" t="str">
        <f>IF(tbl_transaction[[#This Row],[Type]]="Inbound",VLOOKUP(tbl_transaction[[#This Row],[Reference Number]],barang_masuk[],5,FALSE),IF(tbl_transaction[[#This Row],[Type]]="Outbound",VLOOKUP(tbl_transaction[[#This Row],[Reference Number]],barang_keluar[],5,FALSE),""))</f>
        <v>Lifebuoy Personal Care Variant 16</v>
      </c>
      <c r="F3299">
        <f>IF(tbl_transaction[[#This Row],[Type]]="Inbound",VLOOKUP(tbl_transaction[[#This Row],[Reference Number]],barang_masuk[],6,FALSE),IF(tbl_transaction[[#This Row],[Type]]="Outbound",VLOOKUP(tbl_transaction[[#This Row],[Reference Number]],barang_keluar[],6,FALSE),""))</f>
        <v>48</v>
      </c>
      <c r="G3299" t="str">
        <f>IF(tbl_transaction[[#This Row],[Type]]="Inbound",VLOOKUP(tbl_transaction[[#This Row],[Reference Number]],barang_masuk[],7,FALSE),IF(tbl_transaction[[#This Row],[Type]]="Outbound",VLOOKUP(tbl_transaction[[#This Row],[Reference Number]],barang_keluar[],7,FALSE),""))</f>
        <v>Bottle</v>
      </c>
      <c r="H3299" t="str">
        <f>IF(tbl_transaction[[#This Row],[Type]]="Inbound",VLOOKUP(tbl_transaction[[#This Row],[Reference Number]],barang_masuk[],3,FALSE),IF(tbl_transaction[[#This Row],[Type]]="Outbound",VLOOKUP(tbl_transaction[[#This Row],[Reference Number]],barang_keluar[],3,FALSE),""))</f>
        <v>Outlet 013</v>
      </c>
      <c r="I3299" t="str">
        <f>IF(D3299='Kartu Stok'!$B$2,COUNTIF($D$3:D3299,'Kartu Stok'!$B$2),"")</f>
        <v/>
      </c>
    </row>
    <row r="3300" spans="1:9" ht="14.5" x14ac:dyDescent="0.35">
      <c r="A3300" s="2" t="s">
        <v>3859</v>
      </c>
      <c r="B3300" s="5">
        <f>IF(LEFT(tbl_transaction[[#This Row],[Reference Number]],2)="GR",VLOOKUP(tbl_transaction[[#This Row],[Reference Number]],barang_masuk[],2,FALSE),IF(LEFT(tbl_transaction[[#This Row],[Reference Number]],2)="DO",VLOOKUP(tbl_transaction[[#This Row],[Reference Number]],barang_keluar[],2,FALSE),""))</f>
        <v>46107</v>
      </c>
      <c r="C3300" t="str">
        <f t="shared" si="52"/>
        <v>Outbound</v>
      </c>
      <c r="D3300" t="str">
        <f>IF(tbl_transaction[[#This Row],[Type]]="Inbound",VLOOKUP(tbl_transaction[[#This Row],[Reference Number]],barang_masuk[],4,FALSE),IF(tbl_transaction[[#This Row],[Type]]="Outbound",VLOOKUP(tbl_transaction[[#This Row],[Reference Number]],barang_keluar[],4,FALSE),""))</f>
        <v>SNK033</v>
      </c>
      <c r="E3300" t="str">
        <f>IF(tbl_transaction[[#This Row],[Type]]="Inbound",VLOOKUP(tbl_transaction[[#This Row],[Reference Number]],barang_masuk[],5,FALSE),IF(tbl_transaction[[#This Row],[Type]]="Outbound",VLOOKUP(tbl_transaction[[#This Row],[Reference Number]],barang_keluar[],5,FALSE),""))</f>
        <v>Chitato Snack Variant 33</v>
      </c>
      <c r="F3300">
        <f>IF(tbl_transaction[[#This Row],[Type]]="Inbound",VLOOKUP(tbl_transaction[[#This Row],[Reference Number]],barang_masuk[],6,FALSE),IF(tbl_transaction[[#This Row],[Type]]="Outbound",VLOOKUP(tbl_transaction[[#This Row],[Reference Number]],barang_keluar[],6,FALSE),""))</f>
        <v>60</v>
      </c>
      <c r="G3300" t="str">
        <f>IF(tbl_transaction[[#This Row],[Type]]="Inbound",VLOOKUP(tbl_transaction[[#This Row],[Reference Number]],barang_masuk[],7,FALSE),IF(tbl_transaction[[#This Row],[Type]]="Outbound",VLOOKUP(tbl_transaction[[#This Row],[Reference Number]],barang_keluar[],7,FALSE),""))</f>
        <v>Pack</v>
      </c>
      <c r="H3300" t="str">
        <f>IF(tbl_transaction[[#This Row],[Type]]="Inbound",VLOOKUP(tbl_transaction[[#This Row],[Reference Number]],barang_masuk[],3,FALSE),IF(tbl_transaction[[#This Row],[Type]]="Outbound",VLOOKUP(tbl_transaction[[#This Row],[Reference Number]],barang_keluar[],3,FALSE),""))</f>
        <v>Outlet 047</v>
      </c>
      <c r="I3300" t="str">
        <f>IF(D3300='Kartu Stok'!$B$2,COUNTIF($D$3:D3300,'Kartu Stok'!$B$2),"")</f>
        <v/>
      </c>
    </row>
    <row r="3301" spans="1:9" ht="14.5" x14ac:dyDescent="0.35">
      <c r="A3301" s="2" t="s">
        <v>3860</v>
      </c>
      <c r="B3301" s="5">
        <f>IF(LEFT(tbl_transaction[[#This Row],[Reference Number]],2)="GR",VLOOKUP(tbl_transaction[[#This Row],[Reference Number]],barang_masuk[],2,FALSE),IF(LEFT(tbl_transaction[[#This Row],[Reference Number]],2)="DO",VLOOKUP(tbl_transaction[[#This Row],[Reference Number]],barang_keluar[],2,FALSE),""))</f>
        <v>46055</v>
      </c>
      <c r="C3301" t="str">
        <f t="shared" si="52"/>
        <v>Outbound</v>
      </c>
      <c r="D3301" t="str">
        <f>IF(tbl_transaction[[#This Row],[Type]]="Inbound",VLOOKUP(tbl_transaction[[#This Row],[Reference Number]],barang_masuk[],4,FALSE),IF(tbl_transaction[[#This Row],[Type]]="Outbound",VLOOKUP(tbl_transaction[[#This Row],[Reference Number]],barang_keluar[],4,FALSE),""))</f>
        <v>HOM019</v>
      </c>
      <c r="E3301" t="str">
        <f>IF(tbl_transaction[[#This Row],[Type]]="Inbound",VLOOKUP(tbl_transaction[[#This Row],[Reference Number]],barang_masuk[],5,FALSE),IF(tbl_transaction[[#This Row],[Type]]="Outbound",VLOOKUP(tbl_transaction[[#This Row],[Reference Number]],barang_keluar[],5,FALSE),""))</f>
        <v>Rinso Home Care Variant 19</v>
      </c>
      <c r="F3301">
        <f>IF(tbl_transaction[[#This Row],[Type]]="Inbound",VLOOKUP(tbl_transaction[[#This Row],[Reference Number]],barang_masuk[],6,FALSE),IF(tbl_transaction[[#This Row],[Type]]="Outbound",VLOOKUP(tbl_transaction[[#This Row],[Reference Number]],barang_keluar[],6,FALSE),""))</f>
        <v>24</v>
      </c>
      <c r="G3301" t="str">
        <f>IF(tbl_transaction[[#This Row],[Type]]="Inbound",VLOOKUP(tbl_transaction[[#This Row],[Reference Number]],barang_masuk[],7,FALSE),IF(tbl_transaction[[#This Row],[Type]]="Outbound",VLOOKUP(tbl_transaction[[#This Row],[Reference Number]],barang_keluar[],7,FALSE),""))</f>
        <v>Pack</v>
      </c>
      <c r="H3301" t="str">
        <f>IF(tbl_transaction[[#This Row],[Type]]="Inbound",VLOOKUP(tbl_transaction[[#This Row],[Reference Number]],barang_masuk[],3,FALSE),IF(tbl_transaction[[#This Row],[Type]]="Outbound",VLOOKUP(tbl_transaction[[#This Row],[Reference Number]],barang_keluar[],3,FALSE),""))</f>
        <v>Outlet 008</v>
      </c>
      <c r="I3301" t="str">
        <f>IF(D3301='Kartu Stok'!$B$2,COUNTIF($D$3:D3301,'Kartu Stok'!$B$2),"")</f>
        <v/>
      </c>
    </row>
    <row r="3302" spans="1:9" ht="14.5" x14ac:dyDescent="0.35">
      <c r="A3302" s="2" t="s">
        <v>3861</v>
      </c>
      <c r="B3302" s="5">
        <f>IF(LEFT(tbl_transaction[[#This Row],[Reference Number]],2)="GR",VLOOKUP(tbl_transaction[[#This Row],[Reference Number]],barang_masuk[],2,FALSE),IF(LEFT(tbl_transaction[[#This Row],[Reference Number]],2)="DO",VLOOKUP(tbl_transaction[[#This Row],[Reference Number]],barang_keluar[],2,FALSE),""))</f>
        <v>46053</v>
      </c>
      <c r="C3302" t="str">
        <f t="shared" si="52"/>
        <v>Outbound</v>
      </c>
      <c r="D3302" t="str">
        <f>IF(tbl_transaction[[#This Row],[Type]]="Inbound",VLOOKUP(tbl_transaction[[#This Row],[Reference Number]],barang_masuk[],4,FALSE),IF(tbl_transaction[[#This Row],[Type]]="Outbound",VLOOKUP(tbl_transaction[[#This Row],[Reference Number]],barang_keluar[],4,FALSE),""))</f>
        <v>BEV020</v>
      </c>
      <c r="E3302" t="str">
        <f>IF(tbl_transaction[[#This Row],[Type]]="Inbound",VLOOKUP(tbl_transaction[[#This Row],[Reference Number]],barang_masuk[],5,FALSE),IF(tbl_transaction[[#This Row],[Type]]="Outbound",VLOOKUP(tbl_transaction[[#This Row],[Reference Number]],barang_keluar[],5,FALSE),""))</f>
        <v>Coca Cola Beverage Variant 20</v>
      </c>
      <c r="F3302">
        <f>IF(tbl_transaction[[#This Row],[Type]]="Inbound",VLOOKUP(tbl_transaction[[#This Row],[Reference Number]],barang_masuk[],6,FALSE),IF(tbl_transaction[[#This Row],[Type]]="Outbound",VLOOKUP(tbl_transaction[[#This Row],[Reference Number]],barang_keluar[],6,FALSE),""))</f>
        <v>12</v>
      </c>
      <c r="G3302" t="str">
        <f>IF(tbl_transaction[[#This Row],[Type]]="Inbound",VLOOKUP(tbl_transaction[[#This Row],[Reference Number]],barang_masuk[],7,FALSE),IF(tbl_transaction[[#This Row],[Type]]="Outbound",VLOOKUP(tbl_transaction[[#This Row],[Reference Number]],barang_keluar[],7,FALSE),""))</f>
        <v>Bottle</v>
      </c>
      <c r="H3302" t="str">
        <f>IF(tbl_transaction[[#This Row],[Type]]="Inbound",VLOOKUP(tbl_transaction[[#This Row],[Reference Number]],barang_masuk[],3,FALSE),IF(tbl_transaction[[#This Row],[Type]]="Outbound",VLOOKUP(tbl_transaction[[#This Row],[Reference Number]],barang_keluar[],3,FALSE),""))</f>
        <v>Outlet 065</v>
      </c>
      <c r="I3302" t="str">
        <f>IF(D3302='Kartu Stok'!$B$2,COUNTIF($D$3:D3302,'Kartu Stok'!$B$2),"")</f>
        <v/>
      </c>
    </row>
    <row r="3303" spans="1:9" ht="14.5" x14ac:dyDescent="0.35">
      <c r="A3303" s="2" t="s">
        <v>3862</v>
      </c>
      <c r="B3303" s="5">
        <f>IF(LEFT(tbl_transaction[[#This Row],[Reference Number]],2)="GR",VLOOKUP(tbl_transaction[[#This Row],[Reference Number]],barang_masuk[],2,FALSE),IF(LEFT(tbl_transaction[[#This Row],[Reference Number]],2)="DO",VLOOKUP(tbl_transaction[[#This Row],[Reference Number]],barang_keluar[],2,FALSE),""))</f>
        <v>46159</v>
      </c>
      <c r="C3303" t="str">
        <f t="shared" si="52"/>
        <v>Outbound</v>
      </c>
      <c r="D3303" t="str">
        <f>IF(tbl_transaction[[#This Row],[Type]]="Inbound",VLOOKUP(tbl_transaction[[#This Row],[Reference Number]],barang_masuk[],4,FALSE),IF(tbl_transaction[[#This Row],[Type]]="Outbound",VLOOKUP(tbl_transaction[[#This Row],[Reference Number]],barang_keluar[],4,FALSE),""))</f>
        <v>BEV004</v>
      </c>
      <c r="E3303" t="str">
        <f>IF(tbl_transaction[[#This Row],[Type]]="Inbound",VLOOKUP(tbl_transaction[[#This Row],[Reference Number]],barang_masuk[],5,FALSE),IF(tbl_transaction[[#This Row],[Type]]="Outbound",VLOOKUP(tbl_transaction[[#This Row],[Reference Number]],barang_keluar[],5,FALSE),""))</f>
        <v>Aqua Beverage Variant 4</v>
      </c>
      <c r="F3303">
        <f>IF(tbl_transaction[[#This Row],[Type]]="Inbound",VLOOKUP(tbl_transaction[[#This Row],[Reference Number]],barang_masuk[],6,FALSE),IF(tbl_transaction[[#This Row],[Type]]="Outbound",VLOOKUP(tbl_transaction[[#This Row],[Reference Number]],barang_keluar[],6,FALSE),""))</f>
        <v>30</v>
      </c>
      <c r="G3303" t="str">
        <f>IF(tbl_transaction[[#This Row],[Type]]="Inbound",VLOOKUP(tbl_transaction[[#This Row],[Reference Number]],barang_masuk[],7,FALSE),IF(tbl_transaction[[#This Row],[Type]]="Outbound",VLOOKUP(tbl_transaction[[#This Row],[Reference Number]],barang_keluar[],7,FALSE),""))</f>
        <v>Bottle</v>
      </c>
      <c r="H3303" t="str">
        <f>IF(tbl_transaction[[#This Row],[Type]]="Inbound",VLOOKUP(tbl_transaction[[#This Row],[Reference Number]],barang_masuk[],3,FALSE),IF(tbl_transaction[[#This Row],[Type]]="Outbound",VLOOKUP(tbl_transaction[[#This Row],[Reference Number]],barang_keluar[],3,FALSE),""))</f>
        <v>Outlet 020</v>
      </c>
      <c r="I3303" t="str">
        <f>IF(D3303='Kartu Stok'!$B$2,COUNTIF($D$3:D3303,'Kartu Stok'!$B$2),"")</f>
        <v/>
      </c>
    </row>
    <row r="3304" spans="1:9" ht="14.5" x14ac:dyDescent="0.35">
      <c r="A3304" s="2" t="s">
        <v>3863</v>
      </c>
      <c r="B3304" s="5">
        <f>IF(LEFT(tbl_transaction[[#This Row],[Reference Number]],2)="GR",VLOOKUP(tbl_transaction[[#This Row],[Reference Number]],barang_masuk[],2,FALSE),IF(LEFT(tbl_transaction[[#This Row],[Reference Number]],2)="DO",VLOOKUP(tbl_transaction[[#This Row],[Reference Number]],barang_keluar[],2,FALSE),""))</f>
        <v>46164</v>
      </c>
      <c r="C3304" t="str">
        <f t="shared" si="52"/>
        <v>Outbound</v>
      </c>
      <c r="D3304" t="str">
        <f>IF(tbl_transaction[[#This Row],[Type]]="Inbound",VLOOKUP(tbl_transaction[[#This Row],[Reference Number]],barang_masuk[],4,FALSE),IF(tbl_transaction[[#This Row],[Type]]="Outbound",VLOOKUP(tbl_transaction[[#This Row],[Reference Number]],barang_keluar[],4,FALSE),""))</f>
        <v>SNK017</v>
      </c>
      <c r="E3304" t="str">
        <f>IF(tbl_transaction[[#This Row],[Type]]="Inbound",VLOOKUP(tbl_transaction[[#This Row],[Reference Number]],barang_masuk[],5,FALSE),IF(tbl_transaction[[#This Row],[Type]]="Outbound",VLOOKUP(tbl_transaction[[#This Row],[Reference Number]],barang_keluar[],5,FALSE),""))</f>
        <v>Qtela Snack Variant 17</v>
      </c>
      <c r="F3304">
        <f>IF(tbl_transaction[[#This Row],[Type]]="Inbound",VLOOKUP(tbl_transaction[[#This Row],[Reference Number]],barang_masuk[],6,FALSE),IF(tbl_transaction[[#This Row],[Type]]="Outbound",VLOOKUP(tbl_transaction[[#This Row],[Reference Number]],barang_keluar[],6,FALSE),""))</f>
        <v>15</v>
      </c>
      <c r="G3304" t="str">
        <f>IF(tbl_transaction[[#This Row],[Type]]="Inbound",VLOOKUP(tbl_transaction[[#This Row],[Reference Number]],barang_masuk[],7,FALSE),IF(tbl_transaction[[#This Row],[Type]]="Outbound",VLOOKUP(tbl_transaction[[#This Row],[Reference Number]],barang_keluar[],7,FALSE),""))</f>
        <v>Pack</v>
      </c>
      <c r="H3304" t="str">
        <f>IF(tbl_transaction[[#This Row],[Type]]="Inbound",VLOOKUP(tbl_transaction[[#This Row],[Reference Number]],barang_masuk[],3,FALSE),IF(tbl_transaction[[#This Row],[Type]]="Outbound",VLOOKUP(tbl_transaction[[#This Row],[Reference Number]],barang_keluar[],3,FALSE),""))</f>
        <v>Outlet 041</v>
      </c>
      <c r="I3304" t="str">
        <f>IF(D3304='Kartu Stok'!$B$2,COUNTIF($D$3:D3304,'Kartu Stok'!$B$2),"")</f>
        <v/>
      </c>
    </row>
    <row r="3305" spans="1:9" ht="14.5" x14ac:dyDescent="0.35">
      <c r="A3305" s="2" t="s">
        <v>3864</v>
      </c>
      <c r="B3305" s="5">
        <f>IF(LEFT(tbl_transaction[[#This Row],[Reference Number]],2)="GR",VLOOKUP(tbl_transaction[[#This Row],[Reference Number]],barang_masuk[],2,FALSE),IF(LEFT(tbl_transaction[[#This Row],[Reference Number]],2)="DO",VLOOKUP(tbl_transaction[[#This Row],[Reference Number]],barang_keluar[],2,FALSE),""))</f>
        <v>46190</v>
      </c>
      <c r="C3305" t="str">
        <f t="shared" si="52"/>
        <v>Outbound</v>
      </c>
      <c r="D3305" t="str">
        <f>IF(tbl_transaction[[#This Row],[Type]]="Inbound",VLOOKUP(tbl_transaction[[#This Row],[Reference Number]],barang_masuk[],4,FALSE),IF(tbl_transaction[[#This Row],[Type]]="Outbound",VLOOKUP(tbl_transaction[[#This Row],[Reference Number]],barang_keluar[],4,FALSE),""))</f>
        <v>PER020</v>
      </c>
      <c r="E3305" t="str">
        <f>IF(tbl_transaction[[#This Row],[Type]]="Inbound",VLOOKUP(tbl_transaction[[#This Row],[Reference Number]],barang_masuk[],5,FALSE),IF(tbl_transaction[[#This Row],[Type]]="Outbound",VLOOKUP(tbl_transaction[[#This Row],[Reference Number]],barang_keluar[],5,FALSE),""))</f>
        <v>Sunsilk Personal Care Variant 20</v>
      </c>
      <c r="F3305">
        <f>IF(tbl_transaction[[#This Row],[Type]]="Inbound",VLOOKUP(tbl_transaction[[#This Row],[Reference Number]],barang_masuk[],6,FALSE),IF(tbl_transaction[[#This Row],[Type]]="Outbound",VLOOKUP(tbl_transaction[[#This Row],[Reference Number]],barang_keluar[],6,FALSE),""))</f>
        <v>10</v>
      </c>
      <c r="G3305" t="str">
        <f>IF(tbl_transaction[[#This Row],[Type]]="Inbound",VLOOKUP(tbl_transaction[[#This Row],[Reference Number]],barang_masuk[],7,FALSE),IF(tbl_transaction[[#This Row],[Type]]="Outbound",VLOOKUP(tbl_transaction[[#This Row],[Reference Number]],barang_keluar[],7,FALSE),""))</f>
        <v>Bottle</v>
      </c>
      <c r="H3305" t="str">
        <f>IF(tbl_transaction[[#This Row],[Type]]="Inbound",VLOOKUP(tbl_transaction[[#This Row],[Reference Number]],barang_masuk[],3,FALSE),IF(tbl_transaction[[#This Row],[Type]]="Outbound",VLOOKUP(tbl_transaction[[#This Row],[Reference Number]],barang_keluar[],3,FALSE),""))</f>
        <v>Outlet 017</v>
      </c>
      <c r="I3305" t="str">
        <f>IF(D3305='Kartu Stok'!$B$2,COUNTIF($D$3:D3305,'Kartu Stok'!$B$2),"")</f>
        <v/>
      </c>
    </row>
    <row r="3306" spans="1:9" ht="14.5" x14ac:dyDescent="0.35">
      <c r="A3306" s="2" t="s">
        <v>3865</v>
      </c>
      <c r="B3306" s="5">
        <f>IF(LEFT(tbl_transaction[[#This Row],[Reference Number]],2)="GR",VLOOKUP(tbl_transaction[[#This Row],[Reference Number]],barang_masuk[],2,FALSE),IF(LEFT(tbl_transaction[[#This Row],[Reference Number]],2)="DO",VLOOKUP(tbl_transaction[[#This Row],[Reference Number]],barang_keluar[],2,FALSE),""))</f>
        <v>46159</v>
      </c>
      <c r="C3306" t="str">
        <f t="shared" si="52"/>
        <v>Outbound</v>
      </c>
      <c r="D3306" t="str">
        <f>IF(tbl_transaction[[#This Row],[Type]]="Inbound",VLOOKUP(tbl_transaction[[#This Row],[Reference Number]],barang_masuk[],4,FALSE),IF(tbl_transaction[[#This Row],[Type]]="Outbound",VLOOKUP(tbl_transaction[[#This Row],[Reference Number]],barang_keluar[],4,FALSE),""))</f>
        <v>BEV008</v>
      </c>
      <c r="E3306" t="str">
        <f>IF(tbl_transaction[[#This Row],[Type]]="Inbound",VLOOKUP(tbl_transaction[[#This Row],[Reference Number]],barang_masuk[],5,FALSE),IF(tbl_transaction[[#This Row],[Type]]="Outbound",VLOOKUP(tbl_transaction[[#This Row],[Reference Number]],barang_keluar[],5,FALSE),""))</f>
        <v>Aqua Beverage Variant 8</v>
      </c>
      <c r="F3306">
        <f>IF(tbl_transaction[[#This Row],[Type]]="Inbound",VLOOKUP(tbl_transaction[[#This Row],[Reference Number]],barang_masuk[],6,FALSE),IF(tbl_transaction[[#This Row],[Type]]="Outbound",VLOOKUP(tbl_transaction[[#This Row],[Reference Number]],barang_keluar[],6,FALSE),""))</f>
        <v>20</v>
      </c>
      <c r="G3306" t="str">
        <f>IF(tbl_transaction[[#This Row],[Type]]="Inbound",VLOOKUP(tbl_transaction[[#This Row],[Reference Number]],barang_masuk[],7,FALSE),IF(tbl_transaction[[#This Row],[Type]]="Outbound",VLOOKUP(tbl_transaction[[#This Row],[Reference Number]],barang_keluar[],7,FALSE),""))</f>
        <v>Bottle</v>
      </c>
      <c r="H3306" t="str">
        <f>IF(tbl_transaction[[#This Row],[Type]]="Inbound",VLOOKUP(tbl_transaction[[#This Row],[Reference Number]],barang_masuk[],3,FALSE),IF(tbl_transaction[[#This Row],[Type]]="Outbound",VLOOKUP(tbl_transaction[[#This Row],[Reference Number]],barang_keluar[],3,FALSE),""))</f>
        <v>Outlet 003</v>
      </c>
      <c r="I3306" t="str">
        <f>IF(D3306='Kartu Stok'!$B$2,COUNTIF($D$3:D3306,'Kartu Stok'!$B$2),"")</f>
        <v/>
      </c>
    </row>
    <row r="3307" spans="1:9" ht="14.5" x14ac:dyDescent="0.35">
      <c r="A3307" s="2" t="s">
        <v>3866</v>
      </c>
      <c r="B3307" s="5">
        <f>IF(LEFT(tbl_transaction[[#This Row],[Reference Number]],2)="GR",VLOOKUP(tbl_transaction[[#This Row],[Reference Number]],barang_masuk[],2,FALSE),IF(LEFT(tbl_transaction[[#This Row],[Reference Number]],2)="DO",VLOOKUP(tbl_transaction[[#This Row],[Reference Number]],barang_keluar[],2,FALSE),""))</f>
        <v>46067</v>
      </c>
      <c r="C3307" t="str">
        <f t="shared" si="52"/>
        <v>Outbound</v>
      </c>
      <c r="D3307" t="str">
        <f>IF(tbl_transaction[[#This Row],[Type]]="Inbound",VLOOKUP(tbl_transaction[[#This Row],[Reference Number]],barang_masuk[],4,FALSE),IF(tbl_transaction[[#This Row],[Type]]="Outbound",VLOOKUP(tbl_transaction[[#This Row],[Reference Number]],barang_keluar[],4,FALSE),""))</f>
        <v>BEV020</v>
      </c>
      <c r="E3307" t="str">
        <f>IF(tbl_transaction[[#This Row],[Type]]="Inbound",VLOOKUP(tbl_transaction[[#This Row],[Reference Number]],barang_masuk[],5,FALSE),IF(tbl_transaction[[#This Row],[Type]]="Outbound",VLOOKUP(tbl_transaction[[#This Row],[Reference Number]],barang_keluar[],5,FALSE),""))</f>
        <v>Coca Cola Beverage Variant 20</v>
      </c>
      <c r="F3307">
        <f>IF(tbl_transaction[[#This Row],[Type]]="Inbound",VLOOKUP(tbl_transaction[[#This Row],[Reference Number]],barang_masuk[],6,FALSE),IF(tbl_transaction[[#This Row],[Type]]="Outbound",VLOOKUP(tbl_transaction[[#This Row],[Reference Number]],barang_keluar[],6,FALSE),""))</f>
        <v>48</v>
      </c>
      <c r="G3307" t="str">
        <f>IF(tbl_transaction[[#This Row],[Type]]="Inbound",VLOOKUP(tbl_transaction[[#This Row],[Reference Number]],barang_masuk[],7,FALSE),IF(tbl_transaction[[#This Row],[Type]]="Outbound",VLOOKUP(tbl_transaction[[#This Row],[Reference Number]],barang_keluar[],7,FALSE),""))</f>
        <v>Bottle</v>
      </c>
      <c r="H3307" t="str">
        <f>IF(tbl_transaction[[#This Row],[Type]]="Inbound",VLOOKUP(tbl_transaction[[#This Row],[Reference Number]],barang_masuk[],3,FALSE),IF(tbl_transaction[[#This Row],[Type]]="Outbound",VLOOKUP(tbl_transaction[[#This Row],[Reference Number]],barang_keluar[],3,FALSE),""))</f>
        <v>Outlet 040</v>
      </c>
      <c r="I3307" t="str">
        <f>IF(D3307='Kartu Stok'!$B$2,COUNTIF($D$3:D3307,'Kartu Stok'!$B$2),"")</f>
        <v/>
      </c>
    </row>
    <row r="3308" spans="1:9" ht="14.5" x14ac:dyDescent="0.35">
      <c r="A3308" s="2" t="s">
        <v>3867</v>
      </c>
      <c r="B3308" s="5">
        <f>IF(LEFT(tbl_transaction[[#This Row],[Reference Number]],2)="GR",VLOOKUP(tbl_transaction[[#This Row],[Reference Number]],barang_masuk[],2,FALSE),IF(LEFT(tbl_transaction[[#This Row],[Reference Number]],2)="DO",VLOOKUP(tbl_transaction[[#This Row],[Reference Number]],barang_keluar[],2,FALSE),""))</f>
        <v>46047</v>
      </c>
      <c r="C3308" t="str">
        <f t="shared" si="52"/>
        <v>Outbound</v>
      </c>
      <c r="D3308" t="str">
        <f>IF(tbl_transaction[[#This Row],[Type]]="Inbound",VLOOKUP(tbl_transaction[[#This Row],[Reference Number]],barang_masuk[],4,FALSE),IF(tbl_transaction[[#This Row],[Type]]="Outbound",VLOOKUP(tbl_transaction[[#This Row],[Reference Number]],barang_keluar[],4,FALSE),""))</f>
        <v>INS019</v>
      </c>
      <c r="E3308" t="str">
        <f>IF(tbl_transaction[[#This Row],[Type]]="Inbound",VLOOKUP(tbl_transaction[[#This Row],[Reference Number]],barang_masuk[],5,FALSE),IF(tbl_transaction[[#This Row],[Type]]="Outbound",VLOOKUP(tbl_transaction[[#This Row],[Reference Number]],barang_keluar[],5,FALSE),""))</f>
        <v>Indomie Instant Food Variant 19</v>
      </c>
      <c r="F3308">
        <f>IF(tbl_transaction[[#This Row],[Type]]="Inbound",VLOOKUP(tbl_transaction[[#This Row],[Reference Number]],barang_masuk[],6,FALSE),IF(tbl_transaction[[#This Row],[Type]]="Outbound",VLOOKUP(tbl_transaction[[#This Row],[Reference Number]],barang_keluar[],6,FALSE),""))</f>
        <v>10</v>
      </c>
      <c r="G3308" t="str">
        <f>IF(tbl_transaction[[#This Row],[Type]]="Inbound",VLOOKUP(tbl_transaction[[#This Row],[Reference Number]],barang_masuk[],7,FALSE),IF(tbl_transaction[[#This Row],[Type]]="Outbound",VLOOKUP(tbl_transaction[[#This Row],[Reference Number]],barang_keluar[],7,FALSE),""))</f>
        <v>Pack</v>
      </c>
      <c r="H3308" t="str">
        <f>IF(tbl_transaction[[#This Row],[Type]]="Inbound",VLOOKUP(tbl_transaction[[#This Row],[Reference Number]],barang_masuk[],3,FALSE),IF(tbl_transaction[[#This Row],[Type]]="Outbound",VLOOKUP(tbl_transaction[[#This Row],[Reference Number]],barang_keluar[],3,FALSE),""))</f>
        <v>Outlet 009</v>
      </c>
      <c r="I3308" t="str">
        <f>IF(D3308='Kartu Stok'!$B$2,COUNTIF($D$3:D3308,'Kartu Stok'!$B$2),"")</f>
        <v/>
      </c>
    </row>
    <row r="3309" spans="1:9" ht="14.5" x14ac:dyDescent="0.35">
      <c r="A3309" s="2" t="s">
        <v>3868</v>
      </c>
      <c r="B3309" s="5">
        <f>IF(LEFT(tbl_transaction[[#This Row],[Reference Number]],2)="GR",VLOOKUP(tbl_transaction[[#This Row],[Reference Number]],barang_masuk[],2,FALSE),IF(LEFT(tbl_transaction[[#This Row],[Reference Number]],2)="DO",VLOOKUP(tbl_transaction[[#This Row],[Reference Number]],barang_keluar[],2,FALSE),""))</f>
        <v>46081</v>
      </c>
      <c r="C3309" t="str">
        <f t="shared" si="52"/>
        <v>Outbound</v>
      </c>
      <c r="D3309" t="str">
        <f>IF(tbl_transaction[[#This Row],[Type]]="Inbound",VLOOKUP(tbl_transaction[[#This Row],[Reference Number]],barang_masuk[],4,FALSE),IF(tbl_transaction[[#This Row],[Type]]="Outbound",VLOOKUP(tbl_transaction[[#This Row],[Reference Number]],barang_keluar[],4,FALSE),""))</f>
        <v>HOM007</v>
      </c>
      <c r="E3309" t="str">
        <f>IF(tbl_transaction[[#This Row],[Type]]="Inbound",VLOOKUP(tbl_transaction[[#This Row],[Reference Number]],barang_masuk[],5,FALSE),IF(tbl_transaction[[#This Row],[Type]]="Outbound",VLOOKUP(tbl_transaction[[#This Row],[Reference Number]],barang_keluar[],5,FALSE),""))</f>
        <v>Sunlight Home Care Variant 7</v>
      </c>
      <c r="F3309">
        <f>IF(tbl_transaction[[#This Row],[Type]]="Inbound",VLOOKUP(tbl_transaction[[#This Row],[Reference Number]],barang_masuk[],6,FALSE),IF(tbl_transaction[[#This Row],[Type]]="Outbound",VLOOKUP(tbl_transaction[[#This Row],[Reference Number]],barang_keluar[],6,FALSE),""))</f>
        <v>15</v>
      </c>
      <c r="G3309" t="str">
        <f>IF(tbl_transaction[[#This Row],[Type]]="Inbound",VLOOKUP(tbl_transaction[[#This Row],[Reference Number]],barang_masuk[],7,FALSE),IF(tbl_transaction[[#This Row],[Type]]="Outbound",VLOOKUP(tbl_transaction[[#This Row],[Reference Number]],barang_keluar[],7,FALSE),""))</f>
        <v>Pack</v>
      </c>
      <c r="H3309" t="str">
        <f>IF(tbl_transaction[[#This Row],[Type]]="Inbound",VLOOKUP(tbl_transaction[[#This Row],[Reference Number]],barang_masuk[],3,FALSE),IF(tbl_transaction[[#This Row],[Type]]="Outbound",VLOOKUP(tbl_transaction[[#This Row],[Reference Number]],barang_keluar[],3,FALSE),""))</f>
        <v>Outlet 065</v>
      </c>
      <c r="I3309" t="str">
        <f>IF(D3309='Kartu Stok'!$B$2,COUNTIF($D$3:D3309,'Kartu Stok'!$B$2),"")</f>
        <v/>
      </c>
    </row>
    <row r="3310" spans="1:9" ht="14.5" x14ac:dyDescent="0.35">
      <c r="A3310" s="2" t="s">
        <v>3869</v>
      </c>
      <c r="B3310" s="5">
        <f>IF(LEFT(tbl_transaction[[#This Row],[Reference Number]],2)="GR",VLOOKUP(tbl_transaction[[#This Row],[Reference Number]],barang_masuk[],2,FALSE),IF(LEFT(tbl_transaction[[#This Row],[Reference Number]],2)="DO",VLOOKUP(tbl_transaction[[#This Row],[Reference Number]],barang_keluar[],2,FALSE),""))</f>
        <v>46050</v>
      </c>
      <c r="C3310" t="str">
        <f t="shared" si="52"/>
        <v>Outbound</v>
      </c>
      <c r="D3310" t="str">
        <f>IF(tbl_transaction[[#This Row],[Type]]="Inbound",VLOOKUP(tbl_transaction[[#This Row],[Reference Number]],barang_masuk[],4,FALSE),IF(tbl_transaction[[#This Row],[Type]]="Outbound",VLOOKUP(tbl_transaction[[#This Row],[Reference Number]],barang_keluar[],4,FALSE),""))</f>
        <v>BEV040</v>
      </c>
      <c r="E3310" t="str">
        <f>IF(tbl_transaction[[#This Row],[Type]]="Inbound",VLOOKUP(tbl_transaction[[#This Row],[Reference Number]],barang_masuk[],5,FALSE),IF(tbl_transaction[[#This Row],[Type]]="Outbound",VLOOKUP(tbl_transaction[[#This Row],[Reference Number]],barang_keluar[],5,FALSE),""))</f>
        <v>Aqua Beverage Variant 40</v>
      </c>
      <c r="F3310">
        <f>IF(tbl_transaction[[#This Row],[Type]]="Inbound",VLOOKUP(tbl_transaction[[#This Row],[Reference Number]],barang_masuk[],6,FALSE),IF(tbl_transaction[[#This Row],[Type]]="Outbound",VLOOKUP(tbl_transaction[[#This Row],[Reference Number]],barang_keluar[],6,FALSE),""))</f>
        <v>12</v>
      </c>
      <c r="G3310" t="str">
        <f>IF(tbl_transaction[[#This Row],[Type]]="Inbound",VLOOKUP(tbl_transaction[[#This Row],[Reference Number]],barang_masuk[],7,FALSE),IF(tbl_transaction[[#This Row],[Type]]="Outbound",VLOOKUP(tbl_transaction[[#This Row],[Reference Number]],barang_keluar[],7,FALSE),""))</f>
        <v>Bottle</v>
      </c>
      <c r="H3310" t="str">
        <f>IF(tbl_transaction[[#This Row],[Type]]="Inbound",VLOOKUP(tbl_transaction[[#This Row],[Reference Number]],barang_masuk[],3,FALSE),IF(tbl_transaction[[#This Row],[Type]]="Outbound",VLOOKUP(tbl_transaction[[#This Row],[Reference Number]],barang_keluar[],3,FALSE),""))</f>
        <v>Outlet 029</v>
      </c>
      <c r="I3310" t="str">
        <f>IF(D3310='Kartu Stok'!$B$2,COUNTIF($D$3:D3310,'Kartu Stok'!$B$2),"")</f>
        <v/>
      </c>
    </row>
    <row r="3311" spans="1:9" ht="14.5" x14ac:dyDescent="0.35">
      <c r="A3311" s="2" t="s">
        <v>3870</v>
      </c>
      <c r="B3311" s="5">
        <f>IF(LEFT(tbl_transaction[[#This Row],[Reference Number]],2)="GR",VLOOKUP(tbl_transaction[[#This Row],[Reference Number]],barang_masuk[],2,FALSE),IF(LEFT(tbl_transaction[[#This Row],[Reference Number]],2)="DO",VLOOKUP(tbl_transaction[[#This Row],[Reference Number]],barang_keluar[],2,FALSE),""))</f>
        <v>46181</v>
      </c>
      <c r="C3311" t="str">
        <f t="shared" si="52"/>
        <v>Outbound</v>
      </c>
      <c r="D3311" t="str">
        <f>IF(tbl_transaction[[#This Row],[Type]]="Inbound",VLOOKUP(tbl_transaction[[#This Row],[Reference Number]],barang_masuk[],4,FALSE),IF(tbl_transaction[[#This Row],[Type]]="Outbound",VLOOKUP(tbl_transaction[[#This Row],[Reference Number]],barang_keluar[],4,FALSE),""))</f>
        <v>HOM009</v>
      </c>
      <c r="E3311" t="str">
        <f>IF(tbl_transaction[[#This Row],[Type]]="Inbound",VLOOKUP(tbl_transaction[[#This Row],[Reference Number]],barang_masuk[],5,FALSE),IF(tbl_transaction[[#This Row],[Type]]="Outbound",VLOOKUP(tbl_transaction[[#This Row],[Reference Number]],barang_keluar[],5,FALSE),""))</f>
        <v>Molto Home Care Variant 9</v>
      </c>
      <c r="F3311">
        <f>IF(tbl_transaction[[#This Row],[Type]]="Inbound",VLOOKUP(tbl_transaction[[#This Row],[Reference Number]],barang_masuk[],6,FALSE),IF(tbl_transaction[[#This Row],[Type]]="Outbound",VLOOKUP(tbl_transaction[[#This Row],[Reference Number]],barang_keluar[],6,FALSE),""))</f>
        <v>48</v>
      </c>
      <c r="G3311" t="str">
        <f>IF(tbl_transaction[[#This Row],[Type]]="Inbound",VLOOKUP(tbl_transaction[[#This Row],[Reference Number]],barang_masuk[],7,FALSE),IF(tbl_transaction[[#This Row],[Type]]="Outbound",VLOOKUP(tbl_transaction[[#This Row],[Reference Number]],barang_keluar[],7,FALSE),""))</f>
        <v>Pack</v>
      </c>
      <c r="H3311" t="str">
        <f>IF(tbl_transaction[[#This Row],[Type]]="Inbound",VLOOKUP(tbl_transaction[[#This Row],[Reference Number]],barang_masuk[],3,FALSE),IF(tbl_transaction[[#This Row],[Type]]="Outbound",VLOOKUP(tbl_transaction[[#This Row],[Reference Number]],barang_keluar[],3,FALSE),""))</f>
        <v>Outlet 077</v>
      </c>
      <c r="I3311" t="str">
        <f>IF(D3311='Kartu Stok'!$B$2,COUNTIF($D$3:D3311,'Kartu Stok'!$B$2),"")</f>
        <v/>
      </c>
    </row>
    <row r="3312" spans="1:9" ht="14.5" x14ac:dyDescent="0.35">
      <c r="A3312" s="2" t="s">
        <v>3871</v>
      </c>
      <c r="B3312" s="5">
        <f>IF(LEFT(tbl_transaction[[#This Row],[Reference Number]],2)="GR",VLOOKUP(tbl_transaction[[#This Row],[Reference Number]],barang_masuk[],2,FALSE),IF(LEFT(tbl_transaction[[#This Row],[Reference Number]],2)="DO",VLOOKUP(tbl_transaction[[#This Row],[Reference Number]],barang_keluar[],2,FALSE),""))</f>
        <v>46086</v>
      </c>
      <c r="C3312" t="str">
        <f t="shared" si="52"/>
        <v>Outbound</v>
      </c>
      <c r="D3312" t="str">
        <f>IF(tbl_transaction[[#This Row],[Type]]="Inbound",VLOOKUP(tbl_transaction[[#This Row],[Reference Number]],barang_masuk[],4,FALSE),IF(tbl_transaction[[#This Row],[Type]]="Outbound",VLOOKUP(tbl_transaction[[#This Row],[Reference Number]],barang_keluar[],4,FALSE),""))</f>
        <v>BAB005</v>
      </c>
      <c r="E3312" t="str">
        <f>IF(tbl_transaction[[#This Row],[Type]]="Inbound",VLOOKUP(tbl_transaction[[#This Row],[Reference Number]],barang_masuk[],5,FALSE),IF(tbl_transaction[[#This Row],[Type]]="Outbound",VLOOKUP(tbl_transaction[[#This Row],[Reference Number]],barang_keluar[],5,FALSE),""))</f>
        <v>Zwitsal Baby Care Variant 5</v>
      </c>
      <c r="F3312">
        <f>IF(tbl_transaction[[#This Row],[Type]]="Inbound",VLOOKUP(tbl_transaction[[#This Row],[Reference Number]],barang_masuk[],6,FALSE),IF(tbl_transaction[[#This Row],[Type]]="Outbound",VLOOKUP(tbl_transaction[[#This Row],[Reference Number]],barang_keluar[],6,FALSE),""))</f>
        <v>5</v>
      </c>
      <c r="G3312" t="str">
        <f>IF(tbl_transaction[[#This Row],[Type]]="Inbound",VLOOKUP(tbl_transaction[[#This Row],[Reference Number]],barang_masuk[],7,FALSE),IF(tbl_transaction[[#This Row],[Type]]="Outbound",VLOOKUP(tbl_transaction[[#This Row],[Reference Number]],barang_keluar[],7,FALSE),""))</f>
        <v>Pack</v>
      </c>
      <c r="H3312" t="str">
        <f>IF(tbl_transaction[[#This Row],[Type]]="Inbound",VLOOKUP(tbl_transaction[[#This Row],[Reference Number]],barang_masuk[],3,FALSE),IF(tbl_transaction[[#This Row],[Type]]="Outbound",VLOOKUP(tbl_transaction[[#This Row],[Reference Number]],barang_keluar[],3,FALSE),""))</f>
        <v>Outlet 068</v>
      </c>
      <c r="I3312" t="str">
        <f>IF(D3312='Kartu Stok'!$B$2,COUNTIF($D$3:D3312,'Kartu Stok'!$B$2),"")</f>
        <v/>
      </c>
    </row>
    <row r="3313" spans="1:9" ht="14.5" x14ac:dyDescent="0.35">
      <c r="A3313" s="2" t="s">
        <v>3872</v>
      </c>
      <c r="B3313" s="5">
        <f>IF(LEFT(tbl_transaction[[#This Row],[Reference Number]],2)="GR",VLOOKUP(tbl_transaction[[#This Row],[Reference Number]],barang_masuk[],2,FALSE),IF(LEFT(tbl_transaction[[#This Row],[Reference Number]],2)="DO",VLOOKUP(tbl_transaction[[#This Row],[Reference Number]],barang_keluar[],2,FALSE),""))</f>
        <v>46087</v>
      </c>
      <c r="C3313" t="str">
        <f t="shared" si="52"/>
        <v>Outbound</v>
      </c>
      <c r="D3313" t="str">
        <f>IF(tbl_transaction[[#This Row],[Type]]="Inbound",VLOOKUP(tbl_transaction[[#This Row],[Reference Number]],barang_masuk[],4,FALSE),IF(tbl_transaction[[#This Row],[Type]]="Outbound",VLOOKUP(tbl_transaction[[#This Row],[Reference Number]],barang_keluar[],4,FALSE),""))</f>
        <v>BAB018</v>
      </c>
      <c r="E3313" t="str">
        <f>IF(tbl_transaction[[#This Row],[Type]]="Inbound",VLOOKUP(tbl_transaction[[#This Row],[Reference Number]],barang_masuk[],5,FALSE),IF(tbl_transaction[[#This Row],[Type]]="Outbound",VLOOKUP(tbl_transaction[[#This Row],[Reference Number]],barang_keluar[],5,FALSE),""))</f>
        <v>MamyPoko Baby Care Variant 18</v>
      </c>
      <c r="F3313">
        <f>IF(tbl_transaction[[#This Row],[Type]]="Inbound",VLOOKUP(tbl_transaction[[#This Row],[Reference Number]],barang_masuk[],6,FALSE),IF(tbl_transaction[[#This Row],[Type]]="Outbound",VLOOKUP(tbl_transaction[[#This Row],[Reference Number]],barang_keluar[],6,FALSE),""))</f>
        <v>36</v>
      </c>
      <c r="G3313" t="str">
        <f>IF(tbl_transaction[[#This Row],[Type]]="Inbound",VLOOKUP(tbl_transaction[[#This Row],[Reference Number]],barang_masuk[],7,FALSE),IF(tbl_transaction[[#This Row],[Type]]="Outbound",VLOOKUP(tbl_transaction[[#This Row],[Reference Number]],barang_keluar[],7,FALSE),""))</f>
        <v>Pack</v>
      </c>
      <c r="H3313" t="str">
        <f>IF(tbl_transaction[[#This Row],[Type]]="Inbound",VLOOKUP(tbl_transaction[[#This Row],[Reference Number]],barang_masuk[],3,FALSE),IF(tbl_transaction[[#This Row],[Type]]="Outbound",VLOOKUP(tbl_transaction[[#This Row],[Reference Number]],barang_keluar[],3,FALSE),""))</f>
        <v>Outlet 014</v>
      </c>
      <c r="I3313">
        <f>IF(D3313='Kartu Stok'!$B$2,COUNTIF($D$3:D3313,'Kartu Stok'!$B$2),"")</f>
        <v>18</v>
      </c>
    </row>
    <row r="3314" spans="1:9" ht="14.5" x14ac:dyDescent="0.35">
      <c r="A3314" s="2" t="s">
        <v>3873</v>
      </c>
      <c r="B3314" s="5">
        <f>IF(LEFT(tbl_transaction[[#This Row],[Reference Number]],2)="GR",VLOOKUP(tbl_transaction[[#This Row],[Reference Number]],barang_masuk[],2,FALSE),IF(LEFT(tbl_transaction[[#This Row],[Reference Number]],2)="DO",VLOOKUP(tbl_transaction[[#This Row],[Reference Number]],barang_keluar[],2,FALSE),""))</f>
        <v>46182</v>
      </c>
      <c r="C3314" t="str">
        <f t="shared" si="52"/>
        <v>Outbound</v>
      </c>
      <c r="D3314" t="str">
        <f>IF(tbl_transaction[[#This Row],[Type]]="Inbound",VLOOKUP(tbl_transaction[[#This Row],[Reference Number]],barang_masuk[],4,FALSE),IF(tbl_transaction[[#This Row],[Type]]="Outbound",VLOOKUP(tbl_transaction[[#This Row],[Reference Number]],barang_keluar[],4,FALSE),""))</f>
        <v>PER004</v>
      </c>
      <c r="E3314" t="str">
        <f>IF(tbl_transaction[[#This Row],[Type]]="Inbound",VLOOKUP(tbl_transaction[[#This Row],[Reference Number]],barang_masuk[],5,FALSE),IF(tbl_transaction[[#This Row],[Type]]="Outbound",VLOOKUP(tbl_transaction[[#This Row],[Reference Number]],barang_keluar[],5,FALSE),""))</f>
        <v>Lifebuoy Personal Care Variant 4</v>
      </c>
      <c r="F3314">
        <f>IF(tbl_transaction[[#This Row],[Type]]="Inbound",VLOOKUP(tbl_transaction[[#This Row],[Reference Number]],barang_masuk[],6,FALSE),IF(tbl_transaction[[#This Row],[Type]]="Outbound",VLOOKUP(tbl_transaction[[#This Row],[Reference Number]],barang_keluar[],6,FALSE),""))</f>
        <v>20</v>
      </c>
      <c r="G3314" t="str">
        <f>IF(tbl_transaction[[#This Row],[Type]]="Inbound",VLOOKUP(tbl_transaction[[#This Row],[Reference Number]],barang_masuk[],7,FALSE),IF(tbl_transaction[[#This Row],[Type]]="Outbound",VLOOKUP(tbl_transaction[[#This Row],[Reference Number]],barang_keluar[],7,FALSE),""))</f>
        <v>Bottle</v>
      </c>
      <c r="H3314" t="str">
        <f>IF(tbl_transaction[[#This Row],[Type]]="Inbound",VLOOKUP(tbl_transaction[[#This Row],[Reference Number]],barang_masuk[],3,FALSE),IF(tbl_transaction[[#This Row],[Type]]="Outbound",VLOOKUP(tbl_transaction[[#This Row],[Reference Number]],barang_keluar[],3,FALSE),""))</f>
        <v>Outlet 060</v>
      </c>
      <c r="I3314" t="str">
        <f>IF(D3314='Kartu Stok'!$B$2,COUNTIF($D$3:D3314,'Kartu Stok'!$B$2),"")</f>
        <v/>
      </c>
    </row>
    <row r="3315" spans="1:9" ht="14.5" x14ac:dyDescent="0.35">
      <c r="A3315" s="2" t="s">
        <v>3874</v>
      </c>
      <c r="B3315" s="5">
        <f>IF(LEFT(tbl_transaction[[#This Row],[Reference Number]],2)="GR",VLOOKUP(tbl_transaction[[#This Row],[Reference Number]],barang_masuk[],2,FALSE),IF(LEFT(tbl_transaction[[#This Row],[Reference Number]],2)="DO",VLOOKUP(tbl_transaction[[#This Row],[Reference Number]],barang_keluar[],2,FALSE),""))</f>
        <v>46191</v>
      </c>
      <c r="C3315" t="str">
        <f t="shared" si="52"/>
        <v>Outbound</v>
      </c>
      <c r="D3315" t="str">
        <f>IF(tbl_transaction[[#This Row],[Type]]="Inbound",VLOOKUP(tbl_transaction[[#This Row],[Reference Number]],barang_masuk[],4,FALSE),IF(tbl_transaction[[#This Row],[Type]]="Outbound",VLOOKUP(tbl_transaction[[#This Row],[Reference Number]],barang_keluar[],4,FALSE),""))</f>
        <v>SNK035</v>
      </c>
      <c r="E3315" t="str">
        <f>IF(tbl_transaction[[#This Row],[Type]]="Inbound",VLOOKUP(tbl_transaction[[#This Row],[Reference Number]],barang_masuk[],5,FALSE),IF(tbl_transaction[[#This Row],[Type]]="Outbound",VLOOKUP(tbl_transaction[[#This Row],[Reference Number]],barang_keluar[],5,FALSE),""))</f>
        <v>Qtela Snack Variant 35</v>
      </c>
      <c r="F3315">
        <f>IF(tbl_transaction[[#This Row],[Type]]="Inbound",VLOOKUP(tbl_transaction[[#This Row],[Reference Number]],barang_masuk[],6,FALSE),IF(tbl_transaction[[#This Row],[Type]]="Outbound",VLOOKUP(tbl_transaction[[#This Row],[Reference Number]],barang_keluar[],6,FALSE),""))</f>
        <v>20</v>
      </c>
      <c r="G3315" t="str">
        <f>IF(tbl_transaction[[#This Row],[Type]]="Inbound",VLOOKUP(tbl_transaction[[#This Row],[Reference Number]],barang_masuk[],7,FALSE),IF(tbl_transaction[[#This Row],[Type]]="Outbound",VLOOKUP(tbl_transaction[[#This Row],[Reference Number]],barang_keluar[],7,FALSE),""))</f>
        <v>Pack</v>
      </c>
      <c r="H3315" t="str">
        <f>IF(tbl_transaction[[#This Row],[Type]]="Inbound",VLOOKUP(tbl_transaction[[#This Row],[Reference Number]],barang_masuk[],3,FALSE),IF(tbl_transaction[[#This Row],[Type]]="Outbound",VLOOKUP(tbl_transaction[[#This Row],[Reference Number]],barang_keluar[],3,FALSE),""))</f>
        <v>Outlet 073</v>
      </c>
      <c r="I3315" t="str">
        <f>IF(D3315='Kartu Stok'!$B$2,COUNTIF($D$3:D3315,'Kartu Stok'!$B$2),"")</f>
        <v/>
      </c>
    </row>
    <row r="3316" spans="1:9" ht="14.5" x14ac:dyDescent="0.35">
      <c r="A3316" s="2" t="s">
        <v>3875</v>
      </c>
      <c r="B3316" s="5">
        <f>IF(LEFT(tbl_transaction[[#This Row],[Reference Number]],2)="GR",VLOOKUP(tbl_transaction[[#This Row],[Reference Number]],barang_masuk[],2,FALSE),IF(LEFT(tbl_transaction[[#This Row],[Reference Number]],2)="DO",VLOOKUP(tbl_transaction[[#This Row],[Reference Number]],barang_keluar[],2,FALSE),""))</f>
        <v>46117</v>
      </c>
      <c r="C3316" t="str">
        <f t="shared" si="52"/>
        <v>Outbound</v>
      </c>
      <c r="D3316" t="str">
        <f>IF(tbl_transaction[[#This Row],[Type]]="Inbound",VLOOKUP(tbl_transaction[[#This Row],[Reference Number]],barang_masuk[],4,FALSE),IF(tbl_transaction[[#This Row],[Type]]="Outbound",VLOOKUP(tbl_transaction[[#This Row],[Reference Number]],barang_keluar[],4,FALSE),""))</f>
        <v>BEV039</v>
      </c>
      <c r="E3316" t="str">
        <f>IF(tbl_transaction[[#This Row],[Type]]="Inbound",VLOOKUP(tbl_transaction[[#This Row],[Reference Number]],barang_masuk[],5,FALSE),IF(tbl_transaction[[#This Row],[Type]]="Outbound",VLOOKUP(tbl_transaction[[#This Row],[Reference Number]],barang_keluar[],5,FALSE),""))</f>
        <v>Pocari Beverage Variant 39</v>
      </c>
      <c r="F3316">
        <f>IF(tbl_transaction[[#This Row],[Type]]="Inbound",VLOOKUP(tbl_transaction[[#This Row],[Reference Number]],barang_masuk[],6,FALSE),IF(tbl_transaction[[#This Row],[Type]]="Outbound",VLOOKUP(tbl_transaction[[#This Row],[Reference Number]],barang_keluar[],6,FALSE),""))</f>
        <v>48</v>
      </c>
      <c r="G3316" t="str">
        <f>IF(tbl_transaction[[#This Row],[Type]]="Inbound",VLOOKUP(tbl_transaction[[#This Row],[Reference Number]],barang_masuk[],7,FALSE),IF(tbl_transaction[[#This Row],[Type]]="Outbound",VLOOKUP(tbl_transaction[[#This Row],[Reference Number]],barang_keluar[],7,FALSE),""))</f>
        <v>Bottle</v>
      </c>
      <c r="H3316" t="str">
        <f>IF(tbl_transaction[[#This Row],[Type]]="Inbound",VLOOKUP(tbl_transaction[[#This Row],[Reference Number]],barang_masuk[],3,FALSE),IF(tbl_transaction[[#This Row],[Type]]="Outbound",VLOOKUP(tbl_transaction[[#This Row],[Reference Number]],barang_keluar[],3,FALSE),""))</f>
        <v>Outlet 063</v>
      </c>
      <c r="I3316" t="str">
        <f>IF(D3316='Kartu Stok'!$B$2,COUNTIF($D$3:D3316,'Kartu Stok'!$B$2),"")</f>
        <v/>
      </c>
    </row>
    <row r="3317" spans="1:9" ht="14.5" x14ac:dyDescent="0.35">
      <c r="A3317" s="2" t="s">
        <v>3876</v>
      </c>
      <c r="B3317" s="5">
        <f>IF(LEFT(tbl_transaction[[#This Row],[Reference Number]],2)="GR",VLOOKUP(tbl_transaction[[#This Row],[Reference Number]],barang_masuk[],2,FALSE),IF(LEFT(tbl_transaction[[#This Row],[Reference Number]],2)="DO",VLOOKUP(tbl_transaction[[#This Row],[Reference Number]],barang_keluar[],2,FALSE),""))</f>
        <v>46072</v>
      </c>
      <c r="C3317" t="str">
        <f t="shared" si="52"/>
        <v>Outbound</v>
      </c>
      <c r="D3317" t="str">
        <f>IF(tbl_transaction[[#This Row],[Type]]="Inbound",VLOOKUP(tbl_transaction[[#This Row],[Reference Number]],barang_masuk[],4,FALSE),IF(tbl_transaction[[#This Row],[Type]]="Outbound",VLOOKUP(tbl_transaction[[#This Row],[Reference Number]],barang_keluar[],4,FALSE),""))</f>
        <v>SNK006</v>
      </c>
      <c r="E3317" t="str">
        <f>IF(tbl_transaction[[#This Row],[Type]]="Inbound",VLOOKUP(tbl_transaction[[#This Row],[Reference Number]],barang_masuk[],5,FALSE),IF(tbl_transaction[[#This Row],[Type]]="Outbound",VLOOKUP(tbl_transaction[[#This Row],[Reference Number]],barang_keluar[],5,FALSE),""))</f>
        <v>Taro Snack Variant 6</v>
      </c>
      <c r="F3317">
        <f>IF(tbl_transaction[[#This Row],[Type]]="Inbound",VLOOKUP(tbl_transaction[[#This Row],[Reference Number]],barang_masuk[],6,FALSE),IF(tbl_transaction[[#This Row],[Type]]="Outbound",VLOOKUP(tbl_transaction[[#This Row],[Reference Number]],barang_keluar[],6,FALSE),""))</f>
        <v>36</v>
      </c>
      <c r="G3317" t="str">
        <f>IF(tbl_transaction[[#This Row],[Type]]="Inbound",VLOOKUP(tbl_transaction[[#This Row],[Reference Number]],barang_masuk[],7,FALSE),IF(tbl_transaction[[#This Row],[Type]]="Outbound",VLOOKUP(tbl_transaction[[#This Row],[Reference Number]],barang_keluar[],7,FALSE),""))</f>
        <v>Pack</v>
      </c>
      <c r="H3317" t="str">
        <f>IF(tbl_transaction[[#This Row],[Type]]="Inbound",VLOOKUP(tbl_transaction[[#This Row],[Reference Number]],barang_masuk[],3,FALSE),IF(tbl_transaction[[#This Row],[Type]]="Outbound",VLOOKUP(tbl_transaction[[#This Row],[Reference Number]],barang_keluar[],3,FALSE),""))</f>
        <v>Outlet 056</v>
      </c>
      <c r="I3317" t="str">
        <f>IF(D3317='Kartu Stok'!$B$2,COUNTIF($D$3:D3317,'Kartu Stok'!$B$2),"")</f>
        <v/>
      </c>
    </row>
    <row r="3318" spans="1:9" ht="14.5" x14ac:dyDescent="0.35">
      <c r="A3318" s="2" t="s">
        <v>3877</v>
      </c>
      <c r="B3318" s="5">
        <f>IF(LEFT(tbl_transaction[[#This Row],[Reference Number]],2)="GR",VLOOKUP(tbl_transaction[[#This Row],[Reference Number]],barang_masuk[],2,FALSE),IF(LEFT(tbl_transaction[[#This Row],[Reference Number]],2)="DO",VLOOKUP(tbl_transaction[[#This Row],[Reference Number]],barang_keluar[],2,FALSE),""))</f>
        <v>46172</v>
      </c>
      <c r="C3318" t="str">
        <f t="shared" si="52"/>
        <v>Outbound</v>
      </c>
      <c r="D3318" t="str">
        <f>IF(tbl_transaction[[#This Row],[Type]]="Inbound",VLOOKUP(tbl_transaction[[#This Row],[Reference Number]],barang_masuk[],4,FALSE),IF(tbl_transaction[[#This Row],[Type]]="Outbound",VLOOKUP(tbl_transaction[[#This Row],[Reference Number]],barang_keluar[],4,FALSE),""))</f>
        <v>PER018</v>
      </c>
      <c r="E3318" t="str">
        <f>IF(tbl_transaction[[#This Row],[Type]]="Inbound",VLOOKUP(tbl_transaction[[#This Row],[Reference Number]],barang_masuk[],5,FALSE),IF(tbl_transaction[[#This Row],[Type]]="Outbound",VLOOKUP(tbl_transaction[[#This Row],[Reference Number]],barang_keluar[],5,FALSE),""))</f>
        <v>Lifebuoy Personal Care Variant 18</v>
      </c>
      <c r="F3318">
        <f>IF(tbl_transaction[[#This Row],[Type]]="Inbound",VLOOKUP(tbl_transaction[[#This Row],[Reference Number]],barang_masuk[],6,FALSE),IF(tbl_transaction[[#This Row],[Type]]="Outbound",VLOOKUP(tbl_transaction[[#This Row],[Reference Number]],barang_keluar[],6,FALSE),""))</f>
        <v>12</v>
      </c>
      <c r="G3318" t="str">
        <f>IF(tbl_transaction[[#This Row],[Type]]="Inbound",VLOOKUP(tbl_transaction[[#This Row],[Reference Number]],barang_masuk[],7,FALSE),IF(tbl_transaction[[#This Row],[Type]]="Outbound",VLOOKUP(tbl_transaction[[#This Row],[Reference Number]],barang_keluar[],7,FALSE),""))</f>
        <v>Bottle</v>
      </c>
      <c r="H3318" t="str">
        <f>IF(tbl_transaction[[#This Row],[Type]]="Inbound",VLOOKUP(tbl_transaction[[#This Row],[Reference Number]],barang_masuk[],3,FALSE),IF(tbl_transaction[[#This Row],[Type]]="Outbound",VLOOKUP(tbl_transaction[[#This Row],[Reference Number]],barang_keluar[],3,FALSE),""))</f>
        <v>Outlet 011</v>
      </c>
      <c r="I3318" t="str">
        <f>IF(D3318='Kartu Stok'!$B$2,COUNTIF($D$3:D3318,'Kartu Stok'!$B$2),"")</f>
        <v/>
      </c>
    </row>
    <row r="3319" spans="1:9" ht="14.5" x14ac:dyDescent="0.35">
      <c r="A3319" s="2" t="s">
        <v>3878</v>
      </c>
      <c r="B3319" s="5">
        <f>IF(LEFT(tbl_transaction[[#This Row],[Reference Number]],2)="GR",VLOOKUP(tbl_transaction[[#This Row],[Reference Number]],barang_masuk[],2,FALSE),IF(LEFT(tbl_transaction[[#This Row],[Reference Number]],2)="DO",VLOOKUP(tbl_transaction[[#This Row],[Reference Number]],barang_keluar[],2,FALSE),""))</f>
        <v>46201</v>
      </c>
      <c r="C3319" t="str">
        <f t="shared" si="52"/>
        <v>Outbound</v>
      </c>
      <c r="D3319" t="str">
        <f>IF(tbl_transaction[[#This Row],[Type]]="Inbound",VLOOKUP(tbl_transaction[[#This Row],[Reference Number]],barang_masuk[],4,FALSE),IF(tbl_transaction[[#This Row],[Type]]="Outbound",VLOOKUP(tbl_transaction[[#This Row],[Reference Number]],barang_keluar[],4,FALSE),""))</f>
        <v>SNK016</v>
      </c>
      <c r="E3319" t="str">
        <f>IF(tbl_transaction[[#This Row],[Type]]="Inbound",VLOOKUP(tbl_transaction[[#This Row],[Reference Number]],barang_masuk[],5,FALSE),IF(tbl_transaction[[#This Row],[Type]]="Outbound",VLOOKUP(tbl_transaction[[#This Row],[Reference Number]],barang_keluar[],5,FALSE),""))</f>
        <v>Qtela Snack Variant 16</v>
      </c>
      <c r="F3319">
        <f>IF(tbl_transaction[[#This Row],[Type]]="Inbound",VLOOKUP(tbl_transaction[[#This Row],[Reference Number]],barang_masuk[],6,FALSE),IF(tbl_transaction[[#This Row],[Type]]="Outbound",VLOOKUP(tbl_transaction[[#This Row],[Reference Number]],barang_keluar[],6,FALSE),""))</f>
        <v>24</v>
      </c>
      <c r="G3319" t="str">
        <f>IF(tbl_transaction[[#This Row],[Type]]="Inbound",VLOOKUP(tbl_transaction[[#This Row],[Reference Number]],barang_masuk[],7,FALSE),IF(tbl_transaction[[#This Row],[Type]]="Outbound",VLOOKUP(tbl_transaction[[#This Row],[Reference Number]],barang_keluar[],7,FALSE),""))</f>
        <v>Pack</v>
      </c>
      <c r="H3319" t="str">
        <f>IF(tbl_transaction[[#This Row],[Type]]="Inbound",VLOOKUP(tbl_transaction[[#This Row],[Reference Number]],barang_masuk[],3,FALSE),IF(tbl_transaction[[#This Row],[Type]]="Outbound",VLOOKUP(tbl_transaction[[#This Row],[Reference Number]],barang_keluar[],3,FALSE),""))</f>
        <v>Outlet 018</v>
      </c>
      <c r="I3319" t="str">
        <f>IF(D3319='Kartu Stok'!$B$2,COUNTIF($D$3:D3319,'Kartu Stok'!$B$2),"")</f>
        <v/>
      </c>
    </row>
    <row r="3320" spans="1:9" ht="14.5" x14ac:dyDescent="0.35">
      <c r="A3320" s="2" t="s">
        <v>3879</v>
      </c>
      <c r="B3320" s="5">
        <f>IF(LEFT(tbl_transaction[[#This Row],[Reference Number]],2)="GR",VLOOKUP(tbl_transaction[[#This Row],[Reference Number]],barang_masuk[],2,FALSE),IF(LEFT(tbl_transaction[[#This Row],[Reference Number]],2)="DO",VLOOKUP(tbl_transaction[[#This Row],[Reference Number]],barang_keluar[],2,FALSE),""))</f>
        <v>46167</v>
      </c>
      <c r="C3320" t="str">
        <f t="shared" si="52"/>
        <v>Outbound</v>
      </c>
      <c r="D3320" t="str">
        <f>IF(tbl_transaction[[#This Row],[Type]]="Inbound",VLOOKUP(tbl_transaction[[#This Row],[Reference Number]],barang_masuk[],4,FALSE),IF(tbl_transaction[[#This Row],[Type]]="Outbound",VLOOKUP(tbl_transaction[[#This Row],[Reference Number]],barang_keluar[],4,FALSE),""))</f>
        <v>BAB005</v>
      </c>
      <c r="E3320" t="str">
        <f>IF(tbl_transaction[[#This Row],[Type]]="Inbound",VLOOKUP(tbl_transaction[[#This Row],[Reference Number]],barang_masuk[],5,FALSE),IF(tbl_transaction[[#This Row],[Type]]="Outbound",VLOOKUP(tbl_transaction[[#This Row],[Reference Number]],barang_keluar[],5,FALSE),""))</f>
        <v>Zwitsal Baby Care Variant 5</v>
      </c>
      <c r="F3320">
        <f>IF(tbl_transaction[[#This Row],[Type]]="Inbound",VLOOKUP(tbl_transaction[[#This Row],[Reference Number]],barang_masuk[],6,FALSE),IF(tbl_transaction[[#This Row],[Type]]="Outbound",VLOOKUP(tbl_transaction[[#This Row],[Reference Number]],barang_keluar[],6,FALSE),""))</f>
        <v>12</v>
      </c>
      <c r="G3320" t="str">
        <f>IF(tbl_transaction[[#This Row],[Type]]="Inbound",VLOOKUP(tbl_transaction[[#This Row],[Reference Number]],barang_masuk[],7,FALSE),IF(tbl_transaction[[#This Row],[Type]]="Outbound",VLOOKUP(tbl_transaction[[#This Row],[Reference Number]],barang_keluar[],7,FALSE),""))</f>
        <v>Pack</v>
      </c>
      <c r="H3320" t="str">
        <f>IF(tbl_transaction[[#This Row],[Type]]="Inbound",VLOOKUP(tbl_transaction[[#This Row],[Reference Number]],barang_masuk[],3,FALSE),IF(tbl_transaction[[#This Row],[Type]]="Outbound",VLOOKUP(tbl_transaction[[#This Row],[Reference Number]],barang_keluar[],3,FALSE),""))</f>
        <v>Outlet 080</v>
      </c>
      <c r="I3320" t="str">
        <f>IF(D3320='Kartu Stok'!$B$2,COUNTIF($D$3:D3320,'Kartu Stok'!$B$2),"")</f>
        <v/>
      </c>
    </row>
    <row r="3321" spans="1:9" ht="14.5" x14ac:dyDescent="0.35">
      <c r="A3321" s="2" t="s">
        <v>3880</v>
      </c>
      <c r="B3321" s="5">
        <f>IF(LEFT(tbl_transaction[[#This Row],[Reference Number]],2)="GR",VLOOKUP(tbl_transaction[[#This Row],[Reference Number]],barang_masuk[],2,FALSE),IF(LEFT(tbl_transaction[[#This Row],[Reference Number]],2)="DO",VLOOKUP(tbl_transaction[[#This Row],[Reference Number]],barang_keluar[],2,FALSE),""))</f>
        <v>46059</v>
      </c>
      <c r="C3321" t="str">
        <f t="shared" si="52"/>
        <v>Outbound</v>
      </c>
      <c r="D3321" t="str">
        <f>IF(tbl_transaction[[#This Row],[Type]]="Inbound",VLOOKUP(tbl_transaction[[#This Row],[Reference Number]],barang_masuk[],4,FALSE),IF(tbl_transaction[[#This Row],[Type]]="Outbound",VLOOKUP(tbl_transaction[[#This Row],[Reference Number]],barang_keluar[],4,FALSE),""))</f>
        <v>INS004</v>
      </c>
      <c r="E3321" t="str">
        <f>IF(tbl_transaction[[#This Row],[Type]]="Inbound",VLOOKUP(tbl_transaction[[#This Row],[Reference Number]],barang_masuk[],5,FALSE),IF(tbl_transaction[[#This Row],[Type]]="Outbound",VLOOKUP(tbl_transaction[[#This Row],[Reference Number]],barang_keluar[],5,FALSE),""))</f>
        <v>Sarimi Instant Food Variant 4</v>
      </c>
      <c r="F3321">
        <f>IF(tbl_transaction[[#This Row],[Type]]="Inbound",VLOOKUP(tbl_transaction[[#This Row],[Reference Number]],barang_masuk[],6,FALSE),IF(tbl_transaction[[#This Row],[Type]]="Outbound",VLOOKUP(tbl_transaction[[#This Row],[Reference Number]],barang_keluar[],6,FALSE),""))</f>
        <v>10</v>
      </c>
      <c r="G3321" t="str">
        <f>IF(tbl_transaction[[#This Row],[Type]]="Inbound",VLOOKUP(tbl_transaction[[#This Row],[Reference Number]],barang_masuk[],7,FALSE),IF(tbl_transaction[[#This Row],[Type]]="Outbound",VLOOKUP(tbl_transaction[[#This Row],[Reference Number]],barang_keluar[],7,FALSE),""))</f>
        <v>Pack</v>
      </c>
      <c r="H3321" t="str">
        <f>IF(tbl_transaction[[#This Row],[Type]]="Inbound",VLOOKUP(tbl_transaction[[#This Row],[Reference Number]],barang_masuk[],3,FALSE),IF(tbl_transaction[[#This Row],[Type]]="Outbound",VLOOKUP(tbl_transaction[[#This Row],[Reference Number]],barang_keluar[],3,FALSE),""))</f>
        <v>Outlet 055</v>
      </c>
      <c r="I3321" t="str">
        <f>IF(D3321='Kartu Stok'!$B$2,COUNTIF($D$3:D3321,'Kartu Stok'!$B$2),"")</f>
        <v/>
      </c>
    </row>
    <row r="3322" spans="1:9" ht="14.5" x14ac:dyDescent="0.35">
      <c r="A3322" s="2" t="s">
        <v>3881</v>
      </c>
      <c r="B3322" s="5">
        <f>IF(LEFT(tbl_transaction[[#This Row],[Reference Number]],2)="GR",VLOOKUP(tbl_transaction[[#This Row],[Reference Number]],barang_masuk[],2,FALSE),IF(LEFT(tbl_transaction[[#This Row],[Reference Number]],2)="DO",VLOOKUP(tbl_transaction[[#This Row],[Reference Number]],barang_keluar[],2,FALSE),""))</f>
        <v>46088</v>
      </c>
      <c r="C3322" t="str">
        <f t="shared" si="52"/>
        <v>Outbound</v>
      </c>
      <c r="D3322" t="str">
        <f>IF(tbl_transaction[[#This Row],[Type]]="Inbound",VLOOKUP(tbl_transaction[[#This Row],[Reference Number]],barang_masuk[],4,FALSE),IF(tbl_transaction[[#This Row],[Type]]="Outbound",VLOOKUP(tbl_transaction[[#This Row],[Reference Number]],barang_keluar[],4,FALSE),""))</f>
        <v>SNK006</v>
      </c>
      <c r="E3322" t="str">
        <f>IF(tbl_transaction[[#This Row],[Type]]="Inbound",VLOOKUP(tbl_transaction[[#This Row],[Reference Number]],barang_masuk[],5,FALSE),IF(tbl_transaction[[#This Row],[Type]]="Outbound",VLOOKUP(tbl_transaction[[#This Row],[Reference Number]],barang_keluar[],5,FALSE),""))</f>
        <v>Taro Snack Variant 6</v>
      </c>
      <c r="F3322">
        <f>IF(tbl_transaction[[#This Row],[Type]]="Inbound",VLOOKUP(tbl_transaction[[#This Row],[Reference Number]],barang_masuk[],6,FALSE),IF(tbl_transaction[[#This Row],[Type]]="Outbound",VLOOKUP(tbl_transaction[[#This Row],[Reference Number]],barang_keluar[],6,FALSE),""))</f>
        <v>12</v>
      </c>
      <c r="G3322" t="str">
        <f>IF(tbl_transaction[[#This Row],[Type]]="Inbound",VLOOKUP(tbl_transaction[[#This Row],[Reference Number]],barang_masuk[],7,FALSE),IF(tbl_transaction[[#This Row],[Type]]="Outbound",VLOOKUP(tbl_transaction[[#This Row],[Reference Number]],barang_keluar[],7,FALSE),""))</f>
        <v>Pack</v>
      </c>
      <c r="H3322" t="str">
        <f>IF(tbl_transaction[[#This Row],[Type]]="Inbound",VLOOKUP(tbl_transaction[[#This Row],[Reference Number]],barang_masuk[],3,FALSE),IF(tbl_transaction[[#This Row],[Type]]="Outbound",VLOOKUP(tbl_transaction[[#This Row],[Reference Number]],barang_keluar[],3,FALSE),""))</f>
        <v>Outlet 009</v>
      </c>
      <c r="I3322" t="str">
        <f>IF(D3322='Kartu Stok'!$B$2,COUNTIF($D$3:D3322,'Kartu Stok'!$B$2),"")</f>
        <v/>
      </c>
    </row>
    <row r="3323" spans="1:9" ht="14.5" x14ac:dyDescent="0.35">
      <c r="A3323" s="2" t="s">
        <v>3882</v>
      </c>
      <c r="B3323" s="5">
        <f>IF(LEFT(tbl_transaction[[#This Row],[Reference Number]],2)="GR",VLOOKUP(tbl_transaction[[#This Row],[Reference Number]],barang_masuk[],2,FALSE),IF(LEFT(tbl_transaction[[#This Row],[Reference Number]],2)="DO",VLOOKUP(tbl_transaction[[#This Row],[Reference Number]],barang_keluar[],2,FALSE),""))</f>
        <v>46082</v>
      </c>
      <c r="C3323" t="str">
        <f t="shared" si="52"/>
        <v>Outbound</v>
      </c>
      <c r="D3323" t="str">
        <f>IF(tbl_transaction[[#This Row],[Type]]="Inbound",VLOOKUP(tbl_transaction[[#This Row],[Reference Number]],barang_masuk[],4,FALSE),IF(tbl_transaction[[#This Row],[Type]]="Outbound",VLOOKUP(tbl_transaction[[#This Row],[Reference Number]],barang_keluar[],4,FALSE),""))</f>
        <v>BAB005</v>
      </c>
      <c r="E3323" t="str">
        <f>IF(tbl_transaction[[#This Row],[Type]]="Inbound",VLOOKUP(tbl_transaction[[#This Row],[Reference Number]],barang_masuk[],5,FALSE),IF(tbl_transaction[[#This Row],[Type]]="Outbound",VLOOKUP(tbl_transaction[[#This Row],[Reference Number]],barang_keluar[],5,FALSE),""))</f>
        <v>Zwitsal Baby Care Variant 5</v>
      </c>
      <c r="F3323">
        <f>IF(tbl_transaction[[#This Row],[Type]]="Inbound",VLOOKUP(tbl_transaction[[#This Row],[Reference Number]],barang_masuk[],6,FALSE),IF(tbl_transaction[[#This Row],[Type]]="Outbound",VLOOKUP(tbl_transaction[[#This Row],[Reference Number]],barang_keluar[],6,FALSE),""))</f>
        <v>30</v>
      </c>
      <c r="G3323" t="str">
        <f>IF(tbl_transaction[[#This Row],[Type]]="Inbound",VLOOKUP(tbl_transaction[[#This Row],[Reference Number]],barang_masuk[],7,FALSE),IF(tbl_transaction[[#This Row],[Type]]="Outbound",VLOOKUP(tbl_transaction[[#This Row],[Reference Number]],barang_keluar[],7,FALSE),""))</f>
        <v>Pack</v>
      </c>
      <c r="H3323" t="str">
        <f>IF(tbl_transaction[[#This Row],[Type]]="Inbound",VLOOKUP(tbl_transaction[[#This Row],[Reference Number]],barang_masuk[],3,FALSE),IF(tbl_transaction[[#This Row],[Type]]="Outbound",VLOOKUP(tbl_transaction[[#This Row],[Reference Number]],barang_keluar[],3,FALSE),""))</f>
        <v>Outlet 029</v>
      </c>
      <c r="I3323" t="str">
        <f>IF(D3323='Kartu Stok'!$B$2,COUNTIF($D$3:D3323,'Kartu Stok'!$B$2),"")</f>
        <v/>
      </c>
    </row>
    <row r="3324" spans="1:9" ht="14.5" x14ac:dyDescent="0.35">
      <c r="A3324" s="2" t="s">
        <v>3883</v>
      </c>
      <c r="B3324" s="5">
        <f>IF(LEFT(tbl_transaction[[#This Row],[Reference Number]],2)="GR",VLOOKUP(tbl_transaction[[#This Row],[Reference Number]],barang_masuk[],2,FALSE),IF(LEFT(tbl_transaction[[#This Row],[Reference Number]],2)="DO",VLOOKUP(tbl_transaction[[#This Row],[Reference Number]],barang_keluar[],2,FALSE),""))</f>
        <v>46028</v>
      </c>
      <c r="C3324" t="str">
        <f t="shared" si="52"/>
        <v>Outbound</v>
      </c>
      <c r="D3324" t="str">
        <f>IF(tbl_transaction[[#This Row],[Type]]="Inbound",VLOOKUP(tbl_transaction[[#This Row],[Reference Number]],barang_masuk[],4,FALSE),IF(tbl_transaction[[#This Row],[Type]]="Outbound",VLOOKUP(tbl_transaction[[#This Row],[Reference Number]],barang_keluar[],4,FALSE),""))</f>
        <v>BEV017</v>
      </c>
      <c r="E3324" t="str">
        <f>IF(tbl_transaction[[#This Row],[Type]]="Inbound",VLOOKUP(tbl_transaction[[#This Row],[Reference Number]],barang_masuk[],5,FALSE),IF(tbl_transaction[[#This Row],[Type]]="Outbound",VLOOKUP(tbl_transaction[[#This Row],[Reference Number]],barang_keluar[],5,FALSE),""))</f>
        <v>Aqua Beverage Variant 17</v>
      </c>
      <c r="F3324">
        <f>IF(tbl_transaction[[#This Row],[Type]]="Inbound",VLOOKUP(tbl_transaction[[#This Row],[Reference Number]],barang_masuk[],6,FALSE),IF(tbl_transaction[[#This Row],[Type]]="Outbound",VLOOKUP(tbl_transaction[[#This Row],[Reference Number]],barang_keluar[],6,FALSE),""))</f>
        <v>48</v>
      </c>
      <c r="G3324" t="str">
        <f>IF(tbl_transaction[[#This Row],[Type]]="Inbound",VLOOKUP(tbl_transaction[[#This Row],[Reference Number]],barang_masuk[],7,FALSE),IF(tbl_transaction[[#This Row],[Type]]="Outbound",VLOOKUP(tbl_transaction[[#This Row],[Reference Number]],barang_keluar[],7,FALSE),""))</f>
        <v>Bottle</v>
      </c>
      <c r="H3324" t="str">
        <f>IF(tbl_transaction[[#This Row],[Type]]="Inbound",VLOOKUP(tbl_transaction[[#This Row],[Reference Number]],barang_masuk[],3,FALSE),IF(tbl_transaction[[#This Row],[Type]]="Outbound",VLOOKUP(tbl_transaction[[#This Row],[Reference Number]],barang_keluar[],3,FALSE),""))</f>
        <v>Outlet 001</v>
      </c>
      <c r="I3324" t="str">
        <f>IF(D3324='Kartu Stok'!$B$2,COUNTIF($D$3:D3324,'Kartu Stok'!$B$2),"")</f>
        <v/>
      </c>
    </row>
    <row r="3325" spans="1:9" ht="14.5" x14ac:dyDescent="0.35">
      <c r="A3325" s="2" t="s">
        <v>3884</v>
      </c>
      <c r="B3325" s="5">
        <f>IF(LEFT(tbl_transaction[[#This Row],[Reference Number]],2)="GR",VLOOKUP(tbl_transaction[[#This Row],[Reference Number]],barang_masuk[],2,FALSE),IF(LEFT(tbl_transaction[[#This Row],[Reference Number]],2)="DO",VLOOKUP(tbl_transaction[[#This Row],[Reference Number]],barang_keluar[],2,FALSE),""))</f>
        <v>46149</v>
      </c>
      <c r="C3325" t="str">
        <f t="shared" si="52"/>
        <v>Outbound</v>
      </c>
      <c r="D3325" t="str">
        <f>IF(tbl_transaction[[#This Row],[Type]]="Inbound",VLOOKUP(tbl_transaction[[#This Row],[Reference Number]],barang_masuk[],4,FALSE),IF(tbl_transaction[[#This Row],[Type]]="Outbound",VLOOKUP(tbl_transaction[[#This Row],[Reference Number]],barang_keluar[],4,FALSE),""))</f>
        <v>SNK022</v>
      </c>
      <c r="E3325" t="str">
        <f>IF(tbl_transaction[[#This Row],[Type]]="Inbound",VLOOKUP(tbl_transaction[[#This Row],[Reference Number]],barang_masuk[],5,FALSE),IF(tbl_transaction[[#This Row],[Type]]="Outbound",VLOOKUP(tbl_transaction[[#This Row],[Reference Number]],barang_keluar[],5,FALSE),""))</f>
        <v>Chitato Snack Variant 22</v>
      </c>
      <c r="F3325">
        <f>IF(tbl_transaction[[#This Row],[Type]]="Inbound",VLOOKUP(tbl_transaction[[#This Row],[Reference Number]],barang_masuk[],6,FALSE),IF(tbl_transaction[[#This Row],[Type]]="Outbound",VLOOKUP(tbl_transaction[[#This Row],[Reference Number]],barang_keluar[],6,FALSE),""))</f>
        <v>15</v>
      </c>
      <c r="G3325" t="str">
        <f>IF(tbl_transaction[[#This Row],[Type]]="Inbound",VLOOKUP(tbl_transaction[[#This Row],[Reference Number]],barang_masuk[],7,FALSE),IF(tbl_transaction[[#This Row],[Type]]="Outbound",VLOOKUP(tbl_transaction[[#This Row],[Reference Number]],barang_keluar[],7,FALSE),""))</f>
        <v>Pack</v>
      </c>
      <c r="H3325" t="str">
        <f>IF(tbl_transaction[[#This Row],[Type]]="Inbound",VLOOKUP(tbl_transaction[[#This Row],[Reference Number]],barang_masuk[],3,FALSE),IF(tbl_transaction[[#This Row],[Type]]="Outbound",VLOOKUP(tbl_transaction[[#This Row],[Reference Number]],barang_keluar[],3,FALSE),""))</f>
        <v>Outlet 010</v>
      </c>
      <c r="I3325" t="str">
        <f>IF(D3325='Kartu Stok'!$B$2,COUNTIF($D$3:D3325,'Kartu Stok'!$B$2),"")</f>
        <v/>
      </c>
    </row>
    <row r="3326" spans="1:9" ht="14.5" x14ac:dyDescent="0.35">
      <c r="A3326" s="2" t="s">
        <v>3885</v>
      </c>
      <c r="B3326" s="5">
        <f>IF(LEFT(tbl_transaction[[#This Row],[Reference Number]],2)="GR",VLOOKUP(tbl_transaction[[#This Row],[Reference Number]],barang_masuk[],2,FALSE),IF(LEFT(tbl_transaction[[#This Row],[Reference Number]],2)="DO",VLOOKUP(tbl_transaction[[#This Row],[Reference Number]],barang_keluar[],2,FALSE),""))</f>
        <v>46184</v>
      </c>
      <c r="C3326" t="str">
        <f t="shared" si="52"/>
        <v>Outbound</v>
      </c>
      <c r="D3326" t="str">
        <f>IF(tbl_transaction[[#This Row],[Type]]="Inbound",VLOOKUP(tbl_transaction[[#This Row],[Reference Number]],barang_masuk[],4,FALSE),IF(tbl_transaction[[#This Row],[Type]]="Outbound",VLOOKUP(tbl_transaction[[#This Row],[Reference Number]],barang_keluar[],4,FALSE),""))</f>
        <v>SNK013</v>
      </c>
      <c r="E3326" t="str">
        <f>IF(tbl_transaction[[#This Row],[Type]]="Inbound",VLOOKUP(tbl_transaction[[#This Row],[Reference Number]],barang_masuk[],5,FALSE),IF(tbl_transaction[[#This Row],[Type]]="Outbound",VLOOKUP(tbl_transaction[[#This Row],[Reference Number]],barang_keluar[],5,FALSE),""))</f>
        <v>Qtela Snack Variant 13</v>
      </c>
      <c r="F3326">
        <f>IF(tbl_transaction[[#This Row],[Type]]="Inbound",VLOOKUP(tbl_transaction[[#This Row],[Reference Number]],barang_masuk[],6,FALSE),IF(tbl_transaction[[#This Row],[Type]]="Outbound",VLOOKUP(tbl_transaction[[#This Row],[Reference Number]],barang_keluar[],6,FALSE),""))</f>
        <v>15</v>
      </c>
      <c r="G3326" t="str">
        <f>IF(tbl_transaction[[#This Row],[Type]]="Inbound",VLOOKUP(tbl_transaction[[#This Row],[Reference Number]],barang_masuk[],7,FALSE),IF(tbl_transaction[[#This Row],[Type]]="Outbound",VLOOKUP(tbl_transaction[[#This Row],[Reference Number]],barang_keluar[],7,FALSE),""))</f>
        <v>Pack</v>
      </c>
      <c r="H3326" t="str">
        <f>IF(tbl_transaction[[#This Row],[Type]]="Inbound",VLOOKUP(tbl_transaction[[#This Row],[Reference Number]],barang_masuk[],3,FALSE),IF(tbl_transaction[[#This Row],[Type]]="Outbound",VLOOKUP(tbl_transaction[[#This Row],[Reference Number]],barang_keluar[],3,FALSE),""))</f>
        <v>Outlet 014</v>
      </c>
      <c r="I3326" t="str">
        <f>IF(D3326='Kartu Stok'!$B$2,COUNTIF($D$3:D3326,'Kartu Stok'!$B$2),"")</f>
        <v/>
      </c>
    </row>
    <row r="3327" spans="1:9" ht="14.5" x14ac:dyDescent="0.35">
      <c r="A3327" s="2" t="s">
        <v>3886</v>
      </c>
      <c r="B3327" s="5">
        <f>IF(LEFT(tbl_transaction[[#This Row],[Reference Number]],2)="GR",VLOOKUP(tbl_transaction[[#This Row],[Reference Number]],barang_masuk[],2,FALSE),IF(LEFT(tbl_transaction[[#This Row],[Reference Number]],2)="DO",VLOOKUP(tbl_transaction[[#This Row],[Reference Number]],barang_keluar[],2,FALSE),""))</f>
        <v>46094</v>
      </c>
      <c r="C3327" t="str">
        <f t="shared" si="52"/>
        <v>Outbound</v>
      </c>
      <c r="D3327" t="str">
        <f>IF(tbl_transaction[[#This Row],[Type]]="Inbound",VLOOKUP(tbl_transaction[[#This Row],[Reference Number]],barang_masuk[],4,FALSE),IF(tbl_transaction[[#This Row],[Type]]="Outbound",VLOOKUP(tbl_transaction[[#This Row],[Reference Number]],barang_keluar[],4,FALSE),""))</f>
        <v>BEV021</v>
      </c>
      <c r="E3327" t="str">
        <f>IF(tbl_transaction[[#This Row],[Type]]="Inbound",VLOOKUP(tbl_transaction[[#This Row],[Reference Number]],barang_masuk[],5,FALSE),IF(tbl_transaction[[#This Row],[Type]]="Outbound",VLOOKUP(tbl_transaction[[#This Row],[Reference Number]],barang_keluar[],5,FALSE),""))</f>
        <v>Sosro Beverage Variant 21</v>
      </c>
      <c r="F3327">
        <f>IF(tbl_transaction[[#This Row],[Type]]="Inbound",VLOOKUP(tbl_transaction[[#This Row],[Reference Number]],barang_masuk[],6,FALSE),IF(tbl_transaction[[#This Row],[Type]]="Outbound",VLOOKUP(tbl_transaction[[#This Row],[Reference Number]],barang_keluar[],6,FALSE),""))</f>
        <v>20</v>
      </c>
      <c r="G3327" t="str">
        <f>IF(tbl_transaction[[#This Row],[Type]]="Inbound",VLOOKUP(tbl_transaction[[#This Row],[Reference Number]],barang_masuk[],7,FALSE),IF(tbl_transaction[[#This Row],[Type]]="Outbound",VLOOKUP(tbl_transaction[[#This Row],[Reference Number]],barang_keluar[],7,FALSE),""))</f>
        <v>Bottle</v>
      </c>
      <c r="H3327" t="str">
        <f>IF(tbl_transaction[[#This Row],[Type]]="Inbound",VLOOKUP(tbl_transaction[[#This Row],[Reference Number]],barang_masuk[],3,FALSE),IF(tbl_transaction[[#This Row],[Type]]="Outbound",VLOOKUP(tbl_transaction[[#This Row],[Reference Number]],barang_keluar[],3,FALSE),""))</f>
        <v>Outlet 054</v>
      </c>
      <c r="I3327" t="str">
        <f>IF(D3327='Kartu Stok'!$B$2,COUNTIF($D$3:D3327,'Kartu Stok'!$B$2),"")</f>
        <v/>
      </c>
    </row>
    <row r="3328" spans="1:9" ht="14.5" x14ac:dyDescent="0.35">
      <c r="A3328" s="2" t="s">
        <v>3887</v>
      </c>
      <c r="B3328" s="5">
        <f>IF(LEFT(tbl_transaction[[#This Row],[Reference Number]],2)="GR",VLOOKUP(tbl_transaction[[#This Row],[Reference Number]],barang_masuk[],2,FALSE),IF(LEFT(tbl_transaction[[#This Row],[Reference Number]],2)="DO",VLOOKUP(tbl_transaction[[#This Row],[Reference Number]],barang_keluar[],2,FALSE),""))</f>
        <v>46119</v>
      </c>
      <c r="C3328" t="str">
        <f t="shared" si="52"/>
        <v>Outbound</v>
      </c>
      <c r="D3328" t="str">
        <f>IF(tbl_transaction[[#This Row],[Type]]="Inbound",VLOOKUP(tbl_transaction[[#This Row],[Reference Number]],barang_masuk[],4,FALSE),IF(tbl_transaction[[#This Row],[Type]]="Outbound",VLOOKUP(tbl_transaction[[#This Row],[Reference Number]],barang_keluar[],4,FALSE),""))</f>
        <v>BAB016</v>
      </c>
      <c r="E3328" t="str">
        <f>IF(tbl_transaction[[#This Row],[Type]]="Inbound",VLOOKUP(tbl_transaction[[#This Row],[Reference Number]],barang_masuk[],5,FALSE),IF(tbl_transaction[[#This Row],[Type]]="Outbound",VLOOKUP(tbl_transaction[[#This Row],[Reference Number]],barang_keluar[],5,FALSE),""))</f>
        <v>MamyPoko Baby Care Variant 16</v>
      </c>
      <c r="F3328">
        <f>IF(tbl_transaction[[#This Row],[Type]]="Inbound",VLOOKUP(tbl_transaction[[#This Row],[Reference Number]],barang_masuk[],6,FALSE),IF(tbl_transaction[[#This Row],[Type]]="Outbound",VLOOKUP(tbl_transaction[[#This Row],[Reference Number]],barang_keluar[],6,FALSE),""))</f>
        <v>15</v>
      </c>
      <c r="G3328" t="str">
        <f>IF(tbl_transaction[[#This Row],[Type]]="Inbound",VLOOKUP(tbl_transaction[[#This Row],[Reference Number]],barang_masuk[],7,FALSE),IF(tbl_transaction[[#This Row],[Type]]="Outbound",VLOOKUP(tbl_transaction[[#This Row],[Reference Number]],barang_keluar[],7,FALSE),""))</f>
        <v>Pack</v>
      </c>
      <c r="H3328" t="str">
        <f>IF(tbl_transaction[[#This Row],[Type]]="Inbound",VLOOKUP(tbl_transaction[[#This Row],[Reference Number]],barang_masuk[],3,FALSE),IF(tbl_transaction[[#This Row],[Type]]="Outbound",VLOOKUP(tbl_transaction[[#This Row],[Reference Number]],barang_keluar[],3,FALSE),""))</f>
        <v>Outlet 049</v>
      </c>
      <c r="I3328" t="str">
        <f>IF(D3328='Kartu Stok'!$B$2,COUNTIF($D$3:D3328,'Kartu Stok'!$B$2),"")</f>
        <v/>
      </c>
    </row>
    <row r="3329" spans="1:9" ht="14.5" x14ac:dyDescent="0.35">
      <c r="A3329" s="2" t="s">
        <v>3888</v>
      </c>
      <c r="B3329" s="5">
        <f>IF(LEFT(tbl_transaction[[#This Row],[Reference Number]],2)="GR",VLOOKUP(tbl_transaction[[#This Row],[Reference Number]],barang_masuk[],2,FALSE),IF(LEFT(tbl_transaction[[#This Row],[Reference Number]],2)="DO",VLOOKUP(tbl_transaction[[#This Row],[Reference Number]],barang_keluar[],2,FALSE),""))</f>
        <v>46120</v>
      </c>
      <c r="C3329" t="str">
        <f t="shared" si="52"/>
        <v>Outbound</v>
      </c>
      <c r="D3329" t="str">
        <f>IF(tbl_transaction[[#This Row],[Type]]="Inbound",VLOOKUP(tbl_transaction[[#This Row],[Reference Number]],barang_masuk[],4,FALSE),IF(tbl_transaction[[#This Row],[Type]]="Outbound",VLOOKUP(tbl_transaction[[#This Row],[Reference Number]],barang_keluar[],4,FALSE),""))</f>
        <v>INS024</v>
      </c>
      <c r="E3329" t="str">
        <f>IF(tbl_transaction[[#This Row],[Type]]="Inbound",VLOOKUP(tbl_transaction[[#This Row],[Reference Number]],barang_masuk[],5,FALSE),IF(tbl_transaction[[#This Row],[Type]]="Outbound",VLOOKUP(tbl_transaction[[#This Row],[Reference Number]],barang_keluar[],5,FALSE),""))</f>
        <v>Sarimi Instant Food Variant 24</v>
      </c>
      <c r="F3329">
        <f>IF(tbl_transaction[[#This Row],[Type]]="Inbound",VLOOKUP(tbl_transaction[[#This Row],[Reference Number]],barang_masuk[],6,FALSE),IF(tbl_transaction[[#This Row],[Type]]="Outbound",VLOOKUP(tbl_transaction[[#This Row],[Reference Number]],barang_keluar[],6,FALSE),""))</f>
        <v>48</v>
      </c>
      <c r="G3329" t="str">
        <f>IF(tbl_transaction[[#This Row],[Type]]="Inbound",VLOOKUP(tbl_transaction[[#This Row],[Reference Number]],barang_masuk[],7,FALSE),IF(tbl_transaction[[#This Row],[Type]]="Outbound",VLOOKUP(tbl_transaction[[#This Row],[Reference Number]],barang_keluar[],7,FALSE),""))</f>
        <v>Pack</v>
      </c>
      <c r="H3329" t="str">
        <f>IF(tbl_transaction[[#This Row],[Type]]="Inbound",VLOOKUP(tbl_transaction[[#This Row],[Reference Number]],barang_masuk[],3,FALSE),IF(tbl_transaction[[#This Row],[Type]]="Outbound",VLOOKUP(tbl_transaction[[#This Row],[Reference Number]],barang_keluar[],3,FALSE),""))</f>
        <v>Outlet 036</v>
      </c>
      <c r="I3329" t="str">
        <f>IF(D3329='Kartu Stok'!$B$2,COUNTIF($D$3:D3329,'Kartu Stok'!$B$2),"")</f>
        <v/>
      </c>
    </row>
    <row r="3330" spans="1:9" ht="14.5" x14ac:dyDescent="0.35">
      <c r="A3330" s="2" t="s">
        <v>3889</v>
      </c>
      <c r="B3330" s="5">
        <f>IF(LEFT(tbl_transaction[[#This Row],[Reference Number]],2)="GR",VLOOKUP(tbl_transaction[[#This Row],[Reference Number]],barang_masuk[],2,FALSE),IF(LEFT(tbl_transaction[[#This Row],[Reference Number]],2)="DO",VLOOKUP(tbl_transaction[[#This Row],[Reference Number]],barang_keluar[],2,FALSE),""))</f>
        <v>46134</v>
      </c>
      <c r="C3330" t="str">
        <f t="shared" si="52"/>
        <v>Outbound</v>
      </c>
      <c r="D3330" t="str">
        <f>IF(tbl_transaction[[#This Row],[Type]]="Inbound",VLOOKUP(tbl_transaction[[#This Row],[Reference Number]],barang_masuk[],4,FALSE),IF(tbl_transaction[[#This Row],[Type]]="Outbound",VLOOKUP(tbl_transaction[[#This Row],[Reference Number]],barang_keluar[],4,FALSE),""))</f>
        <v>INS010</v>
      </c>
      <c r="E3330" t="str">
        <f>IF(tbl_transaction[[#This Row],[Type]]="Inbound",VLOOKUP(tbl_transaction[[#This Row],[Reference Number]],barang_masuk[],5,FALSE),IF(tbl_transaction[[#This Row],[Type]]="Outbound",VLOOKUP(tbl_transaction[[#This Row],[Reference Number]],barang_keluar[],5,FALSE),""))</f>
        <v>Sarimi Instant Food Variant 10</v>
      </c>
      <c r="F3330">
        <f>IF(tbl_transaction[[#This Row],[Type]]="Inbound",VLOOKUP(tbl_transaction[[#This Row],[Reference Number]],barang_masuk[],6,FALSE),IF(tbl_transaction[[#This Row],[Type]]="Outbound",VLOOKUP(tbl_transaction[[#This Row],[Reference Number]],barang_keluar[],6,FALSE),""))</f>
        <v>30</v>
      </c>
      <c r="G3330" t="str">
        <f>IF(tbl_transaction[[#This Row],[Type]]="Inbound",VLOOKUP(tbl_transaction[[#This Row],[Reference Number]],barang_masuk[],7,FALSE),IF(tbl_transaction[[#This Row],[Type]]="Outbound",VLOOKUP(tbl_transaction[[#This Row],[Reference Number]],barang_keluar[],7,FALSE),""))</f>
        <v>Pack</v>
      </c>
      <c r="H3330" t="str">
        <f>IF(tbl_transaction[[#This Row],[Type]]="Inbound",VLOOKUP(tbl_transaction[[#This Row],[Reference Number]],barang_masuk[],3,FALSE),IF(tbl_transaction[[#This Row],[Type]]="Outbound",VLOOKUP(tbl_transaction[[#This Row],[Reference Number]],barang_keluar[],3,FALSE),""))</f>
        <v>Outlet 019</v>
      </c>
      <c r="I3330" t="str">
        <f>IF(D3330='Kartu Stok'!$B$2,COUNTIF($D$3:D3330,'Kartu Stok'!$B$2),"")</f>
        <v/>
      </c>
    </row>
    <row r="3331" spans="1:9" ht="14.5" x14ac:dyDescent="0.35">
      <c r="A3331" s="2" t="s">
        <v>3890</v>
      </c>
      <c r="B3331" s="5">
        <f>IF(LEFT(tbl_transaction[[#This Row],[Reference Number]],2)="GR",VLOOKUP(tbl_transaction[[#This Row],[Reference Number]],barang_masuk[],2,FALSE),IF(LEFT(tbl_transaction[[#This Row],[Reference Number]],2)="DO",VLOOKUP(tbl_transaction[[#This Row],[Reference Number]],barang_keluar[],2,FALSE),""))</f>
        <v>46166</v>
      </c>
      <c r="C3331" t="str">
        <f t="shared" si="52"/>
        <v>Outbound</v>
      </c>
      <c r="D3331" t="str">
        <f>IF(tbl_transaction[[#This Row],[Type]]="Inbound",VLOOKUP(tbl_transaction[[#This Row],[Reference Number]],barang_masuk[],4,FALSE),IF(tbl_transaction[[#This Row],[Type]]="Outbound",VLOOKUP(tbl_transaction[[#This Row],[Reference Number]],barang_keluar[],4,FALSE),""))</f>
        <v>HOM003</v>
      </c>
      <c r="E3331" t="str">
        <f>IF(tbl_transaction[[#This Row],[Type]]="Inbound",VLOOKUP(tbl_transaction[[#This Row],[Reference Number]],barang_masuk[],5,FALSE),IF(tbl_transaction[[#This Row],[Type]]="Outbound",VLOOKUP(tbl_transaction[[#This Row],[Reference Number]],barang_keluar[],5,FALSE),""))</f>
        <v>Sunlight Home Care Variant 3</v>
      </c>
      <c r="F3331">
        <f>IF(tbl_transaction[[#This Row],[Type]]="Inbound",VLOOKUP(tbl_transaction[[#This Row],[Reference Number]],barang_masuk[],6,FALSE),IF(tbl_transaction[[#This Row],[Type]]="Outbound",VLOOKUP(tbl_transaction[[#This Row],[Reference Number]],barang_keluar[],6,FALSE),""))</f>
        <v>15</v>
      </c>
      <c r="G3331" t="str">
        <f>IF(tbl_transaction[[#This Row],[Type]]="Inbound",VLOOKUP(tbl_transaction[[#This Row],[Reference Number]],barang_masuk[],7,FALSE),IF(tbl_transaction[[#This Row],[Type]]="Outbound",VLOOKUP(tbl_transaction[[#This Row],[Reference Number]],barang_keluar[],7,FALSE),""))</f>
        <v>Pack</v>
      </c>
      <c r="H3331" t="str">
        <f>IF(tbl_transaction[[#This Row],[Type]]="Inbound",VLOOKUP(tbl_transaction[[#This Row],[Reference Number]],barang_masuk[],3,FALSE),IF(tbl_transaction[[#This Row],[Type]]="Outbound",VLOOKUP(tbl_transaction[[#This Row],[Reference Number]],barang_keluar[],3,FALSE),""))</f>
        <v>Outlet 028</v>
      </c>
      <c r="I3331" t="str">
        <f>IF(D3331='Kartu Stok'!$B$2,COUNTIF($D$3:D3331,'Kartu Stok'!$B$2),"")</f>
        <v/>
      </c>
    </row>
    <row r="3332" spans="1:9" ht="14.5" x14ac:dyDescent="0.35">
      <c r="A3332" s="2" t="s">
        <v>3891</v>
      </c>
      <c r="B3332" s="5">
        <f>IF(LEFT(tbl_transaction[[#This Row],[Reference Number]],2)="GR",VLOOKUP(tbl_transaction[[#This Row],[Reference Number]],barang_masuk[],2,FALSE),IF(LEFT(tbl_transaction[[#This Row],[Reference Number]],2)="DO",VLOOKUP(tbl_transaction[[#This Row],[Reference Number]],barang_keluar[],2,FALSE),""))</f>
        <v>46107</v>
      </c>
      <c r="C3332" t="str">
        <f t="shared" si="52"/>
        <v>Outbound</v>
      </c>
      <c r="D3332" t="str">
        <f>IF(tbl_transaction[[#This Row],[Type]]="Inbound",VLOOKUP(tbl_transaction[[#This Row],[Reference Number]],barang_masuk[],4,FALSE),IF(tbl_transaction[[#This Row],[Type]]="Outbound",VLOOKUP(tbl_transaction[[#This Row],[Reference Number]],barang_keluar[],4,FALSE),""))</f>
        <v>HOM009</v>
      </c>
      <c r="E3332" t="str">
        <f>IF(tbl_transaction[[#This Row],[Type]]="Inbound",VLOOKUP(tbl_transaction[[#This Row],[Reference Number]],barang_masuk[],5,FALSE),IF(tbl_transaction[[#This Row],[Type]]="Outbound",VLOOKUP(tbl_transaction[[#This Row],[Reference Number]],barang_keluar[],5,FALSE),""))</f>
        <v>Molto Home Care Variant 9</v>
      </c>
      <c r="F3332">
        <f>IF(tbl_transaction[[#This Row],[Type]]="Inbound",VLOOKUP(tbl_transaction[[#This Row],[Reference Number]],barang_masuk[],6,FALSE),IF(tbl_transaction[[#This Row],[Type]]="Outbound",VLOOKUP(tbl_transaction[[#This Row],[Reference Number]],barang_keluar[],6,FALSE),""))</f>
        <v>12</v>
      </c>
      <c r="G3332" t="str">
        <f>IF(tbl_transaction[[#This Row],[Type]]="Inbound",VLOOKUP(tbl_transaction[[#This Row],[Reference Number]],barang_masuk[],7,FALSE),IF(tbl_transaction[[#This Row],[Type]]="Outbound",VLOOKUP(tbl_transaction[[#This Row],[Reference Number]],barang_keluar[],7,FALSE),""))</f>
        <v>Pack</v>
      </c>
      <c r="H3332" t="str">
        <f>IF(tbl_transaction[[#This Row],[Type]]="Inbound",VLOOKUP(tbl_transaction[[#This Row],[Reference Number]],barang_masuk[],3,FALSE),IF(tbl_transaction[[#This Row],[Type]]="Outbound",VLOOKUP(tbl_transaction[[#This Row],[Reference Number]],barang_keluar[],3,FALSE),""))</f>
        <v>Outlet 060</v>
      </c>
      <c r="I3332" t="str">
        <f>IF(D3332='Kartu Stok'!$B$2,COUNTIF($D$3:D3332,'Kartu Stok'!$B$2),"")</f>
        <v/>
      </c>
    </row>
    <row r="3333" spans="1:9" ht="14.5" x14ac:dyDescent="0.35">
      <c r="A3333" s="2" t="s">
        <v>3892</v>
      </c>
      <c r="B3333" s="5">
        <f>IF(LEFT(tbl_transaction[[#This Row],[Reference Number]],2)="GR",VLOOKUP(tbl_transaction[[#This Row],[Reference Number]],barang_masuk[],2,FALSE),IF(LEFT(tbl_transaction[[#This Row],[Reference Number]],2)="DO",VLOOKUP(tbl_transaction[[#This Row],[Reference Number]],barang_keluar[],2,FALSE),""))</f>
        <v>46061</v>
      </c>
      <c r="C3333" t="str">
        <f t="shared" si="52"/>
        <v>Outbound</v>
      </c>
      <c r="D3333" t="str">
        <f>IF(tbl_transaction[[#This Row],[Type]]="Inbound",VLOOKUP(tbl_transaction[[#This Row],[Reference Number]],barang_masuk[],4,FALSE),IF(tbl_transaction[[#This Row],[Type]]="Outbound",VLOOKUP(tbl_transaction[[#This Row],[Reference Number]],barang_keluar[],4,FALSE),""))</f>
        <v>HOM016</v>
      </c>
      <c r="E3333" t="str">
        <f>IF(tbl_transaction[[#This Row],[Type]]="Inbound",VLOOKUP(tbl_transaction[[#This Row],[Reference Number]],barang_masuk[],5,FALSE),IF(tbl_transaction[[#This Row],[Type]]="Outbound",VLOOKUP(tbl_transaction[[#This Row],[Reference Number]],barang_keluar[],5,FALSE),""))</f>
        <v>Molto Home Care Variant 16</v>
      </c>
      <c r="F3333">
        <f>IF(tbl_transaction[[#This Row],[Type]]="Inbound",VLOOKUP(tbl_transaction[[#This Row],[Reference Number]],barang_masuk[],6,FALSE),IF(tbl_transaction[[#This Row],[Type]]="Outbound",VLOOKUP(tbl_transaction[[#This Row],[Reference Number]],barang_keluar[],6,FALSE),""))</f>
        <v>30</v>
      </c>
      <c r="G3333" t="str">
        <f>IF(tbl_transaction[[#This Row],[Type]]="Inbound",VLOOKUP(tbl_transaction[[#This Row],[Reference Number]],barang_masuk[],7,FALSE),IF(tbl_transaction[[#This Row],[Type]]="Outbound",VLOOKUP(tbl_transaction[[#This Row],[Reference Number]],barang_keluar[],7,FALSE),""))</f>
        <v>Pack</v>
      </c>
      <c r="H3333" t="str">
        <f>IF(tbl_transaction[[#This Row],[Type]]="Inbound",VLOOKUP(tbl_transaction[[#This Row],[Reference Number]],barang_masuk[],3,FALSE),IF(tbl_transaction[[#This Row],[Type]]="Outbound",VLOOKUP(tbl_transaction[[#This Row],[Reference Number]],barang_keluar[],3,FALSE),""))</f>
        <v>Outlet 077</v>
      </c>
      <c r="I3333" t="str">
        <f>IF(D3333='Kartu Stok'!$B$2,COUNTIF($D$3:D3333,'Kartu Stok'!$B$2),"")</f>
        <v/>
      </c>
    </row>
    <row r="3334" spans="1:9" ht="14.5" x14ac:dyDescent="0.35">
      <c r="A3334" s="2" t="s">
        <v>3893</v>
      </c>
      <c r="B3334" s="5">
        <f>IF(LEFT(tbl_transaction[[#This Row],[Reference Number]],2)="GR",VLOOKUP(tbl_transaction[[#This Row],[Reference Number]],barang_masuk[],2,FALSE),IF(LEFT(tbl_transaction[[#This Row],[Reference Number]],2)="DO",VLOOKUP(tbl_transaction[[#This Row],[Reference Number]],barang_keluar[],2,FALSE),""))</f>
        <v>46065</v>
      </c>
      <c r="C3334" t="str">
        <f t="shared" si="52"/>
        <v>Outbound</v>
      </c>
      <c r="D3334" t="str">
        <f>IF(tbl_transaction[[#This Row],[Type]]="Inbound",VLOOKUP(tbl_transaction[[#This Row],[Reference Number]],barang_masuk[],4,FALSE),IF(tbl_transaction[[#This Row],[Type]]="Outbound",VLOOKUP(tbl_transaction[[#This Row],[Reference Number]],barang_keluar[],4,FALSE),""))</f>
        <v>INS006</v>
      </c>
      <c r="E3334" t="str">
        <f>IF(tbl_transaction[[#This Row],[Type]]="Inbound",VLOOKUP(tbl_transaction[[#This Row],[Reference Number]],barang_masuk[],5,FALSE),IF(tbl_transaction[[#This Row],[Type]]="Outbound",VLOOKUP(tbl_transaction[[#This Row],[Reference Number]],barang_keluar[],5,FALSE),""))</f>
        <v>Indomie Instant Food Variant 6</v>
      </c>
      <c r="F3334">
        <f>IF(tbl_transaction[[#This Row],[Type]]="Inbound",VLOOKUP(tbl_transaction[[#This Row],[Reference Number]],barang_masuk[],6,FALSE),IF(tbl_transaction[[#This Row],[Type]]="Outbound",VLOOKUP(tbl_transaction[[#This Row],[Reference Number]],barang_keluar[],6,FALSE),""))</f>
        <v>24</v>
      </c>
      <c r="G3334" t="str">
        <f>IF(tbl_transaction[[#This Row],[Type]]="Inbound",VLOOKUP(tbl_transaction[[#This Row],[Reference Number]],barang_masuk[],7,FALSE),IF(tbl_transaction[[#This Row],[Type]]="Outbound",VLOOKUP(tbl_transaction[[#This Row],[Reference Number]],barang_keluar[],7,FALSE),""))</f>
        <v>Pack</v>
      </c>
      <c r="H3334" t="str">
        <f>IF(tbl_transaction[[#This Row],[Type]]="Inbound",VLOOKUP(tbl_transaction[[#This Row],[Reference Number]],barang_masuk[],3,FALSE),IF(tbl_transaction[[#This Row],[Type]]="Outbound",VLOOKUP(tbl_transaction[[#This Row],[Reference Number]],barang_keluar[],3,FALSE),""))</f>
        <v>Outlet 026</v>
      </c>
      <c r="I3334" t="str">
        <f>IF(D3334='Kartu Stok'!$B$2,COUNTIF($D$3:D3334,'Kartu Stok'!$B$2),"")</f>
        <v/>
      </c>
    </row>
    <row r="3335" spans="1:9" ht="14.5" x14ac:dyDescent="0.35">
      <c r="A3335" s="2" t="s">
        <v>3894</v>
      </c>
      <c r="B3335" s="5">
        <f>IF(LEFT(tbl_transaction[[#This Row],[Reference Number]],2)="GR",VLOOKUP(tbl_transaction[[#This Row],[Reference Number]],barang_masuk[],2,FALSE),IF(LEFT(tbl_transaction[[#This Row],[Reference Number]],2)="DO",VLOOKUP(tbl_transaction[[#This Row],[Reference Number]],barang_keluar[],2,FALSE),""))</f>
        <v>46190</v>
      </c>
      <c r="C3335" t="str">
        <f t="shared" si="52"/>
        <v>Outbound</v>
      </c>
      <c r="D3335" t="str">
        <f>IF(tbl_transaction[[#This Row],[Type]]="Inbound",VLOOKUP(tbl_transaction[[#This Row],[Reference Number]],barang_masuk[],4,FALSE),IF(tbl_transaction[[#This Row],[Type]]="Outbound",VLOOKUP(tbl_transaction[[#This Row],[Reference Number]],barang_keluar[],4,FALSE),""))</f>
        <v>BEV039</v>
      </c>
      <c r="E3335" t="str">
        <f>IF(tbl_transaction[[#This Row],[Type]]="Inbound",VLOOKUP(tbl_transaction[[#This Row],[Reference Number]],barang_masuk[],5,FALSE),IF(tbl_transaction[[#This Row],[Type]]="Outbound",VLOOKUP(tbl_transaction[[#This Row],[Reference Number]],barang_keluar[],5,FALSE),""))</f>
        <v>Pocari Beverage Variant 39</v>
      </c>
      <c r="F3335">
        <f>IF(tbl_transaction[[#This Row],[Type]]="Inbound",VLOOKUP(tbl_transaction[[#This Row],[Reference Number]],barang_masuk[],6,FALSE),IF(tbl_transaction[[#This Row],[Type]]="Outbound",VLOOKUP(tbl_transaction[[#This Row],[Reference Number]],barang_keluar[],6,FALSE),""))</f>
        <v>30</v>
      </c>
      <c r="G3335" t="str">
        <f>IF(tbl_transaction[[#This Row],[Type]]="Inbound",VLOOKUP(tbl_transaction[[#This Row],[Reference Number]],barang_masuk[],7,FALSE),IF(tbl_transaction[[#This Row],[Type]]="Outbound",VLOOKUP(tbl_transaction[[#This Row],[Reference Number]],barang_keluar[],7,FALSE),""))</f>
        <v>Bottle</v>
      </c>
      <c r="H3335" t="str">
        <f>IF(tbl_transaction[[#This Row],[Type]]="Inbound",VLOOKUP(tbl_transaction[[#This Row],[Reference Number]],barang_masuk[],3,FALSE),IF(tbl_transaction[[#This Row],[Type]]="Outbound",VLOOKUP(tbl_transaction[[#This Row],[Reference Number]],barang_keluar[],3,FALSE),""))</f>
        <v>Outlet 006</v>
      </c>
      <c r="I3335" t="str">
        <f>IF(D3335='Kartu Stok'!$B$2,COUNTIF($D$3:D3335,'Kartu Stok'!$B$2),"")</f>
        <v/>
      </c>
    </row>
    <row r="3336" spans="1:9" ht="14.5" x14ac:dyDescent="0.35">
      <c r="A3336" s="2" t="s">
        <v>3895</v>
      </c>
      <c r="B3336" s="5">
        <f>IF(LEFT(tbl_transaction[[#This Row],[Reference Number]],2)="GR",VLOOKUP(tbl_transaction[[#This Row],[Reference Number]],barang_masuk[],2,FALSE),IF(LEFT(tbl_transaction[[#This Row],[Reference Number]],2)="DO",VLOOKUP(tbl_transaction[[#This Row],[Reference Number]],barang_keluar[],2,FALSE),""))</f>
        <v>46124</v>
      </c>
      <c r="C3336" t="str">
        <f t="shared" si="52"/>
        <v>Outbound</v>
      </c>
      <c r="D3336" t="str">
        <f>IF(tbl_transaction[[#This Row],[Type]]="Inbound",VLOOKUP(tbl_transaction[[#This Row],[Reference Number]],barang_masuk[],4,FALSE),IF(tbl_transaction[[#This Row],[Type]]="Outbound",VLOOKUP(tbl_transaction[[#This Row],[Reference Number]],barang_keluar[],4,FALSE),""))</f>
        <v>BAB005</v>
      </c>
      <c r="E3336" t="str">
        <f>IF(tbl_transaction[[#This Row],[Type]]="Inbound",VLOOKUP(tbl_transaction[[#This Row],[Reference Number]],barang_masuk[],5,FALSE),IF(tbl_transaction[[#This Row],[Type]]="Outbound",VLOOKUP(tbl_transaction[[#This Row],[Reference Number]],barang_keluar[],5,FALSE),""))</f>
        <v>Zwitsal Baby Care Variant 5</v>
      </c>
      <c r="F3336">
        <f>IF(tbl_transaction[[#This Row],[Type]]="Inbound",VLOOKUP(tbl_transaction[[#This Row],[Reference Number]],barang_masuk[],6,FALSE),IF(tbl_transaction[[#This Row],[Type]]="Outbound",VLOOKUP(tbl_transaction[[#This Row],[Reference Number]],barang_keluar[],6,FALSE),""))</f>
        <v>10</v>
      </c>
      <c r="G3336" t="str">
        <f>IF(tbl_transaction[[#This Row],[Type]]="Inbound",VLOOKUP(tbl_transaction[[#This Row],[Reference Number]],barang_masuk[],7,FALSE),IF(tbl_transaction[[#This Row],[Type]]="Outbound",VLOOKUP(tbl_transaction[[#This Row],[Reference Number]],barang_keluar[],7,FALSE),""))</f>
        <v>Pack</v>
      </c>
      <c r="H3336" t="str">
        <f>IF(tbl_transaction[[#This Row],[Type]]="Inbound",VLOOKUP(tbl_transaction[[#This Row],[Reference Number]],barang_masuk[],3,FALSE),IF(tbl_transaction[[#This Row],[Type]]="Outbound",VLOOKUP(tbl_transaction[[#This Row],[Reference Number]],barang_keluar[],3,FALSE),""))</f>
        <v>Outlet 041</v>
      </c>
      <c r="I3336" t="str">
        <f>IF(D3336='Kartu Stok'!$B$2,COUNTIF($D$3:D3336,'Kartu Stok'!$B$2),"")</f>
        <v/>
      </c>
    </row>
    <row r="3337" spans="1:9" ht="14.5" x14ac:dyDescent="0.35">
      <c r="A3337" s="2" t="s">
        <v>3896</v>
      </c>
      <c r="B3337" s="5">
        <f>IF(LEFT(tbl_transaction[[#This Row],[Reference Number]],2)="GR",VLOOKUP(tbl_transaction[[#This Row],[Reference Number]],barang_masuk[],2,FALSE),IF(LEFT(tbl_transaction[[#This Row],[Reference Number]],2)="DO",VLOOKUP(tbl_transaction[[#This Row],[Reference Number]],barang_keluar[],2,FALSE),""))</f>
        <v>46148</v>
      </c>
      <c r="C3337" t="str">
        <f t="shared" si="52"/>
        <v>Outbound</v>
      </c>
      <c r="D3337" t="str">
        <f>IF(tbl_transaction[[#This Row],[Type]]="Inbound",VLOOKUP(tbl_transaction[[#This Row],[Reference Number]],barang_masuk[],4,FALSE),IF(tbl_transaction[[#This Row],[Type]]="Outbound",VLOOKUP(tbl_transaction[[#This Row],[Reference Number]],barang_keluar[],4,FALSE),""))</f>
        <v>SNK031</v>
      </c>
      <c r="E3337" t="str">
        <f>IF(tbl_transaction[[#This Row],[Type]]="Inbound",VLOOKUP(tbl_transaction[[#This Row],[Reference Number]],barang_masuk[],5,FALSE),IF(tbl_transaction[[#This Row],[Type]]="Outbound",VLOOKUP(tbl_transaction[[#This Row],[Reference Number]],barang_keluar[],5,FALSE),""))</f>
        <v>Taro Snack Variant 31</v>
      </c>
      <c r="F3337">
        <f>IF(tbl_transaction[[#This Row],[Type]]="Inbound",VLOOKUP(tbl_transaction[[#This Row],[Reference Number]],barang_masuk[],6,FALSE),IF(tbl_transaction[[#This Row],[Type]]="Outbound",VLOOKUP(tbl_transaction[[#This Row],[Reference Number]],barang_keluar[],6,FALSE),""))</f>
        <v>24</v>
      </c>
      <c r="G3337" t="str">
        <f>IF(tbl_transaction[[#This Row],[Type]]="Inbound",VLOOKUP(tbl_transaction[[#This Row],[Reference Number]],barang_masuk[],7,FALSE),IF(tbl_transaction[[#This Row],[Type]]="Outbound",VLOOKUP(tbl_transaction[[#This Row],[Reference Number]],barang_keluar[],7,FALSE),""))</f>
        <v>Pack</v>
      </c>
      <c r="H3337" t="str">
        <f>IF(tbl_transaction[[#This Row],[Type]]="Inbound",VLOOKUP(tbl_transaction[[#This Row],[Reference Number]],barang_masuk[],3,FALSE),IF(tbl_transaction[[#This Row],[Type]]="Outbound",VLOOKUP(tbl_transaction[[#This Row],[Reference Number]],barang_keluar[],3,FALSE),""))</f>
        <v>Outlet 031</v>
      </c>
      <c r="I3337" t="str">
        <f>IF(D3337='Kartu Stok'!$B$2,COUNTIF($D$3:D3337,'Kartu Stok'!$B$2),"")</f>
        <v/>
      </c>
    </row>
    <row r="3338" spans="1:9" ht="14.5" x14ac:dyDescent="0.35">
      <c r="A3338" s="2" t="s">
        <v>3897</v>
      </c>
      <c r="B3338" s="5">
        <f>IF(LEFT(tbl_transaction[[#This Row],[Reference Number]],2)="GR",VLOOKUP(tbl_transaction[[#This Row],[Reference Number]],barang_masuk[],2,FALSE),IF(LEFT(tbl_transaction[[#This Row],[Reference Number]],2)="DO",VLOOKUP(tbl_transaction[[#This Row],[Reference Number]],barang_keluar[],2,FALSE),""))</f>
        <v>46123</v>
      </c>
      <c r="C3338" t="str">
        <f t="shared" si="52"/>
        <v>Outbound</v>
      </c>
      <c r="D3338" t="str">
        <f>IF(tbl_transaction[[#This Row],[Type]]="Inbound",VLOOKUP(tbl_transaction[[#This Row],[Reference Number]],barang_masuk[],4,FALSE),IF(tbl_transaction[[#This Row],[Type]]="Outbound",VLOOKUP(tbl_transaction[[#This Row],[Reference Number]],barang_keluar[],4,FALSE),""))</f>
        <v>BEV031</v>
      </c>
      <c r="E3338" t="str">
        <f>IF(tbl_transaction[[#This Row],[Type]]="Inbound",VLOOKUP(tbl_transaction[[#This Row],[Reference Number]],barang_masuk[],5,FALSE),IF(tbl_transaction[[#This Row],[Type]]="Outbound",VLOOKUP(tbl_transaction[[#This Row],[Reference Number]],barang_keluar[],5,FALSE),""))</f>
        <v>Sosro Beverage Variant 31</v>
      </c>
      <c r="F3338">
        <f>IF(tbl_transaction[[#This Row],[Type]]="Inbound",VLOOKUP(tbl_transaction[[#This Row],[Reference Number]],barang_masuk[],6,FALSE),IF(tbl_transaction[[#This Row],[Type]]="Outbound",VLOOKUP(tbl_transaction[[#This Row],[Reference Number]],barang_keluar[],6,FALSE),""))</f>
        <v>15</v>
      </c>
      <c r="G3338" t="str">
        <f>IF(tbl_transaction[[#This Row],[Type]]="Inbound",VLOOKUP(tbl_transaction[[#This Row],[Reference Number]],barang_masuk[],7,FALSE),IF(tbl_transaction[[#This Row],[Type]]="Outbound",VLOOKUP(tbl_transaction[[#This Row],[Reference Number]],barang_keluar[],7,FALSE),""))</f>
        <v>Bottle</v>
      </c>
      <c r="H3338" t="str">
        <f>IF(tbl_transaction[[#This Row],[Type]]="Inbound",VLOOKUP(tbl_transaction[[#This Row],[Reference Number]],barang_masuk[],3,FALSE),IF(tbl_transaction[[#This Row],[Type]]="Outbound",VLOOKUP(tbl_transaction[[#This Row],[Reference Number]],barang_keluar[],3,FALSE),""))</f>
        <v>Outlet 077</v>
      </c>
      <c r="I3338" t="str">
        <f>IF(D3338='Kartu Stok'!$B$2,COUNTIF($D$3:D3338,'Kartu Stok'!$B$2),"")</f>
        <v/>
      </c>
    </row>
    <row r="3339" spans="1:9" ht="14.5" x14ac:dyDescent="0.35">
      <c r="A3339" s="2" t="s">
        <v>3898</v>
      </c>
      <c r="B3339" s="5">
        <f>IF(LEFT(tbl_transaction[[#This Row],[Reference Number]],2)="GR",VLOOKUP(tbl_transaction[[#This Row],[Reference Number]],barang_masuk[],2,FALSE),IF(LEFT(tbl_transaction[[#This Row],[Reference Number]],2)="DO",VLOOKUP(tbl_transaction[[#This Row],[Reference Number]],barang_keluar[],2,FALSE),""))</f>
        <v>46143</v>
      </c>
      <c r="C3339" t="str">
        <f t="shared" si="52"/>
        <v>Outbound</v>
      </c>
      <c r="D3339" t="str">
        <f>IF(tbl_transaction[[#This Row],[Type]]="Inbound",VLOOKUP(tbl_transaction[[#This Row],[Reference Number]],barang_masuk[],4,FALSE),IF(tbl_transaction[[#This Row],[Type]]="Outbound",VLOOKUP(tbl_transaction[[#This Row],[Reference Number]],barang_keluar[],4,FALSE),""))</f>
        <v>BEV039</v>
      </c>
      <c r="E3339" t="str">
        <f>IF(tbl_transaction[[#This Row],[Type]]="Inbound",VLOOKUP(tbl_transaction[[#This Row],[Reference Number]],barang_masuk[],5,FALSE),IF(tbl_transaction[[#This Row],[Type]]="Outbound",VLOOKUP(tbl_transaction[[#This Row],[Reference Number]],barang_keluar[],5,FALSE),""))</f>
        <v>Pocari Beverage Variant 39</v>
      </c>
      <c r="F3339">
        <f>IF(tbl_transaction[[#This Row],[Type]]="Inbound",VLOOKUP(tbl_transaction[[#This Row],[Reference Number]],barang_masuk[],6,FALSE),IF(tbl_transaction[[#This Row],[Type]]="Outbound",VLOOKUP(tbl_transaction[[#This Row],[Reference Number]],barang_keluar[],6,FALSE),""))</f>
        <v>24</v>
      </c>
      <c r="G3339" t="str">
        <f>IF(tbl_transaction[[#This Row],[Type]]="Inbound",VLOOKUP(tbl_transaction[[#This Row],[Reference Number]],barang_masuk[],7,FALSE),IF(tbl_transaction[[#This Row],[Type]]="Outbound",VLOOKUP(tbl_transaction[[#This Row],[Reference Number]],barang_keluar[],7,FALSE),""))</f>
        <v>Bottle</v>
      </c>
      <c r="H3339" t="str">
        <f>IF(tbl_transaction[[#This Row],[Type]]="Inbound",VLOOKUP(tbl_transaction[[#This Row],[Reference Number]],barang_masuk[],3,FALSE),IF(tbl_transaction[[#This Row],[Type]]="Outbound",VLOOKUP(tbl_transaction[[#This Row],[Reference Number]],barang_keluar[],3,FALSE),""))</f>
        <v>Outlet 054</v>
      </c>
      <c r="I3339" t="str">
        <f>IF(D3339='Kartu Stok'!$B$2,COUNTIF($D$3:D3339,'Kartu Stok'!$B$2),"")</f>
        <v/>
      </c>
    </row>
    <row r="3340" spans="1:9" ht="14.5" x14ac:dyDescent="0.35">
      <c r="A3340" s="2" t="s">
        <v>3899</v>
      </c>
      <c r="B3340" s="5">
        <f>IF(LEFT(tbl_transaction[[#This Row],[Reference Number]],2)="GR",VLOOKUP(tbl_transaction[[#This Row],[Reference Number]],barang_masuk[],2,FALSE),IF(LEFT(tbl_transaction[[#This Row],[Reference Number]],2)="DO",VLOOKUP(tbl_transaction[[#This Row],[Reference Number]],barang_keluar[],2,FALSE),""))</f>
        <v>46119</v>
      </c>
      <c r="C3340" t="str">
        <f t="shared" si="52"/>
        <v>Outbound</v>
      </c>
      <c r="D3340" t="str">
        <f>IF(tbl_transaction[[#This Row],[Type]]="Inbound",VLOOKUP(tbl_transaction[[#This Row],[Reference Number]],barang_masuk[],4,FALSE),IF(tbl_transaction[[#This Row],[Type]]="Outbound",VLOOKUP(tbl_transaction[[#This Row],[Reference Number]],barang_keluar[],4,FALSE),""))</f>
        <v>HOM028</v>
      </c>
      <c r="E3340" t="str">
        <f>IF(tbl_transaction[[#This Row],[Type]]="Inbound",VLOOKUP(tbl_transaction[[#This Row],[Reference Number]],barang_masuk[],5,FALSE),IF(tbl_transaction[[#This Row],[Type]]="Outbound",VLOOKUP(tbl_transaction[[#This Row],[Reference Number]],barang_keluar[],5,FALSE),""))</f>
        <v>Rinso Home Care Variant 28</v>
      </c>
      <c r="F3340">
        <f>IF(tbl_transaction[[#This Row],[Type]]="Inbound",VLOOKUP(tbl_transaction[[#This Row],[Reference Number]],barang_masuk[],6,FALSE),IF(tbl_transaction[[#This Row],[Type]]="Outbound",VLOOKUP(tbl_transaction[[#This Row],[Reference Number]],barang_keluar[],6,FALSE),""))</f>
        <v>36</v>
      </c>
      <c r="G3340" t="str">
        <f>IF(tbl_transaction[[#This Row],[Type]]="Inbound",VLOOKUP(tbl_transaction[[#This Row],[Reference Number]],barang_masuk[],7,FALSE),IF(tbl_transaction[[#This Row],[Type]]="Outbound",VLOOKUP(tbl_transaction[[#This Row],[Reference Number]],barang_keluar[],7,FALSE),""))</f>
        <v>Pack</v>
      </c>
      <c r="H3340" t="str">
        <f>IF(tbl_transaction[[#This Row],[Type]]="Inbound",VLOOKUP(tbl_transaction[[#This Row],[Reference Number]],barang_masuk[],3,FALSE),IF(tbl_transaction[[#This Row],[Type]]="Outbound",VLOOKUP(tbl_transaction[[#This Row],[Reference Number]],barang_keluar[],3,FALSE),""))</f>
        <v>Outlet 061</v>
      </c>
      <c r="I3340" t="str">
        <f>IF(D3340='Kartu Stok'!$B$2,COUNTIF($D$3:D3340,'Kartu Stok'!$B$2),"")</f>
        <v/>
      </c>
    </row>
    <row r="3341" spans="1:9" ht="14.5" x14ac:dyDescent="0.35">
      <c r="A3341" s="2" t="s">
        <v>3900</v>
      </c>
      <c r="B3341" s="5">
        <f>IF(LEFT(tbl_transaction[[#This Row],[Reference Number]],2)="GR",VLOOKUP(tbl_transaction[[#This Row],[Reference Number]],barang_masuk[],2,FALSE),IF(LEFT(tbl_transaction[[#This Row],[Reference Number]],2)="DO",VLOOKUP(tbl_transaction[[#This Row],[Reference Number]],barang_keluar[],2,FALSE),""))</f>
        <v>46139</v>
      </c>
      <c r="C3341" t="str">
        <f t="shared" si="52"/>
        <v>Outbound</v>
      </c>
      <c r="D3341" t="str">
        <f>IF(tbl_transaction[[#This Row],[Type]]="Inbound",VLOOKUP(tbl_transaction[[#This Row],[Reference Number]],barang_masuk[],4,FALSE),IF(tbl_transaction[[#This Row],[Type]]="Outbound",VLOOKUP(tbl_transaction[[#This Row],[Reference Number]],barang_keluar[],4,FALSE),""))</f>
        <v>BAB018</v>
      </c>
      <c r="E3341" t="str">
        <f>IF(tbl_transaction[[#This Row],[Type]]="Inbound",VLOOKUP(tbl_transaction[[#This Row],[Reference Number]],barang_masuk[],5,FALSE),IF(tbl_transaction[[#This Row],[Type]]="Outbound",VLOOKUP(tbl_transaction[[#This Row],[Reference Number]],barang_keluar[],5,FALSE),""))</f>
        <v>MamyPoko Baby Care Variant 18</v>
      </c>
      <c r="F3341">
        <f>IF(tbl_transaction[[#This Row],[Type]]="Inbound",VLOOKUP(tbl_transaction[[#This Row],[Reference Number]],barang_masuk[],6,FALSE),IF(tbl_transaction[[#This Row],[Type]]="Outbound",VLOOKUP(tbl_transaction[[#This Row],[Reference Number]],barang_keluar[],6,FALSE),""))</f>
        <v>5</v>
      </c>
      <c r="G3341" t="str">
        <f>IF(tbl_transaction[[#This Row],[Type]]="Inbound",VLOOKUP(tbl_transaction[[#This Row],[Reference Number]],barang_masuk[],7,FALSE),IF(tbl_transaction[[#This Row],[Type]]="Outbound",VLOOKUP(tbl_transaction[[#This Row],[Reference Number]],barang_keluar[],7,FALSE),""))</f>
        <v>Pack</v>
      </c>
      <c r="H3341" t="str">
        <f>IF(tbl_transaction[[#This Row],[Type]]="Inbound",VLOOKUP(tbl_transaction[[#This Row],[Reference Number]],barang_masuk[],3,FALSE),IF(tbl_transaction[[#This Row],[Type]]="Outbound",VLOOKUP(tbl_transaction[[#This Row],[Reference Number]],barang_keluar[],3,FALSE),""))</f>
        <v>Outlet 054</v>
      </c>
      <c r="I3341">
        <f>IF(D3341='Kartu Stok'!$B$2,COUNTIF($D$3:D3341,'Kartu Stok'!$B$2),"")</f>
        <v>19</v>
      </c>
    </row>
    <row r="3342" spans="1:9" ht="14.5" x14ac:dyDescent="0.35">
      <c r="A3342" s="2" t="s">
        <v>3901</v>
      </c>
      <c r="B3342" s="5">
        <f>IF(LEFT(tbl_transaction[[#This Row],[Reference Number]],2)="GR",VLOOKUP(tbl_transaction[[#This Row],[Reference Number]],barang_masuk[],2,FALSE),IF(LEFT(tbl_transaction[[#This Row],[Reference Number]],2)="DO",VLOOKUP(tbl_transaction[[#This Row],[Reference Number]],barang_keluar[],2,FALSE),""))</f>
        <v>46111</v>
      </c>
      <c r="C3342" t="str">
        <f t="shared" si="52"/>
        <v>Outbound</v>
      </c>
      <c r="D3342" t="str">
        <f>IF(tbl_transaction[[#This Row],[Type]]="Inbound",VLOOKUP(tbl_transaction[[#This Row],[Reference Number]],barang_masuk[],4,FALSE),IF(tbl_transaction[[#This Row],[Type]]="Outbound",VLOOKUP(tbl_transaction[[#This Row],[Reference Number]],barang_keluar[],4,FALSE),""))</f>
        <v>HOM026</v>
      </c>
      <c r="E3342" t="str">
        <f>IF(tbl_transaction[[#This Row],[Type]]="Inbound",VLOOKUP(tbl_transaction[[#This Row],[Reference Number]],barang_masuk[],5,FALSE),IF(tbl_transaction[[#This Row],[Type]]="Outbound",VLOOKUP(tbl_transaction[[#This Row],[Reference Number]],barang_keluar[],5,FALSE),""))</f>
        <v>Sunlight Home Care Variant 26</v>
      </c>
      <c r="F3342">
        <f>IF(tbl_transaction[[#This Row],[Type]]="Inbound",VLOOKUP(tbl_transaction[[#This Row],[Reference Number]],barang_masuk[],6,FALSE),IF(tbl_transaction[[#This Row],[Type]]="Outbound",VLOOKUP(tbl_transaction[[#This Row],[Reference Number]],barang_keluar[],6,FALSE),""))</f>
        <v>10</v>
      </c>
      <c r="G3342" t="str">
        <f>IF(tbl_transaction[[#This Row],[Type]]="Inbound",VLOOKUP(tbl_transaction[[#This Row],[Reference Number]],barang_masuk[],7,FALSE),IF(tbl_transaction[[#This Row],[Type]]="Outbound",VLOOKUP(tbl_transaction[[#This Row],[Reference Number]],barang_keluar[],7,FALSE),""))</f>
        <v>Pack</v>
      </c>
      <c r="H3342" t="str">
        <f>IF(tbl_transaction[[#This Row],[Type]]="Inbound",VLOOKUP(tbl_transaction[[#This Row],[Reference Number]],barang_masuk[],3,FALSE),IF(tbl_transaction[[#This Row],[Type]]="Outbound",VLOOKUP(tbl_transaction[[#This Row],[Reference Number]],barang_keluar[],3,FALSE),""))</f>
        <v>Outlet 027</v>
      </c>
      <c r="I3342" t="str">
        <f>IF(D3342='Kartu Stok'!$B$2,COUNTIF($D$3:D3342,'Kartu Stok'!$B$2),"")</f>
        <v/>
      </c>
    </row>
    <row r="3343" spans="1:9" ht="14.5" x14ac:dyDescent="0.35">
      <c r="A3343" s="2" t="s">
        <v>3902</v>
      </c>
      <c r="B3343" s="5">
        <f>IF(LEFT(tbl_transaction[[#This Row],[Reference Number]],2)="GR",VLOOKUP(tbl_transaction[[#This Row],[Reference Number]],barang_masuk[],2,FALSE),IF(LEFT(tbl_transaction[[#This Row],[Reference Number]],2)="DO",VLOOKUP(tbl_transaction[[#This Row],[Reference Number]],barang_keluar[],2,FALSE),""))</f>
        <v>46122</v>
      </c>
      <c r="C3343" t="str">
        <f t="shared" si="52"/>
        <v>Outbound</v>
      </c>
      <c r="D3343" t="str">
        <f>IF(tbl_transaction[[#This Row],[Type]]="Inbound",VLOOKUP(tbl_transaction[[#This Row],[Reference Number]],barang_masuk[],4,FALSE),IF(tbl_transaction[[#This Row],[Type]]="Outbound",VLOOKUP(tbl_transaction[[#This Row],[Reference Number]],barang_keluar[],4,FALSE),""))</f>
        <v>SNK022</v>
      </c>
      <c r="E3343" t="str">
        <f>IF(tbl_transaction[[#This Row],[Type]]="Inbound",VLOOKUP(tbl_transaction[[#This Row],[Reference Number]],barang_masuk[],5,FALSE),IF(tbl_transaction[[#This Row],[Type]]="Outbound",VLOOKUP(tbl_transaction[[#This Row],[Reference Number]],barang_keluar[],5,FALSE),""))</f>
        <v>Chitato Snack Variant 22</v>
      </c>
      <c r="F3343">
        <f>IF(tbl_transaction[[#This Row],[Type]]="Inbound",VLOOKUP(tbl_transaction[[#This Row],[Reference Number]],barang_masuk[],6,FALSE),IF(tbl_transaction[[#This Row],[Type]]="Outbound",VLOOKUP(tbl_transaction[[#This Row],[Reference Number]],barang_keluar[],6,FALSE),""))</f>
        <v>24</v>
      </c>
      <c r="G3343" t="str">
        <f>IF(tbl_transaction[[#This Row],[Type]]="Inbound",VLOOKUP(tbl_transaction[[#This Row],[Reference Number]],barang_masuk[],7,FALSE),IF(tbl_transaction[[#This Row],[Type]]="Outbound",VLOOKUP(tbl_transaction[[#This Row],[Reference Number]],barang_keluar[],7,FALSE),""))</f>
        <v>Pack</v>
      </c>
      <c r="H3343" t="str">
        <f>IF(tbl_transaction[[#This Row],[Type]]="Inbound",VLOOKUP(tbl_transaction[[#This Row],[Reference Number]],barang_masuk[],3,FALSE),IF(tbl_transaction[[#This Row],[Type]]="Outbound",VLOOKUP(tbl_transaction[[#This Row],[Reference Number]],barang_keluar[],3,FALSE),""))</f>
        <v>Outlet 076</v>
      </c>
      <c r="I3343" t="str">
        <f>IF(D3343='Kartu Stok'!$B$2,COUNTIF($D$3:D3343,'Kartu Stok'!$B$2),"")</f>
        <v/>
      </c>
    </row>
    <row r="3344" spans="1:9" ht="14.5" x14ac:dyDescent="0.35">
      <c r="A3344" s="2" t="s">
        <v>3903</v>
      </c>
      <c r="B3344" s="5">
        <f>IF(LEFT(tbl_transaction[[#This Row],[Reference Number]],2)="GR",VLOOKUP(tbl_transaction[[#This Row],[Reference Number]],barang_masuk[],2,FALSE),IF(LEFT(tbl_transaction[[#This Row],[Reference Number]],2)="DO",VLOOKUP(tbl_transaction[[#This Row],[Reference Number]],barang_keluar[],2,FALSE),""))</f>
        <v>46104</v>
      </c>
      <c r="C3344" t="str">
        <f t="shared" si="52"/>
        <v>Outbound</v>
      </c>
      <c r="D3344" t="str">
        <f>IF(tbl_transaction[[#This Row],[Type]]="Inbound",VLOOKUP(tbl_transaction[[#This Row],[Reference Number]],barang_masuk[],4,FALSE),IF(tbl_transaction[[#This Row],[Type]]="Outbound",VLOOKUP(tbl_transaction[[#This Row],[Reference Number]],barang_keluar[],4,FALSE),""))</f>
        <v>HOM021</v>
      </c>
      <c r="E3344" t="str">
        <f>IF(tbl_transaction[[#This Row],[Type]]="Inbound",VLOOKUP(tbl_transaction[[#This Row],[Reference Number]],barang_masuk[],5,FALSE),IF(tbl_transaction[[#This Row],[Type]]="Outbound",VLOOKUP(tbl_transaction[[#This Row],[Reference Number]],barang_keluar[],5,FALSE),""))</f>
        <v>Rinso Home Care Variant 21</v>
      </c>
      <c r="F3344">
        <f>IF(tbl_transaction[[#This Row],[Type]]="Inbound",VLOOKUP(tbl_transaction[[#This Row],[Reference Number]],barang_masuk[],6,FALSE),IF(tbl_transaction[[#This Row],[Type]]="Outbound",VLOOKUP(tbl_transaction[[#This Row],[Reference Number]],barang_keluar[],6,FALSE),""))</f>
        <v>12</v>
      </c>
      <c r="G3344" t="str">
        <f>IF(tbl_transaction[[#This Row],[Type]]="Inbound",VLOOKUP(tbl_transaction[[#This Row],[Reference Number]],barang_masuk[],7,FALSE),IF(tbl_transaction[[#This Row],[Type]]="Outbound",VLOOKUP(tbl_transaction[[#This Row],[Reference Number]],barang_keluar[],7,FALSE),""))</f>
        <v>Pack</v>
      </c>
      <c r="H3344" t="str">
        <f>IF(tbl_transaction[[#This Row],[Type]]="Inbound",VLOOKUP(tbl_transaction[[#This Row],[Reference Number]],barang_masuk[],3,FALSE),IF(tbl_transaction[[#This Row],[Type]]="Outbound",VLOOKUP(tbl_transaction[[#This Row],[Reference Number]],barang_keluar[],3,FALSE),""))</f>
        <v>Outlet 042</v>
      </c>
      <c r="I3344" t="str">
        <f>IF(D3344='Kartu Stok'!$B$2,COUNTIF($D$3:D3344,'Kartu Stok'!$B$2),"")</f>
        <v/>
      </c>
    </row>
    <row r="3345" spans="1:9" ht="14.5" x14ac:dyDescent="0.35">
      <c r="A3345" s="2" t="s">
        <v>3904</v>
      </c>
      <c r="B3345" s="5">
        <f>IF(LEFT(tbl_transaction[[#This Row],[Reference Number]],2)="GR",VLOOKUP(tbl_transaction[[#This Row],[Reference Number]],barang_masuk[],2,FALSE),IF(LEFT(tbl_transaction[[#This Row],[Reference Number]],2)="DO",VLOOKUP(tbl_transaction[[#This Row],[Reference Number]],barang_keluar[],2,FALSE),""))</f>
        <v>46050</v>
      </c>
      <c r="C3345" t="str">
        <f t="shared" si="52"/>
        <v>Outbound</v>
      </c>
      <c r="D3345" t="str">
        <f>IF(tbl_transaction[[#This Row],[Type]]="Inbound",VLOOKUP(tbl_transaction[[#This Row],[Reference Number]],barang_masuk[],4,FALSE),IF(tbl_transaction[[#This Row],[Type]]="Outbound",VLOOKUP(tbl_transaction[[#This Row],[Reference Number]],barang_keluar[],4,FALSE),""))</f>
        <v>INS025</v>
      </c>
      <c r="E3345" t="str">
        <f>IF(tbl_transaction[[#This Row],[Type]]="Inbound",VLOOKUP(tbl_transaction[[#This Row],[Reference Number]],barang_masuk[],5,FALSE),IF(tbl_transaction[[#This Row],[Type]]="Outbound",VLOOKUP(tbl_transaction[[#This Row],[Reference Number]],barang_keluar[],5,FALSE),""))</f>
        <v>Indomie Instant Food Variant 25</v>
      </c>
      <c r="F3345">
        <f>IF(tbl_transaction[[#This Row],[Type]]="Inbound",VLOOKUP(tbl_transaction[[#This Row],[Reference Number]],barang_masuk[],6,FALSE),IF(tbl_transaction[[#This Row],[Type]]="Outbound",VLOOKUP(tbl_transaction[[#This Row],[Reference Number]],barang_keluar[],6,FALSE),""))</f>
        <v>24</v>
      </c>
      <c r="G3345" t="str">
        <f>IF(tbl_transaction[[#This Row],[Type]]="Inbound",VLOOKUP(tbl_transaction[[#This Row],[Reference Number]],barang_masuk[],7,FALSE),IF(tbl_transaction[[#This Row],[Type]]="Outbound",VLOOKUP(tbl_transaction[[#This Row],[Reference Number]],barang_keluar[],7,FALSE),""))</f>
        <v>Pack</v>
      </c>
      <c r="H3345" t="str">
        <f>IF(tbl_transaction[[#This Row],[Type]]="Inbound",VLOOKUP(tbl_transaction[[#This Row],[Reference Number]],barang_masuk[],3,FALSE),IF(tbl_transaction[[#This Row],[Type]]="Outbound",VLOOKUP(tbl_transaction[[#This Row],[Reference Number]],barang_keluar[],3,FALSE),""))</f>
        <v>Outlet 053</v>
      </c>
      <c r="I3345" t="str">
        <f>IF(D3345='Kartu Stok'!$B$2,COUNTIF($D$3:D3345,'Kartu Stok'!$B$2),"")</f>
        <v/>
      </c>
    </row>
    <row r="3346" spans="1:9" ht="14.5" x14ac:dyDescent="0.35">
      <c r="A3346" s="2" t="s">
        <v>3905</v>
      </c>
      <c r="B3346" s="5">
        <f>IF(LEFT(tbl_transaction[[#This Row],[Reference Number]],2)="GR",VLOOKUP(tbl_transaction[[#This Row],[Reference Number]],barang_masuk[],2,FALSE),IF(LEFT(tbl_transaction[[#This Row],[Reference Number]],2)="DO",VLOOKUP(tbl_transaction[[#This Row],[Reference Number]],barang_keluar[],2,FALSE),""))</f>
        <v>46037</v>
      </c>
      <c r="C3346" t="str">
        <f t="shared" si="52"/>
        <v>Outbound</v>
      </c>
      <c r="D3346" t="str">
        <f>IF(tbl_transaction[[#This Row],[Type]]="Inbound",VLOOKUP(tbl_transaction[[#This Row],[Reference Number]],barang_masuk[],4,FALSE),IF(tbl_transaction[[#This Row],[Type]]="Outbound",VLOOKUP(tbl_transaction[[#This Row],[Reference Number]],barang_keluar[],4,FALSE),""))</f>
        <v>INS014</v>
      </c>
      <c r="E3346" t="str">
        <f>IF(tbl_transaction[[#This Row],[Type]]="Inbound",VLOOKUP(tbl_transaction[[#This Row],[Reference Number]],barang_masuk[],5,FALSE),IF(tbl_transaction[[#This Row],[Type]]="Outbound",VLOOKUP(tbl_transaction[[#This Row],[Reference Number]],barang_keluar[],5,FALSE),""))</f>
        <v>Indomie Instant Food Variant 14</v>
      </c>
      <c r="F3346">
        <f>IF(tbl_transaction[[#This Row],[Type]]="Inbound",VLOOKUP(tbl_transaction[[#This Row],[Reference Number]],barang_masuk[],6,FALSE),IF(tbl_transaction[[#This Row],[Type]]="Outbound",VLOOKUP(tbl_transaction[[#This Row],[Reference Number]],barang_keluar[],6,FALSE),""))</f>
        <v>10</v>
      </c>
      <c r="G3346" t="str">
        <f>IF(tbl_transaction[[#This Row],[Type]]="Inbound",VLOOKUP(tbl_transaction[[#This Row],[Reference Number]],barang_masuk[],7,FALSE),IF(tbl_transaction[[#This Row],[Type]]="Outbound",VLOOKUP(tbl_transaction[[#This Row],[Reference Number]],barang_keluar[],7,FALSE),""))</f>
        <v>Pack</v>
      </c>
      <c r="H3346" t="str">
        <f>IF(tbl_transaction[[#This Row],[Type]]="Inbound",VLOOKUP(tbl_transaction[[#This Row],[Reference Number]],barang_masuk[],3,FALSE),IF(tbl_transaction[[#This Row],[Type]]="Outbound",VLOOKUP(tbl_transaction[[#This Row],[Reference Number]],barang_keluar[],3,FALSE),""))</f>
        <v>Outlet 028</v>
      </c>
      <c r="I3346" t="str">
        <f>IF(D3346='Kartu Stok'!$B$2,COUNTIF($D$3:D3346,'Kartu Stok'!$B$2),"")</f>
        <v/>
      </c>
    </row>
    <row r="3347" spans="1:9" ht="14.5" x14ac:dyDescent="0.35">
      <c r="A3347" s="2" t="s">
        <v>3906</v>
      </c>
      <c r="B3347" s="5">
        <f>IF(LEFT(tbl_transaction[[#This Row],[Reference Number]],2)="GR",VLOOKUP(tbl_transaction[[#This Row],[Reference Number]],barang_masuk[],2,FALSE),IF(LEFT(tbl_transaction[[#This Row],[Reference Number]],2)="DO",VLOOKUP(tbl_transaction[[#This Row],[Reference Number]],barang_keluar[],2,FALSE),""))</f>
        <v>46044</v>
      </c>
      <c r="C3347" t="str">
        <f t="shared" si="52"/>
        <v>Outbound</v>
      </c>
      <c r="D3347" t="str">
        <f>IF(tbl_transaction[[#This Row],[Type]]="Inbound",VLOOKUP(tbl_transaction[[#This Row],[Reference Number]],barang_masuk[],4,FALSE),IF(tbl_transaction[[#This Row],[Type]]="Outbound",VLOOKUP(tbl_transaction[[#This Row],[Reference Number]],barang_keluar[],4,FALSE),""))</f>
        <v>BEV023</v>
      </c>
      <c r="E3347" t="str">
        <f>IF(tbl_transaction[[#This Row],[Type]]="Inbound",VLOOKUP(tbl_transaction[[#This Row],[Reference Number]],barang_masuk[],5,FALSE),IF(tbl_transaction[[#This Row],[Type]]="Outbound",VLOOKUP(tbl_transaction[[#This Row],[Reference Number]],barang_keluar[],5,FALSE),""))</f>
        <v>Sosro Beverage Variant 23</v>
      </c>
      <c r="F3347">
        <f>IF(tbl_transaction[[#This Row],[Type]]="Inbound",VLOOKUP(tbl_transaction[[#This Row],[Reference Number]],barang_masuk[],6,FALSE),IF(tbl_transaction[[#This Row],[Type]]="Outbound",VLOOKUP(tbl_transaction[[#This Row],[Reference Number]],barang_keluar[],6,FALSE),""))</f>
        <v>15</v>
      </c>
      <c r="G3347" t="str">
        <f>IF(tbl_transaction[[#This Row],[Type]]="Inbound",VLOOKUP(tbl_transaction[[#This Row],[Reference Number]],barang_masuk[],7,FALSE),IF(tbl_transaction[[#This Row],[Type]]="Outbound",VLOOKUP(tbl_transaction[[#This Row],[Reference Number]],barang_keluar[],7,FALSE),""))</f>
        <v>Bottle</v>
      </c>
      <c r="H3347" t="str">
        <f>IF(tbl_transaction[[#This Row],[Type]]="Inbound",VLOOKUP(tbl_transaction[[#This Row],[Reference Number]],barang_masuk[],3,FALSE),IF(tbl_transaction[[#This Row],[Type]]="Outbound",VLOOKUP(tbl_transaction[[#This Row],[Reference Number]],barang_keluar[],3,FALSE),""))</f>
        <v>Outlet 037</v>
      </c>
      <c r="I3347" t="str">
        <f>IF(D3347='Kartu Stok'!$B$2,COUNTIF($D$3:D3347,'Kartu Stok'!$B$2),"")</f>
        <v/>
      </c>
    </row>
    <row r="3348" spans="1:9" ht="14.5" x14ac:dyDescent="0.35">
      <c r="A3348" s="2" t="s">
        <v>3907</v>
      </c>
      <c r="B3348" s="5">
        <f>IF(LEFT(tbl_transaction[[#This Row],[Reference Number]],2)="GR",VLOOKUP(tbl_transaction[[#This Row],[Reference Number]],barang_masuk[],2,FALSE),IF(LEFT(tbl_transaction[[#This Row],[Reference Number]],2)="DO",VLOOKUP(tbl_transaction[[#This Row],[Reference Number]],barang_keluar[],2,FALSE),""))</f>
        <v>46165</v>
      </c>
      <c r="C3348" t="str">
        <f t="shared" si="52"/>
        <v>Outbound</v>
      </c>
      <c r="D3348" t="str">
        <f>IF(tbl_transaction[[#This Row],[Type]]="Inbound",VLOOKUP(tbl_transaction[[#This Row],[Reference Number]],barang_masuk[],4,FALSE),IF(tbl_transaction[[#This Row],[Type]]="Outbound",VLOOKUP(tbl_transaction[[#This Row],[Reference Number]],barang_keluar[],4,FALSE),""))</f>
        <v>HOM013</v>
      </c>
      <c r="E3348" t="str">
        <f>IF(tbl_transaction[[#This Row],[Type]]="Inbound",VLOOKUP(tbl_transaction[[#This Row],[Reference Number]],barang_masuk[],5,FALSE),IF(tbl_transaction[[#This Row],[Type]]="Outbound",VLOOKUP(tbl_transaction[[#This Row],[Reference Number]],barang_keluar[],5,FALSE),""))</f>
        <v>Rinso Home Care Variant 13</v>
      </c>
      <c r="F3348">
        <f>IF(tbl_transaction[[#This Row],[Type]]="Inbound",VLOOKUP(tbl_transaction[[#This Row],[Reference Number]],barang_masuk[],6,FALSE),IF(tbl_transaction[[#This Row],[Type]]="Outbound",VLOOKUP(tbl_transaction[[#This Row],[Reference Number]],barang_keluar[],6,FALSE),""))</f>
        <v>12</v>
      </c>
      <c r="G3348" t="str">
        <f>IF(tbl_transaction[[#This Row],[Type]]="Inbound",VLOOKUP(tbl_transaction[[#This Row],[Reference Number]],barang_masuk[],7,FALSE),IF(tbl_transaction[[#This Row],[Type]]="Outbound",VLOOKUP(tbl_transaction[[#This Row],[Reference Number]],barang_keluar[],7,FALSE),""))</f>
        <v>Pack</v>
      </c>
      <c r="H3348" t="str">
        <f>IF(tbl_transaction[[#This Row],[Type]]="Inbound",VLOOKUP(tbl_transaction[[#This Row],[Reference Number]],barang_masuk[],3,FALSE),IF(tbl_transaction[[#This Row],[Type]]="Outbound",VLOOKUP(tbl_transaction[[#This Row],[Reference Number]],barang_keluar[],3,FALSE),""))</f>
        <v>Outlet 006</v>
      </c>
      <c r="I3348" t="str">
        <f>IF(D3348='Kartu Stok'!$B$2,COUNTIF($D$3:D3348,'Kartu Stok'!$B$2),"")</f>
        <v/>
      </c>
    </row>
    <row r="3349" spans="1:9" ht="14.5" x14ac:dyDescent="0.35">
      <c r="A3349" s="2" t="s">
        <v>3908</v>
      </c>
      <c r="B3349" s="5">
        <f>IF(LEFT(tbl_transaction[[#This Row],[Reference Number]],2)="GR",VLOOKUP(tbl_transaction[[#This Row],[Reference Number]],barang_masuk[],2,FALSE),IF(LEFT(tbl_transaction[[#This Row],[Reference Number]],2)="DO",VLOOKUP(tbl_transaction[[#This Row],[Reference Number]],barang_keluar[],2,FALSE),""))</f>
        <v>46052</v>
      </c>
      <c r="C3349" t="str">
        <f t="shared" si="52"/>
        <v>Outbound</v>
      </c>
      <c r="D3349" t="str">
        <f>IF(tbl_transaction[[#This Row],[Type]]="Inbound",VLOOKUP(tbl_transaction[[#This Row],[Reference Number]],barang_masuk[],4,FALSE),IF(tbl_transaction[[#This Row],[Type]]="Outbound",VLOOKUP(tbl_transaction[[#This Row],[Reference Number]],barang_keluar[],4,FALSE),""))</f>
        <v>BEV021</v>
      </c>
      <c r="E3349" t="str">
        <f>IF(tbl_transaction[[#This Row],[Type]]="Inbound",VLOOKUP(tbl_transaction[[#This Row],[Reference Number]],barang_masuk[],5,FALSE),IF(tbl_transaction[[#This Row],[Type]]="Outbound",VLOOKUP(tbl_transaction[[#This Row],[Reference Number]],barang_keluar[],5,FALSE),""))</f>
        <v>Sosro Beverage Variant 21</v>
      </c>
      <c r="F3349">
        <f>IF(tbl_transaction[[#This Row],[Type]]="Inbound",VLOOKUP(tbl_transaction[[#This Row],[Reference Number]],barang_masuk[],6,FALSE),IF(tbl_transaction[[#This Row],[Type]]="Outbound",VLOOKUP(tbl_transaction[[#This Row],[Reference Number]],barang_keluar[],6,FALSE),""))</f>
        <v>15</v>
      </c>
      <c r="G3349" t="str">
        <f>IF(tbl_transaction[[#This Row],[Type]]="Inbound",VLOOKUP(tbl_transaction[[#This Row],[Reference Number]],barang_masuk[],7,FALSE),IF(tbl_transaction[[#This Row],[Type]]="Outbound",VLOOKUP(tbl_transaction[[#This Row],[Reference Number]],barang_keluar[],7,FALSE),""))</f>
        <v>Bottle</v>
      </c>
      <c r="H3349" t="str">
        <f>IF(tbl_transaction[[#This Row],[Type]]="Inbound",VLOOKUP(tbl_transaction[[#This Row],[Reference Number]],barang_masuk[],3,FALSE),IF(tbl_transaction[[#This Row],[Type]]="Outbound",VLOOKUP(tbl_transaction[[#This Row],[Reference Number]],barang_keluar[],3,FALSE),""))</f>
        <v>Outlet 067</v>
      </c>
      <c r="I3349" t="str">
        <f>IF(D3349='Kartu Stok'!$B$2,COUNTIF($D$3:D3349,'Kartu Stok'!$B$2),"")</f>
        <v/>
      </c>
    </row>
    <row r="3350" spans="1:9" ht="14.5" x14ac:dyDescent="0.35">
      <c r="A3350" s="2" t="s">
        <v>3909</v>
      </c>
      <c r="B3350" s="5">
        <f>IF(LEFT(tbl_transaction[[#This Row],[Reference Number]],2)="GR",VLOOKUP(tbl_transaction[[#This Row],[Reference Number]],barang_masuk[],2,FALSE),IF(LEFT(tbl_transaction[[#This Row],[Reference Number]],2)="DO",VLOOKUP(tbl_transaction[[#This Row],[Reference Number]],barang_keluar[],2,FALSE),""))</f>
        <v>46166</v>
      </c>
      <c r="C3350" t="str">
        <f t="shared" si="52"/>
        <v>Outbound</v>
      </c>
      <c r="D3350" t="str">
        <f>IF(tbl_transaction[[#This Row],[Type]]="Inbound",VLOOKUP(tbl_transaction[[#This Row],[Reference Number]],barang_masuk[],4,FALSE),IF(tbl_transaction[[#This Row],[Type]]="Outbound",VLOOKUP(tbl_transaction[[#This Row],[Reference Number]],barang_keluar[],4,FALSE),""))</f>
        <v>DAR008</v>
      </c>
      <c r="E3350" t="str">
        <f>IF(tbl_transaction[[#This Row],[Type]]="Inbound",VLOOKUP(tbl_transaction[[#This Row],[Reference Number]],barang_masuk[],5,FALSE),IF(tbl_transaction[[#This Row],[Type]]="Outbound",VLOOKUP(tbl_transaction[[#This Row],[Reference Number]],barang_keluar[],5,FALSE),""))</f>
        <v>Indomilk Dairy Variant 8</v>
      </c>
      <c r="F3350">
        <f>IF(tbl_transaction[[#This Row],[Type]]="Inbound",VLOOKUP(tbl_transaction[[#This Row],[Reference Number]],barang_masuk[],6,FALSE),IF(tbl_transaction[[#This Row],[Type]]="Outbound",VLOOKUP(tbl_transaction[[#This Row],[Reference Number]],barang_keluar[],6,FALSE),""))</f>
        <v>60</v>
      </c>
      <c r="G3350" t="str">
        <f>IF(tbl_transaction[[#This Row],[Type]]="Inbound",VLOOKUP(tbl_transaction[[#This Row],[Reference Number]],barang_masuk[],7,FALSE),IF(tbl_transaction[[#This Row],[Type]]="Outbound",VLOOKUP(tbl_transaction[[#This Row],[Reference Number]],barang_keluar[],7,FALSE),""))</f>
        <v>Box</v>
      </c>
      <c r="H3350" t="str">
        <f>IF(tbl_transaction[[#This Row],[Type]]="Inbound",VLOOKUP(tbl_transaction[[#This Row],[Reference Number]],barang_masuk[],3,FALSE),IF(tbl_transaction[[#This Row],[Type]]="Outbound",VLOOKUP(tbl_transaction[[#This Row],[Reference Number]],barang_keluar[],3,FALSE),""))</f>
        <v>Outlet 075</v>
      </c>
      <c r="I3350" t="str">
        <f>IF(D3350='Kartu Stok'!$B$2,COUNTIF($D$3:D3350,'Kartu Stok'!$B$2),"")</f>
        <v/>
      </c>
    </row>
    <row r="3351" spans="1:9" ht="14.5" x14ac:dyDescent="0.35">
      <c r="A3351" s="2" t="s">
        <v>3910</v>
      </c>
      <c r="B3351" s="5">
        <f>IF(LEFT(tbl_transaction[[#This Row],[Reference Number]],2)="GR",VLOOKUP(tbl_transaction[[#This Row],[Reference Number]],barang_masuk[],2,FALSE),IF(LEFT(tbl_transaction[[#This Row],[Reference Number]],2)="DO",VLOOKUP(tbl_transaction[[#This Row],[Reference Number]],barang_keluar[],2,FALSE),""))</f>
        <v>46184</v>
      </c>
      <c r="C3351" t="str">
        <f t="shared" si="52"/>
        <v>Outbound</v>
      </c>
      <c r="D3351" t="str">
        <f>IF(tbl_transaction[[#This Row],[Type]]="Inbound",VLOOKUP(tbl_transaction[[#This Row],[Reference Number]],barang_masuk[],4,FALSE),IF(tbl_transaction[[#This Row],[Type]]="Outbound",VLOOKUP(tbl_transaction[[#This Row],[Reference Number]],barang_keluar[],4,FALSE),""))</f>
        <v>BEV035</v>
      </c>
      <c r="E3351" t="str">
        <f>IF(tbl_transaction[[#This Row],[Type]]="Inbound",VLOOKUP(tbl_transaction[[#This Row],[Reference Number]],barang_masuk[],5,FALSE),IF(tbl_transaction[[#This Row],[Type]]="Outbound",VLOOKUP(tbl_transaction[[#This Row],[Reference Number]],barang_keluar[],5,FALSE),""))</f>
        <v>Sosro Beverage Variant 35</v>
      </c>
      <c r="F3351">
        <f>IF(tbl_transaction[[#This Row],[Type]]="Inbound",VLOOKUP(tbl_transaction[[#This Row],[Reference Number]],barang_masuk[],6,FALSE),IF(tbl_transaction[[#This Row],[Type]]="Outbound",VLOOKUP(tbl_transaction[[#This Row],[Reference Number]],barang_keluar[],6,FALSE),""))</f>
        <v>20</v>
      </c>
      <c r="G3351" t="str">
        <f>IF(tbl_transaction[[#This Row],[Type]]="Inbound",VLOOKUP(tbl_transaction[[#This Row],[Reference Number]],barang_masuk[],7,FALSE),IF(tbl_transaction[[#This Row],[Type]]="Outbound",VLOOKUP(tbl_transaction[[#This Row],[Reference Number]],barang_keluar[],7,FALSE),""))</f>
        <v>Bottle</v>
      </c>
      <c r="H3351" t="str">
        <f>IF(tbl_transaction[[#This Row],[Type]]="Inbound",VLOOKUP(tbl_transaction[[#This Row],[Reference Number]],barang_masuk[],3,FALSE),IF(tbl_transaction[[#This Row],[Type]]="Outbound",VLOOKUP(tbl_transaction[[#This Row],[Reference Number]],barang_keluar[],3,FALSE),""))</f>
        <v>Outlet 080</v>
      </c>
      <c r="I3351" t="str">
        <f>IF(D3351='Kartu Stok'!$B$2,COUNTIF($D$3:D3351,'Kartu Stok'!$B$2),"")</f>
        <v/>
      </c>
    </row>
    <row r="3352" spans="1:9" ht="14.5" x14ac:dyDescent="0.35">
      <c r="A3352" s="2" t="s">
        <v>3911</v>
      </c>
      <c r="B3352" s="5">
        <f>IF(LEFT(tbl_transaction[[#This Row],[Reference Number]],2)="GR",VLOOKUP(tbl_transaction[[#This Row],[Reference Number]],barang_masuk[],2,FALSE),IF(LEFT(tbl_transaction[[#This Row],[Reference Number]],2)="DO",VLOOKUP(tbl_transaction[[#This Row],[Reference Number]],barang_keluar[],2,FALSE),""))</f>
        <v>46172</v>
      </c>
      <c r="C3352" t="str">
        <f t="shared" si="52"/>
        <v>Outbound</v>
      </c>
      <c r="D3352" t="str">
        <f>IF(tbl_transaction[[#This Row],[Type]]="Inbound",VLOOKUP(tbl_transaction[[#This Row],[Reference Number]],barang_masuk[],4,FALSE),IF(tbl_transaction[[#This Row],[Type]]="Outbound",VLOOKUP(tbl_transaction[[#This Row],[Reference Number]],barang_keluar[],4,FALSE),""))</f>
        <v>DAR010</v>
      </c>
      <c r="E3352" t="str">
        <f>IF(tbl_transaction[[#This Row],[Type]]="Inbound",VLOOKUP(tbl_transaction[[#This Row],[Reference Number]],barang_masuk[],5,FALSE),IF(tbl_transaction[[#This Row],[Type]]="Outbound",VLOOKUP(tbl_transaction[[#This Row],[Reference Number]],barang_keluar[],5,FALSE),""))</f>
        <v>Ultra Milk Dairy Variant 10</v>
      </c>
      <c r="F3352">
        <f>IF(tbl_transaction[[#This Row],[Type]]="Inbound",VLOOKUP(tbl_transaction[[#This Row],[Reference Number]],barang_masuk[],6,FALSE),IF(tbl_transaction[[#This Row],[Type]]="Outbound",VLOOKUP(tbl_transaction[[#This Row],[Reference Number]],barang_keluar[],6,FALSE),""))</f>
        <v>24</v>
      </c>
      <c r="G3352" t="str">
        <f>IF(tbl_transaction[[#This Row],[Type]]="Inbound",VLOOKUP(tbl_transaction[[#This Row],[Reference Number]],barang_masuk[],7,FALSE),IF(tbl_transaction[[#This Row],[Type]]="Outbound",VLOOKUP(tbl_transaction[[#This Row],[Reference Number]],barang_keluar[],7,FALSE),""))</f>
        <v>Box</v>
      </c>
      <c r="H3352" t="str">
        <f>IF(tbl_transaction[[#This Row],[Type]]="Inbound",VLOOKUP(tbl_transaction[[#This Row],[Reference Number]],barang_masuk[],3,FALSE),IF(tbl_transaction[[#This Row],[Type]]="Outbound",VLOOKUP(tbl_transaction[[#This Row],[Reference Number]],barang_keluar[],3,FALSE),""))</f>
        <v>Outlet 078</v>
      </c>
      <c r="I3352" t="str">
        <f>IF(D3352='Kartu Stok'!$B$2,COUNTIF($D$3:D3352,'Kartu Stok'!$B$2),"")</f>
        <v/>
      </c>
    </row>
    <row r="3353" spans="1:9" ht="14.5" x14ac:dyDescent="0.35">
      <c r="A3353" s="2" t="s">
        <v>3912</v>
      </c>
      <c r="B3353" s="5">
        <f>IF(LEFT(tbl_transaction[[#This Row],[Reference Number]],2)="GR",VLOOKUP(tbl_transaction[[#This Row],[Reference Number]],barang_masuk[],2,FALSE),IF(LEFT(tbl_transaction[[#This Row],[Reference Number]],2)="DO",VLOOKUP(tbl_transaction[[#This Row],[Reference Number]],barang_keluar[],2,FALSE),""))</f>
        <v>46114</v>
      </c>
      <c r="C3353" t="str">
        <f t="shared" si="52"/>
        <v>Outbound</v>
      </c>
      <c r="D3353" t="str">
        <f>IF(tbl_transaction[[#This Row],[Type]]="Inbound",VLOOKUP(tbl_transaction[[#This Row],[Reference Number]],barang_masuk[],4,FALSE),IF(tbl_transaction[[#This Row],[Type]]="Outbound",VLOOKUP(tbl_transaction[[#This Row],[Reference Number]],barang_keluar[],4,FALSE),""))</f>
        <v>HOM008</v>
      </c>
      <c r="E3353" t="str">
        <f>IF(tbl_transaction[[#This Row],[Type]]="Inbound",VLOOKUP(tbl_transaction[[#This Row],[Reference Number]],barang_masuk[],5,FALSE),IF(tbl_transaction[[#This Row],[Type]]="Outbound",VLOOKUP(tbl_transaction[[#This Row],[Reference Number]],barang_keluar[],5,FALSE),""))</f>
        <v>Rinso Home Care Variant 8</v>
      </c>
      <c r="F3353">
        <f>IF(tbl_transaction[[#This Row],[Type]]="Inbound",VLOOKUP(tbl_transaction[[#This Row],[Reference Number]],barang_masuk[],6,FALSE),IF(tbl_transaction[[#This Row],[Type]]="Outbound",VLOOKUP(tbl_transaction[[#This Row],[Reference Number]],barang_keluar[],6,FALSE),""))</f>
        <v>10</v>
      </c>
      <c r="G3353" t="str">
        <f>IF(tbl_transaction[[#This Row],[Type]]="Inbound",VLOOKUP(tbl_transaction[[#This Row],[Reference Number]],barang_masuk[],7,FALSE),IF(tbl_transaction[[#This Row],[Type]]="Outbound",VLOOKUP(tbl_transaction[[#This Row],[Reference Number]],barang_keluar[],7,FALSE),""))</f>
        <v>Pack</v>
      </c>
      <c r="H3353" t="str">
        <f>IF(tbl_transaction[[#This Row],[Type]]="Inbound",VLOOKUP(tbl_transaction[[#This Row],[Reference Number]],barang_masuk[],3,FALSE),IF(tbl_transaction[[#This Row],[Type]]="Outbound",VLOOKUP(tbl_transaction[[#This Row],[Reference Number]],barang_keluar[],3,FALSE),""))</f>
        <v>Outlet 072</v>
      </c>
      <c r="I3353" t="str">
        <f>IF(D3353='Kartu Stok'!$B$2,COUNTIF($D$3:D3353,'Kartu Stok'!$B$2),"")</f>
        <v/>
      </c>
    </row>
    <row r="3354" spans="1:9" ht="14.5" x14ac:dyDescent="0.35">
      <c r="A3354" s="2" t="s">
        <v>3913</v>
      </c>
      <c r="B3354" s="5">
        <f>IF(LEFT(tbl_transaction[[#This Row],[Reference Number]],2)="GR",VLOOKUP(tbl_transaction[[#This Row],[Reference Number]],barang_masuk[],2,FALSE),IF(LEFT(tbl_transaction[[#This Row],[Reference Number]],2)="DO",VLOOKUP(tbl_transaction[[#This Row],[Reference Number]],barang_keluar[],2,FALSE),""))</f>
        <v>46085</v>
      </c>
      <c r="C3354" t="str">
        <f t="shared" si="52"/>
        <v>Outbound</v>
      </c>
      <c r="D3354" t="str">
        <f>IF(tbl_transaction[[#This Row],[Type]]="Inbound",VLOOKUP(tbl_transaction[[#This Row],[Reference Number]],barang_masuk[],4,FALSE),IF(tbl_transaction[[#This Row],[Type]]="Outbound",VLOOKUP(tbl_transaction[[#This Row],[Reference Number]],barang_keluar[],4,FALSE),""))</f>
        <v>SNK025</v>
      </c>
      <c r="E3354" t="str">
        <f>IF(tbl_transaction[[#This Row],[Type]]="Inbound",VLOOKUP(tbl_transaction[[#This Row],[Reference Number]],barang_masuk[],5,FALSE),IF(tbl_transaction[[#This Row],[Type]]="Outbound",VLOOKUP(tbl_transaction[[#This Row],[Reference Number]],barang_keluar[],5,FALSE),""))</f>
        <v>Qtela Snack Variant 25</v>
      </c>
      <c r="F3354">
        <f>IF(tbl_transaction[[#This Row],[Type]]="Inbound",VLOOKUP(tbl_transaction[[#This Row],[Reference Number]],barang_masuk[],6,FALSE),IF(tbl_transaction[[#This Row],[Type]]="Outbound",VLOOKUP(tbl_transaction[[#This Row],[Reference Number]],barang_keluar[],6,FALSE),""))</f>
        <v>36</v>
      </c>
      <c r="G3354" t="str">
        <f>IF(tbl_transaction[[#This Row],[Type]]="Inbound",VLOOKUP(tbl_transaction[[#This Row],[Reference Number]],barang_masuk[],7,FALSE),IF(tbl_transaction[[#This Row],[Type]]="Outbound",VLOOKUP(tbl_transaction[[#This Row],[Reference Number]],barang_keluar[],7,FALSE),""))</f>
        <v>Pack</v>
      </c>
      <c r="H3354" t="str">
        <f>IF(tbl_transaction[[#This Row],[Type]]="Inbound",VLOOKUP(tbl_transaction[[#This Row],[Reference Number]],barang_masuk[],3,FALSE),IF(tbl_transaction[[#This Row],[Type]]="Outbound",VLOOKUP(tbl_transaction[[#This Row],[Reference Number]],barang_keluar[],3,FALSE),""))</f>
        <v>Outlet 003</v>
      </c>
      <c r="I3354" t="str">
        <f>IF(D3354='Kartu Stok'!$B$2,COUNTIF($D$3:D3354,'Kartu Stok'!$B$2),"")</f>
        <v/>
      </c>
    </row>
    <row r="3355" spans="1:9" ht="14.5" x14ac:dyDescent="0.35">
      <c r="A3355" s="2" t="s">
        <v>3914</v>
      </c>
      <c r="B3355" s="5">
        <f>IF(LEFT(tbl_transaction[[#This Row],[Reference Number]],2)="GR",VLOOKUP(tbl_transaction[[#This Row],[Reference Number]],barang_masuk[],2,FALSE),IF(LEFT(tbl_transaction[[#This Row],[Reference Number]],2)="DO",VLOOKUP(tbl_transaction[[#This Row],[Reference Number]],barang_keluar[],2,FALSE),""))</f>
        <v>46118</v>
      </c>
      <c r="C3355" t="str">
        <f t="shared" si="52"/>
        <v>Outbound</v>
      </c>
      <c r="D3355" t="str">
        <f>IF(tbl_transaction[[#This Row],[Type]]="Inbound",VLOOKUP(tbl_transaction[[#This Row],[Reference Number]],barang_masuk[],4,FALSE),IF(tbl_transaction[[#This Row],[Type]]="Outbound",VLOOKUP(tbl_transaction[[#This Row],[Reference Number]],barang_keluar[],4,FALSE),""))</f>
        <v>INS003</v>
      </c>
      <c r="E3355" t="str">
        <f>IF(tbl_transaction[[#This Row],[Type]]="Inbound",VLOOKUP(tbl_transaction[[#This Row],[Reference Number]],barang_masuk[],5,FALSE),IF(tbl_transaction[[#This Row],[Type]]="Outbound",VLOOKUP(tbl_transaction[[#This Row],[Reference Number]],barang_keluar[],5,FALSE),""))</f>
        <v>Indomie Instant Food Variant 3</v>
      </c>
      <c r="F3355">
        <f>IF(tbl_transaction[[#This Row],[Type]]="Inbound",VLOOKUP(tbl_transaction[[#This Row],[Reference Number]],barang_masuk[],6,FALSE),IF(tbl_transaction[[#This Row],[Type]]="Outbound",VLOOKUP(tbl_transaction[[#This Row],[Reference Number]],barang_keluar[],6,FALSE),""))</f>
        <v>60</v>
      </c>
      <c r="G3355" t="str">
        <f>IF(tbl_transaction[[#This Row],[Type]]="Inbound",VLOOKUP(tbl_transaction[[#This Row],[Reference Number]],barang_masuk[],7,FALSE),IF(tbl_transaction[[#This Row],[Type]]="Outbound",VLOOKUP(tbl_transaction[[#This Row],[Reference Number]],barang_keluar[],7,FALSE),""))</f>
        <v>Pack</v>
      </c>
      <c r="H3355" t="str">
        <f>IF(tbl_transaction[[#This Row],[Type]]="Inbound",VLOOKUP(tbl_transaction[[#This Row],[Reference Number]],barang_masuk[],3,FALSE),IF(tbl_transaction[[#This Row],[Type]]="Outbound",VLOOKUP(tbl_transaction[[#This Row],[Reference Number]],barang_keluar[],3,FALSE),""))</f>
        <v>Outlet 076</v>
      </c>
      <c r="I3355" t="str">
        <f>IF(D3355='Kartu Stok'!$B$2,COUNTIF($D$3:D3355,'Kartu Stok'!$B$2),"")</f>
        <v/>
      </c>
    </row>
    <row r="3356" spans="1:9" ht="14.5" x14ac:dyDescent="0.35">
      <c r="A3356" s="2" t="s">
        <v>3915</v>
      </c>
      <c r="B3356" s="5">
        <f>IF(LEFT(tbl_transaction[[#This Row],[Reference Number]],2)="GR",VLOOKUP(tbl_transaction[[#This Row],[Reference Number]],barang_masuk[],2,FALSE),IF(LEFT(tbl_transaction[[#This Row],[Reference Number]],2)="DO",VLOOKUP(tbl_transaction[[#This Row],[Reference Number]],barang_keluar[],2,FALSE),""))</f>
        <v>46024</v>
      </c>
      <c r="C3356" t="str">
        <f t="shared" si="52"/>
        <v>Outbound</v>
      </c>
      <c r="D3356" t="str">
        <f>IF(tbl_transaction[[#This Row],[Type]]="Inbound",VLOOKUP(tbl_transaction[[#This Row],[Reference Number]],barang_masuk[],4,FALSE),IF(tbl_transaction[[#This Row],[Type]]="Outbound",VLOOKUP(tbl_transaction[[#This Row],[Reference Number]],barang_keluar[],4,FALSE),""))</f>
        <v>BEV035</v>
      </c>
      <c r="E3356" t="str">
        <f>IF(tbl_transaction[[#This Row],[Type]]="Inbound",VLOOKUP(tbl_transaction[[#This Row],[Reference Number]],barang_masuk[],5,FALSE),IF(tbl_transaction[[#This Row],[Type]]="Outbound",VLOOKUP(tbl_transaction[[#This Row],[Reference Number]],barang_keluar[],5,FALSE),""))</f>
        <v>Sosro Beverage Variant 35</v>
      </c>
      <c r="F3356">
        <f>IF(tbl_transaction[[#This Row],[Type]]="Inbound",VLOOKUP(tbl_transaction[[#This Row],[Reference Number]],barang_masuk[],6,FALSE),IF(tbl_transaction[[#This Row],[Type]]="Outbound",VLOOKUP(tbl_transaction[[#This Row],[Reference Number]],barang_keluar[],6,FALSE),""))</f>
        <v>60</v>
      </c>
      <c r="G3356" t="str">
        <f>IF(tbl_transaction[[#This Row],[Type]]="Inbound",VLOOKUP(tbl_transaction[[#This Row],[Reference Number]],barang_masuk[],7,FALSE),IF(tbl_transaction[[#This Row],[Type]]="Outbound",VLOOKUP(tbl_transaction[[#This Row],[Reference Number]],barang_keluar[],7,FALSE),""))</f>
        <v>Bottle</v>
      </c>
      <c r="H3356" t="str">
        <f>IF(tbl_transaction[[#This Row],[Type]]="Inbound",VLOOKUP(tbl_transaction[[#This Row],[Reference Number]],barang_masuk[],3,FALSE),IF(tbl_transaction[[#This Row],[Type]]="Outbound",VLOOKUP(tbl_transaction[[#This Row],[Reference Number]],barang_keluar[],3,FALSE),""))</f>
        <v>Outlet 001</v>
      </c>
      <c r="I3356" t="str">
        <f>IF(D3356='Kartu Stok'!$B$2,COUNTIF($D$3:D3356,'Kartu Stok'!$B$2),"")</f>
        <v/>
      </c>
    </row>
    <row r="3357" spans="1:9" ht="14.5" x14ac:dyDescent="0.35">
      <c r="A3357" s="2" t="s">
        <v>3916</v>
      </c>
      <c r="B3357" s="5">
        <f>IF(LEFT(tbl_transaction[[#This Row],[Reference Number]],2)="GR",VLOOKUP(tbl_transaction[[#This Row],[Reference Number]],barang_masuk[],2,FALSE),IF(LEFT(tbl_transaction[[#This Row],[Reference Number]],2)="DO",VLOOKUP(tbl_transaction[[#This Row],[Reference Number]],barang_keluar[],2,FALSE),""))</f>
        <v>46149</v>
      </c>
      <c r="C3357" t="str">
        <f t="shared" si="52"/>
        <v>Outbound</v>
      </c>
      <c r="D3357" t="str">
        <f>IF(tbl_transaction[[#This Row],[Type]]="Inbound",VLOOKUP(tbl_transaction[[#This Row],[Reference Number]],barang_masuk[],4,FALSE),IF(tbl_transaction[[#This Row],[Type]]="Outbound",VLOOKUP(tbl_transaction[[#This Row],[Reference Number]],barang_keluar[],4,FALSE),""))</f>
        <v>INS012</v>
      </c>
      <c r="E3357" t="str">
        <f>IF(tbl_transaction[[#This Row],[Type]]="Inbound",VLOOKUP(tbl_transaction[[#This Row],[Reference Number]],barang_masuk[],5,FALSE),IF(tbl_transaction[[#This Row],[Type]]="Outbound",VLOOKUP(tbl_transaction[[#This Row],[Reference Number]],barang_keluar[],5,FALSE),""))</f>
        <v>Sarimi Instant Food Variant 12</v>
      </c>
      <c r="F3357">
        <f>IF(tbl_transaction[[#This Row],[Type]]="Inbound",VLOOKUP(tbl_transaction[[#This Row],[Reference Number]],barang_masuk[],6,FALSE),IF(tbl_transaction[[#This Row],[Type]]="Outbound",VLOOKUP(tbl_transaction[[#This Row],[Reference Number]],barang_keluar[],6,FALSE),""))</f>
        <v>36</v>
      </c>
      <c r="G3357" t="str">
        <f>IF(tbl_transaction[[#This Row],[Type]]="Inbound",VLOOKUP(tbl_transaction[[#This Row],[Reference Number]],barang_masuk[],7,FALSE),IF(tbl_transaction[[#This Row],[Type]]="Outbound",VLOOKUP(tbl_transaction[[#This Row],[Reference Number]],barang_keluar[],7,FALSE),""))</f>
        <v>Pack</v>
      </c>
      <c r="H3357" t="str">
        <f>IF(tbl_transaction[[#This Row],[Type]]="Inbound",VLOOKUP(tbl_transaction[[#This Row],[Reference Number]],barang_masuk[],3,FALSE),IF(tbl_transaction[[#This Row],[Type]]="Outbound",VLOOKUP(tbl_transaction[[#This Row],[Reference Number]],barang_keluar[],3,FALSE),""))</f>
        <v>Outlet 075</v>
      </c>
      <c r="I3357" t="str">
        <f>IF(D3357='Kartu Stok'!$B$2,COUNTIF($D$3:D3357,'Kartu Stok'!$B$2),"")</f>
        <v/>
      </c>
    </row>
    <row r="3358" spans="1:9" ht="14.5" x14ac:dyDescent="0.35">
      <c r="A3358" s="2" t="s">
        <v>3917</v>
      </c>
      <c r="B3358" s="5">
        <f>IF(LEFT(tbl_transaction[[#This Row],[Reference Number]],2)="GR",VLOOKUP(tbl_transaction[[#This Row],[Reference Number]],barang_masuk[],2,FALSE),IF(LEFT(tbl_transaction[[#This Row],[Reference Number]],2)="DO",VLOOKUP(tbl_transaction[[#This Row],[Reference Number]],barang_keluar[],2,FALSE),""))</f>
        <v>46159</v>
      </c>
      <c r="C3358" t="str">
        <f t="shared" ref="C3358:C3421" si="53">IF(LEFT(A3358,2)="GR","Inbound",IF(LEFT(A3358,2)="DO","Outbound",""))</f>
        <v>Outbound</v>
      </c>
      <c r="D3358" t="str">
        <f>IF(tbl_transaction[[#This Row],[Type]]="Inbound",VLOOKUP(tbl_transaction[[#This Row],[Reference Number]],barang_masuk[],4,FALSE),IF(tbl_transaction[[#This Row],[Type]]="Outbound",VLOOKUP(tbl_transaction[[#This Row],[Reference Number]],barang_keluar[],4,FALSE),""))</f>
        <v>HOM007</v>
      </c>
      <c r="E3358" t="str">
        <f>IF(tbl_transaction[[#This Row],[Type]]="Inbound",VLOOKUP(tbl_transaction[[#This Row],[Reference Number]],barang_masuk[],5,FALSE),IF(tbl_transaction[[#This Row],[Type]]="Outbound",VLOOKUP(tbl_transaction[[#This Row],[Reference Number]],barang_keluar[],5,FALSE),""))</f>
        <v>Sunlight Home Care Variant 7</v>
      </c>
      <c r="F3358">
        <f>IF(tbl_transaction[[#This Row],[Type]]="Inbound",VLOOKUP(tbl_transaction[[#This Row],[Reference Number]],barang_masuk[],6,FALSE),IF(tbl_transaction[[#This Row],[Type]]="Outbound",VLOOKUP(tbl_transaction[[#This Row],[Reference Number]],barang_keluar[],6,FALSE),""))</f>
        <v>15</v>
      </c>
      <c r="G3358" t="str">
        <f>IF(tbl_transaction[[#This Row],[Type]]="Inbound",VLOOKUP(tbl_transaction[[#This Row],[Reference Number]],barang_masuk[],7,FALSE),IF(tbl_transaction[[#This Row],[Type]]="Outbound",VLOOKUP(tbl_transaction[[#This Row],[Reference Number]],barang_keluar[],7,FALSE),""))</f>
        <v>Pack</v>
      </c>
      <c r="H3358" t="str">
        <f>IF(tbl_transaction[[#This Row],[Type]]="Inbound",VLOOKUP(tbl_transaction[[#This Row],[Reference Number]],barang_masuk[],3,FALSE),IF(tbl_transaction[[#This Row],[Type]]="Outbound",VLOOKUP(tbl_transaction[[#This Row],[Reference Number]],barang_keluar[],3,FALSE),""))</f>
        <v>Outlet 009</v>
      </c>
      <c r="I3358" t="str">
        <f>IF(D3358='Kartu Stok'!$B$2,COUNTIF($D$3:D3358,'Kartu Stok'!$B$2),"")</f>
        <v/>
      </c>
    </row>
    <row r="3359" spans="1:9" ht="14.5" x14ac:dyDescent="0.35">
      <c r="A3359" s="2" t="s">
        <v>3918</v>
      </c>
      <c r="B3359" s="5">
        <f>IF(LEFT(tbl_transaction[[#This Row],[Reference Number]],2)="GR",VLOOKUP(tbl_transaction[[#This Row],[Reference Number]],barang_masuk[],2,FALSE),IF(LEFT(tbl_transaction[[#This Row],[Reference Number]],2)="DO",VLOOKUP(tbl_transaction[[#This Row],[Reference Number]],barang_keluar[],2,FALSE),""))</f>
        <v>46157</v>
      </c>
      <c r="C3359" t="str">
        <f t="shared" si="53"/>
        <v>Outbound</v>
      </c>
      <c r="D3359" t="str">
        <f>IF(tbl_transaction[[#This Row],[Type]]="Inbound",VLOOKUP(tbl_transaction[[#This Row],[Reference Number]],barang_masuk[],4,FALSE),IF(tbl_transaction[[#This Row],[Type]]="Outbound",VLOOKUP(tbl_transaction[[#This Row],[Reference Number]],barang_keluar[],4,FALSE),""))</f>
        <v>PER024</v>
      </c>
      <c r="E3359" t="str">
        <f>IF(tbl_transaction[[#This Row],[Type]]="Inbound",VLOOKUP(tbl_transaction[[#This Row],[Reference Number]],barang_masuk[],5,FALSE),IF(tbl_transaction[[#This Row],[Type]]="Outbound",VLOOKUP(tbl_transaction[[#This Row],[Reference Number]],barang_keluar[],5,FALSE),""))</f>
        <v>Pepsodent Personal Care Variant 24</v>
      </c>
      <c r="F3359">
        <f>IF(tbl_transaction[[#This Row],[Type]]="Inbound",VLOOKUP(tbl_transaction[[#This Row],[Reference Number]],barang_masuk[],6,FALSE),IF(tbl_transaction[[#This Row],[Type]]="Outbound",VLOOKUP(tbl_transaction[[#This Row],[Reference Number]],barang_keluar[],6,FALSE),""))</f>
        <v>24</v>
      </c>
      <c r="G3359" t="str">
        <f>IF(tbl_transaction[[#This Row],[Type]]="Inbound",VLOOKUP(tbl_transaction[[#This Row],[Reference Number]],barang_masuk[],7,FALSE),IF(tbl_transaction[[#This Row],[Type]]="Outbound",VLOOKUP(tbl_transaction[[#This Row],[Reference Number]],barang_keluar[],7,FALSE),""))</f>
        <v>Bottle</v>
      </c>
      <c r="H3359" t="str">
        <f>IF(tbl_transaction[[#This Row],[Type]]="Inbound",VLOOKUP(tbl_transaction[[#This Row],[Reference Number]],barang_masuk[],3,FALSE),IF(tbl_transaction[[#This Row],[Type]]="Outbound",VLOOKUP(tbl_transaction[[#This Row],[Reference Number]],barang_keluar[],3,FALSE),""))</f>
        <v>Outlet 078</v>
      </c>
      <c r="I3359" t="str">
        <f>IF(D3359='Kartu Stok'!$B$2,COUNTIF($D$3:D3359,'Kartu Stok'!$B$2),"")</f>
        <v/>
      </c>
    </row>
    <row r="3360" spans="1:9" ht="14.5" x14ac:dyDescent="0.35">
      <c r="A3360" s="2" t="s">
        <v>3919</v>
      </c>
      <c r="B3360" s="5">
        <f>IF(LEFT(tbl_transaction[[#This Row],[Reference Number]],2)="GR",VLOOKUP(tbl_transaction[[#This Row],[Reference Number]],barang_masuk[],2,FALSE),IF(LEFT(tbl_transaction[[#This Row],[Reference Number]],2)="DO",VLOOKUP(tbl_transaction[[#This Row],[Reference Number]],barang_keluar[],2,FALSE),""))</f>
        <v>46146</v>
      </c>
      <c r="C3360" t="str">
        <f t="shared" si="53"/>
        <v>Outbound</v>
      </c>
      <c r="D3360" t="str">
        <f>IF(tbl_transaction[[#This Row],[Type]]="Inbound",VLOOKUP(tbl_transaction[[#This Row],[Reference Number]],barang_masuk[],4,FALSE),IF(tbl_transaction[[#This Row],[Type]]="Outbound",VLOOKUP(tbl_transaction[[#This Row],[Reference Number]],barang_keluar[],4,FALSE),""))</f>
        <v>SNK014</v>
      </c>
      <c r="E3360" t="str">
        <f>IF(tbl_transaction[[#This Row],[Type]]="Inbound",VLOOKUP(tbl_transaction[[#This Row],[Reference Number]],barang_masuk[],5,FALSE),IF(tbl_transaction[[#This Row],[Type]]="Outbound",VLOOKUP(tbl_transaction[[#This Row],[Reference Number]],barang_keluar[],5,FALSE),""))</f>
        <v>Qtela Snack Variant 14</v>
      </c>
      <c r="F3360">
        <f>IF(tbl_transaction[[#This Row],[Type]]="Inbound",VLOOKUP(tbl_transaction[[#This Row],[Reference Number]],barang_masuk[],6,FALSE),IF(tbl_transaction[[#This Row],[Type]]="Outbound",VLOOKUP(tbl_transaction[[#This Row],[Reference Number]],barang_keluar[],6,FALSE),""))</f>
        <v>10</v>
      </c>
      <c r="G3360" t="str">
        <f>IF(tbl_transaction[[#This Row],[Type]]="Inbound",VLOOKUP(tbl_transaction[[#This Row],[Reference Number]],barang_masuk[],7,FALSE),IF(tbl_transaction[[#This Row],[Type]]="Outbound",VLOOKUP(tbl_transaction[[#This Row],[Reference Number]],barang_keluar[],7,FALSE),""))</f>
        <v>Pack</v>
      </c>
      <c r="H3360" t="str">
        <f>IF(tbl_transaction[[#This Row],[Type]]="Inbound",VLOOKUP(tbl_transaction[[#This Row],[Reference Number]],barang_masuk[],3,FALSE),IF(tbl_transaction[[#This Row],[Type]]="Outbound",VLOOKUP(tbl_transaction[[#This Row],[Reference Number]],barang_keluar[],3,FALSE),""))</f>
        <v>Outlet 012</v>
      </c>
      <c r="I3360" t="str">
        <f>IF(D3360='Kartu Stok'!$B$2,COUNTIF($D$3:D3360,'Kartu Stok'!$B$2),"")</f>
        <v/>
      </c>
    </row>
    <row r="3361" spans="1:9" ht="14.5" x14ac:dyDescent="0.35">
      <c r="A3361" s="2" t="s">
        <v>3920</v>
      </c>
      <c r="B3361" s="5">
        <f>IF(LEFT(tbl_transaction[[#This Row],[Reference Number]],2)="GR",VLOOKUP(tbl_transaction[[#This Row],[Reference Number]],barang_masuk[],2,FALSE),IF(LEFT(tbl_transaction[[#This Row],[Reference Number]],2)="DO",VLOOKUP(tbl_transaction[[#This Row],[Reference Number]],barang_keluar[],2,FALSE),""))</f>
        <v>46147</v>
      </c>
      <c r="C3361" t="str">
        <f t="shared" si="53"/>
        <v>Outbound</v>
      </c>
      <c r="D3361" t="str">
        <f>IF(tbl_transaction[[#This Row],[Type]]="Inbound",VLOOKUP(tbl_transaction[[#This Row],[Reference Number]],barang_masuk[],4,FALSE),IF(tbl_transaction[[#This Row],[Type]]="Outbound",VLOOKUP(tbl_transaction[[#This Row],[Reference Number]],barang_keluar[],4,FALSE),""))</f>
        <v>PER028</v>
      </c>
      <c r="E3361" t="str">
        <f>IF(tbl_transaction[[#This Row],[Type]]="Inbound",VLOOKUP(tbl_transaction[[#This Row],[Reference Number]],barang_masuk[],5,FALSE),IF(tbl_transaction[[#This Row],[Type]]="Outbound",VLOOKUP(tbl_transaction[[#This Row],[Reference Number]],barang_keluar[],5,FALSE),""))</f>
        <v>Sunsilk Personal Care Variant 28</v>
      </c>
      <c r="F3361">
        <f>IF(tbl_transaction[[#This Row],[Type]]="Inbound",VLOOKUP(tbl_transaction[[#This Row],[Reference Number]],barang_masuk[],6,FALSE),IF(tbl_transaction[[#This Row],[Type]]="Outbound",VLOOKUP(tbl_transaction[[#This Row],[Reference Number]],barang_keluar[],6,FALSE),""))</f>
        <v>5</v>
      </c>
      <c r="G3361" t="str">
        <f>IF(tbl_transaction[[#This Row],[Type]]="Inbound",VLOOKUP(tbl_transaction[[#This Row],[Reference Number]],barang_masuk[],7,FALSE),IF(tbl_transaction[[#This Row],[Type]]="Outbound",VLOOKUP(tbl_transaction[[#This Row],[Reference Number]],barang_keluar[],7,FALSE),""))</f>
        <v>Bottle</v>
      </c>
      <c r="H3361" t="str">
        <f>IF(tbl_transaction[[#This Row],[Type]]="Inbound",VLOOKUP(tbl_transaction[[#This Row],[Reference Number]],barang_masuk[],3,FALSE),IF(tbl_transaction[[#This Row],[Type]]="Outbound",VLOOKUP(tbl_transaction[[#This Row],[Reference Number]],barang_keluar[],3,FALSE),""))</f>
        <v>Outlet 069</v>
      </c>
      <c r="I3361" t="str">
        <f>IF(D3361='Kartu Stok'!$B$2,COUNTIF($D$3:D3361,'Kartu Stok'!$B$2),"")</f>
        <v/>
      </c>
    </row>
    <row r="3362" spans="1:9" ht="14.5" x14ac:dyDescent="0.35">
      <c r="A3362" s="2" t="s">
        <v>3921</v>
      </c>
      <c r="B3362" s="5">
        <f>IF(LEFT(tbl_transaction[[#This Row],[Reference Number]],2)="GR",VLOOKUP(tbl_transaction[[#This Row],[Reference Number]],barang_masuk[],2,FALSE),IF(LEFT(tbl_transaction[[#This Row],[Reference Number]],2)="DO",VLOOKUP(tbl_transaction[[#This Row],[Reference Number]],barang_keluar[],2,FALSE),""))</f>
        <v>46177</v>
      </c>
      <c r="C3362" t="str">
        <f t="shared" si="53"/>
        <v>Outbound</v>
      </c>
      <c r="D3362" t="str">
        <f>IF(tbl_transaction[[#This Row],[Type]]="Inbound",VLOOKUP(tbl_transaction[[#This Row],[Reference Number]],barang_masuk[],4,FALSE),IF(tbl_transaction[[#This Row],[Type]]="Outbound",VLOOKUP(tbl_transaction[[#This Row],[Reference Number]],barang_keluar[],4,FALSE),""))</f>
        <v>PER017</v>
      </c>
      <c r="E3362" t="str">
        <f>IF(tbl_transaction[[#This Row],[Type]]="Inbound",VLOOKUP(tbl_transaction[[#This Row],[Reference Number]],barang_masuk[],5,FALSE),IF(tbl_transaction[[#This Row],[Type]]="Outbound",VLOOKUP(tbl_transaction[[#This Row],[Reference Number]],barang_keluar[],5,FALSE),""))</f>
        <v>Pepsodent Personal Care Variant 17</v>
      </c>
      <c r="F3362">
        <f>IF(tbl_transaction[[#This Row],[Type]]="Inbound",VLOOKUP(tbl_transaction[[#This Row],[Reference Number]],barang_masuk[],6,FALSE),IF(tbl_transaction[[#This Row],[Type]]="Outbound",VLOOKUP(tbl_transaction[[#This Row],[Reference Number]],barang_keluar[],6,FALSE),""))</f>
        <v>24</v>
      </c>
      <c r="G3362" t="str">
        <f>IF(tbl_transaction[[#This Row],[Type]]="Inbound",VLOOKUP(tbl_transaction[[#This Row],[Reference Number]],barang_masuk[],7,FALSE),IF(tbl_transaction[[#This Row],[Type]]="Outbound",VLOOKUP(tbl_transaction[[#This Row],[Reference Number]],barang_keluar[],7,FALSE),""))</f>
        <v>Bottle</v>
      </c>
      <c r="H3362" t="str">
        <f>IF(tbl_transaction[[#This Row],[Type]]="Inbound",VLOOKUP(tbl_transaction[[#This Row],[Reference Number]],barang_masuk[],3,FALSE),IF(tbl_transaction[[#This Row],[Type]]="Outbound",VLOOKUP(tbl_transaction[[#This Row],[Reference Number]],barang_keluar[],3,FALSE),""))</f>
        <v>Outlet 050</v>
      </c>
      <c r="I3362" t="str">
        <f>IF(D3362='Kartu Stok'!$B$2,COUNTIF($D$3:D3362,'Kartu Stok'!$B$2),"")</f>
        <v/>
      </c>
    </row>
    <row r="3363" spans="1:9" ht="14.5" x14ac:dyDescent="0.35">
      <c r="A3363" s="2" t="s">
        <v>3922</v>
      </c>
      <c r="B3363" s="5">
        <f>IF(LEFT(tbl_transaction[[#This Row],[Reference Number]],2)="GR",VLOOKUP(tbl_transaction[[#This Row],[Reference Number]],barang_masuk[],2,FALSE),IF(LEFT(tbl_transaction[[#This Row],[Reference Number]],2)="DO",VLOOKUP(tbl_transaction[[#This Row],[Reference Number]],barang_keluar[],2,FALSE),""))</f>
        <v>46162</v>
      </c>
      <c r="C3363" t="str">
        <f t="shared" si="53"/>
        <v>Outbound</v>
      </c>
      <c r="D3363" t="str">
        <f>IF(tbl_transaction[[#This Row],[Type]]="Inbound",VLOOKUP(tbl_transaction[[#This Row],[Reference Number]],barang_masuk[],4,FALSE),IF(tbl_transaction[[#This Row],[Type]]="Outbound",VLOOKUP(tbl_transaction[[#This Row],[Reference Number]],barang_keluar[],4,FALSE),""))</f>
        <v>INS002</v>
      </c>
      <c r="E3363" t="str">
        <f>IF(tbl_transaction[[#This Row],[Type]]="Inbound",VLOOKUP(tbl_transaction[[#This Row],[Reference Number]],barang_masuk[],5,FALSE),IF(tbl_transaction[[#This Row],[Type]]="Outbound",VLOOKUP(tbl_transaction[[#This Row],[Reference Number]],barang_keluar[],5,FALSE),""))</f>
        <v>Supermi Instant Food Variant 2</v>
      </c>
      <c r="F3363">
        <f>IF(tbl_transaction[[#This Row],[Type]]="Inbound",VLOOKUP(tbl_transaction[[#This Row],[Reference Number]],barang_masuk[],6,FALSE),IF(tbl_transaction[[#This Row],[Type]]="Outbound",VLOOKUP(tbl_transaction[[#This Row],[Reference Number]],barang_keluar[],6,FALSE),""))</f>
        <v>15</v>
      </c>
      <c r="G3363" t="str">
        <f>IF(tbl_transaction[[#This Row],[Type]]="Inbound",VLOOKUP(tbl_transaction[[#This Row],[Reference Number]],barang_masuk[],7,FALSE),IF(tbl_transaction[[#This Row],[Type]]="Outbound",VLOOKUP(tbl_transaction[[#This Row],[Reference Number]],barang_keluar[],7,FALSE),""))</f>
        <v>Pack</v>
      </c>
      <c r="H3363" t="str">
        <f>IF(tbl_transaction[[#This Row],[Type]]="Inbound",VLOOKUP(tbl_transaction[[#This Row],[Reference Number]],barang_masuk[],3,FALSE),IF(tbl_transaction[[#This Row],[Type]]="Outbound",VLOOKUP(tbl_transaction[[#This Row],[Reference Number]],barang_keluar[],3,FALSE),""))</f>
        <v>Outlet 018</v>
      </c>
      <c r="I3363" t="str">
        <f>IF(D3363='Kartu Stok'!$B$2,COUNTIF($D$3:D3363,'Kartu Stok'!$B$2),"")</f>
        <v/>
      </c>
    </row>
    <row r="3364" spans="1:9" ht="14.5" x14ac:dyDescent="0.35">
      <c r="A3364" s="2" t="s">
        <v>3923</v>
      </c>
      <c r="B3364" s="5">
        <f>IF(LEFT(tbl_transaction[[#This Row],[Reference Number]],2)="GR",VLOOKUP(tbl_transaction[[#This Row],[Reference Number]],barang_masuk[],2,FALSE),IF(LEFT(tbl_transaction[[#This Row],[Reference Number]],2)="DO",VLOOKUP(tbl_transaction[[#This Row],[Reference Number]],barang_keluar[],2,FALSE),""))</f>
        <v>46033</v>
      </c>
      <c r="C3364" t="str">
        <f t="shared" si="53"/>
        <v>Outbound</v>
      </c>
      <c r="D3364" t="str">
        <f>IF(tbl_transaction[[#This Row],[Type]]="Inbound",VLOOKUP(tbl_transaction[[#This Row],[Reference Number]],barang_masuk[],4,FALSE),IF(tbl_transaction[[#This Row],[Type]]="Outbound",VLOOKUP(tbl_transaction[[#This Row],[Reference Number]],barang_keluar[],4,FALSE),""))</f>
        <v>DAR015</v>
      </c>
      <c r="E3364" t="str">
        <f>IF(tbl_transaction[[#This Row],[Type]]="Inbound",VLOOKUP(tbl_transaction[[#This Row],[Reference Number]],barang_masuk[],5,FALSE),IF(tbl_transaction[[#This Row],[Type]]="Outbound",VLOOKUP(tbl_transaction[[#This Row],[Reference Number]],barang_keluar[],5,FALSE),""))</f>
        <v>Ultra Milk Dairy Variant 15</v>
      </c>
      <c r="F3364">
        <f>IF(tbl_transaction[[#This Row],[Type]]="Inbound",VLOOKUP(tbl_transaction[[#This Row],[Reference Number]],barang_masuk[],6,FALSE),IF(tbl_transaction[[#This Row],[Type]]="Outbound",VLOOKUP(tbl_transaction[[#This Row],[Reference Number]],barang_keluar[],6,FALSE),""))</f>
        <v>12</v>
      </c>
      <c r="G3364" t="str">
        <f>IF(tbl_transaction[[#This Row],[Type]]="Inbound",VLOOKUP(tbl_transaction[[#This Row],[Reference Number]],barang_masuk[],7,FALSE),IF(tbl_transaction[[#This Row],[Type]]="Outbound",VLOOKUP(tbl_transaction[[#This Row],[Reference Number]],barang_keluar[],7,FALSE),""))</f>
        <v>Box</v>
      </c>
      <c r="H3364" t="str">
        <f>IF(tbl_transaction[[#This Row],[Type]]="Inbound",VLOOKUP(tbl_transaction[[#This Row],[Reference Number]],barang_masuk[],3,FALSE),IF(tbl_transaction[[#This Row],[Type]]="Outbound",VLOOKUP(tbl_transaction[[#This Row],[Reference Number]],barang_keluar[],3,FALSE),""))</f>
        <v>Outlet 071</v>
      </c>
      <c r="I3364" t="str">
        <f>IF(D3364='Kartu Stok'!$B$2,COUNTIF($D$3:D3364,'Kartu Stok'!$B$2),"")</f>
        <v/>
      </c>
    </row>
    <row r="3365" spans="1:9" ht="14.5" x14ac:dyDescent="0.35">
      <c r="A3365" s="2" t="s">
        <v>3924</v>
      </c>
      <c r="B3365" s="5">
        <f>IF(LEFT(tbl_transaction[[#This Row],[Reference Number]],2)="GR",VLOOKUP(tbl_transaction[[#This Row],[Reference Number]],barang_masuk[],2,FALSE),IF(LEFT(tbl_transaction[[#This Row],[Reference Number]],2)="DO",VLOOKUP(tbl_transaction[[#This Row],[Reference Number]],barang_keluar[],2,FALSE),""))</f>
        <v>46030</v>
      </c>
      <c r="C3365" t="str">
        <f t="shared" si="53"/>
        <v>Outbound</v>
      </c>
      <c r="D3365" t="str">
        <f>IF(tbl_transaction[[#This Row],[Type]]="Inbound",VLOOKUP(tbl_transaction[[#This Row],[Reference Number]],barang_masuk[],4,FALSE),IF(tbl_transaction[[#This Row],[Type]]="Outbound",VLOOKUP(tbl_transaction[[#This Row],[Reference Number]],barang_keluar[],4,FALSE),""))</f>
        <v>HOM024</v>
      </c>
      <c r="E3365" t="str">
        <f>IF(tbl_transaction[[#This Row],[Type]]="Inbound",VLOOKUP(tbl_transaction[[#This Row],[Reference Number]],barang_masuk[],5,FALSE),IF(tbl_transaction[[#This Row],[Type]]="Outbound",VLOOKUP(tbl_transaction[[#This Row],[Reference Number]],barang_keluar[],5,FALSE),""))</f>
        <v>Sunlight Home Care Variant 24</v>
      </c>
      <c r="F3365">
        <f>IF(tbl_transaction[[#This Row],[Type]]="Inbound",VLOOKUP(tbl_transaction[[#This Row],[Reference Number]],barang_masuk[],6,FALSE),IF(tbl_transaction[[#This Row],[Type]]="Outbound",VLOOKUP(tbl_transaction[[#This Row],[Reference Number]],barang_keluar[],6,FALSE),""))</f>
        <v>5</v>
      </c>
      <c r="G3365" t="str">
        <f>IF(tbl_transaction[[#This Row],[Type]]="Inbound",VLOOKUP(tbl_transaction[[#This Row],[Reference Number]],barang_masuk[],7,FALSE),IF(tbl_transaction[[#This Row],[Type]]="Outbound",VLOOKUP(tbl_transaction[[#This Row],[Reference Number]],barang_keluar[],7,FALSE),""))</f>
        <v>Pack</v>
      </c>
      <c r="H3365" t="str">
        <f>IF(tbl_transaction[[#This Row],[Type]]="Inbound",VLOOKUP(tbl_transaction[[#This Row],[Reference Number]],barang_masuk[],3,FALSE),IF(tbl_transaction[[#This Row],[Type]]="Outbound",VLOOKUP(tbl_transaction[[#This Row],[Reference Number]],barang_keluar[],3,FALSE),""))</f>
        <v>Outlet 071</v>
      </c>
      <c r="I3365" t="str">
        <f>IF(D3365='Kartu Stok'!$B$2,COUNTIF($D$3:D3365,'Kartu Stok'!$B$2),"")</f>
        <v/>
      </c>
    </row>
    <row r="3366" spans="1:9" ht="14.5" x14ac:dyDescent="0.35">
      <c r="A3366" s="2" t="s">
        <v>3925</v>
      </c>
      <c r="B3366" s="5">
        <f>IF(LEFT(tbl_transaction[[#This Row],[Reference Number]],2)="GR",VLOOKUP(tbl_transaction[[#This Row],[Reference Number]],barang_masuk[],2,FALSE),IF(LEFT(tbl_transaction[[#This Row],[Reference Number]],2)="DO",VLOOKUP(tbl_transaction[[#This Row],[Reference Number]],barang_keluar[],2,FALSE),""))</f>
        <v>46200</v>
      </c>
      <c r="C3366" t="str">
        <f t="shared" si="53"/>
        <v>Outbound</v>
      </c>
      <c r="D3366" t="str">
        <f>IF(tbl_transaction[[#This Row],[Type]]="Inbound",VLOOKUP(tbl_transaction[[#This Row],[Reference Number]],barang_masuk[],4,FALSE),IF(tbl_transaction[[#This Row],[Type]]="Outbound",VLOOKUP(tbl_transaction[[#This Row],[Reference Number]],barang_keluar[],4,FALSE),""))</f>
        <v>PER007</v>
      </c>
      <c r="E3366" t="str">
        <f>IF(tbl_transaction[[#This Row],[Type]]="Inbound",VLOOKUP(tbl_transaction[[#This Row],[Reference Number]],barang_masuk[],5,FALSE),IF(tbl_transaction[[#This Row],[Type]]="Outbound",VLOOKUP(tbl_transaction[[#This Row],[Reference Number]],barang_keluar[],5,FALSE),""))</f>
        <v>Pepsodent Personal Care Variant 7</v>
      </c>
      <c r="F3366">
        <f>IF(tbl_transaction[[#This Row],[Type]]="Inbound",VLOOKUP(tbl_transaction[[#This Row],[Reference Number]],barang_masuk[],6,FALSE),IF(tbl_transaction[[#This Row],[Type]]="Outbound",VLOOKUP(tbl_transaction[[#This Row],[Reference Number]],barang_keluar[],6,FALSE),""))</f>
        <v>48</v>
      </c>
      <c r="G3366" t="str">
        <f>IF(tbl_transaction[[#This Row],[Type]]="Inbound",VLOOKUP(tbl_transaction[[#This Row],[Reference Number]],barang_masuk[],7,FALSE),IF(tbl_transaction[[#This Row],[Type]]="Outbound",VLOOKUP(tbl_transaction[[#This Row],[Reference Number]],barang_keluar[],7,FALSE),""))</f>
        <v>Bottle</v>
      </c>
      <c r="H3366" t="str">
        <f>IF(tbl_transaction[[#This Row],[Type]]="Inbound",VLOOKUP(tbl_transaction[[#This Row],[Reference Number]],barang_masuk[],3,FALSE),IF(tbl_transaction[[#This Row],[Type]]="Outbound",VLOOKUP(tbl_transaction[[#This Row],[Reference Number]],barang_keluar[],3,FALSE),""))</f>
        <v>Outlet 046</v>
      </c>
      <c r="I3366" t="str">
        <f>IF(D3366='Kartu Stok'!$B$2,COUNTIF($D$3:D3366,'Kartu Stok'!$B$2),"")</f>
        <v/>
      </c>
    </row>
    <row r="3367" spans="1:9" ht="14.5" x14ac:dyDescent="0.35">
      <c r="A3367" s="2" t="s">
        <v>3926</v>
      </c>
      <c r="B3367" s="5">
        <f>IF(LEFT(tbl_transaction[[#This Row],[Reference Number]],2)="GR",VLOOKUP(tbl_transaction[[#This Row],[Reference Number]],barang_masuk[],2,FALSE),IF(LEFT(tbl_transaction[[#This Row],[Reference Number]],2)="DO",VLOOKUP(tbl_transaction[[#This Row],[Reference Number]],barang_keluar[],2,FALSE),""))</f>
        <v>46174</v>
      </c>
      <c r="C3367" t="str">
        <f t="shared" si="53"/>
        <v>Outbound</v>
      </c>
      <c r="D3367" t="str">
        <f>IF(tbl_transaction[[#This Row],[Type]]="Inbound",VLOOKUP(tbl_transaction[[#This Row],[Reference Number]],barang_masuk[],4,FALSE),IF(tbl_transaction[[#This Row],[Type]]="Outbound",VLOOKUP(tbl_transaction[[#This Row],[Reference Number]],barang_keluar[],4,FALSE),""))</f>
        <v>HOM016</v>
      </c>
      <c r="E3367" t="str">
        <f>IF(tbl_transaction[[#This Row],[Type]]="Inbound",VLOOKUP(tbl_transaction[[#This Row],[Reference Number]],barang_masuk[],5,FALSE),IF(tbl_transaction[[#This Row],[Type]]="Outbound",VLOOKUP(tbl_transaction[[#This Row],[Reference Number]],barang_keluar[],5,FALSE),""))</f>
        <v>Molto Home Care Variant 16</v>
      </c>
      <c r="F3367">
        <f>IF(tbl_transaction[[#This Row],[Type]]="Inbound",VLOOKUP(tbl_transaction[[#This Row],[Reference Number]],barang_masuk[],6,FALSE),IF(tbl_transaction[[#This Row],[Type]]="Outbound",VLOOKUP(tbl_transaction[[#This Row],[Reference Number]],barang_keluar[],6,FALSE),""))</f>
        <v>5</v>
      </c>
      <c r="G3367" t="str">
        <f>IF(tbl_transaction[[#This Row],[Type]]="Inbound",VLOOKUP(tbl_transaction[[#This Row],[Reference Number]],barang_masuk[],7,FALSE),IF(tbl_transaction[[#This Row],[Type]]="Outbound",VLOOKUP(tbl_transaction[[#This Row],[Reference Number]],barang_keluar[],7,FALSE),""))</f>
        <v>Pack</v>
      </c>
      <c r="H3367" t="str">
        <f>IF(tbl_transaction[[#This Row],[Type]]="Inbound",VLOOKUP(tbl_transaction[[#This Row],[Reference Number]],barang_masuk[],3,FALSE),IF(tbl_transaction[[#This Row],[Type]]="Outbound",VLOOKUP(tbl_transaction[[#This Row],[Reference Number]],barang_keluar[],3,FALSE),""))</f>
        <v>Outlet 020</v>
      </c>
      <c r="I3367" t="str">
        <f>IF(D3367='Kartu Stok'!$B$2,COUNTIF($D$3:D3367,'Kartu Stok'!$B$2),"")</f>
        <v/>
      </c>
    </row>
    <row r="3368" spans="1:9" ht="14.5" x14ac:dyDescent="0.35">
      <c r="A3368" s="2" t="s">
        <v>3927</v>
      </c>
      <c r="B3368" s="5">
        <f>IF(LEFT(tbl_transaction[[#This Row],[Reference Number]],2)="GR",VLOOKUP(tbl_transaction[[#This Row],[Reference Number]],barang_masuk[],2,FALSE),IF(LEFT(tbl_transaction[[#This Row],[Reference Number]],2)="DO",VLOOKUP(tbl_transaction[[#This Row],[Reference Number]],barang_keluar[],2,FALSE),""))</f>
        <v>46072</v>
      </c>
      <c r="C3368" t="str">
        <f t="shared" si="53"/>
        <v>Outbound</v>
      </c>
      <c r="D3368" t="str">
        <f>IF(tbl_transaction[[#This Row],[Type]]="Inbound",VLOOKUP(tbl_transaction[[#This Row],[Reference Number]],barang_masuk[],4,FALSE),IF(tbl_transaction[[#This Row],[Type]]="Outbound",VLOOKUP(tbl_transaction[[#This Row],[Reference Number]],barang_keluar[],4,FALSE),""))</f>
        <v>DAR004</v>
      </c>
      <c r="E3368" t="str">
        <f>IF(tbl_transaction[[#This Row],[Type]]="Inbound",VLOOKUP(tbl_transaction[[#This Row],[Reference Number]],barang_masuk[],5,FALSE),IF(tbl_transaction[[#This Row],[Type]]="Outbound",VLOOKUP(tbl_transaction[[#This Row],[Reference Number]],barang_keluar[],5,FALSE),""))</f>
        <v>Ultra Milk Dairy Variant 4</v>
      </c>
      <c r="F3368">
        <f>IF(tbl_transaction[[#This Row],[Type]]="Inbound",VLOOKUP(tbl_transaction[[#This Row],[Reference Number]],barang_masuk[],6,FALSE),IF(tbl_transaction[[#This Row],[Type]]="Outbound",VLOOKUP(tbl_transaction[[#This Row],[Reference Number]],barang_keluar[],6,FALSE),""))</f>
        <v>36</v>
      </c>
      <c r="G3368" t="str">
        <f>IF(tbl_transaction[[#This Row],[Type]]="Inbound",VLOOKUP(tbl_transaction[[#This Row],[Reference Number]],barang_masuk[],7,FALSE),IF(tbl_transaction[[#This Row],[Type]]="Outbound",VLOOKUP(tbl_transaction[[#This Row],[Reference Number]],barang_keluar[],7,FALSE),""))</f>
        <v>Box</v>
      </c>
      <c r="H3368" t="str">
        <f>IF(tbl_transaction[[#This Row],[Type]]="Inbound",VLOOKUP(tbl_transaction[[#This Row],[Reference Number]],barang_masuk[],3,FALSE),IF(tbl_transaction[[#This Row],[Type]]="Outbound",VLOOKUP(tbl_transaction[[#This Row],[Reference Number]],barang_keluar[],3,FALSE),""))</f>
        <v>Outlet 021</v>
      </c>
      <c r="I3368" t="str">
        <f>IF(D3368='Kartu Stok'!$B$2,COUNTIF($D$3:D3368,'Kartu Stok'!$B$2),"")</f>
        <v/>
      </c>
    </row>
    <row r="3369" spans="1:9" ht="14.5" x14ac:dyDescent="0.35">
      <c r="A3369" s="2" t="s">
        <v>3928</v>
      </c>
      <c r="B3369" s="5">
        <f>IF(LEFT(tbl_transaction[[#This Row],[Reference Number]],2)="GR",VLOOKUP(tbl_transaction[[#This Row],[Reference Number]],barang_masuk[],2,FALSE),IF(LEFT(tbl_transaction[[#This Row],[Reference Number]],2)="DO",VLOOKUP(tbl_transaction[[#This Row],[Reference Number]],barang_keluar[],2,FALSE),""))</f>
        <v>46107</v>
      </c>
      <c r="C3369" t="str">
        <f t="shared" si="53"/>
        <v>Outbound</v>
      </c>
      <c r="D3369" t="str">
        <f>IF(tbl_transaction[[#This Row],[Type]]="Inbound",VLOOKUP(tbl_transaction[[#This Row],[Reference Number]],barang_masuk[],4,FALSE),IF(tbl_transaction[[#This Row],[Type]]="Outbound",VLOOKUP(tbl_transaction[[#This Row],[Reference Number]],barang_keluar[],4,FALSE),""))</f>
        <v>PER020</v>
      </c>
      <c r="E3369" t="str">
        <f>IF(tbl_transaction[[#This Row],[Type]]="Inbound",VLOOKUP(tbl_transaction[[#This Row],[Reference Number]],barang_masuk[],5,FALSE),IF(tbl_transaction[[#This Row],[Type]]="Outbound",VLOOKUP(tbl_transaction[[#This Row],[Reference Number]],barang_keluar[],5,FALSE),""))</f>
        <v>Sunsilk Personal Care Variant 20</v>
      </c>
      <c r="F3369">
        <f>IF(tbl_transaction[[#This Row],[Type]]="Inbound",VLOOKUP(tbl_transaction[[#This Row],[Reference Number]],barang_masuk[],6,FALSE),IF(tbl_transaction[[#This Row],[Type]]="Outbound",VLOOKUP(tbl_transaction[[#This Row],[Reference Number]],barang_keluar[],6,FALSE),""))</f>
        <v>60</v>
      </c>
      <c r="G3369" t="str">
        <f>IF(tbl_transaction[[#This Row],[Type]]="Inbound",VLOOKUP(tbl_transaction[[#This Row],[Reference Number]],barang_masuk[],7,FALSE),IF(tbl_transaction[[#This Row],[Type]]="Outbound",VLOOKUP(tbl_transaction[[#This Row],[Reference Number]],barang_keluar[],7,FALSE),""))</f>
        <v>Bottle</v>
      </c>
      <c r="H3369" t="str">
        <f>IF(tbl_transaction[[#This Row],[Type]]="Inbound",VLOOKUP(tbl_transaction[[#This Row],[Reference Number]],barang_masuk[],3,FALSE),IF(tbl_transaction[[#This Row],[Type]]="Outbound",VLOOKUP(tbl_transaction[[#This Row],[Reference Number]],barang_keluar[],3,FALSE),""))</f>
        <v>Outlet 017</v>
      </c>
      <c r="I3369" t="str">
        <f>IF(D3369='Kartu Stok'!$B$2,COUNTIF($D$3:D3369,'Kartu Stok'!$B$2),"")</f>
        <v/>
      </c>
    </row>
    <row r="3370" spans="1:9" ht="14.5" x14ac:dyDescent="0.35">
      <c r="A3370" s="2" t="s">
        <v>3929</v>
      </c>
      <c r="B3370" s="5">
        <f>IF(LEFT(tbl_transaction[[#This Row],[Reference Number]],2)="GR",VLOOKUP(tbl_transaction[[#This Row],[Reference Number]],barang_masuk[],2,FALSE),IF(LEFT(tbl_transaction[[#This Row],[Reference Number]],2)="DO",VLOOKUP(tbl_transaction[[#This Row],[Reference Number]],barang_keluar[],2,FALSE),""))</f>
        <v>46201</v>
      </c>
      <c r="C3370" t="str">
        <f t="shared" si="53"/>
        <v>Outbound</v>
      </c>
      <c r="D3370" t="str">
        <f>IF(tbl_transaction[[#This Row],[Type]]="Inbound",VLOOKUP(tbl_transaction[[#This Row],[Reference Number]],barang_masuk[],4,FALSE),IF(tbl_transaction[[#This Row],[Type]]="Outbound",VLOOKUP(tbl_transaction[[#This Row],[Reference Number]],barang_keluar[],4,FALSE),""))</f>
        <v>PER013</v>
      </c>
      <c r="E3370" t="str">
        <f>IF(tbl_transaction[[#This Row],[Type]]="Inbound",VLOOKUP(tbl_transaction[[#This Row],[Reference Number]],barang_masuk[],5,FALSE),IF(tbl_transaction[[#This Row],[Type]]="Outbound",VLOOKUP(tbl_transaction[[#This Row],[Reference Number]],barang_keluar[],5,FALSE),""))</f>
        <v>Pepsodent Personal Care Variant 13</v>
      </c>
      <c r="F3370">
        <f>IF(tbl_transaction[[#This Row],[Type]]="Inbound",VLOOKUP(tbl_transaction[[#This Row],[Reference Number]],barang_masuk[],6,FALSE),IF(tbl_transaction[[#This Row],[Type]]="Outbound",VLOOKUP(tbl_transaction[[#This Row],[Reference Number]],barang_keluar[],6,FALSE),""))</f>
        <v>24</v>
      </c>
      <c r="G3370" t="str">
        <f>IF(tbl_transaction[[#This Row],[Type]]="Inbound",VLOOKUP(tbl_transaction[[#This Row],[Reference Number]],barang_masuk[],7,FALSE),IF(tbl_transaction[[#This Row],[Type]]="Outbound",VLOOKUP(tbl_transaction[[#This Row],[Reference Number]],barang_keluar[],7,FALSE),""))</f>
        <v>Bottle</v>
      </c>
      <c r="H3370" t="str">
        <f>IF(tbl_transaction[[#This Row],[Type]]="Inbound",VLOOKUP(tbl_transaction[[#This Row],[Reference Number]],barang_masuk[],3,FALSE),IF(tbl_transaction[[#This Row],[Type]]="Outbound",VLOOKUP(tbl_transaction[[#This Row],[Reference Number]],barang_keluar[],3,FALSE),""))</f>
        <v>Outlet 029</v>
      </c>
      <c r="I3370" t="str">
        <f>IF(D3370='Kartu Stok'!$B$2,COUNTIF($D$3:D3370,'Kartu Stok'!$B$2),"")</f>
        <v/>
      </c>
    </row>
    <row r="3371" spans="1:9" ht="14.5" x14ac:dyDescent="0.35">
      <c r="A3371" s="2" t="s">
        <v>3930</v>
      </c>
      <c r="B3371" s="5">
        <f>IF(LEFT(tbl_transaction[[#This Row],[Reference Number]],2)="GR",VLOOKUP(tbl_transaction[[#This Row],[Reference Number]],barang_masuk[],2,FALSE),IF(LEFT(tbl_transaction[[#This Row],[Reference Number]],2)="DO",VLOOKUP(tbl_transaction[[#This Row],[Reference Number]],barang_keluar[],2,FALSE),""))</f>
        <v>46071</v>
      </c>
      <c r="C3371" t="str">
        <f t="shared" si="53"/>
        <v>Outbound</v>
      </c>
      <c r="D3371" t="str">
        <f>IF(tbl_transaction[[#This Row],[Type]]="Inbound",VLOOKUP(tbl_transaction[[#This Row],[Reference Number]],barang_masuk[],4,FALSE),IF(tbl_transaction[[#This Row],[Type]]="Outbound",VLOOKUP(tbl_transaction[[#This Row],[Reference Number]],barang_keluar[],4,FALSE),""))</f>
        <v>SNK014</v>
      </c>
      <c r="E3371" t="str">
        <f>IF(tbl_transaction[[#This Row],[Type]]="Inbound",VLOOKUP(tbl_transaction[[#This Row],[Reference Number]],barang_masuk[],5,FALSE),IF(tbl_transaction[[#This Row],[Type]]="Outbound",VLOOKUP(tbl_transaction[[#This Row],[Reference Number]],barang_keluar[],5,FALSE),""))</f>
        <v>Qtela Snack Variant 14</v>
      </c>
      <c r="F3371">
        <f>IF(tbl_transaction[[#This Row],[Type]]="Inbound",VLOOKUP(tbl_transaction[[#This Row],[Reference Number]],barang_masuk[],6,FALSE),IF(tbl_transaction[[#This Row],[Type]]="Outbound",VLOOKUP(tbl_transaction[[#This Row],[Reference Number]],barang_keluar[],6,FALSE),""))</f>
        <v>60</v>
      </c>
      <c r="G3371" t="str">
        <f>IF(tbl_transaction[[#This Row],[Type]]="Inbound",VLOOKUP(tbl_transaction[[#This Row],[Reference Number]],barang_masuk[],7,FALSE),IF(tbl_transaction[[#This Row],[Type]]="Outbound",VLOOKUP(tbl_transaction[[#This Row],[Reference Number]],barang_keluar[],7,FALSE),""))</f>
        <v>Pack</v>
      </c>
      <c r="H3371" t="str">
        <f>IF(tbl_transaction[[#This Row],[Type]]="Inbound",VLOOKUP(tbl_transaction[[#This Row],[Reference Number]],barang_masuk[],3,FALSE),IF(tbl_transaction[[#This Row],[Type]]="Outbound",VLOOKUP(tbl_transaction[[#This Row],[Reference Number]],barang_keluar[],3,FALSE),""))</f>
        <v>Outlet 053</v>
      </c>
      <c r="I3371" t="str">
        <f>IF(D3371='Kartu Stok'!$B$2,COUNTIF($D$3:D3371,'Kartu Stok'!$B$2),"")</f>
        <v/>
      </c>
    </row>
    <row r="3372" spans="1:9" ht="14.5" x14ac:dyDescent="0.35">
      <c r="A3372" s="2" t="s">
        <v>3931</v>
      </c>
      <c r="B3372" s="5">
        <f>IF(LEFT(tbl_transaction[[#This Row],[Reference Number]],2)="GR",VLOOKUP(tbl_transaction[[#This Row],[Reference Number]],barang_masuk[],2,FALSE),IF(LEFT(tbl_transaction[[#This Row],[Reference Number]],2)="DO",VLOOKUP(tbl_transaction[[#This Row],[Reference Number]],barang_keluar[],2,FALSE),""))</f>
        <v>46153</v>
      </c>
      <c r="C3372" t="str">
        <f t="shared" si="53"/>
        <v>Outbound</v>
      </c>
      <c r="D3372" t="str">
        <f>IF(tbl_transaction[[#This Row],[Type]]="Inbound",VLOOKUP(tbl_transaction[[#This Row],[Reference Number]],barang_masuk[],4,FALSE),IF(tbl_transaction[[#This Row],[Type]]="Outbound",VLOOKUP(tbl_transaction[[#This Row],[Reference Number]],barang_keluar[],4,FALSE),""))</f>
        <v>INS017</v>
      </c>
      <c r="E3372" t="str">
        <f>IF(tbl_transaction[[#This Row],[Type]]="Inbound",VLOOKUP(tbl_transaction[[#This Row],[Reference Number]],barang_masuk[],5,FALSE),IF(tbl_transaction[[#This Row],[Type]]="Outbound",VLOOKUP(tbl_transaction[[#This Row],[Reference Number]],barang_keluar[],5,FALSE),""))</f>
        <v>Indomie Instant Food Variant 17</v>
      </c>
      <c r="F3372">
        <f>IF(tbl_transaction[[#This Row],[Type]]="Inbound",VLOOKUP(tbl_transaction[[#This Row],[Reference Number]],barang_masuk[],6,FALSE),IF(tbl_transaction[[#This Row],[Type]]="Outbound",VLOOKUP(tbl_transaction[[#This Row],[Reference Number]],barang_keluar[],6,FALSE),""))</f>
        <v>48</v>
      </c>
      <c r="G3372" t="str">
        <f>IF(tbl_transaction[[#This Row],[Type]]="Inbound",VLOOKUP(tbl_transaction[[#This Row],[Reference Number]],barang_masuk[],7,FALSE),IF(tbl_transaction[[#This Row],[Type]]="Outbound",VLOOKUP(tbl_transaction[[#This Row],[Reference Number]],barang_keluar[],7,FALSE),""))</f>
        <v>Pack</v>
      </c>
      <c r="H3372" t="str">
        <f>IF(tbl_transaction[[#This Row],[Type]]="Inbound",VLOOKUP(tbl_transaction[[#This Row],[Reference Number]],barang_masuk[],3,FALSE),IF(tbl_transaction[[#This Row],[Type]]="Outbound",VLOOKUP(tbl_transaction[[#This Row],[Reference Number]],barang_keluar[],3,FALSE),""))</f>
        <v>Outlet 039</v>
      </c>
      <c r="I3372" t="str">
        <f>IF(D3372='Kartu Stok'!$B$2,COUNTIF($D$3:D3372,'Kartu Stok'!$B$2),"")</f>
        <v/>
      </c>
    </row>
    <row r="3373" spans="1:9" ht="14.5" x14ac:dyDescent="0.35">
      <c r="A3373" s="2" t="s">
        <v>3932</v>
      </c>
      <c r="B3373" s="5">
        <f>IF(LEFT(tbl_transaction[[#This Row],[Reference Number]],2)="GR",VLOOKUP(tbl_transaction[[#This Row],[Reference Number]],barang_masuk[],2,FALSE),IF(LEFT(tbl_transaction[[#This Row],[Reference Number]],2)="DO",VLOOKUP(tbl_transaction[[#This Row],[Reference Number]],barang_keluar[],2,FALSE),""))</f>
        <v>46100</v>
      </c>
      <c r="C3373" t="str">
        <f t="shared" si="53"/>
        <v>Outbound</v>
      </c>
      <c r="D3373" t="str">
        <f>IF(tbl_transaction[[#This Row],[Type]]="Inbound",VLOOKUP(tbl_transaction[[#This Row],[Reference Number]],barang_masuk[],4,FALSE),IF(tbl_transaction[[#This Row],[Type]]="Outbound",VLOOKUP(tbl_transaction[[#This Row],[Reference Number]],barang_keluar[],4,FALSE),""))</f>
        <v>BAB018</v>
      </c>
      <c r="E3373" t="str">
        <f>IF(tbl_transaction[[#This Row],[Type]]="Inbound",VLOOKUP(tbl_transaction[[#This Row],[Reference Number]],barang_masuk[],5,FALSE),IF(tbl_transaction[[#This Row],[Type]]="Outbound",VLOOKUP(tbl_transaction[[#This Row],[Reference Number]],barang_keluar[],5,FALSE),""))</f>
        <v>MamyPoko Baby Care Variant 18</v>
      </c>
      <c r="F3373">
        <f>IF(tbl_transaction[[#This Row],[Type]]="Inbound",VLOOKUP(tbl_transaction[[#This Row],[Reference Number]],barang_masuk[],6,FALSE),IF(tbl_transaction[[#This Row],[Type]]="Outbound",VLOOKUP(tbl_transaction[[#This Row],[Reference Number]],barang_keluar[],6,FALSE),""))</f>
        <v>10</v>
      </c>
      <c r="G3373" t="str">
        <f>IF(tbl_transaction[[#This Row],[Type]]="Inbound",VLOOKUP(tbl_transaction[[#This Row],[Reference Number]],barang_masuk[],7,FALSE),IF(tbl_transaction[[#This Row],[Type]]="Outbound",VLOOKUP(tbl_transaction[[#This Row],[Reference Number]],barang_keluar[],7,FALSE),""))</f>
        <v>Pack</v>
      </c>
      <c r="H3373" t="str">
        <f>IF(tbl_transaction[[#This Row],[Type]]="Inbound",VLOOKUP(tbl_transaction[[#This Row],[Reference Number]],barang_masuk[],3,FALSE),IF(tbl_transaction[[#This Row],[Type]]="Outbound",VLOOKUP(tbl_transaction[[#This Row],[Reference Number]],barang_keluar[],3,FALSE),""))</f>
        <v>Outlet 068</v>
      </c>
      <c r="I3373">
        <f>IF(D3373='Kartu Stok'!$B$2,COUNTIF($D$3:D3373,'Kartu Stok'!$B$2),"")</f>
        <v>20</v>
      </c>
    </row>
    <row r="3374" spans="1:9" ht="14.5" x14ac:dyDescent="0.35">
      <c r="A3374" s="2" t="s">
        <v>3933</v>
      </c>
      <c r="B3374" s="5">
        <f>IF(LEFT(tbl_transaction[[#This Row],[Reference Number]],2)="GR",VLOOKUP(tbl_transaction[[#This Row],[Reference Number]],barang_masuk[],2,FALSE),IF(LEFT(tbl_transaction[[#This Row],[Reference Number]],2)="DO",VLOOKUP(tbl_transaction[[#This Row],[Reference Number]],barang_keluar[],2,FALSE),""))</f>
        <v>46053</v>
      </c>
      <c r="C3374" t="str">
        <f t="shared" si="53"/>
        <v>Outbound</v>
      </c>
      <c r="D3374" t="str">
        <f>IF(tbl_transaction[[#This Row],[Type]]="Inbound",VLOOKUP(tbl_transaction[[#This Row],[Reference Number]],barang_masuk[],4,FALSE),IF(tbl_transaction[[#This Row],[Type]]="Outbound",VLOOKUP(tbl_transaction[[#This Row],[Reference Number]],barang_keluar[],4,FALSE),""))</f>
        <v>DAR020</v>
      </c>
      <c r="E3374" t="str">
        <f>IF(tbl_transaction[[#This Row],[Type]]="Inbound",VLOOKUP(tbl_transaction[[#This Row],[Reference Number]],barang_masuk[],5,FALSE),IF(tbl_transaction[[#This Row],[Type]]="Outbound",VLOOKUP(tbl_transaction[[#This Row],[Reference Number]],barang_keluar[],5,FALSE),""))</f>
        <v>Ultra Milk Dairy Variant 20</v>
      </c>
      <c r="F3374">
        <f>IF(tbl_transaction[[#This Row],[Type]]="Inbound",VLOOKUP(tbl_transaction[[#This Row],[Reference Number]],barang_masuk[],6,FALSE),IF(tbl_transaction[[#This Row],[Type]]="Outbound",VLOOKUP(tbl_transaction[[#This Row],[Reference Number]],barang_keluar[],6,FALSE),""))</f>
        <v>60</v>
      </c>
      <c r="G3374" t="str">
        <f>IF(tbl_transaction[[#This Row],[Type]]="Inbound",VLOOKUP(tbl_transaction[[#This Row],[Reference Number]],barang_masuk[],7,FALSE),IF(tbl_transaction[[#This Row],[Type]]="Outbound",VLOOKUP(tbl_transaction[[#This Row],[Reference Number]],barang_keluar[],7,FALSE),""))</f>
        <v>Box</v>
      </c>
      <c r="H3374" t="str">
        <f>IF(tbl_transaction[[#This Row],[Type]]="Inbound",VLOOKUP(tbl_transaction[[#This Row],[Reference Number]],barang_masuk[],3,FALSE),IF(tbl_transaction[[#This Row],[Type]]="Outbound",VLOOKUP(tbl_transaction[[#This Row],[Reference Number]],barang_keluar[],3,FALSE),""))</f>
        <v>Outlet 034</v>
      </c>
      <c r="I3374" t="str">
        <f>IF(D3374='Kartu Stok'!$B$2,COUNTIF($D$3:D3374,'Kartu Stok'!$B$2),"")</f>
        <v/>
      </c>
    </row>
    <row r="3375" spans="1:9" ht="14.5" x14ac:dyDescent="0.35">
      <c r="A3375" s="2" t="s">
        <v>3934</v>
      </c>
      <c r="B3375" s="5">
        <f>IF(LEFT(tbl_transaction[[#This Row],[Reference Number]],2)="GR",VLOOKUP(tbl_transaction[[#This Row],[Reference Number]],barang_masuk[],2,FALSE),IF(LEFT(tbl_transaction[[#This Row],[Reference Number]],2)="DO",VLOOKUP(tbl_transaction[[#This Row],[Reference Number]],barang_keluar[],2,FALSE),""))</f>
        <v>46079</v>
      </c>
      <c r="C3375" t="str">
        <f t="shared" si="53"/>
        <v>Outbound</v>
      </c>
      <c r="D3375" t="str">
        <f>IF(tbl_transaction[[#This Row],[Type]]="Inbound",VLOOKUP(tbl_transaction[[#This Row],[Reference Number]],barang_masuk[],4,FALSE),IF(tbl_transaction[[#This Row],[Type]]="Outbound",VLOOKUP(tbl_transaction[[#This Row],[Reference Number]],barang_keluar[],4,FALSE),""))</f>
        <v>PER002</v>
      </c>
      <c r="E3375" t="str">
        <f>IF(tbl_transaction[[#This Row],[Type]]="Inbound",VLOOKUP(tbl_transaction[[#This Row],[Reference Number]],barang_masuk[],5,FALSE),IF(tbl_transaction[[#This Row],[Type]]="Outbound",VLOOKUP(tbl_transaction[[#This Row],[Reference Number]],barang_keluar[],5,FALSE),""))</f>
        <v>Lifebuoy Personal Care Variant 2</v>
      </c>
      <c r="F3375">
        <f>IF(tbl_transaction[[#This Row],[Type]]="Inbound",VLOOKUP(tbl_transaction[[#This Row],[Reference Number]],barang_masuk[],6,FALSE),IF(tbl_transaction[[#This Row],[Type]]="Outbound",VLOOKUP(tbl_transaction[[#This Row],[Reference Number]],barang_keluar[],6,FALSE),""))</f>
        <v>20</v>
      </c>
      <c r="G3375" t="str">
        <f>IF(tbl_transaction[[#This Row],[Type]]="Inbound",VLOOKUP(tbl_transaction[[#This Row],[Reference Number]],barang_masuk[],7,FALSE),IF(tbl_transaction[[#This Row],[Type]]="Outbound",VLOOKUP(tbl_transaction[[#This Row],[Reference Number]],barang_keluar[],7,FALSE),""))</f>
        <v>Bottle</v>
      </c>
      <c r="H3375" t="str">
        <f>IF(tbl_transaction[[#This Row],[Type]]="Inbound",VLOOKUP(tbl_transaction[[#This Row],[Reference Number]],barang_masuk[],3,FALSE),IF(tbl_transaction[[#This Row],[Type]]="Outbound",VLOOKUP(tbl_transaction[[#This Row],[Reference Number]],barang_keluar[],3,FALSE),""))</f>
        <v>Outlet 067</v>
      </c>
      <c r="I3375" t="str">
        <f>IF(D3375='Kartu Stok'!$B$2,COUNTIF($D$3:D3375,'Kartu Stok'!$B$2),"")</f>
        <v/>
      </c>
    </row>
    <row r="3376" spans="1:9" ht="14.5" x14ac:dyDescent="0.35">
      <c r="A3376" s="2" t="s">
        <v>3935</v>
      </c>
      <c r="B3376" s="5">
        <f>IF(LEFT(tbl_transaction[[#This Row],[Reference Number]],2)="GR",VLOOKUP(tbl_transaction[[#This Row],[Reference Number]],barang_masuk[],2,FALSE),IF(LEFT(tbl_transaction[[#This Row],[Reference Number]],2)="DO",VLOOKUP(tbl_transaction[[#This Row],[Reference Number]],barang_keluar[],2,FALSE),""))</f>
        <v>46153</v>
      </c>
      <c r="C3376" t="str">
        <f t="shared" si="53"/>
        <v>Outbound</v>
      </c>
      <c r="D3376" t="str">
        <f>IF(tbl_transaction[[#This Row],[Type]]="Inbound",VLOOKUP(tbl_transaction[[#This Row],[Reference Number]],barang_masuk[],4,FALSE),IF(tbl_transaction[[#This Row],[Type]]="Outbound",VLOOKUP(tbl_transaction[[#This Row],[Reference Number]],barang_keluar[],4,FALSE),""))</f>
        <v>DAR009</v>
      </c>
      <c r="E3376" t="str">
        <f>IF(tbl_transaction[[#This Row],[Type]]="Inbound",VLOOKUP(tbl_transaction[[#This Row],[Reference Number]],barang_masuk[],5,FALSE),IF(tbl_transaction[[#This Row],[Type]]="Outbound",VLOOKUP(tbl_transaction[[#This Row],[Reference Number]],barang_keluar[],5,FALSE),""))</f>
        <v>Indomilk Dairy Variant 9</v>
      </c>
      <c r="F3376">
        <f>IF(tbl_transaction[[#This Row],[Type]]="Inbound",VLOOKUP(tbl_transaction[[#This Row],[Reference Number]],barang_masuk[],6,FALSE),IF(tbl_transaction[[#This Row],[Type]]="Outbound",VLOOKUP(tbl_transaction[[#This Row],[Reference Number]],barang_keluar[],6,FALSE),""))</f>
        <v>60</v>
      </c>
      <c r="G3376" t="str">
        <f>IF(tbl_transaction[[#This Row],[Type]]="Inbound",VLOOKUP(tbl_transaction[[#This Row],[Reference Number]],barang_masuk[],7,FALSE),IF(tbl_transaction[[#This Row],[Type]]="Outbound",VLOOKUP(tbl_transaction[[#This Row],[Reference Number]],barang_keluar[],7,FALSE),""))</f>
        <v>Box</v>
      </c>
      <c r="H3376" t="str">
        <f>IF(tbl_transaction[[#This Row],[Type]]="Inbound",VLOOKUP(tbl_transaction[[#This Row],[Reference Number]],barang_masuk[],3,FALSE),IF(tbl_transaction[[#This Row],[Type]]="Outbound",VLOOKUP(tbl_transaction[[#This Row],[Reference Number]],barang_keluar[],3,FALSE),""))</f>
        <v>Outlet 021</v>
      </c>
      <c r="I3376" t="str">
        <f>IF(D3376='Kartu Stok'!$B$2,COUNTIF($D$3:D3376,'Kartu Stok'!$B$2),"")</f>
        <v/>
      </c>
    </row>
    <row r="3377" spans="1:9" ht="14.5" x14ac:dyDescent="0.35">
      <c r="A3377" s="2" t="s">
        <v>3936</v>
      </c>
      <c r="B3377" s="5">
        <f>IF(LEFT(tbl_transaction[[#This Row],[Reference Number]],2)="GR",VLOOKUP(tbl_transaction[[#This Row],[Reference Number]],barang_masuk[],2,FALSE),IF(LEFT(tbl_transaction[[#This Row],[Reference Number]],2)="DO",VLOOKUP(tbl_transaction[[#This Row],[Reference Number]],barang_keluar[],2,FALSE),""))</f>
        <v>46186</v>
      </c>
      <c r="C3377" t="str">
        <f t="shared" si="53"/>
        <v>Outbound</v>
      </c>
      <c r="D3377" t="str">
        <f>IF(tbl_transaction[[#This Row],[Type]]="Inbound",VLOOKUP(tbl_transaction[[#This Row],[Reference Number]],barang_masuk[],4,FALSE),IF(tbl_transaction[[#This Row],[Type]]="Outbound",VLOOKUP(tbl_transaction[[#This Row],[Reference Number]],barang_keluar[],4,FALSE),""))</f>
        <v>SNK011</v>
      </c>
      <c r="E3377" t="str">
        <f>IF(tbl_transaction[[#This Row],[Type]]="Inbound",VLOOKUP(tbl_transaction[[#This Row],[Reference Number]],barang_masuk[],5,FALSE),IF(tbl_transaction[[#This Row],[Type]]="Outbound",VLOOKUP(tbl_transaction[[#This Row],[Reference Number]],barang_keluar[],5,FALSE),""))</f>
        <v>Qtela Snack Variant 11</v>
      </c>
      <c r="F3377">
        <f>IF(tbl_transaction[[#This Row],[Type]]="Inbound",VLOOKUP(tbl_transaction[[#This Row],[Reference Number]],barang_masuk[],6,FALSE),IF(tbl_transaction[[#This Row],[Type]]="Outbound",VLOOKUP(tbl_transaction[[#This Row],[Reference Number]],barang_keluar[],6,FALSE),""))</f>
        <v>36</v>
      </c>
      <c r="G3377" t="str">
        <f>IF(tbl_transaction[[#This Row],[Type]]="Inbound",VLOOKUP(tbl_transaction[[#This Row],[Reference Number]],barang_masuk[],7,FALSE),IF(tbl_transaction[[#This Row],[Type]]="Outbound",VLOOKUP(tbl_transaction[[#This Row],[Reference Number]],barang_keluar[],7,FALSE),""))</f>
        <v>Pack</v>
      </c>
      <c r="H3377" t="str">
        <f>IF(tbl_transaction[[#This Row],[Type]]="Inbound",VLOOKUP(tbl_transaction[[#This Row],[Reference Number]],barang_masuk[],3,FALSE),IF(tbl_transaction[[#This Row],[Type]]="Outbound",VLOOKUP(tbl_transaction[[#This Row],[Reference Number]],barang_keluar[],3,FALSE),""))</f>
        <v>Outlet 058</v>
      </c>
      <c r="I3377" t="str">
        <f>IF(D3377='Kartu Stok'!$B$2,COUNTIF($D$3:D3377,'Kartu Stok'!$B$2),"")</f>
        <v/>
      </c>
    </row>
    <row r="3378" spans="1:9" ht="14.5" x14ac:dyDescent="0.35">
      <c r="A3378" s="2" t="s">
        <v>3937</v>
      </c>
      <c r="B3378" s="5">
        <f>IF(LEFT(tbl_transaction[[#This Row],[Reference Number]],2)="GR",VLOOKUP(tbl_transaction[[#This Row],[Reference Number]],barang_masuk[],2,FALSE),IF(LEFT(tbl_transaction[[#This Row],[Reference Number]],2)="DO",VLOOKUP(tbl_transaction[[#This Row],[Reference Number]],barang_keluar[],2,FALSE),""))</f>
        <v>46064</v>
      </c>
      <c r="C3378" t="str">
        <f t="shared" si="53"/>
        <v>Outbound</v>
      </c>
      <c r="D3378" t="str">
        <f>IF(tbl_transaction[[#This Row],[Type]]="Inbound",VLOOKUP(tbl_transaction[[#This Row],[Reference Number]],barang_masuk[],4,FALSE),IF(tbl_transaction[[#This Row],[Type]]="Outbound",VLOOKUP(tbl_transaction[[#This Row],[Reference Number]],barang_keluar[],4,FALSE),""))</f>
        <v>BAB009</v>
      </c>
      <c r="E3378" t="str">
        <f>IF(tbl_transaction[[#This Row],[Type]]="Inbound",VLOOKUP(tbl_transaction[[#This Row],[Reference Number]],barang_masuk[],5,FALSE),IF(tbl_transaction[[#This Row],[Type]]="Outbound",VLOOKUP(tbl_transaction[[#This Row],[Reference Number]],barang_keluar[],5,FALSE),""))</f>
        <v>MamyPoko Baby Care Variant 9</v>
      </c>
      <c r="F3378">
        <f>IF(tbl_transaction[[#This Row],[Type]]="Inbound",VLOOKUP(tbl_transaction[[#This Row],[Reference Number]],barang_masuk[],6,FALSE),IF(tbl_transaction[[#This Row],[Type]]="Outbound",VLOOKUP(tbl_transaction[[#This Row],[Reference Number]],barang_keluar[],6,FALSE),""))</f>
        <v>5</v>
      </c>
      <c r="G3378" t="str">
        <f>IF(tbl_transaction[[#This Row],[Type]]="Inbound",VLOOKUP(tbl_transaction[[#This Row],[Reference Number]],barang_masuk[],7,FALSE),IF(tbl_transaction[[#This Row],[Type]]="Outbound",VLOOKUP(tbl_transaction[[#This Row],[Reference Number]],barang_keluar[],7,FALSE),""))</f>
        <v>Pack</v>
      </c>
      <c r="H3378" t="str">
        <f>IF(tbl_transaction[[#This Row],[Type]]="Inbound",VLOOKUP(tbl_transaction[[#This Row],[Reference Number]],barang_masuk[],3,FALSE),IF(tbl_transaction[[#This Row],[Type]]="Outbound",VLOOKUP(tbl_transaction[[#This Row],[Reference Number]],barang_keluar[],3,FALSE),""))</f>
        <v>Outlet 067</v>
      </c>
      <c r="I3378" t="str">
        <f>IF(D3378='Kartu Stok'!$B$2,COUNTIF($D$3:D3378,'Kartu Stok'!$B$2),"")</f>
        <v/>
      </c>
    </row>
    <row r="3379" spans="1:9" ht="14.5" x14ac:dyDescent="0.35">
      <c r="A3379" s="2" t="s">
        <v>3938</v>
      </c>
      <c r="B3379" s="5">
        <f>IF(LEFT(tbl_transaction[[#This Row],[Reference Number]],2)="GR",VLOOKUP(tbl_transaction[[#This Row],[Reference Number]],barang_masuk[],2,FALSE),IF(LEFT(tbl_transaction[[#This Row],[Reference Number]],2)="DO",VLOOKUP(tbl_transaction[[#This Row],[Reference Number]],barang_keluar[],2,FALSE),""))</f>
        <v>46098</v>
      </c>
      <c r="C3379" t="str">
        <f t="shared" si="53"/>
        <v>Outbound</v>
      </c>
      <c r="D3379" t="str">
        <f>IF(tbl_transaction[[#This Row],[Type]]="Inbound",VLOOKUP(tbl_transaction[[#This Row],[Reference Number]],barang_masuk[],4,FALSE),IF(tbl_transaction[[#This Row],[Type]]="Outbound",VLOOKUP(tbl_transaction[[#This Row],[Reference Number]],barang_keluar[],4,FALSE),""))</f>
        <v>INS016</v>
      </c>
      <c r="E3379" t="str">
        <f>IF(tbl_transaction[[#This Row],[Type]]="Inbound",VLOOKUP(tbl_transaction[[#This Row],[Reference Number]],barang_masuk[],5,FALSE),IF(tbl_transaction[[#This Row],[Type]]="Outbound",VLOOKUP(tbl_transaction[[#This Row],[Reference Number]],barang_keluar[],5,FALSE),""))</f>
        <v>Sarimi Instant Food Variant 16</v>
      </c>
      <c r="F3379">
        <f>IF(tbl_transaction[[#This Row],[Type]]="Inbound",VLOOKUP(tbl_transaction[[#This Row],[Reference Number]],barang_masuk[],6,FALSE),IF(tbl_transaction[[#This Row],[Type]]="Outbound",VLOOKUP(tbl_transaction[[#This Row],[Reference Number]],barang_keluar[],6,FALSE),""))</f>
        <v>30</v>
      </c>
      <c r="G3379" t="str">
        <f>IF(tbl_transaction[[#This Row],[Type]]="Inbound",VLOOKUP(tbl_transaction[[#This Row],[Reference Number]],barang_masuk[],7,FALSE),IF(tbl_transaction[[#This Row],[Type]]="Outbound",VLOOKUP(tbl_transaction[[#This Row],[Reference Number]],barang_keluar[],7,FALSE),""))</f>
        <v>Pack</v>
      </c>
      <c r="H3379" t="str">
        <f>IF(tbl_transaction[[#This Row],[Type]]="Inbound",VLOOKUP(tbl_transaction[[#This Row],[Reference Number]],barang_masuk[],3,FALSE),IF(tbl_transaction[[#This Row],[Type]]="Outbound",VLOOKUP(tbl_transaction[[#This Row],[Reference Number]],barang_keluar[],3,FALSE),""))</f>
        <v>Outlet 053</v>
      </c>
      <c r="I3379" t="str">
        <f>IF(D3379='Kartu Stok'!$B$2,COUNTIF($D$3:D3379,'Kartu Stok'!$B$2),"")</f>
        <v/>
      </c>
    </row>
    <row r="3380" spans="1:9" ht="14.5" x14ac:dyDescent="0.35">
      <c r="A3380" s="2" t="s">
        <v>3939</v>
      </c>
      <c r="B3380" s="5">
        <f>IF(LEFT(tbl_transaction[[#This Row],[Reference Number]],2)="GR",VLOOKUP(tbl_transaction[[#This Row],[Reference Number]],barang_masuk[],2,FALSE),IF(LEFT(tbl_transaction[[#This Row],[Reference Number]],2)="DO",VLOOKUP(tbl_transaction[[#This Row],[Reference Number]],barang_keluar[],2,FALSE),""))</f>
        <v>46102</v>
      </c>
      <c r="C3380" t="str">
        <f t="shared" si="53"/>
        <v>Outbound</v>
      </c>
      <c r="D3380" t="str">
        <f>IF(tbl_transaction[[#This Row],[Type]]="Inbound",VLOOKUP(tbl_transaction[[#This Row],[Reference Number]],barang_masuk[],4,FALSE),IF(tbl_transaction[[#This Row],[Type]]="Outbound",VLOOKUP(tbl_transaction[[#This Row],[Reference Number]],barang_keluar[],4,FALSE),""))</f>
        <v>BEV028</v>
      </c>
      <c r="E3380" t="str">
        <f>IF(tbl_transaction[[#This Row],[Type]]="Inbound",VLOOKUP(tbl_transaction[[#This Row],[Reference Number]],barang_masuk[],5,FALSE),IF(tbl_transaction[[#This Row],[Type]]="Outbound",VLOOKUP(tbl_transaction[[#This Row],[Reference Number]],barang_keluar[],5,FALSE),""))</f>
        <v>Pocari Beverage Variant 28</v>
      </c>
      <c r="F3380">
        <f>IF(tbl_transaction[[#This Row],[Type]]="Inbound",VLOOKUP(tbl_transaction[[#This Row],[Reference Number]],barang_masuk[],6,FALSE),IF(tbl_transaction[[#This Row],[Type]]="Outbound",VLOOKUP(tbl_transaction[[#This Row],[Reference Number]],barang_keluar[],6,FALSE),""))</f>
        <v>60</v>
      </c>
      <c r="G3380" t="str">
        <f>IF(tbl_transaction[[#This Row],[Type]]="Inbound",VLOOKUP(tbl_transaction[[#This Row],[Reference Number]],barang_masuk[],7,FALSE),IF(tbl_transaction[[#This Row],[Type]]="Outbound",VLOOKUP(tbl_transaction[[#This Row],[Reference Number]],barang_keluar[],7,FALSE),""))</f>
        <v>Bottle</v>
      </c>
      <c r="H3380" t="str">
        <f>IF(tbl_transaction[[#This Row],[Type]]="Inbound",VLOOKUP(tbl_transaction[[#This Row],[Reference Number]],barang_masuk[],3,FALSE),IF(tbl_transaction[[#This Row],[Type]]="Outbound",VLOOKUP(tbl_transaction[[#This Row],[Reference Number]],barang_keluar[],3,FALSE),""))</f>
        <v>Outlet 001</v>
      </c>
      <c r="I3380" t="str">
        <f>IF(D3380='Kartu Stok'!$B$2,COUNTIF($D$3:D3380,'Kartu Stok'!$B$2),"")</f>
        <v/>
      </c>
    </row>
    <row r="3381" spans="1:9" ht="14.5" x14ac:dyDescent="0.35">
      <c r="A3381" s="2" t="s">
        <v>3940</v>
      </c>
      <c r="B3381" s="5">
        <f>IF(LEFT(tbl_transaction[[#This Row],[Reference Number]],2)="GR",VLOOKUP(tbl_transaction[[#This Row],[Reference Number]],barang_masuk[],2,FALSE),IF(LEFT(tbl_transaction[[#This Row],[Reference Number]],2)="DO",VLOOKUP(tbl_transaction[[#This Row],[Reference Number]],barang_keluar[],2,FALSE),""))</f>
        <v>46134</v>
      </c>
      <c r="C3381" t="str">
        <f t="shared" si="53"/>
        <v>Outbound</v>
      </c>
      <c r="D3381" t="str">
        <f>IF(tbl_transaction[[#This Row],[Type]]="Inbound",VLOOKUP(tbl_transaction[[#This Row],[Reference Number]],barang_masuk[],4,FALSE),IF(tbl_transaction[[#This Row],[Type]]="Outbound",VLOOKUP(tbl_transaction[[#This Row],[Reference Number]],barang_keluar[],4,FALSE),""))</f>
        <v>INS025</v>
      </c>
      <c r="E3381" t="str">
        <f>IF(tbl_transaction[[#This Row],[Type]]="Inbound",VLOOKUP(tbl_transaction[[#This Row],[Reference Number]],barang_masuk[],5,FALSE),IF(tbl_transaction[[#This Row],[Type]]="Outbound",VLOOKUP(tbl_transaction[[#This Row],[Reference Number]],barang_keluar[],5,FALSE),""))</f>
        <v>Indomie Instant Food Variant 25</v>
      </c>
      <c r="F3381">
        <f>IF(tbl_transaction[[#This Row],[Type]]="Inbound",VLOOKUP(tbl_transaction[[#This Row],[Reference Number]],barang_masuk[],6,FALSE),IF(tbl_transaction[[#This Row],[Type]]="Outbound",VLOOKUP(tbl_transaction[[#This Row],[Reference Number]],barang_keluar[],6,FALSE),""))</f>
        <v>24</v>
      </c>
      <c r="G3381" t="str">
        <f>IF(tbl_transaction[[#This Row],[Type]]="Inbound",VLOOKUP(tbl_transaction[[#This Row],[Reference Number]],barang_masuk[],7,FALSE),IF(tbl_transaction[[#This Row],[Type]]="Outbound",VLOOKUP(tbl_transaction[[#This Row],[Reference Number]],barang_keluar[],7,FALSE),""))</f>
        <v>Pack</v>
      </c>
      <c r="H3381" t="str">
        <f>IF(tbl_transaction[[#This Row],[Type]]="Inbound",VLOOKUP(tbl_transaction[[#This Row],[Reference Number]],barang_masuk[],3,FALSE),IF(tbl_transaction[[#This Row],[Type]]="Outbound",VLOOKUP(tbl_transaction[[#This Row],[Reference Number]],barang_keluar[],3,FALSE),""))</f>
        <v>Outlet 046</v>
      </c>
      <c r="I3381" t="str">
        <f>IF(D3381='Kartu Stok'!$B$2,COUNTIF($D$3:D3381,'Kartu Stok'!$B$2),"")</f>
        <v/>
      </c>
    </row>
    <row r="3382" spans="1:9" ht="14.5" x14ac:dyDescent="0.35">
      <c r="A3382" s="2" t="s">
        <v>3941</v>
      </c>
      <c r="B3382" s="5">
        <f>IF(LEFT(tbl_transaction[[#This Row],[Reference Number]],2)="GR",VLOOKUP(tbl_transaction[[#This Row],[Reference Number]],barang_masuk[],2,FALSE),IF(LEFT(tbl_transaction[[#This Row],[Reference Number]],2)="DO",VLOOKUP(tbl_transaction[[#This Row],[Reference Number]],barang_keluar[],2,FALSE),""))</f>
        <v>46056</v>
      </c>
      <c r="C3382" t="str">
        <f t="shared" si="53"/>
        <v>Outbound</v>
      </c>
      <c r="D3382" t="str">
        <f>IF(tbl_transaction[[#This Row],[Type]]="Inbound",VLOOKUP(tbl_transaction[[#This Row],[Reference Number]],barang_masuk[],4,FALSE),IF(tbl_transaction[[#This Row],[Type]]="Outbound",VLOOKUP(tbl_transaction[[#This Row],[Reference Number]],barang_keluar[],4,FALSE),""))</f>
        <v>HOM009</v>
      </c>
      <c r="E3382" t="str">
        <f>IF(tbl_transaction[[#This Row],[Type]]="Inbound",VLOOKUP(tbl_transaction[[#This Row],[Reference Number]],barang_masuk[],5,FALSE),IF(tbl_transaction[[#This Row],[Type]]="Outbound",VLOOKUP(tbl_transaction[[#This Row],[Reference Number]],barang_keluar[],5,FALSE),""))</f>
        <v>Molto Home Care Variant 9</v>
      </c>
      <c r="F3382">
        <f>IF(tbl_transaction[[#This Row],[Type]]="Inbound",VLOOKUP(tbl_transaction[[#This Row],[Reference Number]],barang_masuk[],6,FALSE),IF(tbl_transaction[[#This Row],[Type]]="Outbound",VLOOKUP(tbl_transaction[[#This Row],[Reference Number]],barang_keluar[],6,FALSE),""))</f>
        <v>24</v>
      </c>
      <c r="G3382" t="str">
        <f>IF(tbl_transaction[[#This Row],[Type]]="Inbound",VLOOKUP(tbl_transaction[[#This Row],[Reference Number]],barang_masuk[],7,FALSE),IF(tbl_transaction[[#This Row],[Type]]="Outbound",VLOOKUP(tbl_transaction[[#This Row],[Reference Number]],barang_keluar[],7,FALSE),""))</f>
        <v>Pack</v>
      </c>
      <c r="H3382" t="str">
        <f>IF(tbl_transaction[[#This Row],[Type]]="Inbound",VLOOKUP(tbl_transaction[[#This Row],[Reference Number]],barang_masuk[],3,FALSE),IF(tbl_transaction[[#This Row],[Type]]="Outbound",VLOOKUP(tbl_transaction[[#This Row],[Reference Number]],barang_keluar[],3,FALSE),""))</f>
        <v>Outlet 018</v>
      </c>
      <c r="I3382" t="str">
        <f>IF(D3382='Kartu Stok'!$B$2,COUNTIF($D$3:D3382,'Kartu Stok'!$B$2),"")</f>
        <v/>
      </c>
    </row>
    <row r="3383" spans="1:9" ht="14.5" x14ac:dyDescent="0.35">
      <c r="A3383" s="2" t="s">
        <v>3942</v>
      </c>
      <c r="B3383" s="5">
        <f>IF(LEFT(tbl_transaction[[#This Row],[Reference Number]],2)="GR",VLOOKUP(tbl_transaction[[#This Row],[Reference Number]],barang_masuk[],2,FALSE),IF(LEFT(tbl_transaction[[#This Row],[Reference Number]],2)="DO",VLOOKUP(tbl_transaction[[#This Row],[Reference Number]],barang_keluar[],2,FALSE),""))</f>
        <v>46113</v>
      </c>
      <c r="C3383" t="str">
        <f t="shared" si="53"/>
        <v>Outbound</v>
      </c>
      <c r="D3383" t="str">
        <f>IF(tbl_transaction[[#This Row],[Type]]="Inbound",VLOOKUP(tbl_transaction[[#This Row],[Reference Number]],barang_masuk[],4,FALSE),IF(tbl_transaction[[#This Row],[Type]]="Outbound",VLOOKUP(tbl_transaction[[#This Row],[Reference Number]],barang_keluar[],4,FALSE),""))</f>
        <v>BEV038</v>
      </c>
      <c r="E3383" t="str">
        <f>IF(tbl_transaction[[#This Row],[Type]]="Inbound",VLOOKUP(tbl_transaction[[#This Row],[Reference Number]],barang_masuk[],5,FALSE),IF(tbl_transaction[[#This Row],[Type]]="Outbound",VLOOKUP(tbl_transaction[[#This Row],[Reference Number]],barang_keluar[],5,FALSE),""))</f>
        <v>Aqua Beverage Variant 38</v>
      </c>
      <c r="F3383">
        <f>IF(tbl_transaction[[#This Row],[Type]]="Inbound",VLOOKUP(tbl_transaction[[#This Row],[Reference Number]],barang_masuk[],6,FALSE),IF(tbl_transaction[[#This Row],[Type]]="Outbound",VLOOKUP(tbl_transaction[[#This Row],[Reference Number]],barang_keluar[],6,FALSE),""))</f>
        <v>60</v>
      </c>
      <c r="G3383" t="str">
        <f>IF(tbl_transaction[[#This Row],[Type]]="Inbound",VLOOKUP(tbl_transaction[[#This Row],[Reference Number]],barang_masuk[],7,FALSE),IF(tbl_transaction[[#This Row],[Type]]="Outbound",VLOOKUP(tbl_transaction[[#This Row],[Reference Number]],barang_keluar[],7,FALSE),""))</f>
        <v>Bottle</v>
      </c>
      <c r="H3383" t="str">
        <f>IF(tbl_transaction[[#This Row],[Type]]="Inbound",VLOOKUP(tbl_transaction[[#This Row],[Reference Number]],barang_masuk[],3,FALSE),IF(tbl_transaction[[#This Row],[Type]]="Outbound",VLOOKUP(tbl_transaction[[#This Row],[Reference Number]],barang_keluar[],3,FALSE),""))</f>
        <v>Outlet 044</v>
      </c>
      <c r="I3383" t="str">
        <f>IF(D3383='Kartu Stok'!$B$2,COUNTIF($D$3:D3383,'Kartu Stok'!$B$2),"")</f>
        <v/>
      </c>
    </row>
    <row r="3384" spans="1:9" ht="14.5" x14ac:dyDescent="0.35">
      <c r="A3384" s="2" t="s">
        <v>3943</v>
      </c>
      <c r="B3384" s="5">
        <f>IF(LEFT(tbl_transaction[[#This Row],[Reference Number]],2)="GR",VLOOKUP(tbl_transaction[[#This Row],[Reference Number]],barang_masuk[],2,FALSE),IF(LEFT(tbl_transaction[[#This Row],[Reference Number]],2)="DO",VLOOKUP(tbl_transaction[[#This Row],[Reference Number]],barang_keluar[],2,FALSE),""))</f>
        <v>46191</v>
      </c>
      <c r="C3384" t="str">
        <f t="shared" si="53"/>
        <v>Outbound</v>
      </c>
      <c r="D3384" t="str">
        <f>IF(tbl_transaction[[#This Row],[Type]]="Inbound",VLOOKUP(tbl_transaction[[#This Row],[Reference Number]],barang_masuk[],4,FALSE),IF(tbl_transaction[[#This Row],[Type]]="Outbound",VLOOKUP(tbl_transaction[[#This Row],[Reference Number]],barang_keluar[],4,FALSE),""))</f>
        <v>PER009</v>
      </c>
      <c r="E3384" t="str">
        <f>IF(tbl_transaction[[#This Row],[Type]]="Inbound",VLOOKUP(tbl_transaction[[#This Row],[Reference Number]],barang_masuk[],5,FALSE),IF(tbl_transaction[[#This Row],[Type]]="Outbound",VLOOKUP(tbl_transaction[[#This Row],[Reference Number]],barang_keluar[],5,FALSE),""))</f>
        <v>Lifebuoy Personal Care Variant 9</v>
      </c>
      <c r="F3384">
        <f>IF(tbl_transaction[[#This Row],[Type]]="Inbound",VLOOKUP(tbl_transaction[[#This Row],[Reference Number]],barang_masuk[],6,FALSE),IF(tbl_transaction[[#This Row],[Type]]="Outbound",VLOOKUP(tbl_transaction[[#This Row],[Reference Number]],barang_keluar[],6,FALSE),""))</f>
        <v>24</v>
      </c>
      <c r="G3384" t="str">
        <f>IF(tbl_transaction[[#This Row],[Type]]="Inbound",VLOOKUP(tbl_transaction[[#This Row],[Reference Number]],barang_masuk[],7,FALSE),IF(tbl_transaction[[#This Row],[Type]]="Outbound",VLOOKUP(tbl_transaction[[#This Row],[Reference Number]],barang_keluar[],7,FALSE),""))</f>
        <v>Bottle</v>
      </c>
      <c r="H3384" t="str">
        <f>IF(tbl_transaction[[#This Row],[Type]]="Inbound",VLOOKUP(tbl_transaction[[#This Row],[Reference Number]],barang_masuk[],3,FALSE),IF(tbl_transaction[[#This Row],[Type]]="Outbound",VLOOKUP(tbl_transaction[[#This Row],[Reference Number]],barang_keluar[],3,FALSE),""))</f>
        <v>Outlet 063</v>
      </c>
      <c r="I3384" t="str">
        <f>IF(D3384='Kartu Stok'!$B$2,COUNTIF($D$3:D3384,'Kartu Stok'!$B$2),"")</f>
        <v/>
      </c>
    </row>
    <row r="3385" spans="1:9" ht="14.5" x14ac:dyDescent="0.35">
      <c r="A3385" s="2" t="s">
        <v>3944</v>
      </c>
      <c r="B3385" s="5">
        <f>IF(LEFT(tbl_transaction[[#This Row],[Reference Number]],2)="GR",VLOOKUP(tbl_transaction[[#This Row],[Reference Number]],barang_masuk[],2,FALSE),IF(LEFT(tbl_transaction[[#This Row],[Reference Number]],2)="DO",VLOOKUP(tbl_transaction[[#This Row],[Reference Number]],barang_keluar[],2,FALSE),""))</f>
        <v>46108</v>
      </c>
      <c r="C3385" t="str">
        <f t="shared" si="53"/>
        <v>Outbound</v>
      </c>
      <c r="D3385" t="str">
        <f>IF(tbl_transaction[[#This Row],[Type]]="Inbound",VLOOKUP(tbl_transaction[[#This Row],[Reference Number]],barang_masuk[],4,FALSE),IF(tbl_transaction[[#This Row],[Type]]="Outbound",VLOOKUP(tbl_transaction[[#This Row],[Reference Number]],barang_keluar[],4,FALSE),""))</f>
        <v>HOM024</v>
      </c>
      <c r="E3385" t="str">
        <f>IF(tbl_transaction[[#This Row],[Type]]="Inbound",VLOOKUP(tbl_transaction[[#This Row],[Reference Number]],barang_masuk[],5,FALSE),IF(tbl_transaction[[#This Row],[Type]]="Outbound",VLOOKUP(tbl_transaction[[#This Row],[Reference Number]],barang_keluar[],5,FALSE),""))</f>
        <v>Sunlight Home Care Variant 24</v>
      </c>
      <c r="F3385">
        <f>IF(tbl_transaction[[#This Row],[Type]]="Inbound",VLOOKUP(tbl_transaction[[#This Row],[Reference Number]],barang_masuk[],6,FALSE),IF(tbl_transaction[[#This Row],[Type]]="Outbound",VLOOKUP(tbl_transaction[[#This Row],[Reference Number]],barang_keluar[],6,FALSE),""))</f>
        <v>10</v>
      </c>
      <c r="G3385" t="str">
        <f>IF(tbl_transaction[[#This Row],[Type]]="Inbound",VLOOKUP(tbl_transaction[[#This Row],[Reference Number]],barang_masuk[],7,FALSE),IF(tbl_transaction[[#This Row],[Type]]="Outbound",VLOOKUP(tbl_transaction[[#This Row],[Reference Number]],barang_keluar[],7,FALSE),""))</f>
        <v>Pack</v>
      </c>
      <c r="H3385" t="str">
        <f>IF(tbl_transaction[[#This Row],[Type]]="Inbound",VLOOKUP(tbl_transaction[[#This Row],[Reference Number]],barang_masuk[],3,FALSE),IF(tbl_transaction[[#This Row],[Type]]="Outbound",VLOOKUP(tbl_transaction[[#This Row],[Reference Number]],barang_keluar[],3,FALSE),""))</f>
        <v>Outlet 042</v>
      </c>
      <c r="I3385" t="str">
        <f>IF(D3385='Kartu Stok'!$B$2,COUNTIF($D$3:D3385,'Kartu Stok'!$B$2),"")</f>
        <v/>
      </c>
    </row>
    <row r="3386" spans="1:9" ht="14.5" x14ac:dyDescent="0.35">
      <c r="A3386" s="2" t="s">
        <v>3945</v>
      </c>
      <c r="B3386" s="5">
        <f>IF(LEFT(tbl_transaction[[#This Row],[Reference Number]],2)="GR",VLOOKUP(tbl_transaction[[#This Row],[Reference Number]],barang_masuk[],2,FALSE),IF(LEFT(tbl_transaction[[#This Row],[Reference Number]],2)="DO",VLOOKUP(tbl_transaction[[#This Row],[Reference Number]],barang_keluar[],2,FALSE),""))</f>
        <v>46108</v>
      </c>
      <c r="C3386" t="str">
        <f t="shared" si="53"/>
        <v>Outbound</v>
      </c>
      <c r="D3386" t="str">
        <f>IF(tbl_transaction[[#This Row],[Type]]="Inbound",VLOOKUP(tbl_transaction[[#This Row],[Reference Number]],barang_masuk[],4,FALSE),IF(tbl_transaction[[#This Row],[Type]]="Outbound",VLOOKUP(tbl_transaction[[#This Row],[Reference Number]],barang_keluar[],4,FALSE),""))</f>
        <v>HOM024</v>
      </c>
      <c r="E3386" t="str">
        <f>IF(tbl_transaction[[#This Row],[Type]]="Inbound",VLOOKUP(tbl_transaction[[#This Row],[Reference Number]],barang_masuk[],5,FALSE),IF(tbl_transaction[[#This Row],[Type]]="Outbound",VLOOKUP(tbl_transaction[[#This Row],[Reference Number]],barang_keluar[],5,FALSE),""))</f>
        <v>Sunlight Home Care Variant 24</v>
      </c>
      <c r="F3386">
        <f>IF(tbl_transaction[[#This Row],[Type]]="Inbound",VLOOKUP(tbl_transaction[[#This Row],[Reference Number]],barang_masuk[],6,FALSE),IF(tbl_transaction[[#This Row],[Type]]="Outbound",VLOOKUP(tbl_transaction[[#This Row],[Reference Number]],barang_keluar[],6,FALSE),""))</f>
        <v>10</v>
      </c>
      <c r="G3386" t="str">
        <f>IF(tbl_transaction[[#This Row],[Type]]="Inbound",VLOOKUP(tbl_transaction[[#This Row],[Reference Number]],barang_masuk[],7,FALSE),IF(tbl_transaction[[#This Row],[Type]]="Outbound",VLOOKUP(tbl_transaction[[#This Row],[Reference Number]],barang_keluar[],7,FALSE),""))</f>
        <v>Pack</v>
      </c>
      <c r="H3386" t="str">
        <f>IF(tbl_transaction[[#This Row],[Type]]="Inbound",VLOOKUP(tbl_transaction[[#This Row],[Reference Number]],barang_masuk[],3,FALSE),IF(tbl_transaction[[#This Row],[Type]]="Outbound",VLOOKUP(tbl_transaction[[#This Row],[Reference Number]],barang_keluar[],3,FALSE),""))</f>
        <v>Outlet 027</v>
      </c>
      <c r="I3386" t="str">
        <f>IF(D3386='Kartu Stok'!$B$2,COUNTIF($D$3:D3386,'Kartu Stok'!$B$2),"")</f>
        <v/>
      </c>
    </row>
    <row r="3387" spans="1:9" ht="14.5" x14ac:dyDescent="0.35">
      <c r="A3387" s="2" t="s">
        <v>3946</v>
      </c>
      <c r="B3387" s="5">
        <f>IF(LEFT(tbl_transaction[[#This Row],[Reference Number]],2)="GR",VLOOKUP(tbl_transaction[[#This Row],[Reference Number]],barang_masuk[],2,FALSE),IF(LEFT(tbl_transaction[[#This Row],[Reference Number]],2)="DO",VLOOKUP(tbl_transaction[[#This Row],[Reference Number]],barang_keluar[],2,FALSE),""))</f>
        <v>46119</v>
      </c>
      <c r="C3387" t="str">
        <f t="shared" si="53"/>
        <v>Outbound</v>
      </c>
      <c r="D3387" t="str">
        <f>IF(tbl_transaction[[#This Row],[Type]]="Inbound",VLOOKUP(tbl_transaction[[#This Row],[Reference Number]],barang_masuk[],4,FALSE),IF(tbl_transaction[[#This Row],[Type]]="Outbound",VLOOKUP(tbl_transaction[[#This Row],[Reference Number]],barang_keluar[],4,FALSE),""))</f>
        <v>PER013</v>
      </c>
      <c r="E3387" t="str">
        <f>IF(tbl_transaction[[#This Row],[Type]]="Inbound",VLOOKUP(tbl_transaction[[#This Row],[Reference Number]],barang_masuk[],5,FALSE),IF(tbl_transaction[[#This Row],[Type]]="Outbound",VLOOKUP(tbl_transaction[[#This Row],[Reference Number]],barang_keluar[],5,FALSE),""))</f>
        <v>Pepsodent Personal Care Variant 13</v>
      </c>
      <c r="F3387">
        <f>IF(tbl_transaction[[#This Row],[Type]]="Inbound",VLOOKUP(tbl_transaction[[#This Row],[Reference Number]],barang_masuk[],6,FALSE),IF(tbl_transaction[[#This Row],[Type]]="Outbound",VLOOKUP(tbl_transaction[[#This Row],[Reference Number]],barang_keluar[],6,FALSE),""))</f>
        <v>60</v>
      </c>
      <c r="G3387" t="str">
        <f>IF(tbl_transaction[[#This Row],[Type]]="Inbound",VLOOKUP(tbl_transaction[[#This Row],[Reference Number]],barang_masuk[],7,FALSE),IF(tbl_transaction[[#This Row],[Type]]="Outbound",VLOOKUP(tbl_transaction[[#This Row],[Reference Number]],barang_keluar[],7,FALSE),""))</f>
        <v>Bottle</v>
      </c>
      <c r="H3387" t="str">
        <f>IF(tbl_transaction[[#This Row],[Type]]="Inbound",VLOOKUP(tbl_transaction[[#This Row],[Reference Number]],barang_masuk[],3,FALSE),IF(tbl_transaction[[#This Row],[Type]]="Outbound",VLOOKUP(tbl_transaction[[#This Row],[Reference Number]],barang_keluar[],3,FALSE),""))</f>
        <v>Outlet 009</v>
      </c>
      <c r="I3387" t="str">
        <f>IF(D3387='Kartu Stok'!$B$2,COUNTIF($D$3:D3387,'Kartu Stok'!$B$2),"")</f>
        <v/>
      </c>
    </row>
    <row r="3388" spans="1:9" ht="14.5" x14ac:dyDescent="0.35">
      <c r="A3388" s="2" t="s">
        <v>3947</v>
      </c>
      <c r="B3388" s="5">
        <f>IF(LEFT(tbl_transaction[[#This Row],[Reference Number]],2)="GR",VLOOKUP(tbl_transaction[[#This Row],[Reference Number]],barang_masuk[],2,FALSE),IF(LEFT(tbl_transaction[[#This Row],[Reference Number]],2)="DO",VLOOKUP(tbl_transaction[[#This Row],[Reference Number]],barang_keluar[],2,FALSE),""))</f>
        <v>46155</v>
      </c>
      <c r="C3388" t="str">
        <f t="shared" si="53"/>
        <v>Outbound</v>
      </c>
      <c r="D3388" t="str">
        <f>IF(tbl_transaction[[#This Row],[Type]]="Inbound",VLOOKUP(tbl_transaction[[#This Row],[Reference Number]],barang_masuk[],4,FALSE),IF(tbl_transaction[[#This Row],[Type]]="Outbound",VLOOKUP(tbl_transaction[[#This Row],[Reference Number]],barang_keluar[],4,FALSE),""))</f>
        <v>HOM012</v>
      </c>
      <c r="E3388" t="str">
        <f>IF(tbl_transaction[[#This Row],[Type]]="Inbound",VLOOKUP(tbl_transaction[[#This Row],[Reference Number]],barang_masuk[],5,FALSE),IF(tbl_transaction[[#This Row],[Type]]="Outbound",VLOOKUP(tbl_transaction[[#This Row],[Reference Number]],barang_keluar[],5,FALSE),""))</f>
        <v>Molto Home Care Variant 12</v>
      </c>
      <c r="F3388">
        <f>IF(tbl_transaction[[#This Row],[Type]]="Inbound",VLOOKUP(tbl_transaction[[#This Row],[Reference Number]],barang_masuk[],6,FALSE),IF(tbl_transaction[[#This Row],[Type]]="Outbound",VLOOKUP(tbl_transaction[[#This Row],[Reference Number]],barang_keluar[],6,FALSE),""))</f>
        <v>60</v>
      </c>
      <c r="G3388" t="str">
        <f>IF(tbl_transaction[[#This Row],[Type]]="Inbound",VLOOKUP(tbl_transaction[[#This Row],[Reference Number]],barang_masuk[],7,FALSE),IF(tbl_transaction[[#This Row],[Type]]="Outbound",VLOOKUP(tbl_transaction[[#This Row],[Reference Number]],barang_keluar[],7,FALSE),""))</f>
        <v>Pack</v>
      </c>
      <c r="H3388" t="str">
        <f>IF(tbl_transaction[[#This Row],[Type]]="Inbound",VLOOKUP(tbl_transaction[[#This Row],[Reference Number]],barang_masuk[],3,FALSE),IF(tbl_transaction[[#This Row],[Type]]="Outbound",VLOOKUP(tbl_transaction[[#This Row],[Reference Number]],barang_keluar[],3,FALSE),""))</f>
        <v>Outlet 067</v>
      </c>
      <c r="I3388" t="str">
        <f>IF(D3388='Kartu Stok'!$B$2,COUNTIF($D$3:D3388,'Kartu Stok'!$B$2),"")</f>
        <v/>
      </c>
    </row>
    <row r="3389" spans="1:9" ht="14.5" x14ac:dyDescent="0.35">
      <c r="A3389" s="2" t="s">
        <v>3948</v>
      </c>
      <c r="B3389" s="5">
        <f>IF(LEFT(tbl_transaction[[#This Row],[Reference Number]],2)="GR",VLOOKUP(tbl_transaction[[#This Row],[Reference Number]],barang_masuk[],2,FALSE),IF(LEFT(tbl_transaction[[#This Row],[Reference Number]],2)="DO",VLOOKUP(tbl_transaction[[#This Row],[Reference Number]],barang_keluar[],2,FALSE),""))</f>
        <v>46108</v>
      </c>
      <c r="C3389" t="str">
        <f t="shared" si="53"/>
        <v>Outbound</v>
      </c>
      <c r="D3389" t="str">
        <f>IF(tbl_transaction[[#This Row],[Type]]="Inbound",VLOOKUP(tbl_transaction[[#This Row],[Reference Number]],barang_masuk[],4,FALSE),IF(tbl_transaction[[#This Row],[Type]]="Outbound",VLOOKUP(tbl_transaction[[#This Row],[Reference Number]],barang_keluar[],4,FALSE),""))</f>
        <v>BEV030</v>
      </c>
      <c r="E3389" t="str">
        <f>IF(tbl_transaction[[#This Row],[Type]]="Inbound",VLOOKUP(tbl_transaction[[#This Row],[Reference Number]],barang_masuk[],5,FALSE),IF(tbl_transaction[[#This Row],[Type]]="Outbound",VLOOKUP(tbl_transaction[[#This Row],[Reference Number]],barang_keluar[],5,FALSE),""))</f>
        <v>Pocari Beverage Variant 30</v>
      </c>
      <c r="F3389">
        <f>IF(tbl_transaction[[#This Row],[Type]]="Inbound",VLOOKUP(tbl_transaction[[#This Row],[Reference Number]],barang_masuk[],6,FALSE),IF(tbl_transaction[[#This Row],[Type]]="Outbound",VLOOKUP(tbl_transaction[[#This Row],[Reference Number]],barang_keluar[],6,FALSE),""))</f>
        <v>5</v>
      </c>
      <c r="G3389" t="str">
        <f>IF(tbl_transaction[[#This Row],[Type]]="Inbound",VLOOKUP(tbl_transaction[[#This Row],[Reference Number]],barang_masuk[],7,FALSE),IF(tbl_transaction[[#This Row],[Type]]="Outbound",VLOOKUP(tbl_transaction[[#This Row],[Reference Number]],barang_keluar[],7,FALSE),""))</f>
        <v>Bottle</v>
      </c>
      <c r="H3389" t="str">
        <f>IF(tbl_transaction[[#This Row],[Type]]="Inbound",VLOOKUP(tbl_transaction[[#This Row],[Reference Number]],barang_masuk[],3,FALSE),IF(tbl_transaction[[#This Row],[Type]]="Outbound",VLOOKUP(tbl_transaction[[#This Row],[Reference Number]],barang_keluar[],3,FALSE),""))</f>
        <v>Outlet 075</v>
      </c>
      <c r="I3389" t="str">
        <f>IF(D3389='Kartu Stok'!$B$2,COUNTIF($D$3:D3389,'Kartu Stok'!$B$2),"")</f>
        <v/>
      </c>
    </row>
    <row r="3390" spans="1:9" ht="14.5" x14ac:dyDescent="0.35">
      <c r="A3390" s="2" t="s">
        <v>3949</v>
      </c>
      <c r="B3390" s="5">
        <f>IF(LEFT(tbl_transaction[[#This Row],[Reference Number]],2)="GR",VLOOKUP(tbl_transaction[[#This Row],[Reference Number]],barang_masuk[],2,FALSE),IF(LEFT(tbl_transaction[[#This Row],[Reference Number]],2)="DO",VLOOKUP(tbl_transaction[[#This Row],[Reference Number]],barang_keluar[],2,FALSE),""))</f>
        <v>46183</v>
      </c>
      <c r="C3390" t="str">
        <f t="shared" si="53"/>
        <v>Outbound</v>
      </c>
      <c r="D3390" t="str">
        <f>IF(tbl_transaction[[#This Row],[Type]]="Inbound",VLOOKUP(tbl_transaction[[#This Row],[Reference Number]],barang_masuk[],4,FALSE),IF(tbl_transaction[[#This Row],[Type]]="Outbound",VLOOKUP(tbl_transaction[[#This Row],[Reference Number]],barang_keluar[],4,FALSE),""))</f>
        <v>SNK014</v>
      </c>
      <c r="E3390" t="str">
        <f>IF(tbl_transaction[[#This Row],[Type]]="Inbound",VLOOKUP(tbl_transaction[[#This Row],[Reference Number]],barang_masuk[],5,FALSE),IF(tbl_transaction[[#This Row],[Type]]="Outbound",VLOOKUP(tbl_transaction[[#This Row],[Reference Number]],barang_keluar[],5,FALSE),""))</f>
        <v>Qtela Snack Variant 14</v>
      </c>
      <c r="F3390">
        <f>IF(tbl_transaction[[#This Row],[Type]]="Inbound",VLOOKUP(tbl_transaction[[#This Row],[Reference Number]],barang_masuk[],6,FALSE),IF(tbl_transaction[[#This Row],[Type]]="Outbound",VLOOKUP(tbl_transaction[[#This Row],[Reference Number]],barang_keluar[],6,FALSE),""))</f>
        <v>60</v>
      </c>
      <c r="G3390" t="str">
        <f>IF(tbl_transaction[[#This Row],[Type]]="Inbound",VLOOKUP(tbl_transaction[[#This Row],[Reference Number]],barang_masuk[],7,FALSE),IF(tbl_transaction[[#This Row],[Type]]="Outbound",VLOOKUP(tbl_transaction[[#This Row],[Reference Number]],barang_keluar[],7,FALSE),""))</f>
        <v>Pack</v>
      </c>
      <c r="H3390" t="str">
        <f>IF(tbl_transaction[[#This Row],[Type]]="Inbound",VLOOKUP(tbl_transaction[[#This Row],[Reference Number]],barang_masuk[],3,FALSE),IF(tbl_transaction[[#This Row],[Type]]="Outbound",VLOOKUP(tbl_transaction[[#This Row],[Reference Number]],barang_keluar[],3,FALSE),""))</f>
        <v>Outlet 041</v>
      </c>
      <c r="I3390" t="str">
        <f>IF(D3390='Kartu Stok'!$B$2,COUNTIF($D$3:D3390,'Kartu Stok'!$B$2),"")</f>
        <v/>
      </c>
    </row>
    <row r="3391" spans="1:9" ht="14.5" x14ac:dyDescent="0.35">
      <c r="A3391" s="2" t="s">
        <v>3950</v>
      </c>
      <c r="B3391" s="5">
        <f>IF(LEFT(tbl_transaction[[#This Row],[Reference Number]],2)="GR",VLOOKUP(tbl_transaction[[#This Row],[Reference Number]],barang_masuk[],2,FALSE),IF(LEFT(tbl_transaction[[#This Row],[Reference Number]],2)="DO",VLOOKUP(tbl_transaction[[#This Row],[Reference Number]],barang_keluar[],2,FALSE),""))</f>
        <v>46046</v>
      </c>
      <c r="C3391" t="str">
        <f t="shared" si="53"/>
        <v>Outbound</v>
      </c>
      <c r="D3391" t="str">
        <f>IF(tbl_transaction[[#This Row],[Type]]="Inbound",VLOOKUP(tbl_transaction[[#This Row],[Reference Number]],barang_masuk[],4,FALSE),IF(tbl_transaction[[#This Row],[Type]]="Outbound",VLOOKUP(tbl_transaction[[#This Row],[Reference Number]],barang_keluar[],4,FALSE),""))</f>
        <v>BEV003</v>
      </c>
      <c r="E3391" t="str">
        <f>IF(tbl_transaction[[#This Row],[Type]]="Inbound",VLOOKUP(tbl_transaction[[#This Row],[Reference Number]],barang_masuk[],5,FALSE),IF(tbl_transaction[[#This Row],[Type]]="Outbound",VLOOKUP(tbl_transaction[[#This Row],[Reference Number]],barang_keluar[],5,FALSE),""))</f>
        <v>Sosro Beverage Variant 3</v>
      </c>
      <c r="F3391">
        <f>IF(tbl_transaction[[#This Row],[Type]]="Inbound",VLOOKUP(tbl_transaction[[#This Row],[Reference Number]],barang_masuk[],6,FALSE),IF(tbl_transaction[[#This Row],[Type]]="Outbound",VLOOKUP(tbl_transaction[[#This Row],[Reference Number]],barang_keluar[],6,FALSE),""))</f>
        <v>24</v>
      </c>
      <c r="G3391" t="str">
        <f>IF(tbl_transaction[[#This Row],[Type]]="Inbound",VLOOKUP(tbl_transaction[[#This Row],[Reference Number]],barang_masuk[],7,FALSE),IF(tbl_transaction[[#This Row],[Type]]="Outbound",VLOOKUP(tbl_transaction[[#This Row],[Reference Number]],barang_keluar[],7,FALSE),""))</f>
        <v>Bottle</v>
      </c>
      <c r="H3391" t="str">
        <f>IF(tbl_transaction[[#This Row],[Type]]="Inbound",VLOOKUP(tbl_transaction[[#This Row],[Reference Number]],barang_masuk[],3,FALSE),IF(tbl_transaction[[#This Row],[Type]]="Outbound",VLOOKUP(tbl_transaction[[#This Row],[Reference Number]],barang_keluar[],3,FALSE),""))</f>
        <v>Outlet 034</v>
      </c>
      <c r="I3391" t="str">
        <f>IF(D3391='Kartu Stok'!$B$2,COUNTIF($D$3:D3391,'Kartu Stok'!$B$2),"")</f>
        <v/>
      </c>
    </row>
    <row r="3392" spans="1:9" ht="14.5" x14ac:dyDescent="0.35">
      <c r="A3392" s="2" t="s">
        <v>3951</v>
      </c>
      <c r="B3392" s="5">
        <f>IF(LEFT(tbl_transaction[[#This Row],[Reference Number]],2)="GR",VLOOKUP(tbl_transaction[[#This Row],[Reference Number]],barang_masuk[],2,FALSE),IF(LEFT(tbl_transaction[[#This Row],[Reference Number]],2)="DO",VLOOKUP(tbl_transaction[[#This Row],[Reference Number]],barang_keluar[],2,FALSE),""))</f>
        <v>46137</v>
      </c>
      <c r="C3392" t="str">
        <f t="shared" si="53"/>
        <v>Outbound</v>
      </c>
      <c r="D3392" t="str">
        <f>IF(tbl_transaction[[#This Row],[Type]]="Inbound",VLOOKUP(tbl_transaction[[#This Row],[Reference Number]],barang_masuk[],4,FALSE),IF(tbl_transaction[[#This Row],[Type]]="Outbound",VLOOKUP(tbl_transaction[[#This Row],[Reference Number]],barang_keluar[],4,FALSE),""))</f>
        <v>INS001</v>
      </c>
      <c r="E3392" t="str">
        <f>IF(tbl_transaction[[#This Row],[Type]]="Inbound",VLOOKUP(tbl_transaction[[#This Row],[Reference Number]],barang_masuk[],5,FALSE),IF(tbl_transaction[[#This Row],[Type]]="Outbound",VLOOKUP(tbl_transaction[[#This Row],[Reference Number]],barang_keluar[],5,FALSE),""))</f>
        <v>Sarimi Instant Food Variant 1</v>
      </c>
      <c r="F3392">
        <f>IF(tbl_transaction[[#This Row],[Type]]="Inbound",VLOOKUP(tbl_transaction[[#This Row],[Reference Number]],barang_masuk[],6,FALSE),IF(tbl_transaction[[#This Row],[Type]]="Outbound",VLOOKUP(tbl_transaction[[#This Row],[Reference Number]],barang_keluar[],6,FALSE),""))</f>
        <v>30</v>
      </c>
      <c r="G3392" t="str">
        <f>IF(tbl_transaction[[#This Row],[Type]]="Inbound",VLOOKUP(tbl_transaction[[#This Row],[Reference Number]],barang_masuk[],7,FALSE),IF(tbl_transaction[[#This Row],[Type]]="Outbound",VLOOKUP(tbl_transaction[[#This Row],[Reference Number]],barang_keluar[],7,FALSE),""))</f>
        <v>Pack</v>
      </c>
      <c r="H3392" t="str">
        <f>IF(tbl_transaction[[#This Row],[Type]]="Inbound",VLOOKUP(tbl_transaction[[#This Row],[Reference Number]],barang_masuk[],3,FALSE),IF(tbl_transaction[[#This Row],[Type]]="Outbound",VLOOKUP(tbl_transaction[[#This Row],[Reference Number]],barang_keluar[],3,FALSE),""))</f>
        <v>Outlet 037</v>
      </c>
      <c r="I3392" t="str">
        <f>IF(D3392='Kartu Stok'!$B$2,COUNTIF($D$3:D3392,'Kartu Stok'!$B$2),"")</f>
        <v/>
      </c>
    </row>
    <row r="3393" spans="1:9" ht="14.5" x14ac:dyDescent="0.35">
      <c r="A3393" s="2" t="s">
        <v>3952</v>
      </c>
      <c r="B3393" s="5">
        <f>IF(LEFT(tbl_transaction[[#This Row],[Reference Number]],2)="GR",VLOOKUP(tbl_transaction[[#This Row],[Reference Number]],barang_masuk[],2,FALSE),IF(LEFT(tbl_transaction[[#This Row],[Reference Number]],2)="DO",VLOOKUP(tbl_transaction[[#This Row],[Reference Number]],barang_keluar[],2,FALSE),""))</f>
        <v>46140</v>
      </c>
      <c r="C3393" t="str">
        <f t="shared" si="53"/>
        <v>Outbound</v>
      </c>
      <c r="D3393" t="str">
        <f>IF(tbl_transaction[[#This Row],[Type]]="Inbound",VLOOKUP(tbl_transaction[[#This Row],[Reference Number]],barang_masuk[],4,FALSE),IF(tbl_transaction[[#This Row],[Type]]="Outbound",VLOOKUP(tbl_transaction[[#This Row],[Reference Number]],barang_keluar[],4,FALSE),""))</f>
        <v>SNK009</v>
      </c>
      <c r="E3393" t="str">
        <f>IF(tbl_transaction[[#This Row],[Type]]="Inbound",VLOOKUP(tbl_transaction[[#This Row],[Reference Number]],barang_masuk[],5,FALSE),IF(tbl_transaction[[#This Row],[Type]]="Outbound",VLOOKUP(tbl_transaction[[#This Row],[Reference Number]],barang_keluar[],5,FALSE),""))</f>
        <v>Chitato Snack Variant 9</v>
      </c>
      <c r="F3393">
        <f>IF(tbl_transaction[[#This Row],[Type]]="Inbound",VLOOKUP(tbl_transaction[[#This Row],[Reference Number]],barang_masuk[],6,FALSE),IF(tbl_transaction[[#This Row],[Type]]="Outbound",VLOOKUP(tbl_transaction[[#This Row],[Reference Number]],barang_keluar[],6,FALSE),""))</f>
        <v>10</v>
      </c>
      <c r="G3393" t="str">
        <f>IF(tbl_transaction[[#This Row],[Type]]="Inbound",VLOOKUP(tbl_transaction[[#This Row],[Reference Number]],barang_masuk[],7,FALSE),IF(tbl_transaction[[#This Row],[Type]]="Outbound",VLOOKUP(tbl_transaction[[#This Row],[Reference Number]],barang_keluar[],7,FALSE),""))</f>
        <v>Pack</v>
      </c>
      <c r="H3393" t="str">
        <f>IF(tbl_transaction[[#This Row],[Type]]="Inbound",VLOOKUP(tbl_transaction[[#This Row],[Reference Number]],barang_masuk[],3,FALSE),IF(tbl_transaction[[#This Row],[Type]]="Outbound",VLOOKUP(tbl_transaction[[#This Row],[Reference Number]],barang_keluar[],3,FALSE),""))</f>
        <v>Outlet 061</v>
      </c>
      <c r="I3393" t="str">
        <f>IF(D3393='Kartu Stok'!$B$2,COUNTIF($D$3:D3393,'Kartu Stok'!$B$2),"")</f>
        <v/>
      </c>
    </row>
    <row r="3394" spans="1:9" ht="14.5" x14ac:dyDescent="0.35">
      <c r="A3394" s="2" t="s">
        <v>3953</v>
      </c>
      <c r="B3394" s="5">
        <f>IF(LEFT(tbl_transaction[[#This Row],[Reference Number]],2)="GR",VLOOKUP(tbl_transaction[[#This Row],[Reference Number]],barang_masuk[],2,FALSE),IF(LEFT(tbl_transaction[[#This Row],[Reference Number]],2)="DO",VLOOKUP(tbl_transaction[[#This Row],[Reference Number]],barang_keluar[],2,FALSE),""))</f>
        <v>46172</v>
      </c>
      <c r="C3394" t="str">
        <f t="shared" si="53"/>
        <v>Outbound</v>
      </c>
      <c r="D3394" t="str">
        <f>IF(tbl_transaction[[#This Row],[Type]]="Inbound",VLOOKUP(tbl_transaction[[#This Row],[Reference Number]],barang_masuk[],4,FALSE),IF(tbl_transaction[[#This Row],[Type]]="Outbound",VLOOKUP(tbl_transaction[[#This Row],[Reference Number]],barang_keluar[],4,FALSE),""))</f>
        <v>PER029</v>
      </c>
      <c r="E3394" t="str">
        <f>IF(tbl_transaction[[#This Row],[Type]]="Inbound",VLOOKUP(tbl_transaction[[#This Row],[Reference Number]],barang_masuk[],5,FALSE),IF(tbl_transaction[[#This Row],[Type]]="Outbound",VLOOKUP(tbl_transaction[[#This Row],[Reference Number]],barang_keluar[],5,FALSE),""))</f>
        <v>Sunsilk Personal Care Variant 29</v>
      </c>
      <c r="F3394">
        <f>IF(tbl_transaction[[#This Row],[Type]]="Inbound",VLOOKUP(tbl_transaction[[#This Row],[Reference Number]],barang_masuk[],6,FALSE),IF(tbl_transaction[[#This Row],[Type]]="Outbound",VLOOKUP(tbl_transaction[[#This Row],[Reference Number]],barang_keluar[],6,FALSE),""))</f>
        <v>20</v>
      </c>
      <c r="G3394" t="str">
        <f>IF(tbl_transaction[[#This Row],[Type]]="Inbound",VLOOKUP(tbl_transaction[[#This Row],[Reference Number]],barang_masuk[],7,FALSE),IF(tbl_transaction[[#This Row],[Type]]="Outbound",VLOOKUP(tbl_transaction[[#This Row],[Reference Number]],barang_keluar[],7,FALSE),""))</f>
        <v>Bottle</v>
      </c>
      <c r="H3394" t="str">
        <f>IF(tbl_transaction[[#This Row],[Type]]="Inbound",VLOOKUP(tbl_transaction[[#This Row],[Reference Number]],barang_masuk[],3,FALSE),IF(tbl_transaction[[#This Row],[Type]]="Outbound",VLOOKUP(tbl_transaction[[#This Row],[Reference Number]],barang_keluar[],3,FALSE),""))</f>
        <v>Outlet 060</v>
      </c>
      <c r="I3394" t="str">
        <f>IF(D3394='Kartu Stok'!$B$2,COUNTIF($D$3:D3394,'Kartu Stok'!$B$2),"")</f>
        <v/>
      </c>
    </row>
    <row r="3395" spans="1:9" ht="14.5" x14ac:dyDescent="0.35">
      <c r="A3395" s="2" t="s">
        <v>3954</v>
      </c>
      <c r="B3395" s="5">
        <f>IF(LEFT(tbl_transaction[[#This Row],[Reference Number]],2)="GR",VLOOKUP(tbl_transaction[[#This Row],[Reference Number]],barang_masuk[],2,FALSE),IF(LEFT(tbl_transaction[[#This Row],[Reference Number]],2)="DO",VLOOKUP(tbl_transaction[[#This Row],[Reference Number]],barang_keluar[],2,FALSE),""))</f>
        <v>46186</v>
      </c>
      <c r="C3395" t="str">
        <f t="shared" si="53"/>
        <v>Outbound</v>
      </c>
      <c r="D3395" t="str">
        <f>IF(tbl_transaction[[#This Row],[Type]]="Inbound",VLOOKUP(tbl_transaction[[#This Row],[Reference Number]],barang_masuk[],4,FALSE),IF(tbl_transaction[[#This Row],[Type]]="Outbound",VLOOKUP(tbl_transaction[[#This Row],[Reference Number]],barang_keluar[],4,FALSE),""))</f>
        <v>BAB018</v>
      </c>
      <c r="E3395" t="str">
        <f>IF(tbl_transaction[[#This Row],[Type]]="Inbound",VLOOKUP(tbl_transaction[[#This Row],[Reference Number]],barang_masuk[],5,FALSE),IF(tbl_transaction[[#This Row],[Type]]="Outbound",VLOOKUP(tbl_transaction[[#This Row],[Reference Number]],barang_keluar[],5,FALSE),""))</f>
        <v>MamyPoko Baby Care Variant 18</v>
      </c>
      <c r="F3395">
        <f>IF(tbl_transaction[[#This Row],[Type]]="Inbound",VLOOKUP(tbl_transaction[[#This Row],[Reference Number]],barang_masuk[],6,FALSE),IF(tbl_transaction[[#This Row],[Type]]="Outbound",VLOOKUP(tbl_transaction[[#This Row],[Reference Number]],barang_keluar[],6,FALSE),""))</f>
        <v>5</v>
      </c>
      <c r="G3395" t="str">
        <f>IF(tbl_transaction[[#This Row],[Type]]="Inbound",VLOOKUP(tbl_transaction[[#This Row],[Reference Number]],barang_masuk[],7,FALSE),IF(tbl_transaction[[#This Row],[Type]]="Outbound",VLOOKUP(tbl_transaction[[#This Row],[Reference Number]],barang_keluar[],7,FALSE),""))</f>
        <v>Pack</v>
      </c>
      <c r="H3395" t="str">
        <f>IF(tbl_transaction[[#This Row],[Type]]="Inbound",VLOOKUP(tbl_transaction[[#This Row],[Reference Number]],barang_masuk[],3,FALSE),IF(tbl_transaction[[#This Row],[Type]]="Outbound",VLOOKUP(tbl_transaction[[#This Row],[Reference Number]],barang_keluar[],3,FALSE),""))</f>
        <v>Outlet 006</v>
      </c>
      <c r="I3395">
        <f>IF(D3395='Kartu Stok'!$B$2,COUNTIF($D$3:D3395,'Kartu Stok'!$B$2),"")</f>
        <v>21</v>
      </c>
    </row>
    <row r="3396" spans="1:9" ht="14.5" x14ac:dyDescent="0.35">
      <c r="A3396" s="2" t="s">
        <v>3955</v>
      </c>
      <c r="B3396" s="5">
        <f>IF(LEFT(tbl_transaction[[#This Row],[Reference Number]],2)="GR",VLOOKUP(tbl_transaction[[#This Row],[Reference Number]],barang_masuk[],2,FALSE),IF(LEFT(tbl_transaction[[#This Row],[Reference Number]],2)="DO",VLOOKUP(tbl_transaction[[#This Row],[Reference Number]],barang_keluar[],2,FALSE),""))</f>
        <v>46203</v>
      </c>
      <c r="C3396" t="str">
        <f t="shared" si="53"/>
        <v>Outbound</v>
      </c>
      <c r="D3396" t="str">
        <f>IF(tbl_transaction[[#This Row],[Type]]="Inbound",VLOOKUP(tbl_transaction[[#This Row],[Reference Number]],barang_masuk[],4,FALSE),IF(tbl_transaction[[#This Row],[Type]]="Outbound",VLOOKUP(tbl_transaction[[#This Row],[Reference Number]],barang_keluar[],4,FALSE),""))</f>
        <v>BEV039</v>
      </c>
      <c r="E3396" t="str">
        <f>IF(tbl_transaction[[#This Row],[Type]]="Inbound",VLOOKUP(tbl_transaction[[#This Row],[Reference Number]],barang_masuk[],5,FALSE),IF(tbl_transaction[[#This Row],[Type]]="Outbound",VLOOKUP(tbl_transaction[[#This Row],[Reference Number]],barang_keluar[],5,FALSE),""))</f>
        <v>Pocari Beverage Variant 39</v>
      </c>
      <c r="F3396">
        <f>IF(tbl_transaction[[#This Row],[Type]]="Inbound",VLOOKUP(tbl_transaction[[#This Row],[Reference Number]],barang_masuk[],6,FALSE),IF(tbl_transaction[[#This Row],[Type]]="Outbound",VLOOKUP(tbl_transaction[[#This Row],[Reference Number]],barang_keluar[],6,FALSE),""))</f>
        <v>10</v>
      </c>
      <c r="G3396" t="str">
        <f>IF(tbl_transaction[[#This Row],[Type]]="Inbound",VLOOKUP(tbl_transaction[[#This Row],[Reference Number]],barang_masuk[],7,FALSE),IF(tbl_transaction[[#This Row],[Type]]="Outbound",VLOOKUP(tbl_transaction[[#This Row],[Reference Number]],barang_keluar[],7,FALSE),""))</f>
        <v>Bottle</v>
      </c>
      <c r="H3396" t="str">
        <f>IF(tbl_transaction[[#This Row],[Type]]="Inbound",VLOOKUP(tbl_transaction[[#This Row],[Reference Number]],barang_masuk[],3,FALSE),IF(tbl_transaction[[#This Row],[Type]]="Outbound",VLOOKUP(tbl_transaction[[#This Row],[Reference Number]],barang_keluar[],3,FALSE),""))</f>
        <v>Outlet 029</v>
      </c>
      <c r="I3396" t="str">
        <f>IF(D3396='Kartu Stok'!$B$2,COUNTIF($D$3:D3396,'Kartu Stok'!$B$2),"")</f>
        <v/>
      </c>
    </row>
    <row r="3397" spans="1:9" ht="14.5" x14ac:dyDescent="0.35">
      <c r="A3397" s="2" t="s">
        <v>3956</v>
      </c>
      <c r="B3397" s="5">
        <f>IF(LEFT(tbl_transaction[[#This Row],[Reference Number]],2)="GR",VLOOKUP(tbl_transaction[[#This Row],[Reference Number]],barang_masuk[],2,FALSE),IF(LEFT(tbl_transaction[[#This Row],[Reference Number]],2)="DO",VLOOKUP(tbl_transaction[[#This Row],[Reference Number]],barang_keluar[],2,FALSE),""))</f>
        <v>46079</v>
      </c>
      <c r="C3397" t="str">
        <f t="shared" si="53"/>
        <v>Outbound</v>
      </c>
      <c r="D3397" t="str">
        <f>IF(tbl_transaction[[#This Row],[Type]]="Inbound",VLOOKUP(tbl_transaction[[#This Row],[Reference Number]],barang_masuk[],4,FALSE),IF(tbl_transaction[[#This Row],[Type]]="Outbound",VLOOKUP(tbl_transaction[[#This Row],[Reference Number]],barang_keluar[],4,FALSE),""))</f>
        <v>SNK032</v>
      </c>
      <c r="E3397" t="str">
        <f>IF(tbl_transaction[[#This Row],[Type]]="Inbound",VLOOKUP(tbl_transaction[[#This Row],[Reference Number]],barang_masuk[],5,FALSE),IF(tbl_transaction[[#This Row],[Type]]="Outbound",VLOOKUP(tbl_transaction[[#This Row],[Reference Number]],barang_keluar[],5,FALSE),""))</f>
        <v>Qtela Snack Variant 32</v>
      </c>
      <c r="F3397">
        <f>IF(tbl_transaction[[#This Row],[Type]]="Inbound",VLOOKUP(tbl_transaction[[#This Row],[Reference Number]],barang_masuk[],6,FALSE),IF(tbl_transaction[[#This Row],[Type]]="Outbound",VLOOKUP(tbl_transaction[[#This Row],[Reference Number]],barang_keluar[],6,FALSE),""))</f>
        <v>30</v>
      </c>
      <c r="G3397" t="str">
        <f>IF(tbl_transaction[[#This Row],[Type]]="Inbound",VLOOKUP(tbl_transaction[[#This Row],[Reference Number]],barang_masuk[],7,FALSE),IF(tbl_transaction[[#This Row],[Type]]="Outbound",VLOOKUP(tbl_transaction[[#This Row],[Reference Number]],barang_keluar[],7,FALSE),""))</f>
        <v>Pack</v>
      </c>
      <c r="H3397" t="str">
        <f>IF(tbl_transaction[[#This Row],[Type]]="Inbound",VLOOKUP(tbl_transaction[[#This Row],[Reference Number]],barang_masuk[],3,FALSE),IF(tbl_transaction[[#This Row],[Type]]="Outbound",VLOOKUP(tbl_transaction[[#This Row],[Reference Number]],barang_keluar[],3,FALSE),""))</f>
        <v>Outlet 025</v>
      </c>
      <c r="I3397" t="str">
        <f>IF(D3397='Kartu Stok'!$B$2,COUNTIF($D$3:D3397,'Kartu Stok'!$B$2),"")</f>
        <v/>
      </c>
    </row>
    <row r="3398" spans="1:9" ht="14.5" x14ac:dyDescent="0.35">
      <c r="A3398" s="2" t="s">
        <v>3957</v>
      </c>
      <c r="B3398" s="5">
        <f>IF(LEFT(tbl_transaction[[#This Row],[Reference Number]],2)="GR",VLOOKUP(tbl_transaction[[#This Row],[Reference Number]],barang_masuk[],2,FALSE),IF(LEFT(tbl_transaction[[#This Row],[Reference Number]],2)="DO",VLOOKUP(tbl_transaction[[#This Row],[Reference Number]],barang_keluar[],2,FALSE),""))</f>
        <v>46135</v>
      </c>
      <c r="C3398" t="str">
        <f t="shared" si="53"/>
        <v>Outbound</v>
      </c>
      <c r="D3398" t="str">
        <f>IF(tbl_transaction[[#This Row],[Type]]="Inbound",VLOOKUP(tbl_transaction[[#This Row],[Reference Number]],barang_masuk[],4,FALSE),IF(tbl_transaction[[#This Row],[Type]]="Outbound",VLOOKUP(tbl_transaction[[#This Row],[Reference Number]],barang_keluar[],4,FALSE),""))</f>
        <v>BAB003</v>
      </c>
      <c r="E3398" t="str">
        <f>IF(tbl_transaction[[#This Row],[Type]]="Inbound",VLOOKUP(tbl_transaction[[#This Row],[Reference Number]],barang_masuk[],5,FALSE),IF(tbl_transaction[[#This Row],[Type]]="Outbound",VLOOKUP(tbl_transaction[[#This Row],[Reference Number]],barang_keluar[],5,FALSE),""))</f>
        <v>Zwitsal Baby Care Variant 3</v>
      </c>
      <c r="F3398">
        <f>IF(tbl_transaction[[#This Row],[Type]]="Inbound",VLOOKUP(tbl_transaction[[#This Row],[Reference Number]],barang_masuk[],6,FALSE),IF(tbl_transaction[[#This Row],[Type]]="Outbound",VLOOKUP(tbl_transaction[[#This Row],[Reference Number]],barang_keluar[],6,FALSE),""))</f>
        <v>60</v>
      </c>
      <c r="G3398" t="str">
        <f>IF(tbl_transaction[[#This Row],[Type]]="Inbound",VLOOKUP(tbl_transaction[[#This Row],[Reference Number]],barang_masuk[],7,FALSE),IF(tbl_transaction[[#This Row],[Type]]="Outbound",VLOOKUP(tbl_transaction[[#This Row],[Reference Number]],barang_keluar[],7,FALSE),""))</f>
        <v>Pack</v>
      </c>
      <c r="H3398" t="str">
        <f>IF(tbl_transaction[[#This Row],[Type]]="Inbound",VLOOKUP(tbl_transaction[[#This Row],[Reference Number]],barang_masuk[],3,FALSE),IF(tbl_transaction[[#This Row],[Type]]="Outbound",VLOOKUP(tbl_transaction[[#This Row],[Reference Number]],barang_keluar[],3,FALSE),""))</f>
        <v>Outlet 066</v>
      </c>
      <c r="I3398" t="str">
        <f>IF(D3398='Kartu Stok'!$B$2,COUNTIF($D$3:D3398,'Kartu Stok'!$B$2),"")</f>
        <v/>
      </c>
    </row>
    <row r="3399" spans="1:9" ht="14.5" x14ac:dyDescent="0.35">
      <c r="A3399" s="2" t="s">
        <v>3958</v>
      </c>
      <c r="B3399" s="5">
        <f>IF(LEFT(tbl_transaction[[#This Row],[Reference Number]],2)="GR",VLOOKUP(tbl_transaction[[#This Row],[Reference Number]],barang_masuk[],2,FALSE),IF(LEFT(tbl_transaction[[#This Row],[Reference Number]],2)="DO",VLOOKUP(tbl_transaction[[#This Row],[Reference Number]],barang_keluar[],2,FALSE),""))</f>
        <v>46037</v>
      </c>
      <c r="C3399" t="str">
        <f t="shared" si="53"/>
        <v>Outbound</v>
      </c>
      <c r="D3399" t="str">
        <f>IF(tbl_transaction[[#This Row],[Type]]="Inbound",VLOOKUP(tbl_transaction[[#This Row],[Reference Number]],barang_masuk[],4,FALSE),IF(tbl_transaction[[#This Row],[Type]]="Outbound",VLOOKUP(tbl_transaction[[#This Row],[Reference Number]],barang_keluar[],4,FALSE),""))</f>
        <v>SNK006</v>
      </c>
      <c r="E3399" t="str">
        <f>IF(tbl_transaction[[#This Row],[Type]]="Inbound",VLOOKUP(tbl_transaction[[#This Row],[Reference Number]],barang_masuk[],5,FALSE),IF(tbl_transaction[[#This Row],[Type]]="Outbound",VLOOKUP(tbl_transaction[[#This Row],[Reference Number]],barang_keluar[],5,FALSE),""))</f>
        <v>Taro Snack Variant 6</v>
      </c>
      <c r="F3399">
        <f>IF(tbl_transaction[[#This Row],[Type]]="Inbound",VLOOKUP(tbl_transaction[[#This Row],[Reference Number]],barang_masuk[],6,FALSE),IF(tbl_transaction[[#This Row],[Type]]="Outbound",VLOOKUP(tbl_transaction[[#This Row],[Reference Number]],barang_keluar[],6,FALSE),""))</f>
        <v>12</v>
      </c>
      <c r="G3399" t="str">
        <f>IF(tbl_transaction[[#This Row],[Type]]="Inbound",VLOOKUP(tbl_transaction[[#This Row],[Reference Number]],barang_masuk[],7,FALSE),IF(tbl_transaction[[#This Row],[Type]]="Outbound",VLOOKUP(tbl_transaction[[#This Row],[Reference Number]],barang_keluar[],7,FALSE),""))</f>
        <v>Pack</v>
      </c>
      <c r="H3399" t="str">
        <f>IF(tbl_transaction[[#This Row],[Type]]="Inbound",VLOOKUP(tbl_transaction[[#This Row],[Reference Number]],barang_masuk[],3,FALSE),IF(tbl_transaction[[#This Row],[Type]]="Outbound",VLOOKUP(tbl_transaction[[#This Row],[Reference Number]],barang_keluar[],3,FALSE),""))</f>
        <v>Outlet 046</v>
      </c>
      <c r="I3399" t="str">
        <f>IF(D3399='Kartu Stok'!$B$2,COUNTIF($D$3:D3399,'Kartu Stok'!$B$2),"")</f>
        <v/>
      </c>
    </row>
    <row r="3400" spans="1:9" ht="14.5" x14ac:dyDescent="0.35">
      <c r="A3400" s="2" t="s">
        <v>3959</v>
      </c>
      <c r="B3400" s="5">
        <f>IF(LEFT(tbl_transaction[[#This Row],[Reference Number]],2)="GR",VLOOKUP(tbl_transaction[[#This Row],[Reference Number]],barang_masuk[],2,FALSE),IF(LEFT(tbl_transaction[[#This Row],[Reference Number]],2)="DO",VLOOKUP(tbl_transaction[[#This Row],[Reference Number]],barang_keluar[],2,FALSE),""))</f>
        <v>46088</v>
      </c>
      <c r="C3400" t="str">
        <f t="shared" si="53"/>
        <v>Outbound</v>
      </c>
      <c r="D3400" t="str">
        <f>IF(tbl_transaction[[#This Row],[Type]]="Inbound",VLOOKUP(tbl_transaction[[#This Row],[Reference Number]],barang_masuk[],4,FALSE),IF(tbl_transaction[[#This Row],[Type]]="Outbound",VLOOKUP(tbl_transaction[[#This Row],[Reference Number]],barang_keluar[],4,FALSE),""))</f>
        <v>PER016</v>
      </c>
      <c r="E3400" t="str">
        <f>IF(tbl_transaction[[#This Row],[Type]]="Inbound",VLOOKUP(tbl_transaction[[#This Row],[Reference Number]],barang_masuk[],5,FALSE),IF(tbl_transaction[[#This Row],[Type]]="Outbound",VLOOKUP(tbl_transaction[[#This Row],[Reference Number]],barang_keluar[],5,FALSE),""))</f>
        <v>Lifebuoy Personal Care Variant 16</v>
      </c>
      <c r="F3400">
        <f>IF(tbl_transaction[[#This Row],[Type]]="Inbound",VLOOKUP(tbl_transaction[[#This Row],[Reference Number]],barang_masuk[],6,FALSE),IF(tbl_transaction[[#This Row],[Type]]="Outbound",VLOOKUP(tbl_transaction[[#This Row],[Reference Number]],barang_keluar[],6,FALSE),""))</f>
        <v>10</v>
      </c>
      <c r="G3400" t="str">
        <f>IF(tbl_transaction[[#This Row],[Type]]="Inbound",VLOOKUP(tbl_transaction[[#This Row],[Reference Number]],barang_masuk[],7,FALSE),IF(tbl_transaction[[#This Row],[Type]]="Outbound",VLOOKUP(tbl_transaction[[#This Row],[Reference Number]],barang_keluar[],7,FALSE),""))</f>
        <v>Bottle</v>
      </c>
      <c r="H3400" t="str">
        <f>IF(tbl_transaction[[#This Row],[Type]]="Inbound",VLOOKUP(tbl_transaction[[#This Row],[Reference Number]],barang_masuk[],3,FALSE),IF(tbl_transaction[[#This Row],[Type]]="Outbound",VLOOKUP(tbl_transaction[[#This Row],[Reference Number]],barang_keluar[],3,FALSE),""))</f>
        <v>Outlet 072</v>
      </c>
      <c r="I3400" t="str">
        <f>IF(D3400='Kartu Stok'!$B$2,COUNTIF($D$3:D3400,'Kartu Stok'!$B$2),"")</f>
        <v/>
      </c>
    </row>
    <row r="3401" spans="1:9" ht="14.5" x14ac:dyDescent="0.35">
      <c r="A3401" s="2" t="s">
        <v>3960</v>
      </c>
      <c r="B3401" s="5">
        <f>IF(LEFT(tbl_transaction[[#This Row],[Reference Number]],2)="GR",VLOOKUP(tbl_transaction[[#This Row],[Reference Number]],barang_masuk[],2,FALSE),IF(LEFT(tbl_transaction[[#This Row],[Reference Number]],2)="DO",VLOOKUP(tbl_transaction[[#This Row],[Reference Number]],barang_keluar[],2,FALSE),""))</f>
        <v>46089</v>
      </c>
      <c r="C3401" t="str">
        <f t="shared" si="53"/>
        <v>Outbound</v>
      </c>
      <c r="D3401" t="str">
        <f>IF(tbl_transaction[[#This Row],[Type]]="Inbound",VLOOKUP(tbl_transaction[[#This Row],[Reference Number]],barang_masuk[],4,FALSE),IF(tbl_transaction[[#This Row],[Type]]="Outbound",VLOOKUP(tbl_transaction[[#This Row],[Reference Number]],barang_keluar[],4,FALSE),""))</f>
        <v>DAR016</v>
      </c>
      <c r="E3401" t="str">
        <f>IF(tbl_transaction[[#This Row],[Type]]="Inbound",VLOOKUP(tbl_transaction[[#This Row],[Reference Number]],barang_masuk[],5,FALSE),IF(tbl_transaction[[#This Row],[Type]]="Outbound",VLOOKUP(tbl_transaction[[#This Row],[Reference Number]],barang_keluar[],5,FALSE),""))</f>
        <v>Indomilk Dairy Variant 16</v>
      </c>
      <c r="F3401">
        <f>IF(tbl_transaction[[#This Row],[Type]]="Inbound",VLOOKUP(tbl_transaction[[#This Row],[Reference Number]],barang_masuk[],6,FALSE),IF(tbl_transaction[[#This Row],[Type]]="Outbound",VLOOKUP(tbl_transaction[[#This Row],[Reference Number]],barang_keluar[],6,FALSE),""))</f>
        <v>36</v>
      </c>
      <c r="G3401" t="str">
        <f>IF(tbl_transaction[[#This Row],[Type]]="Inbound",VLOOKUP(tbl_transaction[[#This Row],[Reference Number]],barang_masuk[],7,FALSE),IF(tbl_transaction[[#This Row],[Type]]="Outbound",VLOOKUP(tbl_transaction[[#This Row],[Reference Number]],barang_keluar[],7,FALSE),""))</f>
        <v>Box</v>
      </c>
      <c r="H3401" t="str">
        <f>IF(tbl_transaction[[#This Row],[Type]]="Inbound",VLOOKUP(tbl_transaction[[#This Row],[Reference Number]],barang_masuk[],3,FALSE),IF(tbl_transaction[[#This Row],[Type]]="Outbound",VLOOKUP(tbl_transaction[[#This Row],[Reference Number]],barang_keluar[],3,FALSE),""))</f>
        <v>Outlet 031</v>
      </c>
      <c r="I3401" t="str">
        <f>IF(D3401='Kartu Stok'!$B$2,COUNTIF($D$3:D3401,'Kartu Stok'!$B$2),"")</f>
        <v/>
      </c>
    </row>
    <row r="3402" spans="1:9" ht="14.5" x14ac:dyDescent="0.35">
      <c r="A3402" s="2" t="s">
        <v>3961</v>
      </c>
      <c r="B3402" s="5">
        <f>IF(LEFT(tbl_transaction[[#This Row],[Reference Number]],2)="GR",VLOOKUP(tbl_transaction[[#This Row],[Reference Number]],barang_masuk[],2,FALSE),IF(LEFT(tbl_transaction[[#This Row],[Reference Number]],2)="DO",VLOOKUP(tbl_transaction[[#This Row],[Reference Number]],barang_keluar[],2,FALSE),""))</f>
        <v>46138</v>
      </c>
      <c r="C3402" t="str">
        <f t="shared" si="53"/>
        <v>Outbound</v>
      </c>
      <c r="D3402" t="str">
        <f>IF(tbl_transaction[[#This Row],[Type]]="Inbound",VLOOKUP(tbl_transaction[[#This Row],[Reference Number]],barang_masuk[],4,FALSE),IF(tbl_transaction[[#This Row],[Type]]="Outbound",VLOOKUP(tbl_transaction[[#This Row],[Reference Number]],barang_keluar[],4,FALSE),""))</f>
        <v>SNK027</v>
      </c>
      <c r="E3402" t="str">
        <f>IF(tbl_transaction[[#This Row],[Type]]="Inbound",VLOOKUP(tbl_transaction[[#This Row],[Reference Number]],barang_masuk[],5,FALSE),IF(tbl_transaction[[#This Row],[Type]]="Outbound",VLOOKUP(tbl_transaction[[#This Row],[Reference Number]],barang_keluar[],5,FALSE),""))</f>
        <v>Qtela Snack Variant 27</v>
      </c>
      <c r="F3402">
        <f>IF(tbl_transaction[[#This Row],[Type]]="Inbound",VLOOKUP(tbl_transaction[[#This Row],[Reference Number]],barang_masuk[],6,FALSE),IF(tbl_transaction[[#This Row],[Type]]="Outbound",VLOOKUP(tbl_transaction[[#This Row],[Reference Number]],barang_keluar[],6,FALSE),""))</f>
        <v>24</v>
      </c>
      <c r="G3402" t="str">
        <f>IF(tbl_transaction[[#This Row],[Type]]="Inbound",VLOOKUP(tbl_transaction[[#This Row],[Reference Number]],barang_masuk[],7,FALSE),IF(tbl_transaction[[#This Row],[Type]]="Outbound",VLOOKUP(tbl_transaction[[#This Row],[Reference Number]],barang_keluar[],7,FALSE),""))</f>
        <v>Pack</v>
      </c>
      <c r="H3402" t="str">
        <f>IF(tbl_transaction[[#This Row],[Type]]="Inbound",VLOOKUP(tbl_transaction[[#This Row],[Reference Number]],barang_masuk[],3,FALSE),IF(tbl_transaction[[#This Row],[Type]]="Outbound",VLOOKUP(tbl_transaction[[#This Row],[Reference Number]],barang_keluar[],3,FALSE),""))</f>
        <v>Outlet 057</v>
      </c>
      <c r="I3402" t="str">
        <f>IF(D3402='Kartu Stok'!$B$2,COUNTIF($D$3:D3402,'Kartu Stok'!$B$2),"")</f>
        <v/>
      </c>
    </row>
    <row r="3403" spans="1:9" ht="14.5" x14ac:dyDescent="0.35">
      <c r="A3403" s="2" t="s">
        <v>3962</v>
      </c>
      <c r="B3403" s="5">
        <f>IF(LEFT(tbl_transaction[[#This Row],[Reference Number]],2)="GR",VLOOKUP(tbl_transaction[[#This Row],[Reference Number]],barang_masuk[],2,FALSE),IF(LEFT(tbl_transaction[[#This Row],[Reference Number]],2)="DO",VLOOKUP(tbl_transaction[[#This Row],[Reference Number]],barang_keluar[],2,FALSE),""))</f>
        <v>46142</v>
      </c>
      <c r="C3403" t="str">
        <f t="shared" si="53"/>
        <v>Outbound</v>
      </c>
      <c r="D3403" t="str">
        <f>IF(tbl_transaction[[#This Row],[Type]]="Inbound",VLOOKUP(tbl_transaction[[#This Row],[Reference Number]],barang_masuk[],4,FALSE),IF(tbl_transaction[[#This Row],[Type]]="Outbound",VLOOKUP(tbl_transaction[[#This Row],[Reference Number]],barang_keluar[],4,FALSE),""))</f>
        <v>BAB019</v>
      </c>
      <c r="E3403" t="str">
        <f>IF(tbl_transaction[[#This Row],[Type]]="Inbound",VLOOKUP(tbl_transaction[[#This Row],[Reference Number]],barang_masuk[],5,FALSE),IF(tbl_transaction[[#This Row],[Type]]="Outbound",VLOOKUP(tbl_transaction[[#This Row],[Reference Number]],barang_keluar[],5,FALSE),""))</f>
        <v>Zwitsal Baby Care Variant 19</v>
      </c>
      <c r="F3403">
        <f>IF(tbl_transaction[[#This Row],[Type]]="Inbound",VLOOKUP(tbl_transaction[[#This Row],[Reference Number]],barang_masuk[],6,FALSE),IF(tbl_transaction[[#This Row],[Type]]="Outbound",VLOOKUP(tbl_transaction[[#This Row],[Reference Number]],barang_keluar[],6,FALSE),""))</f>
        <v>36</v>
      </c>
      <c r="G3403" t="str">
        <f>IF(tbl_transaction[[#This Row],[Type]]="Inbound",VLOOKUP(tbl_transaction[[#This Row],[Reference Number]],barang_masuk[],7,FALSE),IF(tbl_transaction[[#This Row],[Type]]="Outbound",VLOOKUP(tbl_transaction[[#This Row],[Reference Number]],barang_keluar[],7,FALSE),""))</f>
        <v>Pack</v>
      </c>
      <c r="H3403" t="str">
        <f>IF(tbl_transaction[[#This Row],[Type]]="Inbound",VLOOKUP(tbl_transaction[[#This Row],[Reference Number]],barang_masuk[],3,FALSE),IF(tbl_transaction[[#This Row],[Type]]="Outbound",VLOOKUP(tbl_transaction[[#This Row],[Reference Number]],barang_keluar[],3,FALSE),""))</f>
        <v>Outlet 052</v>
      </c>
      <c r="I3403" t="str">
        <f>IF(D3403='Kartu Stok'!$B$2,COUNTIF($D$3:D3403,'Kartu Stok'!$B$2),"")</f>
        <v/>
      </c>
    </row>
    <row r="3404" spans="1:9" ht="14.5" x14ac:dyDescent="0.35">
      <c r="A3404" s="2" t="s">
        <v>3963</v>
      </c>
      <c r="B3404" s="5">
        <f>IF(LEFT(tbl_transaction[[#This Row],[Reference Number]],2)="GR",VLOOKUP(tbl_transaction[[#This Row],[Reference Number]],barang_masuk[],2,FALSE),IF(LEFT(tbl_transaction[[#This Row],[Reference Number]],2)="DO",VLOOKUP(tbl_transaction[[#This Row],[Reference Number]],barang_keluar[],2,FALSE),""))</f>
        <v>46039</v>
      </c>
      <c r="C3404" t="str">
        <f t="shared" si="53"/>
        <v>Outbound</v>
      </c>
      <c r="D3404" t="str">
        <f>IF(tbl_transaction[[#This Row],[Type]]="Inbound",VLOOKUP(tbl_transaction[[#This Row],[Reference Number]],barang_masuk[],4,FALSE),IF(tbl_transaction[[#This Row],[Type]]="Outbound",VLOOKUP(tbl_transaction[[#This Row],[Reference Number]],barang_keluar[],4,FALSE),""))</f>
        <v>PER024</v>
      </c>
      <c r="E3404" t="str">
        <f>IF(tbl_transaction[[#This Row],[Type]]="Inbound",VLOOKUP(tbl_transaction[[#This Row],[Reference Number]],barang_masuk[],5,FALSE),IF(tbl_transaction[[#This Row],[Type]]="Outbound",VLOOKUP(tbl_transaction[[#This Row],[Reference Number]],barang_keluar[],5,FALSE),""))</f>
        <v>Pepsodent Personal Care Variant 24</v>
      </c>
      <c r="F3404">
        <f>IF(tbl_transaction[[#This Row],[Type]]="Inbound",VLOOKUP(tbl_transaction[[#This Row],[Reference Number]],barang_masuk[],6,FALSE),IF(tbl_transaction[[#This Row],[Type]]="Outbound",VLOOKUP(tbl_transaction[[#This Row],[Reference Number]],barang_keluar[],6,FALSE),""))</f>
        <v>36</v>
      </c>
      <c r="G3404" t="str">
        <f>IF(tbl_transaction[[#This Row],[Type]]="Inbound",VLOOKUP(tbl_transaction[[#This Row],[Reference Number]],barang_masuk[],7,FALSE),IF(tbl_transaction[[#This Row],[Type]]="Outbound",VLOOKUP(tbl_transaction[[#This Row],[Reference Number]],barang_keluar[],7,FALSE),""))</f>
        <v>Bottle</v>
      </c>
      <c r="H3404" t="str">
        <f>IF(tbl_transaction[[#This Row],[Type]]="Inbound",VLOOKUP(tbl_transaction[[#This Row],[Reference Number]],barang_masuk[],3,FALSE),IF(tbl_transaction[[#This Row],[Type]]="Outbound",VLOOKUP(tbl_transaction[[#This Row],[Reference Number]],barang_keluar[],3,FALSE),""))</f>
        <v>Outlet 070</v>
      </c>
      <c r="I3404" t="str">
        <f>IF(D3404='Kartu Stok'!$B$2,COUNTIF($D$3:D3404,'Kartu Stok'!$B$2),"")</f>
        <v/>
      </c>
    </row>
    <row r="3405" spans="1:9" ht="14.5" x14ac:dyDescent="0.35">
      <c r="A3405" s="2" t="s">
        <v>3964</v>
      </c>
      <c r="B3405" s="5">
        <f>IF(LEFT(tbl_transaction[[#This Row],[Reference Number]],2)="GR",VLOOKUP(tbl_transaction[[#This Row],[Reference Number]],barang_masuk[],2,FALSE),IF(LEFT(tbl_transaction[[#This Row],[Reference Number]],2)="DO",VLOOKUP(tbl_transaction[[#This Row],[Reference Number]],barang_keluar[],2,FALSE),""))</f>
        <v>46125</v>
      </c>
      <c r="C3405" t="str">
        <f t="shared" si="53"/>
        <v>Outbound</v>
      </c>
      <c r="D3405" t="str">
        <f>IF(tbl_transaction[[#This Row],[Type]]="Inbound",VLOOKUP(tbl_transaction[[#This Row],[Reference Number]],barang_masuk[],4,FALSE),IF(tbl_transaction[[#This Row],[Type]]="Outbound",VLOOKUP(tbl_transaction[[#This Row],[Reference Number]],barang_keluar[],4,FALSE),""))</f>
        <v>BEV035</v>
      </c>
      <c r="E3405" t="str">
        <f>IF(tbl_transaction[[#This Row],[Type]]="Inbound",VLOOKUP(tbl_transaction[[#This Row],[Reference Number]],barang_masuk[],5,FALSE),IF(tbl_transaction[[#This Row],[Type]]="Outbound",VLOOKUP(tbl_transaction[[#This Row],[Reference Number]],barang_keluar[],5,FALSE),""))</f>
        <v>Sosro Beverage Variant 35</v>
      </c>
      <c r="F3405">
        <f>IF(tbl_transaction[[#This Row],[Type]]="Inbound",VLOOKUP(tbl_transaction[[#This Row],[Reference Number]],barang_masuk[],6,FALSE),IF(tbl_transaction[[#This Row],[Type]]="Outbound",VLOOKUP(tbl_transaction[[#This Row],[Reference Number]],barang_keluar[],6,FALSE),""))</f>
        <v>30</v>
      </c>
      <c r="G3405" t="str">
        <f>IF(tbl_transaction[[#This Row],[Type]]="Inbound",VLOOKUP(tbl_transaction[[#This Row],[Reference Number]],barang_masuk[],7,FALSE),IF(tbl_transaction[[#This Row],[Type]]="Outbound",VLOOKUP(tbl_transaction[[#This Row],[Reference Number]],barang_keluar[],7,FALSE),""))</f>
        <v>Bottle</v>
      </c>
      <c r="H3405" t="str">
        <f>IF(tbl_transaction[[#This Row],[Type]]="Inbound",VLOOKUP(tbl_transaction[[#This Row],[Reference Number]],barang_masuk[],3,FALSE),IF(tbl_transaction[[#This Row],[Type]]="Outbound",VLOOKUP(tbl_transaction[[#This Row],[Reference Number]],barang_keluar[],3,FALSE),""))</f>
        <v>Outlet 035</v>
      </c>
      <c r="I3405" t="str">
        <f>IF(D3405='Kartu Stok'!$B$2,COUNTIF($D$3:D3405,'Kartu Stok'!$B$2),"")</f>
        <v/>
      </c>
    </row>
    <row r="3406" spans="1:9" ht="14.5" x14ac:dyDescent="0.35">
      <c r="A3406" s="2" t="s">
        <v>3965</v>
      </c>
      <c r="B3406" s="5">
        <f>IF(LEFT(tbl_transaction[[#This Row],[Reference Number]],2)="GR",VLOOKUP(tbl_transaction[[#This Row],[Reference Number]],barang_masuk[],2,FALSE),IF(LEFT(tbl_transaction[[#This Row],[Reference Number]],2)="DO",VLOOKUP(tbl_transaction[[#This Row],[Reference Number]],barang_keluar[],2,FALSE),""))</f>
        <v>46095</v>
      </c>
      <c r="C3406" t="str">
        <f t="shared" si="53"/>
        <v>Outbound</v>
      </c>
      <c r="D3406" t="str">
        <f>IF(tbl_transaction[[#This Row],[Type]]="Inbound",VLOOKUP(tbl_transaction[[#This Row],[Reference Number]],barang_masuk[],4,FALSE),IF(tbl_transaction[[#This Row],[Type]]="Outbound",VLOOKUP(tbl_transaction[[#This Row],[Reference Number]],barang_keluar[],4,FALSE),""))</f>
        <v>BEV017</v>
      </c>
      <c r="E3406" t="str">
        <f>IF(tbl_transaction[[#This Row],[Type]]="Inbound",VLOOKUP(tbl_transaction[[#This Row],[Reference Number]],barang_masuk[],5,FALSE),IF(tbl_transaction[[#This Row],[Type]]="Outbound",VLOOKUP(tbl_transaction[[#This Row],[Reference Number]],barang_keluar[],5,FALSE),""))</f>
        <v>Aqua Beverage Variant 17</v>
      </c>
      <c r="F3406">
        <f>IF(tbl_transaction[[#This Row],[Type]]="Inbound",VLOOKUP(tbl_transaction[[#This Row],[Reference Number]],barang_masuk[],6,FALSE),IF(tbl_transaction[[#This Row],[Type]]="Outbound",VLOOKUP(tbl_transaction[[#This Row],[Reference Number]],barang_keluar[],6,FALSE),""))</f>
        <v>60</v>
      </c>
      <c r="G3406" t="str">
        <f>IF(tbl_transaction[[#This Row],[Type]]="Inbound",VLOOKUP(tbl_transaction[[#This Row],[Reference Number]],barang_masuk[],7,FALSE),IF(tbl_transaction[[#This Row],[Type]]="Outbound",VLOOKUP(tbl_transaction[[#This Row],[Reference Number]],barang_keluar[],7,FALSE),""))</f>
        <v>Bottle</v>
      </c>
      <c r="H3406" t="str">
        <f>IF(tbl_transaction[[#This Row],[Type]]="Inbound",VLOOKUP(tbl_transaction[[#This Row],[Reference Number]],barang_masuk[],3,FALSE),IF(tbl_transaction[[#This Row],[Type]]="Outbound",VLOOKUP(tbl_transaction[[#This Row],[Reference Number]],barang_keluar[],3,FALSE),""))</f>
        <v>Outlet 031</v>
      </c>
      <c r="I3406" t="str">
        <f>IF(D3406='Kartu Stok'!$B$2,COUNTIF($D$3:D3406,'Kartu Stok'!$B$2),"")</f>
        <v/>
      </c>
    </row>
    <row r="3407" spans="1:9" ht="14.5" x14ac:dyDescent="0.35">
      <c r="A3407" s="2" t="s">
        <v>3966</v>
      </c>
      <c r="B3407" s="5">
        <f>IF(LEFT(tbl_transaction[[#This Row],[Reference Number]],2)="GR",VLOOKUP(tbl_transaction[[#This Row],[Reference Number]],barang_masuk[],2,FALSE),IF(LEFT(tbl_transaction[[#This Row],[Reference Number]],2)="DO",VLOOKUP(tbl_transaction[[#This Row],[Reference Number]],barang_keluar[],2,FALSE),""))</f>
        <v>46038</v>
      </c>
      <c r="C3407" t="str">
        <f t="shared" si="53"/>
        <v>Outbound</v>
      </c>
      <c r="D3407" t="str">
        <f>IF(tbl_transaction[[#This Row],[Type]]="Inbound",VLOOKUP(tbl_transaction[[#This Row],[Reference Number]],barang_masuk[],4,FALSE),IF(tbl_transaction[[#This Row],[Type]]="Outbound",VLOOKUP(tbl_transaction[[#This Row],[Reference Number]],barang_keluar[],4,FALSE),""))</f>
        <v>DAR001</v>
      </c>
      <c r="E3407" t="str">
        <f>IF(tbl_transaction[[#This Row],[Type]]="Inbound",VLOOKUP(tbl_transaction[[#This Row],[Reference Number]],barang_masuk[],5,FALSE),IF(tbl_transaction[[#This Row],[Type]]="Outbound",VLOOKUP(tbl_transaction[[#This Row],[Reference Number]],barang_keluar[],5,FALSE),""))</f>
        <v>Ultra Milk Dairy Variant 1</v>
      </c>
      <c r="F3407">
        <f>IF(tbl_transaction[[#This Row],[Type]]="Inbound",VLOOKUP(tbl_transaction[[#This Row],[Reference Number]],barang_masuk[],6,FALSE),IF(tbl_transaction[[#This Row],[Type]]="Outbound",VLOOKUP(tbl_transaction[[#This Row],[Reference Number]],barang_keluar[],6,FALSE),""))</f>
        <v>24</v>
      </c>
      <c r="G3407" t="str">
        <f>IF(tbl_transaction[[#This Row],[Type]]="Inbound",VLOOKUP(tbl_transaction[[#This Row],[Reference Number]],barang_masuk[],7,FALSE),IF(tbl_transaction[[#This Row],[Type]]="Outbound",VLOOKUP(tbl_transaction[[#This Row],[Reference Number]],barang_keluar[],7,FALSE),""))</f>
        <v>Box</v>
      </c>
      <c r="H3407" t="str">
        <f>IF(tbl_transaction[[#This Row],[Type]]="Inbound",VLOOKUP(tbl_transaction[[#This Row],[Reference Number]],barang_masuk[],3,FALSE),IF(tbl_transaction[[#This Row],[Type]]="Outbound",VLOOKUP(tbl_transaction[[#This Row],[Reference Number]],barang_keluar[],3,FALSE),""))</f>
        <v>Outlet 045</v>
      </c>
      <c r="I3407" t="str">
        <f>IF(D3407='Kartu Stok'!$B$2,COUNTIF($D$3:D3407,'Kartu Stok'!$B$2),"")</f>
        <v/>
      </c>
    </row>
    <row r="3408" spans="1:9" ht="14.5" x14ac:dyDescent="0.35">
      <c r="A3408" s="2" t="s">
        <v>3967</v>
      </c>
      <c r="B3408" s="5">
        <f>IF(LEFT(tbl_transaction[[#This Row],[Reference Number]],2)="GR",VLOOKUP(tbl_transaction[[#This Row],[Reference Number]],barang_masuk[],2,FALSE),IF(LEFT(tbl_transaction[[#This Row],[Reference Number]],2)="DO",VLOOKUP(tbl_transaction[[#This Row],[Reference Number]],barang_keluar[],2,FALSE),""))</f>
        <v>46156</v>
      </c>
      <c r="C3408" t="str">
        <f t="shared" si="53"/>
        <v>Outbound</v>
      </c>
      <c r="D3408" t="str">
        <f>IF(tbl_transaction[[#This Row],[Type]]="Inbound",VLOOKUP(tbl_transaction[[#This Row],[Reference Number]],barang_masuk[],4,FALSE),IF(tbl_transaction[[#This Row],[Type]]="Outbound",VLOOKUP(tbl_transaction[[#This Row],[Reference Number]],barang_keluar[],4,FALSE),""))</f>
        <v>BEV027</v>
      </c>
      <c r="E3408" t="str">
        <f>IF(tbl_transaction[[#This Row],[Type]]="Inbound",VLOOKUP(tbl_transaction[[#This Row],[Reference Number]],barang_masuk[],5,FALSE),IF(tbl_transaction[[#This Row],[Type]]="Outbound",VLOOKUP(tbl_transaction[[#This Row],[Reference Number]],barang_keluar[],5,FALSE),""))</f>
        <v>Aqua Beverage Variant 27</v>
      </c>
      <c r="F3408">
        <f>IF(tbl_transaction[[#This Row],[Type]]="Inbound",VLOOKUP(tbl_transaction[[#This Row],[Reference Number]],barang_masuk[],6,FALSE),IF(tbl_transaction[[#This Row],[Type]]="Outbound",VLOOKUP(tbl_transaction[[#This Row],[Reference Number]],barang_keluar[],6,FALSE),""))</f>
        <v>5</v>
      </c>
      <c r="G3408" t="str">
        <f>IF(tbl_transaction[[#This Row],[Type]]="Inbound",VLOOKUP(tbl_transaction[[#This Row],[Reference Number]],barang_masuk[],7,FALSE),IF(tbl_transaction[[#This Row],[Type]]="Outbound",VLOOKUP(tbl_transaction[[#This Row],[Reference Number]],barang_keluar[],7,FALSE),""))</f>
        <v>Bottle</v>
      </c>
      <c r="H3408" t="str">
        <f>IF(tbl_transaction[[#This Row],[Type]]="Inbound",VLOOKUP(tbl_transaction[[#This Row],[Reference Number]],barang_masuk[],3,FALSE),IF(tbl_transaction[[#This Row],[Type]]="Outbound",VLOOKUP(tbl_transaction[[#This Row],[Reference Number]],barang_keluar[],3,FALSE),""))</f>
        <v>Outlet 022</v>
      </c>
      <c r="I3408" t="str">
        <f>IF(D3408='Kartu Stok'!$B$2,COUNTIF($D$3:D3408,'Kartu Stok'!$B$2),"")</f>
        <v/>
      </c>
    </row>
    <row r="3409" spans="1:9" ht="14.5" x14ac:dyDescent="0.35">
      <c r="A3409" s="2" t="s">
        <v>3968</v>
      </c>
      <c r="B3409" s="5">
        <f>IF(LEFT(tbl_transaction[[#This Row],[Reference Number]],2)="GR",VLOOKUP(tbl_transaction[[#This Row],[Reference Number]],barang_masuk[],2,FALSE),IF(LEFT(tbl_transaction[[#This Row],[Reference Number]],2)="DO",VLOOKUP(tbl_transaction[[#This Row],[Reference Number]],barang_keluar[],2,FALSE),""))</f>
        <v>46041</v>
      </c>
      <c r="C3409" t="str">
        <f t="shared" si="53"/>
        <v>Outbound</v>
      </c>
      <c r="D3409" t="str">
        <f>IF(tbl_transaction[[#This Row],[Type]]="Inbound",VLOOKUP(tbl_transaction[[#This Row],[Reference Number]],barang_masuk[],4,FALSE),IF(tbl_transaction[[#This Row],[Type]]="Outbound",VLOOKUP(tbl_transaction[[#This Row],[Reference Number]],barang_keluar[],4,FALSE),""))</f>
        <v>HOM006</v>
      </c>
      <c r="E3409" t="str">
        <f>IF(tbl_transaction[[#This Row],[Type]]="Inbound",VLOOKUP(tbl_transaction[[#This Row],[Reference Number]],barang_masuk[],5,FALSE),IF(tbl_transaction[[#This Row],[Type]]="Outbound",VLOOKUP(tbl_transaction[[#This Row],[Reference Number]],barang_keluar[],5,FALSE),""))</f>
        <v>Sunlight Home Care Variant 6</v>
      </c>
      <c r="F3409">
        <f>IF(tbl_transaction[[#This Row],[Type]]="Inbound",VLOOKUP(tbl_transaction[[#This Row],[Reference Number]],barang_masuk[],6,FALSE),IF(tbl_transaction[[#This Row],[Type]]="Outbound",VLOOKUP(tbl_transaction[[#This Row],[Reference Number]],barang_keluar[],6,FALSE),""))</f>
        <v>60</v>
      </c>
      <c r="G3409" t="str">
        <f>IF(tbl_transaction[[#This Row],[Type]]="Inbound",VLOOKUP(tbl_transaction[[#This Row],[Reference Number]],barang_masuk[],7,FALSE),IF(tbl_transaction[[#This Row],[Type]]="Outbound",VLOOKUP(tbl_transaction[[#This Row],[Reference Number]],barang_keluar[],7,FALSE),""))</f>
        <v>Pack</v>
      </c>
      <c r="H3409" t="str">
        <f>IF(tbl_transaction[[#This Row],[Type]]="Inbound",VLOOKUP(tbl_transaction[[#This Row],[Reference Number]],barang_masuk[],3,FALSE),IF(tbl_transaction[[#This Row],[Type]]="Outbound",VLOOKUP(tbl_transaction[[#This Row],[Reference Number]],barang_keluar[],3,FALSE),""))</f>
        <v>Outlet 018</v>
      </c>
      <c r="I3409" t="str">
        <f>IF(D3409='Kartu Stok'!$B$2,COUNTIF($D$3:D3409,'Kartu Stok'!$B$2),"")</f>
        <v/>
      </c>
    </row>
    <row r="3410" spans="1:9" ht="14.5" x14ac:dyDescent="0.35">
      <c r="A3410" s="2" t="s">
        <v>3969</v>
      </c>
      <c r="B3410" s="5">
        <f>IF(LEFT(tbl_transaction[[#This Row],[Reference Number]],2)="GR",VLOOKUP(tbl_transaction[[#This Row],[Reference Number]],barang_masuk[],2,FALSE),IF(LEFT(tbl_transaction[[#This Row],[Reference Number]],2)="DO",VLOOKUP(tbl_transaction[[#This Row],[Reference Number]],barang_keluar[],2,FALSE),""))</f>
        <v>46187</v>
      </c>
      <c r="C3410" t="str">
        <f t="shared" si="53"/>
        <v>Outbound</v>
      </c>
      <c r="D3410" t="str">
        <f>IF(tbl_transaction[[#This Row],[Type]]="Inbound",VLOOKUP(tbl_transaction[[#This Row],[Reference Number]],barang_masuk[],4,FALSE),IF(tbl_transaction[[#This Row],[Type]]="Outbound",VLOOKUP(tbl_transaction[[#This Row],[Reference Number]],barang_keluar[],4,FALSE),""))</f>
        <v>INS015</v>
      </c>
      <c r="E3410" t="str">
        <f>IF(tbl_transaction[[#This Row],[Type]]="Inbound",VLOOKUP(tbl_transaction[[#This Row],[Reference Number]],barang_masuk[],5,FALSE),IF(tbl_transaction[[#This Row],[Type]]="Outbound",VLOOKUP(tbl_transaction[[#This Row],[Reference Number]],barang_keluar[],5,FALSE),""))</f>
        <v>Supermi Instant Food Variant 15</v>
      </c>
      <c r="F3410">
        <f>IF(tbl_transaction[[#This Row],[Type]]="Inbound",VLOOKUP(tbl_transaction[[#This Row],[Reference Number]],barang_masuk[],6,FALSE),IF(tbl_transaction[[#This Row],[Type]]="Outbound",VLOOKUP(tbl_transaction[[#This Row],[Reference Number]],barang_keluar[],6,FALSE),""))</f>
        <v>10</v>
      </c>
      <c r="G3410" t="str">
        <f>IF(tbl_transaction[[#This Row],[Type]]="Inbound",VLOOKUP(tbl_transaction[[#This Row],[Reference Number]],barang_masuk[],7,FALSE),IF(tbl_transaction[[#This Row],[Type]]="Outbound",VLOOKUP(tbl_transaction[[#This Row],[Reference Number]],barang_keluar[],7,FALSE),""))</f>
        <v>Pack</v>
      </c>
      <c r="H3410" t="str">
        <f>IF(tbl_transaction[[#This Row],[Type]]="Inbound",VLOOKUP(tbl_transaction[[#This Row],[Reference Number]],barang_masuk[],3,FALSE),IF(tbl_transaction[[#This Row],[Type]]="Outbound",VLOOKUP(tbl_transaction[[#This Row],[Reference Number]],barang_keluar[],3,FALSE),""))</f>
        <v>Outlet 044</v>
      </c>
      <c r="I3410" t="str">
        <f>IF(D3410='Kartu Stok'!$B$2,COUNTIF($D$3:D3410,'Kartu Stok'!$B$2),"")</f>
        <v/>
      </c>
    </row>
    <row r="3411" spans="1:9" ht="14.5" x14ac:dyDescent="0.35">
      <c r="A3411" s="2" t="s">
        <v>3970</v>
      </c>
      <c r="B3411" s="5">
        <f>IF(LEFT(tbl_transaction[[#This Row],[Reference Number]],2)="GR",VLOOKUP(tbl_transaction[[#This Row],[Reference Number]],barang_masuk[],2,FALSE),IF(LEFT(tbl_transaction[[#This Row],[Reference Number]],2)="DO",VLOOKUP(tbl_transaction[[#This Row],[Reference Number]],barang_keluar[],2,FALSE),""))</f>
        <v>46096</v>
      </c>
      <c r="C3411" t="str">
        <f t="shared" si="53"/>
        <v>Outbound</v>
      </c>
      <c r="D3411" t="str">
        <f>IF(tbl_transaction[[#This Row],[Type]]="Inbound",VLOOKUP(tbl_transaction[[#This Row],[Reference Number]],barang_masuk[],4,FALSE),IF(tbl_transaction[[#This Row],[Type]]="Outbound",VLOOKUP(tbl_transaction[[#This Row],[Reference Number]],barang_keluar[],4,FALSE),""))</f>
        <v>BAB017</v>
      </c>
      <c r="E3411" t="str">
        <f>IF(tbl_transaction[[#This Row],[Type]]="Inbound",VLOOKUP(tbl_transaction[[#This Row],[Reference Number]],barang_masuk[],5,FALSE),IF(tbl_transaction[[#This Row],[Type]]="Outbound",VLOOKUP(tbl_transaction[[#This Row],[Reference Number]],barang_keluar[],5,FALSE),""))</f>
        <v>MamyPoko Baby Care Variant 17</v>
      </c>
      <c r="F3411">
        <f>IF(tbl_transaction[[#This Row],[Type]]="Inbound",VLOOKUP(tbl_transaction[[#This Row],[Reference Number]],barang_masuk[],6,FALSE),IF(tbl_transaction[[#This Row],[Type]]="Outbound",VLOOKUP(tbl_transaction[[#This Row],[Reference Number]],barang_keluar[],6,FALSE),""))</f>
        <v>10</v>
      </c>
      <c r="G3411" t="str">
        <f>IF(tbl_transaction[[#This Row],[Type]]="Inbound",VLOOKUP(tbl_transaction[[#This Row],[Reference Number]],barang_masuk[],7,FALSE),IF(tbl_transaction[[#This Row],[Type]]="Outbound",VLOOKUP(tbl_transaction[[#This Row],[Reference Number]],barang_keluar[],7,FALSE),""))</f>
        <v>Pack</v>
      </c>
      <c r="H3411" t="str">
        <f>IF(tbl_transaction[[#This Row],[Type]]="Inbound",VLOOKUP(tbl_transaction[[#This Row],[Reference Number]],barang_masuk[],3,FALSE),IF(tbl_transaction[[#This Row],[Type]]="Outbound",VLOOKUP(tbl_transaction[[#This Row],[Reference Number]],barang_keluar[],3,FALSE),""))</f>
        <v>Outlet 071</v>
      </c>
      <c r="I3411" t="str">
        <f>IF(D3411='Kartu Stok'!$B$2,COUNTIF($D$3:D3411,'Kartu Stok'!$B$2),"")</f>
        <v/>
      </c>
    </row>
    <row r="3412" spans="1:9" ht="14.5" x14ac:dyDescent="0.35">
      <c r="A3412" s="2" t="s">
        <v>3971</v>
      </c>
      <c r="B3412" s="5">
        <f>IF(LEFT(tbl_transaction[[#This Row],[Reference Number]],2)="GR",VLOOKUP(tbl_transaction[[#This Row],[Reference Number]],barang_masuk[],2,FALSE),IF(LEFT(tbl_transaction[[#This Row],[Reference Number]],2)="DO",VLOOKUP(tbl_transaction[[#This Row],[Reference Number]],barang_keluar[],2,FALSE),""))</f>
        <v>46027</v>
      </c>
      <c r="C3412" t="str">
        <f t="shared" si="53"/>
        <v>Outbound</v>
      </c>
      <c r="D3412" t="str">
        <f>IF(tbl_transaction[[#This Row],[Type]]="Inbound",VLOOKUP(tbl_transaction[[#This Row],[Reference Number]],barang_masuk[],4,FALSE),IF(tbl_transaction[[#This Row],[Type]]="Outbound",VLOOKUP(tbl_transaction[[#This Row],[Reference Number]],barang_keluar[],4,FALSE),""))</f>
        <v>PER030</v>
      </c>
      <c r="E3412" t="str">
        <f>IF(tbl_transaction[[#This Row],[Type]]="Inbound",VLOOKUP(tbl_transaction[[#This Row],[Reference Number]],barang_masuk[],5,FALSE),IF(tbl_transaction[[#This Row],[Type]]="Outbound",VLOOKUP(tbl_transaction[[#This Row],[Reference Number]],barang_keluar[],5,FALSE),""))</f>
        <v>Lifebuoy Personal Care Variant 30</v>
      </c>
      <c r="F3412">
        <f>IF(tbl_transaction[[#This Row],[Type]]="Inbound",VLOOKUP(tbl_transaction[[#This Row],[Reference Number]],barang_masuk[],6,FALSE),IF(tbl_transaction[[#This Row],[Type]]="Outbound",VLOOKUP(tbl_transaction[[#This Row],[Reference Number]],barang_keluar[],6,FALSE),""))</f>
        <v>12</v>
      </c>
      <c r="G3412" t="str">
        <f>IF(tbl_transaction[[#This Row],[Type]]="Inbound",VLOOKUP(tbl_transaction[[#This Row],[Reference Number]],barang_masuk[],7,FALSE),IF(tbl_transaction[[#This Row],[Type]]="Outbound",VLOOKUP(tbl_transaction[[#This Row],[Reference Number]],barang_keluar[],7,FALSE),""))</f>
        <v>Bottle</v>
      </c>
      <c r="H3412" t="str">
        <f>IF(tbl_transaction[[#This Row],[Type]]="Inbound",VLOOKUP(tbl_transaction[[#This Row],[Reference Number]],barang_masuk[],3,FALSE),IF(tbl_transaction[[#This Row],[Type]]="Outbound",VLOOKUP(tbl_transaction[[#This Row],[Reference Number]],barang_keluar[],3,FALSE),""))</f>
        <v>Outlet 062</v>
      </c>
      <c r="I3412" t="str">
        <f>IF(D3412='Kartu Stok'!$B$2,COUNTIF($D$3:D3412,'Kartu Stok'!$B$2),"")</f>
        <v/>
      </c>
    </row>
    <row r="3413" spans="1:9" ht="14.5" x14ac:dyDescent="0.35">
      <c r="A3413" s="2" t="s">
        <v>3972</v>
      </c>
      <c r="B3413" s="5">
        <f>IF(LEFT(tbl_transaction[[#This Row],[Reference Number]],2)="GR",VLOOKUP(tbl_transaction[[#This Row],[Reference Number]],barang_masuk[],2,FALSE),IF(LEFT(tbl_transaction[[#This Row],[Reference Number]],2)="DO",VLOOKUP(tbl_transaction[[#This Row],[Reference Number]],barang_keluar[],2,FALSE),""))</f>
        <v>46082</v>
      </c>
      <c r="C3413" t="str">
        <f t="shared" si="53"/>
        <v>Outbound</v>
      </c>
      <c r="D3413" t="str">
        <f>IF(tbl_transaction[[#This Row],[Type]]="Inbound",VLOOKUP(tbl_transaction[[#This Row],[Reference Number]],barang_masuk[],4,FALSE),IF(tbl_transaction[[#This Row],[Type]]="Outbound",VLOOKUP(tbl_transaction[[#This Row],[Reference Number]],barang_keluar[],4,FALSE),""))</f>
        <v>HOM014</v>
      </c>
      <c r="E3413" t="str">
        <f>IF(tbl_transaction[[#This Row],[Type]]="Inbound",VLOOKUP(tbl_transaction[[#This Row],[Reference Number]],barang_masuk[],5,FALSE),IF(tbl_transaction[[#This Row],[Type]]="Outbound",VLOOKUP(tbl_transaction[[#This Row],[Reference Number]],barang_keluar[],5,FALSE),""))</f>
        <v>Rinso Home Care Variant 14</v>
      </c>
      <c r="F3413">
        <f>IF(tbl_transaction[[#This Row],[Type]]="Inbound",VLOOKUP(tbl_transaction[[#This Row],[Reference Number]],barang_masuk[],6,FALSE),IF(tbl_transaction[[#This Row],[Type]]="Outbound",VLOOKUP(tbl_transaction[[#This Row],[Reference Number]],barang_keluar[],6,FALSE),""))</f>
        <v>12</v>
      </c>
      <c r="G3413" t="str">
        <f>IF(tbl_transaction[[#This Row],[Type]]="Inbound",VLOOKUP(tbl_transaction[[#This Row],[Reference Number]],barang_masuk[],7,FALSE),IF(tbl_transaction[[#This Row],[Type]]="Outbound",VLOOKUP(tbl_transaction[[#This Row],[Reference Number]],barang_keluar[],7,FALSE),""))</f>
        <v>Pack</v>
      </c>
      <c r="H3413" t="str">
        <f>IF(tbl_transaction[[#This Row],[Type]]="Inbound",VLOOKUP(tbl_transaction[[#This Row],[Reference Number]],barang_masuk[],3,FALSE),IF(tbl_transaction[[#This Row],[Type]]="Outbound",VLOOKUP(tbl_transaction[[#This Row],[Reference Number]],barang_keluar[],3,FALSE),""))</f>
        <v>Outlet 043</v>
      </c>
      <c r="I3413" t="str">
        <f>IF(D3413='Kartu Stok'!$B$2,COUNTIF($D$3:D3413,'Kartu Stok'!$B$2),"")</f>
        <v/>
      </c>
    </row>
    <row r="3414" spans="1:9" ht="14.5" x14ac:dyDescent="0.35">
      <c r="A3414" s="2" t="s">
        <v>3973</v>
      </c>
      <c r="B3414" s="5">
        <f>IF(LEFT(tbl_transaction[[#This Row],[Reference Number]],2)="GR",VLOOKUP(tbl_transaction[[#This Row],[Reference Number]],barang_masuk[],2,FALSE),IF(LEFT(tbl_transaction[[#This Row],[Reference Number]],2)="DO",VLOOKUP(tbl_transaction[[#This Row],[Reference Number]],barang_keluar[],2,FALSE),""))</f>
        <v>46140</v>
      </c>
      <c r="C3414" t="str">
        <f t="shared" si="53"/>
        <v>Outbound</v>
      </c>
      <c r="D3414" t="str">
        <f>IF(tbl_transaction[[#This Row],[Type]]="Inbound",VLOOKUP(tbl_transaction[[#This Row],[Reference Number]],barang_masuk[],4,FALSE),IF(tbl_transaction[[#This Row],[Type]]="Outbound",VLOOKUP(tbl_transaction[[#This Row],[Reference Number]],barang_keluar[],4,FALSE),""))</f>
        <v>BEV012</v>
      </c>
      <c r="E3414" t="str">
        <f>IF(tbl_transaction[[#This Row],[Type]]="Inbound",VLOOKUP(tbl_transaction[[#This Row],[Reference Number]],barang_masuk[],5,FALSE),IF(tbl_transaction[[#This Row],[Type]]="Outbound",VLOOKUP(tbl_transaction[[#This Row],[Reference Number]],barang_keluar[],5,FALSE),""))</f>
        <v>Pocari Beverage Variant 12</v>
      </c>
      <c r="F3414">
        <f>IF(tbl_transaction[[#This Row],[Type]]="Inbound",VLOOKUP(tbl_transaction[[#This Row],[Reference Number]],barang_masuk[],6,FALSE),IF(tbl_transaction[[#This Row],[Type]]="Outbound",VLOOKUP(tbl_transaction[[#This Row],[Reference Number]],barang_keluar[],6,FALSE),""))</f>
        <v>10</v>
      </c>
      <c r="G3414" t="str">
        <f>IF(tbl_transaction[[#This Row],[Type]]="Inbound",VLOOKUP(tbl_transaction[[#This Row],[Reference Number]],barang_masuk[],7,FALSE),IF(tbl_transaction[[#This Row],[Type]]="Outbound",VLOOKUP(tbl_transaction[[#This Row],[Reference Number]],barang_keluar[],7,FALSE),""))</f>
        <v>Bottle</v>
      </c>
      <c r="H3414" t="str">
        <f>IF(tbl_transaction[[#This Row],[Type]]="Inbound",VLOOKUP(tbl_transaction[[#This Row],[Reference Number]],barang_masuk[],3,FALSE),IF(tbl_transaction[[#This Row],[Type]]="Outbound",VLOOKUP(tbl_transaction[[#This Row],[Reference Number]],barang_keluar[],3,FALSE),""))</f>
        <v>Outlet 038</v>
      </c>
      <c r="I3414" t="str">
        <f>IF(D3414='Kartu Stok'!$B$2,COUNTIF($D$3:D3414,'Kartu Stok'!$B$2),"")</f>
        <v/>
      </c>
    </row>
    <row r="3415" spans="1:9" ht="14.5" x14ac:dyDescent="0.35">
      <c r="A3415" s="2" t="s">
        <v>3974</v>
      </c>
      <c r="B3415" s="5">
        <f>IF(LEFT(tbl_transaction[[#This Row],[Reference Number]],2)="GR",VLOOKUP(tbl_transaction[[#This Row],[Reference Number]],barang_masuk[],2,FALSE),IF(LEFT(tbl_transaction[[#This Row],[Reference Number]],2)="DO",VLOOKUP(tbl_transaction[[#This Row],[Reference Number]],barang_keluar[],2,FALSE),""))</f>
        <v>46053</v>
      </c>
      <c r="C3415" t="str">
        <f t="shared" si="53"/>
        <v>Outbound</v>
      </c>
      <c r="D3415" t="str">
        <f>IF(tbl_transaction[[#This Row],[Type]]="Inbound",VLOOKUP(tbl_transaction[[#This Row],[Reference Number]],barang_masuk[],4,FALSE),IF(tbl_transaction[[#This Row],[Type]]="Outbound",VLOOKUP(tbl_transaction[[#This Row],[Reference Number]],barang_keluar[],4,FALSE),""))</f>
        <v>SNK026</v>
      </c>
      <c r="E3415" t="str">
        <f>IF(tbl_transaction[[#This Row],[Type]]="Inbound",VLOOKUP(tbl_transaction[[#This Row],[Reference Number]],barang_masuk[],5,FALSE),IF(tbl_transaction[[#This Row],[Type]]="Outbound",VLOOKUP(tbl_transaction[[#This Row],[Reference Number]],barang_keluar[],5,FALSE),""))</f>
        <v>Chitato Snack Variant 26</v>
      </c>
      <c r="F3415">
        <f>IF(tbl_transaction[[#This Row],[Type]]="Inbound",VLOOKUP(tbl_transaction[[#This Row],[Reference Number]],barang_masuk[],6,FALSE),IF(tbl_transaction[[#This Row],[Type]]="Outbound",VLOOKUP(tbl_transaction[[#This Row],[Reference Number]],barang_keluar[],6,FALSE),""))</f>
        <v>12</v>
      </c>
      <c r="G3415" t="str">
        <f>IF(tbl_transaction[[#This Row],[Type]]="Inbound",VLOOKUP(tbl_transaction[[#This Row],[Reference Number]],barang_masuk[],7,FALSE),IF(tbl_transaction[[#This Row],[Type]]="Outbound",VLOOKUP(tbl_transaction[[#This Row],[Reference Number]],barang_keluar[],7,FALSE),""))</f>
        <v>Pack</v>
      </c>
      <c r="H3415" t="str">
        <f>IF(tbl_transaction[[#This Row],[Type]]="Inbound",VLOOKUP(tbl_transaction[[#This Row],[Reference Number]],barang_masuk[],3,FALSE),IF(tbl_transaction[[#This Row],[Type]]="Outbound",VLOOKUP(tbl_transaction[[#This Row],[Reference Number]],barang_keluar[],3,FALSE),""))</f>
        <v>Outlet 035</v>
      </c>
      <c r="I3415" t="str">
        <f>IF(D3415='Kartu Stok'!$B$2,COUNTIF($D$3:D3415,'Kartu Stok'!$B$2),"")</f>
        <v/>
      </c>
    </row>
    <row r="3416" spans="1:9" ht="14.5" x14ac:dyDescent="0.35">
      <c r="A3416" s="2" t="s">
        <v>3975</v>
      </c>
      <c r="B3416" s="5">
        <f>IF(LEFT(tbl_transaction[[#This Row],[Reference Number]],2)="GR",VLOOKUP(tbl_transaction[[#This Row],[Reference Number]],barang_masuk[],2,FALSE),IF(LEFT(tbl_transaction[[#This Row],[Reference Number]],2)="DO",VLOOKUP(tbl_transaction[[#This Row],[Reference Number]],barang_keluar[],2,FALSE),""))</f>
        <v>46078</v>
      </c>
      <c r="C3416" t="str">
        <f t="shared" si="53"/>
        <v>Outbound</v>
      </c>
      <c r="D3416" t="str">
        <f>IF(tbl_transaction[[#This Row],[Type]]="Inbound",VLOOKUP(tbl_transaction[[#This Row],[Reference Number]],barang_masuk[],4,FALSE),IF(tbl_transaction[[#This Row],[Type]]="Outbound",VLOOKUP(tbl_transaction[[#This Row],[Reference Number]],barang_keluar[],4,FALSE),""))</f>
        <v>INS008</v>
      </c>
      <c r="E3416" t="str">
        <f>IF(tbl_transaction[[#This Row],[Type]]="Inbound",VLOOKUP(tbl_transaction[[#This Row],[Reference Number]],barang_masuk[],5,FALSE),IF(tbl_transaction[[#This Row],[Type]]="Outbound",VLOOKUP(tbl_transaction[[#This Row],[Reference Number]],barang_keluar[],5,FALSE),""))</f>
        <v>Indomie Instant Food Variant 8</v>
      </c>
      <c r="F3416">
        <f>IF(tbl_transaction[[#This Row],[Type]]="Inbound",VLOOKUP(tbl_transaction[[#This Row],[Reference Number]],barang_masuk[],6,FALSE),IF(tbl_transaction[[#This Row],[Type]]="Outbound",VLOOKUP(tbl_transaction[[#This Row],[Reference Number]],barang_keluar[],6,FALSE),""))</f>
        <v>60</v>
      </c>
      <c r="G3416" t="str">
        <f>IF(tbl_transaction[[#This Row],[Type]]="Inbound",VLOOKUP(tbl_transaction[[#This Row],[Reference Number]],barang_masuk[],7,FALSE),IF(tbl_transaction[[#This Row],[Type]]="Outbound",VLOOKUP(tbl_transaction[[#This Row],[Reference Number]],barang_keluar[],7,FALSE),""))</f>
        <v>Pack</v>
      </c>
      <c r="H3416" t="str">
        <f>IF(tbl_transaction[[#This Row],[Type]]="Inbound",VLOOKUP(tbl_transaction[[#This Row],[Reference Number]],barang_masuk[],3,FALSE),IF(tbl_transaction[[#This Row],[Type]]="Outbound",VLOOKUP(tbl_transaction[[#This Row],[Reference Number]],barang_keluar[],3,FALSE),""))</f>
        <v>Outlet 071</v>
      </c>
      <c r="I3416" t="str">
        <f>IF(D3416='Kartu Stok'!$B$2,COUNTIF($D$3:D3416,'Kartu Stok'!$B$2),"")</f>
        <v/>
      </c>
    </row>
    <row r="3417" spans="1:9" ht="14.5" x14ac:dyDescent="0.35">
      <c r="A3417" s="2" t="s">
        <v>3976</v>
      </c>
      <c r="B3417" s="5">
        <f>IF(LEFT(tbl_transaction[[#This Row],[Reference Number]],2)="GR",VLOOKUP(tbl_transaction[[#This Row],[Reference Number]],barang_masuk[],2,FALSE),IF(LEFT(tbl_transaction[[#This Row],[Reference Number]],2)="DO",VLOOKUP(tbl_transaction[[#This Row],[Reference Number]],barang_keluar[],2,FALSE),""))</f>
        <v>46088</v>
      </c>
      <c r="C3417" t="str">
        <f t="shared" si="53"/>
        <v>Outbound</v>
      </c>
      <c r="D3417" t="str">
        <f>IF(tbl_transaction[[#This Row],[Type]]="Inbound",VLOOKUP(tbl_transaction[[#This Row],[Reference Number]],barang_masuk[],4,FALSE),IF(tbl_transaction[[#This Row],[Type]]="Outbound",VLOOKUP(tbl_transaction[[#This Row],[Reference Number]],barang_keluar[],4,FALSE),""))</f>
        <v>INS014</v>
      </c>
      <c r="E3417" t="str">
        <f>IF(tbl_transaction[[#This Row],[Type]]="Inbound",VLOOKUP(tbl_transaction[[#This Row],[Reference Number]],barang_masuk[],5,FALSE),IF(tbl_transaction[[#This Row],[Type]]="Outbound",VLOOKUP(tbl_transaction[[#This Row],[Reference Number]],barang_keluar[],5,FALSE),""))</f>
        <v>Indomie Instant Food Variant 14</v>
      </c>
      <c r="F3417">
        <f>IF(tbl_transaction[[#This Row],[Type]]="Inbound",VLOOKUP(tbl_transaction[[#This Row],[Reference Number]],barang_masuk[],6,FALSE),IF(tbl_transaction[[#This Row],[Type]]="Outbound",VLOOKUP(tbl_transaction[[#This Row],[Reference Number]],barang_keluar[],6,FALSE),""))</f>
        <v>60</v>
      </c>
      <c r="G3417" t="str">
        <f>IF(tbl_transaction[[#This Row],[Type]]="Inbound",VLOOKUP(tbl_transaction[[#This Row],[Reference Number]],barang_masuk[],7,FALSE),IF(tbl_transaction[[#This Row],[Type]]="Outbound",VLOOKUP(tbl_transaction[[#This Row],[Reference Number]],barang_keluar[],7,FALSE),""))</f>
        <v>Pack</v>
      </c>
      <c r="H3417" t="str">
        <f>IF(tbl_transaction[[#This Row],[Type]]="Inbound",VLOOKUP(tbl_transaction[[#This Row],[Reference Number]],barang_masuk[],3,FALSE),IF(tbl_transaction[[#This Row],[Type]]="Outbound",VLOOKUP(tbl_transaction[[#This Row],[Reference Number]],barang_keluar[],3,FALSE),""))</f>
        <v>Outlet 032</v>
      </c>
      <c r="I3417" t="str">
        <f>IF(D3417='Kartu Stok'!$B$2,COUNTIF($D$3:D3417,'Kartu Stok'!$B$2),"")</f>
        <v/>
      </c>
    </row>
    <row r="3418" spans="1:9" ht="14.5" x14ac:dyDescent="0.35">
      <c r="A3418" s="2" t="s">
        <v>3977</v>
      </c>
      <c r="B3418" s="5">
        <f>IF(LEFT(tbl_transaction[[#This Row],[Reference Number]],2)="GR",VLOOKUP(tbl_transaction[[#This Row],[Reference Number]],barang_masuk[],2,FALSE),IF(LEFT(tbl_transaction[[#This Row],[Reference Number]],2)="DO",VLOOKUP(tbl_transaction[[#This Row],[Reference Number]],barang_keluar[],2,FALSE),""))</f>
        <v>46144</v>
      </c>
      <c r="C3418" t="str">
        <f t="shared" si="53"/>
        <v>Outbound</v>
      </c>
      <c r="D3418" t="str">
        <f>IF(tbl_transaction[[#This Row],[Type]]="Inbound",VLOOKUP(tbl_transaction[[#This Row],[Reference Number]],barang_masuk[],4,FALSE),IF(tbl_transaction[[#This Row],[Type]]="Outbound",VLOOKUP(tbl_transaction[[#This Row],[Reference Number]],barang_keluar[],4,FALSE),""))</f>
        <v>DAR002</v>
      </c>
      <c r="E3418" t="str">
        <f>IF(tbl_transaction[[#This Row],[Type]]="Inbound",VLOOKUP(tbl_transaction[[#This Row],[Reference Number]],barang_masuk[],5,FALSE),IF(tbl_transaction[[#This Row],[Type]]="Outbound",VLOOKUP(tbl_transaction[[#This Row],[Reference Number]],barang_keluar[],5,FALSE),""))</f>
        <v>Indomilk Dairy Variant 2</v>
      </c>
      <c r="F3418">
        <f>IF(tbl_transaction[[#This Row],[Type]]="Inbound",VLOOKUP(tbl_transaction[[#This Row],[Reference Number]],barang_masuk[],6,FALSE),IF(tbl_transaction[[#This Row],[Type]]="Outbound",VLOOKUP(tbl_transaction[[#This Row],[Reference Number]],barang_keluar[],6,FALSE),""))</f>
        <v>36</v>
      </c>
      <c r="G3418" t="str">
        <f>IF(tbl_transaction[[#This Row],[Type]]="Inbound",VLOOKUP(tbl_transaction[[#This Row],[Reference Number]],barang_masuk[],7,FALSE),IF(tbl_transaction[[#This Row],[Type]]="Outbound",VLOOKUP(tbl_transaction[[#This Row],[Reference Number]],barang_keluar[],7,FALSE),""))</f>
        <v>Box</v>
      </c>
      <c r="H3418" t="str">
        <f>IF(tbl_transaction[[#This Row],[Type]]="Inbound",VLOOKUP(tbl_transaction[[#This Row],[Reference Number]],barang_masuk[],3,FALSE),IF(tbl_transaction[[#This Row],[Type]]="Outbound",VLOOKUP(tbl_transaction[[#This Row],[Reference Number]],barang_keluar[],3,FALSE),""))</f>
        <v>Outlet 018</v>
      </c>
      <c r="I3418" t="str">
        <f>IF(D3418='Kartu Stok'!$B$2,COUNTIF($D$3:D3418,'Kartu Stok'!$B$2),"")</f>
        <v/>
      </c>
    </row>
    <row r="3419" spans="1:9" ht="14.5" x14ac:dyDescent="0.35">
      <c r="A3419" s="2" t="s">
        <v>3978</v>
      </c>
      <c r="B3419" s="5">
        <f>IF(LEFT(tbl_transaction[[#This Row],[Reference Number]],2)="GR",VLOOKUP(tbl_transaction[[#This Row],[Reference Number]],barang_masuk[],2,FALSE),IF(LEFT(tbl_transaction[[#This Row],[Reference Number]],2)="DO",VLOOKUP(tbl_transaction[[#This Row],[Reference Number]],barang_keluar[],2,FALSE),""))</f>
        <v>46112</v>
      </c>
      <c r="C3419" t="str">
        <f t="shared" si="53"/>
        <v>Outbound</v>
      </c>
      <c r="D3419" t="str">
        <f>IF(tbl_transaction[[#This Row],[Type]]="Inbound",VLOOKUP(tbl_transaction[[#This Row],[Reference Number]],barang_masuk[],4,FALSE),IF(tbl_transaction[[#This Row],[Type]]="Outbound",VLOOKUP(tbl_transaction[[#This Row],[Reference Number]],barang_keluar[],4,FALSE),""))</f>
        <v>DAR010</v>
      </c>
      <c r="E3419" t="str">
        <f>IF(tbl_transaction[[#This Row],[Type]]="Inbound",VLOOKUP(tbl_transaction[[#This Row],[Reference Number]],barang_masuk[],5,FALSE),IF(tbl_transaction[[#This Row],[Type]]="Outbound",VLOOKUP(tbl_transaction[[#This Row],[Reference Number]],barang_keluar[],5,FALSE),""))</f>
        <v>Ultra Milk Dairy Variant 10</v>
      </c>
      <c r="F3419">
        <f>IF(tbl_transaction[[#This Row],[Type]]="Inbound",VLOOKUP(tbl_transaction[[#This Row],[Reference Number]],barang_masuk[],6,FALSE),IF(tbl_transaction[[#This Row],[Type]]="Outbound",VLOOKUP(tbl_transaction[[#This Row],[Reference Number]],barang_keluar[],6,FALSE),""))</f>
        <v>10</v>
      </c>
      <c r="G3419" t="str">
        <f>IF(tbl_transaction[[#This Row],[Type]]="Inbound",VLOOKUP(tbl_transaction[[#This Row],[Reference Number]],barang_masuk[],7,FALSE),IF(tbl_transaction[[#This Row],[Type]]="Outbound",VLOOKUP(tbl_transaction[[#This Row],[Reference Number]],barang_keluar[],7,FALSE),""))</f>
        <v>Box</v>
      </c>
      <c r="H3419" t="str">
        <f>IF(tbl_transaction[[#This Row],[Type]]="Inbound",VLOOKUP(tbl_transaction[[#This Row],[Reference Number]],barang_masuk[],3,FALSE),IF(tbl_transaction[[#This Row],[Type]]="Outbound",VLOOKUP(tbl_transaction[[#This Row],[Reference Number]],barang_keluar[],3,FALSE),""))</f>
        <v>Outlet 021</v>
      </c>
      <c r="I3419" t="str">
        <f>IF(D3419='Kartu Stok'!$B$2,COUNTIF($D$3:D3419,'Kartu Stok'!$B$2),"")</f>
        <v/>
      </c>
    </row>
    <row r="3420" spans="1:9" ht="14.5" x14ac:dyDescent="0.35">
      <c r="A3420" s="2" t="s">
        <v>3979</v>
      </c>
      <c r="B3420" s="5">
        <f>IF(LEFT(tbl_transaction[[#This Row],[Reference Number]],2)="GR",VLOOKUP(tbl_transaction[[#This Row],[Reference Number]],barang_masuk[],2,FALSE),IF(LEFT(tbl_transaction[[#This Row],[Reference Number]],2)="DO",VLOOKUP(tbl_transaction[[#This Row],[Reference Number]],barang_keluar[],2,FALSE),""))</f>
        <v>46046</v>
      </c>
      <c r="C3420" t="str">
        <f t="shared" si="53"/>
        <v>Outbound</v>
      </c>
      <c r="D3420" t="str">
        <f>IF(tbl_transaction[[#This Row],[Type]]="Inbound",VLOOKUP(tbl_transaction[[#This Row],[Reference Number]],barang_masuk[],4,FALSE),IF(tbl_transaction[[#This Row],[Type]]="Outbound",VLOOKUP(tbl_transaction[[#This Row],[Reference Number]],barang_keluar[],4,FALSE),""))</f>
        <v>PER011</v>
      </c>
      <c r="E3420" t="str">
        <f>IF(tbl_transaction[[#This Row],[Type]]="Inbound",VLOOKUP(tbl_transaction[[#This Row],[Reference Number]],barang_masuk[],5,FALSE),IF(tbl_transaction[[#This Row],[Type]]="Outbound",VLOOKUP(tbl_transaction[[#This Row],[Reference Number]],barang_keluar[],5,FALSE),""))</f>
        <v>Pepsodent Personal Care Variant 11</v>
      </c>
      <c r="F3420">
        <f>IF(tbl_transaction[[#This Row],[Type]]="Inbound",VLOOKUP(tbl_transaction[[#This Row],[Reference Number]],barang_masuk[],6,FALSE),IF(tbl_transaction[[#This Row],[Type]]="Outbound",VLOOKUP(tbl_transaction[[#This Row],[Reference Number]],barang_keluar[],6,FALSE),""))</f>
        <v>30</v>
      </c>
      <c r="G3420" t="str">
        <f>IF(tbl_transaction[[#This Row],[Type]]="Inbound",VLOOKUP(tbl_transaction[[#This Row],[Reference Number]],barang_masuk[],7,FALSE),IF(tbl_transaction[[#This Row],[Type]]="Outbound",VLOOKUP(tbl_transaction[[#This Row],[Reference Number]],barang_keluar[],7,FALSE),""))</f>
        <v>Bottle</v>
      </c>
      <c r="H3420" t="str">
        <f>IF(tbl_transaction[[#This Row],[Type]]="Inbound",VLOOKUP(tbl_transaction[[#This Row],[Reference Number]],barang_masuk[],3,FALSE),IF(tbl_transaction[[#This Row],[Type]]="Outbound",VLOOKUP(tbl_transaction[[#This Row],[Reference Number]],barang_keluar[],3,FALSE),""))</f>
        <v>Outlet 038</v>
      </c>
      <c r="I3420" t="str">
        <f>IF(D3420='Kartu Stok'!$B$2,COUNTIF($D$3:D3420,'Kartu Stok'!$B$2),"")</f>
        <v/>
      </c>
    </row>
    <row r="3421" spans="1:9" ht="14.5" x14ac:dyDescent="0.35">
      <c r="A3421" s="2" t="s">
        <v>3980</v>
      </c>
      <c r="B3421" s="5">
        <f>IF(LEFT(tbl_transaction[[#This Row],[Reference Number]],2)="GR",VLOOKUP(tbl_transaction[[#This Row],[Reference Number]],barang_masuk[],2,FALSE),IF(LEFT(tbl_transaction[[#This Row],[Reference Number]],2)="DO",VLOOKUP(tbl_transaction[[#This Row],[Reference Number]],barang_keluar[],2,FALSE),""))</f>
        <v>46065</v>
      </c>
      <c r="C3421" t="str">
        <f t="shared" si="53"/>
        <v>Outbound</v>
      </c>
      <c r="D3421" t="str">
        <f>IF(tbl_transaction[[#This Row],[Type]]="Inbound",VLOOKUP(tbl_transaction[[#This Row],[Reference Number]],barang_masuk[],4,FALSE),IF(tbl_transaction[[#This Row],[Type]]="Outbound",VLOOKUP(tbl_transaction[[#This Row],[Reference Number]],barang_keluar[],4,FALSE),""))</f>
        <v>INS021</v>
      </c>
      <c r="E3421" t="str">
        <f>IF(tbl_transaction[[#This Row],[Type]]="Inbound",VLOOKUP(tbl_transaction[[#This Row],[Reference Number]],barang_masuk[],5,FALSE),IF(tbl_transaction[[#This Row],[Type]]="Outbound",VLOOKUP(tbl_transaction[[#This Row],[Reference Number]],barang_keluar[],5,FALSE),""))</f>
        <v>Sarimi Instant Food Variant 21</v>
      </c>
      <c r="F3421">
        <f>IF(tbl_transaction[[#This Row],[Type]]="Inbound",VLOOKUP(tbl_transaction[[#This Row],[Reference Number]],barang_masuk[],6,FALSE),IF(tbl_transaction[[#This Row],[Type]]="Outbound",VLOOKUP(tbl_transaction[[#This Row],[Reference Number]],barang_keluar[],6,FALSE),""))</f>
        <v>5</v>
      </c>
      <c r="G3421" t="str">
        <f>IF(tbl_transaction[[#This Row],[Type]]="Inbound",VLOOKUP(tbl_transaction[[#This Row],[Reference Number]],barang_masuk[],7,FALSE),IF(tbl_transaction[[#This Row],[Type]]="Outbound",VLOOKUP(tbl_transaction[[#This Row],[Reference Number]],barang_keluar[],7,FALSE),""))</f>
        <v>Pack</v>
      </c>
      <c r="H3421" t="str">
        <f>IF(tbl_transaction[[#This Row],[Type]]="Inbound",VLOOKUP(tbl_transaction[[#This Row],[Reference Number]],barang_masuk[],3,FALSE),IF(tbl_transaction[[#This Row],[Type]]="Outbound",VLOOKUP(tbl_transaction[[#This Row],[Reference Number]],barang_keluar[],3,FALSE),""))</f>
        <v>Outlet 003</v>
      </c>
      <c r="I3421" t="str">
        <f>IF(D3421='Kartu Stok'!$B$2,COUNTIF($D$3:D3421,'Kartu Stok'!$B$2),"")</f>
        <v/>
      </c>
    </row>
    <row r="3422" spans="1:9" ht="14.5" x14ac:dyDescent="0.35">
      <c r="A3422" s="2" t="s">
        <v>3981</v>
      </c>
      <c r="B3422" s="5">
        <f>IF(LEFT(tbl_transaction[[#This Row],[Reference Number]],2)="GR",VLOOKUP(tbl_transaction[[#This Row],[Reference Number]],barang_masuk[],2,FALSE),IF(LEFT(tbl_transaction[[#This Row],[Reference Number]],2)="DO",VLOOKUP(tbl_transaction[[#This Row],[Reference Number]],barang_keluar[],2,FALSE),""))</f>
        <v>46120</v>
      </c>
      <c r="C3422" t="str">
        <f t="shared" ref="C3422:C3485" si="54">IF(LEFT(A3422,2)="GR","Inbound",IF(LEFT(A3422,2)="DO","Outbound",""))</f>
        <v>Outbound</v>
      </c>
      <c r="D3422" t="str">
        <f>IF(tbl_transaction[[#This Row],[Type]]="Inbound",VLOOKUP(tbl_transaction[[#This Row],[Reference Number]],barang_masuk[],4,FALSE),IF(tbl_transaction[[#This Row],[Type]]="Outbound",VLOOKUP(tbl_transaction[[#This Row],[Reference Number]],barang_keluar[],4,FALSE),""))</f>
        <v>DAR015</v>
      </c>
      <c r="E3422" t="str">
        <f>IF(tbl_transaction[[#This Row],[Type]]="Inbound",VLOOKUP(tbl_transaction[[#This Row],[Reference Number]],barang_masuk[],5,FALSE),IF(tbl_transaction[[#This Row],[Type]]="Outbound",VLOOKUP(tbl_transaction[[#This Row],[Reference Number]],barang_keluar[],5,FALSE),""))</f>
        <v>Ultra Milk Dairy Variant 15</v>
      </c>
      <c r="F3422">
        <f>IF(tbl_transaction[[#This Row],[Type]]="Inbound",VLOOKUP(tbl_transaction[[#This Row],[Reference Number]],barang_masuk[],6,FALSE),IF(tbl_transaction[[#This Row],[Type]]="Outbound",VLOOKUP(tbl_transaction[[#This Row],[Reference Number]],barang_keluar[],6,FALSE),""))</f>
        <v>10</v>
      </c>
      <c r="G3422" t="str">
        <f>IF(tbl_transaction[[#This Row],[Type]]="Inbound",VLOOKUP(tbl_transaction[[#This Row],[Reference Number]],barang_masuk[],7,FALSE),IF(tbl_transaction[[#This Row],[Type]]="Outbound",VLOOKUP(tbl_transaction[[#This Row],[Reference Number]],barang_keluar[],7,FALSE),""))</f>
        <v>Box</v>
      </c>
      <c r="H3422" t="str">
        <f>IF(tbl_transaction[[#This Row],[Type]]="Inbound",VLOOKUP(tbl_transaction[[#This Row],[Reference Number]],barang_masuk[],3,FALSE),IF(tbl_transaction[[#This Row],[Type]]="Outbound",VLOOKUP(tbl_transaction[[#This Row],[Reference Number]],barang_keluar[],3,FALSE),""))</f>
        <v>Outlet 028</v>
      </c>
      <c r="I3422" t="str">
        <f>IF(D3422='Kartu Stok'!$B$2,COUNTIF($D$3:D3422,'Kartu Stok'!$B$2),"")</f>
        <v/>
      </c>
    </row>
    <row r="3423" spans="1:9" ht="14.5" x14ac:dyDescent="0.35">
      <c r="A3423" s="2" t="s">
        <v>3982</v>
      </c>
      <c r="B3423" s="5">
        <f>IF(LEFT(tbl_transaction[[#This Row],[Reference Number]],2)="GR",VLOOKUP(tbl_transaction[[#This Row],[Reference Number]],barang_masuk[],2,FALSE),IF(LEFT(tbl_transaction[[#This Row],[Reference Number]],2)="DO",VLOOKUP(tbl_transaction[[#This Row],[Reference Number]],barang_keluar[],2,FALSE),""))</f>
        <v>46086</v>
      </c>
      <c r="C3423" t="str">
        <f t="shared" si="54"/>
        <v>Outbound</v>
      </c>
      <c r="D3423" t="str">
        <f>IF(tbl_transaction[[#This Row],[Type]]="Inbound",VLOOKUP(tbl_transaction[[#This Row],[Reference Number]],barang_masuk[],4,FALSE),IF(tbl_transaction[[#This Row],[Type]]="Outbound",VLOOKUP(tbl_transaction[[#This Row],[Reference Number]],barang_keluar[],4,FALSE),""))</f>
        <v>HOM002</v>
      </c>
      <c r="E3423" t="str">
        <f>IF(tbl_transaction[[#This Row],[Type]]="Inbound",VLOOKUP(tbl_transaction[[#This Row],[Reference Number]],barang_masuk[],5,FALSE),IF(tbl_transaction[[#This Row],[Type]]="Outbound",VLOOKUP(tbl_transaction[[#This Row],[Reference Number]],barang_keluar[],5,FALSE),""))</f>
        <v>Sunlight Home Care Variant 2</v>
      </c>
      <c r="F3423">
        <f>IF(tbl_transaction[[#This Row],[Type]]="Inbound",VLOOKUP(tbl_transaction[[#This Row],[Reference Number]],barang_masuk[],6,FALSE),IF(tbl_transaction[[#This Row],[Type]]="Outbound",VLOOKUP(tbl_transaction[[#This Row],[Reference Number]],barang_keluar[],6,FALSE),""))</f>
        <v>30</v>
      </c>
      <c r="G3423" t="str">
        <f>IF(tbl_transaction[[#This Row],[Type]]="Inbound",VLOOKUP(tbl_transaction[[#This Row],[Reference Number]],barang_masuk[],7,FALSE),IF(tbl_transaction[[#This Row],[Type]]="Outbound",VLOOKUP(tbl_transaction[[#This Row],[Reference Number]],barang_keluar[],7,FALSE),""))</f>
        <v>Pack</v>
      </c>
      <c r="H3423" t="str">
        <f>IF(tbl_transaction[[#This Row],[Type]]="Inbound",VLOOKUP(tbl_transaction[[#This Row],[Reference Number]],barang_masuk[],3,FALSE),IF(tbl_transaction[[#This Row],[Type]]="Outbound",VLOOKUP(tbl_transaction[[#This Row],[Reference Number]],barang_keluar[],3,FALSE),""))</f>
        <v>Outlet 062</v>
      </c>
      <c r="I3423" t="str">
        <f>IF(D3423='Kartu Stok'!$B$2,COUNTIF($D$3:D3423,'Kartu Stok'!$B$2),"")</f>
        <v/>
      </c>
    </row>
    <row r="3424" spans="1:9" ht="14.5" x14ac:dyDescent="0.35">
      <c r="A3424" s="2" t="s">
        <v>3983</v>
      </c>
      <c r="B3424" s="5">
        <f>IF(LEFT(tbl_transaction[[#This Row],[Reference Number]],2)="GR",VLOOKUP(tbl_transaction[[#This Row],[Reference Number]],barang_masuk[],2,FALSE),IF(LEFT(tbl_transaction[[#This Row],[Reference Number]],2)="DO",VLOOKUP(tbl_transaction[[#This Row],[Reference Number]],barang_keluar[],2,FALSE),""))</f>
        <v>46195</v>
      </c>
      <c r="C3424" t="str">
        <f t="shared" si="54"/>
        <v>Outbound</v>
      </c>
      <c r="D3424" t="str">
        <f>IF(tbl_transaction[[#This Row],[Type]]="Inbound",VLOOKUP(tbl_transaction[[#This Row],[Reference Number]],barang_masuk[],4,FALSE),IF(tbl_transaction[[#This Row],[Type]]="Outbound",VLOOKUP(tbl_transaction[[#This Row],[Reference Number]],barang_keluar[],4,FALSE),""))</f>
        <v>PER027</v>
      </c>
      <c r="E3424" t="str">
        <f>IF(tbl_transaction[[#This Row],[Type]]="Inbound",VLOOKUP(tbl_transaction[[#This Row],[Reference Number]],barang_masuk[],5,FALSE),IF(tbl_transaction[[#This Row],[Type]]="Outbound",VLOOKUP(tbl_transaction[[#This Row],[Reference Number]],barang_keluar[],5,FALSE),""))</f>
        <v>Sunsilk Personal Care Variant 27</v>
      </c>
      <c r="F3424">
        <f>IF(tbl_transaction[[#This Row],[Type]]="Inbound",VLOOKUP(tbl_transaction[[#This Row],[Reference Number]],barang_masuk[],6,FALSE),IF(tbl_transaction[[#This Row],[Type]]="Outbound",VLOOKUP(tbl_transaction[[#This Row],[Reference Number]],barang_keluar[],6,FALSE),""))</f>
        <v>30</v>
      </c>
      <c r="G3424" t="str">
        <f>IF(tbl_transaction[[#This Row],[Type]]="Inbound",VLOOKUP(tbl_transaction[[#This Row],[Reference Number]],barang_masuk[],7,FALSE),IF(tbl_transaction[[#This Row],[Type]]="Outbound",VLOOKUP(tbl_transaction[[#This Row],[Reference Number]],barang_keluar[],7,FALSE),""))</f>
        <v>Bottle</v>
      </c>
      <c r="H3424" t="str">
        <f>IF(tbl_transaction[[#This Row],[Type]]="Inbound",VLOOKUP(tbl_transaction[[#This Row],[Reference Number]],barang_masuk[],3,FALSE),IF(tbl_transaction[[#This Row],[Type]]="Outbound",VLOOKUP(tbl_transaction[[#This Row],[Reference Number]],barang_keluar[],3,FALSE),""))</f>
        <v>Outlet 010</v>
      </c>
      <c r="I3424" t="str">
        <f>IF(D3424='Kartu Stok'!$B$2,COUNTIF($D$3:D3424,'Kartu Stok'!$B$2),"")</f>
        <v/>
      </c>
    </row>
    <row r="3425" spans="1:9" ht="14.5" x14ac:dyDescent="0.35">
      <c r="A3425" s="2" t="s">
        <v>3984</v>
      </c>
      <c r="B3425" s="5">
        <f>IF(LEFT(tbl_transaction[[#This Row],[Reference Number]],2)="GR",VLOOKUP(tbl_transaction[[#This Row],[Reference Number]],barang_masuk[],2,FALSE),IF(LEFT(tbl_transaction[[#This Row],[Reference Number]],2)="DO",VLOOKUP(tbl_transaction[[#This Row],[Reference Number]],barang_keluar[],2,FALSE),""))</f>
        <v>46069</v>
      </c>
      <c r="C3425" t="str">
        <f t="shared" si="54"/>
        <v>Outbound</v>
      </c>
      <c r="D3425" t="str">
        <f>IF(tbl_transaction[[#This Row],[Type]]="Inbound",VLOOKUP(tbl_transaction[[#This Row],[Reference Number]],barang_masuk[],4,FALSE),IF(tbl_transaction[[#This Row],[Type]]="Outbound",VLOOKUP(tbl_transaction[[#This Row],[Reference Number]],barang_keluar[],4,FALSE),""))</f>
        <v>PER005</v>
      </c>
      <c r="E3425" t="str">
        <f>IF(tbl_transaction[[#This Row],[Type]]="Inbound",VLOOKUP(tbl_transaction[[#This Row],[Reference Number]],barang_masuk[],5,FALSE),IF(tbl_transaction[[#This Row],[Type]]="Outbound",VLOOKUP(tbl_transaction[[#This Row],[Reference Number]],barang_keluar[],5,FALSE),""))</f>
        <v>Pepsodent Personal Care Variant 5</v>
      </c>
      <c r="F3425">
        <f>IF(tbl_transaction[[#This Row],[Type]]="Inbound",VLOOKUP(tbl_transaction[[#This Row],[Reference Number]],barang_masuk[],6,FALSE),IF(tbl_transaction[[#This Row],[Type]]="Outbound",VLOOKUP(tbl_transaction[[#This Row],[Reference Number]],barang_keluar[],6,FALSE),""))</f>
        <v>12</v>
      </c>
      <c r="G3425" t="str">
        <f>IF(tbl_transaction[[#This Row],[Type]]="Inbound",VLOOKUP(tbl_transaction[[#This Row],[Reference Number]],barang_masuk[],7,FALSE),IF(tbl_transaction[[#This Row],[Type]]="Outbound",VLOOKUP(tbl_transaction[[#This Row],[Reference Number]],barang_keluar[],7,FALSE),""))</f>
        <v>Bottle</v>
      </c>
      <c r="H3425" t="str">
        <f>IF(tbl_transaction[[#This Row],[Type]]="Inbound",VLOOKUP(tbl_transaction[[#This Row],[Reference Number]],barang_masuk[],3,FALSE),IF(tbl_transaction[[#This Row],[Type]]="Outbound",VLOOKUP(tbl_transaction[[#This Row],[Reference Number]],barang_keluar[],3,FALSE),""))</f>
        <v>Outlet 069</v>
      </c>
      <c r="I3425" t="str">
        <f>IF(D3425='Kartu Stok'!$B$2,COUNTIF($D$3:D3425,'Kartu Stok'!$B$2),"")</f>
        <v/>
      </c>
    </row>
    <row r="3426" spans="1:9" ht="14.5" x14ac:dyDescent="0.35">
      <c r="A3426" s="2" t="s">
        <v>3985</v>
      </c>
      <c r="B3426" s="5">
        <f>IF(LEFT(tbl_transaction[[#This Row],[Reference Number]],2)="GR",VLOOKUP(tbl_transaction[[#This Row],[Reference Number]],barang_masuk[],2,FALSE),IF(LEFT(tbl_transaction[[#This Row],[Reference Number]],2)="DO",VLOOKUP(tbl_transaction[[#This Row],[Reference Number]],barang_keluar[],2,FALSE),""))</f>
        <v>46061</v>
      </c>
      <c r="C3426" t="str">
        <f t="shared" si="54"/>
        <v>Outbound</v>
      </c>
      <c r="D3426" t="str">
        <f>IF(tbl_transaction[[#This Row],[Type]]="Inbound",VLOOKUP(tbl_transaction[[#This Row],[Reference Number]],barang_masuk[],4,FALSE),IF(tbl_transaction[[#This Row],[Type]]="Outbound",VLOOKUP(tbl_transaction[[#This Row],[Reference Number]],barang_keluar[],4,FALSE),""))</f>
        <v>SNK029</v>
      </c>
      <c r="E3426" t="str">
        <f>IF(tbl_transaction[[#This Row],[Type]]="Inbound",VLOOKUP(tbl_transaction[[#This Row],[Reference Number]],barang_masuk[],5,FALSE),IF(tbl_transaction[[#This Row],[Type]]="Outbound",VLOOKUP(tbl_transaction[[#This Row],[Reference Number]],barang_keluar[],5,FALSE),""))</f>
        <v>Chitato Snack Variant 29</v>
      </c>
      <c r="F3426">
        <f>IF(tbl_transaction[[#This Row],[Type]]="Inbound",VLOOKUP(tbl_transaction[[#This Row],[Reference Number]],barang_masuk[],6,FALSE),IF(tbl_transaction[[#This Row],[Type]]="Outbound",VLOOKUP(tbl_transaction[[#This Row],[Reference Number]],barang_keluar[],6,FALSE),""))</f>
        <v>24</v>
      </c>
      <c r="G3426" t="str">
        <f>IF(tbl_transaction[[#This Row],[Type]]="Inbound",VLOOKUP(tbl_transaction[[#This Row],[Reference Number]],barang_masuk[],7,FALSE),IF(tbl_transaction[[#This Row],[Type]]="Outbound",VLOOKUP(tbl_transaction[[#This Row],[Reference Number]],barang_keluar[],7,FALSE),""))</f>
        <v>Pack</v>
      </c>
      <c r="H3426" t="str">
        <f>IF(tbl_transaction[[#This Row],[Type]]="Inbound",VLOOKUP(tbl_transaction[[#This Row],[Reference Number]],barang_masuk[],3,FALSE),IF(tbl_transaction[[#This Row],[Type]]="Outbound",VLOOKUP(tbl_transaction[[#This Row],[Reference Number]],barang_keluar[],3,FALSE),""))</f>
        <v>Outlet 032</v>
      </c>
      <c r="I3426" t="str">
        <f>IF(D3426='Kartu Stok'!$B$2,COUNTIF($D$3:D3426,'Kartu Stok'!$B$2),"")</f>
        <v/>
      </c>
    </row>
    <row r="3427" spans="1:9" ht="14.5" x14ac:dyDescent="0.35">
      <c r="A3427" s="2" t="s">
        <v>3986</v>
      </c>
      <c r="B3427" s="5">
        <f>IF(LEFT(tbl_transaction[[#This Row],[Reference Number]],2)="GR",VLOOKUP(tbl_transaction[[#This Row],[Reference Number]],barang_masuk[],2,FALSE),IF(LEFT(tbl_transaction[[#This Row],[Reference Number]],2)="DO",VLOOKUP(tbl_transaction[[#This Row],[Reference Number]],barang_keluar[],2,FALSE),""))</f>
        <v>46144</v>
      </c>
      <c r="C3427" t="str">
        <f t="shared" si="54"/>
        <v>Outbound</v>
      </c>
      <c r="D3427" t="str">
        <f>IF(tbl_transaction[[#This Row],[Type]]="Inbound",VLOOKUP(tbl_transaction[[#This Row],[Reference Number]],barang_masuk[],4,FALSE),IF(tbl_transaction[[#This Row],[Type]]="Outbound",VLOOKUP(tbl_transaction[[#This Row],[Reference Number]],barang_keluar[],4,FALSE),""))</f>
        <v>PER007</v>
      </c>
      <c r="E3427" t="str">
        <f>IF(tbl_transaction[[#This Row],[Type]]="Inbound",VLOOKUP(tbl_transaction[[#This Row],[Reference Number]],barang_masuk[],5,FALSE),IF(tbl_transaction[[#This Row],[Type]]="Outbound",VLOOKUP(tbl_transaction[[#This Row],[Reference Number]],barang_keluar[],5,FALSE),""))</f>
        <v>Pepsodent Personal Care Variant 7</v>
      </c>
      <c r="F3427">
        <f>IF(tbl_transaction[[#This Row],[Type]]="Inbound",VLOOKUP(tbl_transaction[[#This Row],[Reference Number]],barang_masuk[],6,FALSE),IF(tbl_transaction[[#This Row],[Type]]="Outbound",VLOOKUP(tbl_transaction[[#This Row],[Reference Number]],barang_keluar[],6,FALSE),""))</f>
        <v>5</v>
      </c>
      <c r="G3427" t="str">
        <f>IF(tbl_transaction[[#This Row],[Type]]="Inbound",VLOOKUP(tbl_transaction[[#This Row],[Reference Number]],barang_masuk[],7,FALSE),IF(tbl_transaction[[#This Row],[Type]]="Outbound",VLOOKUP(tbl_transaction[[#This Row],[Reference Number]],barang_keluar[],7,FALSE),""))</f>
        <v>Bottle</v>
      </c>
      <c r="H3427" t="str">
        <f>IF(tbl_transaction[[#This Row],[Type]]="Inbound",VLOOKUP(tbl_transaction[[#This Row],[Reference Number]],barang_masuk[],3,FALSE),IF(tbl_transaction[[#This Row],[Type]]="Outbound",VLOOKUP(tbl_transaction[[#This Row],[Reference Number]],barang_keluar[],3,FALSE),""))</f>
        <v>Outlet 021</v>
      </c>
      <c r="I3427" t="str">
        <f>IF(D3427='Kartu Stok'!$B$2,COUNTIF($D$3:D3427,'Kartu Stok'!$B$2),"")</f>
        <v/>
      </c>
    </row>
    <row r="3428" spans="1:9" ht="14.5" x14ac:dyDescent="0.35">
      <c r="A3428" s="2" t="s">
        <v>3987</v>
      </c>
      <c r="B3428" s="5">
        <f>IF(LEFT(tbl_transaction[[#This Row],[Reference Number]],2)="GR",VLOOKUP(tbl_transaction[[#This Row],[Reference Number]],barang_masuk[],2,FALSE),IF(LEFT(tbl_transaction[[#This Row],[Reference Number]],2)="DO",VLOOKUP(tbl_transaction[[#This Row],[Reference Number]],barang_keluar[],2,FALSE),""))</f>
        <v>46165</v>
      </c>
      <c r="C3428" t="str">
        <f t="shared" si="54"/>
        <v>Outbound</v>
      </c>
      <c r="D3428" t="str">
        <f>IF(tbl_transaction[[#This Row],[Type]]="Inbound",VLOOKUP(tbl_transaction[[#This Row],[Reference Number]],barang_masuk[],4,FALSE),IF(tbl_transaction[[#This Row],[Type]]="Outbound",VLOOKUP(tbl_transaction[[#This Row],[Reference Number]],barang_keluar[],4,FALSE),""))</f>
        <v>BEV034</v>
      </c>
      <c r="E3428" t="str">
        <f>IF(tbl_transaction[[#This Row],[Type]]="Inbound",VLOOKUP(tbl_transaction[[#This Row],[Reference Number]],barang_masuk[],5,FALSE),IF(tbl_transaction[[#This Row],[Type]]="Outbound",VLOOKUP(tbl_transaction[[#This Row],[Reference Number]],barang_keluar[],5,FALSE),""))</f>
        <v>Coca Cola Beverage Variant 34</v>
      </c>
      <c r="F3428">
        <f>IF(tbl_transaction[[#This Row],[Type]]="Inbound",VLOOKUP(tbl_transaction[[#This Row],[Reference Number]],barang_masuk[],6,FALSE),IF(tbl_transaction[[#This Row],[Type]]="Outbound",VLOOKUP(tbl_transaction[[#This Row],[Reference Number]],barang_keluar[],6,FALSE),""))</f>
        <v>15</v>
      </c>
      <c r="G3428" t="str">
        <f>IF(tbl_transaction[[#This Row],[Type]]="Inbound",VLOOKUP(tbl_transaction[[#This Row],[Reference Number]],barang_masuk[],7,FALSE),IF(tbl_transaction[[#This Row],[Type]]="Outbound",VLOOKUP(tbl_transaction[[#This Row],[Reference Number]],barang_keluar[],7,FALSE),""))</f>
        <v>Bottle</v>
      </c>
      <c r="H3428" t="str">
        <f>IF(tbl_transaction[[#This Row],[Type]]="Inbound",VLOOKUP(tbl_transaction[[#This Row],[Reference Number]],barang_masuk[],3,FALSE),IF(tbl_transaction[[#This Row],[Type]]="Outbound",VLOOKUP(tbl_transaction[[#This Row],[Reference Number]],barang_keluar[],3,FALSE),""))</f>
        <v>Outlet 010</v>
      </c>
      <c r="I3428" t="str">
        <f>IF(D3428='Kartu Stok'!$B$2,COUNTIF($D$3:D3428,'Kartu Stok'!$B$2),"")</f>
        <v/>
      </c>
    </row>
    <row r="3429" spans="1:9" ht="14.5" x14ac:dyDescent="0.35">
      <c r="A3429" s="2" t="s">
        <v>3988</v>
      </c>
      <c r="B3429" s="5">
        <f>IF(LEFT(tbl_transaction[[#This Row],[Reference Number]],2)="GR",VLOOKUP(tbl_transaction[[#This Row],[Reference Number]],barang_masuk[],2,FALSE),IF(LEFT(tbl_transaction[[#This Row],[Reference Number]],2)="DO",VLOOKUP(tbl_transaction[[#This Row],[Reference Number]],barang_keluar[],2,FALSE),""))</f>
        <v>46113</v>
      </c>
      <c r="C3429" t="str">
        <f t="shared" si="54"/>
        <v>Outbound</v>
      </c>
      <c r="D3429" t="str">
        <f>IF(tbl_transaction[[#This Row],[Type]]="Inbound",VLOOKUP(tbl_transaction[[#This Row],[Reference Number]],barang_masuk[],4,FALSE),IF(tbl_transaction[[#This Row],[Type]]="Outbound",VLOOKUP(tbl_transaction[[#This Row],[Reference Number]],barang_keluar[],4,FALSE),""))</f>
        <v>PER030</v>
      </c>
      <c r="E3429" t="str">
        <f>IF(tbl_transaction[[#This Row],[Type]]="Inbound",VLOOKUP(tbl_transaction[[#This Row],[Reference Number]],barang_masuk[],5,FALSE),IF(tbl_transaction[[#This Row],[Type]]="Outbound",VLOOKUP(tbl_transaction[[#This Row],[Reference Number]],barang_keluar[],5,FALSE),""))</f>
        <v>Lifebuoy Personal Care Variant 30</v>
      </c>
      <c r="F3429">
        <f>IF(tbl_transaction[[#This Row],[Type]]="Inbound",VLOOKUP(tbl_transaction[[#This Row],[Reference Number]],barang_masuk[],6,FALSE),IF(tbl_transaction[[#This Row],[Type]]="Outbound",VLOOKUP(tbl_transaction[[#This Row],[Reference Number]],barang_keluar[],6,FALSE),""))</f>
        <v>30</v>
      </c>
      <c r="G3429" t="str">
        <f>IF(tbl_transaction[[#This Row],[Type]]="Inbound",VLOOKUP(tbl_transaction[[#This Row],[Reference Number]],barang_masuk[],7,FALSE),IF(tbl_transaction[[#This Row],[Type]]="Outbound",VLOOKUP(tbl_transaction[[#This Row],[Reference Number]],barang_keluar[],7,FALSE),""))</f>
        <v>Bottle</v>
      </c>
      <c r="H3429" t="str">
        <f>IF(tbl_transaction[[#This Row],[Type]]="Inbound",VLOOKUP(tbl_transaction[[#This Row],[Reference Number]],barang_masuk[],3,FALSE),IF(tbl_transaction[[#This Row],[Type]]="Outbound",VLOOKUP(tbl_transaction[[#This Row],[Reference Number]],barang_keluar[],3,FALSE),""))</f>
        <v>Outlet 057</v>
      </c>
      <c r="I3429" t="str">
        <f>IF(D3429='Kartu Stok'!$B$2,COUNTIF($D$3:D3429,'Kartu Stok'!$B$2),"")</f>
        <v/>
      </c>
    </row>
    <row r="3430" spans="1:9" ht="14.5" x14ac:dyDescent="0.35">
      <c r="A3430" s="2" t="s">
        <v>3989</v>
      </c>
      <c r="B3430" s="5">
        <f>IF(LEFT(tbl_transaction[[#This Row],[Reference Number]],2)="GR",VLOOKUP(tbl_transaction[[#This Row],[Reference Number]],barang_masuk[],2,FALSE),IF(LEFT(tbl_transaction[[#This Row],[Reference Number]],2)="DO",VLOOKUP(tbl_transaction[[#This Row],[Reference Number]],barang_keluar[],2,FALSE),""))</f>
        <v>46092</v>
      </c>
      <c r="C3430" t="str">
        <f t="shared" si="54"/>
        <v>Outbound</v>
      </c>
      <c r="D3430" t="str">
        <f>IF(tbl_transaction[[#This Row],[Type]]="Inbound",VLOOKUP(tbl_transaction[[#This Row],[Reference Number]],barang_masuk[],4,FALSE),IF(tbl_transaction[[#This Row],[Type]]="Outbound",VLOOKUP(tbl_transaction[[#This Row],[Reference Number]],barang_keluar[],4,FALSE),""))</f>
        <v>DAR020</v>
      </c>
      <c r="E3430" t="str">
        <f>IF(tbl_transaction[[#This Row],[Type]]="Inbound",VLOOKUP(tbl_transaction[[#This Row],[Reference Number]],barang_masuk[],5,FALSE),IF(tbl_transaction[[#This Row],[Type]]="Outbound",VLOOKUP(tbl_transaction[[#This Row],[Reference Number]],barang_keluar[],5,FALSE),""))</f>
        <v>Ultra Milk Dairy Variant 20</v>
      </c>
      <c r="F3430">
        <f>IF(tbl_transaction[[#This Row],[Type]]="Inbound",VLOOKUP(tbl_transaction[[#This Row],[Reference Number]],barang_masuk[],6,FALSE),IF(tbl_transaction[[#This Row],[Type]]="Outbound",VLOOKUP(tbl_transaction[[#This Row],[Reference Number]],barang_keluar[],6,FALSE),""))</f>
        <v>20</v>
      </c>
      <c r="G3430" t="str">
        <f>IF(tbl_transaction[[#This Row],[Type]]="Inbound",VLOOKUP(tbl_transaction[[#This Row],[Reference Number]],barang_masuk[],7,FALSE),IF(tbl_transaction[[#This Row],[Type]]="Outbound",VLOOKUP(tbl_transaction[[#This Row],[Reference Number]],barang_keluar[],7,FALSE),""))</f>
        <v>Box</v>
      </c>
      <c r="H3430" t="str">
        <f>IF(tbl_transaction[[#This Row],[Type]]="Inbound",VLOOKUP(tbl_transaction[[#This Row],[Reference Number]],barang_masuk[],3,FALSE),IF(tbl_transaction[[#This Row],[Type]]="Outbound",VLOOKUP(tbl_transaction[[#This Row],[Reference Number]],barang_keluar[],3,FALSE),""))</f>
        <v>Outlet 061</v>
      </c>
      <c r="I3430" t="str">
        <f>IF(D3430='Kartu Stok'!$B$2,COUNTIF($D$3:D3430,'Kartu Stok'!$B$2),"")</f>
        <v/>
      </c>
    </row>
    <row r="3431" spans="1:9" ht="14.5" x14ac:dyDescent="0.35">
      <c r="A3431" s="2" t="s">
        <v>3990</v>
      </c>
      <c r="B3431" s="5">
        <f>IF(LEFT(tbl_transaction[[#This Row],[Reference Number]],2)="GR",VLOOKUP(tbl_transaction[[#This Row],[Reference Number]],barang_masuk[],2,FALSE),IF(LEFT(tbl_transaction[[#This Row],[Reference Number]],2)="DO",VLOOKUP(tbl_transaction[[#This Row],[Reference Number]],barang_keluar[],2,FALSE),""))</f>
        <v>46054</v>
      </c>
      <c r="C3431" t="str">
        <f t="shared" si="54"/>
        <v>Outbound</v>
      </c>
      <c r="D3431" t="str">
        <f>IF(tbl_transaction[[#This Row],[Type]]="Inbound",VLOOKUP(tbl_transaction[[#This Row],[Reference Number]],barang_masuk[],4,FALSE),IF(tbl_transaction[[#This Row],[Type]]="Outbound",VLOOKUP(tbl_transaction[[#This Row],[Reference Number]],barang_keluar[],4,FALSE),""))</f>
        <v>INS007</v>
      </c>
      <c r="E3431" t="str">
        <f>IF(tbl_transaction[[#This Row],[Type]]="Inbound",VLOOKUP(tbl_transaction[[#This Row],[Reference Number]],barang_masuk[],5,FALSE),IF(tbl_transaction[[#This Row],[Type]]="Outbound",VLOOKUP(tbl_transaction[[#This Row],[Reference Number]],barang_keluar[],5,FALSE),""))</f>
        <v>Supermi Instant Food Variant 7</v>
      </c>
      <c r="F3431">
        <f>IF(tbl_transaction[[#This Row],[Type]]="Inbound",VLOOKUP(tbl_transaction[[#This Row],[Reference Number]],barang_masuk[],6,FALSE),IF(tbl_transaction[[#This Row],[Type]]="Outbound",VLOOKUP(tbl_transaction[[#This Row],[Reference Number]],barang_keluar[],6,FALSE),""))</f>
        <v>10</v>
      </c>
      <c r="G3431" t="str">
        <f>IF(tbl_transaction[[#This Row],[Type]]="Inbound",VLOOKUP(tbl_transaction[[#This Row],[Reference Number]],barang_masuk[],7,FALSE),IF(tbl_transaction[[#This Row],[Type]]="Outbound",VLOOKUP(tbl_transaction[[#This Row],[Reference Number]],barang_keluar[],7,FALSE),""))</f>
        <v>Pack</v>
      </c>
      <c r="H3431" t="str">
        <f>IF(tbl_transaction[[#This Row],[Type]]="Inbound",VLOOKUP(tbl_transaction[[#This Row],[Reference Number]],barang_masuk[],3,FALSE),IF(tbl_transaction[[#This Row],[Type]]="Outbound",VLOOKUP(tbl_transaction[[#This Row],[Reference Number]],barang_keluar[],3,FALSE),""))</f>
        <v>Outlet 046</v>
      </c>
      <c r="I3431" t="str">
        <f>IF(D3431='Kartu Stok'!$B$2,COUNTIF($D$3:D3431,'Kartu Stok'!$B$2),"")</f>
        <v/>
      </c>
    </row>
    <row r="3432" spans="1:9" ht="14.5" x14ac:dyDescent="0.35">
      <c r="A3432" s="2" t="s">
        <v>3991</v>
      </c>
      <c r="B3432" s="5">
        <f>IF(LEFT(tbl_transaction[[#This Row],[Reference Number]],2)="GR",VLOOKUP(tbl_transaction[[#This Row],[Reference Number]],barang_masuk[],2,FALSE),IF(LEFT(tbl_transaction[[#This Row],[Reference Number]],2)="DO",VLOOKUP(tbl_transaction[[#This Row],[Reference Number]],barang_keluar[],2,FALSE),""))</f>
        <v>46119</v>
      </c>
      <c r="C3432" t="str">
        <f t="shared" si="54"/>
        <v>Outbound</v>
      </c>
      <c r="D3432" t="str">
        <f>IF(tbl_transaction[[#This Row],[Type]]="Inbound",VLOOKUP(tbl_transaction[[#This Row],[Reference Number]],barang_masuk[],4,FALSE),IF(tbl_transaction[[#This Row],[Type]]="Outbound",VLOOKUP(tbl_transaction[[#This Row],[Reference Number]],barang_keluar[],4,FALSE),""))</f>
        <v>HOM019</v>
      </c>
      <c r="E3432" t="str">
        <f>IF(tbl_transaction[[#This Row],[Type]]="Inbound",VLOOKUP(tbl_transaction[[#This Row],[Reference Number]],barang_masuk[],5,FALSE),IF(tbl_transaction[[#This Row],[Type]]="Outbound",VLOOKUP(tbl_transaction[[#This Row],[Reference Number]],barang_keluar[],5,FALSE),""))</f>
        <v>Rinso Home Care Variant 19</v>
      </c>
      <c r="F3432">
        <f>IF(tbl_transaction[[#This Row],[Type]]="Inbound",VLOOKUP(tbl_transaction[[#This Row],[Reference Number]],barang_masuk[],6,FALSE),IF(tbl_transaction[[#This Row],[Type]]="Outbound",VLOOKUP(tbl_transaction[[#This Row],[Reference Number]],barang_keluar[],6,FALSE),""))</f>
        <v>20</v>
      </c>
      <c r="G3432" t="str">
        <f>IF(tbl_transaction[[#This Row],[Type]]="Inbound",VLOOKUP(tbl_transaction[[#This Row],[Reference Number]],barang_masuk[],7,FALSE),IF(tbl_transaction[[#This Row],[Type]]="Outbound",VLOOKUP(tbl_transaction[[#This Row],[Reference Number]],barang_keluar[],7,FALSE),""))</f>
        <v>Pack</v>
      </c>
      <c r="H3432" t="str">
        <f>IF(tbl_transaction[[#This Row],[Type]]="Inbound",VLOOKUP(tbl_transaction[[#This Row],[Reference Number]],barang_masuk[],3,FALSE),IF(tbl_transaction[[#This Row],[Type]]="Outbound",VLOOKUP(tbl_transaction[[#This Row],[Reference Number]],barang_keluar[],3,FALSE),""))</f>
        <v>Outlet 010</v>
      </c>
      <c r="I3432" t="str">
        <f>IF(D3432='Kartu Stok'!$B$2,COUNTIF($D$3:D3432,'Kartu Stok'!$B$2),"")</f>
        <v/>
      </c>
    </row>
    <row r="3433" spans="1:9" ht="14.5" x14ac:dyDescent="0.35">
      <c r="A3433" s="2" t="s">
        <v>3992</v>
      </c>
      <c r="B3433" s="5">
        <f>IF(LEFT(tbl_transaction[[#This Row],[Reference Number]],2)="GR",VLOOKUP(tbl_transaction[[#This Row],[Reference Number]],barang_masuk[],2,FALSE),IF(LEFT(tbl_transaction[[#This Row],[Reference Number]],2)="DO",VLOOKUP(tbl_transaction[[#This Row],[Reference Number]],barang_keluar[],2,FALSE),""))</f>
        <v>46064</v>
      </c>
      <c r="C3433" t="str">
        <f t="shared" si="54"/>
        <v>Outbound</v>
      </c>
      <c r="D3433" t="str">
        <f>IF(tbl_transaction[[#This Row],[Type]]="Inbound",VLOOKUP(tbl_transaction[[#This Row],[Reference Number]],barang_masuk[],4,FALSE),IF(tbl_transaction[[#This Row],[Type]]="Outbound",VLOOKUP(tbl_transaction[[#This Row],[Reference Number]],barang_keluar[],4,FALSE),""))</f>
        <v>SNK002</v>
      </c>
      <c r="E3433" t="str">
        <f>IF(tbl_transaction[[#This Row],[Type]]="Inbound",VLOOKUP(tbl_transaction[[#This Row],[Reference Number]],barang_masuk[],5,FALSE),IF(tbl_transaction[[#This Row],[Type]]="Outbound",VLOOKUP(tbl_transaction[[#This Row],[Reference Number]],barang_keluar[],5,FALSE),""))</f>
        <v>Qtela Snack Variant 2</v>
      </c>
      <c r="F3433">
        <f>IF(tbl_transaction[[#This Row],[Type]]="Inbound",VLOOKUP(tbl_transaction[[#This Row],[Reference Number]],barang_masuk[],6,FALSE),IF(tbl_transaction[[#This Row],[Type]]="Outbound",VLOOKUP(tbl_transaction[[#This Row],[Reference Number]],barang_keluar[],6,FALSE),""))</f>
        <v>20</v>
      </c>
      <c r="G3433" t="str">
        <f>IF(tbl_transaction[[#This Row],[Type]]="Inbound",VLOOKUP(tbl_transaction[[#This Row],[Reference Number]],barang_masuk[],7,FALSE),IF(tbl_transaction[[#This Row],[Type]]="Outbound",VLOOKUP(tbl_transaction[[#This Row],[Reference Number]],barang_keluar[],7,FALSE),""))</f>
        <v>Pack</v>
      </c>
      <c r="H3433" t="str">
        <f>IF(tbl_transaction[[#This Row],[Type]]="Inbound",VLOOKUP(tbl_transaction[[#This Row],[Reference Number]],barang_masuk[],3,FALSE),IF(tbl_transaction[[#This Row],[Type]]="Outbound",VLOOKUP(tbl_transaction[[#This Row],[Reference Number]],barang_keluar[],3,FALSE),""))</f>
        <v>Outlet 045</v>
      </c>
      <c r="I3433" t="str">
        <f>IF(D3433='Kartu Stok'!$B$2,COUNTIF($D$3:D3433,'Kartu Stok'!$B$2),"")</f>
        <v/>
      </c>
    </row>
    <row r="3434" spans="1:9" ht="14.5" x14ac:dyDescent="0.35">
      <c r="A3434" s="2" t="s">
        <v>3993</v>
      </c>
      <c r="B3434" s="5">
        <f>IF(LEFT(tbl_transaction[[#This Row],[Reference Number]],2)="GR",VLOOKUP(tbl_transaction[[#This Row],[Reference Number]],barang_masuk[],2,FALSE),IF(LEFT(tbl_transaction[[#This Row],[Reference Number]],2)="DO",VLOOKUP(tbl_transaction[[#This Row],[Reference Number]],barang_keluar[],2,FALSE),""))</f>
        <v>46166</v>
      </c>
      <c r="C3434" t="str">
        <f t="shared" si="54"/>
        <v>Outbound</v>
      </c>
      <c r="D3434" t="str">
        <f>IF(tbl_transaction[[#This Row],[Type]]="Inbound",VLOOKUP(tbl_transaction[[#This Row],[Reference Number]],barang_masuk[],4,FALSE),IF(tbl_transaction[[#This Row],[Type]]="Outbound",VLOOKUP(tbl_transaction[[#This Row],[Reference Number]],barang_keluar[],4,FALSE),""))</f>
        <v>HOM016</v>
      </c>
      <c r="E3434" t="str">
        <f>IF(tbl_transaction[[#This Row],[Type]]="Inbound",VLOOKUP(tbl_transaction[[#This Row],[Reference Number]],barang_masuk[],5,FALSE),IF(tbl_transaction[[#This Row],[Type]]="Outbound",VLOOKUP(tbl_transaction[[#This Row],[Reference Number]],barang_keluar[],5,FALSE),""))</f>
        <v>Molto Home Care Variant 16</v>
      </c>
      <c r="F3434">
        <f>IF(tbl_transaction[[#This Row],[Type]]="Inbound",VLOOKUP(tbl_transaction[[#This Row],[Reference Number]],barang_masuk[],6,FALSE),IF(tbl_transaction[[#This Row],[Type]]="Outbound",VLOOKUP(tbl_transaction[[#This Row],[Reference Number]],barang_keluar[],6,FALSE),""))</f>
        <v>5</v>
      </c>
      <c r="G3434" t="str">
        <f>IF(tbl_transaction[[#This Row],[Type]]="Inbound",VLOOKUP(tbl_transaction[[#This Row],[Reference Number]],barang_masuk[],7,FALSE),IF(tbl_transaction[[#This Row],[Type]]="Outbound",VLOOKUP(tbl_transaction[[#This Row],[Reference Number]],barang_keluar[],7,FALSE),""))</f>
        <v>Pack</v>
      </c>
      <c r="H3434" t="str">
        <f>IF(tbl_transaction[[#This Row],[Type]]="Inbound",VLOOKUP(tbl_transaction[[#This Row],[Reference Number]],barang_masuk[],3,FALSE),IF(tbl_transaction[[#This Row],[Type]]="Outbound",VLOOKUP(tbl_transaction[[#This Row],[Reference Number]],barang_keluar[],3,FALSE),""))</f>
        <v>Outlet 077</v>
      </c>
      <c r="I3434" t="str">
        <f>IF(D3434='Kartu Stok'!$B$2,COUNTIF($D$3:D3434,'Kartu Stok'!$B$2),"")</f>
        <v/>
      </c>
    </row>
    <row r="3435" spans="1:9" ht="14.5" x14ac:dyDescent="0.35">
      <c r="A3435" s="2" t="s">
        <v>3994</v>
      </c>
      <c r="B3435" s="5">
        <f>IF(LEFT(tbl_transaction[[#This Row],[Reference Number]],2)="GR",VLOOKUP(tbl_transaction[[#This Row],[Reference Number]],barang_masuk[],2,FALSE),IF(LEFT(tbl_transaction[[#This Row],[Reference Number]],2)="DO",VLOOKUP(tbl_transaction[[#This Row],[Reference Number]],barang_keluar[],2,FALSE),""))</f>
        <v>46023</v>
      </c>
      <c r="C3435" t="str">
        <f t="shared" si="54"/>
        <v>Outbound</v>
      </c>
      <c r="D3435" t="str">
        <f>IF(tbl_transaction[[#This Row],[Type]]="Inbound",VLOOKUP(tbl_transaction[[#This Row],[Reference Number]],barang_masuk[],4,FALSE),IF(tbl_transaction[[#This Row],[Type]]="Outbound",VLOOKUP(tbl_transaction[[#This Row],[Reference Number]],barang_keluar[],4,FALSE),""))</f>
        <v>PER022</v>
      </c>
      <c r="E3435" t="str">
        <f>IF(tbl_transaction[[#This Row],[Type]]="Inbound",VLOOKUP(tbl_transaction[[#This Row],[Reference Number]],barang_masuk[],5,FALSE),IF(tbl_transaction[[#This Row],[Type]]="Outbound",VLOOKUP(tbl_transaction[[#This Row],[Reference Number]],barang_keluar[],5,FALSE),""))</f>
        <v>Pepsodent Personal Care Variant 22</v>
      </c>
      <c r="F3435">
        <f>IF(tbl_transaction[[#This Row],[Type]]="Inbound",VLOOKUP(tbl_transaction[[#This Row],[Reference Number]],barang_masuk[],6,FALSE),IF(tbl_transaction[[#This Row],[Type]]="Outbound",VLOOKUP(tbl_transaction[[#This Row],[Reference Number]],barang_keluar[],6,FALSE),""))</f>
        <v>10</v>
      </c>
      <c r="G3435" t="str">
        <f>IF(tbl_transaction[[#This Row],[Type]]="Inbound",VLOOKUP(tbl_transaction[[#This Row],[Reference Number]],barang_masuk[],7,FALSE),IF(tbl_transaction[[#This Row],[Type]]="Outbound",VLOOKUP(tbl_transaction[[#This Row],[Reference Number]],barang_keluar[],7,FALSE),""))</f>
        <v>Bottle</v>
      </c>
      <c r="H3435" t="str">
        <f>IF(tbl_transaction[[#This Row],[Type]]="Inbound",VLOOKUP(tbl_transaction[[#This Row],[Reference Number]],barang_masuk[],3,FALSE),IF(tbl_transaction[[#This Row],[Type]]="Outbound",VLOOKUP(tbl_transaction[[#This Row],[Reference Number]],barang_keluar[],3,FALSE),""))</f>
        <v>Outlet 033</v>
      </c>
      <c r="I3435" t="str">
        <f>IF(D3435='Kartu Stok'!$B$2,COUNTIF($D$3:D3435,'Kartu Stok'!$B$2),"")</f>
        <v/>
      </c>
    </row>
    <row r="3436" spans="1:9" ht="14.5" x14ac:dyDescent="0.35">
      <c r="A3436" s="2" t="s">
        <v>3995</v>
      </c>
      <c r="B3436" s="5">
        <f>IF(LEFT(tbl_transaction[[#This Row],[Reference Number]],2)="GR",VLOOKUP(tbl_transaction[[#This Row],[Reference Number]],barang_masuk[],2,FALSE),IF(LEFT(tbl_transaction[[#This Row],[Reference Number]],2)="DO",VLOOKUP(tbl_transaction[[#This Row],[Reference Number]],barang_keluar[],2,FALSE),""))</f>
        <v>46047</v>
      </c>
      <c r="C3436" t="str">
        <f t="shared" si="54"/>
        <v>Outbound</v>
      </c>
      <c r="D3436" t="str">
        <f>IF(tbl_transaction[[#This Row],[Type]]="Inbound",VLOOKUP(tbl_transaction[[#This Row],[Reference Number]],barang_masuk[],4,FALSE),IF(tbl_transaction[[#This Row],[Type]]="Outbound",VLOOKUP(tbl_transaction[[#This Row],[Reference Number]],barang_keluar[],4,FALSE),""))</f>
        <v>PER030</v>
      </c>
      <c r="E3436" t="str">
        <f>IF(tbl_transaction[[#This Row],[Type]]="Inbound",VLOOKUP(tbl_transaction[[#This Row],[Reference Number]],barang_masuk[],5,FALSE),IF(tbl_transaction[[#This Row],[Type]]="Outbound",VLOOKUP(tbl_transaction[[#This Row],[Reference Number]],barang_keluar[],5,FALSE),""))</f>
        <v>Lifebuoy Personal Care Variant 30</v>
      </c>
      <c r="F3436">
        <f>IF(tbl_transaction[[#This Row],[Type]]="Inbound",VLOOKUP(tbl_transaction[[#This Row],[Reference Number]],barang_masuk[],6,FALSE),IF(tbl_transaction[[#This Row],[Type]]="Outbound",VLOOKUP(tbl_transaction[[#This Row],[Reference Number]],barang_keluar[],6,FALSE),""))</f>
        <v>5</v>
      </c>
      <c r="G3436" t="str">
        <f>IF(tbl_transaction[[#This Row],[Type]]="Inbound",VLOOKUP(tbl_transaction[[#This Row],[Reference Number]],barang_masuk[],7,FALSE),IF(tbl_transaction[[#This Row],[Type]]="Outbound",VLOOKUP(tbl_transaction[[#This Row],[Reference Number]],barang_keluar[],7,FALSE),""))</f>
        <v>Bottle</v>
      </c>
      <c r="H3436" t="str">
        <f>IF(tbl_transaction[[#This Row],[Type]]="Inbound",VLOOKUP(tbl_transaction[[#This Row],[Reference Number]],barang_masuk[],3,FALSE),IF(tbl_transaction[[#This Row],[Type]]="Outbound",VLOOKUP(tbl_transaction[[#This Row],[Reference Number]],barang_keluar[],3,FALSE),""))</f>
        <v>Outlet 071</v>
      </c>
      <c r="I3436" t="str">
        <f>IF(D3436='Kartu Stok'!$B$2,COUNTIF($D$3:D3436,'Kartu Stok'!$B$2),"")</f>
        <v/>
      </c>
    </row>
    <row r="3437" spans="1:9" ht="14.5" x14ac:dyDescent="0.35">
      <c r="A3437" s="2" t="s">
        <v>3996</v>
      </c>
      <c r="B3437" s="5">
        <f>IF(LEFT(tbl_transaction[[#This Row],[Reference Number]],2)="GR",VLOOKUP(tbl_transaction[[#This Row],[Reference Number]],barang_masuk[],2,FALSE),IF(LEFT(tbl_transaction[[#This Row],[Reference Number]],2)="DO",VLOOKUP(tbl_transaction[[#This Row],[Reference Number]],barang_keluar[],2,FALSE),""))</f>
        <v>46133</v>
      </c>
      <c r="C3437" t="str">
        <f t="shared" si="54"/>
        <v>Outbound</v>
      </c>
      <c r="D3437" t="str">
        <f>IF(tbl_transaction[[#This Row],[Type]]="Inbound",VLOOKUP(tbl_transaction[[#This Row],[Reference Number]],barang_masuk[],4,FALSE),IF(tbl_transaction[[#This Row],[Type]]="Outbound",VLOOKUP(tbl_transaction[[#This Row],[Reference Number]],barang_keluar[],4,FALSE),""))</f>
        <v>HOM029</v>
      </c>
      <c r="E3437" t="str">
        <f>IF(tbl_transaction[[#This Row],[Type]]="Inbound",VLOOKUP(tbl_transaction[[#This Row],[Reference Number]],barang_masuk[],5,FALSE),IF(tbl_transaction[[#This Row],[Type]]="Outbound",VLOOKUP(tbl_transaction[[#This Row],[Reference Number]],barang_keluar[],5,FALSE),""))</f>
        <v>Molto Home Care Variant 29</v>
      </c>
      <c r="F3437">
        <f>IF(tbl_transaction[[#This Row],[Type]]="Inbound",VLOOKUP(tbl_transaction[[#This Row],[Reference Number]],barang_masuk[],6,FALSE),IF(tbl_transaction[[#This Row],[Type]]="Outbound",VLOOKUP(tbl_transaction[[#This Row],[Reference Number]],barang_keluar[],6,FALSE),""))</f>
        <v>12</v>
      </c>
      <c r="G3437" t="str">
        <f>IF(tbl_transaction[[#This Row],[Type]]="Inbound",VLOOKUP(tbl_transaction[[#This Row],[Reference Number]],barang_masuk[],7,FALSE),IF(tbl_transaction[[#This Row],[Type]]="Outbound",VLOOKUP(tbl_transaction[[#This Row],[Reference Number]],barang_keluar[],7,FALSE),""))</f>
        <v>Pack</v>
      </c>
      <c r="H3437" t="str">
        <f>IF(tbl_transaction[[#This Row],[Type]]="Inbound",VLOOKUP(tbl_transaction[[#This Row],[Reference Number]],barang_masuk[],3,FALSE),IF(tbl_transaction[[#This Row],[Type]]="Outbound",VLOOKUP(tbl_transaction[[#This Row],[Reference Number]],barang_keluar[],3,FALSE),""))</f>
        <v>Outlet 001</v>
      </c>
      <c r="I3437" t="str">
        <f>IF(D3437='Kartu Stok'!$B$2,COUNTIF($D$3:D3437,'Kartu Stok'!$B$2),"")</f>
        <v/>
      </c>
    </row>
    <row r="3438" spans="1:9" ht="14.5" x14ac:dyDescent="0.35">
      <c r="A3438" s="2" t="s">
        <v>3997</v>
      </c>
      <c r="B3438" s="5">
        <f>IF(LEFT(tbl_transaction[[#This Row],[Reference Number]],2)="GR",VLOOKUP(tbl_transaction[[#This Row],[Reference Number]],barang_masuk[],2,FALSE),IF(LEFT(tbl_transaction[[#This Row],[Reference Number]],2)="DO",VLOOKUP(tbl_transaction[[#This Row],[Reference Number]],barang_keluar[],2,FALSE),""))</f>
        <v>46124</v>
      </c>
      <c r="C3438" t="str">
        <f t="shared" si="54"/>
        <v>Outbound</v>
      </c>
      <c r="D3438" t="str">
        <f>IF(tbl_transaction[[#This Row],[Type]]="Inbound",VLOOKUP(tbl_transaction[[#This Row],[Reference Number]],barang_masuk[],4,FALSE),IF(tbl_transaction[[#This Row],[Type]]="Outbound",VLOOKUP(tbl_transaction[[#This Row],[Reference Number]],barang_keluar[],4,FALSE),""))</f>
        <v>BEV015</v>
      </c>
      <c r="E3438" t="str">
        <f>IF(tbl_transaction[[#This Row],[Type]]="Inbound",VLOOKUP(tbl_transaction[[#This Row],[Reference Number]],barang_masuk[],5,FALSE),IF(tbl_transaction[[#This Row],[Type]]="Outbound",VLOOKUP(tbl_transaction[[#This Row],[Reference Number]],barang_keluar[],5,FALSE),""))</f>
        <v>Aqua Beverage Variant 15</v>
      </c>
      <c r="F3438">
        <f>IF(tbl_transaction[[#This Row],[Type]]="Inbound",VLOOKUP(tbl_transaction[[#This Row],[Reference Number]],barang_masuk[],6,FALSE),IF(tbl_transaction[[#This Row],[Type]]="Outbound",VLOOKUP(tbl_transaction[[#This Row],[Reference Number]],barang_keluar[],6,FALSE),""))</f>
        <v>48</v>
      </c>
      <c r="G3438" t="str">
        <f>IF(tbl_transaction[[#This Row],[Type]]="Inbound",VLOOKUP(tbl_transaction[[#This Row],[Reference Number]],barang_masuk[],7,FALSE),IF(tbl_transaction[[#This Row],[Type]]="Outbound",VLOOKUP(tbl_transaction[[#This Row],[Reference Number]],barang_keluar[],7,FALSE),""))</f>
        <v>Bottle</v>
      </c>
      <c r="H3438" t="str">
        <f>IF(tbl_transaction[[#This Row],[Type]]="Inbound",VLOOKUP(tbl_transaction[[#This Row],[Reference Number]],barang_masuk[],3,FALSE),IF(tbl_transaction[[#This Row],[Type]]="Outbound",VLOOKUP(tbl_transaction[[#This Row],[Reference Number]],barang_keluar[],3,FALSE),""))</f>
        <v>Outlet 038</v>
      </c>
      <c r="I3438" t="str">
        <f>IF(D3438='Kartu Stok'!$B$2,COUNTIF($D$3:D3438,'Kartu Stok'!$B$2),"")</f>
        <v/>
      </c>
    </row>
    <row r="3439" spans="1:9" ht="14.5" x14ac:dyDescent="0.35">
      <c r="A3439" s="2" t="s">
        <v>3998</v>
      </c>
      <c r="B3439" s="5">
        <f>IF(LEFT(tbl_transaction[[#This Row],[Reference Number]],2)="GR",VLOOKUP(tbl_transaction[[#This Row],[Reference Number]],barang_masuk[],2,FALSE),IF(LEFT(tbl_transaction[[#This Row],[Reference Number]],2)="DO",VLOOKUP(tbl_transaction[[#This Row],[Reference Number]],barang_keluar[],2,FALSE),""))</f>
        <v>46123</v>
      </c>
      <c r="C3439" t="str">
        <f t="shared" si="54"/>
        <v>Outbound</v>
      </c>
      <c r="D3439" t="str">
        <f>IF(tbl_transaction[[#This Row],[Type]]="Inbound",VLOOKUP(tbl_transaction[[#This Row],[Reference Number]],barang_masuk[],4,FALSE),IF(tbl_transaction[[#This Row],[Type]]="Outbound",VLOOKUP(tbl_transaction[[#This Row],[Reference Number]],barang_keluar[],4,FALSE),""))</f>
        <v>INS003</v>
      </c>
      <c r="E3439" t="str">
        <f>IF(tbl_transaction[[#This Row],[Type]]="Inbound",VLOOKUP(tbl_transaction[[#This Row],[Reference Number]],barang_masuk[],5,FALSE),IF(tbl_transaction[[#This Row],[Type]]="Outbound",VLOOKUP(tbl_transaction[[#This Row],[Reference Number]],barang_keluar[],5,FALSE),""))</f>
        <v>Indomie Instant Food Variant 3</v>
      </c>
      <c r="F3439">
        <f>IF(tbl_transaction[[#This Row],[Type]]="Inbound",VLOOKUP(tbl_transaction[[#This Row],[Reference Number]],barang_masuk[],6,FALSE),IF(tbl_transaction[[#This Row],[Type]]="Outbound",VLOOKUP(tbl_transaction[[#This Row],[Reference Number]],barang_keluar[],6,FALSE),""))</f>
        <v>15</v>
      </c>
      <c r="G3439" t="str">
        <f>IF(tbl_transaction[[#This Row],[Type]]="Inbound",VLOOKUP(tbl_transaction[[#This Row],[Reference Number]],barang_masuk[],7,FALSE),IF(tbl_transaction[[#This Row],[Type]]="Outbound",VLOOKUP(tbl_transaction[[#This Row],[Reference Number]],barang_keluar[],7,FALSE),""))</f>
        <v>Pack</v>
      </c>
      <c r="H3439" t="str">
        <f>IF(tbl_transaction[[#This Row],[Type]]="Inbound",VLOOKUP(tbl_transaction[[#This Row],[Reference Number]],barang_masuk[],3,FALSE),IF(tbl_transaction[[#This Row],[Type]]="Outbound",VLOOKUP(tbl_transaction[[#This Row],[Reference Number]],barang_keluar[],3,FALSE),""))</f>
        <v>Outlet 056</v>
      </c>
      <c r="I3439" t="str">
        <f>IF(D3439='Kartu Stok'!$B$2,COUNTIF($D$3:D3439,'Kartu Stok'!$B$2),"")</f>
        <v/>
      </c>
    </row>
    <row r="3440" spans="1:9" ht="14.5" x14ac:dyDescent="0.35">
      <c r="A3440" s="2" t="s">
        <v>3999</v>
      </c>
      <c r="B3440" s="5">
        <f>IF(LEFT(tbl_transaction[[#This Row],[Reference Number]],2)="GR",VLOOKUP(tbl_transaction[[#This Row],[Reference Number]],barang_masuk[],2,FALSE),IF(LEFT(tbl_transaction[[#This Row],[Reference Number]],2)="DO",VLOOKUP(tbl_transaction[[#This Row],[Reference Number]],barang_keluar[],2,FALSE),""))</f>
        <v>46080</v>
      </c>
      <c r="C3440" t="str">
        <f t="shared" si="54"/>
        <v>Outbound</v>
      </c>
      <c r="D3440" t="str">
        <f>IF(tbl_transaction[[#This Row],[Type]]="Inbound",VLOOKUP(tbl_transaction[[#This Row],[Reference Number]],barang_masuk[],4,FALSE),IF(tbl_transaction[[#This Row],[Type]]="Outbound",VLOOKUP(tbl_transaction[[#This Row],[Reference Number]],barang_keluar[],4,FALSE),""))</f>
        <v>SNK008</v>
      </c>
      <c r="E3440" t="str">
        <f>IF(tbl_transaction[[#This Row],[Type]]="Inbound",VLOOKUP(tbl_transaction[[#This Row],[Reference Number]],barang_masuk[],5,FALSE),IF(tbl_transaction[[#This Row],[Type]]="Outbound",VLOOKUP(tbl_transaction[[#This Row],[Reference Number]],barang_keluar[],5,FALSE),""))</f>
        <v>Chitato Snack Variant 8</v>
      </c>
      <c r="F3440">
        <f>IF(tbl_transaction[[#This Row],[Type]]="Inbound",VLOOKUP(tbl_transaction[[#This Row],[Reference Number]],barang_masuk[],6,FALSE),IF(tbl_transaction[[#This Row],[Type]]="Outbound",VLOOKUP(tbl_transaction[[#This Row],[Reference Number]],barang_keluar[],6,FALSE),""))</f>
        <v>24</v>
      </c>
      <c r="G3440" t="str">
        <f>IF(tbl_transaction[[#This Row],[Type]]="Inbound",VLOOKUP(tbl_transaction[[#This Row],[Reference Number]],barang_masuk[],7,FALSE),IF(tbl_transaction[[#This Row],[Type]]="Outbound",VLOOKUP(tbl_transaction[[#This Row],[Reference Number]],barang_keluar[],7,FALSE),""))</f>
        <v>Pack</v>
      </c>
      <c r="H3440" t="str">
        <f>IF(tbl_transaction[[#This Row],[Type]]="Inbound",VLOOKUP(tbl_transaction[[#This Row],[Reference Number]],barang_masuk[],3,FALSE),IF(tbl_transaction[[#This Row],[Type]]="Outbound",VLOOKUP(tbl_transaction[[#This Row],[Reference Number]],barang_keluar[],3,FALSE),""))</f>
        <v>Outlet 080</v>
      </c>
      <c r="I3440" t="str">
        <f>IF(D3440='Kartu Stok'!$B$2,COUNTIF($D$3:D3440,'Kartu Stok'!$B$2),"")</f>
        <v/>
      </c>
    </row>
    <row r="3441" spans="1:9" ht="14.5" x14ac:dyDescent="0.35">
      <c r="A3441" s="2" t="s">
        <v>4000</v>
      </c>
      <c r="B3441" s="5">
        <f>IF(LEFT(tbl_transaction[[#This Row],[Reference Number]],2)="GR",VLOOKUP(tbl_transaction[[#This Row],[Reference Number]],barang_masuk[],2,FALSE),IF(LEFT(tbl_transaction[[#This Row],[Reference Number]],2)="DO",VLOOKUP(tbl_transaction[[#This Row],[Reference Number]],barang_keluar[],2,FALSE),""))</f>
        <v>46137</v>
      </c>
      <c r="C3441" t="str">
        <f t="shared" si="54"/>
        <v>Outbound</v>
      </c>
      <c r="D3441" t="str">
        <f>IF(tbl_transaction[[#This Row],[Type]]="Inbound",VLOOKUP(tbl_transaction[[#This Row],[Reference Number]],barang_masuk[],4,FALSE),IF(tbl_transaction[[#This Row],[Type]]="Outbound",VLOOKUP(tbl_transaction[[#This Row],[Reference Number]],barang_keluar[],4,FALSE),""))</f>
        <v>INS009</v>
      </c>
      <c r="E3441" t="str">
        <f>IF(tbl_transaction[[#This Row],[Type]]="Inbound",VLOOKUP(tbl_transaction[[#This Row],[Reference Number]],barang_masuk[],5,FALSE),IF(tbl_transaction[[#This Row],[Type]]="Outbound",VLOOKUP(tbl_transaction[[#This Row],[Reference Number]],barang_keluar[],5,FALSE),""))</f>
        <v>Sarimi Instant Food Variant 9</v>
      </c>
      <c r="F3441">
        <f>IF(tbl_transaction[[#This Row],[Type]]="Inbound",VLOOKUP(tbl_transaction[[#This Row],[Reference Number]],barang_masuk[],6,FALSE),IF(tbl_transaction[[#This Row],[Type]]="Outbound",VLOOKUP(tbl_transaction[[#This Row],[Reference Number]],barang_keluar[],6,FALSE),""))</f>
        <v>60</v>
      </c>
      <c r="G3441" t="str">
        <f>IF(tbl_transaction[[#This Row],[Type]]="Inbound",VLOOKUP(tbl_transaction[[#This Row],[Reference Number]],barang_masuk[],7,FALSE),IF(tbl_transaction[[#This Row],[Type]]="Outbound",VLOOKUP(tbl_transaction[[#This Row],[Reference Number]],barang_keluar[],7,FALSE),""))</f>
        <v>Pack</v>
      </c>
      <c r="H3441" t="str">
        <f>IF(tbl_transaction[[#This Row],[Type]]="Inbound",VLOOKUP(tbl_transaction[[#This Row],[Reference Number]],barang_masuk[],3,FALSE),IF(tbl_transaction[[#This Row],[Type]]="Outbound",VLOOKUP(tbl_transaction[[#This Row],[Reference Number]],barang_keluar[],3,FALSE),""))</f>
        <v>Outlet 066</v>
      </c>
      <c r="I3441" t="str">
        <f>IF(D3441='Kartu Stok'!$B$2,COUNTIF($D$3:D3441,'Kartu Stok'!$B$2),"")</f>
        <v/>
      </c>
    </row>
    <row r="3442" spans="1:9" ht="14.5" x14ac:dyDescent="0.35">
      <c r="A3442" s="2" t="s">
        <v>4001</v>
      </c>
      <c r="B3442" s="5">
        <f>IF(LEFT(tbl_transaction[[#This Row],[Reference Number]],2)="GR",VLOOKUP(tbl_transaction[[#This Row],[Reference Number]],barang_masuk[],2,FALSE),IF(LEFT(tbl_transaction[[#This Row],[Reference Number]],2)="DO",VLOOKUP(tbl_transaction[[#This Row],[Reference Number]],barang_keluar[],2,FALSE),""))</f>
        <v>46162</v>
      </c>
      <c r="C3442" t="str">
        <f t="shared" si="54"/>
        <v>Outbound</v>
      </c>
      <c r="D3442" t="str">
        <f>IF(tbl_transaction[[#This Row],[Type]]="Inbound",VLOOKUP(tbl_transaction[[#This Row],[Reference Number]],barang_masuk[],4,FALSE),IF(tbl_transaction[[#This Row],[Type]]="Outbound",VLOOKUP(tbl_transaction[[#This Row],[Reference Number]],barang_keluar[],4,FALSE),""))</f>
        <v>PER013</v>
      </c>
      <c r="E3442" t="str">
        <f>IF(tbl_transaction[[#This Row],[Type]]="Inbound",VLOOKUP(tbl_transaction[[#This Row],[Reference Number]],barang_masuk[],5,FALSE),IF(tbl_transaction[[#This Row],[Type]]="Outbound",VLOOKUP(tbl_transaction[[#This Row],[Reference Number]],barang_keluar[],5,FALSE),""))</f>
        <v>Pepsodent Personal Care Variant 13</v>
      </c>
      <c r="F3442">
        <f>IF(tbl_transaction[[#This Row],[Type]]="Inbound",VLOOKUP(tbl_transaction[[#This Row],[Reference Number]],barang_masuk[],6,FALSE),IF(tbl_transaction[[#This Row],[Type]]="Outbound",VLOOKUP(tbl_transaction[[#This Row],[Reference Number]],barang_keluar[],6,FALSE),""))</f>
        <v>10</v>
      </c>
      <c r="G3442" t="str">
        <f>IF(tbl_transaction[[#This Row],[Type]]="Inbound",VLOOKUP(tbl_transaction[[#This Row],[Reference Number]],barang_masuk[],7,FALSE),IF(tbl_transaction[[#This Row],[Type]]="Outbound",VLOOKUP(tbl_transaction[[#This Row],[Reference Number]],barang_keluar[],7,FALSE),""))</f>
        <v>Bottle</v>
      </c>
      <c r="H3442" t="str">
        <f>IF(tbl_transaction[[#This Row],[Type]]="Inbound",VLOOKUP(tbl_transaction[[#This Row],[Reference Number]],barang_masuk[],3,FALSE),IF(tbl_transaction[[#This Row],[Type]]="Outbound",VLOOKUP(tbl_transaction[[#This Row],[Reference Number]],barang_keluar[],3,FALSE),""))</f>
        <v>Outlet 060</v>
      </c>
      <c r="I3442" t="str">
        <f>IF(D3442='Kartu Stok'!$B$2,COUNTIF($D$3:D3442,'Kartu Stok'!$B$2),"")</f>
        <v/>
      </c>
    </row>
    <row r="3443" spans="1:9" ht="14.5" x14ac:dyDescent="0.35">
      <c r="A3443" s="2" t="s">
        <v>4002</v>
      </c>
      <c r="B3443" s="5">
        <f>IF(LEFT(tbl_transaction[[#This Row],[Reference Number]],2)="GR",VLOOKUP(tbl_transaction[[#This Row],[Reference Number]],barang_masuk[],2,FALSE),IF(LEFT(tbl_transaction[[#This Row],[Reference Number]],2)="DO",VLOOKUP(tbl_transaction[[#This Row],[Reference Number]],barang_keluar[],2,FALSE),""))</f>
        <v>46116</v>
      </c>
      <c r="C3443" t="str">
        <f t="shared" si="54"/>
        <v>Outbound</v>
      </c>
      <c r="D3443" t="str">
        <f>IF(tbl_transaction[[#This Row],[Type]]="Inbound",VLOOKUP(tbl_transaction[[#This Row],[Reference Number]],barang_masuk[],4,FALSE),IF(tbl_transaction[[#This Row],[Type]]="Outbound",VLOOKUP(tbl_transaction[[#This Row],[Reference Number]],barang_keluar[],4,FALSE),""))</f>
        <v>HOM003</v>
      </c>
      <c r="E3443" t="str">
        <f>IF(tbl_transaction[[#This Row],[Type]]="Inbound",VLOOKUP(tbl_transaction[[#This Row],[Reference Number]],barang_masuk[],5,FALSE),IF(tbl_transaction[[#This Row],[Type]]="Outbound",VLOOKUP(tbl_transaction[[#This Row],[Reference Number]],barang_keluar[],5,FALSE),""))</f>
        <v>Sunlight Home Care Variant 3</v>
      </c>
      <c r="F3443">
        <f>IF(tbl_transaction[[#This Row],[Type]]="Inbound",VLOOKUP(tbl_transaction[[#This Row],[Reference Number]],barang_masuk[],6,FALSE),IF(tbl_transaction[[#This Row],[Type]]="Outbound",VLOOKUP(tbl_transaction[[#This Row],[Reference Number]],barang_keluar[],6,FALSE),""))</f>
        <v>12</v>
      </c>
      <c r="G3443" t="str">
        <f>IF(tbl_transaction[[#This Row],[Type]]="Inbound",VLOOKUP(tbl_transaction[[#This Row],[Reference Number]],barang_masuk[],7,FALSE),IF(tbl_transaction[[#This Row],[Type]]="Outbound",VLOOKUP(tbl_transaction[[#This Row],[Reference Number]],barang_keluar[],7,FALSE),""))</f>
        <v>Pack</v>
      </c>
      <c r="H3443" t="str">
        <f>IF(tbl_transaction[[#This Row],[Type]]="Inbound",VLOOKUP(tbl_transaction[[#This Row],[Reference Number]],barang_masuk[],3,FALSE),IF(tbl_transaction[[#This Row],[Type]]="Outbound",VLOOKUP(tbl_transaction[[#This Row],[Reference Number]],barang_keluar[],3,FALSE),""))</f>
        <v>Outlet 017</v>
      </c>
      <c r="I3443" t="str">
        <f>IF(D3443='Kartu Stok'!$B$2,COUNTIF($D$3:D3443,'Kartu Stok'!$B$2),"")</f>
        <v/>
      </c>
    </row>
    <row r="3444" spans="1:9" ht="14.5" x14ac:dyDescent="0.35">
      <c r="A3444" s="2" t="s">
        <v>4003</v>
      </c>
      <c r="B3444" s="5">
        <f>IF(LEFT(tbl_transaction[[#This Row],[Reference Number]],2)="GR",VLOOKUP(tbl_transaction[[#This Row],[Reference Number]],barang_masuk[],2,FALSE),IF(LEFT(tbl_transaction[[#This Row],[Reference Number]],2)="DO",VLOOKUP(tbl_transaction[[#This Row],[Reference Number]],barang_keluar[],2,FALSE),""))</f>
        <v>46148</v>
      </c>
      <c r="C3444" t="str">
        <f t="shared" si="54"/>
        <v>Outbound</v>
      </c>
      <c r="D3444" t="str">
        <f>IF(tbl_transaction[[#This Row],[Type]]="Inbound",VLOOKUP(tbl_transaction[[#This Row],[Reference Number]],barang_masuk[],4,FALSE),IF(tbl_transaction[[#This Row],[Type]]="Outbound",VLOOKUP(tbl_transaction[[#This Row],[Reference Number]],barang_keluar[],4,FALSE),""))</f>
        <v>INS010</v>
      </c>
      <c r="E3444" t="str">
        <f>IF(tbl_transaction[[#This Row],[Type]]="Inbound",VLOOKUP(tbl_transaction[[#This Row],[Reference Number]],barang_masuk[],5,FALSE),IF(tbl_transaction[[#This Row],[Type]]="Outbound",VLOOKUP(tbl_transaction[[#This Row],[Reference Number]],barang_keluar[],5,FALSE),""))</f>
        <v>Sarimi Instant Food Variant 10</v>
      </c>
      <c r="F3444">
        <f>IF(tbl_transaction[[#This Row],[Type]]="Inbound",VLOOKUP(tbl_transaction[[#This Row],[Reference Number]],barang_masuk[],6,FALSE),IF(tbl_transaction[[#This Row],[Type]]="Outbound",VLOOKUP(tbl_transaction[[#This Row],[Reference Number]],barang_keluar[],6,FALSE),""))</f>
        <v>60</v>
      </c>
      <c r="G3444" t="str">
        <f>IF(tbl_transaction[[#This Row],[Type]]="Inbound",VLOOKUP(tbl_transaction[[#This Row],[Reference Number]],barang_masuk[],7,FALSE),IF(tbl_transaction[[#This Row],[Type]]="Outbound",VLOOKUP(tbl_transaction[[#This Row],[Reference Number]],barang_keluar[],7,FALSE),""))</f>
        <v>Pack</v>
      </c>
      <c r="H3444" t="str">
        <f>IF(tbl_transaction[[#This Row],[Type]]="Inbound",VLOOKUP(tbl_transaction[[#This Row],[Reference Number]],barang_masuk[],3,FALSE),IF(tbl_transaction[[#This Row],[Type]]="Outbound",VLOOKUP(tbl_transaction[[#This Row],[Reference Number]],barang_keluar[],3,FALSE),""))</f>
        <v>Outlet 033</v>
      </c>
      <c r="I3444" t="str">
        <f>IF(D3444='Kartu Stok'!$B$2,COUNTIF($D$3:D3444,'Kartu Stok'!$B$2),"")</f>
        <v/>
      </c>
    </row>
    <row r="3445" spans="1:9" ht="14.5" x14ac:dyDescent="0.35">
      <c r="A3445" s="2" t="s">
        <v>4004</v>
      </c>
      <c r="B3445" s="5">
        <f>IF(LEFT(tbl_transaction[[#This Row],[Reference Number]],2)="GR",VLOOKUP(tbl_transaction[[#This Row],[Reference Number]],barang_masuk[],2,FALSE),IF(LEFT(tbl_transaction[[#This Row],[Reference Number]],2)="DO",VLOOKUP(tbl_transaction[[#This Row],[Reference Number]],barang_keluar[],2,FALSE),""))</f>
        <v>46085</v>
      </c>
      <c r="C3445" t="str">
        <f t="shared" si="54"/>
        <v>Outbound</v>
      </c>
      <c r="D3445" t="str">
        <f>IF(tbl_transaction[[#This Row],[Type]]="Inbound",VLOOKUP(tbl_transaction[[#This Row],[Reference Number]],barang_masuk[],4,FALSE),IF(tbl_transaction[[#This Row],[Type]]="Outbound",VLOOKUP(tbl_transaction[[#This Row],[Reference Number]],barang_keluar[],4,FALSE),""))</f>
        <v>DAR017</v>
      </c>
      <c r="E3445" t="str">
        <f>IF(tbl_transaction[[#This Row],[Type]]="Inbound",VLOOKUP(tbl_transaction[[#This Row],[Reference Number]],barang_masuk[],5,FALSE),IF(tbl_transaction[[#This Row],[Type]]="Outbound",VLOOKUP(tbl_transaction[[#This Row],[Reference Number]],barang_keluar[],5,FALSE),""))</f>
        <v>Indomilk Dairy Variant 17</v>
      </c>
      <c r="F3445">
        <f>IF(tbl_transaction[[#This Row],[Type]]="Inbound",VLOOKUP(tbl_transaction[[#This Row],[Reference Number]],barang_masuk[],6,FALSE),IF(tbl_transaction[[#This Row],[Type]]="Outbound",VLOOKUP(tbl_transaction[[#This Row],[Reference Number]],barang_keluar[],6,FALSE),""))</f>
        <v>12</v>
      </c>
      <c r="G3445" t="str">
        <f>IF(tbl_transaction[[#This Row],[Type]]="Inbound",VLOOKUP(tbl_transaction[[#This Row],[Reference Number]],barang_masuk[],7,FALSE),IF(tbl_transaction[[#This Row],[Type]]="Outbound",VLOOKUP(tbl_transaction[[#This Row],[Reference Number]],barang_keluar[],7,FALSE),""))</f>
        <v>Box</v>
      </c>
      <c r="H3445" t="str">
        <f>IF(tbl_transaction[[#This Row],[Type]]="Inbound",VLOOKUP(tbl_transaction[[#This Row],[Reference Number]],barang_masuk[],3,FALSE),IF(tbl_transaction[[#This Row],[Type]]="Outbound",VLOOKUP(tbl_transaction[[#This Row],[Reference Number]],barang_keluar[],3,FALSE),""))</f>
        <v>Outlet 077</v>
      </c>
      <c r="I3445" t="str">
        <f>IF(D3445='Kartu Stok'!$B$2,COUNTIF($D$3:D3445,'Kartu Stok'!$B$2),"")</f>
        <v/>
      </c>
    </row>
    <row r="3446" spans="1:9" ht="14.5" x14ac:dyDescent="0.35">
      <c r="A3446" s="2" t="s">
        <v>4005</v>
      </c>
      <c r="B3446" s="5">
        <f>IF(LEFT(tbl_transaction[[#This Row],[Reference Number]],2)="GR",VLOOKUP(tbl_transaction[[#This Row],[Reference Number]],barang_masuk[],2,FALSE),IF(LEFT(tbl_transaction[[#This Row],[Reference Number]],2)="DO",VLOOKUP(tbl_transaction[[#This Row],[Reference Number]],barang_keluar[],2,FALSE),""))</f>
        <v>46139</v>
      </c>
      <c r="C3446" t="str">
        <f t="shared" si="54"/>
        <v>Outbound</v>
      </c>
      <c r="D3446" t="str">
        <f>IF(tbl_transaction[[#This Row],[Type]]="Inbound",VLOOKUP(tbl_transaction[[#This Row],[Reference Number]],barang_masuk[],4,FALSE),IF(tbl_transaction[[#This Row],[Type]]="Outbound",VLOOKUP(tbl_transaction[[#This Row],[Reference Number]],barang_keluar[],4,FALSE),""))</f>
        <v>HOM030</v>
      </c>
      <c r="E3446" t="str">
        <f>IF(tbl_transaction[[#This Row],[Type]]="Inbound",VLOOKUP(tbl_transaction[[#This Row],[Reference Number]],barang_masuk[],5,FALSE),IF(tbl_transaction[[#This Row],[Type]]="Outbound",VLOOKUP(tbl_transaction[[#This Row],[Reference Number]],barang_keluar[],5,FALSE),""))</f>
        <v>Molto Home Care Variant 30</v>
      </c>
      <c r="F3446">
        <f>IF(tbl_transaction[[#This Row],[Type]]="Inbound",VLOOKUP(tbl_transaction[[#This Row],[Reference Number]],barang_masuk[],6,FALSE),IF(tbl_transaction[[#This Row],[Type]]="Outbound",VLOOKUP(tbl_transaction[[#This Row],[Reference Number]],barang_keluar[],6,FALSE),""))</f>
        <v>12</v>
      </c>
      <c r="G3446" t="str">
        <f>IF(tbl_transaction[[#This Row],[Type]]="Inbound",VLOOKUP(tbl_transaction[[#This Row],[Reference Number]],barang_masuk[],7,FALSE),IF(tbl_transaction[[#This Row],[Type]]="Outbound",VLOOKUP(tbl_transaction[[#This Row],[Reference Number]],barang_keluar[],7,FALSE),""))</f>
        <v>Pack</v>
      </c>
      <c r="H3446" t="str">
        <f>IF(tbl_transaction[[#This Row],[Type]]="Inbound",VLOOKUP(tbl_transaction[[#This Row],[Reference Number]],barang_masuk[],3,FALSE),IF(tbl_transaction[[#This Row],[Type]]="Outbound",VLOOKUP(tbl_transaction[[#This Row],[Reference Number]],barang_keluar[],3,FALSE),""))</f>
        <v>Outlet 038</v>
      </c>
      <c r="I3446" t="str">
        <f>IF(D3446='Kartu Stok'!$B$2,COUNTIF($D$3:D3446,'Kartu Stok'!$B$2),"")</f>
        <v/>
      </c>
    </row>
    <row r="3447" spans="1:9" ht="14.5" x14ac:dyDescent="0.35">
      <c r="A3447" s="2" t="s">
        <v>4006</v>
      </c>
      <c r="B3447" s="5">
        <f>IF(LEFT(tbl_transaction[[#This Row],[Reference Number]],2)="GR",VLOOKUP(tbl_transaction[[#This Row],[Reference Number]],barang_masuk[],2,FALSE),IF(LEFT(tbl_transaction[[#This Row],[Reference Number]],2)="DO",VLOOKUP(tbl_transaction[[#This Row],[Reference Number]],barang_keluar[],2,FALSE),""))</f>
        <v>46043</v>
      </c>
      <c r="C3447" t="str">
        <f t="shared" si="54"/>
        <v>Outbound</v>
      </c>
      <c r="D3447" t="str">
        <f>IF(tbl_transaction[[#This Row],[Type]]="Inbound",VLOOKUP(tbl_transaction[[#This Row],[Reference Number]],barang_masuk[],4,FALSE),IF(tbl_transaction[[#This Row],[Type]]="Outbound",VLOOKUP(tbl_transaction[[#This Row],[Reference Number]],barang_keluar[],4,FALSE),""))</f>
        <v>BEV012</v>
      </c>
      <c r="E3447" t="str">
        <f>IF(tbl_transaction[[#This Row],[Type]]="Inbound",VLOOKUP(tbl_transaction[[#This Row],[Reference Number]],barang_masuk[],5,FALSE),IF(tbl_transaction[[#This Row],[Type]]="Outbound",VLOOKUP(tbl_transaction[[#This Row],[Reference Number]],barang_keluar[],5,FALSE),""))</f>
        <v>Pocari Beverage Variant 12</v>
      </c>
      <c r="F3447">
        <f>IF(tbl_transaction[[#This Row],[Type]]="Inbound",VLOOKUP(tbl_transaction[[#This Row],[Reference Number]],barang_masuk[],6,FALSE),IF(tbl_transaction[[#This Row],[Type]]="Outbound",VLOOKUP(tbl_transaction[[#This Row],[Reference Number]],barang_keluar[],6,FALSE),""))</f>
        <v>24</v>
      </c>
      <c r="G3447" t="str">
        <f>IF(tbl_transaction[[#This Row],[Type]]="Inbound",VLOOKUP(tbl_transaction[[#This Row],[Reference Number]],barang_masuk[],7,FALSE),IF(tbl_transaction[[#This Row],[Type]]="Outbound",VLOOKUP(tbl_transaction[[#This Row],[Reference Number]],barang_keluar[],7,FALSE),""))</f>
        <v>Bottle</v>
      </c>
      <c r="H3447" t="str">
        <f>IF(tbl_transaction[[#This Row],[Type]]="Inbound",VLOOKUP(tbl_transaction[[#This Row],[Reference Number]],barang_masuk[],3,FALSE),IF(tbl_transaction[[#This Row],[Type]]="Outbound",VLOOKUP(tbl_transaction[[#This Row],[Reference Number]],barang_keluar[],3,FALSE),""))</f>
        <v>Outlet 047</v>
      </c>
      <c r="I3447" t="str">
        <f>IF(D3447='Kartu Stok'!$B$2,COUNTIF($D$3:D3447,'Kartu Stok'!$B$2),"")</f>
        <v/>
      </c>
    </row>
    <row r="3448" spans="1:9" ht="14.5" x14ac:dyDescent="0.35">
      <c r="A3448" s="2" t="s">
        <v>4007</v>
      </c>
      <c r="B3448" s="5">
        <f>IF(LEFT(tbl_transaction[[#This Row],[Reference Number]],2)="GR",VLOOKUP(tbl_transaction[[#This Row],[Reference Number]],barang_masuk[],2,FALSE),IF(LEFT(tbl_transaction[[#This Row],[Reference Number]],2)="DO",VLOOKUP(tbl_transaction[[#This Row],[Reference Number]],barang_keluar[],2,FALSE),""))</f>
        <v>46173</v>
      </c>
      <c r="C3448" t="str">
        <f t="shared" si="54"/>
        <v>Outbound</v>
      </c>
      <c r="D3448" t="str">
        <f>IF(tbl_transaction[[#This Row],[Type]]="Inbound",VLOOKUP(tbl_transaction[[#This Row],[Reference Number]],barang_masuk[],4,FALSE),IF(tbl_transaction[[#This Row],[Type]]="Outbound",VLOOKUP(tbl_transaction[[#This Row],[Reference Number]],barang_keluar[],4,FALSE),""))</f>
        <v>PER014</v>
      </c>
      <c r="E3448" t="str">
        <f>IF(tbl_transaction[[#This Row],[Type]]="Inbound",VLOOKUP(tbl_transaction[[#This Row],[Reference Number]],barang_masuk[],5,FALSE),IF(tbl_transaction[[#This Row],[Type]]="Outbound",VLOOKUP(tbl_transaction[[#This Row],[Reference Number]],barang_keluar[],5,FALSE),""))</f>
        <v>Sunsilk Personal Care Variant 14</v>
      </c>
      <c r="F3448">
        <f>IF(tbl_transaction[[#This Row],[Type]]="Inbound",VLOOKUP(tbl_transaction[[#This Row],[Reference Number]],barang_masuk[],6,FALSE),IF(tbl_transaction[[#This Row],[Type]]="Outbound",VLOOKUP(tbl_transaction[[#This Row],[Reference Number]],barang_keluar[],6,FALSE),""))</f>
        <v>20</v>
      </c>
      <c r="G3448" t="str">
        <f>IF(tbl_transaction[[#This Row],[Type]]="Inbound",VLOOKUP(tbl_transaction[[#This Row],[Reference Number]],barang_masuk[],7,FALSE),IF(tbl_transaction[[#This Row],[Type]]="Outbound",VLOOKUP(tbl_transaction[[#This Row],[Reference Number]],barang_keluar[],7,FALSE),""))</f>
        <v>Bottle</v>
      </c>
      <c r="H3448" t="str">
        <f>IF(tbl_transaction[[#This Row],[Type]]="Inbound",VLOOKUP(tbl_transaction[[#This Row],[Reference Number]],barang_masuk[],3,FALSE),IF(tbl_transaction[[#This Row],[Type]]="Outbound",VLOOKUP(tbl_transaction[[#This Row],[Reference Number]],barang_keluar[],3,FALSE),""))</f>
        <v>Outlet 031</v>
      </c>
      <c r="I3448" t="str">
        <f>IF(D3448='Kartu Stok'!$B$2,COUNTIF($D$3:D3448,'Kartu Stok'!$B$2),"")</f>
        <v/>
      </c>
    </row>
    <row r="3449" spans="1:9" ht="14.5" x14ac:dyDescent="0.35">
      <c r="A3449" s="2" t="s">
        <v>4008</v>
      </c>
      <c r="B3449" s="5">
        <f>IF(LEFT(tbl_transaction[[#This Row],[Reference Number]],2)="GR",VLOOKUP(tbl_transaction[[#This Row],[Reference Number]],barang_masuk[],2,FALSE),IF(LEFT(tbl_transaction[[#This Row],[Reference Number]],2)="DO",VLOOKUP(tbl_transaction[[#This Row],[Reference Number]],barang_keluar[],2,FALSE),""))</f>
        <v>46079</v>
      </c>
      <c r="C3449" t="str">
        <f t="shared" si="54"/>
        <v>Outbound</v>
      </c>
      <c r="D3449" t="str">
        <f>IF(tbl_transaction[[#This Row],[Type]]="Inbound",VLOOKUP(tbl_transaction[[#This Row],[Reference Number]],barang_masuk[],4,FALSE),IF(tbl_transaction[[#This Row],[Type]]="Outbound",VLOOKUP(tbl_transaction[[#This Row],[Reference Number]],barang_keluar[],4,FALSE),""))</f>
        <v>SNK005</v>
      </c>
      <c r="E3449" t="str">
        <f>IF(tbl_transaction[[#This Row],[Type]]="Inbound",VLOOKUP(tbl_transaction[[#This Row],[Reference Number]],barang_masuk[],5,FALSE),IF(tbl_transaction[[#This Row],[Type]]="Outbound",VLOOKUP(tbl_transaction[[#This Row],[Reference Number]],barang_keluar[],5,FALSE),""))</f>
        <v>Taro Snack Variant 5</v>
      </c>
      <c r="F3449">
        <f>IF(tbl_transaction[[#This Row],[Type]]="Inbound",VLOOKUP(tbl_transaction[[#This Row],[Reference Number]],barang_masuk[],6,FALSE),IF(tbl_transaction[[#This Row],[Type]]="Outbound",VLOOKUP(tbl_transaction[[#This Row],[Reference Number]],barang_keluar[],6,FALSE),""))</f>
        <v>60</v>
      </c>
      <c r="G3449" t="str">
        <f>IF(tbl_transaction[[#This Row],[Type]]="Inbound",VLOOKUP(tbl_transaction[[#This Row],[Reference Number]],barang_masuk[],7,FALSE),IF(tbl_transaction[[#This Row],[Type]]="Outbound",VLOOKUP(tbl_transaction[[#This Row],[Reference Number]],barang_keluar[],7,FALSE),""))</f>
        <v>Pack</v>
      </c>
      <c r="H3449" t="str">
        <f>IF(tbl_transaction[[#This Row],[Type]]="Inbound",VLOOKUP(tbl_transaction[[#This Row],[Reference Number]],barang_masuk[],3,FALSE),IF(tbl_transaction[[#This Row],[Type]]="Outbound",VLOOKUP(tbl_transaction[[#This Row],[Reference Number]],barang_keluar[],3,FALSE),""))</f>
        <v>Outlet 066</v>
      </c>
      <c r="I3449" t="str">
        <f>IF(D3449='Kartu Stok'!$B$2,COUNTIF($D$3:D3449,'Kartu Stok'!$B$2),"")</f>
        <v/>
      </c>
    </row>
    <row r="3450" spans="1:9" ht="14.5" x14ac:dyDescent="0.35">
      <c r="A3450" s="2" t="s">
        <v>4009</v>
      </c>
      <c r="B3450" s="5">
        <f>IF(LEFT(tbl_transaction[[#This Row],[Reference Number]],2)="GR",VLOOKUP(tbl_transaction[[#This Row],[Reference Number]],barang_masuk[],2,FALSE),IF(LEFT(tbl_transaction[[#This Row],[Reference Number]],2)="DO",VLOOKUP(tbl_transaction[[#This Row],[Reference Number]],barang_keluar[],2,FALSE),""))</f>
        <v>46066</v>
      </c>
      <c r="C3450" t="str">
        <f t="shared" si="54"/>
        <v>Outbound</v>
      </c>
      <c r="D3450" t="str">
        <f>IF(tbl_transaction[[#This Row],[Type]]="Inbound",VLOOKUP(tbl_transaction[[#This Row],[Reference Number]],barang_masuk[],4,FALSE),IF(tbl_transaction[[#This Row],[Type]]="Outbound",VLOOKUP(tbl_transaction[[#This Row],[Reference Number]],barang_keluar[],4,FALSE),""))</f>
        <v>BEV022</v>
      </c>
      <c r="E3450" t="str">
        <f>IF(tbl_transaction[[#This Row],[Type]]="Inbound",VLOOKUP(tbl_transaction[[#This Row],[Reference Number]],barang_masuk[],5,FALSE),IF(tbl_transaction[[#This Row],[Type]]="Outbound",VLOOKUP(tbl_transaction[[#This Row],[Reference Number]],barang_keluar[],5,FALSE),""))</f>
        <v>Sosro Beverage Variant 22</v>
      </c>
      <c r="F3450">
        <f>IF(tbl_transaction[[#This Row],[Type]]="Inbound",VLOOKUP(tbl_transaction[[#This Row],[Reference Number]],barang_masuk[],6,FALSE),IF(tbl_transaction[[#This Row],[Type]]="Outbound",VLOOKUP(tbl_transaction[[#This Row],[Reference Number]],barang_keluar[],6,FALSE),""))</f>
        <v>48</v>
      </c>
      <c r="G3450" t="str">
        <f>IF(tbl_transaction[[#This Row],[Type]]="Inbound",VLOOKUP(tbl_transaction[[#This Row],[Reference Number]],barang_masuk[],7,FALSE),IF(tbl_transaction[[#This Row],[Type]]="Outbound",VLOOKUP(tbl_transaction[[#This Row],[Reference Number]],barang_keluar[],7,FALSE),""))</f>
        <v>Bottle</v>
      </c>
      <c r="H3450" t="str">
        <f>IF(tbl_transaction[[#This Row],[Type]]="Inbound",VLOOKUP(tbl_transaction[[#This Row],[Reference Number]],barang_masuk[],3,FALSE),IF(tbl_transaction[[#This Row],[Type]]="Outbound",VLOOKUP(tbl_transaction[[#This Row],[Reference Number]],barang_keluar[],3,FALSE),""))</f>
        <v>Outlet 014</v>
      </c>
      <c r="I3450" t="str">
        <f>IF(D3450='Kartu Stok'!$B$2,COUNTIF($D$3:D3450,'Kartu Stok'!$B$2),"")</f>
        <v/>
      </c>
    </row>
    <row r="3451" spans="1:9" ht="14.5" x14ac:dyDescent="0.35">
      <c r="A3451" s="2" t="s">
        <v>4010</v>
      </c>
      <c r="B3451" s="5">
        <f>IF(LEFT(tbl_transaction[[#This Row],[Reference Number]],2)="GR",VLOOKUP(tbl_transaction[[#This Row],[Reference Number]],barang_masuk[],2,FALSE),IF(LEFT(tbl_transaction[[#This Row],[Reference Number]],2)="DO",VLOOKUP(tbl_transaction[[#This Row],[Reference Number]],barang_keluar[],2,FALSE),""))</f>
        <v>46121</v>
      </c>
      <c r="C3451" t="str">
        <f t="shared" si="54"/>
        <v>Outbound</v>
      </c>
      <c r="D3451" t="str">
        <f>IF(tbl_transaction[[#This Row],[Type]]="Inbound",VLOOKUP(tbl_transaction[[#This Row],[Reference Number]],barang_masuk[],4,FALSE),IF(tbl_transaction[[#This Row],[Type]]="Outbound",VLOOKUP(tbl_transaction[[#This Row],[Reference Number]],barang_keluar[],4,FALSE),""))</f>
        <v>BEV037</v>
      </c>
      <c r="E3451" t="str">
        <f>IF(tbl_transaction[[#This Row],[Type]]="Inbound",VLOOKUP(tbl_transaction[[#This Row],[Reference Number]],barang_masuk[],5,FALSE),IF(tbl_transaction[[#This Row],[Type]]="Outbound",VLOOKUP(tbl_transaction[[#This Row],[Reference Number]],barang_keluar[],5,FALSE),""))</f>
        <v>Aqua Beverage Variant 37</v>
      </c>
      <c r="F3451">
        <f>IF(tbl_transaction[[#This Row],[Type]]="Inbound",VLOOKUP(tbl_transaction[[#This Row],[Reference Number]],barang_masuk[],6,FALSE),IF(tbl_transaction[[#This Row],[Type]]="Outbound",VLOOKUP(tbl_transaction[[#This Row],[Reference Number]],barang_keluar[],6,FALSE),""))</f>
        <v>20</v>
      </c>
      <c r="G3451" t="str">
        <f>IF(tbl_transaction[[#This Row],[Type]]="Inbound",VLOOKUP(tbl_transaction[[#This Row],[Reference Number]],barang_masuk[],7,FALSE),IF(tbl_transaction[[#This Row],[Type]]="Outbound",VLOOKUP(tbl_transaction[[#This Row],[Reference Number]],barang_keluar[],7,FALSE),""))</f>
        <v>Bottle</v>
      </c>
      <c r="H3451" t="str">
        <f>IF(tbl_transaction[[#This Row],[Type]]="Inbound",VLOOKUP(tbl_transaction[[#This Row],[Reference Number]],barang_masuk[],3,FALSE),IF(tbl_transaction[[#This Row],[Type]]="Outbound",VLOOKUP(tbl_transaction[[#This Row],[Reference Number]],barang_keluar[],3,FALSE),""))</f>
        <v>Outlet 001</v>
      </c>
      <c r="I3451" t="str">
        <f>IF(D3451='Kartu Stok'!$B$2,COUNTIF($D$3:D3451,'Kartu Stok'!$B$2),"")</f>
        <v/>
      </c>
    </row>
    <row r="3452" spans="1:9" ht="14.5" x14ac:dyDescent="0.35">
      <c r="A3452" s="2" t="s">
        <v>4011</v>
      </c>
      <c r="B3452" s="5">
        <f>IF(LEFT(tbl_transaction[[#This Row],[Reference Number]],2)="GR",VLOOKUP(tbl_transaction[[#This Row],[Reference Number]],barang_masuk[],2,FALSE),IF(LEFT(tbl_transaction[[#This Row],[Reference Number]],2)="DO",VLOOKUP(tbl_transaction[[#This Row],[Reference Number]],barang_keluar[],2,FALSE),""))</f>
        <v>46077</v>
      </c>
      <c r="C3452" t="str">
        <f t="shared" si="54"/>
        <v>Outbound</v>
      </c>
      <c r="D3452" t="str">
        <f>IF(tbl_transaction[[#This Row],[Type]]="Inbound",VLOOKUP(tbl_transaction[[#This Row],[Reference Number]],barang_masuk[],4,FALSE),IF(tbl_transaction[[#This Row],[Type]]="Outbound",VLOOKUP(tbl_transaction[[#This Row],[Reference Number]],barang_keluar[],4,FALSE),""))</f>
        <v>DAR009</v>
      </c>
      <c r="E3452" t="str">
        <f>IF(tbl_transaction[[#This Row],[Type]]="Inbound",VLOOKUP(tbl_transaction[[#This Row],[Reference Number]],barang_masuk[],5,FALSE),IF(tbl_transaction[[#This Row],[Type]]="Outbound",VLOOKUP(tbl_transaction[[#This Row],[Reference Number]],barang_keluar[],5,FALSE),""))</f>
        <v>Indomilk Dairy Variant 9</v>
      </c>
      <c r="F3452">
        <f>IF(tbl_transaction[[#This Row],[Type]]="Inbound",VLOOKUP(tbl_transaction[[#This Row],[Reference Number]],barang_masuk[],6,FALSE),IF(tbl_transaction[[#This Row],[Type]]="Outbound",VLOOKUP(tbl_transaction[[#This Row],[Reference Number]],barang_keluar[],6,FALSE),""))</f>
        <v>24</v>
      </c>
      <c r="G3452" t="str">
        <f>IF(tbl_transaction[[#This Row],[Type]]="Inbound",VLOOKUP(tbl_transaction[[#This Row],[Reference Number]],barang_masuk[],7,FALSE),IF(tbl_transaction[[#This Row],[Type]]="Outbound",VLOOKUP(tbl_transaction[[#This Row],[Reference Number]],barang_keluar[],7,FALSE),""))</f>
        <v>Box</v>
      </c>
      <c r="H3452" t="str">
        <f>IF(tbl_transaction[[#This Row],[Type]]="Inbound",VLOOKUP(tbl_transaction[[#This Row],[Reference Number]],barang_masuk[],3,FALSE),IF(tbl_transaction[[#This Row],[Type]]="Outbound",VLOOKUP(tbl_transaction[[#This Row],[Reference Number]],barang_keluar[],3,FALSE),""))</f>
        <v>Outlet 038</v>
      </c>
      <c r="I3452" t="str">
        <f>IF(D3452='Kartu Stok'!$B$2,COUNTIF($D$3:D3452,'Kartu Stok'!$B$2),"")</f>
        <v/>
      </c>
    </row>
    <row r="3453" spans="1:9" ht="14.5" x14ac:dyDescent="0.35">
      <c r="A3453" s="2" t="s">
        <v>4012</v>
      </c>
      <c r="B3453" s="5">
        <f>IF(LEFT(tbl_transaction[[#This Row],[Reference Number]],2)="GR",VLOOKUP(tbl_transaction[[#This Row],[Reference Number]],barang_masuk[],2,FALSE),IF(LEFT(tbl_transaction[[#This Row],[Reference Number]],2)="DO",VLOOKUP(tbl_transaction[[#This Row],[Reference Number]],barang_keluar[],2,FALSE),""))</f>
        <v>46201</v>
      </c>
      <c r="C3453" t="str">
        <f t="shared" si="54"/>
        <v>Outbound</v>
      </c>
      <c r="D3453" t="str">
        <f>IF(tbl_transaction[[#This Row],[Type]]="Inbound",VLOOKUP(tbl_transaction[[#This Row],[Reference Number]],barang_masuk[],4,FALSE),IF(tbl_transaction[[#This Row],[Type]]="Outbound",VLOOKUP(tbl_transaction[[#This Row],[Reference Number]],barang_keluar[],4,FALSE),""))</f>
        <v>HOM026</v>
      </c>
      <c r="E3453" t="str">
        <f>IF(tbl_transaction[[#This Row],[Type]]="Inbound",VLOOKUP(tbl_transaction[[#This Row],[Reference Number]],barang_masuk[],5,FALSE),IF(tbl_transaction[[#This Row],[Type]]="Outbound",VLOOKUP(tbl_transaction[[#This Row],[Reference Number]],barang_keluar[],5,FALSE),""))</f>
        <v>Sunlight Home Care Variant 26</v>
      </c>
      <c r="F3453">
        <f>IF(tbl_transaction[[#This Row],[Type]]="Inbound",VLOOKUP(tbl_transaction[[#This Row],[Reference Number]],barang_masuk[],6,FALSE),IF(tbl_transaction[[#This Row],[Type]]="Outbound",VLOOKUP(tbl_transaction[[#This Row],[Reference Number]],barang_keluar[],6,FALSE),""))</f>
        <v>60</v>
      </c>
      <c r="G3453" t="str">
        <f>IF(tbl_transaction[[#This Row],[Type]]="Inbound",VLOOKUP(tbl_transaction[[#This Row],[Reference Number]],barang_masuk[],7,FALSE),IF(tbl_transaction[[#This Row],[Type]]="Outbound",VLOOKUP(tbl_transaction[[#This Row],[Reference Number]],barang_keluar[],7,FALSE),""))</f>
        <v>Pack</v>
      </c>
      <c r="H3453" t="str">
        <f>IF(tbl_transaction[[#This Row],[Type]]="Inbound",VLOOKUP(tbl_transaction[[#This Row],[Reference Number]],barang_masuk[],3,FALSE),IF(tbl_transaction[[#This Row],[Type]]="Outbound",VLOOKUP(tbl_transaction[[#This Row],[Reference Number]],barang_keluar[],3,FALSE),""))</f>
        <v>Outlet 034</v>
      </c>
      <c r="I3453" t="str">
        <f>IF(D3453='Kartu Stok'!$B$2,COUNTIF($D$3:D3453,'Kartu Stok'!$B$2),"")</f>
        <v/>
      </c>
    </row>
    <row r="3454" spans="1:9" ht="14.5" x14ac:dyDescent="0.35">
      <c r="A3454" s="2" t="s">
        <v>4013</v>
      </c>
      <c r="B3454" s="5">
        <f>IF(LEFT(tbl_transaction[[#This Row],[Reference Number]],2)="GR",VLOOKUP(tbl_transaction[[#This Row],[Reference Number]],barang_masuk[],2,FALSE),IF(LEFT(tbl_transaction[[#This Row],[Reference Number]],2)="DO",VLOOKUP(tbl_transaction[[#This Row],[Reference Number]],barang_keluar[],2,FALSE),""))</f>
        <v>46145</v>
      </c>
      <c r="C3454" t="str">
        <f t="shared" si="54"/>
        <v>Outbound</v>
      </c>
      <c r="D3454" t="str">
        <f>IF(tbl_transaction[[#This Row],[Type]]="Inbound",VLOOKUP(tbl_transaction[[#This Row],[Reference Number]],barang_masuk[],4,FALSE),IF(tbl_transaction[[#This Row],[Type]]="Outbound",VLOOKUP(tbl_transaction[[#This Row],[Reference Number]],barang_keluar[],4,FALSE),""))</f>
        <v>SNK035</v>
      </c>
      <c r="E3454" t="str">
        <f>IF(tbl_transaction[[#This Row],[Type]]="Inbound",VLOOKUP(tbl_transaction[[#This Row],[Reference Number]],barang_masuk[],5,FALSE),IF(tbl_transaction[[#This Row],[Type]]="Outbound",VLOOKUP(tbl_transaction[[#This Row],[Reference Number]],barang_keluar[],5,FALSE),""))</f>
        <v>Qtela Snack Variant 35</v>
      </c>
      <c r="F3454">
        <f>IF(tbl_transaction[[#This Row],[Type]]="Inbound",VLOOKUP(tbl_transaction[[#This Row],[Reference Number]],barang_masuk[],6,FALSE),IF(tbl_transaction[[#This Row],[Type]]="Outbound",VLOOKUP(tbl_transaction[[#This Row],[Reference Number]],barang_keluar[],6,FALSE),""))</f>
        <v>10</v>
      </c>
      <c r="G3454" t="str">
        <f>IF(tbl_transaction[[#This Row],[Type]]="Inbound",VLOOKUP(tbl_transaction[[#This Row],[Reference Number]],barang_masuk[],7,FALSE),IF(tbl_transaction[[#This Row],[Type]]="Outbound",VLOOKUP(tbl_transaction[[#This Row],[Reference Number]],barang_keluar[],7,FALSE),""))</f>
        <v>Pack</v>
      </c>
      <c r="H3454" t="str">
        <f>IF(tbl_transaction[[#This Row],[Type]]="Inbound",VLOOKUP(tbl_transaction[[#This Row],[Reference Number]],barang_masuk[],3,FALSE),IF(tbl_transaction[[#This Row],[Type]]="Outbound",VLOOKUP(tbl_transaction[[#This Row],[Reference Number]],barang_keluar[],3,FALSE),""))</f>
        <v>Outlet 076</v>
      </c>
      <c r="I3454" t="str">
        <f>IF(D3454='Kartu Stok'!$B$2,COUNTIF($D$3:D3454,'Kartu Stok'!$B$2),"")</f>
        <v/>
      </c>
    </row>
    <row r="3455" spans="1:9" ht="14.5" x14ac:dyDescent="0.35">
      <c r="A3455" s="2" t="s">
        <v>4014</v>
      </c>
      <c r="B3455" s="5">
        <f>IF(LEFT(tbl_transaction[[#This Row],[Reference Number]],2)="GR",VLOOKUP(tbl_transaction[[#This Row],[Reference Number]],barang_masuk[],2,FALSE),IF(LEFT(tbl_transaction[[#This Row],[Reference Number]],2)="DO",VLOOKUP(tbl_transaction[[#This Row],[Reference Number]],barang_keluar[],2,FALSE),""))</f>
        <v>46122</v>
      </c>
      <c r="C3455" t="str">
        <f t="shared" si="54"/>
        <v>Outbound</v>
      </c>
      <c r="D3455" t="str">
        <f>IF(tbl_transaction[[#This Row],[Type]]="Inbound",VLOOKUP(tbl_transaction[[#This Row],[Reference Number]],barang_masuk[],4,FALSE),IF(tbl_transaction[[#This Row],[Type]]="Outbound",VLOOKUP(tbl_transaction[[#This Row],[Reference Number]],barang_keluar[],4,FALSE),""))</f>
        <v>SNK029</v>
      </c>
      <c r="E3455" t="str">
        <f>IF(tbl_transaction[[#This Row],[Type]]="Inbound",VLOOKUP(tbl_transaction[[#This Row],[Reference Number]],barang_masuk[],5,FALSE),IF(tbl_transaction[[#This Row],[Type]]="Outbound",VLOOKUP(tbl_transaction[[#This Row],[Reference Number]],barang_keluar[],5,FALSE),""))</f>
        <v>Chitato Snack Variant 29</v>
      </c>
      <c r="F3455">
        <f>IF(tbl_transaction[[#This Row],[Type]]="Inbound",VLOOKUP(tbl_transaction[[#This Row],[Reference Number]],barang_masuk[],6,FALSE),IF(tbl_transaction[[#This Row],[Type]]="Outbound",VLOOKUP(tbl_transaction[[#This Row],[Reference Number]],barang_keluar[],6,FALSE),""))</f>
        <v>30</v>
      </c>
      <c r="G3455" t="str">
        <f>IF(tbl_transaction[[#This Row],[Type]]="Inbound",VLOOKUP(tbl_transaction[[#This Row],[Reference Number]],barang_masuk[],7,FALSE),IF(tbl_transaction[[#This Row],[Type]]="Outbound",VLOOKUP(tbl_transaction[[#This Row],[Reference Number]],barang_keluar[],7,FALSE),""))</f>
        <v>Pack</v>
      </c>
      <c r="H3455" t="str">
        <f>IF(tbl_transaction[[#This Row],[Type]]="Inbound",VLOOKUP(tbl_transaction[[#This Row],[Reference Number]],barang_masuk[],3,FALSE),IF(tbl_transaction[[#This Row],[Type]]="Outbound",VLOOKUP(tbl_transaction[[#This Row],[Reference Number]],barang_keluar[],3,FALSE),""))</f>
        <v>Outlet 040</v>
      </c>
      <c r="I3455" t="str">
        <f>IF(D3455='Kartu Stok'!$B$2,COUNTIF($D$3:D3455,'Kartu Stok'!$B$2),"")</f>
        <v/>
      </c>
    </row>
    <row r="3456" spans="1:9" ht="14.5" x14ac:dyDescent="0.35">
      <c r="A3456" s="2" t="s">
        <v>4015</v>
      </c>
      <c r="B3456" s="5">
        <f>IF(LEFT(tbl_transaction[[#This Row],[Reference Number]],2)="GR",VLOOKUP(tbl_transaction[[#This Row],[Reference Number]],barang_masuk[],2,FALSE),IF(LEFT(tbl_transaction[[#This Row],[Reference Number]],2)="DO",VLOOKUP(tbl_transaction[[#This Row],[Reference Number]],barang_keluar[],2,FALSE),""))</f>
        <v>46041</v>
      </c>
      <c r="C3456" t="str">
        <f t="shared" si="54"/>
        <v>Outbound</v>
      </c>
      <c r="D3456" t="str">
        <f>IF(tbl_transaction[[#This Row],[Type]]="Inbound",VLOOKUP(tbl_transaction[[#This Row],[Reference Number]],barang_masuk[],4,FALSE),IF(tbl_transaction[[#This Row],[Type]]="Outbound",VLOOKUP(tbl_transaction[[#This Row],[Reference Number]],barang_keluar[],4,FALSE),""))</f>
        <v>BEV024</v>
      </c>
      <c r="E3456" t="str">
        <f>IF(tbl_transaction[[#This Row],[Type]]="Inbound",VLOOKUP(tbl_transaction[[#This Row],[Reference Number]],barang_masuk[],5,FALSE),IF(tbl_transaction[[#This Row],[Type]]="Outbound",VLOOKUP(tbl_transaction[[#This Row],[Reference Number]],barang_keluar[],5,FALSE),""))</f>
        <v>Aqua Beverage Variant 24</v>
      </c>
      <c r="F3456">
        <f>IF(tbl_transaction[[#This Row],[Type]]="Inbound",VLOOKUP(tbl_transaction[[#This Row],[Reference Number]],barang_masuk[],6,FALSE),IF(tbl_transaction[[#This Row],[Type]]="Outbound",VLOOKUP(tbl_transaction[[#This Row],[Reference Number]],barang_keluar[],6,FALSE),""))</f>
        <v>36</v>
      </c>
      <c r="G3456" t="str">
        <f>IF(tbl_transaction[[#This Row],[Type]]="Inbound",VLOOKUP(tbl_transaction[[#This Row],[Reference Number]],barang_masuk[],7,FALSE),IF(tbl_transaction[[#This Row],[Type]]="Outbound",VLOOKUP(tbl_transaction[[#This Row],[Reference Number]],barang_keluar[],7,FALSE),""))</f>
        <v>Bottle</v>
      </c>
      <c r="H3456" t="str">
        <f>IF(tbl_transaction[[#This Row],[Type]]="Inbound",VLOOKUP(tbl_transaction[[#This Row],[Reference Number]],barang_masuk[],3,FALSE),IF(tbl_transaction[[#This Row],[Type]]="Outbound",VLOOKUP(tbl_transaction[[#This Row],[Reference Number]],barang_keluar[],3,FALSE),""))</f>
        <v>Outlet 076</v>
      </c>
      <c r="I3456" t="str">
        <f>IF(D3456='Kartu Stok'!$B$2,COUNTIF($D$3:D3456,'Kartu Stok'!$B$2),"")</f>
        <v/>
      </c>
    </row>
    <row r="3457" spans="1:9" ht="14.5" x14ac:dyDescent="0.35">
      <c r="A3457" s="2" t="s">
        <v>4016</v>
      </c>
      <c r="B3457" s="5">
        <f>IF(LEFT(tbl_transaction[[#This Row],[Reference Number]],2)="GR",VLOOKUP(tbl_transaction[[#This Row],[Reference Number]],barang_masuk[],2,FALSE),IF(LEFT(tbl_transaction[[#This Row],[Reference Number]],2)="DO",VLOOKUP(tbl_transaction[[#This Row],[Reference Number]],barang_keluar[],2,FALSE),""))</f>
        <v>46189</v>
      </c>
      <c r="C3457" t="str">
        <f t="shared" si="54"/>
        <v>Outbound</v>
      </c>
      <c r="D3457" t="str">
        <f>IF(tbl_transaction[[#This Row],[Type]]="Inbound",VLOOKUP(tbl_transaction[[#This Row],[Reference Number]],barang_masuk[],4,FALSE),IF(tbl_transaction[[#This Row],[Type]]="Outbound",VLOOKUP(tbl_transaction[[#This Row],[Reference Number]],barang_keluar[],4,FALSE),""))</f>
        <v>DAR016</v>
      </c>
      <c r="E3457" t="str">
        <f>IF(tbl_transaction[[#This Row],[Type]]="Inbound",VLOOKUP(tbl_transaction[[#This Row],[Reference Number]],barang_masuk[],5,FALSE),IF(tbl_transaction[[#This Row],[Type]]="Outbound",VLOOKUP(tbl_transaction[[#This Row],[Reference Number]],barang_keluar[],5,FALSE),""))</f>
        <v>Indomilk Dairy Variant 16</v>
      </c>
      <c r="F3457">
        <f>IF(tbl_transaction[[#This Row],[Type]]="Inbound",VLOOKUP(tbl_transaction[[#This Row],[Reference Number]],barang_masuk[],6,FALSE),IF(tbl_transaction[[#This Row],[Type]]="Outbound",VLOOKUP(tbl_transaction[[#This Row],[Reference Number]],barang_keluar[],6,FALSE),""))</f>
        <v>15</v>
      </c>
      <c r="G3457" t="str">
        <f>IF(tbl_transaction[[#This Row],[Type]]="Inbound",VLOOKUP(tbl_transaction[[#This Row],[Reference Number]],barang_masuk[],7,FALSE),IF(tbl_transaction[[#This Row],[Type]]="Outbound",VLOOKUP(tbl_transaction[[#This Row],[Reference Number]],barang_keluar[],7,FALSE),""))</f>
        <v>Box</v>
      </c>
      <c r="H3457" t="str">
        <f>IF(tbl_transaction[[#This Row],[Type]]="Inbound",VLOOKUP(tbl_transaction[[#This Row],[Reference Number]],barang_masuk[],3,FALSE),IF(tbl_transaction[[#This Row],[Type]]="Outbound",VLOOKUP(tbl_transaction[[#This Row],[Reference Number]],barang_keluar[],3,FALSE),""))</f>
        <v>Outlet 076</v>
      </c>
      <c r="I3457" t="str">
        <f>IF(D3457='Kartu Stok'!$B$2,COUNTIF($D$3:D3457,'Kartu Stok'!$B$2),"")</f>
        <v/>
      </c>
    </row>
    <row r="3458" spans="1:9" ht="14.5" x14ac:dyDescent="0.35">
      <c r="A3458" s="2" t="s">
        <v>4017</v>
      </c>
      <c r="B3458" s="5">
        <f>IF(LEFT(tbl_transaction[[#This Row],[Reference Number]],2)="GR",VLOOKUP(tbl_transaction[[#This Row],[Reference Number]],barang_masuk[],2,FALSE),IF(LEFT(tbl_transaction[[#This Row],[Reference Number]],2)="DO",VLOOKUP(tbl_transaction[[#This Row],[Reference Number]],barang_keluar[],2,FALSE),""))</f>
        <v>46171</v>
      </c>
      <c r="C3458" t="str">
        <f t="shared" si="54"/>
        <v>Outbound</v>
      </c>
      <c r="D3458" t="str">
        <f>IF(tbl_transaction[[#This Row],[Type]]="Inbound",VLOOKUP(tbl_transaction[[#This Row],[Reference Number]],barang_masuk[],4,FALSE),IF(tbl_transaction[[#This Row],[Type]]="Outbound",VLOOKUP(tbl_transaction[[#This Row],[Reference Number]],barang_keluar[],4,FALSE),""))</f>
        <v>BEV002</v>
      </c>
      <c r="E3458" t="str">
        <f>IF(tbl_transaction[[#This Row],[Type]]="Inbound",VLOOKUP(tbl_transaction[[#This Row],[Reference Number]],barang_masuk[],5,FALSE),IF(tbl_transaction[[#This Row],[Type]]="Outbound",VLOOKUP(tbl_transaction[[#This Row],[Reference Number]],barang_keluar[],5,FALSE),""))</f>
        <v>Aqua Beverage Variant 2</v>
      </c>
      <c r="F3458">
        <f>IF(tbl_transaction[[#This Row],[Type]]="Inbound",VLOOKUP(tbl_transaction[[#This Row],[Reference Number]],barang_masuk[],6,FALSE),IF(tbl_transaction[[#This Row],[Type]]="Outbound",VLOOKUP(tbl_transaction[[#This Row],[Reference Number]],barang_keluar[],6,FALSE),""))</f>
        <v>60</v>
      </c>
      <c r="G3458" t="str">
        <f>IF(tbl_transaction[[#This Row],[Type]]="Inbound",VLOOKUP(tbl_transaction[[#This Row],[Reference Number]],barang_masuk[],7,FALSE),IF(tbl_transaction[[#This Row],[Type]]="Outbound",VLOOKUP(tbl_transaction[[#This Row],[Reference Number]],barang_keluar[],7,FALSE),""))</f>
        <v>Bottle</v>
      </c>
      <c r="H3458" t="str">
        <f>IF(tbl_transaction[[#This Row],[Type]]="Inbound",VLOOKUP(tbl_transaction[[#This Row],[Reference Number]],barang_masuk[],3,FALSE),IF(tbl_transaction[[#This Row],[Type]]="Outbound",VLOOKUP(tbl_transaction[[#This Row],[Reference Number]],barang_keluar[],3,FALSE),""))</f>
        <v>Outlet 035</v>
      </c>
      <c r="I3458" t="str">
        <f>IF(D3458='Kartu Stok'!$B$2,COUNTIF($D$3:D3458,'Kartu Stok'!$B$2),"")</f>
        <v/>
      </c>
    </row>
    <row r="3459" spans="1:9" ht="14.5" x14ac:dyDescent="0.35">
      <c r="A3459" s="2" t="s">
        <v>4018</v>
      </c>
      <c r="B3459" s="5">
        <f>IF(LEFT(tbl_transaction[[#This Row],[Reference Number]],2)="GR",VLOOKUP(tbl_transaction[[#This Row],[Reference Number]],barang_masuk[],2,FALSE),IF(LEFT(tbl_transaction[[#This Row],[Reference Number]],2)="DO",VLOOKUP(tbl_transaction[[#This Row],[Reference Number]],barang_keluar[],2,FALSE),""))</f>
        <v>46140</v>
      </c>
      <c r="C3459" t="str">
        <f t="shared" si="54"/>
        <v>Outbound</v>
      </c>
      <c r="D3459" t="str">
        <f>IF(tbl_transaction[[#This Row],[Type]]="Inbound",VLOOKUP(tbl_transaction[[#This Row],[Reference Number]],barang_masuk[],4,FALSE),IF(tbl_transaction[[#This Row],[Type]]="Outbound",VLOOKUP(tbl_transaction[[#This Row],[Reference Number]],barang_keluar[],4,FALSE),""))</f>
        <v>BAB005</v>
      </c>
      <c r="E3459" t="str">
        <f>IF(tbl_transaction[[#This Row],[Type]]="Inbound",VLOOKUP(tbl_transaction[[#This Row],[Reference Number]],barang_masuk[],5,FALSE),IF(tbl_transaction[[#This Row],[Type]]="Outbound",VLOOKUP(tbl_transaction[[#This Row],[Reference Number]],barang_keluar[],5,FALSE),""))</f>
        <v>Zwitsal Baby Care Variant 5</v>
      </c>
      <c r="F3459">
        <f>IF(tbl_transaction[[#This Row],[Type]]="Inbound",VLOOKUP(tbl_transaction[[#This Row],[Reference Number]],barang_masuk[],6,FALSE),IF(tbl_transaction[[#This Row],[Type]]="Outbound",VLOOKUP(tbl_transaction[[#This Row],[Reference Number]],barang_keluar[],6,FALSE),""))</f>
        <v>36</v>
      </c>
      <c r="G3459" t="str">
        <f>IF(tbl_transaction[[#This Row],[Type]]="Inbound",VLOOKUP(tbl_transaction[[#This Row],[Reference Number]],barang_masuk[],7,FALSE),IF(tbl_transaction[[#This Row],[Type]]="Outbound",VLOOKUP(tbl_transaction[[#This Row],[Reference Number]],barang_keluar[],7,FALSE),""))</f>
        <v>Pack</v>
      </c>
      <c r="H3459" t="str">
        <f>IF(tbl_transaction[[#This Row],[Type]]="Inbound",VLOOKUP(tbl_transaction[[#This Row],[Reference Number]],barang_masuk[],3,FALSE),IF(tbl_transaction[[#This Row],[Type]]="Outbound",VLOOKUP(tbl_transaction[[#This Row],[Reference Number]],barang_keluar[],3,FALSE),""))</f>
        <v>Outlet 054</v>
      </c>
      <c r="I3459" t="str">
        <f>IF(D3459='Kartu Stok'!$B$2,COUNTIF($D$3:D3459,'Kartu Stok'!$B$2),"")</f>
        <v/>
      </c>
    </row>
    <row r="3460" spans="1:9" ht="14.5" x14ac:dyDescent="0.35">
      <c r="A3460" s="2" t="s">
        <v>4019</v>
      </c>
      <c r="B3460" s="5">
        <f>IF(LEFT(tbl_transaction[[#This Row],[Reference Number]],2)="GR",VLOOKUP(tbl_transaction[[#This Row],[Reference Number]],barang_masuk[],2,FALSE),IF(LEFT(tbl_transaction[[#This Row],[Reference Number]],2)="DO",VLOOKUP(tbl_transaction[[#This Row],[Reference Number]],barang_keluar[],2,FALSE),""))</f>
        <v>46156</v>
      </c>
      <c r="C3460" t="str">
        <f t="shared" si="54"/>
        <v>Outbound</v>
      </c>
      <c r="D3460" t="str">
        <f>IF(tbl_transaction[[#This Row],[Type]]="Inbound",VLOOKUP(tbl_transaction[[#This Row],[Reference Number]],barang_masuk[],4,FALSE),IF(tbl_transaction[[#This Row],[Type]]="Outbound",VLOOKUP(tbl_transaction[[#This Row],[Reference Number]],barang_keluar[],4,FALSE),""))</f>
        <v>HOM002</v>
      </c>
      <c r="E3460" t="str">
        <f>IF(tbl_transaction[[#This Row],[Type]]="Inbound",VLOOKUP(tbl_transaction[[#This Row],[Reference Number]],barang_masuk[],5,FALSE),IF(tbl_transaction[[#This Row],[Type]]="Outbound",VLOOKUP(tbl_transaction[[#This Row],[Reference Number]],barang_keluar[],5,FALSE),""))</f>
        <v>Sunlight Home Care Variant 2</v>
      </c>
      <c r="F3460">
        <f>IF(tbl_transaction[[#This Row],[Type]]="Inbound",VLOOKUP(tbl_transaction[[#This Row],[Reference Number]],barang_masuk[],6,FALSE),IF(tbl_transaction[[#This Row],[Type]]="Outbound",VLOOKUP(tbl_transaction[[#This Row],[Reference Number]],barang_keluar[],6,FALSE),""))</f>
        <v>30</v>
      </c>
      <c r="G3460" t="str">
        <f>IF(tbl_transaction[[#This Row],[Type]]="Inbound",VLOOKUP(tbl_transaction[[#This Row],[Reference Number]],barang_masuk[],7,FALSE),IF(tbl_transaction[[#This Row],[Type]]="Outbound",VLOOKUP(tbl_transaction[[#This Row],[Reference Number]],barang_keluar[],7,FALSE),""))</f>
        <v>Pack</v>
      </c>
      <c r="H3460" t="str">
        <f>IF(tbl_transaction[[#This Row],[Type]]="Inbound",VLOOKUP(tbl_transaction[[#This Row],[Reference Number]],barang_masuk[],3,FALSE),IF(tbl_transaction[[#This Row],[Type]]="Outbound",VLOOKUP(tbl_transaction[[#This Row],[Reference Number]],barang_keluar[],3,FALSE),""))</f>
        <v>Outlet 002</v>
      </c>
      <c r="I3460" t="str">
        <f>IF(D3460='Kartu Stok'!$B$2,COUNTIF($D$3:D3460,'Kartu Stok'!$B$2),"")</f>
        <v/>
      </c>
    </row>
    <row r="3461" spans="1:9" ht="14.5" x14ac:dyDescent="0.35">
      <c r="A3461" s="2" t="s">
        <v>4020</v>
      </c>
      <c r="B3461" s="5">
        <f>IF(LEFT(tbl_transaction[[#This Row],[Reference Number]],2)="GR",VLOOKUP(tbl_transaction[[#This Row],[Reference Number]],barang_masuk[],2,FALSE),IF(LEFT(tbl_transaction[[#This Row],[Reference Number]],2)="DO",VLOOKUP(tbl_transaction[[#This Row],[Reference Number]],barang_keluar[],2,FALSE),""))</f>
        <v>46108</v>
      </c>
      <c r="C3461" t="str">
        <f t="shared" si="54"/>
        <v>Outbound</v>
      </c>
      <c r="D3461" t="str">
        <f>IF(tbl_transaction[[#This Row],[Type]]="Inbound",VLOOKUP(tbl_transaction[[#This Row],[Reference Number]],barang_masuk[],4,FALSE),IF(tbl_transaction[[#This Row],[Type]]="Outbound",VLOOKUP(tbl_transaction[[#This Row],[Reference Number]],barang_keluar[],4,FALSE),""))</f>
        <v>BAB001</v>
      </c>
      <c r="E3461" t="str">
        <f>IF(tbl_transaction[[#This Row],[Type]]="Inbound",VLOOKUP(tbl_transaction[[#This Row],[Reference Number]],barang_masuk[],5,FALSE),IF(tbl_transaction[[#This Row],[Type]]="Outbound",VLOOKUP(tbl_transaction[[#This Row],[Reference Number]],barang_keluar[],5,FALSE),""))</f>
        <v>MamyPoko Baby Care Variant 1</v>
      </c>
      <c r="F3461">
        <f>IF(tbl_transaction[[#This Row],[Type]]="Inbound",VLOOKUP(tbl_transaction[[#This Row],[Reference Number]],barang_masuk[],6,FALSE),IF(tbl_transaction[[#This Row],[Type]]="Outbound",VLOOKUP(tbl_transaction[[#This Row],[Reference Number]],barang_keluar[],6,FALSE),""))</f>
        <v>15</v>
      </c>
      <c r="G3461" t="str">
        <f>IF(tbl_transaction[[#This Row],[Type]]="Inbound",VLOOKUP(tbl_transaction[[#This Row],[Reference Number]],barang_masuk[],7,FALSE),IF(tbl_transaction[[#This Row],[Type]]="Outbound",VLOOKUP(tbl_transaction[[#This Row],[Reference Number]],barang_keluar[],7,FALSE),""))</f>
        <v>Pack</v>
      </c>
      <c r="H3461" t="str">
        <f>IF(tbl_transaction[[#This Row],[Type]]="Inbound",VLOOKUP(tbl_transaction[[#This Row],[Reference Number]],barang_masuk[],3,FALSE),IF(tbl_transaction[[#This Row],[Type]]="Outbound",VLOOKUP(tbl_transaction[[#This Row],[Reference Number]],barang_keluar[],3,FALSE),""))</f>
        <v>Outlet 053</v>
      </c>
      <c r="I3461" t="str">
        <f>IF(D3461='Kartu Stok'!$B$2,COUNTIF($D$3:D3461,'Kartu Stok'!$B$2),"")</f>
        <v/>
      </c>
    </row>
    <row r="3462" spans="1:9" ht="14.5" x14ac:dyDescent="0.35">
      <c r="A3462" s="2" t="s">
        <v>4021</v>
      </c>
      <c r="B3462" s="5">
        <f>IF(LEFT(tbl_transaction[[#This Row],[Reference Number]],2)="GR",VLOOKUP(tbl_transaction[[#This Row],[Reference Number]],barang_masuk[],2,FALSE),IF(LEFT(tbl_transaction[[#This Row],[Reference Number]],2)="DO",VLOOKUP(tbl_transaction[[#This Row],[Reference Number]],barang_keluar[],2,FALSE),""))</f>
        <v>46167</v>
      </c>
      <c r="C3462" t="str">
        <f t="shared" si="54"/>
        <v>Outbound</v>
      </c>
      <c r="D3462" t="str">
        <f>IF(tbl_transaction[[#This Row],[Type]]="Inbound",VLOOKUP(tbl_transaction[[#This Row],[Reference Number]],barang_masuk[],4,FALSE),IF(tbl_transaction[[#This Row],[Type]]="Outbound",VLOOKUP(tbl_transaction[[#This Row],[Reference Number]],barang_keluar[],4,FALSE),""))</f>
        <v>INS021</v>
      </c>
      <c r="E3462" t="str">
        <f>IF(tbl_transaction[[#This Row],[Type]]="Inbound",VLOOKUP(tbl_transaction[[#This Row],[Reference Number]],barang_masuk[],5,FALSE),IF(tbl_transaction[[#This Row],[Type]]="Outbound",VLOOKUP(tbl_transaction[[#This Row],[Reference Number]],barang_keluar[],5,FALSE),""))</f>
        <v>Sarimi Instant Food Variant 21</v>
      </c>
      <c r="F3462">
        <f>IF(tbl_transaction[[#This Row],[Type]]="Inbound",VLOOKUP(tbl_transaction[[#This Row],[Reference Number]],barang_masuk[],6,FALSE),IF(tbl_transaction[[#This Row],[Type]]="Outbound",VLOOKUP(tbl_transaction[[#This Row],[Reference Number]],barang_keluar[],6,FALSE),""))</f>
        <v>60</v>
      </c>
      <c r="G3462" t="str">
        <f>IF(tbl_transaction[[#This Row],[Type]]="Inbound",VLOOKUP(tbl_transaction[[#This Row],[Reference Number]],barang_masuk[],7,FALSE),IF(tbl_transaction[[#This Row],[Type]]="Outbound",VLOOKUP(tbl_transaction[[#This Row],[Reference Number]],barang_keluar[],7,FALSE),""))</f>
        <v>Pack</v>
      </c>
      <c r="H3462" t="str">
        <f>IF(tbl_transaction[[#This Row],[Type]]="Inbound",VLOOKUP(tbl_transaction[[#This Row],[Reference Number]],barang_masuk[],3,FALSE),IF(tbl_transaction[[#This Row],[Type]]="Outbound",VLOOKUP(tbl_transaction[[#This Row],[Reference Number]],barang_keluar[],3,FALSE),""))</f>
        <v>Outlet 008</v>
      </c>
      <c r="I3462" t="str">
        <f>IF(D3462='Kartu Stok'!$B$2,COUNTIF($D$3:D3462,'Kartu Stok'!$B$2),"")</f>
        <v/>
      </c>
    </row>
    <row r="3463" spans="1:9" ht="14.5" x14ac:dyDescent="0.35">
      <c r="A3463" s="2" t="s">
        <v>4022</v>
      </c>
      <c r="B3463" s="5">
        <f>IF(LEFT(tbl_transaction[[#This Row],[Reference Number]],2)="GR",VLOOKUP(tbl_transaction[[#This Row],[Reference Number]],barang_masuk[],2,FALSE),IF(LEFT(tbl_transaction[[#This Row],[Reference Number]],2)="DO",VLOOKUP(tbl_transaction[[#This Row],[Reference Number]],barang_keluar[],2,FALSE),""))</f>
        <v>46167</v>
      </c>
      <c r="C3463" t="str">
        <f t="shared" si="54"/>
        <v>Outbound</v>
      </c>
      <c r="D3463" t="str">
        <f>IF(tbl_transaction[[#This Row],[Type]]="Inbound",VLOOKUP(tbl_transaction[[#This Row],[Reference Number]],barang_masuk[],4,FALSE),IF(tbl_transaction[[#This Row],[Type]]="Outbound",VLOOKUP(tbl_transaction[[#This Row],[Reference Number]],barang_keluar[],4,FALSE),""))</f>
        <v>SNK012</v>
      </c>
      <c r="E3463" t="str">
        <f>IF(tbl_transaction[[#This Row],[Type]]="Inbound",VLOOKUP(tbl_transaction[[#This Row],[Reference Number]],barang_masuk[],5,FALSE),IF(tbl_transaction[[#This Row],[Type]]="Outbound",VLOOKUP(tbl_transaction[[#This Row],[Reference Number]],barang_keluar[],5,FALSE),""))</f>
        <v>Taro Snack Variant 12</v>
      </c>
      <c r="F3463">
        <f>IF(tbl_transaction[[#This Row],[Type]]="Inbound",VLOOKUP(tbl_transaction[[#This Row],[Reference Number]],barang_masuk[],6,FALSE),IF(tbl_transaction[[#This Row],[Type]]="Outbound",VLOOKUP(tbl_transaction[[#This Row],[Reference Number]],barang_keluar[],6,FALSE),""))</f>
        <v>15</v>
      </c>
      <c r="G3463" t="str">
        <f>IF(tbl_transaction[[#This Row],[Type]]="Inbound",VLOOKUP(tbl_transaction[[#This Row],[Reference Number]],barang_masuk[],7,FALSE),IF(tbl_transaction[[#This Row],[Type]]="Outbound",VLOOKUP(tbl_transaction[[#This Row],[Reference Number]],barang_keluar[],7,FALSE),""))</f>
        <v>Pack</v>
      </c>
      <c r="H3463" t="str">
        <f>IF(tbl_transaction[[#This Row],[Type]]="Inbound",VLOOKUP(tbl_transaction[[#This Row],[Reference Number]],barang_masuk[],3,FALSE),IF(tbl_transaction[[#This Row],[Type]]="Outbound",VLOOKUP(tbl_transaction[[#This Row],[Reference Number]],barang_keluar[],3,FALSE),""))</f>
        <v>Outlet 025</v>
      </c>
      <c r="I3463" t="str">
        <f>IF(D3463='Kartu Stok'!$B$2,COUNTIF($D$3:D3463,'Kartu Stok'!$B$2),"")</f>
        <v/>
      </c>
    </row>
    <row r="3464" spans="1:9" ht="14.5" x14ac:dyDescent="0.35">
      <c r="A3464" s="2" t="s">
        <v>4023</v>
      </c>
      <c r="B3464" s="5">
        <f>IF(LEFT(tbl_transaction[[#This Row],[Reference Number]],2)="GR",VLOOKUP(tbl_transaction[[#This Row],[Reference Number]],barang_masuk[],2,FALSE),IF(LEFT(tbl_transaction[[#This Row],[Reference Number]],2)="DO",VLOOKUP(tbl_transaction[[#This Row],[Reference Number]],barang_keluar[],2,FALSE),""))</f>
        <v>46085</v>
      </c>
      <c r="C3464" t="str">
        <f t="shared" si="54"/>
        <v>Outbound</v>
      </c>
      <c r="D3464" t="str">
        <f>IF(tbl_transaction[[#This Row],[Type]]="Inbound",VLOOKUP(tbl_transaction[[#This Row],[Reference Number]],barang_masuk[],4,FALSE),IF(tbl_transaction[[#This Row],[Type]]="Outbound",VLOOKUP(tbl_transaction[[#This Row],[Reference Number]],barang_keluar[],4,FALSE),""))</f>
        <v>SNK007</v>
      </c>
      <c r="E3464" t="str">
        <f>IF(tbl_transaction[[#This Row],[Type]]="Inbound",VLOOKUP(tbl_transaction[[#This Row],[Reference Number]],barang_masuk[],5,FALSE),IF(tbl_transaction[[#This Row],[Type]]="Outbound",VLOOKUP(tbl_transaction[[#This Row],[Reference Number]],barang_keluar[],5,FALSE),""))</f>
        <v>Chitato Snack Variant 7</v>
      </c>
      <c r="F3464">
        <f>IF(tbl_transaction[[#This Row],[Type]]="Inbound",VLOOKUP(tbl_transaction[[#This Row],[Reference Number]],barang_masuk[],6,FALSE),IF(tbl_transaction[[#This Row],[Type]]="Outbound",VLOOKUP(tbl_transaction[[#This Row],[Reference Number]],barang_keluar[],6,FALSE),""))</f>
        <v>15</v>
      </c>
      <c r="G3464" t="str">
        <f>IF(tbl_transaction[[#This Row],[Type]]="Inbound",VLOOKUP(tbl_transaction[[#This Row],[Reference Number]],barang_masuk[],7,FALSE),IF(tbl_transaction[[#This Row],[Type]]="Outbound",VLOOKUP(tbl_transaction[[#This Row],[Reference Number]],barang_keluar[],7,FALSE),""))</f>
        <v>Pack</v>
      </c>
      <c r="H3464" t="str">
        <f>IF(tbl_transaction[[#This Row],[Type]]="Inbound",VLOOKUP(tbl_transaction[[#This Row],[Reference Number]],barang_masuk[],3,FALSE),IF(tbl_transaction[[#This Row],[Type]]="Outbound",VLOOKUP(tbl_transaction[[#This Row],[Reference Number]],barang_keluar[],3,FALSE),""))</f>
        <v>Outlet 071</v>
      </c>
      <c r="I3464" t="str">
        <f>IF(D3464='Kartu Stok'!$B$2,COUNTIF($D$3:D3464,'Kartu Stok'!$B$2),"")</f>
        <v/>
      </c>
    </row>
    <row r="3465" spans="1:9" ht="14.5" x14ac:dyDescent="0.35">
      <c r="A3465" s="2" t="s">
        <v>4024</v>
      </c>
      <c r="B3465" s="5">
        <f>IF(LEFT(tbl_transaction[[#This Row],[Reference Number]],2)="GR",VLOOKUP(tbl_transaction[[#This Row],[Reference Number]],barang_masuk[],2,FALSE),IF(LEFT(tbl_transaction[[#This Row],[Reference Number]],2)="DO",VLOOKUP(tbl_transaction[[#This Row],[Reference Number]],barang_keluar[],2,FALSE),""))</f>
        <v>46033</v>
      </c>
      <c r="C3465" t="str">
        <f t="shared" si="54"/>
        <v>Outbound</v>
      </c>
      <c r="D3465" t="str">
        <f>IF(tbl_transaction[[#This Row],[Type]]="Inbound",VLOOKUP(tbl_transaction[[#This Row],[Reference Number]],barang_masuk[],4,FALSE),IF(tbl_transaction[[#This Row],[Type]]="Outbound",VLOOKUP(tbl_transaction[[#This Row],[Reference Number]],barang_keluar[],4,FALSE),""))</f>
        <v>BAB008</v>
      </c>
      <c r="E3465" t="str">
        <f>IF(tbl_transaction[[#This Row],[Type]]="Inbound",VLOOKUP(tbl_transaction[[#This Row],[Reference Number]],barang_masuk[],5,FALSE),IF(tbl_transaction[[#This Row],[Type]]="Outbound",VLOOKUP(tbl_transaction[[#This Row],[Reference Number]],barang_keluar[],5,FALSE),""))</f>
        <v>Zwitsal Baby Care Variant 8</v>
      </c>
      <c r="F3465">
        <f>IF(tbl_transaction[[#This Row],[Type]]="Inbound",VLOOKUP(tbl_transaction[[#This Row],[Reference Number]],barang_masuk[],6,FALSE),IF(tbl_transaction[[#This Row],[Type]]="Outbound",VLOOKUP(tbl_transaction[[#This Row],[Reference Number]],barang_keluar[],6,FALSE),""))</f>
        <v>10</v>
      </c>
      <c r="G3465" t="str">
        <f>IF(tbl_transaction[[#This Row],[Type]]="Inbound",VLOOKUP(tbl_transaction[[#This Row],[Reference Number]],barang_masuk[],7,FALSE),IF(tbl_transaction[[#This Row],[Type]]="Outbound",VLOOKUP(tbl_transaction[[#This Row],[Reference Number]],barang_keluar[],7,FALSE),""))</f>
        <v>Pack</v>
      </c>
      <c r="H3465" t="str">
        <f>IF(tbl_transaction[[#This Row],[Type]]="Inbound",VLOOKUP(tbl_transaction[[#This Row],[Reference Number]],barang_masuk[],3,FALSE),IF(tbl_transaction[[#This Row],[Type]]="Outbound",VLOOKUP(tbl_transaction[[#This Row],[Reference Number]],barang_keluar[],3,FALSE),""))</f>
        <v>Outlet 027</v>
      </c>
      <c r="I3465" t="str">
        <f>IF(D3465='Kartu Stok'!$B$2,COUNTIF($D$3:D3465,'Kartu Stok'!$B$2),"")</f>
        <v/>
      </c>
    </row>
    <row r="3466" spans="1:9" ht="14.5" x14ac:dyDescent="0.35">
      <c r="A3466" s="2" t="s">
        <v>4025</v>
      </c>
      <c r="B3466" s="5">
        <f>IF(LEFT(tbl_transaction[[#This Row],[Reference Number]],2)="GR",VLOOKUP(tbl_transaction[[#This Row],[Reference Number]],barang_masuk[],2,FALSE),IF(LEFT(tbl_transaction[[#This Row],[Reference Number]],2)="DO",VLOOKUP(tbl_transaction[[#This Row],[Reference Number]],barang_keluar[],2,FALSE),""))</f>
        <v>46116</v>
      </c>
      <c r="C3466" t="str">
        <f t="shared" si="54"/>
        <v>Outbound</v>
      </c>
      <c r="D3466" t="str">
        <f>IF(tbl_transaction[[#This Row],[Type]]="Inbound",VLOOKUP(tbl_transaction[[#This Row],[Reference Number]],barang_masuk[],4,FALSE),IF(tbl_transaction[[#This Row],[Type]]="Outbound",VLOOKUP(tbl_transaction[[#This Row],[Reference Number]],barang_keluar[],4,FALSE),""))</f>
        <v>HOM013</v>
      </c>
      <c r="E3466" t="str">
        <f>IF(tbl_transaction[[#This Row],[Type]]="Inbound",VLOOKUP(tbl_transaction[[#This Row],[Reference Number]],barang_masuk[],5,FALSE),IF(tbl_transaction[[#This Row],[Type]]="Outbound",VLOOKUP(tbl_transaction[[#This Row],[Reference Number]],barang_keluar[],5,FALSE),""))</f>
        <v>Rinso Home Care Variant 13</v>
      </c>
      <c r="F3466">
        <f>IF(tbl_transaction[[#This Row],[Type]]="Inbound",VLOOKUP(tbl_transaction[[#This Row],[Reference Number]],barang_masuk[],6,FALSE),IF(tbl_transaction[[#This Row],[Type]]="Outbound",VLOOKUP(tbl_transaction[[#This Row],[Reference Number]],barang_keluar[],6,FALSE),""))</f>
        <v>36</v>
      </c>
      <c r="G3466" t="str">
        <f>IF(tbl_transaction[[#This Row],[Type]]="Inbound",VLOOKUP(tbl_transaction[[#This Row],[Reference Number]],barang_masuk[],7,FALSE),IF(tbl_transaction[[#This Row],[Type]]="Outbound",VLOOKUP(tbl_transaction[[#This Row],[Reference Number]],barang_keluar[],7,FALSE),""))</f>
        <v>Pack</v>
      </c>
      <c r="H3466" t="str">
        <f>IF(tbl_transaction[[#This Row],[Type]]="Inbound",VLOOKUP(tbl_transaction[[#This Row],[Reference Number]],barang_masuk[],3,FALSE),IF(tbl_transaction[[#This Row],[Type]]="Outbound",VLOOKUP(tbl_transaction[[#This Row],[Reference Number]],barang_keluar[],3,FALSE),""))</f>
        <v>Outlet 066</v>
      </c>
      <c r="I3466" t="str">
        <f>IF(D3466='Kartu Stok'!$B$2,COUNTIF($D$3:D3466,'Kartu Stok'!$B$2),"")</f>
        <v/>
      </c>
    </row>
    <row r="3467" spans="1:9" ht="14.5" x14ac:dyDescent="0.35">
      <c r="A3467" s="2" t="s">
        <v>4026</v>
      </c>
      <c r="B3467" s="5">
        <f>IF(LEFT(tbl_transaction[[#This Row],[Reference Number]],2)="GR",VLOOKUP(tbl_transaction[[#This Row],[Reference Number]],barang_masuk[],2,FALSE),IF(LEFT(tbl_transaction[[#This Row],[Reference Number]],2)="DO",VLOOKUP(tbl_transaction[[#This Row],[Reference Number]],barang_keluar[],2,FALSE),""))</f>
        <v>46063</v>
      </c>
      <c r="C3467" t="str">
        <f t="shared" si="54"/>
        <v>Outbound</v>
      </c>
      <c r="D3467" t="str">
        <f>IF(tbl_transaction[[#This Row],[Type]]="Inbound",VLOOKUP(tbl_transaction[[#This Row],[Reference Number]],barang_masuk[],4,FALSE),IF(tbl_transaction[[#This Row],[Type]]="Outbound",VLOOKUP(tbl_transaction[[#This Row],[Reference Number]],barang_keluar[],4,FALSE),""))</f>
        <v>DAR014</v>
      </c>
      <c r="E3467" t="str">
        <f>IF(tbl_transaction[[#This Row],[Type]]="Inbound",VLOOKUP(tbl_transaction[[#This Row],[Reference Number]],barang_masuk[],5,FALSE),IF(tbl_transaction[[#This Row],[Type]]="Outbound",VLOOKUP(tbl_transaction[[#This Row],[Reference Number]],barang_keluar[],5,FALSE),""))</f>
        <v>Indomilk Dairy Variant 14</v>
      </c>
      <c r="F3467">
        <f>IF(tbl_transaction[[#This Row],[Type]]="Inbound",VLOOKUP(tbl_transaction[[#This Row],[Reference Number]],barang_masuk[],6,FALSE),IF(tbl_transaction[[#This Row],[Type]]="Outbound",VLOOKUP(tbl_transaction[[#This Row],[Reference Number]],barang_keluar[],6,FALSE),""))</f>
        <v>48</v>
      </c>
      <c r="G3467" t="str">
        <f>IF(tbl_transaction[[#This Row],[Type]]="Inbound",VLOOKUP(tbl_transaction[[#This Row],[Reference Number]],barang_masuk[],7,FALSE),IF(tbl_transaction[[#This Row],[Type]]="Outbound",VLOOKUP(tbl_transaction[[#This Row],[Reference Number]],barang_keluar[],7,FALSE),""))</f>
        <v>Box</v>
      </c>
      <c r="H3467" t="str">
        <f>IF(tbl_transaction[[#This Row],[Type]]="Inbound",VLOOKUP(tbl_transaction[[#This Row],[Reference Number]],barang_masuk[],3,FALSE),IF(tbl_transaction[[#This Row],[Type]]="Outbound",VLOOKUP(tbl_transaction[[#This Row],[Reference Number]],barang_keluar[],3,FALSE),""))</f>
        <v>Outlet 037</v>
      </c>
      <c r="I3467" t="str">
        <f>IF(D3467='Kartu Stok'!$B$2,COUNTIF($D$3:D3467,'Kartu Stok'!$B$2),"")</f>
        <v/>
      </c>
    </row>
    <row r="3468" spans="1:9" ht="14.5" x14ac:dyDescent="0.35">
      <c r="A3468" s="2" t="s">
        <v>4027</v>
      </c>
      <c r="B3468" s="5">
        <f>IF(LEFT(tbl_transaction[[#This Row],[Reference Number]],2)="GR",VLOOKUP(tbl_transaction[[#This Row],[Reference Number]],barang_masuk[],2,FALSE),IF(LEFT(tbl_transaction[[#This Row],[Reference Number]],2)="DO",VLOOKUP(tbl_transaction[[#This Row],[Reference Number]],barang_keluar[],2,FALSE),""))</f>
        <v>46068</v>
      </c>
      <c r="C3468" t="str">
        <f t="shared" si="54"/>
        <v>Outbound</v>
      </c>
      <c r="D3468" t="str">
        <f>IF(tbl_transaction[[#This Row],[Type]]="Inbound",VLOOKUP(tbl_transaction[[#This Row],[Reference Number]],barang_masuk[],4,FALSE),IF(tbl_transaction[[#This Row],[Type]]="Outbound",VLOOKUP(tbl_transaction[[#This Row],[Reference Number]],barang_keluar[],4,FALSE),""))</f>
        <v>SNK027</v>
      </c>
      <c r="E3468" t="str">
        <f>IF(tbl_transaction[[#This Row],[Type]]="Inbound",VLOOKUP(tbl_transaction[[#This Row],[Reference Number]],barang_masuk[],5,FALSE),IF(tbl_transaction[[#This Row],[Type]]="Outbound",VLOOKUP(tbl_transaction[[#This Row],[Reference Number]],barang_keluar[],5,FALSE),""))</f>
        <v>Qtela Snack Variant 27</v>
      </c>
      <c r="F3468">
        <f>IF(tbl_transaction[[#This Row],[Type]]="Inbound",VLOOKUP(tbl_transaction[[#This Row],[Reference Number]],barang_masuk[],6,FALSE),IF(tbl_transaction[[#This Row],[Type]]="Outbound",VLOOKUP(tbl_transaction[[#This Row],[Reference Number]],barang_keluar[],6,FALSE),""))</f>
        <v>20</v>
      </c>
      <c r="G3468" t="str">
        <f>IF(tbl_transaction[[#This Row],[Type]]="Inbound",VLOOKUP(tbl_transaction[[#This Row],[Reference Number]],barang_masuk[],7,FALSE),IF(tbl_transaction[[#This Row],[Type]]="Outbound",VLOOKUP(tbl_transaction[[#This Row],[Reference Number]],barang_keluar[],7,FALSE),""))</f>
        <v>Pack</v>
      </c>
      <c r="H3468" t="str">
        <f>IF(tbl_transaction[[#This Row],[Type]]="Inbound",VLOOKUP(tbl_transaction[[#This Row],[Reference Number]],barang_masuk[],3,FALSE),IF(tbl_transaction[[#This Row],[Type]]="Outbound",VLOOKUP(tbl_transaction[[#This Row],[Reference Number]],barang_keluar[],3,FALSE),""))</f>
        <v>Outlet 059</v>
      </c>
      <c r="I3468" t="str">
        <f>IF(D3468='Kartu Stok'!$B$2,COUNTIF($D$3:D3468,'Kartu Stok'!$B$2),"")</f>
        <v/>
      </c>
    </row>
    <row r="3469" spans="1:9" ht="14.5" x14ac:dyDescent="0.35">
      <c r="A3469" s="2" t="s">
        <v>4028</v>
      </c>
      <c r="B3469" s="5">
        <f>IF(LEFT(tbl_transaction[[#This Row],[Reference Number]],2)="GR",VLOOKUP(tbl_transaction[[#This Row],[Reference Number]],barang_masuk[],2,FALSE),IF(LEFT(tbl_transaction[[#This Row],[Reference Number]],2)="DO",VLOOKUP(tbl_transaction[[#This Row],[Reference Number]],barang_keluar[],2,FALSE),""))</f>
        <v>46052</v>
      </c>
      <c r="C3469" t="str">
        <f t="shared" si="54"/>
        <v>Outbound</v>
      </c>
      <c r="D3469" t="str">
        <f>IF(tbl_transaction[[#This Row],[Type]]="Inbound",VLOOKUP(tbl_transaction[[#This Row],[Reference Number]],barang_masuk[],4,FALSE),IF(tbl_transaction[[#This Row],[Type]]="Outbound",VLOOKUP(tbl_transaction[[#This Row],[Reference Number]],barang_keluar[],4,FALSE),""))</f>
        <v>HOM020</v>
      </c>
      <c r="E3469" t="str">
        <f>IF(tbl_transaction[[#This Row],[Type]]="Inbound",VLOOKUP(tbl_transaction[[#This Row],[Reference Number]],barang_masuk[],5,FALSE),IF(tbl_transaction[[#This Row],[Type]]="Outbound",VLOOKUP(tbl_transaction[[#This Row],[Reference Number]],barang_keluar[],5,FALSE),""))</f>
        <v>Sunlight Home Care Variant 20</v>
      </c>
      <c r="F3469">
        <f>IF(tbl_transaction[[#This Row],[Type]]="Inbound",VLOOKUP(tbl_transaction[[#This Row],[Reference Number]],barang_masuk[],6,FALSE),IF(tbl_transaction[[#This Row],[Type]]="Outbound",VLOOKUP(tbl_transaction[[#This Row],[Reference Number]],barang_keluar[],6,FALSE),""))</f>
        <v>36</v>
      </c>
      <c r="G3469" t="str">
        <f>IF(tbl_transaction[[#This Row],[Type]]="Inbound",VLOOKUP(tbl_transaction[[#This Row],[Reference Number]],barang_masuk[],7,FALSE),IF(tbl_transaction[[#This Row],[Type]]="Outbound",VLOOKUP(tbl_transaction[[#This Row],[Reference Number]],barang_keluar[],7,FALSE),""))</f>
        <v>Pack</v>
      </c>
      <c r="H3469" t="str">
        <f>IF(tbl_transaction[[#This Row],[Type]]="Inbound",VLOOKUP(tbl_transaction[[#This Row],[Reference Number]],barang_masuk[],3,FALSE),IF(tbl_transaction[[#This Row],[Type]]="Outbound",VLOOKUP(tbl_transaction[[#This Row],[Reference Number]],barang_keluar[],3,FALSE),""))</f>
        <v>Outlet 054</v>
      </c>
      <c r="I3469" t="str">
        <f>IF(D3469='Kartu Stok'!$B$2,COUNTIF($D$3:D3469,'Kartu Stok'!$B$2),"")</f>
        <v/>
      </c>
    </row>
    <row r="3470" spans="1:9" ht="14.5" x14ac:dyDescent="0.35">
      <c r="A3470" s="2" t="s">
        <v>4029</v>
      </c>
      <c r="B3470" s="5">
        <f>IF(LEFT(tbl_transaction[[#This Row],[Reference Number]],2)="GR",VLOOKUP(tbl_transaction[[#This Row],[Reference Number]],barang_masuk[],2,FALSE),IF(LEFT(tbl_transaction[[#This Row],[Reference Number]],2)="DO",VLOOKUP(tbl_transaction[[#This Row],[Reference Number]],barang_keluar[],2,FALSE),""))</f>
        <v>46031</v>
      </c>
      <c r="C3470" t="str">
        <f t="shared" si="54"/>
        <v>Outbound</v>
      </c>
      <c r="D3470" t="str">
        <f>IF(tbl_transaction[[#This Row],[Type]]="Inbound",VLOOKUP(tbl_transaction[[#This Row],[Reference Number]],barang_masuk[],4,FALSE),IF(tbl_transaction[[#This Row],[Type]]="Outbound",VLOOKUP(tbl_transaction[[#This Row],[Reference Number]],barang_keluar[],4,FALSE),""))</f>
        <v>HOM002</v>
      </c>
      <c r="E3470" t="str">
        <f>IF(tbl_transaction[[#This Row],[Type]]="Inbound",VLOOKUP(tbl_transaction[[#This Row],[Reference Number]],barang_masuk[],5,FALSE),IF(tbl_transaction[[#This Row],[Type]]="Outbound",VLOOKUP(tbl_transaction[[#This Row],[Reference Number]],barang_keluar[],5,FALSE),""))</f>
        <v>Sunlight Home Care Variant 2</v>
      </c>
      <c r="F3470">
        <f>IF(tbl_transaction[[#This Row],[Type]]="Inbound",VLOOKUP(tbl_transaction[[#This Row],[Reference Number]],barang_masuk[],6,FALSE),IF(tbl_transaction[[#This Row],[Type]]="Outbound",VLOOKUP(tbl_transaction[[#This Row],[Reference Number]],barang_keluar[],6,FALSE),""))</f>
        <v>36</v>
      </c>
      <c r="G3470" t="str">
        <f>IF(tbl_transaction[[#This Row],[Type]]="Inbound",VLOOKUP(tbl_transaction[[#This Row],[Reference Number]],barang_masuk[],7,FALSE),IF(tbl_transaction[[#This Row],[Type]]="Outbound",VLOOKUP(tbl_transaction[[#This Row],[Reference Number]],barang_keluar[],7,FALSE),""))</f>
        <v>Pack</v>
      </c>
      <c r="H3470" t="str">
        <f>IF(tbl_transaction[[#This Row],[Type]]="Inbound",VLOOKUP(tbl_transaction[[#This Row],[Reference Number]],barang_masuk[],3,FALSE),IF(tbl_transaction[[#This Row],[Type]]="Outbound",VLOOKUP(tbl_transaction[[#This Row],[Reference Number]],barang_keluar[],3,FALSE),""))</f>
        <v>Outlet 001</v>
      </c>
      <c r="I3470" t="str">
        <f>IF(D3470='Kartu Stok'!$B$2,COUNTIF($D$3:D3470,'Kartu Stok'!$B$2),"")</f>
        <v/>
      </c>
    </row>
    <row r="3471" spans="1:9" ht="14.5" x14ac:dyDescent="0.35">
      <c r="A3471" s="2" t="s">
        <v>4030</v>
      </c>
      <c r="B3471" s="5">
        <f>IF(LEFT(tbl_transaction[[#This Row],[Reference Number]],2)="GR",VLOOKUP(tbl_transaction[[#This Row],[Reference Number]],barang_masuk[],2,FALSE),IF(LEFT(tbl_transaction[[#This Row],[Reference Number]],2)="DO",VLOOKUP(tbl_transaction[[#This Row],[Reference Number]],barang_keluar[],2,FALSE),""))</f>
        <v>46187</v>
      </c>
      <c r="C3471" t="str">
        <f t="shared" si="54"/>
        <v>Outbound</v>
      </c>
      <c r="D3471" t="str">
        <f>IF(tbl_transaction[[#This Row],[Type]]="Inbound",VLOOKUP(tbl_transaction[[#This Row],[Reference Number]],barang_masuk[],4,FALSE),IF(tbl_transaction[[#This Row],[Type]]="Outbound",VLOOKUP(tbl_transaction[[#This Row],[Reference Number]],barang_keluar[],4,FALSE),""))</f>
        <v>HOM011</v>
      </c>
      <c r="E3471" t="str">
        <f>IF(tbl_transaction[[#This Row],[Type]]="Inbound",VLOOKUP(tbl_transaction[[#This Row],[Reference Number]],barang_masuk[],5,FALSE),IF(tbl_transaction[[#This Row],[Type]]="Outbound",VLOOKUP(tbl_transaction[[#This Row],[Reference Number]],barang_keluar[],5,FALSE),""))</f>
        <v>Sunlight Home Care Variant 11</v>
      </c>
      <c r="F3471">
        <f>IF(tbl_transaction[[#This Row],[Type]]="Inbound",VLOOKUP(tbl_transaction[[#This Row],[Reference Number]],barang_masuk[],6,FALSE),IF(tbl_transaction[[#This Row],[Type]]="Outbound",VLOOKUP(tbl_transaction[[#This Row],[Reference Number]],barang_keluar[],6,FALSE),""))</f>
        <v>48</v>
      </c>
      <c r="G3471" t="str">
        <f>IF(tbl_transaction[[#This Row],[Type]]="Inbound",VLOOKUP(tbl_transaction[[#This Row],[Reference Number]],barang_masuk[],7,FALSE),IF(tbl_transaction[[#This Row],[Type]]="Outbound",VLOOKUP(tbl_transaction[[#This Row],[Reference Number]],barang_keluar[],7,FALSE),""))</f>
        <v>Pack</v>
      </c>
      <c r="H3471" t="str">
        <f>IF(tbl_transaction[[#This Row],[Type]]="Inbound",VLOOKUP(tbl_transaction[[#This Row],[Reference Number]],barang_masuk[],3,FALSE),IF(tbl_transaction[[#This Row],[Type]]="Outbound",VLOOKUP(tbl_transaction[[#This Row],[Reference Number]],barang_keluar[],3,FALSE),""))</f>
        <v>Outlet 040</v>
      </c>
      <c r="I3471" t="str">
        <f>IF(D3471='Kartu Stok'!$B$2,COUNTIF($D$3:D3471,'Kartu Stok'!$B$2),"")</f>
        <v/>
      </c>
    </row>
    <row r="3472" spans="1:9" ht="14.5" x14ac:dyDescent="0.35">
      <c r="A3472" s="2" t="s">
        <v>4031</v>
      </c>
      <c r="B3472" s="5">
        <f>IF(LEFT(tbl_transaction[[#This Row],[Reference Number]],2)="GR",VLOOKUP(tbl_transaction[[#This Row],[Reference Number]],barang_masuk[],2,FALSE),IF(LEFT(tbl_transaction[[#This Row],[Reference Number]],2)="DO",VLOOKUP(tbl_transaction[[#This Row],[Reference Number]],barang_keluar[],2,FALSE),""))</f>
        <v>46054</v>
      </c>
      <c r="C3472" t="str">
        <f t="shared" si="54"/>
        <v>Outbound</v>
      </c>
      <c r="D3472" t="str">
        <f>IF(tbl_transaction[[#This Row],[Type]]="Inbound",VLOOKUP(tbl_transaction[[#This Row],[Reference Number]],barang_masuk[],4,FALSE),IF(tbl_transaction[[#This Row],[Type]]="Outbound",VLOOKUP(tbl_transaction[[#This Row],[Reference Number]],barang_keluar[],4,FALSE),""))</f>
        <v>HOM013</v>
      </c>
      <c r="E3472" t="str">
        <f>IF(tbl_transaction[[#This Row],[Type]]="Inbound",VLOOKUP(tbl_transaction[[#This Row],[Reference Number]],barang_masuk[],5,FALSE),IF(tbl_transaction[[#This Row],[Type]]="Outbound",VLOOKUP(tbl_transaction[[#This Row],[Reference Number]],barang_keluar[],5,FALSE),""))</f>
        <v>Rinso Home Care Variant 13</v>
      </c>
      <c r="F3472">
        <f>IF(tbl_transaction[[#This Row],[Type]]="Inbound",VLOOKUP(tbl_transaction[[#This Row],[Reference Number]],barang_masuk[],6,FALSE),IF(tbl_transaction[[#This Row],[Type]]="Outbound",VLOOKUP(tbl_transaction[[#This Row],[Reference Number]],barang_keluar[],6,FALSE),""))</f>
        <v>10</v>
      </c>
      <c r="G3472" t="str">
        <f>IF(tbl_transaction[[#This Row],[Type]]="Inbound",VLOOKUP(tbl_transaction[[#This Row],[Reference Number]],barang_masuk[],7,FALSE),IF(tbl_transaction[[#This Row],[Type]]="Outbound",VLOOKUP(tbl_transaction[[#This Row],[Reference Number]],barang_keluar[],7,FALSE),""))</f>
        <v>Pack</v>
      </c>
      <c r="H3472" t="str">
        <f>IF(tbl_transaction[[#This Row],[Type]]="Inbound",VLOOKUP(tbl_transaction[[#This Row],[Reference Number]],barang_masuk[],3,FALSE),IF(tbl_transaction[[#This Row],[Type]]="Outbound",VLOOKUP(tbl_transaction[[#This Row],[Reference Number]],barang_keluar[],3,FALSE),""))</f>
        <v>Outlet 037</v>
      </c>
      <c r="I3472" t="str">
        <f>IF(D3472='Kartu Stok'!$B$2,COUNTIF($D$3:D3472,'Kartu Stok'!$B$2),"")</f>
        <v/>
      </c>
    </row>
    <row r="3473" spans="1:9" ht="14.5" x14ac:dyDescent="0.35">
      <c r="A3473" s="2" t="s">
        <v>4032</v>
      </c>
      <c r="B3473" s="5">
        <f>IF(LEFT(tbl_transaction[[#This Row],[Reference Number]],2)="GR",VLOOKUP(tbl_transaction[[#This Row],[Reference Number]],barang_masuk[],2,FALSE),IF(LEFT(tbl_transaction[[#This Row],[Reference Number]],2)="DO",VLOOKUP(tbl_transaction[[#This Row],[Reference Number]],barang_keluar[],2,FALSE),""))</f>
        <v>46052</v>
      </c>
      <c r="C3473" t="str">
        <f t="shared" si="54"/>
        <v>Outbound</v>
      </c>
      <c r="D3473" t="str">
        <f>IF(tbl_transaction[[#This Row],[Type]]="Inbound",VLOOKUP(tbl_transaction[[#This Row],[Reference Number]],barang_masuk[],4,FALSE),IF(tbl_transaction[[#This Row],[Type]]="Outbound",VLOOKUP(tbl_transaction[[#This Row],[Reference Number]],barang_keluar[],4,FALSE),""))</f>
        <v>SNK032</v>
      </c>
      <c r="E3473" t="str">
        <f>IF(tbl_transaction[[#This Row],[Type]]="Inbound",VLOOKUP(tbl_transaction[[#This Row],[Reference Number]],barang_masuk[],5,FALSE),IF(tbl_transaction[[#This Row],[Type]]="Outbound",VLOOKUP(tbl_transaction[[#This Row],[Reference Number]],barang_keluar[],5,FALSE),""))</f>
        <v>Qtela Snack Variant 32</v>
      </c>
      <c r="F3473">
        <f>IF(tbl_transaction[[#This Row],[Type]]="Inbound",VLOOKUP(tbl_transaction[[#This Row],[Reference Number]],barang_masuk[],6,FALSE),IF(tbl_transaction[[#This Row],[Type]]="Outbound",VLOOKUP(tbl_transaction[[#This Row],[Reference Number]],barang_keluar[],6,FALSE),""))</f>
        <v>48</v>
      </c>
      <c r="G3473" t="str">
        <f>IF(tbl_transaction[[#This Row],[Type]]="Inbound",VLOOKUP(tbl_transaction[[#This Row],[Reference Number]],barang_masuk[],7,FALSE),IF(tbl_transaction[[#This Row],[Type]]="Outbound",VLOOKUP(tbl_transaction[[#This Row],[Reference Number]],barang_keluar[],7,FALSE),""))</f>
        <v>Pack</v>
      </c>
      <c r="H3473" t="str">
        <f>IF(tbl_transaction[[#This Row],[Type]]="Inbound",VLOOKUP(tbl_transaction[[#This Row],[Reference Number]],barang_masuk[],3,FALSE),IF(tbl_transaction[[#This Row],[Type]]="Outbound",VLOOKUP(tbl_transaction[[#This Row],[Reference Number]],barang_keluar[],3,FALSE),""))</f>
        <v>Outlet 052</v>
      </c>
      <c r="I3473" t="str">
        <f>IF(D3473='Kartu Stok'!$B$2,COUNTIF($D$3:D3473,'Kartu Stok'!$B$2),"")</f>
        <v/>
      </c>
    </row>
    <row r="3474" spans="1:9" ht="14.5" x14ac:dyDescent="0.35">
      <c r="A3474" s="2" t="s">
        <v>4033</v>
      </c>
      <c r="B3474" s="5">
        <f>IF(LEFT(tbl_transaction[[#This Row],[Reference Number]],2)="GR",VLOOKUP(tbl_transaction[[#This Row],[Reference Number]],barang_masuk[],2,FALSE),IF(LEFT(tbl_transaction[[#This Row],[Reference Number]],2)="DO",VLOOKUP(tbl_transaction[[#This Row],[Reference Number]],barang_keluar[],2,FALSE),""))</f>
        <v>46167</v>
      </c>
      <c r="C3474" t="str">
        <f t="shared" si="54"/>
        <v>Outbound</v>
      </c>
      <c r="D3474" t="str">
        <f>IF(tbl_transaction[[#This Row],[Type]]="Inbound",VLOOKUP(tbl_transaction[[#This Row],[Reference Number]],barang_masuk[],4,FALSE),IF(tbl_transaction[[#This Row],[Type]]="Outbound",VLOOKUP(tbl_transaction[[#This Row],[Reference Number]],barang_keluar[],4,FALSE),""))</f>
        <v>PER009</v>
      </c>
      <c r="E3474" t="str">
        <f>IF(tbl_transaction[[#This Row],[Type]]="Inbound",VLOOKUP(tbl_transaction[[#This Row],[Reference Number]],barang_masuk[],5,FALSE),IF(tbl_transaction[[#This Row],[Type]]="Outbound",VLOOKUP(tbl_transaction[[#This Row],[Reference Number]],barang_keluar[],5,FALSE),""))</f>
        <v>Lifebuoy Personal Care Variant 9</v>
      </c>
      <c r="F3474">
        <f>IF(tbl_transaction[[#This Row],[Type]]="Inbound",VLOOKUP(tbl_transaction[[#This Row],[Reference Number]],barang_masuk[],6,FALSE),IF(tbl_transaction[[#This Row],[Type]]="Outbound",VLOOKUP(tbl_transaction[[#This Row],[Reference Number]],barang_keluar[],6,FALSE),""))</f>
        <v>36</v>
      </c>
      <c r="G3474" t="str">
        <f>IF(tbl_transaction[[#This Row],[Type]]="Inbound",VLOOKUP(tbl_transaction[[#This Row],[Reference Number]],barang_masuk[],7,FALSE),IF(tbl_transaction[[#This Row],[Type]]="Outbound",VLOOKUP(tbl_transaction[[#This Row],[Reference Number]],barang_keluar[],7,FALSE),""))</f>
        <v>Bottle</v>
      </c>
      <c r="H3474" t="str">
        <f>IF(tbl_transaction[[#This Row],[Type]]="Inbound",VLOOKUP(tbl_transaction[[#This Row],[Reference Number]],barang_masuk[],3,FALSE),IF(tbl_transaction[[#This Row],[Type]]="Outbound",VLOOKUP(tbl_transaction[[#This Row],[Reference Number]],barang_keluar[],3,FALSE),""))</f>
        <v>Outlet 063</v>
      </c>
      <c r="I3474" t="str">
        <f>IF(D3474='Kartu Stok'!$B$2,COUNTIF($D$3:D3474,'Kartu Stok'!$B$2),"")</f>
        <v/>
      </c>
    </row>
    <row r="3475" spans="1:9" ht="14.5" x14ac:dyDescent="0.35">
      <c r="A3475" s="2" t="s">
        <v>4034</v>
      </c>
      <c r="B3475" s="5">
        <f>IF(LEFT(tbl_transaction[[#This Row],[Reference Number]],2)="GR",VLOOKUP(tbl_transaction[[#This Row],[Reference Number]],barang_masuk[],2,FALSE),IF(LEFT(tbl_transaction[[#This Row],[Reference Number]],2)="DO",VLOOKUP(tbl_transaction[[#This Row],[Reference Number]],barang_keluar[],2,FALSE),""))</f>
        <v>46085</v>
      </c>
      <c r="C3475" t="str">
        <f t="shared" si="54"/>
        <v>Outbound</v>
      </c>
      <c r="D3475" t="str">
        <f>IF(tbl_transaction[[#This Row],[Type]]="Inbound",VLOOKUP(tbl_transaction[[#This Row],[Reference Number]],barang_masuk[],4,FALSE),IF(tbl_transaction[[#This Row],[Type]]="Outbound",VLOOKUP(tbl_transaction[[#This Row],[Reference Number]],barang_keluar[],4,FALSE),""))</f>
        <v>BEV019</v>
      </c>
      <c r="E3475" t="str">
        <f>IF(tbl_transaction[[#This Row],[Type]]="Inbound",VLOOKUP(tbl_transaction[[#This Row],[Reference Number]],barang_masuk[],5,FALSE),IF(tbl_transaction[[#This Row],[Type]]="Outbound",VLOOKUP(tbl_transaction[[#This Row],[Reference Number]],barang_keluar[],5,FALSE),""))</f>
        <v>Aqua Beverage Variant 19</v>
      </c>
      <c r="F3475">
        <f>IF(tbl_transaction[[#This Row],[Type]]="Inbound",VLOOKUP(tbl_transaction[[#This Row],[Reference Number]],barang_masuk[],6,FALSE),IF(tbl_transaction[[#This Row],[Type]]="Outbound",VLOOKUP(tbl_transaction[[#This Row],[Reference Number]],barang_keluar[],6,FALSE),""))</f>
        <v>5</v>
      </c>
      <c r="G3475" t="str">
        <f>IF(tbl_transaction[[#This Row],[Type]]="Inbound",VLOOKUP(tbl_transaction[[#This Row],[Reference Number]],barang_masuk[],7,FALSE),IF(tbl_transaction[[#This Row],[Type]]="Outbound",VLOOKUP(tbl_transaction[[#This Row],[Reference Number]],barang_keluar[],7,FALSE),""))</f>
        <v>Bottle</v>
      </c>
      <c r="H3475" t="str">
        <f>IF(tbl_transaction[[#This Row],[Type]]="Inbound",VLOOKUP(tbl_transaction[[#This Row],[Reference Number]],barang_masuk[],3,FALSE),IF(tbl_transaction[[#This Row],[Type]]="Outbound",VLOOKUP(tbl_transaction[[#This Row],[Reference Number]],barang_keluar[],3,FALSE),""))</f>
        <v>Outlet 075</v>
      </c>
      <c r="I3475" t="str">
        <f>IF(D3475='Kartu Stok'!$B$2,COUNTIF($D$3:D3475,'Kartu Stok'!$B$2),"")</f>
        <v/>
      </c>
    </row>
    <row r="3476" spans="1:9" ht="14.5" x14ac:dyDescent="0.35">
      <c r="A3476" s="2" t="s">
        <v>4035</v>
      </c>
      <c r="B3476" s="5">
        <f>IF(LEFT(tbl_transaction[[#This Row],[Reference Number]],2)="GR",VLOOKUP(tbl_transaction[[#This Row],[Reference Number]],barang_masuk[],2,FALSE),IF(LEFT(tbl_transaction[[#This Row],[Reference Number]],2)="DO",VLOOKUP(tbl_transaction[[#This Row],[Reference Number]],barang_keluar[],2,FALSE),""))</f>
        <v>46182</v>
      </c>
      <c r="C3476" t="str">
        <f t="shared" si="54"/>
        <v>Outbound</v>
      </c>
      <c r="D3476" t="str">
        <f>IF(tbl_transaction[[#This Row],[Type]]="Inbound",VLOOKUP(tbl_transaction[[#This Row],[Reference Number]],barang_masuk[],4,FALSE),IF(tbl_transaction[[#This Row],[Type]]="Outbound",VLOOKUP(tbl_transaction[[#This Row],[Reference Number]],barang_keluar[],4,FALSE),""))</f>
        <v>SNK008</v>
      </c>
      <c r="E3476" t="str">
        <f>IF(tbl_transaction[[#This Row],[Type]]="Inbound",VLOOKUP(tbl_transaction[[#This Row],[Reference Number]],barang_masuk[],5,FALSE),IF(tbl_transaction[[#This Row],[Type]]="Outbound",VLOOKUP(tbl_transaction[[#This Row],[Reference Number]],barang_keluar[],5,FALSE),""))</f>
        <v>Chitato Snack Variant 8</v>
      </c>
      <c r="F3476">
        <f>IF(tbl_transaction[[#This Row],[Type]]="Inbound",VLOOKUP(tbl_transaction[[#This Row],[Reference Number]],barang_masuk[],6,FALSE),IF(tbl_transaction[[#This Row],[Type]]="Outbound",VLOOKUP(tbl_transaction[[#This Row],[Reference Number]],barang_keluar[],6,FALSE),""))</f>
        <v>30</v>
      </c>
      <c r="G3476" t="str">
        <f>IF(tbl_transaction[[#This Row],[Type]]="Inbound",VLOOKUP(tbl_transaction[[#This Row],[Reference Number]],barang_masuk[],7,FALSE),IF(tbl_transaction[[#This Row],[Type]]="Outbound",VLOOKUP(tbl_transaction[[#This Row],[Reference Number]],barang_keluar[],7,FALSE),""))</f>
        <v>Pack</v>
      </c>
      <c r="H3476" t="str">
        <f>IF(tbl_transaction[[#This Row],[Type]]="Inbound",VLOOKUP(tbl_transaction[[#This Row],[Reference Number]],barang_masuk[],3,FALSE),IF(tbl_transaction[[#This Row],[Type]]="Outbound",VLOOKUP(tbl_transaction[[#This Row],[Reference Number]],barang_keluar[],3,FALSE),""))</f>
        <v>Outlet 073</v>
      </c>
      <c r="I3476" t="str">
        <f>IF(D3476='Kartu Stok'!$B$2,COUNTIF($D$3:D3476,'Kartu Stok'!$B$2),"")</f>
        <v/>
      </c>
    </row>
    <row r="3477" spans="1:9" ht="14.5" x14ac:dyDescent="0.35">
      <c r="A3477" s="2" t="s">
        <v>4036</v>
      </c>
      <c r="B3477" s="5">
        <f>IF(LEFT(tbl_transaction[[#This Row],[Reference Number]],2)="GR",VLOOKUP(tbl_transaction[[#This Row],[Reference Number]],barang_masuk[],2,FALSE),IF(LEFT(tbl_transaction[[#This Row],[Reference Number]],2)="DO",VLOOKUP(tbl_transaction[[#This Row],[Reference Number]],barang_keluar[],2,FALSE),""))</f>
        <v>46033</v>
      </c>
      <c r="C3477" t="str">
        <f t="shared" si="54"/>
        <v>Outbound</v>
      </c>
      <c r="D3477" t="str">
        <f>IF(tbl_transaction[[#This Row],[Type]]="Inbound",VLOOKUP(tbl_transaction[[#This Row],[Reference Number]],barang_masuk[],4,FALSE),IF(tbl_transaction[[#This Row],[Type]]="Outbound",VLOOKUP(tbl_transaction[[#This Row],[Reference Number]],barang_keluar[],4,FALSE),""))</f>
        <v>INS019</v>
      </c>
      <c r="E3477" t="str">
        <f>IF(tbl_transaction[[#This Row],[Type]]="Inbound",VLOOKUP(tbl_transaction[[#This Row],[Reference Number]],barang_masuk[],5,FALSE),IF(tbl_transaction[[#This Row],[Type]]="Outbound",VLOOKUP(tbl_transaction[[#This Row],[Reference Number]],barang_keluar[],5,FALSE),""))</f>
        <v>Indomie Instant Food Variant 19</v>
      </c>
      <c r="F3477">
        <f>IF(tbl_transaction[[#This Row],[Type]]="Inbound",VLOOKUP(tbl_transaction[[#This Row],[Reference Number]],barang_masuk[],6,FALSE),IF(tbl_transaction[[#This Row],[Type]]="Outbound",VLOOKUP(tbl_transaction[[#This Row],[Reference Number]],barang_keluar[],6,FALSE),""))</f>
        <v>30</v>
      </c>
      <c r="G3477" t="str">
        <f>IF(tbl_transaction[[#This Row],[Type]]="Inbound",VLOOKUP(tbl_transaction[[#This Row],[Reference Number]],barang_masuk[],7,FALSE),IF(tbl_transaction[[#This Row],[Type]]="Outbound",VLOOKUP(tbl_transaction[[#This Row],[Reference Number]],barang_keluar[],7,FALSE),""))</f>
        <v>Pack</v>
      </c>
      <c r="H3477" t="str">
        <f>IF(tbl_transaction[[#This Row],[Type]]="Inbound",VLOOKUP(tbl_transaction[[#This Row],[Reference Number]],barang_masuk[],3,FALSE),IF(tbl_transaction[[#This Row],[Type]]="Outbound",VLOOKUP(tbl_transaction[[#This Row],[Reference Number]],barang_keluar[],3,FALSE),""))</f>
        <v>Outlet 047</v>
      </c>
      <c r="I3477" t="str">
        <f>IF(D3477='Kartu Stok'!$B$2,COUNTIF($D$3:D3477,'Kartu Stok'!$B$2),"")</f>
        <v/>
      </c>
    </row>
    <row r="3478" spans="1:9" ht="14.5" x14ac:dyDescent="0.35">
      <c r="A3478" s="2" t="s">
        <v>4037</v>
      </c>
      <c r="B3478" s="5">
        <f>IF(LEFT(tbl_transaction[[#This Row],[Reference Number]],2)="GR",VLOOKUP(tbl_transaction[[#This Row],[Reference Number]],barang_masuk[],2,FALSE),IF(LEFT(tbl_transaction[[#This Row],[Reference Number]],2)="DO",VLOOKUP(tbl_transaction[[#This Row],[Reference Number]],barang_keluar[],2,FALSE),""))</f>
        <v>46164</v>
      </c>
      <c r="C3478" t="str">
        <f t="shared" si="54"/>
        <v>Outbound</v>
      </c>
      <c r="D3478" t="str">
        <f>IF(tbl_transaction[[#This Row],[Type]]="Inbound",VLOOKUP(tbl_transaction[[#This Row],[Reference Number]],barang_masuk[],4,FALSE),IF(tbl_transaction[[#This Row],[Type]]="Outbound",VLOOKUP(tbl_transaction[[#This Row],[Reference Number]],barang_keluar[],4,FALSE),""))</f>
        <v>HOM006</v>
      </c>
      <c r="E3478" t="str">
        <f>IF(tbl_transaction[[#This Row],[Type]]="Inbound",VLOOKUP(tbl_transaction[[#This Row],[Reference Number]],barang_masuk[],5,FALSE),IF(tbl_transaction[[#This Row],[Type]]="Outbound",VLOOKUP(tbl_transaction[[#This Row],[Reference Number]],barang_keluar[],5,FALSE),""))</f>
        <v>Sunlight Home Care Variant 6</v>
      </c>
      <c r="F3478">
        <f>IF(tbl_transaction[[#This Row],[Type]]="Inbound",VLOOKUP(tbl_transaction[[#This Row],[Reference Number]],barang_masuk[],6,FALSE),IF(tbl_transaction[[#This Row],[Type]]="Outbound",VLOOKUP(tbl_transaction[[#This Row],[Reference Number]],barang_keluar[],6,FALSE),""))</f>
        <v>36</v>
      </c>
      <c r="G3478" t="str">
        <f>IF(tbl_transaction[[#This Row],[Type]]="Inbound",VLOOKUP(tbl_transaction[[#This Row],[Reference Number]],barang_masuk[],7,FALSE),IF(tbl_transaction[[#This Row],[Type]]="Outbound",VLOOKUP(tbl_transaction[[#This Row],[Reference Number]],barang_keluar[],7,FALSE),""))</f>
        <v>Pack</v>
      </c>
      <c r="H3478" t="str">
        <f>IF(tbl_transaction[[#This Row],[Type]]="Inbound",VLOOKUP(tbl_transaction[[#This Row],[Reference Number]],barang_masuk[],3,FALSE),IF(tbl_transaction[[#This Row],[Type]]="Outbound",VLOOKUP(tbl_transaction[[#This Row],[Reference Number]],barang_keluar[],3,FALSE),""))</f>
        <v>Outlet 080</v>
      </c>
      <c r="I3478" t="str">
        <f>IF(D3478='Kartu Stok'!$B$2,COUNTIF($D$3:D3478,'Kartu Stok'!$B$2),"")</f>
        <v/>
      </c>
    </row>
    <row r="3479" spans="1:9" ht="14.5" x14ac:dyDescent="0.35">
      <c r="A3479" s="2" t="s">
        <v>4038</v>
      </c>
      <c r="B3479" s="5">
        <f>IF(LEFT(tbl_transaction[[#This Row],[Reference Number]],2)="GR",VLOOKUP(tbl_transaction[[#This Row],[Reference Number]],barang_masuk[],2,FALSE),IF(LEFT(tbl_transaction[[#This Row],[Reference Number]],2)="DO",VLOOKUP(tbl_transaction[[#This Row],[Reference Number]],barang_keluar[],2,FALSE),""))</f>
        <v>46092</v>
      </c>
      <c r="C3479" t="str">
        <f t="shared" si="54"/>
        <v>Outbound</v>
      </c>
      <c r="D3479" t="str">
        <f>IF(tbl_transaction[[#This Row],[Type]]="Inbound",VLOOKUP(tbl_transaction[[#This Row],[Reference Number]],barang_masuk[],4,FALSE),IF(tbl_transaction[[#This Row],[Type]]="Outbound",VLOOKUP(tbl_transaction[[#This Row],[Reference Number]],barang_keluar[],4,FALSE),""))</f>
        <v>DAR001</v>
      </c>
      <c r="E3479" t="str">
        <f>IF(tbl_transaction[[#This Row],[Type]]="Inbound",VLOOKUP(tbl_transaction[[#This Row],[Reference Number]],barang_masuk[],5,FALSE),IF(tbl_transaction[[#This Row],[Type]]="Outbound",VLOOKUP(tbl_transaction[[#This Row],[Reference Number]],barang_keluar[],5,FALSE),""))</f>
        <v>Ultra Milk Dairy Variant 1</v>
      </c>
      <c r="F3479">
        <f>IF(tbl_transaction[[#This Row],[Type]]="Inbound",VLOOKUP(tbl_transaction[[#This Row],[Reference Number]],barang_masuk[],6,FALSE),IF(tbl_transaction[[#This Row],[Type]]="Outbound",VLOOKUP(tbl_transaction[[#This Row],[Reference Number]],barang_keluar[],6,FALSE),""))</f>
        <v>60</v>
      </c>
      <c r="G3479" t="str">
        <f>IF(tbl_transaction[[#This Row],[Type]]="Inbound",VLOOKUP(tbl_transaction[[#This Row],[Reference Number]],barang_masuk[],7,FALSE),IF(tbl_transaction[[#This Row],[Type]]="Outbound",VLOOKUP(tbl_transaction[[#This Row],[Reference Number]],barang_keluar[],7,FALSE),""))</f>
        <v>Box</v>
      </c>
      <c r="H3479" t="str">
        <f>IF(tbl_transaction[[#This Row],[Type]]="Inbound",VLOOKUP(tbl_transaction[[#This Row],[Reference Number]],barang_masuk[],3,FALSE),IF(tbl_transaction[[#This Row],[Type]]="Outbound",VLOOKUP(tbl_transaction[[#This Row],[Reference Number]],barang_keluar[],3,FALSE),""))</f>
        <v>Outlet 033</v>
      </c>
      <c r="I3479" t="str">
        <f>IF(D3479='Kartu Stok'!$B$2,COUNTIF($D$3:D3479,'Kartu Stok'!$B$2),"")</f>
        <v/>
      </c>
    </row>
    <row r="3480" spans="1:9" ht="14.5" x14ac:dyDescent="0.35">
      <c r="A3480" s="2" t="s">
        <v>4039</v>
      </c>
      <c r="B3480" s="5">
        <f>IF(LEFT(tbl_transaction[[#This Row],[Reference Number]],2)="GR",VLOOKUP(tbl_transaction[[#This Row],[Reference Number]],barang_masuk[],2,FALSE),IF(LEFT(tbl_transaction[[#This Row],[Reference Number]],2)="DO",VLOOKUP(tbl_transaction[[#This Row],[Reference Number]],barang_keluar[],2,FALSE),""))</f>
        <v>46157</v>
      </c>
      <c r="C3480" t="str">
        <f t="shared" si="54"/>
        <v>Outbound</v>
      </c>
      <c r="D3480" t="str">
        <f>IF(tbl_transaction[[#This Row],[Type]]="Inbound",VLOOKUP(tbl_transaction[[#This Row],[Reference Number]],barang_masuk[],4,FALSE),IF(tbl_transaction[[#This Row],[Type]]="Outbound",VLOOKUP(tbl_transaction[[#This Row],[Reference Number]],barang_keluar[],4,FALSE),""))</f>
        <v>BEV012</v>
      </c>
      <c r="E3480" t="str">
        <f>IF(tbl_transaction[[#This Row],[Type]]="Inbound",VLOOKUP(tbl_transaction[[#This Row],[Reference Number]],barang_masuk[],5,FALSE),IF(tbl_transaction[[#This Row],[Type]]="Outbound",VLOOKUP(tbl_transaction[[#This Row],[Reference Number]],barang_keluar[],5,FALSE),""))</f>
        <v>Pocari Beverage Variant 12</v>
      </c>
      <c r="F3480">
        <f>IF(tbl_transaction[[#This Row],[Type]]="Inbound",VLOOKUP(tbl_transaction[[#This Row],[Reference Number]],barang_masuk[],6,FALSE),IF(tbl_transaction[[#This Row],[Type]]="Outbound",VLOOKUP(tbl_transaction[[#This Row],[Reference Number]],barang_keluar[],6,FALSE),""))</f>
        <v>36</v>
      </c>
      <c r="G3480" t="str">
        <f>IF(tbl_transaction[[#This Row],[Type]]="Inbound",VLOOKUP(tbl_transaction[[#This Row],[Reference Number]],barang_masuk[],7,FALSE),IF(tbl_transaction[[#This Row],[Type]]="Outbound",VLOOKUP(tbl_transaction[[#This Row],[Reference Number]],barang_keluar[],7,FALSE),""))</f>
        <v>Bottle</v>
      </c>
      <c r="H3480" t="str">
        <f>IF(tbl_transaction[[#This Row],[Type]]="Inbound",VLOOKUP(tbl_transaction[[#This Row],[Reference Number]],barang_masuk[],3,FALSE),IF(tbl_transaction[[#This Row],[Type]]="Outbound",VLOOKUP(tbl_transaction[[#This Row],[Reference Number]],barang_keluar[],3,FALSE),""))</f>
        <v>Outlet 039</v>
      </c>
      <c r="I3480" t="str">
        <f>IF(D3480='Kartu Stok'!$B$2,COUNTIF($D$3:D3480,'Kartu Stok'!$B$2),"")</f>
        <v/>
      </c>
    </row>
    <row r="3481" spans="1:9" ht="14.5" x14ac:dyDescent="0.35">
      <c r="A3481" s="2" t="s">
        <v>4040</v>
      </c>
      <c r="B3481" s="5">
        <f>IF(LEFT(tbl_transaction[[#This Row],[Reference Number]],2)="GR",VLOOKUP(tbl_transaction[[#This Row],[Reference Number]],barang_masuk[],2,FALSE),IF(LEFT(tbl_transaction[[#This Row],[Reference Number]],2)="DO",VLOOKUP(tbl_transaction[[#This Row],[Reference Number]],barang_keluar[],2,FALSE),""))</f>
        <v>46179</v>
      </c>
      <c r="C3481" t="str">
        <f t="shared" si="54"/>
        <v>Outbound</v>
      </c>
      <c r="D3481" t="str">
        <f>IF(tbl_transaction[[#This Row],[Type]]="Inbound",VLOOKUP(tbl_transaction[[#This Row],[Reference Number]],barang_masuk[],4,FALSE),IF(tbl_transaction[[#This Row],[Type]]="Outbound",VLOOKUP(tbl_transaction[[#This Row],[Reference Number]],barang_keluar[],4,FALSE),""))</f>
        <v>INS005</v>
      </c>
      <c r="E3481" t="str">
        <f>IF(tbl_transaction[[#This Row],[Type]]="Inbound",VLOOKUP(tbl_transaction[[#This Row],[Reference Number]],barang_masuk[],5,FALSE),IF(tbl_transaction[[#This Row],[Type]]="Outbound",VLOOKUP(tbl_transaction[[#This Row],[Reference Number]],barang_keluar[],5,FALSE),""))</f>
        <v>Sarimi Instant Food Variant 5</v>
      </c>
      <c r="F3481">
        <f>IF(tbl_transaction[[#This Row],[Type]]="Inbound",VLOOKUP(tbl_transaction[[#This Row],[Reference Number]],barang_masuk[],6,FALSE),IF(tbl_transaction[[#This Row],[Type]]="Outbound",VLOOKUP(tbl_transaction[[#This Row],[Reference Number]],barang_keluar[],6,FALSE),""))</f>
        <v>24</v>
      </c>
      <c r="G3481" t="str">
        <f>IF(tbl_transaction[[#This Row],[Type]]="Inbound",VLOOKUP(tbl_transaction[[#This Row],[Reference Number]],barang_masuk[],7,FALSE),IF(tbl_transaction[[#This Row],[Type]]="Outbound",VLOOKUP(tbl_transaction[[#This Row],[Reference Number]],barang_keluar[],7,FALSE),""))</f>
        <v>Pack</v>
      </c>
      <c r="H3481" t="str">
        <f>IF(tbl_transaction[[#This Row],[Type]]="Inbound",VLOOKUP(tbl_transaction[[#This Row],[Reference Number]],barang_masuk[],3,FALSE),IF(tbl_transaction[[#This Row],[Type]]="Outbound",VLOOKUP(tbl_transaction[[#This Row],[Reference Number]],barang_keluar[],3,FALSE),""))</f>
        <v>Outlet 004</v>
      </c>
      <c r="I3481" t="str">
        <f>IF(D3481='Kartu Stok'!$B$2,COUNTIF($D$3:D3481,'Kartu Stok'!$B$2),"")</f>
        <v/>
      </c>
    </row>
    <row r="3482" spans="1:9" ht="14.5" x14ac:dyDescent="0.35">
      <c r="A3482" s="2" t="s">
        <v>4041</v>
      </c>
      <c r="B3482" s="5">
        <f>IF(LEFT(tbl_transaction[[#This Row],[Reference Number]],2)="GR",VLOOKUP(tbl_transaction[[#This Row],[Reference Number]],barang_masuk[],2,FALSE),IF(LEFT(tbl_transaction[[#This Row],[Reference Number]],2)="DO",VLOOKUP(tbl_transaction[[#This Row],[Reference Number]],barang_keluar[],2,FALSE),""))</f>
        <v>46066</v>
      </c>
      <c r="C3482" t="str">
        <f t="shared" si="54"/>
        <v>Outbound</v>
      </c>
      <c r="D3482" t="str">
        <f>IF(tbl_transaction[[#This Row],[Type]]="Inbound",VLOOKUP(tbl_transaction[[#This Row],[Reference Number]],barang_masuk[],4,FALSE),IF(tbl_transaction[[#This Row],[Type]]="Outbound",VLOOKUP(tbl_transaction[[#This Row],[Reference Number]],barang_keluar[],4,FALSE),""))</f>
        <v>DAR018</v>
      </c>
      <c r="E3482" t="str">
        <f>IF(tbl_transaction[[#This Row],[Type]]="Inbound",VLOOKUP(tbl_transaction[[#This Row],[Reference Number]],barang_masuk[],5,FALSE),IF(tbl_transaction[[#This Row],[Type]]="Outbound",VLOOKUP(tbl_transaction[[#This Row],[Reference Number]],barang_keluar[],5,FALSE),""))</f>
        <v>Ultra Milk Dairy Variant 18</v>
      </c>
      <c r="F3482">
        <f>IF(tbl_transaction[[#This Row],[Type]]="Inbound",VLOOKUP(tbl_transaction[[#This Row],[Reference Number]],barang_masuk[],6,FALSE),IF(tbl_transaction[[#This Row],[Type]]="Outbound",VLOOKUP(tbl_transaction[[#This Row],[Reference Number]],barang_keluar[],6,FALSE),""))</f>
        <v>30</v>
      </c>
      <c r="G3482" t="str">
        <f>IF(tbl_transaction[[#This Row],[Type]]="Inbound",VLOOKUP(tbl_transaction[[#This Row],[Reference Number]],barang_masuk[],7,FALSE),IF(tbl_transaction[[#This Row],[Type]]="Outbound",VLOOKUP(tbl_transaction[[#This Row],[Reference Number]],barang_keluar[],7,FALSE),""))</f>
        <v>Box</v>
      </c>
      <c r="H3482" t="str">
        <f>IF(tbl_transaction[[#This Row],[Type]]="Inbound",VLOOKUP(tbl_transaction[[#This Row],[Reference Number]],barang_masuk[],3,FALSE),IF(tbl_transaction[[#This Row],[Type]]="Outbound",VLOOKUP(tbl_transaction[[#This Row],[Reference Number]],barang_keluar[],3,FALSE),""))</f>
        <v>Outlet 005</v>
      </c>
      <c r="I3482" t="str">
        <f>IF(D3482='Kartu Stok'!$B$2,COUNTIF($D$3:D3482,'Kartu Stok'!$B$2),"")</f>
        <v/>
      </c>
    </row>
    <row r="3483" spans="1:9" ht="14.5" x14ac:dyDescent="0.35">
      <c r="A3483" s="2" t="s">
        <v>4042</v>
      </c>
      <c r="B3483" s="5">
        <f>IF(LEFT(tbl_transaction[[#This Row],[Reference Number]],2)="GR",VLOOKUP(tbl_transaction[[#This Row],[Reference Number]],barang_masuk[],2,FALSE),IF(LEFT(tbl_transaction[[#This Row],[Reference Number]],2)="DO",VLOOKUP(tbl_transaction[[#This Row],[Reference Number]],barang_keluar[],2,FALSE),""))</f>
        <v>46144</v>
      </c>
      <c r="C3483" t="str">
        <f t="shared" si="54"/>
        <v>Outbound</v>
      </c>
      <c r="D3483" t="str">
        <f>IF(tbl_transaction[[#This Row],[Type]]="Inbound",VLOOKUP(tbl_transaction[[#This Row],[Reference Number]],barang_masuk[],4,FALSE),IF(tbl_transaction[[#This Row],[Type]]="Outbound",VLOOKUP(tbl_transaction[[#This Row],[Reference Number]],barang_keluar[],4,FALSE),""))</f>
        <v>SNK020</v>
      </c>
      <c r="E3483" t="str">
        <f>IF(tbl_transaction[[#This Row],[Type]]="Inbound",VLOOKUP(tbl_transaction[[#This Row],[Reference Number]],barang_masuk[],5,FALSE),IF(tbl_transaction[[#This Row],[Type]]="Outbound",VLOOKUP(tbl_transaction[[#This Row],[Reference Number]],barang_keluar[],5,FALSE),""))</f>
        <v>Qtela Snack Variant 20</v>
      </c>
      <c r="F3483">
        <f>IF(tbl_transaction[[#This Row],[Type]]="Inbound",VLOOKUP(tbl_transaction[[#This Row],[Reference Number]],barang_masuk[],6,FALSE),IF(tbl_transaction[[#This Row],[Type]]="Outbound",VLOOKUP(tbl_transaction[[#This Row],[Reference Number]],barang_keluar[],6,FALSE),""))</f>
        <v>15</v>
      </c>
      <c r="G3483" t="str">
        <f>IF(tbl_transaction[[#This Row],[Type]]="Inbound",VLOOKUP(tbl_transaction[[#This Row],[Reference Number]],barang_masuk[],7,FALSE),IF(tbl_transaction[[#This Row],[Type]]="Outbound",VLOOKUP(tbl_transaction[[#This Row],[Reference Number]],barang_keluar[],7,FALSE),""))</f>
        <v>Pack</v>
      </c>
      <c r="H3483" t="str">
        <f>IF(tbl_transaction[[#This Row],[Type]]="Inbound",VLOOKUP(tbl_transaction[[#This Row],[Reference Number]],barang_masuk[],3,FALSE),IF(tbl_transaction[[#This Row],[Type]]="Outbound",VLOOKUP(tbl_transaction[[#This Row],[Reference Number]],barang_keluar[],3,FALSE),""))</f>
        <v>Outlet 080</v>
      </c>
      <c r="I3483" t="str">
        <f>IF(D3483='Kartu Stok'!$B$2,COUNTIF($D$3:D3483,'Kartu Stok'!$B$2),"")</f>
        <v/>
      </c>
    </row>
    <row r="3484" spans="1:9" ht="14.5" x14ac:dyDescent="0.35">
      <c r="A3484" s="2" t="s">
        <v>4043</v>
      </c>
      <c r="B3484" s="5">
        <f>IF(LEFT(tbl_transaction[[#This Row],[Reference Number]],2)="GR",VLOOKUP(tbl_transaction[[#This Row],[Reference Number]],barang_masuk[],2,FALSE),IF(LEFT(tbl_transaction[[#This Row],[Reference Number]],2)="DO",VLOOKUP(tbl_transaction[[#This Row],[Reference Number]],barang_keluar[],2,FALSE),""))</f>
        <v>46185</v>
      </c>
      <c r="C3484" t="str">
        <f t="shared" si="54"/>
        <v>Outbound</v>
      </c>
      <c r="D3484" t="str">
        <f>IF(tbl_transaction[[#This Row],[Type]]="Inbound",VLOOKUP(tbl_transaction[[#This Row],[Reference Number]],barang_masuk[],4,FALSE),IF(tbl_transaction[[#This Row],[Type]]="Outbound",VLOOKUP(tbl_transaction[[#This Row],[Reference Number]],barang_keluar[],4,FALSE),""))</f>
        <v>PER007</v>
      </c>
      <c r="E3484" t="str">
        <f>IF(tbl_transaction[[#This Row],[Type]]="Inbound",VLOOKUP(tbl_transaction[[#This Row],[Reference Number]],barang_masuk[],5,FALSE),IF(tbl_transaction[[#This Row],[Type]]="Outbound",VLOOKUP(tbl_transaction[[#This Row],[Reference Number]],barang_keluar[],5,FALSE),""))</f>
        <v>Pepsodent Personal Care Variant 7</v>
      </c>
      <c r="F3484">
        <f>IF(tbl_transaction[[#This Row],[Type]]="Inbound",VLOOKUP(tbl_transaction[[#This Row],[Reference Number]],barang_masuk[],6,FALSE),IF(tbl_transaction[[#This Row],[Type]]="Outbound",VLOOKUP(tbl_transaction[[#This Row],[Reference Number]],barang_keluar[],6,FALSE),""))</f>
        <v>30</v>
      </c>
      <c r="G3484" t="str">
        <f>IF(tbl_transaction[[#This Row],[Type]]="Inbound",VLOOKUP(tbl_transaction[[#This Row],[Reference Number]],barang_masuk[],7,FALSE),IF(tbl_transaction[[#This Row],[Type]]="Outbound",VLOOKUP(tbl_transaction[[#This Row],[Reference Number]],barang_keluar[],7,FALSE),""))</f>
        <v>Bottle</v>
      </c>
      <c r="H3484" t="str">
        <f>IF(tbl_transaction[[#This Row],[Type]]="Inbound",VLOOKUP(tbl_transaction[[#This Row],[Reference Number]],barang_masuk[],3,FALSE),IF(tbl_transaction[[#This Row],[Type]]="Outbound",VLOOKUP(tbl_transaction[[#This Row],[Reference Number]],barang_keluar[],3,FALSE),""))</f>
        <v>Outlet 065</v>
      </c>
      <c r="I3484" t="str">
        <f>IF(D3484='Kartu Stok'!$B$2,COUNTIF($D$3:D3484,'Kartu Stok'!$B$2),"")</f>
        <v/>
      </c>
    </row>
    <row r="3485" spans="1:9" ht="14.5" x14ac:dyDescent="0.35">
      <c r="A3485" s="2" t="s">
        <v>4044</v>
      </c>
      <c r="B3485" s="5">
        <f>IF(LEFT(tbl_transaction[[#This Row],[Reference Number]],2)="GR",VLOOKUP(tbl_transaction[[#This Row],[Reference Number]],barang_masuk[],2,FALSE),IF(LEFT(tbl_transaction[[#This Row],[Reference Number]],2)="DO",VLOOKUP(tbl_transaction[[#This Row],[Reference Number]],barang_keluar[],2,FALSE),""))</f>
        <v>46056</v>
      </c>
      <c r="C3485" t="str">
        <f t="shared" si="54"/>
        <v>Outbound</v>
      </c>
      <c r="D3485" t="str">
        <f>IF(tbl_transaction[[#This Row],[Type]]="Inbound",VLOOKUP(tbl_transaction[[#This Row],[Reference Number]],barang_masuk[],4,FALSE),IF(tbl_transaction[[#This Row],[Type]]="Outbound",VLOOKUP(tbl_transaction[[#This Row],[Reference Number]],barang_keluar[],4,FALSE),""))</f>
        <v>PER027</v>
      </c>
      <c r="E3485" t="str">
        <f>IF(tbl_transaction[[#This Row],[Type]]="Inbound",VLOOKUP(tbl_transaction[[#This Row],[Reference Number]],barang_masuk[],5,FALSE),IF(tbl_transaction[[#This Row],[Type]]="Outbound",VLOOKUP(tbl_transaction[[#This Row],[Reference Number]],barang_keluar[],5,FALSE),""))</f>
        <v>Sunsilk Personal Care Variant 27</v>
      </c>
      <c r="F3485">
        <f>IF(tbl_transaction[[#This Row],[Type]]="Inbound",VLOOKUP(tbl_transaction[[#This Row],[Reference Number]],barang_masuk[],6,FALSE),IF(tbl_transaction[[#This Row],[Type]]="Outbound",VLOOKUP(tbl_transaction[[#This Row],[Reference Number]],barang_keluar[],6,FALSE),""))</f>
        <v>5</v>
      </c>
      <c r="G3485" t="str">
        <f>IF(tbl_transaction[[#This Row],[Type]]="Inbound",VLOOKUP(tbl_transaction[[#This Row],[Reference Number]],barang_masuk[],7,FALSE),IF(tbl_transaction[[#This Row],[Type]]="Outbound",VLOOKUP(tbl_transaction[[#This Row],[Reference Number]],barang_keluar[],7,FALSE),""))</f>
        <v>Bottle</v>
      </c>
      <c r="H3485" t="str">
        <f>IF(tbl_transaction[[#This Row],[Type]]="Inbound",VLOOKUP(tbl_transaction[[#This Row],[Reference Number]],barang_masuk[],3,FALSE),IF(tbl_transaction[[#This Row],[Type]]="Outbound",VLOOKUP(tbl_transaction[[#This Row],[Reference Number]],barang_keluar[],3,FALSE),""))</f>
        <v>Outlet 040</v>
      </c>
      <c r="I3485" t="str">
        <f>IF(D3485='Kartu Stok'!$B$2,COUNTIF($D$3:D3485,'Kartu Stok'!$B$2),"")</f>
        <v/>
      </c>
    </row>
    <row r="3486" spans="1:9" ht="14.5" x14ac:dyDescent="0.35">
      <c r="A3486" s="2" t="s">
        <v>4045</v>
      </c>
      <c r="B3486" s="5">
        <f>IF(LEFT(tbl_transaction[[#This Row],[Reference Number]],2)="GR",VLOOKUP(tbl_transaction[[#This Row],[Reference Number]],barang_masuk[],2,FALSE),IF(LEFT(tbl_transaction[[#This Row],[Reference Number]],2)="DO",VLOOKUP(tbl_transaction[[#This Row],[Reference Number]],barang_keluar[],2,FALSE),""))</f>
        <v>46180</v>
      </c>
      <c r="C3486" t="str">
        <f t="shared" ref="C3486:C3549" si="55">IF(LEFT(A3486,2)="GR","Inbound",IF(LEFT(A3486,2)="DO","Outbound",""))</f>
        <v>Outbound</v>
      </c>
      <c r="D3486" t="str">
        <f>IF(tbl_transaction[[#This Row],[Type]]="Inbound",VLOOKUP(tbl_transaction[[#This Row],[Reference Number]],barang_masuk[],4,FALSE),IF(tbl_transaction[[#This Row],[Type]]="Outbound",VLOOKUP(tbl_transaction[[#This Row],[Reference Number]],barang_keluar[],4,FALSE),""))</f>
        <v>HOM029</v>
      </c>
      <c r="E3486" t="str">
        <f>IF(tbl_transaction[[#This Row],[Type]]="Inbound",VLOOKUP(tbl_transaction[[#This Row],[Reference Number]],barang_masuk[],5,FALSE),IF(tbl_transaction[[#This Row],[Type]]="Outbound",VLOOKUP(tbl_transaction[[#This Row],[Reference Number]],barang_keluar[],5,FALSE),""))</f>
        <v>Molto Home Care Variant 29</v>
      </c>
      <c r="F3486">
        <f>IF(tbl_transaction[[#This Row],[Type]]="Inbound",VLOOKUP(tbl_transaction[[#This Row],[Reference Number]],barang_masuk[],6,FALSE),IF(tbl_transaction[[#This Row],[Type]]="Outbound",VLOOKUP(tbl_transaction[[#This Row],[Reference Number]],barang_keluar[],6,FALSE),""))</f>
        <v>5</v>
      </c>
      <c r="G3486" t="str">
        <f>IF(tbl_transaction[[#This Row],[Type]]="Inbound",VLOOKUP(tbl_transaction[[#This Row],[Reference Number]],barang_masuk[],7,FALSE),IF(tbl_transaction[[#This Row],[Type]]="Outbound",VLOOKUP(tbl_transaction[[#This Row],[Reference Number]],barang_keluar[],7,FALSE),""))</f>
        <v>Pack</v>
      </c>
      <c r="H3486" t="str">
        <f>IF(tbl_transaction[[#This Row],[Type]]="Inbound",VLOOKUP(tbl_transaction[[#This Row],[Reference Number]],barang_masuk[],3,FALSE),IF(tbl_transaction[[#This Row],[Type]]="Outbound",VLOOKUP(tbl_transaction[[#This Row],[Reference Number]],barang_keluar[],3,FALSE),""))</f>
        <v>Outlet 054</v>
      </c>
      <c r="I3486" t="str">
        <f>IF(D3486='Kartu Stok'!$B$2,COUNTIF($D$3:D3486,'Kartu Stok'!$B$2),"")</f>
        <v/>
      </c>
    </row>
    <row r="3487" spans="1:9" ht="14.5" x14ac:dyDescent="0.35">
      <c r="A3487" s="2" t="s">
        <v>4046</v>
      </c>
      <c r="B3487" s="5">
        <f>IF(LEFT(tbl_transaction[[#This Row],[Reference Number]],2)="GR",VLOOKUP(tbl_transaction[[#This Row],[Reference Number]],barang_masuk[],2,FALSE),IF(LEFT(tbl_transaction[[#This Row],[Reference Number]],2)="DO",VLOOKUP(tbl_transaction[[#This Row],[Reference Number]],barang_keluar[],2,FALSE),""))</f>
        <v>46056</v>
      </c>
      <c r="C3487" t="str">
        <f t="shared" si="55"/>
        <v>Outbound</v>
      </c>
      <c r="D3487" t="str">
        <f>IF(tbl_transaction[[#This Row],[Type]]="Inbound",VLOOKUP(tbl_transaction[[#This Row],[Reference Number]],barang_masuk[],4,FALSE),IF(tbl_transaction[[#This Row],[Type]]="Outbound",VLOOKUP(tbl_transaction[[#This Row],[Reference Number]],barang_keluar[],4,FALSE),""))</f>
        <v>BAB020</v>
      </c>
      <c r="E3487" t="str">
        <f>IF(tbl_transaction[[#This Row],[Type]]="Inbound",VLOOKUP(tbl_transaction[[#This Row],[Reference Number]],barang_masuk[],5,FALSE),IF(tbl_transaction[[#This Row],[Type]]="Outbound",VLOOKUP(tbl_transaction[[#This Row],[Reference Number]],barang_keluar[],5,FALSE),""))</f>
        <v>Zwitsal Baby Care Variant 20</v>
      </c>
      <c r="F3487">
        <f>IF(tbl_transaction[[#This Row],[Type]]="Inbound",VLOOKUP(tbl_transaction[[#This Row],[Reference Number]],barang_masuk[],6,FALSE),IF(tbl_transaction[[#This Row],[Type]]="Outbound",VLOOKUP(tbl_transaction[[#This Row],[Reference Number]],barang_keluar[],6,FALSE),""))</f>
        <v>60</v>
      </c>
      <c r="G3487" t="str">
        <f>IF(tbl_transaction[[#This Row],[Type]]="Inbound",VLOOKUP(tbl_transaction[[#This Row],[Reference Number]],barang_masuk[],7,FALSE),IF(tbl_transaction[[#This Row],[Type]]="Outbound",VLOOKUP(tbl_transaction[[#This Row],[Reference Number]],barang_keluar[],7,FALSE),""))</f>
        <v>Pack</v>
      </c>
      <c r="H3487" t="str">
        <f>IF(tbl_transaction[[#This Row],[Type]]="Inbound",VLOOKUP(tbl_transaction[[#This Row],[Reference Number]],barang_masuk[],3,FALSE),IF(tbl_transaction[[#This Row],[Type]]="Outbound",VLOOKUP(tbl_transaction[[#This Row],[Reference Number]],barang_keluar[],3,FALSE),""))</f>
        <v>Outlet 072</v>
      </c>
      <c r="I3487" t="str">
        <f>IF(D3487='Kartu Stok'!$B$2,COUNTIF($D$3:D3487,'Kartu Stok'!$B$2),"")</f>
        <v/>
      </c>
    </row>
    <row r="3488" spans="1:9" ht="14.5" x14ac:dyDescent="0.35">
      <c r="A3488" s="2" t="s">
        <v>4047</v>
      </c>
      <c r="B3488" s="5">
        <f>IF(LEFT(tbl_transaction[[#This Row],[Reference Number]],2)="GR",VLOOKUP(tbl_transaction[[#This Row],[Reference Number]],barang_masuk[],2,FALSE),IF(LEFT(tbl_transaction[[#This Row],[Reference Number]],2)="DO",VLOOKUP(tbl_transaction[[#This Row],[Reference Number]],barang_keluar[],2,FALSE),""))</f>
        <v>46202</v>
      </c>
      <c r="C3488" t="str">
        <f t="shared" si="55"/>
        <v>Outbound</v>
      </c>
      <c r="D3488" t="str">
        <f>IF(tbl_transaction[[#This Row],[Type]]="Inbound",VLOOKUP(tbl_transaction[[#This Row],[Reference Number]],barang_masuk[],4,FALSE),IF(tbl_transaction[[#This Row],[Type]]="Outbound",VLOOKUP(tbl_transaction[[#This Row],[Reference Number]],barang_keluar[],4,FALSE),""))</f>
        <v>PER003</v>
      </c>
      <c r="E3488" t="str">
        <f>IF(tbl_transaction[[#This Row],[Type]]="Inbound",VLOOKUP(tbl_transaction[[#This Row],[Reference Number]],barang_masuk[],5,FALSE),IF(tbl_transaction[[#This Row],[Type]]="Outbound",VLOOKUP(tbl_transaction[[#This Row],[Reference Number]],barang_keluar[],5,FALSE),""))</f>
        <v>Pepsodent Personal Care Variant 3</v>
      </c>
      <c r="F3488">
        <f>IF(tbl_transaction[[#This Row],[Type]]="Inbound",VLOOKUP(tbl_transaction[[#This Row],[Reference Number]],barang_masuk[],6,FALSE),IF(tbl_transaction[[#This Row],[Type]]="Outbound",VLOOKUP(tbl_transaction[[#This Row],[Reference Number]],barang_keluar[],6,FALSE),""))</f>
        <v>20</v>
      </c>
      <c r="G3488" t="str">
        <f>IF(tbl_transaction[[#This Row],[Type]]="Inbound",VLOOKUP(tbl_transaction[[#This Row],[Reference Number]],barang_masuk[],7,FALSE),IF(tbl_transaction[[#This Row],[Type]]="Outbound",VLOOKUP(tbl_transaction[[#This Row],[Reference Number]],barang_keluar[],7,FALSE),""))</f>
        <v>Bottle</v>
      </c>
      <c r="H3488" t="str">
        <f>IF(tbl_transaction[[#This Row],[Type]]="Inbound",VLOOKUP(tbl_transaction[[#This Row],[Reference Number]],barang_masuk[],3,FALSE),IF(tbl_transaction[[#This Row],[Type]]="Outbound",VLOOKUP(tbl_transaction[[#This Row],[Reference Number]],barang_keluar[],3,FALSE),""))</f>
        <v>Outlet 046</v>
      </c>
      <c r="I3488" t="str">
        <f>IF(D3488='Kartu Stok'!$B$2,COUNTIF($D$3:D3488,'Kartu Stok'!$B$2),"")</f>
        <v/>
      </c>
    </row>
    <row r="3489" spans="1:9" ht="14.5" x14ac:dyDescent="0.35">
      <c r="A3489" s="2" t="s">
        <v>4048</v>
      </c>
      <c r="B3489" s="5">
        <f>IF(LEFT(tbl_transaction[[#This Row],[Reference Number]],2)="GR",VLOOKUP(tbl_transaction[[#This Row],[Reference Number]],barang_masuk[],2,FALSE),IF(LEFT(tbl_transaction[[#This Row],[Reference Number]],2)="DO",VLOOKUP(tbl_transaction[[#This Row],[Reference Number]],barang_keluar[],2,FALSE),""))</f>
        <v>46129</v>
      </c>
      <c r="C3489" t="str">
        <f t="shared" si="55"/>
        <v>Outbound</v>
      </c>
      <c r="D3489" t="str">
        <f>IF(tbl_transaction[[#This Row],[Type]]="Inbound",VLOOKUP(tbl_transaction[[#This Row],[Reference Number]],barang_masuk[],4,FALSE),IF(tbl_transaction[[#This Row],[Type]]="Outbound",VLOOKUP(tbl_transaction[[#This Row],[Reference Number]],barang_keluar[],4,FALSE),""))</f>
        <v>HOM016</v>
      </c>
      <c r="E3489" t="str">
        <f>IF(tbl_transaction[[#This Row],[Type]]="Inbound",VLOOKUP(tbl_transaction[[#This Row],[Reference Number]],barang_masuk[],5,FALSE),IF(tbl_transaction[[#This Row],[Type]]="Outbound",VLOOKUP(tbl_transaction[[#This Row],[Reference Number]],barang_keluar[],5,FALSE),""))</f>
        <v>Molto Home Care Variant 16</v>
      </c>
      <c r="F3489">
        <f>IF(tbl_transaction[[#This Row],[Type]]="Inbound",VLOOKUP(tbl_transaction[[#This Row],[Reference Number]],barang_masuk[],6,FALSE),IF(tbl_transaction[[#This Row],[Type]]="Outbound",VLOOKUP(tbl_transaction[[#This Row],[Reference Number]],barang_keluar[],6,FALSE),""))</f>
        <v>60</v>
      </c>
      <c r="G3489" t="str">
        <f>IF(tbl_transaction[[#This Row],[Type]]="Inbound",VLOOKUP(tbl_transaction[[#This Row],[Reference Number]],barang_masuk[],7,FALSE),IF(tbl_transaction[[#This Row],[Type]]="Outbound",VLOOKUP(tbl_transaction[[#This Row],[Reference Number]],barang_keluar[],7,FALSE),""))</f>
        <v>Pack</v>
      </c>
      <c r="H3489" t="str">
        <f>IF(tbl_transaction[[#This Row],[Type]]="Inbound",VLOOKUP(tbl_transaction[[#This Row],[Reference Number]],barang_masuk[],3,FALSE),IF(tbl_transaction[[#This Row],[Type]]="Outbound",VLOOKUP(tbl_transaction[[#This Row],[Reference Number]],barang_keluar[],3,FALSE),""))</f>
        <v>Outlet 004</v>
      </c>
      <c r="I3489" t="str">
        <f>IF(D3489='Kartu Stok'!$B$2,COUNTIF($D$3:D3489,'Kartu Stok'!$B$2),"")</f>
        <v/>
      </c>
    </row>
    <row r="3490" spans="1:9" ht="14.5" x14ac:dyDescent="0.35">
      <c r="A3490" s="2" t="s">
        <v>4049</v>
      </c>
      <c r="B3490" s="5">
        <f>IF(LEFT(tbl_transaction[[#This Row],[Reference Number]],2)="GR",VLOOKUP(tbl_transaction[[#This Row],[Reference Number]],barang_masuk[],2,FALSE),IF(LEFT(tbl_transaction[[#This Row],[Reference Number]],2)="DO",VLOOKUP(tbl_transaction[[#This Row],[Reference Number]],barang_keluar[],2,FALSE),""))</f>
        <v>46144</v>
      </c>
      <c r="C3490" t="str">
        <f t="shared" si="55"/>
        <v>Outbound</v>
      </c>
      <c r="D3490" t="str">
        <f>IF(tbl_transaction[[#This Row],[Type]]="Inbound",VLOOKUP(tbl_transaction[[#This Row],[Reference Number]],barang_masuk[],4,FALSE),IF(tbl_transaction[[#This Row],[Type]]="Outbound",VLOOKUP(tbl_transaction[[#This Row],[Reference Number]],barang_keluar[],4,FALSE),""))</f>
        <v>SNK008</v>
      </c>
      <c r="E3490" t="str">
        <f>IF(tbl_transaction[[#This Row],[Type]]="Inbound",VLOOKUP(tbl_transaction[[#This Row],[Reference Number]],barang_masuk[],5,FALSE),IF(tbl_transaction[[#This Row],[Type]]="Outbound",VLOOKUP(tbl_transaction[[#This Row],[Reference Number]],barang_keluar[],5,FALSE),""))</f>
        <v>Chitato Snack Variant 8</v>
      </c>
      <c r="F3490">
        <f>IF(tbl_transaction[[#This Row],[Type]]="Inbound",VLOOKUP(tbl_transaction[[#This Row],[Reference Number]],barang_masuk[],6,FALSE),IF(tbl_transaction[[#This Row],[Type]]="Outbound",VLOOKUP(tbl_transaction[[#This Row],[Reference Number]],barang_keluar[],6,FALSE),""))</f>
        <v>48</v>
      </c>
      <c r="G3490" t="str">
        <f>IF(tbl_transaction[[#This Row],[Type]]="Inbound",VLOOKUP(tbl_transaction[[#This Row],[Reference Number]],barang_masuk[],7,FALSE),IF(tbl_transaction[[#This Row],[Type]]="Outbound",VLOOKUP(tbl_transaction[[#This Row],[Reference Number]],barang_keluar[],7,FALSE),""))</f>
        <v>Pack</v>
      </c>
      <c r="H3490" t="str">
        <f>IF(tbl_transaction[[#This Row],[Type]]="Inbound",VLOOKUP(tbl_transaction[[#This Row],[Reference Number]],barang_masuk[],3,FALSE),IF(tbl_transaction[[#This Row],[Type]]="Outbound",VLOOKUP(tbl_transaction[[#This Row],[Reference Number]],barang_keluar[],3,FALSE),""))</f>
        <v>Outlet 031</v>
      </c>
      <c r="I3490" t="str">
        <f>IF(D3490='Kartu Stok'!$B$2,COUNTIF($D$3:D3490,'Kartu Stok'!$B$2),"")</f>
        <v/>
      </c>
    </row>
    <row r="3491" spans="1:9" ht="14.5" x14ac:dyDescent="0.35">
      <c r="A3491" s="2" t="s">
        <v>4050</v>
      </c>
      <c r="B3491" s="5">
        <f>IF(LEFT(tbl_transaction[[#This Row],[Reference Number]],2)="GR",VLOOKUP(tbl_transaction[[#This Row],[Reference Number]],barang_masuk[],2,FALSE),IF(LEFT(tbl_transaction[[#This Row],[Reference Number]],2)="DO",VLOOKUP(tbl_transaction[[#This Row],[Reference Number]],barang_keluar[],2,FALSE),""))</f>
        <v>46161</v>
      </c>
      <c r="C3491" t="str">
        <f t="shared" si="55"/>
        <v>Outbound</v>
      </c>
      <c r="D3491" t="str">
        <f>IF(tbl_transaction[[#This Row],[Type]]="Inbound",VLOOKUP(tbl_transaction[[#This Row],[Reference Number]],barang_masuk[],4,FALSE),IF(tbl_transaction[[#This Row],[Type]]="Outbound",VLOOKUP(tbl_transaction[[#This Row],[Reference Number]],barang_keluar[],4,FALSE),""))</f>
        <v>BAB016</v>
      </c>
      <c r="E3491" t="str">
        <f>IF(tbl_transaction[[#This Row],[Type]]="Inbound",VLOOKUP(tbl_transaction[[#This Row],[Reference Number]],barang_masuk[],5,FALSE),IF(tbl_transaction[[#This Row],[Type]]="Outbound",VLOOKUP(tbl_transaction[[#This Row],[Reference Number]],barang_keluar[],5,FALSE),""))</f>
        <v>MamyPoko Baby Care Variant 16</v>
      </c>
      <c r="F3491">
        <f>IF(tbl_transaction[[#This Row],[Type]]="Inbound",VLOOKUP(tbl_transaction[[#This Row],[Reference Number]],barang_masuk[],6,FALSE),IF(tbl_transaction[[#This Row],[Type]]="Outbound",VLOOKUP(tbl_transaction[[#This Row],[Reference Number]],barang_keluar[],6,FALSE),""))</f>
        <v>20</v>
      </c>
      <c r="G3491" t="str">
        <f>IF(tbl_transaction[[#This Row],[Type]]="Inbound",VLOOKUP(tbl_transaction[[#This Row],[Reference Number]],barang_masuk[],7,FALSE),IF(tbl_transaction[[#This Row],[Type]]="Outbound",VLOOKUP(tbl_transaction[[#This Row],[Reference Number]],barang_keluar[],7,FALSE),""))</f>
        <v>Pack</v>
      </c>
      <c r="H3491" t="str">
        <f>IF(tbl_transaction[[#This Row],[Type]]="Inbound",VLOOKUP(tbl_transaction[[#This Row],[Reference Number]],barang_masuk[],3,FALSE),IF(tbl_transaction[[#This Row],[Type]]="Outbound",VLOOKUP(tbl_transaction[[#This Row],[Reference Number]],barang_keluar[],3,FALSE),""))</f>
        <v>Outlet 052</v>
      </c>
      <c r="I3491" t="str">
        <f>IF(D3491='Kartu Stok'!$B$2,COUNTIF($D$3:D3491,'Kartu Stok'!$B$2),"")</f>
        <v/>
      </c>
    </row>
    <row r="3492" spans="1:9" ht="14.5" x14ac:dyDescent="0.35">
      <c r="A3492" s="2" t="s">
        <v>4051</v>
      </c>
      <c r="B3492" s="5">
        <f>IF(LEFT(tbl_transaction[[#This Row],[Reference Number]],2)="GR",VLOOKUP(tbl_transaction[[#This Row],[Reference Number]],barang_masuk[],2,FALSE),IF(LEFT(tbl_transaction[[#This Row],[Reference Number]],2)="DO",VLOOKUP(tbl_transaction[[#This Row],[Reference Number]],barang_keluar[],2,FALSE),""))</f>
        <v>46194</v>
      </c>
      <c r="C3492" t="str">
        <f t="shared" si="55"/>
        <v>Outbound</v>
      </c>
      <c r="D3492" t="str">
        <f>IF(tbl_transaction[[#This Row],[Type]]="Inbound",VLOOKUP(tbl_transaction[[#This Row],[Reference Number]],barang_masuk[],4,FALSE),IF(tbl_transaction[[#This Row],[Type]]="Outbound",VLOOKUP(tbl_transaction[[#This Row],[Reference Number]],barang_keluar[],4,FALSE),""))</f>
        <v>BEV027</v>
      </c>
      <c r="E3492" t="str">
        <f>IF(tbl_transaction[[#This Row],[Type]]="Inbound",VLOOKUP(tbl_transaction[[#This Row],[Reference Number]],barang_masuk[],5,FALSE),IF(tbl_transaction[[#This Row],[Type]]="Outbound",VLOOKUP(tbl_transaction[[#This Row],[Reference Number]],barang_keluar[],5,FALSE),""))</f>
        <v>Aqua Beverage Variant 27</v>
      </c>
      <c r="F3492">
        <f>IF(tbl_transaction[[#This Row],[Type]]="Inbound",VLOOKUP(tbl_transaction[[#This Row],[Reference Number]],barang_masuk[],6,FALSE),IF(tbl_transaction[[#This Row],[Type]]="Outbound",VLOOKUP(tbl_transaction[[#This Row],[Reference Number]],barang_keluar[],6,FALSE),""))</f>
        <v>48</v>
      </c>
      <c r="G3492" t="str">
        <f>IF(tbl_transaction[[#This Row],[Type]]="Inbound",VLOOKUP(tbl_transaction[[#This Row],[Reference Number]],barang_masuk[],7,FALSE),IF(tbl_transaction[[#This Row],[Type]]="Outbound",VLOOKUP(tbl_transaction[[#This Row],[Reference Number]],barang_keluar[],7,FALSE),""))</f>
        <v>Bottle</v>
      </c>
      <c r="H3492" t="str">
        <f>IF(tbl_transaction[[#This Row],[Type]]="Inbound",VLOOKUP(tbl_transaction[[#This Row],[Reference Number]],barang_masuk[],3,FALSE),IF(tbl_transaction[[#This Row],[Type]]="Outbound",VLOOKUP(tbl_transaction[[#This Row],[Reference Number]],barang_keluar[],3,FALSE),""))</f>
        <v>Outlet 056</v>
      </c>
      <c r="I3492" t="str">
        <f>IF(D3492='Kartu Stok'!$B$2,COUNTIF($D$3:D3492,'Kartu Stok'!$B$2),"")</f>
        <v/>
      </c>
    </row>
    <row r="3493" spans="1:9" ht="14.5" x14ac:dyDescent="0.35">
      <c r="A3493" s="2" t="s">
        <v>4052</v>
      </c>
      <c r="B3493" s="5">
        <f>IF(LEFT(tbl_transaction[[#This Row],[Reference Number]],2)="GR",VLOOKUP(tbl_transaction[[#This Row],[Reference Number]],barang_masuk[],2,FALSE),IF(LEFT(tbl_transaction[[#This Row],[Reference Number]],2)="DO",VLOOKUP(tbl_transaction[[#This Row],[Reference Number]],barang_keluar[],2,FALSE),""))</f>
        <v>46064</v>
      </c>
      <c r="C3493" t="str">
        <f t="shared" si="55"/>
        <v>Outbound</v>
      </c>
      <c r="D3493" t="str">
        <f>IF(tbl_transaction[[#This Row],[Type]]="Inbound",VLOOKUP(tbl_transaction[[#This Row],[Reference Number]],barang_masuk[],4,FALSE),IF(tbl_transaction[[#This Row],[Type]]="Outbound",VLOOKUP(tbl_transaction[[#This Row],[Reference Number]],barang_keluar[],4,FALSE),""))</f>
        <v>HOM014</v>
      </c>
      <c r="E3493" t="str">
        <f>IF(tbl_transaction[[#This Row],[Type]]="Inbound",VLOOKUP(tbl_transaction[[#This Row],[Reference Number]],barang_masuk[],5,FALSE),IF(tbl_transaction[[#This Row],[Type]]="Outbound",VLOOKUP(tbl_transaction[[#This Row],[Reference Number]],barang_keluar[],5,FALSE),""))</f>
        <v>Rinso Home Care Variant 14</v>
      </c>
      <c r="F3493">
        <f>IF(tbl_transaction[[#This Row],[Type]]="Inbound",VLOOKUP(tbl_transaction[[#This Row],[Reference Number]],barang_masuk[],6,FALSE),IF(tbl_transaction[[#This Row],[Type]]="Outbound",VLOOKUP(tbl_transaction[[#This Row],[Reference Number]],barang_keluar[],6,FALSE),""))</f>
        <v>36</v>
      </c>
      <c r="G3493" t="str">
        <f>IF(tbl_transaction[[#This Row],[Type]]="Inbound",VLOOKUP(tbl_transaction[[#This Row],[Reference Number]],barang_masuk[],7,FALSE),IF(tbl_transaction[[#This Row],[Type]]="Outbound",VLOOKUP(tbl_transaction[[#This Row],[Reference Number]],barang_keluar[],7,FALSE),""))</f>
        <v>Pack</v>
      </c>
      <c r="H3493" t="str">
        <f>IF(tbl_transaction[[#This Row],[Type]]="Inbound",VLOOKUP(tbl_transaction[[#This Row],[Reference Number]],barang_masuk[],3,FALSE),IF(tbl_transaction[[#This Row],[Type]]="Outbound",VLOOKUP(tbl_transaction[[#This Row],[Reference Number]],barang_keluar[],3,FALSE),""))</f>
        <v>Outlet 076</v>
      </c>
      <c r="I3493" t="str">
        <f>IF(D3493='Kartu Stok'!$B$2,COUNTIF($D$3:D3493,'Kartu Stok'!$B$2),"")</f>
        <v/>
      </c>
    </row>
    <row r="3494" spans="1:9" ht="14.5" x14ac:dyDescent="0.35">
      <c r="A3494" s="2" t="s">
        <v>4053</v>
      </c>
      <c r="B3494" s="5">
        <f>IF(LEFT(tbl_transaction[[#This Row],[Reference Number]],2)="GR",VLOOKUP(tbl_transaction[[#This Row],[Reference Number]],barang_masuk[],2,FALSE),IF(LEFT(tbl_transaction[[#This Row],[Reference Number]],2)="DO",VLOOKUP(tbl_transaction[[#This Row],[Reference Number]],barang_keluar[],2,FALSE),""))</f>
        <v>46031</v>
      </c>
      <c r="C3494" t="str">
        <f t="shared" si="55"/>
        <v>Outbound</v>
      </c>
      <c r="D3494" t="str">
        <f>IF(tbl_transaction[[#This Row],[Type]]="Inbound",VLOOKUP(tbl_transaction[[#This Row],[Reference Number]],barang_masuk[],4,FALSE),IF(tbl_transaction[[#This Row],[Type]]="Outbound",VLOOKUP(tbl_transaction[[#This Row],[Reference Number]],barang_keluar[],4,FALSE),""))</f>
        <v>HOM010</v>
      </c>
      <c r="E3494" t="str">
        <f>IF(tbl_transaction[[#This Row],[Type]]="Inbound",VLOOKUP(tbl_transaction[[#This Row],[Reference Number]],barang_masuk[],5,FALSE),IF(tbl_transaction[[#This Row],[Type]]="Outbound",VLOOKUP(tbl_transaction[[#This Row],[Reference Number]],barang_keluar[],5,FALSE),""))</f>
        <v>Molto Home Care Variant 10</v>
      </c>
      <c r="F3494">
        <f>IF(tbl_transaction[[#This Row],[Type]]="Inbound",VLOOKUP(tbl_transaction[[#This Row],[Reference Number]],barang_masuk[],6,FALSE),IF(tbl_transaction[[#This Row],[Type]]="Outbound",VLOOKUP(tbl_transaction[[#This Row],[Reference Number]],barang_keluar[],6,FALSE),""))</f>
        <v>24</v>
      </c>
      <c r="G3494" t="str">
        <f>IF(tbl_transaction[[#This Row],[Type]]="Inbound",VLOOKUP(tbl_transaction[[#This Row],[Reference Number]],barang_masuk[],7,FALSE),IF(tbl_transaction[[#This Row],[Type]]="Outbound",VLOOKUP(tbl_transaction[[#This Row],[Reference Number]],barang_keluar[],7,FALSE),""))</f>
        <v>Pack</v>
      </c>
      <c r="H3494" t="str">
        <f>IF(tbl_transaction[[#This Row],[Type]]="Inbound",VLOOKUP(tbl_transaction[[#This Row],[Reference Number]],barang_masuk[],3,FALSE),IF(tbl_transaction[[#This Row],[Type]]="Outbound",VLOOKUP(tbl_transaction[[#This Row],[Reference Number]],barang_keluar[],3,FALSE),""))</f>
        <v>Outlet 076</v>
      </c>
      <c r="I3494" t="str">
        <f>IF(D3494='Kartu Stok'!$B$2,COUNTIF($D$3:D3494,'Kartu Stok'!$B$2),"")</f>
        <v/>
      </c>
    </row>
    <row r="3495" spans="1:9" ht="14.5" x14ac:dyDescent="0.35">
      <c r="A3495" s="2" t="s">
        <v>4054</v>
      </c>
      <c r="B3495" s="5">
        <f>IF(LEFT(tbl_transaction[[#This Row],[Reference Number]],2)="GR",VLOOKUP(tbl_transaction[[#This Row],[Reference Number]],barang_masuk[],2,FALSE),IF(LEFT(tbl_transaction[[#This Row],[Reference Number]],2)="DO",VLOOKUP(tbl_transaction[[#This Row],[Reference Number]],barang_keluar[],2,FALSE),""))</f>
        <v>46052</v>
      </c>
      <c r="C3495" t="str">
        <f t="shared" si="55"/>
        <v>Outbound</v>
      </c>
      <c r="D3495" t="str">
        <f>IF(tbl_transaction[[#This Row],[Type]]="Inbound",VLOOKUP(tbl_transaction[[#This Row],[Reference Number]],barang_masuk[],4,FALSE),IF(tbl_transaction[[#This Row],[Type]]="Outbound",VLOOKUP(tbl_transaction[[#This Row],[Reference Number]],barang_keluar[],4,FALSE),""))</f>
        <v>HOM009</v>
      </c>
      <c r="E3495" t="str">
        <f>IF(tbl_transaction[[#This Row],[Type]]="Inbound",VLOOKUP(tbl_transaction[[#This Row],[Reference Number]],barang_masuk[],5,FALSE),IF(tbl_transaction[[#This Row],[Type]]="Outbound",VLOOKUP(tbl_transaction[[#This Row],[Reference Number]],barang_keluar[],5,FALSE),""))</f>
        <v>Molto Home Care Variant 9</v>
      </c>
      <c r="F3495">
        <f>IF(tbl_transaction[[#This Row],[Type]]="Inbound",VLOOKUP(tbl_transaction[[#This Row],[Reference Number]],barang_masuk[],6,FALSE),IF(tbl_transaction[[#This Row],[Type]]="Outbound",VLOOKUP(tbl_transaction[[#This Row],[Reference Number]],barang_keluar[],6,FALSE),""))</f>
        <v>10</v>
      </c>
      <c r="G3495" t="str">
        <f>IF(tbl_transaction[[#This Row],[Type]]="Inbound",VLOOKUP(tbl_transaction[[#This Row],[Reference Number]],barang_masuk[],7,FALSE),IF(tbl_transaction[[#This Row],[Type]]="Outbound",VLOOKUP(tbl_transaction[[#This Row],[Reference Number]],barang_keluar[],7,FALSE),""))</f>
        <v>Pack</v>
      </c>
      <c r="H3495" t="str">
        <f>IF(tbl_transaction[[#This Row],[Type]]="Inbound",VLOOKUP(tbl_transaction[[#This Row],[Reference Number]],barang_masuk[],3,FALSE),IF(tbl_transaction[[#This Row],[Type]]="Outbound",VLOOKUP(tbl_transaction[[#This Row],[Reference Number]],barang_keluar[],3,FALSE),""))</f>
        <v>Outlet 002</v>
      </c>
      <c r="I3495" t="str">
        <f>IF(D3495='Kartu Stok'!$B$2,COUNTIF($D$3:D3495,'Kartu Stok'!$B$2),"")</f>
        <v/>
      </c>
    </row>
    <row r="3496" spans="1:9" ht="14.5" x14ac:dyDescent="0.35">
      <c r="A3496" s="2" t="s">
        <v>4055</v>
      </c>
      <c r="B3496" s="5">
        <f>IF(LEFT(tbl_transaction[[#This Row],[Reference Number]],2)="GR",VLOOKUP(tbl_transaction[[#This Row],[Reference Number]],barang_masuk[],2,FALSE),IF(LEFT(tbl_transaction[[#This Row],[Reference Number]],2)="DO",VLOOKUP(tbl_transaction[[#This Row],[Reference Number]],barang_keluar[],2,FALSE),""))</f>
        <v>46105</v>
      </c>
      <c r="C3496" t="str">
        <f t="shared" si="55"/>
        <v>Outbound</v>
      </c>
      <c r="D3496" t="str">
        <f>IF(tbl_transaction[[#This Row],[Type]]="Inbound",VLOOKUP(tbl_transaction[[#This Row],[Reference Number]],barang_masuk[],4,FALSE),IF(tbl_transaction[[#This Row],[Type]]="Outbound",VLOOKUP(tbl_transaction[[#This Row],[Reference Number]],barang_keluar[],4,FALSE),""))</f>
        <v>BAB004</v>
      </c>
      <c r="E3496" t="str">
        <f>IF(tbl_transaction[[#This Row],[Type]]="Inbound",VLOOKUP(tbl_transaction[[#This Row],[Reference Number]],barang_masuk[],5,FALSE),IF(tbl_transaction[[#This Row],[Type]]="Outbound",VLOOKUP(tbl_transaction[[#This Row],[Reference Number]],barang_keluar[],5,FALSE),""))</f>
        <v>Zwitsal Baby Care Variant 4</v>
      </c>
      <c r="F3496">
        <f>IF(tbl_transaction[[#This Row],[Type]]="Inbound",VLOOKUP(tbl_transaction[[#This Row],[Reference Number]],barang_masuk[],6,FALSE),IF(tbl_transaction[[#This Row],[Type]]="Outbound",VLOOKUP(tbl_transaction[[#This Row],[Reference Number]],barang_keluar[],6,FALSE),""))</f>
        <v>20</v>
      </c>
      <c r="G3496" t="str">
        <f>IF(tbl_transaction[[#This Row],[Type]]="Inbound",VLOOKUP(tbl_transaction[[#This Row],[Reference Number]],barang_masuk[],7,FALSE),IF(tbl_transaction[[#This Row],[Type]]="Outbound",VLOOKUP(tbl_transaction[[#This Row],[Reference Number]],barang_keluar[],7,FALSE),""))</f>
        <v>Pack</v>
      </c>
      <c r="H3496" t="str">
        <f>IF(tbl_transaction[[#This Row],[Type]]="Inbound",VLOOKUP(tbl_transaction[[#This Row],[Reference Number]],barang_masuk[],3,FALSE),IF(tbl_transaction[[#This Row],[Type]]="Outbound",VLOOKUP(tbl_transaction[[#This Row],[Reference Number]],barang_keluar[],3,FALSE),""))</f>
        <v>Outlet 076</v>
      </c>
      <c r="I3496" t="str">
        <f>IF(D3496='Kartu Stok'!$B$2,COUNTIF($D$3:D3496,'Kartu Stok'!$B$2),"")</f>
        <v/>
      </c>
    </row>
    <row r="3497" spans="1:9" ht="14.5" x14ac:dyDescent="0.35">
      <c r="A3497" s="2" t="s">
        <v>4056</v>
      </c>
      <c r="B3497" s="5">
        <f>IF(LEFT(tbl_transaction[[#This Row],[Reference Number]],2)="GR",VLOOKUP(tbl_transaction[[#This Row],[Reference Number]],barang_masuk[],2,FALSE),IF(LEFT(tbl_transaction[[#This Row],[Reference Number]],2)="DO",VLOOKUP(tbl_transaction[[#This Row],[Reference Number]],barang_keluar[],2,FALSE),""))</f>
        <v>46142</v>
      </c>
      <c r="C3497" t="str">
        <f t="shared" si="55"/>
        <v>Outbound</v>
      </c>
      <c r="D3497" t="str">
        <f>IF(tbl_transaction[[#This Row],[Type]]="Inbound",VLOOKUP(tbl_transaction[[#This Row],[Reference Number]],barang_masuk[],4,FALSE),IF(tbl_transaction[[#This Row],[Type]]="Outbound",VLOOKUP(tbl_transaction[[#This Row],[Reference Number]],barang_keluar[],4,FALSE),""))</f>
        <v>HOM006</v>
      </c>
      <c r="E3497" t="str">
        <f>IF(tbl_transaction[[#This Row],[Type]]="Inbound",VLOOKUP(tbl_transaction[[#This Row],[Reference Number]],barang_masuk[],5,FALSE),IF(tbl_transaction[[#This Row],[Type]]="Outbound",VLOOKUP(tbl_transaction[[#This Row],[Reference Number]],barang_keluar[],5,FALSE),""))</f>
        <v>Sunlight Home Care Variant 6</v>
      </c>
      <c r="F3497">
        <f>IF(tbl_transaction[[#This Row],[Type]]="Inbound",VLOOKUP(tbl_transaction[[#This Row],[Reference Number]],barang_masuk[],6,FALSE),IF(tbl_transaction[[#This Row],[Type]]="Outbound",VLOOKUP(tbl_transaction[[#This Row],[Reference Number]],barang_keluar[],6,FALSE),""))</f>
        <v>10</v>
      </c>
      <c r="G3497" t="str">
        <f>IF(tbl_transaction[[#This Row],[Type]]="Inbound",VLOOKUP(tbl_transaction[[#This Row],[Reference Number]],barang_masuk[],7,FALSE),IF(tbl_transaction[[#This Row],[Type]]="Outbound",VLOOKUP(tbl_transaction[[#This Row],[Reference Number]],barang_keluar[],7,FALSE),""))</f>
        <v>Pack</v>
      </c>
      <c r="H3497" t="str">
        <f>IF(tbl_transaction[[#This Row],[Type]]="Inbound",VLOOKUP(tbl_transaction[[#This Row],[Reference Number]],barang_masuk[],3,FALSE),IF(tbl_transaction[[#This Row],[Type]]="Outbound",VLOOKUP(tbl_transaction[[#This Row],[Reference Number]],barang_keluar[],3,FALSE),""))</f>
        <v>Outlet 066</v>
      </c>
      <c r="I3497" t="str">
        <f>IF(D3497='Kartu Stok'!$B$2,COUNTIF($D$3:D3497,'Kartu Stok'!$B$2),"")</f>
        <v/>
      </c>
    </row>
    <row r="3498" spans="1:9" ht="14.5" x14ac:dyDescent="0.35">
      <c r="A3498" s="2" t="s">
        <v>4057</v>
      </c>
      <c r="B3498" s="5">
        <f>IF(LEFT(tbl_transaction[[#This Row],[Reference Number]],2)="GR",VLOOKUP(tbl_transaction[[#This Row],[Reference Number]],barang_masuk[],2,FALSE),IF(LEFT(tbl_transaction[[#This Row],[Reference Number]],2)="DO",VLOOKUP(tbl_transaction[[#This Row],[Reference Number]],barang_keluar[],2,FALSE),""))</f>
        <v>46081</v>
      </c>
      <c r="C3498" t="str">
        <f t="shared" si="55"/>
        <v>Outbound</v>
      </c>
      <c r="D3498" t="str">
        <f>IF(tbl_transaction[[#This Row],[Type]]="Inbound",VLOOKUP(tbl_transaction[[#This Row],[Reference Number]],barang_masuk[],4,FALSE),IF(tbl_transaction[[#This Row],[Type]]="Outbound",VLOOKUP(tbl_transaction[[#This Row],[Reference Number]],barang_keluar[],4,FALSE),""))</f>
        <v>PER007</v>
      </c>
      <c r="E3498" t="str">
        <f>IF(tbl_transaction[[#This Row],[Type]]="Inbound",VLOOKUP(tbl_transaction[[#This Row],[Reference Number]],barang_masuk[],5,FALSE),IF(tbl_transaction[[#This Row],[Type]]="Outbound",VLOOKUP(tbl_transaction[[#This Row],[Reference Number]],barang_keluar[],5,FALSE),""))</f>
        <v>Pepsodent Personal Care Variant 7</v>
      </c>
      <c r="F3498">
        <f>IF(tbl_transaction[[#This Row],[Type]]="Inbound",VLOOKUP(tbl_transaction[[#This Row],[Reference Number]],barang_masuk[],6,FALSE),IF(tbl_transaction[[#This Row],[Type]]="Outbound",VLOOKUP(tbl_transaction[[#This Row],[Reference Number]],barang_keluar[],6,FALSE),""))</f>
        <v>36</v>
      </c>
      <c r="G3498" t="str">
        <f>IF(tbl_transaction[[#This Row],[Type]]="Inbound",VLOOKUP(tbl_transaction[[#This Row],[Reference Number]],barang_masuk[],7,FALSE),IF(tbl_transaction[[#This Row],[Type]]="Outbound",VLOOKUP(tbl_transaction[[#This Row],[Reference Number]],barang_keluar[],7,FALSE),""))</f>
        <v>Bottle</v>
      </c>
      <c r="H3498" t="str">
        <f>IF(tbl_transaction[[#This Row],[Type]]="Inbound",VLOOKUP(tbl_transaction[[#This Row],[Reference Number]],barang_masuk[],3,FALSE),IF(tbl_transaction[[#This Row],[Type]]="Outbound",VLOOKUP(tbl_transaction[[#This Row],[Reference Number]],barang_keluar[],3,FALSE),""))</f>
        <v>Outlet 040</v>
      </c>
      <c r="I3498" t="str">
        <f>IF(D3498='Kartu Stok'!$B$2,COUNTIF($D$3:D3498,'Kartu Stok'!$B$2),"")</f>
        <v/>
      </c>
    </row>
    <row r="3499" spans="1:9" ht="14.5" x14ac:dyDescent="0.35">
      <c r="A3499" s="2" t="s">
        <v>4058</v>
      </c>
      <c r="B3499" s="5">
        <f>IF(LEFT(tbl_transaction[[#This Row],[Reference Number]],2)="GR",VLOOKUP(tbl_transaction[[#This Row],[Reference Number]],barang_masuk[],2,FALSE),IF(LEFT(tbl_transaction[[#This Row],[Reference Number]],2)="DO",VLOOKUP(tbl_transaction[[#This Row],[Reference Number]],barang_keluar[],2,FALSE),""))</f>
        <v>46191</v>
      </c>
      <c r="C3499" t="str">
        <f t="shared" si="55"/>
        <v>Outbound</v>
      </c>
      <c r="D3499" t="str">
        <f>IF(tbl_transaction[[#This Row],[Type]]="Inbound",VLOOKUP(tbl_transaction[[#This Row],[Reference Number]],barang_masuk[],4,FALSE),IF(tbl_transaction[[#This Row],[Type]]="Outbound",VLOOKUP(tbl_transaction[[#This Row],[Reference Number]],barang_keluar[],4,FALSE),""))</f>
        <v>DAR017</v>
      </c>
      <c r="E3499" t="str">
        <f>IF(tbl_transaction[[#This Row],[Type]]="Inbound",VLOOKUP(tbl_transaction[[#This Row],[Reference Number]],barang_masuk[],5,FALSE),IF(tbl_transaction[[#This Row],[Type]]="Outbound",VLOOKUP(tbl_transaction[[#This Row],[Reference Number]],barang_keluar[],5,FALSE),""))</f>
        <v>Indomilk Dairy Variant 17</v>
      </c>
      <c r="F3499">
        <f>IF(tbl_transaction[[#This Row],[Type]]="Inbound",VLOOKUP(tbl_transaction[[#This Row],[Reference Number]],barang_masuk[],6,FALSE),IF(tbl_transaction[[#This Row],[Type]]="Outbound",VLOOKUP(tbl_transaction[[#This Row],[Reference Number]],barang_keluar[],6,FALSE),""))</f>
        <v>24</v>
      </c>
      <c r="G3499" t="str">
        <f>IF(tbl_transaction[[#This Row],[Type]]="Inbound",VLOOKUP(tbl_transaction[[#This Row],[Reference Number]],barang_masuk[],7,FALSE),IF(tbl_transaction[[#This Row],[Type]]="Outbound",VLOOKUP(tbl_transaction[[#This Row],[Reference Number]],barang_keluar[],7,FALSE),""))</f>
        <v>Box</v>
      </c>
      <c r="H3499" t="str">
        <f>IF(tbl_transaction[[#This Row],[Type]]="Inbound",VLOOKUP(tbl_transaction[[#This Row],[Reference Number]],barang_masuk[],3,FALSE),IF(tbl_transaction[[#This Row],[Type]]="Outbound",VLOOKUP(tbl_transaction[[#This Row],[Reference Number]],barang_keluar[],3,FALSE),""))</f>
        <v>Outlet 036</v>
      </c>
      <c r="I3499" t="str">
        <f>IF(D3499='Kartu Stok'!$B$2,COUNTIF($D$3:D3499,'Kartu Stok'!$B$2),"")</f>
        <v/>
      </c>
    </row>
    <row r="3500" spans="1:9" ht="14.5" x14ac:dyDescent="0.35">
      <c r="A3500" s="2" t="s">
        <v>4059</v>
      </c>
      <c r="B3500" s="5">
        <f>IF(LEFT(tbl_transaction[[#This Row],[Reference Number]],2)="GR",VLOOKUP(tbl_transaction[[#This Row],[Reference Number]],barang_masuk[],2,FALSE),IF(LEFT(tbl_transaction[[#This Row],[Reference Number]],2)="DO",VLOOKUP(tbl_transaction[[#This Row],[Reference Number]],barang_keluar[],2,FALSE),""))</f>
        <v>46085</v>
      </c>
      <c r="C3500" t="str">
        <f t="shared" si="55"/>
        <v>Outbound</v>
      </c>
      <c r="D3500" t="str">
        <f>IF(tbl_transaction[[#This Row],[Type]]="Inbound",VLOOKUP(tbl_transaction[[#This Row],[Reference Number]],barang_masuk[],4,FALSE),IF(tbl_transaction[[#This Row],[Type]]="Outbound",VLOOKUP(tbl_transaction[[#This Row],[Reference Number]],barang_keluar[],4,FALSE),""))</f>
        <v>PER015</v>
      </c>
      <c r="E3500" t="str">
        <f>IF(tbl_transaction[[#This Row],[Type]]="Inbound",VLOOKUP(tbl_transaction[[#This Row],[Reference Number]],barang_masuk[],5,FALSE),IF(tbl_transaction[[#This Row],[Type]]="Outbound",VLOOKUP(tbl_transaction[[#This Row],[Reference Number]],barang_keluar[],5,FALSE),""))</f>
        <v>Sunsilk Personal Care Variant 15</v>
      </c>
      <c r="F3500">
        <f>IF(tbl_transaction[[#This Row],[Type]]="Inbound",VLOOKUP(tbl_transaction[[#This Row],[Reference Number]],barang_masuk[],6,FALSE),IF(tbl_transaction[[#This Row],[Type]]="Outbound",VLOOKUP(tbl_transaction[[#This Row],[Reference Number]],barang_keluar[],6,FALSE),""))</f>
        <v>12</v>
      </c>
      <c r="G3500" t="str">
        <f>IF(tbl_transaction[[#This Row],[Type]]="Inbound",VLOOKUP(tbl_transaction[[#This Row],[Reference Number]],barang_masuk[],7,FALSE),IF(tbl_transaction[[#This Row],[Type]]="Outbound",VLOOKUP(tbl_transaction[[#This Row],[Reference Number]],barang_keluar[],7,FALSE),""))</f>
        <v>Bottle</v>
      </c>
      <c r="H3500" t="str">
        <f>IF(tbl_transaction[[#This Row],[Type]]="Inbound",VLOOKUP(tbl_transaction[[#This Row],[Reference Number]],barang_masuk[],3,FALSE),IF(tbl_transaction[[#This Row],[Type]]="Outbound",VLOOKUP(tbl_transaction[[#This Row],[Reference Number]],barang_keluar[],3,FALSE),""))</f>
        <v>Outlet 061</v>
      </c>
      <c r="I3500" t="str">
        <f>IF(D3500='Kartu Stok'!$B$2,COUNTIF($D$3:D3500,'Kartu Stok'!$B$2),"")</f>
        <v/>
      </c>
    </row>
    <row r="3501" spans="1:9" ht="14.5" x14ac:dyDescent="0.35">
      <c r="A3501" s="2" t="s">
        <v>4060</v>
      </c>
      <c r="B3501" s="5">
        <f>IF(LEFT(tbl_transaction[[#This Row],[Reference Number]],2)="GR",VLOOKUP(tbl_transaction[[#This Row],[Reference Number]],barang_masuk[],2,FALSE),IF(LEFT(tbl_transaction[[#This Row],[Reference Number]],2)="DO",VLOOKUP(tbl_transaction[[#This Row],[Reference Number]],barang_keluar[],2,FALSE),""))</f>
        <v>46129</v>
      </c>
      <c r="C3501" t="str">
        <f t="shared" si="55"/>
        <v>Outbound</v>
      </c>
      <c r="D3501" t="str">
        <f>IF(tbl_transaction[[#This Row],[Type]]="Inbound",VLOOKUP(tbl_transaction[[#This Row],[Reference Number]],barang_masuk[],4,FALSE),IF(tbl_transaction[[#This Row],[Type]]="Outbound",VLOOKUP(tbl_transaction[[#This Row],[Reference Number]],barang_keluar[],4,FALSE),""))</f>
        <v>PER003</v>
      </c>
      <c r="E3501" t="str">
        <f>IF(tbl_transaction[[#This Row],[Type]]="Inbound",VLOOKUP(tbl_transaction[[#This Row],[Reference Number]],barang_masuk[],5,FALSE),IF(tbl_transaction[[#This Row],[Type]]="Outbound",VLOOKUP(tbl_transaction[[#This Row],[Reference Number]],barang_keluar[],5,FALSE),""))</f>
        <v>Pepsodent Personal Care Variant 3</v>
      </c>
      <c r="F3501">
        <f>IF(tbl_transaction[[#This Row],[Type]]="Inbound",VLOOKUP(tbl_transaction[[#This Row],[Reference Number]],barang_masuk[],6,FALSE),IF(tbl_transaction[[#This Row],[Type]]="Outbound",VLOOKUP(tbl_transaction[[#This Row],[Reference Number]],barang_keluar[],6,FALSE),""))</f>
        <v>12</v>
      </c>
      <c r="G3501" t="str">
        <f>IF(tbl_transaction[[#This Row],[Type]]="Inbound",VLOOKUP(tbl_transaction[[#This Row],[Reference Number]],barang_masuk[],7,FALSE),IF(tbl_transaction[[#This Row],[Type]]="Outbound",VLOOKUP(tbl_transaction[[#This Row],[Reference Number]],barang_keluar[],7,FALSE),""))</f>
        <v>Bottle</v>
      </c>
      <c r="H3501" t="str">
        <f>IF(tbl_transaction[[#This Row],[Type]]="Inbound",VLOOKUP(tbl_transaction[[#This Row],[Reference Number]],barang_masuk[],3,FALSE),IF(tbl_transaction[[#This Row],[Type]]="Outbound",VLOOKUP(tbl_transaction[[#This Row],[Reference Number]],barang_keluar[],3,FALSE),""))</f>
        <v>Outlet 075</v>
      </c>
      <c r="I3501" t="str">
        <f>IF(D3501='Kartu Stok'!$B$2,COUNTIF($D$3:D3501,'Kartu Stok'!$B$2),"")</f>
        <v/>
      </c>
    </row>
    <row r="3502" spans="1:9" ht="14.5" x14ac:dyDescent="0.35">
      <c r="A3502" s="2" t="s">
        <v>4061</v>
      </c>
      <c r="B3502" s="5">
        <f>IF(LEFT(tbl_transaction[[#This Row],[Reference Number]],2)="GR",VLOOKUP(tbl_transaction[[#This Row],[Reference Number]],barang_masuk[],2,FALSE),IF(LEFT(tbl_transaction[[#This Row],[Reference Number]],2)="DO",VLOOKUP(tbl_transaction[[#This Row],[Reference Number]],barang_keluar[],2,FALSE),""))</f>
        <v>46154</v>
      </c>
      <c r="C3502" t="str">
        <f t="shared" si="55"/>
        <v>Outbound</v>
      </c>
      <c r="D3502" t="str">
        <f>IF(tbl_transaction[[#This Row],[Type]]="Inbound",VLOOKUP(tbl_transaction[[#This Row],[Reference Number]],barang_masuk[],4,FALSE),IF(tbl_transaction[[#This Row],[Type]]="Outbound",VLOOKUP(tbl_transaction[[#This Row],[Reference Number]],barang_keluar[],4,FALSE),""))</f>
        <v>PER003</v>
      </c>
      <c r="E3502" t="str">
        <f>IF(tbl_transaction[[#This Row],[Type]]="Inbound",VLOOKUP(tbl_transaction[[#This Row],[Reference Number]],barang_masuk[],5,FALSE),IF(tbl_transaction[[#This Row],[Type]]="Outbound",VLOOKUP(tbl_transaction[[#This Row],[Reference Number]],barang_keluar[],5,FALSE),""))</f>
        <v>Pepsodent Personal Care Variant 3</v>
      </c>
      <c r="F3502">
        <f>IF(tbl_transaction[[#This Row],[Type]]="Inbound",VLOOKUP(tbl_transaction[[#This Row],[Reference Number]],barang_masuk[],6,FALSE),IF(tbl_transaction[[#This Row],[Type]]="Outbound",VLOOKUP(tbl_transaction[[#This Row],[Reference Number]],barang_keluar[],6,FALSE),""))</f>
        <v>15</v>
      </c>
      <c r="G3502" t="str">
        <f>IF(tbl_transaction[[#This Row],[Type]]="Inbound",VLOOKUP(tbl_transaction[[#This Row],[Reference Number]],barang_masuk[],7,FALSE),IF(tbl_transaction[[#This Row],[Type]]="Outbound",VLOOKUP(tbl_transaction[[#This Row],[Reference Number]],barang_keluar[],7,FALSE),""))</f>
        <v>Bottle</v>
      </c>
      <c r="H3502" t="str">
        <f>IF(tbl_transaction[[#This Row],[Type]]="Inbound",VLOOKUP(tbl_transaction[[#This Row],[Reference Number]],barang_masuk[],3,FALSE),IF(tbl_transaction[[#This Row],[Type]]="Outbound",VLOOKUP(tbl_transaction[[#This Row],[Reference Number]],barang_keluar[],3,FALSE),""))</f>
        <v>Outlet 056</v>
      </c>
      <c r="I3502" t="str">
        <f>IF(D3502='Kartu Stok'!$B$2,COUNTIF($D$3:D3502,'Kartu Stok'!$B$2),"")</f>
        <v/>
      </c>
    </row>
    <row r="3503" spans="1:9" ht="14.5" x14ac:dyDescent="0.35">
      <c r="A3503" s="2" t="s">
        <v>4062</v>
      </c>
      <c r="B3503" s="5">
        <f>IF(LEFT(tbl_transaction[[#This Row],[Reference Number]],2)="GR",VLOOKUP(tbl_transaction[[#This Row],[Reference Number]],barang_masuk[],2,FALSE),IF(LEFT(tbl_transaction[[#This Row],[Reference Number]],2)="DO",VLOOKUP(tbl_transaction[[#This Row],[Reference Number]],barang_keluar[],2,FALSE),""))</f>
        <v>46038</v>
      </c>
      <c r="C3503" t="str">
        <f t="shared" si="55"/>
        <v>Outbound</v>
      </c>
      <c r="D3503" t="str">
        <f>IF(tbl_transaction[[#This Row],[Type]]="Inbound",VLOOKUP(tbl_transaction[[#This Row],[Reference Number]],barang_masuk[],4,FALSE),IF(tbl_transaction[[#This Row],[Type]]="Outbound",VLOOKUP(tbl_transaction[[#This Row],[Reference Number]],barang_keluar[],4,FALSE),""))</f>
        <v>HOM024</v>
      </c>
      <c r="E3503" t="str">
        <f>IF(tbl_transaction[[#This Row],[Type]]="Inbound",VLOOKUP(tbl_transaction[[#This Row],[Reference Number]],barang_masuk[],5,FALSE),IF(tbl_transaction[[#This Row],[Type]]="Outbound",VLOOKUP(tbl_transaction[[#This Row],[Reference Number]],barang_keluar[],5,FALSE),""))</f>
        <v>Sunlight Home Care Variant 24</v>
      </c>
      <c r="F3503">
        <f>IF(tbl_transaction[[#This Row],[Type]]="Inbound",VLOOKUP(tbl_transaction[[#This Row],[Reference Number]],barang_masuk[],6,FALSE),IF(tbl_transaction[[#This Row],[Type]]="Outbound",VLOOKUP(tbl_transaction[[#This Row],[Reference Number]],barang_keluar[],6,FALSE),""))</f>
        <v>36</v>
      </c>
      <c r="G3503" t="str">
        <f>IF(tbl_transaction[[#This Row],[Type]]="Inbound",VLOOKUP(tbl_transaction[[#This Row],[Reference Number]],barang_masuk[],7,FALSE),IF(tbl_transaction[[#This Row],[Type]]="Outbound",VLOOKUP(tbl_transaction[[#This Row],[Reference Number]],barang_keluar[],7,FALSE),""))</f>
        <v>Pack</v>
      </c>
      <c r="H3503" t="str">
        <f>IF(tbl_transaction[[#This Row],[Type]]="Inbound",VLOOKUP(tbl_transaction[[#This Row],[Reference Number]],barang_masuk[],3,FALSE),IF(tbl_transaction[[#This Row],[Type]]="Outbound",VLOOKUP(tbl_transaction[[#This Row],[Reference Number]],barang_keluar[],3,FALSE),""))</f>
        <v>Outlet 028</v>
      </c>
      <c r="I3503" t="str">
        <f>IF(D3503='Kartu Stok'!$B$2,COUNTIF($D$3:D3503,'Kartu Stok'!$B$2),"")</f>
        <v/>
      </c>
    </row>
    <row r="3504" spans="1:9" ht="14.5" x14ac:dyDescent="0.35">
      <c r="A3504" s="2" t="s">
        <v>4063</v>
      </c>
      <c r="B3504" s="5">
        <f>IF(LEFT(tbl_transaction[[#This Row],[Reference Number]],2)="GR",VLOOKUP(tbl_transaction[[#This Row],[Reference Number]],barang_masuk[],2,FALSE),IF(LEFT(tbl_transaction[[#This Row],[Reference Number]],2)="DO",VLOOKUP(tbl_transaction[[#This Row],[Reference Number]],barang_keluar[],2,FALSE),""))</f>
        <v>46086</v>
      </c>
      <c r="C3504" t="str">
        <f t="shared" si="55"/>
        <v>Outbound</v>
      </c>
      <c r="D3504" t="str">
        <f>IF(tbl_transaction[[#This Row],[Type]]="Inbound",VLOOKUP(tbl_transaction[[#This Row],[Reference Number]],barang_masuk[],4,FALSE),IF(tbl_transaction[[#This Row],[Type]]="Outbound",VLOOKUP(tbl_transaction[[#This Row],[Reference Number]],barang_keluar[],4,FALSE),""))</f>
        <v>HOM025</v>
      </c>
      <c r="E3504" t="str">
        <f>IF(tbl_transaction[[#This Row],[Type]]="Inbound",VLOOKUP(tbl_transaction[[#This Row],[Reference Number]],barang_masuk[],5,FALSE),IF(tbl_transaction[[#This Row],[Type]]="Outbound",VLOOKUP(tbl_transaction[[#This Row],[Reference Number]],barang_keluar[],5,FALSE),""))</f>
        <v>Rinso Home Care Variant 25</v>
      </c>
      <c r="F3504">
        <f>IF(tbl_transaction[[#This Row],[Type]]="Inbound",VLOOKUP(tbl_transaction[[#This Row],[Reference Number]],barang_masuk[],6,FALSE),IF(tbl_transaction[[#This Row],[Type]]="Outbound",VLOOKUP(tbl_transaction[[#This Row],[Reference Number]],barang_keluar[],6,FALSE),""))</f>
        <v>24</v>
      </c>
      <c r="G3504" t="str">
        <f>IF(tbl_transaction[[#This Row],[Type]]="Inbound",VLOOKUP(tbl_transaction[[#This Row],[Reference Number]],barang_masuk[],7,FALSE),IF(tbl_transaction[[#This Row],[Type]]="Outbound",VLOOKUP(tbl_transaction[[#This Row],[Reference Number]],barang_keluar[],7,FALSE),""))</f>
        <v>Pack</v>
      </c>
      <c r="H3504" t="str">
        <f>IF(tbl_transaction[[#This Row],[Type]]="Inbound",VLOOKUP(tbl_transaction[[#This Row],[Reference Number]],barang_masuk[],3,FALSE),IF(tbl_transaction[[#This Row],[Type]]="Outbound",VLOOKUP(tbl_transaction[[#This Row],[Reference Number]],barang_keluar[],3,FALSE),""))</f>
        <v>Outlet 019</v>
      </c>
      <c r="I3504" t="str">
        <f>IF(D3504='Kartu Stok'!$B$2,COUNTIF($D$3:D3504,'Kartu Stok'!$B$2),"")</f>
        <v/>
      </c>
    </row>
    <row r="3505" spans="1:9" ht="14.5" x14ac:dyDescent="0.35">
      <c r="A3505" s="2" t="s">
        <v>4064</v>
      </c>
      <c r="B3505" s="5">
        <f>IF(LEFT(tbl_transaction[[#This Row],[Reference Number]],2)="GR",VLOOKUP(tbl_transaction[[#This Row],[Reference Number]],barang_masuk[],2,FALSE),IF(LEFT(tbl_transaction[[#This Row],[Reference Number]],2)="DO",VLOOKUP(tbl_transaction[[#This Row],[Reference Number]],barang_keluar[],2,FALSE),""))</f>
        <v>46126</v>
      </c>
      <c r="C3505" t="str">
        <f t="shared" si="55"/>
        <v>Outbound</v>
      </c>
      <c r="D3505" t="str">
        <f>IF(tbl_transaction[[#This Row],[Type]]="Inbound",VLOOKUP(tbl_transaction[[#This Row],[Reference Number]],barang_masuk[],4,FALSE),IF(tbl_transaction[[#This Row],[Type]]="Outbound",VLOOKUP(tbl_transaction[[#This Row],[Reference Number]],barang_keluar[],4,FALSE),""))</f>
        <v>PER011</v>
      </c>
      <c r="E3505" t="str">
        <f>IF(tbl_transaction[[#This Row],[Type]]="Inbound",VLOOKUP(tbl_transaction[[#This Row],[Reference Number]],barang_masuk[],5,FALSE),IF(tbl_transaction[[#This Row],[Type]]="Outbound",VLOOKUP(tbl_transaction[[#This Row],[Reference Number]],barang_keluar[],5,FALSE),""))</f>
        <v>Pepsodent Personal Care Variant 11</v>
      </c>
      <c r="F3505">
        <f>IF(tbl_transaction[[#This Row],[Type]]="Inbound",VLOOKUP(tbl_transaction[[#This Row],[Reference Number]],barang_masuk[],6,FALSE),IF(tbl_transaction[[#This Row],[Type]]="Outbound",VLOOKUP(tbl_transaction[[#This Row],[Reference Number]],barang_keluar[],6,FALSE),""))</f>
        <v>60</v>
      </c>
      <c r="G3505" t="str">
        <f>IF(tbl_transaction[[#This Row],[Type]]="Inbound",VLOOKUP(tbl_transaction[[#This Row],[Reference Number]],barang_masuk[],7,FALSE),IF(tbl_transaction[[#This Row],[Type]]="Outbound",VLOOKUP(tbl_transaction[[#This Row],[Reference Number]],barang_keluar[],7,FALSE),""))</f>
        <v>Bottle</v>
      </c>
      <c r="H3505" t="str">
        <f>IF(tbl_transaction[[#This Row],[Type]]="Inbound",VLOOKUP(tbl_transaction[[#This Row],[Reference Number]],barang_masuk[],3,FALSE),IF(tbl_transaction[[#This Row],[Type]]="Outbound",VLOOKUP(tbl_transaction[[#This Row],[Reference Number]],barang_keluar[],3,FALSE),""))</f>
        <v>Outlet 037</v>
      </c>
      <c r="I3505" t="str">
        <f>IF(D3505='Kartu Stok'!$B$2,COUNTIF($D$3:D3505,'Kartu Stok'!$B$2),"")</f>
        <v/>
      </c>
    </row>
    <row r="3506" spans="1:9" ht="14.5" x14ac:dyDescent="0.35">
      <c r="A3506" s="2" t="s">
        <v>4065</v>
      </c>
      <c r="B3506" s="5">
        <f>IF(LEFT(tbl_transaction[[#This Row],[Reference Number]],2)="GR",VLOOKUP(tbl_transaction[[#This Row],[Reference Number]],barang_masuk[],2,FALSE),IF(LEFT(tbl_transaction[[#This Row],[Reference Number]],2)="DO",VLOOKUP(tbl_transaction[[#This Row],[Reference Number]],barang_keluar[],2,FALSE),""))</f>
        <v>46051</v>
      </c>
      <c r="C3506" t="str">
        <f t="shared" si="55"/>
        <v>Outbound</v>
      </c>
      <c r="D3506" t="str">
        <f>IF(tbl_transaction[[#This Row],[Type]]="Inbound",VLOOKUP(tbl_transaction[[#This Row],[Reference Number]],barang_masuk[],4,FALSE),IF(tbl_transaction[[#This Row],[Type]]="Outbound",VLOOKUP(tbl_transaction[[#This Row],[Reference Number]],barang_keluar[],4,FALSE),""))</f>
        <v>HOM008</v>
      </c>
      <c r="E3506" t="str">
        <f>IF(tbl_transaction[[#This Row],[Type]]="Inbound",VLOOKUP(tbl_transaction[[#This Row],[Reference Number]],barang_masuk[],5,FALSE),IF(tbl_transaction[[#This Row],[Type]]="Outbound",VLOOKUP(tbl_transaction[[#This Row],[Reference Number]],barang_keluar[],5,FALSE),""))</f>
        <v>Rinso Home Care Variant 8</v>
      </c>
      <c r="F3506">
        <f>IF(tbl_transaction[[#This Row],[Type]]="Inbound",VLOOKUP(tbl_transaction[[#This Row],[Reference Number]],barang_masuk[],6,FALSE),IF(tbl_transaction[[#This Row],[Type]]="Outbound",VLOOKUP(tbl_transaction[[#This Row],[Reference Number]],barang_keluar[],6,FALSE),""))</f>
        <v>48</v>
      </c>
      <c r="G3506" t="str">
        <f>IF(tbl_transaction[[#This Row],[Type]]="Inbound",VLOOKUP(tbl_transaction[[#This Row],[Reference Number]],barang_masuk[],7,FALSE),IF(tbl_transaction[[#This Row],[Type]]="Outbound",VLOOKUP(tbl_transaction[[#This Row],[Reference Number]],barang_keluar[],7,FALSE),""))</f>
        <v>Pack</v>
      </c>
      <c r="H3506" t="str">
        <f>IF(tbl_transaction[[#This Row],[Type]]="Inbound",VLOOKUP(tbl_transaction[[#This Row],[Reference Number]],barang_masuk[],3,FALSE),IF(tbl_transaction[[#This Row],[Type]]="Outbound",VLOOKUP(tbl_transaction[[#This Row],[Reference Number]],barang_keluar[],3,FALSE),""))</f>
        <v>Outlet 011</v>
      </c>
      <c r="I3506" t="str">
        <f>IF(D3506='Kartu Stok'!$B$2,COUNTIF($D$3:D3506,'Kartu Stok'!$B$2),"")</f>
        <v/>
      </c>
    </row>
    <row r="3507" spans="1:9" ht="14.5" x14ac:dyDescent="0.35">
      <c r="A3507" s="2" t="s">
        <v>4066</v>
      </c>
      <c r="B3507" s="5">
        <f>IF(LEFT(tbl_transaction[[#This Row],[Reference Number]],2)="GR",VLOOKUP(tbl_transaction[[#This Row],[Reference Number]],barang_masuk[],2,FALSE),IF(LEFT(tbl_transaction[[#This Row],[Reference Number]],2)="DO",VLOOKUP(tbl_transaction[[#This Row],[Reference Number]],barang_keluar[],2,FALSE),""))</f>
        <v>46181</v>
      </c>
      <c r="C3507" t="str">
        <f t="shared" si="55"/>
        <v>Outbound</v>
      </c>
      <c r="D3507" t="str">
        <f>IF(tbl_transaction[[#This Row],[Type]]="Inbound",VLOOKUP(tbl_transaction[[#This Row],[Reference Number]],barang_masuk[],4,FALSE),IF(tbl_transaction[[#This Row],[Type]]="Outbound",VLOOKUP(tbl_transaction[[#This Row],[Reference Number]],barang_keluar[],4,FALSE),""))</f>
        <v>BEV039</v>
      </c>
      <c r="E3507" t="str">
        <f>IF(tbl_transaction[[#This Row],[Type]]="Inbound",VLOOKUP(tbl_transaction[[#This Row],[Reference Number]],barang_masuk[],5,FALSE),IF(tbl_transaction[[#This Row],[Type]]="Outbound",VLOOKUP(tbl_transaction[[#This Row],[Reference Number]],barang_keluar[],5,FALSE),""))</f>
        <v>Pocari Beverage Variant 39</v>
      </c>
      <c r="F3507">
        <f>IF(tbl_transaction[[#This Row],[Type]]="Inbound",VLOOKUP(tbl_transaction[[#This Row],[Reference Number]],barang_masuk[],6,FALSE),IF(tbl_transaction[[#This Row],[Type]]="Outbound",VLOOKUP(tbl_transaction[[#This Row],[Reference Number]],barang_keluar[],6,FALSE),""))</f>
        <v>30</v>
      </c>
      <c r="G3507" t="str">
        <f>IF(tbl_transaction[[#This Row],[Type]]="Inbound",VLOOKUP(tbl_transaction[[#This Row],[Reference Number]],barang_masuk[],7,FALSE),IF(tbl_transaction[[#This Row],[Type]]="Outbound",VLOOKUP(tbl_transaction[[#This Row],[Reference Number]],barang_keluar[],7,FALSE),""))</f>
        <v>Bottle</v>
      </c>
      <c r="H3507" t="str">
        <f>IF(tbl_transaction[[#This Row],[Type]]="Inbound",VLOOKUP(tbl_transaction[[#This Row],[Reference Number]],barang_masuk[],3,FALSE),IF(tbl_transaction[[#This Row],[Type]]="Outbound",VLOOKUP(tbl_transaction[[#This Row],[Reference Number]],barang_keluar[],3,FALSE),""))</f>
        <v>Outlet 052</v>
      </c>
      <c r="I3507" t="str">
        <f>IF(D3507='Kartu Stok'!$B$2,COUNTIF($D$3:D3507,'Kartu Stok'!$B$2),"")</f>
        <v/>
      </c>
    </row>
    <row r="3508" spans="1:9" ht="14.5" x14ac:dyDescent="0.35">
      <c r="A3508" s="2" t="s">
        <v>4067</v>
      </c>
      <c r="B3508" s="5">
        <f>IF(LEFT(tbl_transaction[[#This Row],[Reference Number]],2)="GR",VLOOKUP(tbl_transaction[[#This Row],[Reference Number]],barang_masuk[],2,FALSE),IF(LEFT(tbl_transaction[[#This Row],[Reference Number]],2)="DO",VLOOKUP(tbl_transaction[[#This Row],[Reference Number]],barang_keluar[],2,FALSE),""))</f>
        <v>46027</v>
      </c>
      <c r="C3508" t="str">
        <f t="shared" si="55"/>
        <v>Outbound</v>
      </c>
      <c r="D3508" t="str">
        <f>IF(tbl_transaction[[#This Row],[Type]]="Inbound",VLOOKUP(tbl_transaction[[#This Row],[Reference Number]],barang_masuk[],4,FALSE),IF(tbl_transaction[[#This Row],[Type]]="Outbound",VLOOKUP(tbl_transaction[[#This Row],[Reference Number]],barang_keluar[],4,FALSE),""))</f>
        <v>BEV017</v>
      </c>
      <c r="E3508" t="str">
        <f>IF(tbl_transaction[[#This Row],[Type]]="Inbound",VLOOKUP(tbl_transaction[[#This Row],[Reference Number]],barang_masuk[],5,FALSE),IF(tbl_transaction[[#This Row],[Type]]="Outbound",VLOOKUP(tbl_transaction[[#This Row],[Reference Number]],barang_keluar[],5,FALSE),""))</f>
        <v>Aqua Beverage Variant 17</v>
      </c>
      <c r="F3508">
        <f>IF(tbl_transaction[[#This Row],[Type]]="Inbound",VLOOKUP(tbl_transaction[[#This Row],[Reference Number]],barang_masuk[],6,FALSE),IF(tbl_transaction[[#This Row],[Type]]="Outbound",VLOOKUP(tbl_transaction[[#This Row],[Reference Number]],barang_keluar[],6,FALSE),""))</f>
        <v>20</v>
      </c>
      <c r="G3508" t="str">
        <f>IF(tbl_transaction[[#This Row],[Type]]="Inbound",VLOOKUP(tbl_transaction[[#This Row],[Reference Number]],barang_masuk[],7,FALSE),IF(tbl_transaction[[#This Row],[Type]]="Outbound",VLOOKUP(tbl_transaction[[#This Row],[Reference Number]],barang_keluar[],7,FALSE),""))</f>
        <v>Bottle</v>
      </c>
      <c r="H3508" t="str">
        <f>IF(tbl_transaction[[#This Row],[Type]]="Inbound",VLOOKUP(tbl_transaction[[#This Row],[Reference Number]],barang_masuk[],3,FALSE),IF(tbl_transaction[[#This Row],[Type]]="Outbound",VLOOKUP(tbl_transaction[[#This Row],[Reference Number]],barang_keluar[],3,FALSE),""))</f>
        <v>Outlet 054</v>
      </c>
      <c r="I3508" t="str">
        <f>IF(D3508='Kartu Stok'!$B$2,COUNTIF($D$3:D3508,'Kartu Stok'!$B$2),"")</f>
        <v/>
      </c>
    </row>
    <row r="3509" spans="1:9" ht="14.5" x14ac:dyDescent="0.35">
      <c r="A3509" s="2" t="s">
        <v>4068</v>
      </c>
      <c r="B3509" s="5">
        <f>IF(LEFT(tbl_transaction[[#This Row],[Reference Number]],2)="GR",VLOOKUP(tbl_transaction[[#This Row],[Reference Number]],barang_masuk[],2,FALSE),IF(LEFT(tbl_transaction[[#This Row],[Reference Number]],2)="DO",VLOOKUP(tbl_transaction[[#This Row],[Reference Number]],barang_keluar[],2,FALSE),""))</f>
        <v>46171</v>
      </c>
      <c r="C3509" t="str">
        <f t="shared" si="55"/>
        <v>Outbound</v>
      </c>
      <c r="D3509" t="str">
        <f>IF(tbl_transaction[[#This Row],[Type]]="Inbound",VLOOKUP(tbl_transaction[[#This Row],[Reference Number]],barang_masuk[],4,FALSE),IF(tbl_transaction[[#This Row],[Type]]="Outbound",VLOOKUP(tbl_transaction[[#This Row],[Reference Number]],barang_keluar[],4,FALSE),""))</f>
        <v>SNK015</v>
      </c>
      <c r="E3509" t="str">
        <f>IF(tbl_transaction[[#This Row],[Type]]="Inbound",VLOOKUP(tbl_transaction[[#This Row],[Reference Number]],barang_masuk[],5,FALSE),IF(tbl_transaction[[#This Row],[Type]]="Outbound",VLOOKUP(tbl_transaction[[#This Row],[Reference Number]],barang_keluar[],5,FALSE),""))</f>
        <v>Taro Snack Variant 15</v>
      </c>
      <c r="F3509">
        <f>IF(tbl_transaction[[#This Row],[Type]]="Inbound",VLOOKUP(tbl_transaction[[#This Row],[Reference Number]],barang_masuk[],6,FALSE),IF(tbl_transaction[[#This Row],[Type]]="Outbound",VLOOKUP(tbl_transaction[[#This Row],[Reference Number]],barang_keluar[],6,FALSE),""))</f>
        <v>10</v>
      </c>
      <c r="G3509" t="str">
        <f>IF(tbl_transaction[[#This Row],[Type]]="Inbound",VLOOKUP(tbl_transaction[[#This Row],[Reference Number]],barang_masuk[],7,FALSE),IF(tbl_transaction[[#This Row],[Type]]="Outbound",VLOOKUP(tbl_transaction[[#This Row],[Reference Number]],barang_keluar[],7,FALSE),""))</f>
        <v>Pack</v>
      </c>
      <c r="H3509" t="str">
        <f>IF(tbl_transaction[[#This Row],[Type]]="Inbound",VLOOKUP(tbl_transaction[[#This Row],[Reference Number]],barang_masuk[],3,FALSE),IF(tbl_transaction[[#This Row],[Type]]="Outbound",VLOOKUP(tbl_transaction[[#This Row],[Reference Number]],barang_keluar[],3,FALSE),""))</f>
        <v>Outlet 023</v>
      </c>
      <c r="I3509" t="str">
        <f>IF(D3509='Kartu Stok'!$B$2,COUNTIF($D$3:D3509,'Kartu Stok'!$B$2),"")</f>
        <v/>
      </c>
    </row>
    <row r="3510" spans="1:9" ht="14.5" x14ac:dyDescent="0.35">
      <c r="A3510" s="2" t="s">
        <v>4069</v>
      </c>
      <c r="B3510" s="5">
        <f>IF(LEFT(tbl_transaction[[#This Row],[Reference Number]],2)="GR",VLOOKUP(tbl_transaction[[#This Row],[Reference Number]],barang_masuk[],2,FALSE),IF(LEFT(tbl_transaction[[#This Row],[Reference Number]],2)="DO",VLOOKUP(tbl_transaction[[#This Row],[Reference Number]],barang_keluar[],2,FALSE),""))</f>
        <v>46165</v>
      </c>
      <c r="C3510" t="str">
        <f t="shared" si="55"/>
        <v>Outbound</v>
      </c>
      <c r="D3510" t="str">
        <f>IF(tbl_transaction[[#This Row],[Type]]="Inbound",VLOOKUP(tbl_transaction[[#This Row],[Reference Number]],barang_masuk[],4,FALSE),IF(tbl_transaction[[#This Row],[Type]]="Outbound",VLOOKUP(tbl_transaction[[#This Row],[Reference Number]],barang_keluar[],4,FALSE),""))</f>
        <v>BEV026</v>
      </c>
      <c r="E3510" t="str">
        <f>IF(tbl_transaction[[#This Row],[Type]]="Inbound",VLOOKUP(tbl_transaction[[#This Row],[Reference Number]],barang_masuk[],5,FALSE),IF(tbl_transaction[[#This Row],[Type]]="Outbound",VLOOKUP(tbl_transaction[[#This Row],[Reference Number]],barang_keluar[],5,FALSE),""))</f>
        <v>Pocari Beverage Variant 26</v>
      </c>
      <c r="F3510">
        <f>IF(tbl_transaction[[#This Row],[Type]]="Inbound",VLOOKUP(tbl_transaction[[#This Row],[Reference Number]],barang_masuk[],6,FALSE),IF(tbl_transaction[[#This Row],[Type]]="Outbound",VLOOKUP(tbl_transaction[[#This Row],[Reference Number]],barang_keluar[],6,FALSE),""))</f>
        <v>24</v>
      </c>
      <c r="G3510" t="str">
        <f>IF(tbl_transaction[[#This Row],[Type]]="Inbound",VLOOKUP(tbl_transaction[[#This Row],[Reference Number]],barang_masuk[],7,FALSE),IF(tbl_transaction[[#This Row],[Type]]="Outbound",VLOOKUP(tbl_transaction[[#This Row],[Reference Number]],barang_keluar[],7,FALSE),""))</f>
        <v>Bottle</v>
      </c>
      <c r="H3510" t="str">
        <f>IF(tbl_transaction[[#This Row],[Type]]="Inbound",VLOOKUP(tbl_transaction[[#This Row],[Reference Number]],barang_masuk[],3,FALSE),IF(tbl_transaction[[#This Row],[Type]]="Outbound",VLOOKUP(tbl_transaction[[#This Row],[Reference Number]],barang_keluar[],3,FALSE),""))</f>
        <v>Outlet 019</v>
      </c>
      <c r="I3510" t="str">
        <f>IF(D3510='Kartu Stok'!$B$2,COUNTIF($D$3:D3510,'Kartu Stok'!$B$2),"")</f>
        <v/>
      </c>
    </row>
    <row r="3511" spans="1:9" ht="14.5" x14ac:dyDescent="0.35">
      <c r="A3511" s="2" t="s">
        <v>4070</v>
      </c>
      <c r="B3511" s="5">
        <f>IF(LEFT(tbl_transaction[[#This Row],[Reference Number]],2)="GR",VLOOKUP(tbl_transaction[[#This Row],[Reference Number]],barang_masuk[],2,FALSE),IF(LEFT(tbl_transaction[[#This Row],[Reference Number]],2)="DO",VLOOKUP(tbl_transaction[[#This Row],[Reference Number]],barang_keluar[],2,FALSE),""))</f>
        <v>46092</v>
      </c>
      <c r="C3511" t="str">
        <f t="shared" si="55"/>
        <v>Outbound</v>
      </c>
      <c r="D3511" t="str">
        <f>IF(tbl_transaction[[#This Row],[Type]]="Inbound",VLOOKUP(tbl_transaction[[#This Row],[Reference Number]],barang_masuk[],4,FALSE),IF(tbl_transaction[[#This Row],[Type]]="Outbound",VLOOKUP(tbl_transaction[[#This Row],[Reference Number]],barang_keluar[],4,FALSE),""))</f>
        <v>PER020</v>
      </c>
      <c r="E3511" t="str">
        <f>IF(tbl_transaction[[#This Row],[Type]]="Inbound",VLOOKUP(tbl_transaction[[#This Row],[Reference Number]],barang_masuk[],5,FALSE),IF(tbl_transaction[[#This Row],[Type]]="Outbound",VLOOKUP(tbl_transaction[[#This Row],[Reference Number]],barang_keluar[],5,FALSE),""))</f>
        <v>Sunsilk Personal Care Variant 20</v>
      </c>
      <c r="F3511">
        <f>IF(tbl_transaction[[#This Row],[Type]]="Inbound",VLOOKUP(tbl_transaction[[#This Row],[Reference Number]],barang_masuk[],6,FALSE),IF(tbl_transaction[[#This Row],[Type]]="Outbound",VLOOKUP(tbl_transaction[[#This Row],[Reference Number]],barang_keluar[],6,FALSE),""))</f>
        <v>60</v>
      </c>
      <c r="G3511" t="str">
        <f>IF(tbl_transaction[[#This Row],[Type]]="Inbound",VLOOKUP(tbl_transaction[[#This Row],[Reference Number]],barang_masuk[],7,FALSE),IF(tbl_transaction[[#This Row],[Type]]="Outbound",VLOOKUP(tbl_transaction[[#This Row],[Reference Number]],barang_keluar[],7,FALSE),""))</f>
        <v>Bottle</v>
      </c>
      <c r="H3511" t="str">
        <f>IF(tbl_transaction[[#This Row],[Type]]="Inbound",VLOOKUP(tbl_transaction[[#This Row],[Reference Number]],barang_masuk[],3,FALSE),IF(tbl_transaction[[#This Row],[Type]]="Outbound",VLOOKUP(tbl_transaction[[#This Row],[Reference Number]],barang_keluar[],3,FALSE),""))</f>
        <v>Outlet 047</v>
      </c>
      <c r="I3511" t="str">
        <f>IF(D3511='Kartu Stok'!$B$2,COUNTIF($D$3:D3511,'Kartu Stok'!$B$2),"")</f>
        <v/>
      </c>
    </row>
    <row r="3512" spans="1:9" ht="14.5" x14ac:dyDescent="0.35">
      <c r="A3512" s="2" t="s">
        <v>4071</v>
      </c>
      <c r="B3512" s="5">
        <f>IF(LEFT(tbl_transaction[[#This Row],[Reference Number]],2)="GR",VLOOKUP(tbl_transaction[[#This Row],[Reference Number]],barang_masuk[],2,FALSE),IF(LEFT(tbl_transaction[[#This Row],[Reference Number]],2)="DO",VLOOKUP(tbl_transaction[[#This Row],[Reference Number]],barang_keluar[],2,FALSE),""))</f>
        <v>46189</v>
      </c>
      <c r="C3512" t="str">
        <f t="shared" si="55"/>
        <v>Outbound</v>
      </c>
      <c r="D3512" t="str">
        <f>IF(tbl_transaction[[#This Row],[Type]]="Inbound",VLOOKUP(tbl_transaction[[#This Row],[Reference Number]],barang_masuk[],4,FALSE),IF(tbl_transaction[[#This Row],[Type]]="Outbound",VLOOKUP(tbl_transaction[[#This Row],[Reference Number]],barang_keluar[],4,FALSE),""))</f>
        <v>HOM005</v>
      </c>
      <c r="E3512" t="str">
        <f>IF(tbl_transaction[[#This Row],[Type]]="Inbound",VLOOKUP(tbl_transaction[[#This Row],[Reference Number]],barang_masuk[],5,FALSE),IF(tbl_transaction[[#This Row],[Type]]="Outbound",VLOOKUP(tbl_transaction[[#This Row],[Reference Number]],barang_keluar[],5,FALSE),""))</f>
        <v>Rinso Home Care Variant 5</v>
      </c>
      <c r="F3512">
        <f>IF(tbl_transaction[[#This Row],[Type]]="Inbound",VLOOKUP(tbl_transaction[[#This Row],[Reference Number]],barang_masuk[],6,FALSE),IF(tbl_transaction[[#This Row],[Type]]="Outbound",VLOOKUP(tbl_transaction[[#This Row],[Reference Number]],barang_keluar[],6,FALSE),""))</f>
        <v>24</v>
      </c>
      <c r="G3512" t="str">
        <f>IF(tbl_transaction[[#This Row],[Type]]="Inbound",VLOOKUP(tbl_transaction[[#This Row],[Reference Number]],barang_masuk[],7,FALSE),IF(tbl_transaction[[#This Row],[Type]]="Outbound",VLOOKUP(tbl_transaction[[#This Row],[Reference Number]],barang_keluar[],7,FALSE),""))</f>
        <v>Pack</v>
      </c>
      <c r="H3512" t="str">
        <f>IF(tbl_transaction[[#This Row],[Type]]="Inbound",VLOOKUP(tbl_transaction[[#This Row],[Reference Number]],barang_masuk[],3,FALSE),IF(tbl_transaction[[#This Row],[Type]]="Outbound",VLOOKUP(tbl_transaction[[#This Row],[Reference Number]],barang_keluar[],3,FALSE),""))</f>
        <v>Outlet 023</v>
      </c>
      <c r="I3512" t="str">
        <f>IF(D3512='Kartu Stok'!$B$2,COUNTIF($D$3:D3512,'Kartu Stok'!$B$2),"")</f>
        <v/>
      </c>
    </row>
    <row r="3513" spans="1:9" ht="14.5" x14ac:dyDescent="0.35">
      <c r="A3513" s="2" t="s">
        <v>4072</v>
      </c>
      <c r="B3513" s="5">
        <f>IF(LEFT(tbl_transaction[[#This Row],[Reference Number]],2)="GR",VLOOKUP(tbl_transaction[[#This Row],[Reference Number]],barang_masuk[],2,FALSE),IF(LEFT(tbl_transaction[[#This Row],[Reference Number]],2)="DO",VLOOKUP(tbl_transaction[[#This Row],[Reference Number]],barang_keluar[],2,FALSE),""))</f>
        <v>46177</v>
      </c>
      <c r="C3513" t="str">
        <f t="shared" si="55"/>
        <v>Outbound</v>
      </c>
      <c r="D3513" t="str">
        <f>IF(tbl_transaction[[#This Row],[Type]]="Inbound",VLOOKUP(tbl_transaction[[#This Row],[Reference Number]],barang_masuk[],4,FALSE),IF(tbl_transaction[[#This Row],[Type]]="Outbound",VLOOKUP(tbl_transaction[[#This Row],[Reference Number]],barang_keluar[],4,FALSE),""))</f>
        <v>SNK024</v>
      </c>
      <c r="E3513" t="str">
        <f>IF(tbl_transaction[[#This Row],[Type]]="Inbound",VLOOKUP(tbl_transaction[[#This Row],[Reference Number]],barang_masuk[],5,FALSE),IF(tbl_transaction[[#This Row],[Type]]="Outbound",VLOOKUP(tbl_transaction[[#This Row],[Reference Number]],barang_keluar[],5,FALSE),""))</f>
        <v>Chitato Snack Variant 24</v>
      </c>
      <c r="F3513">
        <f>IF(tbl_transaction[[#This Row],[Type]]="Inbound",VLOOKUP(tbl_transaction[[#This Row],[Reference Number]],barang_masuk[],6,FALSE),IF(tbl_transaction[[#This Row],[Type]]="Outbound",VLOOKUP(tbl_transaction[[#This Row],[Reference Number]],barang_keluar[],6,FALSE),""))</f>
        <v>24</v>
      </c>
      <c r="G3513" t="str">
        <f>IF(tbl_transaction[[#This Row],[Type]]="Inbound",VLOOKUP(tbl_transaction[[#This Row],[Reference Number]],barang_masuk[],7,FALSE),IF(tbl_transaction[[#This Row],[Type]]="Outbound",VLOOKUP(tbl_transaction[[#This Row],[Reference Number]],barang_keluar[],7,FALSE),""))</f>
        <v>Pack</v>
      </c>
      <c r="H3513" t="str">
        <f>IF(tbl_transaction[[#This Row],[Type]]="Inbound",VLOOKUP(tbl_transaction[[#This Row],[Reference Number]],barang_masuk[],3,FALSE),IF(tbl_transaction[[#This Row],[Type]]="Outbound",VLOOKUP(tbl_transaction[[#This Row],[Reference Number]],barang_keluar[],3,FALSE),""))</f>
        <v>Outlet 058</v>
      </c>
      <c r="I3513" t="str">
        <f>IF(D3513='Kartu Stok'!$B$2,COUNTIF($D$3:D3513,'Kartu Stok'!$B$2),"")</f>
        <v/>
      </c>
    </row>
    <row r="3514" spans="1:9" ht="14.5" x14ac:dyDescent="0.35">
      <c r="A3514" s="2" t="s">
        <v>4073</v>
      </c>
      <c r="B3514" s="5">
        <f>IF(LEFT(tbl_transaction[[#This Row],[Reference Number]],2)="GR",VLOOKUP(tbl_transaction[[#This Row],[Reference Number]],barang_masuk[],2,FALSE),IF(LEFT(tbl_transaction[[#This Row],[Reference Number]],2)="DO",VLOOKUP(tbl_transaction[[#This Row],[Reference Number]],barang_keluar[],2,FALSE),""))</f>
        <v>46198</v>
      </c>
      <c r="C3514" t="str">
        <f t="shared" si="55"/>
        <v>Outbound</v>
      </c>
      <c r="D3514" t="str">
        <f>IF(tbl_transaction[[#This Row],[Type]]="Inbound",VLOOKUP(tbl_transaction[[#This Row],[Reference Number]],barang_masuk[],4,FALSE),IF(tbl_transaction[[#This Row],[Type]]="Outbound",VLOOKUP(tbl_transaction[[#This Row],[Reference Number]],barang_keluar[],4,FALSE),""))</f>
        <v>BEV023</v>
      </c>
      <c r="E3514" t="str">
        <f>IF(tbl_transaction[[#This Row],[Type]]="Inbound",VLOOKUP(tbl_transaction[[#This Row],[Reference Number]],barang_masuk[],5,FALSE),IF(tbl_transaction[[#This Row],[Type]]="Outbound",VLOOKUP(tbl_transaction[[#This Row],[Reference Number]],barang_keluar[],5,FALSE),""))</f>
        <v>Sosro Beverage Variant 23</v>
      </c>
      <c r="F3514">
        <f>IF(tbl_transaction[[#This Row],[Type]]="Inbound",VLOOKUP(tbl_transaction[[#This Row],[Reference Number]],barang_masuk[],6,FALSE),IF(tbl_transaction[[#This Row],[Type]]="Outbound",VLOOKUP(tbl_transaction[[#This Row],[Reference Number]],barang_keluar[],6,FALSE),""))</f>
        <v>15</v>
      </c>
      <c r="G3514" t="str">
        <f>IF(tbl_transaction[[#This Row],[Type]]="Inbound",VLOOKUP(tbl_transaction[[#This Row],[Reference Number]],barang_masuk[],7,FALSE),IF(tbl_transaction[[#This Row],[Type]]="Outbound",VLOOKUP(tbl_transaction[[#This Row],[Reference Number]],barang_keluar[],7,FALSE),""))</f>
        <v>Bottle</v>
      </c>
      <c r="H3514" t="str">
        <f>IF(tbl_transaction[[#This Row],[Type]]="Inbound",VLOOKUP(tbl_transaction[[#This Row],[Reference Number]],barang_masuk[],3,FALSE),IF(tbl_transaction[[#This Row],[Type]]="Outbound",VLOOKUP(tbl_transaction[[#This Row],[Reference Number]],barang_keluar[],3,FALSE),""))</f>
        <v>Outlet 061</v>
      </c>
      <c r="I3514" t="str">
        <f>IF(D3514='Kartu Stok'!$B$2,COUNTIF($D$3:D3514,'Kartu Stok'!$B$2),"")</f>
        <v/>
      </c>
    </row>
    <row r="3515" spans="1:9" ht="14.5" x14ac:dyDescent="0.35">
      <c r="A3515" s="2" t="s">
        <v>4074</v>
      </c>
      <c r="B3515" s="5">
        <f>IF(LEFT(tbl_transaction[[#This Row],[Reference Number]],2)="GR",VLOOKUP(tbl_transaction[[#This Row],[Reference Number]],barang_masuk[],2,FALSE),IF(LEFT(tbl_transaction[[#This Row],[Reference Number]],2)="DO",VLOOKUP(tbl_transaction[[#This Row],[Reference Number]],barang_keluar[],2,FALSE),""))</f>
        <v>46038</v>
      </c>
      <c r="C3515" t="str">
        <f t="shared" si="55"/>
        <v>Outbound</v>
      </c>
      <c r="D3515" t="str">
        <f>IF(tbl_transaction[[#This Row],[Type]]="Inbound",VLOOKUP(tbl_transaction[[#This Row],[Reference Number]],barang_masuk[],4,FALSE),IF(tbl_transaction[[#This Row],[Type]]="Outbound",VLOOKUP(tbl_transaction[[#This Row],[Reference Number]],barang_keluar[],4,FALSE),""))</f>
        <v>BEV026</v>
      </c>
      <c r="E3515" t="str">
        <f>IF(tbl_transaction[[#This Row],[Type]]="Inbound",VLOOKUP(tbl_transaction[[#This Row],[Reference Number]],barang_masuk[],5,FALSE),IF(tbl_transaction[[#This Row],[Type]]="Outbound",VLOOKUP(tbl_transaction[[#This Row],[Reference Number]],barang_keluar[],5,FALSE),""))</f>
        <v>Pocari Beverage Variant 26</v>
      </c>
      <c r="F3515">
        <f>IF(tbl_transaction[[#This Row],[Type]]="Inbound",VLOOKUP(tbl_transaction[[#This Row],[Reference Number]],barang_masuk[],6,FALSE),IF(tbl_transaction[[#This Row],[Type]]="Outbound",VLOOKUP(tbl_transaction[[#This Row],[Reference Number]],barang_keluar[],6,FALSE),""))</f>
        <v>60</v>
      </c>
      <c r="G3515" t="str">
        <f>IF(tbl_transaction[[#This Row],[Type]]="Inbound",VLOOKUP(tbl_transaction[[#This Row],[Reference Number]],barang_masuk[],7,FALSE),IF(tbl_transaction[[#This Row],[Type]]="Outbound",VLOOKUP(tbl_transaction[[#This Row],[Reference Number]],barang_keluar[],7,FALSE),""))</f>
        <v>Bottle</v>
      </c>
      <c r="H3515" t="str">
        <f>IF(tbl_transaction[[#This Row],[Type]]="Inbound",VLOOKUP(tbl_transaction[[#This Row],[Reference Number]],barang_masuk[],3,FALSE),IF(tbl_transaction[[#This Row],[Type]]="Outbound",VLOOKUP(tbl_transaction[[#This Row],[Reference Number]],barang_keluar[],3,FALSE),""))</f>
        <v>Outlet 026</v>
      </c>
      <c r="I3515" t="str">
        <f>IF(D3515='Kartu Stok'!$B$2,COUNTIF($D$3:D3515,'Kartu Stok'!$B$2),"")</f>
        <v/>
      </c>
    </row>
    <row r="3516" spans="1:9" ht="14.5" x14ac:dyDescent="0.35">
      <c r="A3516" s="2" t="s">
        <v>4075</v>
      </c>
      <c r="B3516" s="5">
        <f>IF(LEFT(tbl_transaction[[#This Row],[Reference Number]],2)="GR",VLOOKUP(tbl_transaction[[#This Row],[Reference Number]],barang_masuk[],2,FALSE),IF(LEFT(tbl_transaction[[#This Row],[Reference Number]],2)="DO",VLOOKUP(tbl_transaction[[#This Row],[Reference Number]],barang_keluar[],2,FALSE),""))</f>
        <v>46047</v>
      </c>
      <c r="C3516" t="str">
        <f t="shared" si="55"/>
        <v>Outbound</v>
      </c>
      <c r="D3516" t="str">
        <f>IF(tbl_transaction[[#This Row],[Type]]="Inbound",VLOOKUP(tbl_transaction[[#This Row],[Reference Number]],barang_masuk[],4,FALSE),IF(tbl_transaction[[#This Row],[Type]]="Outbound",VLOOKUP(tbl_transaction[[#This Row],[Reference Number]],barang_keluar[],4,FALSE),""))</f>
        <v>HOM022</v>
      </c>
      <c r="E3516" t="str">
        <f>IF(tbl_transaction[[#This Row],[Type]]="Inbound",VLOOKUP(tbl_transaction[[#This Row],[Reference Number]],barang_masuk[],5,FALSE),IF(tbl_transaction[[#This Row],[Type]]="Outbound",VLOOKUP(tbl_transaction[[#This Row],[Reference Number]],barang_keluar[],5,FALSE),""))</f>
        <v>Sunlight Home Care Variant 22</v>
      </c>
      <c r="F3516">
        <f>IF(tbl_transaction[[#This Row],[Type]]="Inbound",VLOOKUP(tbl_transaction[[#This Row],[Reference Number]],barang_masuk[],6,FALSE),IF(tbl_transaction[[#This Row],[Type]]="Outbound",VLOOKUP(tbl_transaction[[#This Row],[Reference Number]],barang_keluar[],6,FALSE),""))</f>
        <v>36</v>
      </c>
      <c r="G3516" t="str">
        <f>IF(tbl_transaction[[#This Row],[Type]]="Inbound",VLOOKUP(tbl_transaction[[#This Row],[Reference Number]],barang_masuk[],7,FALSE),IF(tbl_transaction[[#This Row],[Type]]="Outbound",VLOOKUP(tbl_transaction[[#This Row],[Reference Number]],barang_keluar[],7,FALSE),""))</f>
        <v>Pack</v>
      </c>
      <c r="H3516" t="str">
        <f>IF(tbl_transaction[[#This Row],[Type]]="Inbound",VLOOKUP(tbl_transaction[[#This Row],[Reference Number]],barang_masuk[],3,FALSE),IF(tbl_transaction[[#This Row],[Type]]="Outbound",VLOOKUP(tbl_transaction[[#This Row],[Reference Number]],barang_keluar[],3,FALSE),""))</f>
        <v>Outlet 078</v>
      </c>
      <c r="I3516" t="str">
        <f>IF(D3516='Kartu Stok'!$B$2,COUNTIF($D$3:D3516,'Kartu Stok'!$B$2),"")</f>
        <v/>
      </c>
    </row>
    <row r="3517" spans="1:9" ht="14.5" x14ac:dyDescent="0.35">
      <c r="A3517" s="2" t="s">
        <v>4076</v>
      </c>
      <c r="B3517" s="5">
        <f>IF(LEFT(tbl_transaction[[#This Row],[Reference Number]],2)="GR",VLOOKUP(tbl_transaction[[#This Row],[Reference Number]],barang_masuk[],2,FALSE),IF(LEFT(tbl_transaction[[#This Row],[Reference Number]],2)="DO",VLOOKUP(tbl_transaction[[#This Row],[Reference Number]],barang_keluar[],2,FALSE),""))</f>
        <v>46147</v>
      </c>
      <c r="C3517" t="str">
        <f t="shared" si="55"/>
        <v>Outbound</v>
      </c>
      <c r="D3517" t="str">
        <f>IF(tbl_transaction[[#This Row],[Type]]="Inbound",VLOOKUP(tbl_transaction[[#This Row],[Reference Number]],barang_masuk[],4,FALSE),IF(tbl_transaction[[#This Row],[Type]]="Outbound",VLOOKUP(tbl_transaction[[#This Row],[Reference Number]],barang_keluar[],4,FALSE),""))</f>
        <v>DAR011</v>
      </c>
      <c r="E3517" t="str">
        <f>IF(tbl_transaction[[#This Row],[Type]]="Inbound",VLOOKUP(tbl_transaction[[#This Row],[Reference Number]],barang_masuk[],5,FALSE),IF(tbl_transaction[[#This Row],[Type]]="Outbound",VLOOKUP(tbl_transaction[[#This Row],[Reference Number]],barang_keluar[],5,FALSE),""))</f>
        <v>Indomilk Dairy Variant 11</v>
      </c>
      <c r="F3517">
        <f>IF(tbl_transaction[[#This Row],[Type]]="Inbound",VLOOKUP(tbl_transaction[[#This Row],[Reference Number]],barang_masuk[],6,FALSE),IF(tbl_transaction[[#This Row],[Type]]="Outbound",VLOOKUP(tbl_transaction[[#This Row],[Reference Number]],barang_keluar[],6,FALSE),""))</f>
        <v>24</v>
      </c>
      <c r="G3517" t="str">
        <f>IF(tbl_transaction[[#This Row],[Type]]="Inbound",VLOOKUP(tbl_transaction[[#This Row],[Reference Number]],barang_masuk[],7,FALSE),IF(tbl_transaction[[#This Row],[Type]]="Outbound",VLOOKUP(tbl_transaction[[#This Row],[Reference Number]],barang_keluar[],7,FALSE),""))</f>
        <v>Box</v>
      </c>
      <c r="H3517" t="str">
        <f>IF(tbl_transaction[[#This Row],[Type]]="Inbound",VLOOKUP(tbl_transaction[[#This Row],[Reference Number]],barang_masuk[],3,FALSE),IF(tbl_transaction[[#This Row],[Type]]="Outbound",VLOOKUP(tbl_transaction[[#This Row],[Reference Number]],barang_keluar[],3,FALSE),""))</f>
        <v>Outlet 055</v>
      </c>
      <c r="I3517" t="str">
        <f>IF(D3517='Kartu Stok'!$B$2,COUNTIF($D$3:D3517,'Kartu Stok'!$B$2),"")</f>
        <v/>
      </c>
    </row>
    <row r="3518" spans="1:9" ht="14.5" x14ac:dyDescent="0.35">
      <c r="A3518" s="2" t="s">
        <v>4077</v>
      </c>
      <c r="B3518" s="5">
        <f>IF(LEFT(tbl_transaction[[#This Row],[Reference Number]],2)="GR",VLOOKUP(tbl_transaction[[#This Row],[Reference Number]],barang_masuk[],2,FALSE),IF(LEFT(tbl_transaction[[#This Row],[Reference Number]],2)="DO",VLOOKUP(tbl_transaction[[#This Row],[Reference Number]],barang_keluar[],2,FALSE),""))</f>
        <v>46166</v>
      </c>
      <c r="C3518" t="str">
        <f t="shared" si="55"/>
        <v>Outbound</v>
      </c>
      <c r="D3518" t="str">
        <f>IF(tbl_transaction[[#This Row],[Type]]="Inbound",VLOOKUP(tbl_transaction[[#This Row],[Reference Number]],barang_masuk[],4,FALSE),IF(tbl_transaction[[#This Row],[Type]]="Outbound",VLOOKUP(tbl_transaction[[#This Row],[Reference Number]],barang_keluar[],4,FALSE),""))</f>
        <v>INS015</v>
      </c>
      <c r="E3518" t="str">
        <f>IF(tbl_transaction[[#This Row],[Type]]="Inbound",VLOOKUP(tbl_transaction[[#This Row],[Reference Number]],barang_masuk[],5,FALSE),IF(tbl_transaction[[#This Row],[Type]]="Outbound",VLOOKUP(tbl_transaction[[#This Row],[Reference Number]],barang_keluar[],5,FALSE),""))</f>
        <v>Supermi Instant Food Variant 15</v>
      </c>
      <c r="F3518">
        <f>IF(tbl_transaction[[#This Row],[Type]]="Inbound",VLOOKUP(tbl_transaction[[#This Row],[Reference Number]],barang_masuk[],6,FALSE),IF(tbl_transaction[[#This Row],[Type]]="Outbound",VLOOKUP(tbl_transaction[[#This Row],[Reference Number]],barang_keluar[],6,FALSE),""))</f>
        <v>24</v>
      </c>
      <c r="G3518" t="str">
        <f>IF(tbl_transaction[[#This Row],[Type]]="Inbound",VLOOKUP(tbl_transaction[[#This Row],[Reference Number]],barang_masuk[],7,FALSE),IF(tbl_transaction[[#This Row],[Type]]="Outbound",VLOOKUP(tbl_transaction[[#This Row],[Reference Number]],barang_keluar[],7,FALSE),""))</f>
        <v>Pack</v>
      </c>
      <c r="H3518" t="str">
        <f>IF(tbl_transaction[[#This Row],[Type]]="Inbound",VLOOKUP(tbl_transaction[[#This Row],[Reference Number]],barang_masuk[],3,FALSE),IF(tbl_transaction[[#This Row],[Type]]="Outbound",VLOOKUP(tbl_transaction[[#This Row],[Reference Number]],barang_keluar[],3,FALSE),""))</f>
        <v>Outlet 036</v>
      </c>
      <c r="I3518" t="str">
        <f>IF(D3518='Kartu Stok'!$B$2,COUNTIF($D$3:D3518,'Kartu Stok'!$B$2),"")</f>
        <v/>
      </c>
    </row>
    <row r="3519" spans="1:9" ht="14.5" x14ac:dyDescent="0.35">
      <c r="A3519" s="2" t="s">
        <v>4078</v>
      </c>
      <c r="B3519" s="5">
        <f>IF(LEFT(tbl_transaction[[#This Row],[Reference Number]],2)="GR",VLOOKUP(tbl_transaction[[#This Row],[Reference Number]],barang_masuk[],2,FALSE),IF(LEFT(tbl_transaction[[#This Row],[Reference Number]],2)="DO",VLOOKUP(tbl_transaction[[#This Row],[Reference Number]],barang_keluar[],2,FALSE),""))</f>
        <v>46127</v>
      </c>
      <c r="C3519" t="str">
        <f t="shared" si="55"/>
        <v>Outbound</v>
      </c>
      <c r="D3519" t="str">
        <f>IF(tbl_transaction[[#This Row],[Type]]="Inbound",VLOOKUP(tbl_transaction[[#This Row],[Reference Number]],barang_masuk[],4,FALSE),IF(tbl_transaction[[#This Row],[Type]]="Outbound",VLOOKUP(tbl_transaction[[#This Row],[Reference Number]],barang_keluar[],4,FALSE),""))</f>
        <v>DAR011</v>
      </c>
      <c r="E3519" t="str">
        <f>IF(tbl_transaction[[#This Row],[Type]]="Inbound",VLOOKUP(tbl_transaction[[#This Row],[Reference Number]],barang_masuk[],5,FALSE),IF(tbl_transaction[[#This Row],[Type]]="Outbound",VLOOKUP(tbl_transaction[[#This Row],[Reference Number]],barang_keluar[],5,FALSE),""))</f>
        <v>Indomilk Dairy Variant 11</v>
      </c>
      <c r="F3519">
        <f>IF(tbl_transaction[[#This Row],[Type]]="Inbound",VLOOKUP(tbl_transaction[[#This Row],[Reference Number]],barang_masuk[],6,FALSE),IF(tbl_transaction[[#This Row],[Type]]="Outbound",VLOOKUP(tbl_transaction[[#This Row],[Reference Number]],barang_keluar[],6,FALSE),""))</f>
        <v>24</v>
      </c>
      <c r="G3519" t="str">
        <f>IF(tbl_transaction[[#This Row],[Type]]="Inbound",VLOOKUP(tbl_transaction[[#This Row],[Reference Number]],barang_masuk[],7,FALSE),IF(tbl_transaction[[#This Row],[Type]]="Outbound",VLOOKUP(tbl_transaction[[#This Row],[Reference Number]],barang_keluar[],7,FALSE),""))</f>
        <v>Box</v>
      </c>
      <c r="H3519" t="str">
        <f>IF(tbl_transaction[[#This Row],[Type]]="Inbound",VLOOKUP(tbl_transaction[[#This Row],[Reference Number]],barang_masuk[],3,FALSE),IF(tbl_transaction[[#This Row],[Type]]="Outbound",VLOOKUP(tbl_transaction[[#This Row],[Reference Number]],barang_keluar[],3,FALSE),""))</f>
        <v>Outlet 045</v>
      </c>
      <c r="I3519" t="str">
        <f>IF(D3519='Kartu Stok'!$B$2,COUNTIF($D$3:D3519,'Kartu Stok'!$B$2),"")</f>
        <v/>
      </c>
    </row>
    <row r="3520" spans="1:9" ht="14.5" x14ac:dyDescent="0.35">
      <c r="A3520" s="2" t="s">
        <v>4079</v>
      </c>
      <c r="B3520" s="5">
        <f>IF(LEFT(tbl_transaction[[#This Row],[Reference Number]],2)="GR",VLOOKUP(tbl_transaction[[#This Row],[Reference Number]],barang_masuk[],2,FALSE),IF(LEFT(tbl_transaction[[#This Row],[Reference Number]],2)="DO",VLOOKUP(tbl_transaction[[#This Row],[Reference Number]],barang_keluar[],2,FALSE),""))</f>
        <v>46107</v>
      </c>
      <c r="C3520" t="str">
        <f t="shared" si="55"/>
        <v>Outbound</v>
      </c>
      <c r="D3520" t="str">
        <f>IF(tbl_transaction[[#This Row],[Type]]="Inbound",VLOOKUP(tbl_transaction[[#This Row],[Reference Number]],barang_masuk[],4,FALSE),IF(tbl_transaction[[#This Row],[Type]]="Outbound",VLOOKUP(tbl_transaction[[#This Row],[Reference Number]],barang_keluar[],4,FALSE),""))</f>
        <v>BEV001</v>
      </c>
      <c r="E3520" t="str">
        <f>IF(tbl_transaction[[#This Row],[Type]]="Inbound",VLOOKUP(tbl_transaction[[#This Row],[Reference Number]],barang_masuk[],5,FALSE),IF(tbl_transaction[[#This Row],[Type]]="Outbound",VLOOKUP(tbl_transaction[[#This Row],[Reference Number]],barang_keluar[],5,FALSE),""))</f>
        <v>Coca Cola Beverage Variant 1</v>
      </c>
      <c r="F3520">
        <f>IF(tbl_transaction[[#This Row],[Type]]="Inbound",VLOOKUP(tbl_transaction[[#This Row],[Reference Number]],barang_masuk[],6,FALSE),IF(tbl_transaction[[#This Row],[Type]]="Outbound",VLOOKUP(tbl_transaction[[#This Row],[Reference Number]],barang_keluar[],6,FALSE),""))</f>
        <v>36</v>
      </c>
      <c r="G3520" t="str">
        <f>IF(tbl_transaction[[#This Row],[Type]]="Inbound",VLOOKUP(tbl_transaction[[#This Row],[Reference Number]],barang_masuk[],7,FALSE),IF(tbl_transaction[[#This Row],[Type]]="Outbound",VLOOKUP(tbl_transaction[[#This Row],[Reference Number]],barang_keluar[],7,FALSE),""))</f>
        <v>Bottle</v>
      </c>
      <c r="H3520" t="str">
        <f>IF(tbl_transaction[[#This Row],[Type]]="Inbound",VLOOKUP(tbl_transaction[[#This Row],[Reference Number]],barang_masuk[],3,FALSE),IF(tbl_transaction[[#This Row],[Type]]="Outbound",VLOOKUP(tbl_transaction[[#This Row],[Reference Number]],barang_keluar[],3,FALSE),""))</f>
        <v>Outlet 061</v>
      </c>
      <c r="I3520" t="str">
        <f>IF(D3520='Kartu Stok'!$B$2,COUNTIF($D$3:D3520,'Kartu Stok'!$B$2),"")</f>
        <v/>
      </c>
    </row>
    <row r="3521" spans="1:9" ht="14.5" x14ac:dyDescent="0.35">
      <c r="A3521" s="2" t="s">
        <v>4080</v>
      </c>
      <c r="B3521" s="5">
        <f>IF(LEFT(tbl_transaction[[#This Row],[Reference Number]],2)="GR",VLOOKUP(tbl_transaction[[#This Row],[Reference Number]],barang_masuk[],2,FALSE),IF(LEFT(tbl_transaction[[#This Row],[Reference Number]],2)="DO",VLOOKUP(tbl_transaction[[#This Row],[Reference Number]],barang_keluar[],2,FALSE),""))</f>
        <v>46200</v>
      </c>
      <c r="C3521" t="str">
        <f t="shared" si="55"/>
        <v>Outbound</v>
      </c>
      <c r="D3521" t="str">
        <f>IF(tbl_transaction[[#This Row],[Type]]="Inbound",VLOOKUP(tbl_transaction[[#This Row],[Reference Number]],barang_masuk[],4,FALSE),IF(tbl_transaction[[#This Row],[Type]]="Outbound",VLOOKUP(tbl_transaction[[#This Row],[Reference Number]],barang_keluar[],4,FALSE),""))</f>
        <v>PER021</v>
      </c>
      <c r="E3521" t="str">
        <f>IF(tbl_transaction[[#This Row],[Type]]="Inbound",VLOOKUP(tbl_transaction[[#This Row],[Reference Number]],barang_masuk[],5,FALSE),IF(tbl_transaction[[#This Row],[Type]]="Outbound",VLOOKUP(tbl_transaction[[#This Row],[Reference Number]],barang_keluar[],5,FALSE),""))</f>
        <v>Sunsilk Personal Care Variant 21</v>
      </c>
      <c r="F3521">
        <f>IF(tbl_transaction[[#This Row],[Type]]="Inbound",VLOOKUP(tbl_transaction[[#This Row],[Reference Number]],barang_masuk[],6,FALSE),IF(tbl_transaction[[#This Row],[Type]]="Outbound",VLOOKUP(tbl_transaction[[#This Row],[Reference Number]],barang_keluar[],6,FALSE),""))</f>
        <v>10</v>
      </c>
      <c r="G3521" t="str">
        <f>IF(tbl_transaction[[#This Row],[Type]]="Inbound",VLOOKUP(tbl_transaction[[#This Row],[Reference Number]],barang_masuk[],7,FALSE),IF(tbl_transaction[[#This Row],[Type]]="Outbound",VLOOKUP(tbl_transaction[[#This Row],[Reference Number]],barang_keluar[],7,FALSE),""))</f>
        <v>Bottle</v>
      </c>
      <c r="H3521" t="str">
        <f>IF(tbl_transaction[[#This Row],[Type]]="Inbound",VLOOKUP(tbl_transaction[[#This Row],[Reference Number]],barang_masuk[],3,FALSE),IF(tbl_transaction[[#This Row],[Type]]="Outbound",VLOOKUP(tbl_transaction[[#This Row],[Reference Number]],barang_keluar[],3,FALSE),""))</f>
        <v>Outlet 079</v>
      </c>
      <c r="I3521" t="str">
        <f>IF(D3521='Kartu Stok'!$B$2,COUNTIF($D$3:D3521,'Kartu Stok'!$B$2),"")</f>
        <v/>
      </c>
    </row>
    <row r="3522" spans="1:9" ht="14.5" x14ac:dyDescent="0.35">
      <c r="A3522" s="2" t="s">
        <v>4081</v>
      </c>
      <c r="B3522" s="5">
        <f>IF(LEFT(tbl_transaction[[#This Row],[Reference Number]],2)="GR",VLOOKUP(tbl_transaction[[#This Row],[Reference Number]],barang_masuk[],2,FALSE),IF(LEFT(tbl_transaction[[#This Row],[Reference Number]],2)="DO",VLOOKUP(tbl_transaction[[#This Row],[Reference Number]],barang_keluar[],2,FALSE),""))</f>
        <v>46164</v>
      </c>
      <c r="C3522" t="str">
        <f t="shared" si="55"/>
        <v>Outbound</v>
      </c>
      <c r="D3522" t="str">
        <f>IF(tbl_transaction[[#This Row],[Type]]="Inbound",VLOOKUP(tbl_transaction[[#This Row],[Reference Number]],barang_masuk[],4,FALSE),IF(tbl_transaction[[#This Row],[Type]]="Outbound",VLOOKUP(tbl_transaction[[#This Row],[Reference Number]],barang_keluar[],4,FALSE),""))</f>
        <v>HOM008</v>
      </c>
      <c r="E3522" t="str">
        <f>IF(tbl_transaction[[#This Row],[Type]]="Inbound",VLOOKUP(tbl_transaction[[#This Row],[Reference Number]],barang_masuk[],5,FALSE),IF(tbl_transaction[[#This Row],[Type]]="Outbound",VLOOKUP(tbl_transaction[[#This Row],[Reference Number]],barang_keluar[],5,FALSE),""))</f>
        <v>Rinso Home Care Variant 8</v>
      </c>
      <c r="F3522">
        <f>IF(tbl_transaction[[#This Row],[Type]]="Inbound",VLOOKUP(tbl_transaction[[#This Row],[Reference Number]],barang_masuk[],6,FALSE),IF(tbl_transaction[[#This Row],[Type]]="Outbound",VLOOKUP(tbl_transaction[[#This Row],[Reference Number]],barang_keluar[],6,FALSE),""))</f>
        <v>24</v>
      </c>
      <c r="G3522" t="str">
        <f>IF(tbl_transaction[[#This Row],[Type]]="Inbound",VLOOKUP(tbl_transaction[[#This Row],[Reference Number]],barang_masuk[],7,FALSE),IF(tbl_transaction[[#This Row],[Type]]="Outbound",VLOOKUP(tbl_transaction[[#This Row],[Reference Number]],barang_keluar[],7,FALSE),""))</f>
        <v>Pack</v>
      </c>
      <c r="H3522" t="str">
        <f>IF(tbl_transaction[[#This Row],[Type]]="Inbound",VLOOKUP(tbl_transaction[[#This Row],[Reference Number]],barang_masuk[],3,FALSE),IF(tbl_transaction[[#This Row],[Type]]="Outbound",VLOOKUP(tbl_transaction[[#This Row],[Reference Number]],barang_keluar[],3,FALSE),""))</f>
        <v>Outlet 059</v>
      </c>
      <c r="I3522" t="str">
        <f>IF(D3522='Kartu Stok'!$B$2,COUNTIF($D$3:D3522,'Kartu Stok'!$B$2),"")</f>
        <v/>
      </c>
    </row>
    <row r="3523" spans="1:9" ht="14.5" x14ac:dyDescent="0.35">
      <c r="A3523" s="2" t="s">
        <v>4082</v>
      </c>
      <c r="B3523" s="5">
        <f>IF(LEFT(tbl_transaction[[#This Row],[Reference Number]],2)="GR",VLOOKUP(tbl_transaction[[#This Row],[Reference Number]],barang_masuk[],2,FALSE),IF(LEFT(tbl_transaction[[#This Row],[Reference Number]],2)="DO",VLOOKUP(tbl_transaction[[#This Row],[Reference Number]],barang_keluar[],2,FALSE),""))</f>
        <v>46126</v>
      </c>
      <c r="C3523" t="str">
        <f t="shared" si="55"/>
        <v>Outbound</v>
      </c>
      <c r="D3523" t="str">
        <f>IF(tbl_transaction[[#This Row],[Type]]="Inbound",VLOOKUP(tbl_transaction[[#This Row],[Reference Number]],barang_masuk[],4,FALSE),IF(tbl_transaction[[#This Row],[Type]]="Outbound",VLOOKUP(tbl_transaction[[#This Row],[Reference Number]],barang_keluar[],4,FALSE),""))</f>
        <v>BEV040</v>
      </c>
      <c r="E3523" t="str">
        <f>IF(tbl_transaction[[#This Row],[Type]]="Inbound",VLOOKUP(tbl_transaction[[#This Row],[Reference Number]],barang_masuk[],5,FALSE),IF(tbl_transaction[[#This Row],[Type]]="Outbound",VLOOKUP(tbl_transaction[[#This Row],[Reference Number]],barang_keluar[],5,FALSE),""))</f>
        <v>Aqua Beverage Variant 40</v>
      </c>
      <c r="F3523">
        <f>IF(tbl_transaction[[#This Row],[Type]]="Inbound",VLOOKUP(tbl_transaction[[#This Row],[Reference Number]],barang_masuk[],6,FALSE),IF(tbl_transaction[[#This Row],[Type]]="Outbound",VLOOKUP(tbl_transaction[[#This Row],[Reference Number]],barang_keluar[],6,FALSE),""))</f>
        <v>20</v>
      </c>
      <c r="G3523" t="str">
        <f>IF(tbl_transaction[[#This Row],[Type]]="Inbound",VLOOKUP(tbl_transaction[[#This Row],[Reference Number]],barang_masuk[],7,FALSE),IF(tbl_transaction[[#This Row],[Type]]="Outbound",VLOOKUP(tbl_transaction[[#This Row],[Reference Number]],barang_keluar[],7,FALSE),""))</f>
        <v>Bottle</v>
      </c>
      <c r="H3523" t="str">
        <f>IF(tbl_transaction[[#This Row],[Type]]="Inbound",VLOOKUP(tbl_transaction[[#This Row],[Reference Number]],barang_masuk[],3,FALSE),IF(tbl_transaction[[#This Row],[Type]]="Outbound",VLOOKUP(tbl_transaction[[#This Row],[Reference Number]],barang_keluar[],3,FALSE),""))</f>
        <v>Outlet 011</v>
      </c>
      <c r="I3523" t="str">
        <f>IF(D3523='Kartu Stok'!$B$2,COUNTIF($D$3:D3523,'Kartu Stok'!$B$2),"")</f>
        <v/>
      </c>
    </row>
    <row r="3524" spans="1:9" ht="14.5" x14ac:dyDescent="0.35">
      <c r="A3524" s="2" t="s">
        <v>4083</v>
      </c>
      <c r="B3524" s="5">
        <f>IF(LEFT(tbl_transaction[[#This Row],[Reference Number]],2)="GR",VLOOKUP(tbl_transaction[[#This Row],[Reference Number]],barang_masuk[],2,FALSE),IF(LEFT(tbl_transaction[[#This Row],[Reference Number]],2)="DO",VLOOKUP(tbl_transaction[[#This Row],[Reference Number]],barang_keluar[],2,FALSE),""))</f>
        <v>46061</v>
      </c>
      <c r="C3524" t="str">
        <f t="shared" si="55"/>
        <v>Outbound</v>
      </c>
      <c r="D3524" t="str">
        <f>IF(tbl_transaction[[#This Row],[Type]]="Inbound",VLOOKUP(tbl_transaction[[#This Row],[Reference Number]],barang_masuk[],4,FALSE),IF(tbl_transaction[[#This Row],[Type]]="Outbound",VLOOKUP(tbl_transaction[[#This Row],[Reference Number]],barang_keluar[],4,FALSE),""))</f>
        <v>SNK024</v>
      </c>
      <c r="E3524" t="str">
        <f>IF(tbl_transaction[[#This Row],[Type]]="Inbound",VLOOKUP(tbl_transaction[[#This Row],[Reference Number]],barang_masuk[],5,FALSE),IF(tbl_transaction[[#This Row],[Type]]="Outbound",VLOOKUP(tbl_transaction[[#This Row],[Reference Number]],barang_keluar[],5,FALSE),""))</f>
        <v>Chitato Snack Variant 24</v>
      </c>
      <c r="F3524">
        <f>IF(tbl_transaction[[#This Row],[Type]]="Inbound",VLOOKUP(tbl_transaction[[#This Row],[Reference Number]],barang_masuk[],6,FALSE),IF(tbl_transaction[[#This Row],[Type]]="Outbound",VLOOKUP(tbl_transaction[[#This Row],[Reference Number]],barang_keluar[],6,FALSE),""))</f>
        <v>10</v>
      </c>
      <c r="G3524" t="str">
        <f>IF(tbl_transaction[[#This Row],[Type]]="Inbound",VLOOKUP(tbl_transaction[[#This Row],[Reference Number]],barang_masuk[],7,FALSE),IF(tbl_transaction[[#This Row],[Type]]="Outbound",VLOOKUP(tbl_transaction[[#This Row],[Reference Number]],barang_keluar[],7,FALSE),""))</f>
        <v>Pack</v>
      </c>
      <c r="H3524" t="str">
        <f>IF(tbl_transaction[[#This Row],[Type]]="Inbound",VLOOKUP(tbl_transaction[[#This Row],[Reference Number]],barang_masuk[],3,FALSE),IF(tbl_transaction[[#This Row],[Type]]="Outbound",VLOOKUP(tbl_transaction[[#This Row],[Reference Number]],barang_keluar[],3,FALSE),""))</f>
        <v>Outlet 073</v>
      </c>
      <c r="I3524" t="str">
        <f>IF(D3524='Kartu Stok'!$B$2,COUNTIF($D$3:D3524,'Kartu Stok'!$B$2),"")</f>
        <v/>
      </c>
    </row>
    <row r="3525" spans="1:9" ht="14.5" x14ac:dyDescent="0.35">
      <c r="A3525" s="2" t="s">
        <v>4084</v>
      </c>
      <c r="B3525" s="5">
        <f>IF(LEFT(tbl_transaction[[#This Row],[Reference Number]],2)="GR",VLOOKUP(tbl_transaction[[#This Row],[Reference Number]],barang_masuk[],2,FALSE),IF(LEFT(tbl_transaction[[#This Row],[Reference Number]],2)="DO",VLOOKUP(tbl_transaction[[#This Row],[Reference Number]],barang_keluar[],2,FALSE),""))</f>
        <v>46072</v>
      </c>
      <c r="C3525" t="str">
        <f t="shared" si="55"/>
        <v>Outbound</v>
      </c>
      <c r="D3525" t="str">
        <f>IF(tbl_transaction[[#This Row],[Type]]="Inbound",VLOOKUP(tbl_transaction[[#This Row],[Reference Number]],barang_masuk[],4,FALSE),IF(tbl_transaction[[#This Row],[Type]]="Outbound",VLOOKUP(tbl_transaction[[#This Row],[Reference Number]],barang_keluar[],4,FALSE),""))</f>
        <v>SNK016</v>
      </c>
      <c r="E3525" t="str">
        <f>IF(tbl_transaction[[#This Row],[Type]]="Inbound",VLOOKUP(tbl_transaction[[#This Row],[Reference Number]],barang_masuk[],5,FALSE),IF(tbl_transaction[[#This Row],[Type]]="Outbound",VLOOKUP(tbl_transaction[[#This Row],[Reference Number]],barang_keluar[],5,FALSE),""))</f>
        <v>Qtela Snack Variant 16</v>
      </c>
      <c r="F3525">
        <f>IF(tbl_transaction[[#This Row],[Type]]="Inbound",VLOOKUP(tbl_transaction[[#This Row],[Reference Number]],barang_masuk[],6,FALSE),IF(tbl_transaction[[#This Row],[Type]]="Outbound",VLOOKUP(tbl_transaction[[#This Row],[Reference Number]],barang_keluar[],6,FALSE),""))</f>
        <v>20</v>
      </c>
      <c r="G3525" t="str">
        <f>IF(tbl_transaction[[#This Row],[Type]]="Inbound",VLOOKUP(tbl_transaction[[#This Row],[Reference Number]],barang_masuk[],7,FALSE),IF(tbl_transaction[[#This Row],[Type]]="Outbound",VLOOKUP(tbl_transaction[[#This Row],[Reference Number]],barang_keluar[],7,FALSE),""))</f>
        <v>Pack</v>
      </c>
      <c r="H3525" t="str">
        <f>IF(tbl_transaction[[#This Row],[Type]]="Inbound",VLOOKUP(tbl_transaction[[#This Row],[Reference Number]],barang_masuk[],3,FALSE),IF(tbl_transaction[[#This Row],[Type]]="Outbound",VLOOKUP(tbl_transaction[[#This Row],[Reference Number]],barang_keluar[],3,FALSE),""))</f>
        <v>Outlet 014</v>
      </c>
      <c r="I3525" t="str">
        <f>IF(D3525='Kartu Stok'!$B$2,COUNTIF($D$3:D3525,'Kartu Stok'!$B$2),"")</f>
        <v/>
      </c>
    </row>
    <row r="3526" spans="1:9" ht="14.5" x14ac:dyDescent="0.35">
      <c r="A3526" s="2" t="s">
        <v>4085</v>
      </c>
      <c r="B3526" s="5">
        <f>IF(LEFT(tbl_transaction[[#This Row],[Reference Number]],2)="GR",VLOOKUP(tbl_transaction[[#This Row],[Reference Number]],barang_masuk[],2,FALSE),IF(LEFT(tbl_transaction[[#This Row],[Reference Number]],2)="DO",VLOOKUP(tbl_transaction[[#This Row],[Reference Number]],barang_keluar[],2,FALSE),""))</f>
        <v>46059</v>
      </c>
      <c r="C3526" t="str">
        <f t="shared" si="55"/>
        <v>Outbound</v>
      </c>
      <c r="D3526" t="str">
        <f>IF(tbl_transaction[[#This Row],[Type]]="Inbound",VLOOKUP(tbl_transaction[[#This Row],[Reference Number]],barang_masuk[],4,FALSE),IF(tbl_transaction[[#This Row],[Type]]="Outbound",VLOOKUP(tbl_transaction[[#This Row],[Reference Number]],barang_keluar[],4,FALSE),""))</f>
        <v>SNK016</v>
      </c>
      <c r="E3526" t="str">
        <f>IF(tbl_transaction[[#This Row],[Type]]="Inbound",VLOOKUP(tbl_transaction[[#This Row],[Reference Number]],barang_masuk[],5,FALSE),IF(tbl_transaction[[#This Row],[Type]]="Outbound",VLOOKUP(tbl_transaction[[#This Row],[Reference Number]],barang_keluar[],5,FALSE),""))</f>
        <v>Qtela Snack Variant 16</v>
      </c>
      <c r="F3526">
        <f>IF(tbl_transaction[[#This Row],[Type]]="Inbound",VLOOKUP(tbl_transaction[[#This Row],[Reference Number]],barang_masuk[],6,FALSE),IF(tbl_transaction[[#This Row],[Type]]="Outbound",VLOOKUP(tbl_transaction[[#This Row],[Reference Number]],barang_keluar[],6,FALSE),""))</f>
        <v>5</v>
      </c>
      <c r="G3526" t="str">
        <f>IF(tbl_transaction[[#This Row],[Type]]="Inbound",VLOOKUP(tbl_transaction[[#This Row],[Reference Number]],barang_masuk[],7,FALSE),IF(tbl_transaction[[#This Row],[Type]]="Outbound",VLOOKUP(tbl_transaction[[#This Row],[Reference Number]],barang_keluar[],7,FALSE),""))</f>
        <v>Pack</v>
      </c>
      <c r="H3526" t="str">
        <f>IF(tbl_transaction[[#This Row],[Type]]="Inbound",VLOOKUP(tbl_transaction[[#This Row],[Reference Number]],barang_masuk[],3,FALSE),IF(tbl_transaction[[#This Row],[Type]]="Outbound",VLOOKUP(tbl_transaction[[#This Row],[Reference Number]],barang_keluar[],3,FALSE),""))</f>
        <v>Outlet 040</v>
      </c>
      <c r="I3526" t="str">
        <f>IF(D3526='Kartu Stok'!$B$2,COUNTIF($D$3:D3526,'Kartu Stok'!$B$2),"")</f>
        <v/>
      </c>
    </row>
    <row r="3527" spans="1:9" ht="14.5" x14ac:dyDescent="0.35">
      <c r="A3527" s="2" t="s">
        <v>4086</v>
      </c>
      <c r="B3527" s="5">
        <f>IF(LEFT(tbl_transaction[[#This Row],[Reference Number]],2)="GR",VLOOKUP(tbl_transaction[[#This Row],[Reference Number]],barang_masuk[],2,FALSE),IF(LEFT(tbl_transaction[[#This Row],[Reference Number]],2)="DO",VLOOKUP(tbl_transaction[[#This Row],[Reference Number]],barang_keluar[],2,FALSE),""))</f>
        <v>46042</v>
      </c>
      <c r="C3527" t="str">
        <f t="shared" si="55"/>
        <v>Outbound</v>
      </c>
      <c r="D3527" t="str">
        <f>IF(tbl_transaction[[#This Row],[Type]]="Inbound",VLOOKUP(tbl_transaction[[#This Row],[Reference Number]],barang_masuk[],4,FALSE),IF(tbl_transaction[[#This Row],[Type]]="Outbound",VLOOKUP(tbl_transaction[[#This Row],[Reference Number]],barang_keluar[],4,FALSE),""))</f>
        <v>BEV008</v>
      </c>
      <c r="E3527" t="str">
        <f>IF(tbl_transaction[[#This Row],[Type]]="Inbound",VLOOKUP(tbl_transaction[[#This Row],[Reference Number]],barang_masuk[],5,FALSE),IF(tbl_transaction[[#This Row],[Type]]="Outbound",VLOOKUP(tbl_transaction[[#This Row],[Reference Number]],barang_keluar[],5,FALSE),""))</f>
        <v>Aqua Beverage Variant 8</v>
      </c>
      <c r="F3527">
        <f>IF(tbl_transaction[[#This Row],[Type]]="Inbound",VLOOKUP(tbl_transaction[[#This Row],[Reference Number]],barang_masuk[],6,FALSE),IF(tbl_transaction[[#This Row],[Type]]="Outbound",VLOOKUP(tbl_transaction[[#This Row],[Reference Number]],barang_keluar[],6,FALSE),""))</f>
        <v>5</v>
      </c>
      <c r="G3527" t="str">
        <f>IF(tbl_transaction[[#This Row],[Type]]="Inbound",VLOOKUP(tbl_transaction[[#This Row],[Reference Number]],barang_masuk[],7,FALSE),IF(tbl_transaction[[#This Row],[Type]]="Outbound",VLOOKUP(tbl_transaction[[#This Row],[Reference Number]],barang_keluar[],7,FALSE),""))</f>
        <v>Bottle</v>
      </c>
      <c r="H3527" t="str">
        <f>IF(tbl_transaction[[#This Row],[Type]]="Inbound",VLOOKUP(tbl_transaction[[#This Row],[Reference Number]],barang_masuk[],3,FALSE),IF(tbl_transaction[[#This Row],[Type]]="Outbound",VLOOKUP(tbl_transaction[[#This Row],[Reference Number]],barang_keluar[],3,FALSE),""))</f>
        <v>Outlet 070</v>
      </c>
      <c r="I3527" t="str">
        <f>IF(D3527='Kartu Stok'!$B$2,COUNTIF($D$3:D3527,'Kartu Stok'!$B$2),"")</f>
        <v/>
      </c>
    </row>
    <row r="3528" spans="1:9" ht="14.5" x14ac:dyDescent="0.35">
      <c r="A3528" s="2" t="s">
        <v>4087</v>
      </c>
      <c r="B3528" s="5">
        <f>IF(LEFT(tbl_transaction[[#This Row],[Reference Number]],2)="GR",VLOOKUP(tbl_transaction[[#This Row],[Reference Number]],barang_masuk[],2,FALSE),IF(LEFT(tbl_transaction[[#This Row],[Reference Number]],2)="DO",VLOOKUP(tbl_transaction[[#This Row],[Reference Number]],barang_keluar[],2,FALSE),""))</f>
        <v>46070</v>
      </c>
      <c r="C3528" t="str">
        <f t="shared" si="55"/>
        <v>Outbound</v>
      </c>
      <c r="D3528" t="str">
        <f>IF(tbl_transaction[[#This Row],[Type]]="Inbound",VLOOKUP(tbl_transaction[[#This Row],[Reference Number]],barang_masuk[],4,FALSE),IF(tbl_transaction[[#This Row],[Type]]="Outbound",VLOOKUP(tbl_transaction[[#This Row],[Reference Number]],barang_keluar[],4,FALSE),""))</f>
        <v>HOM030</v>
      </c>
      <c r="E3528" t="str">
        <f>IF(tbl_transaction[[#This Row],[Type]]="Inbound",VLOOKUP(tbl_transaction[[#This Row],[Reference Number]],barang_masuk[],5,FALSE),IF(tbl_transaction[[#This Row],[Type]]="Outbound",VLOOKUP(tbl_transaction[[#This Row],[Reference Number]],barang_keluar[],5,FALSE),""))</f>
        <v>Molto Home Care Variant 30</v>
      </c>
      <c r="F3528">
        <f>IF(tbl_transaction[[#This Row],[Type]]="Inbound",VLOOKUP(tbl_transaction[[#This Row],[Reference Number]],barang_masuk[],6,FALSE),IF(tbl_transaction[[#This Row],[Type]]="Outbound",VLOOKUP(tbl_transaction[[#This Row],[Reference Number]],barang_keluar[],6,FALSE),""))</f>
        <v>48</v>
      </c>
      <c r="G3528" t="str">
        <f>IF(tbl_transaction[[#This Row],[Type]]="Inbound",VLOOKUP(tbl_transaction[[#This Row],[Reference Number]],barang_masuk[],7,FALSE),IF(tbl_transaction[[#This Row],[Type]]="Outbound",VLOOKUP(tbl_transaction[[#This Row],[Reference Number]],barang_keluar[],7,FALSE),""))</f>
        <v>Pack</v>
      </c>
      <c r="H3528" t="str">
        <f>IF(tbl_transaction[[#This Row],[Type]]="Inbound",VLOOKUP(tbl_transaction[[#This Row],[Reference Number]],barang_masuk[],3,FALSE),IF(tbl_transaction[[#This Row],[Type]]="Outbound",VLOOKUP(tbl_transaction[[#This Row],[Reference Number]],barang_keluar[],3,FALSE),""))</f>
        <v>Outlet 060</v>
      </c>
      <c r="I3528" t="str">
        <f>IF(D3528='Kartu Stok'!$B$2,COUNTIF($D$3:D3528,'Kartu Stok'!$B$2),"")</f>
        <v/>
      </c>
    </row>
    <row r="3529" spans="1:9" ht="14.5" x14ac:dyDescent="0.35">
      <c r="A3529" s="2" t="s">
        <v>4088</v>
      </c>
      <c r="B3529" s="5">
        <f>IF(LEFT(tbl_transaction[[#This Row],[Reference Number]],2)="GR",VLOOKUP(tbl_transaction[[#This Row],[Reference Number]],barang_masuk[],2,FALSE),IF(LEFT(tbl_transaction[[#This Row],[Reference Number]],2)="DO",VLOOKUP(tbl_transaction[[#This Row],[Reference Number]],barang_keluar[],2,FALSE),""))</f>
        <v>46039</v>
      </c>
      <c r="C3529" t="str">
        <f t="shared" si="55"/>
        <v>Outbound</v>
      </c>
      <c r="D3529" t="str">
        <f>IF(tbl_transaction[[#This Row],[Type]]="Inbound",VLOOKUP(tbl_transaction[[#This Row],[Reference Number]],barang_masuk[],4,FALSE),IF(tbl_transaction[[#This Row],[Type]]="Outbound",VLOOKUP(tbl_transaction[[#This Row],[Reference Number]],barang_keluar[],4,FALSE),""))</f>
        <v>HOM016</v>
      </c>
      <c r="E3529" t="str">
        <f>IF(tbl_transaction[[#This Row],[Type]]="Inbound",VLOOKUP(tbl_transaction[[#This Row],[Reference Number]],barang_masuk[],5,FALSE),IF(tbl_transaction[[#This Row],[Type]]="Outbound",VLOOKUP(tbl_transaction[[#This Row],[Reference Number]],barang_keluar[],5,FALSE),""))</f>
        <v>Molto Home Care Variant 16</v>
      </c>
      <c r="F3529">
        <f>IF(tbl_transaction[[#This Row],[Type]]="Inbound",VLOOKUP(tbl_transaction[[#This Row],[Reference Number]],barang_masuk[],6,FALSE),IF(tbl_transaction[[#This Row],[Type]]="Outbound",VLOOKUP(tbl_transaction[[#This Row],[Reference Number]],barang_keluar[],6,FALSE),""))</f>
        <v>12</v>
      </c>
      <c r="G3529" t="str">
        <f>IF(tbl_transaction[[#This Row],[Type]]="Inbound",VLOOKUP(tbl_transaction[[#This Row],[Reference Number]],barang_masuk[],7,FALSE),IF(tbl_transaction[[#This Row],[Type]]="Outbound",VLOOKUP(tbl_transaction[[#This Row],[Reference Number]],barang_keluar[],7,FALSE),""))</f>
        <v>Pack</v>
      </c>
      <c r="H3529" t="str">
        <f>IF(tbl_transaction[[#This Row],[Type]]="Inbound",VLOOKUP(tbl_transaction[[#This Row],[Reference Number]],barang_masuk[],3,FALSE),IF(tbl_transaction[[#This Row],[Type]]="Outbound",VLOOKUP(tbl_transaction[[#This Row],[Reference Number]],barang_keluar[],3,FALSE),""))</f>
        <v>Outlet 080</v>
      </c>
      <c r="I3529" t="str">
        <f>IF(D3529='Kartu Stok'!$B$2,COUNTIF($D$3:D3529,'Kartu Stok'!$B$2),"")</f>
        <v/>
      </c>
    </row>
    <row r="3530" spans="1:9" ht="14.5" x14ac:dyDescent="0.35">
      <c r="A3530" s="2" t="s">
        <v>4089</v>
      </c>
      <c r="B3530" s="5">
        <f>IF(LEFT(tbl_transaction[[#This Row],[Reference Number]],2)="GR",VLOOKUP(tbl_transaction[[#This Row],[Reference Number]],barang_masuk[],2,FALSE),IF(LEFT(tbl_transaction[[#This Row],[Reference Number]],2)="DO",VLOOKUP(tbl_transaction[[#This Row],[Reference Number]],barang_keluar[],2,FALSE),""))</f>
        <v>46090</v>
      </c>
      <c r="C3530" t="str">
        <f t="shared" si="55"/>
        <v>Outbound</v>
      </c>
      <c r="D3530" t="str">
        <f>IF(tbl_transaction[[#This Row],[Type]]="Inbound",VLOOKUP(tbl_transaction[[#This Row],[Reference Number]],barang_masuk[],4,FALSE),IF(tbl_transaction[[#This Row],[Type]]="Outbound",VLOOKUP(tbl_transaction[[#This Row],[Reference Number]],barang_keluar[],4,FALSE),""))</f>
        <v>BAB020</v>
      </c>
      <c r="E3530" t="str">
        <f>IF(tbl_transaction[[#This Row],[Type]]="Inbound",VLOOKUP(tbl_transaction[[#This Row],[Reference Number]],barang_masuk[],5,FALSE),IF(tbl_transaction[[#This Row],[Type]]="Outbound",VLOOKUP(tbl_transaction[[#This Row],[Reference Number]],barang_keluar[],5,FALSE),""))</f>
        <v>Zwitsal Baby Care Variant 20</v>
      </c>
      <c r="F3530">
        <f>IF(tbl_transaction[[#This Row],[Type]]="Inbound",VLOOKUP(tbl_transaction[[#This Row],[Reference Number]],barang_masuk[],6,FALSE),IF(tbl_transaction[[#This Row],[Type]]="Outbound",VLOOKUP(tbl_transaction[[#This Row],[Reference Number]],barang_keluar[],6,FALSE),""))</f>
        <v>60</v>
      </c>
      <c r="G3530" t="str">
        <f>IF(tbl_transaction[[#This Row],[Type]]="Inbound",VLOOKUP(tbl_transaction[[#This Row],[Reference Number]],barang_masuk[],7,FALSE),IF(tbl_transaction[[#This Row],[Type]]="Outbound",VLOOKUP(tbl_transaction[[#This Row],[Reference Number]],barang_keluar[],7,FALSE),""))</f>
        <v>Pack</v>
      </c>
      <c r="H3530" t="str">
        <f>IF(tbl_transaction[[#This Row],[Type]]="Inbound",VLOOKUP(tbl_transaction[[#This Row],[Reference Number]],barang_masuk[],3,FALSE),IF(tbl_transaction[[#This Row],[Type]]="Outbound",VLOOKUP(tbl_transaction[[#This Row],[Reference Number]],barang_keluar[],3,FALSE),""))</f>
        <v>Outlet 033</v>
      </c>
      <c r="I3530" t="str">
        <f>IF(D3530='Kartu Stok'!$B$2,COUNTIF($D$3:D3530,'Kartu Stok'!$B$2),"")</f>
        <v/>
      </c>
    </row>
    <row r="3531" spans="1:9" ht="14.5" x14ac:dyDescent="0.35">
      <c r="A3531" s="2" t="s">
        <v>4090</v>
      </c>
      <c r="B3531" s="5">
        <f>IF(LEFT(tbl_transaction[[#This Row],[Reference Number]],2)="GR",VLOOKUP(tbl_transaction[[#This Row],[Reference Number]],barang_masuk[],2,FALSE),IF(LEFT(tbl_transaction[[#This Row],[Reference Number]],2)="DO",VLOOKUP(tbl_transaction[[#This Row],[Reference Number]],barang_keluar[],2,FALSE),""))</f>
        <v>46051</v>
      </c>
      <c r="C3531" t="str">
        <f t="shared" si="55"/>
        <v>Outbound</v>
      </c>
      <c r="D3531" t="str">
        <f>IF(tbl_transaction[[#This Row],[Type]]="Inbound",VLOOKUP(tbl_transaction[[#This Row],[Reference Number]],barang_masuk[],4,FALSE),IF(tbl_transaction[[#This Row],[Type]]="Outbound",VLOOKUP(tbl_transaction[[#This Row],[Reference Number]],barang_keluar[],4,FALSE),""))</f>
        <v>PER006</v>
      </c>
      <c r="E3531" t="str">
        <f>IF(tbl_transaction[[#This Row],[Type]]="Inbound",VLOOKUP(tbl_transaction[[#This Row],[Reference Number]],barang_masuk[],5,FALSE),IF(tbl_transaction[[#This Row],[Type]]="Outbound",VLOOKUP(tbl_transaction[[#This Row],[Reference Number]],barang_keluar[],5,FALSE),""))</f>
        <v>Lifebuoy Personal Care Variant 6</v>
      </c>
      <c r="F3531">
        <f>IF(tbl_transaction[[#This Row],[Type]]="Inbound",VLOOKUP(tbl_transaction[[#This Row],[Reference Number]],barang_masuk[],6,FALSE),IF(tbl_transaction[[#This Row],[Type]]="Outbound",VLOOKUP(tbl_transaction[[#This Row],[Reference Number]],barang_keluar[],6,FALSE),""))</f>
        <v>48</v>
      </c>
      <c r="G3531" t="str">
        <f>IF(tbl_transaction[[#This Row],[Type]]="Inbound",VLOOKUP(tbl_transaction[[#This Row],[Reference Number]],barang_masuk[],7,FALSE),IF(tbl_transaction[[#This Row],[Type]]="Outbound",VLOOKUP(tbl_transaction[[#This Row],[Reference Number]],barang_keluar[],7,FALSE),""))</f>
        <v>Bottle</v>
      </c>
      <c r="H3531" t="str">
        <f>IF(tbl_transaction[[#This Row],[Type]]="Inbound",VLOOKUP(tbl_transaction[[#This Row],[Reference Number]],barang_masuk[],3,FALSE),IF(tbl_transaction[[#This Row],[Type]]="Outbound",VLOOKUP(tbl_transaction[[#This Row],[Reference Number]],barang_keluar[],3,FALSE),""))</f>
        <v>Outlet 055</v>
      </c>
      <c r="I3531" t="str">
        <f>IF(D3531='Kartu Stok'!$B$2,COUNTIF($D$3:D3531,'Kartu Stok'!$B$2),"")</f>
        <v/>
      </c>
    </row>
    <row r="3532" spans="1:9" ht="14.5" x14ac:dyDescent="0.35">
      <c r="A3532" s="2" t="s">
        <v>4091</v>
      </c>
      <c r="B3532" s="5">
        <f>IF(LEFT(tbl_transaction[[#This Row],[Reference Number]],2)="GR",VLOOKUP(tbl_transaction[[#This Row],[Reference Number]],barang_masuk[],2,FALSE),IF(LEFT(tbl_transaction[[#This Row],[Reference Number]],2)="DO",VLOOKUP(tbl_transaction[[#This Row],[Reference Number]],barang_keluar[],2,FALSE),""))</f>
        <v>46078</v>
      </c>
      <c r="C3532" t="str">
        <f t="shared" si="55"/>
        <v>Outbound</v>
      </c>
      <c r="D3532" t="str">
        <f>IF(tbl_transaction[[#This Row],[Type]]="Inbound",VLOOKUP(tbl_transaction[[#This Row],[Reference Number]],barang_masuk[],4,FALSE),IF(tbl_transaction[[#This Row],[Type]]="Outbound",VLOOKUP(tbl_transaction[[#This Row],[Reference Number]],barang_keluar[],4,FALSE),""))</f>
        <v>BAB019</v>
      </c>
      <c r="E3532" t="str">
        <f>IF(tbl_transaction[[#This Row],[Type]]="Inbound",VLOOKUP(tbl_transaction[[#This Row],[Reference Number]],barang_masuk[],5,FALSE),IF(tbl_transaction[[#This Row],[Type]]="Outbound",VLOOKUP(tbl_transaction[[#This Row],[Reference Number]],barang_keluar[],5,FALSE),""))</f>
        <v>Zwitsal Baby Care Variant 19</v>
      </c>
      <c r="F3532">
        <f>IF(tbl_transaction[[#This Row],[Type]]="Inbound",VLOOKUP(tbl_transaction[[#This Row],[Reference Number]],barang_masuk[],6,FALSE),IF(tbl_transaction[[#This Row],[Type]]="Outbound",VLOOKUP(tbl_transaction[[#This Row],[Reference Number]],barang_keluar[],6,FALSE),""))</f>
        <v>36</v>
      </c>
      <c r="G3532" t="str">
        <f>IF(tbl_transaction[[#This Row],[Type]]="Inbound",VLOOKUP(tbl_transaction[[#This Row],[Reference Number]],barang_masuk[],7,FALSE),IF(tbl_transaction[[#This Row],[Type]]="Outbound",VLOOKUP(tbl_transaction[[#This Row],[Reference Number]],barang_keluar[],7,FALSE),""))</f>
        <v>Pack</v>
      </c>
      <c r="H3532" t="str">
        <f>IF(tbl_transaction[[#This Row],[Type]]="Inbound",VLOOKUP(tbl_transaction[[#This Row],[Reference Number]],barang_masuk[],3,FALSE),IF(tbl_transaction[[#This Row],[Type]]="Outbound",VLOOKUP(tbl_transaction[[#This Row],[Reference Number]],barang_keluar[],3,FALSE),""))</f>
        <v>Outlet 077</v>
      </c>
      <c r="I3532" t="str">
        <f>IF(D3532='Kartu Stok'!$B$2,COUNTIF($D$3:D3532,'Kartu Stok'!$B$2),"")</f>
        <v/>
      </c>
    </row>
    <row r="3533" spans="1:9" ht="14.5" x14ac:dyDescent="0.35">
      <c r="A3533" s="2" t="s">
        <v>4092</v>
      </c>
      <c r="B3533" s="5">
        <f>IF(LEFT(tbl_transaction[[#This Row],[Reference Number]],2)="GR",VLOOKUP(tbl_transaction[[#This Row],[Reference Number]],barang_masuk[],2,FALSE),IF(LEFT(tbl_transaction[[#This Row],[Reference Number]],2)="DO",VLOOKUP(tbl_transaction[[#This Row],[Reference Number]],barang_keluar[],2,FALSE),""))</f>
        <v>46126</v>
      </c>
      <c r="C3533" t="str">
        <f t="shared" si="55"/>
        <v>Outbound</v>
      </c>
      <c r="D3533" t="str">
        <f>IF(tbl_transaction[[#This Row],[Type]]="Inbound",VLOOKUP(tbl_transaction[[#This Row],[Reference Number]],barang_masuk[],4,FALSE),IF(tbl_transaction[[#This Row],[Type]]="Outbound",VLOOKUP(tbl_transaction[[#This Row],[Reference Number]],barang_keluar[],4,FALSE),""))</f>
        <v>SNK016</v>
      </c>
      <c r="E3533" t="str">
        <f>IF(tbl_transaction[[#This Row],[Type]]="Inbound",VLOOKUP(tbl_transaction[[#This Row],[Reference Number]],barang_masuk[],5,FALSE),IF(tbl_transaction[[#This Row],[Type]]="Outbound",VLOOKUP(tbl_transaction[[#This Row],[Reference Number]],barang_keluar[],5,FALSE),""))</f>
        <v>Qtela Snack Variant 16</v>
      </c>
      <c r="F3533">
        <f>IF(tbl_transaction[[#This Row],[Type]]="Inbound",VLOOKUP(tbl_transaction[[#This Row],[Reference Number]],barang_masuk[],6,FALSE),IF(tbl_transaction[[#This Row],[Type]]="Outbound",VLOOKUP(tbl_transaction[[#This Row],[Reference Number]],barang_keluar[],6,FALSE),""))</f>
        <v>20</v>
      </c>
      <c r="G3533" t="str">
        <f>IF(tbl_transaction[[#This Row],[Type]]="Inbound",VLOOKUP(tbl_transaction[[#This Row],[Reference Number]],barang_masuk[],7,FALSE),IF(tbl_transaction[[#This Row],[Type]]="Outbound",VLOOKUP(tbl_transaction[[#This Row],[Reference Number]],barang_keluar[],7,FALSE),""))</f>
        <v>Pack</v>
      </c>
      <c r="H3533" t="str">
        <f>IF(tbl_transaction[[#This Row],[Type]]="Inbound",VLOOKUP(tbl_transaction[[#This Row],[Reference Number]],barang_masuk[],3,FALSE),IF(tbl_transaction[[#This Row],[Type]]="Outbound",VLOOKUP(tbl_transaction[[#This Row],[Reference Number]],barang_keluar[],3,FALSE),""))</f>
        <v>Outlet 014</v>
      </c>
      <c r="I3533" t="str">
        <f>IF(D3533='Kartu Stok'!$B$2,COUNTIF($D$3:D3533,'Kartu Stok'!$B$2),"")</f>
        <v/>
      </c>
    </row>
    <row r="3534" spans="1:9" ht="14.5" x14ac:dyDescent="0.35">
      <c r="A3534" s="2" t="s">
        <v>4093</v>
      </c>
      <c r="B3534" s="5">
        <f>IF(LEFT(tbl_transaction[[#This Row],[Reference Number]],2)="GR",VLOOKUP(tbl_transaction[[#This Row],[Reference Number]],barang_masuk[],2,FALSE),IF(LEFT(tbl_transaction[[#This Row],[Reference Number]],2)="DO",VLOOKUP(tbl_transaction[[#This Row],[Reference Number]],barang_keluar[],2,FALSE),""))</f>
        <v>46117</v>
      </c>
      <c r="C3534" t="str">
        <f t="shared" si="55"/>
        <v>Outbound</v>
      </c>
      <c r="D3534" t="str">
        <f>IF(tbl_transaction[[#This Row],[Type]]="Inbound",VLOOKUP(tbl_transaction[[#This Row],[Reference Number]],barang_masuk[],4,FALSE),IF(tbl_transaction[[#This Row],[Type]]="Outbound",VLOOKUP(tbl_transaction[[#This Row],[Reference Number]],barang_keluar[],4,FALSE),""))</f>
        <v>SNK009</v>
      </c>
      <c r="E3534" t="str">
        <f>IF(tbl_transaction[[#This Row],[Type]]="Inbound",VLOOKUP(tbl_transaction[[#This Row],[Reference Number]],barang_masuk[],5,FALSE),IF(tbl_transaction[[#This Row],[Type]]="Outbound",VLOOKUP(tbl_transaction[[#This Row],[Reference Number]],barang_keluar[],5,FALSE),""))</f>
        <v>Chitato Snack Variant 9</v>
      </c>
      <c r="F3534">
        <f>IF(tbl_transaction[[#This Row],[Type]]="Inbound",VLOOKUP(tbl_transaction[[#This Row],[Reference Number]],barang_masuk[],6,FALSE),IF(tbl_transaction[[#This Row],[Type]]="Outbound",VLOOKUP(tbl_transaction[[#This Row],[Reference Number]],barang_keluar[],6,FALSE),""))</f>
        <v>60</v>
      </c>
      <c r="G3534" t="str">
        <f>IF(tbl_transaction[[#This Row],[Type]]="Inbound",VLOOKUP(tbl_transaction[[#This Row],[Reference Number]],barang_masuk[],7,FALSE),IF(tbl_transaction[[#This Row],[Type]]="Outbound",VLOOKUP(tbl_transaction[[#This Row],[Reference Number]],barang_keluar[],7,FALSE),""))</f>
        <v>Pack</v>
      </c>
      <c r="H3534" t="str">
        <f>IF(tbl_transaction[[#This Row],[Type]]="Inbound",VLOOKUP(tbl_transaction[[#This Row],[Reference Number]],barang_masuk[],3,FALSE),IF(tbl_transaction[[#This Row],[Type]]="Outbound",VLOOKUP(tbl_transaction[[#This Row],[Reference Number]],barang_keluar[],3,FALSE),""))</f>
        <v>Outlet 068</v>
      </c>
      <c r="I3534" t="str">
        <f>IF(D3534='Kartu Stok'!$B$2,COUNTIF($D$3:D3534,'Kartu Stok'!$B$2),"")</f>
        <v/>
      </c>
    </row>
    <row r="3535" spans="1:9" ht="14.5" x14ac:dyDescent="0.35">
      <c r="A3535" s="2" t="s">
        <v>4094</v>
      </c>
      <c r="B3535" s="5">
        <f>IF(LEFT(tbl_transaction[[#This Row],[Reference Number]],2)="GR",VLOOKUP(tbl_transaction[[#This Row],[Reference Number]],barang_masuk[],2,FALSE),IF(LEFT(tbl_transaction[[#This Row],[Reference Number]],2)="DO",VLOOKUP(tbl_transaction[[#This Row],[Reference Number]],barang_keluar[],2,FALSE),""))</f>
        <v>46091</v>
      </c>
      <c r="C3535" t="str">
        <f t="shared" si="55"/>
        <v>Outbound</v>
      </c>
      <c r="D3535" t="str">
        <f>IF(tbl_transaction[[#This Row],[Type]]="Inbound",VLOOKUP(tbl_transaction[[#This Row],[Reference Number]],barang_masuk[],4,FALSE),IF(tbl_transaction[[#This Row],[Type]]="Outbound",VLOOKUP(tbl_transaction[[#This Row],[Reference Number]],barang_keluar[],4,FALSE),""))</f>
        <v>SNK027</v>
      </c>
      <c r="E3535" t="str">
        <f>IF(tbl_transaction[[#This Row],[Type]]="Inbound",VLOOKUP(tbl_transaction[[#This Row],[Reference Number]],barang_masuk[],5,FALSE),IF(tbl_transaction[[#This Row],[Type]]="Outbound",VLOOKUP(tbl_transaction[[#This Row],[Reference Number]],barang_keluar[],5,FALSE),""))</f>
        <v>Qtela Snack Variant 27</v>
      </c>
      <c r="F3535">
        <f>IF(tbl_transaction[[#This Row],[Type]]="Inbound",VLOOKUP(tbl_transaction[[#This Row],[Reference Number]],barang_masuk[],6,FALSE),IF(tbl_transaction[[#This Row],[Type]]="Outbound",VLOOKUP(tbl_transaction[[#This Row],[Reference Number]],barang_keluar[],6,FALSE),""))</f>
        <v>5</v>
      </c>
      <c r="G3535" t="str">
        <f>IF(tbl_transaction[[#This Row],[Type]]="Inbound",VLOOKUP(tbl_transaction[[#This Row],[Reference Number]],barang_masuk[],7,FALSE),IF(tbl_transaction[[#This Row],[Type]]="Outbound",VLOOKUP(tbl_transaction[[#This Row],[Reference Number]],barang_keluar[],7,FALSE),""))</f>
        <v>Pack</v>
      </c>
      <c r="H3535" t="str">
        <f>IF(tbl_transaction[[#This Row],[Type]]="Inbound",VLOOKUP(tbl_transaction[[#This Row],[Reference Number]],barang_masuk[],3,FALSE),IF(tbl_transaction[[#This Row],[Type]]="Outbound",VLOOKUP(tbl_transaction[[#This Row],[Reference Number]],barang_keluar[],3,FALSE),""))</f>
        <v>Outlet 025</v>
      </c>
      <c r="I3535" t="str">
        <f>IF(D3535='Kartu Stok'!$B$2,COUNTIF($D$3:D3535,'Kartu Stok'!$B$2),"")</f>
        <v/>
      </c>
    </row>
    <row r="3536" spans="1:9" ht="14.5" x14ac:dyDescent="0.35">
      <c r="A3536" s="2" t="s">
        <v>4095</v>
      </c>
      <c r="B3536" s="5">
        <f>IF(LEFT(tbl_transaction[[#This Row],[Reference Number]],2)="GR",VLOOKUP(tbl_transaction[[#This Row],[Reference Number]],barang_masuk[],2,FALSE),IF(LEFT(tbl_transaction[[#This Row],[Reference Number]],2)="DO",VLOOKUP(tbl_transaction[[#This Row],[Reference Number]],barang_keluar[],2,FALSE),""))</f>
        <v>46155</v>
      </c>
      <c r="C3536" t="str">
        <f t="shared" si="55"/>
        <v>Outbound</v>
      </c>
      <c r="D3536" t="str">
        <f>IF(tbl_transaction[[#This Row],[Type]]="Inbound",VLOOKUP(tbl_transaction[[#This Row],[Reference Number]],barang_masuk[],4,FALSE),IF(tbl_transaction[[#This Row],[Type]]="Outbound",VLOOKUP(tbl_transaction[[#This Row],[Reference Number]],barang_keluar[],4,FALSE),""))</f>
        <v>DAR002</v>
      </c>
      <c r="E3536" t="str">
        <f>IF(tbl_transaction[[#This Row],[Type]]="Inbound",VLOOKUP(tbl_transaction[[#This Row],[Reference Number]],barang_masuk[],5,FALSE),IF(tbl_transaction[[#This Row],[Type]]="Outbound",VLOOKUP(tbl_transaction[[#This Row],[Reference Number]],barang_keluar[],5,FALSE),""))</f>
        <v>Indomilk Dairy Variant 2</v>
      </c>
      <c r="F3536">
        <f>IF(tbl_transaction[[#This Row],[Type]]="Inbound",VLOOKUP(tbl_transaction[[#This Row],[Reference Number]],barang_masuk[],6,FALSE),IF(tbl_transaction[[#This Row],[Type]]="Outbound",VLOOKUP(tbl_transaction[[#This Row],[Reference Number]],barang_keluar[],6,FALSE),""))</f>
        <v>60</v>
      </c>
      <c r="G3536" t="str">
        <f>IF(tbl_transaction[[#This Row],[Type]]="Inbound",VLOOKUP(tbl_transaction[[#This Row],[Reference Number]],barang_masuk[],7,FALSE),IF(tbl_transaction[[#This Row],[Type]]="Outbound",VLOOKUP(tbl_transaction[[#This Row],[Reference Number]],barang_keluar[],7,FALSE),""))</f>
        <v>Box</v>
      </c>
      <c r="H3536" t="str">
        <f>IF(tbl_transaction[[#This Row],[Type]]="Inbound",VLOOKUP(tbl_transaction[[#This Row],[Reference Number]],barang_masuk[],3,FALSE),IF(tbl_transaction[[#This Row],[Type]]="Outbound",VLOOKUP(tbl_transaction[[#This Row],[Reference Number]],barang_keluar[],3,FALSE),""))</f>
        <v>Outlet 057</v>
      </c>
      <c r="I3536" t="str">
        <f>IF(D3536='Kartu Stok'!$B$2,COUNTIF($D$3:D3536,'Kartu Stok'!$B$2),"")</f>
        <v/>
      </c>
    </row>
    <row r="3537" spans="1:9" ht="14.5" x14ac:dyDescent="0.35">
      <c r="A3537" s="2" t="s">
        <v>4096</v>
      </c>
      <c r="B3537" s="5">
        <f>IF(LEFT(tbl_transaction[[#This Row],[Reference Number]],2)="GR",VLOOKUP(tbl_transaction[[#This Row],[Reference Number]],barang_masuk[],2,FALSE),IF(LEFT(tbl_transaction[[#This Row],[Reference Number]],2)="DO",VLOOKUP(tbl_transaction[[#This Row],[Reference Number]],barang_keluar[],2,FALSE),""))</f>
        <v>46098</v>
      </c>
      <c r="C3537" t="str">
        <f t="shared" si="55"/>
        <v>Outbound</v>
      </c>
      <c r="D3537" t="str">
        <f>IF(tbl_transaction[[#This Row],[Type]]="Inbound",VLOOKUP(tbl_transaction[[#This Row],[Reference Number]],barang_masuk[],4,FALSE),IF(tbl_transaction[[#This Row],[Type]]="Outbound",VLOOKUP(tbl_transaction[[#This Row],[Reference Number]],barang_keluar[],4,FALSE),""))</f>
        <v>SNK031</v>
      </c>
      <c r="E3537" t="str">
        <f>IF(tbl_transaction[[#This Row],[Type]]="Inbound",VLOOKUP(tbl_transaction[[#This Row],[Reference Number]],barang_masuk[],5,FALSE),IF(tbl_transaction[[#This Row],[Type]]="Outbound",VLOOKUP(tbl_transaction[[#This Row],[Reference Number]],barang_keluar[],5,FALSE),""))</f>
        <v>Taro Snack Variant 31</v>
      </c>
      <c r="F3537">
        <f>IF(tbl_transaction[[#This Row],[Type]]="Inbound",VLOOKUP(tbl_transaction[[#This Row],[Reference Number]],barang_masuk[],6,FALSE),IF(tbl_transaction[[#This Row],[Type]]="Outbound",VLOOKUP(tbl_transaction[[#This Row],[Reference Number]],barang_keluar[],6,FALSE),""))</f>
        <v>20</v>
      </c>
      <c r="G3537" t="str">
        <f>IF(tbl_transaction[[#This Row],[Type]]="Inbound",VLOOKUP(tbl_transaction[[#This Row],[Reference Number]],barang_masuk[],7,FALSE),IF(tbl_transaction[[#This Row],[Type]]="Outbound",VLOOKUP(tbl_transaction[[#This Row],[Reference Number]],barang_keluar[],7,FALSE),""))</f>
        <v>Pack</v>
      </c>
      <c r="H3537" t="str">
        <f>IF(tbl_transaction[[#This Row],[Type]]="Inbound",VLOOKUP(tbl_transaction[[#This Row],[Reference Number]],barang_masuk[],3,FALSE),IF(tbl_transaction[[#This Row],[Type]]="Outbound",VLOOKUP(tbl_transaction[[#This Row],[Reference Number]],barang_keluar[],3,FALSE),""))</f>
        <v>Outlet 016</v>
      </c>
      <c r="I3537" t="str">
        <f>IF(D3537='Kartu Stok'!$B$2,COUNTIF($D$3:D3537,'Kartu Stok'!$B$2),"")</f>
        <v/>
      </c>
    </row>
    <row r="3538" spans="1:9" ht="14.5" x14ac:dyDescent="0.35">
      <c r="A3538" s="2" t="s">
        <v>4097</v>
      </c>
      <c r="B3538" s="5">
        <f>IF(LEFT(tbl_transaction[[#This Row],[Reference Number]],2)="GR",VLOOKUP(tbl_transaction[[#This Row],[Reference Number]],barang_masuk[],2,FALSE),IF(LEFT(tbl_transaction[[#This Row],[Reference Number]],2)="DO",VLOOKUP(tbl_transaction[[#This Row],[Reference Number]],barang_keluar[],2,FALSE),""))</f>
        <v>46029</v>
      </c>
      <c r="C3538" t="str">
        <f t="shared" si="55"/>
        <v>Outbound</v>
      </c>
      <c r="D3538" t="str">
        <f>IF(tbl_transaction[[#This Row],[Type]]="Inbound",VLOOKUP(tbl_transaction[[#This Row],[Reference Number]],barang_masuk[],4,FALSE),IF(tbl_transaction[[#This Row],[Type]]="Outbound",VLOOKUP(tbl_transaction[[#This Row],[Reference Number]],barang_keluar[],4,FALSE),""))</f>
        <v>BEV037</v>
      </c>
      <c r="E3538" t="str">
        <f>IF(tbl_transaction[[#This Row],[Type]]="Inbound",VLOOKUP(tbl_transaction[[#This Row],[Reference Number]],barang_masuk[],5,FALSE),IF(tbl_transaction[[#This Row],[Type]]="Outbound",VLOOKUP(tbl_transaction[[#This Row],[Reference Number]],barang_keluar[],5,FALSE),""))</f>
        <v>Aqua Beverage Variant 37</v>
      </c>
      <c r="F3538">
        <f>IF(tbl_transaction[[#This Row],[Type]]="Inbound",VLOOKUP(tbl_transaction[[#This Row],[Reference Number]],barang_masuk[],6,FALSE),IF(tbl_transaction[[#This Row],[Type]]="Outbound",VLOOKUP(tbl_transaction[[#This Row],[Reference Number]],barang_keluar[],6,FALSE),""))</f>
        <v>60</v>
      </c>
      <c r="G3538" t="str">
        <f>IF(tbl_transaction[[#This Row],[Type]]="Inbound",VLOOKUP(tbl_transaction[[#This Row],[Reference Number]],barang_masuk[],7,FALSE),IF(tbl_transaction[[#This Row],[Type]]="Outbound",VLOOKUP(tbl_transaction[[#This Row],[Reference Number]],barang_keluar[],7,FALSE),""))</f>
        <v>Bottle</v>
      </c>
      <c r="H3538" t="str">
        <f>IF(tbl_transaction[[#This Row],[Type]]="Inbound",VLOOKUP(tbl_transaction[[#This Row],[Reference Number]],barang_masuk[],3,FALSE),IF(tbl_transaction[[#This Row],[Type]]="Outbound",VLOOKUP(tbl_transaction[[#This Row],[Reference Number]],barang_keluar[],3,FALSE),""))</f>
        <v>Outlet 068</v>
      </c>
      <c r="I3538" t="str">
        <f>IF(D3538='Kartu Stok'!$B$2,COUNTIF($D$3:D3538,'Kartu Stok'!$B$2),"")</f>
        <v/>
      </c>
    </row>
    <row r="3539" spans="1:9" ht="14.5" x14ac:dyDescent="0.35">
      <c r="A3539" s="2" t="s">
        <v>4098</v>
      </c>
      <c r="B3539" s="5">
        <f>IF(LEFT(tbl_transaction[[#This Row],[Reference Number]],2)="GR",VLOOKUP(tbl_transaction[[#This Row],[Reference Number]],barang_masuk[],2,FALSE),IF(LEFT(tbl_transaction[[#This Row],[Reference Number]],2)="DO",VLOOKUP(tbl_transaction[[#This Row],[Reference Number]],barang_keluar[],2,FALSE),""))</f>
        <v>46186</v>
      </c>
      <c r="C3539" t="str">
        <f t="shared" si="55"/>
        <v>Outbound</v>
      </c>
      <c r="D3539" t="str">
        <f>IF(tbl_transaction[[#This Row],[Type]]="Inbound",VLOOKUP(tbl_transaction[[#This Row],[Reference Number]],barang_masuk[],4,FALSE),IF(tbl_transaction[[#This Row],[Type]]="Outbound",VLOOKUP(tbl_transaction[[#This Row],[Reference Number]],barang_keluar[],4,FALSE),""))</f>
        <v>DAR007</v>
      </c>
      <c r="E3539" t="str">
        <f>IF(tbl_transaction[[#This Row],[Type]]="Inbound",VLOOKUP(tbl_transaction[[#This Row],[Reference Number]],barang_masuk[],5,FALSE),IF(tbl_transaction[[#This Row],[Type]]="Outbound",VLOOKUP(tbl_transaction[[#This Row],[Reference Number]],barang_keluar[],5,FALSE),""))</f>
        <v>Indomilk Dairy Variant 7</v>
      </c>
      <c r="F3539">
        <f>IF(tbl_transaction[[#This Row],[Type]]="Inbound",VLOOKUP(tbl_transaction[[#This Row],[Reference Number]],barang_masuk[],6,FALSE),IF(tbl_transaction[[#This Row],[Type]]="Outbound",VLOOKUP(tbl_transaction[[#This Row],[Reference Number]],barang_keluar[],6,FALSE),""))</f>
        <v>30</v>
      </c>
      <c r="G3539" t="str">
        <f>IF(tbl_transaction[[#This Row],[Type]]="Inbound",VLOOKUP(tbl_transaction[[#This Row],[Reference Number]],barang_masuk[],7,FALSE),IF(tbl_transaction[[#This Row],[Type]]="Outbound",VLOOKUP(tbl_transaction[[#This Row],[Reference Number]],barang_keluar[],7,FALSE),""))</f>
        <v>Box</v>
      </c>
      <c r="H3539" t="str">
        <f>IF(tbl_transaction[[#This Row],[Type]]="Inbound",VLOOKUP(tbl_transaction[[#This Row],[Reference Number]],barang_masuk[],3,FALSE),IF(tbl_transaction[[#This Row],[Type]]="Outbound",VLOOKUP(tbl_transaction[[#This Row],[Reference Number]],barang_keluar[],3,FALSE),""))</f>
        <v>Outlet 009</v>
      </c>
      <c r="I3539" t="str">
        <f>IF(D3539='Kartu Stok'!$B$2,COUNTIF($D$3:D3539,'Kartu Stok'!$B$2),"")</f>
        <v/>
      </c>
    </row>
    <row r="3540" spans="1:9" ht="14.5" x14ac:dyDescent="0.35">
      <c r="A3540" s="2" t="s">
        <v>4099</v>
      </c>
      <c r="B3540" s="5">
        <f>IF(LEFT(tbl_transaction[[#This Row],[Reference Number]],2)="GR",VLOOKUP(tbl_transaction[[#This Row],[Reference Number]],barang_masuk[],2,FALSE),IF(LEFT(tbl_transaction[[#This Row],[Reference Number]],2)="DO",VLOOKUP(tbl_transaction[[#This Row],[Reference Number]],barang_keluar[],2,FALSE),""))</f>
        <v>46119</v>
      </c>
      <c r="C3540" t="str">
        <f t="shared" si="55"/>
        <v>Outbound</v>
      </c>
      <c r="D3540" t="str">
        <f>IF(tbl_transaction[[#This Row],[Type]]="Inbound",VLOOKUP(tbl_transaction[[#This Row],[Reference Number]],barang_masuk[],4,FALSE),IF(tbl_transaction[[#This Row],[Type]]="Outbound",VLOOKUP(tbl_transaction[[#This Row],[Reference Number]],barang_keluar[],4,FALSE),""))</f>
        <v>HOM023</v>
      </c>
      <c r="E3540" t="str">
        <f>IF(tbl_transaction[[#This Row],[Type]]="Inbound",VLOOKUP(tbl_transaction[[#This Row],[Reference Number]],barang_masuk[],5,FALSE),IF(tbl_transaction[[#This Row],[Type]]="Outbound",VLOOKUP(tbl_transaction[[#This Row],[Reference Number]],barang_keluar[],5,FALSE),""))</f>
        <v>Rinso Home Care Variant 23</v>
      </c>
      <c r="F3540">
        <f>IF(tbl_transaction[[#This Row],[Type]]="Inbound",VLOOKUP(tbl_transaction[[#This Row],[Reference Number]],barang_masuk[],6,FALSE),IF(tbl_transaction[[#This Row],[Type]]="Outbound",VLOOKUP(tbl_transaction[[#This Row],[Reference Number]],barang_keluar[],6,FALSE),""))</f>
        <v>60</v>
      </c>
      <c r="G3540" t="str">
        <f>IF(tbl_transaction[[#This Row],[Type]]="Inbound",VLOOKUP(tbl_transaction[[#This Row],[Reference Number]],barang_masuk[],7,FALSE),IF(tbl_transaction[[#This Row],[Type]]="Outbound",VLOOKUP(tbl_transaction[[#This Row],[Reference Number]],barang_keluar[],7,FALSE),""))</f>
        <v>Pack</v>
      </c>
      <c r="H3540" t="str">
        <f>IF(tbl_transaction[[#This Row],[Type]]="Inbound",VLOOKUP(tbl_transaction[[#This Row],[Reference Number]],barang_masuk[],3,FALSE),IF(tbl_transaction[[#This Row],[Type]]="Outbound",VLOOKUP(tbl_transaction[[#This Row],[Reference Number]],barang_keluar[],3,FALSE),""))</f>
        <v>Outlet 052</v>
      </c>
      <c r="I3540" t="str">
        <f>IF(D3540='Kartu Stok'!$B$2,COUNTIF($D$3:D3540,'Kartu Stok'!$B$2),"")</f>
        <v/>
      </c>
    </row>
    <row r="3541" spans="1:9" ht="14.5" x14ac:dyDescent="0.35">
      <c r="A3541" s="2" t="s">
        <v>4100</v>
      </c>
      <c r="B3541" s="5">
        <f>IF(LEFT(tbl_transaction[[#This Row],[Reference Number]],2)="GR",VLOOKUP(tbl_transaction[[#This Row],[Reference Number]],barang_masuk[],2,FALSE),IF(LEFT(tbl_transaction[[#This Row],[Reference Number]],2)="DO",VLOOKUP(tbl_transaction[[#This Row],[Reference Number]],barang_keluar[],2,FALSE),""))</f>
        <v>46160</v>
      </c>
      <c r="C3541" t="str">
        <f t="shared" si="55"/>
        <v>Outbound</v>
      </c>
      <c r="D3541" t="str">
        <f>IF(tbl_transaction[[#This Row],[Type]]="Inbound",VLOOKUP(tbl_transaction[[#This Row],[Reference Number]],barang_masuk[],4,FALSE),IF(tbl_transaction[[#This Row],[Type]]="Outbound",VLOOKUP(tbl_transaction[[#This Row],[Reference Number]],barang_keluar[],4,FALSE),""))</f>
        <v>PER005</v>
      </c>
      <c r="E3541" t="str">
        <f>IF(tbl_transaction[[#This Row],[Type]]="Inbound",VLOOKUP(tbl_transaction[[#This Row],[Reference Number]],barang_masuk[],5,FALSE),IF(tbl_transaction[[#This Row],[Type]]="Outbound",VLOOKUP(tbl_transaction[[#This Row],[Reference Number]],barang_keluar[],5,FALSE),""))</f>
        <v>Pepsodent Personal Care Variant 5</v>
      </c>
      <c r="F3541">
        <f>IF(tbl_transaction[[#This Row],[Type]]="Inbound",VLOOKUP(tbl_transaction[[#This Row],[Reference Number]],barang_masuk[],6,FALSE),IF(tbl_transaction[[#This Row],[Type]]="Outbound",VLOOKUP(tbl_transaction[[#This Row],[Reference Number]],barang_keluar[],6,FALSE),""))</f>
        <v>20</v>
      </c>
      <c r="G3541" t="str">
        <f>IF(tbl_transaction[[#This Row],[Type]]="Inbound",VLOOKUP(tbl_transaction[[#This Row],[Reference Number]],barang_masuk[],7,FALSE),IF(tbl_transaction[[#This Row],[Type]]="Outbound",VLOOKUP(tbl_transaction[[#This Row],[Reference Number]],barang_keluar[],7,FALSE),""))</f>
        <v>Bottle</v>
      </c>
      <c r="H3541" t="str">
        <f>IF(tbl_transaction[[#This Row],[Type]]="Inbound",VLOOKUP(tbl_transaction[[#This Row],[Reference Number]],barang_masuk[],3,FALSE),IF(tbl_transaction[[#This Row],[Type]]="Outbound",VLOOKUP(tbl_transaction[[#This Row],[Reference Number]],barang_keluar[],3,FALSE),""))</f>
        <v>Outlet 054</v>
      </c>
      <c r="I3541" t="str">
        <f>IF(D3541='Kartu Stok'!$B$2,COUNTIF($D$3:D3541,'Kartu Stok'!$B$2),"")</f>
        <v/>
      </c>
    </row>
    <row r="3542" spans="1:9" ht="14.5" x14ac:dyDescent="0.35">
      <c r="A3542" s="2" t="s">
        <v>4101</v>
      </c>
      <c r="B3542" s="5">
        <f>IF(LEFT(tbl_transaction[[#This Row],[Reference Number]],2)="GR",VLOOKUP(tbl_transaction[[#This Row],[Reference Number]],barang_masuk[],2,FALSE),IF(LEFT(tbl_transaction[[#This Row],[Reference Number]],2)="DO",VLOOKUP(tbl_transaction[[#This Row],[Reference Number]],barang_keluar[],2,FALSE),""))</f>
        <v>46136</v>
      </c>
      <c r="C3542" t="str">
        <f t="shared" si="55"/>
        <v>Outbound</v>
      </c>
      <c r="D3542" t="str">
        <f>IF(tbl_transaction[[#This Row],[Type]]="Inbound",VLOOKUP(tbl_transaction[[#This Row],[Reference Number]],barang_masuk[],4,FALSE),IF(tbl_transaction[[#This Row],[Type]]="Outbound",VLOOKUP(tbl_transaction[[#This Row],[Reference Number]],barang_keluar[],4,FALSE),""))</f>
        <v>HOM011</v>
      </c>
      <c r="E3542" t="str">
        <f>IF(tbl_transaction[[#This Row],[Type]]="Inbound",VLOOKUP(tbl_transaction[[#This Row],[Reference Number]],barang_masuk[],5,FALSE),IF(tbl_transaction[[#This Row],[Type]]="Outbound",VLOOKUP(tbl_transaction[[#This Row],[Reference Number]],barang_keluar[],5,FALSE),""))</f>
        <v>Sunlight Home Care Variant 11</v>
      </c>
      <c r="F3542">
        <f>IF(tbl_transaction[[#This Row],[Type]]="Inbound",VLOOKUP(tbl_transaction[[#This Row],[Reference Number]],barang_masuk[],6,FALSE),IF(tbl_transaction[[#This Row],[Type]]="Outbound",VLOOKUP(tbl_transaction[[#This Row],[Reference Number]],barang_keluar[],6,FALSE),""))</f>
        <v>36</v>
      </c>
      <c r="G3542" t="str">
        <f>IF(tbl_transaction[[#This Row],[Type]]="Inbound",VLOOKUP(tbl_transaction[[#This Row],[Reference Number]],barang_masuk[],7,FALSE),IF(tbl_transaction[[#This Row],[Type]]="Outbound",VLOOKUP(tbl_transaction[[#This Row],[Reference Number]],barang_keluar[],7,FALSE),""))</f>
        <v>Pack</v>
      </c>
      <c r="H3542" t="str">
        <f>IF(tbl_transaction[[#This Row],[Type]]="Inbound",VLOOKUP(tbl_transaction[[#This Row],[Reference Number]],barang_masuk[],3,FALSE),IF(tbl_transaction[[#This Row],[Type]]="Outbound",VLOOKUP(tbl_transaction[[#This Row],[Reference Number]],barang_keluar[],3,FALSE),""))</f>
        <v>Outlet 069</v>
      </c>
      <c r="I3542" t="str">
        <f>IF(D3542='Kartu Stok'!$B$2,COUNTIF($D$3:D3542,'Kartu Stok'!$B$2),"")</f>
        <v/>
      </c>
    </row>
    <row r="3543" spans="1:9" ht="14.5" x14ac:dyDescent="0.35">
      <c r="A3543" s="2" t="s">
        <v>4102</v>
      </c>
      <c r="B3543" s="5">
        <f>IF(LEFT(tbl_transaction[[#This Row],[Reference Number]],2)="GR",VLOOKUP(tbl_transaction[[#This Row],[Reference Number]],barang_masuk[],2,FALSE),IF(LEFT(tbl_transaction[[#This Row],[Reference Number]],2)="DO",VLOOKUP(tbl_transaction[[#This Row],[Reference Number]],barang_keluar[],2,FALSE),""))</f>
        <v>46199</v>
      </c>
      <c r="C3543" t="str">
        <f t="shared" si="55"/>
        <v>Outbound</v>
      </c>
      <c r="D3543" t="str">
        <f>IF(tbl_transaction[[#This Row],[Type]]="Inbound",VLOOKUP(tbl_transaction[[#This Row],[Reference Number]],barang_masuk[],4,FALSE),IF(tbl_transaction[[#This Row],[Type]]="Outbound",VLOOKUP(tbl_transaction[[#This Row],[Reference Number]],barang_keluar[],4,FALSE),""))</f>
        <v>PER023</v>
      </c>
      <c r="E3543" t="str">
        <f>IF(tbl_transaction[[#This Row],[Type]]="Inbound",VLOOKUP(tbl_transaction[[#This Row],[Reference Number]],barang_masuk[],5,FALSE),IF(tbl_transaction[[#This Row],[Type]]="Outbound",VLOOKUP(tbl_transaction[[#This Row],[Reference Number]],barang_keluar[],5,FALSE),""))</f>
        <v>Lifebuoy Personal Care Variant 23</v>
      </c>
      <c r="F3543">
        <f>IF(tbl_transaction[[#This Row],[Type]]="Inbound",VLOOKUP(tbl_transaction[[#This Row],[Reference Number]],barang_masuk[],6,FALSE),IF(tbl_transaction[[#This Row],[Type]]="Outbound",VLOOKUP(tbl_transaction[[#This Row],[Reference Number]],barang_keluar[],6,FALSE),""))</f>
        <v>20</v>
      </c>
      <c r="G3543" t="str">
        <f>IF(tbl_transaction[[#This Row],[Type]]="Inbound",VLOOKUP(tbl_transaction[[#This Row],[Reference Number]],barang_masuk[],7,FALSE),IF(tbl_transaction[[#This Row],[Type]]="Outbound",VLOOKUP(tbl_transaction[[#This Row],[Reference Number]],barang_keluar[],7,FALSE),""))</f>
        <v>Bottle</v>
      </c>
      <c r="H3543" t="str">
        <f>IF(tbl_transaction[[#This Row],[Type]]="Inbound",VLOOKUP(tbl_transaction[[#This Row],[Reference Number]],barang_masuk[],3,FALSE),IF(tbl_transaction[[#This Row],[Type]]="Outbound",VLOOKUP(tbl_transaction[[#This Row],[Reference Number]],barang_keluar[],3,FALSE),""))</f>
        <v>Outlet 046</v>
      </c>
      <c r="I3543" t="str">
        <f>IF(D3543='Kartu Stok'!$B$2,COUNTIF($D$3:D3543,'Kartu Stok'!$B$2),"")</f>
        <v/>
      </c>
    </row>
    <row r="3544" spans="1:9" ht="14.5" x14ac:dyDescent="0.35">
      <c r="A3544" s="2" t="s">
        <v>4103</v>
      </c>
      <c r="B3544" s="5">
        <f>IF(LEFT(tbl_transaction[[#This Row],[Reference Number]],2)="GR",VLOOKUP(tbl_transaction[[#This Row],[Reference Number]],barang_masuk[],2,FALSE),IF(LEFT(tbl_transaction[[#This Row],[Reference Number]],2)="DO",VLOOKUP(tbl_transaction[[#This Row],[Reference Number]],barang_keluar[],2,FALSE),""))</f>
        <v>46082</v>
      </c>
      <c r="C3544" t="str">
        <f t="shared" si="55"/>
        <v>Outbound</v>
      </c>
      <c r="D3544" t="str">
        <f>IF(tbl_transaction[[#This Row],[Type]]="Inbound",VLOOKUP(tbl_transaction[[#This Row],[Reference Number]],barang_masuk[],4,FALSE),IF(tbl_transaction[[#This Row],[Type]]="Outbound",VLOOKUP(tbl_transaction[[#This Row],[Reference Number]],barang_keluar[],4,FALSE),""))</f>
        <v>SNK018</v>
      </c>
      <c r="E3544" t="str">
        <f>IF(tbl_transaction[[#This Row],[Type]]="Inbound",VLOOKUP(tbl_transaction[[#This Row],[Reference Number]],barang_masuk[],5,FALSE),IF(tbl_transaction[[#This Row],[Type]]="Outbound",VLOOKUP(tbl_transaction[[#This Row],[Reference Number]],barang_keluar[],5,FALSE),""))</f>
        <v>Taro Snack Variant 18</v>
      </c>
      <c r="F3544">
        <f>IF(tbl_transaction[[#This Row],[Type]]="Inbound",VLOOKUP(tbl_transaction[[#This Row],[Reference Number]],barang_masuk[],6,FALSE),IF(tbl_transaction[[#This Row],[Type]]="Outbound",VLOOKUP(tbl_transaction[[#This Row],[Reference Number]],barang_keluar[],6,FALSE),""))</f>
        <v>5</v>
      </c>
      <c r="G3544" t="str">
        <f>IF(tbl_transaction[[#This Row],[Type]]="Inbound",VLOOKUP(tbl_transaction[[#This Row],[Reference Number]],barang_masuk[],7,FALSE),IF(tbl_transaction[[#This Row],[Type]]="Outbound",VLOOKUP(tbl_transaction[[#This Row],[Reference Number]],barang_keluar[],7,FALSE),""))</f>
        <v>Pack</v>
      </c>
      <c r="H3544" t="str">
        <f>IF(tbl_transaction[[#This Row],[Type]]="Inbound",VLOOKUP(tbl_transaction[[#This Row],[Reference Number]],barang_masuk[],3,FALSE),IF(tbl_transaction[[#This Row],[Type]]="Outbound",VLOOKUP(tbl_transaction[[#This Row],[Reference Number]],barang_keluar[],3,FALSE),""))</f>
        <v>Outlet 003</v>
      </c>
      <c r="I3544" t="str">
        <f>IF(D3544='Kartu Stok'!$B$2,COUNTIF($D$3:D3544,'Kartu Stok'!$B$2),"")</f>
        <v/>
      </c>
    </row>
    <row r="3545" spans="1:9" ht="14.5" x14ac:dyDescent="0.35">
      <c r="A3545" s="2" t="s">
        <v>4104</v>
      </c>
      <c r="B3545" s="5">
        <f>IF(LEFT(tbl_transaction[[#This Row],[Reference Number]],2)="GR",VLOOKUP(tbl_transaction[[#This Row],[Reference Number]],barang_masuk[],2,FALSE),IF(LEFT(tbl_transaction[[#This Row],[Reference Number]],2)="DO",VLOOKUP(tbl_transaction[[#This Row],[Reference Number]],barang_keluar[],2,FALSE),""))</f>
        <v>46132</v>
      </c>
      <c r="C3545" t="str">
        <f t="shared" si="55"/>
        <v>Outbound</v>
      </c>
      <c r="D3545" t="str">
        <f>IF(tbl_transaction[[#This Row],[Type]]="Inbound",VLOOKUP(tbl_transaction[[#This Row],[Reference Number]],barang_masuk[],4,FALSE),IF(tbl_transaction[[#This Row],[Type]]="Outbound",VLOOKUP(tbl_transaction[[#This Row],[Reference Number]],barang_keluar[],4,FALSE),""))</f>
        <v>INS019</v>
      </c>
      <c r="E3545" t="str">
        <f>IF(tbl_transaction[[#This Row],[Type]]="Inbound",VLOOKUP(tbl_transaction[[#This Row],[Reference Number]],barang_masuk[],5,FALSE),IF(tbl_transaction[[#This Row],[Type]]="Outbound",VLOOKUP(tbl_transaction[[#This Row],[Reference Number]],barang_keluar[],5,FALSE),""))</f>
        <v>Indomie Instant Food Variant 19</v>
      </c>
      <c r="F3545">
        <f>IF(tbl_transaction[[#This Row],[Type]]="Inbound",VLOOKUP(tbl_transaction[[#This Row],[Reference Number]],barang_masuk[],6,FALSE),IF(tbl_transaction[[#This Row],[Type]]="Outbound",VLOOKUP(tbl_transaction[[#This Row],[Reference Number]],barang_keluar[],6,FALSE),""))</f>
        <v>5</v>
      </c>
      <c r="G3545" t="str">
        <f>IF(tbl_transaction[[#This Row],[Type]]="Inbound",VLOOKUP(tbl_transaction[[#This Row],[Reference Number]],barang_masuk[],7,FALSE),IF(tbl_transaction[[#This Row],[Type]]="Outbound",VLOOKUP(tbl_transaction[[#This Row],[Reference Number]],barang_keluar[],7,FALSE),""))</f>
        <v>Pack</v>
      </c>
      <c r="H3545" t="str">
        <f>IF(tbl_transaction[[#This Row],[Type]]="Inbound",VLOOKUP(tbl_transaction[[#This Row],[Reference Number]],barang_masuk[],3,FALSE),IF(tbl_transaction[[#This Row],[Type]]="Outbound",VLOOKUP(tbl_transaction[[#This Row],[Reference Number]],barang_keluar[],3,FALSE),""))</f>
        <v>Outlet 003</v>
      </c>
      <c r="I3545" t="str">
        <f>IF(D3545='Kartu Stok'!$B$2,COUNTIF($D$3:D3545,'Kartu Stok'!$B$2),"")</f>
        <v/>
      </c>
    </row>
    <row r="3546" spans="1:9" ht="14.5" x14ac:dyDescent="0.35">
      <c r="A3546" s="2" t="s">
        <v>4105</v>
      </c>
      <c r="B3546" s="5">
        <f>IF(LEFT(tbl_transaction[[#This Row],[Reference Number]],2)="GR",VLOOKUP(tbl_transaction[[#This Row],[Reference Number]],barang_masuk[],2,FALSE),IF(LEFT(tbl_transaction[[#This Row],[Reference Number]],2)="DO",VLOOKUP(tbl_transaction[[#This Row],[Reference Number]],barang_keluar[],2,FALSE),""))</f>
        <v>46170</v>
      </c>
      <c r="C3546" t="str">
        <f t="shared" si="55"/>
        <v>Outbound</v>
      </c>
      <c r="D3546" t="str">
        <f>IF(tbl_transaction[[#This Row],[Type]]="Inbound",VLOOKUP(tbl_transaction[[#This Row],[Reference Number]],barang_masuk[],4,FALSE),IF(tbl_transaction[[#This Row],[Type]]="Outbound",VLOOKUP(tbl_transaction[[#This Row],[Reference Number]],barang_keluar[],4,FALSE),""))</f>
        <v>SNK019</v>
      </c>
      <c r="E3546" t="str">
        <f>IF(tbl_transaction[[#This Row],[Type]]="Inbound",VLOOKUP(tbl_transaction[[#This Row],[Reference Number]],barang_masuk[],5,FALSE),IF(tbl_transaction[[#This Row],[Type]]="Outbound",VLOOKUP(tbl_transaction[[#This Row],[Reference Number]],barang_keluar[],5,FALSE),""))</f>
        <v>Qtela Snack Variant 19</v>
      </c>
      <c r="F3546">
        <f>IF(tbl_transaction[[#This Row],[Type]]="Inbound",VLOOKUP(tbl_transaction[[#This Row],[Reference Number]],barang_masuk[],6,FALSE),IF(tbl_transaction[[#This Row],[Type]]="Outbound",VLOOKUP(tbl_transaction[[#This Row],[Reference Number]],barang_keluar[],6,FALSE),""))</f>
        <v>5</v>
      </c>
      <c r="G3546" t="str">
        <f>IF(tbl_transaction[[#This Row],[Type]]="Inbound",VLOOKUP(tbl_transaction[[#This Row],[Reference Number]],barang_masuk[],7,FALSE),IF(tbl_transaction[[#This Row],[Type]]="Outbound",VLOOKUP(tbl_transaction[[#This Row],[Reference Number]],barang_keluar[],7,FALSE),""))</f>
        <v>Pack</v>
      </c>
      <c r="H3546" t="str">
        <f>IF(tbl_transaction[[#This Row],[Type]]="Inbound",VLOOKUP(tbl_transaction[[#This Row],[Reference Number]],barang_masuk[],3,FALSE),IF(tbl_transaction[[#This Row],[Type]]="Outbound",VLOOKUP(tbl_transaction[[#This Row],[Reference Number]],barang_keluar[],3,FALSE),""))</f>
        <v>Outlet 049</v>
      </c>
      <c r="I3546" t="str">
        <f>IF(D3546='Kartu Stok'!$B$2,COUNTIF($D$3:D3546,'Kartu Stok'!$B$2),"")</f>
        <v/>
      </c>
    </row>
    <row r="3547" spans="1:9" ht="14.5" x14ac:dyDescent="0.35">
      <c r="A3547" s="2" t="s">
        <v>4106</v>
      </c>
      <c r="B3547" s="5">
        <f>IF(LEFT(tbl_transaction[[#This Row],[Reference Number]],2)="GR",VLOOKUP(tbl_transaction[[#This Row],[Reference Number]],barang_masuk[],2,FALSE),IF(LEFT(tbl_transaction[[#This Row],[Reference Number]],2)="DO",VLOOKUP(tbl_transaction[[#This Row],[Reference Number]],barang_keluar[],2,FALSE),""))</f>
        <v>46124</v>
      </c>
      <c r="C3547" t="str">
        <f t="shared" si="55"/>
        <v>Outbound</v>
      </c>
      <c r="D3547" t="str">
        <f>IF(tbl_transaction[[#This Row],[Type]]="Inbound",VLOOKUP(tbl_transaction[[#This Row],[Reference Number]],barang_masuk[],4,FALSE),IF(tbl_transaction[[#This Row],[Type]]="Outbound",VLOOKUP(tbl_transaction[[#This Row],[Reference Number]],barang_keluar[],4,FALSE),""))</f>
        <v>HOM023</v>
      </c>
      <c r="E3547" t="str">
        <f>IF(tbl_transaction[[#This Row],[Type]]="Inbound",VLOOKUP(tbl_transaction[[#This Row],[Reference Number]],barang_masuk[],5,FALSE),IF(tbl_transaction[[#This Row],[Type]]="Outbound",VLOOKUP(tbl_transaction[[#This Row],[Reference Number]],barang_keluar[],5,FALSE),""))</f>
        <v>Rinso Home Care Variant 23</v>
      </c>
      <c r="F3547">
        <f>IF(tbl_transaction[[#This Row],[Type]]="Inbound",VLOOKUP(tbl_transaction[[#This Row],[Reference Number]],barang_masuk[],6,FALSE),IF(tbl_transaction[[#This Row],[Type]]="Outbound",VLOOKUP(tbl_transaction[[#This Row],[Reference Number]],barang_keluar[],6,FALSE),""))</f>
        <v>10</v>
      </c>
      <c r="G3547" t="str">
        <f>IF(tbl_transaction[[#This Row],[Type]]="Inbound",VLOOKUP(tbl_transaction[[#This Row],[Reference Number]],barang_masuk[],7,FALSE),IF(tbl_transaction[[#This Row],[Type]]="Outbound",VLOOKUP(tbl_transaction[[#This Row],[Reference Number]],barang_keluar[],7,FALSE),""))</f>
        <v>Pack</v>
      </c>
      <c r="H3547" t="str">
        <f>IF(tbl_transaction[[#This Row],[Type]]="Inbound",VLOOKUP(tbl_transaction[[#This Row],[Reference Number]],barang_masuk[],3,FALSE),IF(tbl_transaction[[#This Row],[Type]]="Outbound",VLOOKUP(tbl_transaction[[#This Row],[Reference Number]],barang_keluar[],3,FALSE),""))</f>
        <v>Outlet 046</v>
      </c>
      <c r="I3547" t="str">
        <f>IF(D3547='Kartu Stok'!$B$2,COUNTIF($D$3:D3547,'Kartu Stok'!$B$2),"")</f>
        <v/>
      </c>
    </row>
    <row r="3548" spans="1:9" ht="14.5" x14ac:dyDescent="0.35">
      <c r="A3548" s="2" t="s">
        <v>4107</v>
      </c>
      <c r="B3548" s="5">
        <f>IF(LEFT(tbl_transaction[[#This Row],[Reference Number]],2)="GR",VLOOKUP(tbl_transaction[[#This Row],[Reference Number]],barang_masuk[],2,FALSE),IF(LEFT(tbl_transaction[[#This Row],[Reference Number]],2)="DO",VLOOKUP(tbl_transaction[[#This Row],[Reference Number]],barang_keluar[],2,FALSE),""))</f>
        <v>46121</v>
      </c>
      <c r="C3548" t="str">
        <f t="shared" si="55"/>
        <v>Outbound</v>
      </c>
      <c r="D3548" t="str">
        <f>IF(tbl_transaction[[#This Row],[Type]]="Inbound",VLOOKUP(tbl_transaction[[#This Row],[Reference Number]],barang_masuk[],4,FALSE),IF(tbl_transaction[[#This Row],[Type]]="Outbound",VLOOKUP(tbl_transaction[[#This Row],[Reference Number]],barang_keluar[],4,FALSE),""))</f>
        <v>DAR010</v>
      </c>
      <c r="E3548" t="str">
        <f>IF(tbl_transaction[[#This Row],[Type]]="Inbound",VLOOKUP(tbl_transaction[[#This Row],[Reference Number]],barang_masuk[],5,FALSE),IF(tbl_transaction[[#This Row],[Type]]="Outbound",VLOOKUP(tbl_transaction[[#This Row],[Reference Number]],barang_keluar[],5,FALSE),""))</f>
        <v>Ultra Milk Dairy Variant 10</v>
      </c>
      <c r="F3548">
        <f>IF(tbl_transaction[[#This Row],[Type]]="Inbound",VLOOKUP(tbl_transaction[[#This Row],[Reference Number]],barang_masuk[],6,FALSE),IF(tbl_transaction[[#This Row],[Type]]="Outbound",VLOOKUP(tbl_transaction[[#This Row],[Reference Number]],barang_keluar[],6,FALSE),""))</f>
        <v>10</v>
      </c>
      <c r="G3548" t="str">
        <f>IF(tbl_transaction[[#This Row],[Type]]="Inbound",VLOOKUP(tbl_transaction[[#This Row],[Reference Number]],barang_masuk[],7,FALSE),IF(tbl_transaction[[#This Row],[Type]]="Outbound",VLOOKUP(tbl_transaction[[#This Row],[Reference Number]],barang_keluar[],7,FALSE),""))</f>
        <v>Box</v>
      </c>
      <c r="H3548" t="str">
        <f>IF(tbl_transaction[[#This Row],[Type]]="Inbound",VLOOKUP(tbl_transaction[[#This Row],[Reference Number]],barang_masuk[],3,FALSE),IF(tbl_transaction[[#This Row],[Type]]="Outbound",VLOOKUP(tbl_transaction[[#This Row],[Reference Number]],barang_keluar[],3,FALSE),""))</f>
        <v>Outlet 036</v>
      </c>
      <c r="I3548" t="str">
        <f>IF(D3548='Kartu Stok'!$B$2,COUNTIF($D$3:D3548,'Kartu Stok'!$B$2),"")</f>
        <v/>
      </c>
    </row>
    <row r="3549" spans="1:9" ht="14.5" x14ac:dyDescent="0.35">
      <c r="A3549" s="2" t="s">
        <v>4108</v>
      </c>
      <c r="B3549" s="5">
        <f>IF(LEFT(tbl_transaction[[#This Row],[Reference Number]],2)="GR",VLOOKUP(tbl_transaction[[#This Row],[Reference Number]],barang_masuk[],2,FALSE),IF(LEFT(tbl_transaction[[#This Row],[Reference Number]],2)="DO",VLOOKUP(tbl_transaction[[#This Row],[Reference Number]],barang_keluar[],2,FALSE),""))</f>
        <v>46120</v>
      </c>
      <c r="C3549" t="str">
        <f t="shared" si="55"/>
        <v>Outbound</v>
      </c>
      <c r="D3549" t="str">
        <f>IF(tbl_transaction[[#This Row],[Type]]="Inbound",VLOOKUP(tbl_transaction[[#This Row],[Reference Number]],barang_masuk[],4,FALSE),IF(tbl_transaction[[#This Row],[Type]]="Outbound",VLOOKUP(tbl_transaction[[#This Row],[Reference Number]],barang_keluar[],4,FALSE),""))</f>
        <v>DAR015</v>
      </c>
      <c r="E3549" t="str">
        <f>IF(tbl_transaction[[#This Row],[Type]]="Inbound",VLOOKUP(tbl_transaction[[#This Row],[Reference Number]],barang_masuk[],5,FALSE),IF(tbl_transaction[[#This Row],[Type]]="Outbound",VLOOKUP(tbl_transaction[[#This Row],[Reference Number]],barang_keluar[],5,FALSE),""))</f>
        <v>Ultra Milk Dairy Variant 15</v>
      </c>
      <c r="F3549">
        <f>IF(tbl_transaction[[#This Row],[Type]]="Inbound",VLOOKUP(tbl_transaction[[#This Row],[Reference Number]],barang_masuk[],6,FALSE),IF(tbl_transaction[[#This Row],[Type]]="Outbound",VLOOKUP(tbl_transaction[[#This Row],[Reference Number]],barang_keluar[],6,FALSE),""))</f>
        <v>48</v>
      </c>
      <c r="G3549" t="str">
        <f>IF(tbl_transaction[[#This Row],[Type]]="Inbound",VLOOKUP(tbl_transaction[[#This Row],[Reference Number]],barang_masuk[],7,FALSE),IF(tbl_transaction[[#This Row],[Type]]="Outbound",VLOOKUP(tbl_transaction[[#This Row],[Reference Number]],barang_keluar[],7,FALSE),""))</f>
        <v>Box</v>
      </c>
      <c r="H3549" t="str">
        <f>IF(tbl_transaction[[#This Row],[Type]]="Inbound",VLOOKUP(tbl_transaction[[#This Row],[Reference Number]],barang_masuk[],3,FALSE),IF(tbl_transaction[[#This Row],[Type]]="Outbound",VLOOKUP(tbl_transaction[[#This Row],[Reference Number]],barang_keluar[],3,FALSE),""))</f>
        <v>Outlet 053</v>
      </c>
      <c r="I3549" t="str">
        <f>IF(D3549='Kartu Stok'!$B$2,COUNTIF($D$3:D3549,'Kartu Stok'!$B$2),"")</f>
        <v/>
      </c>
    </row>
    <row r="3550" spans="1:9" ht="14.5" x14ac:dyDescent="0.35">
      <c r="A3550" s="2" t="s">
        <v>4109</v>
      </c>
      <c r="B3550" s="5">
        <f>IF(LEFT(tbl_transaction[[#This Row],[Reference Number]],2)="GR",VLOOKUP(tbl_transaction[[#This Row],[Reference Number]],barang_masuk[],2,FALSE),IF(LEFT(tbl_transaction[[#This Row],[Reference Number]],2)="DO",VLOOKUP(tbl_transaction[[#This Row],[Reference Number]],barang_keluar[],2,FALSE),""))</f>
        <v>46084</v>
      </c>
      <c r="C3550" t="str">
        <f t="shared" ref="C3550:C3613" si="56">IF(LEFT(A3550,2)="GR","Inbound",IF(LEFT(A3550,2)="DO","Outbound",""))</f>
        <v>Outbound</v>
      </c>
      <c r="D3550" t="str">
        <f>IF(tbl_transaction[[#This Row],[Type]]="Inbound",VLOOKUP(tbl_transaction[[#This Row],[Reference Number]],barang_masuk[],4,FALSE),IF(tbl_transaction[[#This Row],[Type]]="Outbound",VLOOKUP(tbl_transaction[[#This Row],[Reference Number]],barang_keluar[],4,FALSE),""))</f>
        <v>BEV037</v>
      </c>
      <c r="E3550" t="str">
        <f>IF(tbl_transaction[[#This Row],[Type]]="Inbound",VLOOKUP(tbl_transaction[[#This Row],[Reference Number]],barang_masuk[],5,FALSE),IF(tbl_transaction[[#This Row],[Type]]="Outbound",VLOOKUP(tbl_transaction[[#This Row],[Reference Number]],barang_keluar[],5,FALSE),""))</f>
        <v>Aqua Beverage Variant 37</v>
      </c>
      <c r="F3550">
        <f>IF(tbl_transaction[[#This Row],[Type]]="Inbound",VLOOKUP(tbl_transaction[[#This Row],[Reference Number]],barang_masuk[],6,FALSE),IF(tbl_transaction[[#This Row],[Type]]="Outbound",VLOOKUP(tbl_transaction[[#This Row],[Reference Number]],barang_keluar[],6,FALSE),""))</f>
        <v>36</v>
      </c>
      <c r="G3550" t="str">
        <f>IF(tbl_transaction[[#This Row],[Type]]="Inbound",VLOOKUP(tbl_transaction[[#This Row],[Reference Number]],barang_masuk[],7,FALSE),IF(tbl_transaction[[#This Row],[Type]]="Outbound",VLOOKUP(tbl_transaction[[#This Row],[Reference Number]],barang_keluar[],7,FALSE),""))</f>
        <v>Bottle</v>
      </c>
      <c r="H3550" t="str">
        <f>IF(tbl_transaction[[#This Row],[Type]]="Inbound",VLOOKUP(tbl_transaction[[#This Row],[Reference Number]],barang_masuk[],3,FALSE),IF(tbl_transaction[[#This Row],[Type]]="Outbound",VLOOKUP(tbl_transaction[[#This Row],[Reference Number]],barang_keluar[],3,FALSE),""))</f>
        <v>Outlet 069</v>
      </c>
      <c r="I3550" t="str">
        <f>IF(D3550='Kartu Stok'!$B$2,COUNTIF($D$3:D3550,'Kartu Stok'!$B$2),"")</f>
        <v/>
      </c>
    </row>
    <row r="3551" spans="1:9" ht="14.5" x14ac:dyDescent="0.35">
      <c r="A3551" s="2" t="s">
        <v>4110</v>
      </c>
      <c r="B3551" s="5">
        <f>IF(LEFT(tbl_transaction[[#This Row],[Reference Number]],2)="GR",VLOOKUP(tbl_transaction[[#This Row],[Reference Number]],barang_masuk[],2,FALSE),IF(LEFT(tbl_transaction[[#This Row],[Reference Number]],2)="DO",VLOOKUP(tbl_transaction[[#This Row],[Reference Number]],barang_keluar[],2,FALSE),""))</f>
        <v>46161</v>
      </c>
      <c r="C3551" t="str">
        <f t="shared" si="56"/>
        <v>Outbound</v>
      </c>
      <c r="D3551" t="str">
        <f>IF(tbl_transaction[[#This Row],[Type]]="Inbound",VLOOKUP(tbl_transaction[[#This Row],[Reference Number]],barang_masuk[],4,FALSE),IF(tbl_transaction[[#This Row],[Type]]="Outbound",VLOOKUP(tbl_transaction[[#This Row],[Reference Number]],barang_keluar[],4,FALSE),""))</f>
        <v>INS024</v>
      </c>
      <c r="E3551" t="str">
        <f>IF(tbl_transaction[[#This Row],[Type]]="Inbound",VLOOKUP(tbl_transaction[[#This Row],[Reference Number]],barang_masuk[],5,FALSE),IF(tbl_transaction[[#This Row],[Type]]="Outbound",VLOOKUP(tbl_transaction[[#This Row],[Reference Number]],barang_keluar[],5,FALSE),""))</f>
        <v>Sarimi Instant Food Variant 24</v>
      </c>
      <c r="F3551">
        <f>IF(tbl_transaction[[#This Row],[Type]]="Inbound",VLOOKUP(tbl_transaction[[#This Row],[Reference Number]],barang_masuk[],6,FALSE),IF(tbl_transaction[[#This Row],[Type]]="Outbound",VLOOKUP(tbl_transaction[[#This Row],[Reference Number]],barang_keluar[],6,FALSE),""))</f>
        <v>12</v>
      </c>
      <c r="G3551" t="str">
        <f>IF(tbl_transaction[[#This Row],[Type]]="Inbound",VLOOKUP(tbl_transaction[[#This Row],[Reference Number]],barang_masuk[],7,FALSE),IF(tbl_transaction[[#This Row],[Type]]="Outbound",VLOOKUP(tbl_transaction[[#This Row],[Reference Number]],barang_keluar[],7,FALSE),""))</f>
        <v>Pack</v>
      </c>
      <c r="H3551" t="str">
        <f>IF(tbl_transaction[[#This Row],[Type]]="Inbound",VLOOKUP(tbl_transaction[[#This Row],[Reference Number]],barang_masuk[],3,FALSE),IF(tbl_transaction[[#This Row],[Type]]="Outbound",VLOOKUP(tbl_transaction[[#This Row],[Reference Number]],barang_keluar[],3,FALSE),""))</f>
        <v>Outlet 076</v>
      </c>
      <c r="I3551" t="str">
        <f>IF(D3551='Kartu Stok'!$B$2,COUNTIF($D$3:D3551,'Kartu Stok'!$B$2),"")</f>
        <v/>
      </c>
    </row>
    <row r="3552" spans="1:9" ht="14.5" x14ac:dyDescent="0.35">
      <c r="A3552" s="2" t="s">
        <v>4111</v>
      </c>
      <c r="B3552" s="5">
        <f>IF(LEFT(tbl_transaction[[#This Row],[Reference Number]],2)="GR",VLOOKUP(tbl_transaction[[#This Row],[Reference Number]],barang_masuk[],2,FALSE),IF(LEFT(tbl_transaction[[#This Row],[Reference Number]],2)="DO",VLOOKUP(tbl_transaction[[#This Row],[Reference Number]],barang_keluar[],2,FALSE),""))</f>
        <v>46070</v>
      </c>
      <c r="C3552" t="str">
        <f t="shared" si="56"/>
        <v>Outbound</v>
      </c>
      <c r="D3552" t="str">
        <f>IF(tbl_transaction[[#This Row],[Type]]="Inbound",VLOOKUP(tbl_transaction[[#This Row],[Reference Number]],barang_masuk[],4,FALSE),IF(tbl_transaction[[#This Row],[Type]]="Outbound",VLOOKUP(tbl_transaction[[#This Row],[Reference Number]],barang_keluar[],4,FALSE),""))</f>
        <v>HOM016</v>
      </c>
      <c r="E3552" t="str">
        <f>IF(tbl_transaction[[#This Row],[Type]]="Inbound",VLOOKUP(tbl_transaction[[#This Row],[Reference Number]],barang_masuk[],5,FALSE),IF(tbl_transaction[[#This Row],[Type]]="Outbound",VLOOKUP(tbl_transaction[[#This Row],[Reference Number]],barang_keluar[],5,FALSE),""))</f>
        <v>Molto Home Care Variant 16</v>
      </c>
      <c r="F3552">
        <f>IF(tbl_transaction[[#This Row],[Type]]="Inbound",VLOOKUP(tbl_transaction[[#This Row],[Reference Number]],barang_masuk[],6,FALSE),IF(tbl_transaction[[#This Row],[Type]]="Outbound",VLOOKUP(tbl_transaction[[#This Row],[Reference Number]],barang_keluar[],6,FALSE),""))</f>
        <v>12</v>
      </c>
      <c r="G3552" t="str">
        <f>IF(tbl_transaction[[#This Row],[Type]]="Inbound",VLOOKUP(tbl_transaction[[#This Row],[Reference Number]],barang_masuk[],7,FALSE),IF(tbl_transaction[[#This Row],[Type]]="Outbound",VLOOKUP(tbl_transaction[[#This Row],[Reference Number]],barang_keluar[],7,FALSE),""))</f>
        <v>Pack</v>
      </c>
      <c r="H3552" t="str">
        <f>IF(tbl_transaction[[#This Row],[Type]]="Inbound",VLOOKUP(tbl_transaction[[#This Row],[Reference Number]],barang_masuk[],3,FALSE),IF(tbl_transaction[[#This Row],[Type]]="Outbound",VLOOKUP(tbl_transaction[[#This Row],[Reference Number]],barang_keluar[],3,FALSE),""))</f>
        <v>Outlet 069</v>
      </c>
      <c r="I3552" t="str">
        <f>IF(D3552='Kartu Stok'!$B$2,COUNTIF($D$3:D3552,'Kartu Stok'!$B$2),"")</f>
        <v/>
      </c>
    </row>
    <row r="3553" spans="1:9" ht="14.5" x14ac:dyDescent="0.35">
      <c r="A3553" s="2" t="s">
        <v>4112</v>
      </c>
      <c r="B3553" s="5">
        <f>IF(LEFT(tbl_transaction[[#This Row],[Reference Number]],2)="GR",VLOOKUP(tbl_transaction[[#This Row],[Reference Number]],barang_masuk[],2,FALSE),IF(LEFT(tbl_transaction[[#This Row],[Reference Number]],2)="DO",VLOOKUP(tbl_transaction[[#This Row],[Reference Number]],barang_keluar[],2,FALSE),""))</f>
        <v>46064</v>
      </c>
      <c r="C3553" t="str">
        <f t="shared" si="56"/>
        <v>Outbound</v>
      </c>
      <c r="D3553" t="str">
        <f>IF(tbl_transaction[[#This Row],[Type]]="Inbound",VLOOKUP(tbl_transaction[[#This Row],[Reference Number]],barang_masuk[],4,FALSE),IF(tbl_transaction[[#This Row],[Type]]="Outbound",VLOOKUP(tbl_transaction[[#This Row],[Reference Number]],barang_keluar[],4,FALSE),""))</f>
        <v>BAB005</v>
      </c>
      <c r="E3553" t="str">
        <f>IF(tbl_transaction[[#This Row],[Type]]="Inbound",VLOOKUP(tbl_transaction[[#This Row],[Reference Number]],barang_masuk[],5,FALSE),IF(tbl_transaction[[#This Row],[Type]]="Outbound",VLOOKUP(tbl_transaction[[#This Row],[Reference Number]],barang_keluar[],5,FALSE),""))</f>
        <v>Zwitsal Baby Care Variant 5</v>
      </c>
      <c r="F3553">
        <f>IF(tbl_transaction[[#This Row],[Type]]="Inbound",VLOOKUP(tbl_transaction[[#This Row],[Reference Number]],barang_masuk[],6,FALSE),IF(tbl_transaction[[#This Row],[Type]]="Outbound",VLOOKUP(tbl_transaction[[#This Row],[Reference Number]],barang_keluar[],6,FALSE),""))</f>
        <v>48</v>
      </c>
      <c r="G3553" t="str">
        <f>IF(tbl_transaction[[#This Row],[Type]]="Inbound",VLOOKUP(tbl_transaction[[#This Row],[Reference Number]],barang_masuk[],7,FALSE),IF(tbl_transaction[[#This Row],[Type]]="Outbound",VLOOKUP(tbl_transaction[[#This Row],[Reference Number]],barang_keluar[],7,FALSE),""))</f>
        <v>Pack</v>
      </c>
      <c r="H3553" t="str">
        <f>IF(tbl_transaction[[#This Row],[Type]]="Inbound",VLOOKUP(tbl_transaction[[#This Row],[Reference Number]],barang_masuk[],3,FALSE),IF(tbl_transaction[[#This Row],[Type]]="Outbound",VLOOKUP(tbl_transaction[[#This Row],[Reference Number]],barang_keluar[],3,FALSE),""))</f>
        <v>Outlet 074</v>
      </c>
      <c r="I3553" t="str">
        <f>IF(D3553='Kartu Stok'!$B$2,COUNTIF($D$3:D3553,'Kartu Stok'!$B$2),"")</f>
        <v/>
      </c>
    </row>
    <row r="3554" spans="1:9" ht="14.5" x14ac:dyDescent="0.35">
      <c r="A3554" s="2" t="s">
        <v>4113</v>
      </c>
      <c r="B3554" s="5">
        <f>IF(LEFT(tbl_transaction[[#This Row],[Reference Number]],2)="GR",VLOOKUP(tbl_transaction[[#This Row],[Reference Number]],barang_masuk[],2,FALSE),IF(LEFT(tbl_transaction[[#This Row],[Reference Number]],2)="DO",VLOOKUP(tbl_transaction[[#This Row],[Reference Number]],barang_keluar[],2,FALSE),""))</f>
        <v>46080</v>
      </c>
      <c r="C3554" t="str">
        <f t="shared" si="56"/>
        <v>Outbound</v>
      </c>
      <c r="D3554" t="str">
        <f>IF(tbl_transaction[[#This Row],[Type]]="Inbound",VLOOKUP(tbl_transaction[[#This Row],[Reference Number]],barang_masuk[],4,FALSE),IF(tbl_transaction[[#This Row],[Type]]="Outbound",VLOOKUP(tbl_transaction[[#This Row],[Reference Number]],barang_keluar[],4,FALSE),""))</f>
        <v>DAR012</v>
      </c>
      <c r="E3554" t="str">
        <f>IF(tbl_transaction[[#This Row],[Type]]="Inbound",VLOOKUP(tbl_transaction[[#This Row],[Reference Number]],barang_masuk[],5,FALSE),IF(tbl_transaction[[#This Row],[Type]]="Outbound",VLOOKUP(tbl_transaction[[#This Row],[Reference Number]],barang_keluar[],5,FALSE),""))</f>
        <v>Indomilk Dairy Variant 12</v>
      </c>
      <c r="F3554">
        <f>IF(tbl_transaction[[#This Row],[Type]]="Inbound",VLOOKUP(tbl_transaction[[#This Row],[Reference Number]],barang_masuk[],6,FALSE),IF(tbl_transaction[[#This Row],[Type]]="Outbound",VLOOKUP(tbl_transaction[[#This Row],[Reference Number]],barang_keluar[],6,FALSE),""))</f>
        <v>60</v>
      </c>
      <c r="G3554" t="str">
        <f>IF(tbl_transaction[[#This Row],[Type]]="Inbound",VLOOKUP(tbl_transaction[[#This Row],[Reference Number]],barang_masuk[],7,FALSE),IF(tbl_transaction[[#This Row],[Type]]="Outbound",VLOOKUP(tbl_transaction[[#This Row],[Reference Number]],barang_keluar[],7,FALSE),""))</f>
        <v>Box</v>
      </c>
      <c r="H3554" t="str">
        <f>IF(tbl_transaction[[#This Row],[Type]]="Inbound",VLOOKUP(tbl_transaction[[#This Row],[Reference Number]],barang_masuk[],3,FALSE),IF(tbl_transaction[[#This Row],[Type]]="Outbound",VLOOKUP(tbl_transaction[[#This Row],[Reference Number]],barang_keluar[],3,FALSE),""))</f>
        <v>Outlet 055</v>
      </c>
      <c r="I3554" t="str">
        <f>IF(D3554='Kartu Stok'!$B$2,COUNTIF($D$3:D3554,'Kartu Stok'!$B$2),"")</f>
        <v/>
      </c>
    </row>
    <row r="3555" spans="1:9" ht="14.5" x14ac:dyDescent="0.35">
      <c r="A3555" s="2" t="s">
        <v>4114</v>
      </c>
      <c r="B3555" s="5">
        <f>IF(LEFT(tbl_transaction[[#This Row],[Reference Number]],2)="GR",VLOOKUP(tbl_transaction[[#This Row],[Reference Number]],barang_masuk[],2,FALSE),IF(LEFT(tbl_transaction[[#This Row],[Reference Number]],2)="DO",VLOOKUP(tbl_transaction[[#This Row],[Reference Number]],barang_keluar[],2,FALSE),""))</f>
        <v>46099</v>
      </c>
      <c r="C3555" t="str">
        <f t="shared" si="56"/>
        <v>Outbound</v>
      </c>
      <c r="D3555" t="str">
        <f>IF(tbl_transaction[[#This Row],[Type]]="Inbound",VLOOKUP(tbl_transaction[[#This Row],[Reference Number]],barang_masuk[],4,FALSE),IF(tbl_transaction[[#This Row],[Type]]="Outbound",VLOOKUP(tbl_transaction[[#This Row],[Reference Number]],barang_keluar[],4,FALSE),""))</f>
        <v>SNK012</v>
      </c>
      <c r="E3555" t="str">
        <f>IF(tbl_transaction[[#This Row],[Type]]="Inbound",VLOOKUP(tbl_transaction[[#This Row],[Reference Number]],barang_masuk[],5,FALSE),IF(tbl_transaction[[#This Row],[Type]]="Outbound",VLOOKUP(tbl_transaction[[#This Row],[Reference Number]],barang_keluar[],5,FALSE),""))</f>
        <v>Taro Snack Variant 12</v>
      </c>
      <c r="F3555">
        <f>IF(tbl_transaction[[#This Row],[Type]]="Inbound",VLOOKUP(tbl_transaction[[#This Row],[Reference Number]],barang_masuk[],6,FALSE),IF(tbl_transaction[[#This Row],[Type]]="Outbound",VLOOKUP(tbl_transaction[[#This Row],[Reference Number]],barang_keluar[],6,FALSE),""))</f>
        <v>20</v>
      </c>
      <c r="G3555" t="str">
        <f>IF(tbl_transaction[[#This Row],[Type]]="Inbound",VLOOKUP(tbl_transaction[[#This Row],[Reference Number]],barang_masuk[],7,FALSE),IF(tbl_transaction[[#This Row],[Type]]="Outbound",VLOOKUP(tbl_transaction[[#This Row],[Reference Number]],barang_keluar[],7,FALSE),""))</f>
        <v>Pack</v>
      </c>
      <c r="H3555" t="str">
        <f>IF(tbl_transaction[[#This Row],[Type]]="Inbound",VLOOKUP(tbl_transaction[[#This Row],[Reference Number]],barang_masuk[],3,FALSE),IF(tbl_transaction[[#This Row],[Type]]="Outbound",VLOOKUP(tbl_transaction[[#This Row],[Reference Number]],barang_keluar[],3,FALSE),""))</f>
        <v>Outlet 063</v>
      </c>
      <c r="I3555" t="str">
        <f>IF(D3555='Kartu Stok'!$B$2,COUNTIF($D$3:D3555,'Kartu Stok'!$B$2),"")</f>
        <v/>
      </c>
    </row>
    <row r="3556" spans="1:9" ht="14.5" x14ac:dyDescent="0.35">
      <c r="A3556" s="2" t="s">
        <v>4115</v>
      </c>
      <c r="B3556" s="5">
        <f>IF(LEFT(tbl_transaction[[#This Row],[Reference Number]],2)="GR",VLOOKUP(tbl_transaction[[#This Row],[Reference Number]],barang_masuk[],2,FALSE),IF(LEFT(tbl_transaction[[#This Row],[Reference Number]],2)="DO",VLOOKUP(tbl_transaction[[#This Row],[Reference Number]],barang_keluar[],2,FALSE),""))</f>
        <v>46082</v>
      </c>
      <c r="C3556" t="str">
        <f t="shared" si="56"/>
        <v>Outbound</v>
      </c>
      <c r="D3556" t="str">
        <f>IF(tbl_transaction[[#This Row],[Type]]="Inbound",VLOOKUP(tbl_transaction[[#This Row],[Reference Number]],barang_masuk[],4,FALSE),IF(tbl_transaction[[#This Row],[Type]]="Outbound",VLOOKUP(tbl_transaction[[#This Row],[Reference Number]],barang_keluar[],4,FALSE),""))</f>
        <v>BEV011</v>
      </c>
      <c r="E3556" t="str">
        <f>IF(tbl_transaction[[#This Row],[Type]]="Inbound",VLOOKUP(tbl_transaction[[#This Row],[Reference Number]],barang_masuk[],5,FALSE),IF(tbl_transaction[[#This Row],[Type]]="Outbound",VLOOKUP(tbl_transaction[[#This Row],[Reference Number]],barang_keluar[],5,FALSE),""))</f>
        <v>Pocari Beverage Variant 11</v>
      </c>
      <c r="F3556">
        <f>IF(tbl_transaction[[#This Row],[Type]]="Inbound",VLOOKUP(tbl_transaction[[#This Row],[Reference Number]],barang_masuk[],6,FALSE),IF(tbl_transaction[[#This Row],[Type]]="Outbound",VLOOKUP(tbl_transaction[[#This Row],[Reference Number]],barang_keluar[],6,FALSE),""))</f>
        <v>12</v>
      </c>
      <c r="G3556" t="str">
        <f>IF(tbl_transaction[[#This Row],[Type]]="Inbound",VLOOKUP(tbl_transaction[[#This Row],[Reference Number]],barang_masuk[],7,FALSE),IF(tbl_transaction[[#This Row],[Type]]="Outbound",VLOOKUP(tbl_transaction[[#This Row],[Reference Number]],barang_keluar[],7,FALSE),""))</f>
        <v>Bottle</v>
      </c>
      <c r="H3556" t="str">
        <f>IF(tbl_transaction[[#This Row],[Type]]="Inbound",VLOOKUP(tbl_transaction[[#This Row],[Reference Number]],barang_masuk[],3,FALSE),IF(tbl_transaction[[#This Row],[Type]]="Outbound",VLOOKUP(tbl_transaction[[#This Row],[Reference Number]],barang_keluar[],3,FALSE),""))</f>
        <v>Outlet 029</v>
      </c>
      <c r="I3556" t="str">
        <f>IF(D3556='Kartu Stok'!$B$2,COUNTIF($D$3:D3556,'Kartu Stok'!$B$2),"")</f>
        <v/>
      </c>
    </row>
    <row r="3557" spans="1:9" ht="14.5" x14ac:dyDescent="0.35">
      <c r="A3557" s="2" t="s">
        <v>4116</v>
      </c>
      <c r="B3557" s="5">
        <f>IF(LEFT(tbl_transaction[[#This Row],[Reference Number]],2)="GR",VLOOKUP(tbl_transaction[[#This Row],[Reference Number]],barang_masuk[],2,FALSE),IF(LEFT(tbl_transaction[[#This Row],[Reference Number]],2)="DO",VLOOKUP(tbl_transaction[[#This Row],[Reference Number]],barang_keluar[],2,FALSE),""))</f>
        <v>46138</v>
      </c>
      <c r="C3557" t="str">
        <f t="shared" si="56"/>
        <v>Outbound</v>
      </c>
      <c r="D3557" t="str">
        <f>IF(tbl_transaction[[#This Row],[Type]]="Inbound",VLOOKUP(tbl_transaction[[#This Row],[Reference Number]],barang_masuk[],4,FALSE),IF(tbl_transaction[[#This Row],[Type]]="Outbound",VLOOKUP(tbl_transaction[[#This Row],[Reference Number]],barang_keluar[],4,FALSE),""))</f>
        <v>HOM016</v>
      </c>
      <c r="E3557" t="str">
        <f>IF(tbl_transaction[[#This Row],[Type]]="Inbound",VLOOKUP(tbl_transaction[[#This Row],[Reference Number]],barang_masuk[],5,FALSE),IF(tbl_transaction[[#This Row],[Type]]="Outbound",VLOOKUP(tbl_transaction[[#This Row],[Reference Number]],barang_keluar[],5,FALSE),""))</f>
        <v>Molto Home Care Variant 16</v>
      </c>
      <c r="F3557">
        <f>IF(tbl_transaction[[#This Row],[Type]]="Inbound",VLOOKUP(tbl_transaction[[#This Row],[Reference Number]],barang_masuk[],6,FALSE),IF(tbl_transaction[[#This Row],[Type]]="Outbound",VLOOKUP(tbl_transaction[[#This Row],[Reference Number]],barang_keluar[],6,FALSE),""))</f>
        <v>36</v>
      </c>
      <c r="G3557" t="str">
        <f>IF(tbl_transaction[[#This Row],[Type]]="Inbound",VLOOKUP(tbl_transaction[[#This Row],[Reference Number]],barang_masuk[],7,FALSE),IF(tbl_transaction[[#This Row],[Type]]="Outbound",VLOOKUP(tbl_transaction[[#This Row],[Reference Number]],barang_keluar[],7,FALSE),""))</f>
        <v>Pack</v>
      </c>
      <c r="H3557" t="str">
        <f>IF(tbl_transaction[[#This Row],[Type]]="Inbound",VLOOKUP(tbl_transaction[[#This Row],[Reference Number]],barang_masuk[],3,FALSE),IF(tbl_transaction[[#This Row],[Type]]="Outbound",VLOOKUP(tbl_transaction[[#This Row],[Reference Number]],barang_keluar[],3,FALSE),""))</f>
        <v>Outlet 040</v>
      </c>
      <c r="I3557" t="str">
        <f>IF(D3557='Kartu Stok'!$B$2,COUNTIF($D$3:D3557,'Kartu Stok'!$B$2),"")</f>
        <v/>
      </c>
    </row>
    <row r="3558" spans="1:9" ht="14.5" x14ac:dyDescent="0.35">
      <c r="A3558" s="2" t="s">
        <v>4117</v>
      </c>
      <c r="B3558" s="5">
        <f>IF(LEFT(tbl_transaction[[#This Row],[Reference Number]],2)="GR",VLOOKUP(tbl_transaction[[#This Row],[Reference Number]],barang_masuk[],2,FALSE),IF(LEFT(tbl_transaction[[#This Row],[Reference Number]],2)="DO",VLOOKUP(tbl_transaction[[#This Row],[Reference Number]],barang_keluar[],2,FALSE),""))</f>
        <v>46133</v>
      </c>
      <c r="C3558" t="str">
        <f t="shared" si="56"/>
        <v>Outbound</v>
      </c>
      <c r="D3558" t="str">
        <f>IF(tbl_transaction[[#This Row],[Type]]="Inbound",VLOOKUP(tbl_transaction[[#This Row],[Reference Number]],barang_masuk[],4,FALSE),IF(tbl_transaction[[#This Row],[Type]]="Outbound",VLOOKUP(tbl_transaction[[#This Row],[Reference Number]],barang_keluar[],4,FALSE),""))</f>
        <v>BEV036</v>
      </c>
      <c r="E3558" t="str">
        <f>IF(tbl_transaction[[#This Row],[Type]]="Inbound",VLOOKUP(tbl_transaction[[#This Row],[Reference Number]],barang_masuk[],5,FALSE),IF(tbl_transaction[[#This Row],[Type]]="Outbound",VLOOKUP(tbl_transaction[[#This Row],[Reference Number]],barang_keluar[],5,FALSE),""))</f>
        <v>Sosro Beverage Variant 36</v>
      </c>
      <c r="F3558">
        <f>IF(tbl_transaction[[#This Row],[Type]]="Inbound",VLOOKUP(tbl_transaction[[#This Row],[Reference Number]],barang_masuk[],6,FALSE),IF(tbl_transaction[[#This Row],[Type]]="Outbound",VLOOKUP(tbl_transaction[[#This Row],[Reference Number]],barang_keluar[],6,FALSE),""))</f>
        <v>5</v>
      </c>
      <c r="G3558" t="str">
        <f>IF(tbl_transaction[[#This Row],[Type]]="Inbound",VLOOKUP(tbl_transaction[[#This Row],[Reference Number]],barang_masuk[],7,FALSE),IF(tbl_transaction[[#This Row],[Type]]="Outbound",VLOOKUP(tbl_transaction[[#This Row],[Reference Number]],barang_keluar[],7,FALSE),""))</f>
        <v>Bottle</v>
      </c>
      <c r="H3558" t="str">
        <f>IF(tbl_transaction[[#This Row],[Type]]="Inbound",VLOOKUP(tbl_transaction[[#This Row],[Reference Number]],barang_masuk[],3,FALSE),IF(tbl_transaction[[#This Row],[Type]]="Outbound",VLOOKUP(tbl_transaction[[#This Row],[Reference Number]],barang_keluar[],3,FALSE),""))</f>
        <v>Outlet 016</v>
      </c>
      <c r="I3558" t="str">
        <f>IF(D3558='Kartu Stok'!$B$2,COUNTIF($D$3:D3558,'Kartu Stok'!$B$2),"")</f>
        <v/>
      </c>
    </row>
    <row r="3559" spans="1:9" ht="14.5" x14ac:dyDescent="0.35">
      <c r="A3559" s="2" t="s">
        <v>4118</v>
      </c>
      <c r="B3559" s="5">
        <f>IF(LEFT(tbl_transaction[[#This Row],[Reference Number]],2)="GR",VLOOKUP(tbl_transaction[[#This Row],[Reference Number]],barang_masuk[],2,FALSE),IF(LEFT(tbl_transaction[[#This Row],[Reference Number]],2)="DO",VLOOKUP(tbl_transaction[[#This Row],[Reference Number]],barang_keluar[],2,FALSE),""))</f>
        <v>46197</v>
      </c>
      <c r="C3559" t="str">
        <f t="shared" si="56"/>
        <v>Outbound</v>
      </c>
      <c r="D3559" t="str">
        <f>IF(tbl_transaction[[#This Row],[Type]]="Inbound",VLOOKUP(tbl_transaction[[#This Row],[Reference Number]],barang_masuk[],4,FALSE),IF(tbl_transaction[[#This Row],[Type]]="Outbound",VLOOKUP(tbl_transaction[[#This Row],[Reference Number]],barang_keluar[],4,FALSE),""))</f>
        <v>PER008</v>
      </c>
      <c r="E3559" t="str">
        <f>IF(tbl_transaction[[#This Row],[Type]]="Inbound",VLOOKUP(tbl_transaction[[#This Row],[Reference Number]],barang_masuk[],5,FALSE),IF(tbl_transaction[[#This Row],[Type]]="Outbound",VLOOKUP(tbl_transaction[[#This Row],[Reference Number]],barang_keluar[],5,FALSE),""))</f>
        <v>Lifebuoy Personal Care Variant 8</v>
      </c>
      <c r="F3559">
        <f>IF(tbl_transaction[[#This Row],[Type]]="Inbound",VLOOKUP(tbl_transaction[[#This Row],[Reference Number]],barang_masuk[],6,FALSE),IF(tbl_transaction[[#This Row],[Type]]="Outbound",VLOOKUP(tbl_transaction[[#This Row],[Reference Number]],barang_keluar[],6,FALSE),""))</f>
        <v>60</v>
      </c>
      <c r="G3559" t="str">
        <f>IF(tbl_transaction[[#This Row],[Type]]="Inbound",VLOOKUP(tbl_transaction[[#This Row],[Reference Number]],barang_masuk[],7,FALSE),IF(tbl_transaction[[#This Row],[Type]]="Outbound",VLOOKUP(tbl_transaction[[#This Row],[Reference Number]],barang_keluar[],7,FALSE),""))</f>
        <v>Bottle</v>
      </c>
      <c r="H3559" t="str">
        <f>IF(tbl_transaction[[#This Row],[Type]]="Inbound",VLOOKUP(tbl_transaction[[#This Row],[Reference Number]],barang_masuk[],3,FALSE),IF(tbl_transaction[[#This Row],[Type]]="Outbound",VLOOKUP(tbl_transaction[[#This Row],[Reference Number]],barang_keluar[],3,FALSE),""))</f>
        <v>Outlet 005</v>
      </c>
      <c r="I3559" t="str">
        <f>IF(D3559='Kartu Stok'!$B$2,COUNTIF($D$3:D3559,'Kartu Stok'!$B$2),"")</f>
        <v/>
      </c>
    </row>
    <row r="3560" spans="1:9" ht="14.5" x14ac:dyDescent="0.35">
      <c r="A3560" s="2" t="s">
        <v>4119</v>
      </c>
      <c r="B3560" s="5">
        <f>IF(LEFT(tbl_transaction[[#This Row],[Reference Number]],2)="GR",VLOOKUP(tbl_transaction[[#This Row],[Reference Number]],barang_masuk[],2,FALSE),IF(LEFT(tbl_transaction[[#This Row],[Reference Number]],2)="DO",VLOOKUP(tbl_transaction[[#This Row],[Reference Number]],barang_keluar[],2,FALSE),""))</f>
        <v>46116</v>
      </c>
      <c r="C3560" t="str">
        <f t="shared" si="56"/>
        <v>Outbound</v>
      </c>
      <c r="D3560" t="str">
        <f>IF(tbl_transaction[[#This Row],[Type]]="Inbound",VLOOKUP(tbl_transaction[[#This Row],[Reference Number]],barang_masuk[],4,FALSE),IF(tbl_transaction[[#This Row],[Type]]="Outbound",VLOOKUP(tbl_transaction[[#This Row],[Reference Number]],barang_keluar[],4,FALSE),""))</f>
        <v>SNK011</v>
      </c>
      <c r="E3560" t="str">
        <f>IF(tbl_transaction[[#This Row],[Type]]="Inbound",VLOOKUP(tbl_transaction[[#This Row],[Reference Number]],barang_masuk[],5,FALSE),IF(tbl_transaction[[#This Row],[Type]]="Outbound",VLOOKUP(tbl_transaction[[#This Row],[Reference Number]],barang_keluar[],5,FALSE),""))</f>
        <v>Qtela Snack Variant 11</v>
      </c>
      <c r="F3560">
        <f>IF(tbl_transaction[[#This Row],[Type]]="Inbound",VLOOKUP(tbl_transaction[[#This Row],[Reference Number]],barang_masuk[],6,FALSE),IF(tbl_transaction[[#This Row],[Type]]="Outbound",VLOOKUP(tbl_transaction[[#This Row],[Reference Number]],barang_keluar[],6,FALSE),""))</f>
        <v>5</v>
      </c>
      <c r="G3560" t="str">
        <f>IF(tbl_transaction[[#This Row],[Type]]="Inbound",VLOOKUP(tbl_transaction[[#This Row],[Reference Number]],barang_masuk[],7,FALSE),IF(tbl_transaction[[#This Row],[Type]]="Outbound",VLOOKUP(tbl_transaction[[#This Row],[Reference Number]],barang_keluar[],7,FALSE),""))</f>
        <v>Pack</v>
      </c>
      <c r="H3560" t="str">
        <f>IF(tbl_transaction[[#This Row],[Type]]="Inbound",VLOOKUP(tbl_transaction[[#This Row],[Reference Number]],barang_masuk[],3,FALSE),IF(tbl_transaction[[#This Row],[Type]]="Outbound",VLOOKUP(tbl_transaction[[#This Row],[Reference Number]],barang_keluar[],3,FALSE),""))</f>
        <v>Outlet 047</v>
      </c>
      <c r="I3560" t="str">
        <f>IF(D3560='Kartu Stok'!$B$2,COUNTIF($D$3:D3560,'Kartu Stok'!$B$2),"")</f>
        <v/>
      </c>
    </row>
    <row r="3561" spans="1:9" ht="14.5" x14ac:dyDescent="0.35">
      <c r="A3561" s="2" t="s">
        <v>4120</v>
      </c>
      <c r="B3561" s="5">
        <f>IF(LEFT(tbl_transaction[[#This Row],[Reference Number]],2)="GR",VLOOKUP(tbl_transaction[[#This Row],[Reference Number]],barang_masuk[],2,FALSE),IF(LEFT(tbl_transaction[[#This Row],[Reference Number]],2)="DO",VLOOKUP(tbl_transaction[[#This Row],[Reference Number]],barang_keluar[],2,FALSE),""))</f>
        <v>46124</v>
      </c>
      <c r="C3561" t="str">
        <f t="shared" si="56"/>
        <v>Outbound</v>
      </c>
      <c r="D3561" t="str">
        <f>IF(tbl_transaction[[#This Row],[Type]]="Inbound",VLOOKUP(tbl_transaction[[#This Row],[Reference Number]],barang_masuk[],4,FALSE),IF(tbl_transaction[[#This Row],[Type]]="Outbound",VLOOKUP(tbl_transaction[[#This Row],[Reference Number]],barang_keluar[],4,FALSE),""))</f>
        <v>BAB003</v>
      </c>
      <c r="E3561" t="str">
        <f>IF(tbl_transaction[[#This Row],[Type]]="Inbound",VLOOKUP(tbl_transaction[[#This Row],[Reference Number]],barang_masuk[],5,FALSE),IF(tbl_transaction[[#This Row],[Type]]="Outbound",VLOOKUP(tbl_transaction[[#This Row],[Reference Number]],barang_keluar[],5,FALSE),""))</f>
        <v>Zwitsal Baby Care Variant 3</v>
      </c>
      <c r="F3561">
        <f>IF(tbl_transaction[[#This Row],[Type]]="Inbound",VLOOKUP(tbl_transaction[[#This Row],[Reference Number]],barang_masuk[],6,FALSE),IF(tbl_transaction[[#This Row],[Type]]="Outbound",VLOOKUP(tbl_transaction[[#This Row],[Reference Number]],barang_keluar[],6,FALSE),""))</f>
        <v>10</v>
      </c>
      <c r="G3561" t="str">
        <f>IF(tbl_transaction[[#This Row],[Type]]="Inbound",VLOOKUP(tbl_transaction[[#This Row],[Reference Number]],barang_masuk[],7,FALSE),IF(tbl_transaction[[#This Row],[Type]]="Outbound",VLOOKUP(tbl_transaction[[#This Row],[Reference Number]],barang_keluar[],7,FALSE),""))</f>
        <v>Pack</v>
      </c>
      <c r="H3561" t="str">
        <f>IF(tbl_transaction[[#This Row],[Type]]="Inbound",VLOOKUP(tbl_transaction[[#This Row],[Reference Number]],barang_masuk[],3,FALSE),IF(tbl_transaction[[#This Row],[Type]]="Outbound",VLOOKUP(tbl_transaction[[#This Row],[Reference Number]],barang_keluar[],3,FALSE),""))</f>
        <v>Outlet 039</v>
      </c>
      <c r="I3561" t="str">
        <f>IF(D3561='Kartu Stok'!$B$2,COUNTIF($D$3:D3561,'Kartu Stok'!$B$2),"")</f>
        <v/>
      </c>
    </row>
    <row r="3562" spans="1:9" ht="14.5" x14ac:dyDescent="0.35">
      <c r="A3562" s="2" t="s">
        <v>4121</v>
      </c>
      <c r="B3562" s="5">
        <f>IF(LEFT(tbl_transaction[[#This Row],[Reference Number]],2)="GR",VLOOKUP(tbl_transaction[[#This Row],[Reference Number]],barang_masuk[],2,FALSE),IF(LEFT(tbl_transaction[[#This Row],[Reference Number]],2)="DO",VLOOKUP(tbl_transaction[[#This Row],[Reference Number]],barang_keluar[],2,FALSE),""))</f>
        <v>46149</v>
      </c>
      <c r="C3562" t="str">
        <f t="shared" si="56"/>
        <v>Outbound</v>
      </c>
      <c r="D3562" t="str">
        <f>IF(tbl_transaction[[#This Row],[Type]]="Inbound",VLOOKUP(tbl_transaction[[#This Row],[Reference Number]],barang_masuk[],4,FALSE),IF(tbl_transaction[[#This Row],[Type]]="Outbound",VLOOKUP(tbl_transaction[[#This Row],[Reference Number]],barang_keluar[],4,FALSE),""))</f>
        <v>BAB017</v>
      </c>
      <c r="E3562" t="str">
        <f>IF(tbl_transaction[[#This Row],[Type]]="Inbound",VLOOKUP(tbl_transaction[[#This Row],[Reference Number]],barang_masuk[],5,FALSE),IF(tbl_transaction[[#This Row],[Type]]="Outbound",VLOOKUP(tbl_transaction[[#This Row],[Reference Number]],barang_keluar[],5,FALSE),""))</f>
        <v>MamyPoko Baby Care Variant 17</v>
      </c>
      <c r="F3562">
        <f>IF(tbl_transaction[[#This Row],[Type]]="Inbound",VLOOKUP(tbl_transaction[[#This Row],[Reference Number]],barang_masuk[],6,FALSE),IF(tbl_transaction[[#This Row],[Type]]="Outbound",VLOOKUP(tbl_transaction[[#This Row],[Reference Number]],barang_keluar[],6,FALSE),""))</f>
        <v>30</v>
      </c>
      <c r="G3562" t="str">
        <f>IF(tbl_transaction[[#This Row],[Type]]="Inbound",VLOOKUP(tbl_transaction[[#This Row],[Reference Number]],barang_masuk[],7,FALSE),IF(tbl_transaction[[#This Row],[Type]]="Outbound",VLOOKUP(tbl_transaction[[#This Row],[Reference Number]],barang_keluar[],7,FALSE),""))</f>
        <v>Pack</v>
      </c>
      <c r="H3562" t="str">
        <f>IF(tbl_transaction[[#This Row],[Type]]="Inbound",VLOOKUP(tbl_transaction[[#This Row],[Reference Number]],barang_masuk[],3,FALSE),IF(tbl_transaction[[#This Row],[Type]]="Outbound",VLOOKUP(tbl_transaction[[#This Row],[Reference Number]],barang_keluar[],3,FALSE),""))</f>
        <v>Outlet 014</v>
      </c>
      <c r="I3562" t="str">
        <f>IF(D3562='Kartu Stok'!$B$2,COUNTIF($D$3:D3562,'Kartu Stok'!$B$2),"")</f>
        <v/>
      </c>
    </row>
    <row r="3563" spans="1:9" ht="14.5" x14ac:dyDescent="0.35">
      <c r="A3563" s="2" t="s">
        <v>4122</v>
      </c>
      <c r="B3563" s="5">
        <f>IF(LEFT(tbl_transaction[[#This Row],[Reference Number]],2)="GR",VLOOKUP(tbl_transaction[[#This Row],[Reference Number]],barang_masuk[],2,FALSE),IF(LEFT(tbl_transaction[[#This Row],[Reference Number]],2)="DO",VLOOKUP(tbl_transaction[[#This Row],[Reference Number]],barang_keluar[],2,FALSE),""))</f>
        <v>46107</v>
      </c>
      <c r="C3563" t="str">
        <f t="shared" si="56"/>
        <v>Outbound</v>
      </c>
      <c r="D3563" t="str">
        <f>IF(tbl_transaction[[#This Row],[Type]]="Inbound",VLOOKUP(tbl_transaction[[#This Row],[Reference Number]],barang_masuk[],4,FALSE),IF(tbl_transaction[[#This Row],[Type]]="Outbound",VLOOKUP(tbl_transaction[[#This Row],[Reference Number]],barang_keluar[],4,FALSE),""))</f>
        <v>BAB006</v>
      </c>
      <c r="E3563" t="str">
        <f>IF(tbl_transaction[[#This Row],[Type]]="Inbound",VLOOKUP(tbl_transaction[[#This Row],[Reference Number]],barang_masuk[],5,FALSE),IF(tbl_transaction[[#This Row],[Type]]="Outbound",VLOOKUP(tbl_transaction[[#This Row],[Reference Number]],barang_keluar[],5,FALSE),""))</f>
        <v>Zwitsal Baby Care Variant 6</v>
      </c>
      <c r="F3563">
        <f>IF(tbl_transaction[[#This Row],[Type]]="Inbound",VLOOKUP(tbl_transaction[[#This Row],[Reference Number]],barang_masuk[],6,FALSE),IF(tbl_transaction[[#This Row],[Type]]="Outbound",VLOOKUP(tbl_transaction[[#This Row],[Reference Number]],barang_keluar[],6,FALSE),""))</f>
        <v>30</v>
      </c>
      <c r="G3563" t="str">
        <f>IF(tbl_transaction[[#This Row],[Type]]="Inbound",VLOOKUP(tbl_transaction[[#This Row],[Reference Number]],barang_masuk[],7,FALSE),IF(tbl_transaction[[#This Row],[Type]]="Outbound",VLOOKUP(tbl_transaction[[#This Row],[Reference Number]],barang_keluar[],7,FALSE),""))</f>
        <v>Pack</v>
      </c>
      <c r="H3563" t="str">
        <f>IF(tbl_transaction[[#This Row],[Type]]="Inbound",VLOOKUP(tbl_transaction[[#This Row],[Reference Number]],barang_masuk[],3,FALSE),IF(tbl_transaction[[#This Row],[Type]]="Outbound",VLOOKUP(tbl_transaction[[#This Row],[Reference Number]],barang_keluar[],3,FALSE),""))</f>
        <v>Outlet 064</v>
      </c>
      <c r="I3563" t="str">
        <f>IF(D3563='Kartu Stok'!$B$2,COUNTIF($D$3:D3563,'Kartu Stok'!$B$2),"")</f>
        <v/>
      </c>
    </row>
    <row r="3564" spans="1:9" ht="14.5" x14ac:dyDescent="0.35">
      <c r="A3564" s="2" t="s">
        <v>4123</v>
      </c>
      <c r="B3564" s="5">
        <f>IF(LEFT(tbl_transaction[[#This Row],[Reference Number]],2)="GR",VLOOKUP(tbl_transaction[[#This Row],[Reference Number]],barang_masuk[],2,FALSE),IF(LEFT(tbl_transaction[[#This Row],[Reference Number]],2)="DO",VLOOKUP(tbl_transaction[[#This Row],[Reference Number]],barang_keluar[],2,FALSE),""))</f>
        <v>46137</v>
      </c>
      <c r="C3564" t="str">
        <f t="shared" si="56"/>
        <v>Outbound</v>
      </c>
      <c r="D3564" t="str">
        <f>IF(tbl_transaction[[#This Row],[Type]]="Inbound",VLOOKUP(tbl_transaction[[#This Row],[Reference Number]],barang_masuk[],4,FALSE),IF(tbl_transaction[[#This Row],[Type]]="Outbound",VLOOKUP(tbl_transaction[[#This Row],[Reference Number]],barang_keluar[],4,FALSE),""))</f>
        <v>PER004</v>
      </c>
      <c r="E3564" t="str">
        <f>IF(tbl_transaction[[#This Row],[Type]]="Inbound",VLOOKUP(tbl_transaction[[#This Row],[Reference Number]],barang_masuk[],5,FALSE),IF(tbl_transaction[[#This Row],[Type]]="Outbound",VLOOKUP(tbl_transaction[[#This Row],[Reference Number]],barang_keluar[],5,FALSE),""))</f>
        <v>Lifebuoy Personal Care Variant 4</v>
      </c>
      <c r="F3564">
        <f>IF(tbl_transaction[[#This Row],[Type]]="Inbound",VLOOKUP(tbl_transaction[[#This Row],[Reference Number]],barang_masuk[],6,FALSE),IF(tbl_transaction[[#This Row],[Type]]="Outbound",VLOOKUP(tbl_transaction[[#This Row],[Reference Number]],barang_keluar[],6,FALSE),""))</f>
        <v>5</v>
      </c>
      <c r="G3564" t="str">
        <f>IF(tbl_transaction[[#This Row],[Type]]="Inbound",VLOOKUP(tbl_transaction[[#This Row],[Reference Number]],barang_masuk[],7,FALSE),IF(tbl_transaction[[#This Row],[Type]]="Outbound",VLOOKUP(tbl_transaction[[#This Row],[Reference Number]],barang_keluar[],7,FALSE),""))</f>
        <v>Bottle</v>
      </c>
      <c r="H3564" t="str">
        <f>IF(tbl_transaction[[#This Row],[Type]]="Inbound",VLOOKUP(tbl_transaction[[#This Row],[Reference Number]],barang_masuk[],3,FALSE),IF(tbl_transaction[[#This Row],[Type]]="Outbound",VLOOKUP(tbl_transaction[[#This Row],[Reference Number]],barang_keluar[],3,FALSE),""))</f>
        <v>Outlet 033</v>
      </c>
      <c r="I3564" t="str">
        <f>IF(D3564='Kartu Stok'!$B$2,COUNTIF($D$3:D3564,'Kartu Stok'!$B$2),"")</f>
        <v/>
      </c>
    </row>
    <row r="3565" spans="1:9" ht="14.5" x14ac:dyDescent="0.35">
      <c r="A3565" s="2" t="s">
        <v>4124</v>
      </c>
      <c r="B3565" s="5">
        <f>IF(LEFT(tbl_transaction[[#This Row],[Reference Number]],2)="GR",VLOOKUP(tbl_transaction[[#This Row],[Reference Number]],barang_masuk[],2,FALSE),IF(LEFT(tbl_transaction[[#This Row],[Reference Number]],2)="DO",VLOOKUP(tbl_transaction[[#This Row],[Reference Number]],barang_keluar[],2,FALSE),""))</f>
        <v>46148</v>
      </c>
      <c r="C3565" t="str">
        <f t="shared" si="56"/>
        <v>Outbound</v>
      </c>
      <c r="D3565" t="str">
        <f>IF(tbl_transaction[[#This Row],[Type]]="Inbound",VLOOKUP(tbl_transaction[[#This Row],[Reference Number]],barang_masuk[],4,FALSE),IF(tbl_transaction[[#This Row],[Type]]="Outbound",VLOOKUP(tbl_transaction[[#This Row],[Reference Number]],barang_keluar[],4,FALSE),""))</f>
        <v>SNK030</v>
      </c>
      <c r="E3565" t="str">
        <f>IF(tbl_transaction[[#This Row],[Type]]="Inbound",VLOOKUP(tbl_transaction[[#This Row],[Reference Number]],barang_masuk[],5,FALSE),IF(tbl_transaction[[#This Row],[Type]]="Outbound",VLOOKUP(tbl_transaction[[#This Row],[Reference Number]],barang_keluar[],5,FALSE),""))</f>
        <v>Qtela Snack Variant 30</v>
      </c>
      <c r="F3565">
        <f>IF(tbl_transaction[[#This Row],[Type]]="Inbound",VLOOKUP(tbl_transaction[[#This Row],[Reference Number]],barang_masuk[],6,FALSE),IF(tbl_transaction[[#This Row],[Type]]="Outbound",VLOOKUP(tbl_transaction[[#This Row],[Reference Number]],barang_keluar[],6,FALSE),""))</f>
        <v>24</v>
      </c>
      <c r="G3565" t="str">
        <f>IF(tbl_transaction[[#This Row],[Type]]="Inbound",VLOOKUP(tbl_transaction[[#This Row],[Reference Number]],barang_masuk[],7,FALSE),IF(tbl_transaction[[#This Row],[Type]]="Outbound",VLOOKUP(tbl_transaction[[#This Row],[Reference Number]],barang_keluar[],7,FALSE),""))</f>
        <v>Pack</v>
      </c>
      <c r="H3565" t="str">
        <f>IF(tbl_transaction[[#This Row],[Type]]="Inbound",VLOOKUP(tbl_transaction[[#This Row],[Reference Number]],barang_masuk[],3,FALSE),IF(tbl_transaction[[#This Row],[Type]]="Outbound",VLOOKUP(tbl_transaction[[#This Row],[Reference Number]],barang_keluar[],3,FALSE),""))</f>
        <v>Outlet 043</v>
      </c>
      <c r="I3565" t="str">
        <f>IF(D3565='Kartu Stok'!$B$2,COUNTIF($D$3:D3565,'Kartu Stok'!$B$2),"")</f>
        <v/>
      </c>
    </row>
    <row r="3566" spans="1:9" ht="14.5" x14ac:dyDescent="0.35">
      <c r="A3566" s="2" t="s">
        <v>4125</v>
      </c>
      <c r="B3566" s="5">
        <f>IF(LEFT(tbl_transaction[[#This Row],[Reference Number]],2)="GR",VLOOKUP(tbl_transaction[[#This Row],[Reference Number]],barang_masuk[],2,FALSE),IF(LEFT(tbl_transaction[[#This Row],[Reference Number]],2)="DO",VLOOKUP(tbl_transaction[[#This Row],[Reference Number]],barang_keluar[],2,FALSE),""))</f>
        <v>46203</v>
      </c>
      <c r="C3566" t="str">
        <f t="shared" si="56"/>
        <v>Outbound</v>
      </c>
      <c r="D3566" t="str">
        <f>IF(tbl_transaction[[#This Row],[Type]]="Inbound",VLOOKUP(tbl_transaction[[#This Row],[Reference Number]],barang_masuk[],4,FALSE),IF(tbl_transaction[[#This Row],[Type]]="Outbound",VLOOKUP(tbl_transaction[[#This Row],[Reference Number]],barang_keluar[],4,FALSE),""))</f>
        <v>SNK019</v>
      </c>
      <c r="E3566" t="str">
        <f>IF(tbl_transaction[[#This Row],[Type]]="Inbound",VLOOKUP(tbl_transaction[[#This Row],[Reference Number]],barang_masuk[],5,FALSE),IF(tbl_transaction[[#This Row],[Type]]="Outbound",VLOOKUP(tbl_transaction[[#This Row],[Reference Number]],barang_keluar[],5,FALSE),""))</f>
        <v>Qtela Snack Variant 19</v>
      </c>
      <c r="F3566">
        <f>IF(tbl_transaction[[#This Row],[Type]]="Inbound",VLOOKUP(tbl_transaction[[#This Row],[Reference Number]],barang_masuk[],6,FALSE),IF(tbl_transaction[[#This Row],[Type]]="Outbound",VLOOKUP(tbl_transaction[[#This Row],[Reference Number]],barang_keluar[],6,FALSE),""))</f>
        <v>10</v>
      </c>
      <c r="G3566" t="str">
        <f>IF(tbl_transaction[[#This Row],[Type]]="Inbound",VLOOKUP(tbl_transaction[[#This Row],[Reference Number]],barang_masuk[],7,FALSE),IF(tbl_transaction[[#This Row],[Type]]="Outbound",VLOOKUP(tbl_transaction[[#This Row],[Reference Number]],barang_keluar[],7,FALSE),""))</f>
        <v>Pack</v>
      </c>
      <c r="H3566" t="str">
        <f>IF(tbl_transaction[[#This Row],[Type]]="Inbound",VLOOKUP(tbl_transaction[[#This Row],[Reference Number]],barang_masuk[],3,FALSE),IF(tbl_transaction[[#This Row],[Type]]="Outbound",VLOOKUP(tbl_transaction[[#This Row],[Reference Number]],barang_keluar[],3,FALSE),""))</f>
        <v>Outlet 046</v>
      </c>
      <c r="I3566" t="str">
        <f>IF(D3566='Kartu Stok'!$B$2,COUNTIF($D$3:D3566,'Kartu Stok'!$B$2),"")</f>
        <v/>
      </c>
    </row>
    <row r="3567" spans="1:9" ht="14.5" x14ac:dyDescent="0.35">
      <c r="A3567" s="2" t="s">
        <v>4126</v>
      </c>
      <c r="B3567" s="5">
        <f>IF(LEFT(tbl_transaction[[#This Row],[Reference Number]],2)="GR",VLOOKUP(tbl_transaction[[#This Row],[Reference Number]],barang_masuk[],2,FALSE),IF(LEFT(tbl_transaction[[#This Row],[Reference Number]],2)="DO",VLOOKUP(tbl_transaction[[#This Row],[Reference Number]],barang_keluar[],2,FALSE),""))</f>
        <v>46044</v>
      </c>
      <c r="C3567" t="str">
        <f t="shared" si="56"/>
        <v>Outbound</v>
      </c>
      <c r="D3567" t="str">
        <f>IF(tbl_transaction[[#This Row],[Type]]="Inbound",VLOOKUP(tbl_transaction[[#This Row],[Reference Number]],barang_masuk[],4,FALSE),IF(tbl_transaction[[#This Row],[Type]]="Outbound",VLOOKUP(tbl_transaction[[#This Row],[Reference Number]],barang_keluar[],4,FALSE),""))</f>
        <v>HOM018</v>
      </c>
      <c r="E3567" t="str">
        <f>IF(tbl_transaction[[#This Row],[Type]]="Inbound",VLOOKUP(tbl_transaction[[#This Row],[Reference Number]],barang_masuk[],5,FALSE),IF(tbl_transaction[[#This Row],[Type]]="Outbound",VLOOKUP(tbl_transaction[[#This Row],[Reference Number]],barang_keluar[],5,FALSE),""))</f>
        <v>Molto Home Care Variant 18</v>
      </c>
      <c r="F3567">
        <f>IF(tbl_transaction[[#This Row],[Type]]="Inbound",VLOOKUP(tbl_transaction[[#This Row],[Reference Number]],barang_masuk[],6,FALSE),IF(tbl_transaction[[#This Row],[Type]]="Outbound",VLOOKUP(tbl_transaction[[#This Row],[Reference Number]],barang_keluar[],6,FALSE),""))</f>
        <v>24</v>
      </c>
      <c r="G3567" t="str">
        <f>IF(tbl_transaction[[#This Row],[Type]]="Inbound",VLOOKUP(tbl_transaction[[#This Row],[Reference Number]],barang_masuk[],7,FALSE),IF(tbl_transaction[[#This Row],[Type]]="Outbound",VLOOKUP(tbl_transaction[[#This Row],[Reference Number]],barang_keluar[],7,FALSE),""))</f>
        <v>Pack</v>
      </c>
      <c r="H3567" t="str">
        <f>IF(tbl_transaction[[#This Row],[Type]]="Inbound",VLOOKUP(tbl_transaction[[#This Row],[Reference Number]],barang_masuk[],3,FALSE),IF(tbl_transaction[[#This Row],[Type]]="Outbound",VLOOKUP(tbl_transaction[[#This Row],[Reference Number]],barang_keluar[],3,FALSE),""))</f>
        <v>Outlet 034</v>
      </c>
      <c r="I3567" t="str">
        <f>IF(D3567='Kartu Stok'!$B$2,COUNTIF($D$3:D3567,'Kartu Stok'!$B$2),"")</f>
        <v/>
      </c>
    </row>
    <row r="3568" spans="1:9" ht="14.5" x14ac:dyDescent="0.35">
      <c r="A3568" s="2" t="s">
        <v>4127</v>
      </c>
      <c r="B3568" s="5">
        <f>IF(LEFT(tbl_transaction[[#This Row],[Reference Number]],2)="GR",VLOOKUP(tbl_transaction[[#This Row],[Reference Number]],barang_masuk[],2,FALSE),IF(LEFT(tbl_transaction[[#This Row],[Reference Number]],2)="DO",VLOOKUP(tbl_transaction[[#This Row],[Reference Number]],barang_keluar[],2,FALSE),""))</f>
        <v>46024</v>
      </c>
      <c r="C3568" t="str">
        <f t="shared" si="56"/>
        <v>Outbound</v>
      </c>
      <c r="D3568" t="str">
        <f>IF(tbl_transaction[[#This Row],[Type]]="Inbound",VLOOKUP(tbl_transaction[[#This Row],[Reference Number]],barang_masuk[],4,FALSE),IF(tbl_transaction[[#This Row],[Type]]="Outbound",VLOOKUP(tbl_transaction[[#This Row],[Reference Number]],barang_keluar[],4,FALSE),""))</f>
        <v>PER029</v>
      </c>
      <c r="E3568" t="str">
        <f>IF(tbl_transaction[[#This Row],[Type]]="Inbound",VLOOKUP(tbl_transaction[[#This Row],[Reference Number]],barang_masuk[],5,FALSE),IF(tbl_transaction[[#This Row],[Type]]="Outbound",VLOOKUP(tbl_transaction[[#This Row],[Reference Number]],barang_keluar[],5,FALSE),""))</f>
        <v>Sunsilk Personal Care Variant 29</v>
      </c>
      <c r="F3568">
        <f>IF(tbl_transaction[[#This Row],[Type]]="Inbound",VLOOKUP(tbl_transaction[[#This Row],[Reference Number]],barang_masuk[],6,FALSE),IF(tbl_transaction[[#This Row],[Type]]="Outbound",VLOOKUP(tbl_transaction[[#This Row],[Reference Number]],barang_keluar[],6,FALSE),""))</f>
        <v>24</v>
      </c>
      <c r="G3568" t="str">
        <f>IF(tbl_transaction[[#This Row],[Type]]="Inbound",VLOOKUP(tbl_transaction[[#This Row],[Reference Number]],barang_masuk[],7,FALSE),IF(tbl_transaction[[#This Row],[Type]]="Outbound",VLOOKUP(tbl_transaction[[#This Row],[Reference Number]],barang_keluar[],7,FALSE),""))</f>
        <v>Bottle</v>
      </c>
      <c r="H3568" t="str">
        <f>IF(tbl_transaction[[#This Row],[Type]]="Inbound",VLOOKUP(tbl_transaction[[#This Row],[Reference Number]],barang_masuk[],3,FALSE),IF(tbl_transaction[[#This Row],[Type]]="Outbound",VLOOKUP(tbl_transaction[[#This Row],[Reference Number]],barang_keluar[],3,FALSE),""))</f>
        <v>Outlet 032</v>
      </c>
      <c r="I3568" t="str">
        <f>IF(D3568='Kartu Stok'!$B$2,COUNTIF($D$3:D3568,'Kartu Stok'!$B$2),"")</f>
        <v/>
      </c>
    </row>
    <row r="3569" spans="1:9" ht="14.5" x14ac:dyDescent="0.35">
      <c r="A3569" s="2" t="s">
        <v>4128</v>
      </c>
      <c r="B3569" s="5">
        <f>IF(LEFT(tbl_transaction[[#This Row],[Reference Number]],2)="GR",VLOOKUP(tbl_transaction[[#This Row],[Reference Number]],barang_masuk[],2,FALSE),IF(LEFT(tbl_transaction[[#This Row],[Reference Number]],2)="DO",VLOOKUP(tbl_transaction[[#This Row],[Reference Number]],barang_keluar[],2,FALSE),""))</f>
        <v>46153</v>
      </c>
      <c r="C3569" t="str">
        <f t="shared" si="56"/>
        <v>Outbound</v>
      </c>
      <c r="D3569" t="str">
        <f>IF(tbl_transaction[[#This Row],[Type]]="Inbound",VLOOKUP(tbl_transaction[[#This Row],[Reference Number]],barang_masuk[],4,FALSE),IF(tbl_transaction[[#This Row],[Type]]="Outbound",VLOOKUP(tbl_transaction[[#This Row],[Reference Number]],barang_keluar[],4,FALSE),""))</f>
        <v>PER013</v>
      </c>
      <c r="E3569" t="str">
        <f>IF(tbl_transaction[[#This Row],[Type]]="Inbound",VLOOKUP(tbl_transaction[[#This Row],[Reference Number]],barang_masuk[],5,FALSE),IF(tbl_transaction[[#This Row],[Type]]="Outbound",VLOOKUP(tbl_transaction[[#This Row],[Reference Number]],barang_keluar[],5,FALSE),""))</f>
        <v>Pepsodent Personal Care Variant 13</v>
      </c>
      <c r="F3569">
        <f>IF(tbl_transaction[[#This Row],[Type]]="Inbound",VLOOKUP(tbl_transaction[[#This Row],[Reference Number]],barang_masuk[],6,FALSE),IF(tbl_transaction[[#This Row],[Type]]="Outbound",VLOOKUP(tbl_transaction[[#This Row],[Reference Number]],barang_keluar[],6,FALSE),""))</f>
        <v>48</v>
      </c>
      <c r="G3569" t="str">
        <f>IF(tbl_transaction[[#This Row],[Type]]="Inbound",VLOOKUP(tbl_transaction[[#This Row],[Reference Number]],barang_masuk[],7,FALSE),IF(tbl_transaction[[#This Row],[Type]]="Outbound",VLOOKUP(tbl_transaction[[#This Row],[Reference Number]],barang_keluar[],7,FALSE),""))</f>
        <v>Bottle</v>
      </c>
      <c r="H3569" t="str">
        <f>IF(tbl_transaction[[#This Row],[Type]]="Inbound",VLOOKUP(tbl_transaction[[#This Row],[Reference Number]],barang_masuk[],3,FALSE),IF(tbl_transaction[[#This Row],[Type]]="Outbound",VLOOKUP(tbl_transaction[[#This Row],[Reference Number]],barang_keluar[],3,FALSE),""))</f>
        <v>Outlet 058</v>
      </c>
      <c r="I3569" t="str">
        <f>IF(D3569='Kartu Stok'!$B$2,COUNTIF($D$3:D3569,'Kartu Stok'!$B$2),"")</f>
        <v/>
      </c>
    </row>
    <row r="3570" spans="1:9" ht="14.5" x14ac:dyDescent="0.35">
      <c r="A3570" s="2" t="s">
        <v>4129</v>
      </c>
      <c r="B3570" s="5">
        <f>IF(LEFT(tbl_transaction[[#This Row],[Reference Number]],2)="GR",VLOOKUP(tbl_transaction[[#This Row],[Reference Number]],barang_masuk[],2,FALSE),IF(LEFT(tbl_transaction[[#This Row],[Reference Number]],2)="DO",VLOOKUP(tbl_transaction[[#This Row],[Reference Number]],barang_keluar[],2,FALSE),""))</f>
        <v>46160</v>
      </c>
      <c r="C3570" t="str">
        <f t="shared" si="56"/>
        <v>Outbound</v>
      </c>
      <c r="D3570" t="str">
        <f>IF(tbl_transaction[[#This Row],[Type]]="Inbound",VLOOKUP(tbl_transaction[[#This Row],[Reference Number]],barang_masuk[],4,FALSE),IF(tbl_transaction[[#This Row],[Type]]="Outbound",VLOOKUP(tbl_transaction[[#This Row],[Reference Number]],barang_keluar[],4,FALSE),""))</f>
        <v>BAB018</v>
      </c>
      <c r="E3570" t="str">
        <f>IF(tbl_transaction[[#This Row],[Type]]="Inbound",VLOOKUP(tbl_transaction[[#This Row],[Reference Number]],barang_masuk[],5,FALSE),IF(tbl_transaction[[#This Row],[Type]]="Outbound",VLOOKUP(tbl_transaction[[#This Row],[Reference Number]],barang_keluar[],5,FALSE),""))</f>
        <v>MamyPoko Baby Care Variant 18</v>
      </c>
      <c r="F3570">
        <f>IF(tbl_transaction[[#This Row],[Type]]="Inbound",VLOOKUP(tbl_transaction[[#This Row],[Reference Number]],barang_masuk[],6,FALSE),IF(tbl_transaction[[#This Row],[Type]]="Outbound",VLOOKUP(tbl_transaction[[#This Row],[Reference Number]],barang_keluar[],6,FALSE),""))</f>
        <v>24</v>
      </c>
      <c r="G3570" t="str">
        <f>IF(tbl_transaction[[#This Row],[Type]]="Inbound",VLOOKUP(tbl_transaction[[#This Row],[Reference Number]],barang_masuk[],7,FALSE),IF(tbl_transaction[[#This Row],[Type]]="Outbound",VLOOKUP(tbl_transaction[[#This Row],[Reference Number]],barang_keluar[],7,FALSE),""))</f>
        <v>Pack</v>
      </c>
      <c r="H3570" t="str">
        <f>IF(tbl_transaction[[#This Row],[Type]]="Inbound",VLOOKUP(tbl_transaction[[#This Row],[Reference Number]],barang_masuk[],3,FALSE),IF(tbl_transaction[[#This Row],[Type]]="Outbound",VLOOKUP(tbl_transaction[[#This Row],[Reference Number]],barang_keluar[],3,FALSE),""))</f>
        <v>Outlet 024</v>
      </c>
      <c r="I3570">
        <f>IF(D3570='Kartu Stok'!$B$2,COUNTIF($D$3:D3570,'Kartu Stok'!$B$2),"")</f>
        <v>22</v>
      </c>
    </row>
    <row r="3571" spans="1:9" ht="14.5" x14ac:dyDescent="0.35">
      <c r="A3571" s="2" t="s">
        <v>4130</v>
      </c>
      <c r="B3571" s="5">
        <f>IF(LEFT(tbl_transaction[[#This Row],[Reference Number]],2)="GR",VLOOKUP(tbl_transaction[[#This Row],[Reference Number]],barang_masuk[],2,FALSE),IF(LEFT(tbl_transaction[[#This Row],[Reference Number]],2)="DO",VLOOKUP(tbl_transaction[[#This Row],[Reference Number]],barang_keluar[],2,FALSE),""))</f>
        <v>46158</v>
      </c>
      <c r="C3571" t="str">
        <f t="shared" si="56"/>
        <v>Outbound</v>
      </c>
      <c r="D3571" t="str">
        <f>IF(tbl_transaction[[#This Row],[Type]]="Inbound",VLOOKUP(tbl_transaction[[#This Row],[Reference Number]],barang_masuk[],4,FALSE),IF(tbl_transaction[[#This Row],[Type]]="Outbound",VLOOKUP(tbl_transaction[[#This Row],[Reference Number]],barang_keluar[],4,FALSE),""))</f>
        <v>SNK017</v>
      </c>
      <c r="E3571" t="str">
        <f>IF(tbl_transaction[[#This Row],[Type]]="Inbound",VLOOKUP(tbl_transaction[[#This Row],[Reference Number]],barang_masuk[],5,FALSE),IF(tbl_transaction[[#This Row],[Type]]="Outbound",VLOOKUP(tbl_transaction[[#This Row],[Reference Number]],barang_keluar[],5,FALSE),""))</f>
        <v>Qtela Snack Variant 17</v>
      </c>
      <c r="F3571">
        <f>IF(tbl_transaction[[#This Row],[Type]]="Inbound",VLOOKUP(tbl_transaction[[#This Row],[Reference Number]],barang_masuk[],6,FALSE),IF(tbl_transaction[[#This Row],[Type]]="Outbound",VLOOKUP(tbl_transaction[[#This Row],[Reference Number]],barang_keluar[],6,FALSE),""))</f>
        <v>12</v>
      </c>
      <c r="G3571" t="str">
        <f>IF(tbl_transaction[[#This Row],[Type]]="Inbound",VLOOKUP(tbl_transaction[[#This Row],[Reference Number]],barang_masuk[],7,FALSE),IF(tbl_transaction[[#This Row],[Type]]="Outbound",VLOOKUP(tbl_transaction[[#This Row],[Reference Number]],barang_keluar[],7,FALSE),""))</f>
        <v>Pack</v>
      </c>
      <c r="H3571" t="str">
        <f>IF(tbl_transaction[[#This Row],[Type]]="Inbound",VLOOKUP(tbl_transaction[[#This Row],[Reference Number]],barang_masuk[],3,FALSE),IF(tbl_transaction[[#This Row],[Type]]="Outbound",VLOOKUP(tbl_transaction[[#This Row],[Reference Number]],barang_keluar[],3,FALSE),""))</f>
        <v>Outlet 051</v>
      </c>
      <c r="I3571" t="str">
        <f>IF(D3571='Kartu Stok'!$B$2,COUNTIF($D$3:D3571,'Kartu Stok'!$B$2),"")</f>
        <v/>
      </c>
    </row>
    <row r="3572" spans="1:9" ht="14.5" x14ac:dyDescent="0.35">
      <c r="A3572" s="2" t="s">
        <v>4131</v>
      </c>
      <c r="B3572" s="5">
        <f>IF(LEFT(tbl_transaction[[#This Row],[Reference Number]],2)="GR",VLOOKUP(tbl_transaction[[#This Row],[Reference Number]],barang_masuk[],2,FALSE),IF(LEFT(tbl_transaction[[#This Row],[Reference Number]],2)="DO",VLOOKUP(tbl_transaction[[#This Row],[Reference Number]],barang_keluar[],2,FALSE),""))</f>
        <v>46035</v>
      </c>
      <c r="C3572" t="str">
        <f t="shared" si="56"/>
        <v>Outbound</v>
      </c>
      <c r="D3572" t="str">
        <f>IF(tbl_transaction[[#This Row],[Type]]="Inbound",VLOOKUP(tbl_transaction[[#This Row],[Reference Number]],barang_masuk[],4,FALSE),IF(tbl_transaction[[#This Row],[Type]]="Outbound",VLOOKUP(tbl_transaction[[#This Row],[Reference Number]],barang_keluar[],4,FALSE),""))</f>
        <v>SNK008</v>
      </c>
      <c r="E3572" t="str">
        <f>IF(tbl_transaction[[#This Row],[Type]]="Inbound",VLOOKUP(tbl_transaction[[#This Row],[Reference Number]],barang_masuk[],5,FALSE),IF(tbl_transaction[[#This Row],[Type]]="Outbound",VLOOKUP(tbl_transaction[[#This Row],[Reference Number]],barang_keluar[],5,FALSE),""))</f>
        <v>Chitato Snack Variant 8</v>
      </c>
      <c r="F3572">
        <f>IF(tbl_transaction[[#This Row],[Type]]="Inbound",VLOOKUP(tbl_transaction[[#This Row],[Reference Number]],barang_masuk[],6,FALSE),IF(tbl_transaction[[#This Row],[Type]]="Outbound",VLOOKUP(tbl_transaction[[#This Row],[Reference Number]],barang_keluar[],6,FALSE),""))</f>
        <v>5</v>
      </c>
      <c r="G3572" t="str">
        <f>IF(tbl_transaction[[#This Row],[Type]]="Inbound",VLOOKUP(tbl_transaction[[#This Row],[Reference Number]],barang_masuk[],7,FALSE),IF(tbl_transaction[[#This Row],[Type]]="Outbound",VLOOKUP(tbl_transaction[[#This Row],[Reference Number]],barang_keluar[],7,FALSE),""))</f>
        <v>Pack</v>
      </c>
      <c r="H3572" t="str">
        <f>IF(tbl_transaction[[#This Row],[Type]]="Inbound",VLOOKUP(tbl_transaction[[#This Row],[Reference Number]],barang_masuk[],3,FALSE),IF(tbl_transaction[[#This Row],[Type]]="Outbound",VLOOKUP(tbl_transaction[[#This Row],[Reference Number]],barang_keluar[],3,FALSE),""))</f>
        <v>Outlet 042</v>
      </c>
      <c r="I3572" t="str">
        <f>IF(D3572='Kartu Stok'!$B$2,COUNTIF($D$3:D3572,'Kartu Stok'!$B$2),"")</f>
        <v/>
      </c>
    </row>
    <row r="3573" spans="1:9" ht="14.5" x14ac:dyDescent="0.35">
      <c r="A3573" s="2" t="s">
        <v>4132</v>
      </c>
      <c r="B3573" s="5">
        <f>IF(LEFT(tbl_transaction[[#This Row],[Reference Number]],2)="GR",VLOOKUP(tbl_transaction[[#This Row],[Reference Number]],barang_masuk[],2,FALSE),IF(LEFT(tbl_transaction[[#This Row],[Reference Number]],2)="DO",VLOOKUP(tbl_transaction[[#This Row],[Reference Number]],barang_keluar[],2,FALSE),""))</f>
        <v>46131</v>
      </c>
      <c r="C3573" t="str">
        <f t="shared" si="56"/>
        <v>Outbound</v>
      </c>
      <c r="D3573" t="str">
        <f>IF(tbl_transaction[[#This Row],[Type]]="Inbound",VLOOKUP(tbl_transaction[[#This Row],[Reference Number]],barang_masuk[],4,FALSE),IF(tbl_transaction[[#This Row],[Type]]="Outbound",VLOOKUP(tbl_transaction[[#This Row],[Reference Number]],barang_keluar[],4,FALSE),""))</f>
        <v>SNK028</v>
      </c>
      <c r="E3573" t="str">
        <f>IF(tbl_transaction[[#This Row],[Type]]="Inbound",VLOOKUP(tbl_transaction[[#This Row],[Reference Number]],barang_masuk[],5,FALSE),IF(tbl_transaction[[#This Row],[Type]]="Outbound",VLOOKUP(tbl_transaction[[#This Row],[Reference Number]],barang_keluar[],5,FALSE),""))</f>
        <v>Chitato Snack Variant 28</v>
      </c>
      <c r="F3573">
        <f>IF(tbl_transaction[[#This Row],[Type]]="Inbound",VLOOKUP(tbl_transaction[[#This Row],[Reference Number]],barang_masuk[],6,FALSE),IF(tbl_transaction[[#This Row],[Type]]="Outbound",VLOOKUP(tbl_transaction[[#This Row],[Reference Number]],barang_keluar[],6,FALSE),""))</f>
        <v>10</v>
      </c>
      <c r="G3573" t="str">
        <f>IF(tbl_transaction[[#This Row],[Type]]="Inbound",VLOOKUP(tbl_transaction[[#This Row],[Reference Number]],barang_masuk[],7,FALSE),IF(tbl_transaction[[#This Row],[Type]]="Outbound",VLOOKUP(tbl_transaction[[#This Row],[Reference Number]],barang_keluar[],7,FALSE),""))</f>
        <v>Pack</v>
      </c>
      <c r="H3573" t="str">
        <f>IF(tbl_transaction[[#This Row],[Type]]="Inbound",VLOOKUP(tbl_transaction[[#This Row],[Reference Number]],barang_masuk[],3,FALSE),IF(tbl_transaction[[#This Row],[Type]]="Outbound",VLOOKUP(tbl_transaction[[#This Row],[Reference Number]],barang_keluar[],3,FALSE),""))</f>
        <v>Outlet 066</v>
      </c>
      <c r="I3573" t="str">
        <f>IF(D3573='Kartu Stok'!$B$2,COUNTIF($D$3:D3573,'Kartu Stok'!$B$2),"")</f>
        <v/>
      </c>
    </row>
    <row r="3574" spans="1:9" ht="14.5" x14ac:dyDescent="0.35">
      <c r="A3574" s="2" t="s">
        <v>4133</v>
      </c>
      <c r="B3574" s="5">
        <f>IF(LEFT(tbl_transaction[[#This Row],[Reference Number]],2)="GR",VLOOKUP(tbl_transaction[[#This Row],[Reference Number]],barang_masuk[],2,FALSE),IF(LEFT(tbl_transaction[[#This Row],[Reference Number]],2)="DO",VLOOKUP(tbl_transaction[[#This Row],[Reference Number]],barang_keluar[],2,FALSE),""))</f>
        <v>46193</v>
      </c>
      <c r="C3574" t="str">
        <f t="shared" si="56"/>
        <v>Outbound</v>
      </c>
      <c r="D3574" t="str">
        <f>IF(tbl_transaction[[#This Row],[Type]]="Inbound",VLOOKUP(tbl_transaction[[#This Row],[Reference Number]],barang_masuk[],4,FALSE),IF(tbl_transaction[[#This Row],[Type]]="Outbound",VLOOKUP(tbl_transaction[[#This Row],[Reference Number]],barang_keluar[],4,FALSE),""))</f>
        <v>PER005</v>
      </c>
      <c r="E3574" t="str">
        <f>IF(tbl_transaction[[#This Row],[Type]]="Inbound",VLOOKUP(tbl_transaction[[#This Row],[Reference Number]],barang_masuk[],5,FALSE),IF(tbl_transaction[[#This Row],[Type]]="Outbound",VLOOKUP(tbl_transaction[[#This Row],[Reference Number]],barang_keluar[],5,FALSE),""))</f>
        <v>Pepsodent Personal Care Variant 5</v>
      </c>
      <c r="F3574">
        <f>IF(tbl_transaction[[#This Row],[Type]]="Inbound",VLOOKUP(tbl_transaction[[#This Row],[Reference Number]],barang_masuk[],6,FALSE),IF(tbl_transaction[[#This Row],[Type]]="Outbound",VLOOKUP(tbl_transaction[[#This Row],[Reference Number]],barang_keluar[],6,FALSE),""))</f>
        <v>48</v>
      </c>
      <c r="G3574" t="str">
        <f>IF(tbl_transaction[[#This Row],[Type]]="Inbound",VLOOKUP(tbl_transaction[[#This Row],[Reference Number]],barang_masuk[],7,FALSE),IF(tbl_transaction[[#This Row],[Type]]="Outbound",VLOOKUP(tbl_transaction[[#This Row],[Reference Number]],barang_keluar[],7,FALSE),""))</f>
        <v>Bottle</v>
      </c>
      <c r="H3574" t="str">
        <f>IF(tbl_transaction[[#This Row],[Type]]="Inbound",VLOOKUP(tbl_transaction[[#This Row],[Reference Number]],barang_masuk[],3,FALSE),IF(tbl_transaction[[#This Row],[Type]]="Outbound",VLOOKUP(tbl_transaction[[#This Row],[Reference Number]],barang_keluar[],3,FALSE),""))</f>
        <v>Outlet 078</v>
      </c>
      <c r="I3574" t="str">
        <f>IF(D3574='Kartu Stok'!$B$2,COUNTIF($D$3:D3574,'Kartu Stok'!$B$2),"")</f>
        <v/>
      </c>
    </row>
    <row r="3575" spans="1:9" ht="14.5" x14ac:dyDescent="0.35">
      <c r="A3575" s="2" t="s">
        <v>4134</v>
      </c>
      <c r="B3575" s="5">
        <f>IF(LEFT(tbl_transaction[[#This Row],[Reference Number]],2)="GR",VLOOKUP(tbl_transaction[[#This Row],[Reference Number]],barang_masuk[],2,FALSE),IF(LEFT(tbl_transaction[[#This Row],[Reference Number]],2)="DO",VLOOKUP(tbl_transaction[[#This Row],[Reference Number]],barang_keluar[],2,FALSE),""))</f>
        <v>46175</v>
      </c>
      <c r="C3575" t="str">
        <f t="shared" si="56"/>
        <v>Outbound</v>
      </c>
      <c r="D3575" t="str">
        <f>IF(tbl_transaction[[#This Row],[Type]]="Inbound",VLOOKUP(tbl_transaction[[#This Row],[Reference Number]],barang_masuk[],4,FALSE),IF(tbl_transaction[[#This Row],[Type]]="Outbound",VLOOKUP(tbl_transaction[[#This Row],[Reference Number]],barang_keluar[],4,FALSE),""))</f>
        <v>INS019</v>
      </c>
      <c r="E3575" t="str">
        <f>IF(tbl_transaction[[#This Row],[Type]]="Inbound",VLOOKUP(tbl_transaction[[#This Row],[Reference Number]],barang_masuk[],5,FALSE),IF(tbl_transaction[[#This Row],[Type]]="Outbound",VLOOKUP(tbl_transaction[[#This Row],[Reference Number]],barang_keluar[],5,FALSE),""))</f>
        <v>Indomie Instant Food Variant 19</v>
      </c>
      <c r="F3575">
        <f>IF(tbl_transaction[[#This Row],[Type]]="Inbound",VLOOKUP(tbl_transaction[[#This Row],[Reference Number]],barang_masuk[],6,FALSE),IF(tbl_transaction[[#This Row],[Type]]="Outbound",VLOOKUP(tbl_transaction[[#This Row],[Reference Number]],barang_keluar[],6,FALSE),""))</f>
        <v>15</v>
      </c>
      <c r="G3575" t="str">
        <f>IF(tbl_transaction[[#This Row],[Type]]="Inbound",VLOOKUP(tbl_transaction[[#This Row],[Reference Number]],barang_masuk[],7,FALSE),IF(tbl_transaction[[#This Row],[Type]]="Outbound",VLOOKUP(tbl_transaction[[#This Row],[Reference Number]],barang_keluar[],7,FALSE),""))</f>
        <v>Pack</v>
      </c>
      <c r="H3575" t="str">
        <f>IF(tbl_transaction[[#This Row],[Type]]="Inbound",VLOOKUP(tbl_transaction[[#This Row],[Reference Number]],barang_masuk[],3,FALSE),IF(tbl_transaction[[#This Row],[Type]]="Outbound",VLOOKUP(tbl_transaction[[#This Row],[Reference Number]],barang_keluar[],3,FALSE),""))</f>
        <v>Outlet 039</v>
      </c>
      <c r="I3575" t="str">
        <f>IF(D3575='Kartu Stok'!$B$2,COUNTIF($D$3:D3575,'Kartu Stok'!$B$2),"")</f>
        <v/>
      </c>
    </row>
    <row r="3576" spans="1:9" ht="14.5" x14ac:dyDescent="0.35">
      <c r="A3576" s="2" t="s">
        <v>4135</v>
      </c>
      <c r="B3576" s="5">
        <f>IF(LEFT(tbl_transaction[[#This Row],[Reference Number]],2)="GR",VLOOKUP(tbl_transaction[[#This Row],[Reference Number]],barang_masuk[],2,FALSE),IF(LEFT(tbl_transaction[[#This Row],[Reference Number]],2)="DO",VLOOKUP(tbl_transaction[[#This Row],[Reference Number]],barang_keluar[],2,FALSE),""))</f>
        <v>46159</v>
      </c>
      <c r="C3576" t="str">
        <f t="shared" si="56"/>
        <v>Outbound</v>
      </c>
      <c r="D3576" t="str">
        <f>IF(tbl_transaction[[#This Row],[Type]]="Inbound",VLOOKUP(tbl_transaction[[#This Row],[Reference Number]],barang_masuk[],4,FALSE),IF(tbl_transaction[[#This Row],[Type]]="Outbound",VLOOKUP(tbl_transaction[[#This Row],[Reference Number]],barang_keluar[],4,FALSE),""))</f>
        <v>DAR005</v>
      </c>
      <c r="E3576" t="str">
        <f>IF(tbl_transaction[[#This Row],[Type]]="Inbound",VLOOKUP(tbl_transaction[[#This Row],[Reference Number]],barang_masuk[],5,FALSE),IF(tbl_transaction[[#This Row],[Type]]="Outbound",VLOOKUP(tbl_transaction[[#This Row],[Reference Number]],barang_keluar[],5,FALSE),""))</f>
        <v>Indomilk Dairy Variant 5</v>
      </c>
      <c r="F3576">
        <f>IF(tbl_transaction[[#This Row],[Type]]="Inbound",VLOOKUP(tbl_transaction[[#This Row],[Reference Number]],barang_masuk[],6,FALSE),IF(tbl_transaction[[#This Row],[Type]]="Outbound",VLOOKUP(tbl_transaction[[#This Row],[Reference Number]],barang_keluar[],6,FALSE),""))</f>
        <v>12</v>
      </c>
      <c r="G3576" t="str">
        <f>IF(tbl_transaction[[#This Row],[Type]]="Inbound",VLOOKUP(tbl_transaction[[#This Row],[Reference Number]],barang_masuk[],7,FALSE),IF(tbl_transaction[[#This Row],[Type]]="Outbound",VLOOKUP(tbl_transaction[[#This Row],[Reference Number]],barang_keluar[],7,FALSE),""))</f>
        <v>Box</v>
      </c>
      <c r="H3576" t="str">
        <f>IF(tbl_transaction[[#This Row],[Type]]="Inbound",VLOOKUP(tbl_transaction[[#This Row],[Reference Number]],barang_masuk[],3,FALSE),IF(tbl_transaction[[#This Row],[Type]]="Outbound",VLOOKUP(tbl_transaction[[#This Row],[Reference Number]],barang_keluar[],3,FALSE),""))</f>
        <v>Outlet 041</v>
      </c>
      <c r="I3576" t="str">
        <f>IF(D3576='Kartu Stok'!$B$2,COUNTIF($D$3:D3576,'Kartu Stok'!$B$2),"")</f>
        <v/>
      </c>
    </row>
    <row r="3577" spans="1:9" ht="14.5" x14ac:dyDescent="0.35">
      <c r="A3577" s="2" t="s">
        <v>4136</v>
      </c>
      <c r="B3577" s="5">
        <f>IF(LEFT(tbl_transaction[[#This Row],[Reference Number]],2)="GR",VLOOKUP(tbl_transaction[[#This Row],[Reference Number]],barang_masuk[],2,FALSE),IF(LEFT(tbl_transaction[[#This Row],[Reference Number]],2)="DO",VLOOKUP(tbl_transaction[[#This Row],[Reference Number]],barang_keluar[],2,FALSE),""))</f>
        <v>46162</v>
      </c>
      <c r="C3577" t="str">
        <f t="shared" si="56"/>
        <v>Outbound</v>
      </c>
      <c r="D3577" t="str">
        <f>IF(tbl_transaction[[#This Row],[Type]]="Inbound",VLOOKUP(tbl_transaction[[#This Row],[Reference Number]],barang_masuk[],4,FALSE),IF(tbl_transaction[[#This Row],[Type]]="Outbound",VLOOKUP(tbl_transaction[[#This Row],[Reference Number]],barang_keluar[],4,FALSE),""))</f>
        <v>DAR019</v>
      </c>
      <c r="E3577" t="str">
        <f>IF(tbl_transaction[[#This Row],[Type]]="Inbound",VLOOKUP(tbl_transaction[[#This Row],[Reference Number]],barang_masuk[],5,FALSE),IF(tbl_transaction[[#This Row],[Type]]="Outbound",VLOOKUP(tbl_transaction[[#This Row],[Reference Number]],barang_keluar[],5,FALSE),""))</f>
        <v>Ultra Milk Dairy Variant 19</v>
      </c>
      <c r="F3577">
        <f>IF(tbl_transaction[[#This Row],[Type]]="Inbound",VLOOKUP(tbl_transaction[[#This Row],[Reference Number]],barang_masuk[],6,FALSE),IF(tbl_transaction[[#This Row],[Type]]="Outbound",VLOOKUP(tbl_transaction[[#This Row],[Reference Number]],barang_keluar[],6,FALSE),""))</f>
        <v>60</v>
      </c>
      <c r="G3577" t="str">
        <f>IF(tbl_transaction[[#This Row],[Type]]="Inbound",VLOOKUP(tbl_transaction[[#This Row],[Reference Number]],barang_masuk[],7,FALSE),IF(tbl_transaction[[#This Row],[Type]]="Outbound",VLOOKUP(tbl_transaction[[#This Row],[Reference Number]],barang_keluar[],7,FALSE),""))</f>
        <v>Box</v>
      </c>
      <c r="H3577" t="str">
        <f>IF(tbl_transaction[[#This Row],[Type]]="Inbound",VLOOKUP(tbl_transaction[[#This Row],[Reference Number]],barang_masuk[],3,FALSE),IF(tbl_transaction[[#This Row],[Type]]="Outbound",VLOOKUP(tbl_transaction[[#This Row],[Reference Number]],barang_keluar[],3,FALSE),""))</f>
        <v>Outlet 014</v>
      </c>
      <c r="I3577" t="str">
        <f>IF(D3577='Kartu Stok'!$B$2,COUNTIF($D$3:D3577,'Kartu Stok'!$B$2),"")</f>
        <v/>
      </c>
    </row>
    <row r="3578" spans="1:9" ht="14.5" x14ac:dyDescent="0.35">
      <c r="A3578" s="2" t="s">
        <v>4137</v>
      </c>
      <c r="B3578" s="5">
        <f>IF(LEFT(tbl_transaction[[#This Row],[Reference Number]],2)="GR",VLOOKUP(tbl_transaction[[#This Row],[Reference Number]],barang_masuk[],2,FALSE),IF(LEFT(tbl_transaction[[#This Row],[Reference Number]],2)="DO",VLOOKUP(tbl_transaction[[#This Row],[Reference Number]],barang_keluar[],2,FALSE),""))</f>
        <v>46149</v>
      </c>
      <c r="C3578" t="str">
        <f t="shared" si="56"/>
        <v>Outbound</v>
      </c>
      <c r="D3578" t="str">
        <f>IF(tbl_transaction[[#This Row],[Type]]="Inbound",VLOOKUP(tbl_transaction[[#This Row],[Reference Number]],barang_masuk[],4,FALSE),IF(tbl_transaction[[#This Row],[Type]]="Outbound",VLOOKUP(tbl_transaction[[#This Row],[Reference Number]],barang_keluar[],4,FALSE),""))</f>
        <v>DAR017</v>
      </c>
      <c r="E3578" t="str">
        <f>IF(tbl_transaction[[#This Row],[Type]]="Inbound",VLOOKUP(tbl_transaction[[#This Row],[Reference Number]],barang_masuk[],5,FALSE),IF(tbl_transaction[[#This Row],[Type]]="Outbound",VLOOKUP(tbl_transaction[[#This Row],[Reference Number]],barang_keluar[],5,FALSE),""))</f>
        <v>Indomilk Dairy Variant 17</v>
      </c>
      <c r="F3578">
        <f>IF(tbl_transaction[[#This Row],[Type]]="Inbound",VLOOKUP(tbl_transaction[[#This Row],[Reference Number]],barang_masuk[],6,FALSE),IF(tbl_transaction[[#This Row],[Type]]="Outbound",VLOOKUP(tbl_transaction[[#This Row],[Reference Number]],barang_keluar[],6,FALSE),""))</f>
        <v>36</v>
      </c>
      <c r="G3578" t="str">
        <f>IF(tbl_transaction[[#This Row],[Type]]="Inbound",VLOOKUP(tbl_transaction[[#This Row],[Reference Number]],barang_masuk[],7,FALSE),IF(tbl_transaction[[#This Row],[Type]]="Outbound",VLOOKUP(tbl_transaction[[#This Row],[Reference Number]],barang_keluar[],7,FALSE),""))</f>
        <v>Box</v>
      </c>
      <c r="H3578" t="str">
        <f>IF(tbl_transaction[[#This Row],[Type]]="Inbound",VLOOKUP(tbl_transaction[[#This Row],[Reference Number]],barang_masuk[],3,FALSE),IF(tbl_transaction[[#This Row],[Type]]="Outbound",VLOOKUP(tbl_transaction[[#This Row],[Reference Number]],barang_keluar[],3,FALSE),""))</f>
        <v>Outlet 037</v>
      </c>
      <c r="I3578" t="str">
        <f>IF(D3578='Kartu Stok'!$B$2,COUNTIF($D$3:D3578,'Kartu Stok'!$B$2),"")</f>
        <v/>
      </c>
    </row>
    <row r="3579" spans="1:9" ht="14.5" x14ac:dyDescent="0.35">
      <c r="A3579" s="2" t="s">
        <v>4138</v>
      </c>
      <c r="B3579" s="5">
        <f>IF(LEFT(tbl_transaction[[#This Row],[Reference Number]],2)="GR",VLOOKUP(tbl_transaction[[#This Row],[Reference Number]],barang_masuk[],2,FALSE),IF(LEFT(tbl_transaction[[#This Row],[Reference Number]],2)="DO",VLOOKUP(tbl_transaction[[#This Row],[Reference Number]],barang_keluar[],2,FALSE),""))</f>
        <v>46110</v>
      </c>
      <c r="C3579" t="str">
        <f t="shared" si="56"/>
        <v>Outbound</v>
      </c>
      <c r="D3579" t="str">
        <f>IF(tbl_transaction[[#This Row],[Type]]="Inbound",VLOOKUP(tbl_transaction[[#This Row],[Reference Number]],barang_masuk[],4,FALSE),IF(tbl_transaction[[#This Row],[Type]]="Outbound",VLOOKUP(tbl_transaction[[#This Row],[Reference Number]],barang_keluar[],4,FALSE),""))</f>
        <v>PER019</v>
      </c>
      <c r="E3579" t="str">
        <f>IF(tbl_transaction[[#This Row],[Type]]="Inbound",VLOOKUP(tbl_transaction[[#This Row],[Reference Number]],barang_masuk[],5,FALSE),IF(tbl_transaction[[#This Row],[Type]]="Outbound",VLOOKUP(tbl_transaction[[#This Row],[Reference Number]],barang_keluar[],5,FALSE),""))</f>
        <v>Sunsilk Personal Care Variant 19</v>
      </c>
      <c r="F3579">
        <f>IF(tbl_transaction[[#This Row],[Type]]="Inbound",VLOOKUP(tbl_transaction[[#This Row],[Reference Number]],barang_masuk[],6,FALSE),IF(tbl_transaction[[#This Row],[Type]]="Outbound",VLOOKUP(tbl_transaction[[#This Row],[Reference Number]],barang_keluar[],6,FALSE),""))</f>
        <v>10</v>
      </c>
      <c r="G3579" t="str">
        <f>IF(tbl_transaction[[#This Row],[Type]]="Inbound",VLOOKUP(tbl_transaction[[#This Row],[Reference Number]],barang_masuk[],7,FALSE),IF(tbl_transaction[[#This Row],[Type]]="Outbound",VLOOKUP(tbl_transaction[[#This Row],[Reference Number]],barang_keluar[],7,FALSE),""))</f>
        <v>Bottle</v>
      </c>
      <c r="H3579" t="str">
        <f>IF(tbl_transaction[[#This Row],[Type]]="Inbound",VLOOKUP(tbl_transaction[[#This Row],[Reference Number]],barang_masuk[],3,FALSE),IF(tbl_transaction[[#This Row],[Type]]="Outbound",VLOOKUP(tbl_transaction[[#This Row],[Reference Number]],barang_keluar[],3,FALSE),""))</f>
        <v>Outlet 072</v>
      </c>
      <c r="I3579" t="str">
        <f>IF(D3579='Kartu Stok'!$B$2,COUNTIF($D$3:D3579,'Kartu Stok'!$B$2),"")</f>
        <v/>
      </c>
    </row>
    <row r="3580" spans="1:9" ht="14.5" x14ac:dyDescent="0.35">
      <c r="A3580" s="2" t="s">
        <v>4139</v>
      </c>
      <c r="B3580" s="5">
        <f>IF(LEFT(tbl_transaction[[#This Row],[Reference Number]],2)="GR",VLOOKUP(tbl_transaction[[#This Row],[Reference Number]],barang_masuk[],2,FALSE),IF(LEFT(tbl_transaction[[#This Row],[Reference Number]],2)="DO",VLOOKUP(tbl_transaction[[#This Row],[Reference Number]],barang_keluar[],2,FALSE),""))</f>
        <v>46147</v>
      </c>
      <c r="C3580" t="str">
        <f t="shared" si="56"/>
        <v>Outbound</v>
      </c>
      <c r="D3580" t="str">
        <f>IF(tbl_transaction[[#This Row],[Type]]="Inbound",VLOOKUP(tbl_transaction[[#This Row],[Reference Number]],barang_masuk[],4,FALSE),IF(tbl_transaction[[#This Row],[Type]]="Outbound",VLOOKUP(tbl_transaction[[#This Row],[Reference Number]],barang_keluar[],4,FALSE),""))</f>
        <v>HOM009</v>
      </c>
      <c r="E3580" t="str">
        <f>IF(tbl_transaction[[#This Row],[Type]]="Inbound",VLOOKUP(tbl_transaction[[#This Row],[Reference Number]],barang_masuk[],5,FALSE),IF(tbl_transaction[[#This Row],[Type]]="Outbound",VLOOKUP(tbl_transaction[[#This Row],[Reference Number]],barang_keluar[],5,FALSE),""))</f>
        <v>Molto Home Care Variant 9</v>
      </c>
      <c r="F3580">
        <f>IF(tbl_transaction[[#This Row],[Type]]="Inbound",VLOOKUP(tbl_transaction[[#This Row],[Reference Number]],barang_masuk[],6,FALSE),IF(tbl_transaction[[#This Row],[Type]]="Outbound",VLOOKUP(tbl_transaction[[#This Row],[Reference Number]],barang_keluar[],6,FALSE),""))</f>
        <v>30</v>
      </c>
      <c r="G3580" t="str">
        <f>IF(tbl_transaction[[#This Row],[Type]]="Inbound",VLOOKUP(tbl_transaction[[#This Row],[Reference Number]],barang_masuk[],7,FALSE),IF(tbl_transaction[[#This Row],[Type]]="Outbound",VLOOKUP(tbl_transaction[[#This Row],[Reference Number]],barang_keluar[],7,FALSE),""))</f>
        <v>Pack</v>
      </c>
      <c r="H3580" t="str">
        <f>IF(tbl_transaction[[#This Row],[Type]]="Inbound",VLOOKUP(tbl_transaction[[#This Row],[Reference Number]],barang_masuk[],3,FALSE),IF(tbl_transaction[[#This Row],[Type]]="Outbound",VLOOKUP(tbl_transaction[[#This Row],[Reference Number]],barang_keluar[],3,FALSE),""))</f>
        <v>Outlet 076</v>
      </c>
      <c r="I3580" t="str">
        <f>IF(D3580='Kartu Stok'!$B$2,COUNTIF($D$3:D3580,'Kartu Stok'!$B$2),"")</f>
        <v/>
      </c>
    </row>
    <row r="3581" spans="1:9" ht="14.5" x14ac:dyDescent="0.35">
      <c r="A3581" s="2" t="s">
        <v>4140</v>
      </c>
      <c r="B3581" s="5">
        <f>IF(LEFT(tbl_transaction[[#This Row],[Reference Number]],2)="GR",VLOOKUP(tbl_transaction[[#This Row],[Reference Number]],barang_masuk[],2,FALSE),IF(LEFT(tbl_transaction[[#This Row],[Reference Number]],2)="DO",VLOOKUP(tbl_transaction[[#This Row],[Reference Number]],barang_keluar[],2,FALSE),""))</f>
        <v>46108</v>
      </c>
      <c r="C3581" t="str">
        <f t="shared" si="56"/>
        <v>Outbound</v>
      </c>
      <c r="D3581" t="str">
        <f>IF(tbl_transaction[[#This Row],[Type]]="Inbound",VLOOKUP(tbl_transaction[[#This Row],[Reference Number]],barang_masuk[],4,FALSE),IF(tbl_transaction[[#This Row],[Type]]="Outbound",VLOOKUP(tbl_transaction[[#This Row],[Reference Number]],barang_keluar[],4,FALSE),""))</f>
        <v>DAR008</v>
      </c>
      <c r="E3581" t="str">
        <f>IF(tbl_transaction[[#This Row],[Type]]="Inbound",VLOOKUP(tbl_transaction[[#This Row],[Reference Number]],barang_masuk[],5,FALSE),IF(tbl_transaction[[#This Row],[Type]]="Outbound",VLOOKUP(tbl_transaction[[#This Row],[Reference Number]],barang_keluar[],5,FALSE),""))</f>
        <v>Indomilk Dairy Variant 8</v>
      </c>
      <c r="F3581">
        <f>IF(tbl_transaction[[#This Row],[Type]]="Inbound",VLOOKUP(tbl_transaction[[#This Row],[Reference Number]],barang_masuk[],6,FALSE),IF(tbl_transaction[[#This Row],[Type]]="Outbound",VLOOKUP(tbl_transaction[[#This Row],[Reference Number]],barang_keluar[],6,FALSE),""))</f>
        <v>5</v>
      </c>
      <c r="G3581" t="str">
        <f>IF(tbl_transaction[[#This Row],[Type]]="Inbound",VLOOKUP(tbl_transaction[[#This Row],[Reference Number]],barang_masuk[],7,FALSE),IF(tbl_transaction[[#This Row],[Type]]="Outbound",VLOOKUP(tbl_transaction[[#This Row],[Reference Number]],barang_keluar[],7,FALSE),""))</f>
        <v>Box</v>
      </c>
      <c r="H3581" t="str">
        <f>IF(tbl_transaction[[#This Row],[Type]]="Inbound",VLOOKUP(tbl_transaction[[#This Row],[Reference Number]],barang_masuk[],3,FALSE),IF(tbl_transaction[[#This Row],[Type]]="Outbound",VLOOKUP(tbl_transaction[[#This Row],[Reference Number]],barang_keluar[],3,FALSE),""))</f>
        <v>Outlet 023</v>
      </c>
      <c r="I3581" t="str">
        <f>IF(D3581='Kartu Stok'!$B$2,COUNTIF($D$3:D3581,'Kartu Stok'!$B$2),"")</f>
        <v/>
      </c>
    </row>
    <row r="3582" spans="1:9" ht="14.5" x14ac:dyDescent="0.35">
      <c r="A3582" s="2" t="s">
        <v>4141</v>
      </c>
      <c r="B3582" s="5">
        <f>IF(LEFT(tbl_transaction[[#This Row],[Reference Number]],2)="GR",VLOOKUP(tbl_transaction[[#This Row],[Reference Number]],barang_masuk[],2,FALSE),IF(LEFT(tbl_transaction[[#This Row],[Reference Number]],2)="DO",VLOOKUP(tbl_transaction[[#This Row],[Reference Number]],barang_keluar[],2,FALSE),""))</f>
        <v>46197</v>
      </c>
      <c r="C3582" t="str">
        <f t="shared" si="56"/>
        <v>Outbound</v>
      </c>
      <c r="D3582" t="str">
        <f>IF(tbl_transaction[[#This Row],[Type]]="Inbound",VLOOKUP(tbl_transaction[[#This Row],[Reference Number]],barang_masuk[],4,FALSE),IF(tbl_transaction[[#This Row],[Type]]="Outbound",VLOOKUP(tbl_transaction[[#This Row],[Reference Number]],barang_keluar[],4,FALSE),""))</f>
        <v>BEV014</v>
      </c>
      <c r="E3582" t="str">
        <f>IF(tbl_transaction[[#This Row],[Type]]="Inbound",VLOOKUP(tbl_transaction[[#This Row],[Reference Number]],barang_masuk[],5,FALSE),IF(tbl_transaction[[#This Row],[Type]]="Outbound",VLOOKUP(tbl_transaction[[#This Row],[Reference Number]],barang_keluar[],5,FALSE),""))</f>
        <v>Coca Cola Beverage Variant 14</v>
      </c>
      <c r="F3582">
        <f>IF(tbl_transaction[[#This Row],[Type]]="Inbound",VLOOKUP(tbl_transaction[[#This Row],[Reference Number]],barang_masuk[],6,FALSE),IF(tbl_transaction[[#This Row],[Type]]="Outbound",VLOOKUP(tbl_transaction[[#This Row],[Reference Number]],barang_keluar[],6,FALSE),""))</f>
        <v>10</v>
      </c>
      <c r="G3582" t="str">
        <f>IF(tbl_transaction[[#This Row],[Type]]="Inbound",VLOOKUP(tbl_transaction[[#This Row],[Reference Number]],barang_masuk[],7,FALSE),IF(tbl_transaction[[#This Row],[Type]]="Outbound",VLOOKUP(tbl_transaction[[#This Row],[Reference Number]],barang_keluar[],7,FALSE),""))</f>
        <v>Bottle</v>
      </c>
      <c r="H3582" t="str">
        <f>IF(tbl_transaction[[#This Row],[Type]]="Inbound",VLOOKUP(tbl_transaction[[#This Row],[Reference Number]],barang_masuk[],3,FALSE),IF(tbl_transaction[[#This Row],[Type]]="Outbound",VLOOKUP(tbl_transaction[[#This Row],[Reference Number]],barang_keluar[],3,FALSE),""))</f>
        <v>Outlet 030</v>
      </c>
      <c r="I3582" t="str">
        <f>IF(D3582='Kartu Stok'!$B$2,COUNTIF($D$3:D3582,'Kartu Stok'!$B$2),"")</f>
        <v/>
      </c>
    </row>
    <row r="3583" spans="1:9" ht="14.5" x14ac:dyDescent="0.35">
      <c r="A3583" s="2" t="s">
        <v>4142</v>
      </c>
      <c r="B3583" s="5">
        <f>IF(LEFT(tbl_transaction[[#This Row],[Reference Number]],2)="GR",VLOOKUP(tbl_transaction[[#This Row],[Reference Number]],barang_masuk[],2,FALSE),IF(LEFT(tbl_transaction[[#This Row],[Reference Number]],2)="DO",VLOOKUP(tbl_transaction[[#This Row],[Reference Number]],barang_keluar[],2,FALSE),""))</f>
        <v>46098</v>
      </c>
      <c r="C3583" t="str">
        <f t="shared" si="56"/>
        <v>Outbound</v>
      </c>
      <c r="D3583" t="str">
        <f>IF(tbl_transaction[[#This Row],[Type]]="Inbound",VLOOKUP(tbl_transaction[[#This Row],[Reference Number]],barang_masuk[],4,FALSE),IF(tbl_transaction[[#This Row],[Type]]="Outbound",VLOOKUP(tbl_transaction[[#This Row],[Reference Number]],barang_keluar[],4,FALSE),""))</f>
        <v>SNK006</v>
      </c>
      <c r="E3583" t="str">
        <f>IF(tbl_transaction[[#This Row],[Type]]="Inbound",VLOOKUP(tbl_transaction[[#This Row],[Reference Number]],barang_masuk[],5,FALSE),IF(tbl_transaction[[#This Row],[Type]]="Outbound",VLOOKUP(tbl_transaction[[#This Row],[Reference Number]],barang_keluar[],5,FALSE),""))</f>
        <v>Taro Snack Variant 6</v>
      </c>
      <c r="F3583">
        <f>IF(tbl_transaction[[#This Row],[Type]]="Inbound",VLOOKUP(tbl_transaction[[#This Row],[Reference Number]],barang_masuk[],6,FALSE),IF(tbl_transaction[[#This Row],[Type]]="Outbound",VLOOKUP(tbl_transaction[[#This Row],[Reference Number]],barang_keluar[],6,FALSE),""))</f>
        <v>48</v>
      </c>
      <c r="G3583" t="str">
        <f>IF(tbl_transaction[[#This Row],[Type]]="Inbound",VLOOKUP(tbl_transaction[[#This Row],[Reference Number]],barang_masuk[],7,FALSE),IF(tbl_transaction[[#This Row],[Type]]="Outbound",VLOOKUP(tbl_transaction[[#This Row],[Reference Number]],barang_keluar[],7,FALSE),""))</f>
        <v>Pack</v>
      </c>
      <c r="H3583" t="str">
        <f>IF(tbl_transaction[[#This Row],[Type]]="Inbound",VLOOKUP(tbl_transaction[[#This Row],[Reference Number]],barang_masuk[],3,FALSE),IF(tbl_transaction[[#This Row],[Type]]="Outbound",VLOOKUP(tbl_transaction[[#This Row],[Reference Number]],barang_keluar[],3,FALSE),""))</f>
        <v>Outlet 002</v>
      </c>
      <c r="I3583" t="str">
        <f>IF(D3583='Kartu Stok'!$B$2,COUNTIF($D$3:D3583,'Kartu Stok'!$B$2),"")</f>
        <v/>
      </c>
    </row>
    <row r="3584" spans="1:9" ht="14.5" x14ac:dyDescent="0.35">
      <c r="A3584" s="2" t="s">
        <v>4143</v>
      </c>
      <c r="B3584" s="5">
        <f>IF(LEFT(tbl_transaction[[#This Row],[Reference Number]],2)="GR",VLOOKUP(tbl_transaction[[#This Row],[Reference Number]],barang_masuk[],2,FALSE),IF(LEFT(tbl_transaction[[#This Row],[Reference Number]],2)="DO",VLOOKUP(tbl_transaction[[#This Row],[Reference Number]],barang_keluar[],2,FALSE),""))</f>
        <v>46194</v>
      </c>
      <c r="C3584" t="str">
        <f t="shared" si="56"/>
        <v>Outbound</v>
      </c>
      <c r="D3584" t="str">
        <f>IF(tbl_transaction[[#This Row],[Type]]="Inbound",VLOOKUP(tbl_transaction[[#This Row],[Reference Number]],barang_masuk[],4,FALSE),IF(tbl_transaction[[#This Row],[Type]]="Outbound",VLOOKUP(tbl_transaction[[#This Row],[Reference Number]],barang_keluar[],4,FALSE),""))</f>
        <v>BEV032</v>
      </c>
      <c r="E3584" t="str">
        <f>IF(tbl_transaction[[#This Row],[Type]]="Inbound",VLOOKUP(tbl_transaction[[#This Row],[Reference Number]],barang_masuk[],5,FALSE),IF(tbl_transaction[[#This Row],[Type]]="Outbound",VLOOKUP(tbl_transaction[[#This Row],[Reference Number]],barang_keluar[],5,FALSE),""))</f>
        <v>Aqua Beverage Variant 32</v>
      </c>
      <c r="F3584">
        <f>IF(tbl_transaction[[#This Row],[Type]]="Inbound",VLOOKUP(tbl_transaction[[#This Row],[Reference Number]],barang_masuk[],6,FALSE),IF(tbl_transaction[[#This Row],[Type]]="Outbound",VLOOKUP(tbl_transaction[[#This Row],[Reference Number]],barang_keluar[],6,FALSE),""))</f>
        <v>48</v>
      </c>
      <c r="G3584" t="str">
        <f>IF(tbl_transaction[[#This Row],[Type]]="Inbound",VLOOKUP(tbl_transaction[[#This Row],[Reference Number]],barang_masuk[],7,FALSE),IF(tbl_transaction[[#This Row],[Type]]="Outbound",VLOOKUP(tbl_transaction[[#This Row],[Reference Number]],barang_keluar[],7,FALSE),""))</f>
        <v>Bottle</v>
      </c>
      <c r="H3584" t="str">
        <f>IF(tbl_transaction[[#This Row],[Type]]="Inbound",VLOOKUP(tbl_transaction[[#This Row],[Reference Number]],barang_masuk[],3,FALSE),IF(tbl_transaction[[#This Row],[Type]]="Outbound",VLOOKUP(tbl_transaction[[#This Row],[Reference Number]],barang_keluar[],3,FALSE),""))</f>
        <v>Outlet 029</v>
      </c>
      <c r="I3584" t="str">
        <f>IF(D3584='Kartu Stok'!$B$2,COUNTIF($D$3:D3584,'Kartu Stok'!$B$2),"")</f>
        <v/>
      </c>
    </row>
    <row r="3585" spans="1:9" ht="14.5" x14ac:dyDescent="0.35">
      <c r="A3585" s="2" t="s">
        <v>4144</v>
      </c>
      <c r="B3585" s="5">
        <f>IF(LEFT(tbl_transaction[[#This Row],[Reference Number]],2)="GR",VLOOKUP(tbl_transaction[[#This Row],[Reference Number]],barang_masuk[],2,FALSE),IF(LEFT(tbl_transaction[[#This Row],[Reference Number]],2)="DO",VLOOKUP(tbl_transaction[[#This Row],[Reference Number]],barang_keluar[],2,FALSE),""))</f>
        <v>46182</v>
      </c>
      <c r="C3585" t="str">
        <f t="shared" si="56"/>
        <v>Outbound</v>
      </c>
      <c r="D3585" t="str">
        <f>IF(tbl_transaction[[#This Row],[Type]]="Inbound",VLOOKUP(tbl_transaction[[#This Row],[Reference Number]],barang_masuk[],4,FALSE),IF(tbl_transaction[[#This Row],[Type]]="Outbound",VLOOKUP(tbl_transaction[[#This Row],[Reference Number]],barang_keluar[],4,FALSE),""))</f>
        <v>INS022</v>
      </c>
      <c r="E3585" t="str">
        <f>IF(tbl_transaction[[#This Row],[Type]]="Inbound",VLOOKUP(tbl_transaction[[#This Row],[Reference Number]],barang_masuk[],5,FALSE),IF(tbl_transaction[[#This Row],[Type]]="Outbound",VLOOKUP(tbl_transaction[[#This Row],[Reference Number]],barang_keluar[],5,FALSE),""))</f>
        <v>Supermi Instant Food Variant 22</v>
      </c>
      <c r="F3585">
        <f>IF(tbl_transaction[[#This Row],[Type]]="Inbound",VLOOKUP(tbl_transaction[[#This Row],[Reference Number]],barang_masuk[],6,FALSE),IF(tbl_transaction[[#This Row],[Type]]="Outbound",VLOOKUP(tbl_transaction[[#This Row],[Reference Number]],barang_keluar[],6,FALSE),""))</f>
        <v>5</v>
      </c>
      <c r="G3585" t="str">
        <f>IF(tbl_transaction[[#This Row],[Type]]="Inbound",VLOOKUP(tbl_transaction[[#This Row],[Reference Number]],barang_masuk[],7,FALSE),IF(tbl_transaction[[#This Row],[Type]]="Outbound",VLOOKUP(tbl_transaction[[#This Row],[Reference Number]],barang_keluar[],7,FALSE),""))</f>
        <v>Pack</v>
      </c>
      <c r="H3585" t="str">
        <f>IF(tbl_transaction[[#This Row],[Type]]="Inbound",VLOOKUP(tbl_transaction[[#This Row],[Reference Number]],barang_masuk[],3,FALSE),IF(tbl_transaction[[#This Row],[Type]]="Outbound",VLOOKUP(tbl_transaction[[#This Row],[Reference Number]],barang_keluar[],3,FALSE),""))</f>
        <v>Outlet 079</v>
      </c>
      <c r="I3585" t="str">
        <f>IF(D3585='Kartu Stok'!$B$2,COUNTIF($D$3:D3585,'Kartu Stok'!$B$2),"")</f>
        <v/>
      </c>
    </row>
    <row r="3586" spans="1:9" ht="14.5" x14ac:dyDescent="0.35">
      <c r="A3586" s="2" t="s">
        <v>4145</v>
      </c>
      <c r="B3586" s="5">
        <f>IF(LEFT(tbl_transaction[[#This Row],[Reference Number]],2)="GR",VLOOKUP(tbl_transaction[[#This Row],[Reference Number]],barang_masuk[],2,FALSE),IF(LEFT(tbl_transaction[[#This Row],[Reference Number]],2)="DO",VLOOKUP(tbl_transaction[[#This Row],[Reference Number]],barang_keluar[],2,FALSE),""))</f>
        <v>46026</v>
      </c>
      <c r="C3586" t="str">
        <f t="shared" si="56"/>
        <v>Outbound</v>
      </c>
      <c r="D3586" t="str">
        <f>IF(tbl_transaction[[#This Row],[Type]]="Inbound",VLOOKUP(tbl_transaction[[#This Row],[Reference Number]],barang_masuk[],4,FALSE),IF(tbl_transaction[[#This Row],[Type]]="Outbound",VLOOKUP(tbl_transaction[[#This Row],[Reference Number]],barang_keluar[],4,FALSE),""))</f>
        <v>BEV021</v>
      </c>
      <c r="E3586" t="str">
        <f>IF(tbl_transaction[[#This Row],[Type]]="Inbound",VLOOKUP(tbl_transaction[[#This Row],[Reference Number]],barang_masuk[],5,FALSE),IF(tbl_transaction[[#This Row],[Type]]="Outbound",VLOOKUP(tbl_transaction[[#This Row],[Reference Number]],barang_keluar[],5,FALSE),""))</f>
        <v>Sosro Beverage Variant 21</v>
      </c>
      <c r="F3586">
        <f>IF(tbl_transaction[[#This Row],[Type]]="Inbound",VLOOKUP(tbl_transaction[[#This Row],[Reference Number]],barang_masuk[],6,FALSE),IF(tbl_transaction[[#This Row],[Type]]="Outbound",VLOOKUP(tbl_transaction[[#This Row],[Reference Number]],barang_keluar[],6,FALSE),""))</f>
        <v>48</v>
      </c>
      <c r="G3586" t="str">
        <f>IF(tbl_transaction[[#This Row],[Type]]="Inbound",VLOOKUP(tbl_transaction[[#This Row],[Reference Number]],barang_masuk[],7,FALSE),IF(tbl_transaction[[#This Row],[Type]]="Outbound",VLOOKUP(tbl_transaction[[#This Row],[Reference Number]],barang_keluar[],7,FALSE),""))</f>
        <v>Bottle</v>
      </c>
      <c r="H3586" t="str">
        <f>IF(tbl_transaction[[#This Row],[Type]]="Inbound",VLOOKUP(tbl_transaction[[#This Row],[Reference Number]],barang_masuk[],3,FALSE),IF(tbl_transaction[[#This Row],[Type]]="Outbound",VLOOKUP(tbl_transaction[[#This Row],[Reference Number]],barang_keluar[],3,FALSE),""))</f>
        <v>Outlet 057</v>
      </c>
      <c r="I3586" t="str">
        <f>IF(D3586='Kartu Stok'!$B$2,COUNTIF($D$3:D3586,'Kartu Stok'!$B$2),"")</f>
        <v/>
      </c>
    </row>
    <row r="3587" spans="1:9" ht="14.5" x14ac:dyDescent="0.35">
      <c r="A3587" s="2" t="s">
        <v>4146</v>
      </c>
      <c r="B3587" s="5">
        <f>IF(LEFT(tbl_transaction[[#This Row],[Reference Number]],2)="GR",VLOOKUP(tbl_transaction[[#This Row],[Reference Number]],barang_masuk[],2,FALSE),IF(LEFT(tbl_transaction[[#This Row],[Reference Number]],2)="DO",VLOOKUP(tbl_transaction[[#This Row],[Reference Number]],barang_keluar[],2,FALSE),""))</f>
        <v>46057</v>
      </c>
      <c r="C3587" t="str">
        <f t="shared" si="56"/>
        <v>Outbound</v>
      </c>
      <c r="D3587" t="str">
        <f>IF(tbl_transaction[[#This Row],[Type]]="Inbound",VLOOKUP(tbl_transaction[[#This Row],[Reference Number]],barang_masuk[],4,FALSE),IF(tbl_transaction[[#This Row],[Type]]="Outbound",VLOOKUP(tbl_transaction[[#This Row],[Reference Number]],barang_keluar[],4,FALSE),""))</f>
        <v>PER020</v>
      </c>
      <c r="E3587" t="str">
        <f>IF(tbl_transaction[[#This Row],[Type]]="Inbound",VLOOKUP(tbl_transaction[[#This Row],[Reference Number]],barang_masuk[],5,FALSE),IF(tbl_transaction[[#This Row],[Type]]="Outbound",VLOOKUP(tbl_transaction[[#This Row],[Reference Number]],barang_keluar[],5,FALSE),""))</f>
        <v>Sunsilk Personal Care Variant 20</v>
      </c>
      <c r="F3587">
        <f>IF(tbl_transaction[[#This Row],[Type]]="Inbound",VLOOKUP(tbl_transaction[[#This Row],[Reference Number]],barang_masuk[],6,FALSE),IF(tbl_transaction[[#This Row],[Type]]="Outbound",VLOOKUP(tbl_transaction[[#This Row],[Reference Number]],barang_keluar[],6,FALSE),""))</f>
        <v>36</v>
      </c>
      <c r="G3587" t="str">
        <f>IF(tbl_transaction[[#This Row],[Type]]="Inbound",VLOOKUP(tbl_transaction[[#This Row],[Reference Number]],barang_masuk[],7,FALSE),IF(tbl_transaction[[#This Row],[Type]]="Outbound",VLOOKUP(tbl_transaction[[#This Row],[Reference Number]],barang_keluar[],7,FALSE),""))</f>
        <v>Bottle</v>
      </c>
      <c r="H3587" t="str">
        <f>IF(tbl_transaction[[#This Row],[Type]]="Inbound",VLOOKUP(tbl_transaction[[#This Row],[Reference Number]],barang_masuk[],3,FALSE),IF(tbl_transaction[[#This Row],[Type]]="Outbound",VLOOKUP(tbl_transaction[[#This Row],[Reference Number]],barang_keluar[],3,FALSE),""))</f>
        <v>Outlet 060</v>
      </c>
      <c r="I3587" t="str">
        <f>IF(D3587='Kartu Stok'!$B$2,COUNTIF($D$3:D3587,'Kartu Stok'!$B$2),"")</f>
        <v/>
      </c>
    </row>
    <row r="3588" spans="1:9" ht="14.5" x14ac:dyDescent="0.35">
      <c r="A3588" s="2" t="s">
        <v>4147</v>
      </c>
      <c r="B3588" s="5">
        <f>IF(LEFT(tbl_transaction[[#This Row],[Reference Number]],2)="GR",VLOOKUP(tbl_transaction[[#This Row],[Reference Number]],barang_masuk[],2,FALSE),IF(LEFT(tbl_transaction[[#This Row],[Reference Number]],2)="DO",VLOOKUP(tbl_transaction[[#This Row],[Reference Number]],barang_keluar[],2,FALSE),""))</f>
        <v>46136</v>
      </c>
      <c r="C3588" t="str">
        <f t="shared" si="56"/>
        <v>Outbound</v>
      </c>
      <c r="D3588" t="str">
        <f>IF(tbl_transaction[[#This Row],[Type]]="Inbound",VLOOKUP(tbl_transaction[[#This Row],[Reference Number]],barang_masuk[],4,FALSE),IF(tbl_transaction[[#This Row],[Type]]="Outbound",VLOOKUP(tbl_transaction[[#This Row],[Reference Number]],barang_keluar[],4,FALSE),""))</f>
        <v>HOM025</v>
      </c>
      <c r="E3588" t="str">
        <f>IF(tbl_transaction[[#This Row],[Type]]="Inbound",VLOOKUP(tbl_transaction[[#This Row],[Reference Number]],barang_masuk[],5,FALSE),IF(tbl_transaction[[#This Row],[Type]]="Outbound",VLOOKUP(tbl_transaction[[#This Row],[Reference Number]],barang_keluar[],5,FALSE),""))</f>
        <v>Rinso Home Care Variant 25</v>
      </c>
      <c r="F3588">
        <f>IF(tbl_transaction[[#This Row],[Type]]="Inbound",VLOOKUP(tbl_transaction[[#This Row],[Reference Number]],barang_masuk[],6,FALSE),IF(tbl_transaction[[#This Row],[Type]]="Outbound",VLOOKUP(tbl_transaction[[#This Row],[Reference Number]],barang_keluar[],6,FALSE),""))</f>
        <v>12</v>
      </c>
      <c r="G3588" t="str">
        <f>IF(tbl_transaction[[#This Row],[Type]]="Inbound",VLOOKUP(tbl_transaction[[#This Row],[Reference Number]],barang_masuk[],7,FALSE),IF(tbl_transaction[[#This Row],[Type]]="Outbound",VLOOKUP(tbl_transaction[[#This Row],[Reference Number]],barang_keluar[],7,FALSE),""))</f>
        <v>Pack</v>
      </c>
      <c r="H3588" t="str">
        <f>IF(tbl_transaction[[#This Row],[Type]]="Inbound",VLOOKUP(tbl_transaction[[#This Row],[Reference Number]],barang_masuk[],3,FALSE),IF(tbl_transaction[[#This Row],[Type]]="Outbound",VLOOKUP(tbl_transaction[[#This Row],[Reference Number]],barang_keluar[],3,FALSE),""))</f>
        <v>Outlet 050</v>
      </c>
      <c r="I3588" t="str">
        <f>IF(D3588='Kartu Stok'!$B$2,COUNTIF($D$3:D3588,'Kartu Stok'!$B$2),"")</f>
        <v/>
      </c>
    </row>
    <row r="3589" spans="1:9" ht="14.5" x14ac:dyDescent="0.35">
      <c r="A3589" s="2" t="s">
        <v>4148</v>
      </c>
      <c r="B3589" s="5">
        <f>IF(LEFT(tbl_transaction[[#This Row],[Reference Number]],2)="GR",VLOOKUP(tbl_transaction[[#This Row],[Reference Number]],barang_masuk[],2,FALSE),IF(LEFT(tbl_transaction[[#This Row],[Reference Number]],2)="DO",VLOOKUP(tbl_transaction[[#This Row],[Reference Number]],barang_keluar[],2,FALSE),""))</f>
        <v>46194</v>
      </c>
      <c r="C3589" t="str">
        <f t="shared" si="56"/>
        <v>Outbound</v>
      </c>
      <c r="D3589" t="str">
        <f>IF(tbl_transaction[[#This Row],[Type]]="Inbound",VLOOKUP(tbl_transaction[[#This Row],[Reference Number]],barang_masuk[],4,FALSE),IF(tbl_transaction[[#This Row],[Type]]="Outbound",VLOOKUP(tbl_transaction[[#This Row],[Reference Number]],barang_keluar[],4,FALSE),""))</f>
        <v>SNK035</v>
      </c>
      <c r="E3589" t="str">
        <f>IF(tbl_transaction[[#This Row],[Type]]="Inbound",VLOOKUP(tbl_transaction[[#This Row],[Reference Number]],barang_masuk[],5,FALSE),IF(tbl_transaction[[#This Row],[Type]]="Outbound",VLOOKUP(tbl_transaction[[#This Row],[Reference Number]],barang_keluar[],5,FALSE),""))</f>
        <v>Qtela Snack Variant 35</v>
      </c>
      <c r="F3589">
        <f>IF(tbl_transaction[[#This Row],[Type]]="Inbound",VLOOKUP(tbl_transaction[[#This Row],[Reference Number]],barang_masuk[],6,FALSE),IF(tbl_transaction[[#This Row],[Type]]="Outbound",VLOOKUP(tbl_transaction[[#This Row],[Reference Number]],barang_keluar[],6,FALSE),""))</f>
        <v>48</v>
      </c>
      <c r="G3589" t="str">
        <f>IF(tbl_transaction[[#This Row],[Type]]="Inbound",VLOOKUP(tbl_transaction[[#This Row],[Reference Number]],barang_masuk[],7,FALSE),IF(tbl_transaction[[#This Row],[Type]]="Outbound",VLOOKUP(tbl_transaction[[#This Row],[Reference Number]],barang_keluar[],7,FALSE),""))</f>
        <v>Pack</v>
      </c>
      <c r="H3589" t="str">
        <f>IF(tbl_transaction[[#This Row],[Type]]="Inbound",VLOOKUP(tbl_transaction[[#This Row],[Reference Number]],barang_masuk[],3,FALSE),IF(tbl_transaction[[#This Row],[Type]]="Outbound",VLOOKUP(tbl_transaction[[#This Row],[Reference Number]],barang_keluar[],3,FALSE),""))</f>
        <v>Outlet 020</v>
      </c>
      <c r="I3589" t="str">
        <f>IF(D3589='Kartu Stok'!$B$2,COUNTIF($D$3:D3589,'Kartu Stok'!$B$2),"")</f>
        <v/>
      </c>
    </row>
    <row r="3590" spans="1:9" ht="14.5" x14ac:dyDescent="0.35">
      <c r="A3590" s="2" t="s">
        <v>4149</v>
      </c>
      <c r="B3590" s="5">
        <f>IF(LEFT(tbl_transaction[[#This Row],[Reference Number]],2)="GR",VLOOKUP(tbl_transaction[[#This Row],[Reference Number]],barang_masuk[],2,FALSE),IF(LEFT(tbl_transaction[[#This Row],[Reference Number]],2)="DO",VLOOKUP(tbl_transaction[[#This Row],[Reference Number]],barang_keluar[],2,FALSE),""))</f>
        <v>46040</v>
      </c>
      <c r="C3590" t="str">
        <f t="shared" si="56"/>
        <v>Outbound</v>
      </c>
      <c r="D3590" t="str">
        <f>IF(tbl_transaction[[#This Row],[Type]]="Inbound",VLOOKUP(tbl_transaction[[#This Row],[Reference Number]],barang_masuk[],4,FALSE),IF(tbl_transaction[[#This Row],[Type]]="Outbound",VLOOKUP(tbl_transaction[[#This Row],[Reference Number]],barang_keluar[],4,FALSE),""))</f>
        <v>BEV032</v>
      </c>
      <c r="E3590" t="str">
        <f>IF(tbl_transaction[[#This Row],[Type]]="Inbound",VLOOKUP(tbl_transaction[[#This Row],[Reference Number]],barang_masuk[],5,FALSE),IF(tbl_transaction[[#This Row],[Type]]="Outbound",VLOOKUP(tbl_transaction[[#This Row],[Reference Number]],barang_keluar[],5,FALSE),""))</f>
        <v>Aqua Beverage Variant 32</v>
      </c>
      <c r="F3590">
        <f>IF(tbl_transaction[[#This Row],[Type]]="Inbound",VLOOKUP(tbl_transaction[[#This Row],[Reference Number]],barang_masuk[],6,FALSE),IF(tbl_transaction[[#This Row],[Type]]="Outbound",VLOOKUP(tbl_transaction[[#This Row],[Reference Number]],barang_keluar[],6,FALSE),""))</f>
        <v>36</v>
      </c>
      <c r="G3590" t="str">
        <f>IF(tbl_transaction[[#This Row],[Type]]="Inbound",VLOOKUP(tbl_transaction[[#This Row],[Reference Number]],barang_masuk[],7,FALSE),IF(tbl_transaction[[#This Row],[Type]]="Outbound",VLOOKUP(tbl_transaction[[#This Row],[Reference Number]],barang_keluar[],7,FALSE),""))</f>
        <v>Bottle</v>
      </c>
      <c r="H3590" t="str">
        <f>IF(tbl_transaction[[#This Row],[Type]]="Inbound",VLOOKUP(tbl_transaction[[#This Row],[Reference Number]],barang_masuk[],3,FALSE),IF(tbl_transaction[[#This Row],[Type]]="Outbound",VLOOKUP(tbl_transaction[[#This Row],[Reference Number]],barang_keluar[],3,FALSE),""))</f>
        <v>Outlet 053</v>
      </c>
      <c r="I3590" t="str">
        <f>IF(D3590='Kartu Stok'!$B$2,COUNTIF($D$3:D3590,'Kartu Stok'!$B$2),"")</f>
        <v/>
      </c>
    </row>
    <row r="3591" spans="1:9" ht="14.5" x14ac:dyDescent="0.35">
      <c r="A3591" s="2" t="s">
        <v>4150</v>
      </c>
      <c r="B3591" s="5">
        <f>IF(LEFT(tbl_transaction[[#This Row],[Reference Number]],2)="GR",VLOOKUP(tbl_transaction[[#This Row],[Reference Number]],barang_masuk[],2,FALSE),IF(LEFT(tbl_transaction[[#This Row],[Reference Number]],2)="DO",VLOOKUP(tbl_transaction[[#This Row],[Reference Number]],barang_keluar[],2,FALSE),""))</f>
        <v>46099</v>
      </c>
      <c r="C3591" t="str">
        <f t="shared" si="56"/>
        <v>Outbound</v>
      </c>
      <c r="D3591" t="str">
        <f>IF(tbl_transaction[[#This Row],[Type]]="Inbound",VLOOKUP(tbl_transaction[[#This Row],[Reference Number]],barang_masuk[],4,FALSE),IF(tbl_transaction[[#This Row],[Type]]="Outbound",VLOOKUP(tbl_transaction[[#This Row],[Reference Number]],barang_keluar[],4,FALSE),""))</f>
        <v>BAB006</v>
      </c>
      <c r="E3591" t="str">
        <f>IF(tbl_transaction[[#This Row],[Type]]="Inbound",VLOOKUP(tbl_transaction[[#This Row],[Reference Number]],barang_masuk[],5,FALSE),IF(tbl_transaction[[#This Row],[Type]]="Outbound",VLOOKUP(tbl_transaction[[#This Row],[Reference Number]],barang_keluar[],5,FALSE),""))</f>
        <v>Zwitsal Baby Care Variant 6</v>
      </c>
      <c r="F3591">
        <f>IF(tbl_transaction[[#This Row],[Type]]="Inbound",VLOOKUP(tbl_transaction[[#This Row],[Reference Number]],barang_masuk[],6,FALSE),IF(tbl_transaction[[#This Row],[Type]]="Outbound",VLOOKUP(tbl_transaction[[#This Row],[Reference Number]],barang_keluar[],6,FALSE),""))</f>
        <v>5</v>
      </c>
      <c r="G3591" t="str">
        <f>IF(tbl_transaction[[#This Row],[Type]]="Inbound",VLOOKUP(tbl_transaction[[#This Row],[Reference Number]],barang_masuk[],7,FALSE),IF(tbl_transaction[[#This Row],[Type]]="Outbound",VLOOKUP(tbl_transaction[[#This Row],[Reference Number]],barang_keluar[],7,FALSE),""))</f>
        <v>Pack</v>
      </c>
      <c r="H3591" t="str">
        <f>IF(tbl_transaction[[#This Row],[Type]]="Inbound",VLOOKUP(tbl_transaction[[#This Row],[Reference Number]],barang_masuk[],3,FALSE),IF(tbl_transaction[[#This Row],[Type]]="Outbound",VLOOKUP(tbl_transaction[[#This Row],[Reference Number]],barang_keluar[],3,FALSE),""))</f>
        <v>Outlet 004</v>
      </c>
      <c r="I3591" t="str">
        <f>IF(D3591='Kartu Stok'!$B$2,COUNTIF($D$3:D3591,'Kartu Stok'!$B$2),"")</f>
        <v/>
      </c>
    </row>
    <row r="3592" spans="1:9" ht="14.5" x14ac:dyDescent="0.35">
      <c r="A3592" s="2" t="s">
        <v>4151</v>
      </c>
      <c r="B3592" s="5">
        <f>IF(LEFT(tbl_transaction[[#This Row],[Reference Number]],2)="GR",VLOOKUP(tbl_transaction[[#This Row],[Reference Number]],barang_masuk[],2,FALSE),IF(LEFT(tbl_transaction[[#This Row],[Reference Number]],2)="DO",VLOOKUP(tbl_transaction[[#This Row],[Reference Number]],barang_keluar[],2,FALSE),""))</f>
        <v>46147</v>
      </c>
      <c r="C3592" t="str">
        <f t="shared" si="56"/>
        <v>Outbound</v>
      </c>
      <c r="D3592" t="str">
        <f>IF(tbl_transaction[[#This Row],[Type]]="Inbound",VLOOKUP(tbl_transaction[[#This Row],[Reference Number]],barang_masuk[],4,FALSE),IF(tbl_transaction[[#This Row],[Type]]="Outbound",VLOOKUP(tbl_transaction[[#This Row],[Reference Number]],barang_keluar[],4,FALSE),""))</f>
        <v>HOM029</v>
      </c>
      <c r="E3592" t="str">
        <f>IF(tbl_transaction[[#This Row],[Type]]="Inbound",VLOOKUP(tbl_transaction[[#This Row],[Reference Number]],barang_masuk[],5,FALSE),IF(tbl_transaction[[#This Row],[Type]]="Outbound",VLOOKUP(tbl_transaction[[#This Row],[Reference Number]],barang_keluar[],5,FALSE),""))</f>
        <v>Molto Home Care Variant 29</v>
      </c>
      <c r="F3592">
        <f>IF(tbl_transaction[[#This Row],[Type]]="Inbound",VLOOKUP(tbl_transaction[[#This Row],[Reference Number]],barang_masuk[],6,FALSE),IF(tbl_transaction[[#This Row],[Type]]="Outbound",VLOOKUP(tbl_transaction[[#This Row],[Reference Number]],barang_keluar[],6,FALSE),""))</f>
        <v>10</v>
      </c>
      <c r="G3592" t="str">
        <f>IF(tbl_transaction[[#This Row],[Type]]="Inbound",VLOOKUP(tbl_transaction[[#This Row],[Reference Number]],barang_masuk[],7,FALSE),IF(tbl_transaction[[#This Row],[Type]]="Outbound",VLOOKUP(tbl_transaction[[#This Row],[Reference Number]],barang_keluar[],7,FALSE),""))</f>
        <v>Pack</v>
      </c>
      <c r="H3592" t="str">
        <f>IF(tbl_transaction[[#This Row],[Type]]="Inbound",VLOOKUP(tbl_transaction[[#This Row],[Reference Number]],barang_masuk[],3,FALSE),IF(tbl_transaction[[#This Row],[Type]]="Outbound",VLOOKUP(tbl_transaction[[#This Row],[Reference Number]],barang_keluar[],3,FALSE),""))</f>
        <v>Outlet 026</v>
      </c>
      <c r="I3592" t="str">
        <f>IF(D3592='Kartu Stok'!$B$2,COUNTIF($D$3:D3592,'Kartu Stok'!$B$2),"")</f>
        <v/>
      </c>
    </row>
    <row r="3593" spans="1:9" ht="14.5" x14ac:dyDescent="0.35">
      <c r="A3593" s="2" t="s">
        <v>4152</v>
      </c>
      <c r="B3593" s="5">
        <f>IF(LEFT(tbl_transaction[[#This Row],[Reference Number]],2)="GR",VLOOKUP(tbl_transaction[[#This Row],[Reference Number]],barang_masuk[],2,FALSE),IF(LEFT(tbl_transaction[[#This Row],[Reference Number]],2)="DO",VLOOKUP(tbl_transaction[[#This Row],[Reference Number]],barang_keluar[],2,FALSE),""))</f>
        <v>46043</v>
      </c>
      <c r="C3593" t="str">
        <f t="shared" si="56"/>
        <v>Outbound</v>
      </c>
      <c r="D3593" t="str">
        <f>IF(tbl_transaction[[#This Row],[Type]]="Inbound",VLOOKUP(tbl_transaction[[#This Row],[Reference Number]],barang_masuk[],4,FALSE),IF(tbl_transaction[[#This Row],[Type]]="Outbound",VLOOKUP(tbl_transaction[[#This Row],[Reference Number]],barang_keluar[],4,FALSE),""))</f>
        <v>PER018</v>
      </c>
      <c r="E3593" t="str">
        <f>IF(tbl_transaction[[#This Row],[Type]]="Inbound",VLOOKUP(tbl_transaction[[#This Row],[Reference Number]],barang_masuk[],5,FALSE),IF(tbl_transaction[[#This Row],[Type]]="Outbound",VLOOKUP(tbl_transaction[[#This Row],[Reference Number]],barang_keluar[],5,FALSE),""))</f>
        <v>Lifebuoy Personal Care Variant 18</v>
      </c>
      <c r="F3593">
        <f>IF(tbl_transaction[[#This Row],[Type]]="Inbound",VLOOKUP(tbl_transaction[[#This Row],[Reference Number]],barang_masuk[],6,FALSE),IF(tbl_transaction[[#This Row],[Type]]="Outbound",VLOOKUP(tbl_transaction[[#This Row],[Reference Number]],barang_keluar[],6,FALSE),""))</f>
        <v>20</v>
      </c>
      <c r="G3593" t="str">
        <f>IF(tbl_transaction[[#This Row],[Type]]="Inbound",VLOOKUP(tbl_transaction[[#This Row],[Reference Number]],barang_masuk[],7,FALSE),IF(tbl_transaction[[#This Row],[Type]]="Outbound",VLOOKUP(tbl_transaction[[#This Row],[Reference Number]],barang_keluar[],7,FALSE),""))</f>
        <v>Bottle</v>
      </c>
      <c r="H3593" t="str">
        <f>IF(tbl_transaction[[#This Row],[Type]]="Inbound",VLOOKUP(tbl_transaction[[#This Row],[Reference Number]],barang_masuk[],3,FALSE),IF(tbl_transaction[[#This Row],[Type]]="Outbound",VLOOKUP(tbl_transaction[[#This Row],[Reference Number]],barang_keluar[],3,FALSE),""))</f>
        <v>Outlet 046</v>
      </c>
      <c r="I3593" t="str">
        <f>IF(D3593='Kartu Stok'!$B$2,COUNTIF($D$3:D3593,'Kartu Stok'!$B$2),"")</f>
        <v/>
      </c>
    </row>
    <row r="3594" spans="1:9" ht="14.5" x14ac:dyDescent="0.35">
      <c r="A3594" s="2" t="s">
        <v>4153</v>
      </c>
      <c r="B3594" s="5">
        <f>IF(LEFT(tbl_transaction[[#This Row],[Reference Number]],2)="GR",VLOOKUP(tbl_transaction[[#This Row],[Reference Number]],barang_masuk[],2,FALSE),IF(LEFT(tbl_transaction[[#This Row],[Reference Number]],2)="DO",VLOOKUP(tbl_transaction[[#This Row],[Reference Number]],barang_keluar[],2,FALSE),""))</f>
        <v>46095</v>
      </c>
      <c r="C3594" t="str">
        <f t="shared" si="56"/>
        <v>Outbound</v>
      </c>
      <c r="D3594" t="str">
        <f>IF(tbl_transaction[[#This Row],[Type]]="Inbound",VLOOKUP(tbl_transaction[[#This Row],[Reference Number]],barang_masuk[],4,FALSE),IF(tbl_transaction[[#This Row],[Type]]="Outbound",VLOOKUP(tbl_transaction[[#This Row],[Reference Number]],barang_keluar[],4,FALSE),""))</f>
        <v>HOM028</v>
      </c>
      <c r="E3594" t="str">
        <f>IF(tbl_transaction[[#This Row],[Type]]="Inbound",VLOOKUP(tbl_transaction[[#This Row],[Reference Number]],barang_masuk[],5,FALSE),IF(tbl_transaction[[#This Row],[Type]]="Outbound",VLOOKUP(tbl_transaction[[#This Row],[Reference Number]],barang_keluar[],5,FALSE),""))</f>
        <v>Rinso Home Care Variant 28</v>
      </c>
      <c r="F3594">
        <f>IF(tbl_transaction[[#This Row],[Type]]="Inbound",VLOOKUP(tbl_transaction[[#This Row],[Reference Number]],barang_masuk[],6,FALSE),IF(tbl_transaction[[#This Row],[Type]]="Outbound",VLOOKUP(tbl_transaction[[#This Row],[Reference Number]],barang_keluar[],6,FALSE),""))</f>
        <v>24</v>
      </c>
      <c r="G3594" t="str">
        <f>IF(tbl_transaction[[#This Row],[Type]]="Inbound",VLOOKUP(tbl_transaction[[#This Row],[Reference Number]],barang_masuk[],7,FALSE),IF(tbl_transaction[[#This Row],[Type]]="Outbound",VLOOKUP(tbl_transaction[[#This Row],[Reference Number]],barang_keluar[],7,FALSE),""))</f>
        <v>Pack</v>
      </c>
      <c r="H3594" t="str">
        <f>IF(tbl_transaction[[#This Row],[Type]]="Inbound",VLOOKUP(tbl_transaction[[#This Row],[Reference Number]],barang_masuk[],3,FALSE),IF(tbl_transaction[[#This Row],[Type]]="Outbound",VLOOKUP(tbl_transaction[[#This Row],[Reference Number]],barang_keluar[],3,FALSE),""))</f>
        <v>Outlet 074</v>
      </c>
      <c r="I3594" t="str">
        <f>IF(D3594='Kartu Stok'!$B$2,COUNTIF($D$3:D3594,'Kartu Stok'!$B$2),"")</f>
        <v/>
      </c>
    </row>
    <row r="3595" spans="1:9" ht="14.5" x14ac:dyDescent="0.35">
      <c r="A3595" s="2" t="s">
        <v>4154</v>
      </c>
      <c r="B3595" s="5">
        <f>IF(LEFT(tbl_transaction[[#This Row],[Reference Number]],2)="GR",VLOOKUP(tbl_transaction[[#This Row],[Reference Number]],barang_masuk[],2,FALSE),IF(LEFT(tbl_transaction[[#This Row],[Reference Number]],2)="DO",VLOOKUP(tbl_transaction[[#This Row],[Reference Number]],barang_keluar[],2,FALSE),""))</f>
        <v>46194</v>
      </c>
      <c r="C3595" t="str">
        <f t="shared" si="56"/>
        <v>Outbound</v>
      </c>
      <c r="D3595" t="str">
        <f>IF(tbl_transaction[[#This Row],[Type]]="Inbound",VLOOKUP(tbl_transaction[[#This Row],[Reference Number]],barang_masuk[],4,FALSE),IF(tbl_transaction[[#This Row],[Type]]="Outbound",VLOOKUP(tbl_transaction[[#This Row],[Reference Number]],barang_keluar[],4,FALSE),""))</f>
        <v>SNK033</v>
      </c>
      <c r="E3595" t="str">
        <f>IF(tbl_transaction[[#This Row],[Type]]="Inbound",VLOOKUP(tbl_transaction[[#This Row],[Reference Number]],barang_masuk[],5,FALSE),IF(tbl_transaction[[#This Row],[Type]]="Outbound",VLOOKUP(tbl_transaction[[#This Row],[Reference Number]],barang_keluar[],5,FALSE),""))</f>
        <v>Chitato Snack Variant 33</v>
      </c>
      <c r="F3595">
        <f>IF(tbl_transaction[[#This Row],[Type]]="Inbound",VLOOKUP(tbl_transaction[[#This Row],[Reference Number]],barang_masuk[],6,FALSE),IF(tbl_transaction[[#This Row],[Type]]="Outbound",VLOOKUP(tbl_transaction[[#This Row],[Reference Number]],barang_keluar[],6,FALSE),""))</f>
        <v>15</v>
      </c>
      <c r="G3595" t="str">
        <f>IF(tbl_transaction[[#This Row],[Type]]="Inbound",VLOOKUP(tbl_transaction[[#This Row],[Reference Number]],barang_masuk[],7,FALSE),IF(tbl_transaction[[#This Row],[Type]]="Outbound",VLOOKUP(tbl_transaction[[#This Row],[Reference Number]],barang_keluar[],7,FALSE),""))</f>
        <v>Pack</v>
      </c>
      <c r="H3595" t="str">
        <f>IF(tbl_transaction[[#This Row],[Type]]="Inbound",VLOOKUP(tbl_transaction[[#This Row],[Reference Number]],barang_masuk[],3,FALSE),IF(tbl_transaction[[#This Row],[Type]]="Outbound",VLOOKUP(tbl_transaction[[#This Row],[Reference Number]],barang_keluar[],3,FALSE),""))</f>
        <v>Outlet 052</v>
      </c>
      <c r="I3595" t="str">
        <f>IF(D3595='Kartu Stok'!$B$2,COUNTIF($D$3:D3595,'Kartu Stok'!$B$2),"")</f>
        <v/>
      </c>
    </row>
    <row r="3596" spans="1:9" ht="14.5" x14ac:dyDescent="0.35">
      <c r="A3596" s="2" t="s">
        <v>4155</v>
      </c>
      <c r="B3596" s="5">
        <f>IF(LEFT(tbl_transaction[[#This Row],[Reference Number]],2)="GR",VLOOKUP(tbl_transaction[[#This Row],[Reference Number]],barang_masuk[],2,FALSE),IF(LEFT(tbl_transaction[[#This Row],[Reference Number]],2)="DO",VLOOKUP(tbl_transaction[[#This Row],[Reference Number]],barang_keluar[],2,FALSE),""))</f>
        <v>46177</v>
      </c>
      <c r="C3596" t="str">
        <f t="shared" si="56"/>
        <v>Outbound</v>
      </c>
      <c r="D3596" t="str">
        <f>IF(tbl_transaction[[#This Row],[Type]]="Inbound",VLOOKUP(tbl_transaction[[#This Row],[Reference Number]],barang_masuk[],4,FALSE),IF(tbl_transaction[[#This Row],[Type]]="Outbound",VLOOKUP(tbl_transaction[[#This Row],[Reference Number]],barang_keluar[],4,FALSE),""))</f>
        <v>SNK017</v>
      </c>
      <c r="E3596" t="str">
        <f>IF(tbl_transaction[[#This Row],[Type]]="Inbound",VLOOKUP(tbl_transaction[[#This Row],[Reference Number]],barang_masuk[],5,FALSE),IF(tbl_transaction[[#This Row],[Type]]="Outbound",VLOOKUP(tbl_transaction[[#This Row],[Reference Number]],barang_keluar[],5,FALSE),""))</f>
        <v>Qtela Snack Variant 17</v>
      </c>
      <c r="F3596">
        <f>IF(tbl_transaction[[#This Row],[Type]]="Inbound",VLOOKUP(tbl_transaction[[#This Row],[Reference Number]],barang_masuk[],6,FALSE),IF(tbl_transaction[[#This Row],[Type]]="Outbound",VLOOKUP(tbl_transaction[[#This Row],[Reference Number]],barang_keluar[],6,FALSE),""))</f>
        <v>15</v>
      </c>
      <c r="G3596" t="str">
        <f>IF(tbl_transaction[[#This Row],[Type]]="Inbound",VLOOKUP(tbl_transaction[[#This Row],[Reference Number]],barang_masuk[],7,FALSE),IF(tbl_transaction[[#This Row],[Type]]="Outbound",VLOOKUP(tbl_transaction[[#This Row],[Reference Number]],barang_keluar[],7,FALSE),""))</f>
        <v>Pack</v>
      </c>
      <c r="H3596" t="str">
        <f>IF(tbl_transaction[[#This Row],[Type]]="Inbound",VLOOKUP(tbl_transaction[[#This Row],[Reference Number]],barang_masuk[],3,FALSE),IF(tbl_transaction[[#This Row],[Type]]="Outbound",VLOOKUP(tbl_transaction[[#This Row],[Reference Number]],barang_keluar[],3,FALSE),""))</f>
        <v>Outlet 005</v>
      </c>
      <c r="I3596" t="str">
        <f>IF(D3596='Kartu Stok'!$B$2,COUNTIF($D$3:D3596,'Kartu Stok'!$B$2),"")</f>
        <v/>
      </c>
    </row>
    <row r="3597" spans="1:9" ht="14.5" x14ac:dyDescent="0.35">
      <c r="A3597" s="2" t="s">
        <v>4156</v>
      </c>
      <c r="B3597" s="5">
        <f>IF(LEFT(tbl_transaction[[#This Row],[Reference Number]],2)="GR",VLOOKUP(tbl_transaction[[#This Row],[Reference Number]],barang_masuk[],2,FALSE),IF(LEFT(tbl_transaction[[#This Row],[Reference Number]],2)="DO",VLOOKUP(tbl_transaction[[#This Row],[Reference Number]],barang_keluar[],2,FALSE),""))</f>
        <v>46106</v>
      </c>
      <c r="C3597" t="str">
        <f t="shared" si="56"/>
        <v>Outbound</v>
      </c>
      <c r="D3597" t="str">
        <f>IF(tbl_transaction[[#This Row],[Type]]="Inbound",VLOOKUP(tbl_transaction[[#This Row],[Reference Number]],barang_masuk[],4,FALSE),IF(tbl_transaction[[#This Row],[Type]]="Outbound",VLOOKUP(tbl_transaction[[#This Row],[Reference Number]],barang_keluar[],4,FALSE),""))</f>
        <v>DAR001</v>
      </c>
      <c r="E3597" t="str">
        <f>IF(tbl_transaction[[#This Row],[Type]]="Inbound",VLOOKUP(tbl_transaction[[#This Row],[Reference Number]],barang_masuk[],5,FALSE),IF(tbl_transaction[[#This Row],[Type]]="Outbound",VLOOKUP(tbl_transaction[[#This Row],[Reference Number]],barang_keluar[],5,FALSE),""))</f>
        <v>Ultra Milk Dairy Variant 1</v>
      </c>
      <c r="F3597">
        <f>IF(tbl_transaction[[#This Row],[Type]]="Inbound",VLOOKUP(tbl_transaction[[#This Row],[Reference Number]],barang_masuk[],6,FALSE),IF(tbl_transaction[[#This Row],[Type]]="Outbound",VLOOKUP(tbl_transaction[[#This Row],[Reference Number]],barang_keluar[],6,FALSE),""))</f>
        <v>15</v>
      </c>
      <c r="G3597" t="str">
        <f>IF(tbl_transaction[[#This Row],[Type]]="Inbound",VLOOKUP(tbl_transaction[[#This Row],[Reference Number]],barang_masuk[],7,FALSE),IF(tbl_transaction[[#This Row],[Type]]="Outbound",VLOOKUP(tbl_transaction[[#This Row],[Reference Number]],barang_keluar[],7,FALSE),""))</f>
        <v>Box</v>
      </c>
      <c r="H3597" t="str">
        <f>IF(tbl_transaction[[#This Row],[Type]]="Inbound",VLOOKUP(tbl_transaction[[#This Row],[Reference Number]],barang_masuk[],3,FALSE),IF(tbl_transaction[[#This Row],[Type]]="Outbound",VLOOKUP(tbl_transaction[[#This Row],[Reference Number]],barang_keluar[],3,FALSE),""))</f>
        <v>Outlet 055</v>
      </c>
      <c r="I3597" t="str">
        <f>IF(D3597='Kartu Stok'!$B$2,COUNTIF($D$3:D3597,'Kartu Stok'!$B$2),"")</f>
        <v/>
      </c>
    </row>
    <row r="3598" spans="1:9" ht="14.5" x14ac:dyDescent="0.35">
      <c r="A3598" s="2" t="s">
        <v>4157</v>
      </c>
      <c r="B3598" s="5">
        <f>IF(LEFT(tbl_transaction[[#This Row],[Reference Number]],2)="GR",VLOOKUP(tbl_transaction[[#This Row],[Reference Number]],barang_masuk[],2,FALSE),IF(LEFT(tbl_transaction[[#This Row],[Reference Number]],2)="DO",VLOOKUP(tbl_transaction[[#This Row],[Reference Number]],barang_keluar[],2,FALSE),""))</f>
        <v>46171</v>
      </c>
      <c r="C3598" t="str">
        <f t="shared" si="56"/>
        <v>Outbound</v>
      </c>
      <c r="D3598" t="str">
        <f>IF(tbl_transaction[[#This Row],[Type]]="Inbound",VLOOKUP(tbl_transaction[[#This Row],[Reference Number]],barang_masuk[],4,FALSE),IF(tbl_transaction[[#This Row],[Type]]="Outbound",VLOOKUP(tbl_transaction[[#This Row],[Reference Number]],barang_keluar[],4,FALSE),""))</f>
        <v>SNK023</v>
      </c>
      <c r="E3598" t="str">
        <f>IF(tbl_transaction[[#This Row],[Type]]="Inbound",VLOOKUP(tbl_transaction[[#This Row],[Reference Number]],barang_masuk[],5,FALSE),IF(tbl_transaction[[#This Row],[Type]]="Outbound",VLOOKUP(tbl_transaction[[#This Row],[Reference Number]],barang_keluar[],5,FALSE),""))</f>
        <v>Taro Snack Variant 23</v>
      </c>
      <c r="F3598">
        <f>IF(tbl_transaction[[#This Row],[Type]]="Inbound",VLOOKUP(tbl_transaction[[#This Row],[Reference Number]],barang_masuk[],6,FALSE),IF(tbl_transaction[[#This Row],[Type]]="Outbound",VLOOKUP(tbl_transaction[[#This Row],[Reference Number]],barang_keluar[],6,FALSE),""))</f>
        <v>24</v>
      </c>
      <c r="G3598" t="str">
        <f>IF(tbl_transaction[[#This Row],[Type]]="Inbound",VLOOKUP(tbl_transaction[[#This Row],[Reference Number]],barang_masuk[],7,FALSE),IF(tbl_transaction[[#This Row],[Type]]="Outbound",VLOOKUP(tbl_transaction[[#This Row],[Reference Number]],barang_keluar[],7,FALSE),""))</f>
        <v>Pack</v>
      </c>
      <c r="H3598" t="str">
        <f>IF(tbl_transaction[[#This Row],[Type]]="Inbound",VLOOKUP(tbl_transaction[[#This Row],[Reference Number]],barang_masuk[],3,FALSE),IF(tbl_transaction[[#This Row],[Type]]="Outbound",VLOOKUP(tbl_transaction[[#This Row],[Reference Number]],barang_keluar[],3,FALSE),""))</f>
        <v>Outlet 035</v>
      </c>
      <c r="I3598" t="str">
        <f>IF(D3598='Kartu Stok'!$B$2,COUNTIF($D$3:D3598,'Kartu Stok'!$B$2),"")</f>
        <v/>
      </c>
    </row>
    <row r="3599" spans="1:9" ht="14.5" x14ac:dyDescent="0.35">
      <c r="A3599" s="2" t="s">
        <v>4158</v>
      </c>
      <c r="B3599" s="5">
        <f>IF(LEFT(tbl_transaction[[#This Row],[Reference Number]],2)="GR",VLOOKUP(tbl_transaction[[#This Row],[Reference Number]],barang_masuk[],2,FALSE),IF(LEFT(tbl_transaction[[#This Row],[Reference Number]],2)="DO",VLOOKUP(tbl_transaction[[#This Row],[Reference Number]],barang_keluar[],2,FALSE),""))</f>
        <v>46035</v>
      </c>
      <c r="C3599" t="str">
        <f t="shared" si="56"/>
        <v>Outbound</v>
      </c>
      <c r="D3599" t="str">
        <f>IF(tbl_transaction[[#This Row],[Type]]="Inbound",VLOOKUP(tbl_transaction[[#This Row],[Reference Number]],barang_masuk[],4,FALSE),IF(tbl_transaction[[#This Row],[Type]]="Outbound",VLOOKUP(tbl_transaction[[#This Row],[Reference Number]],barang_keluar[],4,FALSE),""))</f>
        <v>BEV027</v>
      </c>
      <c r="E3599" t="str">
        <f>IF(tbl_transaction[[#This Row],[Type]]="Inbound",VLOOKUP(tbl_transaction[[#This Row],[Reference Number]],barang_masuk[],5,FALSE),IF(tbl_transaction[[#This Row],[Type]]="Outbound",VLOOKUP(tbl_transaction[[#This Row],[Reference Number]],barang_keluar[],5,FALSE),""))</f>
        <v>Aqua Beverage Variant 27</v>
      </c>
      <c r="F3599">
        <f>IF(tbl_transaction[[#This Row],[Type]]="Inbound",VLOOKUP(tbl_transaction[[#This Row],[Reference Number]],barang_masuk[],6,FALSE),IF(tbl_transaction[[#This Row],[Type]]="Outbound",VLOOKUP(tbl_transaction[[#This Row],[Reference Number]],barang_keluar[],6,FALSE),""))</f>
        <v>10</v>
      </c>
      <c r="G3599" t="str">
        <f>IF(tbl_transaction[[#This Row],[Type]]="Inbound",VLOOKUP(tbl_transaction[[#This Row],[Reference Number]],barang_masuk[],7,FALSE),IF(tbl_transaction[[#This Row],[Type]]="Outbound",VLOOKUP(tbl_transaction[[#This Row],[Reference Number]],barang_keluar[],7,FALSE),""))</f>
        <v>Bottle</v>
      </c>
      <c r="H3599" t="str">
        <f>IF(tbl_transaction[[#This Row],[Type]]="Inbound",VLOOKUP(tbl_transaction[[#This Row],[Reference Number]],barang_masuk[],3,FALSE),IF(tbl_transaction[[#This Row],[Type]]="Outbound",VLOOKUP(tbl_transaction[[#This Row],[Reference Number]],barang_keluar[],3,FALSE),""))</f>
        <v>Outlet 064</v>
      </c>
      <c r="I3599" t="str">
        <f>IF(D3599='Kartu Stok'!$B$2,COUNTIF($D$3:D3599,'Kartu Stok'!$B$2),"")</f>
        <v/>
      </c>
    </row>
    <row r="3600" spans="1:9" ht="14.5" x14ac:dyDescent="0.35">
      <c r="A3600" s="2" t="s">
        <v>4159</v>
      </c>
      <c r="B3600" s="5">
        <f>IF(LEFT(tbl_transaction[[#This Row],[Reference Number]],2)="GR",VLOOKUP(tbl_transaction[[#This Row],[Reference Number]],barang_masuk[],2,FALSE),IF(LEFT(tbl_transaction[[#This Row],[Reference Number]],2)="DO",VLOOKUP(tbl_transaction[[#This Row],[Reference Number]],barang_keluar[],2,FALSE),""))</f>
        <v>46074</v>
      </c>
      <c r="C3600" t="str">
        <f t="shared" si="56"/>
        <v>Outbound</v>
      </c>
      <c r="D3600" t="str">
        <f>IF(tbl_transaction[[#This Row],[Type]]="Inbound",VLOOKUP(tbl_transaction[[#This Row],[Reference Number]],barang_masuk[],4,FALSE),IF(tbl_transaction[[#This Row],[Type]]="Outbound",VLOOKUP(tbl_transaction[[#This Row],[Reference Number]],barang_keluar[],4,FALSE),""))</f>
        <v>HOM011</v>
      </c>
      <c r="E3600" t="str">
        <f>IF(tbl_transaction[[#This Row],[Type]]="Inbound",VLOOKUP(tbl_transaction[[#This Row],[Reference Number]],barang_masuk[],5,FALSE),IF(tbl_transaction[[#This Row],[Type]]="Outbound",VLOOKUP(tbl_transaction[[#This Row],[Reference Number]],barang_keluar[],5,FALSE),""))</f>
        <v>Sunlight Home Care Variant 11</v>
      </c>
      <c r="F3600">
        <f>IF(tbl_transaction[[#This Row],[Type]]="Inbound",VLOOKUP(tbl_transaction[[#This Row],[Reference Number]],barang_masuk[],6,FALSE),IF(tbl_transaction[[#This Row],[Type]]="Outbound",VLOOKUP(tbl_transaction[[#This Row],[Reference Number]],barang_keluar[],6,FALSE),""))</f>
        <v>60</v>
      </c>
      <c r="G3600" t="str">
        <f>IF(tbl_transaction[[#This Row],[Type]]="Inbound",VLOOKUP(tbl_transaction[[#This Row],[Reference Number]],barang_masuk[],7,FALSE),IF(tbl_transaction[[#This Row],[Type]]="Outbound",VLOOKUP(tbl_transaction[[#This Row],[Reference Number]],barang_keluar[],7,FALSE),""))</f>
        <v>Pack</v>
      </c>
      <c r="H3600" t="str">
        <f>IF(tbl_transaction[[#This Row],[Type]]="Inbound",VLOOKUP(tbl_transaction[[#This Row],[Reference Number]],barang_masuk[],3,FALSE),IF(tbl_transaction[[#This Row],[Type]]="Outbound",VLOOKUP(tbl_transaction[[#This Row],[Reference Number]],barang_keluar[],3,FALSE),""))</f>
        <v>Outlet 054</v>
      </c>
      <c r="I3600" t="str">
        <f>IF(D3600='Kartu Stok'!$B$2,COUNTIF($D$3:D3600,'Kartu Stok'!$B$2),"")</f>
        <v/>
      </c>
    </row>
    <row r="3601" spans="1:9" ht="14.5" x14ac:dyDescent="0.35">
      <c r="A3601" s="2" t="s">
        <v>4160</v>
      </c>
      <c r="B3601" s="5">
        <f>IF(LEFT(tbl_transaction[[#This Row],[Reference Number]],2)="GR",VLOOKUP(tbl_transaction[[#This Row],[Reference Number]],barang_masuk[],2,FALSE),IF(LEFT(tbl_transaction[[#This Row],[Reference Number]],2)="DO",VLOOKUP(tbl_transaction[[#This Row],[Reference Number]],barang_keluar[],2,FALSE),""))</f>
        <v>46072</v>
      </c>
      <c r="C3601" t="str">
        <f t="shared" si="56"/>
        <v>Outbound</v>
      </c>
      <c r="D3601" t="str">
        <f>IF(tbl_transaction[[#This Row],[Type]]="Inbound",VLOOKUP(tbl_transaction[[#This Row],[Reference Number]],barang_masuk[],4,FALSE),IF(tbl_transaction[[#This Row],[Type]]="Outbound",VLOOKUP(tbl_transaction[[#This Row],[Reference Number]],barang_keluar[],4,FALSE),""))</f>
        <v>HOM010</v>
      </c>
      <c r="E3601" t="str">
        <f>IF(tbl_transaction[[#This Row],[Type]]="Inbound",VLOOKUP(tbl_transaction[[#This Row],[Reference Number]],barang_masuk[],5,FALSE),IF(tbl_transaction[[#This Row],[Type]]="Outbound",VLOOKUP(tbl_transaction[[#This Row],[Reference Number]],barang_keluar[],5,FALSE),""))</f>
        <v>Molto Home Care Variant 10</v>
      </c>
      <c r="F3601">
        <f>IF(tbl_transaction[[#This Row],[Type]]="Inbound",VLOOKUP(tbl_transaction[[#This Row],[Reference Number]],barang_masuk[],6,FALSE),IF(tbl_transaction[[#This Row],[Type]]="Outbound",VLOOKUP(tbl_transaction[[#This Row],[Reference Number]],barang_keluar[],6,FALSE),""))</f>
        <v>5</v>
      </c>
      <c r="G3601" t="str">
        <f>IF(tbl_transaction[[#This Row],[Type]]="Inbound",VLOOKUP(tbl_transaction[[#This Row],[Reference Number]],barang_masuk[],7,FALSE),IF(tbl_transaction[[#This Row],[Type]]="Outbound",VLOOKUP(tbl_transaction[[#This Row],[Reference Number]],barang_keluar[],7,FALSE),""))</f>
        <v>Pack</v>
      </c>
      <c r="H3601" t="str">
        <f>IF(tbl_transaction[[#This Row],[Type]]="Inbound",VLOOKUP(tbl_transaction[[#This Row],[Reference Number]],barang_masuk[],3,FALSE),IF(tbl_transaction[[#This Row],[Type]]="Outbound",VLOOKUP(tbl_transaction[[#This Row],[Reference Number]],barang_keluar[],3,FALSE),""))</f>
        <v>Outlet 023</v>
      </c>
      <c r="I3601" t="str">
        <f>IF(D3601='Kartu Stok'!$B$2,COUNTIF($D$3:D3601,'Kartu Stok'!$B$2),"")</f>
        <v/>
      </c>
    </row>
    <row r="3602" spans="1:9" ht="14.5" x14ac:dyDescent="0.35">
      <c r="A3602" s="2" t="s">
        <v>4161</v>
      </c>
      <c r="B3602" s="5">
        <f>IF(LEFT(tbl_transaction[[#This Row],[Reference Number]],2)="GR",VLOOKUP(tbl_transaction[[#This Row],[Reference Number]],barang_masuk[],2,FALSE),IF(LEFT(tbl_transaction[[#This Row],[Reference Number]],2)="DO",VLOOKUP(tbl_transaction[[#This Row],[Reference Number]],barang_keluar[],2,FALSE),""))</f>
        <v>46127</v>
      </c>
      <c r="C3602" t="str">
        <f t="shared" si="56"/>
        <v>Outbound</v>
      </c>
      <c r="D3602" t="str">
        <f>IF(tbl_transaction[[#This Row],[Type]]="Inbound",VLOOKUP(tbl_transaction[[#This Row],[Reference Number]],barang_masuk[],4,FALSE),IF(tbl_transaction[[#This Row],[Type]]="Outbound",VLOOKUP(tbl_transaction[[#This Row],[Reference Number]],barang_keluar[],4,FALSE),""))</f>
        <v>BAB003</v>
      </c>
      <c r="E3602" t="str">
        <f>IF(tbl_transaction[[#This Row],[Type]]="Inbound",VLOOKUP(tbl_transaction[[#This Row],[Reference Number]],barang_masuk[],5,FALSE),IF(tbl_transaction[[#This Row],[Type]]="Outbound",VLOOKUP(tbl_transaction[[#This Row],[Reference Number]],barang_keluar[],5,FALSE),""))</f>
        <v>Zwitsal Baby Care Variant 3</v>
      </c>
      <c r="F3602">
        <f>IF(tbl_transaction[[#This Row],[Type]]="Inbound",VLOOKUP(tbl_transaction[[#This Row],[Reference Number]],barang_masuk[],6,FALSE),IF(tbl_transaction[[#This Row],[Type]]="Outbound",VLOOKUP(tbl_transaction[[#This Row],[Reference Number]],barang_keluar[],6,FALSE),""))</f>
        <v>30</v>
      </c>
      <c r="G3602" t="str">
        <f>IF(tbl_transaction[[#This Row],[Type]]="Inbound",VLOOKUP(tbl_transaction[[#This Row],[Reference Number]],barang_masuk[],7,FALSE),IF(tbl_transaction[[#This Row],[Type]]="Outbound",VLOOKUP(tbl_transaction[[#This Row],[Reference Number]],barang_keluar[],7,FALSE),""))</f>
        <v>Pack</v>
      </c>
      <c r="H3602" t="str">
        <f>IF(tbl_transaction[[#This Row],[Type]]="Inbound",VLOOKUP(tbl_transaction[[#This Row],[Reference Number]],barang_masuk[],3,FALSE),IF(tbl_transaction[[#This Row],[Type]]="Outbound",VLOOKUP(tbl_transaction[[#This Row],[Reference Number]],barang_keluar[],3,FALSE),""))</f>
        <v>Outlet 062</v>
      </c>
      <c r="I3602" t="str">
        <f>IF(D3602='Kartu Stok'!$B$2,COUNTIF($D$3:D3602,'Kartu Stok'!$B$2),"")</f>
        <v/>
      </c>
    </row>
    <row r="3603" spans="1:9" ht="14.5" x14ac:dyDescent="0.35">
      <c r="A3603" s="2" t="s">
        <v>4162</v>
      </c>
      <c r="B3603" s="5">
        <f>IF(LEFT(tbl_transaction[[#This Row],[Reference Number]],2)="GR",VLOOKUP(tbl_transaction[[#This Row],[Reference Number]],barang_masuk[],2,FALSE),IF(LEFT(tbl_transaction[[#This Row],[Reference Number]],2)="DO",VLOOKUP(tbl_transaction[[#This Row],[Reference Number]],barang_keluar[],2,FALSE),""))</f>
        <v>46161</v>
      </c>
      <c r="C3603" t="str">
        <f t="shared" si="56"/>
        <v>Outbound</v>
      </c>
      <c r="D3603" t="str">
        <f>IF(tbl_transaction[[#This Row],[Type]]="Inbound",VLOOKUP(tbl_transaction[[#This Row],[Reference Number]],barang_masuk[],4,FALSE),IF(tbl_transaction[[#This Row],[Type]]="Outbound",VLOOKUP(tbl_transaction[[#This Row],[Reference Number]],barang_keluar[],4,FALSE),""))</f>
        <v>DAR019</v>
      </c>
      <c r="E3603" t="str">
        <f>IF(tbl_transaction[[#This Row],[Type]]="Inbound",VLOOKUP(tbl_transaction[[#This Row],[Reference Number]],barang_masuk[],5,FALSE),IF(tbl_transaction[[#This Row],[Type]]="Outbound",VLOOKUP(tbl_transaction[[#This Row],[Reference Number]],barang_keluar[],5,FALSE),""))</f>
        <v>Ultra Milk Dairy Variant 19</v>
      </c>
      <c r="F3603">
        <f>IF(tbl_transaction[[#This Row],[Type]]="Inbound",VLOOKUP(tbl_transaction[[#This Row],[Reference Number]],barang_masuk[],6,FALSE),IF(tbl_transaction[[#This Row],[Type]]="Outbound",VLOOKUP(tbl_transaction[[#This Row],[Reference Number]],barang_keluar[],6,FALSE),""))</f>
        <v>15</v>
      </c>
      <c r="G3603" t="str">
        <f>IF(tbl_transaction[[#This Row],[Type]]="Inbound",VLOOKUP(tbl_transaction[[#This Row],[Reference Number]],barang_masuk[],7,FALSE),IF(tbl_transaction[[#This Row],[Type]]="Outbound",VLOOKUP(tbl_transaction[[#This Row],[Reference Number]],barang_keluar[],7,FALSE),""))</f>
        <v>Box</v>
      </c>
      <c r="H3603" t="str">
        <f>IF(tbl_transaction[[#This Row],[Type]]="Inbound",VLOOKUP(tbl_transaction[[#This Row],[Reference Number]],barang_masuk[],3,FALSE),IF(tbl_transaction[[#This Row],[Type]]="Outbound",VLOOKUP(tbl_transaction[[#This Row],[Reference Number]],barang_keluar[],3,FALSE),""))</f>
        <v>Outlet 009</v>
      </c>
      <c r="I3603" t="str">
        <f>IF(D3603='Kartu Stok'!$B$2,COUNTIF($D$3:D3603,'Kartu Stok'!$B$2),"")</f>
        <v/>
      </c>
    </row>
    <row r="3604" spans="1:9" ht="14.5" x14ac:dyDescent="0.35">
      <c r="A3604" s="2" t="s">
        <v>4163</v>
      </c>
      <c r="B3604" s="5">
        <f>IF(LEFT(tbl_transaction[[#This Row],[Reference Number]],2)="GR",VLOOKUP(tbl_transaction[[#This Row],[Reference Number]],barang_masuk[],2,FALSE),IF(LEFT(tbl_transaction[[#This Row],[Reference Number]],2)="DO",VLOOKUP(tbl_transaction[[#This Row],[Reference Number]],barang_keluar[],2,FALSE),""))</f>
        <v>46085</v>
      </c>
      <c r="C3604" t="str">
        <f t="shared" si="56"/>
        <v>Outbound</v>
      </c>
      <c r="D3604" t="str">
        <f>IF(tbl_transaction[[#This Row],[Type]]="Inbound",VLOOKUP(tbl_transaction[[#This Row],[Reference Number]],barang_masuk[],4,FALSE),IF(tbl_transaction[[#This Row],[Type]]="Outbound",VLOOKUP(tbl_transaction[[#This Row],[Reference Number]],barang_keluar[],4,FALSE),""))</f>
        <v>BEV029</v>
      </c>
      <c r="E3604" t="str">
        <f>IF(tbl_transaction[[#This Row],[Type]]="Inbound",VLOOKUP(tbl_transaction[[#This Row],[Reference Number]],barang_masuk[],5,FALSE),IF(tbl_transaction[[#This Row],[Type]]="Outbound",VLOOKUP(tbl_transaction[[#This Row],[Reference Number]],barang_keluar[],5,FALSE),""))</f>
        <v>Sosro Beverage Variant 29</v>
      </c>
      <c r="F3604">
        <f>IF(tbl_transaction[[#This Row],[Type]]="Inbound",VLOOKUP(tbl_transaction[[#This Row],[Reference Number]],barang_masuk[],6,FALSE),IF(tbl_transaction[[#This Row],[Type]]="Outbound",VLOOKUP(tbl_transaction[[#This Row],[Reference Number]],barang_keluar[],6,FALSE),""))</f>
        <v>36</v>
      </c>
      <c r="G3604" t="str">
        <f>IF(tbl_transaction[[#This Row],[Type]]="Inbound",VLOOKUP(tbl_transaction[[#This Row],[Reference Number]],barang_masuk[],7,FALSE),IF(tbl_transaction[[#This Row],[Type]]="Outbound",VLOOKUP(tbl_transaction[[#This Row],[Reference Number]],barang_keluar[],7,FALSE),""))</f>
        <v>Bottle</v>
      </c>
      <c r="H3604" t="str">
        <f>IF(tbl_transaction[[#This Row],[Type]]="Inbound",VLOOKUP(tbl_transaction[[#This Row],[Reference Number]],barang_masuk[],3,FALSE),IF(tbl_transaction[[#This Row],[Type]]="Outbound",VLOOKUP(tbl_transaction[[#This Row],[Reference Number]],barang_keluar[],3,FALSE),""))</f>
        <v>Outlet 031</v>
      </c>
      <c r="I3604" t="str">
        <f>IF(D3604='Kartu Stok'!$B$2,COUNTIF($D$3:D3604,'Kartu Stok'!$B$2),"")</f>
        <v/>
      </c>
    </row>
    <row r="3605" spans="1:9" ht="14.5" x14ac:dyDescent="0.35">
      <c r="A3605" s="2" t="s">
        <v>4164</v>
      </c>
      <c r="B3605" s="5">
        <f>IF(LEFT(tbl_transaction[[#This Row],[Reference Number]],2)="GR",VLOOKUP(tbl_transaction[[#This Row],[Reference Number]],barang_masuk[],2,FALSE),IF(LEFT(tbl_transaction[[#This Row],[Reference Number]],2)="DO",VLOOKUP(tbl_transaction[[#This Row],[Reference Number]],barang_keluar[],2,FALSE),""))</f>
        <v>46196</v>
      </c>
      <c r="C3605" t="str">
        <f t="shared" si="56"/>
        <v>Outbound</v>
      </c>
      <c r="D3605" t="str">
        <f>IF(tbl_transaction[[#This Row],[Type]]="Inbound",VLOOKUP(tbl_transaction[[#This Row],[Reference Number]],barang_masuk[],4,FALSE),IF(tbl_transaction[[#This Row],[Type]]="Outbound",VLOOKUP(tbl_transaction[[#This Row],[Reference Number]],barang_keluar[],4,FALSE),""))</f>
        <v>PER024</v>
      </c>
      <c r="E3605" t="str">
        <f>IF(tbl_transaction[[#This Row],[Type]]="Inbound",VLOOKUP(tbl_transaction[[#This Row],[Reference Number]],barang_masuk[],5,FALSE),IF(tbl_transaction[[#This Row],[Type]]="Outbound",VLOOKUP(tbl_transaction[[#This Row],[Reference Number]],barang_keluar[],5,FALSE),""))</f>
        <v>Pepsodent Personal Care Variant 24</v>
      </c>
      <c r="F3605">
        <f>IF(tbl_transaction[[#This Row],[Type]]="Inbound",VLOOKUP(tbl_transaction[[#This Row],[Reference Number]],barang_masuk[],6,FALSE),IF(tbl_transaction[[#This Row],[Type]]="Outbound",VLOOKUP(tbl_transaction[[#This Row],[Reference Number]],barang_keluar[],6,FALSE),""))</f>
        <v>5</v>
      </c>
      <c r="G3605" t="str">
        <f>IF(tbl_transaction[[#This Row],[Type]]="Inbound",VLOOKUP(tbl_transaction[[#This Row],[Reference Number]],barang_masuk[],7,FALSE),IF(tbl_transaction[[#This Row],[Type]]="Outbound",VLOOKUP(tbl_transaction[[#This Row],[Reference Number]],barang_keluar[],7,FALSE),""))</f>
        <v>Bottle</v>
      </c>
      <c r="H3605" t="str">
        <f>IF(tbl_transaction[[#This Row],[Type]]="Inbound",VLOOKUP(tbl_transaction[[#This Row],[Reference Number]],barang_masuk[],3,FALSE),IF(tbl_transaction[[#This Row],[Type]]="Outbound",VLOOKUP(tbl_transaction[[#This Row],[Reference Number]],barang_keluar[],3,FALSE),""))</f>
        <v>Outlet 065</v>
      </c>
      <c r="I3605" t="str">
        <f>IF(D3605='Kartu Stok'!$B$2,COUNTIF($D$3:D3605,'Kartu Stok'!$B$2),"")</f>
        <v/>
      </c>
    </row>
    <row r="3606" spans="1:9" ht="14.5" x14ac:dyDescent="0.35">
      <c r="A3606" s="2" t="s">
        <v>4165</v>
      </c>
      <c r="B3606" s="5">
        <f>IF(LEFT(tbl_transaction[[#This Row],[Reference Number]],2)="GR",VLOOKUP(tbl_transaction[[#This Row],[Reference Number]],barang_masuk[],2,FALSE),IF(LEFT(tbl_transaction[[#This Row],[Reference Number]],2)="DO",VLOOKUP(tbl_transaction[[#This Row],[Reference Number]],barang_keluar[],2,FALSE),""))</f>
        <v>46046</v>
      </c>
      <c r="C3606" t="str">
        <f t="shared" si="56"/>
        <v>Outbound</v>
      </c>
      <c r="D3606" t="str">
        <f>IF(tbl_transaction[[#This Row],[Type]]="Inbound",VLOOKUP(tbl_transaction[[#This Row],[Reference Number]],barang_masuk[],4,FALSE),IF(tbl_transaction[[#This Row],[Type]]="Outbound",VLOOKUP(tbl_transaction[[#This Row],[Reference Number]],barang_keluar[],4,FALSE),""))</f>
        <v>INS016</v>
      </c>
      <c r="E3606" t="str">
        <f>IF(tbl_transaction[[#This Row],[Type]]="Inbound",VLOOKUP(tbl_transaction[[#This Row],[Reference Number]],barang_masuk[],5,FALSE),IF(tbl_transaction[[#This Row],[Type]]="Outbound",VLOOKUP(tbl_transaction[[#This Row],[Reference Number]],barang_keluar[],5,FALSE),""))</f>
        <v>Sarimi Instant Food Variant 16</v>
      </c>
      <c r="F3606">
        <f>IF(tbl_transaction[[#This Row],[Type]]="Inbound",VLOOKUP(tbl_transaction[[#This Row],[Reference Number]],barang_masuk[],6,FALSE),IF(tbl_transaction[[#This Row],[Type]]="Outbound",VLOOKUP(tbl_transaction[[#This Row],[Reference Number]],barang_keluar[],6,FALSE),""))</f>
        <v>60</v>
      </c>
      <c r="G3606" t="str">
        <f>IF(tbl_transaction[[#This Row],[Type]]="Inbound",VLOOKUP(tbl_transaction[[#This Row],[Reference Number]],barang_masuk[],7,FALSE),IF(tbl_transaction[[#This Row],[Type]]="Outbound",VLOOKUP(tbl_transaction[[#This Row],[Reference Number]],barang_keluar[],7,FALSE),""))</f>
        <v>Pack</v>
      </c>
      <c r="H3606" t="str">
        <f>IF(tbl_transaction[[#This Row],[Type]]="Inbound",VLOOKUP(tbl_transaction[[#This Row],[Reference Number]],barang_masuk[],3,FALSE),IF(tbl_transaction[[#This Row],[Type]]="Outbound",VLOOKUP(tbl_transaction[[#This Row],[Reference Number]],barang_keluar[],3,FALSE),""))</f>
        <v>Outlet 027</v>
      </c>
      <c r="I3606" t="str">
        <f>IF(D3606='Kartu Stok'!$B$2,COUNTIF($D$3:D3606,'Kartu Stok'!$B$2),"")</f>
        <v/>
      </c>
    </row>
    <row r="3607" spans="1:9" ht="14.5" x14ac:dyDescent="0.35">
      <c r="A3607" s="2" t="s">
        <v>4166</v>
      </c>
      <c r="B3607" s="5">
        <f>IF(LEFT(tbl_transaction[[#This Row],[Reference Number]],2)="GR",VLOOKUP(tbl_transaction[[#This Row],[Reference Number]],barang_masuk[],2,FALSE),IF(LEFT(tbl_transaction[[#This Row],[Reference Number]],2)="DO",VLOOKUP(tbl_transaction[[#This Row],[Reference Number]],barang_keluar[],2,FALSE),""))</f>
        <v>46102</v>
      </c>
      <c r="C3607" t="str">
        <f t="shared" si="56"/>
        <v>Outbound</v>
      </c>
      <c r="D3607" t="str">
        <f>IF(tbl_transaction[[#This Row],[Type]]="Inbound",VLOOKUP(tbl_transaction[[#This Row],[Reference Number]],barang_masuk[],4,FALSE),IF(tbl_transaction[[#This Row],[Type]]="Outbound",VLOOKUP(tbl_transaction[[#This Row],[Reference Number]],barang_keluar[],4,FALSE),""))</f>
        <v>BEV011</v>
      </c>
      <c r="E3607" t="str">
        <f>IF(tbl_transaction[[#This Row],[Type]]="Inbound",VLOOKUP(tbl_transaction[[#This Row],[Reference Number]],barang_masuk[],5,FALSE),IF(tbl_transaction[[#This Row],[Type]]="Outbound",VLOOKUP(tbl_transaction[[#This Row],[Reference Number]],barang_keluar[],5,FALSE),""))</f>
        <v>Pocari Beverage Variant 11</v>
      </c>
      <c r="F3607">
        <f>IF(tbl_transaction[[#This Row],[Type]]="Inbound",VLOOKUP(tbl_transaction[[#This Row],[Reference Number]],barang_masuk[],6,FALSE),IF(tbl_transaction[[#This Row],[Type]]="Outbound",VLOOKUP(tbl_transaction[[#This Row],[Reference Number]],barang_keluar[],6,FALSE),""))</f>
        <v>24</v>
      </c>
      <c r="G3607" t="str">
        <f>IF(tbl_transaction[[#This Row],[Type]]="Inbound",VLOOKUP(tbl_transaction[[#This Row],[Reference Number]],barang_masuk[],7,FALSE),IF(tbl_transaction[[#This Row],[Type]]="Outbound",VLOOKUP(tbl_transaction[[#This Row],[Reference Number]],barang_keluar[],7,FALSE),""))</f>
        <v>Bottle</v>
      </c>
      <c r="H3607" t="str">
        <f>IF(tbl_transaction[[#This Row],[Type]]="Inbound",VLOOKUP(tbl_transaction[[#This Row],[Reference Number]],barang_masuk[],3,FALSE),IF(tbl_transaction[[#This Row],[Type]]="Outbound",VLOOKUP(tbl_transaction[[#This Row],[Reference Number]],barang_keluar[],3,FALSE),""))</f>
        <v>Outlet 046</v>
      </c>
      <c r="I3607" t="str">
        <f>IF(D3607='Kartu Stok'!$B$2,COUNTIF($D$3:D3607,'Kartu Stok'!$B$2),"")</f>
        <v/>
      </c>
    </row>
    <row r="3608" spans="1:9" ht="14.5" x14ac:dyDescent="0.35">
      <c r="A3608" s="2" t="s">
        <v>4167</v>
      </c>
      <c r="B3608" s="5">
        <f>IF(LEFT(tbl_transaction[[#This Row],[Reference Number]],2)="GR",VLOOKUP(tbl_transaction[[#This Row],[Reference Number]],barang_masuk[],2,FALSE),IF(LEFT(tbl_transaction[[#This Row],[Reference Number]],2)="DO",VLOOKUP(tbl_transaction[[#This Row],[Reference Number]],barang_keluar[],2,FALSE),""))</f>
        <v>46068</v>
      </c>
      <c r="C3608" t="str">
        <f t="shared" si="56"/>
        <v>Outbound</v>
      </c>
      <c r="D3608" t="str">
        <f>IF(tbl_transaction[[#This Row],[Type]]="Inbound",VLOOKUP(tbl_transaction[[#This Row],[Reference Number]],barang_masuk[],4,FALSE),IF(tbl_transaction[[#This Row],[Type]]="Outbound",VLOOKUP(tbl_transaction[[#This Row],[Reference Number]],barang_keluar[],4,FALSE),""))</f>
        <v>INS023</v>
      </c>
      <c r="E3608" t="str">
        <f>IF(tbl_transaction[[#This Row],[Type]]="Inbound",VLOOKUP(tbl_transaction[[#This Row],[Reference Number]],barang_masuk[],5,FALSE),IF(tbl_transaction[[#This Row],[Type]]="Outbound",VLOOKUP(tbl_transaction[[#This Row],[Reference Number]],barang_keluar[],5,FALSE),""))</f>
        <v>Indomie Instant Food Variant 23</v>
      </c>
      <c r="F3608">
        <f>IF(tbl_transaction[[#This Row],[Type]]="Inbound",VLOOKUP(tbl_transaction[[#This Row],[Reference Number]],barang_masuk[],6,FALSE),IF(tbl_transaction[[#This Row],[Type]]="Outbound",VLOOKUP(tbl_transaction[[#This Row],[Reference Number]],barang_keluar[],6,FALSE),""))</f>
        <v>24</v>
      </c>
      <c r="G3608" t="str">
        <f>IF(tbl_transaction[[#This Row],[Type]]="Inbound",VLOOKUP(tbl_transaction[[#This Row],[Reference Number]],barang_masuk[],7,FALSE),IF(tbl_transaction[[#This Row],[Type]]="Outbound",VLOOKUP(tbl_transaction[[#This Row],[Reference Number]],barang_keluar[],7,FALSE),""))</f>
        <v>Pack</v>
      </c>
      <c r="H3608" t="str">
        <f>IF(tbl_transaction[[#This Row],[Type]]="Inbound",VLOOKUP(tbl_transaction[[#This Row],[Reference Number]],barang_masuk[],3,FALSE),IF(tbl_transaction[[#This Row],[Type]]="Outbound",VLOOKUP(tbl_transaction[[#This Row],[Reference Number]],barang_keluar[],3,FALSE),""))</f>
        <v>Outlet 047</v>
      </c>
      <c r="I3608" t="str">
        <f>IF(D3608='Kartu Stok'!$B$2,COUNTIF($D$3:D3608,'Kartu Stok'!$B$2),"")</f>
        <v/>
      </c>
    </row>
    <row r="3609" spans="1:9" ht="14.5" x14ac:dyDescent="0.35">
      <c r="A3609" s="2" t="s">
        <v>4168</v>
      </c>
      <c r="B3609" s="5">
        <f>IF(LEFT(tbl_transaction[[#This Row],[Reference Number]],2)="GR",VLOOKUP(tbl_transaction[[#This Row],[Reference Number]],barang_masuk[],2,FALSE),IF(LEFT(tbl_transaction[[#This Row],[Reference Number]],2)="DO",VLOOKUP(tbl_transaction[[#This Row],[Reference Number]],barang_keluar[],2,FALSE),""))</f>
        <v>46082</v>
      </c>
      <c r="C3609" t="str">
        <f t="shared" si="56"/>
        <v>Outbound</v>
      </c>
      <c r="D3609" t="str">
        <f>IF(tbl_transaction[[#This Row],[Type]]="Inbound",VLOOKUP(tbl_transaction[[#This Row],[Reference Number]],barang_masuk[],4,FALSE),IF(tbl_transaction[[#This Row],[Type]]="Outbound",VLOOKUP(tbl_transaction[[#This Row],[Reference Number]],barang_keluar[],4,FALSE),""))</f>
        <v>HOM006</v>
      </c>
      <c r="E3609" t="str">
        <f>IF(tbl_transaction[[#This Row],[Type]]="Inbound",VLOOKUP(tbl_transaction[[#This Row],[Reference Number]],barang_masuk[],5,FALSE),IF(tbl_transaction[[#This Row],[Type]]="Outbound",VLOOKUP(tbl_transaction[[#This Row],[Reference Number]],barang_keluar[],5,FALSE),""))</f>
        <v>Sunlight Home Care Variant 6</v>
      </c>
      <c r="F3609">
        <f>IF(tbl_transaction[[#This Row],[Type]]="Inbound",VLOOKUP(tbl_transaction[[#This Row],[Reference Number]],barang_masuk[],6,FALSE),IF(tbl_transaction[[#This Row],[Type]]="Outbound",VLOOKUP(tbl_transaction[[#This Row],[Reference Number]],barang_keluar[],6,FALSE),""))</f>
        <v>36</v>
      </c>
      <c r="G3609" t="str">
        <f>IF(tbl_transaction[[#This Row],[Type]]="Inbound",VLOOKUP(tbl_transaction[[#This Row],[Reference Number]],barang_masuk[],7,FALSE),IF(tbl_transaction[[#This Row],[Type]]="Outbound",VLOOKUP(tbl_transaction[[#This Row],[Reference Number]],barang_keluar[],7,FALSE),""))</f>
        <v>Pack</v>
      </c>
      <c r="H3609" t="str">
        <f>IF(tbl_transaction[[#This Row],[Type]]="Inbound",VLOOKUP(tbl_transaction[[#This Row],[Reference Number]],barang_masuk[],3,FALSE),IF(tbl_transaction[[#This Row],[Type]]="Outbound",VLOOKUP(tbl_transaction[[#This Row],[Reference Number]],barang_keluar[],3,FALSE),""))</f>
        <v>Outlet 060</v>
      </c>
      <c r="I3609" t="str">
        <f>IF(D3609='Kartu Stok'!$B$2,COUNTIF($D$3:D3609,'Kartu Stok'!$B$2),"")</f>
        <v/>
      </c>
    </row>
    <row r="3610" spans="1:9" ht="14.5" x14ac:dyDescent="0.35">
      <c r="A3610" s="2" t="s">
        <v>4169</v>
      </c>
      <c r="B3610" s="5">
        <f>IF(LEFT(tbl_transaction[[#This Row],[Reference Number]],2)="GR",VLOOKUP(tbl_transaction[[#This Row],[Reference Number]],barang_masuk[],2,FALSE),IF(LEFT(tbl_transaction[[#This Row],[Reference Number]],2)="DO",VLOOKUP(tbl_transaction[[#This Row],[Reference Number]],barang_keluar[],2,FALSE),""))</f>
        <v>46116</v>
      </c>
      <c r="C3610" t="str">
        <f t="shared" si="56"/>
        <v>Outbound</v>
      </c>
      <c r="D3610" t="str">
        <f>IF(tbl_transaction[[#This Row],[Type]]="Inbound",VLOOKUP(tbl_transaction[[#This Row],[Reference Number]],barang_masuk[],4,FALSE),IF(tbl_transaction[[#This Row],[Type]]="Outbound",VLOOKUP(tbl_transaction[[#This Row],[Reference Number]],barang_keluar[],4,FALSE),""))</f>
        <v>PER021</v>
      </c>
      <c r="E3610" t="str">
        <f>IF(tbl_transaction[[#This Row],[Type]]="Inbound",VLOOKUP(tbl_transaction[[#This Row],[Reference Number]],barang_masuk[],5,FALSE),IF(tbl_transaction[[#This Row],[Type]]="Outbound",VLOOKUP(tbl_transaction[[#This Row],[Reference Number]],barang_keluar[],5,FALSE),""))</f>
        <v>Sunsilk Personal Care Variant 21</v>
      </c>
      <c r="F3610">
        <f>IF(tbl_transaction[[#This Row],[Type]]="Inbound",VLOOKUP(tbl_transaction[[#This Row],[Reference Number]],barang_masuk[],6,FALSE),IF(tbl_transaction[[#This Row],[Type]]="Outbound",VLOOKUP(tbl_transaction[[#This Row],[Reference Number]],barang_keluar[],6,FALSE),""))</f>
        <v>12</v>
      </c>
      <c r="G3610" t="str">
        <f>IF(tbl_transaction[[#This Row],[Type]]="Inbound",VLOOKUP(tbl_transaction[[#This Row],[Reference Number]],barang_masuk[],7,FALSE),IF(tbl_transaction[[#This Row],[Type]]="Outbound",VLOOKUP(tbl_transaction[[#This Row],[Reference Number]],barang_keluar[],7,FALSE),""))</f>
        <v>Bottle</v>
      </c>
      <c r="H3610" t="str">
        <f>IF(tbl_transaction[[#This Row],[Type]]="Inbound",VLOOKUP(tbl_transaction[[#This Row],[Reference Number]],barang_masuk[],3,FALSE),IF(tbl_transaction[[#This Row],[Type]]="Outbound",VLOOKUP(tbl_transaction[[#This Row],[Reference Number]],barang_keluar[],3,FALSE),""))</f>
        <v>Outlet 033</v>
      </c>
      <c r="I3610" t="str">
        <f>IF(D3610='Kartu Stok'!$B$2,COUNTIF($D$3:D3610,'Kartu Stok'!$B$2),"")</f>
        <v/>
      </c>
    </row>
    <row r="3611" spans="1:9" ht="14.5" x14ac:dyDescent="0.35">
      <c r="A3611" s="2" t="s">
        <v>4170</v>
      </c>
      <c r="B3611" s="5">
        <f>IF(LEFT(tbl_transaction[[#This Row],[Reference Number]],2)="GR",VLOOKUP(tbl_transaction[[#This Row],[Reference Number]],barang_masuk[],2,FALSE),IF(LEFT(tbl_transaction[[#This Row],[Reference Number]],2)="DO",VLOOKUP(tbl_transaction[[#This Row],[Reference Number]],barang_keluar[],2,FALSE),""))</f>
        <v>46181</v>
      </c>
      <c r="C3611" t="str">
        <f t="shared" si="56"/>
        <v>Outbound</v>
      </c>
      <c r="D3611" t="str">
        <f>IF(tbl_transaction[[#This Row],[Type]]="Inbound",VLOOKUP(tbl_transaction[[#This Row],[Reference Number]],barang_masuk[],4,FALSE),IF(tbl_transaction[[#This Row],[Type]]="Outbound",VLOOKUP(tbl_transaction[[#This Row],[Reference Number]],barang_keluar[],4,FALSE),""))</f>
        <v>BEV023</v>
      </c>
      <c r="E3611" t="str">
        <f>IF(tbl_transaction[[#This Row],[Type]]="Inbound",VLOOKUP(tbl_transaction[[#This Row],[Reference Number]],barang_masuk[],5,FALSE),IF(tbl_transaction[[#This Row],[Type]]="Outbound",VLOOKUP(tbl_transaction[[#This Row],[Reference Number]],barang_keluar[],5,FALSE),""))</f>
        <v>Sosro Beverage Variant 23</v>
      </c>
      <c r="F3611">
        <f>IF(tbl_transaction[[#This Row],[Type]]="Inbound",VLOOKUP(tbl_transaction[[#This Row],[Reference Number]],barang_masuk[],6,FALSE),IF(tbl_transaction[[#This Row],[Type]]="Outbound",VLOOKUP(tbl_transaction[[#This Row],[Reference Number]],barang_keluar[],6,FALSE),""))</f>
        <v>36</v>
      </c>
      <c r="G3611" t="str">
        <f>IF(tbl_transaction[[#This Row],[Type]]="Inbound",VLOOKUP(tbl_transaction[[#This Row],[Reference Number]],barang_masuk[],7,FALSE),IF(tbl_transaction[[#This Row],[Type]]="Outbound",VLOOKUP(tbl_transaction[[#This Row],[Reference Number]],barang_keluar[],7,FALSE),""))</f>
        <v>Bottle</v>
      </c>
      <c r="H3611" t="str">
        <f>IF(tbl_transaction[[#This Row],[Type]]="Inbound",VLOOKUP(tbl_transaction[[#This Row],[Reference Number]],barang_masuk[],3,FALSE),IF(tbl_transaction[[#This Row],[Type]]="Outbound",VLOOKUP(tbl_transaction[[#This Row],[Reference Number]],barang_keluar[],3,FALSE),""))</f>
        <v>Outlet 038</v>
      </c>
      <c r="I3611" t="str">
        <f>IF(D3611='Kartu Stok'!$B$2,COUNTIF($D$3:D3611,'Kartu Stok'!$B$2),"")</f>
        <v/>
      </c>
    </row>
    <row r="3612" spans="1:9" ht="14.5" x14ac:dyDescent="0.35">
      <c r="A3612" s="2" t="s">
        <v>4171</v>
      </c>
      <c r="B3612" s="5">
        <f>IF(LEFT(tbl_transaction[[#This Row],[Reference Number]],2)="GR",VLOOKUP(tbl_transaction[[#This Row],[Reference Number]],barang_masuk[],2,FALSE),IF(LEFT(tbl_transaction[[#This Row],[Reference Number]],2)="DO",VLOOKUP(tbl_transaction[[#This Row],[Reference Number]],barang_keluar[],2,FALSE),""))</f>
        <v>46132</v>
      </c>
      <c r="C3612" t="str">
        <f t="shared" si="56"/>
        <v>Outbound</v>
      </c>
      <c r="D3612" t="str">
        <f>IF(tbl_transaction[[#This Row],[Type]]="Inbound",VLOOKUP(tbl_transaction[[#This Row],[Reference Number]],barang_masuk[],4,FALSE),IF(tbl_transaction[[#This Row],[Type]]="Outbound",VLOOKUP(tbl_transaction[[#This Row],[Reference Number]],barang_keluar[],4,FALSE),""))</f>
        <v>DAR004</v>
      </c>
      <c r="E3612" t="str">
        <f>IF(tbl_transaction[[#This Row],[Type]]="Inbound",VLOOKUP(tbl_transaction[[#This Row],[Reference Number]],barang_masuk[],5,FALSE),IF(tbl_transaction[[#This Row],[Type]]="Outbound",VLOOKUP(tbl_transaction[[#This Row],[Reference Number]],barang_keluar[],5,FALSE),""))</f>
        <v>Ultra Milk Dairy Variant 4</v>
      </c>
      <c r="F3612">
        <f>IF(tbl_transaction[[#This Row],[Type]]="Inbound",VLOOKUP(tbl_transaction[[#This Row],[Reference Number]],barang_masuk[],6,FALSE),IF(tbl_transaction[[#This Row],[Type]]="Outbound",VLOOKUP(tbl_transaction[[#This Row],[Reference Number]],barang_keluar[],6,FALSE),""))</f>
        <v>12</v>
      </c>
      <c r="G3612" t="str">
        <f>IF(tbl_transaction[[#This Row],[Type]]="Inbound",VLOOKUP(tbl_transaction[[#This Row],[Reference Number]],barang_masuk[],7,FALSE),IF(tbl_transaction[[#This Row],[Type]]="Outbound",VLOOKUP(tbl_transaction[[#This Row],[Reference Number]],barang_keluar[],7,FALSE),""))</f>
        <v>Box</v>
      </c>
      <c r="H3612" t="str">
        <f>IF(tbl_transaction[[#This Row],[Type]]="Inbound",VLOOKUP(tbl_transaction[[#This Row],[Reference Number]],barang_masuk[],3,FALSE),IF(tbl_transaction[[#This Row],[Type]]="Outbound",VLOOKUP(tbl_transaction[[#This Row],[Reference Number]],barang_keluar[],3,FALSE),""))</f>
        <v>Outlet 016</v>
      </c>
      <c r="I3612" t="str">
        <f>IF(D3612='Kartu Stok'!$B$2,COUNTIF($D$3:D3612,'Kartu Stok'!$B$2),"")</f>
        <v/>
      </c>
    </row>
    <row r="3613" spans="1:9" ht="14.5" x14ac:dyDescent="0.35">
      <c r="A3613" s="2" t="s">
        <v>4172</v>
      </c>
      <c r="B3613" s="5">
        <f>IF(LEFT(tbl_transaction[[#This Row],[Reference Number]],2)="GR",VLOOKUP(tbl_transaction[[#This Row],[Reference Number]],barang_masuk[],2,FALSE),IF(LEFT(tbl_transaction[[#This Row],[Reference Number]],2)="DO",VLOOKUP(tbl_transaction[[#This Row],[Reference Number]],barang_keluar[],2,FALSE),""))</f>
        <v>46162</v>
      </c>
      <c r="C3613" t="str">
        <f t="shared" si="56"/>
        <v>Outbound</v>
      </c>
      <c r="D3613" t="str">
        <f>IF(tbl_transaction[[#This Row],[Type]]="Inbound",VLOOKUP(tbl_transaction[[#This Row],[Reference Number]],barang_masuk[],4,FALSE),IF(tbl_transaction[[#This Row],[Type]]="Outbound",VLOOKUP(tbl_transaction[[#This Row],[Reference Number]],barang_keluar[],4,FALSE),""))</f>
        <v>INS010</v>
      </c>
      <c r="E3613" t="str">
        <f>IF(tbl_transaction[[#This Row],[Type]]="Inbound",VLOOKUP(tbl_transaction[[#This Row],[Reference Number]],barang_masuk[],5,FALSE),IF(tbl_transaction[[#This Row],[Type]]="Outbound",VLOOKUP(tbl_transaction[[#This Row],[Reference Number]],barang_keluar[],5,FALSE),""))</f>
        <v>Sarimi Instant Food Variant 10</v>
      </c>
      <c r="F3613">
        <f>IF(tbl_transaction[[#This Row],[Type]]="Inbound",VLOOKUP(tbl_transaction[[#This Row],[Reference Number]],barang_masuk[],6,FALSE),IF(tbl_transaction[[#This Row],[Type]]="Outbound",VLOOKUP(tbl_transaction[[#This Row],[Reference Number]],barang_keluar[],6,FALSE),""))</f>
        <v>36</v>
      </c>
      <c r="G3613" t="str">
        <f>IF(tbl_transaction[[#This Row],[Type]]="Inbound",VLOOKUP(tbl_transaction[[#This Row],[Reference Number]],barang_masuk[],7,FALSE),IF(tbl_transaction[[#This Row],[Type]]="Outbound",VLOOKUP(tbl_transaction[[#This Row],[Reference Number]],barang_keluar[],7,FALSE),""))</f>
        <v>Pack</v>
      </c>
      <c r="H3613" t="str">
        <f>IF(tbl_transaction[[#This Row],[Type]]="Inbound",VLOOKUP(tbl_transaction[[#This Row],[Reference Number]],barang_masuk[],3,FALSE),IF(tbl_transaction[[#This Row],[Type]]="Outbound",VLOOKUP(tbl_transaction[[#This Row],[Reference Number]],barang_keluar[],3,FALSE),""))</f>
        <v>Outlet 038</v>
      </c>
      <c r="I3613" t="str">
        <f>IF(D3613='Kartu Stok'!$B$2,COUNTIF($D$3:D3613,'Kartu Stok'!$B$2),"")</f>
        <v/>
      </c>
    </row>
    <row r="3614" spans="1:9" ht="14.5" x14ac:dyDescent="0.35">
      <c r="A3614" s="2" t="s">
        <v>4173</v>
      </c>
      <c r="B3614" s="5">
        <f>IF(LEFT(tbl_transaction[[#This Row],[Reference Number]],2)="GR",VLOOKUP(tbl_transaction[[#This Row],[Reference Number]],barang_masuk[],2,FALSE),IF(LEFT(tbl_transaction[[#This Row],[Reference Number]],2)="DO",VLOOKUP(tbl_transaction[[#This Row],[Reference Number]],barang_keluar[],2,FALSE),""))</f>
        <v>46112</v>
      </c>
      <c r="C3614" t="str">
        <f t="shared" ref="C3614:C3677" si="57">IF(LEFT(A3614,2)="GR","Inbound",IF(LEFT(A3614,2)="DO","Outbound",""))</f>
        <v>Outbound</v>
      </c>
      <c r="D3614" t="str">
        <f>IF(tbl_transaction[[#This Row],[Type]]="Inbound",VLOOKUP(tbl_transaction[[#This Row],[Reference Number]],barang_masuk[],4,FALSE),IF(tbl_transaction[[#This Row],[Type]]="Outbound",VLOOKUP(tbl_transaction[[#This Row],[Reference Number]],barang_keluar[],4,FALSE),""))</f>
        <v>PER018</v>
      </c>
      <c r="E3614" t="str">
        <f>IF(tbl_transaction[[#This Row],[Type]]="Inbound",VLOOKUP(tbl_transaction[[#This Row],[Reference Number]],barang_masuk[],5,FALSE),IF(tbl_transaction[[#This Row],[Type]]="Outbound",VLOOKUP(tbl_transaction[[#This Row],[Reference Number]],barang_keluar[],5,FALSE),""))</f>
        <v>Lifebuoy Personal Care Variant 18</v>
      </c>
      <c r="F3614">
        <f>IF(tbl_transaction[[#This Row],[Type]]="Inbound",VLOOKUP(tbl_transaction[[#This Row],[Reference Number]],barang_masuk[],6,FALSE),IF(tbl_transaction[[#This Row],[Type]]="Outbound",VLOOKUP(tbl_transaction[[#This Row],[Reference Number]],barang_keluar[],6,FALSE),""))</f>
        <v>5</v>
      </c>
      <c r="G3614" t="str">
        <f>IF(tbl_transaction[[#This Row],[Type]]="Inbound",VLOOKUP(tbl_transaction[[#This Row],[Reference Number]],barang_masuk[],7,FALSE),IF(tbl_transaction[[#This Row],[Type]]="Outbound",VLOOKUP(tbl_transaction[[#This Row],[Reference Number]],barang_keluar[],7,FALSE),""))</f>
        <v>Bottle</v>
      </c>
      <c r="H3614" t="str">
        <f>IF(tbl_transaction[[#This Row],[Type]]="Inbound",VLOOKUP(tbl_transaction[[#This Row],[Reference Number]],barang_masuk[],3,FALSE),IF(tbl_transaction[[#This Row],[Type]]="Outbound",VLOOKUP(tbl_transaction[[#This Row],[Reference Number]],barang_keluar[],3,FALSE),""))</f>
        <v>Outlet 044</v>
      </c>
      <c r="I3614" t="str">
        <f>IF(D3614='Kartu Stok'!$B$2,COUNTIF($D$3:D3614,'Kartu Stok'!$B$2),"")</f>
        <v/>
      </c>
    </row>
    <row r="3615" spans="1:9" ht="14.5" x14ac:dyDescent="0.35">
      <c r="A3615" s="2" t="s">
        <v>4174</v>
      </c>
      <c r="B3615" s="5">
        <f>IF(LEFT(tbl_transaction[[#This Row],[Reference Number]],2)="GR",VLOOKUP(tbl_transaction[[#This Row],[Reference Number]],barang_masuk[],2,FALSE),IF(LEFT(tbl_transaction[[#This Row],[Reference Number]],2)="DO",VLOOKUP(tbl_transaction[[#This Row],[Reference Number]],barang_keluar[],2,FALSE),""))</f>
        <v>46177</v>
      </c>
      <c r="C3615" t="str">
        <f t="shared" si="57"/>
        <v>Outbound</v>
      </c>
      <c r="D3615" t="str">
        <f>IF(tbl_transaction[[#This Row],[Type]]="Inbound",VLOOKUP(tbl_transaction[[#This Row],[Reference Number]],barang_masuk[],4,FALSE),IF(tbl_transaction[[#This Row],[Type]]="Outbound",VLOOKUP(tbl_transaction[[#This Row],[Reference Number]],barang_keluar[],4,FALSE),""))</f>
        <v>BAB017</v>
      </c>
      <c r="E3615" t="str">
        <f>IF(tbl_transaction[[#This Row],[Type]]="Inbound",VLOOKUP(tbl_transaction[[#This Row],[Reference Number]],barang_masuk[],5,FALSE),IF(tbl_transaction[[#This Row],[Type]]="Outbound",VLOOKUP(tbl_transaction[[#This Row],[Reference Number]],barang_keluar[],5,FALSE),""))</f>
        <v>MamyPoko Baby Care Variant 17</v>
      </c>
      <c r="F3615">
        <f>IF(tbl_transaction[[#This Row],[Type]]="Inbound",VLOOKUP(tbl_transaction[[#This Row],[Reference Number]],barang_masuk[],6,FALSE),IF(tbl_transaction[[#This Row],[Type]]="Outbound",VLOOKUP(tbl_transaction[[#This Row],[Reference Number]],barang_keluar[],6,FALSE),""))</f>
        <v>12</v>
      </c>
      <c r="G3615" t="str">
        <f>IF(tbl_transaction[[#This Row],[Type]]="Inbound",VLOOKUP(tbl_transaction[[#This Row],[Reference Number]],barang_masuk[],7,FALSE),IF(tbl_transaction[[#This Row],[Type]]="Outbound",VLOOKUP(tbl_transaction[[#This Row],[Reference Number]],barang_keluar[],7,FALSE),""))</f>
        <v>Pack</v>
      </c>
      <c r="H3615" t="str">
        <f>IF(tbl_transaction[[#This Row],[Type]]="Inbound",VLOOKUP(tbl_transaction[[#This Row],[Reference Number]],barang_masuk[],3,FALSE),IF(tbl_transaction[[#This Row],[Type]]="Outbound",VLOOKUP(tbl_transaction[[#This Row],[Reference Number]],barang_keluar[],3,FALSE),""))</f>
        <v>Outlet 022</v>
      </c>
      <c r="I3615" t="str">
        <f>IF(D3615='Kartu Stok'!$B$2,COUNTIF($D$3:D3615,'Kartu Stok'!$B$2),"")</f>
        <v/>
      </c>
    </row>
    <row r="3616" spans="1:9" ht="14.5" x14ac:dyDescent="0.35">
      <c r="A3616" s="2" t="s">
        <v>4175</v>
      </c>
      <c r="B3616" s="5">
        <f>IF(LEFT(tbl_transaction[[#This Row],[Reference Number]],2)="GR",VLOOKUP(tbl_transaction[[#This Row],[Reference Number]],barang_masuk[],2,FALSE),IF(LEFT(tbl_transaction[[#This Row],[Reference Number]],2)="DO",VLOOKUP(tbl_transaction[[#This Row],[Reference Number]],barang_keluar[],2,FALSE),""))</f>
        <v>46112</v>
      </c>
      <c r="C3616" t="str">
        <f t="shared" si="57"/>
        <v>Outbound</v>
      </c>
      <c r="D3616" t="str">
        <f>IF(tbl_transaction[[#This Row],[Type]]="Inbound",VLOOKUP(tbl_transaction[[#This Row],[Reference Number]],barang_masuk[],4,FALSE),IF(tbl_transaction[[#This Row],[Type]]="Outbound",VLOOKUP(tbl_transaction[[#This Row],[Reference Number]],barang_keluar[],4,FALSE),""))</f>
        <v>INS003</v>
      </c>
      <c r="E3616" t="str">
        <f>IF(tbl_transaction[[#This Row],[Type]]="Inbound",VLOOKUP(tbl_transaction[[#This Row],[Reference Number]],barang_masuk[],5,FALSE),IF(tbl_transaction[[#This Row],[Type]]="Outbound",VLOOKUP(tbl_transaction[[#This Row],[Reference Number]],barang_keluar[],5,FALSE),""))</f>
        <v>Indomie Instant Food Variant 3</v>
      </c>
      <c r="F3616">
        <f>IF(tbl_transaction[[#This Row],[Type]]="Inbound",VLOOKUP(tbl_transaction[[#This Row],[Reference Number]],barang_masuk[],6,FALSE),IF(tbl_transaction[[#This Row],[Type]]="Outbound",VLOOKUP(tbl_transaction[[#This Row],[Reference Number]],barang_keluar[],6,FALSE),""))</f>
        <v>12</v>
      </c>
      <c r="G3616" t="str">
        <f>IF(tbl_transaction[[#This Row],[Type]]="Inbound",VLOOKUP(tbl_transaction[[#This Row],[Reference Number]],barang_masuk[],7,FALSE),IF(tbl_transaction[[#This Row],[Type]]="Outbound",VLOOKUP(tbl_transaction[[#This Row],[Reference Number]],barang_keluar[],7,FALSE),""))</f>
        <v>Pack</v>
      </c>
      <c r="H3616" t="str">
        <f>IF(tbl_transaction[[#This Row],[Type]]="Inbound",VLOOKUP(tbl_transaction[[#This Row],[Reference Number]],barang_masuk[],3,FALSE),IF(tbl_transaction[[#This Row],[Type]]="Outbound",VLOOKUP(tbl_transaction[[#This Row],[Reference Number]],barang_keluar[],3,FALSE),""))</f>
        <v>Outlet 049</v>
      </c>
      <c r="I3616" t="str">
        <f>IF(D3616='Kartu Stok'!$B$2,COUNTIF($D$3:D3616,'Kartu Stok'!$B$2),"")</f>
        <v/>
      </c>
    </row>
    <row r="3617" spans="1:9" ht="14.5" x14ac:dyDescent="0.35">
      <c r="A3617" s="2" t="s">
        <v>4176</v>
      </c>
      <c r="B3617" s="5">
        <f>IF(LEFT(tbl_transaction[[#This Row],[Reference Number]],2)="GR",VLOOKUP(tbl_transaction[[#This Row],[Reference Number]],barang_masuk[],2,FALSE),IF(LEFT(tbl_transaction[[#This Row],[Reference Number]],2)="DO",VLOOKUP(tbl_transaction[[#This Row],[Reference Number]],barang_keluar[],2,FALSE),""))</f>
        <v>46093</v>
      </c>
      <c r="C3617" t="str">
        <f t="shared" si="57"/>
        <v>Outbound</v>
      </c>
      <c r="D3617" t="str">
        <f>IF(tbl_transaction[[#This Row],[Type]]="Inbound",VLOOKUP(tbl_transaction[[#This Row],[Reference Number]],barang_masuk[],4,FALSE),IF(tbl_transaction[[#This Row],[Type]]="Outbound",VLOOKUP(tbl_transaction[[#This Row],[Reference Number]],barang_keluar[],4,FALSE),""))</f>
        <v>HOM002</v>
      </c>
      <c r="E3617" t="str">
        <f>IF(tbl_transaction[[#This Row],[Type]]="Inbound",VLOOKUP(tbl_transaction[[#This Row],[Reference Number]],barang_masuk[],5,FALSE),IF(tbl_transaction[[#This Row],[Type]]="Outbound",VLOOKUP(tbl_transaction[[#This Row],[Reference Number]],barang_keluar[],5,FALSE),""))</f>
        <v>Sunlight Home Care Variant 2</v>
      </c>
      <c r="F3617">
        <f>IF(tbl_transaction[[#This Row],[Type]]="Inbound",VLOOKUP(tbl_transaction[[#This Row],[Reference Number]],barang_masuk[],6,FALSE),IF(tbl_transaction[[#This Row],[Type]]="Outbound",VLOOKUP(tbl_transaction[[#This Row],[Reference Number]],barang_keluar[],6,FALSE),""))</f>
        <v>10</v>
      </c>
      <c r="G3617" t="str">
        <f>IF(tbl_transaction[[#This Row],[Type]]="Inbound",VLOOKUP(tbl_transaction[[#This Row],[Reference Number]],barang_masuk[],7,FALSE),IF(tbl_transaction[[#This Row],[Type]]="Outbound",VLOOKUP(tbl_transaction[[#This Row],[Reference Number]],barang_keluar[],7,FALSE),""))</f>
        <v>Pack</v>
      </c>
      <c r="H3617" t="str">
        <f>IF(tbl_transaction[[#This Row],[Type]]="Inbound",VLOOKUP(tbl_transaction[[#This Row],[Reference Number]],barang_masuk[],3,FALSE),IF(tbl_transaction[[#This Row],[Type]]="Outbound",VLOOKUP(tbl_transaction[[#This Row],[Reference Number]],barang_keluar[],3,FALSE),""))</f>
        <v>Outlet 036</v>
      </c>
      <c r="I3617" t="str">
        <f>IF(D3617='Kartu Stok'!$B$2,COUNTIF($D$3:D3617,'Kartu Stok'!$B$2),"")</f>
        <v/>
      </c>
    </row>
    <row r="3618" spans="1:9" ht="14.5" x14ac:dyDescent="0.35">
      <c r="A3618" s="2" t="s">
        <v>4177</v>
      </c>
      <c r="B3618" s="5">
        <f>IF(LEFT(tbl_transaction[[#This Row],[Reference Number]],2)="GR",VLOOKUP(tbl_transaction[[#This Row],[Reference Number]],barang_masuk[],2,FALSE),IF(LEFT(tbl_transaction[[#This Row],[Reference Number]],2)="DO",VLOOKUP(tbl_transaction[[#This Row],[Reference Number]],barang_keluar[],2,FALSE),""))</f>
        <v>46071</v>
      </c>
      <c r="C3618" t="str">
        <f t="shared" si="57"/>
        <v>Outbound</v>
      </c>
      <c r="D3618" t="str">
        <f>IF(tbl_transaction[[#This Row],[Type]]="Inbound",VLOOKUP(tbl_transaction[[#This Row],[Reference Number]],barang_masuk[],4,FALSE),IF(tbl_transaction[[#This Row],[Type]]="Outbound",VLOOKUP(tbl_transaction[[#This Row],[Reference Number]],barang_keluar[],4,FALSE),""))</f>
        <v>BAB013</v>
      </c>
      <c r="E3618" t="str">
        <f>IF(tbl_transaction[[#This Row],[Type]]="Inbound",VLOOKUP(tbl_transaction[[#This Row],[Reference Number]],barang_masuk[],5,FALSE),IF(tbl_transaction[[#This Row],[Type]]="Outbound",VLOOKUP(tbl_transaction[[#This Row],[Reference Number]],barang_keluar[],5,FALSE),""))</f>
        <v>MamyPoko Baby Care Variant 13</v>
      </c>
      <c r="F3618">
        <f>IF(tbl_transaction[[#This Row],[Type]]="Inbound",VLOOKUP(tbl_transaction[[#This Row],[Reference Number]],barang_masuk[],6,FALSE),IF(tbl_transaction[[#This Row],[Type]]="Outbound",VLOOKUP(tbl_transaction[[#This Row],[Reference Number]],barang_keluar[],6,FALSE),""))</f>
        <v>30</v>
      </c>
      <c r="G3618" t="str">
        <f>IF(tbl_transaction[[#This Row],[Type]]="Inbound",VLOOKUP(tbl_transaction[[#This Row],[Reference Number]],barang_masuk[],7,FALSE),IF(tbl_transaction[[#This Row],[Type]]="Outbound",VLOOKUP(tbl_transaction[[#This Row],[Reference Number]],barang_keluar[],7,FALSE),""))</f>
        <v>Pack</v>
      </c>
      <c r="H3618" t="str">
        <f>IF(tbl_transaction[[#This Row],[Type]]="Inbound",VLOOKUP(tbl_transaction[[#This Row],[Reference Number]],barang_masuk[],3,FALSE),IF(tbl_transaction[[#This Row],[Type]]="Outbound",VLOOKUP(tbl_transaction[[#This Row],[Reference Number]],barang_keluar[],3,FALSE),""))</f>
        <v>Outlet 079</v>
      </c>
      <c r="I3618" t="str">
        <f>IF(D3618='Kartu Stok'!$B$2,COUNTIF($D$3:D3618,'Kartu Stok'!$B$2),"")</f>
        <v/>
      </c>
    </row>
    <row r="3619" spans="1:9" ht="14.5" x14ac:dyDescent="0.35">
      <c r="A3619" s="2" t="s">
        <v>4178</v>
      </c>
      <c r="B3619" s="5">
        <f>IF(LEFT(tbl_transaction[[#This Row],[Reference Number]],2)="GR",VLOOKUP(tbl_transaction[[#This Row],[Reference Number]],barang_masuk[],2,FALSE),IF(LEFT(tbl_transaction[[#This Row],[Reference Number]],2)="DO",VLOOKUP(tbl_transaction[[#This Row],[Reference Number]],barang_keluar[],2,FALSE),""))</f>
        <v>46185</v>
      </c>
      <c r="C3619" t="str">
        <f t="shared" si="57"/>
        <v>Outbound</v>
      </c>
      <c r="D3619" t="str">
        <f>IF(tbl_transaction[[#This Row],[Type]]="Inbound",VLOOKUP(tbl_transaction[[#This Row],[Reference Number]],barang_masuk[],4,FALSE),IF(tbl_transaction[[#This Row],[Type]]="Outbound",VLOOKUP(tbl_transaction[[#This Row],[Reference Number]],barang_keluar[],4,FALSE),""))</f>
        <v>BAB020</v>
      </c>
      <c r="E3619" t="str">
        <f>IF(tbl_transaction[[#This Row],[Type]]="Inbound",VLOOKUP(tbl_transaction[[#This Row],[Reference Number]],barang_masuk[],5,FALSE),IF(tbl_transaction[[#This Row],[Type]]="Outbound",VLOOKUP(tbl_transaction[[#This Row],[Reference Number]],barang_keluar[],5,FALSE),""))</f>
        <v>Zwitsal Baby Care Variant 20</v>
      </c>
      <c r="F3619">
        <f>IF(tbl_transaction[[#This Row],[Type]]="Inbound",VLOOKUP(tbl_transaction[[#This Row],[Reference Number]],barang_masuk[],6,FALSE),IF(tbl_transaction[[#This Row],[Type]]="Outbound",VLOOKUP(tbl_transaction[[#This Row],[Reference Number]],barang_keluar[],6,FALSE),""))</f>
        <v>60</v>
      </c>
      <c r="G3619" t="str">
        <f>IF(tbl_transaction[[#This Row],[Type]]="Inbound",VLOOKUP(tbl_transaction[[#This Row],[Reference Number]],barang_masuk[],7,FALSE),IF(tbl_transaction[[#This Row],[Type]]="Outbound",VLOOKUP(tbl_transaction[[#This Row],[Reference Number]],barang_keluar[],7,FALSE),""))</f>
        <v>Pack</v>
      </c>
      <c r="H3619" t="str">
        <f>IF(tbl_transaction[[#This Row],[Type]]="Inbound",VLOOKUP(tbl_transaction[[#This Row],[Reference Number]],barang_masuk[],3,FALSE),IF(tbl_transaction[[#This Row],[Type]]="Outbound",VLOOKUP(tbl_transaction[[#This Row],[Reference Number]],barang_keluar[],3,FALSE),""))</f>
        <v>Outlet 003</v>
      </c>
      <c r="I3619" t="str">
        <f>IF(D3619='Kartu Stok'!$B$2,COUNTIF($D$3:D3619,'Kartu Stok'!$B$2),"")</f>
        <v/>
      </c>
    </row>
    <row r="3620" spans="1:9" ht="14.5" x14ac:dyDescent="0.35">
      <c r="A3620" s="2" t="s">
        <v>4179</v>
      </c>
      <c r="B3620" s="5">
        <f>IF(LEFT(tbl_transaction[[#This Row],[Reference Number]],2)="GR",VLOOKUP(tbl_transaction[[#This Row],[Reference Number]],barang_masuk[],2,FALSE),IF(LEFT(tbl_transaction[[#This Row],[Reference Number]],2)="DO",VLOOKUP(tbl_transaction[[#This Row],[Reference Number]],barang_keluar[],2,FALSE),""))</f>
        <v>46160</v>
      </c>
      <c r="C3620" t="str">
        <f t="shared" si="57"/>
        <v>Outbound</v>
      </c>
      <c r="D3620" t="str">
        <f>IF(tbl_transaction[[#This Row],[Type]]="Inbound",VLOOKUP(tbl_transaction[[#This Row],[Reference Number]],barang_masuk[],4,FALSE),IF(tbl_transaction[[#This Row],[Type]]="Outbound",VLOOKUP(tbl_transaction[[#This Row],[Reference Number]],barang_keluar[],4,FALSE),""))</f>
        <v>INS021</v>
      </c>
      <c r="E3620" t="str">
        <f>IF(tbl_transaction[[#This Row],[Type]]="Inbound",VLOOKUP(tbl_transaction[[#This Row],[Reference Number]],barang_masuk[],5,FALSE),IF(tbl_transaction[[#This Row],[Type]]="Outbound",VLOOKUP(tbl_transaction[[#This Row],[Reference Number]],barang_keluar[],5,FALSE),""))</f>
        <v>Sarimi Instant Food Variant 21</v>
      </c>
      <c r="F3620">
        <f>IF(tbl_transaction[[#This Row],[Type]]="Inbound",VLOOKUP(tbl_transaction[[#This Row],[Reference Number]],barang_masuk[],6,FALSE),IF(tbl_transaction[[#This Row],[Type]]="Outbound",VLOOKUP(tbl_transaction[[#This Row],[Reference Number]],barang_keluar[],6,FALSE),""))</f>
        <v>10</v>
      </c>
      <c r="G3620" t="str">
        <f>IF(tbl_transaction[[#This Row],[Type]]="Inbound",VLOOKUP(tbl_transaction[[#This Row],[Reference Number]],barang_masuk[],7,FALSE),IF(tbl_transaction[[#This Row],[Type]]="Outbound",VLOOKUP(tbl_transaction[[#This Row],[Reference Number]],barang_keluar[],7,FALSE),""))</f>
        <v>Pack</v>
      </c>
      <c r="H3620" t="str">
        <f>IF(tbl_transaction[[#This Row],[Type]]="Inbound",VLOOKUP(tbl_transaction[[#This Row],[Reference Number]],barang_masuk[],3,FALSE),IF(tbl_transaction[[#This Row],[Type]]="Outbound",VLOOKUP(tbl_transaction[[#This Row],[Reference Number]],barang_keluar[],3,FALSE),""))</f>
        <v>Outlet 009</v>
      </c>
      <c r="I3620" t="str">
        <f>IF(D3620='Kartu Stok'!$B$2,COUNTIF($D$3:D3620,'Kartu Stok'!$B$2),"")</f>
        <v/>
      </c>
    </row>
    <row r="3621" spans="1:9" ht="14.5" x14ac:dyDescent="0.35">
      <c r="A3621" s="2" t="s">
        <v>4180</v>
      </c>
      <c r="B3621" s="5">
        <f>IF(LEFT(tbl_transaction[[#This Row],[Reference Number]],2)="GR",VLOOKUP(tbl_transaction[[#This Row],[Reference Number]],barang_masuk[],2,FALSE),IF(LEFT(tbl_transaction[[#This Row],[Reference Number]],2)="DO",VLOOKUP(tbl_transaction[[#This Row],[Reference Number]],barang_keluar[],2,FALSE),""))</f>
        <v>46181</v>
      </c>
      <c r="C3621" t="str">
        <f t="shared" si="57"/>
        <v>Outbound</v>
      </c>
      <c r="D3621" t="str">
        <f>IF(tbl_transaction[[#This Row],[Type]]="Inbound",VLOOKUP(tbl_transaction[[#This Row],[Reference Number]],barang_masuk[],4,FALSE),IF(tbl_transaction[[#This Row],[Type]]="Outbound",VLOOKUP(tbl_transaction[[#This Row],[Reference Number]],barang_keluar[],4,FALSE),""))</f>
        <v>BEV028</v>
      </c>
      <c r="E3621" t="str">
        <f>IF(tbl_transaction[[#This Row],[Type]]="Inbound",VLOOKUP(tbl_transaction[[#This Row],[Reference Number]],barang_masuk[],5,FALSE),IF(tbl_transaction[[#This Row],[Type]]="Outbound",VLOOKUP(tbl_transaction[[#This Row],[Reference Number]],barang_keluar[],5,FALSE),""))</f>
        <v>Pocari Beverage Variant 28</v>
      </c>
      <c r="F3621">
        <f>IF(tbl_transaction[[#This Row],[Type]]="Inbound",VLOOKUP(tbl_transaction[[#This Row],[Reference Number]],barang_masuk[],6,FALSE),IF(tbl_transaction[[#This Row],[Type]]="Outbound",VLOOKUP(tbl_transaction[[#This Row],[Reference Number]],barang_keluar[],6,FALSE),""))</f>
        <v>10</v>
      </c>
      <c r="G3621" t="str">
        <f>IF(tbl_transaction[[#This Row],[Type]]="Inbound",VLOOKUP(tbl_transaction[[#This Row],[Reference Number]],barang_masuk[],7,FALSE),IF(tbl_transaction[[#This Row],[Type]]="Outbound",VLOOKUP(tbl_transaction[[#This Row],[Reference Number]],barang_keluar[],7,FALSE),""))</f>
        <v>Bottle</v>
      </c>
      <c r="H3621" t="str">
        <f>IF(tbl_transaction[[#This Row],[Type]]="Inbound",VLOOKUP(tbl_transaction[[#This Row],[Reference Number]],barang_masuk[],3,FALSE),IF(tbl_transaction[[#This Row],[Type]]="Outbound",VLOOKUP(tbl_transaction[[#This Row],[Reference Number]],barang_keluar[],3,FALSE),""))</f>
        <v>Outlet 041</v>
      </c>
      <c r="I3621" t="str">
        <f>IF(D3621='Kartu Stok'!$B$2,COUNTIF($D$3:D3621,'Kartu Stok'!$B$2),"")</f>
        <v/>
      </c>
    </row>
    <row r="3622" spans="1:9" ht="14.5" x14ac:dyDescent="0.35">
      <c r="A3622" s="2" t="s">
        <v>4181</v>
      </c>
      <c r="B3622" s="5">
        <f>IF(LEFT(tbl_transaction[[#This Row],[Reference Number]],2)="GR",VLOOKUP(tbl_transaction[[#This Row],[Reference Number]],barang_masuk[],2,FALSE),IF(LEFT(tbl_transaction[[#This Row],[Reference Number]],2)="DO",VLOOKUP(tbl_transaction[[#This Row],[Reference Number]],barang_keluar[],2,FALSE),""))</f>
        <v>46187</v>
      </c>
      <c r="C3622" t="str">
        <f t="shared" si="57"/>
        <v>Outbound</v>
      </c>
      <c r="D3622" t="str">
        <f>IF(tbl_transaction[[#This Row],[Type]]="Inbound",VLOOKUP(tbl_transaction[[#This Row],[Reference Number]],barang_masuk[],4,FALSE),IF(tbl_transaction[[#This Row],[Type]]="Outbound",VLOOKUP(tbl_transaction[[#This Row],[Reference Number]],barang_keluar[],4,FALSE),""))</f>
        <v>BEV015</v>
      </c>
      <c r="E3622" t="str">
        <f>IF(tbl_transaction[[#This Row],[Type]]="Inbound",VLOOKUP(tbl_transaction[[#This Row],[Reference Number]],barang_masuk[],5,FALSE),IF(tbl_transaction[[#This Row],[Type]]="Outbound",VLOOKUP(tbl_transaction[[#This Row],[Reference Number]],barang_keluar[],5,FALSE),""))</f>
        <v>Aqua Beverage Variant 15</v>
      </c>
      <c r="F3622">
        <f>IF(tbl_transaction[[#This Row],[Type]]="Inbound",VLOOKUP(tbl_transaction[[#This Row],[Reference Number]],barang_masuk[],6,FALSE),IF(tbl_transaction[[#This Row],[Type]]="Outbound",VLOOKUP(tbl_transaction[[#This Row],[Reference Number]],barang_keluar[],6,FALSE),""))</f>
        <v>36</v>
      </c>
      <c r="G3622" t="str">
        <f>IF(tbl_transaction[[#This Row],[Type]]="Inbound",VLOOKUP(tbl_transaction[[#This Row],[Reference Number]],barang_masuk[],7,FALSE),IF(tbl_transaction[[#This Row],[Type]]="Outbound",VLOOKUP(tbl_transaction[[#This Row],[Reference Number]],barang_keluar[],7,FALSE),""))</f>
        <v>Bottle</v>
      </c>
      <c r="H3622" t="str">
        <f>IF(tbl_transaction[[#This Row],[Type]]="Inbound",VLOOKUP(tbl_transaction[[#This Row],[Reference Number]],barang_masuk[],3,FALSE),IF(tbl_transaction[[#This Row],[Type]]="Outbound",VLOOKUP(tbl_transaction[[#This Row],[Reference Number]],barang_keluar[],3,FALSE),""))</f>
        <v>Outlet 026</v>
      </c>
      <c r="I3622" t="str">
        <f>IF(D3622='Kartu Stok'!$B$2,COUNTIF($D$3:D3622,'Kartu Stok'!$B$2),"")</f>
        <v/>
      </c>
    </row>
    <row r="3623" spans="1:9" ht="14.5" x14ac:dyDescent="0.35">
      <c r="A3623" s="2" t="s">
        <v>4182</v>
      </c>
      <c r="B3623" s="5">
        <f>IF(LEFT(tbl_transaction[[#This Row],[Reference Number]],2)="GR",VLOOKUP(tbl_transaction[[#This Row],[Reference Number]],barang_masuk[],2,FALSE),IF(LEFT(tbl_transaction[[#This Row],[Reference Number]],2)="DO",VLOOKUP(tbl_transaction[[#This Row],[Reference Number]],barang_keluar[],2,FALSE),""))</f>
        <v>46164</v>
      </c>
      <c r="C3623" t="str">
        <f t="shared" si="57"/>
        <v>Outbound</v>
      </c>
      <c r="D3623" t="str">
        <f>IF(tbl_transaction[[#This Row],[Type]]="Inbound",VLOOKUP(tbl_transaction[[#This Row],[Reference Number]],barang_masuk[],4,FALSE),IF(tbl_transaction[[#This Row],[Type]]="Outbound",VLOOKUP(tbl_transaction[[#This Row],[Reference Number]],barang_keluar[],4,FALSE),""))</f>
        <v>PER003</v>
      </c>
      <c r="E3623" t="str">
        <f>IF(tbl_transaction[[#This Row],[Type]]="Inbound",VLOOKUP(tbl_transaction[[#This Row],[Reference Number]],barang_masuk[],5,FALSE),IF(tbl_transaction[[#This Row],[Type]]="Outbound",VLOOKUP(tbl_transaction[[#This Row],[Reference Number]],barang_keluar[],5,FALSE),""))</f>
        <v>Pepsodent Personal Care Variant 3</v>
      </c>
      <c r="F3623">
        <f>IF(tbl_transaction[[#This Row],[Type]]="Inbound",VLOOKUP(tbl_transaction[[#This Row],[Reference Number]],barang_masuk[],6,FALSE),IF(tbl_transaction[[#This Row],[Type]]="Outbound",VLOOKUP(tbl_transaction[[#This Row],[Reference Number]],barang_keluar[],6,FALSE),""))</f>
        <v>5</v>
      </c>
      <c r="G3623" t="str">
        <f>IF(tbl_transaction[[#This Row],[Type]]="Inbound",VLOOKUP(tbl_transaction[[#This Row],[Reference Number]],barang_masuk[],7,FALSE),IF(tbl_transaction[[#This Row],[Type]]="Outbound",VLOOKUP(tbl_transaction[[#This Row],[Reference Number]],barang_keluar[],7,FALSE),""))</f>
        <v>Bottle</v>
      </c>
      <c r="H3623" t="str">
        <f>IF(tbl_transaction[[#This Row],[Type]]="Inbound",VLOOKUP(tbl_transaction[[#This Row],[Reference Number]],barang_masuk[],3,FALSE),IF(tbl_transaction[[#This Row],[Type]]="Outbound",VLOOKUP(tbl_transaction[[#This Row],[Reference Number]],barang_keluar[],3,FALSE),""))</f>
        <v>Outlet 069</v>
      </c>
      <c r="I3623" t="str">
        <f>IF(D3623='Kartu Stok'!$B$2,COUNTIF($D$3:D3623,'Kartu Stok'!$B$2),"")</f>
        <v/>
      </c>
    </row>
    <row r="3624" spans="1:9" ht="14.5" x14ac:dyDescent="0.35">
      <c r="A3624" s="2" t="s">
        <v>4183</v>
      </c>
      <c r="B3624" s="5">
        <f>IF(LEFT(tbl_transaction[[#This Row],[Reference Number]],2)="GR",VLOOKUP(tbl_transaction[[#This Row],[Reference Number]],barang_masuk[],2,FALSE),IF(LEFT(tbl_transaction[[#This Row],[Reference Number]],2)="DO",VLOOKUP(tbl_transaction[[#This Row],[Reference Number]],barang_keluar[],2,FALSE),""))</f>
        <v>46133</v>
      </c>
      <c r="C3624" t="str">
        <f t="shared" si="57"/>
        <v>Outbound</v>
      </c>
      <c r="D3624" t="str">
        <f>IF(tbl_transaction[[#This Row],[Type]]="Inbound",VLOOKUP(tbl_transaction[[#This Row],[Reference Number]],barang_masuk[],4,FALSE),IF(tbl_transaction[[#This Row],[Type]]="Outbound",VLOOKUP(tbl_transaction[[#This Row],[Reference Number]],barang_keluar[],4,FALSE),""))</f>
        <v>SNK018</v>
      </c>
      <c r="E3624" t="str">
        <f>IF(tbl_transaction[[#This Row],[Type]]="Inbound",VLOOKUP(tbl_transaction[[#This Row],[Reference Number]],barang_masuk[],5,FALSE),IF(tbl_transaction[[#This Row],[Type]]="Outbound",VLOOKUP(tbl_transaction[[#This Row],[Reference Number]],barang_keluar[],5,FALSE),""))</f>
        <v>Taro Snack Variant 18</v>
      </c>
      <c r="F3624">
        <f>IF(tbl_transaction[[#This Row],[Type]]="Inbound",VLOOKUP(tbl_transaction[[#This Row],[Reference Number]],barang_masuk[],6,FALSE),IF(tbl_transaction[[#This Row],[Type]]="Outbound",VLOOKUP(tbl_transaction[[#This Row],[Reference Number]],barang_keluar[],6,FALSE),""))</f>
        <v>60</v>
      </c>
      <c r="G3624" t="str">
        <f>IF(tbl_transaction[[#This Row],[Type]]="Inbound",VLOOKUP(tbl_transaction[[#This Row],[Reference Number]],barang_masuk[],7,FALSE),IF(tbl_transaction[[#This Row],[Type]]="Outbound",VLOOKUP(tbl_transaction[[#This Row],[Reference Number]],barang_keluar[],7,FALSE),""))</f>
        <v>Pack</v>
      </c>
      <c r="H3624" t="str">
        <f>IF(tbl_transaction[[#This Row],[Type]]="Inbound",VLOOKUP(tbl_transaction[[#This Row],[Reference Number]],barang_masuk[],3,FALSE),IF(tbl_transaction[[#This Row],[Type]]="Outbound",VLOOKUP(tbl_transaction[[#This Row],[Reference Number]],barang_keluar[],3,FALSE),""))</f>
        <v>Outlet 014</v>
      </c>
      <c r="I3624" t="str">
        <f>IF(D3624='Kartu Stok'!$B$2,COUNTIF($D$3:D3624,'Kartu Stok'!$B$2),"")</f>
        <v/>
      </c>
    </row>
    <row r="3625" spans="1:9" ht="14.5" x14ac:dyDescent="0.35">
      <c r="A3625" s="2" t="s">
        <v>4184</v>
      </c>
      <c r="B3625" s="5">
        <f>IF(LEFT(tbl_transaction[[#This Row],[Reference Number]],2)="GR",VLOOKUP(tbl_transaction[[#This Row],[Reference Number]],barang_masuk[],2,FALSE),IF(LEFT(tbl_transaction[[#This Row],[Reference Number]],2)="DO",VLOOKUP(tbl_transaction[[#This Row],[Reference Number]],barang_keluar[],2,FALSE),""))</f>
        <v>46124</v>
      </c>
      <c r="C3625" t="str">
        <f t="shared" si="57"/>
        <v>Outbound</v>
      </c>
      <c r="D3625" t="str">
        <f>IF(tbl_transaction[[#This Row],[Type]]="Inbound",VLOOKUP(tbl_transaction[[#This Row],[Reference Number]],barang_masuk[],4,FALSE),IF(tbl_transaction[[#This Row],[Type]]="Outbound",VLOOKUP(tbl_transaction[[#This Row],[Reference Number]],barang_keluar[],4,FALSE),""))</f>
        <v>BAB011</v>
      </c>
      <c r="E3625" t="str">
        <f>IF(tbl_transaction[[#This Row],[Type]]="Inbound",VLOOKUP(tbl_transaction[[#This Row],[Reference Number]],barang_masuk[],5,FALSE),IF(tbl_transaction[[#This Row],[Type]]="Outbound",VLOOKUP(tbl_transaction[[#This Row],[Reference Number]],barang_keluar[],5,FALSE),""))</f>
        <v>MamyPoko Baby Care Variant 11</v>
      </c>
      <c r="F3625">
        <f>IF(tbl_transaction[[#This Row],[Type]]="Inbound",VLOOKUP(tbl_transaction[[#This Row],[Reference Number]],barang_masuk[],6,FALSE),IF(tbl_transaction[[#This Row],[Type]]="Outbound",VLOOKUP(tbl_transaction[[#This Row],[Reference Number]],barang_keluar[],6,FALSE),""))</f>
        <v>30</v>
      </c>
      <c r="G3625" t="str">
        <f>IF(tbl_transaction[[#This Row],[Type]]="Inbound",VLOOKUP(tbl_transaction[[#This Row],[Reference Number]],barang_masuk[],7,FALSE),IF(tbl_transaction[[#This Row],[Type]]="Outbound",VLOOKUP(tbl_transaction[[#This Row],[Reference Number]],barang_keluar[],7,FALSE),""))</f>
        <v>Pack</v>
      </c>
      <c r="H3625" t="str">
        <f>IF(tbl_transaction[[#This Row],[Type]]="Inbound",VLOOKUP(tbl_transaction[[#This Row],[Reference Number]],barang_masuk[],3,FALSE),IF(tbl_transaction[[#This Row],[Type]]="Outbound",VLOOKUP(tbl_transaction[[#This Row],[Reference Number]],barang_keluar[],3,FALSE),""))</f>
        <v>Outlet 043</v>
      </c>
      <c r="I3625" t="str">
        <f>IF(D3625='Kartu Stok'!$B$2,COUNTIF($D$3:D3625,'Kartu Stok'!$B$2),"")</f>
        <v/>
      </c>
    </row>
    <row r="3626" spans="1:9" ht="14.5" x14ac:dyDescent="0.35">
      <c r="A3626" s="2" t="s">
        <v>4185</v>
      </c>
      <c r="B3626" s="5">
        <f>IF(LEFT(tbl_transaction[[#This Row],[Reference Number]],2)="GR",VLOOKUP(tbl_transaction[[#This Row],[Reference Number]],barang_masuk[],2,FALSE),IF(LEFT(tbl_transaction[[#This Row],[Reference Number]],2)="DO",VLOOKUP(tbl_transaction[[#This Row],[Reference Number]],barang_keluar[],2,FALSE),""))</f>
        <v>46128</v>
      </c>
      <c r="C3626" t="str">
        <f t="shared" si="57"/>
        <v>Outbound</v>
      </c>
      <c r="D3626" t="str">
        <f>IF(tbl_transaction[[#This Row],[Type]]="Inbound",VLOOKUP(tbl_transaction[[#This Row],[Reference Number]],barang_masuk[],4,FALSE),IF(tbl_transaction[[#This Row],[Type]]="Outbound",VLOOKUP(tbl_transaction[[#This Row],[Reference Number]],barang_keluar[],4,FALSE),""))</f>
        <v>INS020</v>
      </c>
      <c r="E3626" t="str">
        <f>IF(tbl_transaction[[#This Row],[Type]]="Inbound",VLOOKUP(tbl_transaction[[#This Row],[Reference Number]],barang_masuk[],5,FALSE),IF(tbl_transaction[[#This Row],[Type]]="Outbound",VLOOKUP(tbl_transaction[[#This Row],[Reference Number]],barang_keluar[],5,FALSE),""))</f>
        <v>Indomie Instant Food Variant 20</v>
      </c>
      <c r="F3626">
        <f>IF(tbl_transaction[[#This Row],[Type]]="Inbound",VLOOKUP(tbl_transaction[[#This Row],[Reference Number]],barang_masuk[],6,FALSE),IF(tbl_transaction[[#This Row],[Type]]="Outbound",VLOOKUP(tbl_transaction[[#This Row],[Reference Number]],barang_keluar[],6,FALSE),""))</f>
        <v>12</v>
      </c>
      <c r="G3626" t="str">
        <f>IF(tbl_transaction[[#This Row],[Type]]="Inbound",VLOOKUP(tbl_transaction[[#This Row],[Reference Number]],barang_masuk[],7,FALSE),IF(tbl_transaction[[#This Row],[Type]]="Outbound",VLOOKUP(tbl_transaction[[#This Row],[Reference Number]],barang_keluar[],7,FALSE),""))</f>
        <v>Pack</v>
      </c>
      <c r="H3626" t="str">
        <f>IF(tbl_transaction[[#This Row],[Type]]="Inbound",VLOOKUP(tbl_transaction[[#This Row],[Reference Number]],barang_masuk[],3,FALSE),IF(tbl_transaction[[#This Row],[Type]]="Outbound",VLOOKUP(tbl_transaction[[#This Row],[Reference Number]],barang_keluar[],3,FALSE),""))</f>
        <v>Outlet 007</v>
      </c>
      <c r="I3626" t="str">
        <f>IF(D3626='Kartu Stok'!$B$2,COUNTIF($D$3:D3626,'Kartu Stok'!$B$2),"")</f>
        <v/>
      </c>
    </row>
    <row r="3627" spans="1:9" ht="14.5" x14ac:dyDescent="0.35">
      <c r="A3627" s="2" t="s">
        <v>4186</v>
      </c>
      <c r="B3627" s="5">
        <f>IF(LEFT(tbl_transaction[[#This Row],[Reference Number]],2)="GR",VLOOKUP(tbl_transaction[[#This Row],[Reference Number]],barang_masuk[],2,FALSE),IF(LEFT(tbl_transaction[[#This Row],[Reference Number]],2)="DO",VLOOKUP(tbl_transaction[[#This Row],[Reference Number]],barang_keluar[],2,FALSE),""))</f>
        <v>46143</v>
      </c>
      <c r="C3627" t="str">
        <f t="shared" si="57"/>
        <v>Outbound</v>
      </c>
      <c r="D3627" t="str">
        <f>IF(tbl_transaction[[#This Row],[Type]]="Inbound",VLOOKUP(tbl_transaction[[#This Row],[Reference Number]],barang_masuk[],4,FALSE),IF(tbl_transaction[[#This Row],[Type]]="Outbound",VLOOKUP(tbl_transaction[[#This Row],[Reference Number]],barang_keluar[],4,FALSE),""))</f>
        <v>INS018</v>
      </c>
      <c r="E3627" t="str">
        <f>IF(tbl_transaction[[#This Row],[Type]]="Inbound",VLOOKUP(tbl_transaction[[#This Row],[Reference Number]],barang_masuk[],5,FALSE),IF(tbl_transaction[[#This Row],[Type]]="Outbound",VLOOKUP(tbl_transaction[[#This Row],[Reference Number]],barang_keluar[],5,FALSE),""))</f>
        <v>Indomie Instant Food Variant 18</v>
      </c>
      <c r="F3627">
        <f>IF(tbl_transaction[[#This Row],[Type]]="Inbound",VLOOKUP(tbl_transaction[[#This Row],[Reference Number]],barang_masuk[],6,FALSE),IF(tbl_transaction[[#This Row],[Type]]="Outbound",VLOOKUP(tbl_transaction[[#This Row],[Reference Number]],barang_keluar[],6,FALSE),""))</f>
        <v>12</v>
      </c>
      <c r="G3627" t="str">
        <f>IF(tbl_transaction[[#This Row],[Type]]="Inbound",VLOOKUP(tbl_transaction[[#This Row],[Reference Number]],barang_masuk[],7,FALSE),IF(tbl_transaction[[#This Row],[Type]]="Outbound",VLOOKUP(tbl_transaction[[#This Row],[Reference Number]],barang_keluar[],7,FALSE),""))</f>
        <v>Pack</v>
      </c>
      <c r="H3627" t="str">
        <f>IF(tbl_transaction[[#This Row],[Type]]="Inbound",VLOOKUP(tbl_transaction[[#This Row],[Reference Number]],barang_masuk[],3,FALSE),IF(tbl_transaction[[#This Row],[Type]]="Outbound",VLOOKUP(tbl_transaction[[#This Row],[Reference Number]],barang_keluar[],3,FALSE),""))</f>
        <v>Outlet 060</v>
      </c>
      <c r="I3627" t="str">
        <f>IF(D3627='Kartu Stok'!$B$2,COUNTIF($D$3:D3627,'Kartu Stok'!$B$2),"")</f>
        <v/>
      </c>
    </row>
    <row r="3628" spans="1:9" ht="14.5" x14ac:dyDescent="0.35">
      <c r="A3628" s="2" t="s">
        <v>4187</v>
      </c>
      <c r="B3628" s="5">
        <f>IF(LEFT(tbl_transaction[[#This Row],[Reference Number]],2)="GR",VLOOKUP(tbl_transaction[[#This Row],[Reference Number]],barang_masuk[],2,FALSE),IF(LEFT(tbl_transaction[[#This Row],[Reference Number]],2)="DO",VLOOKUP(tbl_transaction[[#This Row],[Reference Number]],barang_keluar[],2,FALSE),""))</f>
        <v>46067</v>
      </c>
      <c r="C3628" t="str">
        <f t="shared" si="57"/>
        <v>Outbound</v>
      </c>
      <c r="D3628" t="str">
        <f>IF(tbl_transaction[[#This Row],[Type]]="Inbound",VLOOKUP(tbl_transaction[[#This Row],[Reference Number]],barang_masuk[],4,FALSE),IF(tbl_transaction[[#This Row],[Type]]="Outbound",VLOOKUP(tbl_transaction[[#This Row],[Reference Number]],barang_keluar[],4,FALSE),""))</f>
        <v>INS024</v>
      </c>
      <c r="E3628" t="str">
        <f>IF(tbl_transaction[[#This Row],[Type]]="Inbound",VLOOKUP(tbl_transaction[[#This Row],[Reference Number]],barang_masuk[],5,FALSE),IF(tbl_transaction[[#This Row],[Type]]="Outbound",VLOOKUP(tbl_transaction[[#This Row],[Reference Number]],barang_keluar[],5,FALSE),""))</f>
        <v>Sarimi Instant Food Variant 24</v>
      </c>
      <c r="F3628">
        <f>IF(tbl_transaction[[#This Row],[Type]]="Inbound",VLOOKUP(tbl_transaction[[#This Row],[Reference Number]],barang_masuk[],6,FALSE),IF(tbl_transaction[[#This Row],[Type]]="Outbound",VLOOKUP(tbl_transaction[[#This Row],[Reference Number]],barang_keluar[],6,FALSE),""))</f>
        <v>10</v>
      </c>
      <c r="G3628" t="str">
        <f>IF(tbl_transaction[[#This Row],[Type]]="Inbound",VLOOKUP(tbl_transaction[[#This Row],[Reference Number]],barang_masuk[],7,FALSE),IF(tbl_transaction[[#This Row],[Type]]="Outbound",VLOOKUP(tbl_transaction[[#This Row],[Reference Number]],barang_keluar[],7,FALSE),""))</f>
        <v>Pack</v>
      </c>
      <c r="H3628" t="str">
        <f>IF(tbl_transaction[[#This Row],[Type]]="Inbound",VLOOKUP(tbl_transaction[[#This Row],[Reference Number]],barang_masuk[],3,FALSE),IF(tbl_transaction[[#This Row],[Type]]="Outbound",VLOOKUP(tbl_transaction[[#This Row],[Reference Number]],barang_keluar[],3,FALSE),""))</f>
        <v>Outlet 005</v>
      </c>
      <c r="I3628" t="str">
        <f>IF(D3628='Kartu Stok'!$B$2,COUNTIF($D$3:D3628,'Kartu Stok'!$B$2),"")</f>
        <v/>
      </c>
    </row>
    <row r="3629" spans="1:9" ht="14.5" x14ac:dyDescent="0.35">
      <c r="A3629" s="2" t="s">
        <v>4188</v>
      </c>
      <c r="B3629" s="5">
        <f>IF(LEFT(tbl_transaction[[#This Row],[Reference Number]],2)="GR",VLOOKUP(tbl_transaction[[#This Row],[Reference Number]],barang_masuk[],2,FALSE),IF(LEFT(tbl_transaction[[#This Row],[Reference Number]],2)="DO",VLOOKUP(tbl_transaction[[#This Row],[Reference Number]],barang_keluar[],2,FALSE),""))</f>
        <v>46080</v>
      </c>
      <c r="C3629" t="str">
        <f t="shared" si="57"/>
        <v>Outbound</v>
      </c>
      <c r="D3629" t="str">
        <f>IF(tbl_transaction[[#This Row],[Type]]="Inbound",VLOOKUP(tbl_transaction[[#This Row],[Reference Number]],barang_masuk[],4,FALSE),IF(tbl_transaction[[#This Row],[Type]]="Outbound",VLOOKUP(tbl_transaction[[#This Row],[Reference Number]],barang_keluar[],4,FALSE),""))</f>
        <v>BEV015</v>
      </c>
      <c r="E3629" t="str">
        <f>IF(tbl_transaction[[#This Row],[Type]]="Inbound",VLOOKUP(tbl_transaction[[#This Row],[Reference Number]],barang_masuk[],5,FALSE),IF(tbl_transaction[[#This Row],[Type]]="Outbound",VLOOKUP(tbl_transaction[[#This Row],[Reference Number]],barang_keluar[],5,FALSE),""))</f>
        <v>Aqua Beverage Variant 15</v>
      </c>
      <c r="F3629">
        <f>IF(tbl_transaction[[#This Row],[Type]]="Inbound",VLOOKUP(tbl_transaction[[#This Row],[Reference Number]],barang_masuk[],6,FALSE),IF(tbl_transaction[[#This Row],[Type]]="Outbound",VLOOKUP(tbl_transaction[[#This Row],[Reference Number]],barang_keluar[],6,FALSE),""))</f>
        <v>15</v>
      </c>
      <c r="G3629" t="str">
        <f>IF(tbl_transaction[[#This Row],[Type]]="Inbound",VLOOKUP(tbl_transaction[[#This Row],[Reference Number]],barang_masuk[],7,FALSE),IF(tbl_transaction[[#This Row],[Type]]="Outbound",VLOOKUP(tbl_transaction[[#This Row],[Reference Number]],barang_keluar[],7,FALSE),""))</f>
        <v>Bottle</v>
      </c>
      <c r="H3629" t="str">
        <f>IF(tbl_transaction[[#This Row],[Type]]="Inbound",VLOOKUP(tbl_transaction[[#This Row],[Reference Number]],barang_masuk[],3,FALSE),IF(tbl_transaction[[#This Row],[Type]]="Outbound",VLOOKUP(tbl_transaction[[#This Row],[Reference Number]],barang_keluar[],3,FALSE),""))</f>
        <v>Outlet 080</v>
      </c>
      <c r="I3629" t="str">
        <f>IF(D3629='Kartu Stok'!$B$2,COUNTIF($D$3:D3629,'Kartu Stok'!$B$2),"")</f>
        <v/>
      </c>
    </row>
    <row r="3630" spans="1:9" ht="14.5" x14ac:dyDescent="0.35">
      <c r="A3630" s="2" t="s">
        <v>4189</v>
      </c>
      <c r="B3630" s="5">
        <f>IF(LEFT(tbl_transaction[[#This Row],[Reference Number]],2)="GR",VLOOKUP(tbl_transaction[[#This Row],[Reference Number]],barang_masuk[],2,FALSE),IF(LEFT(tbl_transaction[[#This Row],[Reference Number]],2)="DO",VLOOKUP(tbl_transaction[[#This Row],[Reference Number]],barang_keluar[],2,FALSE),""))</f>
        <v>46099</v>
      </c>
      <c r="C3630" t="str">
        <f t="shared" si="57"/>
        <v>Outbound</v>
      </c>
      <c r="D3630" t="str">
        <f>IF(tbl_transaction[[#This Row],[Type]]="Inbound",VLOOKUP(tbl_transaction[[#This Row],[Reference Number]],barang_masuk[],4,FALSE),IF(tbl_transaction[[#This Row],[Type]]="Outbound",VLOOKUP(tbl_transaction[[#This Row],[Reference Number]],barang_keluar[],4,FALSE),""))</f>
        <v>DAR007</v>
      </c>
      <c r="E3630" t="str">
        <f>IF(tbl_transaction[[#This Row],[Type]]="Inbound",VLOOKUP(tbl_transaction[[#This Row],[Reference Number]],barang_masuk[],5,FALSE),IF(tbl_transaction[[#This Row],[Type]]="Outbound",VLOOKUP(tbl_transaction[[#This Row],[Reference Number]],barang_keluar[],5,FALSE),""))</f>
        <v>Indomilk Dairy Variant 7</v>
      </c>
      <c r="F3630">
        <f>IF(tbl_transaction[[#This Row],[Type]]="Inbound",VLOOKUP(tbl_transaction[[#This Row],[Reference Number]],barang_masuk[],6,FALSE),IF(tbl_transaction[[#This Row],[Type]]="Outbound",VLOOKUP(tbl_transaction[[#This Row],[Reference Number]],barang_keluar[],6,FALSE),""))</f>
        <v>5</v>
      </c>
      <c r="G3630" t="str">
        <f>IF(tbl_transaction[[#This Row],[Type]]="Inbound",VLOOKUP(tbl_transaction[[#This Row],[Reference Number]],barang_masuk[],7,FALSE),IF(tbl_transaction[[#This Row],[Type]]="Outbound",VLOOKUP(tbl_transaction[[#This Row],[Reference Number]],barang_keluar[],7,FALSE),""))</f>
        <v>Box</v>
      </c>
      <c r="H3630" t="str">
        <f>IF(tbl_transaction[[#This Row],[Type]]="Inbound",VLOOKUP(tbl_transaction[[#This Row],[Reference Number]],barang_masuk[],3,FALSE),IF(tbl_transaction[[#This Row],[Type]]="Outbound",VLOOKUP(tbl_transaction[[#This Row],[Reference Number]],barang_keluar[],3,FALSE),""))</f>
        <v>Outlet 028</v>
      </c>
      <c r="I3630" t="str">
        <f>IF(D3630='Kartu Stok'!$B$2,COUNTIF($D$3:D3630,'Kartu Stok'!$B$2),"")</f>
        <v/>
      </c>
    </row>
    <row r="3631" spans="1:9" ht="14.5" x14ac:dyDescent="0.35">
      <c r="A3631" s="2" t="s">
        <v>4190</v>
      </c>
      <c r="B3631" s="5">
        <f>IF(LEFT(tbl_transaction[[#This Row],[Reference Number]],2)="GR",VLOOKUP(tbl_transaction[[#This Row],[Reference Number]],barang_masuk[],2,FALSE),IF(LEFT(tbl_transaction[[#This Row],[Reference Number]],2)="DO",VLOOKUP(tbl_transaction[[#This Row],[Reference Number]],barang_keluar[],2,FALSE),""))</f>
        <v>46037</v>
      </c>
      <c r="C3631" t="str">
        <f t="shared" si="57"/>
        <v>Outbound</v>
      </c>
      <c r="D3631" t="str">
        <f>IF(tbl_transaction[[#This Row],[Type]]="Inbound",VLOOKUP(tbl_transaction[[#This Row],[Reference Number]],barang_masuk[],4,FALSE),IF(tbl_transaction[[#This Row],[Type]]="Outbound",VLOOKUP(tbl_transaction[[#This Row],[Reference Number]],barang_keluar[],4,FALSE),""))</f>
        <v>BEV024</v>
      </c>
      <c r="E3631" t="str">
        <f>IF(tbl_transaction[[#This Row],[Type]]="Inbound",VLOOKUP(tbl_transaction[[#This Row],[Reference Number]],barang_masuk[],5,FALSE),IF(tbl_transaction[[#This Row],[Type]]="Outbound",VLOOKUP(tbl_transaction[[#This Row],[Reference Number]],barang_keluar[],5,FALSE),""))</f>
        <v>Aqua Beverage Variant 24</v>
      </c>
      <c r="F3631">
        <f>IF(tbl_transaction[[#This Row],[Type]]="Inbound",VLOOKUP(tbl_transaction[[#This Row],[Reference Number]],barang_masuk[],6,FALSE),IF(tbl_transaction[[#This Row],[Type]]="Outbound",VLOOKUP(tbl_transaction[[#This Row],[Reference Number]],barang_keluar[],6,FALSE),""))</f>
        <v>60</v>
      </c>
      <c r="G3631" t="str">
        <f>IF(tbl_transaction[[#This Row],[Type]]="Inbound",VLOOKUP(tbl_transaction[[#This Row],[Reference Number]],barang_masuk[],7,FALSE),IF(tbl_transaction[[#This Row],[Type]]="Outbound",VLOOKUP(tbl_transaction[[#This Row],[Reference Number]],barang_keluar[],7,FALSE),""))</f>
        <v>Bottle</v>
      </c>
      <c r="H3631" t="str">
        <f>IF(tbl_transaction[[#This Row],[Type]]="Inbound",VLOOKUP(tbl_transaction[[#This Row],[Reference Number]],barang_masuk[],3,FALSE),IF(tbl_transaction[[#This Row],[Type]]="Outbound",VLOOKUP(tbl_transaction[[#This Row],[Reference Number]],barang_keluar[],3,FALSE),""))</f>
        <v>Outlet 078</v>
      </c>
      <c r="I3631" t="str">
        <f>IF(D3631='Kartu Stok'!$B$2,COUNTIF($D$3:D3631,'Kartu Stok'!$B$2),"")</f>
        <v/>
      </c>
    </row>
    <row r="3632" spans="1:9" ht="14.5" x14ac:dyDescent="0.35">
      <c r="A3632" s="2" t="s">
        <v>4191</v>
      </c>
      <c r="B3632" s="5">
        <f>IF(LEFT(tbl_transaction[[#This Row],[Reference Number]],2)="GR",VLOOKUP(tbl_transaction[[#This Row],[Reference Number]],barang_masuk[],2,FALSE),IF(LEFT(tbl_transaction[[#This Row],[Reference Number]],2)="DO",VLOOKUP(tbl_transaction[[#This Row],[Reference Number]],barang_keluar[],2,FALSE),""))</f>
        <v>46092</v>
      </c>
      <c r="C3632" t="str">
        <f t="shared" si="57"/>
        <v>Outbound</v>
      </c>
      <c r="D3632" t="str">
        <f>IF(tbl_transaction[[#This Row],[Type]]="Inbound",VLOOKUP(tbl_transaction[[#This Row],[Reference Number]],barang_masuk[],4,FALSE),IF(tbl_transaction[[#This Row],[Type]]="Outbound",VLOOKUP(tbl_transaction[[#This Row],[Reference Number]],barang_keluar[],4,FALSE),""))</f>
        <v>HOM021</v>
      </c>
      <c r="E3632" t="str">
        <f>IF(tbl_transaction[[#This Row],[Type]]="Inbound",VLOOKUP(tbl_transaction[[#This Row],[Reference Number]],barang_masuk[],5,FALSE),IF(tbl_transaction[[#This Row],[Type]]="Outbound",VLOOKUP(tbl_transaction[[#This Row],[Reference Number]],barang_keluar[],5,FALSE),""))</f>
        <v>Rinso Home Care Variant 21</v>
      </c>
      <c r="F3632">
        <f>IF(tbl_transaction[[#This Row],[Type]]="Inbound",VLOOKUP(tbl_transaction[[#This Row],[Reference Number]],barang_masuk[],6,FALSE),IF(tbl_transaction[[#This Row],[Type]]="Outbound",VLOOKUP(tbl_transaction[[#This Row],[Reference Number]],barang_keluar[],6,FALSE),""))</f>
        <v>15</v>
      </c>
      <c r="G3632" t="str">
        <f>IF(tbl_transaction[[#This Row],[Type]]="Inbound",VLOOKUP(tbl_transaction[[#This Row],[Reference Number]],barang_masuk[],7,FALSE),IF(tbl_transaction[[#This Row],[Type]]="Outbound",VLOOKUP(tbl_transaction[[#This Row],[Reference Number]],barang_keluar[],7,FALSE),""))</f>
        <v>Pack</v>
      </c>
      <c r="H3632" t="str">
        <f>IF(tbl_transaction[[#This Row],[Type]]="Inbound",VLOOKUP(tbl_transaction[[#This Row],[Reference Number]],barang_masuk[],3,FALSE),IF(tbl_transaction[[#This Row],[Type]]="Outbound",VLOOKUP(tbl_transaction[[#This Row],[Reference Number]],barang_keluar[],3,FALSE),""))</f>
        <v>Outlet 006</v>
      </c>
      <c r="I3632" t="str">
        <f>IF(D3632='Kartu Stok'!$B$2,COUNTIF($D$3:D3632,'Kartu Stok'!$B$2),"")</f>
        <v/>
      </c>
    </row>
    <row r="3633" spans="1:9" ht="14.5" x14ac:dyDescent="0.35">
      <c r="A3633" s="2" t="s">
        <v>4192</v>
      </c>
      <c r="B3633" s="5">
        <f>IF(LEFT(tbl_transaction[[#This Row],[Reference Number]],2)="GR",VLOOKUP(tbl_transaction[[#This Row],[Reference Number]],barang_masuk[],2,FALSE),IF(LEFT(tbl_transaction[[#This Row],[Reference Number]],2)="DO",VLOOKUP(tbl_transaction[[#This Row],[Reference Number]],barang_keluar[],2,FALSE),""))</f>
        <v>46073</v>
      </c>
      <c r="C3633" t="str">
        <f t="shared" si="57"/>
        <v>Outbound</v>
      </c>
      <c r="D3633" t="str">
        <f>IF(tbl_transaction[[#This Row],[Type]]="Inbound",VLOOKUP(tbl_transaction[[#This Row],[Reference Number]],barang_masuk[],4,FALSE),IF(tbl_transaction[[#This Row],[Type]]="Outbound",VLOOKUP(tbl_transaction[[#This Row],[Reference Number]],barang_keluar[],4,FALSE),""))</f>
        <v>BAB010</v>
      </c>
      <c r="E3633" t="str">
        <f>IF(tbl_transaction[[#This Row],[Type]]="Inbound",VLOOKUP(tbl_transaction[[#This Row],[Reference Number]],barang_masuk[],5,FALSE),IF(tbl_transaction[[#This Row],[Type]]="Outbound",VLOOKUP(tbl_transaction[[#This Row],[Reference Number]],barang_keluar[],5,FALSE),""))</f>
        <v>Zwitsal Baby Care Variant 10</v>
      </c>
      <c r="F3633">
        <f>IF(tbl_transaction[[#This Row],[Type]]="Inbound",VLOOKUP(tbl_transaction[[#This Row],[Reference Number]],barang_masuk[],6,FALSE),IF(tbl_transaction[[#This Row],[Type]]="Outbound",VLOOKUP(tbl_transaction[[#This Row],[Reference Number]],barang_keluar[],6,FALSE),""))</f>
        <v>48</v>
      </c>
      <c r="G3633" t="str">
        <f>IF(tbl_transaction[[#This Row],[Type]]="Inbound",VLOOKUP(tbl_transaction[[#This Row],[Reference Number]],barang_masuk[],7,FALSE),IF(tbl_transaction[[#This Row],[Type]]="Outbound",VLOOKUP(tbl_transaction[[#This Row],[Reference Number]],barang_keluar[],7,FALSE),""))</f>
        <v>Pack</v>
      </c>
      <c r="H3633" t="str">
        <f>IF(tbl_transaction[[#This Row],[Type]]="Inbound",VLOOKUP(tbl_transaction[[#This Row],[Reference Number]],barang_masuk[],3,FALSE),IF(tbl_transaction[[#This Row],[Type]]="Outbound",VLOOKUP(tbl_transaction[[#This Row],[Reference Number]],barang_keluar[],3,FALSE),""))</f>
        <v>Outlet 008</v>
      </c>
      <c r="I3633" t="str">
        <f>IF(D3633='Kartu Stok'!$B$2,COUNTIF($D$3:D3633,'Kartu Stok'!$B$2),"")</f>
        <v/>
      </c>
    </row>
    <row r="3634" spans="1:9" ht="14.5" x14ac:dyDescent="0.35">
      <c r="A3634" s="2" t="s">
        <v>4193</v>
      </c>
      <c r="B3634" s="5">
        <f>IF(LEFT(tbl_transaction[[#This Row],[Reference Number]],2)="GR",VLOOKUP(tbl_transaction[[#This Row],[Reference Number]],barang_masuk[],2,FALSE),IF(LEFT(tbl_transaction[[#This Row],[Reference Number]],2)="DO",VLOOKUP(tbl_transaction[[#This Row],[Reference Number]],barang_keluar[],2,FALSE),""))</f>
        <v>46093</v>
      </c>
      <c r="C3634" t="str">
        <f t="shared" si="57"/>
        <v>Outbound</v>
      </c>
      <c r="D3634" t="str">
        <f>IF(tbl_transaction[[#This Row],[Type]]="Inbound",VLOOKUP(tbl_transaction[[#This Row],[Reference Number]],barang_masuk[],4,FALSE),IF(tbl_transaction[[#This Row],[Type]]="Outbound",VLOOKUP(tbl_transaction[[#This Row],[Reference Number]],barang_keluar[],4,FALSE),""))</f>
        <v>SNK026</v>
      </c>
      <c r="E3634" t="str">
        <f>IF(tbl_transaction[[#This Row],[Type]]="Inbound",VLOOKUP(tbl_transaction[[#This Row],[Reference Number]],barang_masuk[],5,FALSE),IF(tbl_transaction[[#This Row],[Type]]="Outbound",VLOOKUP(tbl_transaction[[#This Row],[Reference Number]],barang_keluar[],5,FALSE),""))</f>
        <v>Chitato Snack Variant 26</v>
      </c>
      <c r="F3634">
        <f>IF(tbl_transaction[[#This Row],[Type]]="Inbound",VLOOKUP(tbl_transaction[[#This Row],[Reference Number]],barang_masuk[],6,FALSE),IF(tbl_transaction[[#This Row],[Type]]="Outbound",VLOOKUP(tbl_transaction[[#This Row],[Reference Number]],barang_keluar[],6,FALSE),""))</f>
        <v>10</v>
      </c>
      <c r="G3634" t="str">
        <f>IF(tbl_transaction[[#This Row],[Type]]="Inbound",VLOOKUP(tbl_transaction[[#This Row],[Reference Number]],barang_masuk[],7,FALSE),IF(tbl_transaction[[#This Row],[Type]]="Outbound",VLOOKUP(tbl_transaction[[#This Row],[Reference Number]],barang_keluar[],7,FALSE),""))</f>
        <v>Pack</v>
      </c>
      <c r="H3634" t="str">
        <f>IF(tbl_transaction[[#This Row],[Type]]="Inbound",VLOOKUP(tbl_transaction[[#This Row],[Reference Number]],barang_masuk[],3,FALSE),IF(tbl_transaction[[#This Row],[Type]]="Outbound",VLOOKUP(tbl_transaction[[#This Row],[Reference Number]],barang_keluar[],3,FALSE),""))</f>
        <v>Outlet 021</v>
      </c>
      <c r="I3634" t="str">
        <f>IF(D3634='Kartu Stok'!$B$2,COUNTIF($D$3:D3634,'Kartu Stok'!$B$2),"")</f>
        <v/>
      </c>
    </row>
    <row r="3635" spans="1:9" ht="14.5" x14ac:dyDescent="0.35">
      <c r="A3635" s="2" t="s">
        <v>4194</v>
      </c>
      <c r="B3635" s="5">
        <f>IF(LEFT(tbl_transaction[[#This Row],[Reference Number]],2)="GR",VLOOKUP(tbl_transaction[[#This Row],[Reference Number]],barang_masuk[],2,FALSE),IF(LEFT(tbl_transaction[[#This Row],[Reference Number]],2)="DO",VLOOKUP(tbl_transaction[[#This Row],[Reference Number]],barang_keluar[],2,FALSE),""))</f>
        <v>46088</v>
      </c>
      <c r="C3635" t="str">
        <f t="shared" si="57"/>
        <v>Outbound</v>
      </c>
      <c r="D3635" t="str">
        <f>IF(tbl_transaction[[#This Row],[Type]]="Inbound",VLOOKUP(tbl_transaction[[#This Row],[Reference Number]],barang_masuk[],4,FALSE),IF(tbl_transaction[[#This Row],[Type]]="Outbound",VLOOKUP(tbl_transaction[[#This Row],[Reference Number]],barang_keluar[],4,FALSE),""))</f>
        <v>BEV031</v>
      </c>
      <c r="E3635" t="str">
        <f>IF(tbl_transaction[[#This Row],[Type]]="Inbound",VLOOKUP(tbl_transaction[[#This Row],[Reference Number]],barang_masuk[],5,FALSE),IF(tbl_transaction[[#This Row],[Type]]="Outbound",VLOOKUP(tbl_transaction[[#This Row],[Reference Number]],barang_keluar[],5,FALSE),""))</f>
        <v>Sosro Beverage Variant 31</v>
      </c>
      <c r="F3635">
        <f>IF(tbl_transaction[[#This Row],[Type]]="Inbound",VLOOKUP(tbl_transaction[[#This Row],[Reference Number]],barang_masuk[],6,FALSE),IF(tbl_transaction[[#This Row],[Type]]="Outbound",VLOOKUP(tbl_transaction[[#This Row],[Reference Number]],barang_keluar[],6,FALSE),""))</f>
        <v>20</v>
      </c>
      <c r="G3635" t="str">
        <f>IF(tbl_transaction[[#This Row],[Type]]="Inbound",VLOOKUP(tbl_transaction[[#This Row],[Reference Number]],barang_masuk[],7,FALSE),IF(tbl_transaction[[#This Row],[Type]]="Outbound",VLOOKUP(tbl_transaction[[#This Row],[Reference Number]],barang_keluar[],7,FALSE),""))</f>
        <v>Bottle</v>
      </c>
      <c r="H3635" t="str">
        <f>IF(tbl_transaction[[#This Row],[Type]]="Inbound",VLOOKUP(tbl_transaction[[#This Row],[Reference Number]],barang_masuk[],3,FALSE),IF(tbl_transaction[[#This Row],[Type]]="Outbound",VLOOKUP(tbl_transaction[[#This Row],[Reference Number]],barang_keluar[],3,FALSE),""))</f>
        <v>Outlet 066</v>
      </c>
      <c r="I3635" t="str">
        <f>IF(D3635='Kartu Stok'!$B$2,COUNTIF($D$3:D3635,'Kartu Stok'!$B$2),"")</f>
        <v/>
      </c>
    </row>
    <row r="3636" spans="1:9" ht="14.5" x14ac:dyDescent="0.35">
      <c r="A3636" s="2" t="s">
        <v>4195</v>
      </c>
      <c r="B3636" s="5">
        <f>IF(LEFT(tbl_transaction[[#This Row],[Reference Number]],2)="GR",VLOOKUP(tbl_transaction[[#This Row],[Reference Number]],barang_masuk[],2,FALSE),IF(LEFT(tbl_transaction[[#This Row],[Reference Number]],2)="DO",VLOOKUP(tbl_transaction[[#This Row],[Reference Number]],barang_keluar[],2,FALSE),""))</f>
        <v>46163</v>
      </c>
      <c r="C3636" t="str">
        <f t="shared" si="57"/>
        <v>Outbound</v>
      </c>
      <c r="D3636" t="str">
        <f>IF(tbl_transaction[[#This Row],[Type]]="Inbound",VLOOKUP(tbl_transaction[[#This Row],[Reference Number]],barang_masuk[],4,FALSE),IF(tbl_transaction[[#This Row],[Type]]="Outbound",VLOOKUP(tbl_transaction[[#This Row],[Reference Number]],barang_keluar[],4,FALSE),""))</f>
        <v>BEV035</v>
      </c>
      <c r="E3636" t="str">
        <f>IF(tbl_transaction[[#This Row],[Type]]="Inbound",VLOOKUP(tbl_transaction[[#This Row],[Reference Number]],barang_masuk[],5,FALSE),IF(tbl_transaction[[#This Row],[Type]]="Outbound",VLOOKUP(tbl_transaction[[#This Row],[Reference Number]],barang_keluar[],5,FALSE),""))</f>
        <v>Sosro Beverage Variant 35</v>
      </c>
      <c r="F3636">
        <f>IF(tbl_transaction[[#This Row],[Type]]="Inbound",VLOOKUP(tbl_transaction[[#This Row],[Reference Number]],barang_masuk[],6,FALSE),IF(tbl_transaction[[#This Row],[Type]]="Outbound",VLOOKUP(tbl_transaction[[#This Row],[Reference Number]],barang_keluar[],6,FALSE),""))</f>
        <v>30</v>
      </c>
      <c r="G3636" t="str">
        <f>IF(tbl_transaction[[#This Row],[Type]]="Inbound",VLOOKUP(tbl_transaction[[#This Row],[Reference Number]],barang_masuk[],7,FALSE),IF(tbl_transaction[[#This Row],[Type]]="Outbound",VLOOKUP(tbl_transaction[[#This Row],[Reference Number]],barang_keluar[],7,FALSE),""))</f>
        <v>Bottle</v>
      </c>
      <c r="H3636" t="str">
        <f>IF(tbl_transaction[[#This Row],[Type]]="Inbound",VLOOKUP(tbl_transaction[[#This Row],[Reference Number]],barang_masuk[],3,FALSE),IF(tbl_transaction[[#This Row],[Type]]="Outbound",VLOOKUP(tbl_transaction[[#This Row],[Reference Number]],barang_keluar[],3,FALSE),""))</f>
        <v>Outlet 032</v>
      </c>
      <c r="I3636" t="str">
        <f>IF(D3636='Kartu Stok'!$B$2,COUNTIF($D$3:D3636,'Kartu Stok'!$B$2),"")</f>
        <v/>
      </c>
    </row>
    <row r="3637" spans="1:9" ht="14.5" x14ac:dyDescent="0.35">
      <c r="A3637" s="2" t="s">
        <v>4196</v>
      </c>
      <c r="B3637" s="5">
        <f>IF(LEFT(tbl_transaction[[#This Row],[Reference Number]],2)="GR",VLOOKUP(tbl_transaction[[#This Row],[Reference Number]],barang_masuk[],2,FALSE),IF(LEFT(tbl_transaction[[#This Row],[Reference Number]],2)="DO",VLOOKUP(tbl_transaction[[#This Row],[Reference Number]],barang_keluar[],2,FALSE),""))</f>
        <v>46148</v>
      </c>
      <c r="C3637" t="str">
        <f t="shared" si="57"/>
        <v>Outbound</v>
      </c>
      <c r="D3637" t="str">
        <f>IF(tbl_transaction[[#This Row],[Type]]="Inbound",VLOOKUP(tbl_transaction[[#This Row],[Reference Number]],barang_masuk[],4,FALSE),IF(tbl_transaction[[#This Row],[Type]]="Outbound",VLOOKUP(tbl_transaction[[#This Row],[Reference Number]],barang_keluar[],4,FALSE),""))</f>
        <v>HOM017</v>
      </c>
      <c r="E3637" t="str">
        <f>IF(tbl_transaction[[#This Row],[Type]]="Inbound",VLOOKUP(tbl_transaction[[#This Row],[Reference Number]],barang_masuk[],5,FALSE),IF(tbl_transaction[[#This Row],[Type]]="Outbound",VLOOKUP(tbl_transaction[[#This Row],[Reference Number]],barang_keluar[],5,FALSE),""))</f>
        <v>Rinso Home Care Variant 17</v>
      </c>
      <c r="F3637">
        <f>IF(tbl_transaction[[#This Row],[Type]]="Inbound",VLOOKUP(tbl_transaction[[#This Row],[Reference Number]],barang_masuk[],6,FALSE),IF(tbl_transaction[[#This Row],[Type]]="Outbound",VLOOKUP(tbl_transaction[[#This Row],[Reference Number]],barang_keluar[],6,FALSE),""))</f>
        <v>15</v>
      </c>
      <c r="G3637" t="str">
        <f>IF(tbl_transaction[[#This Row],[Type]]="Inbound",VLOOKUP(tbl_transaction[[#This Row],[Reference Number]],barang_masuk[],7,FALSE),IF(tbl_transaction[[#This Row],[Type]]="Outbound",VLOOKUP(tbl_transaction[[#This Row],[Reference Number]],barang_keluar[],7,FALSE),""))</f>
        <v>Pack</v>
      </c>
      <c r="H3637" t="str">
        <f>IF(tbl_transaction[[#This Row],[Type]]="Inbound",VLOOKUP(tbl_transaction[[#This Row],[Reference Number]],barang_masuk[],3,FALSE),IF(tbl_transaction[[#This Row],[Type]]="Outbound",VLOOKUP(tbl_transaction[[#This Row],[Reference Number]],barang_keluar[],3,FALSE),""))</f>
        <v>Outlet 009</v>
      </c>
      <c r="I3637" t="str">
        <f>IF(D3637='Kartu Stok'!$B$2,COUNTIF($D$3:D3637,'Kartu Stok'!$B$2),"")</f>
        <v/>
      </c>
    </row>
    <row r="3638" spans="1:9" ht="14.5" x14ac:dyDescent="0.35">
      <c r="A3638" s="2" t="s">
        <v>4197</v>
      </c>
      <c r="B3638" s="5">
        <f>IF(LEFT(tbl_transaction[[#This Row],[Reference Number]],2)="GR",VLOOKUP(tbl_transaction[[#This Row],[Reference Number]],barang_masuk[],2,FALSE),IF(LEFT(tbl_transaction[[#This Row],[Reference Number]],2)="DO",VLOOKUP(tbl_transaction[[#This Row],[Reference Number]],barang_keluar[],2,FALSE),""))</f>
        <v>46155</v>
      </c>
      <c r="C3638" t="str">
        <f t="shared" si="57"/>
        <v>Outbound</v>
      </c>
      <c r="D3638" t="str">
        <f>IF(tbl_transaction[[#This Row],[Type]]="Inbound",VLOOKUP(tbl_transaction[[#This Row],[Reference Number]],barang_masuk[],4,FALSE),IF(tbl_transaction[[#This Row],[Type]]="Outbound",VLOOKUP(tbl_transaction[[#This Row],[Reference Number]],barang_keluar[],4,FALSE),""))</f>
        <v>SNK017</v>
      </c>
      <c r="E3638" t="str">
        <f>IF(tbl_transaction[[#This Row],[Type]]="Inbound",VLOOKUP(tbl_transaction[[#This Row],[Reference Number]],barang_masuk[],5,FALSE),IF(tbl_transaction[[#This Row],[Type]]="Outbound",VLOOKUP(tbl_transaction[[#This Row],[Reference Number]],barang_keluar[],5,FALSE),""))</f>
        <v>Qtela Snack Variant 17</v>
      </c>
      <c r="F3638">
        <f>IF(tbl_transaction[[#This Row],[Type]]="Inbound",VLOOKUP(tbl_transaction[[#This Row],[Reference Number]],barang_masuk[],6,FALSE),IF(tbl_transaction[[#This Row],[Type]]="Outbound",VLOOKUP(tbl_transaction[[#This Row],[Reference Number]],barang_keluar[],6,FALSE),""))</f>
        <v>24</v>
      </c>
      <c r="G3638" t="str">
        <f>IF(tbl_transaction[[#This Row],[Type]]="Inbound",VLOOKUP(tbl_transaction[[#This Row],[Reference Number]],barang_masuk[],7,FALSE),IF(tbl_transaction[[#This Row],[Type]]="Outbound",VLOOKUP(tbl_transaction[[#This Row],[Reference Number]],barang_keluar[],7,FALSE),""))</f>
        <v>Pack</v>
      </c>
      <c r="H3638" t="str">
        <f>IF(tbl_transaction[[#This Row],[Type]]="Inbound",VLOOKUP(tbl_transaction[[#This Row],[Reference Number]],barang_masuk[],3,FALSE),IF(tbl_transaction[[#This Row],[Type]]="Outbound",VLOOKUP(tbl_transaction[[#This Row],[Reference Number]],barang_keluar[],3,FALSE),""))</f>
        <v>Outlet 016</v>
      </c>
      <c r="I3638" t="str">
        <f>IF(D3638='Kartu Stok'!$B$2,COUNTIF($D$3:D3638,'Kartu Stok'!$B$2),"")</f>
        <v/>
      </c>
    </row>
    <row r="3639" spans="1:9" ht="14.5" x14ac:dyDescent="0.35">
      <c r="A3639" s="2" t="s">
        <v>4198</v>
      </c>
      <c r="B3639" s="5">
        <f>IF(LEFT(tbl_transaction[[#This Row],[Reference Number]],2)="GR",VLOOKUP(tbl_transaction[[#This Row],[Reference Number]],barang_masuk[],2,FALSE),IF(LEFT(tbl_transaction[[#This Row],[Reference Number]],2)="DO",VLOOKUP(tbl_transaction[[#This Row],[Reference Number]],barang_keluar[],2,FALSE),""))</f>
        <v>46038</v>
      </c>
      <c r="C3639" t="str">
        <f t="shared" si="57"/>
        <v>Outbound</v>
      </c>
      <c r="D3639" t="str">
        <f>IF(tbl_transaction[[#This Row],[Type]]="Inbound",VLOOKUP(tbl_transaction[[#This Row],[Reference Number]],barang_masuk[],4,FALSE),IF(tbl_transaction[[#This Row],[Type]]="Outbound",VLOOKUP(tbl_transaction[[#This Row],[Reference Number]],barang_keluar[],4,FALSE),""))</f>
        <v>PER026</v>
      </c>
      <c r="E3639" t="str">
        <f>IF(tbl_transaction[[#This Row],[Type]]="Inbound",VLOOKUP(tbl_transaction[[#This Row],[Reference Number]],barang_masuk[],5,FALSE),IF(tbl_transaction[[#This Row],[Type]]="Outbound",VLOOKUP(tbl_transaction[[#This Row],[Reference Number]],barang_keluar[],5,FALSE),""))</f>
        <v>Sunsilk Personal Care Variant 26</v>
      </c>
      <c r="F3639">
        <f>IF(tbl_transaction[[#This Row],[Type]]="Inbound",VLOOKUP(tbl_transaction[[#This Row],[Reference Number]],barang_masuk[],6,FALSE),IF(tbl_transaction[[#This Row],[Type]]="Outbound",VLOOKUP(tbl_transaction[[#This Row],[Reference Number]],barang_keluar[],6,FALSE),""))</f>
        <v>36</v>
      </c>
      <c r="G3639" t="str">
        <f>IF(tbl_transaction[[#This Row],[Type]]="Inbound",VLOOKUP(tbl_transaction[[#This Row],[Reference Number]],barang_masuk[],7,FALSE),IF(tbl_transaction[[#This Row],[Type]]="Outbound",VLOOKUP(tbl_transaction[[#This Row],[Reference Number]],barang_keluar[],7,FALSE),""))</f>
        <v>Bottle</v>
      </c>
      <c r="H3639" t="str">
        <f>IF(tbl_transaction[[#This Row],[Type]]="Inbound",VLOOKUP(tbl_transaction[[#This Row],[Reference Number]],barang_masuk[],3,FALSE),IF(tbl_transaction[[#This Row],[Type]]="Outbound",VLOOKUP(tbl_transaction[[#This Row],[Reference Number]],barang_keluar[],3,FALSE),""))</f>
        <v>Outlet 011</v>
      </c>
      <c r="I3639" t="str">
        <f>IF(D3639='Kartu Stok'!$B$2,COUNTIF($D$3:D3639,'Kartu Stok'!$B$2),"")</f>
        <v/>
      </c>
    </row>
    <row r="3640" spans="1:9" ht="14.5" x14ac:dyDescent="0.35">
      <c r="A3640" s="2" t="s">
        <v>4199</v>
      </c>
      <c r="B3640" s="5">
        <f>IF(LEFT(tbl_transaction[[#This Row],[Reference Number]],2)="GR",VLOOKUP(tbl_transaction[[#This Row],[Reference Number]],barang_masuk[],2,FALSE),IF(LEFT(tbl_transaction[[#This Row],[Reference Number]],2)="DO",VLOOKUP(tbl_transaction[[#This Row],[Reference Number]],barang_keluar[],2,FALSE),""))</f>
        <v>46037</v>
      </c>
      <c r="C3640" t="str">
        <f t="shared" si="57"/>
        <v>Outbound</v>
      </c>
      <c r="D3640" t="str">
        <f>IF(tbl_transaction[[#This Row],[Type]]="Inbound",VLOOKUP(tbl_transaction[[#This Row],[Reference Number]],barang_masuk[],4,FALSE),IF(tbl_transaction[[#This Row],[Type]]="Outbound",VLOOKUP(tbl_transaction[[#This Row],[Reference Number]],barang_keluar[],4,FALSE),""))</f>
        <v>PER027</v>
      </c>
      <c r="E3640" t="str">
        <f>IF(tbl_transaction[[#This Row],[Type]]="Inbound",VLOOKUP(tbl_transaction[[#This Row],[Reference Number]],barang_masuk[],5,FALSE),IF(tbl_transaction[[#This Row],[Type]]="Outbound",VLOOKUP(tbl_transaction[[#This Row],[Reference Number]],barang_keluar[],5,FALSE),""))</f>
        <v>Sunsilk Personal Care Variant 27</v>
      </c>
      <c r="F3640">
        <f>IF(tbl_transaction[[#This Row],[Type]]="Inbound",VLOOKUP(tbl_transaction[[#This Row],[Reference Number]],barang_masuk[],6,FALSE),IF(tbl_transaction[[#This Row],[Type]]="Outbound",VLOOKUP(tbl_transaction[[#This Row],[Reference Number]],barang_keluar[],6,FALSE),""))</f>
        <v>48</v>
      </c>
      <c r="G3640" t="str">
        <f>IF(tbl_transaction[[#This Row],[Type]]="Inbound",VLOOKUP(tbl_transaction[[#This Row],[Reference Number]],barang_masuk[],7,FALSE),IF(tbl_transaction[[#This Row],[Type]]="Outbound",VLOOKUP(tbl_transaction[[#This Row],[Reference Number]],barang_keluar[],7,FALSE),""))</f>
        <v>Bottle</v>
      </c>
      <c r="H3640" t="str">
        <f>IF(tbl_transaction[[#This Row],[Type]]="Inbound",VLOOKUP(tbl_transaction[[#This Row],[Reference Number]],barang_masuk[],3,FALSE),IF(tbl_transaction[[#This Row],[Type]]="Outbound",VLOOKUP(tbl_transaction[[#This Row],[Reference Number]],barang_keluar[],3,FALSE),""))</f>
        <v>Outlet 023</v>
      </c>
      <c r="I3640" t="str">
        <f>IF(D3640='Kartu Stok'!$B$2,COUNTIF($D$3:D3640,'Kartu Stok'!$B$2),"")</f>
        <v/>
      </c>
    </row>
    <row r="3641" spans="1:9" ht="14.5" x14ac:dyDescent="0.35">
      <c r="A3641" s="2" t="s">
        <v>4200</v>
      </c>
      <c r="B3641" s="5">
        <f>IF(LEFT(tbl_transaction[[#This Row],[Reference Number]],2)="GR",VLOOKUP(tbl_transaction[[#This Row],[Reference Number]],barang_masuk[],2,FALSE),IF(LEFT(tbl_transaction[[#This Row],[Reference Number]],2)="DO",VLOOKUP(tbl_transaction[[#This Row],[Reference Number]],barang_keluar[],2,FALSE),""))</f>
        <v>46193</v>
      </c>
      <c r="C3641" t="str">
        <f t="shared" si="57"/>
        <v>Outbound</v>
      </c>
      <c r="D3641" t="str">
        <f>IF(tbl_transaction[[#This Row],[Type]]="Inbound",VLOOKUP(tbl_transaction[[#This Row],[Reference Number]],barang_masuk[],4,FALSE),IF(tbl_transaction[[#This Row],[Type]]="Outbound",VLOOKUP(tbl_transaction[[#This Row],[Reference Number]],barang_keluar[],4,FALSE),""))</f>
        <v>HOM008</v>
      </c>
      <c r="E3641" t="str">
        <f>IF(tbl_transaction[[#This Row],[Type]]="Inbound",VLOOKUP(tbl_transaction[[#This Row],[Reference Number]],barang_masuk[],5,FALSE),IF(tbl_transaction[[#This Row],[Type]]="Outbound",VLOOKUP(tbl_transaction[[#This Row],[Reference Number]],barang_keluar[],5,FALSE),""))</f>
        <v>Rinso Home Care Variant 8</v>
      </c>
      <c r="F3641">
        <f>IF(tbl_transaction[[#This Row],[Type]]="Inbound",VLOOKUP(tbl_transaction[[#This Row],[Reference Number]],barang_masuk[],6,FALSE),IF(tbl_transaction[[#This Row],[Type]]="Outbound",VLOOKUP(tbl_transaction[[#This Row],[Reference Number]],barang_keluar[],6,FALSE),""))</f>
        <v>36</v>
      </c>
      <c r="G3641" t="str">
        <f>IF(tbl_transaction[[#This Row],[Type]]="Inbound",VLOOKUP(tbl_transaction[[#This Row],[Reference Number]],barang_masuk[],7,FALSE),IF(tbl_transaction[[#This Row],[Type]]="Outbound",VLOOKUP(tbl_transaction[[#This Row],[Reference Number]],barang_keluar[],7,FALSE),""))</f>
        <v>Pack</v>
      </c>
      <c r="H3641" t="str">
        <f>IF(tbl_transaction[[#This Row],[Type]]="Inbound",VLOOKUP(tbl_transaction[[#This Row],[Reference Number]],barang_masuk[],3,FALSE),IF(tbl_transaction[[#This Row],[Type]]="Outbound",VLOOKUP(tbl_transaction[[#This Row],[Reference Number]],barang_keluar[],3,FALSE),""))</f>
        <v>Outlet 016</v>
      </c>
      <c r="I3641" t="str">
        <f>IF(D3641='Kartu Stok'!$B$2,COUNTIF($D$3:D3641,'Kartu Stok'!$B$2),"")</f>
        <v/>
      </c>
    </row>
    <row r="3642" spans="1:9" ht="14.5" x14ac:dyDescent="0.35">
      <c r="A3642" s="2" t="s">
        <v>4201</v>
      </c>
      <c r="B3642" s="5">
        <f>IF(LEFT(tbl_transaction[[#This Row],[Reference Number]],2)="GR",VLOOKUP(tbl_transaction[[#This Row],[Reference Number]],barang_masuk[],2,FALSE),IF(LEFT(tbl_transaction[[#This Row],[Reference Number]],2)="DO",VLOOKUP(tbl_transaction[[#This Row],[Reference Number]],barang_keluar[],2,FALSE),""))</f>
        <v>46139</v>
      </c>
      <c r="C3642" t="str">
        <f t="shared" si="57"/>
        <v>Outbound</v>
      </c>
      <c r="D3642" t="str">
        <f>IF(tbl_transaction[[#This Row],[Type]]="Inbound",VLOOKUP(tbl_transaction[[#This Row],[Reference Number]],barang_masuk[],4,FALSE),IF(tbl_transaction[[#This Row],[Type]]="Outbound",VLOOKUP(tbl_transaction[[#This Row],[Reference Number]],barang_keluar[],4,FALSE),""))</f>
        <v>PER021</v>
      </c>
      <c r="E3642" t="str">
        <f>IF(tbl_transaction[[#This Row],[Type]]="Inbound",VLOOKUP(tbl_transaction[[#This Row],[Reference Number]],barang_masuk[],5,FALSE),IF(tbl_transaction[[#This Row],[Type]]="Outbound",VLOOKUP(tbl_transaction[[#This Row],[Reference Number]],barang_keluar[],5,FALSE),""))</f>
        <v>Sunsilk Personal Care Variant 21</v>
      </c>
      <c r="F3642">
        <f>IF(tbl_transaction[[#This Row],[Type]]="Inbound",VLOOKUP(tbl_transaction[[#This Row],[Reference Number]],barang_masuk[],6,FALSE),IF(tbl_transaction[[#This Row],[Type]]="Outbound",VLOOKUP(tbl_transaction[[#This Row],[Reference Number]],barang_keluar[],6,FALSE),""))</f>
        <v>15</v>
      </c>
      <c r="G3642" t="str">
        <f>IF(tbl_transaction[[#This Row],[Type]]="Inbound",VLOOKUP(tbl_transaction[[#This Row],[Reference Number]],barang_masuk[],7,FALSE),IF(tbl_transaction[[#This Row],[Type]]="Outbound",VLOOKUP(tbl_transaction[[#This Row],[Reference Number]],barang_keluar[],7,FALSE),""))</f>
        <v>Bottle</v>
      </c>
      <c r="H3642" t="str">
        <f>IF(tbl_transaction[[#This Row],[Type]]="Inbound",VLOOKUP(tbl_transaction[[#This Row],[Reference Number]],barang_masuk[],3,FALSE),IF(tbl_transaction[[#This Row],[Type]]="Outbound",VLOOKUP(tbl_transaction[[#This Row],[Reference Number]],barang_keluar[],3,FALSE),""))</f>
        <v>Outlet 013</v>
      </c>
      <c r="I3642" t="str">
        <f>IF(D3642='Kartu Stok'!$B$2,COUNTIF($D$3:D3642,'Kartu Stok'!$B$2),"")</f>
        <v/>
      </c>
    </row>
    <row r="3643" spans="1:9" ht="14.5" x14ac:dyDescent="0.35">
      <c r="A3643" s="2" t="s">
        <v>4202</v>
      </c>
      <c r="B3643" s="5">
        <f>IF(LEFT(tbl_transaction[[#This Row],[Reference Number]],2)="GR",VLOOKUP(tbl_transaction[[#This Row],[Reference Number]],barang_masuk[],2,FALSE),IF(LEFT(tbl_transaction[[#This Row],[Reference Number]],2)="DO",VLOOKUP(tbl_transaction[[#This Row],[Reference Number]],barang_keluar[],2,FALSE),""))</f>
        <v>46030</v>
      </c>
      <c r="C3643" t="str">
        <f t="shared" si="57"/>
        <v>Outbound</v>
      </c>
      <c r="D3643" t="str">
        <f>IF(tbl_transaction[[#This Row],[Type]]="Inbound",VLOOKUP(tbl_transaction[[#This Row],[Reference Number]],barang_masuk[],4,FALSE),IF(tbl_transaction[[#This Row],[Type]]="Outbound",VLOOKUP(tbl_transaction[[#This Row],[Reference Number]],barang_keluar[],4,FALSE),""))</f>
        <v>PER026</v>
      </c>
      <c r="E3643" t="str">
        <f>IF(tbl_transaction[[#This Row],[Type]]="Inbound",VLOOKUP(tbl_transaction[[#This Row],[Reference Number]],barang_masuk[],5,FALSE),IF(tbl_transaction[[#This Row],[Type]]="Outbound",VLOOKUP(tbl_transaction[[#This Row],[Reference Number]],barang_keluar[],5,FALSE),""))</f>
        <v>Sunsilk Personal Care Variant 26</v>
      </c>
      <c r="F3643">
        <f>IF(tbl_transaction[[#This Row],[Type]]="Inbound",VLOOKUP(tbl_transaction[[#This Row],[Reference Number]],barang_masuk[],6,FALSE),IF(tbl_transaction[[#This Row],[Type]]="Outbound",VLOOKUP(tbl_transaction[[#This Row],[Reference Number]],barang_keluar[],6,FALSE),""))</f>
        <v>24</v>
      </c>
      <c r="G3643" t="str">
        <f>IF(tbl_transaction[[#This Row],[Type]]="Inbound",VLOOKUP(tbl_transaction[[#This Row],[Reference Number]],barang_masuk[],7,FALSE),IF(tbl_transaction[[#This Row],[Type]]="Outbound",VLOOKUP(tbl_transaction[[#This Row],[Reference Number]],barang_keluar[],7,FALSE),""))</f>
        <v>Bottle</v>
      </c>
      <c r="H3643" t="str">
        <f>IF(tbl_transaction[[#This Row],[Type]]="Inbound",VLOOKUP(tbl_transaction[[#This Row],[Reference Number]],barang_masuk[],3,FALSE),IF(tbl_transaction[[#This Row],[Type]]="Outbound",VLOOKUP(tbl_transaction[[#This Row],[Reference Number]],barang_keluar[],3,FALSE),""))</f>
        <v>Outlet 059</v>
      </c>
      <c r="I3643" t="str">
        <f>IF(D3643='Kartu Stok'!$B$2,COUNTIF($D$3:D3643,'Kartu Stok'!$B$2),"")</f>
        <v/>
      </c>
    </row>
    <row r="3644" spans="1:9" ht="14.5" x14ac:dyDescent="0.35">
      <c r="A3644" s="2" t="s">
        <v>4203</v>
      </c>
      <c r="B3644" s="5">
        <f>IF(LEFT(tbl_transaction[[#This Row],[Reference Number]],2)="GR",VLOOKUP(tbl_transaction[[#This Row],[Reference Number]],barang_masuk[],2,FALSE),IF(LEFT(tbl_transaction[[#This Row],[Reference Number]],2)="DO",VLOOKUP(tbl_transaction[[#This Row],[Reference Number]],barang_keluar[],2,FALSE),""))</f>
        <v>46081</v>
      </c>
      <c r="C3644" t="str">
        <f t="shared" si="57"/>
        <v>Outbound</v>
      </c>
      <c r="D3644" t="str">
        <f>IF(tbl_transaction[[#This Row],[Type]]="Inbound",VLOOKUP(tbl_transaction[[#This Row],[Reference Number]],barang_masuk[],4,FALSE),IF(tbl_transaction[[#This Row],[Type]]="Outbound",VLOOKUP(tbl_transaction[[#This Row],[Reference Number]],barang_keluar[],4,FALSE),""))</f>
        <v>DAR014</v>
      </c>
      <c r="E3644" t="str">
        <f>IF(tbl_transaction[[#This Row],[Type]]="Inbound",VLOOKUP(tbl_transaction[[#This Row],[Reference Number]],barang_masuk[],5,FALSE),IF(tbl_transaction[[#This Row],[Type]]="Outbound",VLOOKUP(tbl_transaction[[#This Row],[Reference Number]],barang_keluar[],5,FALSE),""))</f>
        <v>Indomilk Dairy Variant 14</v>
      </c>
      <c r="F3644">
        <f>IF(tbl_transaction[[#This Row],[Type]]="Inbound",VLOOKUP(tbl_transaction[[#This Row],[Reference Number]],barang_masuk[],6,FALSE),IF(tbl_transaction[[#This Row],[Type]]="Outbound",VLOOKUP(tbl_transaction[[#This Row],[Reference Number]],barang_keluar[],6,FALSE),""))</f>
        <v>10</v>
      </c>
      <c r="G3644" t="str">
        <f>IF(tbl_transaction[[#This Row],[Type]]="Inbound",VLOOKUP(tbl_transaction[[#This Row],[Reference Number]],barang_masuk[],7,FALSE),IF(tbl_transaction[[#This Row],[Type]]="Outbound",VLOOKUP(tbl_transaction[[#This Row],[Reference Number]],barang_keluar[],7,FALSE),""))</f>
        <v>Box</v>
      </c>
      <c r="H3644" t="str">
        <f>IF(tbl_transaction[[#This Row],[Type]]="Inbound",VLOOKUP(tbl_transaction[[#This Row],[Reference Number]],barang_masuk[],3,FALSE),IF(tbl_transaction[[#This Row],[Type]]="Outbound",VLOOKUP(tbl_transaction[[#This Row],[Reference Number]],barang_keluar[],3,FALSE),""))</f>
        <v>Outlet 069</v>
      </c>
      <c r="I3644" t="str">
        <f>IF(D3644='Kartu Stok'!$B$2,COUNTIF($D$3:D3644,'Kartu Stok'!$B$2),"")</f>
        <v/>
      </c>
    </row>
    <row r="3645" spans="1:9" ht="14.5" x14ac:dyDescent="0.35">
      <c r="A3645" s="2" t="s">
        <v>4204</v>
      </c>
      <c r="B3645" s="5">
        <f>IF(LEFT(tbl_transaction[[#This Row],[Reference Number]],2)="GR",VLOOKUP(tbl_transaction[[#This Row],[Reference Number]],barang_masuk[],2,FALSE),IF(LEFT(tbl_transaction[[#This Row],[Reference Number]],2)="DO",VLOOKUP(tbl_transaction[[#This Row],[Reference Number]],barang_keluar[],2,FALSE),""))</f>
        <v>46192</v>
      </c>
      <c r="C3645" t="str">
        <f t="shared" si="57"/>
        <v>Outbound</v>
      </c>
      <c r="D3645" t="str">
        <f>IF(tbl_transaction[[#This Row],[Type]]="Inbound",VLOOKUP(tbl_transaction[[#This Row],[Reference Number]],barang_masuk[],4,FALSE),IF(tbl_transaction[[#This Row],[Type]]="Outbound",VLOOKUP(tbl_transaction[[#This Row],[Reference Number]],barang_keluar[],4,FALSE),""))</f>
        <v>PER023</v>
      </c>
      <c r="E3645" t="str">
        <f>IF(tbl_transaction[[#This Row],[Type]]="Inbound",VLOOKUP(tbl_transaction[[#This Row],[Reference Number]],barang_masuk[],5,FALSE),IF(tbl_transaction[[#This Row],[Type]]="Outbound",VLOOKUP(tbl_transaction[[#This Row],[Reference Number]],barang_keluar[],5,FALSE),""))</f>
        <v>Lifebuoy Personal Care Variant 23</v>
      </c>
      <c r="F3645">
        <f>IF(tbl_transaction[[#This Row],[Type]]="Inbound",VLOOKUP(tbl_transaction[[#This Row],[Reference Number]],barang_masuk[],6,FALSE),IF(tbl_transaction[[#This Row],[Type]]="Outbound",VLOOKUP(tbl_transaction[[#This Row],[Reference Number]],barang_keluar[],6,FALSE),""))</f>
        <v>48</v>
      </c>
      <c r="G3645" t="str">
        <f>IF(tbl_transaction[[#This Row],[Type]]="Inbound",VLOOKUP(tbl_transaction[[#This Row],[Reference Number]],barang_masuk[],7,FALSE),IF(tbl_transaction[[#This Row],[Type]]="Outbound",VLOOKUP(tbl_transaction[[#This Row],[Reference Number]],barang_keluar[],7,FALSE),""))</f>
        <v>Bottle</v>
      </c>
      <c r="H3645" t="str">
        <f>IF(tbl_transaction[[#This Row],[Type]]="Inbound",VLOOKUP(tbl_transaction[[#This Row],[Reference Number]],barang_masuk[],3,FALSE),IF(tbl_transaction[[#This Row],[Type]]="Outbound",VLOOKUP(tbl_transaction[[#This Row],[Reference Number]],barang_keluar[],3,FALSE),""))</f>
        <v>Outlet 032</v>
      </c>
      <c r="I3645" t="str">
        <f>IF(D3645='Kartu Stok'!$B$2,COUNTIF($D$3:D3645,'Kartu Stok'!$B$2),"")</f>
        <v/>
      </c>
    </row>
    <row r="3646" spans="1:9" ht="14.5" x14ac:dyDescent="0.35">
      <c r="A3646" s="2" t="s">
        <v>4205</v>
      </c>
      <c r="B3646" s="5">
        <f>IF(LEFT(tbl_transaction[[#This Row],[Reference Number]],2)="GR",VLOOKUP(tbl_transaction[[#This Row],[Reference Number]],barang_masuk[],2,FALSE),IF(LEFT(tbl_transaction[[#This Row],[Reference Number]],2)="DO",VLOOKUP(tbl_transaction[[#This Row],[Reference Number]],barang_keluar[],2,FALSE),""))</f>
        <v>46076</v>
      </c>
      <c r="C3646" t="str">
        <f t="shared" si="57"/>
        <v>Outbound</v>
      </c>
      <c r="D3646" t="str">
        <f>IF(tbl_transaction[[#This Row],[Type]]="Inbound",VLOOKUP(tbl_transaction[[#This Row],[Reference Number]],barang_masuk[],4,FALSE),IF(tbl_transaction[[#This Row],[Type]]="Outbound",VLOOKUP(tbl_transaction[[#This Row],[Reference Number]],barang_keluar[],4,FALSE),""))</f>
        <v>HOM018</v>
      </c>
      <c r="E3646" t="str">
        <f>IF(tbl_transaction[[#This Row],[Type]]="Inbound",VLOOKUP(tbl_transaction[[#This Row],[Reference Number]],barang_masuk[],5,FALSE),IF(tbl_transaction[[#This Row],[Type]]="Outbound",VLOOKUP(tbl_transaction[[#This Row],[Reference Number]],barang_keluar[],5,FALSE),""))</f>
        <v>Molto Home Care Variant 18</v>
      </c>
      <c r="F3646">
        <f>IF(tbl_transaction[[#This Row],[Type]]="Inbound",VLOOKUP(tbl_transaction[[#This Row],[Reference Number]],barang_masuk[],6,FALSE),IF(tbl_transaction[[#This Row],[Type]]="Outbound",VLOOKUP(tbl_transaction[[#This Row],[Reference Number]],barang_keluar[],6,FALSE),""))</f>
        <v>10</v>
      </c>
      <c r="G3646" t="str">
        <f>IF(tbl_transaction[[#This Row],[Type]]="Inbound",VLOOKUP(tbl_transaction[[#This Row],[Reference Number]],barang_masuk[],7,FALSE),IF(tbl_transaction[[#This Row],[Type]]="Outbound",VLOOKUP(tbl_transaction[[#This Row],[Reference Number]],barang_keluar[],7,FALSE),""))</f>
        <v>Pack</v>
      </c>
      <c r="H3646" t="str">
        <f>IF(tbl_transaction[[#This Row],[Type]]="Inbound",VLOOKUP(tbl_transaction[[#This Row],[Reference Number]],barang_masuk[],3,FALSE),IF(tbl_transaction[[#This Row],[Type]]="Outbound",VLOOKUP(tbl_transaction[[#This Row],[Reference Number]],barang_keluar[],3,FALSE),""))</f>
        <v>Outlet 080</v>
      </c>
      <c r="I3646" t="str">
        <f>IF(D3646='Kartu Stok'!$B$2,COUNTIF($D$3:D3646,'Kartu Stok'!$B$2),"")</f>
        <v/>
      </c>
    </row>
    <row r="3647" spans="1:9" ht="14.5" x14ac:dyDescent="0.35">
      <c r="A3647" s="2" t="s">
        <v>4206</v>
      </c>
      <c r="B3647" s="5">
        <f>IF(LEFT(tbl_transaction[[#This Row],[Reference Number]],2)="GR",VLOOKUP(tbl_transaction[[#This Row],[Reference Number]],barang_masuk[],2,FALSE),IF(LEFT(tbl_transaction[[#This Row],[Reference Number]],2)="DO",VLOOKUP(tbl_transaction[[#This Row],[Reference Number]],barang_keluar[],2,FALSE),""))</f>
        <v>46108</v>
      </c>
      <c r="C3647" t="str">
        <f t="shared" si="57"/>
        <v>Outbound</v>
      </c>
      <c r="D3647" t="str">
        <f>IF(tbl_transaction[[#This Row],[Type]]="Inbound",VLOOKUP(tbl_transaction[[#This Row],[Reference Number]],barang_masuk[],4,FALSE),IF(tbl_transaction[[#This Row],[Type]]="Outbound",VLOOKUP(tbl_transaction[[#This Row],[Reference Number]],barang_keluar[],4,FALSE),""))</f>
        <v>BEV005</v>
      </c>
      <c r="E3647" t="str">
        <f>IF(tbl_transaction[[#This Row],[Type]]="Inbound",VLOOKUP(tbl_transaction[[#This Row],[Reference Number]],barang_masuk[],5,FALSE),IF(tbl_transaction[[#This Row],[Type]]="Outbound",VLOOKUP(tbl_transaction[[#This Row],[Reference Number]],barang_keluar[],5,FALSE),""))</f>
        <v>Aqua Beverage Variant 5</v>
      </c>
      <c r="F3647">
        <f>IF(tbl_transaction[[#This Row],[Type]]="Inbound",VLOOKUP(tbl_transaction[[#This Row],[Reference Number]],barang_masuk[],6,FALSE),IF(tbl_transaction[[#This Row],[Type]]="Outbound",VLOOKUP(tbl_transaction[[#This Row],[Reference Number]],barang_keluar[],6,FALSE),""))</f>
        <v>20</v>
      </c>
      <c r="G3647" t="str">
        <f>IF(tbl_transaction[[#This Row],[Type]]="Inbound",VLOOKUP(tbl_transaction[[#This Row],[Reference Number]],barang_masuk[],7,FALSE),IF(tbl_transaction[[#This Row],[Type]]="Outbound",VLOOKUP(tbl_transaction[[#This Row],[Reference Number]],barang_keluar[],7,FALSE),""))</f>
        <v>Bottle</v>
      </c>
      <c r="H3647" t="str">
        <f>IF(tbl_transaction[[#This Row],[Type]]="Inbound",VLOOKUP(tbl_transaction[[#This Row],[Reference Number]],barang_masuk[],3,FALSE),IF(tbl_transaction[[#This Row],[Type]]="Outbound",VLOOKUP(tbl_transaction[[#This Row],[Reference Number]],barang_keluar[],3,FALSE),""))</f>
        <v>Outlet 053</v>
      </c>
      <c r="I3647" t="str">
        <f>IF(D3647='Kartu Stok'!$B$2,COUNTIF($D$3:D3647,'Kartu Stok'!$B$2),"")</f>
        <v/>
      </c>
    </row>
    <row r="3648" spans="1:9" ht="14.5" x14ac:dyDescent="0.35">
      <c r="A3648" s="2" t="s">
        <v>4207</v>
      </c>
      <c r="B3648" s="5">
        <f>IF(LEFT(tbl_transaction[[#This Row],[Reference Number]],2)="GR",VLOOKUP(tbl_transaction[[#This Row],[Reference Number]],barang_masuk[],2,FALSE),IF(LEFT(tbl_transaction[[#This Row],[Reference Number]],2)="DO",VLOOKUP(tbl_transaction[[#This Row],[Reference Number]],barang_keluar[],2,FALSE),""))</f>
        <v>46054</v>
      </c>
      <c r="C3648" t="str">
        <f t="shared" si="57"/>
        <v>Outbound</v>
      </c>
      <c r="D3648" t="str">
        <f>IF(tbl_transaction[[#This Row],[Type]]="Inbound",VLOOKUP(tbl_transaction[[#This Row],[Reference Number]],barang_masuk[],4,FALSE),IF(tbl_transaction[[#This Row],[Type]]="Outbound",VLOOKUP(tbl_transaction[[#This Row],[Reference Number]],barang_keluar[],4,FALSE),""))</f>
        <v>BEV022</v>
      </c>
      <c r="E3648" t="str">
        <f>IF(tbl_transaction[[#This Row],[Type]]="Inbound",VLOOKUP(tbl_transaction[[#This Row],[Reference Number]],barang_masuk[],5,FALSE),IF(tbl_transaction[[#This Row],[Type]]="Outbound",VLOOKUP(tbl_transaction[[#This Row],[Reference Number]],barang_keluar[],5,FALSE),""))</f>
        <v>Sosro Beverage Variant 22</v>
      </c>
      <c r="F3648">
        <f>IF(tbl_transaction[[#This Row],[Type]]="Inbound",VLOOKUP(tbl_transaction[[#This Row],[Reference Number]],barang_masuk[],6,FALSE),IF(tbl_transaction[[#This Row],[Type]]="Outbound",VLOOKUP(tbl_transaction[[#This Row],[Reference Number]],barang_keluar[],6,FALSE),""))</f>
        <v>36</v>
      </c>
      <c r="G3648" t="str">
        <f>IF(tbl_transaction[[#This Row],[Type]]="Inbound",VLOOKUP(tbl_transaction[[#This Row],[Reference Number]],barang_masuk[],7,FALSE),IF(tbl_transaction[[#This Row],[Type]]="Outbound",VLOOKUP(tbl_transaction[[#This Row],[Reference Number]],barang_keluar[],7,FALSE),""))</f>
        <v>Bottle</v>
      </c>
      <c r="H3648" t="str">
        <f>IF(tbl_transaction[[#This Row],[Type]]="Inbound",VLOOKUP(tbl_transaction[[#This Row],[Reference Number]],barang_masuk[],3,FALSE),IF(tbl_transaction[[#This Row],[Type]]="Outbound",VLOOKUP(tbl_transaction[[#This Row],[Reference Number]],barang_keluar[],3,FALSE),""))</f>
        <v>Outlet 015</v>
      </c>
      <c r="I3648" t="str">
        <f>IF(D3648='Kartu Stok'!$B$2,COUNTIF($D$3:D3648,'Kartu Stok'!$B$2),"")</f>
        <v/>
      </c>
    </row>
    <row r="3649" spans="1:9" ht="14.5" x14ac:dyDescent="0.35">
      <c r="A3649" s="2" t="s">
        <v>4208</v>
      </c>
      <c r="B3649" s="5">
        <f>IF(LEFT(tbl_transaction[[#This Row],[Reference Number]],2)="GR",VLOOKUP(tbl_transaction[[#This Row],[Reference Number]],barang_masuk[],2,FALSE),IF(LEFT(tbl_transaction[[#This Row],[Reference Number]],2)="DO",VLOOKUP(tbl_transaction[[#This Row],[Reference Number]],barang_keluar[],2,FALSE),""))</f>
        <v>46066</v>
      </c>
      <c r="C3649" t="str">
        <f t="shared" si="57"/>
        <v>Outbound</v>
      </c>
      <c r="D3649" t="str">
        <f>IF(tbl_transaction[[#This Row],[Type]]="Inbound",VLOOKUP(tbl_transaction[[#This Row],[Reference Number]],barang_masuk[],4,FALSE),IF(tbl_transaction[[#This Row],[Type]]="Outbound",VLOOKUP(tbl_transaction[[#This Row],[Reference Number]],barang_keluar[],4,FALSE),""))</f>
        <v>BEV010</v>
      </c>
      <c r="E3649" t="str">
        <f>IF(tbl_transaction[[#This Row],[Type]]="Inbound",VLOOKUP(tbl_transaction[[#This Row],[Reference Number]],barang_masuk[],5,FALSE),IF(tbl_transaction[[#This Row],[Type]]="Outbound",VLOOKUP(tbl_transaction[[#This Row],[Reference Number]],barang_keluar[],5,FALSE),""))</f>
        <v>Coca Cola Beverage Variant 10</v>
      </c>
      <c r="F3649">
        <f>IF(tbl_transaction[[#This Row],[Type]]="Inbound",VLOOKUP(tbl_transaction[[#This Row],[Reference Number]],barang_masuk[],6,FALSE),IF(tbl_transaction[[#This Row],[Type]]="Outbound",VLOOKUP(tbl_transaction[[#This Row],[Reference Number]],barang_keluar[],6,FALSE),""))</f>
        <v>12</v>
      </c>
      <c r="G3649" t="str">
        <f>IF(tbl_transaction[[#This Row],[Type]]="Inbound",VLOOKUP(tbl_transaction[[#This Row],[Reference Number]],barang_masuk[],7,FALSE),IF(tbl_transaction[[#This Row],[Type]]="Outbound",VLOOKUP(tbl_transaction[[#This Row],[Reference Number]],barang_keluar[],7,FALSE),""))</f>
        <v>Bottle</v>
      </c>
      <c r="H3649" t="str">
        <f>IF(tbl_transaction[[#This Row],[Type]]="Inbound",VLOOKUP(tbl_transaction[[#This Row],[Reference Number]],barang_masuk[],3,FALSE),IF(tbl_transaction[[#This Row],[Type]]="Outbound",VLOOKUP(tbl_transaction[[#This Row],[Reference Number]],barang_keluar[],3,FALSE),""))</f>
        <v>Outlet 007</v>
      </c>
      <c r="I3649" t="str">
        <f>IF(D3649='Kartu Stok'!$B$2,COUNTIF($D$3:D3649,'Kartu Stok'!$B$2),"")</f>
        <v/>
      </c>
    </row>
    <row r="3650" spans="1:9" ht="14.5" x14ac:dyDescent="0.35">
      <c r="A3650" s="2" t="s">
        <v>4209</v>
      </c>
      <c r="B3650" s="5">
        <f>IF(LEFT(tbl_transaction[[#This Row],[Reference Number]],2)="GR",VLOOKUP(tbl_transaction[[#This Row],[Reference Number]],barang_masuk[],2,FALSE),IF(LEFT(tbl_transaction[[#This Row],[Reference Number]],2)="DO",VLOOKUP(tbl_transaction[[#This Row],[Reference Number]],barang_keluar[],2,FALSE),""))</f>
        <v>46189</v>
      </c>
      <c r="C3650" t="str">
        <f t="shared" si="57"/>
        <v>Outbound</v>
      </c>
      <c r="D3650" t="str">
        <f>IF(tbl_transaction[[#This Row],[Type]]="Inbound",VLOOKUP(tbl_transaction[[#This Row],[Reference Number]],barang_masuk[],4,FALSE),IF(tbl_transaction[[#This Row],[Type]]="Outbound",VLOOKUP(tbl_transaction[[#This Row],[Reference Number]],barang_keluar[],4,FALSE),""))</f>
        <v>PER024</v>
      </c>
      <c r="E3650" t="str">
        <f>IF(tbl_transaction[[#This Row],[Type]]="Inbound",VLOOKUP(tbl_transaction[[#This Row],[Reference Number]],barang_masuk[],5,FALSE),IF(tbl_transaction[[#This Row],[Type]]="Outbound",VLOOKUP(tbl_transaction[[#This Row],[Reference Number]],barang_keluar[],5,FALSE),""))</f>
        <v>Pepsodent Personal Care Variant 24</v>
      </c>
      <c r="F3650">
        <f>IF(tbl_transaction[[#This Row],[Type]]="Inbound",VLOOKUP(tbl_transaction[[#This Row],[Reference Number]],barang_masuk[],6,FALSE),IF(tbl_transaction[[#This Row],[Type]]="Outbound",VLOOKUP(tbl_transaction[[#This Row],[Reference Number]],barang_keluar[],6,FALSE),""))</f>
        <v>30</v>
      </c>
      <c r="G3650" t="str">
        <f>IF(tbl_transaction[[#This Row],[Type]]="Inbound",VLOOKUP(tbl_transaction[[#This Row],[Reference Number]],barang_masuk[],7,FALSE),IF(tbl_transaction[[#This Row],[Type]]="Outbound",VLOOKUP(tbl_transaction[[#This Row],[Reference Number]],barang_keluar[],7,FALSE),""))</f>
        <v>Bottle</v>
      </c>
      <c r="H3650" t="str">
        <f>IF(tbl_transaction[[#This Row],[Type]]="Inbound",VLOOKUP(tbl_transaction[[#This Row],[Reference Number]],barang_masuk[],3,FALSE),IF(tbl_transaction[[#This Row],[Type]]="Outbound",VLOOKUP(tbl_transaction[[#This Row],[Reference Number]],barang_keluar[],3,FALSE),""))</f>
        <v>Outlet 069</v>
      </c>
      <c r="I3650" t="str">
        <f>IF(D3650='Kartu Stok'!$B$2,COUNTIF($D$3:D3650,'Kartu Stok'!$B$2),"")</f>
        <v/>
      </c>
    </row>
    <row r="3651" spans="1:9" ht="14.5" x14ac:dyDescent="0.35">
      <c r="A3651" s="2" t="s">
        <v>4210</v>
      </c>
      <c r="B3651" s="5">
        <f>IF(LEFT(tbl_transaction[[#This Row],[Reference Number]],2)="GR",VLOOKUP(tbl_transaction[[#This Row],[Reference Number]],barang_masuk[],2,FALSE),IF(LEFT(tbl_transaction[[#This Row],[Reference Number]],2)="DO",VLOOKUP(tbl_transaction[[#This Row],[Reference Number]],barang_keluar[],2,FALSE),""))</f>
        <v>46036</v>
      </c>
      <c r="C3651" t="str">
        <f t="shared" si="57"/>
        <v>Outbound</v>
      </c>
      <c r="D3651" t="str">
        <f>IF(tbl_transaction[[#This Row],[Type]]="Inbound",VLOOKUP(tbl_transaction[[#This Row],[Reference Number]],barang_masuk[],4,FALSE),IF(tbl_transaction[[#This Row],[Type]]="Outbound",VLOOKUP(tbl_transaction[[#This Row],[Reference Number]],barang_keluar[],4,FALSE),""))</f>
        <v>PER017</v>
      </c>
      <c r="E3651" t="str">
        <f>IF(tbl_transaction[[#This Row],[Type]]="Inbound",VLOOKUP(tbl_transaction[[#This Row],[Reference Number]],barang_masuk[],5,FALSE),IF(tbl_transaction[[#This Row],[Type]]="Outbound",VLOOKUP(tbl_transaction[[#This Row],[Reference Number]],barang_keluar[],5,FALSE),""))</f>
        <v>Pepsodent Personal Care Variant 17</v>
      </c>
      <c r="F3651">
        <f>IF(tbl_transaction[[#This Row],[Type]]="Inbound",VLOOKUP(tbl_transaction[[#This Row],[Reference Number]],barang_masuk[],6,FALSE),IF(tbl_transaction[[#This Row],[Type]]="Outbound",VLOOKUP(tbl_transaction[[#This Row],[Reference Number]],barang_keluar[],6,FALSE),""))</f>
        <v>24</v>
      </c>
      <c r="G3651" t="str">
        <f>IF(tbl_transaction[[#This Row],[Type]]="Inbound",VLOOKUP(tbl_transaction[[#This Row],[Reference Number]],barang_masuk[],7,FALSE),IF(tbl_transaction[[#This Row],[Type]]="Outbound",VLOOKUP(tbl_transaction[[#This Row],[Reference Number]],barang_keluar[],7,FALSE),""))</f>
        <v>Bottle</v>
      </c>
      <c r="H3651" t="str">
        <f>IF(tbl_transaction[[#This Row],[Type]]="Inbound",VLOOKUP(tbl_transaction[[#This Row],[Reference Number]],barang_masuk[],3,FALSE),IF(tbl_transaction[[#This Row],[Type]]="Outbound",VLOOKUP(tbl_transaction[[#This Row],[Reference Number]],barang_keluar[],3,FALSE),""))</f>
        <v>Outlet 021</v>
      </c>
      <c r="I3651" t="str">
        <f>IF(D3651='Kartu Stok'!$B$2,COUNTIF($D$3:D3651,'Kartu Stok'!$B$2),"")</f>
        <v/>
      </c>
    </row>
    <row r="3652" spans="1:9" ht="14.5" x14ac:dyDescent="0.35">
      <c r="A3652" s="2" t="s">
        <v>4211</v>
      </c>
      <c r="B3652" s="5">
        <f>IF(LEFT(tbl_transaction[[#This Row],[Reference Number]],2)="GR",VLOOKUP(tbl_transaction[[#This Row],[Reference Number]],barang_masuk[],2,FALSE),IF(LEFT(tbl_transaction[[#This Row],[Reference Number]],2)="DO",VLOOKUP(tbl_transaction[[#This Row],[Reference Number]],barang_keluar[],2,FALSE),""))</f>
        <v>46155</v>
      </c>
      <c r="C3652" t="str">
        <f t="shared" si="57"/>
        <v>Outbound</v>
      </c>
      <c r="D3652" t="str">
        <f>IF(tbl_transaction[[#This Row],[Type]]="Inbound",VLOOKUP(tbl_transaction[[#This Row],[Reference Number]],barang_masuk[],4,FALSE),IF(tbl_transaction[[#This Row],[Type]]="Outbound",VLOOKUP(tbl_transaction[[#This Row],[Reference Number]],barang_keluar[],4,FALSE),""))</f>
        <v>BEV018</v>
      </c>
      <c r="E3652" t="str">
        <f>IF(tbl_transaction[[#This Row],[Type]]="Inbound",VLOOKUP(tbl_transaction[[#This Row],[Reference Number]],barang_masuk[],5,FALSE),IF(tbl_transaction[[#This Row],[Type]]="Outbound",VLOOKUP(tbl_transaction[[#This Row],[Reference Number]],barang_keluar[],5,FALSE),""))</f>
        <v>Sosro Beverage Variant 18</v>
      </c>
      <c r="F3652">
        <f>IF(tbl_transaction[[#This Row],[Type]]="Inbound",VLOOKUP(tbl_transaction[[#This Row],[Reference Number]],barang_masuk[],6,FALSE),IF(tbl_transaction[[#This Row],[Type]]="Outbound",VLOOKUP(tbl_transaction[[#This Row],[Reference Number]],barang_keluar[],6,FALSE),""))</f>
        <v>60</v>
      </c>
      <c r="G3652" t="str">
        <f>IF(tbl_transaction[[#This Row],[Type]]="Inbound",VLOOKUP(tbl_transaction[[#This Row],[Reference Number]],barang_masuk[],7,FALSE),IF(tbl_transaction[[#This Row],[Type]]="Outbound",VLOOKUP(tbl_transaction[[#This Row],[Reference Number]],barang_keluar[],7,FALSE),""))</f>
        <v>Bottle</v>
      </c>
      <c r="H3652" t="str">
        <f>IF(tbl_transaction[[#This Row],[Type]]="Inbound",VLOOKUP(tbl_transaction[[#This Row],[Reference Number]],barang_masuk[],3,FALSE),IF(tbl_transaction[[#This Row],[Type]]="Outbound",VLOOKUP(tbl_transaction[[#This Row],[Reference Number]],barang_keluar[],3,FALSE),""))</f>
        <v>Outlet 010</v>
      </c>
      <c r="I3652" t="str">
        <f>IF(D3652='Kartu Stok'!$B$2,COUNTIF($D$3:D3652,'Kartu Stok'!$B$2),"")</f>
        <v/>
      </c>
    </row>
    <row r="3653" spans="1:9" ht="14.5" x14ac:dyDescent="0.35">
      <c r="A3653" s="2" t="s">
        <v>4212</v>
      </c>
      <c r="B3653" s="5">
        <f>IF(LEFT(tbl_transaction[[#This Row],[Reference Number]],2)="GR",VLOOKUP(tbl_transaction[[#This Row],[Reference Number]],barang_masuk[],2,FALSE),IF(LEFT(tbl_transaction[[#This Row],[Reference Number]],2)="DO",VLOOKUP(tbl_transaction[[#This Row],[Reference Number]],barang_keluar[],2,FALSE),""))</f>
        <v>46092</v>
      </c>
      <c r="C3653" t="str">
        <f t="shared" si="57"/>
        <v>Outbound</v>
      </c>
      <c r="D3653" t="str">
        <f>IF(tbl_transaction[[#This Row],[Type]]="Inbound",VLOOKUP(tbl_transaction[[#This Row],[Reference Number]],barang_masuk[],4,FALSE),IF(tbl_transaction[[#This Row],[Type]]="Outbound",VLOOKUP(tbl_transaction[[#This Row],[Reference Number]],barang_keluar[],4,FALSE),""))</f>
        <v>PER019</v>
      </c>
      <c r="E3653" t="str">
        <f>IF(tbl_transaction[[#This Row],[Type]]="Inbound",VLOOKUP(tbl_transaction[[#This Row],[Reference Number]],barang_masuk[],5,FALSE),IF(tbl_transaction[[#This Row],[Type]]="Outbound",VLOOKUP(tbl_transaction[[#This Row],[Reference Number]],barang_keluar[],5,FALSE),""))</f>
        <v>Sunsilk Personal Care Variant 19</v>
      </c>
      <c r="F3653">
        <f>IF(tbl_transaction[[#This Row],[Type]]="Inbound",VLOOKUP(tbl_transaction[[#This Row],[Reference Number]],barang_masuk[],6,FALSE),IF(tbl_transaction[[#This Row],[Type]]="Outbound",VLOOKUP(tbl_transaction[[#This Row],[Reference Number]],barang_keluar[],6,FALSE),""))</f>
        <v>10</v>
      </c>
      <c r="G3653" t="str">
        <f>IF(tbl_transaction[[#This Row],[Type]]="Inbound",VLOOKUP(tbl_transaction[[#This Row],[Reference Number]],barang_masuk[],7,FALSE),IF(tbl_transaction[[#This Row],[Type]]="Outbound",VLOOKUP(tbl_transaction[[#This Row],[Reference Number]],barang_keluar[],7,FALSE),""))</f>
        <v>Bottle</v>
      </c>
      <c r="H3653" t="str">
        <f>IF(tbl_transaction[[#This Row],[Type]]="Inbound",VLOOKUP(tbl_transaction[[#This Row],[Reference Number]],barang_masuk[],3,FALSE),IF(tbl_transaction[[#This Row],[Type]]="Outbound",VLOOKUP(tbl_transaction[[#This Row],[Reference Number]],barang_keluar[],3,FALSE),""))</f>
        <v>Outlet 054</v>
      </c>
      <c r="I3653" t="str">
        <f>IF(D3653='Kartu Stok'!$B$2,COUNTIF($D$3:D3653,'Kartu Stok'!$B$2),"")</f>
        <v/>
      </c>
    </row>
    <row r="3654" spans="1:9" ht="14.5" x14ac:dyDescent="0.35">
      <c r="A3654" s="2" t="s">
        <v>4213</v>
      </c>
      <c r="B3654" s="5">
        <f>IF(LEFT(tbl_transaction[[#This Row],[Reference Number]],2)="GR",VLOOKUP(tbl_transaction[[#This Row],[Reference Number]],barang_masuk[],2,FALSE),IF(LEFT(tbl_transaction[[#This Row],[Reference Number]],2)="DO",VLOOKUP(tbl_transaction[[#This Row],[Reference Number]],barang_keluar[],2,FALSE),""))</f>
        <v>46051</v>
      </c>
      <c r="C3654" t="str">
        <f t="shared" si="57"/>
        <v>Outbound</v>
      </c>
      <c r="D3654" t="str">
        <f>IF(tbl_transaction[[#This Row],[Type]]="Inbound",VLOOKUP(tbl_transaction[[#This Row],[Reference Number]],barang_masuk[],4,FALSE),IF(tbl_transaction[[#This Row],[Type]]="Outbound",VLOOKUP(tbl_transaction[[#This Row],[Reference Number]],barang_keluar[],4,FALSE),""))</f>
        <v>INS010</v>
      </c>
      <c r="E3654" t="str">
        <f>IF(tbl_transaction[[#This Row],[Type]]="Inbound",VLOOKUP(tbl_transaction[[#This Row],[Reference Number]],barang_masuk[],5,FALSE),IF(tbl_transaction[[#This Row],[Type]]="Outbound",VLOOKUP(tbl_transaction[[#This Row],[Reference Number]],barang_keluar[],5,FALSE),""))</f>
        <v>Sarimi Instant Food Variant 10</v>
      </c>
      <c r="F3654">
        <f>IF(tbl_transaction[[#This Row],[Type]]="Inbound",VLOOKUP(tbl_transaction[[#This Row],[Reference Number]],barang_masuk[],6,FALSE),IF(tbl_transaction[[#This Row],[Type]]="Outbound",VLOOKUP(tbl_transaction[[#This Row],[Reference Number]],barang_keluar[],6,FALSE),""))</f>
        <v>24</v>
      </c>
      <c r="G3654" t="str">
        <f>IF(tbl_transaction[[#This Row],[Type]]="Inbound",VLOOKUP(tbl_transaction[[#This Row],[Reference Number]],barang_masuk[],7,FALSE),IF(tbl_transaction[[#This Row],[Type]]="Outbound",VLOOKUP(tbl_transaction[[#This Row],[Reference Number]],barang_keluar[],7,FALSE),""))</f>
        <v>Pack</v>
      </c>
      <c r="H3654" t="str">
        <f>IF(tbl_transaction[[#This Row],[Type]]="Inbound",VLOOKUP(tbl_transaction[[#This Row],[Reference Number]],barang_masuk[],3,FALSE),IF(tbl_transaction[[#This Row],[Type]]="Outbound",VLOOKUP(tbl_transaction[[#This Row],[Reference Number]],barang_keluar[],3,FALSE),""))</f>
        <v>Outlet 069</v>
      </c>
      <c r="I3654" t="str">
        <f>IF(D3654='Kartu Stok'!$B$2,COUNTIF($D$3:D3654,'Kartu Stok'!$B$2),"")</f>
        <v/>
      </c>
    </row>
    <row r="3655" spans="1:9" ht="14.5" x14ac:dyDescent="0.35">
      <c r="A3655" s="2" t="s">
        <v>4214</v>
      </c>
      <c r="B3655" s="5">
        <f>IF(LEFT(tbl_transaction[[#This Row],[Reference Number]],2)="GR",VLOOKUP(tbl_transaction[[#This Row],[Reference Number]],barang_masuk[],2,FALSE),IF(LEFT(tbl_transaction[[#This Row],[Reference Number]],2)="DO",VLOOKUP(tbl_transaction[[#This Row],[Reference Number]],barang_keluar[],2,FALSE),""))</f>
        <v>46190</v>
      </c>
      <c r="C3655" t="str">
        <f t="shared" si="57"/>
        <v>Outbound</v>
      </c>
      <c r="D3655" t="str">
        <f>IF(tbl_transaction[[#This Row],[Type]]="Inbound",VLOOKUP(tbl_transaction[[#This Row],[Reference Number]],barang_masuk[],4,FALSE),IF(tbl_transaction[[#This Row],[Type]]="Outbound",VLOOKUP(tbl_transaction[[#This Row],[Reference Number]],barang_keluar[],4,FALSE),""))</f>
        <v>INS006</v>
      </c>
      <c r="E3655" t="str">
        <f>IF(tbl_transaction[[#This Row],[Type]]="Inbound",VLOOKUP(tbl_transaction[[#This Row],[Reference Number]],barang_masuk[],5,FALSE),IF(tbl_transaction[[#This Row],[Type]]="Outbound",VLOOKUP(tbl_transaction[[#This Row],[Reference Number]],barang_keluar[],5,FALSE),""))</f>
        <v>Indomie Instant Food Variant 6</v>
      </c>
      <c r="F3655">
        <f>IF(tbl_transaction[[#This Row],[Type]]="Inbound",VLOOKUP(tbl_transaction[[#This Row],[Reference Number]],barang_masuk[],6,FALSE),IF(tbl_transaction[[#This Row],[Type]]="Outbound",VLOOKUP(tbl_transaction[[#This Row],[Reference Number]],barang_keluar[],6,FALSE),""))</f>
        <v>48</v>
      </c>
      <c r="G3655" t="str">
        <f>IF(tbl_transaction[[#This Row],[Type]]="Inbound",VLOOKUP(tbl_transaction[[#This Row],[Reference Number]],barang_masuk[],7,FALSE),IF(tbl_transaction[[#This Row],[Type]]="Outbound",VLOOKUP(tbl_transaction[[#This Row],[Reference Number]],barang_keluar[],7,FALSE),""))</f>
        <v>Pack</v>
      </c>
      <c r="H3655" t="str">
        <f>IF(tbl_transaction[[#This Row],[Type]]="Inbound",VLOOKUP(tbl_transaction[[#This Row],[Reference Number]],barang_masuk[],3,FALSE),IF(tbl_transaction[[#This Row],[Type]]="Outbound",VLOOKUP(tbl_transaction[[#This Row],[Reference Number]],barang_keluar[],3,FALSE),""))</f>
        <v>Outlet 039</v>
      </c>
      <c r="I3655" t="str">
        <f>IF(D3655='Kartu Stok'!$B$2,COUNTIF($D$3:D3655,'Kartu Stok'!$B$2),"")</f>
        <v/>
      </c>
    </row>
    <row r="3656" spans="1:9" ht="14.5" x14ac:dyDescent="0.35">
      <c r="A3656" s="2" t="s">
        <v>4215</v>
      </c>
      <c r="B3656" s="5">
        <f>IF(LEFT(tbl_transaction[[#This Row],[Reference Number]],2)="GR",VLOOKUP(tbl_transaction[[#This Row],[Reference Number]],barang_masuk[],2,FALSE),IF(LEFT(tbl_transaction[[#This Row],[Reference Number]],2)="DO",VLOOKUP(tbl_transaction[[#This Row],[Reference Number]],barang_keluar[],2,FALSE),""))</f>
        <v>46153</v>
      </c>
      <c r="C3656" t="str">
        <f t="shared" si="57"/>
        <v>Outbound</v>
      </c>
      <c r="D3656" t="str">
        <f>IF(tbl_transaction[[#This Row],[Type]]="Inbound",VLOOKUP(tbl_transaction[[#This Row],[Reference Number]],barang_masuk[],4,FALSE),IF(tbl_transaction[[#This Row],[Type]]="Outbound",VLOOKUP(tbl_transaction[[#This Row],[Reference Number]],barang_keluar[],4,FALSE),""))</f>
        <v>HOM030</v>
      </c>
      <c r="E3656" t="str">
        <f>IF(tbl_transaction[[#This Row],[Type]]="Inbound",VLOOKUP(tbl_transaction[[#This Row],[Reference Number]],barang_masuk[],5,FALSE),IF(tbl_transaction[[#This Row],[Type]]="Outbound",VLOOKUP(tbl_transaction[[#This Row],[Reference Number]],barang_keluar[],5,FALSE),""))</f>
        <v>Molto Home Care Variant 30</v>
      </c>
      <c r="F3656">
        <f>IF(tbl_transaction[[#This Row],[Type]]="Inbound",VLOOKUP(tbl_transaction[[#This Row],[Reference Number]],barang_masuk[],6,FALSE),IF(tbl_transaction[[#This Row],[Type]]="Outbound",VLOOKUP(tbl_transaction[[#This Row],[Reference Number]],barang_keluar[],6,FALSE),""))</f>
        <v>10</v>
      </c>
      <c r="G3656" t="str">
        <f>IF(tbl_transaction[[#This Row],[Type]]="Inbound",VLOOKUP(tbl_transaction[[#This Row],[Reference Number]],barang_masuk[],7,FALSE),IF(tbl_transaction[[#This Row],[Type]]="Outbound",VLOOKUP(tbl_transaction[[#This Row],[Reference Number]],barang_keluar[],7,FALSE),""))</f>
        <v>Pack</v>
      </c>
      <c r="H3656" t="str">
        <f>IF(tbl_transaction[[#This Row],[Type]]="Inbound",VLOOKUP(tbl_transaction[[#This Row],[Reference Number]],barang_masuk[],3,FALSE),IF(tbl_transaction[[#This Row],[Type]]="Outbound",VLOOKUP(tbl_transaction[[#This Row],[Reference Number]],barang_keluar[],3,FALSE),""))</f>
        <v>Outlet 061</v>
      </c>
      <c r="I3656" t="str">
        <f>IF(D3656='Kartu Stok'!$B$2,COUNTIF($D$3:D3656,'Kartu Stok'!$B$2),"")</f>
        <v/>
      </c>
    </row>
    <row r="3657" spans="1:9" ht="14.5" x14ac:dyDescent="0.35">
      <c r="A3657" s="2" t="s">
        <v>4216</v>
      </c>
      <c r="B3657" s="5">
        <f>IF(LEFT(tbl_transaction[[#This Row],[Reference Number]],2)="GR",VLOOKUP(tbl_transaction[[#This Row],[Reference Number]],barang_masuk[],2,FALSE),IF(LEFT(tbl_transaction[[#This Row],[Reference Number]],2)="DO",VLOOKUP(tbl_transaction[[#This Row],[Reference Number]],barang_keluar[],2,FALSE),""))</f>
        <v>46083</v>
      </c>
      <c r="C3657" t="str">
        <f t="shared" si="57"/>
        <v>Outbound</v>
      </c>
      <c r="D3657" t="str">
        <f>IF(tbl_transaction[[#This Row],[Type]]="Inbound",VLOOKUP(tbl_transaction[[#This Row],[Reference Number]],barang_masuk[],4,FALSE),IF(tbl_transaction[[#This Row],[Type]]="Outbound",VLOOKUP(tbl_transaction[[#This Row],[Reference Number]],barang_keluar[],4,FALSE),""))</f>
        <v>BEV014</v>
      </c>
      <c r="E3657" t="str">
        <f>IF(tbl_transaction[[#This Row],[Type]]="Inbound",VLOOKUP(tbl_transaction[[#This Row],[Reference Number]],barang_masuk[],5,FALSE),IF(tbl_transaction[[#This Row],[Type]]="Outbound",VLOOKUP(tbl_transaction[[#This Row],[Reference Number]],barang_keluar[],5,FALSE),""))</f>
        <v>Coca Cola Beverage Variant 14</v>
      </c>
      <c r="F3657">
        <f>IF(tbl_transaction[[#This Row],[Type]]="Inbound",VLOOKUP(tbl_transaction[[#This Row],[Reference Number]],barang_masuk[],6,FALSE),IF(tbl_transaction[[#This Row],[Type]]="Outbound",VLOOKUP(tbl_transaction[[#This Row],[Reference Number]],barang_keluar[],6,FALSE),""))</f>
        <v>48</v>
      </c>
      <c r="G3657" t="str">
        <f>IF(tbl_transaction[[#This Row],[Type]]="Inbound",VLOOKUP(tbl_transaction[[#This Row],[Reference Number]],barang_masuk[],7,FALSE),IF(tbl_transaction[[#This Row],[Type]]="Outbound",VLOOKUP(tbl_transaction[[#This Row],[Reference Number]],barang_keluar[],7,FALSE),""))</f>
        <v>Bottle</v>
      </c>
      <c r="H3657" t="str">
        <f>IF(tbl_transaction[[#This Row],[Type]]="Inbound",VLOOKUP(tbl_transaction[[#This Row],[Reference Number]],barang_masuk[],3,FALSE),IF(tbl_transaction[[#This Row],[Type]]="Outbound",VLOOKUP(tbl_transaction[[#This Row],[Reference Number]],barang_keluar[],3,FALSE),""))</f>
        <v>Outlet 008</v>
      </c>
      <c r="I3657" t="str">
        <f>IF(D3657='Kartu Stok'!$B$2,COUNTIF($D$3:D3657,'Kartu Stok'!$B$2),"")</f>
        <v/>
      </c>
    </row>
    <row r="3658" spans="1:9" ht="14.5" x14ac:dyDescent="0.35">
      <c r="A3658" s="2" t="s">
        <v>4217</v>
      </c>
      <c r="B3658" s="5">
        <f>IF(LEFT(tbl_transaction[[#This Row],[Reference Number]],2)="GR",VLOOKUP(tbl_transaction[[#This Row],[Reference Number]],barang_masuk[],2,FALSE),IF(LEFT(tbl_transaction[[#This Row],[Reference Number]],2)="DO",VLOOKUP(tbl_transaction[[#This Row],[Reference Number]],barang_keluar[],2,FALSE),""))</f>
        <v>46163</v>
      </c>
      <c r="C3658" t="str">
        <f t="shared" si="57"/>
        <v>Outbound</v>
      </c>
      <c r="D3658" t="str">
        <f>IF(tbl_transaction[[#This Row],[Type]]="Inbound",VLOOKUP(tbl_transaction[[#This Row],[Reference Number]],barang_masuk[],4,FALSE),IF(tbl_transaction[[#This Row],[Type]]="Outbound",VLOOKUP(tbl_transaction[[#This Row],[Reference Number]],barang_keluar[],4,FALSE),""))</f>
        <v>HOM024</v>
      </c>
      <c r="E3658" t="str">
        <f>IF(tbl_transaction[[#This Row],[Type]]="Inbound",VLOOKUP(tbl_transaction[[#This Row],[Reference Number]],barang_masuk[],5,FALSE),IF(tbl_transaction[[#This Row],[Type]]="Outbound",VLOOKUP(tbl_transaction[[#This Row],[Reference Number]],barang_keluar[],5,FALSE),""))</f>
        <v>Sunlight Home Care Variant 24</v>
      </c>
      <c r="F3658">
        <f>IF(tbl_transaction[[#This Row],[Type]]="Inbound",VLOOKUP(tbl_transaction[[#This Row],[Reference Number]],barang_masuk[],6,FALSE),IF(tbl_transaction[[#This Row],[Type]]="Outbound",VLOOKUP(tbl_transaction[[#This Row],[Reference Number]],barang_keluar[],6,FALSE),""))</f>
        <v>12</v>
      </c>
      <c r="G3658" t="str">
        <f>IF(tbl_transaction[[#This Row],[Type]]="Inbound",VLOOKUP(tbl_transaction[[#This Row],[Reference Number]],barang_masuk[],7,FALSE),IF(tbl_transaction[[#This Row],[Type]]="Outbound",VLOOKUP(tbl_transaction[[#This Row],[Reference Number]],barang_keluar[],7,FALSE),""))</f>
        <v>Pack</v>
      </c>
      <c r="H3658" t="str">
        <f>IF(tbl_transaction[[#This Row],[Type]]="Inbound",VLOOKUP(tbl_transaction[[#This Row],[Reference Number]],barang_masuk[],3,FALSE),IF(tbl_transaction[[#This Row],[Type]]="Outbound",VLOOKUP(tbl_transaction[[#This Row],[Reference Number]],barang_keluar[],3,FALSE),""))</f>
        <v>Outlet 006</v>
      </c>
      <c r="I3658" t="str">
        <f>IF(D3658='Kartu Stok'!$B$2,COUNTIF($D$3:D3658,'Kartu Stok'!$B$2),"")</f>
        <v/>
      </c>
    </row>
    <row r="3659" spans="1:9" ht="14.5" x14ac:dyDescent="0.35">
      <c r="A3659" s="2" t="s">
        <v>4218</v>
      </c>
      <c r="B3659" s="5">
        <f>IF(LEFT(tbl_transaction[[#This Row],[Reference Number]],2)="GR",VLOOKUP(tbl_transaction[[#This Row],[Reference Number]],barang_masuk[],2,FALSE),IF(LEFT(tbl_transaction[[#This Row],[Reference Number]],2)="DO",VLOOKUP(tbl_transaction[[#This Row],[Reference Number]],barang_keluar[],2,FALSE),""))</f>
        <v>46048</v>
      </c>
      <c r="C3659" t="str">
        <f t="shared" si="57"/>
        <v>Outbound</v>
      </c>
      <c r="D3659" t="str">
        <f>IF(tbl_transaction[[#This Row],[Type]]="Inbound",VLOOKUP(tbl_transaction[[#This Row],[Reference Number]],barang_masuk[],4,FALSE),IF(tbl_transaction[[#This Row],[Type]]="Outbound",VLOOKUP(tbl_transaction[[#This Row],[Reference Number]],barang_keluar[],4,FALSE),""))</f>
        <v>HOM029</v>
      </c>
      <c r="E3659" t="str">
        <f>IF(tbl_transaction[[#This Row],[Type]]="Inbound",VLOOKUP(tbl_transaction[[#This Row],[Reference Number]],barang_masuk[],5,FALSE),IF(tbl_transaction[[#This Row],[Type]]="Outbound",VLOOKUP(tbl_transaction[[#This Row],[Reference Number]],barang_keluar[],5,FALSE),""))</f>
        <v>Molto Home Care Variant 29</v>
      </c>
      <c r="F3659">
        <f>IF(tbl_transaction[[#This Row],[Type]]="Inbound",VLOOKUP(tbl_transaction[[#This Row],[Reference Number]],barang_masuk[],6,FALSE),IF(tbl_transaction[[#This Row],[Type]]="Outbound",VLOOKUP(tbl_transaction[[#This Row],[Reference Number]],barang_keluar[],6,FALSE),""))</f>
        <v>10</v>
      </c>
      <c r="G3659" t="str">
        <f>IF(tbl_transaction[[#This Row],[Type]]="Inbound",VLOOKUP(tbl_transaction[[#This Row],[Reference Number]],barang_masuk[],7,FALSE),IF(tbl_transaction[[#This Row],[Type]]="Outbound",VLOOKUP(tbl_transaction[[#This Row],[Reference Number]],barang_keluar[],7,FALSE),""))</f>
        <v>Pack</v>
      </c>
      <c r="H3659" t="str">
        <f>IF(tbl_transaction[[#This Row],[Type]]="Inbound",VLOOKUP(tbl_transaction[[#This Row],[Reference Number]],barang_masuk[],3,FALSE),IF(tbl_transaction[[#This Row],[Type]]="Outbound",VLOOKUP(tbl_transaction[[#This Row],[Reference Number]],barang_keluar[],3,FALSE),""))</f>
        <v>Outlet 005</v>
      </c>
      <c r="I3659" t="str">
        <f>IF(D3659='Kartu Stok'!$B$2,COUNTIF($D$3:D3659,'Kartu Stok'!$B$2),"")</f>
        <v/>
      </c>
    </row>
    <row r="3660" spans="1:9" ht="14.5" x14ac:dyDescent="0.35">
      <c r="A3660" s="2" t="s">
        <v>4219</v>
      </c>
      <c r="B3660" s="5">
        <f>IF(LEFT(tbl_transaction[[#This Row],[Reference Number]],2)="GR",VLOOKUP(tbl_transaction[[#This Row],[Reference Number]],barang_masuk[],2,FALSE),IF(LEFT(tbl_transaction[[#This Row],[Reference Number]],2)="DO",VLOOKUP(tbl_transaction[[#This Row],[Reference Number]],barang_keluar[],2,FALSE),""))</f>
        <v>46096</v>
      </c>
      <c r="C3660" t="str">
        <f t="shared" si="57"/>
        <v>Outbound</v>
      </c>
      <c r="D3660" t="str">
        <f>IF(tbl_transaction[[#This Row],[Type]]="Inbound",VLOOKUP(tbl_transaction[[#This Row],[Reference Number]],barang_masuk[],4,FALSE),IF(tbl_transaction[[#This Row],[Type]]="Outbound",VLOOKUP(tbl_transaction[[#This Row],[Reference Number]],barang_keluar[],4,FALSE),""))</f>
        <v>PER004</v>
      </c>
      <c r="E3660" t="str">
        <f>IF(tbl_transaction[[#This Row],[Type]]="Inbound",VLOOKUP(tbl_transaction[[#This Row],[Reference Number]],barang_masuk[],5,FALSE),IF(tbl_transaction[[#This Row],[Type]]="Outbound",VLOOKUP(tbl_transaction[[#This Row],[Reference Number]],barang_keluar[],5,FALSE),""))</f>
        <v>Lifebuoy Personal Care Variant 4</v>
      </c>
      <c r="F3660">
        <f>IF(tbl_transaction[[#This Row],[Type]]="Inbound",VLOOKUP(tbl_transaction[[#This Row],[Reference Number]],barang_masuk[],6,FALSE),IF(tbl_transaction[[#This Row],[Type]]="Outbound",VLOOKUP(tbl_transaction[[#This Row],[Reference Number]],barang_keluar[],6,FALSE),""))</f>
        <v>5</v>
      </c>
      <c r="G3660" t="str">
        <f>IF(tbl_transaction[[#This Row],[Type]]="Inbound",VLOOKUP(tbl_transaction[[#This Row],[Reference Number]],barang_masuk[],7,FALSE),IF(tbl_transaction[[#This Row],[Type]]="Outbound",VLOOKUP(tbl_transaction[[#This Row],[Reference Number]],barang_keluar[],7,FALSE),""))</f>
        <v>Bottle</v>
      </c>
      <c r="H3660" t="str">
        <f>IF(tbl_transaction[[#This Row],[Type]]="Inbound",VLOOKUP(tbl_transaction[[#This Row],[Reference Number]],barang_masuk[],3,FALSE),IF(tbl_transaction[[#This Row],[Type]]="Outbound",VLOOKUP(tbl_transaction[[#This Row],[Reference Number]],barang_keluar[],3,FALSE),""))</f>
        <v>Outlet 051</v>
      </c>
      <c r="I3660" t="str">
        <f>IF(D3660='Kartu Stok'!$B$2,COUNTIF($D$3:D3660,'Kartu Stok'!$B$2),"")</f>
        <v/>
      </c>
    </row>
    <row r="3661" spans="1:9" ht="14.5" x14ac:dyDescent="0.35">
      <c r="A3661" s="2" t="s">
        <v>4220</v>
      </c>
      <c r="B3661" s="5">
        <f>IF(LEFT(tbl_transaction[[#This Row],[Reference Number]],2)="GR",VLOOKUP(tbl_transaction[[#This Row],[Reference Number]],barang_masuk[],2,FALSE),IF(LEFT(tbl_transaction[[#This Row],[Reference Number]],2)="DO",VLOOKUP(tbl_transaction[[#This Row],[Reference Number]],barang_keluar[],2,FALSE),""))</f>
        <v>46064</v>
      </c>
      <c r="C3661" t="str">
        <f t="shared" si="57"/>
        <v>Outbound</v>
      </c>
      <c r="D3661" t="str">
        <f>IF(tbl_transaction[[#This Row],[Type]]="Inbound",VLOOKUP(tbl_transaction[[#This Row],[Reference Number]],barang_masuk[],4,FALSE),IF(tbl_transaction[[#This Row],[Type]]="Outbound",VLOOKUP(tbl_transaction[[#This Row],[Reference Number]],barang_keluar[],4,FALSE),""))</f>
        <v>INS024</v>
      </c>
      <c r="E3661" t="str">
        <f>IF(tbl_transaction[[#This Row],[Type]]="Inbound",VLOOKUP(tbl_transaction[[#This Row],[Reference Number]],barang_masuk[],5,FALSE),IF(tbl_transaction[[#This Row],[Type]]="Outbound",VLOOKUP(tbl_transaction[[#This Row],[Reference Number]],barang_keluar[],5,FALSE),""))</f>
        <v>Sarimi Instant Food Variant 24</v>
      </c>
      <c r="F3661">
        <f>IF(tbl_transaction[[#This Row],[Type]]="Inbound",VLOOKUP(tbl_transaction[[#This Row],[Reference Number]],barang_masuk[],6,FALSE),IF(tbl_transaction[[#This Row],[Type]]="Outbound",VLOOKUP(tbl_transaction[[#This Row],[Reference Number]],barang_keluar[],6,FALSE),""))</f>
        <v>15</v>
      </c>
      <c r="G3661" t="str">
        <f>IF(tbl_transaction[[#This Row],[Type]]="Inbound",VLOOKUP(tbl_transaction[[#This Row],[Reference Number]],barang_masuk[],7,FALSE),IF(tbl_transaction[[#This Row],[Type]]="Outbound",VLOOKUP(tbl_transaction[[#This Row],[Reference Number]],barang_keluar[],7,FALSE),""))</f>
        <v>Pack</v>
      </c>
      <c r="H3661" t="str">
        <f>IF(tbl_transaction[[#This Row],[Type]]="Inbound",VLOOKUP(tbl_transaction[[#This Row],[Reference Number]],barang_masuk[],3,FALSE),IF(tbl_transaction[[#This Row],[Type]]="Outbound",VLOOKUP(tbl_transaction[[#This Row],[Reference Number]],barang_keluar[],3,FALSE),""))</f>
        <v>Outlet 065</v>
      </c>
      <c r="I3661" t="str">
        <f>IF(D3661='Kartu Stok'!$B$2,COUNTIF($D$3:D3661,'Kartu Stok'!$B$2),"")</f>
        <v/>
      </c>
    </row>
    <row r="3662" spans="1:9" ht="14.5" x14ac:dyDescent="0.35">
      <c r="A3662" s="2" t="s">
        <v>4221</v>
      </c>
      <c r="B3662" s="5">
        <f>IF(LEFT(tbl_transaction[[#This Row],[Reference Number]],2)="GR",VLOOKUP(tbl_transaction[[#This Row],[Reference Number]],barang_masuk[],2,FALSE),IF(LEFT(tbl_transaction[[#This Row],[Reference Number]],2)="DO",VLOOKUP(tbl_transaction[[#This Row],[Reference Number]],barang_keluar[],2,FALSE),""))</f>
        <v>46202</v>
      </c>
      <c r="C3662" t="str">
        <f t="shared" si="57"/>
        <v>Outbound</v>
      </c>
      <c r="D3662" t="str">
        <f>IF(tbl_transaction[[#This Row],[Type]]="Inbound",VLOOKUP(tbl_transaction[[#This Row],[Reference Number]],barang_masuk[],4,FALSE),IF(tbl_transaction[[#This Row],[Type]]="Outbound",VLOOKUP(tbl_transaction[[#This Row],[Reference Number]],barang_keluar[],4,FALSE),""))</f>
        <v>INS009</v>
      </c>
      <c r="E3662" t="str">
        <f>IF(tbl_transaction[[#This Row],[Type]]="Inbound",VLOOKUP(tbl_transaction[[#This Row],[Reference Number]],barang_masuk[],5,FALSE),IF(tbl_transaction[[#This Row],[Type]]="Outbound",VLOOKUP(tbl_transaction[[#This Row],[Reference Number]],barang_keluar[],5,FALSE),""))</f>
        <v>Sarimi Instant Food Variant 9</v>
      </c>
      <c r="F3662">
        <f>IF(tbl_transaction[[#This Row],[Type]]="Inbound",VLOOKUP(tbl_transaction[[#This Row],[Reference Number]],barang_masuk[],6,FALSE),IF(tbl_transaction[[#This Row],[Type]]="Outbound",VLOOKUP(tbl_transaction[[#This Row],[Reference Number]],barang_keluar[],6,FALSE),""))</f>
        <v>15</v>
      </c>
      <c r="G3662" t="str">
        <f>IF(tbl_transaction[[#This Row],[Type]]="Inbound",VLOOKUP(tbl_transaction[[#This Row],[Reference Number]],barang_masuk[],7,FALSE),IF(tbl_transaction[[#This Row],[Type]]="Outbound",VLOOKUP(tbl_transaction[[#This Row],[Reference Number]],barang_keluar[],7,FALSE),""))</f>
        <v>Pack</v>
      </c>
      <c r="H3662" t="str">
        <f>IF(tbl_transaction[[#This Row],[Type]]="Inbound",VLOOKUP(tbl_transaction[[#This Row],[Reference Number]],barang_masuk[],3,FALSE),IF(tbl_transaction[[#This Row],[Type]]="Outbound",VLOOKUP(tbl_transaction[[#This Row],[Reference Number]],barang_keluar[],3,FALSE),""))</f>
        <v>Outlet 056</v>
      </c>
      <c r="I3662" t="str">
        <f>IF(D3662='Kartu Stok'!$B$2,COUNTIF($D$3:D3662,'Kartu Stok'!$B$2),"")</f>
        <v/>
      </c>
    </row>
    <row r="3663" spans="1:9" ht="14.5" x14ac:dyDescent="0.35">
      <c r="A3663" s="2" t="s">
        <v>4222</v>
      </c>
      <c r="B3663" s="5">
        <f>IF(LEFT(tbl_transaction[[#This Row],[Reference Number]],2)="GR",VLOOKUP(tbl_transaction[[#This Row],[Reference Number]],barang_masuk[],2,FALSE),IF(LEFT(tbl_transaction[[#This Row],[Reference Number]],2)="DO",VLOOKUP(tbl_transaction[[#This Row],[Reference Number]],barang_keluar[],2,FALSE),""))</f>
        <v>46090</v>
      </c>
      <c r="C3663" t="str">
        <f t="shared" si="57"/>
        <v>Outbound</v>
      </c>
      <c r="D3663" t="str">
        <f>IF(tbl_transaction[[#This Row],[Type]]="Inbound",VLOOKUP(tbl_transaction[[#This Row],[Reference Number]],barang_masuk[],4,FALSE),IF(tbl_transaction[[#This Row],[Type]]="Outbound",VLOOKUP(tbl_transaction[[#This Row],[Reference Number]],barang_keluar[],4,FALSE),""))</f>
        <v>HOM004</v>
      </c>
      <c r="E3663" t="str">
        <f>IF(tbl_transaction[[#This Row],[Type]]="Inbound",VLOOKUP(tbl_transaction[[#This Row],[Reference Number]],barang_masuk[],5,FALSE),IF(tbl_transaction[[#This Row],[Type]]="Outbound",VLOOKUP(tbl_transaction[[#This Row],[Reference Number]],barang_keluar[],5,FALSE),""))</f>
        <v>Molto Home Care Variant 4</v>
      </c>
      <c r="F3663">
        <f>IF(tbl_transaction[[#This Row],[Type]]="Inbound",VLOOKUP(tbl_transaction[[#This Row],[Reference Number]],barang_masuk[],6,FALSE),IF(tbl_transaction[[#This Row],[Type]]="Outbound",VLOOKUP(tbl_transaction[[#This Row],[Reference Number]],barang_keluar[],6,FALSE),""))</f>
        <v>5</v>
      </c>
      <c r="G3663" t="str">
        <f>IF(tbl_transaction[[#This Row],[Type]]="Inbound",VLOOKUP(tbl_transaction[[#This Row],[Reference Number]],barang_masuk[],7,FALSE),IF(tbl_transaction[[#This Row],[Type]]="Outbound",VLOOKUP(tbl_transaction[[#This Row],[Reference Number]],barang_keluar[],7,FALSE),""))</f>
        <v>Pack</v>
      </c>
      <c r="H3663" t="str">
        <f>IF(tbl_transaction[[#This Row],[Type]]="Inbound",VLOOKUP(tbl_transaction[[#This Row],[Reference Number]],barang_masuk[],3,FALSE),IF(tbl_transaction[[#This Row],[Type]]="Outbound",VLOOKUP(tbl_transaction[[#This Row],[Reference Number]],barang_keluar[],3,FALSE),""))</f>
        <v>Outlet 011</v>
      </c>
      <c r="I3663" t="str">
        <f>IF(D3663='Kartu Stok'!$B$2,COUNTIF($D$3:D3663,'Kartu Stok'!$B$2),"")</f>
        <v/>
      </c>
    </row>
    <row r="3664" spans="1:9" ht="14.5" x14ac:dyDescent="0.35">
      <c r="A3664" s="2" t="s">
        <v>4223</v>
      </c>
      <c r="B3664" s="5">
        <f>IF(LEFT(tbl_transaction[[#This Row],[Reference Number]],2)="GR",VLOOKUP(tbl_transaction[[#This Row],[Reference Number]],barang_masuk[],2,FALSE),IF(LEFT(tbl_transaction[[#This Row],[Reference Number]],2)="DO",VLOOKUP(tbl_transaction[[#This Row],[Reference Number]],barang_keluar[],2,FALSE),""))</f>
        <v>46046</v>
      </c>
      <c r="C3664" t="str">
        <f t="shared" si="57"/>
        <v>Outbound</v>
      </c>
      <c r="D3664" t="str">
        <f>IF(tbl_transaction[[#This Row],[Type]]="Inbound",VLOOKUP(tbl_transaction[[#This Row],[Reference Number]],barang_masuk[],4,FALSE),IF(tbl_transaction[[#This Row],[Type]]="Outbound",VLOOKUP(tbl_transaction[[#This Row],[Reference Number]],barang_keluar[],4,FALSE),""))</f>
        <v>PER001</v>
      </c>
      <c r="E3664" t="str">
        <f>IF(tbl_transaction[[#This Row],[Type]]="Inbound",VLOOKUP(tbl_transaction[[#This Row],[Reference Number]],barang_masuk[],5,FALSE),IF(tbl_transaction[[#This Row],[Type]]="Outbound",VLOOKUP(tbl_transaction[[#This Row],[Reference Number]],barang_keluar[],5,FALSE),""))</f>
        <v>Sunsilk Personal Care Variant 1</v>
      </c>
      <c r="F3664">
        <f>IF(tbl_transaction[[#This Row],[Type]]="Inbound",VLOOKUP(tbl_transaction[[#This Row],[Reference Number]],barang_masuk[],6,FALSE),IF(tbl_transaction[[#This Row],[Type]]="Outbound",VLOOKUP(tbl_transaction[[#This Row],[Reference Number]],barang_keluar[],6,FALSE),""))</f>
        <v>12</v>
      </c>
      <c r="G3664" t="str">
        <f>IF(tbl_transaction[[#This Row],[Type]]="Inbound",VLOOKUP(tbl_transaction[[#This Row],[Reference Number]],barang_masuk[],7,FALSE),IF(tbl_transaction[[#This Row],[Type]]="Outbound",VLOOKUP(tbl_transaction[[#This Row],[Reference Number]],barang_keluar[],7,FALSE),""))</f>
        <v>Bottle</v>
      </c>
      <c r="H3664" t="str">
        <f>IF(tbl_transaction[[#This Row],[Type]]="Inbound",VLOOKUP(tbl_transaction[[#This Row],[Reference Number]],barang_masuk[],3,FALSE),IF(tbl_transaction[[#This Row],[Type]]="Outbound",VLOOKUP(tbl_transaction[[#This Row],[Reference Number]],barang_keluar[],3,FALSE),""))</f>
        <v>Outlet 031</v>
      </c>
      <c r="I3664" t="str">
        <f>IF(D3664='Kartu Stok'!$B$2,COUNTIF($D$3:D3664,'Kartu Stok'!$B$2),"")</f>
        <v/>
      </c>
    </row>
    <row r="3665" spans="1:9" ht="14.5" x14ac:dyDescent="0.35">
      <c r="A3665" s="2" t="s">
        <v>4224</v>
      </c>
      <c r="B3665" s="5">
        <f>IF(LEFT(tbl_transaction[[#This Row],[Reference Number]],2)="GR",VLOOKUP(tbl_transaction[[#This Row],[Reference Number]],barang_masuk[],2,FALSE),IF(LEFT(tbl_transaction[[#This Row],[Reference Number]],2)="DO",VLOOKUP(tbl_transaction[[#This Row],[Reference Number]],barang_keluar[],2,FALSE),""))</f>
        <v>46187</v>
      </c>
      <c r="C3665" t="str">
        <f t="shared" si="57"/>
        <v>Outbound</v>
      </c>
      <c r="D3665" t="str">
        <f>IF(tbl_transaction[[#This Row],[Type]]="Inbound",VLOOKUP(tbl_transaction[[#This Row],[Reference Number]],barang_masuk[],4,FALSE),IF(tbl_transaction[[#This Row],[Type]]="Outbound",VLOOKUP(tbl_transaction[[#This Row],[Reference Number]],barang_keluar[],4,FALSE),""))</f>
        <v>PER015</v>
      </c>
      <c r="E3665" t="str">
        <f>IF(tbl_transaction[[#This Row],[Type]]="Inbound",VLOOKUP(tbl_transaction[[#This Row],[Reference Number]],barang_masuk[],5,FALSE),IF(tbl_transaction[[#This Row],[Type]]="Outbound",VLOOKUP(tbl_transaction[[#This Row],[Reference Number]],barang_keluar[],5,FALSE),""))</f>
        <v>Sunsilk Personal Care Variant 15</v>
      </c>
      <c r="F3665">
        <f>IF(tbl_transaction[[#This Row],[Type]]="Inbound",VLOOKUP(tbl_transaction[[#This Row],[Reference Number]],barang_masuk[],6,FALSE),IF(tbl_transaction[[#This Row],[Type]]="Outbound",VLOOKUP(tbl_transaction[[#This Row],[Reference Number]],barang_keluar[],6,FALSE),""))</f>
        <v>30</v>
      </c>
      <c r="G3665" t="str">
        <f>IF(tbl_transaction[[#This Row],[Type]]="Inbound",VLOOKUP(tbl_transaction[[#This Row],[Reference Number]],barang_masuk[],7,FALSE),IF(tbl_transaction[[#This Row],[Type]]="Outbound",VLOOKUP(tbl_transaction[[#This Row],[Reference Number]],barang_keluar[],7,FALSE),""))</f>
        <v>Bottle</v>
      </c>
      <c r="H3665" t="str">
        <f>IF(tbl_transaction[[#This Row],[Type]]="Inbound",VLOOKUP(tbl_transaction[[#This Row],[Reference Number]],barang_masuk[],3,FALSE),IF(tbl_transaction[[#This Row],[Type]]="Outbound",VLOOKUP(tbl_transaction[[#This Row],[Reference Number]],barang_keluar[],3,FALSE),""))</f>
        <v>Outlet 045</v>
      </c>
      <c r="I3665" t="str">
        <f>IF(D3665='Kartu Stok'!$B$2,COUNTIF($D$3:D3665,'Kartu Stok'!$B$2),"")</f>
        <v/>
      </c>
    </row>
    <row r="3666" spans="1:9" ht="14.5" x14ac:dyDescent="0.35">
      <c r="A3666" s="2" t="s">
        <v>4225</v>
      </c>
      <c r="B3666" s="5">
        <f>IF(LEFT(tbl_transaction[[#This Row],[Reference Number]],2)="GR",VLOOKUP(tbl_transaction[[#This Row],[Reference Number]],barang_masuk[],2,FALSE),IF(LEFT(tbl_transaction[[#This Row],[Reference Number]],2)="DO",VLOOKUP(tbl_transaction[[#This Row],[Reference Number]],barang_keluar[],2,FALSE),""))</f>
        <v>46152</v>
      </c>
      <c r="C3666" t="str">
        <f t="shared" si="57"/>
        <v>Outbound</v>
      </c>
      <c r="D3666" t="str">
        <f>IF(tbl_transaction[[#This Row],[Type]]="Inbound",VLOOKUP(tbl_transaction[[#This Row],[Reference Number]],barang_masuk[],4,FALSE),IF(tbl_transaction[[#This Row],[Type]]="Outbound",VLOOKUP(tbl_transaction[[#This Row],[Reference Number]],barang_keluar[],4,FALSE),""))</f>
        <v>HOM025</v>
      </c>
      <c r="E3666" t="str">
        <f>IF(tbl_transaction[[#This Row],[Type]]="Inbound",VLOOKUP(tbl_transaction[[#This Row],[Reference Number]],barang_masuk[],5,FALSE),IF(tbl_transaction[[#This Row],[Type]]="Outbound",VLOOKUP(tbl_transaction[[#This Row],[Reference Number]],barang_keluar[],5,FALSE),""))</f>
        <v>Rinso Home Care Variant 25</v>
      </c>
      <c r="F3666">
        <f>IF(tbl_transaction[[#This Row],[Type]]="Inbound",VLOOKUP(tbl_transaction[[#This Row],[Reference Number]],barang_masuk[],6,FALSE),IF(tbl_transaction[[#This Row],[Type]]="Outbound",VLOOKUP(tbl_transaction[[#This Row],[Reference Number]],barang_keluar[],6,FALSE),""))</f>
        <v>30</v>
      </c>
      <c r="G3666" t="str">
        <f>IF(tbl_transaction[[#This Row],[Type]]="Inbound",VLOOKUP(tbl_transaction[[#This Row],[Reference Number]],barang_masuk[],7,FALSE),IF(tbl_transaction[[#This Row],[Type]]="Outbound",VLOOKUP(tbl_transaction[[#This Row],[Reference Number]],barang_keluar[],7,FALSE),""))</f>
        <v>Pack</v>
      </c>
      <c r="H3666" t="str">
        <f>IF(tbl_transaction[[#This Row],[Type]]="Inbound",VLOOKUP(tbl_transaction[[#This Row],[Reference Number]],barang_masuk[],3,FALSE),IF(tbl_transaction[[#This Row],[Type]]="Outbound",VLOOKUP(tbl_transaction[[#This Row],[Reference Number]],barang_keluar[],3,FALSE),""))</f>
        <v>Outlet 062</v>
      </c>
      <c r="I3666" t="str">
        <f>IF(D3666='Kartu Stok'!$B$2,COUNTIF($D$3:D3666,'Kartu Stok'!$B$2),"")</f>
        <v/>
      </c>
    </row>
    <row r="3667" spans="1:9" ht="14.5" x14ac:dyDescent="0.35">
      <c r="A3667" s="2" t="s">
        <v>4226</v>
      </c>
      <c r="B3667" s="5">
        <f>IF(LEFT(tbl_transaction[[#This Row],[Reference Number]],2)="GR",VLOOKUP(tbl_transaction[[#This Row],[Reference Number]],barang_masuk[],2,FALSE),IF(LEFT(tbl_transaction[[#This Row],[Reference Number]],2)="DO",VLOOKUP(tbl_transaction[[#This Row],[Reference Number]],barang_keluar[],2,FALSE),""))</f>
        <v>46058</v>
      </c>
      <c r="C3667" t="str">
        <f t="shared" si="57"/>
        <v>Outbound</v>
      </c>
      <c r="D3667" t="str">
        <f>IF(tbl_transaction[[#This Row],[Type]]="Inbound",VLOOKUP(tbl_transaction[[#This Row],[Reference Number]],barang_masuk[],4,FALSE),IF(tbl_transaction[[#This Row],[Type]]="Outbound",VLOOKUP(tbl_transaction[[#This Row],[Reference Number]],barang_keluar[],4,FALSE),""))</f>
        <v>BEV034</v>
      </c>
      <c r="E3667" t="str">
        <f>IF(tbl_transaction[[#This Row],[Type]]="Inbound",VLOOKUP(tbl_transaction[[#This Row],[Reference Number]],barang_masuk[],5,FALSE),IF(tbl_transaction[[#This Row],[Type]]="Outbound",VLOOKUP(tbl_transaction[[#This Row],[Reference Number]],barang_keluar[],5,FALSE),""))</f>
        <v>Coca Cola Beverage Variant 34</v>
      </c>
      <c r="F3667">
        <f>IF(tbl_transaction[[#This Row],[Type]]="Inbound",VLOOKUP(tbl_transaction[[#This Row],[Reference Number]],barang_masuk[],6,FALSE),IF(tbl_transaction[[#This Row],[Type]]="Outbound",VLOOKUP(tbl_transaction[[#This Row],[Reference Number]],barang_keluar[],6,FALSE),""))</f>
        <v>12</v>
      </c>
      <c r="G3667" t="str">
        <f>IF(tbl_transaction[[#This Row],[Type]]="Inbound",VLOOKUP(tbl_transaction[[#This Row],[Reference Number]],barang_masuk[],7,FALSE),IF(tbl_transaction[[#This Row],[Type]]="Outbound",VLOOKUP(tbl_transaction[[#This Row],[Reference Number]],barang_keluar[],7,FALSE),""))</f>
        <v>Bottle</v>
      </c>
      <c r="H3667" t="str">
        <f>IF(tbl_transaction[[#This Row],[Type]]="Inbound",VLOOKUP(tbl_transaction[[#This Row],[Reference Number]],barang_masuk[],3,FALSE),IF(tbl_transaction[[#This Row],[Type]]="Outbound",VLOOKUP(tbl_transaction[[#This Row],[Reference Number]],barang_keluar[],3,FALSE),""))</f>
        <v>Outlet 079</v>
      </c>
      <c r="I3667" t="str">
        <f>IF(D3667='Kartu Stok'!$B$2,COUNTIF($D$3:D3667,'Kartu Stok'!$B$2),"")</f>
        <v/>
      </c>
    </row>
    <row r="3668" spans="1:9" ht="14.5" x14ac:dyDescent="0.35">
      <c r="A3668" s="2" t="s">
        <v>4227</v>
      </c>
      <c r="B3668" s="5">
        <f>IF(LEFT(tbl_transaction[[#This Row],[Reference Number]],2)="GR",VLOOKUP(tbl_transaction[[#This Row],[Reference Number]],barang_masuk[],2,FALSE),IF(LEFT(tbl_transaction[[#This Row],[Reference Number]],2)="DO",VLOOKUP(tbl_transaction[[#This Row],[Reference Number]],barang_keluar[],2,FALSE),""))</f>
        <v>46077</v>
      </c>
      <c r="C3668" t="str">
        <f t="shared" si="57"/>
        <v>Outbound</v>
      </c>
      <c r="D3668" t="str">
        <f>IF(tbl_transaction[[#This Row],[Type]]="Inbound",VLOOKUP(tbl_transaction[[#This Row],[Reference Number]],barang_masuk[],4,FALSE),IF(tbl_transaction[[#This Row],[Type]]="Outbound",VLOOKUP(tbl_transaction[[#This Row],[Reference Number]],barang_keluar[],4,FALSE),""))</f>
        <v>PER010</v>
      </c>
      <c r="E3668" t="str">
        <f>IF(tbl_transaction[[#This Row],[Type]]="Inbound",VLOOKUP(tbl_transaction[[#This Row],[Reference Number]],barang_masuk[],5,FALSE),IF(tbl_transaction[[#This Row],[Type]]="Outbound",VLOOKUP(tbl_transaction[[#This Row],[Reference Number]],barang_keluar[],5,FALSE),""))</f>
        <v>Lifebuoy Personal Care Variant 10</v>
      </c>
      <c r="F3668">
        <f>IF(tbl_transaction[[#This Row],[Type]]="Inbound",VLOOKUP(tbl_transaction[[#This Row],[Reference Number]],barang_masuk[],6,FALSE),IF(tbl_transaction[[#This Row],[Type]]="Outbound",VLOOKUP(tbl_transaction[[#This Row],[Reference Number]],barang_keluar[],6,FALSE),""))</f>
        <v>30</v>
      </c>
      <c r="G3668" t="str">
        <f>IF(tbl_transaction[[#This Row],[Type]]="Inbound",VLOOKUP(tbl_transaction[[#This Row],[Reference Number]],barang_masuk[],7,FALSE),IF(tbl_transaction[[#This Row],[Type]]="Outbound",VLOOKUP(tbl_transaction[[#This Row],[Reference Number]],barang_keluar[],7,FALSE),""))</f>
        <v>Bottle</v>
      </c>
      <c r="H3668" t="str">
        <f>IF(tbl_transaction[[#This Row],[Type]]="Inbound",VLOOKUP(tbl_transaction[[#This Row],[Reference Number]],barang_masuk[],3,FALSE),IF(tbl_transaction[[#This Row],[Type]]="Outbound",VLOOKUP(tbl_transaction[[#This Row],[Reference Number]],barang_keluar[],3,FALSE),""))</f>
        <v>Outlet 039</v>
      </c>
      <c r="I3668" t="str">
        <f>IF(D3668='Kartu Stok'!$B$2,COUNTIF($D$3:D3668,'Kartu Stok'!$B$2),"")</f>
        <v/>
      </c>
    </row>
    <row r="3669" spans="1:9" ht="14.5" x14ac:dyDescent="0.35">
      <c r="A3669" s="2" t="s">
        <v>4228</v>
      </c>
      <c r="B3669" s="5">
        <f>IF(LEFT(tbl_transaction[[#This Row],[Reference Number]],2)="GR",VLOOKUP(tbl_transaction[[#This Row],[Reference Number]],barang_masuk[],2,FALSE),IF(LEFT(tbl_transaction[[#This Row],[Reference Number]],2)="DO",VLOOKUP(tbl_transaction[[#This Row],[Reference Number]],barang_keluar[],2,FALSE),""))</f>
        <v>46024</v>
      </c>
      <c r="C3669" t="str">
        <f t="shared" si="57"/>
        <v>Outbound</v>
      </c>
      <c r="D3669" t="str">
        <f>IF(tbl_transaction[[#This Row],[Type]]="Inbound",VLOOKUP(tbl_transaction[[#This Row],[Reference Number]],barang_masuk[],4,FALSE),IF(tbl_transaction[[#This Row],[Type]]="Outbound",VLOOKUP(tbl_transaction[[#This Row],[Reference Number]],barang_keluar[],4,FALSE),""))</f>
        <v>SNK012</v>
      </c>
      <c r="E3669" t="str">
        <f>IF(tbl_transaction[[#This Row],[Type]]="Inbound",VLOOKUP(tbl_transaction[[#This Row],[Reference Number]],barang_masuk[],5,FALSE),IF(tbl_transaction[[#This Row],[Type]]="Outbound",VLOOKUP(tbl_transaction[[#This Row],[Reference Number]],barang_keluar[],5,FALSE),""))</f>
        <v>Taro Snack Variant 12</v>
      </c>
      <c r="F3669">
        <f>IF(tbl_transaction[[#This Row],[Type]]="Inbound",VLOOKUP(tbl_transaction[[#This Row],[Reference Number]],barang_masuk[],6,FALSE),IF(tbl_transaction[[#This Row],[Type]]="Outbound",VLOOKUP(tbl_transaction[[#This Row],[Reference Number]],barang_keluar[],6,FALSE),""))</f>
        <v>10</v>
      </c>
      <c r="G3669" t="str">
        <f>IF(tbl_transaction[[#This Row],[Type]]="Inbound",VLOOKUP(tbl_transaction[[#This Row],[Reference Number]],barang_masuk[],7,FALSE),IF(tbl_transaction[[#This Row],[Type]]="Outbound",VLOOKUP(tbl_transaction[[#This Row],[Reference Number]],barang_keluar[],7,FALSE),""))</f>
        <v>Pack</v>
      </c>
      <c r="H3669" t="str">
        <f>IF(tbl_transaction[[#This Row],[Type]]="Inbound",VLOOKUP(tbl_transaction[[#This Row],[Reference Number]],barang_masuk[],3,FALSE),IF(tbl_transaction[[#This Row],[Type]]="Outbound",VLOOKUP(tbl_transaction[[#This Row],[Reference Number]],barang_keluar[],3,FALSE),""))</f>
        <v>Outlet 069</v>
      </c>
      <c r="I3669" t="str">
        <f>IF(D3669='Kartu Stok'!$B$2,COUNTIF($D$3:D3669,'Kartu Stok'!$B$2),"")</f>
        <v/>
      </c>
    </row>
    <row r="3670" spans="1:9" ht="14.5" x14ac:dyDescent="0.35">
      <c r="A3670" s="2" t="s">
        <v>4229</v>
      </c>
      <c r="B3670" s="5">
        <f>IF(LEFT(tbl_transaction[[#This Row],[Reference Number]],2)="GR",VLOOKUP(tbl_transaction[[#This Row],[Reference Number]],barang_masuk[],2,FALSE),IF(LEFT(tbl_transaction[[#This Row],[Reference Number]],2)="DO",VLOOKUP(tbl_transaction[[#This Row],[Reference Number]],barang_keluar[],2,FALSE),""))</f>
        <v>46033</v>
      </c>
      <c r="C3670" t="str">
        <f t="shared" si="57"/>
        <v>Outbound</v>
      </c>
      <c r="D3670" t="str">
        <f>IF(tbl_transaction[[#This Row],[Type]]="Inbound",VLOOKUP(tbl_transaction[[#This Row],[Reference Number]],barang_masuk[],4,FALSE),IF(tbl_transaction[[#This Row],[Type]]="Outbound",VLOOKUP(tbl_transaction[[#This Row],[Reference Number]],barang_keluar[],4,FALSE),""))</f>
        <v>INS022</v>
      </c>
      <c r="E3670" t="str">
        <f>IF(tbl_transaction[[#This Row],[Type]]="Inbound",VLOOKUP(tbl_transaction[[#This Row],[Reference Number]],barang_masuk[],5,FALSE),IF(tbl_transaction[[#This Row],[Type]]="Outbound",VLOOKUP(tbl_transaction[[#This Row],[Reference Number]],barang_keluar[],5,FALSE),""))</f>
        <v>Supermi Instant Food Variant 22</v>
      </c>
      <c r="F3670">
        <f>IF(tbl_transaction[[#This Row],[Type]]="Inbound",VLOOKUP(tbl_transaction[[#This Row],[Reference Number]],barang_masuk[],6,FALSE),IF(tbl_transaction[[#This Row],[Type]]="Outbound",VLOOKUP(tbl_transaction[[#This Row],[Reference Number]],barang_keluar[],6,FALSE),""))</f>
        <v>24</v>
      </c>
      <c r="G3670" t="str">
        <f>IF(tbl_transaction[[#This Row],[Type]]="Inbound",VLOOKUP(tbl_transaction[[#This Row],[Reference Number]],barang_masuk[],7,FALSE),IF(tbl_transaction[[#This Row],[Type]]="Outbound",VLOOKUP(tbl_transaction[[#This Row],[Reference Number]],barang_keluar[],7,FALSE),""))</f>
        <v>Pack</v>
      </c>
      <c r="H3670" t="str">
        <f>IF(tbl_transaction[[#This Row],[Type]]="Inbound",VLOOKUP(tbl_transaction[[#This Row],[Reference Number]],barang_masuk[],3,FALSE),IF(tbl_transaction[[#This Row],[Type]]="Outbound",VLOOKUP(tbl_transaction[[#This Row],[Reference Number]],barang_keluar[],3,FALSE),""))</f>
        <v>Outlet 052</v>
      </c>
      <c r="I3670" t="str">
        <f>IF(D3670='Kartu Stok'!$B$2,COUNTIF($D$3:D3670,'Kartu Stok'!$B$2),"")</f>
        <v/>
      </c>
    </row>
    <row r="3671" spans="1:9" ht="14.5" x14ac:dyDescent="0.35">
      <c r="A3671" s="2" t="s">
        <v>4230</v>
      </c>
      <c r="B3671" s="5">
        <f>IF(LEFT(tbl_transaction[[#This Row],[Reference Number]],2)="GR",VLOOKUP(tbl_transaction[[#This Row],[Reference Number]],barang_masuk[],2,FALSE),IF(LEFT(tbl_transaction[[#This Row],[Reference Number]],2)="DO",VLOOKUP(tbl_transaction[[#This Row],[Reference Number]],barang_keluar[],2,FALSE),""))</f>
        <v>46189</v>
      </c>
      <c r="C3671" t="str">
        <f t="shared" si="57"/>
        <v>Outbound</v>
      </c>
      <c r="D3671" t="str">
        <f>IF(tbl_transaction[[#This Row],[Type]]="Inbound",VLOOKUP(tbl_transaction[[#This Row],[Reference Number]],barang_masuk[],4,FALSE),IF(tbl_transaction[[#This Row],[Type]]="Outbound",VLOOKUP(tbl_transaction[[#This Row],[Reference Number]],barang_keluar[],4,FALSE),""))</f>
        <v>INS019</v>
      </c>
      <c r="E3671" t="str">
        <f>IF(tbl_transaction[[#This Row],[Type]]="Inbound",VLOOKUP(tbl_transaction[[#This Row],[Reference Number]],barang_masuk[],5,FALSE),IF(tbl_transaction[[#This Row],[Type]]="Outbound",VLOOKUP(tbl_transaction[[#This Row],[Reference Number]],barang_keluar[],5,FALSE),""))</f>
        <v>Indomie Instant Food Variant 19</v>
      </c>
      <c r="F3671">
        <f>IF(tbl_transaction[[#This Row],[Type]]="Inbound",VLOOKUP(tbl_transaction[[#This Row],[Reference Number]],barang_masuk[],6,FALSE),IF(tbl_transaction[[#This Row],[Type]]="Outbound",VLOOKUP(tbl_transaction[[#This Row],[Reference Number]],barang_keluar[],6,FALSE),""))</f>
        <v>48</v>
      </c>
      <c r="G3671" t="str">
        <f>IF(tbl_transaction[[#This Row],[Type]]="Inbound",VLOOKUP(tbl_transaction[[#This Row],[Reference Number]],barang_masuk[],7,FALSE),IF(tbl_transaction[[#This Row],[Type]]="Outbound",VLOOKUP(tbl_transaction[[#This Row],[Reference Number]],barang_keluar[],7,FALSE),""))</f>
        <v>Pack</v>
      </c>
      <c r="H3671" t="str">
        <f>IF(tbl_transaction[[#This Row],[Type]]="Inbound",VLOOKUP(tbl_transaction[[#This Row],[Reference Number]],barang_masuk[],3,FALSE),IF(tbl_transaction[[#This Row],[Type]]="Outbound",VLOOKUP(tbl_transaction[[#This Row],[Reference Number]],barang_keluar[],3,FALSE),""))</f>
        <v>Outlet 065</v>
      </c>
      <c r="I3671" t="str">
        <f>IF(D3671='Kartu Stok'!$B$2,COUNTIF($D$3:D3671,'Kartu Stok'!$B$2),"")</f>
        <v/>
      </c>
    </row>
    <row r="3672" spans="1:9" ht="14.5" x14ac:dyDescent="0.35">
      <c r="A3672" s="2" t="s">
        <v>4231</v>
      </c>
      <c r="B3672" s="5">
        <f>IF(LEFT(tbl_transaction[[#This Row],[Reference Number]],2)="GR",VLOOKUP(tbl_transaction[[#This Row],[Reference Number]],barang_masuk[],2,FALSE),IF(LEFT(tbl_transaction[[#This Row],[Reference Number]],2)="DO",VLOOKUP(tbl_transaction[[#This Row],[Reference Number]],barang_keluar[],2,FALSE),""))</f>
        <v>46045</v>
      </c>
      <c r="C3672" t="str">
        <f t="shared" si="57"/>
        <v>Outbound</v>
      </c>
      <c r="D3672" t="str">
        <f>IF(tbl_transaction[[#This Row],[Type]]="Inbound",VLOOKUP(tbl_transaction[[#This Row],[Reference Number]],barang_masuk[],4,FALSE),IF(tbl_transaction[[#This Row],[Type]]="Outbound",VLOOKUP(tbl_transaction[[#This Row],[Reference Number]],barang_keluar[],4,FALSE),""))</f>
        <v>DAR013</v>
      </c>
      <c r="E3672" t="str">
        <f>IF(tbl_transaction[[#This Row],[Type]]="Inbound",VLOOKUP(tbl_transaction[[#This Row],[Reference Number]],barang_masuk[],5,FALSE),IF(tbl_transaction[[#This Row],[Type]]="Outbound",VLOOKUP(tbl_transaction[[#This Row],[Reference Number]],barang_keluar[],5,FALSE),""))</f>
        <v>Indomilk Dairy Variant 13</v>
      </c>
      <c r="F3672">
        <f>IF(tbl_transaction[[#This Row],[Type]]="Inbound",VLOOKUP(tbl_transaction[[#This Row],[Reference Number]],barang_masuk[],6,FALSE),IF(tbl_transaction[[#This Row],[Type]]="Outbound",VLOOKUP(tbl_transaction[[#This Row],[Reference Number]],barang_keluar[],6,FALSE),""))</f>
        <v>30</v>
      </c>
      <c r="G3672" t="str">
        <f>IF(tbl_transaction[[#This Row],[Type]]="Inbound",VLOOKUP(tbl_transaction[[#This Row],[Reference Number]],barang_masuk[],7,FALSE),IF(tbl_transaction[[#This Row],[Type]]="Outbound",VLOOKUP(tbl_transaction[[#This Row],[Reference Number]],barang_keluar[],7,FALSE),""))</f>
        <v>Box</v>
      </c>
      <c r="H3672" t="str">
        <f>IF(tbl_transaction[[#This Row],[Type]]="Inbound",VLOOKUP(tbl_transaction[[#This Row],[Reference Number]],barang_masuk[],3,FALSE),IF(tbl_transaction[[#This Row],[Type]]="Outbound",VLOOKUP(tbl_transaction[[#This Row],[Reference Number]],barang_keluar[],3,FALSE),""))</f>
        <v>Outlet 071</v>
      </c>
      <c r="I3672" t="str">
        <f>IF(D3672='Kartu Stok'!$B$2,COUNTIF($D$3:D3672,'Kartu Stok'!$B$2),"")</f>
        <v/>
      </c>
    </row>
    <row r="3673" spans="1:9" ht="14.5" x14ac:dyDescent="0.35">
      <c r="A3673" s="2" t="s">
        <v>4232</v>
      </c>
      <c r="B3673" s="5">
        <f>IF(LEFT(tbl_transaction[[#This Row],[Reference Number]],2)="GR",VLOOKUP(tbl_transaction[[#This Row],[Reference Number]],barang_masuk[],2,FALSE),IF(LEFT(tbl_transaction[[#This Row],[Reference Number]],2)="DO",VLOOKUP(tbl_transaction[[#This Row],[Reference Number]],barang_keluar[],2,FALSE),""))</f>
        <v>46134</v>
      </c>
      <c r="C3673" t="str">
        <f t="shared" si="57"/>
        <v>Outbound</v>
      </c>
      <c r="D3673" t="str">
        <f>IF(tbl_transaction[[#This Row],[Type]]="Inbound",VLOOKUP(tbl_transaction[[#This Row],[Reference Number]],barang_masuk[],4,FALSE),IF(tbl_transaction[[#This Row],[Type]]="Outbound",VLOOKUP(tbl_transaction[[#This Row],[Reference Number]],barang_keluar[],4,FALSE),""))</f>
        <v>SNK011</v>
      </c>
      <c r="E3673" t="str">
        <f>IF(tbl_transaction[[#This Row],[Type]]="Inbound",VLOOKUP(tbl_transaction[[#This Row],[Reference Number]],barang_masuk[],5,FALSE),IF(tbl_transaction[[#This Row],[Type]]="Outbound",VLOOKUP(tbl_transaction[[#This Row],[Reference Number]],barang_keluar[],5,FALSE),""))</f>
        <v>Qtela Snack Variant 11</v>
      </c>
      <c r="F3673">
        <f>IF(tbl_transaction[[#This Row],[Type]]="Inbound",VLOOKUP(tbl_transaction[[#This Row],[Reference Number]],barang_masuk[],6,FALSE),IF(tbl_transaction[[#This Row],[Type]]="Outbound",VLOOKUP(tbl_transaction[[#This Row],[Reference Number]],barang_keluar[],6,FALSE),""))</f>
        <v>5</v>
      </c>
      <c r="G3673" t="str">
        <f>IF(tbl_transaction[[#This Row],[Type]]="Inbound",VLOOKUP(tbl_transaction[[#This Row],[Reference Number]],barang_masuk[],7,FALSE),IF(tbl_transaction[[#This Row],[Type]]="Outbound",VLOOKUP(tbl_transaction[[#This Row],[Reference Number]],barang_keluar[],7,FALSE),""))</f>
        <v>Pack</v>
      </c>
      <c r="H3673" t="str">
        <f>IF(tbl_transaction[[#This Row],[Type]]="Inbound",VLOOKUP(tbl_transaction[[#This Row],[Reference Number]],barang_masuk[],3,FALSE),IF(tbl_transaction[[#This Row],[Type]]="Outbound",VLOOKUP(tbl_transaction[[#This Row],[Reference Number]],barang_keluar[],3,FALSE),""))</f>
        <v>Outlet 015</v>
      </c>
      <c r="I3673" t="str">
        <f>IF(D3673='Kartu Stok'!$B$2,COUNTIF($D$3:D3673,'Kartu Stok'!$B$2),"")</f>
        <v/>
      </c>
    </row>
    <row r="3674" spans="1:9" ht="14.5" x14ac:dyDescent="0.35">
      <c r="A3674" s="2" t="s">
        <v>4233</v>
      </c>
      <c r="B3674" s="5">
        <f>IF(LEFT(tbl_transaction[[#This Row],[Reference Number]],2)="GR",VLOOKUP(tbl_transaction[[#This Row],[Reference Number]],barang_masuk[],2,FALSE),IF(LEFT(tbl_transaction[[#This Row],[Reference Number]],2)="DO",VLOOKUP(tbl_transaction[[#This Row],[Reference Number]],barang_keluar[],2,FALSE),""))</f>
        <v>46076</v>
      </c>
      <c r="C3674" t="str">
        <f t="shared" si="57"/>
        <v>Outbound</v>
      </c>
      <c r="D3674" t="str">
        <f>IF(tbl_transaction[[#This Row],[Type]]="Inbound",VLOOKUP(tbl_transaction[[#This Row],[Reference Number]],barang_masuk[],4,FALSE),IF(tbl_transaction[[#This Row],[Type]]="Outbound",VLOOKUP(tbl_transaction[[#This Row],[Reference Number]],barang_keluar[],4,FALSE),""))</f>
        <v>HOM027</v>
      </c>
      <c r="E3674" t="str">
        <f>IF(tbl_transaction[[#This Row],[Type]]="Inbound",VLOOKUP(tbl_transaction[[#This Row],[Reference Number]],barang_masuk[],5,FALSE),IF(tbl_transaction[[#This Row],[Type]]="Outbound",VLOOKUP(tbl_transaction[[#This Row],[Reference Number]],barang_keluar[],5,FALSE),""))</f>
        <v>Molto Home Care Variant 27</v>
      </c>
      <c r="F3674">
        <f>IF(tbl_transaction[[#This Row],[Type]]="Inbound",VLOOKUP(tbl_transaction[[#This Row],[Reference Number]],barang_masuk[],6,FALSE),IF(tbl_transaction[[#This Row],[Type]]="Outbound",VLOOKUP(tbl_transaction[[#This Row],[Reference Number]],barang_keluar[],6,FALSE),""))</f>
        <v>48</v>
      </c>
      <c r="G3674" t="str">
        <f>IF(tbl_transaction[[#This Row],[Type]]="Inbound",VLOOKUP(tbl_transaction[[#This Row],[Reference Number]],barang_masuk[],7,FALSE),IF(tbl_transaction[[#This Row],[Type]]="Outbound",VLOOKUP(tbl_transaction[[#This Row],[Reference Number]],barang_keluar[],7,FALSE),""))</f>
        <v>Pack</v>
      </c>
      <c r="H3674" t="str">
        <f>IF(tbl_transaction[[#This Row],[Type]]="Inbound",VLOOKUP(tbl_transaction[[#This Row],[Reference Number]],barang_masuk[],3,FALSE),IF(tbl_transaction[[#This Row],[Type]]="Outbound",VLOOKUP(tbl_transaction[[#This Row],[Reference Number]],barang_keluar[],3,FALSE),""))</f>
        <v>Outlet 050</v>
      </c>
      <c r="I3674" t="str">
        <f>IF(D3674='Kartu Stok'!$B$2,COUNTIF($D$3:D3674,'Kartu Stok'!$B$2),"")</f>
        <v/>
      </c>
    </row>
    <row r="3675" spans="1:9" ht="14.5" x14ac:dyDescent="0.35">
      <c r="A3675" s="2" t="s">
        <v>4234</v>
      </c>
      <c r="B3675" s="5">
        <f>IF(LEFT(tbl_transaction[[#This Row],[Reference Number]],2)="GR",VLOOKUP(tbl_transaction[[#This Row],[Reference Number]],barang_masuk[],2,FALSE),IF(LEFT(tbl_transaction[[#This Row],[Reference Number]],2)="DO",VLOOKUP(tbl_transaction[[#This Row],[Reference Number]],barang_keluar[],2,FALSE),""))</f>
        <v>46183</v>
      </c>
      <c r="C3675" t="str">
        <f t="shared" si="57"/>
        <v>Outbound</v>
      </c>
      <c r="D3675" t="str">
        <f>IF(tbl_transaction[[#This Row],[Type]]="Inbound",VLOOKUP(tbl_transaction[[#This Row],[Reference Number]],barang_masuk[],4,FALSE),IF(tbl_transaction[[#This Row],[Type]]="Outbound",VLOOKUP(tbl_transaction[[#This Row],[Reference Number]],barang_keluar[],4,FALSE),""))</f>
        <v>SNK001</v>
      </c>
      <c r="E3675" t="str">
        <f>IF(tbl_transaction[[#This Row],[Type]]="Inbound",VLOOKUP(tbl_transaction[[#This Row],[Reference Number]],barang_masuk[],5,FALSE),IF(tbl_transaction[[#This Row],[Type]]="Outbound",VLOOKUP(tbl_transaction[[#This Row],[Reference Number]],barang_keluar[],5,FALSE),""))</f>
        <v>Taro Snack Variant 1</v>
      </c>
      <c r="F3675">
        <f>IF(tbl_transaction[[#This Row],[Type]]="Inbound",VLOOKUP(tbl_transaction[[#This Row],[Reference Number]],barang_masuk[],6,FALSE),IF(tbl_transaction[[#This Row],[Type]]="Outbound",VLOOKUP(tbl_transaction[[#This Row],[Reference Number]],barang_keluar[],6,FALSE),""))</f>
        <v>5</v>
      </c>
      <c r="G3675" t="str">
        <f>IF(tbl_transaction[[#This Row],[Type]]="Inbound",VLOOKUP(tbl_transaction[[#This Row],[Reference Number]],barang_masuk[],7,FALSE),IF(tbl_transaction[[#This Row],[Type]]="Outbound",VLOOKUP(tbl_transaction[[#This Row],[Reference Number]],barang_keluar[],7,FALSE),""))</f>
        <v>Pack</v>
      </c>
      <c r="H3675" t="str">
        <f>IF(tbl_transaction[[#This Row],[Type]]="Inbound",VLOOKUP(tbl_transaction[[#This Row],[Reference Number]],barang_masuk[],3,FALSE),IF(tbl_transaction[[#This Row],[Type]]="Outbound",VLOOKUP(tbl_transaction[[#This Row],[Reference Number]],barang_keluar[],3,FALSE),""))</f>
        <v>Outlet 049</v>
      </c>
      <c r="I3675" t="str">
        <f>IF(D3675='Kartu Stok'!$B$2,COUNTIF($D$3:D3675,'Kartu Stok'!$B$2),"")</f>
        <v/>
      </c>
    </row>
    <row r="3676" spans="1:9" ht="14.5" x14ac:dyDescent="0.35">
      <c r="A3676" s="2" t="s">
        <v>4235</v>
      </c>
      <c r="B3676" s="5">
        <f>IF(LEFT(tbl_transaction[[#This Row],[Reference Number]],2)="GR",VLOOKUP(tbl_transaction[[#This Row],[Reference Number]],barang_masuk[],2,FALSE),IF(LEFT(tbl_transaction[[#This Row],[Reference Number]],2)="DO",VLOOKUP(tbl_transaction[[#This Row],[Reference Number]],barang_keluar[],2,FALSE),""))</f>
        <v>46029</v>
      </c>
      <c r="C3676" t="str">
        <f t="shared" si="57"/>
        <v>Outbound</v>
      </c>
      <c r="D3676" t="str">
        <f>IF(tbl_transaction[[#This Row],[Type]]="Inbound",VLOOKUP(tbl_transaction[[#This Row],[Reference Number]],barang_masuk[],4,FALSE),IF(tbl_transaction[[#This Row],[Type]]="Outbound",VLOOKUP(tbl_transaction[[#This Row],[Reference Number]],barang_keluar[],4,FALSE),""))</f>
        <v>SNK032</v>
      </c>
      <c r="E3676" t="str">
        <f>IF(tbl_transaction[[#This Row],[Type]]="Inbound",VLOOKUP(tbl_transaction[[#This Row],[Reference Number]],barang_masuk[],5,FALSE),IF(tbl_transaction[[#This Row],[Type]]="Outbound",VLOOKUP(tbl_transaction[[#This Row],[Reference Number]],barang_keluar[],5,FALSE),""))</f>
        <v>Qtela Snack Variant 32</v>
      </c>
      <c r="F3676">
        <f>IF(tbl_transaction[[#This Row],[Type]]="Inbound",VLOOKUP(tbl_transaction[[#This Row],[Reference Number]],barang_masuk[],6,FALSE),IF(tbl_transaction[[#This Row],[Type]]="Outbound",VLOOKUP(tbl_transaction[[#This Row],[Reference Number]],barang_keluar[],6,FALSE),""))</f>
        <v>24</v>
      </c>
      <c r="G3676" t="str">
        <f>IF(tbl_transaction[[#This Row],[Type]]="Inbound",VLOOKUP(tbl_transaction[[#This Row],[Reference Number]],barang_masuk[],7,FALSE),IF(tbl_transaction[[#This Row],[Type]]="Outbound",VLOOKUP(tbl_transaction[[#This Row],[Reference Number]],barang_keluar[],7,FALSE),""))</f>
        <v>Pack</v>
      </c>
      <c r="H3676" t="str">
        <f>IF(tbl_transaction[[#This Row],[Type]]="Inbound",VLOOKUP(tbl_transaction[[#This Row],[Reference Number]],barang_masuk[],3,FALSE),IF(tbl_transaction[[#This Row],[Type]]="Outbound",VLOOKUP(tbl_transaction[[#This Row],[Reference Number]],barang_keluar[],3,FALSE),""))</f>
        <v>Outlet 037</v>
      </c>
      <c r="I3676" t="str">
        <f>IF(D3676='Kartu Stok'!$B$2,COUNTIF($D$3:D3676,'Kartu Stok'!$B$2),"")</f>
        <v/>
      </c>
    </row>
    <row r="3677" spans="1:9" ht="14.5" x14ac:dyDescent="0.35">
      <c r="A3677" s="2" t="s">
        <v>4236</v>
      </c>
      <c r="B3677" s="5">
        <f>IF(LEFT(tbl_transaction[[#This Row],[Reference Number]],2)="GR",VLOOKUP(tbl_transaction[[#This Row],[Reference Number]],barang_masuk[],2,FALSE),IF(LEFT(tbl_transaction[[#This Row],[Reference Number]],2)="DO",VLOOKUP(tbl_transaction[[#This Row],[Reference Number]],barang_keluar[],2,FALSE),""))</f>
        <v>46117</v>
      </c>
      <c r="C3677" t="str">
        <f t="shared" si="57"/>
        <v>Outbound</v>
      </c>
      <c r="D3677" t="str">
        <f>IF(tbl_transaction[[#This Row],[Type]]="Inbound",VLOOKUP(tbl_transaction[[#This Row],[Reference Number]],barang_masuk[],4,FALSE),IF(tbl_transaction[[#This Row],[Type]]="Outbound",VLOOKUP(tbl_transaction[[#This Row],[Reference Number]],barang_keluar[],4,FALSE),""))</f>
        <v>BEV040</v>
      </c>
      <c r="E3677" t="str">
        <f>IF(tbl_transaction[[#This Row],[Type]]="Inbound",VLOOKUP(tbl_transaction[[#This Row],[Reference Number]],barang_masuk[],5,FALSE),IF(tbl_transaction[[#This Row],[Type]]="Outbound",VLOOKUP(tbl_transaction[[#This Row],[Reference Number]],barang_keluar[],5,FALSE),""))</f>
        <v>Aqua Beverage Variant 40</v>
      </c>
      <c r="F3677">
        <f>IF(tbl_transaction[[#This Row],[Type]]="Inbound",VLOOKUP(tbl_transaction[[#This Row],[Reference Number]],barang_masuk[],6,FALSE),IF(tbl_transaction[[#This Row],[Type]]="Outbound",VLOOKUP(tbl_transaction[[#This Row],[Reference Number]],barang_keluar[],6,FALSE),""))</f>
        <v>30</v>
      </c>
      <c r="G3677" t="str">
        <f>IF(tbl_transaction[[#This Row],[Type]]="Inbound",VLOOKUP(tbl_transaction[[#This Row],[Reference Number]],barang_masuk[],7,FALSE),IF(tbl_transaction[[#This Row],[Type]]="Outbound",VLOOKUP(tbl_transaction[[#This Row],[Reference Number]],barang_keluar[],7,FALSE),""))</f>
        <v>Bottle</v>
      </c>
      <c r="H3677" t="str">
        <f>IF(tbl_transaction[[#This Row],[Type]]="Inbound",VLOOKUP(tbl_transaction[[#This Row],[Reference Number]],barang_masuk[],3,FALSE),IF(tbl_transaction[[#This Row],[Type]]="Outbound",VLOOKUP(tbl_transaction[[#This Row],[Reference Number]],barang_keluar[],3,FALSE),""))</f>
        <v>Outlet 046</v>
      </c>
      <c r="I3677" t="str">
        <f>IF(D3677='Kartu Stok'!$B$2,COUNTIF($D$3:D3677,'Kartu Stok'!$B$2),"")</f>
        <v/>
      </c>
    </row>
    <row r="3678" spans="1:9" ht="14.5" x14ac:dyDescent="0.35">
      <c r="A3678" s="2" t="s">
        <v>4237</v>
      </c>
      <c r="B3678" s="5">
        <f>IF(LEFT(tbl_transaction[[#This Row],[Reference Number]],2)="GR",VLOOKUP(tbl_transaction[[#This Row],[Reference Number]],barang_masuk[],2,FALSE),IF(LEFT(tbl_transaction[[#This Row],[Reference Number]],2)="DO",VLOOKUP(tbl_transaction[[#This Row],[Reference Number]],barang_keluar[],2,FALSE),""))</f>
        <v>46078</v>
      </c>
      <c r="C3678" t="str">
        <f t="shared" ref="C3678:C3741" si="58">IF(LEFT(A3678,2)="GR","Inbound",IF(LEFT(A3678,2)="DO","Outbound",""))</f>
        <v>Outbound</v>
      </c>
      <c r="D3678" t="str">
        <f>IF(tbl_transaction[[#This Row],[Type]]="Inbound",VLOOKUP(tbl_transaction[[#This Row],[Reference Number]],barang_masuk[],4,FALSE),IF(tbl_transaction[[#This Row],[Type]]="Outbound",VLOOKUP(tbl_transaction[[#This Row],[Reference Number]],barang_keluar[],4,FALSE),""))</f>
        <v>PER028</v>
      </c>
      <c r="E3678" t="str">
        <f>IF(tbl_transaction[[#This Row],[Type]]="Inbound",VLOOKUP(tbl_transaction[[#This Row],[Reference Number]],barang_masuk[],5,FALSE),IF(tbl_transaction[[#This Row],[Type]]="Outbound",VLOOKUP(tbl_transaction[[#This Row],[Reference Number]],barang_keluar[],5,FALSE),""))</f>
        <v>Sunsilk Personal Care Variant 28</v>
      </c>
      <c r="F3678">
        <f>IF(tbl_transaction[[#This Row],[Type]]="Inbound",VLOOKUP(tbl_transaction[[#This Row],[Reference Number]],barang_masuk[],6,FALSE),IF(tbl_transaction[[#This Row],[Type]]="Outbound",VLOOKUP(tbl_transaction[[#This Row],[Reference Number]],barang_keluar[],6,FALSE),""))</f>
        <v>15</v>
      </c>
      <c r="G3678" t="str">
        <f>IF(tbl_transaction[[#This Row],[Type]]="Inbound",VLOOKUP(tbl_transaction[[#This Row],[Reference Number]],barang_masuk[],7,FALSE),IF(tbl_transaction[[#This Row],[Type]]="Outbound",VLOOKUP(tbl_transaction[[#This Row],[Reference Number]],barang_keluar[],7,FALSE),""))</f>
        <v>Bottle</v>
      </c>
      <c r="H3678" t="str">
        <f>IF(tbl_transaction[[#This Row],[Type]]="Inbound",VLOOKUP(tbl_transaction[[#This Row],[Reference Number]],barang_masuk[],3,FALSE),IF(tbl_transaction[[#This Row],[Type]]="Outbound",VLOOKUP(tbl_transaction[[#This Row],[Reference Number]],barang_keluar[],3,FALSE),""))</f>
        <v>Outlet 053</v>
      </c>
      <c r="I3678" t="str">
        <f>IF(D3678='Kartu Stok'!$B$2,COUNTIF($D$3:D3678,'Kartu Stok'!$B$2),"")</f>
        <v/>
      </c>
    </row>
    <row r="3679" spans="1:9" ht="14.5" x14ac:dyDescent="0.35">
      <c r="A3679" s="2" t="s">
        <v>4238</v>
      </c>
      <c r="B3679" s="5">
        <f>IF(LEFT(tbl_transaction[[#This Row],[Reference Number]],2)="GR",VLOOKUP(tbl_transaction[[#This Row],[Reference Number]],barang_masuk[],2,FALSE),IF(LEFT(tbl_transaction[[#This Row],[Reference Number]],2)="DO",VLOOKUP(tbl_transaction[[#This Row],[Reference Number]],barang_keluar[],2,FALSE),""))</f>
        <v>46112</v>
      </c>
      <c r="C3679" t="str">
        <f t="shared" si="58"/>
        <v>Outbound</v>
      </c>
      <c r="D3679" t="str">
        <f>IF(tbl_transaction[[#This Row],[Type]]="Inbound",VLOOKUP(tbl_transaction[[#This Row],[Reference Number]],barang_masuk[],4,FALSE),IF(tbl_transaction[[#This Row],[Type]]="Outbound",VLOOKUP(tbl_transaction[[#This Row],[Reference Number]],barang_keluar[],4,FALSE),""))</f>
        <v>INS004</v>
      </c>
      <c r="E3679" t="str">
        <f>IF(tbl_transaction[[#This Row],[Type]]="Inbound",VLOOKUP(tbl_transaction[[#This Row],[Reference Number]],barang_masuk[],5,FALSE),IF(tbl_transaction[[#This Row],[Type]]="Outbound",VLOOKUP(tbl_transaction[[#This Row],[Reference Number]],barang_keluar[],5,FALSE),""))</f>
        <v>Sarimi Instant Food Variant 4</v>
      </c>
      <c r="F3679">
        <f>IF(tbl_transaction[[#This Row],[Type]]="Inbound",VLOOKUP(tbl_transaction[[#This Row],[Reference Number]],barang_masuk[],6,FALSE),IF(tbl_transaction[[#This Row],[Type]]="Outbound",VLOOKUP(tbl_transaction[[#This Row],[Reference Number]],barang_keluar[],6,FALSE),""))</f>
        <v>24</v>
      </c>
      <c r="G3679" t="str">
        <f>IF(tbl_transaction[[#This Row],[Type]]="Inbound",VLOOKUP(tbl_transaction[[#This Row],[Reference Number]],barang_masuk[],7,FALSE),IF(tbl_transaction[[#This Row],[Type]]="Outbound",VLOOKUP(tbl_transaction[[#This Row],[Reference Number]],barang_keluar[],7,FALSE),""))</f>
        <v>Pack</v>
      </c>
      <c r="H3679" t="str">
        <f>IF(tbl_transaction[[#This Row],[Type]]="Inbound",VLOOKUP(tbl_transaction[[#This Row],[Reference Number]],barang_masuk[],3,FALSE),IF(tbl_transaction[[#This Row],[Type]]="Outbound",VLOOKUP(tbl_transaction[[#This Row],[Reference Number]],barang_keluar[],3,FALSE),""))</f>
        <v>Outlet 060</v>
      </c>
      <c r="I3679" t="str">
        <f>IF(D3679='Kartu Stok'!$B$2,COUNTIF($D$3:D3679,'Kartu Stok'!$B$2),"")</f>
        <v/>
      </c>
    </row>
    <row r="3680" spans="1:9" ht="14.5" x14ac:dyDescent="0.35">
      <c r="A3680" s="2" t="s">
        <v>4239</v>
      </c>
      <c r="B3680" s="5">
        <f>IF(LEFT(tbl_transaction[[#This Row],[Reference Number]],2)="GR",VLOOKUP(tbl_transaction[[#This Row],[Reference Number]],barang_masuk[],2,FALSE),IF(LEFT(tbl_transaction[[#This Row],[Reference Number]],2)="DO",VLOOKUP(tbl_transaction[[#This Row],[Reference Number]],barang_keluar[],2,FALSE),""))</f>
        <v>46153</v>
      </c>
      <c r="C3680" t="str">
        <f t="shared" si="58"/>
        <v>Outbound</v>
      </c>
      <c r="D3680" t="str">
        <f>IF(tbl_transaction[[#This Row],[Type]]="Inbound",VLOOKUP(tbl_transaction[[#This Row],[Reference Number]],barang_masuk[],4,FALSE),IF(tbl_transaction[[#This Row],[Type]]="Outbound",VLOOKUP(tbl_transaction[[#This Row],[Reference Number]],barang_keluar[],4,FALSE),""))</f>
        <v>BEV031</v>
      </c>
      <c r="E3680" t="str">
        <f>IF(tbl_transaction[[#This Row],[Type]]="Inbound",VLOOKUP(tbl_transaction[[#This Row],[Reference Number]],barang_masuk[],5,FALSE),IF(tbl_transaction[[#This Row],[Type]]="Outbound",VLOOKUP(tbl_transaction[[#This Row],[Reference Number]],barang_keluar[],5,FALSE),""))</f>
        <v>Sosro Beverage Variant 31</v>
      </c>
      <c r="F3680">
        <f>IF(tbl_transaction[[#This Row],[Type]]="Inbound",VLOOKUP(tbl_transaction[[#This Row],[Reference Number]],barang_masuk[],6,FALSE),IF(tbl_transaction[[#This Row],[Type]]="Outbound",VLOOKUP(tbl_transaction[[#This Row],[Reference Number]],barang_keluar[],6,FALSE),""))</f>
        <v>15</v>
      </c>
      <c r="G3680" t="str">
        <f>IF(tbl_transaction[[#This Row],[Type]]="Inbound",VLOOKUP(tbl_transaction[[#This Row],[Reference Number]],barang_masuk[],7,FALSE),IF(tbl_transaction[[#This Row],[Type]]="Outbound",VLOOKUP(tbl_transaction[[#This Row],[Reference Number]],barang_keluar[],7,FALSE),""))</f>
        <v>Bottle</v>
      </c>
      <c r="H3680" t="str">
        <f>IF(tbl_transaction[[#This Row],[Type]]="Inbound",VLOOKUP(tbl_transaction[[#This Row],[Reference Number]],barang_masuk[],3,FALSE),IF(tbl_transaction[[#This Row],[Type]]="Outbound",VLOOKUP(tbl_transaction[[#This Row],[Reference Number]],barang_keluar[],3,FALSE),""))</f>
        <v>Outlet 043</v>
      </c>
      <c r="I3680" t="str">
        <f>IF(D3680='Kartu Stok'!$B$2,COUNTIF($D$3:D3680,'Kartu Stok'!$B$2),"")</f>
        <v/>
      </c>
    </row>
    <row r="3681" spans="1:9" ht="14.5" x14ac:dyDescent="0.35">
      <c r="A3681" s="2" t="s">
        <v>4240</v>
      </c>
      <c r="B3681" s="5">
        <f>IF(LEFT(tbl_transaction[[#This Row],[Reference Number]],2)="GR",VLOOKUP(tbl_transaction[[#This Row],[Reference Number]],barang_masuk[],2,FALSE),IF(LEFT(tbl_transaction[[#This Row],[Reference Number]],2)="DO",VLOOKUP(tbl_transaction[[#This Row],[Reference Number]],barang_keluar[],2,FALSE),""))</f>
        <v>46121</v>
      </c>
      <c r="C3681" t="str">
        <f t="shared" si="58"/>
        <v>Outbound</v>
      </c>
      <c r="D3681" t="str">
        <f>IF(tbl_transaction[[#This Row],[Type]]="Inbound",VLOOKUP(tbl_transaction[[#This Row],[Reference Number]],barang_masuk[],4,FALSE),IF(tbl_transaction[[#This Row],[Type]]="Outbound",VLOOKUP(tbl_transaction[[#This Row],[Reference Number]],barang_keluar[],4,FALSE),""))</f>
        <v>DAR019</v>
      </c>
      <c r="E3681" t="str">
        <f>IF(tbl_transaction[[#This Row],[Type]]="Inbound",VLOOKUP(tbl_transaction[[#This Row],[Reference Number]],barang_masuk[],5,FALSE),IF(tbl_transaction[[#This Row],[Type]]="Outbound",VLOOKUP(tbl_transaction[[#This Row],[Reference Number]],barang_keluar[],5,FALSE),""))</f>
        <v>Ultra Milk Dairy Variant 19</v>
      </c>
      <c r="F3681">
        <f>IF(tbl_transaction[[#This Row],[Type]]="Inbound",VLOOKUP(tbl_transaction[[#This Row],[Reference Number]],barang_masuk[],6,FALSE),IF(tbl_transaction[[#This Row],[Type]]="Outbound",VLOOKUP(tbl_transaction[[#This Row],[Reference Number]],barang_keluar[],6,FALSE),""))</f>
        <v>30</v>
      </c>
      <c r="G3681" t="str">
        <f>IF(tbl_transaction[[#This Row],[Type]]="Inbound",VLOOKUP(tbl_transaction[[#This Row],[Reference Number]],barang_masuk[],7,FALSE),IF(tbl_transaction[[#This Row],[Type]]="Outbound",VLOOKUP(tbl_transaction[[#This Row],[Reference Number]],barang_keluar[],7,FALSE),""))</f>
        <v>Box</v>
      </c>
      <c r="H3681" t="str">
        <f>IF(tbl_transaction[[#This Row],[Type]]="Inbound",VLOOKUP(tbl_transaction[[#This Row],[Reference Number]],barang_masuk[],3,FALSE),IF(tbl_transaction[[#This Row],[Type]]="Outbound",VLOOKUP(tbl_transaction[[#This Row],[Reference Number]],barang_keluar[],3,FALSE),""))</f>
        <v>Outlet 047</v>
      </c>
      <c r="I3681" t="str">
        <f>IF(D3681='Kartu Stok'!$B$2,COUNTIF($D$3:D3681,'Kartu Stok'!$B$2),"")</f>
        <v/>
      </c>
    </row>
    <row r="3682" spans="1:9" ht="14.5" x14ac:dyDescent="0.35">
      <c r="A3682" s="2" t="s">
        <v>4241</v>
      </c>
      <c r="B3682" s="5">
        <f>IF(LEFT(tbl_transaction[[#This Row],[Reference Number]],2)="GR",VLOOKUP(tbl_transaction[[#This Row],[Reference Number]],barang_masuk[],2,FALSE),IF(LEFT(tbl_transaction[[#This Row],[Reference Number]],2)="DO",VLOOKUP(tbl_transaction[[#This Row],[Reference Number]],barang_keluar[],2,FALSE),""))</f>
        <v>46155</v>
      </c>
      <c r="C3682" t="str">
        <f t="shared" si="58"/>
        <v>Outbound</v>
      </c>
      <c r="D3682" t="str">
        <f>IF(tbl_transaction[[#This Row],[Type]]="Inbound",VLOOKUP(tbl_transaction[[#This Row],[Reference Number]],barang_masuk[],4,FALSE),IF(tbl_transaction[[#This Row],[Type]]="Outbound",VLOOKUP(tbl_transaction[[#This Row],[Reference Number]],barang_keluar[],4,FALSE),""))</f>
        <v>HOM018</v>
      </c>
      <c r="E3682" t="str">
        <f>IF(tbl_transaction[[#This Row],[Type]]="Inbound",VLOOKUP(tbl_transaction[[#This Row],[Reference Number]],barang_masuk[],5,FALSE),IF(tbl_transaction[[#This Row],[Type]]="Outbound",VLOOKUP(tbl_transaction[[#This Row],[Reference Number]],barang_keluar[],5,FALSE),""))</f>
        <v>Molto Home Care Variant 18</v>
      </c>
      <c r="F3682">
        <f>IF(tbl_transaction[[#This Row],[Type]]="Inbound",VLOOKUP(tbl_transaction[[#This Row],[Reference Number]],barang_masuk[],6,FALSE),IF(tbl_transaction[[#This Row],[Type]]="Outbound",VLOOKUP(tbl_transaction[[#This Row],[Reference Number]],barang_keluar[],6,FALSE),""))</f>
        <v>60</v>
      </c>
      <c r="G3682" t="str">
        <f>IF(tbl_transaction[[#This Row],[Type]]="Inbound",VLOOKUP(tbl_transaction[[#This Row],[Reference Number]],barang_masuk[],7,FALSE),IF(tbl_transaction[[#This Row],[Type]]="Outbound",VLOOKUP(tbl_transaction[[#This Row],[Reference Number]],barang_keluar[],7,FALSE),""))</f>
        <v>Pack</v>
      </c>
      <c r="H3682" t="str">
        <f>IF(tbl_transaction[[#This Row],[Type]]="Inbound",VLOOKUP(tbl_transaction[[#This Row],[Reference Number]],barang_masuk[],3,FALSE),IF(tbl_transaction[[#This Row],[Type]]="Outbound",VLOOKUP(tbl_transaction[[#This Row],[Reference Number]],barang_keluar[],3,FALSE),""))</f>
        <v>Outlet 011</v>
      </c>
      <c r="I3682" t="str">
        <f>IF(D3682='Kartu Stok'!$B$2,COUNTIF($D$3:D3682,'Kartu Stok'!$B$2),"")</f>
        <v/>
      </c>
    </row>
    <row r="3683" spans="1:9" ht="14.5" x14ac:dyDescent="0.35">
      <c r="A3683" s="2" t="s">
        <v>4242</v>
      </c>
      <c r="B3683" s="5">
        <f>IF(LEFT(tbl_transaction[[#This Row],[Reference Number]],2)="GR",VLOOKUP(tbl_transaction[[#This Row],[Reference Number]],barang_masuk[],2,FALSE),IF(LEFT(tbl_transaction[[#This Row],[Reference Number]],2)="DO",VLOOKUP(tbl_transaction[[#This Row],[Reference Number]],barang_keluar[],2,FALSE),""))</f>
        <v>46135</v>
      </c>
      <c r="C3683" t="str">
        <f t="shared" si="58"/>
        <v>Outbound</v>
      </c>
      <c r="D3683" t="str">
        <f>IF(tbl_transaction[[#This Row],[Type]]="Inbound",VLOOKUP(tbl_transaction[[#This Row],[Reference Number]],barang_masuk[],4,FALSE),IF(tbl_transaction[[#This Row],[Type]]="Outbound",VLOOKUP(tbl_transaction[[#This Row],[Reference Number]],barang_keluar[],4,FALSE),""))</f>
        <v>PER017</v>
      </c>
      <c r="E3683" t="str">
        <f>IF(tbl_transaction[[#This Row],[Type]]="Inbound",VLOOKUP(tbl_transaction[[#This Row],[Reference Number]],barang_masuk[],5,FALSE),IF(tbl_transaction[[#This Row],[Type]]="Outbound",VLOOKUP(tbl_transaction[[#This Row],[Reference Number]],barang_keluar[],5,FALSE),""))</f>
        <v>Pepsodent Personal Care Variant 17</v>
      </c>
      <c r="F3683">
        <f>IF(tbl_transaction[[#This Row],[Type]]="Inbound",VLOOKUP(tbl_transaction[[#This Row],[Reference Number]],barang_masuk[],6,FALSE),IF(tbl_transaction[[#This Row],[Type]]="Outbound",VLOOKUP(tbl_transaction[[#This Row],[Reference Number]],barang_keluar[],6,FALSE),""))</f>
        <v>48</v>
      </c>
      <c r="G3683" t="str">
        <f>IF(tbl_transaction[[#This Row],[Type]]="Inbound",VLOOKUP(tbl_transaction[[#This Row],[Reference Number]],barang_masuk[],7,FALSE),IF(tbl_transaction[[#This Row],[Type]]="Outbound",VLOOKUP(tbl_transaction[[#This Row],[Reference Number]],barang_keluar[],7,FALSE),""))</f>
        <v>Bottle</v>
      </c>
      <c r="H3683" t="str">
        <f>IF(tbl_transaction[[#This Row],[Type]]="Inbound",VLOOKUP(tbl_transaction[[#This Row],[Reference Number]],barang_masuk[],3,FALSE),IF(tbl_transaction[[#This Row],[Type]]="Outbound",VLOOKUP(tbl_transaction[[#This Row],[Reference Number]],barang_keluar[],3,FALSE),""))</f>
        <v>Outlet 045</v>
      </c>
      <c r="I3683" t="str">
        <f>IF(D3683='Kartu Stok'!$B$2,COUNTIF($D$3:D3683,'Kartu Stok'!$B$2),"")</f>
        <v/>
      </c>
    </row>
    <row r="3684" spans="1:9" ht="14.5" x14ac:dyDescent="0.35">
      <c r="A3684" s="2" t="s">
        <v>4243</v>
      </c>
      <c r="B3684" s="5">
        <f>IF(LEFT(tbl_transaction[[#This Row],[Reference Number]],2)="GR",VLOOKUP(tbl_transaction[[#This Row],[Reference Number]],barang_masuk[],2,FALSE),IF(LEFT(tbl_transaction[[#This Row],[Reference Number]],2)="DO",VLOOKUP(tbl_transaction[[#This Row],[Reference Number]],barang_keluar[],2,FALSE),""))</f>
        <v>46133</v>
      </c>
      <c r="C3684" t="str">
        <f t="shared" si="58"/>
        <v>Outbound</v>
      </c>
      <c r="D3684" t="str">
        <f>IF(tbl_transaction[[#This Row],[Type]]="Inbound",VLOOKUP(tbl_transaction[[#This Row],[Reference Number]],barang_masuk[],4,FALSE),IF(tbl_transaction[[#This Row],[Type]]="Outbound",VLOOKUP(tbl_transaction[[#This Row],[Reference Number]],barang_keluar[],4,FALSE),""))</f>
        <v>SNK023</v>
      </c>
      <c r="E3684" t="str">
        <f>IF(tbl_transaction[[#This Row],[Type]]="Inbound",VLOOKUP(tbl_transaction[[#This Row],[Reference Number]],barang_masuk[],5,FALSE),IF(tbl_transaction[[#This Row],[Type]]="Outbound",VLOOKUP(tbl_transaction[[#This Row],[Reference Number]],barang_keluar[],5,FALSE),""))</f>
        <v>Taro Snack Variant 23</v>
      </c>
      <c r="F3684">
        <f>IF(tbl_transaction[[#This Row],[Type]]="Inbound",VLOOKUP(tbl_transaction[[#This Row],[Reference Number]],barang_masuk[],6,FALSE),IF(tbl_transaction[[#This Row],[Type]]="Outbound",VLOOKUP(tbl_transaction[[#This Row],[Reference Number]],barang_keluar[],6,FALSE),""))</f>
        <v>48</v>
      </c>
      <c r="G3684" t="str">
        <f>IF(tbl_transaction[[#This Row],[Type]]="Inbound",VLOOKUP(tbl_transaction[[#This Row],[Reference Number]],barang_masuk[],7,FALSE),IF(tbl_transaction[[#This Row],[Type]]="Outbound",VLOOKUP(tbl_transaction[[#This Row],[Reference Number]],barang_keluar[],7,FALSE),""))</f>
        <v>Pack</v>
      </c>
      <c r="H3684" t="str">
        <f>IF(tbl_transaction[[#This Row],[Type]]="Inbound",VLOOKUP(tbl_transaction[[#This Row],[Reference Number]],barang_masuk[],3,FALSE),IF(tbl_transaction[[#This Row],[Type]]="Outbound",VLOOKUP(tbl_transaction[[#This Row],[Reference Number]],barang_keluar[],3,FALSE),""))</f>
        <v>Outlet 015</v>
      </c>
      <c r="I3684" t="str">
        <f>IF(D3684='Kartu Stok'!$B$2,COUNTIF($D$3:D3684,'Kartu Stok'!$B$2),"")</f>
        <v/>
      </c>
    </row>
    <row r="3685" spans="1:9" ht="14.5" x14ac:dyDescent="0.35">
      <c r="A3685" s="2" t="s">
        <v>4244</v>
      </c>
      <c r="B3685" s="5">
        <f>IF(LEFT(tbl_transaction[[#This Row],[Reference Number]],2)="GR",VLOOKUP(tbl_transaction[[#This Row],[Reference Number]],barang_masuk[],2,FALSE),IF(LEFT(tbl_transaction[[#This Row],[Reference Number]],2)="DO",VLOOKUP(tbl_transaction[[#This Row],[Reference Number]],barang_keluar[],2,FALSE),""))</f>
        <v>46166</v>
      </c>
      <c r="C3685" t="str">
        <f t="shared" si="58"/>
        <v>Outbound</v>
      </c>
      <c r="D3685" t="str">
        <f>IF(tbl_transaction[[#This Row],[Type]]="Inbound",VLOOKUP(tbl_transaction[[#This Row],[Reference Number]],barang_masuk[],4,FALSE),IF(tbl_transaction[[#This Row],[Type]]="Outbound",VLOOKUP(tbl_transaction[[#This Row],[Reference Number]],barang_keluar[],4,FALSE),""))</f>
        <v>SNK011</v>
      </c>
      <c r="E3685" t="str">
        <f>IF(tbl_transaction[[#This Row],[Type]]="Inbound",VLOOKUP(tbl_transaction[[#This Row],[Reference Number]],barang_masuk[],5,FALSE),IF(tbl_transaction[[#This Row],[Type]]="Outbound",VLOOKUP(tbl_transaction[[#This Row],[Reference Number]],barang_keluar[],5,FALSE),""))</f>
        <v>Qtela Snack Variant 11</v>
      </c>
      <c r="F3685">
        <f>IF(tbl_transaction[[#This Row],[Type]]="Inbound",VLOOKUP(tbl_transaction[[#This Row],[Reference Number]],barang_masuk[],6,FALSE),IF(tbl_transaction[[#This Row],[Type]]="Outbound",VLOOKUP(tbl_transaction[[#This Row],[Reference Number]],barang_keluar[],6,FALSE),""))</f>
        <v>30</v>
      </c>
      <c r="G3685" t="str">
        <f>IF(tbl_transaction[[#This Row],[Type]]="Inbound",VLOOKUP(tbl_transaction[[#This Row],[Reference Number]],barang_masuk[],7,FALSE),IF(tbl_transaction[[#This Row],[Type]]="Outbound",VLOOKUP(tbl_transaction[[#This Row],[Reference Number]],barang_keluar[],7,FALSE),""))</f>
        <v>Pack</v>
      </c>
      <c r="H3685" t="str">
        <f>IF(tbl_transaction[[#This Row],[Type]]="Inbound",VLOOKUP(tbl_transaction[[#This Row],[Reference Number]],barang_masuk[],3,FALSE),IF(tbl_transaction[[#This Row],[Type]]="Outbound",VLOOKUP(tbl_transaction[[#This Row],[Reference Number]],barang_keluar[],3,FALSE),""))</f>
        <v>Outlet 012</v>
      </c>
      <c r="I3685" t="str">
        <f>IF(D3685='Kartu Stok'!$B$2,COUNTIF($D$3:D3685,'Kartu Stok'!$B$2),"")</f>
        <v/>
      </c>
    </row>
    <row r="3686" spans="1:9" ht="14.5" x14ac:dyDescent="0.35">
      <c r="A3686" s="2" t="s">
        <v>4245</v>
      </c>
      <c r="B3686" s="5">
        <f>IF(LEFT(tbl_transaction[[#This Row],[Reference Number]],2)="GR",VLOOKUP(tbl_transaction[[#This Row],[Reference Number]],barang_masuk[],2,FALSE),IF(LEFT(tbl_transaction[[#This Row],[Reference Number]],2)="DO",VLOOKUP(tbl_transaction[[#This Row],[Reference Number]],barang_keluar[],2,FALSE),""))</f>
        <v>46035</v>
      </c>
      <c r="C3686" t="str">
        <f t="shared" si="58"/>
        <v>Outbound</v>
      </c>
      <c r="D3686" t="str">
        <f>IF(tbl_transaction[[#This Row],[Type]]="Inbound",VLOOKUP(tbl_transaction[[#This Row],[Reference Number]],barang_masuk[],4,FALSE),IF(tbl_transaction[[#This Row],[Type]]="Outbound",VLOOKUP(tbl_transaction[[#This Row],[Reference Number]],barang_keluar[],4,FALSE),""))</f>
        <v>INS012</v>
      </c>
      <c r="E3686" t="str">
        <f>IF(tbl_transaction[[#This Row],[Type]]="Inbound",VLOOKUP(tbl_transaction[[#This Row],[Reference Number]],barang_masuk[],5,FALSE),IF(tbl_transaction[[#This Row],[Type]]="Outbound",VLOOKUP(tbl_transaction[[#This Row],[Reference Number]],barang_keluar[],5,FALSE),""))</f>
        <v>Sarimi Instant Food Variant 12</v>
      </c>
      <c r="F3686">
        <f>IF(tbl_transaction[[#This Row],[Type]]="Inbound",VLOOKUP(tbl_transaction[[#This Row],[Reference Number]],barang_masuk[],6,FALSE),IF(tbl_transaction[[#This Row],[Type]]="Outbound",VLOOKUP(tbl_transaction[[#This Row],[Reference Number]],barang_keluar[],6,FALSE),""))</f>
        <v>48</v>
      </c>
      <c r="G3686" t="str">
        <f>IF(tbl_transaction[[#This Row],[Type]]="Inbound",VLOOKUP(tbl_transaction[[#This Row],[Reference Number]],barang_masuk[],7,FALSE),IF(tbl_transaction[[#This Row],[Type]]="Outbound",VLOOKUP(tbl_transaction[[#This Row],[Reference Number]],barang_keluar[],7,FALSE),""))</f>
        <v>Pack</v>
      </c>
      <c r="H3686" t="str">
        <f>IF(tbl_transaction[[#This Row],[Type]]="Inbound",VLOOKUP(tbl_transaction[[#This Row],[Reference Number]],barang_masuk[],3,FALSE),IF(tbl_transaction[[#This Row],[Type]]="Outbound",VLOOKUP(tbl_transaction[[#This Row],[Reference Number]],barang_keluar[],3,FALSE),""))</f>
        <v>Outlet 071</v>
      </c>
      <c r="I3686" t="str">
        <f>IF(D3686='Kartu Stok'!$B$2,COUNTIF($D$3:D3686,'Kartu Stok'!$B$2),"")</f>
        <v/>
      </c>
    </row>
    <row r="3687" spans="1:9" ht="14.5" x14ac:dyDescent="0.35">
      <c r="A3687" s="2" t="s">
        <v>4246</v>
      </c>
      <c r="B3687" s="5">
        <f>IF(LEFT(tbl_transaction[[#This Row],[Reference Number]],2)="GR",VLOOKUP(tbl_transaction[[#This Row],[Reference Number]],barang_masuk[],2,FALSE),IF(LEFT(tbl_transaction[[#This Row],[Reference Number]],2)="DO",VLOOKUP(tbl_transaction[[#This Row],[Reference Number]],barang_keluar[],2,FALSE),""))</f>
        <v>46162</v>
      </c>
      <c r="C3687" t="str">
        <f t="shared" si="58"/>
        <v>Outbound</v>
      </c>
      <c r="D3687" t="str">
        <f>IF(tbl_transaction[[#This Row],[Type]]="Inbound",VLOOKUP(tbl_transaction[[#This Row],[Reference Number]],barang_masuk[],4,FALSE),IF(tbl_transaction[[#This Row],[Type]]="Outbound",VLOOKUP(tbl_transaction[[#This Row],[Reference Number]],barang_keluar[],4,FALSE),""))</f>
        <v>BAB017</v>
      </c>
      <c r="E3687" t="str">
        <f>IF(tbl_transaction[[#This Row],[Type]]="Inbound",VLOOKUP(tbl_transaction[[#This Row],[Reference Number]],barang_masuk[],5,FALSE),IF(tbl_transaction[[#This Row],[Type]]="Outbound",VLOOKUP(tbl_transaction[[#This Row],[Reference Number]],barang_keluar[],5,FALSE),""))</f>
        <v>MamyPoko Baby Care Variant 17</v>
      </c>
      <c r="F3687">
        <f>IF(tbl_transaction[[#This Row],[Type]]="Inbound",VLOOKUP(tbl_transaction[[#This Row],[Reference Number]],barang_masuk[],6,FALSE),IF(tbl_transaction[[#This Row],[Type]]="Outbound",VLOOKUP(tbl_transaction[[#This Row],[Reference Number]],barang_keluar[],6,FALSE),""))</f>
        <v>5</v>
      </c>
      <c r="G3687" t="str">
        <f>IF(tbl_transaction[[#This Row],[Type]]="Inbound",VLOOKUP(tbl_transaction[[#This Row],[Reference Number]],barang_masuk[],7,FALSE),IF(tbl_transaction[[#This Row],[Type]]="Outbound",VLOOKUP(tbl_transaction[[#This Row],[Reference Number]],barang_keluar[],7,FALSE),""))</f>
        <v>Pack</v>
      </c>
      <c r="H3687" t="str">
        <f>IF(tbl_transaction[[#This Row],[Type]]="Inbound",VLOOKUP(tbl_transaction[[#This Row],[Reference Number]],barang_masuk[],3,FALSE),IF(tbl_transaction[[#This Row],[Type]]="Outbound",VLOOKUP(tbl_transaction[[#This Row],[Reference Number]],barang_keluar[],3,FALSE),""))</f>
        <v>Outlet 032</v>
      </c>
      <c r="I3687" t="str">
        <f>IF(D3687='Kartu Stok'!$B$2,COUNTIF($D$3:D3687,'Kartu Stok'!$B$2),"")</f>
        <v/>
      </c>
    </row>
    <row r="3688" spans="1:9" ht="14.5" x14ac:dyDescent="0.35">
      <c r="A3688" s="2" t="s">
        <v>4247</v>
      </c>
      <c r="B3688" s="5">
        <f>IF(LEFT(tbl_transaction[[#This Row],[Reference Number]],2)="GR",VLOOKUP(tbl_transaction[[#This Row],[Reference Number]],barang_masuk[],2,FALSE),IF(LEFT(tbl_transaction[[#This Row],[Reference Number]],2)="DO",VLOOKUP(tbl_transaction[[#This Row],[Reference Number]],barang_keluar[],2,FALSE),""))</f>
        <v>46149</v>
      </c>
      <c r="C3688" t="str">
        <f t="shared" si="58"/>
        <v>Outbound</v>
      </c>
      <c r="D3688" t="str">
        <f>IF(tbl_transaction[[#This Row],[Type]]="Inbound",VLOOKUP(tbl_transaction[[#This Row],[Reference Number]],barang_masuk[],4,FALSE),IF(tbl_transaction[[#This Row],[Type]]="Outbound",VLOOKUP(tbl_transaction[[#This Row],[Reference Number]],barang_keluar[],4,FALSE),""))</f>
        <v>HOM004</v>
      </c>
      <c r="E3688" t="str">
        <f>IF(tbl_transaction[[#This Row],[Type]]="Inbound",VLOOKUP(tbl_transaction[[#This Row],[Reference Number]],barang_masuk[],5,FALSE),IF(tbl_transaction[[#This Row],[Type]]="Outbound",VLOOKUP(tbl_transaction[[#This Row],[Reference Number]],barang_keluar[],5,FALSE),""))</f>
        <v>Molto Home Care Variant 4</v>
      </c>
      <c r="F3688">
        <f>IF(tbl_transaction[[#This Row],[Type]]="Inbound",VLOOKUP(tbl_transaction[[#This Row],[Reference Number]],barang_masuk[],6,FALSE),IF(tbl_transaction[[#This Row],[Type]]="Outbound",VLOOKUP(tbl_transaction[[#This Row],[Reference Number]],barang_keluar[],6,FALSE),""))</f>
        <v>5</v>
      </c>
      <c r="G3688" t="str">
        <f>IF(tbl_transaction[[#This Row],[Type]]="Inbound",VLOOKUP(tbl_transaction[[#This Row],[Reference Number]],barang_masuk[],7,FALSE),IF(tbl_transaction[[#This Row],[Type]]="Outbound",VLOOKUP(tbl_transaction[[#This Row],[Reference Number]],barang_keluar[],7,FALSE),""))</f>
        <v>Pack</v>
      </c>
      <c r="H3688" t="str">
        <f>IF(tbl_transaction[[#This Row],[Type]]="Inbound",VLOOKUP(tbl_transaction[[#This Row],[Reference Number]],barang_masuk[],3,FALSE),IF(tbl_transaction[[#This Row],[Type]]="Outbound",VLOOKUP(tbl_transaction[[#This Row],[Reference Number]],barang_keluar[],3,FALSE),""))</f>
        <v>Outlet 021</v>
      </c>
      <c r="I3688" t="str">
        <f>IF(D3688='Kartu Stok'!$B$2,COUNTIF($D$3:D3688,'Kartu Stok'!$B$2),"")</f>
        <v/>
      </c>
    </row>
    <row r="3689" spans="1:9" ht="14.5" x14ac:dyDescent="0.35">
      <c r="A3689" s="2" t="s">
        <v>4248</v>
      </c>
      <c r="B3689" s="5">
        <f>IF(LEFT(tbl_transaction[[#This Row],[Reference Number]],2)="GR",VLOOKUP(tbl_transaction[[#This Row],[Reference Number]],barang_masuk[],2,FALSE),IF(LEFT(tbl_transaction[[#This Row],[Reference Number]],2)="DO",VLOOKUP(tbl_transaction[[#This Row],[Reference Number]],barang_keluar[],2,FALSE),""))</f>
        <v>46198</v>
      </c>
      <c r="C3689" t="str">
        <f t="shared" si="58"/>
        <v>Outbound</v>
      </c>
      <c r="D3689" t="str">
        <f>IF(tbl_transaction[[#This Row],[Type]]="Inbound",VLOOKUP(tbl_transaction[[#This Row],[Reference Number]],barang_masuk[],4,FALSE),IF(tbl_transaction[[#This Row],[Type]]="Outbound",VLOOKUP(tbl_transaction[[#This Row],[Reference Number]],barang_keluar[],4,FALSE),""))</f>
        <v>HOM022</v>
      </c>
      <c r="E3689" t="str">
        <f>IF(tbl_transaction[[#This Row],[Type]]="Inbound",VLOOKUP(tbl_transaction[[#This Row],[Reference Number]],barang_masuk[],5,FALSE),IF(tbl_transaction[[#This Row],[Type]]="Outbound",VLOOKUP(tbl_transaction[[#This Row],[Reference Number]],barang_keluar[],5,FALSE),""))</f>
        <v>Sunlight Home Care Variant 22</v>
      </c>
      <c r="F3689">
        <f>IF(tbl_transaction[[#This Row],[Type]]="Inbound",VLOOKUP(tbl_transaction[[#This Row],[Reference Number]],barang_masuk[],6,FALSE),IF(tbl_transaction[[#This Row],[Type]]="Outbound",VLOOKUP(tbl_transaction[[#This Row],[Reference Number]],barang_keluar[],6,FALSE),""))</f>
        <v>30</v>
      </c>
      <c r="G3689" t="str">
        <f>IF(tbl_transaction[[#This Row],[Type]]="Inbound",VLOOKUP(tbl_transaction[[#This Row],[Reference Number]],barang_masuk[],7,FALSE),IF(tbl_transaction[[#This Row],[Type]]="Outbound",VLOOKUP(tbl_transaction[[#This Row],[Reference Number]],barang_keluar[],7,FALSE),""))</f>
        <v>Pack</v>
      </c>
      <c r="H3689" t="str">
        <f>IF(tbl_transaction[[#This Row],[Type]]="Inbound",VLOOKUP(tbl_transaction[[#This Row],[Reference Number]],barang_masuk[],3,FALSE),IF(tbl_transaction[[#This Row],[Type]]="Outbound",VLOOKUP(tbl_transaction[[#This Row],[Reference Number]],barang_keluar[],3,FALSE),""))</f>
        <v>Outlet 069</v>
      </c>
      <c r="I3689" t="str">
        <f>IF(D3689='Kartu Stok'!$B$2,COUNTIF($D$3:D3689,'Kartu Stok'!$B$2),"")</f>
        <v/>
      </c>
    </row>
    <row r="3690" spans="1:9" ht="14.5" x14ac:dyDescent="0.35">
      <c r="A3690" s="2" t="s">
        <v>4249</v>
      </c>
      <c r="B3690" s="5">
        <f>IF(LEFT(tbl_transaction[[#This Row],[Reference Number]],2)="GR",VLOOKUP(tbl_transaction[[#This Row],[Reference Number]],barang_masuk[],2,FALSE),IF(LEFT(tbl_transaction[[#This Row],[Reference Number]],2)="DO",VLOOKUP(tbl_transaction[[#This Row],[Reference Number]],barang_keluar[],2,FALSE),""))</f>
        <v>46063</v>
      </c>
      <c r="C3690" t="str">
        <f t="shared" si="58"/>
        <v>Outbound</v>
      </c>
      <c r="D3690" t="str">
        <f>IF(tbl_transaction[[#This Row],[Type]]="Inbound",VLOOKUP(tbl_transaction[[#This Row],[Reference Number]],barang_masuk[],4,FALSE),IF(tbl_transaction[[#This Row],[Type]]="Outbound",VLOOKUP(tbl_transaction[[#This Row],[Reference Number]],barang_keluar[],4,FALSE),""))</f>
        <v>PER006</v>
      </c>
      <c r="E3690" t="str">
        <f>IF(tbl_transaction[[#This Row],[Type]]="Inbound",VLOOKUP(tbl_transaction[[#This Row],[Reference Number]],barang_masuk[],5,FALSE),IF(tbl_transaction[[#This Row],[Type]]="Outbound",VLOOKUP(tbl_transaction[[#This Row],[Reference Number]],barang_keluar[],5,FALSE),""))</f>
        <v>Lifebuoy Personal Care Variant 6</v>
      </c>
      <c r="F3690">
        <f>IF(tbl_transaction[[#This Row],[Type]]="Inbound",VLOOKUP(tbl_transaction[[#This Row],[Reference Number]],barang_masuk[],6,FALSE),IF(tbl_transaction[[#This Row],[Type]]="Outbound",VLOOKUP(tbl_transaction[[#This Row],[Reference Number]],barang_keluar[],6,FALSE),""))</f>
        <v>20</v>
      </c>
      <c r="G3690" t="str">
        <f>IF(tbl_transaction[[#This Row],[Type]]="Inbound",VLOOKUP(tbl_transaction[[#This Row],[Reference Number]],barang_masuk[],7,FALSE),IF(tbl_transaction[[#This Row],[Type]]="Outbound",VLOOKUP(tbl_transaction[[#This Row],[Reference Number]],barang_keluar[],7,FALSE),""))</f>
        <v>Bottle</v>
      </c>
      <c r="H3690" t="str">
        <f>IF(tbl_transaction[[#This Row],[Type]]="Inbound",VLOOKUP(tbl_transaction[[#This Row],[Reference Number]],barang_masuk[],3,FALSE),IF(tbl_transaction[[#This Row],[Type]]="Outbound",VLOOKUP(tbl_transaction[[#This Row],[Reference Number]],barang_keluar[],3,FALSE),""))</f>
        <v>Outlet 071</v>
      </c>
      <c r="I3690" t="str">
        <f>IF(D3690='Kartu Stok'!$B$2,COUNTIF($D$3:D3690,'Kartu Stok'!$B$2),"")</f>
        <v/>
      </c>
    </row>
    <row r="3691" spans="1:9" ht="14.5" x14ac:dyDescent="0.35">
      <c r="A3691" s="2" t="s">
        <v>4250</v>
      </c>
      <c r="B3691" s="5">
        <f>IF(LEFT(tbl_transaction[[#This Row],[Reference Number]],2)="GR",VLOOKUP(tbl_transaction[[#This Row],[Reference Number]],barang_masuk[],2,FALSE),IF(LEFT(tbl_transaction[[#This Row],[Reference Number]],2)="DO",VLOOKUP(tbl_transaction[[#This Row],[Reference Number]],barang_keluar[],2,FALSE),""))</f>
        <v>46200</v>
      </c>
      <c r="C3691" t="str">
        <f t="shared" si="58"/>
        <v>Outbound</v>
      </c>
      <c r="D3691" t="str">
        <f>IF(tbl_transaction[[#This Row],[Type]]="Inbound",VLOOKUP(tbl_transaction[[#This Row],[Reference Number]],barang_masuk[],4,FALSE),IF(tbl_transaction[[#This Row],[Type]]="Outbound",VLOOKUP(tbl_transaction[[#This Row],[Reference Number]],barang_keluar[],4,FALSE),""))</f>
        <v>SNK017</v>
      </c>
      <c r="E3691" t="str">
        <f>IF(tbl_transaction[[#This Row],[Type]]="Inbound",VLOOKUP(tbl_transaction[[#This Row],[Reference Number]],barang_masuk[],5,FALSE),IF(tbl_transaction[[#This Row],[Type]]="Outbound",VLOOKUP(tbl_transaction[[#This Row],[Reference Number]],barang_keluar[],5,FALSE),""))</f>
        <v>Qtela Snack Variant 17</v>
      </c>
      <c r="F3691">
        <f>IF(tbl_transaction[[#This Row],[Type]]="Inbound",VLOOKUP(tbl_transaction[[#This Row],[Reference Number]],barang_masuk[],6,FALSE),IF(tbl_transaction[[#This Row],[Type]]="Outbound",VLOOKUP(tbl_transaction[[#This Row],[Reference Number]],barang_keluar[],6,FALSE),""))</f>
        <v>10</v>
      </c>
      <c r="G3691" t="str">
        <f>IF(tbl_transaction[[#This Row],[Type]]="Inbound",VLOOKUP(tbl_transaction[[#This Row],[Reference Number]],barang_masuk[],7,FALSE),IF(tbl_transaction[[#This Row],[Type]]="Outbound",VLOOKUP(tbl_transaction[[#This Row],[Reference Number]],barang_keluar[],7,FALSE),""))</f>
        <v>Pack</v>
      </c>
      <c r="H3691" t="str">
        <f>IF(tbl_transaction[[#This Row],[Type]]="Inbound",VLOOKUP(tbl_transaction[[#This Row],[Reference Number]],barang_masuk[],3,FALSE),IF(tbl_transaction[[#This Row],[Type]]="Outbound",VLOOKUP(tbl_transaction[[#This Row],[Reference Number]],barang_keluar[],3,FALSE),""))</f>
        <v>Outlet 078</v>
      </c>
      <c r="I3691" t="str">
        <f>IF(D3691='Kartu Stok'!$B$2,COUNTIF($D$3:D3691,'Kartu Stok'!$B$2),"")</f>
        <v/>
      </c>
    </row>
    <row r="3692" spans="1:9" ht="14.5" x14ac:dyDescent="0.35">
      <c r="A3692" s="2" t="s">
        <v>4251</v>
      </c>
      <c r="B3692" s="5">
        <f>IF(LEFT(tbl_transaction[[#This Row],[Reference Number]],2)="GR",VLOOKUP(tbl_transaction[[#This Row],[Reference Number]],barang_masuk[],2,FALSE),IF(LEFT(tbl_transaction[[#This Row],[Reference Number]],2)="DO",VLOOKUP(tbl_transaction[[#This Row],[Reference Number]],barang_keluar[],2,FALSE),""))</f>
        <v>46047</v>
      </c>
      <c r="C3692" t="str">
        <f t="shared" si="58"/>
        <v>Outbound</v>
      </c>
      <c r="D3692" t="str">
        <f>IF(tbl_transaction[[#This Row],[Type]]="Inbound",VLOOKUP(tbl_transaction[[#This Row],[Reference Number]],barang_masuk[],4,FALSE),IF(tbl_transaction[[#This Row],[Type]]="Outbound",VLOOKUP(tbl_transaction[[#This Row],[Reference Number]],barang_keluar[],4,FALSE),""))</f>
        <v>SNK032</v>
      </c>
      <c r="E3692" t="str">
        <f>IF(tbl_transaction[[#This Row],[Type]]="Inbound",VLOOKUP(tbl_transaction[[#This Row],[Reference Number]],barang_masuk[],5,FALSE),IF(tbl_transaction[[#This Row],[Type]]="Outbound",VLOOKUP(tbl_transaction[[#This Row],[Reference Number]],barang_keluar[],5,FALSE),""))</f>
        <v>Qtela Snack Variant 32</v>
      </c>
      <c r="F3692">
        <f>IF(tbl_transaction[[#This Row],[Type]]="Inbound",VLOOKUP(tbl_transaction[[#This Row],[Reference Number]],barang_masuk[],6,FALSE),IF(tbl_transaction[[#This Row],[Type]]="Outbound",VLOOKUP(tbl_transaction[[#This Row],[Reference Number]],barang_keluar[],6,FALSE),""))</f>
        <v>20</v>
      </c>
      <c r="G3692" t="str">
        <f>IF(tbl_transaction[[#This Row],[Type]]="Inbound",VLOOKUP(tbl_transaction[[#This Row],[Reference Number]],barang_masuk[],7,FALSE),IF(tbl_transaction[[#This Row],[Type]]="Outbound",VLOOKUP(tbl_transaction[[#This Row],[Reference Number]],barang_keluar[],7,FALSE),""))</f>
        <v>Pack</v>
      </c>
      <c r="H3692" t="str">
        <f>IF(tbl_transaction[[#This Row],[Type]]="Inbound",VLOOKUP(tbl_transaction[[#This Row],[Reference Number]],barang_masuk[],3,FALSE),IF(tbl_transaction[[#This Row],[Type]]="Outbound",VLOOKUP(tbl_transaction[[#This Row],[Reference Number]],barang_keluar[],3,FALSE),""))</f>
        <v>Outlet 037</v>
      </c>
      <c r="I3692" t="str">
        <f>IF(D3692='Kartu Stok'!$B$2,COUNTIF($D$3:D3692,'Kartu Stok'!$B$2),"")</f>
        <v/>
      </c>
    </row>
    <row r="3693" spans="1:9" ht="14.5" x14ac:dyDescent="0.35">
      <c r="A3693" s="2" t="s">
        <v>4252</v>
      </c>
      <c r="B3693" s="5">
        <f>IF(LEFT(tbl_transaction[[#This Row],[Reference Number]],2)="GR",VLOOKUP(tbl_transaction[[#This Row],[Reference Number]],barang_masuk[],2,FALSE),IF(LEFT(tbl_transaction[[#This Row],[Reference Number]],2)="DO",VLOOKUP(tbl_transaction[[#This Row],[Reference Number]],barang_keluar[],2,FALSE),""))</f>
        <v>46032</v>
      </c>
      <c r="C3693" t="str">
        <f t="shared" si="58"/>
        <v>Outbound</v>
      </c>
      <c r="D3693" t="str">
        <f>IF(tbl_transaction[[#This Row],[Type]]="Inbound",VLOOKUP(tbl_transaction[[#This Row],[Reference Number]],barang_masuk[],4,FALSE),IF(tbl_transaction[[#This Row],[Type]]="Outbound",VLOOKUP(tbl_transaction[[#This Row],[Reference Number]],barang_keluar[],4,FALSE),""))</f>
        <v>PER003</v>
      </c>
      <c r="E3693" t="str">
        <f>IF(tbl_transaction[[#This Row],[Type]]="Inbound",VLOOKUP(tbl_transaction[[#This Row],[Reference Number]],barang_masuk[],5,FALSE),IF(tbl_transaction[[#This Row],[Type]]="Outbound",VLOOKUP(tbl_transaction[[#This Row],[Reference Number]],barang_keluar[],5,FALSE),""))</f>
        <v>Pepsodent Personal Care Variant 3</v>
      </c>
      <c r="F3693">
        <f>IF(tbl_transaction[[#This Row],[Type]]="Inbound",VLOOKUP(tbl_transaction[[#This Row],[Reference Number]],barang_masuk[],6,FALSE),IF(tbl_transaction[[#This Row],[Type]]="Outbound",VLOOKUP(tbl_transaction[[#This Row],[Reference Number]],barang_keluar[],6,FALSE),""))</f>
        <v>5</v>
      </c>
      <c r="G3693" t="str">
        <f>IF(tbl_transaction[[#This Row],[Type]]="Inbound",VLOOKUP(tbl_transaction[[#This Row],[Reference Number]],barang_masuk[],7,FALSE),IF(tbl_transaction[[#This Row],[Type]]="Outbound",VLOOKUP(tbl_transaction[[#This Row],[Reference Number]],barang_keluar[],7,FALSE),""))</f>
        <v>Bottle</v>
      </c>
      <c r="H3693" t="str">
        <f>IF(tbl_transaction[[#This Row],[Type]]="Inbound",VLOOKUP(tbl_transaction[[#This Row],[Reference Number]],barang_masuk[],3,FALSE),IF(tbl_transaction[[#This Row],[Type]]="Outbound",VLOOKUP(tbl_transaction[[#This Row],[Reference Number]],barang_keluar[],3,FALSE),""))</f>
        <v>Outlet 024</v>
      </c>
      <c r="I3693" t="str">
        <f>IF(D3693='Kartu Stok'!$B$2,COUNTIF($D$3:D3693,'Kartu Stok'!$B$2),"")</f>
        <v/>
      </c>
    </row>
    <row r="3694" spans="1:9" ht="14.5" x14ac:dyDescent="0.35">
      <c r="A3694" s="2" t="s">
        <v>4253</v>
      </c>
      <c r="B3694" s="5">
        <f>IF(LEFT(tbl_transaction[[#This Row],[Reference Number]],2)="GR",VLOOKUP(tbl_transaction[[#This Row],[Reference Number]],barang_masuk[],2,FALSE),IF(LEFT(tbl_transaction[[#This Row],[Reference Number]],2)="DO",VLOOKUP(tbl_transaction[[#This Row],[Reference Number]],barang_keluar[],2,FALSE),""))</f>
        <v>46113</v>
      </c>
      <c r="C3694" t="str">
        <f t="shared" si="58"/>
        <v>Outbound</v>
      </c>
      <c r="D3694" t="str">
        <f>IF(tbl_transaction[[#This Row],[Type]]="Inbound",VLOOKUP(tbl_transaction[[#This Row],[Reference Number]],barang_masuk[],4,FALSE),IF(tbl_transaction[[#This Row],[Type]]="Outbound",VLOOKUP(tbl_transaction[[#This Row],[Reference Number]],barang_keluar[],4,FALSE),""))</f>
        <v>INS008</v>
      </c>
      <c r="E3694" t="str">
        <f>IF(tbl_transaction[[#This Row],[Type]]="Inbound",VLOOKUP(tbl_transaction[[#This Row],[Reference Number]],barang_masuk[],5,FALSE),IF(tbl_transaction[[#This Row],[Type]]="Outbound",VLOOKUP(tbl_transaction[[#This Row],[Reference Number]],barang_keluar[],5,FALSE),""))</f>
        <v>Indomie Instant Food Variant 8</v>
      </c>
      <c r="F3694">
        <f>IF(tbl_transaction[[#This Row],[Type]]="Inbound",VLOOKUP(tbl_transaction[[#This Row],[Reference Number]],barang_masuk[],6,FALSE),IF(tbl_transaction[[#This Row],[Type]]="Outbound",VLOOKUP(tbl_transaction[[#This Row],[Reference Number]],barang_keluar[],6,FALSE),""))</f>
        <v>24</v>
      </c>
      <c r="G3694" t="str">
        <f>IF(tbl_transaction[[#This Row],[Type]]="Inbound",VLOOKUP(tbl_transaction[[#This Row],[Reference Number]],barang_masuk[],7,FALSE),IF(tbl_transaction[[#This Row],[Type]]="Outbound",VLOOKUP(tbl_transaction[[#This Row],[Reference Number]],barang_keluar[],7,FALSE),""))</f>
        <v>Pack</v>
      </c>
      <c r="H3694" t="str">
        <f>IF(tbl_transaction[[#This Row],[Type]]="Inbound",VLOOKUP(tbl_transaction[[#This Row],[Reference Number]],barang_masuk[],3,FALSE),IF(tbl_transaction[[#This Row],[Type]]="Outbound",VLOOKUP(tbl_transaction[[#This Row],[Reference Number]],barang_keluar[],3,FALSE),""))</f>
        <v>Outlet 078</v>
      </c>
      <c r="I3694" t="str">
        <f>IF(D3694='Kartu Stok'!$B$2,COUNTIF($D$3:D3694,'Kartu Stok'!$B$2),"")</f>
        <v/>
      </c>
    </row>
    <row r="3695" spans="1:9" ht="14.5" x14ac:dyDescent="0.35">
      <c r="A3695" s="2" t="s">
        <v>4254</v>
      </c>
      <c r="B3695" s="5">
        <f>IF(LEFT(tbl_transaction[[#This Row],[Reference Number]],2)="GR",VLOOKUP(tbl_transaction[[#This Row],[Reference Number]],barang_masuk[],2,FALSE),IF(LEFT(tbl_transaction[[#This Row],[Reference Number]],2)="DO",VLOOKUP(tbl_transaction[[#This Row],[Reference Number]],barang_keluar[],2,FALSE),""))</f>
        <v>46074</v>
      </c>
      <c r="C3695" t="str">
        <f t="shared" si="58"/>
        <v>Outbound</v>
      </c>
      <c r="D3695" t="str">
        <f>IF(tbl_transaction[[#This Row],[Type]]="Inbound",VLOOKUP(tbl_transaction[[#This Row],[Reference Number]],barang_masuk[],4,FALSE),IF(tbl_transaction[[#This Row],[Type]]="Outbound",VLOOKUP(tbl_transaction[[#This Row],[Reference Number]],barang_keluar[],4,FALSE),""))</f>
        <v>DAR002</v>
      </c>
      <c r="E3695" t="str">
        <f>IF(tbl_transaction[[#This Row],[Type]]="Inbound",VLOOKUP(tbl_transaction[[#This Row],[Reference Number]],barang_masuk[],5,FALSE),IF(tbl_transaction[[#This Row],[Type]]="Outbound",VLOOKUP(tbl_transaction[[#This Row],[Reference Number]],barang_keluar[],5,FALSE),""))</f>
        <v>Indomilk Dairy Variant 2</v>
      </c>
      <c r="F3695">
        <f>IF(tbl_transaction[[#This Row],[Type]]="Inbound",VLOOKUP(tbl_transaction[[#This Row],[Reference Number]],barang_masuk[],6,FALSE),IF(tbl_transaction[[#This Row],[Type]]="Outbound",VLOOKUP(tbl_transaction[[#This Row],[Reference Number]],barang_keluar[],6,FALSE),""))</f>
        <v>36</v>
      </c>
      <c r="G3695" t="str">
        <f>IF(tbl_transaction[[#This Row],[Type]]="Inbound",VLOOKUP(tbl_transaction[[#This Row],[Reference Number]],barang_masuk[],7,FALSE),IF(tbl_transaction[[#This Row],[Type]]="Outbound",VLOOKUP(tbl_transaction[[#This Row],[Reference Number]],barang_keluar[],7,FALSE),""))</f>
        <v>Box</v>
      </c>
      <c r="H3695" t="str">
        <f>IF(tbl_transaction[[#This Row],[Type]]="Inbound",VLOOKUP(tbl_transaction[[#This Row],[Reference Number]],barang_masuk[],3,FALSE),IF(tbl_transaction[[#This Row],[Type]]="Outbound",VLOOKUP(tbl_transaction[[#This Row],[Reference Number]],barang_keluar[],3,FALSE),""))</f>
        <v>Outlet 038</v>
      </c>
      <c r="I3695" t="str">
        <f>IF(D3695='Kartu Stok'!$B$2,COUNTIF($D$3:D3695,'Kartu Stok'!$B$2),"")</f>
        <v/>
      </c>
    </row>
    <row r="3696" spans="1:9" ht="14.5" x14ac:dyDescent="0.35">
      <c r="A3696" s="2" t="s">
        <v>4255</v>
      </c>
      <c r="B3696" s="5">
        <f>IF(LEFT(tbl_transaction[[#This Row],[Reference Number]],2)="GR",VLOOKUP(tbl_transaction[[#This Row],[Reference Number]],barang_masuk[],2,FALSE),IF(LEFT(tbl_transaction[[#This Row],[Reference Number]],2)="DO",VLOOKUP(tbl_transaction[[#This Row],[Reference Number]],barang_keluar[],2,FALSE),""))</f>
        <v>46080</v>
      </c>
      <c r="C3696" t="str">
        <f t="shared" si="58"/>
        <v>Outbound</v>
      </c>
      <c r="D3696" t="str">
        <f>IF(tbl_transaction[[#This Row],[Type]]="Inbound",VLOOKUP(tbl_transaction[[#This Row],[Reference Number]],barang_masuk[],4,FALSE),IF(tbl_transaction[[#This Row],[Type]]="Outbound",VLOOKUP(tbl_transaction[[#This Row],[Reference Number]],barang_keluar[],4,FALSE),""))</f>
        <v>DAR001</v>
      </c>
      <c r="E3696" t="str">
        <f>IF(tbl_transaction[[#This Row],[Type]]="Inbound",VLOOKUP(tbl_transaction[[#This Row],[Reference Number]],barang_masuk[],5,FALSE),IF(tbl_transaction[[#This Row],[Type]]="Outbound",VLOOKUP(tbl_transaction[[#This Row],[Reference Number]],barang_keluar[],5,FALSE),""))</f>
        <v>Ultra Milk Dairy Variant 1</v>
      </c>
      <c r="F3696">
        <f>IF(tbl_transaction[[#This Row],[Type]]="Inbound",VLOOKUP(tbl_transaction[[#This Row],[Reference Number]],barang_masuk[],6,FALSE),IF(tbl_transaction[[#This Row],[Type]]="Outbound",VLOOKUP(tbl_transaction[[#This Row],[Reference Number]],barang_keluar[],6,FALSE),""))</f>
        <v>60</v>
      </c>
      <c r="G3696" t="str">
        <f>IF(tbl_transaction[[#This Row],[Type]]="Inbound",VLOOKUP(tbl_transaction[[#This Row],[Reference Number]],barang_masuk[],7,FALSE),IF(tbl_transaction[[#This Row],[Type]]="Outbound",VLOOKUP(tbl_transaction[[#This Row],[Reference Number]],barang_keluar[],7,FALSE),""))</f>
        <v>Box</v>
      </c>
      <c r="H3696" t="str">
        <f>IF(tbl_transaction[[#This Row],[Type]]="Inbound",VLOOKUP(tbl_transaction[[#This Row],[Reference Number]],barang_masuk[],3,FALSE),IF(tbl_transaction[[#This Row],[Type]]="Outbound",VLOOKUP(tbl_transaction[[#This Row],[Reference Number]],barang_keluar[],3,FALSE),""))</f>
        <v>Outlet 053</v>
      </c>
      <c r="I3696" t="str">
        <f>IF(D3696='Kartu Stok'!$B$2,COUNTIF($D$3:D3696,'Kartu Stok'!$B$2),"")</f>
        <v/>
      </c>
    </row>
    <row r="3697" spans="1:9" ht="14.5" x14ac:dyDescent="0.35">
      <c r="A3697" s="2" t="s">
        <v>4256</v>
      </c>
      <c r="B3697" s="5">
        <f>IF(LEFT(tbl_transaction[[#This Row],[Reference Number]],2)="GR",VLOOKUP(tbl_transaction[[#This Row],[Reference Number]],barang_masuk[],2,FALSE),IF(LEFT(tbl_transaction[[#This Row],[Reference Number]],2)="DO",VLOOKUP(tbl_transaction[[#This Row],[Reference Number]],barang_keluar[],2,FALSE),""))</f>
        <v>46077</v>
      </c>
      <c r="C3697" t="str">
        <f t="shared" si="58"/>
        <v>Outbound</v>
      </c>
      <c r="D3697" t="str">
        <f>IF(tbl_transaction[[#This Row],[Type]]="Inbound",VLOOKUP(tbl_transaction[[#This Row],[Reference Number]],barang_masuk[],4,FALSE),IF(tbl_transaction[[#This Row],[Type]]="Outbound",VLOOKUP(tbl_transaction[[#This Row],[Reference Number]],barang_keluar[],4,FALSE),""))</f>
        <v>DAR013</v>
      </c>
      <c r="E3697" t="str">
        <f>IF(tbl_transaction[[#This Row],[Type]]="Inbound",VLOOKUP(tbl_transaction[[#This Row],[Reference Number]],barang_masuk[],5,FALSE),IF(tbl_transaction[[#This Row],[Type]]="Outbound",VLOOKUP(tbl_transaction[[#This Row],[Reference Number]],barang_keluar[],5,FALSE),""))</f>
        <v>Indomilk Dairy Variant 13</v>
      </c>
      <c r="F3697">
        <f>IF(tbl_transaction[[#This Row],[Type]]="Inbound",VLOOKUP(tbl_transaction[[#This Row],[Reference Number]],barang_masuk[],6,FALSE),IF(tbl_transaction[[#This Row],[Type]]="Outbound",VLOOKUP(tbl_transaction[[#This Row],[Reference Number]],barang_keluar[],6,FALSE),""))</f>
        <v>60</v>
      </c>
      <c r="G3697" t="str">
        <f>IF(tbl_transaction[[#This Row],[Type]]="Inbound",VLOOKUP(tbl_transaction[[#This Row],[Reference Number]],barang_masuk[],7,FALSE),IF(tbl_transaction[[#This Row],[Type]]="Outbound",VLOOKUP(tbl_transaction[[#This Row],[Reference Number]],barang_keluar[],7,FALSE),""))</f>
        <v>Box</v>
      </c>
      <c r="H3697" t="str">
        <f>IF(tbl_transaction[[#This Row],[Type]]="Inbound",VLOOKUP(tbl_transaction[[#This Row],[Reference Number]],barang_masuk[],3,FALSE),IF(tbl_transaction[[#This Row],[Type]]="Outbound",VLOOKUP(tbl_transaction[[#This Row],[Reference Number]],barang_keluar[],3,FALSE),""))</f>
        <v>Outlet 043</v>
      </c>
      <c r="I3697" t="str">
        <f>IF(D3697='Kartu Stok'!$B$2,COUNTIF($D$3:D3697,'Kartu Stok'!$B$2),"")</f>
        <v/>
      </c>
    </row>
    <row r="3698" spans="1:9" ht="14.5" x14ac:dyDescent="0.35">
      <c r="A3698" s="2" t="s">
        <v>4257</v>
      </c>
      <c r="B3698" s="5">
        <f>IF(LEFT(tbl_transaction[[#This Row],[Reference Number]],2)="GR",VLOOKUP(tbl_transaction[[#This Row],[Reference Number]],barang_masuk[],2,FALSE),IF(LEFT(tbl_transaction[[#This Row],[Reference Number]],2)="DO",VLOOKUP(tbl_transaction[[#This Row],[Reference Number]],barang_keluar[],2,FALSE),""))</f>
        <v>46048</v>
      </c>
      <c r="C3698" t="str">
        <f t="shared" si="58"/>
        <v>Outbound</v>
      </c>
      <c r="D3698" t="str">
        <f>IF(tbl_transaction[[#This Row],[Type]]="Inbound",VLOOKUP(tbl_transaction[[#This Row],[Reference Number]],barang_masuk[],4,FALSE),IF(tbl_transaction[[#This Row],[Type]]="Outbound",VLOOKUP(tbl_transaction[[#This Row],[Reference Number]],barang_keluar[],4,FALSE),""))</f>
        <v>BEV033</v>
      </c>
      <c r="E3698" t="str">
        <f>IF(tbl_transaction[[#This Row],[Type]]="Inbound",VLOOKUP(tbl_transaction[[#This Row],[Reference Number]],barang_masuk[],5,FALSE),IF(tbl_transaction[[#This Row],[Type]]="Outbound",VLOOKUP(tbl_transaction[[#This Row],[Reference Number]],barang_keluar[],5,FALSE),""))</f>
        <v>Aqua Beverage Variant 33</v>
      </c>
      <c r="F3698">
        <f>IF(tbl_transaction[[#This Row],[Type]]="Inbound",VLOOKUP(tbl_transaction[[#This Row],[Reference Number]],barang_masuk[],6,FALSE),IF(tbl_transaction[[#This Row],[Type]]="Outbound",VLOOKUP(tbl_transaction[[#This Row],[Reference Number]],barang_keluar[],6,FALSE),""))</f>
        <v>10</v>
      </c>
      <c r="G3698" t="str">
        <f>IF(tbl_transaction[[#This Row],[Type]]="Inbound",VLOOKUP(tbl_transaction[[#This Row],[Reference Number]],barang_masuk[],7,FALSE),IF(tbl_transaction[[#This Row],[Type]]="Outbound",VLOOKUP(tbl_transaction[[#This Row],[Reference Number]],barang_keluar[],7,FALSE),""))</f>
        <v>Bottle</v>
      </c>
      <c r="H3698" t="str">
        <f>IF(tbl_transaction[[#This Row],[Type]]="Inbound",VLOOKUP(tbl_transaction[[#This Row],[Reference Number]],barang_masuk[],3,FALSE),IF(tbl_transaction[[#This Row],[Type]]="Outbound",VLOOKUP(tbl_transaction[[#This Row],[Reference Number]],barang_keluar[],3,FALSE),""))</f>
        <v>Outlet 029</v>
      </c>
      <c r="I3698" t="str">
        <f>IF(D3698='Kartu Stok'!$B$2,COUNTIF($D$3:D3698,'Kartu Stok'!$B$2),"")</f>
        <v/>
      </c>
    </row>
    <row r="3699" spans="1:9" ht="14.5" x14ac:dyDescent="0.35">
      <c r="A3699" s="2" t="s">
        <v>4258</v>
      </c>
      <c r="B3699" s="5">
        <f>IF(LEFT(tbl_transaction[[#This Row],[Reference Number]],2)="GR",VLOOKUP(tbl_transaction[[#This Row],[Reference Number]],barang_masuk[],2,FALSE),IF(LEFT(tbl_transaction[[#This Row],[Reference Number]],2)="DO",VLOOKUP(tbl_transaction[[#This Row],[Reference Number]],barang_keluar[],2,FALSE),""))</f>
        <v>46071</v>
      </c>
      <c r="C3699" t="str">
        <f t="shared" si="58"/>
        <v>Outbound</v>
      </c>
      <c r="D3699" t="str">
        <f>IF(tbl_transaction[[#This Row],[Type]]="Inbound",VLOOKUP(tbl_transaction[[#This Row],[Reference Number]],barang_masuk[],4,FALSE),IF(tbl_transaction[[#This Row],[Type]]="Outbound",VLOOKUP(tbl_transaction[[#This Row],[Reference Number]],barang_keluar[],4,FALSE),""))</f>
        <v>INS017</v>
      </c>
      <c r="E3699" t="str">
        <f>IF(tbl_transaction[[#This Row],[Type]]="Inbound",VLOOKUP(tbl_transaction[[#This Row],[Reference Number]],barang_masuk[],5,FALSE),IF(tbl_transaction[[#This Row],[Type]]="Outbound",VLOOKUP(tbl_transaction[[#This Row],[Reference Number]],barang_keluar[],5,FALSE),""))</f>
        <v>Indomie Instant Food Variant 17</v>
      </c>
      <c r="F3699">
        <f>IF(tbl_transaction[[#This Row],[Type]]="Inbound",VLOOKUP(tbl_transaction[[#This Row],[Reference Number]],barang_masuk[],6,FALSE),IF(tbl_transaction[[#This Row],[Type]]="Outbound",VLOOKUP(tbl_transaction[[#This Row],[Reference Number]],barang_keluar[],6,FALSE),""))</f>
        <v>12</v>
      </c>
      <c r="G3699" t="str">
        <f>IF(tbl_transaction[[#This Row],[Type]]="Inbound",VLOOKUP(tbl_transaction[[#This Row],[Reference Number]],barang_masuk[],7,FALSE),IF(tbl_transaction[[#This Row],[Type]]="Outbound",VLOOKUP(tbl_transaction[[#This Row],[Reference Number]],barang_keluar[],7,FALSE),""))</f>
        <v>Pack</v>
      </c>
      <c r="H3699" t="str">
        <f>IF(tbl_transaction[[#This Row],[Type]]="Inbound",VLOOKUP(tbl_transaction[[#This Row],[Reference Number]],barang_masuk[],3,FALSE),IF(tbl_transaction[[#This Row],[Type]]="Outbound",VLOOKUP(tbl_transaction[[#This Row],[Reference Number]],barang_keluar[],3,FALSE),""))</f>
        <v>Outlet 021</v>
      </c>
      <c r="I3699" t="str">
        <f>IF(D3699='Kartu Stok'!$B$2,COUNTIF($D$3:D3699,'Kartu Stok'!$B$2),"")</f>
        <v/>
      </c>
    </row>
    <row r="3700" spans="1:9" ht="14.5" x14ac:dyDescent="0.35">
      <c r="A3700" s="2" t="s">
        <v>4259</v>
      </c>
      <c r="B3700" s="5">
        <f>IF(LEFT(tbl_transaction[[#This Row],[Reference Number]],2)="GR",VLOOKUP(tbl_transaction[[#This Row],[Reference Number]],barang_masuk[],2,FALSE),IF(LEFT(tbl_transaction[[#This Row],[Reference Number]],2)="DO",VLOOKUP(tbl_transaction[[#This Row],[Reference Number]],barang_keluar[],2,FALSE),""))</f>
        <v>46033</v>
      </c>
      <c r="C3700" t="str">
        <f t="shared" si="58"/>
        <v>Outbound</v>
      </c>
      <c r="D3700" t="str">
        <f>IF(tbl_transaction[[#This Row],[Type]]="Inbound",VLOOKUP(tbl_transaction[[#This Row],[Reference Number]],barang_masuk[],4,FALSE),IF(tbl_transaction[[#This Row],[Type]]="Outbound",VLOOKUP(tbl_transaction[[#This Row],[Reference Number]],barang_keluar[],4,FALSE),""))</f>
        <v>PER029</v>
      </c>
      <c r="E3700" t="str">
        <f>IF(tbl_transaction[[#This Row],[Type]]="Inbound",VLOOKUP(tbl_transaction[[#This Row],[Reference Number]],barang_masuk[],5,FALSE),IF(tbl_transaction[[#This Row],[Type]]="Outbound",VLOOKUP(tbl_transaction[[#This Row],[Reference Number]],barang_keluar[],5,FALSE),""))</f>
        <v>Sunsilk Personal Care Variant 29</v>
      </c>
      <c r="F3700">
        <f>IF(tbl_transaction[[#This Row],[Type]]="Inbound",VLOOKUP(tbl_transaction[[#This Row],[Reference Number]],barang_masuk[],6,FALSE),IF(tbl_transaction[[#This Row],[Type]]="Outbound",VLOOKUP(tbl_transaction[[#This Row],[Reference Number]],barang_keluar[],6,FALSE),""))</f>
        <v>36</v>
      </c>
      <c r="G3700" t="str">
        <f>IF(tbl_transaction[[#This Row],[Type]]="Inbound",VLOOKUP(tbl_transaction[[#This Row],[Reference Number]],barang_masuk[],7,FALSE),IF(tbl_transaction[[#This Row],[Type]]="Outbound",VLOOKUP(tbl_transaction[[#This Row],[Reference Number]],barang_keluar[],7,FALSE),""))</f>
        <v>Bottle</v>
      </c>
      <c r="H3700" t="str">
        <f>IF(tbl_transaction[[#This Row],[Type]]="Inbound",VLOOKUP(tbl_transaction[[#This Row],[Reference Number]],barang_masuk[],3,FALSE),IF(tbl_transaction[[#This Row],[Type]]="Outbound",VLOOKUP(tbl_transaction[[#This Row],[Reference Number]],barang_keluar[],3,FALSE),""))</f>
        <v>Outlet 011</v>
      </c>
      <c r="I3700" t="str">
        <f>IF(D3700='Kartu Stok'!$B$2,COUNTIF($D$3:D3700,'Kartu Stok'!$B$2),"")</f>
        <v/>
      </c>
    </row>
    <row r="3701" spans="1:9" ht="14.5" x14ac:dyDescent="0.35">
      <c r="A3701" s="2" t="s">
        <v>4260</v>
      </c>
      <c r="B3701" s="5">
        <f>IF(LEFT(tbl_transaction[[#This Row],[Reference Number]],2)="GR",VLOOKUP(tbl_transaction[[#This Row],[Reference Number]],barang_masuk[],2,FALSE),IF(LEFT(tbl_transaction[[#This Row],[Reference Number]],2)="DO",VLOOKUP(tbl_transaction[[#This Row],[Reference Number]],barang_keluar[],2,FALSE),""))</f>
        <v>46100</v>
      </c>
      <c r="C3701" t="str">
        <f t="shared" si="58"/>
        <v>Outbound</v>
      </c>
      <c r="D3701" t="str">
        <f>IF(tbl_transaction[[#This Row],[Type]]="Inbound",VLOOKUP(tbl_transaction[[#This Row],[Reference Number]],barang_masuk[],4,FALSE),IF(tbl_transaction[[#This Row],[Type]]="Outbound",VLOOKUP(tbl_transaction[[#This Row],[Reference Number]],barang_keluar[],4,FALSE),""))</f>
        <v>INS008</v>
      </c>
      <c r="E3701" t="str">
        <f>IF(tbl_transaction[[#This Row],[Type]]="Inbound",VLOOKUP(tbl_transaction[[#This Row],[Reference Number]],barang_masuk[],5,FALSE),IF(tbl_transaction[[#This Row],[Type]]="Outbound",VLOOKUP(tbl_transaction[[#This Row],[Reference Number]],barang_keluar[],5,FALSE),""))</f>
        <v>Indomie Instant Food Variant 8</v>
      </c>
      <c r="F3701">
        <f>IF(tbl_transaction[[#This Row],[Type]]="Inbound",VLOOKUP(tbl_transaction[[#This Row],[Reference Number]],barang_masuk[],6,FALSE),IF(tbl_transaction[[#This Row],[Type]]="Outbound",VLOOKUP(tbl_transaction[[#This Row],[Reference Number]],barang_keluar[],6,FALSE),""))</f>
        <v>20</v>
      </c>
      <c r="G3701" t="str">
        <f>IF(tbl_transaction[[#This Row],[Type]]="Inbound",VLOOKUP(tbl_transaction[[#This Row],[Reference Number]],barang_masuk[],7,FALSE),IF(tbl_transaction[[#This Row],[Type]]="Outbound",VLOOKUP(tbl_transaction[[#This Row],[Reference Number]],barang_keluar[],7,FALSE),""))</f>
        <v>Pack</v>
      </c>
      <c r="H3701" t="str">
        <f>IF(tbl_transaction[[#This Row],[Type]]="Inbound",VLOOKUP(tbl_transaction[[#This Row],[Reference Number]],barang_masuk[],3,FALSE),IF(tbl_transaction[[#This Row],[Type]]="Outbound",VLOOKUP(tbl_transaction[[#This Row],[Reference Number]],barang_keluar[],3,FALSE),""))</f>
        <v>Outlet 009</v>
      </c>
      <c r="I3701" t="str">
        <f>IF(D3701='Kartu Stok'!$B$2,COUNTIF($D$3:D3701,'Kartu Stok'!$B$2),"")</f>
        <v/>
      </c>
    </row>
    <row r="3702" spans="1:9" ht="14.5" x14ac:dyDescent="0.35">
      <c r="A3702" s="2" t="s">
        <v>4261</v>
      </c>
      <c r="B3702" s="5">
        <f>IF(LEFT(tbl_transaction[[#This Row],[Reference Number]],2)="GR",VLOOKUP(tbl_transaction[[#This Row],[Reference Number]],barang_masuk[],2,FALSE),IF(LEFT(tbl_transaction[[#This Row],[Reference Number]],2)="DO",VLOOKUP(tbl_transaction[[#This Row],[Reference Number]],barang_keluar[],2,FALSE),""))</f>
        <v>46168</v>
      </c>
      <c r="C3702" t="str">
        <f t="shared" si="58"/>
        <v>Outbound</v>
      </c>
      <c r="D3702" t="str">
        <f>IF(tbl_transaction[[#This Row],[Type]]="Inbound",VLOOKUP(tbl_transaction[[#This Row],[Reference Number]],barang_masuk[],4,FALSE),IF(tbl_transaction[[#This Row],[Type]]="Outbound",VLOOKUP(tbl_transaction[[#This Row],[Reference Number]],barang_keluar[],4,FALSE),""))</f>
        <v>SNK013</v>
      </c>
      <c r="E3702" t="str">
        <f>IF(tbl_transaction[[#This Row],[Type]]="Inbound",VLOOKUP(tbl_transaction[[#This Row],[Reference Number]],barang_masuk[],5,FALSE),IF(tbl_transaction[[#This Row],[Type]]="Outbound",VLOOKUP(tbl_transaction[[#This Row],[Reference Number]],barang_keluar[],5,FALSE),""))</f>
        <v>Qtela Snack Variant 13</v>
      </c>
      <c r="F3702">
        <f>IF(tbl_transaction[[#This Row],[Type]]="Inbound",VLOOKUP(tbl_transaction[[#This Row],[Reference Number]],barang_masuk[],6,FALSE),IF(tbl_transaction[[#This Row],[Type]]="Outbound",VLOOKUP(tbl_transaction[[#This Row],[Reference Number]],barang_keluar[],6,FALSE),""))</f>
        <v>48</v>
      </c>
      <c r="G3702" t="str">
        <f>IF(tbl_transaction[[#This Row],[Type]]="Inbound",VLOOKUP(tbl_transaction[[#This Row],[Reference Number]],barang_masuk[],7,FALSE),IF(tbl_transaction[[#This Row],[Type]]="Outbound",VLOOKUP(tbl_transaction[[#This Row],[Reference Number]],barang_keluar[],7,FALSE),""))</f>
        <v>Pack</v>
      </c>
      <c r="H3702" t="str">
        <f>IF(tbl_transaction[[#This Row],[Type]]="Inbound",VLOOKUP(tbl_transaction[[#This Row],[Reference Number]],barang_masuk[],3,FALSE),IF(tbl_transaction[[#This Row],[Type]]="Outbound",VLOOKUP(tbl_transaction[[#This Row],[Reference Number]],barang_keluar[],3,FALSE),""))</f>
        <v>Outlet 072</v>
      </c>
      <c r="I3702" t="str">
        <f>IF(D3702='Kartu Stok'!$B$2,COUNTIF($D$3:D3702,'Kartu Stok'!$B$2),"")</f>
        <v/>
      </c>
    </row>
    <row r="3703" spans="1:9" ht="14.5" x14ac:dyDescent="0.35">
      <c r="A3703" s="2" t="s">
        <v>4262</v>
      </c>
      <c r="B3703" s="5">
        <f>IF(LEFT(tbl_transaction[[#This Row],[Reference Number]],2)="GR",VLOOKUP(tbl_transaction[[#This Row],[Reference Number]],barang_masuk[],2,FALSE),IF(LEFT(tbl_transaction[[#This Row],[Reference Number]],2)="DO",VLOOKUP(tbl_transaction[[#This Row],[Reference Number]],barang_keluar[],2,FALSE),""))</f>
        <v>46144</v>
      </c>
      <c r="C3703" t="str">
        <f t="shared" si="58"/>
        <v>Outbound</v>
      </c>
      <c r="D3703" t="str">
        <f>IF(tbl_transaction[[#This Row],[Type]]="Inbound",VLOOKUP(tbl_transaction[[#This Row],[Reference Number]],barang_masuk[],4,FALSE),IF(tbl_transaction[[#This Row],[Type]]="Outbound",VLOOKUP(tbl_transaction[[#This Row],[Reference Number]],barang_keluar[],4,FALSE),""))</f>
        <v>DAR015</v>
      </c>
      <c r="E3703" t="str">
        <f>IF(tbl_transaction[[#This Row],[Type]]="Inbound",VLOOKUP(tbl_transaction[[#This Row],[Reference Number]],barang_masuk[],5,FALSE),IF(tbl_transaction[[#This Row],[Type]]="Outbound",VLOOKUP(tbl_transaction[[#This Row],[Reference Number]],barang_keluar[],5,FALSE),""))</f>
        <v>Ultra Milk Dairy Variant 15</v>
      </c>
      <c r="F3703">
        <f>IF(tbl_transaction[[#This Row],[Type]]="Inbound",VLOOKUP(tbl_transaction[[#This Row],[Reference Number]],barang_masuk[],6,FALSE),IF(tbl_transaction[[#This Row],[Type]]="Outbound",VLOOKUP(tbl_transaction[[#This Row],[Reference Number]],barang_keluar[],6,FALSE),""))</f>
        <v>20</v>
      </c>
      <c r="G3703" t="str">
        <f>IF(tbl_transaction[[#This Row],[Type]]="Inbound",VLOOKUP(tbl_transaction[[#This Row],[Reference Number]],barang_masuk[],7,FALSE),IF(tbl_transaction[[#This Row],[Type]]="Outbound",VLOOKUP(tbl_transaction[[#This Row],[Reference Number]],barang_keluar[],7,FALSE),""))</f>
        <v>Box</v>
      </c>
      <c r="H3703" t="str">
        <f>IF(tbl_transaction[[#This Row],[Type]]="Inbound",VLOOKUP(tbl_transaction[[#This Row],[Reference Number]],barang_masuk[],3,FALSE),IF(tbl_transaction[[#This Row],[Type]]="Outbound",VLOOKUP(tbl_transaction[[#This Row],[Reference Number]],barang_keluar[],3,FALSE),""))</f>
        <v>Outlet 002</v>
      </c>
      <c r="I3703" t="str">
        <f>IF(D3703='Kartu Stok'!$B$2,COUNTIF($D$3:D3703,'Kartu Stok'!$B$2),"")</f>
        <v/>
      </c>
    </row>
    <row r="3704" spans="1:9" ht="14.5" x14ac:dyDescent="0.35">
      <c r="A3704" s="2" t="s">
        <v>4263</v>
      </c>
      <c r="B3704" s="5">
        <f>IF(LEFT(tbl_transaction[[#This Row],[Reference Number]],2)="GR",VLOOKUP(tbl_transaction[[#This Row],[Reference Number]],barang_masuk[],2,FALSE),IF(LEFT(tbl_transaction[[#This Row],[Reference Number]],2)="DO",VLOOKUP(tbl_transaction[[#This Row],[Reference Number]],barang_keluar[],2,FALSE),""))</f>
        <v>46182</v>
      </c>
      <c r="C3704" t="str">
        <f t="shared" si="58"/>
        <v>Outbound</v>
      </c>
      <c r="D3704" t="str">
        <f>IF(tbl_transaction[[#This Row],[Type]]="Inbound",VLOOKUP(tbl_transaction[[#This Row],[Reference Number]],barang_masuk[],4,FALSE),IF(tbl_transaction[[#This Row],[Type]]="Outbound",VLOOKUP(tbl_transaction[[#This Row],[Reference Number]],barang_keluar[],4,FALSE),""))</f>
        <v>DAR010</v>
      </c>
      <c r="E3704" t="str">
        <f>IF(tbl_transaction[[#This Row],[Type]]="Inbound",VLOOKUP(tbl_transaction[[#This Row],[Reference Number]],barang_masuk[],5,FALSE),IF(tbl_transaction[[#This Row],[Type]]="Outbound",VLOOKUP(tbl_transaction[[#This Row],[Reference Number]],barang_keluar[],5,FALSE),""))</f>
        <v>Ultra Milk Dairy Variant 10</v>
      </c>
      <c r="F3704">
        <f>IF(tbl_transaction[[#This Row],[Type]]="Inbound",VLOOKUP(tbl_transaction[[#This Row],[Reference Number]],barang_masuk[],6,FALSE),IF(tbl_transaction[[#This Row],[Type]]="Outbound",VLOOKUP(tbl_transaction[[#This Row],[Reference Number]],barang_keluar[],6,FALSE),""))</f>
        <v>36</v>
      </c>
      <c r="G3704" t="str">
        <f>IF(tbl_transaction[[#This Row],[Type]]="Inbound",VLOOKUP(tbl_transaction[[#This Row],[Reference Number]],barang_masuk[],7,FALSE),IF(tbl_transaction[[#This Row],[Type]]="Outbound",VLOOKUP(tbl_transaction[[#This Row],[Reference Number]],barang_keluar[],7,FALSE),""))</f>
        <v>Box</v>
      </c>
      <c r="H3704" t="str">
        <f>IF(tbl_transaction[[#This Row],[Type]]="Inbound",VLOOKUP(tbl_transaction[[#This Row],[Reference Number]],barang_masuk[],3,FALSE),IF(tbl_transaction[[#This Row],[Type]]="Outbound",VLOOKUP(tbl_transaction[[#This Row],[Reference Number]],barang_keluar[],3,FALSE),""))</f>
        <v>Outlet 023</v>
      </c>
      <c r="I3704" t="str">
        <f>IF(D3704='Kartu Stok'!$B$2,COUNTIF($D$3:D3704,'Kartu Stok'!$B$2),"")</f>
        <v/>
      </c>
    </row>
    <row r="3705" spans="1:9" ht="14.5" x14ac:dyDescent="0.35">
      <c r="A3705" s="2" t="s">
        <v>4264</v>
      </c>
      <c r="B3705" s="5">
        <f>IF(LEFT(tbl_transaction[[#This Row],[Reference Number]],2)="GR",VLOOKUP(tbl_transaction[[#This Row],[Reference Number]],barang_masuk[],2,FALSE),IF(LEFT(tbl_transaction[[#This Row],[Reference Number]],2)="DO",VLOOKUP(tbl_transaction[[#This Row],[Reference Number]],barang_keluar[],2,FALSE),""))</f>
        <v>46073</v>
      </c>
      <c r="C3705" t="str">
        <f t="shared" si="58"/>
        <v>Outbound</v>
      </c>
      <c r="D3705" t="str">
        <f>IF(tbl_transaction[[#This Row],[Type]]="Inbound",VLOOKUP(tbl_transaction[[#This Row],[Reference Number]],barang_masuk[],4,FALSE),IF(tbl_transaction[[#This Row],[Type]]="Outbound",VLOOKUP(tbl_transaction[[#This Row],[Reference Number]],barang_keluar[],4,FALSE),""))</f>
        <v>BEV008</v>
      </c>
      <c r="E3705" t="str">
        <f>IF(tbl_transaction[[#This Row],[Type]]="Inbound",VLOOKUP(tbl_transaction[[#This Row],[Reference Number]],barang_masuk[],5,FALSE),IF(tbl_transaction[[#This Row],[Type]]="Outbound",VLOOKUP(tbl_transaction[[#This Row],[Reference Number]],barang_keluar[],5,FALSE),""))</f>
        <v>Aqua Beverage Variant 8</v>
      </c>
      <c r="F3705">
        <f>IF(tbl_transaction[[#This Row],[Type]]="Inbound",VLOOKUP(tbl_transaction[[#This Row],[Reference Number]],barang_masuk[],6,FALSE),IF(tbl_transaction[[#This Row],[Type]]="Outbound",VLOOKUP(tbl_transaction[[#This Row],[Reference Number]],barang_keluar[],6,FALSE),""))</f>
        <v>10</v>
      </c>
      <c r="G3705" t="str">
        <f>IF(tbl_transaction[[#This Row],[Type]]="Inbound",VLOOKUP(tbl_transaction[[#This Row],[Reference Number]],barang_masuk[],7,FALSE),IF(tbl_transaction[[#This Row],[Type]]="Outbound",VLOOKUP(tbl_transaction[[#This Row],[Reference Number]],barang_keluar[],7,FALSE),""))</f>
        <v>Bottle</v>
      </c>
      <c r="H3705" t="str">
        <f>IF(tbl_transaction[[#This Row],[Type]]="Inbound",VLOOKUP(tbl_transaction[[#This Row],[Reference Number]],barang_masuk[],3,FALSE),IF(tbl_transaction[[#This Row],[Type]]="Outbound",VLOOKUP(tbl_transaction[[#This Row],[Reference Number]],barang_keluar[],3,FALSE),""))</f>
        <v>Outlet 075</v>
      </c>
      <c r="I3705" t="str">
        <f>IF(D3705='Kartu Stok'!$B$2,COUNTIF($D$3:D3705,'Kartu Stok'!$B$2),"")</f>
        <v/>
      </c>
    </row>
    <row r="3706" spans="1:9" ht="14.5" x14ac:dyDescent="0.35">
      <c r="A3706" s="2" t="s">
        <v>4265</v>
      </c>
      <c r="B3706" s="5">
        <f>IF(LEFT(tbl_transaction[[#This Row],[Reference Number]],2)="GR",VLOOKUP(tbl_transaction[[#This Row],[Reference Number]],barang_masuk[],2,FALSE),IF(LEFT(tbl_transaction[[#This Row],[Reference Number]],2)="DO",VLOOKUP(tbl_transaction[[#This Row],[Reference Number]],barang_keluar[],2,FALSE),""))</f>
        <v>46124</v>
      </c>
      <c r="C3706" t="str">
        <f t="shared" si="58"/>
        <v>Outbound</v>
      </c>
      <c r="D3706" t="str">
        <f>IF(tbl_transaction[[#This Row],[Type]]="Inbound",VLOOKUP(tbl_transaction[[#This Row],[Reference Number]],barang_masuk[],4,FALSE),IF(tbl_transaction[[#This Row],[Type]]="Outbound",VLOOKUP(tbl_transaction[[#This Row],[Reference Number]],barang_keluar[],4,FALSE),""))</f>
        <v>HOM026</v>
      </c>
      <c r="E3706" t="str">
        <f>IF(tbl_transaction[[#This Row],[Type]]="Inbound",VLOOKUP(tbl_transaction[[#This Row],[Reference Number]],barang_masuk[],5,FALSE),IF(tbl_transaction[[#This Row],[Type]]="Outbound",VLOOKUP(tbl_transaction[[#This Row],[Reference Number]],barang_keluar[],5,FALSE),""))</f>
        <v>Sunlight Home Care Variant 26</v>
      </c>
      <c r="F3706">
        <f>IF(tbl_transaction[[#This Row],[Type]]="Inbound",VLOOKUP(tbl_transaction[[#This Row],[Reference Number]],barang_masuk[],6,FALSE),IF(tbl_transaction[[#This Row],[Type]]="Outbound",VLOOKUP(tbl_transaction[[#This Row],[Reference Number]],barang_keluar[],6,FALSE),""))</f>
        <v>20</v>
      </c>
      <c r="G3706" t="str">
        <f>IF(tbl_transaction[[#This Row],[Type]]="Inbound",VLOOKUP(tbl_transaction[[#This Row],[Reference Number]],barang_masuk[],7,FALSE),IF(tbl_transaction[[#This Row],[Type]]="Outbound",VLOOKUP(tbl_transaction[[#This Row],[Reference Number]],barang_keluar[],7,FALSE),""))</f>
        <v>Pack</v>
      </c>
      <c r="H3706" t="str">
        <f>IF(tbl_transaction[[#This Row],[Type]]="Inbound",VLOOKUP(tbl_transaction[[#This Row],[Reference Number]],barang_masuk[],3,FALSE),IF(tbl_transaction[[#This Row],[Type]]="Outbound",VLOOKUP(tbl_transaction[[#This Row],[Reference Number]],barang_keluar[],3,FALSE),""))</f>
        <v>Outlet 043</v>
      </c>
      <c r="I3706" t="str">
        <f>IF(D3706='Kartu Stok'!$B$2,COUNTIF($D$3:D3706,'Kartu Stok'!$B$2),"")</f>
        <v/>
      </c>
    </row>
    <row r="3707" spans="1:9" ht="14.5" x14ac:dyDescent="0.35">
      <c r="A3707" s="2" t="s">
        <v>4266</v>
      </c>
      <c r="B3707" s="5">
        <f>IF(LEFT(tbl_transaction[[#This Row],[Reference Number]],2)="GR",VLOOKUP(tbl_transaction[[#This Row],[Reference Number]],barang_masuk[],2,FALSE),IF(LEFT(tbl_transaction[[#This Row],[Reference Number]],2)="DO",VLOOKUP(tbl_transaction[[#This Row],[Reference Number]],barang_keluar[],2,FALSE),""))</f>
        <v>46106</v>
      </c>
      <c r="C3707" t="str">
        <f t="shared" si="58"/>
        <v>Outbound</v>
      </c>
      <c r="D3707" t="str">
        <f>IF(tbl_transaction[[#This Row],[Type]]="Inbound",VLOOKUP(tbl_transaction[[#This Row],[Reference Number]],barang_masuk[],4,FALSE),IF(tbl_transaction[[#This Row],[Type]]="Outbound",VLOOKUP(tbl_transaction[[#This Row],[Reference Number]],barang_keluar[],4,FALSE),""))</f>
        <v>BEV004</v>
      </c>
      <c r="E3707" t="str">
        <f>IF(tbl_transaction[[#This Row],[Type]]="Inbound",VLOOKUP(tbl_transaction[[#This Row],[Reference Number]],barang_masuk[],5,FALSE),IF(tbl_transaction[[#This Row],[Type]]="Outbound",VLOOKUP(tbl_transaction[[#This Row],[Reference Number]],barang_keluar[],5,FALSE),""))</f>
        <v>Aqua Beverage Variant 4</v>
      </c>
      <c r="F3707">
        <f>IF(tbl_transaction[[#This Row],[Type]]="Inbound",VLOOKUP(tbl_transaction[[#This Row],[Reference Number]],barang_masuk[],6,FALSE),IF(tbl_transaction[[#This Row],[Type]]="Outbound",VLOOKUP(tbl_transaction[[#This Row],[Reference Number]],barang_keluar[],6,FALSE),""))</f>
        <v>60</v>
      </c>
      <c r="G3707" t="str">
        <f>IF(tbl_transaction[[#This Row],[Type]]="Inbound",VLOOKUP(tbl_transaction[[#This Row],[Reference Number]],barang_masuk[],7,FALSE),IF(tbl_transaction[[#This Row],[Type]]="Outbound",VLOOKUP(tbl_transaction[[#This Row],[Reference Number]],barang_keluar[],7,FALSE),""))</f>
        <v>Bottle</v>
      </c>
      <c r="H3707" t="str">
        <f>IF(tbl_transaction[[#This Row],[Type]]="Inbound",VLOOKUP(tbl_transaction[[#This Row],[Reference Number]],barang_masuk[],3,FALSE),IF(tbl_transaction[[#This Row],[Type]]="Outbound",VLOOKUP(tbl_transaction[[#This Row],[Reference Number]],barang_keluar[],3,FALSE),""))</f>
        <v>Outlet 006</v>
      </c>
      <c r="I3707" t="str">
        <f>IF(D3707='Kartu Stok'!$B$2,COUNTIF($D$3:D3707,'Kartu Stok'!$B$2),"")</f>
        <v/>
      </c>
    </row>
    <row r="3708" spans="1:9" ht="14.5" x14ac:dyDescent="0.35">
      <c r="A3708" s="2" t="s">
        <v>4267</v>
      </c>
      <c r="B3708" s="5">
        <f>IF(LEFT(tbl_transaction[[#This Row],[Reference Number]],2)="GR",VLOOKUP(tbl_transaction[[#This Row],[Reference Number]],barang_masuk[],2,FALSE),IF(LEFT(tbl_transaction[[#This Row],[Reference Number]],2)="DO",VLOOKUP(tbl_transaction[[#This Row],[Reference Number]],barang_keluar[],2,FALSE),""))</f>
        <v>46071</v>
      </c>
      <c r="C3708" t="str">
        <f t="shared" si="58"/>
        <v>Outbound</v>
      </c>
      <c r="D3708" t="str">
        <f>IF(tbl_transaction[[#This Row],[Type]]="Inbound",VLOOKUP(tbl_transaction[[#This Row],[Reference Number]],barang_masuk[],4,FALSE),IF(tbl_transaction[[#This Row],[Type]]="Outbound",VLOOKUP(tbl_transaction[[#This Row],[Reference Number]],barang_keluar[],4,FALSE),""))</f>
        <v>INS021</v>
      </c>
      <c r="E3708" t="str">
        <f>IF(tbl_transaction[[#This Row],[Type]]="Inbound",VLOOKUP(tbl_transaction[[#This Row],[Reference Number]],barang_masuk[],5,FALSE),IF(tbl_transaction[[#This Row],[Type]]="Outbound",VLOOKUP(tbl_transaction[[#This Row],[Reference Number]],barang_keluar[],5,FALSE),""))</f>
        <v>Sarimi Instant Food Variant 21</v>
      </c>
      <c r="F3708">
        <f>IF(tbl_transaction[[#This Row],[Type]]="Inbound",VLOOKUP(tbl_transaction[[#This Row],[Reference Number]],barang_masuk[],6,FALSE),IF(tbl_transaction[[#This Row],[Type]]="Outbound",VLOOKUP(tbl_transaction[[#This Row],[Reference Number]],barang_keluar[],6,FALSE),""))</f>
        <v>20</v>
      </c>
      <c r="G3708" t="str">
        <f>IF(tbl_transaction[[#This Row],[Type]]="Inbound",VLOOKUP(tbl_transaction[[#This Row],[Reference Number]],barang_masuk[],7,FALSE),IF(tbl_transaction[[#This Row],[Type]]="Outbound",VLOOKUP(tbl_transaction[[#This Row],[Reference Number]],barang_keluar[],7,FALSE),""))</f>
        <v>Pack</v>
      </c>
      <c r="H3708" t="str">
        <f>IF(tbl_transaction[[#This Row],[Type]]="Inbound",VLOOKUP(tbl_transaction[[#This Row],[Reference Number]],barang_masuk[],3,FALSE),IF(tbl_transaction[[#This Row],[Type]]="Outbound",VLOOKUP(tbl_transaction[[#This Row],[Reference Number]],barang_keluar[],3,FALSE),""))</f>
        <v>Outlet 028</v>
      </c>
      <c r="I3708" t="str">
        <f>IF(D3708='Kartu Stok'!$B$2,COUNTIF($D$3:D3708,'Kartu Stok'!$B$2),"")</f>
        <v/>
      </c>
    </row>
    <row r="3709" spans="1:9" ht="14.5" x14ac:dyDescent="0.35">
      <c r="A3709" s="2" t="s">
        <v>4268</v>
      </c>
      <c r="B3709" s="5">
        <f>IF(LEFT(tbl_transaction[[#This Row],[Reference Number]],2)="GR",VLOOKUP(tbl_transaction[[#This Row],[Reference Number]],barang_masuk[],2,FALSE),IF(LEFT(tbl_transaction[[#This Row],[Reference Number]],2)="DO",VLOOKUP(tbl_transaction[[#This Row],[Reference Number]],barang_keluar[],2,FALSE),""))</f>
        <v>46061</v>
      </c>
      <c r="C3709" t="str">
        <f t="shared" si="58"/>
        <v>Outbound</v>
      </c>
      <c r="D3709" t="str">
        <f>IF(tbl_transaction[[#This Row],[Type]]="Inbound",VLOOKUP(tbl_transaction[[#This Row],[Reference Number]],barang_masuk[],4,FALSE),IF(tbl_transaction[[#This Row],[Type]]="Outbound",VLOOKUP(tbl_transaction[[#This Row],[Reference Number]],barang_keluar[],4,FALSE),""))</f>
        <v>SNK030</v>
      </c>
      <c r="E3709" t="str">
        <f>IF(tbl_transaction[[#This Row],[Type]]="Inbound",VLOOKUP(tbl_transaction[[#This Row],[Reference Number]],barang_masuk[],5,FALSE),IF(tbl_transaction[[#This Row],[Type]]="Outbound",VLOOKUP(tbl_transaction[[#This Row],[Reference Number]],barang_keluar[],5,FALSE),""))</f>
        <v>Qtela Snack Variant 30</v>
      </c>
      <c r="F3709">
        <f>IF(tbl_transaction[[#This Row],[Type]]="Inbound",VLOOKUP(tbl_transaction[[#This Row],[Reference Number]],barang_masuk[],6,FALSE),IF(tbl_transaction[[#This Row],[Type]]="Outbound",VLOOKUP(tbl_transaction[[#This Row],[Reference Number]],barang_keluar[],6,FALSE),""))</f>
        <v>12</v>
      </c>
      <c r="G3709" t="str">
        <f>IF(tbl_transaction[[#This Row],[Type]]="Inbound",VLOOKUP(tbl_transaction[[#This Row],[Reference Number]],barang_masuk[],7,FALSE),IF(tbl_transaction[[#This Row],[Type]]="Outbound",VLOOKUP(tbl_transaction[[#This Row],[Reference Number]],barang_keluar[],7,FALSE),""))</f>
        <v>Pack</v>
      </c>
      <c r="H3709" t="str">
        <f>IF(tbl_transaction[[#This Row],[Type]]="Inbound",VLOOKUP(tbl_transaction[[#This Row],[Reference Number]],barang_masuk[],3,FALSE),IF(tbl_transaction[[#This Row],[Type]]="Outbound",VLOOKUP(tbl_transaction[[#This Row],[Reference Number]],barang_keluar[],3,FALSE),""))</f>
        <v>Outlet 051</v>
      </c>
      <c r="I3709" t="str">
        <f>IF(D3709='Kartu Stok'!$B$2,COUNTIF($D$3:D3709,'Kartu Stok'!$B$2),"")</f>
        <v/>
      </c>
    </row>
    <row r="3710" spans="1:9" ht="14.5" x14ac:dyDescent="0.35">
      <c r="A3710" s="2" t="s">
        <v>4269</v>
      </c>
      <c r="B3710" s="5">
        <f>IF(LEFT(tbl_transaction[[#This Row],[Reference Number]],2)="GR",VLOOKUP(tbl_transaction[[#This Row],[Reference Number]],barang_masuk[],2,FALSE),IF(LEFT(tbl_transaction[[#This Row],[Reference Number]],2)="DO",VLOOKUP(tbl_transaction[[#This Row],[Reference Number]],barang_keluar[],2,FALSE),""))</f>
        <v>46188</v>
      </c>
      <c r="C3710" t="str">
        <f t="shared" si="58"/>
        <v>Outbound</v>
      </c>
      <c r="D3710" t="str">
        <f>IF(tbl_transaction[[#This Row],[Type]]="Inbound",VLOOKUP(tbl_transaction[[#This Row],[Reference Number]],barang_masuk[],4,FALSE),IF(tbl_transaction[[#This Row],[Type]]="Outbound",VLOOKUP(tbl_transaction[[#This Row],[Reference Number]],barang_keluar[],4,FALSE),""))</f>
        <v>HOM006</v>
      </c>
      <c r="E3710" t="str">
        <f>IF(tbl_transaction[[#This Row],[Type]]="Inbound",VLOOKUP(tbl_transaction[[#This Row],[Reference Number]],barang_masuk[],5,FALSE),IF(tbl_transaction[[#This Row],[Type]]="Outbound",VLOOKUP(tbl_transaction[[#This Row],[Reference Number]],barang_keluar[],5,FALSE),""))</f>
        <v>Sunlight Home Care Variant 6</v>
      </c>
      <c r="F3710">
        <f>IF(tbl_transaction[[#This Row],[Type]]="Inbound",VLOOKUP(tbl_transaction[[#This Row],[Reference Number]],barang_masuk[],6,FALSE),IF(tbl_transaction[[#This Row],[Type]]="Outbound",VLOOKUP(tbl_transaction[[#This Row],[Reference Number]],barang_keluar[],6,FALSE),""))</f>
        <v>48</v>
      </c>
      <c r="G3710" t="str">
        <f>IF(tbl_transaction[[#This Row],[Type]]="Inbound",VLOOKUP(tbl_transaction[[#This Row],[Reference Number]],barang_masuk[],7,FALSE),IF(tbl_transaction[[#This Row],[Type]]="Outbound",VLOOKUP(tbl_transaction[[#This Row],[Reference Number]],barang_keluar[],7,FALSE),""))</f>
        <v>Pack</v>
      </c>
      <c r="H3710" t="str">
        <f>IF(tbl_transaction[[#This Row],[Type]]="Inbound",VLOOKUP(tbl_transaction[[#This Row],[Reference Number]],barang_masuk[],3,FALSE),IF(tbl_transaction[[#This Row],[Type]]="Outbound",VLOOKUP(tbl_transaction[[#This Row],[Reference Number]],barang_keluar[],3,FALSE),""))</f>
        <v>Outlet 066</v>
      </c>
      <c r="I3710" t="str">
        <f>IF(D3710='Kartu Stok'!$B$2,COUNTIF($D$3:D3710,'Kartu Stok'!$B$2),"")</f>
        <v/>
      </c>
    </row>
    <row r="3711" spans="1:9" ht="14.5" x14ac:dyDescent="0.35">
      <c r="A3711" s="2" t="s">
        <v>4270</v>
      </c>
      <c r="B3711" s="5">
        <f>IF(LEFT(tbl_transaction[[#This Row],[Reference Number]],2)="GR",VLOOKUP(tbl_transaction[[#This Row],[Reference Number]],barang_masuk[],2,FALSE),IF(LEFT(tbl_transaction[[#This Row],[Reference Number]],2)="DO",VLOOKUP(tbl_transaction[[#This Row],[Reference Number]],barang_keluar[],2,FALSE),""))</f>
        <v>46160</v>
      </c>
      <c r="C3711" t="str">
        <f t="shared" si="58"/>
        <v>Outbound</v>
      </c>
      <c r="D3711" t="str">
        <f>IF(tbl_transaction[[#This Row],[Type]]="Inbound",VLOOKUP(tbl_transaction[[#This Row],[Reference Number]],barang_masuk[],4,FALSE),IF(tbl_transaction[[#This Row],[Type]]="Outbound",VLOOKUP(tbl_transaction[[#This Row],[Reference Number]],barang_keluar[],4,FALSE),""))</f>
        <v>BEV025</v>
      </c>
      <c r="E3711" t="str">
        <f>IF(tbl_transaction[[#This Row],[Type]]="Inbound",VLOOKUP(tbl_transaction[[#This Row],[Reference Number]],barang_masuk[],5,FALSE),IF(tbl_transaction[[#This Row],[Type]]="Outbound",VLOOKUP(tbl_transaction[[#This Row],[Reference Number]],barang_keluar[],5,FALSE),""))</f>
        <v>Sosro Beverage Variant 25</v>
      </c>
      <c r="F3711">
        <f>IF(tbl_transaction[[#This Row],[Type]]="Inbound",VLOOKUP(tbl_transaction[[#This Row],[Reference Number]],barang_masuk[],6,FALSE),IF(tbl_transaction[[#This Row],[Type]]="Outbound",VLOOKUP(tbl_transaction[[#This Row],[Reference Number]],barang_keluar[],6,FALSE),""))</f>
        <v>5</v>
      </c>
      <c r="G3711" t="str">
        <f>IF(tbl_transaction[[#This Row],[Type]]="Inbound",VLOOKUP(tbl_transaction[[#This Row],[Reference Number]],barang_masuk[],7,FALSE),IF(tbl_transaction[[#This Row],[Type]]="Outbound",VLOOKUP(tbl_transaction[[#This Row],[Reference Number]],barang_keluar[],7,FALSE),""))</f>
        <v>Bottle</v>
      </c>
      <c r="H3711" t="str">
        <f>IF(tbl_transaction[[#This Row],[Type]]="Inbound",VLOOKUP(tbl_transaction[[#This Row],[Reference Number]],barang_masuk[],3,FALSE),IF(tbl_transaction[[#This Row],[Type]]="Outbound",VLOOKUP(tbl_transaction[[#This Row],[Reference Number]],barang_keluar[],3,FALSE),""))</f>
        <v>Outlet 054</v>
      </c>
      <c r="I3711" t="str">
        <f>IF(D3711='Kartu Stok'!$B$2,COUNTIF($D$3:D3711,'Kartu Stok'!$B$2),"")</f>
        <v/>
      </c>
    </row>
    <row r="3712" spans="1:9" ht="14.5" x14ac:dyDescent="0.35">
      <c r="A3712" s="2" t="s">
        <v>4271</v>
      </c>
      <c r="B3712" s="5">
        <f>IF(LEFT(tbl_transaction[[#This Row],[Reference Number]],2)="GR",VLOOKUP(tbl_transaction[[#This Row],[Reference Number]],barang_masuk[],2,FALSE),IF(LEFT(tbl_transaction[[#This Row],[Reference Number]],2)="DO",VLOOKUP(tbl_transaction[[#This Row],[Reference Number]],barang_keluar[],2,FALSE),""))</f>
        <v>46047</v>
      </c>
      <c r="C3712" t="str">
        <f t="shared" si="58"/>
        <v>Outbound</v>
      </c>
      <c r="D3712" t="str">
        <f>IF(tbl_transaction[[#This Row],[Type]]="Inbound",VLOOKUP(tbl_transaction[[#This Row],[Reference Number]],barang_masuk[],4,FALSE),IF(tbl_transaction[[#This Row],[Type]]="Outbound",VLOOKUP(tbl_transaction[[#This Row],[Reference Number]],barang_keluar[],4,FALSE),""))</f>
        <v>SNK003</v>
      </c>
      <c r="E3712" t="str">
        <f>IF(tbl_transaction[[#This Row],[Type]]="Inbound",VLOOKUP(tbl_transaction[[#This Row],[Reference Number]],barang_masuk[],5,FALSE),IF(tbl_transaction[[#This Row],[Type]]="Outbound",VLOOKUP(tbl_transaction[[#This Row],[Reference Number]],barang_keluar[],5,FALSE),""))</f>
        <v>Qtela Snack Variant 3</v>
      </c>
      <c r="F3712">
        <f>IF(tbl_transaction[[#This Row],[Type]]="Inbound",VLOOKUP(tbl_transaction[[#This Row],[Reference Number]],barang_masuk[],6,FALSE),IF(tbl_transaction[[#This Row],[Type]]="Outbound",VLOOKUP(tbl_transaction[[#This Row],[Reference Number]],barang_keluar[],6,FALSE),""))</f>
        <v>60</v>
      </c>
      <c r="G3712" t="str">
        <f>IF(tbl_transaction[[#This Row],[Type]]="Inbound",VLOOKUP(tbl_transaction[[#This Row],[Reference Number]],barang_masuk[],7,FALSE),IF(tbl_transaction[[#This Row],[Type]]="Outbound",VLOOKUP(tbl_transaction[[#This Row],[Reference Number]],barang_keluar[],7,FALSE),""))</f>
        <v>Pack</v>
      </c>
      <c r="H3712" t="str">
        <f>IF(tbl_transaction[[#This Row],[Type]]="Inbound",VLOOKUP(tbl_transaction[[#This Row],[Reference Number]],barang_masuk[],3,FALSE),IF(tbl_transaction[[#This Row],[Type]]="Outbound",VLOOKUP(tbl_transaction[[#This Row],[Reference Number]],barang_keluar[],3,FALSE),""))</f>
        <v>Outlet 030</v>
      </c>
      <c r="I3712" t="str">
        <f>IF(D3712='Kartu Stok'!$B$2,COUNTIF($D$3:D3712,'Kartu Stok'!$B$2),"")</f>
        <v/>
      </c>
    </row>
    <row r="3713" spans="1:9" ht="14.5" x14ac:dyDescent="0.35">
      <c r="A3713" s="2" t="s">
        <v>4272</v>
      </c>
      <c r="B3713" s="5">
        <f>IF(LEFT(tbl_transaction[[#This Row],[Reference Number]],2)="GR",VLOOKUP(tbl_transaction[[#This Row],[Reference Number]],barang_masuk[],2,FALSE),IF(LEFT(tbl_transaction[[#This Row],[Reference Number]],2)="DO",VLOOKUP(tbl_transaction[[#This Row],[Reference Number]],barang_keluar[],2,FALSE),""))</f>
        <v>46146</v>
      </c>
      <c r="C3713" t="str">
        <f t="shared" si="58"/>
        <v>Outbound</v>
      </c>
      <c r="D3713" t="str">
        <f>IF(tbl_transaction[[#This Row],[Type]]="Inbound",VLOOKUP(tbl_transaction[[#This Row],[Reference Number]],barang_masuk[],4,FALSE),IF(tbl_transaction[[#This Row],[Type]]="Outbound",VLOOKUP(tbl_transaction[[#This Row],[Reference Number]],barang_keluar[],4,FALSE),""))</f>
        <v>INS006</v>
      </c>
      <c r="E3713" t="str">
        <f>IF(tbl_transaction[[#This Row],[Type]]="Inbound",VLOOKUP(tbl_transaction[[#This Row],[Reference Number]],barang_masuk[],5,FALSE),IF(tbl_transaction[[#This Row],[Type]]="Outbound",VLOOKUP(tbl_transaction[[#This Row],[Reference Number]],barang_keluar[],5,FALSE),""))</f>
        <v>Indomie Instant Food Variant 6</v>
      </c>
      <c r="F3713">
        <f>IF(tbl_transaction[[#This Row],[Type]]="Inbound",VLOOKUP(tbl_transaction[[#This Row],[Reference Number]],barang_masuk[],6,FALSE),IF(tbl_transaction[[#This Row],[Type]]="Outbound",VLOOKUP(tbl_transaction[[#This Row],[Reference Number]],barang_keluar[],6,FALSE),""))</f>
        <v>15</v>
      </c>
      <c r="G3713" t="str">
        <f>IF(tbl_transaction[[#This Row],[Type]]="Inbound",VLOOKUP(tbl_transaction[[#This Row],[Reference Number]],barang_masuk[],7,FALSE),IF(tbl_transaction[[#This Row],[Type]]="Outbound",VLOOKUP(tbl_transaction[[#This Row],[Reference Number]],barang_keluar[],7,FALSE),""))</f>
        <v>Pack</v>
      </c>
      <c r="H3713" t="str">
        <f>IF(tbl_transaction[[#This Row],[Type]]="Inbound",VLOOKUP(tbl_transaction[[#This Row],[Reference Number]],barang_masuk[],3,FALSE),IF(tbl_transaction[[#This Row],[Type]]="Outbound",VLOOKUP(tbl_transaction[[#This Row],[Reference Number]],barang_keluar[],3,FALSE),""))</f>
        <v>Outlet 074</v>
      </c>
      <c r="I3713" t="str">
        <f>IF(D3713='Kartu Stok'!$B$2,COUNTIF($D$3:D3713,'Kartu Stok'!$B$2),"")</f>
        <v/>
      </c>
    </row>
    <row r="3714" spans="1:9" ht="14.5" x14ac:dyDescent="0.35">
      <c r="A3714" s="2" t="s">
        <v>4273</v>
      </c>
      <c r="B3714" s="5">
        <f>IF(LEFT(tbl_transaction[[#This Row],[Reference Number]],2)="GR",VLOOKUP(tbl_transaction[[#This Row],[Reference Number]],barang_masuk[],2,FALSE),IF(LEFT(tbl_transaction[[#This Row],[Reference Number]],2)="DO",VLOOKUP(tbl_transaction[[#This Row],[Reference Number]],barang_keluar[],2,FALSE),""))</f>
        <v>46105</v>
      </c>
      <c r="C3714" t="str">
        <f t="shared" si="58"/>
        <v>Outbound</v>
      </c>
      <c r="D3714" t="str">
        <f>IF(tbl_transaction[[#This Row],[Type]]="Inbound",VLOOKUP(tbl_transaction[[#This Row],[Reference Number]],barang_masuk[],4,FALSE),IF(tbl_transaction[[#This Row],[Type]]="Outbound",VLOOKUP(tbl_transaction[[#This Row],[Reference Number]],barang_keluar[],4,FALSE),""))</f>
        <v>BAB012</v>
      </c>
      <c r="E3714" t="str">
        <f>IF(tbl_transaction[[#This Row],[Type]]="Inbound",VLOOKUP(tbl_transaction[[#This Row],[Reference Number]],barang_masuk[],5,FALSE),IF(tbl_transaction[[#This Row],[Type]]="Outbound",VLOOKUP(tbl_transaction[[#This Row],[Reference Number]],barang_keluar[],5,FALSE),""))</f>
        <v>MamyPoko Baby Care Variant 12</v>
      </c>
      <c r="F3714">
        <f>IF(tbl_transaction[[#This Row],[Type]]="Inbound",VLOOKUP(tbl_transaction[[#This Row],[Reference Number]],barang_masuk[],6,FALSE),IF(tbl_transaction[[#This Row],[Type]]="Outbound",VLOOKUP(tbl_transaction[[#This Row],[Reference Number]],barang_keluar[],6,FALSE),""))</f>
        <v>36</v>
      </c>
      <c r="G3714" t="str">
        <f>IF(tbl_transaction[[#This Row],[Type]]="Inbound",VLOOKUP(tbl_transaction[[#This Row],[Reference Number]],barang_masuk[],7,FALSE),IF(tbl_transaction[[#This Row],[Type]]="Outbound",VLOOKUP(tbl_transaction[[#This Row],[Reference Number]],barang_keluar[],7,FALSE),""))</f>
        <v>Pack</v>
      </c>
      <c r="H3714" t="str">
        <f>IF(tbl_transaction[[#This Row],[Type]]="Inbound",VLOOKUP(tbl_transaction[[#This Row],[Reference Number]],barang_masuk[],3,FALSE),IF(tbl_transaction[[#This Row],[Type]]="Outbound",VLOOKUP(tbl_transaction[[#This Row],[Reference Number]],barang_keluar[],3,FALSE),""))</f>
        <v>Outlet 035</v>
      </c>
      <c r="I3714" t="str">
        <f>IF(D3714='Kartu Stok'!$B$2,COUNTIF($D$3:D3714,'Kartu Stok'!$B$2),"")</f>
        <v/>
      </c>
    </row>
    <row r="3715" spans="1:9" ht="14.5" x14ac:dyDescent="0.35">
      <c r="A3715" s="2" t="s">
        <v>4274</v>
      </c>
      <c r="B3715" s="5">
        <f>IF(LEFT(tbl_transaction[[#This Row],[Reference Number]],2)="GR",VLOOKUP(tbl_transaction[[#This Row],[Reference Number]],barang_masuk[],2,FALSE),IF(LEFT(tbl_transaction[[#This Row],[Reference Number]],2)="DO",VLOOKUP(tbl_transaction[[#This Row],[Reference Number]],barang_keluar[],2,FALSE),""))</f>
        <v>46186</v>
      </c>
      <c r="C3715" t="str">
        <f t="shared" si="58"/>
        <v>Outbound</v>
      </c>
      <c r="D3715" t="str">
        <f>IF(tbl_transaction[[#This Row],[Type]]="Inbound",VLOOKUP(tbl_transaction[[#This Row],[Reference Number]],barang_masuk[],4,FALSE),IF(tbl_transaction[[#This Row],[Type]]="Outbound",VLOOKUP(tbl_transaction[[#This Row],[Reference Number]],barang_keluar[],4,FALSE),""))</f>
        <v>BEV005</v>
      </c>
      <c r="E3715" t="str">
        <f>IF(tbl_transaction[[#This Row],[Type]]="Inbound",VLOOKUP(tbl_transaction[[#This Row],[Reference Number]],barang_masuk[],5,FALSE),IF(tbl_transaction[[#This Row],[Type]]="Outbound",VLOOKUP(tbl_transaction[[#This Row],[Reference Number]],barang_keluar[],5,FALSE),""))</f>
        <v>Aqua Beverage Variant 5</v>
      </c>
      <c r="F3715">
        <f>IF(tbl_transaction[[#This Row],[Type]]="Inbound",VLOOKUP(tbl_transaction[[#This Row],[Reference Number]],barang_masuk[],6,FALSE),IF(tbl_transaction[[#This Row],[Type]]="Outbound",VLOOKUP(tbl_transaction[[#This Row],[Reference Number]],barang_keluar[],6,FALSE),""))</f>
        <v>12</v>
      </c>
      <c r="G3715" t="str">
        <f>IF(tbl_transaction[[#This Row],[Type]]="Inbound",VLOOKUP(tbl_transaction[[#This Row],[Reference Number]],barang_masuk[],7,FALSE),IF(tbl_transaction[[#This Row],[Type]]="Outbound",VLOOKUP(tbl_transaction[[#This Row],[Reference Number]],barang_keluar[],7,FALSE),""))</f>
        <v>Bottle</v>
      </c>
      <c r="H3715" t="str">
        <f>IF(tbl_transaction[[#This Row],[Type]]="Inbound",VLOOKUP(tbl_transaction[[#This Row],[Reference Number]],barang_masuk[],3,FALSE),IF(tbl_transaction[[#This Row],[Type]]="Outbound",VLOOKUP(tbl_transaction[[#This Row],[Reference Number]],barang_keluar[],3,FALSE),""))</f>
        <v>Outlet 056</v>
      </c>
      <c r="I3715" t="str">
        <f>IF(D3715='Kartu Stok'!$B$2,COUNTIF($D$3:D3715,'Kartu Stok'!$B$2),"")</f>
        <v/>
      </c>
    </row>
    <row r="3716" spans="1:9" ht="14.5" x14ac:dyDescent="0.35">
      <c r="A3716" s="2" t="s">
        <v>4275</v>
      </c>
      <c r="B3716" s="5">
        <f>IF(LEFT(tbl_transaction[[#This Row],[Reference Number]],2)="GR",VLOOKUP(tbl_transaction[[#This Row],[Reference Number]],barang_masuk[],2,FALSE),IF(LEFT(tbl_transaction[[#This Row],[Reference Number]],2)="DO",VLOOKUP(tbl_transaction[[#This Row],[Reference Number]],barang_keluar[],2,FALSE),""))</f>
        <v>46162</v>
      </c>
      <c r="C3716" t="str">
        <f t="shared" si="58"/>
        <v>Outbound</v>
      </c>
      <c r="D3716" t="str">
        <f>IF(tbl_transaction[[#This Row],[Type]]="Inbound",VLOOKUP(tbl_transaction[[#This Row],[Reference Number]],barang_masuk[],4,FALSE),IF(tbl_transaction[[#This Row],[Type]]="Outbound",VLOOKUP(tbl_transaction[[#This Row],[Reference Number]],barang_keluar[],4,FALSE),""))</f>
        <v>HOM012</v>
      </c>
      <c r="E3716" t="str">
        <f>IF(tbl_transaction[[#This Row],[Type]]="Inbound",VLOOKUP(tbl_transaction[[#This Row],[Reference Number]],barang_masuk[],5,FALSE),IF(tbl_transaction[[#This Row],[Type]]="Outbound",VLOOKUP(tbl_transaction[[#This Row],[Reference Number]],barang_keluar[],5,FALSE),""))</f>
        <v>Molto Home Care Variant 12</v>
      </c>
      <c r="F3716">
        <f>IF(tbl_transaction[[#This Row],[Type]]="Inbound",VLOOKUP(tbl_transaction[[#This Row],[Reference Number]],barang_masuk[],6,FALSE),IF(tbl_transaction[[#This Row],[Type]]="Outbound",VLOOKUP(tbl_transaction[[#This Row],[Reference Number]],barang_keluar[],6,FALSE),""))</f>
        <v>48</v>
      </c>
      <c r="G3716" t="str">
        <f>IF(tbl_transaction[[#This Row],[Type]]="Inbound",VLOOKUP(tbl_transaction[[#This Row],[Reference Number]],barang_masuk[],7,FALSE),IF(tbl_transaction[[#This Row],[Type]]="Outbound",VLOOKUP(tbl_transaction[[#This Row],[Reference Number]],barang_keluar[],7,FALSE),""))</f>
        <v>Pack</v>
      </c>
      <c r="H3716" t="str">
        <f>IF(tbl_transaction[[#This Row],[Type]]="Inbound",VLOOKUP(tbl_transaction[[#This Row],[Reference Number]],barang_masuk[],3,FALSE),IF(tbl_transaction[[#This Row],[Type]]="Outbound",VLOOKUP(tbl_transaction[[#This Row],[Reference Number]],barang_keluar[],3,FALSE),""))</f>
        <v>Outlet 066</v>
      </c>
      <c r="I3716" t="str">
        <f>IF(D3716='Kartu Stok'!$B$2,COUNTIF($D$3:D3716,'Kartu Stok'!$B$2),"")</f>
        <v/>
      </c>
    </row>
    <row r="3717" spans="1:9" ht="14.5" x14ac:dyDescent="0.35">
      <c r="A3717" s="2" t="s">
        <v>4276</v>
      </c>
      <c r="B3717" s="5">
        <f>IF(LEFT(tbl_transaction[[#This Row],[Reference Number]],2)="GR",VLOOKUP(tbl_transaction[[#This Row],[Reference Number]],barang_masuk[],2,FALSE),IF(LEFT(tbl_transaction[[#This Row],[Reference Number]],2)="DO",VLOOKUP(tbl_transaction[[#This Row],[Reference Number]],barang_keluar[],2,FALSE),""))</f>
        <v>46085</v>
      </c>
      <c r="C3717" t="str">
        <f t="shared" si="58"/>
        <v>Outbound</v>
      </c>
      <c r="D3717" t="str">
        <f>IF(tbl_transaction[[#This Row],[Type]]="Inbound",VLOOKUP(tbl_transaction[[#This Row],[Reference Number]],barang_masuk[],4,FALSE),IF(tbl_transaction[[#This Row],[Type]]="Outbound",VLOOKUP(tbl_transaction[[#This Row],[Reference Number]],barang_keluar[],4,FALSE),""))</f>
        <v>BEV018</v>
      </c>
      <c r="E3717" t="str">
        <f>IF(tbl_transaction[[#This Row],[Type]]="Inbound",VLOOKUP(tbl_transaction[[#This Row],[Reference Number]],barang_masuk[],5,FALSE),IF(tbl_transaction[[#This Row],[Type]]="Outbound",VLOOKUP(tbl_transaction[[#This Row],[Reference Number]],barang_keluar[],5,FALSE),""))</f>
        <v>Sosro Beverage Variant 18</v>
      </c>
      <c r="F3717">
        <f>IF(tbl_transaction[[#This Row],[Type]]="Inbound",VLOOKUP(tbl_transaction[[#This Row],[Reference Number]],barang_masuk[],6,FALSE),IF(tbl_transaction[[#This Row],[Type]]="Outbound",VLOOKUP(tbl_transaction[[#This Row],[Reference Number]],barang_keluar[],6,FALSE),""))</f>
        <v>30</v>
      </c>
      <c r="G3717" t="str">
        <f>IF(tbl_transaction[[#This Row],[Type]]="Inbound",VLOOKUP(tbl_transaction[[#This Row],[Reference Number]],barang_masuk[],7,FALSE),IF(tbl_transaction[[#This Row],[Type]]="Outbound",VLOOKUP(tbl_transaction[[#This Row],[Reference Number]],barang_keluar[],7,FALSE),""))</f>
        <v>Bottle</v>
      </c>
      <c r="H3717" t="str">
        <f>IF(tbl_transaction[[#This Row],[Type]]="Inbound",VLOOKUP(tbl_transaction[[#This Row],[Reference Number]],barang_masuk[],3,FALSE),IF(tbl_transaction[[#This Row],[Type]]="Outbound",VLOOKUP(tbl_transaction[[#This Row],[Reference Number]],barang_keluar[],3,FALSE),""))</f>
        <v>Outlet 069</v>
      </c>
      <c r="I3717" t="str">
        <f>IF(D3717='Kartu Stok'!$B$2,COUNTIF($D$3:D3717,'Kartu Stok'!$B$2),"")</f>
        <v/>
      </c>
    </row>
    <row r="3718" spans="1:9" ht="14.5" x14ac:dyDescent="0.35">
      <c r="A3718" s="2" t="s">
        <v>4277</v>
      </c>
      <c r="B3718" s="5">
        <f>IF(LEFT(tbl_transaction[[#This Row],[Reference Number]],2)="GR",VLOOKUP(tbl_transaction[[#This Row],[Reference Number]],barang_masuk[],2,FALSE),IF(LEFT(tbl_transaction[[#This Row],[Reference Number]],2)="DO",VLOOKUP(tbl_transaction[[#This Row],[Reference Number]],barang_keluar[],2,FALSE),""))</f>
        <v>46072</v>
      </c>
      <c r="C3718" t="str">
        <f t="shared" si="58"/>
        <v>Outbound</v>
      </c>
      <c r="D3718" t="str">
        <f>IF(tbl_transaction[[#This Row],[Type]]="Inbound",VLOOKUP(tbl_transaction[[#This Row],[Reference Number]],barang_masuk[],4,FALSE),IF(tbl_transaction[[#This Row],[Type]]="Outbound",VLOOKUP(tbl_transaction[[#This Row],[Reference Number]],barang_keluar[],4,FALSE),""))</f>
        <v>HOM009</v>
      </c>
      <c r="E3718" t="str">
        <f>IF(tbl_transaction[[#This Row],[Type]]="Inbound",VLOOKUP(tbl_transaction[[#This Row],[Reference Number]],barang_masuk[],5,FALSE),IF(tbl_transaction[[#This Row],[Type]]="Outbound",VLOOKUP(tbl_transaction[[#This Row],[Reference Number]],barang_keluar[],5,FALSE),""))</f>
        <v>Molto Home Care Variant 9</v>
      </c>
      <c r="F3718">
        <f>IF(tbl_transaction[[#This Row],[Type]]="Inbound",VLOOKUP(tbl_transaction[[#This Row],[Reference Number]],barang_masuk[],6,FALSE),IF(tbl_transaction[[#This Row],[Type]]="Outbound",VLOOKUP(tbl_transaction[[#This Row],[Reference Number]],barang_keluar[],6,FALSE),""))</f>
        <v>10</v>
      </c>
      <c r="G3718" t="str">
        <f>IF(tbl_transaction[[#This Row],[Type]]="Inbound",VLOOKUP(tbl_transaction[[#This Row],[Reference Number]],barang_masuk[],7,FALSE),IF(tbl_transaction[[#This Row],[Type]]="Outbound",VLOOKUP(tbl_transaction[[#This Row],[Reference Number]],barang_keluar[],7,FALSE),""))</f>
        <v>Pack</v>
      </c>
      <c r="H3718" t="str">
        <f>IF(tbl_transaction[[#This Row],[Type]]="Inbound",VLOOKUP(tbl_transaction[[#This Row],[Reference Number]],barang_masuk[],3,FALSE),IF(tbl_transaction[[#This Row],[Type]]="Outbound",VLOOKUP(tbl_transaction[[#This Row],[Reference Number]],barang_keluar[],3,FALSE),""))</f>
        <v>Outlet 005</v>
      </c>
      <c r="I3718" t="str">
        <f>IF(D3718='Kartu Stok'!$B$2,COUNTIF($D$3:D3718,'Kartu Stok'!$B$2),"")</f>
        <v/>
      </c>
    </row>
    <row r="3719" spans="1:9" ht="14.5" x14ac:dyDescent="0.35">
      <c r="A3719" s="2" t="s">
        <v>4278</v>
      </c>
      <c r="B3719" s="5">
        <f>IF(LEFT(tbl_transaction[[#This Row],[Reference Number]],2)="GR",VLOOKUP(tbl_transaction[[#This Row],[Reference Number]],barang_masuk[],2,FALSE),IF(LEFT(tbl_transaction[[#This Row],[Reference Number]],2)="DO",VLOOKUP(tbl_transaction[[#This Row],[Reference Number]],barang_keluar[],2,FALSE),""))</f>
        <v>46125</v>
      </c>
      <c r="C3719" t="str">
        <f t="shared" si="58"/>
        <v>Outbound</v>
      </c>
      <c r="D3719" t="str">
        <f>IF(tbl_transaction[[#This Row],[Type]]="Inbound",VLOOKUP(tbl_transaction[[#This Row],[Reference Number]],barang_masuk[],4,FALSE),IF(tbl_transaction[[#This Row],[Type]]="Outbound",VLOOKUP(tbl_transaction[[#This Row],[Reference Number]],barang_keluar[],4,FALSE),""))</f>
        <v>BEV010</v>
      </c>
      <c r="E3719" t="str">
        <f>IF(tbl_transaction[[#This Row],[Type]]="Inbound",VLOOKUP(tbl_transaction[[#This Row],[Reference Number]],barang_masuk[],5,FALSE),IF(tbl_transaction[[#This Row],[Type]]="Outbound",VLOOKUP(tbl_transaction[[#This Row],[Reference Number]],barang_keluar[],5,FALSE),""))</f>
        <v>Coca Cola Beverage Variant 10</v>
      </c>
      <c r="F3719">
        <f>IF(tbl_transaction[[#This Row],[Type]]="Inbound",VLOOKUP(tbl_transaction[[#This Row],[Reference Number]],barang_masuk[],6,FALSE),IF(tbl_transaction[[#This Row],[Type]]="Outbound",VLOOKUP(tbl_transaction[[#This Row],[Reference Number]],barang_keluar[],6,FALSE),""))</f>
        <v>12</v>
      </c>
      <c r="G3719" t="str">
        <f>IF(tbl_transaction[[#This Row],[Type]]="Inbound",VLOOKUP(tbl_transaction[[#This Row],[Reference Number]],barang_masuk[],7,FALSE),IF(tbl_transaction[[#This Row],[Type]]="Outbound",VLOOKUP(tbl_transaction[[#This Row],[Reference Number]],barang_keluar[],7,FALSE),""))</f>
        <v>Bottle</v>
      </c>
      <c r="H3719" t="str">
        <f>IF(tbl_transaction[[#This Row],[Type]]="Inbound",VLOOKUP(tbl_transaction[[#This Row],[Reference Number]],barang_masuk[],3,FALSE),IF(tbl_transaction[[#This Row],[Type]]="Outbound",VLOOKUP(tbl_transaction[[#This Row],[Reference Number]],barang_keluar[],3,FALSE),""))</f>
        <v>Outlet 076</v>
      </c>
      <c r="I3719" t="str">
        <f>IF(D3719='Kartu Stok'!$B$2,COUNTIF($D$3:D3719,'Kartu Stok'!$B$2),"")</f>
        <v/>
      </c>
    </row>
    <row r="3720" spans="1:9" ht="14.5" x14ac:dyDescent="0.35">
      <c r="A3720" s="2" t="s">
        <v>4279</v>
      </c>
      <c r="B3720" s="5">
        <f>IF(LEFT(tbl_transaction[[#This Row],[Reference Number]],2)="GR",VLOOKUP(tbl_transaction[[#This Row],[Reference Number]],barang_masuk[],2,FALSE),IF(LEFT(tbl_transaction[[#This Row],[Reference Number]],2)="DO",VLOOKUP(tbl_transaction[[#This Row],[Reference Number]],barang_keluar[],2,FALSE),""))</f>
        <v>46178</v>
      </c>
      <c r="C3720" t="str">
        <f t="shared" si="58"/>
        <v>Outbound</v>
      </c>
      <c r="D3720" t="str">
        <f>IF(tbl_transaction[[#This Row],[Type]]="Inbound",VLOOKUP(tbl_transaction[[#This Row],[Reference Number]],barang_masuk[],4,FALSE),IF(tbl_transaction[[#This Row],[Type]]="Outbound",VLOOKUP(tbl_transaction[[#This Row],[Reference Number]],barang_keluar[],4,FALSE),""))</f>
        <v>BAB010</v>
      </c>
      <c r="E3720" t="str">
        <f>IF(tbl_transaction[[#This Row],[Type]]="Inbound",VLOOKUP(tbl_transaction[[#This Row],[Reference Number]],barang_masuk[],5,FALSE),IF(tbl_transaction[[#This Row],[Type]]="Outbound",VLOOKUP(tbl_transaction[[#This Row],[Reference Number]],barang_keluar[],5,FALSE),""))</f>
        <v>Zwitsal Baby Care Variant 10</v>
      </c>
      <c r="F3720">
        <f>IF(tbl_transaction[[#This Row],[Type]]="Inbound",VLOOKUP(tbl_transaction[[#This Row],[Reference Number]],barang_masuk[],6,FALSE),IF(tbl_transaction[[#This Row],[Type]]="Outbound",VLOOKUP(tbl_transaction[[#This Row],[Reference Number]],barang_keluar[],6,FALSE),""))</f>
        <v>48</v>
      </c>
      <c r="G3720" t="str">
        <f>IF(tbl_transaction[[#This Row],[Type]]="Inbound",VLOOKUP(tbl_transaction[[#This Row],[Reference Number]],barang_masuk[],7,FALSE),IF(tbl_transaction[[#This Row],[Type]]="Outbound",VLOOKUP(tbl_transaction[[#This Row],[Reference Number]],barang_keluar[],7,FALSE),""))</f>
        <v>Pack</v>
      </c>
      <c r="H3720" t="str">
        <f>IF(tbl_transaction[[#This Row],[Type]]="Inbound",VLOOKUP(tbl_transaction[[#This Row],[Reference Number]],barang_masuk[],3,FALSE),IF(tbl_transaction[[#This Row],[Type]]="Outbound",VLOOKUP(tbl_transaction[[#This Row],[Reference Number]],barang_keluar[],3,FALSE),""))</f>
        <v>Outlet 041</v>
      </c>
      <c r="I3720" t="str">
        <f>IF(D3720='Kartu Stok'!$B$2,COUNTIF($D$3:D3720,'Kartu Stok'!$B$2),"")</f>
        <v/>
      </c>
    </row>
    <row r="3721" spans="1:9" ht="14.5" x14ac:dyDescent="0.35">
      <c r="A3721" s="2" t="s">
        <v>4280</v>
      </c>
      <c r="B3721" s="5">
        <f>IF(LEFT(tbl_transaction[[#This Row],[Reference Number]],2)="GR",VLOOKUP(tbl_transaction[[#This Row],[Reference Number]],barang_masuk[],2,FALSE),IF(LEFT(tbl_transaction[[#This Row],[Reference Number]],2)="DO",VLOOKUP(tbl_transaction[[#This Row],[Reference Number]],barang_keluar[],2,FALSE),""))</f>
        <v>46044</v>
      </c>
      <c r="C3721" t="str">
        <f t="shared" si="58"/>
        <v>Outbound</v>
      </c>
      <c r="D3721" t="str">
        <f>IF(tbl_transaction[[#This Row],[Type]]="Inbound",VLOOKUP(tbl_transaction[[#This Row],[Reference Number]],barang_masuk[],4,FALSE),IF(tbl_transaction[[#This Row],[Type]]="Outbound",VLOOKUP(tbl_transaction[[#This Row],[Reference Number]],barang_keluar[],4,FALSE),""))</f>
        <v>HOM015</v>
      </c>
      <c r="E3721" t="str">
        <f>IF(tbl_transaction[[#This Row],[Type]]="Inbound",VLOOKUP(tbl_transaction[[#This Row],[Reference Number]],barang_masuk[],5,FALSE),IF(tbl_transaction[[#This Row],[Type]]="Outbound",VLOOKUP(tbl_transaction[[#This Row],[Reference Number]],barang_keluar[],5,FALSE),""))</f>
        <v>Sunlight Home Care Variant 15</v>
      </c>
      <c r="F3721">
        <f>IF(tbl_transaction[[#This Row],[Type]]="Inbound",VLOOKUP(tbl_transaction[[#This Row],[Reference Number]],barang_masuk[],6,FALSE),IF(tbl_transaction[[#This Row],[Type]]="Outbound",VLOOKUP(tbl_transaction[[#This Row],[Reference Number]],barang_keluar[],6,FALSE),""))</f>
        <v>5</v>
      </c>
      <c r="G3721" t="str">
        <f>IF(tbl_transaction[[#This Row],[Type]]="Inbound",VLOOKUP(tbl_transaction[[#This Row],[Reference Number]],barang_masuk[],7,FALSE),IF(tbl_transaction[[#This Row],[Type]]="Outbound",VLOOKUP(tbl_transaction[[#This Row],[Reference Number]],barang_keluar[],7,FALSE),""))</f>
        <v>Pack</v>
      </c>
      <c r="H3721" t="str">
        <f>IF(tbl_transaction[[#This Row],[Type]]="Inbound",VLOOKUP(tbl_transaction[[#This Row],[Reference Number]],barang_masuk[],3,FALSE),IF(tbl_transaction[[#This Row],[Type]]="Outbound",VLOOKUP(tbl_transaction[[#This Row],[Reference Number]],barang_keluar[],3,FALSE),""))</f>
        <v>Outlet 043</v>
      </c>
      <c r="I3721" t="str">
        <f>IF(D3721='Kartu Stok'!$B$2,COUNTIF($D$3:D3721,'Kartu Stok'!$B$2),"")</f>
        <v/>
      </c>
    </row>
    <row r="3722" spans="1:9" ht="14.5" x14ac:dyDescent="0.35">
      <c r="A3722" s="2" t="s">
        <v>4281</v>
      </c>
      <c r="B3722" s="5">
        <f>IF(LEFT(tbl_transaction[[#This Row],[Reference Number]],2)="GR",VLOOKUP(tbl_transaction[[#This Row],[Reference Number]],barang_masuk[],2,FALSE),IF(LEFT(tbl_transaction[[#This Row],[Reference Number]],2)="DO",VLOOKUP(tbl_transaction[[#This Row],[Reference Number]],barang_keluar[],2,FALSE),""))</f>
        <v>46062</v>
      </c>
      <c r="C3722" t="str">
        <f t="shared" si="58"/>
        <v>Outbound</v>
      </c>
      <c r="D3722" t="str">
        <f>IF(tbl_transaction[[#This Row],[Type]]="Inbound",VLOOKUP(tbl_transaction[[#This Row],[Reference Number]],barang_masuk[],4,FALSE),IF(tbl_transaction[[#This Row],[Type]]="Outbound",VLOOKUP(tbl_transaction[[#This Row],[Reference Number]],barang_keluar[],4,FALSE),""))</f>
        <v>BAB020</v>
      </c>
      <c r="E3722" t="str">
        <f>IF(tbl_transaction[[#This Row],[Type]]="Inbound",VLOOKUP(tbl_transaction[[#This Row],[Reference Number]],barang_masuk[],5,FALSE),IF(tbl_transaction[[#This Row],[Type]]="Outbound",VLOOKUP(tbl_transaction[[#This Row],[Reference Number]],barang_keluar[],5,FALSE),""))</f>
        <v>Zwitsal Baby Care Variant 20</v>
      </c>
      <c r="F3722">
        <f>IF(tbl_transaction[[#This Row],[Type]]="Inbound",VLOOKUP(tbl_transaction[[#This Row],[Reference Number]],barang_masuk[],6,FALSE),IF(tbl_transaction[[#This Row],[Type]]="Outbound",VLOOKUP(tbl_transaction[[#This Row],[Reference Number]],barang_keluar[],6,FALSE),""))</f>
        <v>12</v>
      </c>
      <c r="G3722" t="str">
        <f>IF(tbl_transaction[[#This Row],[Type]]="Inbound",VLOOKUP(tbl_transaction[[#This Row],[Reference Number]],barang_masuk[],7,FALSE),IF(tbl_transaction[[#This Row],[Type]]="Outbound",VLOOKUP(tbl_transaction[[#This Row],[Reference Number]],barang_keluar[],7,FALSE),""))</f>
        <v>Pack</v>
      </c>
      <c r="H3722" t="str">
        <f>IF(tbl_transaction[[#This Row],[Type]]="Inbound",VLOOKUP(tbl_transaction[[#This Row],[Reference Number]],barang_masuk[],3,FALSE),IF(tbl_transaction[[#This Row],[Type]]="Outbound",VLOOKUP(tbl_transaction[[#This Row],[Reference Number]],barang_keluar[],3,FALSE),""))</f>
        <v>Outlet 058</v>
      </c>
      <c r="I3722" t="str">
        <f>IF(D3722='Kartu Stok'!$B$2,COUNTIF($D$3:D3722,'Kartu Stok'!$B$2),"")</f>
        <v/>
      </c>
    </row>
    <row r="3723" spans="1:9" ht="14.5" x14ac:dyDescent="0.35">
      <c r="A3723" s="2" t="s">
        <v>4282</v>
      </c>
      <c r="B3723" s="5">
        <f>IF(LEFT(tbl_transaction[[#This Row],[Reference Number]],2)="GR",VLOOKUP(tbl_transaction[[#This Row],[Reference Number]],barang_masuk[],2,FALSE),IF(LEFT(tbl_transaction[[#This Row],[Reference Number]],2)="DO",VLOOKUP(tbl_transaction[[#This Row],[Reference Number]],barang_keluar[],2,FALSE),""))</f>
        <v>46176</v>
      </c>
      <c r="C3723" t="str">
        <f t="shared" si="58"/>
        <v>Outbound</v>
      </c>
      <c r="D3723" t="str">
        <f>IF(tbl_transaction[[#This Row],[Type]]="Inbound",VLOOKUP(tbl_transaction[[#This Row],[Reference Number]],barang_masuk[],4,FALSE),IF(tbl_transaction[[#This Row],[Type]]="Outbound",VLOOKUP(tbl_transaction[[#This Row],[Reference Number]],barang_keluar[],4,FALSE),""))</f>
        <v>BEV015</v>
      </c>
      <c r="E3723" t="str">
        <f>IF(tbl_transaction[[#This Row],[Type]]="Inbound",VLOOKUP(tbl_transaction[[#This Row],[Reference Number]],barang_masuk[],5,FALSE),IF(tbl_transaction[[#This Row],[Type]]="Outbound",VLOOKUP(tbl_transaction[[#This Row],[Reference Number]],barang_keluar[],5,FALSE),""))</f>
        <v>Aqua Beverage Variant 15</v>
      </c>
      <c r="F3723">
        <f>IF(tbl_transaction[[#This Row],[Type]]="Inbound",VLOOKUP(tbl_transaction[[#This Row],[Reference Number]],barang_masuk[],6,FALSE),IF(tbl_transaction[[#This Row],[Type]]="Outbound",VLOOKUP(tbl_transaction[[#This Row],[Reference Number]],barang_keluar[],6,FALSE),""))</f>
        <v>30</v>
      </c>
      <c r="G3723" t="str">
        <f>IF(tbl_transaction[[#This Row],[Type]]="Inbound",VLOOKUP(tbl_transaction[[#This Row],[Reference Number]],barang_masuk[],7,FALSE),IF(tbl_transaction[[#This Row],[Type]]="Outbound",VLOOKUP(tbl_transaction[[#This Row],[Reference Number]],barang_keluar[],7,FALSE),""))</f>
        <v>Bottle</v>
      </c>
      <c r="H3723" t="str">
        <f>IF(tbl_transaction[[#This Row],[Type]]="Inbound",VLOOKUP(tbl_transaction[[#This Row],[Reference Number]],barang_masuk[],3,FALSE),IF(tbl_transaction[[#This Row],[Type]]="Outbound",VLOOKUP(tbl_transaction[[#This Row],[Reference Number]],barang_keluar[],3,FALSE),""))</f>
        <v>Outlet 046</v>
      </c>
      <c r="I3723" t="str">
        <f>IF(D3723='Kartu Stok'!$B$2,COUNTIF($D$3:D3723,'Kartu Stok'!$B$2),"")</f>
        <v/>
      </c>
    </row>
    <row r="3724" spans="1:9" ht="14.5" x14ac:dyDescent="0.35">
      <c r="A3724" s="2" t="s">
        <v>4283</v>
      </c>
      <c r="B3724" s="5">
        <f>IF(LEFT(tbl_transaction[[#This Row],[Reference Number]],2)="GR",VLOOKUP(tbl_transaction[[#This Row],[Reference Number]],barang_masuk[],2,FALSE),IF(LEFT(tbl_transaction[[#This Row],[Reference Number]],2)="DO",VLOOKUP(tbl_transaction[[#This Row],[Reference Number]],barang_keluar[],2,FALSE),""))</f>
        <v>46035</v>
      </c>
      <c r="C3724" t="str">
        <f t="shared" si="58"/>
        <v>Outbound</v>
      </c>
      <c r="D3724" t="str">
        <f>IF(tbl_transaction[[#This Row],[Type]]="Inbound",VLOOKUP(tbl_transaction[[#This Row],[Reference Number]],barang_masuk[],4,FALSE),IF(tbl_transaction[[#This Row],[Type]]="Outbound",VLOOKUP(tbl_transaction[[#This Row],[Reference Number]],barang_keluar[],4,FALSE),""))</f>
        <v>BEV037</v>
      </c>
      <c r="E3724" t="str">
        <f>IF(tbl_transaction[[#This Row],[Type]]="Inbound",VLOOKUP(tbl_transaction[[#This Row],[Reference Number]],barang_masuk[],5,FALSE),IF(tbl_transaction[[#This Row],[Type]]="Outbound",VLOOKUP(tbl_transaction[[#This Row],[Reference Number]],barang_keluar[],5,FALSE),""))</f>
        <v>Aqua Beverage Variant 37</v>
      </c>
      <c r="F3724">
        <f>IF(tbl_transaction[[#This Row],[Type]]="Inbound",VLOOKUP(tbl_transaction[[#This Row],[Reference Number]],barang_masuk[],6,FALSE),IF(tbl_transaction[[#This Row],[Type]]="Outbound",VLOOKUP(tbl_transaction[[#This Row],[Reference Number]],barang_keluar[],6,FALSE),""))</f>
        <v>24</v>
      </c>
      <c r="G3724" t="str">
        <f>IF(tbl_transaction[[#This Row],[Type]]="Inbound",VLOOKUP(tbl_transaction[[#This Row],[Reference Number]],barang_masuk[],7,FALSE),IF(tbl_transaction[[#This Row],[Type]]="Outbound",VLOOKUP(tbl_transaction[[#This Row],[Reference Number]],barang_keluar[],7,FALSE),""))</f>
        <v>Bottle</v>
      </c>
      <c r="H3724" t="str">
        <f>IF(tbl_transaction[[#This Row],[Type]]="Inbound",VLOOKUP(tbl_transaction[[#This Row],[Reference Number]],barang_masuk[],3,FALSE),IF(tbl_transaction[[#This Row],[Type]]="Outbound",VLOOKUP(tbl_transaction[[#This Row],[Reference Number]],barang_keluar[],3,FALSE),""))</f>
        <v>Outlet 037</v>
      </c>
      <c r="I3724" t="str">
        <f>IF(D3724='Kartu Stok'!$B$2,COUNTIF($D$3:D3724,'Kartu Stok'!$B$2),"")</f>
        <v/>
      </c>
    </row>
    <row r="3725" spans="1:9" ht="14.5" x14ac:dyDescent="0.35">
      <c r="A3725" s="2" t="s">
        <v>4284</v>
      </c>
      <c r="B3725" s="5">
        <f>IF(LEFT(tbl_transaction[[#This Row],[Reference Number]],2)="GR",VLOOKUP(tbl_transaction[[#This Row],[Reference Number]],barang_masuk[],2,FALSE),IF(LEFT(tbl_transaction[[#This Row],[Reference Number]],2)="DO",VLOOKUP(tbl_transaction[[#This Row],[Reference Number]],barang_keluar[],2,FALSE),""))</f>
        <v>46186</v>
      </c>
      <c r="C3725" t="str">
        <f t="shared" si="58"/>
        <v>Outbound</v>
      </c>
      <c r="D3725" t="str">
        <f>IF(tbl_transaction[[#This Row],[Type]]="Inbound",VLOOKUP(tbl_transaction[[#This Row],[Reference Number]],barang_masuk[],4,FALSE),IF(tbl_transaction[[#This Row],[Type]]="Outbound",VLOOKUP(tbl_transaction[[#This Row],[Reference Number]],barang_keluar[],4,FALSE),""))</f>
        <v>INS025</v>
      </c>
      <c r="E3725" t="str">
        <f>IF(tbl_transaction[[#This Row],[Type]]="Inbound",VLOOKUP(tbl_transaction[[#This Row],[Reference Number]],barang_masuk[],5,FALSE),IF(tbl_transaction[[#This Row],[Type]]="Outbound",VLOOKUP(tbl_transaction[[#This Row],[Reference Number]],barang_keluar[],5,FALSE),""))</f>
        <v>Indomie Instant Food Variant 25</v>
      </c>
      <c r="F3725">
        <f>IF(tbl_transaction[[#This Row],[Type]]="Inbound",VLOOKUP(tbl_transaction[[#This Row],[Reference Number]],barang_masuk[],6,FALSE),IF(tbl_transaction[[#This Row],[Type]]="Outbound",VLOOKUP(tbl_transaction[[#This Row],[Reference Number]],barang_keluar[],6,FALSE),""))</f>
        <v>10</v>
      </c>
      <c r="G3725" t="str">
        <f>IF(tbl_transaction[[#This Row],[Type]]="Inbound",VLOOKUP(tbl_transaction[[#This Row],[Reference Number]],barang_masuk[],7,FALSE),IF(tbl_transaction[[#This Row],[Type]]="Outbound",VLOOKUP(tbl_transaction[[#This Row],[Reference Number]],barang_keluar[],7,FALSE),""))</f>
        <v>Pack</v>
      </c>
      <c r="H3725" t="str">
        <f>IF(tbl_transaction[[#This Row],[Type]]="Inbound",VLOOKUP(tbl_transaction[[#This Row],[Reference Number]],barang_masuk[],3,FALSE),IF(tbl_transaction[[#This Row],[Type]]="Outbound",VLOOKUP(tbl_transaction[[#This Row],[Reference Number]],barang_keluar[],3,FALSE),""))</f>
        <v>Outlet 072</v>
      </c>
      <c r="I3725" t="str">
        <f>IF(D3725='Kartu Stok'!$B$2,COUNTIF($D$3:D3725,'Kartu Stok'!$B$2),"")</f>
        <v/>
      </c>
    </row>
    <row r="3726" spans="1:9" ht="14.5" x14ac:dyDescent="0.35">
      <c r="A3726" s="2" t="s">
        <v>4285</v>
      </c>
      <c r="B3726" s="5">
        <f>IF(LEFT(tbl_transaction[[#This Row],[Reference Number]],2)="GR",VLOOKUP(tbl_transaction[[#This Row],[Reference Number]],barang_masuk[],2,FALSE),IF(LEFT(tbl_transaction[[#This Row],[Reference Number]],2)="DO",VLOOKUP(tbl_transaction[[#This Row],[Reference Number]],barang_keluar[],2,FALSE),""))</f>
        <v>46096</v>
      </c>
      <c r="C3726" t="str">
        <f t="shared" si="58"/>
        <v>Outbound</v>
      </c>
      <c r="D3726" t="str">
        <f>IF(tbl_transaction[[#This Row],[Type]]="Inbound",VLOOKUP(tbl_transaction[[#This Row],[Reference Number]],barang_masuk[],4,FALSE),IF(tbl_transaction[[#This Row],[Type]]="Outbound",VLOOKUP(tbl_transaction[[#This Row],[Reference Number]],barang_keluar[],4,FALSE),""))</f>
        <v>PER003</v>
      </c>
      <c r="E3726" t="str">
        <f>IF(tbl_transaction[[#This Row],[Type]]="Inbound",VLOOKUP(tbl_transaction[[#This Row],[Reference Number]],barang_masuk[],5,FALSE),IF(tbl_transaction[[#This Row],[Type]]="Outbound",VLOOKUP(tbl_transaction[[#This Row],[Reference Number]],barang_keluar[],5,FALSE),""))</f>
        <v>Pepsodent Personal Care Variant 3</v>
      </c>
      <c r="F3726">
        <f>IF(tbl_transaction[[#This Row],[Type]]="Inbound",VLOOKUP(tbl_transaction[[#This Row],[Reference Number]],barang_masuk[],6,FALSE),IF(tbl_transaction[[#This Row],[Type]]="Outbound",VLOOKUP(tbl_transaction[[#This Row],[Reference Number]],barang_keluar[],6,FALSE),""))</f>
        <v>30</v>
      </c>
      <c r="G3726" t="str">
        <f>IF(tbl_transaction[[#This Row],[Type]]="Inbound",VLOOKUP(tbl_transaction[[#This Row],[Reference Number]],barang_masuk[],7,FALSE),IF(tbl_transaction[[#This Row],[Type]]="Outbound",VLOOKUP(tbl_transaction[[#This Row],[Reference Number]],barang_keluar[],7,FALSE),""))</f>
        <v>Bottle</v>
      </c>
      <c r="H3726" t="str">
        <f>IF(tbl_transaction[[#This Row],[Type]]="Inbound",VLOOKUP(tbl_transaction[[#This Row],[Reference Number]],barang_masuk[],3,FALSE),IF(tbl_transaction[[#This Row],[Type]]="Outbound",VLOOKUP(tbl_transaction[[#This Row],[Reference Number]],barang_keluar[],3,FALSE),""))</f>
        <v>Outlet 024</v>
      </c>
      <c r="I3726" t="str">
        <f>IF(D3726='Kartu Stok'!$B$2,COUNTIF($D$3:D3726,'Kartu Stok'!$B$2),"")</f>
        <v/>
      </c>
    </row>
    <row r="3727" spans="1:9" ht="14.5" x14ac:dyDescent="0.35">
      <c r="A3727" s="2" t="s">
        <v>4286</v>
      </c>
      <c r="B3727" s="5">
        <f>IF(LEFT(tbl_transaction[[#This Row],[Reference Number]],2)="GR",VLOOKUP(tbl_transaction[[#This Row],[Reference Number]],barang_masuk[],2,FALSE),IF(LEFT(tbl_transaction[[#This Row],[Reference Number]],2)="DO",VLOOKUP(tbl_transaction[[#This Row],[Reference Number]],barang_keluar[],2,FALSE),""))</f>
        <v>46046</v>
      </c>
      <c r="C3727" t="str">
        <f t="shared" si="58"/>
        <v>Outbound</v>
      </c>
      <c r="D3727" t="str">
        <f>IF(tbl_transaction[[#This Row],[Type]]="Inbound",VLOOKUP(tbl_transaction[[#This Row],[Reference Number]],barang_masuk[],4,FALSE),IF(tbl_transaction[[#This Row],[Type]]="Outbound",VLOOKUP(tbl_transaction[[#This Row],[Reference Number]],barang_keluar[],4,FALSE),""))</f>
        <v>PER005</v>
      </c>
      <c r="E3727" t="str">
        <f>IF(tbl_transaction[[#This Row],[Type]]="Inbound",VLOOKUP(tbl_transaction[[#This Row],[Reference Number]],barang_masuk[],5,FALSE),IF(tbl_transaction[[#This Row],[Type]]="Outbound",VLOOKUP(tbl_transaction[[#This Row],[Reference Number]],barang_keluar[],5,FALSE),""))</f>
        <v>Pepsodent Personal Care Variant 5</v>
      </c>
      <c r="F3727">
        <f>IF(tbl_transaction[[#This Row],[Type]]="Inbound",VLOOKUP(tbl_transaction[[#This Row],[Reference Number]],barang_masuk[],6,FALSE),IF(tbl_transaction[[#This Row],[Type]]="Outbound",VLOOKUP(tbl_transaction[[#This Row],[Reference Number]],barang_keluar[],6,FALSE),""))</f>
        <v>15</v>
      </c>
      <c r="G3727" t="str">
        <f>IF(tbl_transaction[[#This Row],[Type]]="Inbound",VLOOKUP(tbl_transaction[[#This Row],[Reference Number]],barang_masuk[],7,FALSE),IF(tbl_transaction[[#This Row],[Type]]="Outbound",VLOOKUP(tbl_transaction[[#This Row],[Reference Number]],barang_keluar[],7,FALSE),""))</f>
        <v>Bottle</v>
      </c>
      <c r="H3727" t="str">
        <f>IF(tbl_transaction[[#This Row],[Type]]="Inbound",VLOOKUP(tbl_transaction[[#This Row],[Reference Number]],barang_masuk[],3,FALSE),IF(tbl_transaction[[#This Row],[Type]]="Outbound",VLOOKUP(tbl_transaction[[#This Row],[Reference Number]],barang_keluar[],3,FALSE),""))</f>
        <v>Outlet 070</v>
      </c>
      <c r="I3727" t="str">
        <f>IF(D3727='Kartu Stok'!$B$2,COUNTIF($D$3:D3727,'Kartu Stok'!$B$2),"")</f>
        <v/>
      </c>
    </row>
    <row r="3728" spans="1:9" ht="14.5" x14ac:dyDescent="0.35">
      <c r="A3728" s="2" t="s">
        <v>4287</v>
      </c>
      <c r="B3728" s="5">
        <f>IF(LEFT(tbl_transaction[[#This Row],[Reference Number]],2)="GR",VLOOKUP(tbl_transaction[[#This Row],[Reference Number]],barang_masuk[],2,FALSE),IF(LEFT(tbl_transaction[[#This Row],[Reference Number]],2)="DO",VLOOKUP(tbl_transaction[[#This Row],[Reference Number]],barang_keluar[],2,FALSE),""))</f>
        <v>46086</v>
      </c>
      <c r="C3728" t="str">
        <f t="shared" si="58"/>
        <v>Outbound</v>
      </c>
      <c r="D3728" t="str">
        <f>IF(tbl_transaction[[#This Row],[Type]]="Inbound",VLOOKUP(tbl_transaction[[#This Row],[Reference Number]],barang_masuk[],4,FALSE),IF(tbl_transaction[[#This Row],[Type]]="Outbound",VLOOKUP(tbl_transaction[[#This Row],[Reference Number]],barang_keluar[],4,FALSE),""))</f>
        <v>BAB009</v>
      </c>
      <c r="E3728" t="str">
        <f>IF(tbl_transaction[[#This Row],[Type]]="Inbound",VLOOKUP(tbl_transaction[[#This Row],[Reference Number]],barang_masuk[],5,FALSE),IF(tbl_transaction[[#This Row],[Type]]="Outbound",VLOOKUP(tbl_transaction[[#This Row],[Reference Number]],barang_keluar[],5,FALSE),""))</f>
        <v>MamyPoko Baby Care Variant 9</v>
      </c>
      <c r="F3728">
        <f>IF(tbl_transaction[[#This Row],[Type]]="Inbound",VLOOKUP(tbl_transaction[[#This Row],[Reference Number]],barang_masuk[],6,FALSE),IF(tbl_transaction[[#This Row],[Type]]="Outbound",VLOOKUP(tbl_transaction[[#This Row],[Reference Number]],barang_keluar[],6,FALSE),""))</f>
        <v>24</v>
      </c>
      <c r="G3728" t="str">
        <f>IF(tbl_transaction[[#This Row],[Type]]="Inbound",VLOOKUP(tbl_transaction[[#This Row],[Reference Number]],barang_masuk[],7,FALSE),IF(tbl_transaction[[#This Row],[Type]]="Outbound",VLOOKUP(tbl_transaction[[#This Row],[Reference Number]],barang_keluar[],7,FALSE),""))</f>
        <v>Pack</v>
      </c>
      <c r="H3728" t="str">
        <f>IF(tbl_transaction[[#This Row],[Type]]="Inbound",VLOOKUP(tbl_transaction[[#This Row],[Reference Number]],barang_masuk[],3,FALSE),IF(tbl_transaction[[#This Row],[Type]]="Outbound",VLOOKUP(tbl_transaction[[#This Row],[Reference Number]],barang_keluar[],3,FALSE),""))</f>
        <v>Outlet 050</v>
      </c>
      <c r="I3728" t="str">
        <f>IF(D3728='Kartu Stok'!$B$2,COUNTIF($D$3:D3728,'Kartu Stok'!$B$2),"")</f>
        <v/>
      </c>
    </row>
    <row r="3729" spans="1:9" ht="14.5" x14ac:dyDescent="0.35">
      <c r="A3729" s="2" t="s">
        <v>4288</v>
      </c>
      <c r="B3729" s="5">
        <f>IF(LEFT(tbl_transaction[[#This Row],[Reference Number]],2)="GR",VLOOKUP(tbl_transaction[[#This Row],[Reference Number]],barang_masuk[],2,FALSE),IF(LEFT(tbl_transaction[[#This Row],[Reference Number]],2)="DO",VLOOKUP(tbl_transaction[[#This Row],[Reference Number]],barang_keluar[],2,FALSE),""))</f>
        <v>46110</v>
      </c>
      <c r="C3729" t="str">
        <f t="shared" si="58"/>
        <v>Outbound</v>
      </c>
      <c r="D3729" t="str">
        <f>IF(tbl_transaction[[#This Row],[Type]]="Inbound",VLOOKUP(tbl_transaction[[#This Row],[Reference Number]],barang_masuk[],4,FALSE),IF(tbl_transaction[[#This Row],[Type]]="Outbound",VLOOKUP(tbl_transaction[[#This Row],[Reference Number]],barang_keluar[],4,FALSE),""))</f>
        <v>PER021</v>
      </c>
      <c r="E3729" t="str">
        <f>IF(tbl_transaction[[#This Row],[Type]]="Inbound",VLOOKUP(tbl_transaction[[#This Row],[Reference Number]],barang_masuk[],5,FALSE),IF(tbl_transaction[[#This Row],[Type]]="Outbound",VLOOKUP(tbl_transaction[[#This Row],[Reference Number]],barang_keluar[],5,FALSE),""))</f>
        <v>Sunsilk Personal Care Variant 21</v>
      </c>
      <c r="F3729">
        <f>IF(tbl_transaction[[#This Row],[Type]]="Inbound",VLOOKUP(tbl_transaction[[#This Row],[Reference Number]],barang_masuk[],6,FALSE),IF(tbl_transaction[[#This Row],[Type]]="Outbound",VLOOKUP(tbl_transaction[[#This Row],[Reference Number]],barang_keluar[],6,FALSE),""))</f>
        <v>15</v>
      </c>
      <c r="G3729" t="str">
        <f>IF(tbl_transaction[[#This Row],[Type]]="Inbound",VLOOKUP(tbl_transaction[[#This Row],[Reference Number]],barang_masuk[],7,FALSE),IF(tbl_transaction[[#This Row],[Type]]="Outbound",VLOOKUP(tbl_transaction[[#This Row],[Reference Number]],barang_keluar[],7,FALSE),""))</f>
        <v>Bottle</v>
      </c>
      <c r="H3729" t="str">
        <f>IF(tbl_transaction[[#This Row],[Type]]="Inbound",VLOOKUP(tbl_transaction[[#This Row],[Reference Number]],barang_masuk[],3,FALSE),IF(tbl_transaction[[#This Row],[Type]]="Outbound",VLOOKUP(tbl_transaction[[#This Row],[Reference Number]],barang_keluar[],3,FALSE),""))</f>
        <v>Outlet 063</v>
      </c>
      <c r="I3729" t="str">
        <f>IF(D3729='Kartu Stok'!$B$2,COUNTIF($D$3:D3729,'Kartu Stok'!$B$2),"")</f>
        <v/>
      </c>
    </row>
    <row r="3730" spans="1:9" ht="14.5" x14ac:dyDescent="0.35">
      <c r="A3730" s="2" t="s">
        <v>4289</v>
      </c>
      <c r="B3730" s="5">
        <f>IF(LEFT(tbl_transaction[[#This Row],[Reference Number]],2)="GR",VLOOKUP(tbl_transaction[[#This Row],[Reference Number]],barang_masuk[],2,FALSE),IF(LEFT(tbl_transaction[[#This Row],[Reference Number]],2)="DO",VLOOKUP(tbl_transaction[[#This Row],[Reference Number]],barang_keluar[],2,FALSE),""))</f>
        <v>46039</v>
      </c>
      <c r="C3730" t="str">
        <f t="shared" si="58"/>
        <v>Outbound</v>
      </c>
      <c r="D3730" t="str">
        <f>IF(tbl_transaction[[#This Row],[Type]]="Inbound",VLOOKUP(tbl_transaction[[#This Row],[Reference Number]],barang_masuk[],4,FALSE),IF(tbl_transaction[[#This Row],[Type]]="Outbound",VLOOKUP(tbl_transaction[[#This Row],[Reference Number]],barang_keluar[],4,FALSE),""))</f>
        <v>BEV017</v>
      </c>
      <c r="E3730" t="str">
        <f>IF(tbl_transaction[[#This Row],[Type]]="Inbound",VLOOKUP(tbl_transaction[[#This Row],[Reference Number]],barang_masuk[],5,FALSE),IF(tbl_transaction[[#This Row],[Type]]="Outbound",VLOOKUP(tbl_transaction[[#This Row],[Reference Number]],barang_keluar[],5,FALSE),""))</f>
        <v>Aqua Beverage Variant 17</v>
      </c>
      <c r="F3730">
        <f>IF(tbl_transaction[[#This Row],[Type]]="Inbound",VLOOKUP(tbl_transaction[[#This Row],[Reference Number]],barang_masuk[],6,FALSE),IF(tbl_transaction[[#This Row],[Type]]="Outbound",VLOOKUP(tbl_transaction[[#This Row],[Reference Number]],barang_keluar[],6,FALSE),""))</f>
        <v>36</v>
      </c>
      <c r="G3730" t="str">
        <f>IF(tbl_transaction[[#This Row],[Type]]="Inbound",VLOOKUP(tbl_transaction[[#This Row],[Reference Number]],barang_masuk[],7,FALSE),IF(tbl_transaction[[#This Row],[Type]]="Outbound",VLOOKUP(tbl_transaction[[#This Row],[Reference Number]],barang_keluar[],7,FALSE),""))</f>
        <v>Bottle</v>
      </c>
      <c r="H3730" t="str">
        <f>IF(tbl_transaction[[#This Row],[Type]]="Inbound",VLOOKUP(tbl_transaction[[#This Row],[Reference Number]],barang_masuk[],3,FALSE),IF(tbl_transaction[[#This Row],[Type]]="Outbound",VLOOKUP(tbl_transaction[[#This Row],[Reference Number]],barang_keluar[],3,FALSE),""))</f>
        <v>Outlet 011</v>
      </c>
      <c r="I3730" t="str">
        <f>IF(D3730='Kartu Stok'!$B$2,COUNTIF($D$3:D3730,'Kartu Stok'!$B$2),"")</f>
        <v/>
      </c>
    </row>
    <row r="3731" spans="1:9" ht="14.5" x14ac:dyDescent="0.35">
      <c r="A3731" s="2" t="s">
        <v>4290</v>
      </c>
      <c r="B3731" s="5">
        <f>IF(LEFT(tbl_transaction[[#This Row],[Reference Number]],2)="GR",VLOOKUP(tbl_transaction[[#This Row],[Reference Number]],barang_masuk[],2,FALSE),IF(LEFT(tbl_transaction[[#This Row],[Reference Number]],2)="DO",VLOOKUP(tbl_transaction[[#This Row],[Reference Number]],barang_keluar[],2,FALSE),""))</f>
        <v>46177</v>
      </c>
      <c r="C3731" t="str">
        <f t="shared" si="58"/>
        <v>Outbound</v>
      </c>
      <c r="D3731" t="str">
        <f>IF(tbl_transaction[[#This Row],[Type]]="Inbound",VLOOKUP(tbl_transaction[[#This Row],[Reference Number]],barang_masuk[],4,FALSE),IF(tbl_transaction[[#This Row],[Type]]="Outbound",VLOOKUP(tbl_transaction[[#This Row],[Reference Number]],barang_keluar[],4,FALSE),""))</f>
        <v>HOM001</v>
      </c>
      <c r="E3731" t="str">
        <f>IF(tbl_transaction[[#This Row],[Type]]="Inbound",VLOOKUP(tbl_transaction[[#This Row],[Reference Number]],barang_masuk[],5,FALSE),IF(tbl_transaction[[#This Row],[Type]]="Outbound",VLOOKUP(tbl_transaction[[#This Row],[Reference Number]],barang_keluar[],5,FALSE),""))</f>
        <v>Sunlight Home Care Variant 1</v>
      </c>
      <c r="F3731">
        <f>IF(tbl_transaction[[#This Row],[Type]]="Inbound",VLOOKUP(tbl_transaction[[#This Row],[Reference Number]],barang_masuk[],6,FALSE),IF(tbl_transaction[[#This Row],[Type]]="Outbound",VLOOKUP(tbl_transaction[[#This Row],[Reference Number]],barang_keluar[],6,FALSE),""))</f>
        <v>24</v>
      </c>
      <c r="G3731" t="str">
        <f>IF(tbl_transaction[[#This Row],[Type]]="Inbound",VLOOKUP(tbl_transaction[[#This Row],[Reference Number]],barang_masuk[],7,FALSE),IF(tbl_transaction[[#This Row],[Type]]="Outbound",VLOOKUP(tbl_transaction[[#This Row],[Reference Number]],barang_keluar[],7,FALSE),""))</f>
        <v>Pack</v>
      </c>
      <c r="H3731" t="str">
        <f>IF(tbl_transaction[[#This Row],[Type]]="Inbound",VLOOKUP(tbl_transaction[[#This Row],[Reference Number]],barang_masuk[],3,FALSE),IF(tbl_transaction[[#This Row],[Type]]="Outbound",VLOOKUP(tbl_transaction[[#This Row],[Reference Number]],barang_keluar[],3,FALSE),""))</f>
        <v>Outlet 018</v>
      </c>
      <c r="I3731" t="str">
        <f>IF(D3731='Kartu Stok'!$B$2,COUNTIF($D$3:D3731,'Kartu Stok'!$B$2),"")</f>
        <v/>
      </c>
    </row>
    <row r="3732" spans="1:9" ht="14.5" x14ac:dyDescent="0.35">
      <c r="A3732" s="2" t="s">
        <v>4291</v>
      </c>
      <c r="B3732" s="5">
        <f>IF(LEFT(tbl_transaction[[#This Row],[Reference Number]],2)="GR",VLOOKUP(tbl_transaction[[#This Row],[Reference Number]],barang_masuk[],2,FALSE),IF(LEFT(tbl_transaction[[#This Row],[Reference Number]],2)="DO",VLOOKUP(tbl_transaction[[#This Row],[Reference Number]],barang_keluar[],2,FALSE),""))</f>
        <v>46188</v>
      </c>
      <c r="C3732" t="str">
        <f t="shared" si="58"/>
        <v>Outbound</v>
      </c>
      <c r="D3732" t="str">
        <f>IF(tbl_transaction[[#This Row],[Type]]="Inbound",VLOOKUP(tbl_transaction[[#This Row],[Reference Number]],barang_masuk[],4,FALSE),IF(tbl_transaction[[#This Row],[Type]]="Outbound",VLOOKUP(tbl_transaction[[#This Row],[Reference Number]],barang_keluar[],4,FALSE),""))</f>
        <v>DAR008</v>
      </c>
      <c r="E3732" t="str">
        <f>IF(tbl_transaction[[#This Row],[Type]]="Inbound",VLOOKUP(tbl_transaction[[#This Row],[Reference Number]],barang_masuk[],5,FALSE),IF(tbl_transaction[[#This Row],[Type]]="Outbound",VLOOKUP(tbl_transaction[[#This Row],[Reference Number]],barang_keluar[],5,FALSE),""))</f>
        <v>Indomilk Dairy Variant 8</v>
      </c>
      <c r="F3732">
        <f>IF(tbl_transaction[[#This Row],[Type]]="Inbound",VLOOKUP(tbl_transaction[[#This Row],[Reference Number]],barang_masuk[],6,FALSE),IF(tbl_transaction[[#This Row],[Type]]="Outbound",VLOOKUP(tbl_transaction[[#This Row],[Reference Number]],barang_keluar[],6,FALSE),""))</f>
        <v>48</v>
      </c>
      <c r="G3732" t="str">
        <f>IF(tbl_transaction[[#This Row],[Type]]="Inbound",VLOOKUP(tbl_transaction[[#This Row],[Reference Number]],barang_masuk[],7,FALSE),IF(tbl_transaction[[#This Row],[Type]]="Outbound",VLOOKUP(tbl_transaction[[#This Row],[Reference Number]],barang_keluar[],7,FALSE),""))</f>
        <v>Box</v>
      </c>
      <c r="H3732" t="str">
        <f>IF(tbl_transaction[[#This Row],[Type]]="Inbound",VLOOKUP(tbl_transaction[[#This Row],[Reference Number]],barang_masuk[],3,FALSE),IF(tbl_transaction[[#This Row],[Type]]="Outbound",VLOOKUP(tbl_transaction[[#This Row],[Reference Number]],barang_keluar[],3,FALSE),""))</f>
        <v>Outlet 078</v>
      </c>
      <c r="I3732" t="str">
        <f>IF(D3732='Kartu Stok'!$B$2,COUNTIF($D$3:D3732,'Kartu Stok'!$B$2),"")</f>
        <v/>
      </c>
    </row>
    <row r="3733" spans="1:9" ht="14.5" x14ac:dyDescent="0.35">
      <c r="A3733" s="2" t="s">
        <v>4292</v>
      </c>
      <c r="B3733" s="5">
        <f>IF(LEFT(tbl_transaction[[#This Row],[Reference Number]],2)="GR",VLOOKUP(tbl_transaction[[#This Row],[Reference Number]],barang_masuk[],2,FALSE),IF(LEFT(tbl_transaction[[#This Row],[Reference Number]],2)="DO",VLOOKUP(tbl_transaction[[#This Row],[Reference Number]],barang_keluar[],2,FALSE),""))</f>
        <v>46030</v>
      </c>
      <c r="C3733" t="str">
        <f t="shared" si="58"/>
        <v>Outbound</v>
      </c>
      <c r="D3733" t="str">
        <f>IF(tbl_transaction[[#This Row],[Type]]="Inbound",VLOOKUP(tbl_transaction[[#This Row],[Reference Number]],barang_masuk[],4,FALSE),IF(tbl_transaction[[#This Row],[Type]]="Outbound",VLOOKUP(tbl_transaction[[#This Row],[Reference Number]],barang_keluar[],4,FALSE),""))</f>
        <v>SNK020</v>
      </c>
      <c r="E3733" t="str">
        <f>IF(tbl_transaction[[#This Row],[Type]]="Inbound",VLOOKUP(tbl_transaction[[#This Row],[Reference Number]],barang_masuk[],5,FALSE),IF(tbl_transaction[[#This Row],[Type]]="Outbound",VLOOKUP(tbl_transaction[[#This Row],[Reference Number]],barang_keluar[],5,FALSE),""))</f>
        <v>Qtela Snack Variant 20</v>
      </c>
      <c r="F3733">
        <f>IF(tbl_transaction[[#This Row],[Type]]="Inbound",VLOOKUP(tbl_transaction[[#This Row],[Reference Number]],barang_masuk[],6,FALSE),IF(tbl_transaction[[#This Row],[Type]]="Outbound",VLOOKUP(tbl_transaction[[#This Row],[Reference Number]],barang_keluar[],6,FALSE),""))</f>
        <v>36</v>
      </c>
      <c r="G3733" t="str">
        <f>IF(tbl_transaction[[#This Row],[Type]]="Inbound",VLOOKUP(tbl_transaction[[#This Row],[Reference Number]],barang_masuk[],7,FALSE),IF(tbl_transaction[[#This Row],[Type]]="Outbound",VLOOKUP(tbl_transaction[[#This Row],[Reference Number]],barang_keluar[],7,FALSE),""))</f>
        <v>Pack</v>
      </c>
      <c r="H3733" t="str">
        <f>IF(tbl_transaction[[#This Row],[Type]]="Inbound",VLOOKUP(tbl_transaction[[#This Row],[Reference Number]],barang_masuk[],3,FALSE),IF(tbl_transaction[[#This Row],[Type]]="Outbound",VLOOKUP(tbl_transaction[[#This Row],[Reference Number]],barang_keluar[],3,FALSE),""))</f>
        <v>Outlet 050</v>
      </c>
      <c r="I3733" t="str">
        <f>IF(D3733='Kartu Stok'!$B$2,COUNTIF($D$3:D3733,'Kartu Stok'!$B$2),"")</f>
        <v/>
      </c>
    </row>
    <row r="3734" spans="1:9" ht="14.5" x14ac:dyDescent="0.35">
      <c r="A3734" s="2" t="s">
        <v>4293</v>
      </c>
      <c r="B3734" s="5">
        <f>IF(LEFT(tbl_transaction[[#This Row],[Reference Number]],2)="GR",VLOOKUP(tbl_transaction[[#This Row],[Reference Number]],barang_masuk[],2,FALSE),IF(LEFT(tbl_transaction[[#This Row],[Reference Number]],2)="DO",VLOOKUP(tbl_transaction[[#This Row],[Reference Number]],barang_keluar[],2,FALSE),""))</f>
        <v>46064</v>
      </c>
      <c r="C3734" t="str">
        <f t="shared" si="58"/>
        <v>Outbound</v>
      </c>
      <c r="D3734" t="str">
        <f>IF(tbl_transaction[[#This Row],[Type]]="Inbound",VLOOKUP(tbl_transaction[[#This Row],[Reference Number]],barang_masuk[],4,FALSE),IF(tbl_transaction[[#This Row],[Type]]="Outbound",VLOOKUP(tbl_transaction[[#This Row],[Reference Number]],barang_keluar[],4,FALSE),""))</f>
        <v>BEV033</v>
      </c>
      <c r="E3734" t="str">
        <f>IF(tbl_transaction[[#This Row],[Type]]="Inbound",VLOOKUP(tbl_transaction[[#This Row],[Reference Number]],barang_masuk[],5,FALSE),IF(tbl_transaction[[#This Row],[Type]]="Outbound",VLOOKUP(tbl_transaction[[#This Row],[Reference Number]],barang_keluar[],5,FALSE),""))</f>
        <v>Aqua Beverage Variant 33</v>
      </c>
      <c r="F3734">
        <f>IF(tbl_transaction[[#This Row],[Type]]="Inbound",VLOOKUP(tbl_transaction[[#This Row],[Reference Number]],barang_masuk[],6,FALSE),IF(tbl_transaction[[#This Row],[Type]]="Outbound",VLOOKUP(tbl_transaction[[#This Row],[Reference Number]],barang_keluar[],6,FALSE),""))</f>
        <v>5</v>
      </c>
      <c r="G3734" t="str">
        <f>IF(tbl_transaction[[#This Row],[Type]]="Inbound",VLOOKUP(tbl_transaction[[#This Row],[Reference Number]],barang_masuk[],7,FALSE),IF(tbl_transaction[[#This Row],[Type]]="Outbound",VLOOKUP(tbl_transaction[[#This Row],[Reference Number]],barang_keluar[],7,FALSE),""))</f>
        <v>Bottle</v>
      </c>
      <c r="H3734" t="str">
        <f>IF(tbl_transaction[[#This Row],[Type]]="Inbound",VLOOKUP(tbl_transaction[[#This Row],[Reference Number]],barang_masuk[],3,FALSE),IF(tbl_transaction[[#This Row],[Type]]="Outbound",VLOOKUP(tbl_transaction[[#This Row],[Reference Number]],barang_keluar[],3,FALSE),""))</f>
        <v>Outlet 033</v>
      </c>
      <c r="I3734" t="str">
        <f>IF(D3734='Kartu Stok'!$B$2,COUNTIF($D$3:D3734,'Kartu Stok'!$B$2),"")</f>
        <v/>
      </c>
    </row>
    <row r="3735" spans="1:9" ht="14.5" x14ac:dyDescent="0.35">
      <c r="A3735" s="2" t="s">
        <v>4294</v>
      </c>
      <c r="B3735" s="5">
        <f>IF(LEFT(tbl_transaction[[#This Row],[Reference Number]],2)="GR",VLOOKUP(tbl_transaction[[#This Row],[Reference Number]],barang_masuk[],2,FALSE),IF(LEFT(tbl_transaction[[#This Row],[Reference Number]],2)="DO",VLOOKUP(tbl_transaction[[#This Row],[Reference Number]],barang_keluar[],2,FALSE),""))</f>
        <v>46149</v>
      </c>
      <c r="C3735" t="str">
        <f t="shared" si="58"/>
        <v>Outbound</v>
      </c>
      <c r="D3735" t="str">
        <f>IF(tbl_transaction[[#This Row],[Type]]="Inbound",VLOOKUP(tbl_transaction[[#This Row],[Reference Number]],barang_masuk[],4,FALSE),IF(tbl_transaction[[#This Row],[Type]]="Outbound",VLOOKUP(tbl_transaction[[#This Row],[Reference Number]],barang_keluar[],4,FALSE),""))</f>
        <v>BEV005</v>
      </c>
      <c r="E3735" t="str">
        <f>IF(tbl_transaction[[#This Row],[Type]]="Inbound",VLOOKUP(tbl_transaction[[#This Row],[Reference Number]],barang_masuk[],5,FALSE),IF(tbl_transaction[[#This Row],[Type]]="Outbound",VLOOKUP(tbl_transaction[[#This Row],[Reference Number]],barang_keluar[],5,FALSE),""))</f>
        <v>Aqua Beverage Variant 5</v>
      </c>
      <c r="F3735">
        <f>IF(tbl_transaction[[#This Row],[Type]]="Inbound",VLOOKUP(tbl_transaction[[#This Row],[Reference Number]],barang_masuk[],6,FALSE),IF(tbl_transaction[[#This Row],[Type]]="Outbound",VLOOKUP(tbl_transaction[[#This Row],[Reference Number]],barang_keluar[],6,FALSE),""))</f>
        <v>5</v>
      </c>
      <c r="G3735" t="str">
        <f>IF(tbl_transaction[[#This Row],[Type]]="Inbound",VLOOKUP(tbl_transaction[[#This Row],[Reference Number]],barang_masuk[],7,FALSE),IF(tbl_transaction[[#This Row],[Type]]="Outbound",VLOOKUP(tbl_transaction[[#This Row],[Reference Number]],barang_keluar[],7,FALSE),""))</f>
        <v>Bottle</v>
      </c>
      <c r="H3735" t="str">
        <f>IF(tbl_transaction[[#This Row],[Type]]="Inbound",VLOOKUP(tbl_transaction[[#This Row],[Reference Number]],barang_masuk[],3,FALSE),IF(tbl_transaction[[#This Row],[Type]]="Outbound",VLOOKUP(tbl_transaction[[#This Row],[Reference Number]],barang_keluar[],3,FALSE),""))</f>
        <v>Outlet 035</v>
      </c>
      <c r="I3735" t="str">
        <f>IF(D3735='Kartu Stok'!$B$2,COUNTIF($D$3:D3735,'Kartu Stok'!$B$2),"")</f>
        <v/>
      </c>
    </row>
    <row r="3736" spans="1:9" ht="14.5" x14ac:dyDescent="0.35">
      <c r="A3736" s="2" t="s">
        <v>4295</v>
      </c>
      <c r="B3736" s="5">
        <f>IF(LEFT(tbl_transaction[[#This Row],[Reference Number]],2)="GR",VLOOKUP(tbl_transaction[[#This Row],[Reference Number]],barang_masuk[],2,FALSE),IF(LEFT(tbl_transaction[[#This Row],[Reference Number]],2)="DO",VLOOKUP(tbl_transaction[[#This Row],[Reference Number]],barang_keluar[],2,FALSE),""))</f>
        <v>46033</v>
      </c>
      <c r="C3736" t="str">
        <f t="shared" si="58"/>
        <v>Outbound</v>
      </c>
      <c r="D3736" t="str">
        <f>IF(tbl_transaction[[#This Row],[Type]]="Inbound",VLOOKUP(tbl_transaction[[#This Row],[Reference Number]],barang_masuk[],4,FALSE),IF(tbl_transaction[[#This Row],[Type]]="Outbound",VLOOKUP(tbl_transaction[[#This Row],[Reference Number]],barang_keluar[],4,FALSE),""))</f>
        <v>BAB005</v>
      </c>
      <c r="E3736" t="str">
        <f>IF(tbl_transaction[[#This Row],[Type]]="Inbound",VLOOKUP(tbl_transaction[[#This Row],[Reference Number]],barang_masuk[],5,FALSE),IF(tbl_transaction[[#This Row],[Type]]="Outbound",VLOOKUP(tbl_transaction[[#This Row],[Reference Number]],barang_keluar[],5,FALSE),""))</f>
        <v>Zwitsal Baby Care Variant 5</v>
      </c>
      <c r="F3736">
        <f>IF(tbl_transaction[[#This Row],[Type]]="Inbound",VLOOKUP(tbl_transaction[[#This Row],[Reference Number]],barang_masuk[],6,FALSE),IF(tbl_transaction[[#This Row],[Type]]="Outbound",VLOOKUP(tbl_transaction[[#This Row],[Reference Number]],barang_keluar[],6,FALSE),""))</f>
        <v>30</v>
      </c>
      <c r="G3736" t="str">
        <f>IF(tbl_transaction[[#This Row],[Type]]="Inbound",VLOOKUP(tbl_transaction[[#This Row],[Reference Number]],barang_masuk[],7,FALSE),IF(tbl_transaction[[#This Row],[Type]]="Outbound",VLOOKUP(tbl_transaction[[#This Row],[Reference Number]],barang_keluar[],7,FALSE),""))</f>
        <v>Pack</v>
      </c>
      <c r="H3736" t="str">
        <f>IF(tbl_transaction[[#This Row],[Type]]="Inbound",VLOOKUP(tbl_transaction[[#This Row],[Reference Number]],barang_masuk[],3,FALSE),IF(tbl_transaction[[#This Row],[Type]]="Outbound",VLOOKUP(tbl_transaction[[#This Row],[Reference Number]],barang_keluar[],3,FALSE),""))</f>
        <v>Outlet 049</v>
      </c>
      <c r="I3736" t="str">
        <f>IF(D3736='Kartu Stok'!$B$2,COUNTIF($D$3:D3736,'Kartu Stok'!$B$2),"")</f>
        <v/>
      </c>
    </row>
    <row r="3737" spans="1:9" ht="14.5" x14ac:dyDescent="0.35">
      <c r="A3737" s="2" t="s">
        <v>4296</v>
      </c>
      <c r="B3737" s="5">
        <f>IF(LEFT(tbl_transaction[[#This Row],[Reference Number]],2)="GR",VLOOKUP(tbl_transaction[[#This Row],[Reference Number]],barang_masuk[],2,FALSE),IF(LEFT(tbl_transaction[[#This Row],[Reference Number]],2)="DO",VLOOKUP(tbl_transaction[[#This Row],[Reference Number]],barang_keluar[],2,FALSE),""))</f>
        <v>46107</v>
      </c>
      <c r="C3737" t="str">
        <f t="shared" si="58"/>
        <v>Outbound</v>
      </c>
      <c r="D3737" t="str">
        <f>IF(tbl_transaction[[#This Row],[Type]]="Inbound",VLOOKUP(tbl_transaction[[#This Row],[Reference Number]],barang_masuk[],4,FALSE),IF(tbl_transaction[[#This Row],[Type]]="Outbound",VLOOKUP(tbl_transaction[[#This Row],[Reference Number]],barang_keluar[],4,FALSE),""))</f>
        <v>PER017</v>
      </c>
      <c r="E3737" t="str">
        <f>IF(tbl_transaction[[#This Row],[Type]]="Inbound",VLOOKUP(tbl_transaction[[#This Row],[Reference Number]],barang_masuk[],5,FALSE),IF(tbl_transaction[[#This Row],[Type]]="Outbound",VLOOKUP(tbl_transaction[[#This Row],[Reference Number]],barang_keluar[],5,FALSE),""))</f>
        <v>Pepsodent Personal Care Variant 17</v>
      </c>
      <c r="F3737">
        <f>IF(tbl_transaction[[#This Row],[Type]]="Inbound",VLOOKUP(tbl_transaction[[#This Row],[Reference Number]],barang_masuk[],6,FALSE),IF(tbl_transaction[[#This Row],[Type]]="Outbound",VLOOKUP(tbl_transaction[[#This Row],[Reference Number]],barang_keluar[],6,FALSE),""))</f>
        <v>48</v>
      </c>
      <c r="G3737" t="str">
        <f>IF(tbl_transaction[[#This Row],[Type]]="Inbound",VLOOKUP(tbl_transaction[[#This Row],[Reference Number]],barang_masuk[],7,FALSE),IF(tbl_transaction[[#This Row],[Type]]="Outbound",VLOOKUP(tbl_transaction[[#This Row],[Reference Number]],barang_keluar[],7,FALSE),""))</f>
        <v>Bottle</v>
      </c>
      <c r="H3737" t="str">
        <f>IF(tbl_transaction[[#This Row],[Type]]="Inbound",VLOOKUP(tbl_transaction[[#This Row],[Reference Number]],barang_masuk[],3,FALSE),IF(tbl_transaction[[#This Row],[Type]]="Outbound",VLOOKUP(tbl_transaction[[#This Row],[Reference Number]],barang_keluar[],3,FALSE),""))</f>
        <v>Outlet 014</v>
      </c>
      <c r="I3737" t="str">
        <f>IF(D3737='Kartu Stok'!$B$2,COUNTIF($D$3:D3737,'Kartu Stok'!$B$2),"")</f>
        <v/>
      </c>
    </row>
    <row r="3738" spans="1:9" ht="14.5" x14ac:dyDescent="0.35">
      <c r="A3738" s="2" t="s">
        <v>4297</v>
      </c>
      <c r="B3738" s="5">
        <f>IF(LEFT(tbl_transaction[[#This Row],[Reference Number]],2)="GR",VLOOKUP(tbl_transaction[[#This Row],[Reference Number]],barang_masuk[],2,FALSE),IF(LEFT(tbl_transaction[[#This Row],[Reference Number]],2)="DO",VLOOKUP(tbl_transaction[[#This Row],[Reference Number]],barang_keluar[],2,FALSE),""))</f>
        <v>46040</v>
      </c>
      <c r="C3738" t="str">
        <f t="shared" si="58"/>
        <v>Outbound</v>
      </c>
      <c r="D3738" t="str">
        <f>IF(tbl_transaction[[#This Row],[Type]]="Inbound",VLOOKUP(tbl_transaction[[#This Row],[Reference Number]],barang_masuk[],4,FALSE),IF(tbl_transaction[[#This Row],[Type]]="Outbound",VLOOKUP(tbl_transaction[[#This Row],[Reference Number]],barang_keluar[],4,FALSE),""))</f>
        <v>BAB003</v>
      </c>
      <c r="E3738" t="str">
        <f>IF(tbl_transaction[[#This Row],[Type]]="Inbound",VLOOKUP(tbl_transaction[[#This Row],[Reference Number]],barang_masuk[],5,FALSE),IF(tbl_transaction[[#This Row],[Type]]="Outbound",VLOOKUP(tbl_transaction[[#This Row],[Reference Number]],barang_keluar[],5,FALSE),""))</f>
        <v>Zwitsal Baby Care Variant 3</v>
      </c>
      <c r="F3738">
        <f>IF(tbl_transaction[[#This Row],[Type]]="Inbound",VLOOKUP(tbl_transaction[[#This Row],[Reference Number]],barang_masuk[],6,FALSE),IF(tbl_transaction[[#This Row],[Type]]="Outbound",VLOOKUP(tbl_transaction[[#This Row],[Reference Number]],barang_keluar[],6,FALSE),""))</f>
        <v>15</v>
      </c>
      <c r="G3738" t="str">
        <f>IF(tbl_transaction[[#This Row],[Type]]="Inbound",VLOOKUP(tbl_transaction[[#This Row],[Reference Number]],barang_masuk[],7,FALSE),IF(tbl_transaction[[#This Row],[Type]]="Outbound",VLOOKUP(tbl_transaction[[#This Row],[Reference Number]],barang_keluar[],7,FALSE),""))</f>
        <v>Pack</v>
      </c>
      <c r="H3738" t="str">
        <f>IF(tbl_transaction[[#This Row],[Type]]="Inbound",VLOOKUP(tbl_transaction[[#This Row],[Reference Number]],barang_masuk[],3,FALSE),IF(tbl_transaction[[#This Row],[Type]]="Outbound",VLOOKUP(tbl_transaction[[#This Row],[Reference Number]],barang_keluar[],3,FALSE),""))</f>
        <v>Outlet 070</v>
      </c>
      <c r="I3738" t="str">
        <f>IF(D3738='Kartu Stok'!$B$2,COUNTIF($D$3:D3738,'Kartu Stok'!$B$2),"")</f>
        <v/>
      </c>
    </row>
    <row r="3739" spans="1:9" ht="14.5" x14ac:dyDescent="0.35">
      <c r="A3739" s="2" t="s">
        <v>4298</v>
      </c>
      <c r="B3739" s="5">
        <f>IF(LEFT(tbl_transaction[[#This Row],[Reference Number]],2)="GR",VLOOKUP(tbl_transaction[[#This Row],[Reference Number]],barang_masuk[],2,FALSE),IF(LEFT(tbl_transaction[[#This Row],[Reference Number]],2)="DO",VLOOKUP(tbl_transaction[[#This Row],[Reference Number]],barang_keluar[],2,FALSE),""))</f>
        <v>46190</v>
      </c>
      <c r="C3739" t="str">
        <f t="shared" si="58"/>
        <v>Outbound</v>
      </c>
      <c r="D3739" t="str">
        <f>IF(tbl_transaction[[#This Row],[Type]]="Inbound",VLOOKUP(tbl_transaction[[#This Row],[Reference Number]],barang_masuk[],4,FALSE),IF(tbl_transaction[[#This Row],[Type]]="Outbound",VLOOKUP(tbl_transaction[[#This Row],[Reference Number]],barang_keluar[],4,FALSE),""))</f>
        <v>HOM006</v>
      </c>
      <c r="E3739" t="str">
        <f>IF(tbl_transaction[[#This Row],[Type]]="Inbound",VLOOKUP(tbl_transaction[[#This Row],[Reference Number]],barang_masuk[],5,FALSE),IF(tbl_transaction[[#This Row],[Type]]="Outbound",VLOOKUP(tbl_transaction[[#This Row],[Reference Number]],barang_keluar[],5,FALSE),""))</f>
        <v>Sunlight Home Care Variant 6</v>
      </c>
      <c r="F3739">
        <f>IF(tbl_transaction[[#This Row],[Type]]="Inbound",VLOOKUP(tbl_transaction[[#This Row],[Reference Number]],barang_masuk[],6,FALSE),IF(tbl_transaction[[#This Row],[Type]]="Outbound",VLOOKUP(tbl_transaction[[#This Row],[Reference Number]],barang_keluar[],6,FALSE),""))</f>
        <v>60</v>
      </c>
      <c r="G3739" t="str">
        <f>IF(tbl_transaction[[#This Row],[Type]]="Inbound",VLOOKUP(tbl_transaction[[#This Row],[Reference Number]],barang_masuk[],7,FALSE),IF(tbl_transaction[[#This Row],[Type]]="Outbound",VLOOKUP(tbl_transaction[[#This Row],[Reference Number]],barang_keluar[],7,FALSE),""))</f>
        <v>Pack</v>
      </c>
      <c r="H3739" t="str">
        <f>IF(tbl_transaction[[#This Row],[Type]]="Inbound",VLOOKUP(tbl_transaction[[#This Row],[Reference Number]],barang_masuk[],3,FALSE),IF(tbl_transaction[[#This Row],[Type]]="Outbound",VLOOKUP(tbl_transaction[[#This Row],[Reference Number]],barang_keluar[],3,FALSE),""))</f>
        <v>Outlet 029</v>
      </c>
      <c r="I3739" t="str">
        <f>IF(D3739='Kartu Stok'!$B$2,COUNTIF($D$3:D3739,'Kartu Stok'!$B$2),"")</f>
        <v/>
      </c>
    </row>
    <row r="3740" spans="1:9" ht="14.5" x14ac:dyDescent="0.35">
      <c r="A3740" s="2" t="s">
        <v>4299</v>
      </c>
      <c r="B3740" s="5">
        <f>IF(LEFT(tbl_transaction[[#This Row],[Reference Number]],2)="GR",VLOOKUP(tbl_transaction[[#This Row],[Reference Number]],barang_masuk[],2,FALSE),IF(LEFT(tbl_transaction[[#This Row],[Reference Number]],2)="DO",VLOOKUP(tbl_transaction[[#This Row],[Reference Number]],barang_keluar[],2,FALSE),""))</f>
        <v>46138</v>
      </c>
      <c r="C3740" t="str">
        <f t="shared" si="58"/>
        <v>Outbound</v>
      </c>
      <c r="D3740" t="str">
        <f>IF(tbl_transaction[[#This Row],[Type]]="Inbound",VLOOKUP(tbl_transaction[[#This Row],[Reference Number]],barang_masuk[],4,FALSE),IF(tbl_transaction[[#This Row],[Type]]="Outbound",VLOOKUP(tbl_transaction[[#This Row],[Reference Number]],barang_keluar[],4,FALSE),""))</f>
        <v>HOM002</v>
      </c>
      <c r="E3740" t="str">
        <f>IF(tbl_transaction[[#This Row],[Type]]="Inbound",VLOOKUP(tbl_transaction[[#This Row],[Reference Number]],barang_masuk[],5,FALSE),IF(tbl_transaction[[#This Row],[Type]]="Outbound",VLOOKUP(tbl_transaction[[#This Row],[Reference Number]],barang_keluar[],5,FALSE),""))</f>
        <v>Sunlight Home Care Variant 2</v>
      </c>
      <c r="F3740">
        <f>IF(tbl_transaction[[#This Row],[Type]]="Inbound",VLOOKUP(tbl_transaction[[#This Row],[Reference Number]],barang_masuk[],6,FALSE),IF(tbl_transaction[[#This Row],[Type]]="Outbound",VLOOKUP(tbl_transaction[[#This Row],[Reference Number]],barang_keluar[],6,FALSE),""))</f>
        <v>48</v>
      </c>
      <c r="G3740" t="str">
        <f>IF(tbl_transaction[[#This Row],[Type]]="Inbound",VLOOKUP(tbl_transaction[[#This Row],[Reference Number]],barang_masuk[],7,FALSE),IF(tbl_transaction[[#This Row],[Type]]="Outbound",VLOOKUP(tbl_transaction[[#This Row],[Reference Number]],barang_keluar[],7,FALSE),""))</f>
        <v>Pack</v>
      </c>
      <c r="H3740" t="str">
        <f>IF(tbl_transaction[[#This Row],[Type]]="Inbound",VLOOKUP(tbl_transaction[[#This Row],[Reference Number]],barang_masuk[],3,FALSE),IF(tbl_transaction[[#This Row],[Type]]="Outbound",VLOOKUP(tbl_transaction[[#This Row],[Reference Number]],barang_keluar[],3,FALSE),""))</f>
        <v>Outlet 065</v>
      </c>
      <c r="I3740" t="str">
        <f>IF(D3740='Kartu Stok'!$B$2,COUNTIF($D$3:D3740,'Kartu Stok'!$B$2),"")</f>
        <v/>
      </c>
    </row>
    <row r="3741" spans="1:9" ht="14.5" x14ac:dyDescent="0.35">
      <c r="A3741" s="2" t="s">
        <v>4300</v>
      </c>
      <c r="B3741" s="5">
        <f>IF(LEFT(tbl_transaction[[#This Row],[Reference Number]],2)="GR",VLOOKUP(tbl_transaction[[#This Row],[Reference Number]],barang_masuk[],2,FALSE),IF(LEFT(tbl_transaction[[#This Row],[Reference Number]],2)="DO",VLOOKUP(tbl_transaction[[#This Row],[Reference Number]],barang_keluar[],2,FALSE),""))</f>
        <v>46133</v>
      </c>
      <c r="C3741" t="str">
        <f t="shared" si="58"/>
        <v>Outbound</v>
      </c>
      <c r="D3741" t="str">
        <f>IF(tbl_transaction[[#This Row],[Type]]="Inbound",VLOOKUP(tbl_transaction[[#This Row],[Reference Number]],barang_masuk[],4,FALSE),IF(tbl_transaction[[#This Row],[Type]]="Outbound",VLOOKUP(tbl_transaction[[#This Row],[Reference Number]],barang_keluar[],4,FALSE),""))</f>
        <v>SNK025</v>
      </c>
      <c r="E3741" t="str">
        <f>IF(tbl_transaction[[#This Row],[Type]]="Inbound",VLOOKUP(tbl_transaction[[#This Row],[Reference Number]],barang_masuk[],5,FALSE),IF(tbl_transaction[[#This Row],[Type]]="Outbound",VLOOKUP(tbl_transaction[[#This Row],[Reference Number]],barang_keluar[],5,FALSE),""))</f>
        <v>Qtela Snack Variant 25</v>
      </c>
      <c r="F3741">
        <f>IF(tbl_transaction[[#This Row],[Type]]="Inbound",VLOOKUP(tbl_transaction[[#This Row],[Reference Number]],barang_masuk[],6,FALSE),IF(tbl_transaction[[#This Row],[Type]]="Outbound",VLOOKUP(tbl_transaction[[#This Row],[Reference Number]],barang_keluar[],6,FALSE),""))</f>
        <v>5</v>
      </c>
      <c r="G3741" t="str">
        <f>IF(tbl_transaction[[#This Row],[Type]]="Inbound",VLOOKUP(tbl_transaction[[#This Row],[Reference Number]],barang_masuk[],7,FALSE),IF(tbl_transaction[[#This Row],[Type]]="Outbound",VLOOKUP(tbl_transaction[[#This Row],[Reference Number]],barang_keluar[],7,FALSE),""))</f>
        <v>Pack</v>
      </c>
      <c r="H3741" t="str">
        <f>IF(tbl_transaction[[#This Row],[Type]]="Inbound",VLOOKUP(tbl_transaction[[#This Row],[Reference Number]],barang_masuk[],3,FALSE),IF(tbl_transaction[[#This Row],[Type]]="Outbound",VLOOKUP(tbl_transaction[[#This Row],[Reference Number]],barang_keluar[],3,FALSE),""))</f>
        <v>Outlet 079</v>
      </c>
      <c r="I3741" t="str">
        <f>IF(D3741='Kartu Stok'!$B$2,COUNTIF($D$3:D3741,'Kartu Stok'!$B$2),"")</f>
        <v/>
      </c>
    </row>
    <row r="3742" spans="1:9" ht="14.5" x14ac:dyDescent="0.35">
      <c r="A3742" s="2" t="s">
        <v>4301</v>
      </c>
      <c r="B3742" s="5">
        <f>IF(LEFT(tbl_transaction[[#This Row],[Reference Number]],2)="GR",VLOOKUP(tbl_transaction[[#This Row],[Reference Number]],barang_masuk[],2,FALSE),IF(LEFT(tbl_transaction[[#This Row],[Reference Number]],2)="DO",VLOOKUP(tbl_transaction[[#This Row],[Reference Number]],barang_keluar[],2,FALSE),""))</f>
        <v>46141</v>
      </c>
      <c r="C3742" t="str">
        <f t="shared" ref="C3742:C3805" si="59">IF(LEFT(A3742,2)="GR","Inbound",IF(LEFT(A3742,2)="DO","Outbound",""))</f>
        <v>Outbound</v>
      </c>
      <c r="D3742" t="str">
        <f>IF(tbl_transaction[[#This Row],[Type]]="Inbound",VLOOKUP(tbl_transaction[[#This Row],[Reference Number]],barang_masuk[],4,FALSE),IF(tbl_transaction[[#This Row],[Type]]="Outbound",VLOOKUP(tbl_transaction[[#This Row],[Reference Number]],barang_keluar[],4,FALSE),""))</f>
        <v>DAR010</v>
      </c>
      <c r="E3742" t="str">
        <f>IF(tbl_transaction[[#This Row],[Type]]="Inbound",VLOOKUP(tbl_transaction[[#This Row],[Reference Number]],barang_masuk[],5,FALSE),IF(tbl_transaction[[#This Row],[Type]]="Outbound",VLOOKUP(tbl_transaction[[#This Row],[Reference Number]],barang_keluar[],5,FALSE),""))</f>
        <v>Ultra Milk Dairy Variant 10</v>
      </c>
      <c r="F3742">
        <f>IF(tbl_transaction[[#This Row],[Type]]="Inbound",VLOOKUP(tbl_transaction[[#This Row],[Reference Number]],barang_masuk[],6,FALSE),IF(tbl_transaction[[#This Row],[Type]]="Outbound",VLOOKUP(tbl_transaction[[#This Row],[Reference Number]],barang_keluar[],6,FALSE),""))</f>
        <v>48</v>
      </c>
      <c r="G3742" t="str">
        <f>IF(tbl_transaction[[#This Row],[Type]]="Inbound",VLOOKUP(tbl_transaction[[#This Row],[Reference Number]],barang_masuk[],7,FALSE),IF(tbl_transaction[[#This Row],[Type]]="Outbound",VLOOKUP(tbl_transaction[[#This Row],[Reference Number]],barang_keluar[],7,FALSE),""))</f>
        <v>Box</v>
      </c>
      <c r="H3742" t="str">
        <f>IF(tbl_transaction[[#This Row],[Type]]="Inbound",VLOOKUP(tbl_transaction[[#This Row],[Reference Number]],barang_masuk[],3,FALSE),IF(tbl_transaction[[#This Row],[Type]]="Outbound",VLOOKUP(tbl_transaction[[#This Row],[Reference Number]],barang_keluar[],3,FALSE),""))</f>
        <v>Outlet 053</v>
      </c>
      <c r="I3742" t="str">
        <f>IF(D3742='Kartu Stok'!$B$2,COUNTIF($D$3:D3742,'Kartu Stok'!$B$2),"")</f>
        <v/>
      </c>
    </row>
    <row r="3743" spans="1:9" ht="14.5" x14ac:dyDescent="0.35">
      <c r="A3743" s="2" t="s">
        <v>4302</v>
      </c>
      <c r="B3743" s="5">
        <f>IF(LEFT(tbl_transaction[[#This Row],[Reference Number]],2)="GR",VLOOKUP(tbl_transaction[[#This Row],[Reference Number]],barang_masuk[],2,FALSE),IF(LEFT(tbl_transaction[[#This Row],[Reference Number]],2)="DO",VLOOKUP(tbl_transaction[[#This Row],[Reference Number]],barang_keluar[],2,FALSE),""))</f>
        <v>46049</v>
      </c>
      <c r="C3743" t="str">
        <f t="shared" si="59"/>
        <v>Outbound</v>
      </c>
      <c r="D3743" t="str">
        <f>IF(tbl_transaction[[#This Row],[Type]]="Inbound",VLOOKUP(tbl_transaction[[#This Row],[Reference Number]],barang_masuk[],4,FALSE),IF(tbl_transaction[[#This Row],[Type]]="Outbound",VLOOKUP(tbl_transaction[[#This Row],[Reference Number]],barang_keluar[],4,FALSE),""))</f>
        <v>BEV012</v>
      </c>
      <c r="E3743" t="str">
        <f>IF(tbl_transaction[[#This Row],[Type]]="Inbound",VLOOKUP(tbl_transaction[[#This Row],[Reference Number]],barang_masuk[],5,FALSE),IF(tbl_transaction[[#This Row],[Type]]="Outbound",VLOOKUP(tbl_transaction[[#This Row],[Reference Number]],barang_keluar[],5,FALSE),""))</f>
        <v>Pocari Beverage Variant 12</v>
      </c>
      <c r="F3743">
        <f>IF(tbl_transaction[[#This Row],[Type]]="Inbound",VLOOKUP(tbl_transaction[[#This Row],[Reference Number]],barang_masuk[],6,FALSE),IF(tbl_transaction[[#This Row],[Type]]="Outbound",VLOOKUP(tbl_transaction[[#This Row],[Reference Number]],barang_keluar[],6,FALSE),""))</f>
        <v>12</v>
      </c>
      <c r="G3743" t="str">
        <f>IF(tbl_transaction[[#This Row],[Type]]="Inbound",VLOOKUP(tbl_transaction[[#This Row],[Reference Number]],barang_masuk[],7,FALSE),IF(tbl_transaction[[#This Row],[Type]]="Outbound",VLOOKUP(tbl_transaction[[#This Row],[Reference Number]],barang_keluar[],7,FALSE),""))</f>
        <v>Bottle</v>
      </c>
      <c r="H3743" t="str">
        <f>IF(tbl_transaction[[#This Row],[Type]]="Inbound",VLOOKUP(tbl_transaction[[#This Row],[Reference Number]],barang_masuk[],3,FALSE),IF(tbl_transaction[[#This Row],[Type]]="Outbound",VLOOKUP(tbl_transaction[[#This Row],[Reference Number]],barang_keluar[],3,FALSE),""))</f>
        <v>Outlet 005</v>
      </c>
      <c r="I3743" t="str">
        <f>IF(D3743='Kartu Stok'!$B$2,COUNTIF($D$3:D3743,'Kartu Stok'!$B$2),"")</f>
        <v/>
      </c>
    </row>
    <row r="3744" spans="1:9" ht="14.5" x14ac:dyDescent="0.35">
      <c r="A3744" s="2" t="s">
        <v>4303</v>
      </c>
      <c r="B3744" s="5">
        <f>IF(LEFT(tbl_transaction[[#This Row],[Reference Number]],2)="GR",VLOOKUP(tbl_transaction[[#This Row],[Reference Number]],barang_masuk[],2,FALSE),IF(LEFT(tbl_transaction[[#This Row],[Reference Number]],2)="DO",VLOOKUP(tbl_transaction[[#This Row],[Reference Number]],barang_keluar[],2,FALSE),""))</f>
        <v>46036</v>
      </c>
      <c r="C3744" t="str">
        <f t="shared" si="59"/>
        <v>Outbound</v>
      </c>
      <c r="D3744" t="str">
        <f>IF(tbl_transaction[[#This Row],[Type]]="Inbound",VLOOKUP(tbl_transaction[[#This Row],[Reference Number]],barang_masuk[],4,FALSE),IF(tbl_transaction[[#This Row],[Type]]="Outbound",VLOOKUP(tbl_transaction[[#This Row],[Reference Number]],barang_keluar[],4,FALSE),""))</f>
        <v>BAB006</v>
      </c>
      <c r="E3744" t="str">
        <f>IF(tbl_transaction[[#This Row],[Type]]="Inbound",VLOOKUP(tbl_transaction[[#This Row],[Reference Number]],barang_masuk[],5,FALSE),IF(tbl_transaction[[#This Row],[Type]]="Outbound",VLOOKUP(tbl_transaction[[#This Row],[Reference Number]],barang_keluar[],5,FALSE),""))</f>
        <v>Zwitsal Baby Care Variant 6</v>
      </c>
      <c r="F3744">
        <f>IF(tbl_transaction[[#This Row],[Type]]="Inbound",VLOOKUP(tbl_transaction[[#This Row],[Reference Number]],barang_masuk[],6,FALSE),IF(tbl_transaction[[#This Row],[Type]]="Outbound",VLOOKUP(tbl_transaction[[#This Row],[Reference Number]],barang_keluar[],6,FALSE),""))</f>
        <v>36</v>
      </c>
      <c r="G3744" t="str">
        <f>IF(tbl_transaction[[#This Row],[Type]]="Inbound",VLOOKUP(tbl_transaction[[#This Row],[Reference Number]],barang_masuk[],7,FALSE),IF(tbl_transaction[[#This Row],[Type]]="Outbound",VLOOKUP(tbl_transaction[[#This Row],[Reference Number]],barang_keluar[],7,FALSE),""))</f>
        <v>Pack</v>
      </c>
      <c r="H3744" t="str">
        <f>IF(tbl_transaction[[#This Row],[Type]]="Inbound",VLOOKUP(tbl_transaction[[#This Row],[Reference Number]],barang_masuk[],3,FALSE),IF(tbl_transaction[[#This Row],[Type]]="Outbound",VLOOKUP(tbl_transaction[[#This Row],[Reference Number]],barang_keluar[],3,FALSE),""))</f>
        <v>Outlet 045</v>
      </c>
      <c r="I3744" t="str">
        <f>IF(D3744='Kartu Stok'!$B$2,COUNTIF($D$3:D3744,'Kartu Stok'!$B$2),"")</f>
        <v/>
      </c>
    </row>
    <row r="3745" spans="1:9" ht="14.5" x14ac:dyDescent="0.35">
      <c r="A3745" s="2" t="s">
        <v>4304</v>
      </c>
      <c r="B3745" s="5">
        <f>IF(LEFT(tbl_transaction[[#This Row],[Reference Number]],2)="GR",VLOOKUP(tbl_transaction[[#This Row],[Reference Number]],barang_masuk[],2,FALSE),IF(LEFT(tbl_transaction[[#This Row],[Reference Number]],2)="DO",VLOOKUP(tbl_transaction[[#This Row],[Reference Number]],barang_keluar[],2,FALSE),""))</f>
        <v>46092</v>
      </c>
      <c r="C3745" t="str">
        <f t="shared" si="59"/>
        <v>Outbound</v>
      </c>
      <c r="D3745" t="str">
        <f>IF(tbl_transaction[[#This Row],[Type]]="Inbound",VLOOKUP(tbl_transaction[[#This Row],[Reference Number]],barang_masuk[],4,FALSE),IF(tbl_transaction[[#This Row],[Type]]="Outbound",VLOOKUP(tbl_transaction[[#This Row],[Reference Number]],barang_keluar[],4,FALSE),""))</f>
        <v>BEV008</v>
      </c>
      <c r="E3745" t="str">
        <f>IF(tbl_transaction[[#This Row],[Type]]="Inbound",VLOOKUP(tbl_transaction[[#This Row],[Reference Number]],barang_masuk[],5,FALSE),IF(tbl_transaction[[#This Row],[Type]]="Outbound",VLOOKUP(tbl_transaction[[#This Row],[Reference Number]],barang_keluar[],5,FALSE),""))</f>
        <v>Aqua Beverage Variant 8</v>
      </c>
      <c r="F3745">
        <f>IF(tbl_transaction[[#This Row],[Type]]="Inbound",VLOOKUP(tbl_transaction[[#This Row],[Reference Number]],barang_masuk[],6,FALSE),IF(tbl_transaction[[#This Row],[Type]]="Outbound",VLOOKUP(tbl_transaction[[#This Row],[Reference Number]],barang_keluar[],6,FALSE),""))</f>
        <v>36</v>
      </c>
      <c r="G3745" t="str">
        <f>IF(tbl_transaction[[#This Row],[Type]]="Inbound",VLOOKUP(tbl_transaction[[#This Row],[Reference Number]],barang_masuk[],7,FALSE),IF(tbl_transaction[[#This Row],[Type]]="Outbound",VLOOKUP(tbl_transaction[[#This Row],[Reference Number]],barang_keluar[],7,FALSE),""))</f>
        <v>Bottle</v>
      </c>
      <c r="H3745" t="str">
        <f>IF(tbl_transaction[[#This Row],[Type]]="Inbound",VLOOKUP(tbl_transaction[[#This Row],[Reference Number]],barang_masuk[],3,FALSE),IF(tbl_transaction[[#This Row],[Type]]="Outbound",VLOOKUP(tbl_transaction[[#This Row],[Reference Number]],barang_keluar[],3,FALSE),""))</f>
        <v>Outlet 064</v>
      </c>
      <c r="I3745" t="str">
        <f>IF(D3745='Kartu Stok'!$B$2,COUNTIF($D$3:D3745,'Kartu Stok'!$B$2),"")</f>
        <v/>
      </c>
    </row>
    <row r="3746" spans="1:9" ht="14.5" x14ac:dyDescent="0.35">
      <c r="A3746" s="2" t="s">
        <v>4305</v>
      </c>
      <c r="B3746" s="5">
        <f>IF(LEFT(tbl_transaction[[#This Row],[Reference Number]],2)="GR",VLOOKUP(tbl_transaction[[#This Row],[Reference Number]],barang_masuk[],2,FALSE),IF(LEFT(tbl_transaction[[#This Row],[Reference Number]],2)="DO",VLOOKUP(tbl_transaction[[#This Row],[Reference Number]],barang_keluar[],2,FALSE),""))</f>
        <v>46125</v>
      </c>
      <c r="C3746" t="str">
        <f t="shared" si="59"/>
        <v>Outbound</v>
      </c>
      <c r="D3746" t="str">
        <f>IF(tbl_transaction[[#This Row],[Type]]="Inbound",VLOOKUP(tbl_transaction[[#This Row],[Reference Number]],barang_masuk[],4,FALSE),IF(tbl_transaction[[#This Row],[Type]]="Outbound",VLOOKUP(tbl_transaction[[#This Row],[Reference Number]],barang_keluar[],4,FALSE),""))</f>
        <v>BEV011</v>
      </c>
      <c r="E3746" t="str">
        <f>IF(tbl_transaction[[#This Row],[Type]]="Inbound",VLOOKUP(tbl_transaction[[#This Row],[Reference Number]],barang_masuk[],5,FALSE),IF(tbl_transaction[[#This Row],[Type]]="Outbound",VLOOKUP(tbl_transaction[[#This Row],[Reference Number]],barang_keluar[],5,FALSE),""))</f>
        <v>Pocari Beverage Variant 11</v>
      </c>
      <c r="F3746">
        <f>IF(tbl_transaction[[#This Row],[Type]]="Inbound",VLOOKUP(tbl_transaction[[#This Row],[Reference Number]],barang_masuk[],6,FALSE),IF(tbl_transaction[[#This Row],[Type]]="Outbound",VLOOKUP(tbl_transaction[[#This Row],[Reference Number]],barang_keluar[],6,FALSE),""))</f>
        <v>60</v>
      </c>
      <c r="G3746" t="str">
        <f>IF(tbl_transaction[[#This Row],[Type]]="Inbound",VLOOKUP(tbl_transaction[[#This Row],[Reference Number]],barang_masuk[],7,FALSE),IF(tbl_transaction[[#This Row],[Type]]="Outbound",VLOOKUP(tbl_transaction[[#This Row],[Reference Number]],barang_keluar[],7,FALSE),""))</f>
        <v>Bottle</v>
      </c>
      <c r="H3746" t="str">
        <f>IF(tbl_transaction[[#This Row],[Type]]="Inbound",VLOOKUP(tbl_transaction[[#This Row],[Reference Number]],barang_masuk[],3,FALSE),IF(tbl_transaction[[#This Row],[Type]]="Outbound",VLOOKUP(tbl_transaction[[#This Row],[Reference Number]],barang_keluar[],3,FALSE),""))</f>
        <v>Outlet 036</v>
      </c>
      <c r="I3746" t="str">
        <f>IF(D3746='Kartu Stok'!$B$2,COUNTIF($D$3:D3746,'Kartu Stok'!$B$2),"")</f>
        <v/>
      </c>
    </row>
    <row r="3747" spans="1:9" ht="14.5" x14ac:dyDescent="0.35">
      <c r="A3747" s="2" t="s">
        <v>4306</v>
      </c>
      <c r="B3747" s="5">
        <f>IF(LEFT(tbl_transaction[[#This Row],[Reference Number]],2)="GR",VLOOKUP(tbl_transaction[[#This Row],[Reference Number]],barang_masuk[],2,FALSE),IF(LEFT(tbl_transaction[[#This Row],[Reference Number]],2)="DO",VLOOKUP(tbl_transaction[[#This Row],[Reference Number]],barang_keluar[],2,FALSE),""))</f>
        <v>46058</v>
      </c>
      <c r="C3747" t="str">
        <f t="shared" si="59"/>
        <v>Outbound</v>
      </c>
      <c r="D3747" t="str">
        <f>IF(tbl_transaction[[#This Row],[Type]]="Inbound",VLOOKUP(tbl_transaction[[#This Row],[Reference Number]],barang_masuk[],4,FALSE),IF(tbl_transaction[[#This Row],[Type]]="Outbound",VLOOKUP(tbl_transaction[[#This Row],[Reference Number]],barang_keluar[],4,FALSE),""))</f>
        <v>HOM024</v>
      </c>
      <c r="E3747" t="str">
        <f>IF(tbl_transaction[[#This Row],[Type]]="Inbound",VLOOKUP(tbl_transaction[[#This Row],[Reference Number]],barang_masuk[],5,FALSE),IF(tbl_transaction[[#This Row],[Type]]="Outbound",VLOOKUP(tbl_transaction[[#This Row],[Reference Number]],barang_keluar[],5,FALSE),""))</f>
        <v>Sunlight Home Care Variant 24</v>
      </c>
      <c r="F3747">
        <f>IF(tbl_transaction[[#This Row],[Type]]="Inbound",VLOOKUP(tbl_transaction[[#This Row],[Reference Number]],barang_masuk[],6,FALSE),IF(tbl_transaction[[#This Row],[Type]]="Outbound",VLOOKUP(tbl_transaction[[#This Row],[Reference Number]],barang_keluar[],6,FALSE),""))</f>
        <v>5</v>
      </c>
      <c r="G3747" t="str">
        <f>IF(tbl_transaction[[#This Row],[Type]]="Inbound",VLOOKUP(tbl_transaction[[#This Row],[Reference Number]],barang_masuk[],7,FALSE),IF(tbl_transaction[[#This Row],[Type]]="Outbound",VLOOKUP(tbl_transaction[[#This Row],[Reference Number]],barang_keluar[],7,FALSE),""))</f>
        <v>Pack</v>
      </c>
      <c r="H3747" t="str">
        <f>IF(tbl_transaction[[#This Row],[Type]]="Inbound",VLOOKUP(tbl_transaction[[#This Row],[Reference Number]],barang_masuk[],3,FALSE),IF(tbl_transaction[[#This Row],[Type]]="Outbound",VLOOKUP(tbl_transaction[[#This Row],[Reference Number]],barang_keluar[],3,FALSE),""))</f>
        <v>Outlet 030</v>
      </c>
      <c r="I3747" t="str">
        <f>IF(D3747='Kartu Stok'!$B$2,COUNTIF($D$3:D3747,'Kartu Stok'!$B$2),"")</f>
        <v/>
      </c>
    </row>
    <row r="3748" spans="1:9" ht="14.5" x14ac:dyDescent="0.35">
      <c r="A3748" s="2" t="s">
        <v>4307</v>
      </c>
      <c r="B3748" s="5">
        <f>IF(LEFT(tbl_transaction[[#This Row],[Reference Number]],2)="GR",VLOOKUP(tbl_transaction[[#This Row],[Reference Number]],barang_masuk[],2,FALSE),IF(LEFT(tbl_transaction[[#This Row],[Reference Number]],2)="DO",VLOOKUP(tbl_transaction[[#This Row],[Reference Number]],barang_keluar[],2,FALSE),""))</f>
        <v>46168</v>
      </c>
      <c r="C3748" t="str">
        <f t="shared" si="59"/>
        <v>Outbound</v>
      </c>
      <c r="D3748" t="str">
        <f>IF(tbl_transaction[[#This Row],[Type]]="Inbound",VLOOKUP(tbl_transaction[[#This Row],[Reference Number]],barang_masuk[],4,FALSE),IF(tbl_transaction[[#This Row],[Type]]="Outbound",VLOOKUP(tbl_transaction[[#This Row],[Reference Number]],barang_keluar[],4,FALSE),""))</f>
        <v>SNK029</v>
      </c>
      <c r="E3748" t="str">
        <f>IF(tbl_transaction[[#This Row],[Type]]="Inbound",VLOOKUP(tbl_transaction[[#This Row],[Reference Number]],barang_masuk[],5,FALSE),IF(tbl_transaction[[#This Row],[Type]]="Outbound",VLOOKUP(tbl_transaction[[#This Row],[Reference Number]],barang_keluar[],5,FALSE),""))</f>
        <v>Chitato Snack Variant 29</v>
      </c>
      <c r="F3748">
        <f>IF(tbl_transaction[[#This Row],[Type]]="Inbound",VLOOKUP(tbl_transaction[[#This Row],[Reference Number]],barang_masuk[],6,FALSE),IF(tbl_transaction[[#This Row],[Type]]="Outbound",VLOOKUP(tbl_transaction[[#This Row],[Reference Number]],barang_keluar[],6,FALSE),""))</f>
        <v>48</v>
      </c>
      <c r="G3748" t="str">
        <f>IF(tbl_transaction[[#This Row],[Type]]="Inbound",VLOOKUP(tbl_transaction[[#This Row],[Reference Number]],barang_masuk[],7,FALSE),IF(tbl_transaction[[#This Row],[Type]]="Outbound",VLOOKUP(tbl_transaction[[#This Row],[Reference Number]],barang_keluar[],7,FALSE),""))</f>
        <v>Pack</v>
      </c>
      <c r="H3748" t="str">
        <f>IF(tbl_transaction[[#This Row],[Type]]="Inbound",VLOOKUP(tbl_transaction[[#This Row],[Reference Number]],barang_masuk[],3,FALSE),IF(tbl_transaction[[#This Row],[Type]]="Outbound",VLOOKUP(tbl_transaction[[#This Row],[Reference Number]],barang_keluar[],3,FALSE),""))</f>
        <v>Outlet 041</v>
      </c>
      <c r="I3748" t="str">
        <f>IF(D3748='Kartu Stok'!$B$2,COUNTIF($D$3:D3748,'Kartu Stok'!$B$2),"")</f>
        <v/>
      </c>
    </row>
    <row r="3749" spans="1:9" ht="14.5" x14ac:dyDescent="0.35">
      <c r="A3749" s="2" t="s">
        <v>4308</v>
      </c>
      <c r="B3749" s="5">
        <f>IF(LEFT(tbl_transaction[[#This Row],[Reference Number]],2)="GR",VLOOKUP(tbl_transaction[[#This Row],[Reference Number]],barang_masuk[],2,FALSE),IF(LEFT(tbl_transaction[[#This Row],[Reference Number]],2)="DO",VLOOKUP(tbl_transaction[[#This Row],[Reference Number]],barang_keluar[],2,FALSE),""))</f>
        <v>46161</v>
      </c>
      <c r="C3749" t="str">
        <f t="shared" si="59"/>
        <v>Outbound</v>
      </c>
      <c r="D3749" t="str">
        <f>IF(tbl_transaction[[#This Row],[Type]]="Inbound",VLOOKUP(tbl_transaction[[#This Row],[Reference Number]],barang_masuk[],4,FALSE),IF(tbl_transaction[[#This Row],[Type]]="Outbound",VLOOKUP(tbl_transaction[[#This Row],[Reference Number]],barang_keluar[],4,FALSE),""))</f>
        <v>HOM022</v>
      </c>
      <c r="E3749" t="str">
        <f>IF(tbl_transaction[[#This Row],[Type]]="Inbound",VLOOKUP(tbl_transaction[[#This Row],[Reference Number]],barang_masuk[],5,FALSE),IF(tbl_transaction[[#This Row],[Type]]="Outbound",VLOOKUP(tbl_transaction[[#This Row],[Reference Number]],barang_keluar[],5,FALSE),""))</f>
        <v>Sunlight Home Care Variant 22</v>
      </c>
      <c r="F3749">
        <f>IF(tbl_transaction[[#This Row],[Type]]="Inbound",VLOOKUP(tbl_transaction[[#This Row],[Reference Number]],barang_masuk[],6,FALSE),IF(tbl_transaction[[#This Row],[Type]]="Outbound",VLOOKUP(tbl_transaction[[#This Row],[Reference Number]],barang_keluar[],6,FALSE),""))</f>
        <v>20</v>
      </c>
      <c r="G3749" t="str">
        <f>IF(tbl_transaction[[#This Row],[Type]]="Inbound",VLOOKUP(tbl_transaction[[#This Row],[Reference Number]],barang_masuk[],7,FALSE),IF(tbl_transaction[[#This Row],[Type]]="Outbound",VLOOKUP(tbl_transaction[[#This Row],[Reference Number]],barang_keluar[],7,FALSE),""))</f>
        <v>Pack</v>
      </c>
      <c r="H3749" t="str">
        <f>IF(tbl_transaction[[#This Row],[Type]]="Inbound",VLOOKUP(tbl_transaction[[#This Row],[Reference Number]],barang_masuk[],3,FALSE),IF(tbl_transaction[[#This Row],[Type]]="Outbound",VLOOKUP(tbl_transaction[[#This Row],[Reference Number]],barang_keluar[],3,FALSE),""))</f>
        <v>Outlet 066</v>
      </c>
      <c r="I3749" t="str">
        <f>IF(D3749='Kartu Stok'!$B$2,COUNTIF($D$3:D3749,'Kartu Stok'!$B$2),"")</f>
        <v/>
      </c>
    </row>
    <row r="3750" spans="1:9" ht="14.5" x14ac:dyDescent="0.35">
      <c r="A3750" s="2" t="s">
        <v>4309</v>
      </c>
      <c r="B3750" s="5">
        <f>IF(LEFT(tbl_transaction[[#This Row],[Reference Number]],2)="GR",VLOOKUP(tbl_transaction[[#This Row],[Reference Number]],barang_masuk[],2,FALSE),IF(LEFT(tbl_transaction[[#This Row],[Reference Number]],2)="DO",VLOOKUP(tbl_transaction[[#This Row],[Reference Number]],barang_keluar[],2,FALSE),""))</f>
        <v>46042</v>
      </c>
      <c r="C3750" t="str">
        <f t="shared" si="59"/>
        <v>Outbound</v>
      </c>
      <c r="D3750" t="str">
        <f>IF(tbl_transaction[[#This Row],[Type]]="Inbound",VLOOKUP(tbl_transaction[[#This Row],[Reference Number]],barang_masuk[],4,FALSE),IF(tbl_transaction[[#This Row],[Type]]="Outbound",VLOOKUP(tbl_transaction[[#This Row],[Reference Number]],barang_keluar[],4,FALSE),""))</f>
        <v>PER012</v>
      </c>
      <c r="E3750" t="str">
        <f>IF(tbl_transaction[[#This Row],[Type]]="Inbound",VLOOKUP(tbl_transaction[[#This Row],[Reference Number]],barang_masuk[],5,FALSE),IF(tbl_transaction[[#This Row],[Type]]="Outbound",VLOOKUP(tbl_transaction[[#This Row],[Reference Number]],barang_keluar[],5,FALSE),""))</f>
        <v>Sunsilk Personal Care Variant 12</v>
      </c>
      <c r="F3750">
        <f>IF(tbl_transaction[[#This Row],[Type]]="Inbound",VLOOKUP(tbl_transaction[[#This Row],[Reference Number]],barang_masuk[],6,FALSE),IF(tbl_transaction[[#This Row],[Type]]="Outbound",VLOOKUP(tbl_transaction[[#This Row],[Reference Number]],barang_keluar[],6,FALSE),""))</f>
        <v>30</v>
      </c>
      <c r="G3750" t="str">
        <f>IF(tbl_transaction[[#This Row],[Type]]="Inbound",VLOOKUP(tbl_transaction[[#This Row],[Reference Number]],barang_masuk[],7,FALSE),IF(tbl_transaction[[#This Row],[Type]]="Outbound",VLOOKUP(tbl_transaction[[#This Row],[Reference Number]],barang_keluar[],7,FALSE),""))</f>
        <v>Bottle</v>
      </c>
      <c r="H3750" t="str">
        <f>IF(tbl_transaction[[#This Row],[Type]]="Inbound",VLOOKUP(tbl_transaction[[#This Row],[Reference Number]],barang_masuk[],3,FALSE),IF(tbl_transaction[[#This Row],[Type]]="Outbound",VLOOKUP(tbl_transaction[[#This Row],[Reference Number]],barang_keluar[],3,FALSE),""))</f>
        <v>Outlet 038</v>
      </c>
      <c r="I3750" t="str">
        <f>IF(D3750='Kartu Stok'!$B$2,COUNTIF($D$3:D3750,'Kartu Stok'!$B$2),"")</f>
        <v/>
      </c>
    </row>
    <row r="3751" spans="1:9" ht="14.5" x14ac:dyDescent="0.35">
      <c r="A3751" s="2" t="s">
        <v>4310</v>
      </c>
      <c r="B3751" s="5">
        <f>IF(LEFT(tbl_transaction[[#This Row],[Reference Number]],2)="GR",VLOOKUP(tbl_transaction[[#This Row],[Reference Number]],barang_masuk[],2,FALSE),IF(LEFT(tbl_transaction[[#This Row],[Reference Number]],2)="DO",VLOOKUP(tbl_transaction[[#This Row],[Reference Number]],barang_keluar[],2,FALSE),""))</f>
        <v>46046</v>
      </c>
      <c r="C3751" t="str">
        <f t="shared" si="59"/>
        <v>Outbound</v>
      </c>
      <c r="D3751" t="str">
        <f>IF(tbl_transaction[[#This Row],[Type]]="Inbound",VLOOKUP(tbl_transaction[[#This Row],[Reference Number]],barang_masuk[],4,FALSE),IF(tbl_transaction[[#This Row],[Type]]="Outbound",VLOOKUP(tbl_transaction[[#This Row],[Reference Number]],barang_keluar[],4,FALSE),""))</f>
        <v>BEV024</v>
      </c>
      <c r="E3751" t="str">
        <f>IF(tbl_transaction[[#This Row],[Type]]="Inbound",VLOOKUP(tbl_transaction[[#This Row],[Reference Number]],barang_masuk[],5,FALSE),IF(tbl_transaction[[#This Row],[Type]]="Outbound",VLOOKUP(tbl_transaction[[#This Row],[Reference Number]],barang_keluar[],5,FALSE),""))</f>
        <v>Aqua Beverage Variant 24</v>
      </c>
      <c r="F3751">
        <f>IF(tbl_transaction[[#This Row],[Type]]="Inbound",VLOOKUP(tbl_transaction[[#This Row],[Reference Number]],barang_masuk[],6,FALSE),IF(tbl_transaction[[#This Row],[Type]]="Outbound",VLOOKUP(tbl_transaction[[#This Row],[Reference Number]],barang_keluar[],6,FALSE),""))</f>
        <v>15</v>
      </c>
      <c r="G3751" t="str">
        <f>IF(tbl_transaction[[#This Row],[Type]]="Inbound",VLOOKUP(tbl_transaction[[#This Row],[Reference Number]],barang_masuk[],7,FALSE),IF(tbl_transaction[[#This Row],[Type]]="Outbound",VLOOKUP(tbl_transaction[[#This Row],[Reference Number]],barang_keluar[],7,FALSE),""))</f>
        <v>Bottle</v>
      </c>
      <c r="H3751" t="str">
        <f>IF(tbl_transaction[[#This Row],[Type]]="Inbound",VLOOKUP(tbl_transaction[[#This Row],[Reference Number]],barang_masuk[],3,FALSE),IF(tbl_transaction[[#This Row],[Type]]="Outbound",VLOOKUP(tbl_transaction[[#This Row],[Reference Number]],barang_keluar[],3,FALSE),""))</f>
        <v>Outlet 026</v>
      </c>
      <c r="I3751" t="str">
        <f>IF(D3751='Kartu Stok'!$B$2,COUNTIF($D$3:D3751,'Kartu Stok'!$B$2),"")</f>
        <v/>
      </c>
    </row>
    <row r="3752" spans="1:9" ht="14.5" x14ac:dyDescent="0.35">
      <c r="A3752" s="2" t="s">
        <v>4311</v>
      </c>
      <c r="B3752" s="5">
        <f>IF(LEFT(tbl_transaction[[#This Row],[Reference Number]],2)="GR",VLOOKUP(tbl_transaction[[#This Row],[Reference Number]],barang_masuk[],2,FALSE),IF(LEFT(tbl_transaction[[#This Row],[Reference Number]],2)="DO",VLOOKUP(tbl_transaction[[#This Row],[Reference Number]],barang_keluar[],2,FALSE),""))</f>
        <v>46154</v>
      </c>
      <c r="C3752" t="str">
        <f t="shared" si="59"/>
        <v>Outbound</v>
      </c>
      <c r="D3752" t="str">
        <f>IF(tbl_transaction[[#This Row],[Type]]="Inbound",VLOOKUP(tbl_transaction[[#This Row],[Reference Number]],barang_masuk[],4,FALSE),IF(tbl_transaction[[#This Row],[Type]]="Outbound",VLOOKUP(tbl_transaction[[#This Row],[Reference Number]],barang_keluar[],4,FALSE),""))</f>
        <v>PER008</v>
      </c>
      <c r="E3752" t="str">
        <f>IF(tbl_transaction[[#This Row],[Type]]="Inbound",VLOOKUP(tbl_transaction[[#This Row],[Reference Number]],barang_masuk[],5,FALSE),IF(tbl_transaction[[#This Row],[Type]]="Outbound",VLOOKUP(tbl_transaction[[#This Row],[Reference Number]],barang_keluar[],5,FALSE),""))</f>
        <v>Lifebuoy Personal Care Variant 8</v>
      </c>
      <c r="F3752">
        <f>IF(tbl_transaction[[#This Row],[Type]]="Inbound",VLOOKUP(tbl_transaction[[#This Row],[Reference Number]],barang_masuk[],6,FALSE),IF(tbl_transaction[[#This Row],[Type]]="Outbound",VLOOKUP(tbl_transaction[[#This Row],[Reference Number]],barang_keluar[],6,FALSE),""))</f>
        <v>15</v>
      </c>
      <c r="G3752" t="str">
        <f>IF(tbl_transaction[[#This Row],[Type]]="Inbound",VLOOKUP(tbl_transaction[[#This Row],[Reference Number]],barang_masuk[],7,FALSE),IF(tbl_transaction[[#This Row],[Type]]="Outbound",VLOOKUP(tbl_transaction[[#This Row],[Reference Number]],barang_keluar[],7,FALSE),""))</f>
        <v>Bottle</v>
      </c>
      <c r="H3752" t="str">
        <f>IF(tbl_transaction[[#This Row],[Type]]="Inbound",VLOOKUP(tbl_transaction[[#This Row],[Reference Number]],barang_masuk[],3,FALSE),IF(tbl_transaction[[#This Row],[Type]]="Outbound",VLOOKUP(tbl_transaction[[#This Row],[Reference Number]],barang_keluar[],3,FALSE),""))</f>
        <v>Outlet 014</v>
      </c>
      <c r="I3752" t="str">
        <f>IF(D3752='Kartu Stok'!$B$2,COUNTIF($D$3:D3752,'Kartu Stok'!$B$2),"")</f>
        <v/>
      </c>
    </row>
    <row r="3753" spans="1:9" ht="14.5" x14ac:dyDescent="0.35">
      <c r="A3753" s="2" t="s">
        <v>4312</v>
      </c>
      <c r="B3753" s="5">
        <f>IF(LEFT(tbl_transaction[[#This Row],[Reference Number]],2)="GR",VLOOKUP(tbl_transaction[[#This Row],[Reference Number]],barang_masuk[],2,FALSE),IF(LEFT(tbl_transaction[[#This Row],[Reference Number]],2)="DO",VLOOKUP(tbl_transaction[[#This Row],[Reference Number]],barang_keluar[],2,FALSE),""))</f>
        <v>46160</v>
      </c>
      <c r="C3753" t="str">
        <f t="shared" si="59"/>
        <v>Outbound</v>
      </c>
      <c r="D3753" t="str">
        <f>IF(tbl_transaction[[#This Row],[Type]]="Inbound",VLOOKUP(tbl_transaction[[#This Row],[Reference Number]],barang_masuk[],4,FALSE),IF(tbl_transaction[[#This Row],[Type]]="Outbound",VLOOKUP(tbl_transaction[[#This Row],[Reference Number]],barang_keluar[],4,FALSE),""))</f>
        <v>BEV015</v>
      </c>
      <c r="E3753" t="str">
        <f>IF(tbl_transaction[[#This Row],[Type]]="Inbound",VLOOKUP(tbl_transaction[[#This Row],[Reference Number]],barang_masuk[],5,FALSE),IF(tbl_transaction[[#This Row],[Type]]="Outbound",VLOOKUP(tbl_transaction[[#This Row],[Reference Number]],barang_keluar[],5,FALSE),""))</f>
        <v>Aqua Beverage Variant 15</v>
      </c>
      <c r="F3753">
        <f>IF(tbl_transaction[[#This Row],[Type]]="Inbound",VLOOKUP(tbl_transaction[[#This Row],[Reference Number]],barang_masuk[],6,FALSE),IF(tbl_transaction[[#This Row],[Type]]="Outbound",VLOOKUP(tbl_transaction[[#This Row],[Reference Number]],barang_keluar[],6,FALSE),""))</f>
        <v>10</v>
      </c>
      <c r="G3753" t="str">
        <f>IF(tbl_transaction[[#This Row],[Type]]="Inbound",VLOOKUP(tbl_transaction[[#This Row],[Reference Number]],barang_masuk[],7,FALSE),IF(tbl_transaction[[#This Row],[Type]]="Outbound",VLOOKUP(tbl_transaction[[#This Row],[Reference Number]],barang_keluar[],7,FALSE),""))</f>
        <v>Bottle</v>
      </c>
      <c r="H3753" t="str">
        <f>IF(tbl_transaction[[#This Row],[Type]]="Inbound",VLOOKUP(tbl_transaction[[#This Row],[Reference Number]],barang_masuk[],3,FALSE),IF(tbl_transaction[[#This Row],[Type]]="Outbound",VLOOKUP(tbl_transaction[[#This Row],[Reference Number]],barang_keluar[],3,FALSE),""))</f>
        <v>Outlet 013</v>
      </c>
      <c r="I3753" t="str">
        <f>IF(D3753='Kartu Stok'!$B$2,COUNTIF($D$3:D3753,'Kartu Stok'!$B$2),"")</f>
        <v/>
      </c>
    </row>
    <row r="3754" spans="1:9" ht="14.5" x14ac:dyDescent="0.35">
      <c r="A3754" s="2" t="s">
        <v>4313</v>
      </c>
      <c r="B3754" s="5">
        <f>IF(LEFT(tbl_transaction[[#This Row],[Reference Number]],2)="GR",VLOOKUP(tbl_transaction[[#This Row],[Reference Number]],barang_masuk[],2,FALSE),IF(LEFT(tbl_transaction[[#This Row],[Reference Number]],2)="DO",VLOOKUP(tbl_transaction[[#This Row],[Reference Number]],barang_keluar[],2,FALSE),""))</f>
        <v>46147</v>
      </c>
      <c r="C3754" t="str">
        <f t="shared" si="59"/>
        <v>Outbound</v>
      </c>
      <c r="D3754" t="str">
        <f>IF(tbl_transaction[[#This Row],[Type]]="Inbound",VLOOKUP(tbl_transaction[[#This Row],[Reference Number]],barang_masuk[],4,FALSE),IF(tbl_transaction[[#This Row],[Type]]="Outbound",VLOOKUP(tbl_transaction[[#This Row],[Reference Number]],barang_keluar[],4,FALSE),""))</f>
        <v>DAR006</v>
      </c>
      <c r="E3754" t="str">
        <f>IF(tbl_transaction[[#This Row],[Type]]="Inbound",VLOOKUP(tbl_transaction[[#This Row],[Reference Number]],barang_masuk[],5,FALSE),IF(tbl_transaction[[#This Row],[Type]]="Outbound",VLOOKUP(tbl_transaction[[#This Row],[Reference Number]],barang_keluar[],5,FALSE),""))</f>
        <v>Ultra Milk Dairy Variant 6</v>
      </c>
      <c r="F3754">
        <f>IF(tbl_transaction[[#This Row],[Type]]="Inbound",VLOOKUP(tbl_transaction[[#This Row],[Reference Number]],barang_masuk[],6,FALSE),IF(tbl_transaction[[#This Row],[Type]]="Outbound",VLOOKUP(tbl_transaction[[#This Row],[Reference Number]],barang_keluar[],6,FALSE),""))</f>
        <v>36</v>
      </c>
      <c r="G3754" t="str">
        <f>IF(tbl_transaction[[#This Row],[Type]]="Inbound",VLOOKUP(tbl_transaction[[#This Row],[Reference Number]],barang_masuk[],7,FALSE),IF(tbl_transaction[[#This Row],[Type]]="Outbound",VLOOKUP(tbl_transaction[[#This Row],[Reference Number]],barang_keluar[],7,FALSE),""))</f>
        <v>Box</v>
      </c>
      <c r="H3754" t="str">
        <f>IF(tbl_transaction[[#This Row],[Type]]="Inbound",VLOOKUP(tbl_transaction[[#This Row],[Reference Number]],barang_masuk[],3,FALSE),IF(tbl_transaction[[#This Row],[Type]]="Outbound",VLOOKUP(tbl_transaction[[#This Row],[Reference Number]],barang_keluar[],3,FALSE),""))</f>
        <v>Outlet 059</v>
      </c>
      <c r="I3754" t="str">
        <f>IF(D3754='Kartu Stok'!$B$2,COUNTIF($D$3:D3754,'Kartu Stok'!$B$2),"")</f>
        <v/>
      </c>
    </row>
    <row r="3755" spans="1:9" ht="14.5" x14ac:dyDescent="0.35">
      <c r="A3755" s="2" t="s">
        <v>4314</v>
      </c>
      <c r="B3755" s="5">
        <f>IF(LEFT(tbl_transaction[[#This Row],[Reference Number]],2)="GR",VLOOKUP(tbl_transaction[[#This Row],[Reference Number]],barang_masuk[],2,FALSE),IF(LEFT(tbl_transaction[[#This Row],[Reference Number]],2)="DO",VLOOKUP(tbl_transaction[[#This Row],[Reference Number]],barang_keluar[],2,FALSE),""))</f>
        <v>46023</v>
      </c>
      <c r="C3755" t="str">
        <f t="shared" si="59"/>
        <v>Outbound</v>
      </c>
      <c r="D3755" t="str">
        <f>IF(tbl_transaction[[#This Row],[Type]]="Inbound",VLOOKUP(tbl_transaction[[#This Row],[Reference Number]],barang_masuk[],4,FALSE),IF(tbl_transaction[[#This Row],[Type]]="Outbound",VLOOKUP(tbl_transaction[[#This Row],[Reference Number]],barang_keluar[],4,FALSE),""))</f>
        <v>DAR016</v>
      </c>
      <c r="E3755" t="str">
        <f>IF(tbl_transaction[[#This Row],[Type]]="Inbound",VLOOKUP(tbl_transaction[[#This Row],[Reference Number]],barang_masuk[],5,FALSE),IF(tbl_transaction[[#This Row],[Type]]="Outbound",VLOOKUP(tbl_transaction[[#This Row],[Reference Number]],barang_keluar[],5,FALSE),""))</f>
        <v>Indomilk Dairy Variant 16</v>
      </c>
      <c r="F3755">
        <f>IF(tbl_transaction[[#This Row],[Type]]="Inbound",VLOOKUP(tbl_transaction[[#This Row],[Reference Number]],barang_masuk[],6,FALSE),IF(tbl_transaction[[#This Row],[Type]]="Outbound",VLOOKUP(tbl_transaction[[#This Row],[Reference Number]],barang_keluar[],6,FALSE),""))</f>
        <v>20</v>
      </c>
      <c r="G3755" t="str">
        <f>IF(tbl_transaction[[#This Row],[Type]]="Inbound",VLOOKUP(tbl_transaction[[#This Row],[Reference Number]],barang_masuk[],7,FALSE),IF(tbl_transaction[[#This Row],[Type]]="Outbound",VLOOKUP(tbl_transaction[[#This Row],[Reference Number]],barang_keluar[],7,FALSE),""))</f>
        <v>Box</v>
      </c>
      <c r="H3755" t="str">
        <f>IF(tbl_transaction[[#This Row],[Type]]="Inbound",VLOOKUP(tbl_transaction[[#This Row],[Reference Number]],barang_masuk[],3,FALSE),IF(tbl_transaction[[#This Row],[Type]]="Outbound",VLOOKUP(tbl_transaction[[#This Row],[Reference Number]],barang_keluar[],3,FALSE),""))</f>
        <v>Outlet 062</v>
      </c>
      <c r="I3755" t="str">
        <f>IF(D3755='Kartu Stok'!$B$2,COUNTIF($D$3:D3755,'Kartu Stok'!$B$2),"")</f>
        <v/>
      </c>
    </row>
    <row r="3756" spans="1:9" ht="14.5" x14ac:dyDescent="0.35">
      <c r="A3756" s="2" t="s">
        <v>4315</v>
      </c>
      <c r="B3756" s="5">
        <f>IF(LEFT(tbl_transaction[[#This Row],[Reference Number]],2)="GR",VLOOKUP(tbl_transaction[[#This Row],[Reference Number]],barang_masuk[],2,FALSE),IF(LEFT(tbl_transaction[[#This Row],[Reference Number]],2)="DO",VLOOKUP(tbl_transaction[[#This Row],[Reference Number]],barang_keluar[],2,FALSE),""))</f>
        <v>46034</v>
      </c>
      <c r="C3756" t="str">
        <f t="shared" si="59"/>
        <v>Outbound</v>
      </c>
      <c r="D3756" t="str">
        <f>IF(tbl_transaction[[#This Row],[Type]]="Inbound",VLOOKUP(tbl_transaction[[#This Row],[Reference Number]],barang_masuk[],4,FALSE),IF(tbl_transaction[[#This Row],[Type]]="Outbound",VLOOKUP(tbl_transaction[[#This Row],[Reference Number]],barang_keluar[],4,FALSE),""))</f>
        <v>HOM010</v>
      </c>
      <c r="E3756" t="str">
        <f>IF(tbl_transaction[[#This Row],[Type]]="Inbound",VLOOKUP(tbl_transaction[[#This Row],[Reference Number]],barang_masuk[],5,FALSE),IF(tbl_transaction[[#This Row],[Type]]="Outbound",VLOOKUP(tbl_transaction[[#This Row],[Reference Number]],barang_keluar[],5,FALSE),""))</f>
        <v>Molto Home Care Variant 10</v>
      </c>
      <c r="F3756">
        <f>IF(tbl_transaction[[#This Row],[Type]]="Inbound",VLOOKUP(tbl_transaction[[#This Row],[Reference Number]],barang_masuk[],6,FALSE),IF(tbl_transaction[[#This Row],[Type]]="Outbound",VLOOKUP(tbl_transaction[[#This Row],[Reference Number]],barang_keluar[],6,FALSE),""))</f>
        <v>20</v>
      </c>
      <c r="G3756" t="str">
        <f>IF(tbl_transaction[[#This Row],[Type]]="Inbound",VLOOKUP(tbl_transaction[[#This Row],[Reference Number]],barang_masuk[],7,FALSE),IF(tbl_transaction[[#This Row],[Type]]="Outbound",VLOOKUP(tbl_transaction[[#This Row],[Reference Number]],barang_keluar[],7,FALSE),""))</f>
        <v>Pack</v>
      </c>
      <c r="H3756" t="str">
        <f>IF(tbl_transaction[[#This Row],[Type]]="Inbound",VLOOKUP(tbl_transaction[[#This Row],[Reference Number]],barang_masuk[],3,FALSE),IF(tbl_transaction[[#This Row],[Type]]="Outbound",VLOOKUP(tbl_transaction[[#This Row],[Reference Number]],barang_keluar[],3,FALSE),""))</f>
        <v>Outlet 052</v>
      </c>
      <c r="I3756" t="str">
        <f>IF(D3756='Kartu Stok'!$B$2,COUNTIF($D$3:D3756,'Kartu Stok'!$B$2),"")</f>
        <v/>
      </c>
    </row>
    <row r="3757" spans="1:9" ht="14.5" x14ac:dyDescent="0.35">
      <c r="A3757" s="2" t="s">
        <v>4316</v>
      </c>
      <c r="B3757" s="5">
        <f>IF(LEFT(tbl_transaction[[#This Row],[Reference Number]],2)="GR",VLOOKUP(tbl_transaction[[#This Row],[Reference Number]],barang_masuk[],2,FALSE),IF(LEFT(tbl_transaction[[#This Row],[Reference Number]],2)="DO",VLOOKUP(tbl_transaction[[#This Row],[Reference Number]],barang_keluar[],2,FALSE),""))</f>
        <v>46183</v>
      </c>
      <c r="C3757" t="str">
        <f t="shared" si="59"/>
        <v>Outbound</v>
      </c>
      <c r="D3757" t="str">
        <f>IF(tbl_transaction[[#This Row],[Type]]="Inbound",VLOOKUP(tbl_transaction[[#This Row],[Reference Number]],barang_masuk[],4,FALSE),IF(tbl_transaction[[#This Row],[Type]]="Outbound",VLOOKUP(tbl_transaction[[#This Row],[Reference Number]],barang_keluar[],4,FALSE),""))</f>
        <v>HOM015</v>
      </c>
      <c r="E3757" t="str">
        <f>IF(tbl_transaction[[#This Row],[Type]]="Inbound",VLOOKUP(tbl_transaction[[#This Row],[Reference Number]],barang_masuk[],5,FALSE),IF(tbl_transaction[[#This Row],[Type]]="Outbound",VLOOKUP(tbl_transaction[[#This Row],[Reference Number]],barang_keluar[],5,FALSE),""))</f>
        <v>Sunlight Home Care Variant 15</v>
      </c>
      <c r="F3757">
        <f>IF(tbl_transaction[[#This Row],[Type]]="Inbound",VLOOKUP(tbl_transaction[[#This Row],[Reference Number]],barang_masuk[],6,FALSE),IF(tbl_transaction[[#This Row],[Type]]="Outbound",VLOOKUP(tbl_transaction[[#This Row],[Reference Number]],barang_keluar[],6,FALSE),""))</f>
        <v>5</v>
      </c>
      <c r="G3757" t="str">
        <f>IF(tbl_transaction[[#This Row],[Type]]="Inbound",VLOOKUP(tbl_transaction[[#This Row],[Reference Number]],barang_masuk[],7,FALSE),IF(tbl_transaction[[#This Row],[Type]]="Outbound",VLOOKUP(tbl_transaction[[#This Row],[Reference Number]],barang_keluar[],7,FALSE),""))</f>
        <v>Pack</v>
      </c>
      <c r="H3757" t="str">
        <f>IF(tbl_transaction[[#This Row],[Type]]="Inbound",VLOOKUP(tbl_transaction[[#This Row],[Reference Number]],barang_masuk[],3,FALSE),IF(tbl_transaction[[#This Row],[Type]]="Outbound",VLOOKUP(tbl_transaction[[#This Row],[Reference Number]],barang_keluar[],3,FALSE),""))</f>
        <v>Outlet 017</v>
      </c>
      <c r="I3757" t="str">
        <f>IF(D3757='Kartu Stok'!$B$2,COUNTIF($D$3:D3757,'Kartu Stok'!$B$2),"")</f>
        <v/>
      </c>
    </row>
    <row r="3758" spans="1:9" ht="14.5" x14ac:dyDescent="0.35">
      <c r="A3758" s="2" t="s">
        <v>4317</v>
      </c>
      <c r="B3758" s="5">
        <f>IF(LEFT(tbl_transaction[[#This Row],[Reference Number]],2)="GR",VLOOKUP(tbl_transaction[[#This Row],[Reference Number]],barang_masuk[],2,FALSE),IF(LEFT(tbl_transaction[[#This Row],[Reference Number]],2)="DO",VLOOKUP(tbl_transaction[[#This Row],[Reference Number]],barang_keluar[],2,FALSE),""))</f>
        <v>46177</v>
      </c>
      <c r="C3758" t="str">
        <f t="shared" si="59"/>
        <v>Outbound</v>
      </c>
      <c r="D3758" t="str">
        <f>IF(tbl_transaction[[#This Row],[Type]]="Inbound",VLOOKUP(tbl_transaction[[#This Row],[Reference Number]],barang_masuk[],4,FALSE),IF(tbl_transaction[[#This Row],[Type]]="Outbound",VLOOKUP(tbl_transaction[[#This Row],[Reference Number]],barang_keluar[],4,FALSE),""))</f>
        <v>BAB002</v>
      </c>
      <c r="E3758" t="str">
        <f>IF(tbl_transaction[[#This Row],[Type]]="Inbound",VLOOKUP(tbl_transaction[[#This Row],[Reference Number]],barang_masuk[],5,FALSE),IF(tbl_transaction[[#This Row],[Type]]="Outbound",VLOOKUP(tbl_transaction[[#This Row],[Reference Number]],barang_keluar[],5,FALSE),""))</f>
        <v>Zwitsal Baby Care Variant 2</v>
      </c>
      <c r="F3758">
        <f>IF(tbl_transaction[[#This Row],[Type]]="Inbound",VLOOKUP(tbl_transaction[[#This Row],[Reference Number]],barang_masuk[],6,FALSE),IF(tbl_transaction[[#This Row],[Type]]="Outbound",VLOOKUP(tbl_transaction[[#This Row],[Reference Number]],barang_keluar[],6,FALSE),""))</f>
        <v>20</v>
      </c>
      <c r="G3758" t="str">
        <f>IF(tbl_transaction[[#This Row],[Type]]="Inbound",VLOOKUP(tbl_transaction[[#This Row],[Reference Number]],barang_masuk[],7,FALSE),IF(tbl_transaction[[#This Row],[Type]]="Outbound",VLOOKUP(tbl_transaction[[#This Row],[Reference Number]],barang_keluar[],7,FALSE),""))</f>
        <v>Pack</v>
      </c>
      <c r="H3758" t="str">
        <f>IF(tbl_transaction[[#This Row],[Type]]="Inbound",VLOOKUP(tbl_transaction[[#This Row],[Reference Number]],barang_masuk[],3,FALSE),IF(tbl_transaction[[#This Row],[Type]]="Outbound",VLOOKUP(tbl_transaction[[#This Row],[Reference Number]],barang_keluar[],3,FALSE),""))</f>
        <v>Outlet 055</v>
      </c>
      <c r="I3758" t="str">
        <f>IF(D3758='Kartu Stok'!$B$2,COUNTIF($D$3:D3758,'Kartu Stok'!$B$2),"")</f>
        <v/>
      </c>
    </row>
    <row r="3759" spans="1:9" ht="14.5" x14ac:dyDescent="0.35">
      <c r="A3759" s="2" t="s">
        <v>4318</v>
      </c>
      <c r="B3759" s="5">
        <f>IF(LEFT(tbl_transaction[[#This Row],[Reference Number]],2)="GR",VLOOKUP(tbl_transaction[[#This Row],[Reference Number]],barang_masuk[],2,FALSE),IF(LEFT(tbl_transaction[[#This Row],[Reference Number]],2)="DO",VLOOKUP(tbl_transaction[[#This Row],[Reference Number]],barang_keluar[],2,FALSE),""))</f>
        <v>46157</v>
      </c>
      <c r="C3759" t="str">
        <f t="shared" si="59"/>
        <v>Outbound</v>
      </c>
      <c r="D3759" t="str">
        <f>IF(tbl_transaction[[#This Row],[Type]]="Inbound",VLOOKUP(tbl_transaction[[#This Row],[Reference Number]],barang_masuk[],4,FALSE),IF(tbl_transaction[[#This Row],[Type]]="Outbound",VLOOKUP(tbl_transaction[[#This Row],[Reference Number]],barang_keluar[],4,FALSE),""))</f>
        <v>BEV034</v>
      </c>
      <c r="E3759" t="str">
        <f>IF(tbl_transaction[[#This Row],[Type]]="Inbound",VLOOKUP(tbl_transaction[[#This Row],[Reference Number]],barang_masuk[],5,FALSE),IF(tbl_transaction[[#This Row],[Type]]="Outbound",VLOOKUP(tbl_transaction[[#This Row],[Reference Number]],barang_keluar[],5,FALSE),""))</f>
        <v>Coca Cola Beverage Variant 34</v>
      </c>
      <c r="F3759">
        <f>IF(tbl_transaction[[#This Row],[Type]]="Inbound",VLOOKUP(tbl_transaction[[#This Row],[Reference Number]],barang_masuk[],6,FALSE),IF(tbl_transaction[[#This Row],[Type]]="Outbound",VLOOKUP(tbl_transaction[[#This Row],[Reference Number]],barang_keluar[],6,FALSE),""))</f>
        <v>12</v>
      </c>
      <c r="G3759" t="str">
        <f>IF(tbl_transaction[[#This Row],[Type]]="Inbound",VLOOKUP(tbl_transaction[[#This Row],[Reference Number]],barang_masuk[],7,FALSE),IF(tbl_transaction[[#This Row],[Type]]="Outbound",VLOOKUP(tbl_transaction[[#This Row],[Reference Number]],barang_keluar[],7,FALSE),""))</f>
        <v>Bottle</v>
      </c>
      <c r="H3759" t="str">
        <f>IF(tbl_transaction[[#This Row],[Type]]="Inbound",VLOOKUP(tbl_transaction[[#This Row],[Reference Number]],barang_masuk[],3,FALSE),IF(tbl_transaction[[#This Row],[Type]]="Outbound",VLOOKUP(tbl_transaction[[#This Row],[Reference Number]],barang_keluar[],3,FALSE),""))</f>
        <v>Outlet 066</v>
      </c>
      <c r="I3759" t="str">
        <f>IF(D3759='Kartu Stok'!$B$2,COUNTIF($D$3:D3759,'Kartu Stok'!$B$2),"")</f>
        <v/>
      </c>
    </row>
    <row r="3760" spans="1:9" ht="14.5" x14ac:dyDescent="0.35">
      <c r="A3760" s="2" t="s">
        <v>4319</v>
      </c>
      <c r="B3760" s="5">
        <f>IF(LEFT(tbl_transaction[[#This Row],[Reference Number]],2)="GR",VLOOKUP(tbl_transaction[[#This Row],[Reference Number]],barang_masuk[],2,FALSE),IF(LEFT(tbl_transaction[[#This Row],[Reference Number]],2)="DO",VLOOKUP(tbl_transaction[[#This Row],[Reference Number]],barang_keluar[],2,FALSE),""))</f>
        <v>46158</v>
      </c>
      <c r="C3760" t="str">
        <f t="shared" si="59"/>
        <v>Outbound</v>
      </c>
      <c r="D3760" t="str">
        <f>IF(tbl_transaction[[#This Row],[Type]]="Inbound",VLOOKUP(tbl_transaction[[#This Row],[Reference Number]],barang_masuk[],4,FALSE),IF(tbl_transaction[[#This Row],[Type]]="Outbound",VLOOKUP(tbl_transaction[[#This Row],[Reference Number]],barang_keluar[],4,FALSE),""))</f>
        <v>BEV008</v>
      </c>
      <c r="E3760" t="str">
        <f>IF(tbl_transaction[[#This Row],[Type]]="Inbound",VLOOKUP(tbl_transaction[[#This Row],[Reference Number]],barang_masuk[],5,FALSE),IF(tbl_transaction[[#This Row],[Type]]="Outbound",VLOOKUP(tbl_transaction[[#This Row],[Reference Number]],barang_keluar[],5,FALSE),""))</f>
        <v>Aqua Beverage Variant 8</v>
      </c>
      <c r="F3760">
        <f>IF(tbl_transaction[[#This Row],[Type]]="Inbound",VLOOKUP(tbl_transaction[[#This Row],[Reference Number]],barang_masuk[],6,FALSE),IF(tbl_transaction[[#This Row],[Type]]="Outbound",VLOOKUP(tbl_transaction[[#This Row],[Reference Number]],barang_keluar[],6,FALSE),""))</f>
        <v>20</v>
      </c>
      <c r="G3760" t="str">
        <f>IF(tbl_transaction[[#This Row],[Type]]="Inbound",VLOOKUP(tbl_transaction[[#This Row],[Reference Number]],barang_masuk[],7,FALSE),IF(tbl_transaction[[#This Row],[Type]]="Outbound",VLOOKUP(tbl_transaction[[#This Row],[Reference Number]],barang_keluar[],7,FALSE),""))</f>
        <v>Bottle</v>
      </c>
      <c r="H3760" t="str">
        <f>IF(tbl_transaction[[#This Row],[Type]]="Inbound",VLOOKUP(tbl_transaction[[#This Row],[Reference Number]],barang_masuk[],3,FALSE),IF(tbl_transaction[[#This Row],[Type]]="Outbound",VLOOKUP(tbl_transaction[[#This Row],[Reference Number]],barang_keluar[],3,FALSE),""))</f>
        <v>Outlet 020</v>
      </c>
      <c r="I3760" t="str">
        <f>IF(D3760='Kartu Stok'!$B$2,COUNTIF($D$3:D3760,'Kartu Stok'!$B$2),"")</f>
        <v/>
      </c>
    </row>
    <row r="3761" spans="1:9" ht="14.5" x14ac:dyDescent="0.35">
      <c r="A3761" s="2" t="s">
        <v>4320</v>
      </c>
      <c r="B3761" s="5">
        <f>IF(LEFT(tbl_transaction[[#This Row],[Reference Number]],2)="GR",VLOOKUP(tbl_transaction[[#This Row],[Reference Number]],barang_masuk[],2,FALSE),IF(LEFT(tbl_transaction[[#This Row],[Reference Number]],2)="DO",VLOOKUP(tbl_transaction[[#This Row],[Reference Number]],barang_keluar[],2,FALSE),""))</f>
        <v>46084</v>
      </c>
      <c r="C3761" t="str">
        <f t="shared" si="59"/>
        <v>Outbound</v>
      </c>
      <c r="D3761" t="str">
        <f>IF(tbl_transaction[[#This Row],[Type]]="Inbound",VLOOKUP(tbl_transaction[[#This Row],[Reference Number]],barang_masuk[],4,FALSE),IF(tbl_transaction[[#This Row],[Type]]="Outbound",VLOOKUP(tbl_transaction[[#This Row],[Reference Number]],barang_keluar[],4,FALSE),""))</f>
        <v>HOM009</v>
      </c>
      <c r="E3761" t="str">
        <f>IF(tbl_transaction[[#This Row],[Type]]="Inbound",VLOOKUP(tbl_transaction[[#This Row],[Reference Number]],barang_masuk[],5,FALSE),IF(tbl_transaction[[#This Row],[Type]]="Outbound",VLOOKUP(tbl_transaction[[#This Row],[Reference Number]],barang_keluar[],5,FALSE),""))</f>
        <v>Molto Home Care Variant 9</v>
      </c>
      <c r="F3761">
        <f>IF(tbl_transaction[[#This Row],[Type]]="Inbound",VLOOKUP(tbl_transaction[[#This Row],[Reference Number]],barang_masuk[],6,FALSE),IF(tbl_transaction[[#This Row],[Type]]="Outbound",VLOOKUP(tbl_transaction[[#This Row],[Reference Number]],barang_keluar[],6,FALSE),""))</f>
        <v>20</v>
      </c>
      <c r="G3761" t="str">
        <f>IF(tbl_transaction[[#This Row],[Type]]="Inbound",VLOOKUP(tbl_transaction[[#This Row],[Reference Number]],barang_masuk[],7,FALSE),IF(tbl_transaction[[#This Row],[Type]]="Outbound",VLOOKUP(tbl_transaction[[#This Row],[Reference Number]],barang_keluar[],7,FALSE),""))</f>
        <v>Pack</v>
      </c>
      <c r="H3761" t="str">
        <f>IF(tbl_transaction[[#This Row],[Type]]="Inbound",VLOOKUP(tbl_transaction[[#This Row],[Reference Number]],barang_masuk[],3,FALSE),IF(tbl_transaction[[#This Row],[Type]]="Outbound",VLOOKUP(tbl_transaction[[#This Row],[Reference Number]],barang_keluar[],3,FALSE),""))</f>
        <v>Outlet 055</v>
      </c>
      <c r="I3761" t="str">
        <f>IF(D3761='Kartu Stok'!$B$2,COUNTIF($D$3:D3761,'Kartu Stok'!$B$2),"")</f>
        <v/>
      </c>
    </row>
    <row r="3762" spans="1:9" ht="14.5" x14ac:dyDescent="0.35">
      <c r="A3762" s="2" t="s">
        <v>4321</v>
      </c>
      <c r="B3762" s="5">
        <f>IF(LEFT(tbl_transaction[[#This Row],[Reference Number]],2)="GR",VLOOKUP(tbl_transaction[[#This Row],[Reference Number]],barang_masuk[],2,FALSE),IF(LEFT(tbl_transaction[[#This Row],[Reference Number]],2)="DO",VLOOKUP(tbl_transaction[[#This Row],[Reference Number]],barang_keluar[],2,FALSE),""))</f>
        <v>46030</v>
      </c>
      <c r="C3762" t="str">
        <f t="shared" si="59"/>
        <v>Outbound</v>
      </c>
      <c r="D3762" t="str">
        <f>IF(tbl_transaction[[#This Row],[Type]]="Inbound",VLOOKUP(tbl_transaction[[#This Row],[Reference Number]],barang_masuk[],4,FALSE),IF(tbl_transaction[[#This Row],[Type]]="Outbound",VLOOKUP(tbl_transaction[[#This Row],[Reference Number]],barang_keluar[],4,FALSE),""))</f>
        <v>HOM008</v>
      </c>
      <c r="E3762" t="str">
        <f>IF(tbl_transaction[[#This Row],[Type]]="Inbound",VLOOKUP(tbl_transaction[[#This Row],[Reference Number]],barang_masuk[],5,FALSE),IF(tbl_transaction[[#This Row],[Type]]="Outbound",VLOOKUP(tbl_transaction[[#This Row],[Reference Number]],barang_keluar[],5,FALSE),""))</f>
        <v>Rinso Home Care Variant 8</v>
      </c>
      <c r="F3762">
        <f>IF(tbl_transaction[[#This Row],[Type]]="Inbound",VLOOKUP(tbl_transaction[[#This Row],[Reference Number]],barang_masuk[],6,FALSE),IF(tbl_transaction[[#This Row],[Type]]="Outbound",VLOOKUP(tbl_transaction[[#This Row],[Reference Number]],barang_keluar[],6,FALSE),""))</f>
        <v>12</v>
      </c>
      <c r="G3762" t="str">
        <f>IF(tbl_transaction[[#This Row],[Type]]="Inbound",VLOOKUP(tbl_transaction[[#This Row],[Reference Number]],barang_masuk[],7,FALSE),IF(tbl_transaction[[#This Row],[Type]]="Outbound",VLOOKUP(tbl_transaction[[#This Row],[Reference Number]],barang_keluar[],7,FALSE),""))</f>
        <v>Pack</v>
      </c>
      <c r="H3762" t="str">
        <f>IF(tbl_transaction[[#This Row],[Type]]="Inbound",VLOOKUP(tbl_transaction[[#This Row],[Reference Number]],barang_masuk[],3,FALSE),IF(tbl_transaction[[#This Row],[Type]]="Outbound",VLOOKUP(tbl_transaction[[#This Row],[Reference Number]],barang_keluar[],3,FALSE),""))</f>
        <v>Outlet 018</v>
      </c>
      <c r="I3762" t="str">
        <f>IF(D3762='Kartu Stok'!$B$2,COUNTIF($D$3:D3762,'Kartu Stok'!$B$2),"")</f>
        <v/>
      </c>
    </row>
    <row r="3763" spans="1:9" ht="14.5" x14ac:dyDescent="0.35">
      <c r="A3763" s="2" t="s">
        <v>4322</v>
      </c>
      <c r="B3763" s="5">
        <f>IF(LEFT(tbl_transaction[[#This Row],[Reference Number]],2)="GR",VLOOKUP(tbl_transaction[[#This Row],[Reference Number]],barang_masuk[],2,FALSE),IF(LEFT(tbl_transaction[[#This Row],[Reference Number]],2)="DO",VLOOKUP(tbl_transaction[[#This Row],[Reference Number]],barang_keluar[],2,FALSE),""))</f>
        <v>46187</v>
      </c>
      <c r="C3763" t="str">
        <f t="shared" si="59"/>
        <v>Outbound</v>
      </c>
      <c r="D3763" t="str">
        <f>IF(tbl_transaction[[#This Row],[Type]]="Inbound",VLOOKUP(tbl_transaction[[#This Row],[Reference Number]],barang_masuk[],4,FALSE),IF(tbl_transaction[[#This Row],[Type]]="Outbound",VLOOKUP(tbl_transaction[[#This Row],[Reference Number]],barang_keluar[],4,FALSE),""))</f>
        <v>BEV036</v>
      </c>
      <c r="E3763" t="str">
        <f>IF(tbl_transaction[[#This Row],[Type]]="Inbound",VLOOKUP(tbl_transaction[[#This Row],[Reference Number]],barang_masuk[],5,FALSE),IF(tbl_transaction[[#This Row],[Type]]="Outbound",VLOOKUP(tbl_transaction[[#This Row],[Reference Number]],barang_keluar[],5,FALSE),""))</f>
        <v>Sosro Beverage Variant 36</v>
      </c>
      <c r="F3763">
        <f>IF(tbl_transaction[[#This Row],[Type]]="Inbound",VLOOKUP(tbl_transaction[[#This Row],[Reference Number]],barang_masuk[],6,FALSE),IF(tbl_transaction[[#This Row],[Type]]="Outbound",VLOOKUP(tbl_transaction[[#This Row],[Reference Number]],barang_keluar[],6,FALSE),""))</f>
        <v>20</v>
      </c>
      <c r="G3763" t="str">
        <f>IF(tbl_transaction[[#This Row],[Type]]="Inbound",VLOOKUP(tbl_transaction[[#This Row],[Reference Number]],barang_masuk[],7,FALSE),IF(tbl_transaction[[#This Row],[Type]]="Outbound",VLOOKUP(tbl_transaction[[#This Row],[Reference Number]],barang_keluar[],7,FALSE),""))</f>
        <v>Bottle</v>
      </c>
      <c r="H3763" t="str">
        <f>IF(tbl_transaction[[#This Row],[Type]]="Inbound",VLOOKUP(tbl_transaction[[#This Row],[Reference Number]],barang_masuk[],3,FALSE),IF(tbl_transaction[[#This Row],[Type]]="Outbound",VLOOKUP(tbl_transaction[[#This Row],[Reference Number]],barang_keluar[],3,FALSE),""))</f>
        <v>Outlet 017</v>
      </c>
      <c r="I3763" t="str">
        <f>IF(D3763='Kartu Stok'!$B$2,COUNTIF($D$3:D3763,'Kartu Stok'!$B$2),"")</f>
        <v/>
      </c>
    </row>
    <row r="3764" spans="1:9" ht="14.5" x14ac:dyDescent="0.35">
      <c r="A3764" s="2" t="s">
        <v>4323</v>
      </c>
      <c r="B3764" s="5">
        <f>IF(LEFT(tbl_transaction[[#This Row],[Reference Number]],2)="GR",VLOOKUP(tbl_transaction[[#This Row],[Reference Number]],barang_masuk[],2,FALSE),IF(LEFT(tbl_transaction[[#This Row],[Reference Number]],2)="DO",VLOOKUP(tbl_transaction[[#This Row],[Reference Number]],barang_keluar[],2,FALSE),""))</f>
        <v>46032</v>
      </c>
      <c r="C3764" t="str">
        <f t="shared" si="59"/>
        <v>Outbound</v>
      </c>
      <c r="D3764" t="str">
        <f>IF(tbl_transaction[[#This Row],[Type]]="Inbound",VLOOKUP(tbl_transaction[[#This Row],[Reference Number]],barang_masuk[],4,FALSE),IF(tbl_transaction[[#This Row],[Type]]="Outbound",VLOOKUP(tbl_transaction[[#This Row],[Reference Number]],barang_keluar[],4,FALSE),""))</f>
        <v>SNK029</v>
      </c>
      <c r="E3764" t="str">
        <f>IF(tbl_transaction[[#This Row],[Type]]="Inbound",VLOOKUP(tbl_transaction[[#This Row],[Reference Number]],barang_masuk[],5,FALSE),IF(tbl_transaction[[#This Row],[Type]]="Outbound",VLOOKUP(tbl_transaction[[#This Row],[Reference Number]],barang_keluar[],5,FALSE),""))</f>
        <v>Chitato Snack Variant 29</v>
      </c>
      <c r="F3764">
        <f>IF(tbl_transaction[[#This Row],[Type]]="Inbound",VLOOKUP(tbl_transaction[[#This Row],[Reference Number]],barang_masuk[],6,FALSE),IF(tbl_transaction[[#This Row],[Type]]="Outbound",VLOOKUP(tbl_transaction[[#This Row],[Reference Number]],barang_keluar[],6,FALSE),""))</f>
        <v>36</v>
      </c>
      <c r="G3764" t="str">
        <f>IF(tbl_transaction[[#This Row],[Type]]="Inbound",VLOOKUP(tbl_transaction[[#This Row],[Reference Number]],barang_masuk[],7,FALSE),IF(tbl_transaction[[#This Row],[Type]]="Outbound",VLOOKUP(tbl_transaction[[#This Row],[Reference Number]],barang_keluar[],7,FALSE),""))</f>
        <v>Pack</v>
      </c>
      <c r="H3764" t="str">
        <f>IF(tbl_transaction[[#This Row],[Type]]="Inbound",VLOOKUP(tbl_transaction[[#This Row],[Reference Number]],barang_masuk[],3,FALSE),IF(tbl_transaction[[#This Row],[Type]]="Outbound",VLOOKUP(tbl_transaction[[#This Row],[Reference Number]],barang_keluar[],3,FALSE),""))</f>
        <v>Outlet 070</v>
      </c>
      <c r="I3764" t="str">
        <f>IF(D3764='Kartu Stok'!$B$2,COUNTIF($D$3:D3764,'Kartu Stok'!$B$2),"")</f>
        <v/>
      </c>
    </row>
    <row r="3765" spans="1:9" ht="14.5" x14ac:dyDescent="0.35">
      <c r="A3765" s="2" t="s">
        <v>4324</v>
      </c>
      <c r="B3765" s="5">
        <f>IF(LEFT(tbl_transaction[[#This Row],[Reference Number]],2)="GR",VLOOKUP(tbl_transaction[[#This Row],[Reference Number]],barang_masuk[],2,FALSE),IF(LEFT(tbl_transaction[[#This Row],[Reference Number]],2)="DO",VLOOKUP(tbl_transaction[[#This Row],[Reference Number]],barang_keluar[],2,FALSE),""))</f>
        <v>46076</v>
      </c>
      <c r="C3765" t="str">
        <f t="shared" si="59"/>
        <v>Outbound</v>
      </c>
      <c r="D3765" t="str">
        <f>IF(tbl_transaction[[#This Row],[Type]]="Inbound",VLOOKUP(tbl_transaction[[#This Row],[Reference Number]],barang_masuk[],4,FALSE),IF(tbl_transaction[[#This Row],[Type]]="Outbound",VLOOKUP(tbl_transaction[[#This Row],[Reference Number]],barang_keluar[],4,FALSE),""))</f>
        <v>INS023</v>
      </c>
      <c r="E3765" t="str">
        <f>IF(tbl_transaction[[#This Row],[Type]]="Inbound",VLOOKUP(tbl_transaction[[#This Row],[Reference Number]],barang_masuk[],5,FALSE),IF(tbl_transaction[[#This Row],[Type]]="Outbound",VLOOKUP(tbl_transaction[[#This Row],[Reference Number]],barang_keluar[],5,FALSE),""))</f>
        <v>Indomie Instant Food Variant 23</v>
      </c>
      <c r="F3765">
        <f>IF(tbl_transaction[[#This Row],[Type]]="Inbound",VLOOKUP(tbl_transaction[[#This Row],[Reference Number]],barang_masuk[],6,FALSE),IF(tbl_transaction[[#This Row],[Type]]="Outbound",VLOOKUP(tbl_transaction[[#This Row],[Reference Number]],barang_keluar[],6,FALSE),""))</f>
        <v>24</v>
      </c>
      <c r="G3765" t="str">
        <f>IF(tbl_transaction[[#This Row],[Type]]="Inbound",VLOOKUP(tbl_transaction[[#This Row],[Reference Number]],barang_masuk[],7,FALSE),IF(tbl_transaction[[#This Row],[Type]]="Outbound",VLOOKUP(tbl_transaction[[#This Row],[Reference Number]],barang_keluar[],7,FALSE),""))</f>
        <v>Pack</v>
      </c>
      <c r="H3765" t="str">
        <f>IF(tbl_transaction[[#This Row],[Type]]="Inbound",VLOOKUP(tbl_transaction[[#This Row],[Reference Number]],barang_masuk[],3,FALSE),IF(tbl_transaction[[#This Row],[Type]]="Outbound",VLOOKUP(tbl_transaction[[#This Row],[Reference Number]],barang_keluar[],3,FALSE),""))</f>
        <v>Outlet 049</v>
      </c>
      <c r="I3765" t="str">
        <f>IF(D3765='Kartu Stok'!$B$2,COUNTIF($D$3:D3765,'Kartu Stok'!$B$2),"")</f>
        <v/>
      </c>
    </row>
    <row r="3766" spans="1:9" ht="14.5" x14ac:dyDescent="0.35">
      <c r="A3766" s="2" t="s">
        <v>4325</v>
      </c>
      <c r="B3766" s="5">
        <f>IF(LEFT(tbl_transaction[[#This Row],[Reference Number]],2)="GR",VLOOKUP(tbl_transaction[[#This Row],[Reference Number]],barang_masuk[],2,FALSE),IF(LEFT(tbl_transaction[[#This Row],[Reference Number]],2)="DO",VLOOKUP(tbl_transaction[[#This Row],[Reference Number]],barang_keluar[],2,FALSE),""))</f>
        <v>46140</v>
      </c>
      <c r="C3766" t="str">
        <f t="shared" si="59"/>
        <v>Outbound</v>
      </c>
      <c r="D3766" t="str">
        <f>IF(tbl_transaction[[#This Row],[Type]]="Inbound",VLOOKUP(tbl_transaction[[#This Row],[Reference Number]],barang_masuk[],4,FALSE),IF(tbl_transaction[[#This Row],[Type]]="Outbound",VLOOKUP(tbl_transaction[[#This Row],[Reference Number]],barang_keluar[],4,FALSE),""))</f>
        <v>SNK011</v>
      </c>
      <c r="E3766" t="str">
        <f>IF(tbl_transaction[[#This Row],[Type]]="Inbound",VLOOKUP(tbl_transaction[[#This Row],[Reference Number]],barang_masuk[],5,FALSE),IF(tbl_transaction[[#This Row],[Type]]="Outbound",VLOOKUP(tbl_transaction[[#This Row],[Reference Number]],barang_keluar[],5,FALSE),""))</f>
        <v>Qtela Snack Variant 11</v>
      </c>
      <c r="F3766">
        <f>IF(tbl_transaction[[#This Row],[Type]]="Inbound",VLOOKUP(tbl_transaction[[#This Row],[Reference Number]],barang_masuk[],6,FALSE),IF(tbl_transaction[[#This Row],[Type]]="Outbound",VLOOKUP(tbl_transaction[[#This Row],[Reference Number]],barang_keluar[],6,FALSE),""))</f>
        <v>60</v>
      </c>
      <c r="G3766" t="str">
        <f>IF(tbl_transaction[[#This Row],[Type]]="Inbound",VLOOKUP(tbl_transaction[[#This Row],[Reference Number]],barang_masuk[],7,FALSE),IF(tbl_transaction[[#This Row],[Type]]="Outbound",VLOOKUP(tbl_transaction[[#This Row],[Reference Number]],barang_keluar[],7,FALSE),""))</f>
        <v>Pack</v>
      </c>
      <c r="H3766" t="str">
        <f>IF(tbl_transaction[[#This Row],[Type]]="Inbound",VLOOKUP(tbl_transaction[[#This Row],[Reference Number]],barang_masuk[],3,FALSE),IF(tbl_transaction[[#This Row],[Type]]="Outbound",VLOOKUP(tbl_transaction[[#This Row],[Reference Number]],barang_keluar[],3,FALSE),""))</f>
        <v>Outlet 011</v>
      </c>
      <c r="I3766" t="str">
        <f>IF(D3766='Kartu Stok'!$B$2,COUNTIF($D$3:D3766,'Kartu Stok'!$B$2),"")</f>
        <v/>
      </c>
    </row>
    <row r="3767" spans="1:9" ht="14.5" x14ac:dyDescent="0.35">
      <c r="A3767" s="2" t="s">
        <v>4326</v>
      </c>
      <c r="B3767" s="5">
        <f>IF(LEFT(tbl_transaction[[#This Row],[Reference Number]],2)="GR",VLOOKUP(tbl_transaction[[#This Row],[Reference Number]],barang_masuk[],2,FALSE),IF(LEFT(tbl_transaction[[#This Row],[Reference Number]],2)="DO",VLOOKUP(tbl_transaction[[#This Row],[Reference Number]],barang_keluar[],2,FALSE),""))</f>
        <v>46164</v>
      </c>
      <c r="C3767" t="str">
        <f t="shared" si="59"/>
        <v>Outbound</v>
      </c>
      <c r="D3767" t="str">
        <f>IF(tbl_transaction[[#This Row],[Type]]="Inbound",VLOOKUP(tbl_transaction[[#This Row],[Reference Number]],barang_masuk[],4,FALSE),IF(tbl_transaction[[#This Row],[Type]]="Outbound",VLOOKUP(tbl_transaction[[#This Row],[Reference Number]],barang_keluar[],4,FALSE),""))</f>
        <v>HOM003</v>
      </c>
      <c r="E3767" t="str">
        <f>IF(tbl_transaction[[#This Row],[Type]]="Inbound",VLOOKUP(tbl_transaction[[#This Row],[Reference Number]],barang_masuk[],5,FALSE),IF(tbl_transaction[[#This Row],[Type]]="Outbound",VLOOKUP(tbl_transaction[[#This Row],[Reference Number]],barang_keluar[],5,FALSE),""))</f>
        <v>Sunlight Home Care Variant 3</v>
      </c>
      <c r="F3767">
        <f>IF(tbl_transaction[[#This Row],[Type]]="Inbound",VLOOKUP(tbl_transaction[[#This Row],[Reference Number]],barang_masuk[],6,FALSE),IF(tbl_transaction[[#This Row],[Type]]="Outbound",VLOOKUP(tbl_transaction[[#This Row],[Reference Number]],barang_keluar[],6,FALSE),""))</f>
        <v>30</v>
      </c>
      <c r="G3767" t="str">
        <f>IF(tbl_transaction[[#This Row],[Type]]="Inbound",VLOOKUP(tbl_transaction[[#This Row],[Reference Number]],barang_masuk[],7,FALSE),IF(tbl_transaction[[#This Row],[Type]]="Outbound",VLOOKUP(tbl_transaction[[#This Row],[Reference Number]],barang_keluar[],7,FALSE),""))</f>
        <v>Pack</v>
      </c>
      <c r="H3767" t="str">
        <f>IF(tbl_transaction[[#This Row],[Type]]="Inbound",VLOOKUP(tbl_transaction[[#This Row],[Reference Number]],barang_masuk[],3,FALSE),IF(tbl_transaction[[#This Row],[Type]]="Outbound",VLOOKUP(tbl_transaction[[#This Row],[Reference Number]],barang_keluar[],3,FALSE),""))</f>
        <v>Outlet 007</v>
      </c>
      <c r="I3767" t="str">
        <f>IF(D3767='Kartu Stok'!$B$2,COUNTIF($D$3:D3767,'Kartu Stok'!$B$2),"")</f>
        <v/>
      </c>
    </row>
    <row r="3768" spans="1:9" ht="14.5" x14ac:dyDescent="0.35">
      <c r="A3768" s="2" t="s">
        <v>4327</v>
      </c>
      <c r="B3768" s="5">
        <f>IF(LEFT(tbl_transaction[[#This Row],[Reference Number]],2)="GR",VLOOKUP(tbl_transaction[[#This Row],[Reference Number]],barang_masuk[],2,FALSE),IF(LEFT(tbl_transaction[[#This Row],[Reference Number]],2)="DO",VLOOKUP(tbl_transaction[[#This Row],[Reference Number]],barang_keluar[],2,FALSE),""))</f>
        <v>46063</v>
      </c>
      <c r="C3768" t="str">
        <f t="shared" si="59"/>
        <v>Outbound</v>
      </c>
      <c r="D3768" t="str">
        <f>IF(tbl_transaction[[#This Row],[Type]]="Inbound",VLOOKUP(tbl_transaction[[#This Row],[Reference Number]],barang_masuk[],4,FALSE),IF(tbl_transaction[[#This Row],[Type]]="Outbound",VLOOKUP(tbl_transaction[[#This Row],[Reference Number]],barang_keluar[],4,FALSE),""))</f>
        <v>PER018</v>
      </c>
      <c r="E3768" t="str">
        <f>IF(tbl_transaction[[#This Row],[Type]]="Inbound",VLOOKUP(tbl_transaction[[#This Row],[Reference Number]],barang_masuk[],5,FALSE),IF(tbl_transaction[[#This Row],[Type]]="Outbound",VLOOKUP(tbl_transaction[[#This Row],[Reference Number]],barang_keluar[],5,FALSE),""))</f>
        <v>Lifebuoy Personal Care Variant 18</v>
      </c>
      <c r="F3768">
        <f>IF(tbl_transaction[[#This Row],[Type]]="Inbound",VLOOKUP(tbl_transaction[[#This Row],[Reference Number]],barang_masuk[],6,FALSE),IF(tbl_transaction[[#This Row],[Type]]="Outbound",VLOOKUP(tbl_transaction[[#This Row],[Reference Number]],barang_keluar[],6,FALSE),""))</f>
        <v>48</v>
      </c>
      <c r="G3768" t="str">
        <f>IF(tbl_transaction[[#This Row],[Type]]="Inbound",VLOOKUP(tbl_transaction[[#This Row],[Reference Number]],barang_masuk[],7,FALSE),IF(tbl_transaction[[#This Row],[Type]]="Outbound",VLOOKUP(tbl_transaction[[#This Row],[Reference Number]],barang_keluar[],7,FALSE),""))</f>
        <v>Bottle</v>
      </c>
      <c r="H3768" t="str">
        <f>IF(tbl_transaction[[#This Row],[Type]]="Inbound",VLOOKUP(tbl_transaction[[#This Row],[Reference Number]],barang_masuk[],3,FALSE),IF(tbl_transaction[[#This Row],[Type]]="Outbound",VLOOKUP(tbl_transaction[[#This Row],[Reference Number]],barang_keluar[],3,FALSE),""))</f>
        <v>Outlet 008</v>
      </c>
      <c r="I3768" t="str">
        <f>IF(D3768='Kartu Stok'!$B$2,COUNTIF($D$3:D3768,'Kartu Stok'!$B$2),"")</f>
        <v/>
      </c>
    </row>
    <row r="3769" spans="1:9" ht="14.5" x14ac:dyDescent="0.35">
      <c r="A3769" s="2" t="s">
        <v>4328</v>
      </c>
      <c r="B3769" s="5">
        <f>IF(LEFT(tbl_transaction[[#This Row],[Reference Number]],2)="GR",VLOOKUP(tbl_transaction[[#This Row],[Reference Number]],barang_masuk[],2,FALSE),IF(LEFT(tbl_transaction[[#This Row],[Reference Number]],2)="DO",VLOOKUP(tbl_transaction[[#This Row],[Reference Number]],barang_keluar[],2,FALSE),""))</f>
        <v>46047</v>
      </c>
      <c r="C3769" t="str">
        <f t="shared" si="59"/>
        <v>Outbound</v>
      </c>
      <c r="D3769" t="str">
        <f>IF(tbl_transaction[[#This Row],[Type]]="Inbound",VLOOKUP(tbl_transaction[[#This Row],[Reference Number]],barang_masuk[],4,FALSE),IF(tbl_transaction[[#This Row],[Type]]="Outbound",VLOOKUP(tbl_transaction[[#This Row],[Reference Number]],barang_keluar[],4,FALSE),""))</f>
        <v>DAR001</v>
      </c>
      <c r="E3769" t="str">
        <f>IF(tbl_transaction[[#This Row],[Type]]="Inbound",VLOOKUP(tbl_transaction[[#This Row],[Reference Number]],barang_masuk[],5,FALSE),IF(tbl_transaction[[#This Row],[Type]]="Outbound",VLOOKUP(tbl_transaction[[#This Row],[Reference Number]],barang_keluar[],5,FALSE),""))</f>
        <v>Ultra Milk Dairy Variant 1</v>
      </c>
      <c r="F3769">
        <f>IF(tbl_transaction[[#This Row],[Type]]="Inbound",VLOOKUP(tbl_transaction[[#This Row],[Reference Number]],barang_masuk[],6,FALSE),IF(tbl_transaction[[#This Row],[Type]]="Outbound",VLOOKUP(tbl_transaction[[#This Row],[Reference Number]],barang_keluar[],6,FALSE),""))</f>
        <v>48</v>
      </c>
      <c r="G3769" t="str">
        <f>IF(tbl_transaction[[#This Row],[Type]]="Inbound",VLOOKUP(tbl_transaction[[#This Row],[Reference Number]],barang_masuk[],7,FALSE),IF(tbl_transaction[[#This Row],[Type]]="Outbound",VLOOKUP(tbl_transaction[[#This Row],[Reference Number]],barang_keluar[],7,FALSE),""))</f>
        <v>Box</v>
      </c>
      <c r="H3769" t="str">
        <f>IF(tbl_transaction[[#This Row],[Type]]="Inbound",VLOOKUP(tbl_transaction[[#This Row],[Reference Number]],barang_masuk[],3,FALSE),IF(tbl_transaction[[#This Row],[Type]]="Outbound",VLOOKUP(tbl_transaction[[#This Row],[Reference Number]],barang_keluar[],3,FALSE),""))</f>
        <v>Outlet 038</v>
      </c>
      <c r="I3769" t="str">
        <f>IF(D3769='Kartu Stok'!$B$2,COUNTIF($D$3:D3769,'Kartu Stok'!$B$2),"")</f>
        <v/>
      </c>
    </row>
    <row r="3770" spans="1:9" ht="14.5" x14ac:dyDescent="0.35">
      <c r="A3770" s="2" t="s">
        <v>4329</v>
      </c>
      <c r="B3770" s="5">
        <f>IF(LEFT(tbl_transaction[[#This Row],[Reference Number]],2)="GR",VLOOKUP(tbl_transaction[[#This Row],[Reference Number]],barang_masuk[],2,FALSE),IF(LEFT(tbl_transaction[[#This Row],[Reference Number]],2)="DO",VLOOKUP(tbl_transaction[[#This Row],[Reference Number]],barang_keluar[],2,FALSE),""))</f>
        <v>46028</v>
      </c>
      <c r="C3770" t="str">
        <f t="shared" si="59"/>
        <v>Outbound</v>
      </c>
      <c r="D3770" t="str">
        <f>IF(tbl_transaction[[#This Row],[Type]]="Inbound",VLOOKUP(tbl_transaction[[#This Row],[Reference Number]],barang_masuk[],4,FALSE),IF(tbl_transaction[[#This Row],[Type]]="Outbound",VLOOKUP(tbl_transaction[[#This Row],[Reference Number]],barang_keluar[],4,FALSE),""))</f>
        <v>PER020</v>
      </c>
      <c r="E3770" t="str">
        <f>IF(tbl_transaction[[#This Row],[Type]]="Inbound",VLOOKUP(tbl_transaction[[#This Row],[Reference Number]],barang_masuk[],5,FALSE),IF(tbl_transaction[[#This Row],[Type]]="Outbound",VLOOKUP(tbl_transaction[[#This Row],[Reference Number]],barang_keluar[],5,FALSE),""))</f>
        <v>Sunsilk Personal Care Variant 20</v>
      </c>
      <c r="F3770">
        <f>IF(tbl_transaction[[#This Row],[Type]]="Inbound",VLOOKUP(tbl_transaction[[#This Row],[Reference Number]],barang_masuk[],6,FALSE),IF(tbl_transaction[[#This Row],[Type]]="Outbound",VLOOKUP(tbl_transaction[[#This Row],[Reference Number]],barang_keluar[],6,FALSE),""))</f>
        <v>12</v>
      </c>
      <c r="G3770" t="str">
        <f>IF(tbl_transaction[[#This Row],[Type]]="Inbound",VLOOKUP(tbl_transaction[[#This Row],[Reference Number]],barang_masuk[],7,FALSE),IF(tbl_transaction[[#This Row],[Type]]="Outbound",VLOOKUP(tbl_transaction[[#This Row],[Reference Number]],barang_keluar[],7,FALSE),""))</f>
        <v>Bottle</v>
      </c>
      <c r="H3770" t="str">
        <f>IF(tbl_transaction[[#This Row],[Type]]="Inbound",VLOOKUP(tbl_transaction[[#This Row],[Reference Number]],barang_masuk[],3,FALSE),IF(tbl_transaction[[#This Row],[Type]]="Outbound",VLOOKUP(tbl_transaction[[#This Row],[Reference Number]],barang_keluar[],3,FALSE),""))</f>
        <v>Outlet 069</v>
      </c>
      <c r="I3770" t="str">
        <f>IF(D3770='Kartu Stok'!$B$2,COUNTIF($D$3:D3770,'Kartu Stok'!$B$2),"")</f>
        <v/>
      </c>
    </row>
    <row r="3771" spans="1:9" ht="14.5" x14ac:dyDescent="0.35">
      <c r="A3771" s="2" t="s">
        <v>4330</v>
      </c>
      <c r="B3771" s="5">
        <f>IF(LEFT(tbl_transaction[[#This Row],[Reference Number]],2)="GR",VLOOKUP(tbl_transaction[[#This Row],[Reference Number]],barang_masuk[],2,FALSE),IF(LEFT(tbl_transaction[[#This Row],[Reference Number]],2)="DO",VLOOKUP(tbl_transaction[[#This Row],[Reference Number]],barang_keluar[],2,FALSE),""))</f>
        <v>46102</v>
      </c>
      <c r="C3771" t="str">
        <f t="shared" si="59"/>
        <v>Outbound</v>
      </c>
      <c r="D3771" t="str">
        <f>IF(tbl_transaction[[#This Row],[Type]]="Inbound",VLOOKUP(tbl_transaction[[#This Row],[Reference Number]],barang_masuk[],4,FALSE),IF(tbl_transaction[[#This Row],[Type]]="Outbound",VLOOKUP(tbl_transaction[[#This Row],[Reference Number]],barang_keluar[],4,FALSE),""))</f>
        <v>INS020</v>
      </c>
      <c r="E3771" t="str">
        <f>IF(tbl_transaction[[#This Row],[Type]]="Inbound",VLOOKUP(tbl_transaction[[#This Row],[Reference Number]],barang_masuk[],5,FALSE),IF(tbl_transaction[[#This Row],[Type]]="Outbound",VLOOKUP(tbl_transaction[[#This Row],[Reference Number]],barang_keluar[],5,FALSE),""))</f>
        <v>Indomie Instant Food Variant 20</v>
      </c>
      <c r="F3771">
        <f>IF(tbl_transaction[[#This Row],[Type]]="Inbound",VLOOKUP(tbl_transaction[[#This Row],[Reference Number]],barang_masuk[],6,FALSE),IF(tbl_transaction[[#This Row],[Type]]="Outbound",VLOOKUP(tbl_transaction[[#This Row],[Reference Number]],barang_keluar[],6,FALSE),""))</f>
        <v>60</v>
      </c>
      <c r="G3771" t="str">
        <f>IF(tbl_transaction[[#This Row],[Type]]="Inbound",VLOOKUP(tbl_transaction[[#This Row],[Reference Number]],barang_masuk[],7,FALSE),IF(tbl_transaction[[#This Row],[Type]]="Outbound",VLOOKUP(tbl_transaction[[#This Row],[Reference Number]],barang_keluar[],7,FALSE),""))</f>
        <v>Pack</v>
      </c>
      <c r="H3771" t="str">
        <f>IF(tbl_transaction[[#This Row],[Type]]="Inbound",VLOOKUP(tbl_transaction[[#This Row],[Reference Number]],barang_masuk[],3,FALSE),IF(tbl_transaction[[#This Row],[Type]]="Outbound",VLOOKUP(tbl_transaction[[#This Row],[Reference Number]],barang_keluar[],3,FALSE),""))</f>
        <v>Outlet 073</v>
      </c>
      <c r="I3771" t="str">
        <f>IF(D3771='Kartu Stok'!$B$2,COUNTIF($D$3:D3771,'Kartu Stok'!$B$2),"")</f>
        <v/>
      </c>
    </row>
    <row r="3772" spans="1:9" ht="14.5" x14ac:dyDescent="0.35">
      <c r="A3772" s="2" t="s">
        <v>4331</v>
      </c>
      <c r="B3772" s="5">
        <f>IF(LEFT(tbl_transaction[[#This Row],[Reference Number]],2)="GR",VLOOKUP(tbl_transaction[[#This Row],[Reference Number]],barang_masuk[],2,FALSE),IF(LEFT(tbl_transaction[[#This Row],[Reference Number]],2)="DO",VLOOKUP(tbl_transaction[[#This Row],[Reference Number]],barang_keluar[],2,FALSE),""))</f>
        <v>46053</v>
      </c>
      <c r="C3772" t="str">
        <f t="shared" si="59"/>
        <v>Outbound</v>
      </c>
      <c r="D3772" t="str">
        <f>IF(tbl_transaction[[#This Row],[Type]]="Inbound",VLOOKUP(tbl_transaction[[#This Row],[Reference Number]],barang_masuk[],4,FALSE),IF(tbl_transaction[[#This Row],[Type]]="Outbound",VLOOKUP(tbl_transaction[[#This Row],[Reference Number]],barang_keluar[],4,FALSE),""))</f>
        <v>SNK030</v>
      </c>
      <c r="E3772" t="str">
        <f>IF(tbl_transaction[[#This Row],[Type]]="Inbound",VLOOKUP(tbl_transaction[[#This Row],[Reference Number]],barang_masuk[],5,FALSE),IF(tbl_transaction[[#This Row],[Type]]="Outbound",VLOOKUP(tbl_transaction[[#This Row],[Reference Number]],barang_keluar[],5,FALSE),""))</f>
        <v>Qtela Snack Variant 30</v>
      </c>
      <c r="F3772">
        <f>IF(tbl_transaction[[#This Row],[Type]]="Inbound",VLOOKUP(tbl_transaction[[#This Row],[Reference Number]],barang_masuk[],6,FALSE),IF(tbl_transaction[[#This Row],[Type]]="Outbound",VLOOKUP(tbl_transaction[[#This Row],[Reference Number]],barang_keluar[],6,FALSE),""))</f>
        <v>5</v>
      </c>
      <c r="G3772" t="str">
        <f>IF(tbl_transaction[[#This Row],[Type]]="Inbound",VLOOKUP(tbl_transaction[[#This Row],[Reference Number]],barang_masuk[],7,FALSE),IF(tbl_transaction[[#This Row],[Type]]="Outbound",VLOOKUP(tbl_transaction[[#This Row],[Reference Number]],barang_keluar[],7,FALSE),""))</f>
        <v>Pack</v>
      </c>
      <c r="H3772" t="str">
        <f>IF(tbl_transaction[[#This Row],[Type]]="Inbound",VLOOKUP(tbl_transaction[[#This Row],[Reference Number]],barang_masuk[],3,FALSE),IF(tbl_transaction[[#This Row],[Type]]="Outbound",VLOOKUP(tbl_transaction[[#This Row],[Reference Number]],barang_keluar[],3,FALSE),""))</f>
        <v>Outlet 005</v>
      </c>
      <c r="I3772" t="str">
        <f>IF(D3772='Kartu Stok'!$B$2,COUNTIF($D$3:D3772,'Kartu Stok'!$B$2),"")</f>
        <v/>
      </c>
    </row>
    <row r="3773" spans="1:9" ht="14.5" x14ac:dyDescent="0.35">
      <c r="A3773" s="2" t="s">
        <v>4332</v>
      </c>
      <c r="B3773" s="5">
        <f>IF(LEFT(tbl_transaction[[#This Row],[Reference Number]],2)="GR",VLOOKUP(tbl_transaction[[#This Row],[Reference Number]],barang_masuk[],2,FALSE),IF(LEFT(tbl_transaction[[#This Row],[Reference Number]],2)="DO",VLOOKUP(tbl_transaction[[#This Row],[Reference Number]],barang_keluar[],2,FALSE),""))</f>
        <v>46044</v>
      </c>
      <c r="C3773" t="str">
        <f t="shared" si="59"/>
        <v>Outbound</v>
      </c>
      <c r="D3773" t="str">
        <f>IF(tbl_transaction[[#This Row],[Type]]="Inbound",VLOOKUP(tbl_transaction[[#This Row],[Reference Number]],barang_masuk[],4,FALSE),IF(tbl_transaction[[#This Row],[Type]]="Outbound",VLOOKUP(tbl_transaction[[#This Row],[Reference Number]],barang_keluar[],4,FALSE),""))</f>
        <v>DAR001</v>
      </c>
      <c r="E3773" t="str">
        <f>IF(tbl_transaction[[#This Row],[Type]]="Inbound",VLOOKUP(tbl_transaction[[#This Row],[Reference Number]],barang_masuk[],5,FALSE),IF(tbl_transaction[[#This Row],[Type]]="Outbound",VLOOKUP(tbl_transaction[[#This Row],[Reference Number]],barang_keluar[],5,FALSE),""))</f>
        <v>Ultra Milk Dairy Variant 1</v>
      </c>
      <c r="F3773">
        <f>IF(tbl_transaction[[#This Row],[Type]]="Inbound",VLOOKUP(tbl_transaction[[#This Row],[Reference Number]],barang_masuk[],6,FALSE),IF(tbl_transaction[[#This Row],[Type]]="Outbound",VLOOKUP(tbl_transaction[[#This Row],[Reference Number]],barang_keluar[],6,FALSE),""))</f>
        <v>20</v>
      </c>
      <c r="G3773" t="str">
        <f>IF(tbl_transaction[[#This Row],[Type]]="Inbound",VLOOKUP(tbl_transaction[[#This Row],[Reference Number]],barang_masuk[],7,FALSE),IF(tbl_transaction[[#This Row],[Type]]="Outbound",VLOOKUP(tbl_transaction[[#This Row],[Reference Number]],barang_keluar[],7,FALSE),""))</f>
        <v>Box</v>
      </c>
      <c r="H3773" t="str">
        <f>IF(tbl_transaction[[#This Row],[Type]]="Inbound",VLOOKUP(tbl_transaction[[#This Row],[Reference Number]],barang_masuk[],3,FALSE),IF(tbl_transaction[[#This Row],[Type]]="Outbound",VLOOKUP(tbl_transaction[[#This Row],[Reference Number]],barang_keluar[],3,FALSE),""))</f>
        <v>Outlet 060</v>
      </c>
      <c r="I3773" t="str">
        <f>IF(D3773='Kartu Stok'!$B$2,COUNTIF($D$3:D3773,'Kartu Stok'!$B$2),"")</f>
        <v/>
      </c>
    </row>
    <row r="3774" spans="1:9" ht="14.5" x14ac:dyDescent="0.35">
      <c r="A3774" s="2" t="s">
        <v>4333</v>
      </c>
      <c r="B3774" s="5">
        <f>IF(LEFT(tbl_transaction[[#This Row],[Reference Number]],2)="GR",VLOOKUP(tbl_transaction[[#This Row],[Reference Number]],barang_masuk[],2,FALSE),IF(LEFT(tbl_transaction[[#This Row],[Reference Number]],2)="DO",VLOOKUP(tbl_transaction[[#This Row],[Reference Number]],barang_keluar[],2,FALSE),""))</f>
        <v>46090</v>
      </c>
      <c r="C3774" t="str">
        <f t="shared" si="59"/>
        <v>Outbound</v>
      </c>
      <c r="D3774" t="str">
        <f>IF(tbl_transaction[[#This Row],[Type]]="Inbound",VLOOKUP(tbl_transaction[[#This Row],[Reference Number]],barang_masuk[],4,FALSE),IF(tbl_transaction[[#This Row],[Type]]="Outbound",VLOOKUP(tbl_transaction[[#This Row],[Reference Number]],barang_keluar[],4,FALSE),""))</f>
        <v>PER009</v>
      </c>
      <c r="E3774" t="str">
        <f>IF(tbl_transaction[[#This Row],[Type]]="Inbound",VLOOKUP(tbl_transaction[[#This Row],[Reference Number]],barang_masuk[],5,FALSE),IF(tbl_transaction[[#This Row],[Type]]="Outbound",VLOOKUP(tbl_transaction[[#This Row],[Reference Number]],barang_keluar[],5,FALSE),""))</f>
        <v>Lifebuoy Personal Care Variant 9</v>
      </c>
      <c r="F3774">
        <f>IF(tbl_transaction[[#This Row],[Type]]="Inbound",VLOOKUP(tbl_transaction[[#This Row],[Reference Number]],barang_masuk[],6,FALSE),IF(tbl_transaction[[#This Row],[Type]]="Outbound",VLOOKUP(tbl_transaction[[#This Row],[Reference Number]],barang_keluar[],6,FALSE),""))</f>
        <v>24</v>
      </c>
      <c r="G3774" t="str">
        <f>IF(tbl_transaction[[#This Row],[Type]]="Inbound",VLOOKUP(tbl_transaction[[#This Row],[Reference Number]],barang_masuk[],7,FALSE),IF(tbl_transaction[[#This Row],[Type]]="Outbound",VLOOKUP(tbl_transaction[[#This Row],[Reference Number]],barang_keluar[],7,FALSE),""))</f>
        <v>Bottle</v>
      </c>
      <c r="H3774" t="str">
        <f>IF(tbl_transaction[[#This Row],[Type]]="Inbound",VLOOKUP(tbl_transaction[[#This Row],[Reference Number]],barang_masuk[],3,FALSE),IF(tbl_transaction[[#This Row],[Type]]="Outbound",VLOOKUP(tbl_transaction[[#This Row],[Reference Number]],barang_keluar[],3,FALSE),""))</f>
        <v>Outlet 046</v>
      </c>
      <c r="I3774" t="str">
        <f>IF(D3774='Kartu Stok'!$B$2,COUNTIF($D$3:D3774,'Kartu Stok'!$B$2),"")</f>
        <v/>
      </c>
    </row>
    <row r="3775" spans="1:9" ht="14.5" x14ac:dyDescent="0.35">
      <c r="A3775" s="2" t="s">
        <v>4334</v>
      </c>
      <c r="B3775" s="5">
        <f>IF(LEFT(tbl_transaction[[#This Row],[Reference Number]],2)="GR",VLOOKUP(tbl_transaction[[#This Row],[Reference Number]],barang_masuk[],2,FALSE),IF(LEFT(tbl_transaction[[#This Row],[Reference Number]],2)="DO",VLOOKUP(tbl_transaction[[#This Row],[Reference Number]],barang_keluar[],2,FALSE),""))</f>
        <v>46085</v>
      </c>
      <c r="C3775" t="str">
        <f t="shared" si="59"/>
        <v>Outbound</v>
      </c>
      <c r="D3775" t="str">
        <f>IF(tbl_transaction[[#This Row],[Type]]="Inbound",VLOOKUP(tbl_transaction[[#This Row],[Reference Number]],barang_masuk[],4,FALSE),IF(tbl_transaction[[#This Row],[Type]]="Outbound",VLOOKUP(tbl_transaction[[#This Row],[Reference Number]],barang_keluar[],4,FALSE),""))</f>
        <v>BEV015</v>
      </c>
      <c r="E3775" t="str">
        <f>IF(tbl_transaction[[#This Row],[Type]]="Inbound",VLOOKUP(tbl_transaction[[#This Row],[Reference Number]],barang_masuk[],5,FALSE),IF(tbl_transaction[[#This Row],[Type]]="Outbound",VLOOKUP(tbl_transaction[[#This Row],[Reference Number]],barang_keluar[],5,FALSE),""))</f>
        <v>Aqua Beverage Variant 15</v>
      </c>
      <c r="F3775">
        <f>IF(tbl_transaction[[#This Row],[Type]]="Inbound",VLOOKUP(tbl_transaction[[#This Row],[Reference Number]],barang_masuk[],6,FALSE),IF(tbl_transaction[[#This Row],[Type]]="Outbound",VLOOKUP(tbl_transaction[[#This Row],[Reference Number]],barang_keluar[],6,FALSE),""))</f>
        <v>60</v>
      </c>
      <c r="G3775" t="str">
        <f>IF(tbl_transaction[[#This Row],[Type]]="Inbound",VLOOKUP(tbl_transaction[[#This Row],[Reference Number]],barang_masuk[],7,FALSE),IF(tbl_transaction[[#This Row],[Type]]="Outbound",VLOOKUP(tbl_transaction[[#This Row],[Reference Number]],barang_keluar[],7,FALSE),""))</f>
        <v>Bottle</v>
      </c>
      <c r="H3775" t="str">
        <f>IF(tbl_transaction[[#This Row],[Type]]="Inbound",VLOOKUP(tbl_transaction[[#This Row],[Reference Number]],barang_masuk[],3,FALSE),IF(tbl_transaction[[#This Row],[Type]]="Outbound",VLOOKUP(tbl_transaction[[#This Row],[Reference Number]],barang_keluar[],3,FALSE),""))</f>
        <v>Outlet 041</v>
      </c>
      <c r="I3775" t="str">
        <f>IF(D3775='Kartu Stok'!$B$2,COUNTIF($D$3:D3775,'Kartu Stok'!$B$2),"")</f>
        <v/>
      </c>
    </row>
    <row r="3776" spans="1:9" ht="14.5" x14ac:dyDescent="0.35">
      <c r="A3776" s="2" t="s">
        <v>4335</v>
      </c>
      <c r="B3776" s="5">
        <f>IF(LEFT(tbl_transaction[[#This Row],[Reference Number]],2)="GR",VLOOKUP(tbl_transaction[[#This Row],[Reference Number]],barang_masuk[],2,FALSE),IF(LEFT(tbl_transaction[[#This Row],[Reference Number]],2)="DO",VLOOKUP(tbl_transaction[[#This Row],[Reference Number]],barang_keluar[],2,FALSE),""))</f>
        <v>46083</v>
      </c>
      <c r="C3776" t="str">
        <f t="shared" si="59"/>
        <v>Outbound</v>
      </c>
      <c r="D3776" t="str">
        <f>IF(tbl_transaction[[#This Row],[Type]]="Inbound",VLOOKUP(tbl_transaction[[#This Row],[Reference Number]],barang_masuk[],4,FALSE),IF(tbl_transaction[[#This Row],[Type]]="Outbound",VLOOKUP(tbl_transaction[[#This Row],[Reference Number]],barang_keluar[],4,FALSE),""))</f>
        <v>BEV009</v>
      </c>
      <c r="E3776" t="str">
        <f>IF(tbl_transaction[[#This Row],[Type]]="Inbound",VLOOKUP(tbl_transaction[[#This Row],[Reference Number]],barang_masuk[],5,FALSE),IF(tbl_transaction[[#This Row],[Type]]="Outbound",VLOOKUP(tbl_transaction[[#This Row],[Reference Number]],barang_keluar[],5,FALSE),""))</f>
        <v>Aqua Beverage Variant 9</v>
      </c>
      <c r="F3776">
        <f>IF(tbl_transaction[[#This Row],[Type]]="Inbound",VLOOKUP(tbl_transaction[[#This Row],[Reference Number]],barang_masuk[],6,FALSE),IF(tbl_transaction[[#This Row],[Type]]="Outbound",VLOOKUP(tbl_transaction[[#This Row],[Reference Number]],barang_keluar[],6,FALSE),""))</f>
        <v>5</v>
      </c>
      <c r="G3776" t="str">
        <f>IF(tbl_transaction[[#This Row],[Type]]="Inbound",VLOOKUP(tbl_transaction[[#This Row],[Reference Number]],barang_masuk[],7,FALSE),IF(tbl_transaction[[#This Row],[Type]]="Outbound",VLOOKUP(tbl_transaction[[#This Row],[Reference Number]],barang_keluar[],7,FALSE),""))</f>
        <v>Bottle</v>
      </c>
      <c r="H3776" t="str">
        <f>IF(tbl_transaction[[#This Row],[Type]]="Inbound",VLOOKUP(tbl_transaction[[#This Row],[Reference Number]],barang_masuk[],3,FALSE),IF(tbl_transaction[[#This Row],[Type]]="Outbound",VLOOKUP(tbl_transaction[[#This Row],[Reference Number]],barang_keluar[],3,FALSE),""))</f>
        <v>Outlet 015</v>
      </c>
      <c r="I3776" t="str">
        <f>IF(D3776='Kartu Stok'!$B$2,COUNTIF($D$3:D3776,'Kartu Stok'!$B$2),"")</f>
        <v/>
      </c>
    </row>
    <row r="3777" spans="1:9" ht="14.5" x14ac:dyDescent="0.35">
      <c r="A3777" s="2" t="s">
        <v>4336</v>
      </c>
      <c r="B3777" s="5">
        <f>IF(LEFT(tbl_transaction[[#This Row],[Reference Number]],2)="GR",VLOOKUP(tbl_transaction[[#This Row],[Reference Number]],barang_masuk[],2,FALSE),IF(LEFT(tbl_transaction[[#This Row],[Reference Number]],2)="DO",VLOOKUP(tbl_transaction[[#This Row],[Reference Number]],barang_keluar[],2,FALSE),""))</f>
        <v>46137</v>
      </c>
      <c r="C3777" t="str">
        <f t="shared" si="59"/>
        <v>Outbound</v>
      </c>
      <c r="D3777" t="str">
        <f>IF(tbl_transaction[[#This Row],[Type]]="Inbound",VLOOKUP(tbl_transaction[[#This Row],[Reference Number]],barang_masuk[],4,FALSE),IF(tbl_transaction[[#This Row],[Type]]="Outbound",VLOOKUP(tbl_transaction[[#This Row],[Reference Number]],barang_keluar[],4,FALSE),""))</f>
        <v>DAR014</v>
      </c>
      <c r="E3777" t="str">
        <f>IF(tbl_transaction[[#This Row],[Type]]="Inbound",VLOOKUP(tbl_transaction[[#This Row],[Reference Number]],barang_masuk[],5,FALSE),IF(tbl_transaction[[#This Row],[Type]]="Outbound",VLOOKUP(tbl_transaction[[#This Row],[Reference Number]],barang_keluar[],5,FALSE),""))</f>
        <v>Indomilk Dairy Variant 14</v>
      </c>
      <c r="F3777">
        <f>IF(tbl_transaction[[#This Row],[Type]]="Inbound",VLOOKUP(tbl_transaction[[#This Row],[Reference Number]],barang_masuk[],6,FALSE),IF(tbl_transaction[[#This Row],[Type]]="Outbound",VLOOKUP(tbl_transaction[[#This Row],[Reference Number]],barang_keluar[],6,FALSE),""))</f>
        <v>48</v>
      </c>
      <c r="G3777" t="str">
        <f>IF(tbl_transaction[[#This Row],[Type]]="Inbound",VLOOKUP(tbl_transaction[[#This Row],[Reference Number]],barang_masuk[],7,FALSE),IF(tbl_transaction[[#This Row],[Type]]="Outbound",VLOOKUP(tbl_transaction[[#This Row],[Reference Number]],barang_keluar[],7,FALSE),""))</f>
        <v>Box</v>
      </c>
      <c r="H3777" t="str">
        <f>IF(tbl_transaction[[#This Row],[Type]]="Inbound",VLOOKUP(tbl_transaction[[#This Row],[Reference Number]],barang_masuk[],3,FALSE),IF(tbl_transaction[[#This Row],[Type]]="Outbound",VLOOKUP(tbl_transaction[[#This Row],[Reference Number]],barang_keluar[],3,FALSE),""))</f>
        <v>Outlet 049</v>
      </c>
      <c r="I3777" t="str">
        <f>IF(D3777='Kartu Stok'!$B$2,COUNTIF($D$3:D3777,'Kartu Stok'!$B$2),"")</f>
        <v/>
      </c>
    </row>
    <row r="3778" spans="1:9" ht="14.5" x14ac:dyDescent="0.35">
      <c r="A3778" s="2" t="s">
        <v>4337</v>
      </c>
      <c r="B3778" s="5">
        <f>IF(LEFT(tbl_transaction[[#This Row],[Reference Number]],2)="GR",VLOOKUP(tbl_transaction[[#This Row],[Reference Number]],barang_masuk[],2,FALSE),IF(LEFT(tbl_transaction[[#This Row],[Reference Number]],2)="DO",VLOOKUP(tbl_transaction[[#This Row],[Reference Number]],barang_keluar[],2,FALSE),""))</f>
        <v>46187</v>
      </c>
      <c r="C3778" t="str">
        <f t="shared" si="59"/>
        <v>Outbound</v>
      </c>
      <c r="D3778" t="str">
        <f>IF(tbl_transaction[[#This Row],[Type]]="Inbound",VLOOKUP(tbl_transaction[[#This Row],[Reference Number]],barang_masuk[],4,FALSE),IF(tbl_transaction[[#This Row],[Type]]="Outbound",VLOOKUP(tbl_transaction[[#This Row],[Reference Number]],barang_keluar[],4,FALSE),""))</f>
        <v>SNK014</v>
      </c>
      <c r="E3778" t="str">
        <f>IF(tbl_transaction[[#This Row],[Type]]="Inbound",VLOOKUP(tbl_transaction[[#This Row],[Reference Number]],barang_masuk[],5,FALSE),IF(tbl_transaction[[#This Row],[Type]]="Outbound",VLOOKUP(tbl_transaction[[#This Row],[Reference Number]],barang_keluar[],5,FALSE),""))</f>
        <v>Qtela Snack Variant 14</v>
      </c>
      <c r="F3778">
        <f>IF(tbl_transaction[[#This Row],[Type]]="Inbound",VLOOKUP(tbl_transaction[[#This Row],[Reference Number]],barang_masuk[],6,FALSE),IF(tbl_transaction[[#This Row],[Type]]="Outbound",VLOOKUP(tbl_transaction[[#This Row],[Reference Number]],barang_keluar[],6,FALSE),""))</f>
        <v>24</v>
      </c>
      <c r="G3778" t="str">
        <f>IF(tbl_transaction[[#This Row],[Type]]="Inbound",VLOOKUP(tbl_transaction[[#This Row],[Reference Number]],barang_masuk[],7,FALSE),IF(tbl_transaction[[#This Row],[Type]]="Outbound",VLOOKUP(tbl_transaction[[#This Row],[Reference Number]],barang_keluar[],7,FALSE),""))</f>
        <v>Pack</v>
      </c>
      <c r="H3778" t="str">
        <f>IF(tbl_transaction[[#This Row],[Type]]="Inbound",VLOOKUP(tbl_transaction[[#This Row],[Reference Number]],barang_masuk[],3,FALSE),IF(tbl_transaction[[#This Row],[Type]]="Outbound",VLOOKUP(tbl_transaction[[#This Row],[Reference Number]],barang_keluar[],3,FALSE),""))</f>
        <v>Outlet 050</v>
      </c>
      <c r="I3778" t="str">
        <f>IF(D3778='Kartu Stok'!$B$2,COUNTIF($D$3:D3778,'Kartu Stok'!$B$2),"")</f>
        <v/>
      </c>
    </row>
    <row r="3779" spans="1:9" ht="14.5" x14ac:dyDescent="0.35">
      <c r="A3779" s="2" t="s">
        <v>4338</v>
      </c>
      <c r="B3779" s="5">
        <f>IF(LEFT(tbl_transaction[[#This Row],[Reference Number]],2)="GR",VLOOKUP(tbl_transaction[[#This Row],[Reference Number]],barang_masuk[],2,FALSE),IF(LEFT(tbl_transaction[[#This Row],[Reference Number]],2)="DO",VLOOKUP(tbl_transaction[[#This Row],[Reference Number]],barang_keluar[],2,FALSE),""))</f>
        <v>46175</v>
      </c>
      <c r="C3779" t="str">
        <f t="shared" si="59"/>
        <v>Outbound</v>
      </c>
      <c r="D3779" t="str">
        <f>IF(tbl_transaction[[#This Row],[Type]]="Inbound",VLOOKUP(tbl_transaction[[#This Row],[Reference Number]],barang_masuk[],4,FALSE),IF(tbl_transaction[[#This Row],[Type]]="Outbound",VLOOKUP(tbl_transaction[[#This Row],[Reference Number]],barang_keluar[],4,FALSE),""))</f>
        <v>INS013</v>
      </c>
      <c r="E3779" t="str">
        <f>IF(tbl_transaction[[#This Row],[Type]]="Inbound",VLOOKUP(tbl_transaction[[#This Row],[Reference Number]],barang_masuk[],5,FALSE),IF(tbl_transaction[[#This Row],[Type]]="Outbound",VLOOKUP(tbl_transaction[[#This Row],[Reference Number]],barang_keluar[],5,FALSE),""))</f>
        <v>Sarimi Instant Food Variant 13</v>
      </c>
      <c r="F3779">
        <f>IF(tbl_transaction[[#This Row],[Type]]="Inbound",VLOOKUP(tbl_transaction[[#This Row],[Reference Number]],barang_masuk[],6,FALSE),IF(tbl_transaction[[#This Row],[Type]]="Outbound",VLOOKUP(tbl_transaction[[#This Row],[Reference Number]],barang_keluar[],6,FALSE),""))</f>
        <v>30</v>
      </c>
      <c r="G3779" t="str">
        <f>IF(tbl_transaction[[#This Row],[Type]]="Inbound",VLOOKUP(tbl_transaction[[#This Row],[Reference Number]],barang_masuk[],7,FALSE),IF(tbl_transaction[[#This Row],[Type]]="Outbound",VLOOKUP(tbl_transaction[[#This Row],[Reference Number]],barang_keluar[],7,FALSE),""))</f>
        <v>Pack</v>
      </c>
      <c r="H3779" t="str">
        <f>IF(tbl_transaction[[#This Row],[Type]]="Inbound",VLOOKUP(tbl_transaction[[#This Row],[Reference Number]],barang_masuk[],3,FALSE),IF(tbl_transaction[[#This Row],[Type]]="Outbound",VLOOKUP(tbl_transaction[[#This Row],[Reference Number]],barang_keluar[],3,FALSE),""))</f>
        <v>Outlet 065</v>
      </c>
      <c r="I3779" t="str">
        <f>IF(D3779='Kartu Stok'!$B$2,COUNTIF($D$3:D3779,'Kartu Stok'!$B$2),"")</f>
        <v/>
      </c>
    </row>
    <row r="3780" spans="1:9" ht="14.5" x14ac:dyDescent="0.35">
      <c r="A3780" s="2" t="s">
        <v>4339</v>
      </c>
      <c r="B3780" s="5">
        <f>IF(LEFT(tbl_transaction[[#This Row],[Reference Number]],2)="GR",VLOOKUP(tbl_transaction[[#This Row],[Reference Number]],barang_masuk[],2,FALSE),IF(LEFT(tbl_transaction[[#This Row],[Reference Number]],2)="DO",VLOOKUP(tbl_transaction[[#This Row],[Reference Number]],barang_keluar[],2,FALSE),""))</f>
        <v>46128</v>
      </c>
      <c r="C3780" t="str">
        <f t="shared" si="59"/>
        <v>Outbound</v>
      </c>
      <c r="D3780" t="str">
        <f>IF(tbl_transaction[[#This Row],[Type]]="Inbound",VLOOKUP(tbl_transaction[[#This Row],[Reference Number]],barang_masuk[],4,FALSE),IF(tbl_transaction[[#This Row],[Type]]="Outbound",VLOOKUP(tbl_transaction[[#This Row],[Reference Number]],barang_keluar[],4,FALSE),""))</f>
        <v>BEV005</v>
      </c>
      <c r="E3780" t="str">
        <f>IF(tbl_transaction[[#This Row],[Type]]="Inbound",VLOOKUP(tbl_transaction[[#This Row],[Reference Number]],barang_masuk[],5,FALSE),IF(tbl_transaction[[#This Row],[Type]]="Outbound",VLOOKUP(tbl_transaction[[#This Row],[Reference Number]],barang_keluar[],5,FALSE),""))</f>
        <v>Aqua Beverage Variant 5</v>
      </c>
      <c r="F3780">
        <f>IF(tbl_transaction[[#This Row],[Type]]="Inbound",VLOOKUP(tbl_transaction[[#This Row],[Reference Number]],barang_masuk[],6,FALSE),IF(tbl_transaction[[#This Row],[Type]]="Outbound",VLOOKUP(tbl_transaction[[#This Row],[Reference Number]],barang_keluar[],6,FALSE),""))</f>
        <v>20</v>
      </c>
      <c r="G3780" t="str">
        <f>IF(tbl_transaction[[#This Row],[Type]]="Inbound",VLOOKUP(tbl_transaction[[#This Row],[Reference Number]],barang_masuk[],7,FALSE),IF(tbl_transaction[[#This Row],[Type]]="Outbound",VLOOKUP(tbl_transaction[[#This Row],[Reference Number]],barang_keluar[],7,FALSE),""))</f>
        <v>Bottle</v>
      </c>
      <c r="H3780" t="str">
        <f>IF(tbl_transaction[[#This Row],[Type]]="Inbound",VLOOKUP(tbl_transaction[[#This Row],[Reference Number]],barang_masuk[],3,FALSE),IF(tbl_transaction[[#This Row],[Type]]="Outbound",VLOOKUP(tbl_transaction[[#This Row],[Reference Number]],barang_keluar[],3,FALSE),""))</f>
        <v>Outlet 011</v>
      </c>
      <c r="I3780" t="str">
        <f>IF(D3780='Kartu Stok'!$B$2,COUNTIF($D$3:D3780,'Kartu Stok'!$B$2),"")</f>
        <v/>
      </c>
    </row>
    <row r="3781" spans="1:9" ht="14.5" x14ac:dyDescent="0.35">
      <c r="A3781" s="2" t="s">
        <v>4340</v>
      </c>
      <c r="B3781" s="5">
        <f>IF(LEFT(tbl_transaction[[#This Row],[Reference Number]],2)="GR",VLOOKUP(tbl_transaction[[#This Row],[Reference Number]],barang_masuk[],2,FALSE),IF(LEFT(tbl_transaction[[#This Row],[Reference Number]],2)="DO",VLOOKUP(tbl_transaction[[#This Row],[Reference Number]],barang_keluar[],2,FALSE),""))</f>
        <v>46054</v>
      </c>
      <c r="C3781" t="str">
        <f t="shared" si="59"/>
        <v>Outbound</v>
      </c>
      <c r="D3781" t="str">
        <f>IF(tbl_transaction[[#This Row],[Type]]="Inbound",VLOOKUP(tbl_transaction[[#This Row],[Reference Number]],barang_masuk[],4,FALSE),IF(tbl_transaction[[#This Row],[Type]]="Outbound",VLOOKUP(tbl_transaction[[#This Row],[Reference Number]],barang_keluar[],4,FALSE),""))</f>
        <v>PER016</v>
      </c>
      <c r="E3781" t="str">
        <f>IF(tbl_transaction[[#This Row],[Type]]="Inbound",VLOOKUP(tbl_transaction[[#This Row],[Reference Number]],barang_masuk[],5,FALSE),IF(tbl_transaction[[#This Row],[Type]]="Outbound",VLOOKUP(tbl_transaction[[#This Row],[Reference Number]],barang_keluar[],5,FALSE),""))</f>
        <v>Lifebuoy Personal Care Variant 16</v>
      </c>
      <c r="F3781">
        <f>IF(tbl_transaction[[#This Row],[Type]]="Inbound",VLOOKUP(tbl_transaction[[#This Row],[Reference Number]],barang_masuk[],6,FALSE),IF(tbl_transaction[[#This Row],[Type]]="Outbound",VLOOKUP(tbl_transaction[[#This Row],[Reference Number]],barang_keluar[],6,FALSE),""))</f>
        <v>60</v>
      </c>
      <c r="G3781" t="str">
        <f>IF(tbl_transaction[[#This Row],[Type]]="Inbound",VLOOKUP(tbl_transaction[[#This Row],[Reference Number]],barang_masuk[],7,FALSE),IF(tbl_transaction[[#This Row],[Type]]="Outbound",VLOOKUP(tbl_transaction[[#This Row],[Reference Number]],barang_keluar[],7,FALSE),""))</f>
        <v>Bottle</v>
      </c>
      <c r="H3781" t="str">
        <f>IF(tbl_transaction[[#This Row],[Type]]="Inbound",VLOOKUP(tbl_transaction[[#This Row],[Reference Number]],barang_masuk[],3,FALSE),IF(tbl_transaction[[#This Row],[Type]]="Outbound",VLOOKUP(tbl_transaction[[#This Row],[Reference Number]],barang_keluar[],3,FALSE),""))</f>
        <v>Outlet 001</v>
      </c>
      <c r="I3781" t="str">
        <f>IF(D3781='Kartu Stok'!$B$2,COUNTIF($D$3:D3781,'Kartu Stok'!$B$2),"")</f>
        <v/>
      </c>
    </row>
    <row r="3782" spans="1:9" ht="14.5" x14ac:dyDescent="0.35">
      <c r="A3782" s="2" t="s">
        <v>4341</v>
      </c>
      <c r="B3782" s="5">
        <f>IF(LEFT(tbl_transaction[[#This Row],[Reference Number]],2)="GR",VLOOKUP(tbl_transaction[[#This Row],[Reference Number]],barang_masuk[],2,FALSE),IF(LEFT(tbl_transaction[[#This Row],[Reference Number]],2)="DO",VLOOKUP(tbl_transaction[[#This Row],[Reference Number]],barang_keluar[],2,FALSE),""))</f>
        <v>46091</v>
      </c>
      <c r="C3782" t="str">
        <f t="shared" si="59"/>
        <v>Outbound</v>
      </c>
      <c r="D3782" t="str">
        <f>IF(tbl_transaction[[#This Row],[Type]]="Inbound",VLOOKUP(tbl_transaction[[#This Row],[Reference Number]],barang_masuk[],4,FALSE),IF(tbl_transaction[[#This Row],[Type]]="Outbound",VLOOKUP(tbl_transaction[[#This Row],[Reference Number]],barang_keluar[],4,FALSE),""))</f>
        <v>INS019</v>
      </c>
      <c r="E3782" t="str">
        <f>IF(tbl_transaction[[#This Row],[Type]]="Inbound",VLOOKUP(tbl_transaction[[#This Row],[Reference Number]],barang_masuk[],5,FALSE),IF(tbl_transaction[[#This Row],[Type]]="Outbound",VLOOKUP(tbl_transaction[[#This Row],[Reference Number]],barang_keluar[],5,FALSE),""))</f>
        <v>Indomie Instant Food Variant 19</v>
      </c>
      <c r="F3782">
        <f>IF(tbl_transaction[[#This Row],[Type]]="Inbound",VLOOKUP(tbl_transaction[[#This Row],[Reference Number]],barang_masuk[],6,FALSE),IF(tbl_transaction[[#This Row],[Type]]="Outbound",VLOOKUP(tbl_transaction[[#This Row],[Reference Number]],barang_keluar[],6,FALSE),""))</f>
        <v>36</v>
      </c>
      <c r="G3782" t="str">
        <f>IF(tbl_transaction[[#This Row],[Type]]="Inbound",VLOOKUP(tbl_transaction[[#This Row],[Reference Number]],barang_masuk[],7,FALSE),IF(tbl_transaction[[#This Row],[Type]]="Outbound",VLOOKUP(tbl_transaction[[#This Row],[Reference Number]],barang_keluar[],7,FALSE),""))</f>
        <v>Pack</v>
      </c>
      <c r="H3782" t="str">
        <f>IF(tbl_transaction[[#This Row],[Type]]="Inbound",VLOOKUP(tbl_transaction[[#This Row],[Reference Number]],barang_masuk[],3,FALSE),IF(tbl_transaction[[#This Row],[Type]]="Outbound",VLOOKUP(tbl_transaction[[#This Row],[Reference Number]],barang_keluar[],3,FALSE),""))</f>
        <v>Outlet 063</v>
      </c>
      <c r="I3782" t="str">
        <f>IF(D3782='Kartu Stok'!$B$2,COUNTIF($D$3:D3782,'Kartu Stok'!$B$2),"")</f>
        <v/>
      </c>
    </row>
    <row r="3783" spans="1:9" ht="14.5" x14ac:dyDescent="0.35">
      <c r="A3783" s="2" t="s">
        <v>4342</v>
      </c>
      <c r="B3783" s="5">
        <f>IF(LEFT(tbl_transaction[[#This Row],[Reference Number]],2)="GR",VLOOKUP(tbl_transaction[[#This Row],[Reference Number]],barang_masuk[],2,FALSE),IF(LEFT(tbl_transaction[[#This Row],[Reference Number]],2)="DO",VLOOKUP(tbl_transaction[[#This Row],[Reference Number]],barang_keluar[],2,FALSE),""))</f>
        <v>46183</v>
      </c>
      <c r="C3783" t="str">
        <f t="shared" si="59"/>
        <v>Outbound</v>
      </c>
      <c r="D3783" t="str">
        <f>IF(tbl_transaction[[#This Row],[Type]]="Inbound",VLOOKUP(tbl_transaction[[#This Row],[Reference Number]],barang_masuk[],4,FALSE),IF(tbl_transaction[[#This Row],[Type]]="Outbound",VLOOKUP(tbl_transaction[[#This Row],[Reference Number]],barang_keluar[],4,FALSE),""))</f>
        <v>PER020</v>
      </c>
      <c r="E3783" t="str">
        <f>IF(tbl_transaction[[#This Row],[Type]]="Inbound",VLOOKUP(tbl_transaction[[#This Row],[Reference Number]],barang_masuk[],5,FALSE),IF(tbl_transaction[[#This Row],[Type]]="Outbound",VLOOKUP(tbl_transaction[[#This Row],[Reference Number]],barang_keluar[],5,FALSE),""))</f>
        <v>Sunsilk Personal Care Variant 20</v>
      </c>
      <c r="F3783">
        <f>IF(tbl_transaction[[#This Row],[Type]]="Inbound",VLOOKUP(tbl_transaction[[#This Row],[Reference Number]],barang_masuk[],6,FALSE),IF(tbl_transaction[[#This Row],[Type]]="Outbound",VLOOKUP(tbl_transaction[[#This Row],[Reference Number]],barang_keluar[],6,FALSE),""))</f>
        <v>5</v>
      </c>
      <c r="G3783" t="str">
        <f>IF(tbl_transaction[[#This Row],[Type]]="Inbound",VLOOKUP(tbl_transaction[[#This Row],[Reference Number]],barang_masuk[],7,FALSE),IF(tbl_transaction[[#This Row],[Type]]="Outbound",VLOOKUP(tbl_transaction[[#This Row],[Reference Number]],barang_keluar[],7,FALSE),""))</f>
        <v>Bottle</v>
      </c>
      <c r="H3783" t="str">
        <f>IF(tbl_transaction[[#This Row],[Type]]="Inbound",VLOOKUP(tbl_transaction[[#This Row],[Reference Number]],barang_masuk[],3,FALSE),IF(tbl_transaction[[#This Row],[Type]]="Outbound",VLOOKUP(tbl_transaction[[#This Row],[Reference Number]],barang_keluar[],3,FALSE),""))</f>
        <v>Outlet 004</v>
      </c>
      <c r="I3783" t="str">
        <f>IF(D3783='Kartu Stok'!$B$2,COUNTIF($D$3:D3783,'Kartu Stok'!$B$2),"")</f>
        <v/>
      </c>
    </row>
    <row r="3784" spans="1:9" ht="14.5" x14ac:dyDescent="0.35">
      <c r="A3784" s="2" t="s">
        <v>4343</v>
      </c>
      <c r="B3784" s="5">
        <f>IF(LEFT(tbl_transaction[[#This Row],[Reference Number]],2)="GR",VLOOKUP(tbl_transaction[[#This Row],[Reference Number]],barang_masuk[],2,FALSE),IF(LEFT(tbl_transaction[[#This Row],[Reference Number]],2)="DO",VLOOKUP(tbl_transaction[[#This Row],[Reference Number]],barang_keluar[],2,FALSE),""))</f>
        <v>46093</v>
      </c>
      <c r="C3784" t="str">
        <f t="shared" si="59"/>
        <v>Outbound</v>
      </c>
      <c r="D3784" t="str">
        <f>IF(tbl_transaction[[#This Row],[Type]]="Inbound",VLOOKUP(tbl_transaction[[#This Row],[Reference Number]],barang_masuk[],4,FALSE),IF(tbl_transaction[[#This Row],[Type]]="Outbound",VLOOKUP(tbl_transaction[[#This Row],[Reference Number]],barang_keluar[],4,FALSE),""))</f>
        <v>BEV038</v>
      </c>
      <c r="E3784" t="str">
        <f>IF(tbl_transaction[[#This Row],[Type]]="Inbound",VLOOKUP(tbl_transaction[[#This Row],[Reference Number]],barang_masuk[],5,FALSE),IF(tbl_transaction[[#This Row],[Type]]="Outbound",VLOOKUP(tbl_transaction[[#This Row],[Reference Number]],barang_keluar[],5,FALSE),""))</f>
        <v>Aqua Beverage Variant 38</v>
      </c>
      <c r="F3784">
        <f>IF(tbl_transaction[[#This Row],[Type]]="Inbound",VLOOKUP(tbl_transaction[[#This Row],[Reference Number]],barang_masuk[],6,FALSE),IF(tbl_transaction[[#This Row],[Type]]="Outbound",VLOOKUP(tbl_transaction[[#This Row],[Reference Number]],barang_keluar[],6,FALSE),""))</f>
        <v>5</v>
      </c>
      <c r="G3784" t="str">
        <f>IF(tbl_transaction[[#This Row],[Type]]="Inbound",VLOOKUP(tbl_transaction[[#This Row],[Reference Number]],barang_masuk[],7,FALSE),IF(tbl_transaction[[#This Row],[Type]]="Outbound",VLOOKUP(tbl_transaction[[#This Row],[Reference Number]],barang_keluar[],7,FALSE),""))</f>
        <v>Bottle</v>
      </c>
      <c r="H3784" t="str">
        <f>IF(tbl_transaction[[#This Row],[Type]]="Inbound",VLOOKUP(tbl_transaction[[#This Row],[Reference Number]],barang_masuk[],3,FALSE),IF(tbl_transaction[[#This Row],[Type]]="Outbound",VLOOKUP(tbl_transaction[[#This Row],[Reference Number]],barang_keluar[],3,FALSE),""))</f>
        <v>Outlet 041</v>
      </c>
      <c r="I3784" t="str">
        <f>IF(D3784='Kartu Stok'!$B$2,COUNTIF($D$3:D3784,'Kartu Stok'!$B$2),"")</f>
        <v/>
      </c>
    </row>
    <row r="3785" spans="1:9" ht="14.5" x14ac:dyDescent="0.35">
      <c r="A3785" s="2" t="s">
        <v>4344</v>
      </c>
      <c r="B3785" s="5">
        <f>IF(LEFT(tbl_transaction[[#This Row],[Reference Number]],2)="GR",VLOOKUP(tbl_transaction[[#This Row],[Reference Number]],barang_masuk[],2,FALSE),IF(LEFT(tbl_transaction[[#This Row],[Reference Number]],2)="DO",VLOOKUP(tbl_transaction[[#This Row],[Reference Number]],barang_keluar[],2,FALSE),""))</f>
        <v>46192</v>
      </c>
      <c r="C3785" t="str">
        <f t="shared" si="59"/>
        <v>Outbound</v>
      </c>
      <c r="D3785" t="str">
        <f>IF(tbl_transaction[[#This Row],[Type]]="Inbound",VLOOKUP(tbl_transaction[[#This Row],[Reference Number]],barang_masuk[],4,FALSE),IF(tbl_transaction[[#This Row],[Type]]="Outbound",VLOOKUP(tbl_transaction[[#This Row],[Reference Number]],barang_keluar[],4,FALSE),""))</f>
        <v>SNK022</v>
      </c>
      <c r="E3785" t="str">
        <f>IF(tbl_transaction[[#This Row],[Type]]="Inbound",VLOOKUP(tbl_transaction[[#This Row],[Reference Number]],barang_masuk[],5,FALSE),IF(tbl_transaction[[#This Row],[Type]]="Outbound",VLOOKUP(tbl_transaction[[#This Row],[Reference Number]],barang_keluar[],5,FALSE),""))</f>
        <v>Chitato Snack Variant 22</v>
      </c>
      <c r="F3785">
        <f>IF(tbl_transaction[[#This Row],[Type]]="Inbound",VLOOKUP(tbl_transaction[[#This Row],[Reference Number]],barang_masuk[],6,FALSE),IF(tbl_transaction[[#This Row],[Type]]="Outbound",VLOOKUP(tbl_transaction[[#This Row],[Reference Number]],barang_keluar[],6,FALSE),""))</f>
        <v>5</v>
      </c>
      <c r="G3785" t="str">
        <f>IF(tbl_transaction[[#This Row],[Type]]="Inbound",VLOOKUP(tbl_transaction[[#This Row],[Reference Number]],barang_masuk[],7,FALSE),IF(tbl_transaction[[#This Row],[Type]]="Outbound",VLOOKUP(tbl_transaction[[#This Row],[Reference Number]],barang_keluar[],7,FALSE),""))</f>
        <v>Pack</v>
      </c>
      <c r="H3785" t="str">
        <f>IF(tbl_transaction[[#This Row],[Type]]="Inbound",VLOOKUP(tbl_transaction[[#This Row],[Reference Number]],barang_masuk[],3,FALSE),IF(tbl_transaction[[#This Row],[Type]]="Outbound",VLOOKUP(tbl_transaction[[#This Row],[Reference Number]],barang_keluar[],3,FALSE),""))</f>
        <v>Outlet 070</v>
      </c>
      <c r="I3785" t="str">
        <f>IF(D3785='Kartu Stok'!$B$2,COUNTIF($D$3:D3785,'Kartu Stok'!$B$2),"")</f>
        <v/>
      </c>
    </row>
    <row r="3786" spans="1:9" ht="14.5" x14ac:dyDescent="0.35">
      <c r="A3786" s="2" t="s">
        <v>4345</v>
      </c>
      <c r="B3786" s="5">
        <f>IF(LEFT(tbl_transaction[[#This Row],[Reference Number]],2)="GR",VLOOKUP(tbl_transaction[[#This Row],[Reference Number]],barang_masuk[],2,FALSE),IF(LEFT(tbl_transaction[[#This Row],[Reference Number]],2)="DO",VLOOKUP(tbl_transaction[[#This Row],[Reference Number]],barang_keluar[],2,FALSE),""))</f>
        <v>46192</v>
      </c>
      <c r="C3786" t="str">
        <f t="shared" si="59"/>
        <v>Outbound</v>
      </c>
      <c r="D3786" t="str">
        <f>IF(tbl_transaction[[#This Row],[Type]]="Inbound",VLOOKUP(tbl_transaction[[#This Row],[Reference Number]],barang_masuk[],4,FALSE),IF(tbl_transaction[[#This Row],[Type]]="Outbound",VLOOKUP(tbl_transaction[[#This Row],[Reference Number]],barang_keluar[],4,FALSE),""))</f>
        <v>INS001</v>
      </c>
      <c r="E3786" t="str">
        <f>IF(tbl_transaction[[#This Row],[Type]]="Inbound",VLOOKUP(tbl_transaction[[#This Row],[Reference Number]],barang_masuk[],5,FALSE),IF(tbl_transaction[[#This Row],[Type]]="Outbound",VLOOKUP(tbl_transaction[[#This Row],[Reference Number]],barang_keluar[],5,FALSE),""))</f>
        <v>Sarimi Instant Food Variant 1</v>
      </c>
      <c r="F3786">
        <f>IF(tbl_transaction[[#This Row],[Type]]="Inbound",VLOOKUP(tbl_transaction[[#This Row],[Reference Number]],barang_masuk[],6,FALSE),IF(tbl_transaction[[#This Row],[Type]]="Outbound",VLOOKUP(tbl_transaction[[#This Row],[Reference Number]],barang_keluar[],6,FALSE),""))</f>
        <v>60</v>
      </c>
      <c r="G3786" t="str">
        <f>IF(tbl_transaction[[#This Row],[Type]]="Inbound",VLOOKUP(tbl_transaction[[#This Row],[Reference Number]],barang_masuk[],7,FALSE),IF(tbl_transaction[[#This Row],[Type]]="Outbound",VLOOKUP(tbl_transaction[[#This Row],[Reference Number]],barang_keluar[],7,FALSE),""))</f>
        <v>Pack</v>
      </c>
      <c r="H3786" t="str">
        <f>IF(tbl_transaction[[#This Row],[Type]]="Inbound",VLOOKUP(tbl_transaction[[#This Row],[Reference Number]],barang_masuk[],3,FALSE),IF(tbl_transaction[[#This Row],[Type]]="Outbound",VLOOKUP(tbl_transaction[[#This Row],[Reference Number]],barang_keluar[],3,FALSE),""))</f>
        <v>Outlet 066</v>
      </c>
      <c r="I3786" t="str">
        <f>IF(D3786='Kartu Stok'!$B$2,COUNTIF($D$3:D3786,'Kartu Stok'!$B$2),"")</f>
        <v/>
      </c>
    </row>
    <row r="3787" spans="1:9" ht="14.5" x14ac:dyDescent="0.35">
      <c r="A3787" s="2" t="s">
        <v>4346</v>
      </c>
      <c r="B3787" s="5">
        <f>IF(LEFT(tbl_transaction[[#This Row],[Reference Number]],2)="GR",VLOOKUP(tbl_transaction[[#This Row],[Reference Number]],barang_masuk[],2,FALSE),IF(LEFT(tbl_transaction[[#This Row],[Reference Number]],2)="DO",VLOOKUP(tbl_transaction[[#This Row],[Reference Number]],barang_keluar[],2,FALSE),""))</f>
        <v>46062</v>
      </c>
      <c r="C3787" t="str">
        <f t="shared" si="59"/>
        <v>Outbound</v>
      </c>
      <c r="D3787" t="str">
        <f>IF(tbl_transaction[[#This Row],[Type]]="Inbound",VLOOKUP(tbl_transaction[[#This Row],[Reference Number]],barang_masuk[],4,FALSE),IF(tbl_transaction[[#This Row],[Type]]="Outbound",VLOOKUP(tbl_transaction[[#This Row],[Reference Number]],barang_keluar[],4,FALSE),""))</f>
        <v>PER005</v>
      </c>
      <c r="E3787" t="str">
        <f>IF(tbl_transaction[[#This Row],[Type]]="Inbound",VLOOKUP(tbl_transaction[[#This Row],[Reference Number]],barang_masuk[],5,FALSE),IF(tbl_transaction[[#This Row],[Type]]="Outbound",VLOOKUP(tbl_transaction[[#This Row],[Reference Number]],barang_keluar[],5,FALSE),""))</f>
        <v>Pepsodent Personal Care Variant 5</v>
      </c>
      <c r="F3787">
        <f>IF(tbl_transaction[[#This Row],[Type]]="Inbound",VLOOKUP(tbl_transaction[[#This Row],[Reference Number]],barang_masuk[],6,FALSE),IF(tbl_transaction[[#This Row],[Type]]="Outbound",VLOOKUP(tbl_transaction[[#This Row],[Reference Number]],barang_keluar[],6,FALSE),""))</f>
        <v>10</v>
      </c>
      <c r="G3787" t="str">
        <f>IF(tbl_transaction[[#This Row],[Type]]="Inbound",VLOOKUP(tbl_transaction[[#This Row],[Reference Number]],barang_masuk[],7,FALSE),IF(tbl_transaction[[#This Row],[Type]]="Outbound",VLOOKUP(tbl_transaction[[#This Row],[Reference Number]],barang_keluar[],7,FALSE),""))</f>
        <v>Bottle</v>
      </c>
      <c r="H3787" t="str">
        <f>IF(tbl_transaction[[#This Row],[Type]]="Inbound",VLOOKUP(tbl_transaction[[#This Row],[Reference Number]],barang_masuk[],3,FALSE),IF(tbl_transaction[[#This Row],[Type]]="Outbound",VLOOKUP(tbl_transaction[[#This Row],[Reference Number]],barang_keluar[],3,FALSE),""))</f>
        <v>Outlet 043</v>
      </c>
      <c r="I3787" t="str">
        <f>IF(D3787='Kartu Stok'!$B$2,COUNTIF($D$3:D3787,'Kartu Stok'!$B$2),"")</f>
        <v/>
      </c>
    </row>
    <row r="3788" spans="1:9" ht="14.5" x14ac:dyDescent="0.35">
      <c r="A3788" s="2" t="s">
        <v>4347</v>
      </c>
      <c r="B3788" s="5">
        <f>IF(LEFT(tbl_transaction[[#This Row],[Reference Number]],2)="GR",VLOOKUP(tbl_transaction[[#This Row],[Reference Number]],barang_masuk[],2,FALSE),IF(LEFT(tbl_transaction[[#This Row],[Reference Number]],2)="DO",VLOOKUP(tbl_transaction[[#This Row],[Reference Number]],barang_keluar[],2,FALSE),""))</f>
        <v>46099</v>
      </c>
      <c r="C3788" t="str">
        <f t="shared" si="59"/>
        <v>Outbound</v>
      </c>
      <c r="D3788" t="str">
        <f>IF(tbl_transaction[[#This Row],[Type]]="Inbound",VLOOKUP(tbl_transaction[[#This Row],[Reference Number]],barang_masuk[],4,FALSE),IF(tbl_transaction[[#This Row],[Type]]="Outbound",VLOOKUP(tbl_transaction[[#This Row],[Reference Number]],barang_keluar[],4,FALSE),""))</f>
        <v>DAR017</v>
      </c>
      <c r="E3788" t="str">
        <f>IF(tbl_transaction[[#This Row],[Type]]="Inbound",VLOOKUP(tbl_transaction[[#This Row],[Reference Number]],barang_masuk[],5,FALSE),IF(tbl_transaction[[#This Row],[Type]]="Outbound",VLOOKUP(tbl_transaction[[#This Row],[Reference Number]],barang_keluar[],5,FALSE),""))</f>
        <v>Indomilk Dairy Variant 17</v>
      </c>
      <c r="F3788">
        <f>IF(tbl_transaction[[#This Row],[Type]]="Inbound",VLOOKUP(tbl_transaction[[#This Row],[Reference Number]],barang_masuk[],6,FALSE),IF(tbl_transaction[[#This Row],[Type]]="Outbound",VLOOKUP(tbl_transaction[[#This Row],[Reference Number]],barang_keluar[],6,FALSE),""))</f>
        <v>24</v>
      </c>
      <c r="G3788" t="str">
        <f>IF(tbl_transaction[[#This Row],[Type]]="Inbound",VLOOKUP(tbl_transaction[[#This Row],[Reference Number]],barang_masuk[],7,FALSE),IF(tbl_transaction[[#This Row],[Type]]="Outbound",VLOOKUP(tbl_transaction[[#This Row],[Reference Number]],barang_keluar[],7,FALSE),""))</f>
        <v>Box</v>
      </c>
      <c r="H3788" t="str">
        <f>IF(tbl_transaction[[#This Row],[Type]]="Inbound",VLOOKUP(tbl_transaction[[#This Row],[Reference Number]],barang_masuk[],3,FALSE),IF(tbl_transaction[[#This Row],[Type]]="Outbound",VLOOKUP(tbl_transaction[[#This Row],[Reference Number]],barang_keluar[],3,FALSE),""))</f>
        <v>Outlet 061</v>
      </c>
      <c r="I3788" t="str">
        <f>IF(D3788='Kartu Stok'!$B$2,COUNTIF($D$3:D3788,'Kartu Stok'!$B$2),"")</f>
        <v/>
      </c>
    </row>
    <row r="3789" spans="1:9" ht="14.5" x14ac:dyDescent="0.35">
      <c r="A3789" s="2" t="s">
        <v>4348</v>
      </c>
      <c r="B3789" s="5">
        <f>IF(LEFT(tbl_transaction[[#This Row],[Reference Number]],2)="GR",VLOOKUP(tbl_transaction[[#This Row],[Reference Number]],barang_masuk[],2,FALSE),IF(LEFT(tbl_transaction[[#This Row],[Reference Number]],2)="DO",VLOOKUP(tbl_transaction[[#This Row],[Reference Number]],barang_keluar[],2,FALSE),""))</f>
        <v>46130</v>
      </c>
      <c r="C3789" t="str">
        <f t="shared" si="59"/>
        <v>Outbound</v>
      </c>
      <c r="D3789" t="str">
        <f>IF(tbl_transaction[[#This Row],[Type]]="Inbound",VLOOKUP(tbl_transaction[[#This Row],[Reference Number]],barang_masuk[],4,FALSE),IF(tbl_transaction[[#This Row],[Type]]="Outbound",VLOOKUP(tbl_transaction[[#This Row],[Reference Number]],barang_keluar[],4,FALSE),""))</f>
        <v>INS005</v>
      </c>
      <c r="E3789" t="str">
        <f>IF(tbl_transaction[[#This Row],[Type]]="Inbound",VLOOKUP(tbl_transaction[[#This Row],[Reference Number]],barang_masuk[],5,FALSE),IF(tbl_transaction[[#This Row],[Type]]="Outbound",VLOOKUP(tbl_transaction[[#This Row],[Reference Number]],barang_keluar[],5,FALSE),""))</f>
        <v>Sarimi Instant Food Variant 5</v>
      </c>
      <c r="F3789">
        <f>IF(tbl_transaction[[#This Row],[Type]]="Inbound",VLOOKUP(tbl_transaction[[#This Row],[Reference Number]],barang_masuk[],6,FALSE),IF(tbl_transaction[[#This Row],[Type]]="Outbound",VLOOKUP(tbl_transaction[[#This Row],[Reference Number]],barang_keluar[],6,FALSE),""))</f>
        <v>15</v>
      </c>
      <c r="G3789" t="str">
        <f>IF(tbl_transaction[[#This Row],[Type]]="Inbound",VLOOKUP(tbl_transaction[[#This Row],[Reference Number]],barang_masuk[],7,FALSE),IF(tbl_transaction[[#This Row],[Type]]="Outbound",VLOOKUP(tbl_transaction[[#This Row],[Reference Number]],barang_keluar[],7,FALSE),""))</f>
        <v>Pack</v>
      </c>
      <c r="H3789" t="str">
        <f>IF(tbl_transaction[[#This Row],[Type]]="Inbound",VLOOKUP(tbl_transaction[[#This Row],[Reference Number]],barang_masuk[],3,FALSE),IF(tbl_transaction[[#This Row],[Type]]="Outbound",VLOOKUP(tbl_transaction[[#This Row],[Reference Number]],barang_keluar[],3,FALSE),""))</f>
        <v>Outlet 012</v>
      </c>
      <c r="I3789" t="str">
        <f>IF(D3789='Kartu Stok'!$B$2,COUNTIF($D$3:D3789,'Kartu Stok'!$B$2),"")</f>
        <v/>
      </c>
    </row>
    <row r="3790" spans="1:9" ht="14.5" x14ac:dyDescent="0.35">
      <c r="A3790" s="2" t="s">
        <v>4349</v>
      </c>
      <c r="B3790" s="5">
        <f>IF(LEFT(tbl_transaction[[#This Row],[Reference Number]],2)="GR",VLOOKUP(tbl_transaction[[#This Row],[Reference Number]],barang_masuk[],2,FALSE),IF(LEFT(tbl_transaction[[#This Row],[Reference Number]],2)="DO",VLOOKUP(tbl_transaction[[#This Row],[Reference Number]],barang_keluar[],2,FALSE),""))</f>
        <v>46153</v>
      </c>
      <c r="C3790" t="str">
        <f t="shared" si="59"/>
        <v>Outbound</v>
      </c>
      <c r="D3790" t="str">
        <f>IF(tbl_transaction[[#This Row],[Type]]="Inbound",VLOOKUP(tbl_transaction[[#This Row],[Reference Number]],barang_masuk[],4,FALSE),IF(tbl_transaction[[#This Row],[Type]]="Outbound",VLOOKUP(tbl_transaction[[#This Row],[Reference Number]],barang_keluar[],4,FALSE),""))</f>
        <v>INS007</v>
      </c>
      <c r="E3790" t="str">
        <f>IF(tbl_transaction[[#This Row],[Type]]="Inbound",VLOOKUP(tbl_transaction[[#This Row],[Reference Number]],barang_masuk[],5,FALSE),IF(tbl_transaction[[#This Row],[Type]]="Outbound",VLOOKUP(tbl_transaction[[#This Row],[Reference Number]],barang_keluar[],5,FALSE),""))</f>
        <v>Supermi Instant Food Variant 7</v>
      </c>
      <c r="F3790">
        <f>IF(tbl_transaction[[#This Row],[Type]]="Inbound",VLOOKUP(tbl_transaction[[#This Row],[Reference Number]],barang_masuk[],6,FALSE),IF(tbl_transaction[[#This Row],[Type]]="Outbound",VLOOKUP(tbl_transaction[[#This Row],[Reference Number]],barang_keluar[],6,FALSE),""))</f>
        <v>15</v>
      </c>
      <c r="G3790" t="str">
        <f>IF(tbl_transaction[[#This Row],[Type]]="Inbound",VLOOKUP(tbl_transaction[[#This Row],[Reference Number]],barang_masuk[],7,FALSE),IF(tbl_transaction[[#This Row],[Type]]="Outbound",VLOOKUP(tbl_transaction[[#This Row],[Reference Number]],barang_keluar[],7,FALSE),""))</f>
        <v>Pack</v>
      </c>
      <c r="H3790" t="str">
        <f>IF(tbl_transaction[[#This Row],[Type]]="Inbound",VLOOKUP(tbl_transaction[[#This Row],[Reference Number]],barang_masuk[],3,FALSE),IF(tbl_transaction[[#This Row],[Type]]="Outbound",VLOOKUP(tbl_transaction[[#This Row],[Reference Number]],barang_keluar[],3,FALSE),""))</f>
        <v>Outlet 022</v>
      </c>
      <c r="I3790" t="str">
        <f>IF(D3790='Kartu Stok'!$B$2,COUNTIF($D$3:D3790,'Kartu Stok'!$B$2),"")</f>
        <v/>
      </c>
    </row>
    <row r="3791" spans="1:9" ht="14.5" x14ac:dyDescent="0.35">
      <c r="A3791" s="2" t="s">
        <v>4350</v>
      </c>
      <c r="B3791" s="5">
        <f>IF(LEFT(tbl_transaction[[#This Row],[Reference Number]],2)="GR",VLOOKUP(tbl_transaction[[#This Row],[Reference Number]],barang_masuk[],2,FALSE),IF(LEFT(tbl_transaction[[#This Row],[Reference Number]],2)="DO",VLOOKUP(tbl_transaction[[#This Row],[Reference Number]],barang_keluar[],2,FALSE),""))</f>
        <v>46088</v>
      </c>
      <c r="C3791" t="str">
        <f t="shared" si="59"/>
        <v>Outbound</v>
      </c>
      <c r="D3791" t="str">
        <f>IF(tbl_transaction[[#This Row],[Type]]="Inbound",VLOOKUP(tbl_transaction[[#This Row],[Reference Number]],barang_masuk[],4,FALSE),IF(tbl_transaction[[#This Row],[Type]]="Outbound",VLOOKUP(tbl_transaction[[#This Row],[Reference Number]],barang_keluar[],4,FALSE),""))</f>
        <v>SNK026</v>
      </c>
      <c r="E3791" t="str">
        <f>IF(tbl_transaction[[#This Row],[Type]]="Inbound",VLOOKUP(tbl_transaction[[#This Row],[Reference Number]],barang_masuk[],5,FALSE),IF(tbl_transaction[[#This Row],[Type]]="Outbound",VLOOKUP(tbl_transaction[[#This Row],[Reference Number]],barang_keluar[],5,FALSE),""))</f>
        <v>Chitato Snack Variant 26</v>
      </c>
      <c r="F3791">
        <f>IF(tbl_transaction[[#This Row],[Type]]="Inbound",VLOOKUP(tbl_transaction[[#This Row],[Reference Number]],barang_masuk[],6,FALSE),IF(tbl_transaction[[#This Row],[Type]]="Outbound",VLOOKUP(tbl_transaction[[#This Row],[Reference Number]],barang_keluar[],6,FALSE),""))</f>
        <v>10</v>
      </c>
      <c r="G3791" t="str">
        <f>IF(tbl_transaction[[#This Row],[Type]]="Inbound",VLOOKUP(tbl_transaction[[#This Row],[Reference Number]],barang_masuk[],7,FALSE),IF(tbl_transaction[[#This Row],[Type]]="Outbound",VLOOKUP(tbl_transaction[[#This Row],[Reference Number]],barang_keluar[],7,FALSE),""))</f>
        <v>Pack</v>
      </c>
      <c r="H3791" t="str">
        <f>IF(tbl_transaction[[#This Row],[Type]]="Inbound",VLOOKUP(tbl_transaction[[#This Row],[Reference Number]],barang_masuk[],3,FALSE),IF(tbl_transaction[[#This Row],[Type]]="Outbound",VLOOKUP(tbl_transaction[[#This Row],[Reference Number]],barang_keluar[],3,FALSE),""))</f>
        <v>Outlet 065</v>
      </c>
      <c r="I3791" t="str">
        <f>IF(D3791='Kartu Stok'!$B$2,COUNTIF($D$3:D3791,'Kartu Stok'!$B$2),"")</f>
        <v/>
      </c>
    </row>
    <row r="3792" spans="1:9" ht="14.5" x14ac:dyDescent="0.35">
      <c r="A3792" s="2" t="s">
        <v>4351</v>
      </c>
      <c r="B3792" s="5">
        <f>IF(LEFT(tbl_transaction[[#This Row],[Reference Number]],2)="GR",VLOOKUP(tbl_transaction[[#This Row],[Reference Number]],barang_masuk[],2,FALSE),IF(LEFT(tbl_transaction[[#This Row],[Reference Number]],2)="DO",VLOOKUP(tbl_transaction[[#This Row],[Reference Number]],barang_keluar[],2,FALSE),""))</f>
        <v>46089</v>
      </c>
      <c r="C3792" t="str">
        <f t="shared" si="59"/>
        <v>Outbound</v>
      </c>
      <c r="D3792" t="str">
        <f>IF(tbl_transaction[[#This Row],[Type]]="Inbound",VLOOKUP(tbl_transaction[[#This Row],[Reference Number]],barang_masuk[],4,FALSE),IF(tbl_transaction[[#This Row],[Type]]="Outbound",VLOOKUP(tbl_transaction[[#This Row],[Reference Number]],barang_keluar[],4,FALSE),""))</f>
        <v>SNK034</v>
      </c>
      <c r="E3792" t="str">
        <f>IF(tbl_transaction[[#This Row],[Type]]="Inbound",VLOOKUP(tbl_transaction[[#This Row],[Reference Number]],barang_masuk[],5,FALSE),IF(tbl_transaction[[#This Row],[Type]]="Outbound",VLOOKUP(tbl_transaction[[#This Row],[Reference Number]],barang_keluar[],5,FALSE),""))</f>
        <v>Taro Snack Variant 34</v>
      </c>
      <c r="F3792">
        <f>IF(tbl_transaction[[#This Row],[Type]]="Inbound",VLOOKUP(tbl_transaction[[#This Row],[Reference Number]],barang_masuk[],6,FALSE),IF(tbl_transaction[[#This Row],[Type]]="Outbound",VLOOKUP(tbl_transaction[[#This Row],[Reference Number]],barang_keluar[],6,FALSE),""))</f>
        <v>5</v>
      </c>
      <c r="G3792" t="str">
        <f>IF(tbl_transaction[[#This Row],[Type]]="Inbound",VLOOKUP(tbl_transaction[[#This Row],[Reference Number]],barang_masuk[],7,FALSE),IF(tbl_transaction[[#This Row],[Type]]="Outbound",VLOOKUP(tbl_transaction[[#This Row],[Reference Number]],barang_keluar[],7,FALSE),""))</f>
        <v>Pack</v>
      </c>
      <c r="H3792" t="str">
        <f>IF(tbl_transaction[[#This Row],[Type]]="Inbound",VLOOKUP(tbl_transaction[[#This Row],[Reference Number]],barang_masuk[],3,FALSE),IF(tbl_transaction[[#This Row],[Type]]="Outbound",VLOOKUP(tbl_transaction[[#This Row],[Reference Number]],barang_keluar[],3,FALSE),""))</f>
        <v>Outlet 042</v>
      </c>
      <c r="I3792" t="str">
        <f>IF(D3792='Kartu Stok'!$B$2,COUNTIF($D$3:D3792,'Kartu Stok'!$B$2),"")</f>
        <v/>
      </c>
    </row>
    <row r="3793" spans="1:9" ht="14.5" x14ac:dyDescent="0.35">
      <c r="A3793" s="2" t="s">
        <v>4352</v>
      </c>
      <c r="B3793" s="5">
        <f>IF(LEFT(tbl_transaction[[#This Row],[Reference Number]],2)="GR",VLOOKUP(tbl_transaction[[#This Row],[Reference Number]],barang_masuk[],2,FALSE),IF(LEFT(tbl_transaction[[#This Row],[Reference Number]],2)="DO",VLOOKUP(tbl_transaction[[#This Row],[Reference Number]],barang_keluar[],2,FALSE),""))</f>
        <v>46161</v>
      </c>
      <c r="C3793" t="str">
        <f t="shared" si="59"/>
        <v>Outbound</v>
      </c>
      <c r="D3793" t="str">
        <f>IF(tbl_transaction[[#This Row],[Type]]="Inbound",VLOOKUP(tbl_transaction[[#This Row],[Reference Number]],barang_masuk[],4,FALSE),IF(tbl_transaction[[#This Row],[Type]]="Outbound",VLOOKUP(tbl_transaction[[#This Row],[Reference Number]],barang_keluar[],4,FALSE),""))</f>
        <v>HOM015</v>
      </c>
      <c r="E3793" t="str">
        <f>IF(tbl_transaction[[#This Row],[Type]]="Inbound",VLOOKUP(tbl_transaction[[#This Row],[Reference Number]],barang_masuk[],5,FALSE),IF(tbl_transaction[[#This Row],[Type]]="Outbound",VLOOKUP(tbl_transaction[[#This Row],[Reference Number]],barang_keluar[],5,FALSE),""))</f>
        <v>Sunlight Home Care Variant 15</v>
      </c>
      <c r="F3793">
        <f>IF(tbl_transaction[[#This Row],[Type]]="Inbound",VLOOKUP(tbl_transaction[[#This Row],[Reference Number]],barang_masuk[],6,FALSE),IF(tbl_transaction[[#This Row],[Type]]="Outbound",VLOOKUP(tbl_transaction[[#This Row],[Reference Number]],barang_keluar[],6,FALSE),""))</f>
        <v>20</v>
      </c>
      <c r="G3793" t="str">
        <f>IF(tbl_transaction[[#This Row],[Type]]="Inbound",VLOOKUP(tbl_transaction[[#This Row],[Reference Number]],barang_masuk[],7,FALSE),IF(tbl_transaction[[#This Row],[Type]]="Outbound",VLOOKUP(tbl_transaction[[#This Row],[Reference Number]],barang_keluar[],7,FALSE),""))</f>
        <v>Pack</v>
      </c>
      <c r="H3793" t="str">
        <f>IF(tbl_transaction[[#This Row],[Type]]="Inbound",VLOOKUP(tbl_transaction[[#This Row],[Reference Number]],barang_masuk[],3,FALSE),IF(tbl_transaction[[#This Row],[Type]]="Outbound",VLOOKUP(tbl_transaction[[#This Row],[Reference Number]],barang_keluar[],3,FALSE),""))</f>
        <v>Outlet 053</v>
      </c>
      <c r="I3793" t="str">
        <f>IF(D3793='Kartu Stok'!$B$2,COUNTIF($D$3:D3793,'Kartu Stok'!$B$2),"")</f>
        <v/>
      </c>
    </row>
    <row r="3794" spans="1:9" ht="14.5" x14ac:dyDescent="0.35">
      <c r="A3794" s="2" t="s">
        <v>4353</v>
      </c>
      <c r="B3794" s="5">
        <f>IF(LEFT(tbl_transaction[[#This Row],[Reference Number]],2)="GR",VLOOKUP(tbl_transaction[[#This Row],[Reference Number]],barang_masuk[],2,FALSE),IF(LEFT(tbl_transaction[[#This Row],[Reference Number]],2)="DO",VLOOKUP(tbl_transaction[[#This Row],[Reference Number]],barang_keluar[],2,FALSE),""))</f>
        <v>46160</v>
      </c>
      <c r="C3794" t="str">
        <f t="shared" si="59"/>
        <v>Outbound</v>
      </c>
      <c r="D3794" t="str">
        <f>IF(tbl_transaction[[#This Row],[Type]]="Inbound",VLOOKUP(tbl_transaction[[#This Row],[Reference Number]],barang_masuk[],4,FALSE),IF(tbl_transaction[[#This Row],[Type]]="Outbound",VLOOKUP(tbl_transaction[[#This Row],[Reference Number]],barang_keluar[],4,FALSE),""))</f>
        <v>BAB018</v>
      </c>
      <c r="E3794" t="str">
        <f>IF(tbl_transaction[[#This Row],[Type]]="Inbound",VLOOKUP(tbl_transaction[[#This Row],[Reference Number]],barang_masuk[],5,FALSE),IF(tbl_transaction[[#This Row],[Type]]="Outbound",VLOOKUP(tbl_transaction[[#This Row],[Reference Number]],barang_keluar[],5,FALSE),""))</f>
        <v>MamyPoko Baby Care Variant 18</v>
      </c>
      <c r="F3794">
        <f>IF(tbl_transaction[[#This Row],[Type]]="Inbound",VLOOKUP(tbl_transaction[[#This Row],[Reference Number]],barang_masuk[],6,FALSE),IF(tbl_transaction[[#This Row],[Type]]="Outbound",VLOOKUP(tbl_transaction[[#This Row],[Reference Number]],barang_keluar[],6,FALSE),""))</f>
        <v>36</v>
      </c>
      <c r="G3794" t="str">
        <f>IF(tbl_transaction[[#This Row],[Type]]="Inbound",VLOOKUP(tbl_transaction[[#This Row],[Reference Number]],barang_masuk[],7,FALSE),IF(tbl_transaction[[#This Row],[Type]]="Outbound",VLOOKUP(tbl_transaction[[#This Row],[Reference Number]],barang_keluar[],7,FALSE),""))</f>
        <v>Pack</v>
      </c>
      <c r="H3794" t="str">
        <f>IF(tbl_transaction[[#This Row],[Type]]="Inbound",VLOOKUP(tbl_transaction[[#This Row],[Reference Number]],barang_masuk[],3,FALSE),IF(tbl_transaction[[#This Row],[Type]]="Outbound",VLOOKUP(tbl_transaction[[#This Row],[Reference Number]],barang_keluar[],3,FALSE),""))</f>
        <v>Outlet 064</v>
      </c>
      <c r="I3794">
        <f>IF(D3794='Kartu Stok'!$B$2,COUNTIF($D$3:D3794,'Kartu Stok'!$B$2),"")</f>
        <v>23</v>
      </c>
    </row>
    <row r="3795" spans="1:9" ht="14.5" x14ac:dyDescent="0.35">
      <c r="A3795" s="2" t="s">
        <v>4354</v>
      </c>
      <c r="B3795" s="5">
        <f>IF(LEFT(tbl_transaction[[#This Row],[Reference Number]],2)="GR",VLOOKUP(tbl_transaction[[#This Row],[Reference Number]],barang_masuk[],2,FALSE),IF(LEFT(tbl_transaction[[#This Row],[Reference Number]],2)="DO",VLOOKUP(tbl_transaction[[#This Row],[Reference Number]],barang_keluar[],2,FALSE),""))</f>
        <v>46155</v>
      </c>
      <c r="C3795" t="str">
        <f t="shared" si="59"/>
        <v>Outbound</v>
      </c>
      <c r="D3795" t="str">
        <f>IF(tbl_transaction[[#This Row],[Type]]="Inbound",VLOOKUP(tbl_transaction[[#This Row],[Reference Number]],barang_masuk[],4,FALSE),IF(tbl_transaction[[#This Row],[Type]]="Outbound",VLOOKUP(tbl_transaction[[#This Row],[Reference Number]],barang_keluar[],4,FALSE),""))</f>
        <v>PER021</v>
      </c>
      <c r="E3795" t="str">
        <f>IF(tbl_transaction[[#This Row],[Type]]="Inbound",VLOOKUP(tbl_transaction[[#This Row],[Reference Number]],barang_masuk[],5,FALSE),IF(tbl_transaction[[#This Row],[Type]]="Outbound",VLOOKUP(tbl_transaction[[#This Row],[Reference Number]],barang_keluar[],5,FALSE),""))</f>
        <v>Sunsilk Personal Care Variant 21</v>
      </c>
      <c r="F3795">
        <f>IF(tbl_transaction[[#This Row],[Type]]="Inbound",VLOOKUP(tbl_transaction[[#This Row],[Reference Number]],barang_masuk[],6,FALSE),IF(tbl_transaction[[#This Row],[Type]]="Outbound",VLOOKUP(tbl_transaction[[#This Row],[Reference Number]],barang_keluar[],6,FALSE),""))</f>
        <v>5</v>
      </c>
      <c r="G3795" t="str">
        <f>IF(tbl_transaction[[#This Row],[Type]]="Inbound",VLOOKUP(tbl_transaction[[#This Row],[Reference Number]],barang_masuk[],7,FALSE),IF(tbl_transaction[[#This Row],[Type]]="Outbound",VLOOKUP(tbl_transaction[[#This Row],[Reference Number]],barang_keluar[],7,FALSE),""))</f>
        <v>Bottle</v>
      </c>
      <c r="H3795" t="str">
        <f>IF(tbl_transaction[[#This Row],[Type]]="Inbound",VLOOKUP(tbl_transaction[[#This Row],[Reference Number]],barang_masuk[],3,FALSE),IF(tbl_transaction[[#This Row],[Type]]="Outbound",VLOOKUP(tbl_transaction[[#This Row],[Reference Number]],barang_keluar[],3,FALSE),""))</f>
        <v>Outlet 075</v>
      </c>
      <c r="I3795" t="str">
        <f>IF(D3795='Kartu Stok'!$B$2,COUNTIF($D$3:D3795,'Kartu Stok'!$B$2),"")</f>
        <v/>
      </c>
    </row>
    <row r="3796" spans="1:9" ht="14.5" x14ac:dyDescent="0.35">
      <c r="A3796" s="2" t="s">
        <v>4355</v>
      </c>
      <c r="B3796" s="5">
        <f>IF(LEFT(tbl_transaction[[#This Row],[Reference Number]],2)="GR",VLOOKUP(tbl_transaction[[#This Row],[Reference Number]],barang_masuk[],2,FALSE),IF(LEFT(tbl_transaction[[#This Row],[Reference Number]],2)="DO",VLOOKUP(tbl_transaction[[#This Row],[Reference Number]],barang_keluar[],2,FALSE),""))</f>
        <v>46139</v>
      </c>
      <c r="C3796" t="str">
        <f t="shared" si="59"/>
        <v>Outbound</v>
      </c>
      <c r="D3796" t="str">
        <f>IF(tbl_transaction[[#This Row],[Type]]="Inbound",VLOOKUP(tbl_transaction[[#This Row],[Reference Number]],barang_masuk[],4,FALSE),IF(tbl_transaction[[#This Row],[Type]]="Outbound",VLOOKUP(tbl_transaction[[#This Row],[Reference Number]],barang_keluar[],4,FALSE),""))</f>
        <v>HOM015</v>
      </c>
      <c r="E3796" t="str">
        <f>IF(tbl_transaction[[#This Row],[Type]]="Inbound",VLOOKUP(tbl_transaction[[#This Row],[Reference Number]],barang_masuk[],5,FALSE),IF(tbl_transaction[[#This Row],[Type]]="Outbound",VLOOKUP(tbl_transaction[[#This Row],[Reference Number]],barang_keluar[],5,FALSE),""))</f>
        <v>Sunlight Home Care Variant 15</v>
      </c>
      <c r="F3796">
        <f>IF(tbl_transaction[[#This Row],[Type]]="Inbound",VLOOKUP(tbl_transaction[[#This Row],[Reference Number]],barang_masuk[],6,FALSE),IF(tbl_transaction[[#This Row],[Type]]="Outbound",VLOOKUP(tbl_transaction[[#This Row],[Reference Number]],barang_keluar[],6,FALSE),""))</f>
        <v>10</v>
      </c>
      <c r="G3796" t="str">
        <f>IF(tbl_transaction[[#This Row],[Type]]="Inbound",VLOOKUP(tbl_transaction[[#This Row],[Reference Number]],barang_masuk[],7,FALSE),IF(tbl_transaction[[#This Row],[Type]]="Outbound",VLOOKUP(tbl_transaction[[#This Row],[Reference Number]],barang_keluar[],7,FALSE),""))</f>
        <v>Pack</v>
      </c>
      <c r="H3796" t="str">
        <f>IF(tbl_transaction[[#This Row],[Type]]="Inbound",VLOOKUP(tbl_transaction[[#This Row],[Reference Number]],barang_masuk[],3,FALSE),IF(tbl_transaction[[#This Row],[Type]]="Outbound",VLOOKUP(tbl_transaction[[#This Row],[Reference Number]],barang_keluar[],3,FALSE),""))</f>
        <v>Outlet 045</v>
      </c>
      <c r="I3796" t="str">
        <f>IF(D3796='Kartu Stok'!$B$2,COUNTIF($D$3:D3796,'Kartu Stok'!$B$2),"")</f>
        <v/>
      </c>
    </row>
    <row r="3797" spans="1:9" ht="14.5" x14ac:dyDescent="0.35">
      <c r="A3797" s="2" t="s">
        <v>4356</v>
      </c>
      <c r="B3797" s="5">
        <f>IF(LEFT(tbl_transaction[[#This Row],[Reference Number]],2)="GR",VLOOKUP(tbl_transaction[[#This Row],[Reference Number]],barang_masuk[],2,FALSE),IF(LEFT(tbl_transaction[[#This Row],[Reference Number]],2)="DO",VLOOKUP(tbl_transaction[[#This Row],[Reference Number]],barang_keluar[],2,FALSE),""))</f>
        <v>46129</v>
      </c>
      <c r="C3797" t="str">
        <f t="shared" si="59"/>
        <v>Outbound</v>
      </c>
      <c r="D3797" t="str">
        <f>IF(tbl_transaction[[#This Row],[Type]]="Inbound",VLOOKUP(tbl_transaction[[#This Row],[Reference Number]],barang_masuk[],4,FALSE),IF(tbl_transaction[[#This Row],[Type]]="Outbound",VLOOKUP(tbl_transaction[[#This Row],[Reference Number]],barang_keluar[],4,FALSE),""))</f>
        <v>INS003</v>
      </c>
      <c r="E3797" t="str">
        <f>IF(tbl_transaction[[#This Row],[Type]]="Inbound",VLOOKUP(tbl_transaction[[#This Row],[Reference Number]],barang_masuk[],5,FALSE),IF(tbl_transaction[[#This Row],[Type]]="Outbound",VLOOKUP(tbl_transaction[[#This Row],[Reference Number]],barang_keluar[],5,FALSE),""))</f>
        <v>Indomie Instant Food Variant 3</v>
      </c>
      <c r="F3797">
        <f>IF(tbl_transaction[[#This Row],[Type]]="Inbound",VLOOKUP(tbl_transaction[[#This Row],[Reference Number]],barang_masuk[],6,FALSE),IF(tbl_transaction[[#This Row],[Type]]="Outbound",VLOOKUP(tbl_transaction[[#This Row],[Reference Number]],barang_keluar[],6,FALSE),""))</f>
        <v>30</v>
      </c>
      <c r="G3797" t="str">
        <f>IF(tbl_transaction[[#This Row],[Type]]="Inbound",VLOOKUP(tbl_transaction[[#This Row],[Reference Number]],barang_masuk[],7,FALSE),IF(tbl_transaction[[#This Row],[Type]]="Outbound",VLOOKUP(tbl_transaction[[#This Row],[Reference Number]],barang_keluar[],7,FALSE),""))</f>
        <v>Pack</v>
      </c>
      <c r="H3797" t="str">
        <f>IF(tbl_transaction[[#This Row],[Type]]="Inbound",VLOOKUP(tbl_transaction[[#This Row],[Reference Number]],barang_masuk[],3,FALSE),IF(tbl_transaction[[#This Row],[Type]]="Outbound",VLOOKUP(tbl_transaction[[#This Row],[Reference Number]],barang_keluar[],3,FALSE),""))</f>
        <v>Outlet 052</v>
      </c>
      <c r="I3797" t="str">
        <f>IF(D3797='Kartu Stok'!$B$2,COUNTIF($D$3:D3797,'Kartu Stok'!$B$2),"")</f>
        <v/>
      </c>
    </row>
    <row r="3798" spans="1:9" ht="14.5" x14ac:dyDescent="0.35">
      <c r="A3798" s="2" t="s">
        <v>4357</v>
      </c>
      <c r="B3798" s="5">
        <f>IF(LEFT(tbl_transaction[[#This Row],[Reference Number]],2)="GR",VLOOKUP(tbl_transaction[[#This Row],[Reference Number]],barang_masuk[],2,FALSE),IF(LEFT(tbl_transaction[[#This Row],[Reference Number]],2)="DO",VLOOKUP(tbl_transaction[[#This Row],[Reference Number]],barang_keluar[],2,FALSE),""))</f>
        <v>46164</v>
      </c>
      <c r="C3798" t="str">
        <f t="shared" si="59"/>
        <v>Outbound</v>
      </c>
      <c r="D3798" t="str">
        <f>IF(tbl_transaction[[#This Row],[Type]]="Inbound",VLOOKUP(tbl_transaction[[#This Row],[Reference Number]],barang_masuk[],4,FALSE),IF(tbl_transaction[[#This Row],[Type]]="Outbound",VLOOKUP(tbl_transaction[[#This Row],[Reference Number]],barang_keluar[],4,FALSE),""))</f>
        <v>HOM009</v>
      </c>
      <c r="E3798" t="str">
        <f>IF(tbl_transaction[[#This Row],[Type]]="Inbound",VLOOKUP(tbl_transaction[[#This Row],[Reference Number]],barang_masuk[],5,FALSE),IF(tbl_transaction[[#This Row],[Type]]="Outbound",VLOOKUP(tbl_transaction[[#This Row],[Reference Number]],barang_keluar[],5,FALSE),""))</f>
        <v>Molto Home Care Variant 9</v>
      </c>
      <c r="F3798">
        <f>IF(tbl_transaction[[#This Row],[Type]]="Inbound",VLOOKUP(tbl_transaction[[#This Row],[Reference Number]],barang_masuk[],6,FALSE),IF(tbl_transaction[[#This Row],[Type]]="Outbound",VLOOKUP(tbl_transaction[[#This Row],[Reference Number]],barang_keluar[],6,FALSE),""))</f>
        <v>5</v>
      </c>
      <c r="G3798" t="str">
        <f>IF(tbl_transaction[[#This Row],[Type]]="Inbound",VLOOKUP(tbl_transaction[[#This Row],[Reference Number]],barang_masuk[],7,FALSE),IF(tbl_transaction[[#This Row],[Type]]="Outbound",VLOOKUP(tbl_transaction[[#This Row],[Reference Number]],barang_keluar[],7,FALSE),""))</f>
        <v>Pack</v>
      </c>
      <c r="H3798" t="str">
        <f>IF(tbl_transaction[[#This Row],[Type]]="Inbound",VLOOKUP(tbl_transaction[[#This Row],[Reference Number]],barang_masuk[],3,FALSE),IF(tbl_transaction[[#This Row],[Type]]="Outbound",VLOOKUP(tbl_transaction[[#This Row],[Reference Number]],barang_keluar[],3,FALSE),""))</f>
        <v>Outlet 043</v>
      </c>
      <c r="I3798" t="str">
        <f>IF(D3798='Kartu Stok'!$B$2,COUNTIF($D$3:D3798,'Kartu Stok'!$B$2),"")</f>
        <v/>
      </c>
    </row>
    <row r="3799" spans="1:9" ht="14.5" x14ac:dyDescent="0.35">
      <c r="A3799" s="2" t="s">
        <v>4358</v>
      </c>
      <c r="B3799" s="5">
        <f>IF(LEFT(tbl_transaction[[#This Row],[Reference Number]],2)="GR",VLOOKUP(tbl_transaction[[#This Row],[Reference Number]],barang_masuk[],2,FALSE),IF(LEFT(tbl_transaction[[#This Row],[Reference Number]],2)="DO",VLOOKUP(tbl_transaction[[#This Row],[Reference Number]],barang_keluar[],2,FALSE),""))</f>
        <v>46134</v>
      </c>
      <c r="C3799" t="str">
        <f t="shared" si="59"/>
        <v>Outbound</v>
      </c>
      <c r="D3799" t="str">
        <f>IF(tbl_transaction[[#This Row],[Type]]="Inbound",VLOOKUP(tbl_transaction[[#This Row],[Reference Number]],barang_masuk[],4,FALSE),IF(tbl_transaction[[#This Row],[Type]]="Outbound",VLOOKUP(tbl_transaction[[#This Row],[Reference Number]],barang_keluar[],4,FALSE),""))</f>
        <v>BEV020</v>
      </c>
      <c r="E3799" t="str">
        <f>IF(tbl_transaction[[#This Row],[Type]]="Inbound",VLOOKUP(tbl_transaction[[#This Row],[Reference Number]],barang_masuk[],5,FALSE),IF(tbl_transaction[[#This Row],[Type]]="Outbound",VLOOKUP(tbl_transaction[[#This Row],[Reference Number]],barang_keluar[],5,FALSE),""))</f>
        <v>Coca Cola Beverage Variant 20</v>
      </c>
      <c r="F3799">
        <f>IF(tbl_transaction[[#This Row],[Type]]="Inbound",VLOOKUP(tbl_transaction[[#This Row],[Reference Number]],barang_masuk[],6,FALSE),IF(tbl_transaction[[#This Row],[Type]]="Outbound",VLOOKUP(tbl_transaction[[#This Row],[Reference Number]],barang_keluar[],6,FALSE),""))</f>
        <v>24</v>
      </c>
      <c r="G3799" t="str">
        <f>IF(tbl_transaction[[#This Row],[Type]]="Inbound",VLOOKUP(tbl_transaction[[#This Row],[Reference Number]],barang_masuk[],7,FALSE),IF(tbl_transaction[[#This Row],[Type]]="Outbound",VLOOKUP(tbl_transaction[[#This Row],[Reference Number]],barang_keluar[],7,FALSE),""))</f>
        <v>Bottle</v>
      </c>
      <c r="H3799" t="str">
        <f>IF(tbl_transaction[[#This Row],[Type]]="Inbound",VLOOKUP(tbl_transaction[[#This Row],[Reference Number]],barang_masuk[],3,FALSE),IF(tbl_transaction[[#This Row],[Type]]="Outbound",VLOOKUP(tbl_transaction[[#This Row],[Reference Number]],barang_keluar[],3,FALSE),""))</f>
        <v>Outlet 033</v>
      </c>
      <c r="I3799" t="str">
        <f>IF(D3799='Kartu Stok'!$B$2,COUNTIF($D$3:D3799,'Kartu Stok'!$B$2),"")</f>
        <v/>
      </c>
    </row>
    <row r="3800" spans="1:9" ht="14.5" x14ac:dyDescent="0.35">
      <c r="A3800" s="2" t="s">
        <v>4359</v>
      </c>
      <c r="B3800" s="5">
        <f>IF(LEFT(tbl_transaction[[#This Row],[Reference Number]],2)="GR",VLOOKUP(tbl_transaction[[#This Row],[Reference Number]],barang_masuk[],2,FALSE),IF(LEFT(tbl_transaction[[#This Row],[Reference Number]],2)="DO",VLOOKUP(tbl_transaction[[#This Row],[Reference Number]],barang_keluar[],2,FALSE),""))</f>
        <v>46059</v>
      </c>
      <c r="C3800" t="str">
        <f t="shared" si="59"/>
        <v>Outbound</v>
      </c>
      <c r="D3800" t="str">
        <f>IF(tbl_transaction[[#This Row],[Type]]="Inbound",VLOOKUP(tbl_transaction[[#This Row],[Reference Number]],barang_masuk[],4,FALSE),IF(tbl_transaction[[#This Row],[Type]]="Outbound",VLOOKUP(tbl_transaction[[#This Row],[Reference Number]],barang_keluar[],4,FALSE),""))</f>
        <v>BEV011</v>
      </c>
      <c r="E3800" t="str">
        <f>IF(tbl_transaction[[#This Row],[Type]]="Inbound",VLOOKUP(tbl_transaction[[#This Row],[Reference Number]],barang_masuk[],5,FALSE),IF(tbl_transaction[[#This Row],[Type]]="Outbound",VLOOKUP(tbl_transaction[[#This Row],[Reference Number]],barang_keluar[],5,FALSE),""))</f>
        <v>Pocari Beverage Variant 11</v>
      </c>
      <c r="F3800">
        <f>IF(tbl_transaction[[#This Row],[Type]]="Inbound",VLOOKUP(tbl_transaction[[#This Row],[Reference Number]],barang_masuk[],6,FALSE),IF(tbl_transaction[[#This Row],[Type]]="Outbound",VLOOKUP(tbl_transaction[[#This Row],[Reference Number]],barang_keluar[],6,FALSE),""))</f>
        <v>12</v>
      </c>
      <c r="G3800" t="str">
        <f>IF(tbl_transaction[[#This Row],[Type]]="Inbound",VLOOKUP(tbl_transaction[[#This Row],[Reference Number]],barang_masuk[],7,FALSE),IF(tbl_transaction[[#This Row],[Type]]="Outbound",VLOOKUP(tbl_transaction[[#This Row],[Reference Number]],barang_keluar[],7,FALSE),""))</f>
        <v>Bottle</v>
      </c>
      <c r="H3800" t="str">
        <f>IF(tbl_transaction[[#This Row],[Type]]="Inbound",VLOOKUP(tbl_transaction[[#This Row],[Reference Number]],barang_masuk[],3,FALSE),IF(tbl_transaction[[#This Row],[Type]]="Outbound",VLOOKUP(tbl_transaction[[#This Row],[Reference Number]],barang_keluar[],3,FALSE),""))</f>
        <v>Outlet 036</v>
      </c>
      <c r="I3800" t="str">
        <f>IF(D3800='Kartu Stok'!$B$2,COUNTIF($D$3:D3800,'Kartu Stok'!$B$2),"")</f>
        <v/>
      </c>
    </row>
    <row r="3801" spans="1:9" ht="14.5" x14ac:dyDescent="0.35">
      <c r="A3801" s="2" t="s">
        <v>4360</v>
      </c>
      <c r="B3801" s="5">
        <f>IF(LEFT(tbl_transaction[[#This Row],[Reference Number]],2)="GR",VLOOKUP(tbl_transaction[[#This Row],[Reference Number]],barang_masuk[],2,FALSE),IF(LEFT(tbl_transaction[[#This Row],[Reference Number]],2)="DO",VLOOKUP(tbl_transaction[[#This Row],[Reference Number]],barang_keluar[],2,FALSE),""))</f>
        <v>46167</v>
      </c>
      <c r="C3801" t="str">
        <f t="shared" si="59"/>
        <v>Outbound</v>
      </c>
      <c r="D3801" t="str">
        <f>IF(tbl_transaction[[#This Row],[Type]]="Inbound",VLOOKUP(tbl_transaction[[#This Row],[Reference Number]],barang_masuk[],4,FALSE),IF(tbl_transaction[[#This Row],[Type]]="Outbound",VLOOKUP(tbl_transaction[[#This Row],[Reference Number]],barang_keluar[],4,FALSE),""))</f>
        <v>HOM003</v>
      </c>
      <c r="E3801" t="str">
        <f>IF(tbl_transaction[[#This Row],[Type]]="Inbound",VLOOKUP(tbl_transaction[[#This Row],[Reference Number]],barang_masuk[],5,FALSE),IF(tbl_transaction[[#This Row],[Type]]="Outbound",VLOOKUP(tbl_transaction[[#This Row],[Reference Number]],barang_keluar[],5,FALSE),""))</f>
        <v>Sunlight Home Care Variant 3</v>
      </c>
      <c r="F3801">
        <f>IF(tbl_transaction[[#This Row],[Type]]="Inbound",VLOOKUP(tbl_transaction[[#This Row],[Reference Number]],barang_masuk[],6,FALSE),IF(tbl_transaction[[#This Row],[Type]]="Outbound",VLOOKUP(tbl_transaction[[#This Row],[Reference Number]],barang_keluar[],6,FALSE),""))</f>
        <v>15</v>
      </c>
      <c r="G3801" t="str">
        <f>IF(tbl_transaction[[#This Row],[Type]]="Inbound",VLOOKUP(tbl_transaction[[#This Row],[Reference Number]],barang_masuk[],7,FALSE),IF(tbl_transaction[[#This Row],[Type]]="Outbound",VLOOKUP(tbl_transaction[[#This Row],[Reference Number]],barang_keluar[],7,FALSE),""))</f>
        <v>Pack</v>
      </c>
      <c r="H3801" t="str">
        <f>IF(tbl_transaction[[#This Row],[Type]]="Inbound",VLOOKUP(tbl_transaction[[#This Row],[Reference Number]],barang_masuk[],3,FALSE),IF(tbl_transaction[[#This Row],[Type]]="Outbound",VLOOKUP(tbl_transaction[[#This Row],[Reference Number]],barang_keluar[],3,FALSE),""))</f>
        <v>Outlet 079</v>
      </c>
      <c r="I3801" t="str">
        <f>IF(D3801='Kartu Stok'!$B$2,COUNTIF($D$3:D3801,'Kartu Stok'!$B$2),"")</f>
        <v/>
      </c>
    </row>
    <row r="3802" spans="1:9" ht="14.5" x14ac:dyDescent="0.35">
      <c r="A3802" s="2" t="s">
        <v>4361</v>
      </c>
      <c r="B3802" s="5">
        <f>IF(LEFT(tbl_transaction[[#This Row],[Reference Number]],2)="GR",VLOOKUP(tbl_transaction[[#This Row],[Reference Number]],barang_masuk[],2,FALSE),IF(LEFT(tbl_transaction[[#This Row],[Reference Number]],2)="DO",VLOOKUP(tbl_transaction[[#This Row],[Reference Number]],barang_keluar[],2,FALSE),""))</f>
        <v>46118</v>
      </c>
      <c r="C3802" t="str">
        <f t="shared" si="59"/>
        <v>Outbound</v>
      </c>
      <c r="D3802" t="str">
        <f>IF(tbl_transaction[[#This Row],[Type]]="Inbound",VLOOKUP(tbl_transaction[[#This Row],[Reference Number]],barang_masuk[],4,FALSE),IF(tbl_transaction[[#This Row],[Type]]="Outbound",VLOOKUP(tbl_transaction[[#This Row],[Reference Number]],barang_keluar[],4,FALSE),""))</f>
        <v>PER002</v>
      </c>
      <c r="E3802" t="str">
        <f>IF(tbl_transaction[[#This Row],[Type]]="Inbound",VLOOKUP(tbl_transaction[[#This Row],[Reference Number]],barang_masuk[],5,FALSE),IF(tbl_transaction[[#This Row],[Type]]="Outbound",VLOOKUP(tbl_transaction[[#This Row],[Reference Number]],barang_keluar[],5,FALSE),""))</f>
        <v>Lifebuoy Personal Care Variant 2</v>
      </c>
      <c r="F3802">
        <f>IF(tbl_transaction[[#This Row],[Type]]="Inbound",VLOOKUP(tbl_transaction[[#This Row],[Reference Number]],barang_masuk[],6,FALSE),IF(tbl_transaction[[#This Row],[Type]]="Outbound",VLOOKUP(tbl_transaction[[#This Row],[Reference Number]],barang_keluar[],6,FALSE),""))</f>
        <v>30</v>
      </c>
      <c r="G3802" t="str">
        <f>IF(tbl_transaction[[#This Row],[Type]]="Inbound",VLOOKUP(tbl_transaction[[#This Row],[Reference Number]],barang_masuk[],7,FALSE),IF(tbl_transaction[[#This Row],[Type]]="Outbound",VLOOKUP(tbl_transaction[[#This Row],[Reference Number]],barang_keluar[],7,FALSE),""))</f>
        <v>Bottle</v>
      </c>
      <c r="H3802" t="str">
        <f>IF(tbl_transaction[[#This Row],[Type]]="Inbound",VLOOKUP(tbl_transaction[[#This Row],[Reference Number]],barang_masuk[],3,FALSE),IF(tbl_transaction[[#This Row],[Type]]="Outbound",VLOOKUP(tbl_transaction[[#This Row],[Reference Number]],barang_keluar[],3,FALSE),""))</f>
        <v>Outlet 055</v>
      </c>
      <c r="I3802" t="str">
        <f>IF(D3802='Kartu Stok'!$B$2,COUNTIF($D$3:D3802,'Kartu Stok'!$B$2),"")</f>
        <v/>
      </c>
    </row>
    <row r="3803" spans="1:9" ht="14.5" x14ac:dyDescent="0.35">
      <c r="A3803" s="2" t="s">
        <v>4362</v>
      </c>
      <c r="B3803" s="5">
        <f>IF(LEFT(tbl_transaction[[#This Row],[Reference Number]],2)="GR",VLOOKUP(tbl_transaction[[#This Row],[Reference Number]],barang_masuk[],2,FALSE),IF(LEFT(tbl_transaction[[#This Row],[Reference Number]],2)="DO",VLOOKUP(tbl_transaction[[#This Row],[Reference Number]],barang_keluar[],2,FALSE),""))</f>
        <v>46192</v>
      </c>
      <c r="C3803" t="str">
        <f t="shared" si="59"/>
        <v>Outbound</v>
      </c>
      <c r="D3803" t="str">
        <f>IF(tbl_transaction[[#This Row],[Type]]="Inbound",VLOOKUP(tbl_transaction[[#This Row],[Reference Number]],barang_masuk[],4,FALSE),IF(tbl_transaction[[#This Row],[Type]]="Outbound",VLOOKUP(tbl_transaction[[#This Row],[Reference Number]],barang_keluar[],4,FALSE),""))</f>
        <v>BEV005</v>
      </c>
      <c r="E3803" t="str">
        <f>IF(tbl_transaction[[#This Row],[Type]]="Inbound",VLOOKUP(tbl_transaction[[#This Row],[Reference Number]],barang_masuk[],5,FALSE),IF(tbl_transaction[[#This Row],[Type]]="Outbound",VLOOKUP(tbl_transaction[[#This Row],[Reference Number]],barang_keluar[],5,FALSE),""))</f>
        <v>Aqua Beverage Variant 5</v>
      </c>
      <c r="F3803">
        <f>IF(tbl_transaction[[#This Row],[Type]]="Inbound",VLOOKUP(tbl_transaction[[#This Row],[Reference Number]],barang_masuk[],6,FALSE),IF(tbl_transaction[[#This Row],[Type]]="Outbound",VLOOKUP(tbl_transaction[[#This Row],[Reference Number]],barang_keluar[],6,FALSE),""))</f>
        <v>30</v>
      </c>
      <c r="G3803" t="str">
        <f>IF(tbl_transaction[[#This Row],[Type]]="Inbound",VLOOKUP(tbl_transaction[[#This Row],[Reference Number]],barang_masuk[],7,FALSE),IF(tbl_transaction[[#This Row],[Type]]="Outbound",VLOOKUP(tbl_transaction[[#This Row],[Reference Number]],barang_keluar[],7,FALSE),""))</f>
        <v>Bottle</v>
      </c>
      <c r="H3803" t="str">
        <f>IF(tbl_transaction[[#This Row],[Type]]="Inbound",VLOOKUP(tbl_transaction[[#This Row],[Reference Number]],barang_masuk[],3,FALSE),IF(tbl_transaction[[#This Row],[Type]]="Outbound",VLOOKUP(tbl_transaction[[#This Row],[Reference Number]],barang_keluar[],3,FALSE),""))</f>
        <v>Outlet 022</v>
      </c>
      <c r="I3803" t="str">
        <f>IF(D3803='Kartu Stok'!$B$2,COUNTIF($D$3:D3803,'Kartu Stok'!$B$2),"")</f>
        <v/>
      </c>
    </row>
    <row r="3804" spans="1:9" ht="14.5" x14ac:dyDescent="0.35">
      <c r="A3804" s="2" t="s">
        <v>4363</v>
      </c>
      <c r="B3804" s="5">
        <f>IF(LEFT(tbl_transaction[[#This Row],[Reference Number]],2)="GR",VLOOKUP(tbl_transaction[[#This Row],[Reference Number]],barang_masuk[],2,FALSE),IF(LEFT(tbl_transaction[[#This Row],[Reference Number]],2)="DO",VLOOKUP(tbl_transaction[[#This Row],[Reference Number]],barang_keluar[],2,FALSE),""))</f>
        <v>46142</v>
      </c>
      <c r="C3804" t="str">
        <f t="shared" si="59"/>
        <v>Outbound</v>
      </c>
      <c r="D3804" t="str">
        <f>IF(tbl_transaction[[#This Row],[Type]]="Inbound",VLOOKUP(tbl_transaction[[#This Row],[Reference Number]],barang_masuk[],4,FALSE),IF(tbl_transaction[[#This Row],[Type]]="Outbound",VLOOKUP(tbl_transaction[[#This Row],[Reference Number]],barang_keluar[],4,FALSE),""))</f>
        <v>HOM007</v>
      </c>
      <c r="E3804" t="str">
        <f>IF(tbl_transaction[[#This Row],[Type]]="Inbound",VLOOKUP(tbl_transaction[[#This Row],[Reference Number]],barang_masuk[],5,FALSE),IF(tbl_transaction[[#This Row],[Type]]="Outbound",VLOOKUP(tbl_transaction[[#This Row],[Reference Number]],barang_keluar[],5,FALSE),""))</f>
        <v>Sunlight Home Care Variant 7</v>
      </c>
      <c r="F3804">
        <f>IF(tbl_transaction[[#This Row],[Type]]="Inbound",VLOOKUP(tbl_transaction[[#This Row],[Reference Number]],barang_masuk[],6,FALSE),IF(tbl_transaction[[#This Row],[Type]]="Outbound",VLOOKUP(tbl_transaction[[#This Row],[Reference Number]],barang_keluar[],6,FALSE),""))</f>
        <v>12</v>
      </c>
      <c r="G3804" t="str">
        <f>IF(tbl_transaction[[#This Row],[Type]]="Inbound",VLOOKUP(tbl_transaction[[#This Row],[Reference Number]],barang_masuk[],7,FALSE),IF(tbl_transaction[[#This Row],[Type]]="Outbound",VLOOKUP(tbl_transaction[[#This Row],[Reference Number]],barang_keluar[],7,FALSE),""))</f>
        <v>Pack</v>
      </c>
      <c r="H3804" t="str">
        <f>IF(tbl_transaction[[#This Row],[Type]]="Inbound",VLOOKUP(tbl_transaction[[#This Row],[Reference Number]],barang_masuk[],3,FALSE),IF(tbl_transaction[[#This Row],[Type]]="Outbound",VLOOKUP(tbl_transaction[[#This Row],[Reference Number]],barang_keluar[],3,FALSE),""))</f>
        <v>Outlet 066</v>
      </c>
      <c r="I3804" t="str">
        <f>IF(D3804='Kartu Stok'!$B$2,COUNTIF($D$3:D3804,'Kartu Stok'!$B$2),"")</f>
        <v/>
      </c>
    </row>
    <row r="3805" spans="1:9" ht="14.5" x14ac:dyDescent="0.35">
      <c r="A3805" s="2" t="s">
        <v>4364</v>
      </c>
      <c r="B3805" s="5">
        <f>IF(LEFT(tbl_transaction[[#This Row],[Reference Number]],2)="GR",VLOOKUP(tbl_transaction[[#This Row],[Reference Number]],barang_masuk[],2,FALSE),IF(LEFT(tbl_transaction[[#This Row],[Reference Number]],2)="DO",VLOOKUP(tbl_transaction[[#This Row],[Reference Number]],barang_keluar[],2,FALSE),""))</f>
        <v>46145</v>
      </c>
      <c r="C3805" t="str">
        <f t="shared" si="59"/>
        <v>Outbound</v>
      </c>
      <c r="D3805" t="str">
        <f>IF(tbl_transaction[[#This Row],[Type]]="Inbound",VLOOKUP(tbl_transaction[[#This Row],[Reference Number]],barang_masuk[],4,FALSE),IF(tbl_transaction[[#This Row],[Type]]="Outbound",VLOOKUP(tbl_transaction[[#This Row],[Reference Number]],barang_keluar[],4,FALSE),""))</f>
        <v>PER016</v>
      </c>
      <c r="E3805" t="str">
        <f>IF(tbl_transaction[[#This Row],[Type]]="Inbound",VLOOKUP(tbl_transaction[[#This Row],[Reference Number]],barang_masuk[],5,FALSE),IF(tbl_transaction[[#This Row],[Type]]="Outbound",VLOOKUP(tbl_transaction[[#This Row],[Reference Number]],barang_keluar[],5,FALSE),""))</f>
        <v>Lifebuoy Personal Care Variant 16</v>
      </c>
      <c r="F3805">
        <f>IF(tbl_transaction[[#This Row],[Type]]="Inbound",VLOOKUP(tbl_transaction[[#This Row],[Reference Number]],barang_masuk[],6,FALSE),IF(tbl_transaction[[#This Row],[Type]]="Outbound",VLOOKUP(tbl_transaction[[#This Row],[Reference Number]],barang_keluar[],6,FALSE),""))</f>
        <v>36</v>
      </c>
      <c r="G3805" t="str">
        <f>IF(tbl_transaction[[#This Row],[Type]]="Inbound",VLOOKUP(tbl_transaction[[#This Row],[Reference Number]],barang_masuk[],7,FALSE),IF(tbl_transaction[[#This Row],[Type]]="Outbound",VLOOKUP(tbl_transaction[[#This Row],[Reference Number]],barang_keluar[],7,FALSE),""))</f>
        <v>Bottle</v>
      </c>
      <c r="H3805" t="str">
        <f>IF(tbl_transaction[[#This Row],[Type]]="Inbound",VLOOKUP(tbl_transaction[[#This Row],[Reference Number]],barang_masuk[],3,FALSE),IF(tbl_transaction[[#This Row],[Type]]="Outbound",VLOOKUP(tbl_transaction[[#This Row],[Reference Number]],barang_keluar[],3,FALSE),""))</f>
        <v>Outlet 003</v>
      </c>
      <c r="I3805" t="str">
        <f>IF(D3805='Kartu Stok'!$B$2,COUNTIF($D$3:D3805,'Kartu Stok'!$B$2),"")</f>
        <v/>
      </c>
    </row>
    <row r="3806" spans="1:9" ht="14.5" x14ac:dyDescent="0.35">
      <c r="A3806" s="2" t="s">
        <v>4365</v>
      </c>
      <c r="B3806" s="5">
        <f>IF(LEFT(tbl_transaction[[#This Row],[Reference Number]],2)="GR",VLOOKUP(tbl_transaction[[#This Row],[Reference Number]],barang_masuk[],2,FALSE),IF(LEFT(tbl_transaction[[#This Row],[Reference Number]],2)="DO",VLOOKUP(tbl_transaction[[#This Row],[Reference Number]],barang_keluar[],2,FALSE),""))</f>
        <v>46062</v>
      </c>
      <c r="C3806" t="str">
        <f t="shared" ref="C3806:C3869" si="60">IF(LEFT(A3806,2)="GR","Inbound",IF(LEFT(A3806,2)="DO","Outbound",""))</f>
        <v>Outbound</v>
      </c>
      <c r="D3806" t="str">
        <f>IF(tbl_transaction[[#This Row],[Type]]="Inbound",VLOOKUP(tbl_transaction[[#This Row],[Reference Number]],barang_masuk[],4,FALSE),IF(tbl_transaction[[#This Row],[Type]]="Outbound",VLOOKUP(tbl_transaction[[#This Row],[Reference Number]],barang_keluar[],4,FALSE),""))</f>
        <v>BEV003</v>
      </c>
      <c r="E3806" t="str">
        <f>IF(tbl_transaction[[#This Row],[Type]]="Inbound",VLOOKUP(tbl_transaction[[#This Row],[Reference Number]],barang_masuk[],5,FALSE),IF(tbl_transaction[[#This Row],[Type]]="Outbound",VLOOKUP(tbl_transaction[[#This Row],[Reference Number]],barang_keluar[],5,FALSE),""))</f>
        <v>Sosro Beverage Variant 3</v>
      </c>
      <c r="F3806">
        <f>IF(tbl_transaction[[#This Row],[Type]]="Inbound",VLOOKUP(tbl_transaction[[#This Row],[Reference Number]],barang_masuk[],6,FALSE),IF(tbl_transaction[[#This Row],[Type]]="Outbound",VLOOKUP(tbl_transaction[[#This Row],[Reference Number]],barang_keluar[],6,FALSE),""))</f>
        <v>30</v>
      </c>
      <c r="G3806" t="str">
        <f>IF(tbl_transaction[[#This Row],[Type]]="Inbound",VLOOKUP(tbl_transaction[[#This Row],[Reference Number]],barang_masuk[],7,FALSE),IF(tbl_transaction[[#This Row],[Type]]="Outbound",VLOOKUP(tbl_transaction[[#This Row],[Reference Number]],barang_keluar[],7,FALSE),""))</f>
        <v>Bottle</v>
      </c>
      <c r="H3806" t="str">
        <f>IF(tbl_transaction[[#This Row],[Type]]="Inbound",VLOOKUP(tbl_transaction[[#This Row],[Reference Number]],barang_masuk[],3,FALSE),IF(tbl_transaction[[#This Row],[Type]]="Outbound",VLOOKUP(tbl_transaction[[#This Row],[Reference Number]],barang_keluar[],3,FALSE),""))</f>
        <v>Outlet 023</v>
      </c>
      <c r="I3806" t="str">
        <f>IF(D3806='Kartu Stok'!$B$2,COUNTIF($D$3:D3806,'Kartu Stok'!$B$2),"")</f>
        <v/>
      </c>
    </row>
    <row r="3807" spans="1:9" ht="14.5" x14ac:dyDescent="0.35">
      <c r="A3807" s="2" t="s">
        <v>4366</v>
      </c>
      <c r="B3807" s="5">
        <f>IF(LEFT(tbl_transaction[[#This Row],[Reference Number]],2)="GR",VLOOKUP(tbl_transaction[[#This Row],[Reference Number]],barang_masuk[],2,FALSE),IF(LEFT(tbl_transaction[[#This Row],[Reference Number]],2)="DO",VLOOKUP(tbl_transaction[[#This Row],[Reference Number]],barang_keluar[],2,FALSE),""))</f>
        <v>46166</v>
      </c>
      <c r="C3807" t="str">
        <f t="shared" si="60"/>
        <v>Outbound</v>
      </c>
      <c r="D3807" t="str">
        <f>IF(tbl_transaction[[#This Row],[Type]]="Inbound",VLOOKUP(tbl_transaction[[#This Row],[Reference Number]],barang_masuk[],4,FALSE),IF(tbl_transaction[[#This Row],[Type]]="Outbound",VLOOKUP(tbl_transaction[[#This Row],[Reference Number]],barang_keluar[],4,FALSE),""))</f>
        <v>SNK034</v>
      </c>
      <c r="E3807" t="str">
        <f>IF(tbl_transaction[[#This Row],[Type]]="Inbound",VLOOKUP(tbl_transaction[[#This Row],[Reference Number]],barang_masuk[],5,FALSE),IF(tbl_transaction[[#This Row],[Type]]="Outbound",VLOOKUP(tbl_transaction[[#This Row],[Reference Number]],barang_keluar[],5,FALSE),""))</f>
        <v>Taro Snack Variant 34</v>
      </c>
      <c r="F3807">
        <f>IF(tbl_transaction[[#This Row],[Type]]="Inbound",VLOOKUP(tbl_transaction[[#This Row],[Reference Number]],barang_masuk[],6,FALSE),IF(tbl_transaction[[#This Row],[Type]]="Outbound",VLOOKUP(tbl_transaction[[#This Row],[Reference Number]],barang_keluar[],6,FALSE),""))</f>
        <v>10</v>
      </c>
      <c r="G3807" t="str">
        <f>IF(tbl_transaction[[#This Row],[Type]]="Inbound",VLOOKUP(tbl_transaction[[#This Row],[Reference Number]],barang_masuk[],7,FALSE),IF(tbl_transaction[[#This Row],[Type]]="Outbound",VLOOKUP(tbl_transaction[[#This Row],[Reference Number]],barang_keluar[],7,FALSE),""))</f>
        <v>Pack</v>
      </c>
      <c r="H3807" t="str">
        <f>IF(tbl_transaction[[#This Row],[Type]]="Inbound",VLOOKUP(tbl_transaction[[#This Row],[Reference Number]],barang_masuk[],3,FALSE),IF(tbl_transaction[[#This Row],[Type]]="Outbound",VLOOKUP(tbl_transaction[[#This Row],[Reference Number]],barang_keluar[],3,FALSE),""))</f>
        <v>Outlet 035</v>
      </c>
      <c r="I3807" t="str">
        <f>IF(D3807='Kartu Stok'!$B$2,COUNTIF($D$3:D3807,'Kartu Stok'!$B$2),"")</f>
        <v/>
      </c>
    </row>
    <row r="3808" spans="1:9" ht="14.5" x14ac:dyDescent="0.35">
      <c r="A3808" s="2" t="s">
        <v>4367</v>
      </c>
      <c r="B3808" s="5">
        <f>IF(LEFT(tbl_transaction[[#This Row],[Reference Number]],2)="GR",VLOOKUP(tbl_transaction[[#This Row],[Reference Number]],barang_masuk[],2,FALSE),IF(LEFT(tbl_transaction[[#This Row],[Reference Number]],2)="DO",VLOOKUP(tbl_transaction[[#This Row],[Reference Number]],barang_keluar[],2,FALSE),""))</f>
        <v>46025</v>
      </c>
      <c r="C3808" t="str">
        <f t="shared" si="60"/>
        <v>Outbound</v>
      </c>
      <c r="D3808" t="str">
        <f>IF(tbl_transaction[[#This Row],[Type]]="Inbound",VLOOKUP(tbl_transaction[[#This Row],[Reference Number]],barang_masuk[],4,FALSE),IF(tbl_transaction[[#This Row],[Type]]="Outbound",VLOOKUP(tbl_transaction[[#This Row],[Reference Number]],barang_keluar[],4,FALSE),""))</f>
        <v>HOM028</v>
      </c>
      <c r="E3808" t="str">
        <f>IF(tbl_transaction[[#This Row],[Type]]="Inbound",VLOOKUP(tbl_transaction[[#This Row],[Reference Number]],barang_masuk[],5,FALSE),IF(tbl_transaction[[#This Row],[Type]]="Outbound",VLOOKUP(tbl_transaction[[#This Row],[Reference Number]],barang_keluar[],5,FALSE),""))</f>
        <v>Rinso Home Care Variant 28</v>
      </c>
      <c r="F3808">
        <f>IF(tbl_transaction[[#This Row],[Type]]="Inbound",VLOOKUP(tbl_transaction[[#This Row],[Reference Number]],barang_masuk[],6,FALSE),IF(tbl_transaction[[#This Row],[Type]]="Outbound",VLOOKUP(tbl_transaction[[#This Row],[Reference Number]],barang_keluar[],6,FALSE),""))</f>
        <v>60</v>
      </c>
      <c r="G3808" t="str">
        <f>IF(tbl_transaction[[#This Row],[Type]]="Inbound",VLOOKUP(tbl_transaction[[#This Row],[Reference Number]],barang_masuk[],7,FALSE),IF(tbl_transaction[[#This Row],[Type]]="Outbound",VLOOKUP(tbl_transaction[[#This Row],[Reference Number]],barang_keluar[],7,FALSE),""))</f>
        <v>Pack</v>
      </c>
      <c r="H3808" t="str">
        <f>IF(tbl_transaction[[#This Row],[Type]]="Inbound",VLOOKUP(tbl_transaction[[#This Row],[Reference Number]],barang_masuk[],3,FALSE),IF(tbl_transaction[[#This Row],[Type]]="Outbound",VLOOKUP(tbl_transaction[[#This Row],[Reference Number]],barang_keluar[],3,FALSE),""))</f>
        <v>Outlet 068</v>
      </c>
      <c r="I3808" t="str">
        <f>IF(D3808='Kartu Stok'!$B$2,COUNTIF($D$3:D3808,'Kartu Stok'!$B$2),"")</f>
        <v/>
      </c>
    </row>
    <row r="3809" spans="1:9" ht="14.5" x14ac:dyDescent="0.35">
      <c r="A3809" s="2" t="s">
        <v>4368</v>
      </c>
      <c r="B3809" s="5">
        <f>IF(LEFT(tbl_transaction[[#This Row],[Reference Number]],2)="GR",VLOOKUP(tbl_transaction[[#This Row],[Reference Number]],barang_masuk[],2,FALSE),IF(LEFT(tbl_transaction[[#This Row],[Reference Number]],2)="DO",VLOOKUP(tbl_transaction[[#This Row],[Reference Number]],barang_keluar[],2,FALSE),""))</f>
        <v>46078</v>
      </c>
      <c r="C3809" t="str">
        <f t="shared" si="60"/>
        <v>Outbound</v>
      </c>
      <c r="D3809" t="str">
        <f>IF(tbl_transaction[[#This Row],[Type]]="Inbound",VLOOKUP(tbl_transaction[[#This Row],[Reference Number]],barang_masuk[],4,FALSE),IF(tbl_transaction[[#This Row],[Type]]="Outbound",VLOOKUP(tbl_transaction[[#This Row],[Reference Number]],barang_keluar[],4,FALSE),""))</f>
        <v>SNK029</v>
      </c>
      <c r="E3809" t="str">
        <f>IF(tbl_transaction[[#This Row],[Type]]="Inbound",VLOOKUP(tbl_transaction[[#This Row],[Reference Number]],barang_masuk[],5,FALSE),IF(tbl_transaction[[#This Row],[Type]]="Outbound",VLOOKUP(tbl_transaction[[#This Row],[Reference Number]],barang_keluar[],5,FALSE),""))</f>
        <v>Chitato Snack Variant 29</v>
      </c>
      <c r="F3809">
        <f>IF(tbl_transaction[[#This Row],[Type]]="Inbound",VLOOKUP(tbl_transaction[[#This Row],[Reference Number]],barang_masuk[],6,FALSE),IF(tbl_transaction[[#This Row],[Type]]="Outbound",VLOOKUP(tbl_transaction[[#This Row],[Reference Number]],barang_keluar[],6,FALSE),""))</f>
        <v>5</v>
      </c>
      <c r="G3809" t="str">
        <f>IF(tbl_transaction[[#This Row],[Type]]="Inbound",VLOOKUP(tbl_transaction[[#This Row],[Reference Number]],barang_masuk[],7,FALSE),IF(tbl_transaction[[#This Row],[Type]]="Outbound",VLOOKUP(tbl_transaction[[#This Row],[Reference Number]],barang_keluar[],7,FALSE),""))</f>
        <v>Pack</v>
      </c>
      <c r="H3809" t="str">
        <f>IF(tbl_transaction[[#This Row],[Type]]="Inbound",VLOOKUP(tbl_transaction[[#This Row],[Reference Number]],barang_masuk[],3,FALSE),IF(tbl_transaction[[#This Row],[Type]]="Outbound",VLOOKUP(tbl_transaction[[#This Row],[Reference Number]],barang_keluar[],3,FALSE),""))</f>
        <v>Outlet 058</v>
      </c>
      <c r="I3809" t="str">
        <f>IF(D3809='Kartu Stok'!$B$2,COUNTIF($D$3:D3809,'Kartu Stok'!$B$2),"")</f>
        <v/>
      </c>
    </row>
    <row r="3810" spans="1:9" ht="14.5" x14ac:dyDescent="0.35">
      <c r="A3810" s="2" t="s">
        <v>4369</v>
      </c>
      <c r="B3810" s="5">
        <f>IF(LEFT(tbl_transaction[[#This Row],[Reference Number]],2)="GR",VLOOKUP(tbl_transaction[[#This Row],[Reference Number]],barang_masuk[],2,FALSE),IF(LEFT(tbl_transaction[[#This Row],[Reference Number]],2)="DO",VLOOKUP(tbl_transaction[[#This Row],[Reference Number]],barang_keluar[],2,FALSE),""))</f>
        <v>46174</v>
      </c>
      <c r="C3810" t="str">
        <f t="shared" si="60"/>
        <v>Outbound</v>
      </c>
      <c r="D3810" t="str">
        <f>IF(tbl_transaction[[#This Row],[Type]]="Inbound",VLOOKUP(tbl_transaction[[#This Row],[Reference Number]],barang_masuk[],4,FALSE),IF(tbl_transaction[[#This Row],[Type]]="Outbound",VLOOKUP(tbl_transaction[[#This Row],[Reference Number]],barang_keluar[],4,FALSE),""))</f>
        <v>SNK007</v>
      </c>
      <c r="E3810" t="str">
        <f>IF(tbl_transaction[[#This Row],[Type]]="Inbound",VLOOKUP(tbl_transaction[[#This Row],[Reference Number]],barang_masuk[],5,FALSE),IF(tbl_transaction[[#This Row],[Type]]="Outbound",VLOOKUP(tbl_transaction[[#This Row],[Reference Number]],barang_keluar[],5,FALSE),""))</f>
        <v>Chitato Snack Variant 7</v>
      </c>
      <c r="F3810">
        <f>IF(tbl_transaction[[#This Row],[Type]]="Inbound",VLOOKUP(tbl_transaction[[#This Row],[Reference Number]],barang_masuk[],6,FALSE),IF(tbl_transaction[[#This Row],[Type]]="Outbound",VLOOKUP(tbl_transaction[[#This Row],[Reference Number]],barang_keluar[],6,FALSE),""))</f>
        <v>24</v>
      </c>
      <c r="G3810" t="str">
        <f>IF(tbl_transaction[[#This Row],[Type]]="Inbound",VLOOKUP(tbl_transaction[[#This Row],[Reference Number]],barang_masuk[],7,FALSE),IF(tbl_transaction[[#This Row],[Type]]="Outbound",VLOOKUP(tbl_transaction[[#This Row],[Reference Number]],barang_keluar[],7,FALSE),""))</f>
        <v>Pack</v>
      </c>
      <c r="H3810" t="str">
        <f>IF(tbl_transaction[[#This Row],[Type]]="Inbound",VLOOKUP(tbl_transaction[[#This Row],[Reference Number]],barang_masuk[],3,FALSE),IF(tbl_transaction[[#This Row],[Type]]="Outbound",VLOOKUP(tbl_transaction[[#This Row],[Reference Number]],barang_keluar[],3,FALSE),""))</f>
        <v>Outlet 072</v>
      </c>
      <c r="I3810" t="str">
        <f>IF(D3810='Kartu Stok'!$B$2,COUNTIF($D$3:D3810,'Kartu Stok'!$B$2),"")</f>
        <v/>
      </c>
    </row>
    <row r="3811" spans="1:9" ht="14.5" x14ac:dyDescent="0.35">
      <c r="A3811" s="2" t="s">
        <v>4370</v>
      </c>
      <c r="B3811" s="5">
        <f>IF(LEFT(tbl_transaction[[#This Row],[Reference Number]],2)="GR",VLOOKUP(tbl_transaction[[#This Row],[Reference Number]],barang_masuk[],2,FALSE),IF(LEFT(tbl_transaction[[#This Row],[Reference Number]],2)="DO",VLOOKUP(tbl_transaction[[#This Row],[Reference Number]],barang_keluar[],2,FALSE),""))</f>
        <v>46101</v>
      </c>
      <c r="C3811" t="str">
        <f t="shared" si="60"/>
        <v>Outbound</v>
      </c>
      <c r="D3811" t="str">
        <f>IF(tbl_transaction[[#This Row],[Type]]="Inbound",VLOOKUP(tbl_transaction[[#This Row],[Reference Number]],barang_masuk[],4,FALSE),IF(tbl_transaction[[#This Row],[Type]]="Outbound",VLOOKUP(tbl_transaction[[#This Row],[Reference Number]],barang_keluar[],4,FALSE),""))</f>
        <v>SNK017</v>
      </c>
      <c r="E3811" t="str">
        <f>IF(tbl_transaction[[#This Row],[Type]]="Inbound",VLOOKUP(tbl_transaction[[#This Row],[Reference Number]],barang_masuk[],5,FALSE),IF(tbl_transaction[[#This Row],[Type]]="Outbound",VLOOKUP(tbl_transaction[[#This Row],[Reference Number]],barang_keluar[],5,FALSE),""))</f>
        <v>Qtela Snack Variant 17</v>
      </c>
      <c r="F3811">
        <f>IF(tbl_transaction[[#This Row],[Type]]="Inbound",VLOOKUP(tbl_transaction[[#This Row],[Reference Number]],barang_masuk[],6,FALSE),IF(tbl_transaction[[#This Row],[Type]]="Outbound",VLOOKUP(tbl_transaction[[#This Row],[Reference Number]],barang_keluar[],6,FALSE),""))</f>
        <v>30</v>
      </c>
      <c r="G3811" t="str">
        <f>IF(tbl_transaction[[#This Row],[Type]]="Inbound",VLOOKUP(tbl_transaction[[#This Row],[Reference Number]],barang_masuk[],7,FALSE),IF(tbl_transaction[[#This Row],[Type]]="Outbound",VLOOKUP(tbl_transaction[[#This Row],[Reference Number]],barang_keluar[],7,FALSE),""))</f>
        <v>Pack</v>
      </c>
      <c r="H3811" t="str">
        <f>IF(tbl_transaction[[#This Row],[Type]]="Inbound",VLOOKUP(tbl_transaction[[#This Row],[Reference Number]],barang_masuk[],3,FALSE),IF(tbl_transaction[[#This Row],[Type]]="Outbound",VLOOKUP(tbl_transaction[[#This Row],[Reference Number]],barang_keluar[],3,FALSE),""))</f>
        <v>Outlet 062</v>
      </c>
      <c r="I3811" t="str">
        <f>IF(D3811='Kartu Stok'!$B$2,COUNTIF($D$3:D3811,'Kartu Stok'!$B$2),"")</f>
        <v/>
      </c>
    </row>
    <row r="3812" spans="1:9" ht="14.5" x14ac:dyDescent="0.35">
      <c r="A3812" s="2" t="s">
        <v>4371</v>
      </c>
      <c r="B3812" s="5">
        <f>IF(LEFT(tbl_transaction[[#This Row],[Reference Number]],2)="GR",VLOOKUP(tbl_transaction[[#This Row],[Reference Number]],barang_masuk[],2,FALSE),IF(LEFT(tbl_transaction[[#This Row],[Reference Number]],2)="DO",VLOOKUP(tbl_transaction[[#This Row],[Reference Number]],barang_keluar[],2,FALSE),""))</f>
        <v>46025</v>
      </c>
      <c r="C3812" t="str">
        <f t="shared" si="60"/>
        <v>Outbound</v>
      </c>
      <c r="D3812" t="str">
        <f>IF(tbl_transaction[[#This Row],[Type]]="Inbound",VLOOKUP(tbl_transaction[[#This Row],[Reference Number]],barang_masuk[],4,FALSE),IF(tbl_transaction[[#This Row],[Type]]="Outbound",VLOOKUP(tbl_transaction[[#This Row],[Reference Number]],barang_keluar[],4,FALSE),""))</f>
        <v>BEV030</v>
      </c>
      <c r="E3812" t="str">
        <f>IF(tbl_transaction[[#This Row],[Type]]="Inbound",VLOOKUP(tbl_transaction[[#This Row],[Reference Number]],barang_masuk[],5,FALSE),IF(tbl_transaction[[#This Row],[Type]]="Outbound",VLOOKUP(tbl_transaction[[#This Row],[Reference Number]],barang_keluar[],5,FALSE),""))</f>
        <v>Pocari Beverage Variant 30</v>
      </c>
      <c r="F3812">
        <f>IF(tbl_transaction[[#This Row],[Type]]="Inbound",VLOOKUP(tbl_transaction[[#This Row],[Reference Number]],barang_masuk[],6,FALSE),IF(tbl_transaction[[#This Row],[Type]]="Outbound",VLOOKUP(tbl_transaction[[#This Row],[Reference Number]],barang_keluar[],6,FALSE),""))</f>
        <v>30</v>
      </c>
      <c r="G3812" t="str">
        <f>IF(tbl_transaction[[#This Row],[Type]]="Inbound",VLOOKUP(tbl_transaction[[#This Row],[Reference Number]],barang_masuk[],7,FALSE),IF(tbl_transaction[[#This Row],[Type]]="Outbound",VLOOKUP(tbl_transaction[[#This Row],[Reference Number]],barang_keluar[],7,FALSE),""))</f>
        <v>Bottle</v>
      </c>
      <c r="H3812" t="str">
        <f>IF(tbl_transaction[[#This Row],[Type]]="Inbound",VLOOKUP(tbl_transaction[[#This Row],[Reference Number]],barang_masuk[],3,FALSE),IF(tbl_transaction[[#This Row],[Type]]="Outbound",VLOOKUP(tbl_transaction[[#This Row],[Reference Number]],barang_keluar[],3,FALSE),""))</f>
        <v>Outlet 029</v>
      </c>
      <c r="I3812" t="str">
        <f>IF(D3812='Kartu Stok'!$B$2,COUNTIF($D$3:D3812,'Kartu Stok'!$B$2),"")</f>
        <v/>
      </c>
    </row>
    <row r="3813" spans="1:9" ht="14.5" x14ac:dyDescent="0.35">
      <c r="A3813" s="2" t="s">
        <v>4372</v>
      </c>
      <c r="B3813" s="5">
        <f>IF(LEFT(tbl_transaction[[#This Row],[Reference Number]],2)="GR",VLOOKUP(tbl_transaction[[#This Row],[Reference Number]],barang_masuk[],2,FALSE),IF(LEFT(tbl_transaction[[#This Row],[Reference Number]],2)="DO",VLOOKUP(tbl_transaction[[#This Row],[Reference Number]],barang_keluar[],2,FALSE),""))</f>
        <v>46192</v>
      </c>
      <c r="C3813" t="str">
        <f t="shared" si="60"/>
        <v>Outbound</v>
      </c>
      <c r="D3813" t="str">
        <f>IF(tbl_transaction[[#This Row],[Type]]="Inbound",VLOOKUP(tbl_transaction[[#This Row],[Reference Number]],barang_masuk[],4,FALSE),IF(tbl_transaction[[#This Row],[Type]]="Outbound",VLOOKUP(tbl_transaction[[#This Row],[Reference Number]],barang_keluar[],4,FALSE),""))</f>
        <v>SNK021</v>
      </c>
      <c r="E3813" t="str">
        <f>IF(tbl_transaction[[#This Row],[Type]]="Inbound",VLOOKUP(tbl_transaction[[#This Row],[Reference Number]],barang_masuk[],5,FALSE),IF(tbl_transaction[[#This Row],[Type]]="Outbound",VLOOKUP(tbl_transaction[[#This Row],[Reference Number]],barang_keluar[],5,FALSE),""))</f>
        <v>Qtela Snack Variant 21</v>
      </c>
      <c r="F3813">
        <f>IF(tbl_transaction[[#This Row],[Type]]="Inbound",VLOOKUP(tbl_transaction[[#This Row],[Reference Number]],barang_masuk[],6,FALSE),IF(tbl_transaction[[#This Row],[Type]]="Outbound",VLOOKUP(tbl_transaction[[#This Row],[Reference Number]],barang_keluar[],6,FALSE),""))</f>
        <v>48</v>
      </c>
      <c r="G3813" t="str">
        <f>IF(tbl_transaction[[#This Row],[Type]]="Inbound",VLOOKUP(tbl_transaction[[#This Row],[Reference Number]],barang_masuk[],7,FALSE),IF(tbl_transaction[[#This Row],[Type]]="Outbound",VLOOKUP(tbl_transaction[[#This Row],[Reference Number]],barang_keluar[],7,FALSE),""))</f>
        <v>Pack</v>
      </c>
      <c r="H3813" t="str">
        <f>IF(tbl_transaction[[#This Row],[Type]]="Inbound",VLOOKUP(tbl_transaction[[#This Row],[Reference Number]],barang_masuk[],3,FALSE),IF(tbl_transaction[[#This Row],[Type]]="Outbound",VLOOKUP(tbl_transaction[[#This Row],[Reference Number]],barang_keluar[],3,FALSE),""))</f>
        <v>Outlet 009</v>
      </c>
      <c r="I3813" t="str">
        <f>IF(D3813='Kartu Stok'!$B$2,COUNTIF($D$3:D3813,'Kartu Stok'!$B$2),"")</f>
        <v/>
      </c>
    </row>
    <row r="3814" spans="1:9" ht="14.5" x14ac:dyDescent="0.35">
      <c r="A3814" s="2" t="s">
        <v>4373</v>
      </c>
      <c r="B3814" s="5">
        <f>IF(LEFT(tbl_transaction[[#This Row],[Reference Number]],2)="GR",VLOOKUP(tbl_transaction[[#This Row],[Reference Number]],barang_masuk[],2,FALSE),IF(LEFT(tbl_transaction[[#This Row],[Reference Number]],2)="DO",VLOOKUP(tbl_transaction[[#This Row],[Reference Number]],barang_keluar[],2,FALSE),""))</f>
        <v>46081</v>
      </c>
      <c r="C3814" t="str">
        <f t="shared" si="60"/>
        <v>Outbound</v>
      </c>
      <c r="D3814" t="str">
        <f>IF(tbl_transaction[[#This Row],[Type]]="Inbound",VLOOKUP(tbl_transaction[[#This Row],[Reference Number]],barang_masuk[],4,FALSE),IF(tbl_transaction[[#This Row],[Type]]="Outbound",VLOOKUP(tbl_transaction[[#This Row],[Reference Number]],barang_keluar[],4,FALSE),""))</f>
        <v>DAR004</v>
      </c>
      <c r="E3814" t="str">
        <f>IF(tbl_transaction[[#This Row],[Type]]="Inbound",VLOOKUP(tbl_transaction[[#This Row],[Reference Number]],barang_masuk[],5,FALSE),IF(tbl_transaction[[#This Row],[Type]]="Outbound",VLOOKUP(tbl_transaction[[#This Row],[Reference Number]],barang_keluar[],5,FALSE),""))</f>
        <v>Ultra Milk Dairy Variant 4</v>
      </c>
      <c r="F3814">
        <f>IF(tbl_transaction[[#This Row],[Type]]="Inbound",VLOOKUP(tbl_transaction[[#This Row],[Reference Number]],barang_masuk[],6,FALSE),IF(tbl_transaction[[#This Row],[Type]]="Outbound",VLOOKUP(tbl_transaction[[#This Row],[Reference Number]],barang_keluar[],6,FALSE),""))</f>
        <v>48</v>
      </c>
      <c r="G3814" t="str">
        <f>IF(tbl_transaction[[#This Row],[Type]]="Inbound",VLOOKUP(tbl_transaction[[#This Row],[Reference Number]],barang_masuk[],7,FALSE),IF(tbl_transaction[[#This Row],[Type]]="Outbound",VLOOKUP(tbl_transaction[[#This Row],[Reference Number]],barang_keluar[],7,FALSE),""))</f>
        <v>Box</v>
      </c>
      <c r="H3814" t="str">
        <f>IF(tbl_transaction[[#This Row],[Type]]="Inbound",VLOOKUP(tbl_transaction[[#This Row],[Reference Number]],barang_masuk[],3,FALSE),IF(tbl_transaction[[#This Row],[Type]]="Outbound",VLOOKUP(tbl_transaction[[#This Row],[Reference Number]],barang_keluar[],3,FALSE),""))</f>
        <v>Outlet 065</v>
      </c>
      <c r="I3814" t="str">
        <f>IF(D3814='Kartu Stok'!$B$2,COUNTIF($D$3:D3814,'Kartu Stok'!$B$2),"")</f>
        <v/>
      </c>
    </row>
    <row r="3815" spans="1:9" ht="14.5" x14ac:dyDescent="0.35">
      <c r="A3815" s="2" t="s">
        <v>4374</v>
      </c>
      <c r="B3815" s="5">
        <f>IF(LEFT(tbl_transaction[[#This Row],[Reference Number]],2)="GR",VLOOKUP(tbl_transaction[[#This Row],[Reference Number]],barang_masuk[],2,FALSE),IF(LEFT(tbl_transaction[[#This Row],[Reference Number]],2)="DO",VLOOKUP(tbl_transaction[[#This Row],[Reference Number]],barang_keluar[],2,FALSE),""))</f>
        <v>46164</v>
      </c>
      <c r="C3815" t="str">
        <f t="shared" si="60"/>
        <v>Outbound</v>
      </c>
      <c r="D3815" t="str">
        <f>IF(tbl_transaction[[#This Row],[Type]]="Inbound",VLOOKUP(tbl_transaction[[#This Row],[Reference Number]],barang_masuk[],4,FALSE),IF(tbl_transaction[[#This Row],[Type]]="Outbound",VLOOKUP(tbl_transaction[[#This Row],[Reference Number]],barang_keluar[],4,FALSE),""))</f>
        <v>INS019</v>
      </c>
      <c r="E3815" t="str">
        <f>IF(tbl_transaction[[#This Row],[Type]]="Inbound",VLOOKUP(tbl_transaction[[#This Row],[Reference Number]],barang_masuk[],5,FALSE),IF(tbl_transaction[[#This Row],[Type]]="Outbound",VLOOKUP(tbl_transaction[[#This Row],[Reference Number]],barang_keluar[],5,FALSE),""))</f>
        <v>Indomie Instant Food Variant 19</v>
      </c>
      <c r="F3815">
        <f>IF(tbl_transaction[[#This Row],[Type]]="Inbound",VLOOKUP(tbl_transaction[[#This Row],[Reference Number]],barang_masuk[],6,FALSE),IF(tbl_transaction[[#This Row],[Type]]="Outbound",VLOOKUP(tbl_transaction[[#This Row],[Reference Number]],barang_keluar[],6,FALSE),""))</f>
        <v>60</v>
      </c>
      <c r="G3815" t="str">
        <f>IF(tbl_transaction[[#This Row],[Type]]="Inbound",VLOOKUP(tbl_transaction[[#This Row],[Reference Number]],barang_masuk[],7,FALSE),IF(tbl_transaction[[#This Row],[Type]]="Outbound",VLOOKUP(tbl_transaction[[#This Row],[Reference Number]],barang_keluar[],7,FALSE),""))</f>
        <v>Pack</v>
      </c>
      <c r="H3815" t="str">
        <f>IF(tbl_transaction[[#This Row],[Type]]="Inbound",VLOOKUP(tbl_transaction[[#This Row],[Reference Number]],barang_masuk[],3,FALSE),IF(tbl_transaction[[#This Row],[Type]]="Outbound",VLOOKUP(tbl_transaction[[#This Row],[Reference Number]],barang_keluar[],3,FALSE),""))</f>
        <v>Outlet 005</v>
      </c>
      <c r="I3815" t="str">
        <f>IF(D3815='Kartu Stok'!$B$2,COUNTIF($D$3:D3815,'Kartu Stok'!$B$2),"")</f>
        <v/>
      </c>
    </row>
    <row r="3816" spans="1:9" ht="14.5" x14ac:dyDescent="0.35">
      <c r="A3816" s="2" t="s">
        <v>4375</v>
      </c>
      <c r="B3816" s="5">
        <f>IF(LEFT(tbl_transaction[[#This Row],[Reference Number]],2)="GR",VLOOKUP(tbl_transaction[[#This Row],[Reference Number]],barang_masuk[],2,FALSE),IF(LEFT(tbl_transaction[[#This Row],[Reference Number]],2)="DO",VLOOKUP(tbl_transaction[[#This Row],[Reference Number]],barang_keluar[],2,FALSE),""))</f>
        <v>46026</v>
      </c>
      <c r="C3816" t="str">
        <f t="shared" si="60"/>
        <v>Outbound</v>
      </c>
      <c r="D3816" t="str">
        <f>IF(tbl_transaction[[#This Row],[Type]]="Inbound",VLOOKUP(tbl_transaction[[#This Row],[Reference Number]],barang_masuk[],4,FALSE),IF(tbl_transaction[[#This Row],[Type]]="Outbound",VLOOKUP(tbl_transaction[[#This Row],[Reference Number]],barang_keluar[],4,FALSE),""))</f>
        <v>BEV033</v>
      </c>
      <c r="E3816" t="str">
        <f>IF(tbl_transaction[[#This Row],[Type]]="Inbound",VLOOKUP(tbl_transaction[[#This Row],[Reference Number]],barang_masuk[],5,FALSE),IF(tbl_transaction[[#This Row],[Type]]="Outbound",VLOOKUP(tbl_transaction[[#This Row],[Reference Number]],barang_keluar[],5,FALSE),""))</f>
        <v>Aqua Beverage Variant 33</v>
      </c>
      <c r="F3816">
        <f>IF(tbl_transaction[[#This Row],[Type]]="Inbound",VLOOKUP(tbl_transaction[[#This Row],[Reference Number]],barang_masuk[],6,FALSE),IF(tbl_transaction[[#This Row],[Type]]="Outbound",VLOOKUP(tbl_transaction[[#This Row],[Reference Number]],barang_keluar[],6,FALSE),""))</f>
        <v>30</v>
      </c>
      <c r="G3816" t="str">
        <f>IF(tbl_transaction[[#This Row],[Type]]="Inbound",VLOOKUP(tbl_transaction[[#This Row],[Reference Number]],barang_masuk[],7,FALSE),IF(tbl_transaction[[#This Row],[Type]]="Outbound",VLOOKUP(tbl_transaction[[#This Row],[Reference Number]],barang_keluar[],7,FALSE),""))</f>
        <v>Bottle</v>
      </c>
      <c r="H3816" t="str">
        <f>IF(tbl_transaction[[#This Row],[Type]]="Inbound",VLOOKUP(tbl_transaction[[#This Row],[Reference Number]],barang_masuk[],3,FALSE),IF(tbl_transaction[[#This Row],[Type]]="Outbound",VLOOKUP(tbl_transaction[[#This Row],[Reference Number]],barang_keluar[],3,FALSE),""))</f>
        <v>Outlet 062</v>
      </c>
      <c r="I3816" t="str">
        <f>IF(D3816='Kartu Stok'!$B$2,COUNTIF($D$3:D3816,'Kartu Stok'!$B$2),"")</f>
        <v/>
      </c>
    </row>
    <row r="3817" spans="1:9" ht="14.5" x14ac:dyDescent="0.35">
      <c r="A3817" s="2" t="s">
        <v>4376</v>
      </c>
      <c r="B3817" s="5">
        <f>IF(LEFT(tbl_transaction[[#This Row],[Reference Number]],2)="GR",VLOOKUP(tbl_transaction[[#This Row],[Reference Number]],barang_masuk[],2,FALSE),IF(LEFT(tbl_transaction[[#This Row],[Reference Number]],2)="DO",VLOOKUP(tbl_transaction[[#This Row],[Reference Number]],barang_keluar[],2,FALSE),""))</f>
        <v>46121</v>
      </c>
      <c r="C3817" t="str">
        <f t="shared" si="60"/>
        <v>Outbound</v>
      </c>
      <c r="D3817" t="str">
        <f>IF(tbl_transaction[[#This Row],[Type]]="Inbound",VLOOKUP(tbl_transaction[[#This Row],[Reference Number]],barang_masuk[],4,FALSE),IF(tbl_transaction[[#This Row],[Type]]="Outbound",VLOOKUP(tbl_transaction[[#This Row],[Reference Number]],barang_keluar[],4,FALSE),""))</f>
        <v>BEV012</v>
      </c>
      <c r="E3817" t="str">
        <f>IF(tbl_transaction[[#This Row],[Type]]="Inbound",VLOOKUP(tbl_transaction[[#This Row],[Reference Number]],barang_masuk[],5,FALSE),IF(tbl_transaction[[#This Row],[Type]]="Outbound",VLOOKUP(tbl_transaction[[#This Row],[Reference Number]],barang_keluar[],5,FALSE),""))</f>
        <v>Pocari Beverage Variant 12</v>
      </c>
      <c r="F3817">
        <f>IF(tbl_transaction[[#This Row],[Type]]="Inbound",VLOOKUP(tbl_transaction[[#This Row],[Reference Number]],barang_masuk[],6,FALSE),IF(tbl_transaction[[#This Row],[Type]]="Outbound",VLOOKUP(tbl_transaction[[#This Row],[Reference Number]],barang_keluar[],6,FALSE),""))</f>
        <v>20</v>
      </c>
      <c r="G3817" t="str">
        <f>IF(tbl_transaction[[#This Row],[Type]]="Inbound",VLOOKUP(tbl_transaction[[#This Row],[Reference Number]],barang_masuk[],7,FALSE),IF(tbl_transaction[[#This Row],[Type]]="Outbound",VLOOKUP(tbl_transaction[[#This Row],[Reference Number]],barang_keluar[],7,FALSE),""))</f>
        <v>Bottle</v>
      </c>
      <c r="H3817" t="str">
        <f>IF(tbl_transaction[[#This Row],[Type]]="Inbound",VLOOKUP(tbl_transaction[[#This Row],[Reference Number]],barang_masuk[],3,FALSE),IF(tbl_transaction[[#This Row],[Type]]="Outbound",VLOOKUP(tbl_transaction[[#This Row],[Reference Number]],barang_keluar[],3,FALSE),""))</f>
        <v>Outlet 062</v>
      </c>
      <c r="I3817" t="str">
        <f>IF(D3817='Kartu Stok'!$B$2,COUNTIF($D$3:D3817,'Kartu Stok'!$B$2),"")</f>
        <v/>
      </c>
    </row>
    <row r="3818" spans="1:9" ht="14.5" x14ac:dyDescent="0.35">
      <c r="A3818" s="2" t="s">
        <v>4377</v>
      </c>
      <c r="B3818" s="5">
        <f>IF(LEFT(tbl_transaction[[#This Row],[Reference Number]],2)="GR",VLOOKUP(tbl_transaction[[#This Row],[Reference Number]],barang_masuk[],2,FALSE),IF(LEFT(tbl_transaction[[#This Row],[Reference Number]],2)="DO",VLOOKUP(tbl_transaction[[#This Row],[Reference Number]],barang_keluar[],2,FALSE),""))</f>
        <v>46165</v>
      </c>
      <c r="C3818" t="str">
        <f t="shared" si="60"/>
        <v>Outbound</v>
      </c>
      <c r="D3818" t="str">
        <f>IF(tbl_transaction[[#This Row],[Type]]="Inbound",VLOOKUP(tbl_transaction[[#This Row],[Reference Number]],barang_masuk[],4,FALSE),IF(tbl_transaction[[#This Row],[Type]]="Outbound",VLOOKUP(tbl_transaction[[#This Row],[Reference Number]],barang_keluar[],4,FALSE),""))</f>
        <v>SNK004</v>
      </c>
      <c r="E3818" t="str">
        <f>IF(tbl_transaction[[#This Row],[Type]]="Inbound",VLOOKUP(tbl_transaction[[#This Row],[Reference Number]],barang_masuk[],5,FALSE),IF(tbl_transaction[[#This Row],[Type]]="Outbound",VLOOKUP(tbl_transaction[[#This Row],[Reference Number]],barang_keluar[],5,FALSE),""))</f>
        <v>Chitato Snack Variant 4</v>
      </c>
      <c r="F3818">
        <f>IF(tbl_transaction[[#This Row],[Type]]="Inbound",VLOOKUP(tbl_transaction[[#This Row],[Reference Number]],barang_masuk[],6,FALSE),IF(tbl_transaction[[#This Row],[Type]]="Outbound",VLOOKUP(tbl_transaction[[#This Row],[Reference Number]],barang_keluar[],6,FALSE),""))</f>
        <v>15</v>
      </c>
      <c r="G3818" t="str">
        <f>IF(tbl_transaction[[#This Row],[Type]]="Inbound",VLOOKUP(tbl_transaction[[#This Row],[Reference Number]],barang_masuk[],7,FALSE),IF(tbl_transaction[[#This Row],[Type]]="Outbound",VLOOKUP(tbl_transaction[[#This Row],[Reference Number]],barang_keluar[],7,FALSE),""))</f>
        <v>Pack</v>
      </c>
      <c r="H3818" t="str">
        <f>IF(tbl_transaction[[#This Row],[Type]]="Inbound",VLOOKUP(tbl_transaction[[#This Row],[Reference Number]],barang_masuk[],3,FALSE),IF(tbl_transaction[[#This Row],[Type]]="Outbound",VLOOKUP(tbl_transaction[[#This Row],[Reference Number]],barang_keluar[],3,FALSE),""))</f>
        <v>Outlet 031</v>
      </c>
      <c r="I3818" t="str">
        <f>IF(D3818='Kartu Stok'!$B$2,COUNTIF($D$3:D3818,'Kartu Stok'!$B$2),"")</f>
        <v/>
      </c>
    </row>
    <row r="3819" spans="1:9" ht="14.5" x14ac:dyDescent="0.35">
      <c r="A3819" s="2" t="s">
        <v>4378</v>
      </c>
      <c r="B3819" s="5">
        <f>IF(LEFT(tbl_transaction[[#This Row],[Reference Number]],2)="GR",VLOOKUP(tbl_transaction[[#This Row],[Reference Number]],barang_masuk[],2,FALSE),IF(LEFT(tbl_transaction[[#This Row],[Reference Number]],2)="DO",VLOOKUP(tbl_transaction[[#This Row],[Reference Number]],barang_keluar[],2,FALSE),""))</f>
        <v>46181</v>
      </c>
      <c r="C3819" t="str">
        <f t="shared" si="60"/>
        <v>Outbound</v>
      </c>
      <c r="D3819" t="str">
        <f>IF(tbl_transaction[[#This Row],[Type]]="Inbound",VLOOKUP(tbl_transaction[[#This Row],[Reference Number]],barang_masuk[],4,FALSE),IF(tbl_transaction[[#This Row],[Type]]="Outbound",VLOOKUP(tbl_transaction[[#This Row],[Reference Number]],barang_keluar[],4,FALSE),""))</f>
        <v>DAR007</v>
      </c>
      <c r="E3819" t="str">
        <f>IF(tbl_transaction[[#This Row],[Type]]="Inbound",VLOOKUP(tbl_transaction[[#This Row],[Reference Number]],barang_masuk[],5,FALSE),IF(tbl_transaction[[#This Row],[Type]]="Outbound",VLOOKUP(tbl_transaction[[#This Row],[Reference Number]],barang_keluar[],5,FALSE),""))</f>
        <v>Indomilk Dairy Variant 7</v>
      </c>
      <c r="F3819">
        <f>IF(tbl_transaction[[#This Row],[Type]]="Inbound",VLOOKUP(tbl_transaction[[#This Row],[Reference Number]],barang_masuk[],6,FALSE),IF(tbl_transaction[[#This Row],[Type]]="Outbound",VLOOKUP(tbl_transaction[[#This Row],[Reference Number]],barang_keluar[],6,FALSE),""))</f>
        <v>60</v>
      </c>
      <c r="G3819" t="str">
        <f>IF(tbl_transaction[[#This Row],[Type]]="Inbound",VLOOKUP(tbl_transaction[[#This Row],[Reference Number]],barang_masuk[],7,FALSE),IF(tbl_transaction[[#This Row],[Type]]="Outbound",VLOOKUP(tbl_transaction[[#This Row],[Reference Number]],barang_keluar[],7,FALSE),""))</f>
        <v>Box</v>
      </c>
      <c r="H3819" t="str">
        <f>IF(tbl_transaction[[#This Row],[Type]]="Inbound",VLOOKUP(tbl_transaction[[#This Row],[Reference Number]],barang_masuk[],3,FALSE),IF(tbl_transaction[[#This Row],[Type]]="Outbound",VLOOKUP(tbl_transaction[[#This Row],[Reference Number]],barang_keluar[],3,FALSE),""))</f>
        <v>Outlet 014</v>
      </c>
      <c r="I3819" t="str">
        <f>IF(D3819='Kartu Stok'!$B$2,COUNTIF($D$3:D3819,'Kartu Stok'!$B$2),"")</f>
        <v/>
      </c>
    </row>
    <row r="3820" spans="1:9" ht="14.5" x14ac:dyDescent="0.35">
      <c r="A3820" s="2" t="s">
        <v>4379</v>
      </c>
      <c r="B3820" s="5">
        <f>IF(LEFT(tbl_transaction[[#This Row],[Reference Number]],2)="GR",VLOOKUP(tbl_transaction[[#This Row],[Reference Number]],barang_masuk[],2,FALSE),IF(LEFT(tbl_transaction[[#This Row],[Reference Number]],2)="DO",VLOOKUP(tbl_transaction[[#This Row],[Reference Number]],barang_keluar[],2,FALSE),""))</f>
        <v>46146</v>
      </c>
      <c r="C3820" t="str">
        <f t="shared" si="60"/>
        <v>Outbound</v>
      </c>
      <c r="D3820" t="str">
        <f>IF(tbl_transaction[[#This Row],[Type]]="Inbound",VLOOKUP(tbl_transaction[[#This Row],[Reference Number]],barang_masuk[],4,FALSE),IF(tbl_transaction[[#This Row],[Type]]="Outbound",VLOOKUP(tbl_transaction[[#This Row],[Reference Number]],barang_keluar[],4,FALSE),""))</f>
        <v>HOM011</v>
      </c>
      <c r="E3820" t="str">
        <f>IF(tbl_transaction[[#This Row],[Type]]="Inbound",VLOOKUP(tbl_transaction[[#This Row],[Reference Number]],barang_masuk[],5,FALSE),IF(tbl_transaction[[#This Row],[Type]]="Outbound",VLOOKUP(tbl_transaction[[#This Row],[Reference Number]],barang_keluar[],5,FALSE),""))</f>
        <v>Sunlight Home Care Variant 11</v>
      </c>
      <c r="F3820">
        <f>IF(tbl_transaction[[#This Row],[Type]]="Inbound",VLOOKUP(tbl_transaction[[#This Row],[Reference Number]],barang_masuk[],6,FALSE),IF(tbl_transaction[[#This Row],[Type]]="Outbound",VLOOKUP(tbl_transaction[[#This Row],[Reference Number]],barang_keluar[],6,FALSE),""))</f>
        <v>5</v>
      </c>
      <c r="G3820" t="str">
        <f>IF(tbl_transaction[[#This Row],[Type]]="Inbound",VLOOKUP(tbl_transaction[[#This Row],[Reference Number]],barang_masuk[],7,FALSE),IF(tbl_transaction[[#This Row],[Type]]="Outbound",VLOOKUP(tbl_transaction[[#This Row],[Reference Number]],barang_keluar[],7,FALSE),""))</f>
        <v>Pack</v>
      </c>
      <c r="H3820" t="str">
        <f>IF(tbl_transaction[[#This Row],[Type]]="Inbound",VLOOKUP(tbl_transaction[[#This Row],[Reference Number]],barang_masuk[],3,FALSE),IF(tbl_transaction[[#This Row],[Type]]="Outbound",VLOOKUP(tbl_transaction[[#This Row],[Reference Number]],barang_keluar[],3,FALSE),""))</f>
        <v>Outlet 075</v>
      </c>
      <c r="I3820" t="str">
        <f>IF(D3820='Kartu Stok'!$B$2,COUNTIF($D$3:D3820,'Kartu Stok'!$B$2),"")</f>
        <v/>
      </c>
    </row>
    <row r="3821" spans="1:9" ht="14.5" x14ac:dyDescent="0.35">
      <c r="A3821" s="2" t="s">
        <v>4380</v>
      </c>
      <c r="B3821" s="5">
        <f>IF(LEFT(tbl_transaction[[#This Row],[Reference Number]],2)="GR",VLOOKUP(tbl_transaction[[#This Row],[Reference Number]],barang_masuk[],2,FALSE),IF(LEFT(tbl_transaction[[#This Row],[Reference Number]],2)="DO",VLOOKUP(tbl_transaction[[#This Row],[Reference Number]],barang_keluar[],2,FALSE),""))</f>
        <v>46130</v>
      </c>
      <c r="C3821" t="str">
        <f t="shared" si="60"/>
        <v>Outbound</v>
      </c>
      <c r="D3821" t="str">
        <f>IF(tbl_transaction[[#This Row],[Type]]="Inbound",VLOOKUP(tbl_transaction[[#This Row],[Reference Number]],barang_masuk[],4,FALSE),IF(tbl_transaction[[#This Row],[Type]]="Outbound",VLOOKUP(tbl_transaction[[#This Row],[Reference Number]],barang_keluar[],4,FALSE),""))</f>
        <v>BEV001</v>
      </c>
      <c r="E3821" t="str">
        <f>IF(tbl_transaction[[#This Row],[Type]]="Inbound",VLOOKUP(tbl_transaction[[#This Row],[Reference Number]],barang_masuk[],5,FALSE),IF(tbl_transaction[[#This Row],[Type]]="Outbound",VLOOKUP(tbl_transaction[[#This Row],[Reference Number]],barang_keluar[],5,FALSE),""))</f>
        <v>Coca Cola Beverage Variant 1</v>
      </c>
      <c r="F3821">
        <f>IF(tbl_transaction[[#This Row],[Type]]="Inbound",VLOOKUP(tbl_transaction[[#This Row],[Reference Number]],barang_masuk[],6,FALSE),IF(tbl_transaction[[#This Row],[Type]]="Outbound",VLOOKUP(tbl_transaction[[#This Row],[Reference Number]],barang_keluar[],6,FALSE),""))</f>
        <v>12</v>
      </c>
      <c r="G3821" t="str">
        <f>IF(tbl_transaction[[#This Row],[Type]]="Inbound",VLOOKUP(tbl_transaction[[#This Row],[Reference Number]],barang_masuk[],7,FALSE),IF(tbl_transaction[[#This Row],[Type]]="Outbound",VLOOKUP(tbl_transaction[[#This Row],[Reference Number]],barang_keluar[],7,FALSE),""))</f>
        <v>Bottle</v>
      </c>
      <c r="H3821" t="str">
        <f>IF(tbl_transaction[[#This Row],[Type]]="Inbound",VLOOKUP(tbl_transaction[[#This Row],[Reference Number]],barang_masuk[],3,FALSE),IF(tbl_transaction[[#This Row],[Type]]="Outbound",VLOOKUP(tbl_transaction[[#This Row],[Reference Number]],barang_keluar[],3,FALSE),""))</f>
        <v>Outlet 061</v>
      </c>
      <c r="I3821" t="str">
        <f>IF(D3821='Kartu Stok'!$B$2,COUNTIF($D$3:D3821,'Kartu Stok'!$B$2),"")</f>
        <v/>
      </c>
    </row>
    <row r="3822" spans="1:9" ht="14.5" x14ac:dyDescent="0.35">
      <c r="A3822" s="2" t="s">
        <v>4381</v>
      </c>
      <c r="B3822" s="5">
        <f>IF(LEFT(tbl_transaction[[#This Row],[Reference Number]],2)="GR",VLOOKUP(tbl_transaction[[#This Row],[Reference Number]],barang_masuk[],2,FALSE),IF(LEFT(tbl_transaction[[#This Row],[Reference Number]],2)="DO",VLOOKUP(tbl_transaction[[#This Row],[Reference Number]],barang_keluar[],2,FALSE),""))</f>
        <v>46050</v>
      </c>
      <c r="C3822" t="str">
        <f t="shared" si="60"/>
        <v>Outbound</v>
      </c>
      <c r="D3822" t="str">
        <f>IF(tbl_transaction[[#This Row],[Type]]="Inbound",VLOOKUP(tbl_transaction[[#This Row],[Reference Number]],barang_masuk[],4,FALSE),IF(tbl_transaction[[#This Row],[Type]]="Outbound",VLOOKUP(tbl_transaction[[#This Row],[Reference Number]],barang_keluar[],4,FALSE),""))</f>
        <v>PER003</v>
      </c>
      <c r="E3822" t="str">
        <f>IF(tbl_transaction[[#This Row],[Type]]="Inbound",VLOOKUP(tbl_transaction[[#This Row],[Reference Number]],barang_masuk[],5,FALSE),IF(tbl_transaction[[#This Row],[Type]]="Outbound",VLOOKUP(tbl_transaction[[#This Row],[Reference Number]],barang_keluar[],5,FALSE),""))</f>
        <v>Pepsodent Personal Care Variant 3</v>
      </c>
      <c r="F3822">
        <f>IF(tbl_transaction[[#This Row],[Type]]="Inbound",VLOOKUP(tbl_transaction[[#This Row],[Reference Number]],barang_masuk[],6,FALSE),IF(tbl_transaction[[#This Row],[Type]]="Outbound",VLOOKUP(tbl_transaction[[#This Row],[Reference Number]],barang_keluar[],6,FALSE),""))</f>
        <v>60</v>
      </c>
      <c r="G3822" t="str">
        <f>IF(tbl_transaction[[#This Row],[Type]]="Inbound",VLOOKUP(tbl_transaction[[#This Row],[Reference Number]],barang_masuk[],7,FALSE),IF(tbl_transaction[[#This Row],[Type]]="Outbound",VLOOKUP(tbl_transaction[[#This Row],[Reference Number]],barang_keluar[],7,FALSE),""))</f>
        <v>Bottle</v>
      </c>
      <c r="H3822" t="str">
        <f>IF(tbl_transaction[[#This Row],[Type]]="Inbound",VLOOKUP(tbl_transaction[[#This Row],[Reference Number]],barang_masuk[],3,FALSE),IF(tbl_transaction[[#This Row],[Type]]="Outbound",VLOOKUP(tbl_transaction[[#This Row],[Reference Number]],barang_keluar[],3,FALSE),""))</f>
        <v>Outlet 003</v>
      </c>
      <c r="I3822" t="str">
        <f>IF(D3822='Kartu Stok'!$B$2,COUNTIF($D$3:D3822,'Kartu Stok'!$B$2),"")</f>
        <v/>
      </c>
    </row>
    <row r="3823" spans="1:9" ht="14.5" x14ac:dyDescent="0.35">
      <c r="A3823" s="2" t="s">
        <v>4382</v>
      </c>
      <c r="B3823" s="5">
        <f>IF(LEFT(tbl_transaction[[#This Row],[Reference Number]],2)="GR",VLOOKUP(tbl_transaction[[#This Row],[Reference Number]],barang_masuk[],2,FALSE),IF(LEFT(tbl_transaction[[#This Row],[Reference Number]],2)="DO",VLOOKUP(tbl_transaction[[#This Row],[Reference Number]],barang_keluar[],2,FALSE),""))</f>
        <v>46193</v>
      </c>
      <c r="C3823" t="str">
        <f t="shared" si="60"/>
        <v>Outbound</v>
      </c>
      <c r="D3823" t="str">
        <f>IF(tbl_transaction[[#This Row],[Type]]="Inbound",VLOOKUP(tbl_transaction[[#This Row],[Reference Number]],barang_masuk[],4,FALSE),IF(tbl_transaction[[#This Row],[Type]]="Outbound",VLOOKUP(tbl_transaction[[#This Row],[Reference Number]],barang_keluar[],4,FALSE),""))</f>
        <v>DAR007</v>
      </c>
      <c r="E3823" t="str">
        <f>IF(tbl_transaction[[#This Row],[Type]]="Inbound",VLOOKUP(tbl_transaction[[#This Row],[Reference Number]],barang_masuk[],5,FALSE),IF(tbl_transaction[[#This Row],[Type]]="Outbound",VLOOKUP(tbl_transaction[[#This Row],[Reference Number]],barang_keluar[],5,FALSE),""))</f>
        <v>Indomilk Dairy Variant 7</v>
      </c>
      <c r="F3823">
        <f>IF(tbl_transaction[[#This Row],[Type]]="Inbound",VLOOKUP(tbl_transaction[[#This Row],[Reference Number]],barang_masuk[],6,FALSE),IF(tbl_transaction[[#This Row],[Type]]="Outbound",VLOOKUP(tbl_transaction[[#This Row],[Reference Number]],barang_keluar[],6,FALSE),""))</f>
        <v>5</v>
      </c>
      <c r="G3823" t="str">
        <f>IF(tbl_transaction[[#This Row],[Type]]="Inbound",VLOOKUP(tbl_transaction[[#This Row],[Reference Number]],barang_masuk[],7,FALSE),IF(tbl_transaction[[#This Row],[Type]]="Outbound",VLOOKUP(tbl_transaction[[#This Row],[Reference Number]],barang_keluar[],7,FALSE),""))</f>
        <v>Box</v>
      </c>
      <c r="H3823" t="str">
        <f>IF(tbl_transaction[[#This Row],[Type]]="Inbound",VLOOKUP(tbl_transaction[[#This Row],[Reference Number]],barang_masuk[],3,FALSE),IF(tbl_transaction[[#This Row],[Type]]="Outbound",VLOOKUP(tbl_transaction[[#This Row],[Reference Number]],barang_keluar[],3,FALSE),""))</f>
        <v>Outlet 008</v>
      </c>
      <c r="I3823" t="str">
        <f>IF(D3823='Kartu Stok'!$B$2,COUNTIF($D$3:D3823,'Kartu Stok'!$B$2),"")</f>
        <v/>
      </c>
    </row>
    <row r="3824" spans="1:9" ht="14.5" x14ac:dyDescent="0.35">
      <c r="A3824" s="2" t="s">
        <v>4383</v>
      </c>
      <c r="B3824" s="5">
        <f>IF(LEFT(tbl_transaction[[#This Row],[Reference Number]],2)="GR",VLOOKUP(tbl_transaction[[#This Row],[Reference Number]],barang_masuk[],2,FALSE),IF(LEFT(tbl_transaction[[#This Row],[Reference Number]],2)="DO",VLOOKUP(tbl_transaction[[#This Row],[Reference Number]],barang_keluar[],2,FALSE),""))</f>
        <v>46149</v>
      </c>
      <c r="C3824" t="str">
        <f t="shared" si="60"/>
        <v>Outbound</v>
      </c>
      <c r="D3824" t="str">
        <f>IF(tbl_transaction[[#This Row],[Type]]="Inbound",VLOOKUP(tbl_transaction[[#This Row],[Reference Number]],barang_masuk[],4,FALSE),IF(tbl_transaction[[#This Row],[Type]]="Outbound",VLOOKUP(tbl_transaction[[#This Row],[Reference Number]],barang_keluar[],4,FALSE),""))</f>
        <v>BEV004</v>
      </c>
      <c r="E3824" t="str">
        <f>IF(tbl_transaction[[#This Row],[Type]]="Inbound",VLOOKUP(tbl_transaction[[#This Row],[Reference Number]],barang_masuk[],5,FALSE),IF(tbl_transaction[[#This Row],[Type]]="Outbound",VLOOKUP(tbl_transaction[[#This Row],[Reference Number]],barang_keluar[],5,FALSE),""))</f>
        <v>Aqua Beverage Variant 4</v>
      </c>
      <c r="F3824">
        <f>IF(tbl_transaction[[#This Row],[Type]]="Inbound",VLOOKUP(tbl_transaction[[#This Row],[Reference Number]],barang_masuk[],6,FALSE),IF(tbl_transaction[[#This Row],[Type]]="Outbound",VLOOKUP(tbl_transaction[[#This Row],[Reference Number]],barang_keluar[],6,FALSE),""))</f>
        <v>36</v>
      </c>
      <c r="G3824" t="str">
        <f>IF(tbl_transaction[[#This Row],[Type]]="Inbound",VLOOKUP(tbl_transaction[[#This Row],[Reference Number]],barang_masuk[],7,FALSE),IF(tbl_transaction[[#This Row],[Type]]="Outbound",VLOOKUP(tbl_transaction[[#This Row],[Reference Number]],barang_keluar[],7,FALSE),""))</f>
        <v>Bottle</v>
      </c>
      <c r="H3824" t="str">
        <f>IF(tbl_transaction[[#This Row],[Type]]="Inbound",VLOOKUP(tbl_transaction[[#This Row],[Reference Number]],barang_masuk[],3,FALSE),IF(tbl_transaction[[#This Row],[Type]]="Outbound",VLOOKUP(tbl_transaction[[#This Row],[Reference Number]],barang_keluar[],3,FALSE),""))</f>
        <v>Outlet 069</v>
      </c>
      <c r="I3824" t="str">
        <f>IF(D3824='Kartu Stok'!$B$2,COUNTIF($D$3:D3824,'Kartu Stok'!$B$2),"")</f>
        <v/>
      </c>
    </row>
    <row r="3825" spans="1:9" ht="14.5" x14ac:dyDescent="0.35">
      <c r="A3825" s="2" t="s">
        <v>4384</v>
      </c>
      <c r="B3825" s="5">
        <f>IF(LEFT(tbl_transaction[[#This Row],[Reference Number]],2)="GR",VLOOKUP(tbl_transaction[[#This Row],[Reference Number]],barang_masuk[],2,FALSE),IF(LEFT(tbl_transaction[[#This Row],[Reference Number]],2)="DO",VLOOKUP(tbl_transaction[[#This Row],[Reference Number]],barang_keluar[],2,FALSE),""))</f>
        <v>46030</v>
      </c>
      <c r="C3825" t="str">
        <f t="shared" si="60"/>
        <v>Outbound</v>
      </c>
      <c r="D3825" t="str">
        <f>IF(tbl_transaction[[#This Row],[Type]]="Inbound",VLOOKUP(tbl_transaction[[#This Row],[Reference Number]],barang_masuk[],4,FALSE),IF(tbl_transaction[[#This Row],[Type]]="Outbound",VLOOKUP(tbl_transaction[[#This Row],[Reference Number]],barang_keluar[],4,FALSE),""))</f>
        <v>BAB017</v>
      </c>
      <c r="E3825" t="str">
        <f>IF(tbl_transaction[[#This Row],[Type]]="Inbound",VLOOKUP(tbl_transaction[[#This Row],[Reference Number]],barang_masuk[],5,FALSE),IF(tbl_transaction[[#This Row],[Type]]="Outbound",VLOOKUP(tbl_transaction[[#This Row],[Reference Number]],barang_keluar[],5,FALSE),""))</f>
        <v>MamyPoko Baby Care Variant 17</v>
      </c>
      <c r="F3825">
        <f>IF(tbl_transaction[[#This Row],[Type]]="Inbound",VLOOKUP(tbl_transaction[[#This Row],[Reference Number]],barang_masuk[],6,FALSE),IF(tbl_transaction[[#This Row],[Type]]="Outbound",VLOOKUP(tbl_transaction[[#This Row],[Reference Number]],barang_keluar[],6,FALSE),""))</f>
        <v>36</v>
      </c>
      <c r="G3825" t="str">
        <f>IF(tbl_transaction[[#This Row],[Type]]="Inbound",VLOOKUP(tbl_transaction[[#This Row],[Reference Number]],barang_masuk[],7,FALSE),IF(tbl_transaction[[#This Row],[Type]]="Outbound",VLOOKUP(tbl_transaction[[#This Row],[Reference Number]],barang_keluar[],7,FALSE),""))</f>
        <v>Pack</v>
      </c>
      <c r="H3825" t="str">
        <f>IF(tbl_transaction[[#This Row],[Type]]="Inbound",VLOOKUP(tbl_transaction[[#This Row],[Reference Number]],barang_masuk[],3,FALSE),IF(tbl_transaction[[#This Row],[Type]]="Outbound",VLOOKUP(tbl_transaction[[#This Row],[Reference Number]],barang_keluar[],3,FALSE),""))</f>
        <v>Outlet 029</v>
      </c>
      <c r="I3825" t="str">
        <f>IF(D3825='Kartu Stok'!$B$2,COUNTIF($D$3:D3825,'Kartu Stok'!$B$2),"")</f>
        <v/>
      </c>
    </row>
    <row r="3826" spans="1:9" ht="14.5" x14ac:dyDescent="0.35">
      <c r="A3826" s="2" t="s">
        <v>4385</v>
      </c>
      <c r="B3826" s="5">
        <f>IF(LEFT(tbl_transaction[[#This Row],[Reference Number]],2)="GR",VLOOKUP(tbl_transaction[[#This Row],[Reference Number]],barang_masuk[],2,FALSE),IF(LEFT(tbl_transaction[[#This Row],[Reference Number]],2)="DO",VLOOKUP(tbl_transaction[[#This Row],[Reference Number]],barang_keluar[],2,FALSE),""))</f>
        <v>46048</v>
      </c>
      <c r="C3826" t="str">
        <f t="shared" si="60"/>
        <v>Outbound</v>
      </c>
      <c r="D3826" t="str">
        <f>IF(tbl_transaction[[#This Row],[Type]]="Inbound",VLOOKUP(tbl_transaction[[#This Row],[Reference Number]],barang_masuk[],4,FALSE),IF(tbl_transaction[[#This Row],[Type]]="Outbound",VLOOKUP(tbl_transaction[[#This Row],[Reference Number]],barang_keluar[],4,FALSE),""))</f>
        <v>BEV032</v>
      </c>
      <c r="E3826" t="str">
        <f>IF(tbl_transaction[[#This Row],[Type]]="Inbound",VLOOKUP(tbl_transaction[[#This Row],[Reference Number]],barang_masuk[],5,FALSE),IF(tbl_transaction[[#This Row],[Type]]="Outbound",VLOOKUP(tbl_transaction[[#This Row],[Reference Number]],barang_keluar[],5,FALSE),""))</f>
        <v>Aqua Beverage Variant 32</v>
      </c>
      <c r="F3826">
        <f>IF(tbl_transaction[[#This Row],[Type]]="Inbound",VLOOKUP(tbl_transaction[[#This Row],[Reference Number]],barang_masuk[],6,FALSE),IF(tbl_transaction[[#This Row],[Type]]="Outbound",VLOOKUP(tbl_transaction[[#This Row],[Reference Number]],barang_keluar[],6,FALSE),""))</f>
        <v>15</v>
      </c>
      <c r="G3826" t="str">
        <f>IF(tbl_transaction[[#This Row],[Type]]="Inbound",VLOOKUP(tbl_transaction[[#This Row],[Reference Number]],barang_masuk[],7,FALSE),IF(tbl_transaction[[#This Row],[Type]]="Outbound",VLOOKUP(tbl_transaction[[#This Row],[Reference Number]],barang_keluar[],7,FALSE),""))</f>
        <v>Bottle</v>
      </c>
      <c r="H3826" t="str">
        <f>IF(tbl_transaction[[#This Row],[Type]]="Inbound",VLOOKUP(tbl_transaction[[#This Row],[Reference Number]],barang_masuk[],3,FALSE),IF(tbl_transaction[[#This Row],[Type]]="Outbound",VLOOKUP(tbl_transaction[[#This Row],[Reference Number]],barang_keluar[],3,FALSE),""))</f>
        <v>Outlet 024</v>
      </c>
      <c r="I3826" t="str">
        <f>IF(D3826='Kartu Stok'!$B$2,COUNTIF($D$3:D3826,'Kartu Stok'!$B$2),"")</f>
        <v/>
      </c>
    </row>
    <row r="3827" spans="1:9" ht="14.5" x14ac:dyDescent="0.35">
      <c r="A3827" s="2" t="s">
        <v>4386</v>
      </c>
      <c r="B3827" s="5">
        <f>IF(LEFT(tbl_transaction[[#This Row],[Reference Number]],2)="GR",VLOOKUP(tbl_transaction[[#This Row],[Reference Number]],barang_masuk[],2,FALSE),IF(LEFT(tbl_transaction[[#This Row],[Reference Number]],2)="DO",VLOOKUP(tbl_transaction[[#This Row],[Reference Number]],barang_keluar[],2,FALSE),""))</f>
        <v>46077</v>
      </c>
      <c r="C3827" t="str">
        <f t="shared" si="60"/>
        <v>Outbound</v>
      </c>
      <c r="D3827" t="str">
        <f>IF(tbl_transaction[[#This Row],[Type]]="Inbound",VLOOKUP(tbl_transaction[[#This Row],[Reference Number]],barang_masuk[],4,FALSE),IF(tbl_transaction[[#This Row],[Type]]="Outbound",VLOOKUP(tbl_transaction[[#This Row],[Reference Number]],barang_keluar[],4,FALSE),""))</f>
        <v>SNK006</v>
      </c>
      <c r="E3827" t="str">
        <f>IF(tbl_transaction[[#This Row],[Type]]="Inbound",VLOOKUP(tbl_transaction[[#This Row],[Reference Number]],barang_masuk[],5,FALSE),IF(tbl_transaction[[#This Row],[Type]]="Outbound",VLOOKUP(tbl_transaction[[#This Row],[Reference Number]],barang_keluar[],5,FALSE),""))</f>
        <v>Taro Snack Variant 6</v>
      </c>
      <c r="F3827">
        <f>IF(tbl_transaction[[#This Row],[Type]]="Inbound",VLOOKUP(tbl_transaction[[#This Row],[Reference Number]],barang_masuk[],6,FALSE),IF(tbl_transaction[[#This Row],[Type]]="Outbound",VLOOKUP(tbl_transaction[[#This Row],[Reference Number]],barang_keluar[],6,FALSE),""))</f>
        <v>5</v>
      </c>
      <c r="G3827" t="str">
        <f>IF(tbl_transaction[[#This Row],[Type]]="Inbound",VLOOKUP(tbl_transaction[[#This Row],[Reference Number]],barang_masuk[],7,FALSE),IF(tbl_transaction[[#This Row],[Type]]="Outbound",VLOOKUP(tbl_transaction[[#This Row],[Reference Number]],barang_keluar[],7,FALSE),""))</f>
        <v>Pack</v>
      </c>
      <c r="H3827" t="str">
        <f>IF(tbl_transaction[[#This Row],[Type]]="Inbound",VLOOKUP(tbl_transaction[[#This Row],[Reference Number]],barang_masuk[],3,FALSE),IF(tbl_transaction[[#This Row],[Type]]="Outbound",VLOOKUP(tbl_transaction[[#This Row],[Reference Number]],barang_keluar[],3,FALSE),""))</f>
        <v>Outlet 003</v>
      </c>
      <c r="I3827" t="str">
        <f>IF(D3827='Kartu Stok'!$B$2,COUNTIF($D$3:D3827,'Kartu Stok'!$B$2),"")</f>
        <v/>
      </c>
    </row>
    <row r="3828" spans="1:9" ht="14.5" x14ac:dyDescent="0.35">
      <c r="A3828" s="2" t="s">
        <v>4387</v>
      </c>
      <c r="B3828" s="5">
        <f>IF(LEFT(tbl_transaction[[#This Row],[Reference Number]],2)="GR",VLOOKUP(tbl_transaction[[#This Row],[Reference Number]],barang_masuk[],2,FALSE),IF(LEFT(tbl_transaction[[#This Row],[Reference Number]],2)="DO",VLOOKUP(tbl_transaction[[#This Row],[Reference Number]],barang_keluar[],2,FALSE),""))</f>
        <v>46187</v>
      </c>
      <c r="C3828" t="str">
        <f t="shared" si="60"/>
        <v>Outbound</v>
      </c>
      <c r="D3828" t="str">
        <f>IF(tbl_transaction[[#This Row],[Type]]="Inbound",VLOOKUP(tbl_transaction[[#This Row],[Reference Number]],barang_masuk[],4,FALSE),IF(tbl_transaction[[#This Row],[Type]]="Outbound",VLOOKUP(tbl_transaction[[#This Row],[Reference Number]],barang_keluar[],4,FALSE),""))</f>
        <v>BAB011</v>
      </c>
      <c r="E3828" t="str">
        <f>IF(tbl_transaction[[#This Row],[Type]]="Inbound",VLOOKUP(tbl_transaction[[#This Row],[Reference Number]],barang_masuk[],5,FALSE),IF(tbl_transaction[[#This Row],[Type]]="Outbound",VLOOKUP(tbl_transaction[[#This Row],[Reference Number]],barang_keluar[],5,FALSE),""))</f>
        <v>MamyPoko Baby Care Variant 11</v>
      </c>
      <c r="F3828">
        <f>IF(tbl_transaction[[#This Row],[Type]]="Inbound",VLOOKUP(tbl_transaction[[#This Row],[Reference Number]],barang_masuk[],6,FALSE),IF(tbl_transaction[[#This Row],[Type]]="Outbound",VLOOKUP(tbl_transaction[[#This Row],[Reference Number]],barang_keluar[],6,FALSE),""))</f>
        <v>24</v>
      </c>
      <c r="G3828" t="str">
        <f>IF(tbl_transaction[[#This Row],[Type]]="Inbound",VLOOKUP(tbl_transaction[[#This Row],[Reference Number]],barang_masuk[],7,FALSE),IF(tbl_transaction[[#This Row],[Type]]="Outbound",VLOOKUP(tbl_transaction[[#This Row],[Reference Number]],barang_keluar[],7,FALSE),""))</f>
        <v>Pack</v>
      </c>
      <c r="H3828" t="str">
        <f>IF(tbl_transaction[[#This Row],[Type]]="Inbound",VLOOKUP(tbl_transaction[[#This Row],[Reference Number]],barang_masuk[],3,FALSE),IF(tbl_transaction[[#This Row],[Type]]="Outbound",VLOOKUP(tbl_transaction[[#This Row],[Reference Number]],barang_keluar[],3,FALSE),""))</f>
        <v>Outlet 069</v>
      </c>
      <c r="I3828" t="str">
        <f>IF(D3828='Kartu Stok'!$B$2,COUNTIF($D$3:D3828,'Kartu Stok'!$B$2),"")</f>
        <v/>
      </c>
    </row>
    <row r="3829" spans="1:9" ht="14.5" x14ac:dyDescent="0.35">
      <c r="A3829" s="2" t="s">
        <v>4388</v>
      </c>
      <c r="B3829" s="5">
        <f>IF(LEFT(tbl_transaction[[#This Row],[Reference Number]],2)="GR",VLOOKUP(tbl_transaction[[#This Row],[Reference Number]],barang_masuk[],2,FALSE),IF(LEFT(tbl_transaction[[#This Row],[Reference Number]],2)="DO",VLOOKUP(tbl_transaction[[#This Row],[Reference Number]],barang_keluar[],2,FALSE),""))</f>
        <v>46074</v>
      </c>
      <c r="C3829" t="str">
        <f t="shared" si="60"/>
        <v>Outbound</v>
      </c>
      <c r="D3829" t="str">
        <f>IF(tbl_transaction[[#This Row],[Type]]="Inbound",VLOOKUP(tbl_transaction[[#This Row],[Reference Number]],barang_masuk[],4,FALSE),IF(tbl_transaction[[#This Row],[Type]]="Outbound",VLOOKUP(tbl_transaction[[#This Row],[Reference Number]],barang_keluar[],4,FALSE),""))</f>
        <v>PER029</v>
      </c>
      <c r="E3829" t="str">
        <f>IF(tbl_transaction[[#This Row],[Type]]="Inbound",VLOOKUP(tbl_transaction[[#This Row],[Reference Number]],barang_masuk[],5,FALSE),IF(tbl_transaction[[#This Row],[Type]]="Outbound",VLOOKUP(tbl_transaction[[#This Row],[Reference Number]],barang_keluar[],5,FALSE),""))</f>
        <v>Sunsilk Personal Care Variant 29</v>
      </c>
      <c r="F3829">
        <f>IF(tbl_transaction[[#This Row],[Type]]="Inbound",VLOOKUP(tbl_transaction[[#This Row],[Reference Number]],barang_masuk[],6,FALSE),IF(tbl_transaction[[#This Row],[Type]]="Outbound",VLOOKUP(tbl_transaction[[#This Row],[Reference Number]],barang_keluar[],6,FALSE),""))</f>
        <v>5</v>
      </c>
      <c r="G3829" t="str">
        <f>IF(tbl_transaction[[#This Row],[Type]]="Inbound",VLOOKUP(tbl_transaction[[#This Row],[Reference Number]],barang_masuk[],7,FALSE),IF(tbl_transaction[[#This Row],[Type]]="Outbound",VLOOKUP(tbl_transaction[[#This Row],[Reference Number]],barang_keluar[],7,FALSE),""))</f>
        <v>Bottle</v>
      </c>
      <c r="H3829" t="str">
        <f>IF(tbl_transaction[[#This Row],[Type]]="Inbound",VLOOKUP(tbl_transaction[[#This Row],[Reference Number]],barang_masuk[],3,FALSE),IF(tbl_transaction[[#This Row],[Type]]="Outbound",VLOOKUP(tbl_transaction[[#This Row],[Reference Number]],barang_keluar[],3,FALSE),""))</f>
        <v>Outlet 004</v>
      </c>
      <c r="I3829" t="str">
        <f>IF(D3829='Kartu Stok'!$B$2,COUNTIF($D$3:D3829,'Kartu Stok'!$B$2),"")</f>
        <v/>
      </c>
    </row>
    <row r="3830" spans="1:9" ht="14.5" x14ac:dyDescent="0.35">
      <c r="A3830" s="2" t="s">
        <v>4389</v>
      </c>
      <c r="B3830" s="5">
        <f>IF(LEFT(tbl_transaction[[#This Row],[Reference Number]],2)="GR",VLOOKUP(tbl_transaction[[#This Row],[Reference Number]],barang_masuk[],2,FALSE),IF(LEFT(tbl_transaction[[#This Row],[Reference Number]],2)="DO",VLOOKUP(tbl_transaction[[#This Row],[Reference Number]],barang_keluar[],2,FALSE),""))</f>
        <v>46045</v>
      </c>
      <c r="C3830" t="str">
        <f t="shared" si="60"/>
        <v>Outbound</v>
      </c>
      <c r="D3830" t="str">
        <f>IF(tbl_transaction[[#This Row],[Type]]="Inbound",VLOOKUP(tbl_transaction[[#This Row],[Reference Number]],barang_masuk[],4,FALSE),IF(tbl_transaction[[#This Row],[Type]]="Outbound",VLOOKUP(tbl_transaction[[#This Row],[Reference Number]],barang_keluar[],4,FALSE),""))</f>
        <v>BEV002</v>
      </c>
      <c r="E3830" t="str">
        <f>IF(tbl_transaction[[#This Row],[Type]]="Inbound",VLOOKUP(tbl_transaction[[#This Row],[Reference Number]],barang_masuk[],5,FALSE),IF(tbl_transaction[[#This Row],[Type]]="Outbound",VLOOKUP(tbl_transaction[[#This Row],[Reference Number]],barang_keluar[],5,FALSE),""))</f>
        <v>Aqua Beverage Variant 2</v>
      </c>
      <c r="F3830">
        <f>IF(tbl_transaction[[#This Row],[Type]]="Inbound",VLOOKUP(tbl_transaction[[#This Row],[Reference Number]],barang_masuk[],6,FALSE),IF(tbl_transaction[[#This Row],[Type]]="Outbound",VLOOKUP(tbl_transaction[[#This Row],[Reference Number]],barang_keluar[],6,FALSE),""))</f>
        <v>10</v>
      </c>
      <c r="G3830" t="str">
        <f>IF(tbl_transaction[[#This Row],[Type]]="Inbound",VLOOKUP(tbl_transaction[[#This Row],[Reference Number]],barang_masuk[],7,FALSE),IF(tbl_transaction[[#This Row],[Type]]="Outbound",VLOOKUP(tbl_transaction[[#This Row],[Reference Number]],barang_keluar[],7,FALSE),""))</f>
        <v>Bottle</v>
      </c>
      <c r="H3830" t="str">
        <f>IF(tbl_transaction[[#This Row],[Type]]="Inbound",VLOOKUP(tbl_transaction[[#This Row],[Reference Number]],barang_masuk[],3,FALSE),IF(tbl_transaction[[#This Row],[Type]]="Outbound",VLOOKUP(tbl_transaction[[#This Row],[Reference Number]],barang_keluar[],3,FALSE),""))</f>
        <v>Outlet 034</v>
      </c>
      <c r="I3830" t="str">
        <f>IF(D3830='Kartu Stok'!$B$2,COUNTIF($D$3:D3830,'Kartu Stok'!$B$2),"")</f>
        <v/>
      </c>
    </row>
    <row r="3831" spans="1:9" ht="14.5" x14ac:dyDescent="0.35">
      <c r="A3831" s="2" t="s">
        <v>4390</v>
      </c>
      <c r="B3831" s="5">
        <f>IF(LEFT(tbl_transaction[[#This Row],[Reference Number]],2)="GR",VLOOKUP(tbl_transaction[[#This Row],[Reference Number]],barang_masuk[],2,FALSE),IF(LEFT(tbl_transaction[[#This Row],[Reference Number]],2)="DO",VLOOKUP(tbl_transaction[[#This Row],[Reference Number]],barang_keluar[],2,FALSE),""))</f>
        <v>46199</v>
      </c>
      <c r="C3831" t="str">
        <f t="shared" si="60"/>
        <v>Outbound</v>
      </c>
      <c r="D3831" t="str">
        <f>IF(tbl_transaction[[#This Row],[Type]]="Inbound",VLOOKUP(tbl_transaction[[#This Row],[Reference Number]],barang_masuk[],4,FALSE),IF(tbl_transaction[[#This Row],[Type]]="Outbound",VLOOKUP(tbl_transaction[[#This Row],[Reference Number]],barang_keluar[],4,FALSE),""))</f>
        <v>PER024</v>
      </c>
      <c r="E3831" t="str">
        <f>IF(tbl_transaction[[#This Row],[Type]]="Inbound",VLOOKUP(tbl_transaction[[#This Row],[Reference Number]],barang_masuk[],5,FALSE),IF(tbl_transaction[[#This Row],[Type]]="Outbound",VLOOKUP(tbl_transaction[[#This Row],[Reference Number]],barang_keluar[],5,FALSE),""))</f>
        <v>Pepsodent Personal Care Variant 24</v>
      </c>
      <c r="F3831">
        <f>IF(tbl_transaction[[#This Row],[Type]]="Inbound",VLOOKUP(tbl_transaction[[#This Row],[Reference Number]],barang_masuk[],6,FALSE),IF(tbl_transaction[[#This Row],[Type]]="Outbound",VLOOKUP(tbl_transaction[[#This Row],[Reference Number]],barang_keluar[],6,FALSE),""))</f>
        <v>15</v>
      </c>
      <c r="G3831" t="str">
        <f>IF(tbl_transaction[[#This Row],[Type]]="Inbound",VLOOKUP(tbl_transaction[[#This Row],[Reference Number]],barang_masuk[],7,FALSE),IF(tbl_transaction[[#This Row],[Type]]="Outbound",VLOOKUP(tbl_transaction[[#This Row],[Reference Number]],barang_keluar[],7,FALSE),""))</f>
        <v>Bottle</v>
      </c>
      <c r="H3831" t="str">
        <f>IF(tbl_transaction[[#This Row],[Type]]="Inbound",VLOOKUP(tbl_transaction[[#This Row],[Reference Number]],barang_masuk[],3,FALSE),IF(tbl_transaction[[#This Row],[Type]]="Outbound",VLOOKUP(tbl_transaction[[#This Row],[Reference Number]],barang_keluar[],3,FALSE),""))</f>
        <v>Outlet 002</v>
      </c>
      <c r="I3831" t="str">
        <f>IF(D3831='Kartu Stok'!$B$2,COUNTIF($D$3:D3831,'Kartu Stok'!$B$2),"")</f>
        <v/>
      </c>
    </row>
    <row r="3832" spans="1:9" ht="14.5" x14ac:dyDescent="0.35">
      <c r="A3832" s="2" t="s">
        <v>4391</v>
      </c>
      <c r="B3832" s="5">
        <f>IF(LEFT(tbl_transaction[[#This Row],[Reference Number]],2)="GR",VLOOKUP(tbl_transaction[[#This Row],[Reference Number]],barang_masuk[],2,FALSE),IF(LEFT(tbl_transaction[[#This Row],[Reference Number]],2)="DO",VLOOKUP(tbl_transaction[[#This Row],[Reference Number]],barang_keluar[],2,FALSE),""))</f>
        <v>46038</v>
      </c>
      <c r="C3832" t="str">
        <f t="shared" si="60"/>
        <v>Outbound</v>
      </c>
      <c r="D3832" t="str">
        <f>IF(tbl_transaction[[#This Row],[Type]]="Inbound",VLOOKUP(tbl_transaction[[#This Row],[Reference Number]],barang_masuk[],4,FALSE),IF(tbl_transaction[[#This Row],[Type]]="Outbound",VLOOKUP(tbl_transaction[[#This Row],[Reference Number]],barang_keluar[],4,FALSE),""))</f>
        <v>BAB018</v>
      </c>
      <c r="E3832" t="str">
        <f>IF(tbl_transaction[[#This Row],[Type]]="Inbound",VLOOKUP(tbl_transaction[[#This Row],[Reference Number]],barang_masuk[],5,FALSE),IF(tbl_transaction[[#This Row],[Type]]="Outbound",VLOOKUP(tbl_transaction[[#This Row],[Reference Number]],barang_keluar[],5,FALSE),""))</f>
        <v>MamyPoko Baby Care Variant 18</v>
      </c>
      <c r="F3832">
        <f>IF(tbl_transaction[[#This Row],[Type]]="Inbound",VLOOKUP(tbl_transaction[[#This Row],[Reference Number]],barang_masuk[],6,FALSE),IF(tbl_transaction[[#This Row],[Type]]="Outbound",VLOOKUP(tbl_transaction[[#This Row],[Reference Number]],barang_keluar[],6,FALSE),""))</f>
        <v>10</v>
      </c>
      <c r="G3832" t="str">
        <f>IF(tbl_transaction[[#This Row],[Type]]="Inbound",VLOOKUP(tbl_transaction[[#This Row],[Reference Number]],barang_masuk[],7,FALSE),IF(tbl_transaction[[#This Row],[Type]]="Outbound",VLOOKUP(tbl_transaction[[#This Row],[Reference Number]],barang_keluar[],7,FALSE),""))</f>
        <v>Pack</v>
      </c>
      <c r="H3832" t="str">
        <f>IF(tbl_transaction[[#This Row],[Type]]="Inbound",VLOOKUP(tbl_transaction[[#This Row],[Reference Number]],barang_masuk[],3,FALSE),IF(tbl_transaction[[#This Row],[Type]]="Outbound",VLOOKUP(tbl_transaction[[#This Row],[Reference Number]],barang_keluar[],3,FALSE),""))</f>
        <v>Outlet 044</v>
      </c>
      <c r="I3832">
        <f>IF(D3832='Kartu Stok'!$B$2,COUNTIF($D$3:D3832,'Kartu Stok'!$B$2),"")</f>
        <v>24</v>
      </c>
    </row>
    <row r="3833" spans="1:9" ht="14.5" x14ac:dyDescent="0.35">
      <c r="A3833" s="2" t="s">
        <v>4392</v>
      </c>
      <c r="B3833" s="5">
        <f>IF(LEFT(tbl_transaction[[#This Row],[Reference Number]],2)="GR",VLOOKUP(tbl_transaction[[#This Row],[Reference Number]],barang_masuk[],2,FALSE),IF(LEFT(tbl_transaction[[#This Row],[Reference Number]],2)="DO",VLOOKUP(tbl_transaction[[#This Row],[Reference Number]],barang_keluar[],2,FALSE),""))</f>
        <v>46058</v>
      </c>
      <c r="C3833" t="str">
        <f t="shared" si="60"/>
        <v>Outbound</v>
      </c>
      <c r="D3833" t="str">
        <f>IF(tbl_transaction[[#This Row],[Type]]="Inbound",VLOOKUP(tbl_transaction[[#This Row],[Reference Number]],barang_masuk[],4,FALSE),IF(tbl_transaction[[#This Row],[Type]]="Outbound",VLOOKUP(tbl_transaction[[#This Row],[Reference Number]],barang_keluar[],4,FALSE),""))</f>
        <v>BEV026</v>
      </c>
      <c r="E3833" t="str">
        <f>IF(tbl_transaction[[#This Row],[Type]]="Inbound",VLOOKUP(tbl_transaction[[#This Row],[Reference Number]],barang_masuk[],5,FALSE),IF(tbl_transaction[[#This Row],[Type]]="Outbound",VLOOKUP(tbl_transaction[[#This Row],[Reference Number]],barang_keluar[],5,FALSE),""))</f>
        <v>Pocari Beverage Variant 26</v>
      </c>
      <c r="F3833">
        <f>IF(tbl_transaction[[#This Row],[Type]]="Inbound",VLOOKUP(tbl_transaction[[#This Row],[Reference Number]],barang_masuk[],6,FALSE),IF(tbl_transaction[[#This Row],[Type]]="Outbound",VLOOKUP(tbl_transaction[[#This Row],[Reference Number]],barang_keluar[],6,FALSE),""))</f>
        <v>20</v>
      </c>
      <c r="G3833" t="str">
        <f>IF(tbl_transaction[[#This Row],[Type]]="Inbound",VLOOKUP(tbl_transaction[[#This Row],[Reference Number]],barang_masuk[],7,FALSE),IF(tbl_transaction[[#This Row],[Type]]="Outbound",VLOOKUP(tbl_transaction[[#This Row],[Reference Number]],barang_keluar[],7,FALSE),""))</f>
        <v>Bottle</v>
      </c>
      <c r="H3833" t="str">
        <f>IF(tbl_transaction[[#This Row],[Type]]="Inbound",VLOOKUP(tbl_transaction[[#This Row],[Reference Number]],barang_masuk[],3,FALSE),IF(tbl_transaction[[#This Row],[Type]]="Outbound",VLOOKUP(tbl_transaction[[#This Row],[Reference Number]],barang_keluar[],3,FALSE),""))</f>
        <v>Outlet 075</v>
      </c>
      <c r="I3833" t="str">
        <f>IF(D3833='Kartu Stok'!$B$2,COUNTIF($D$3:D3833,'Kartu Stok'!$B$2),"")</f>
        <v/>
      </c>
    </row>
    <row r="3834" spans="1:9" ht="14.5" x14ac:dyDescent="0.35">
      <c r="A3834" s="2" t="s">
        <v>4393</v>
      </c>
      <c r="B3834" s="5">
        <f>IF(LEFT(tbl_transaction[[#This Row],[Reference Number]],2)="GR",VLOOKUP(tbl_transaction[[#This Row],[Reference Number]],barang_masuk[],2,FALSE),IF(LEFT(tbl_transaction[[#This Row],[Reference Number]],2)="DO",VLOOKUP(tbl_transaction[[#This Row],[Reference Number]],barang_keluar[],2,FALSE),""))</f>
        <v>46121</v>
      </c>
      <c r="C3834" t="str">
        <f t="shared" si="60"/>
        <v>Outbound</v>
      </c>
      <c r="D3834" t="str">
        <f>IF(tbl_transaction[[#This Row],[Type]]="Inbound",VLOOKUP(tbl_transaction[[#This Row],[Reference Number]],barang_masuk[],4,FALSE),IF(tbl_transaction[[#This Row],[Type]]="Outbound",VLOOKUP(tbl_transaction[[#This Row],[Reference Number]],barang_keluar[],4,FALSE),""))</f>
        <v>HOM010</v>
      </c>
      <c r="E3834" t="str">
        <f>IF(tbl_transaction[[#This Row],[Type]]="Inbound",VLOOKUP(tbl_transaction[[#This Row],[Reference Number]],barang_masuk[],5,FALSE),IF(tbl_transaction[[#This Row],[Type]]="Outbound",VLOOKUP(tbl_transaction[[#This Row],[Reference Number]],barang_keluar[],5,FALSE),""))</f>
        <v>Molto Home Care Variant 10</v>
      </c>
      <c r="F3834">
        <f>IF(tbl_transaction[[#This Row],[Type]]="Inbound",VLOOKUP(tbl_transaction[[#This Row],[Reference Number]],barang_masuk[],6,FALSE),IF(tbl_transaction[[#This Row],[Type]]="Outbound",VLOOKUP(tbl_transaction[[#This Row],[Reference Number]],barang_keluar[],6,FALSE),""))</f>
        <v>48</v>
      </c>
      <c r="G3834" t="str">
        <f>IF(tbl_transaction[[#This Row],[Type]]="Inbound",VLOOKUP(tbl_transaction[[#This Row],[Reference Number]],barang_masuk[],7,FALSE),IF(tbl_transaction[[#This Row],[Type]]="Outbound",VLOOKUP(tbl_transaction[[#This Row],[Reference Number]],barang_keluar[],7,FALSE),""))</f>
        <v>Pack</v>
      </c>
      <c r="H3834" t="str">
        <f>IF(tbl_transaction[[#This Row],[Type]]="Inbound",VLOOKUP(tbl_transaction[[#This Row],[Reference Number]],barang_masuk[],3,FALSE),IF(tbl_transaction[[#This Row],[Type]]="Outbound",VLOOKUP(tbl_transaction[[#This Row],[Reference Number]],barang_keluar[],3,FALSE),""))</f>
        <v>Outlet 012</v>
      </c>
      <c r="I3834" t="str">
        <f>IF(D3834='Kartu Stok'!$B$2,COUNTIF($D$3:D3834,'Kartu Stok'!$B$2),"")</f>
        <v/>
      </c>
    </row>
    <row r="3835" spans="1:9" ht="14.5" x14ac:dyDescent="0.35">
      <c r="A3835" s="2" t="s">
        <v>4394</v>
      </c>
      <c r="B3835" s="5">
        <f>IF(LEFT(tbl_transaction[[#This Row],[Reference Number]],2)="GR",VLOOKUP(tbl_transaction[[#This Row],[Reference Number]],barang_masuk[],2,FALSE),IF(LEFT(tbl_transaction[[#This Row],[Reference Number]],2)="DO",VLOOKUP(tbl_transaction[[#This Row],[Reference Number]],barang_keluar[],2,FALSE),""))</f>
        <v>46056</v>
      </c>
      <c r="C3835" t="str">
        <f t="shared" si="60"/>
        <v>Outbound</v>
      </c>
      <c r="D3835" t="str">
        <f>IF(tbl_transaction[[#This Row],[Type]]="Inbound",VLOOKUP(tbl_transaction[[#This Row],[Reference Number]],barang_masuk[],4,FALSE),IF(tbl_transaction[[#This Row],[Type]]="Outbound",VLOOKUP(tbl_transaction[[#This Row],[Reference Number]],barang_keluar[],4,FALSE),""))</f>
        <v>BAB012</v>
      </c>
      <c r="E3835" t="str">
        <f>IF(tbl_transaction[[#This Row],[Type]]="Inbound",VLOOKUP(tbl_transaction[[#This Row],[Reference Number]],barang_masuk[],5,FALSE),IF(tbl_transaction[[#This Row],[Type]]="Outbound",VLOOKUP(tbl_transaction[[#This Row],[Reference Number]],barang_keluar[],5,FALSE),""))</f>
        <v>MamyPoko Baby Care Variant 12</v>
      </c>
      <c r="F3835">
        <f>IF(tbl_transaction[[#This Row],[Type]]="Inbound",VLOOKUP(tbl_transaction[[#This Row],[Reference Number]],barang_masuk[],6,FALSE),IF(tbl_transaction[[#This Row],[Type]]="Outbound",VLOOKUP(tbl_transaction[[#This Row],[Reference Number]],barang_keluar[],6,FALSE),""))</f>
        <v>60</v>
      </c>
      <c r="G3835" t="str">
        <f>IF(tbl_transaction[[#This Row],[Type]]="Inbound",VLOOKUP(tbl_transaction[[#This Row],[Reference Number]],barang_masuk[],7,FALSE),IF(tbl_transaction[[#This Row],[Type]]="Outbound",VLOOKUP(tbl_transaction[[#This Row],[Reference Number]],barang_keluar[],7,FALSE),""))</f>
        <v>Pack</v>
      </c>
      <c r="H3835" t="str">
        <f>IF(tbl_transaction[[#This Row],[Type]]="Inbound",VLOOKUP(tbl_transaction[[#This Row],[Reference Number]],barang_masuk[],3,FALSE),IF(tbl_transaction[[#This Row],[Type]]="Outbound",VLOOKUP(tbl_transaction[[#This Row],[Reference Number]],barang_keluar[],3,FALSE),""))</f>
        <v>Outlet 013</v>
      </c>
      <c r="I3835" t="str">
        <f>IF(D3835='Kartu Stok'!$B$2,COUNTIF($D$3:D3835,'Kartu Stok'!$B$2),"")</f>
        <v/>
      </c>
    </row>
    <row r="3836" spans="1:9" ht="14.5" x14ac:dyDescent="0.35">
      <c r="A3836" s="2" t="s">
        <v>4395</v>
      </c>
      <c r="B3836" s="5">
        <f>IF(LEFT(tbl_transaction[[#This Row],[Reference Number]],2)="GR",VLOOKUP(tbl_transaction[[#This Row],[Reference Number]],barang_masuk[],2,FALSE),IF(LEFT(tbl_transaction[[#This Row],[Reference Number]],2)="DO",VLOOKUP(tbl_transaction[[#This Row],[Reference Number]],barang_keluar[],2,FALSE),""))</f>
        <v>46086</v>
      </c>
      <c r="C3836" t="str">
        <f t="shared" si="60"/>
        <v>Outbound</v>
      </c>
      <c r="D3836" t="str">
        <f>IF(tbl_transaction[[#This Row],[Type]]="Inbound",VLOOKUP(tbl_transaction[[#This Row],[Reference Number]],barang_masuk[],4,FALSE),IF(tbl_transaction[[#This Row],[Type]]="Outbound",VLOOKUP(tbl_transaction[[#This Row],[Reference Number]],barang_keluar[],4,FALSE),""))</f>
        <v>BEV013</v>
      </c>
      <c r="E3836" t="str">
        <f>IF(tbl_transaction[[#This Row],[Type]]="Inbound",VLOOKUP(tbl_transaction[[#This Row],[Reference Number]],barang_masuk[],5,FALSE),IF(tbl_transaction[[#This Row],[Type]]="Outbound",VLOOKUP(tbl_transaction[[#This Row],[Reference Number]],barang_keluar[],5,FALSE),""))</f>
        <v>Sosro Beverage Variant 13</v>
      </c>
      <c r="F3836">
        <f>IF(tbl_transaction[[#This Row],[Type]]="Inbound",VLOOKUP(tbl_transaction[[#This Row],[Reference Number]],barang_masuk[],6,FALSE),IF(tbl_transaction[[#This Row],[Type]]="Outbound",VLOOKUP(tbl_transaction[[#This Row],[Reference Number]],barang_keluar[],6,FALSE),""))</f>
        <v>10</v>
      </c>
      <c r="G3836" t="str">
        <f>IF(tbl_transaction[[#This Row],[Type]]="Inbound",VLOOKUP(tbl_transaction[[#This Row],[Reference Number]],barang_masuk[],7,FALSE),IF(tbl_transaction[[#This Row],[Type]]="Outbound",VLOOKUP(tbl_transaction[[#This Row],[Reference Number]],barang_keluar[],7,FALSE),""))</f>
        <v>Bottle</v>
      </c>
      <c r="H3836" t="str">
        <f>IF(tbl_transaction[[#This Row],[Type]]="Inbound",VLOOKUP(tbl_transaction[[#This Row],[Reference Number]],barang_masuk[],3,FALSE),IF(tbl_transaction[[#This Row],[Type]]="Outbound",VLOOKUP(tbl_transaction[[#This Row],[Reference Number]],barang_keluar[],3,FALSE),""))</f>
        <v>Outlet 028</v>
      </c>
      <c r="I3836" t="str">
        <f>IF(D3836='Kartu Stok'!$B$2,COUNTIF($D$3:D3836,'Kartu Stok'!$B$2),"")</f>
        <v/>
      </c>
    </row>
    <row r="3837" spans="1:9" ht="14.5" x14ac:dyDescent="0.35">
      <c r="A3837" s="2" t="s">
        <v>4396</v>
      </c>
      <c r="B3837" s="5">
        <f>IF(LEFT(tbl_transaction[[#This Row],[Reference Number]],2)="GR",VLOOKUP(tbl_transaction[[#This Row],[Reference Number]],barang_masuk[],2,FALSE),IF(LEFT(tbl_transaction[[#This Row],[Reference Number]],2)="DO",VLOOKUP(tbl_transaction[[#This Row],[Reference Number]],barang_keluar[],2,FALSE),""))</f>
        <v>46093</v>
      </c>
      <c r="C3837" t="str">
        <f t="shared" si="60"/>
        <v>Outbound</v>
      </c>
      <c r="D3837" t="str">
        <f>IF(tbl_transaction[[#This Row],[Type]]="Inbound",VLOOKUP(tbl_transaction[[#This Row],[Reference Number]],barang_masuk[],4,FALSE),IF(tbl_transaction[[#This Row],[Type]]="Outbound",VLOOKUP(tbl_transaction[[#This Row],[Reference Number]],barang_keluar[],4,FALSE),""))</f>
        <v>SNK027</v>
      </c>
      <c r="E3837" t="str">
        <f>IF(tbl_transaction[[#This Row],[Type]]="Inbound",VLOOKUP(tbl_transaction[[#This Row],[Reference Number]],barang_masuk[],5,FALSE),IF(tbl_transaction[[#This Row],[Type]]="Outbound",VLOOKUP(tbl_transaction[[#This Row],[Reference Number]],barang_keluar[],5,FALSE),""))</f>
        <v>Qtela Snack Variant 27</v>
      </c>
      <c r="F3837">
        <f>IF(tbl_transaction[[#This Row],[Type]]="Inbound",VLOOKUP(tbl_transaction[[#This Row],[Reference Number]],barang_masuk[],6,FALSE),IF(tbl_transaction[[#This Row],[Type]]="Outbound",VLOOKUP(tbl_transaction[[#This Row],[Reference Number]],barang_keluar[],6,FALSE),""))</f>
        <v>20</v>
      </c>
      <c r="G3837" t="str">
        <f>IF(tbl_transaction[[#This Row],[Type]]="Inbound",VLOOKUP(tbl_transaction[[#This Row],[Reference Number]],barang_masuk[],7,FALSE),IF(tbl_transaction[[#This Row],[Type]]="Outbound",VLOOKUP(tbl_transaction[[#This Row],[Reference Number]],barang_keluar[],7,FALSE),""))</f>
        <v>Pack</v>
      </c>
      <c r="H3837" t="str">
        <f>IF(tbl_transaction[[#This Row],[Type]]="Inbound",VLOOKUP(tbl_transaction[[#This Row],[Reference Number]],barang_masuk[],3,FALSE),IF(tbl_transaction[[#This Row],[Type]]="Outbound",VLOOKUP(tbl_transaction[[#This Row],[Reference Number]],barang_keluar[],3,FALSE),""))</f>
        <v>Outlet 051</v>
      </c>
      <c r="I3837" t="str">
        <f>IF(D3837='Kartu Stok'!$B$2,COUNTIF($D$3:D3837,'Kartu Stok'!$B$2),"")</f>
        <v/>
      </c>
    </row>
    <row r="3838" spans="1:9" ht="14.5" x14ac:dyDescent="0.35">
      <c r="A3838" s="2" t="s">
        <v>4397</v>
      </c>
      <c r="B3838" s="5">
        <f>IF(LEFT(tbl_transaction[[#This Row],[Reference Number]],2)="GR",VLOOKUP(tbl_transaction[[#This Row],[Reference Number]],barang_masuk[],2,FALSE),IF(LEFT(tbl_transaction[[#This Row],[Reference Number]],2)="DO",VLOOKUP(tbl_transaction[[#This Row],[Reference Number]],barang_keluar[],2,FALSE),""))</f>
        <v>46070</v>
      </c>
      <c r="C3838" t="str">
        <f t="shared" si="60"/>
        <v>Outbound</v>
      </c>
      <c r="D3838" t="str">
        <f>IF(tbl_transaction[[#This Row],[Type]]="Inbound",VLOOKUP(tbl_transaction[[#This Row],[Reference Number]],barang_masuk[],4,FALSE),IF(tbl_transaction[[#This Row],[Type]]="Outbound",VLOOKUP(tbl_transaction[[#This Row],[Reference Number]],barang_keluar[],4,FALSE),""))</f>
        <v>SNK002</v>
      </c>
      <c r="E3838" t="str">
        <f>IF(tbl_transaction[[#This Row],[Type]]="Inbound",VLOOKUP(tbl_transaction[[#This Row],[Reference Number]],barang_masuk[],5,FALSE),IF(tbl_transaction[[#This Row],[Type]]="Outbound",VLOOKUP(tbl_transaction[[#This Row],[Reference Number]],barang_keluar[],5,FALSE),""))</f>
        <v>Qtela Snack Variant 2</v>
      </c>
      <c r="F3838">
        <f>IF(tbl_transaction[[#This Row],[Type]]="Inbound",VLOOKUP(tbl_transaction[[#This Row],[Reference Number]],barang_masuk[],6,FALSE),IF(tbl_transaction[[#This Row],[Type]]="Outbound",VLOOKUP(tbl_transaction[[#This Row],[Reference Number]],barang_keluar[],6,FALSE),""))</f>
        <v>48</v>
      </c>
      <c r="G3838" t="str">
        <f>IF(tbl_transaction[[#This Row],[Type]]="Inbound",VLOOKUP(tbl_transaction[[#This Row],[Reference Number]],barang_masuk[],7,FALSE),IF(tbl_transaction[[#This Row],[Type]]="Outbound",VLOOKUP(tbl_transaction[[#This Row],[Reference Number]],barang_keluar[],7,FALSE),""))</f>
        <v>Pack</v>
      </c>
      <c r="H3838" t="str">
        <f>IF(tbl_transaction[[#This Row],[Type]]="Inbound",VLOOKUP(tbl_transaction[[#This Row],[Reference Number]],barang_masuk[],3,FALSE),IF(tbl_transaction[[#This Row],[Type]]="Outbound",VLOOKUP(tbl_transaction[[#This Row],[Reference Number]],barang_keluar[],3,FALSE),""))</f>
        <v>Outlet 075</v>
      </c>
      <c r="I3838" t="str">
        <f>IF(D3838='Kartu Stok'!$B$2,COUNTIF($D$3:D3838,'Kartu Stok'!$B$2),"")</f>
        <v/>
      </c>
    </row>
    <row r="3839" spans="1:9" ht="14.5" x14ac:dyDescent="0.35">
      <c r="A3839" s="2" t="s">
        <v>4398</v>
      </c>
      <c r="B3839" s="5">
        <f>IF(LEFT(tbl_transaction[[#This Row],[Reference Number]],2)="GR",VLOOKUP(tbl_transaction[[#This Row],[Reference Number]],barang_masuk[],2,FALSE),IF(LEFT(tbl_transaction[[#This Row],[Reference Number]],2)="DO",VLOOKUP(tbl_transaction[[#This Row],[Reference Number]],barang_keluar[],2,FALSE),""))</f>
        <v>46025</v>
      </c>
      <c r="C3839" t="str">
        <f t="shared" si="60"/>
        <v>Outbound</v>
      </c>
      <c r="D3839" t="str">
        <f>IF(tbl_transaction[[#This Row],[Type]]="Inbound",VLOOKUP(tbl_transaction[[#This Row],[Reference Number]],barang_masuk[],4,FALSE),IF(tbl_transaction[[#This Row],[Type]]="Outbound",VLOOKUP(tbl_transaction[[#This Row],[Reference Number]],barang_keluar[],4,FALSE),""))</f>
        <v>PER027</v>
      </c>
      <c r="E3839" t="str">
        <f>IF(tbl_transaction[[#This Row],[Type]]="Inbound",VLOOKUP(tbl_transaction[[#This Row],[Reference Number]],barang_masuk[],5,FALSE),IF(tbl_transaction[[#This Row],[Type]]="Outbound",VLOOKUP(tbl_transaction[[#This Row],[Reference Number]],barang_keluar[],5,FALSE),""))</f>
        <v>Sunsilk Personal Care Variant 27</v>
      </c>
      <c r="F3839">
        <f>IF(tbl_transaction[[#This Row],[Type]]="Inbound",VLOOKUP(tbl_transaction[[#This Row],[Reference Number]],barang_masuk[],6,FALSE),IF(tbl_transaction[[#This Row],[Type]]="Outbound",VLOOKUP(tbl_transaction[[#This Row],[Reference Number]],barang_keluar[],6,FALSE),""))</f>
        <v>60</v>
      </c>
      <c r="G3839" t="str">
        <f>IF(tbl_transaction[[#This Row],[Type]]="Inbound",VLOOKUP(tbl_transaction[[#This Row],[Reference Number]],barang_masuk[],7,FALSE),IF(tbl_transaction[[#This Row],[Type]]="Outbound",VLOOKUP(tbl_transaction[[#This Row],[Reference Number]],barang_keluar[],7,FALSE),""))</f>
        <v>Bottle</v>
      </c>
      <c r="H3839" t="str">
        <f>IF(tbl_transaction[[#This Row],[Type]]="Inbound",VLOOKUP(tbl_transaction[[#This Row],[Reference Number]],barang_masuk[],3,FALSE),IF(tbl_transaction[[#This Row],[Type]]="Outbound",VLOOKUP(tbl_transaction[[#This Row],[Reference Number]],barang_keluar[],3,FALSE),""))</f>
        <v>Outlet 077</v>
      </c>
      <c r="I3839" t="str">
        <f>IF(D3839='Kartu Stok'!$B$2,COUNTIF($D$3:D3839,'Kartu Stok'!$B$2),"")</f>
        <v/>
      </c>
    </row>
    <row r="3840" spans="1:9" ht="14.5" x14ac:dyDescent="0.35">
      <c r="A3840" s="2" t="s">
        <v>4399</v>
      </c>
      <c r="B3840" s="5">
        <f>IF(LEFT(tbl_transaction[[#This Row],[Reference Number]],2)="GR",VLOOKUP(tbl_transaction[[#This Row],[Reference Number]],barang_masuk[],2,FALSE),IF(LEFT(tbl_transaction[[#This Row],[Reference Number]],2)="DO",VLOOKUP(tbl_transaction[[#This Row],[Reference Number]],barang_keluar[],2,FALSE),""))</f>
        <v>46030</v>
      </c>
      <c r="C3840" t="str">
        <f t="shared" si="60"/>
        <v>Outbound</v>
      </c>
      <c r="D3840" t="str">
        <f>IF(tbl_transaction[[#This Row],[Type]]="Inbound",VLOOKUP(tbl_transaction[[#This Row],[Reference Number]],barang_masuk[],4,FALSE),IF(tbl_transaction[[#This Row],[Type]]="Outbound",VLOOKUP(tbl_transaction[[#This Row],[Reference Number]],barang_keluar[],4,FALSE),""))</f>
        <v>DAR015</v>
      </c>
      <c r="E3840" t="str">
        <f>IF(tbl_transaction[[#This Row],[Type]]="Inbound",VLOOKUP(tbl_transaction[[#This Row],[Reference Number]],barang_masuk[],5,FALSE),IF(tbl_transaction[[#This Row],[Type]]="Outbound",VLOOKUP(tbl_transaction[[#This Row],[Reference Number]],barang_keluar[],5,FALSE),""))</f>
        <v>Ultra Milk Dairy Variant 15</v>
      </c>
      <c r="F3840">
        <f>IF(tbl_transaction[[#This Row],[Type]]="Inbound",VLOOKUP(tbl_transaction[[#This Row],[Reference Number]],barang_masuk[],6,FALSE),IF(tbl_transaction[[#This Row],[Type]]="Outbound",VLOOKUP(tbl_transaction[[#This Row],[Reference Number]],barang_keluar[],6,FALSE),""))</f>
        <v>24</v>
      </c>
      <c r="G3840" t="str">
        <f>IF(tbl_transaction[[#This Row],[Type]]="Inbound",VLOOKUP(tbl_transaction[[#This Row],[Reference Number]],barang_masuk[],7,FALSE),IF(tbl_transaction[[#This Row],[Type]]="Outbound",VLOOKUP(tbl_transaction[[#This Row],[Reference Number]],barang_keluar[],7,FALSE),""))</f>
        <v>Box</v>
      </c>
      <c r="H3840" t="str">
        <f>IF(tbl_transaction[[#This Row],[Type]]="Inbound",VLOOKUP(tbl_transaction[[#This Row],[Reference Number]],barang_masuk[],3,FALSE),IF(tbl_transaction[[#This Row],[Type]]="Outbound",VLOOKUP(tbl_transaction[[#This Row],[Reference Number]],barang_keluar[],3,FALSE),""))</f>
        <v>Outlet 055</v>
      </c>
      <c r="I3840" t="str">
        <f>IF(D3840='Kartu Stok'!$B$2,COUNTIF($D$3:D3840,'Kartu Stok'!$B$2),"")</f>
        <v/>
      </c>
    </row>
    <row r="3841" spans="1:9" ht="14.5" x14ac:dyDescent="0.35">
      <c r="A3841" s="2" t="s">
        <v>4400</v>
      </c>
      <c r="B3841" s="5">
        <f>IF(LEFT(tbl_transaction[[#This Row],[Reference Number]],2)="GR",VLOOKUP(tbl_transaction[[#This Row],[Reference Number]],barang_masuk[],2,FALSE),IF(LEFT(tbl_transaction[[#This Row],[Reference Number]],2)="DO",VLOOKUP(tbl_transaction[[#This Row],[Reference Number]],barang_keluar[],2,FALSE),""))</f>
        <v>46177</v>
      </c>
      <c r="C3841" t="str">
        <f t="shared" si="60"/>
        <v>Outbound</v>
      </c>
      <c r="D3841" t="str">
        <f>IF(tbl_transaction[[#This Row],[Type]]="Inbound",VLOOKUP(tbl_transaction[[#This Row],[Reference Number]],barang_masuk[],4,FALSE),IF(tbl_transaction[[#This Row],[Type]]="Outbound",VLOOKUP(tbl_transaction[[#This Row],[Reference Number]],barang_keluar[],4,FALSE),""))</f>
        <v>BAB010</v>
      </c>
      <c r="E3841" t="str">
        <f>IF(tbl_transaction[[#This Row],[Type]]="Inbound",VLOOKUP(tbl_transaction[[#This Row],[Reference Number]],barang_masuk[],5,FALSE),IF(tbl_transaction[[#This Row],[Type]]="Outbound",VLOOKUP(tbl_transaction[[#This Row],[Reference Number]],barang_keluar[],5,FALSE),""))</f>
        <v>Zwitsal Baby Care Variant 10</v>
      </c>
      <c r="F3841">
        <f>IF(tbl_transaction[[#This Row],[Type]]="Inbound",VLOOKUP(tbl_transaction[[#This Row],[Reference Number]],barang_masuk[],6,FALSE),IF(tbl_transaction[[#This Row],[Type]]="Outbound",VLOOKUP(tbl_transaction[[#This Row],[Reference Number]],barang_keluar[],6,FALSE),""))</f>
        <v>24</v>
      </c>
      <c r="G3841" t="str">
        <f>IF(tbl_transaction[[#This Row],[Type]]="Inbound",VLOOKUP(tbl_transaction[[#This Row],[Reference Number]],barang_masuk[],7,FALSE),IF(tbl_transaction[[#This Row],[Type]]="Outbound",VLOOKUP(tbl_transaction[[#This Row],[Reference Number]],barang_keluar[],7,FALSE),""))</f>
        <v>Pack</v>
      </c>
      <c r="H3841" t="str">
        <f>IF(tbl_transaction[[#This Row],[Type]]="Inbound",VLOOKUP(tbl_transaction[[#This Row],[Reference Number]],barang_masuk[],3,FALSE),IF(tbl_transaction[[#This Row],[Type]]="Outbound",VLOOKUP(tbl_transaction[[#This Row],[Reference Number]],barang_keluar[],3,FALSE),""))</f>
        <v>Outlet 003</v>
      </c>
      <c r="I3841" t="str">
        <f>IF(D3841='Kartu Stok'!$B$2,COUNTIF($D$3:D3841,'Kartu Stok'!$B$2),"")</f>
        <v/>
      </c>
    </row>
    <row r="3842" spans="1:9" ht="14.5" x14ac:dyDescent="0.35">
      <c r="A3842" s="2" t="s">
        <v>4401</v>
      </c>
      <c r="B3842" s="5">
        <f>IF(LEFT(tbl_transaction[[#This Row],[Reference Number]],2)="GR",VLOOKUP(tbl_transaction[[#This Row],[Reference Number]],barang_masuk[],2,FALSE),IF(LEFT(tbl_transaction[[#This Row],[Reference Number]],2)="DO",VLOOKUP(tbl_transaction[[#This Row],[Reference Number]],barang_keluar[],2,FALSE),""))</f>
        <v>46169</v>
      </c>
      <c r="C3842" t="str">
        <f t="shared" si="60"/>
        <v>Outbound</v>
      </c>
      <c r="D3842" t="str">
        <f>IF(tbl_transaction[[#This Row],[Type]]="Inbound",VLOOKUP(tbl_transaction[[#This Row],[Reference Number]],barang_masuk[],4,FALSE),IF(tbl_transaction[[#This Row],[Type]]="Outbound",VLOOKUP(tbl_transaction[[#This Row],[Reference Number]],barang_keluar[],4,FALSE),""))</f>
        <v>HOM020</v>
      </c>
      <c r="E3842" t="str">
        <f>IF(tbl_transaction[[#This Row],[Type]]="Inbound",VLOOKUP(tbl_transaction[[#This Row],[Reference Number]],barang_masuk[],5,FALSE),IF(tbl_transaction[[#This Row],[Type]]="Outbound",VLOOKUP(tbl_transaction[[#This Row],[Reference Number]],barang_keluar[],5,FALSE),""))</f>
        <v>Sunlight Home Care Variant 20</v>
      </c>
      <c r="F3842">
        <f>IF(tbl_transaction[[#This Row],[Type]]="Inbound",VLOOKUP(tbl_transaction[[#This Row],[Reference Number]],barang_masuk[],6,FALSE),IF(tbl_transaction[[#This Row],[Type]]="Outbound",VLOOKUP(tbl_transaction[[#This Row],[Reference Number]],barang_keluar[],6,FALSE),""))</f>
        <v>10</v>
      </c>
      <c r="G3842" t="str">
        <f>IF(tbl_transaction[[#This Row],[Type]]="Inbound",VLOOKUP(tbl_transaction[[#This Row],[Reference Number]],barang_masuk[],7,FALSE),IF(tbl_transaction[[#This Row],[Type]]="Outbound",VLOOKUP(tbl_transaction[[#This Row],[Reference Number]],barang_keluar[],7,FALSE),""))</f>
        <v>Pack</v>
      </c>
      <c r="H3842" t="str">
        <f>IF(tbl_transaction[[#This Row],[Type]]="Inbound",VLOOKUP(tbl_transaction[[#This Row],[Reference Number]],barang_masuk[],3,FALSE),IF(tbl_transaction[[#This Row],[Type]]="Outbound",VLOOKUP(tbl_transaction[[#This Row],[Reference Number]],barang_keluar[],3,FALSE),""))</f>
        <v>Outlet 019</v>
      </c>
      <c r="I3842" t="str">
        <f>IF(D3842='Kartu Stok'!$B$2,COUNTIF($D$3:D3842,'Kartu Stok'!$B$2),"")</f>
        <v/>
      </c>
    </row>
    <row r="3843" spans="1:9" ht="14.5" x14ac:dyDescent="0.35">
      <c r="A3843" s="2" t="s">
        <v>4402</v>
      </c>
      <c r="B3843" s="5">
        <f>IF(LEFT(tbl_transaction[[#This Row],[Reference Number]],2)="GR",VLOOKUP(tbl_transaction[[#This Row],[Reference Number]],barang_masuk[],2,FALSE),IF(LEFT(tbl_transaction[[#This Row],[Reference Number]],2)="DO",VLOOKUP(tbl_transaction[[#This Row],[Reference Number]],barang_keluar[],2,FALSE),""))</f>
        <v>46186</v>
      </c>
      <c r="C3843" t="str">
        <f t="shared" si="60"/>
        <v>Outbound</v>
      </c>
      <c r="D3843" t="str">
        <f>IF(tbl_transaction[[#This Row],[Type]]="Inbound",VLOOKUP(tbl_transaction[[#This Row],[Reference Number]],barang_masuk[],4,FALSE),IF(tbl_transaction[[#This Row],[Type]]="Outbound",VLOOKUP(tbl_transaction[[#This Row],[Reference Number]],barang_keluar[],4,FALSE),""))</f>
        <v>HOM021</v>
      </c>
      <c r="E3843" t="str">
        <f>IF(tbl_transaction[[#This Row],[Type]]="Inbound",VLOOKUP(tbl_transaction[[#This Row],[Reference Number]],barang_masuk[],5,FALSE),IF(tbl_transaction[[#This Row],[Type]]="Outbound",VLOOKUP(tbl_transaction[[#This Row],[Reference Number]],barang_keluar[],5,FALSE),""))</f>
        <v>Rinso Home Care Variant 21</v>
      </c>
      <c r="F3843">
        <f>IF(tbl_transaction[[#This Row],[Type]]="Inbound",VLOOKUP(tbl_transaction[[#This Row],[Reference Number]],barang_masuk[],6,FALSE),IF(tbl_transaction[[#This Row],[Type]]="Outbound",VLOOKUP(tbl_transaction[[#This Row],[Reference Number]],barang_keluar[],6,FALSE),""))</f>
        <v>15</v>
      </c>
      <c r="G3843" t="str">
        <f>IF(tbl_transaction[[#This Row],[Type]]="Inbound",VLOOKUP(tbl_transaction[[#This Row],[Reference Number]],barang_masuk[],7,FALSE),IF(tbl_transaction[[#This Row],[Type]]="Outbound",VLOOKUP(tbl_transaction[[#This Row],[Reference Number]],barang_keluar[],7,FALSE),""))</f>
        <v>Pack</v>
      </c>
      <c r="H3843" t="str">
        <f>IF(tbl_transaction[[#This Row],[Type]]="Inbound",VLOOKUP(tbl_transaction[[#This Row],[Reference Number]],barang_masuk[],3,FALSE),IF(tbl_transaction[[#This Row],[Type]]="Outbound",VLOOKUP(tbl_transaction[[#This Row],[Reference Number]],barang_keluar[],3,FALSE),""))</f>
        <v>Outlet 007</v>
      </c>
      <c r="I3843" t="str">
        <f>IF(D3843='Kartu Stok'!$B$2,COUNTIF($D$3:D3843,'Kartu Stok'!$B$2),"")</f>
        <v/>
      </c>
    </row>
    <row r="3844" spans="1:9" ht="14.5" x14ac:dyDescent="0.35">
      <c r="A3844" s="2" t="s">
        <v>4403</v>
      </c>
      <c r="B3844" s="5">
        <f>IF(LEFT(tbl_transaction[[#This Row],[Reference Number]],2)="GR",VLOOKUP(tbl_transaction[[#This Row],[Reference Number]],barang_masuk[],2,FALSE),IF(LEFT(tbl_transaction[[#This Row],[Reference Number]],2)="DO",VLOOKUP(tbl_transaction[[#This Row],[Reference Number]],barang_keluar[],2,FALSE),""))</f>
        <v>46058</v>
      </c>
      <c r="C3844" t="str">
        <f t="shared" si="60"/>
        <v>Outbound</v>
      </c>
      <c r="D3844" t="str">
        <f>IF(tbl_transaction[[#This Row],[Type]]="Inbound",VLOOKUP(tbl_transaction[[#This Row],[Reference Number]],barang_masuk[],4,FALSE),IF(tbl_transaction[[#This Row],[Type]]="Outbound",VLOOKUP(tbl_transaction[[#This Row],[Reference Number]],barang_keluar[],4,FALSE),""))</f>
        <v>DAR005</v>
      </c>
      <c r="E3844" t="str">
        <f>IF(tbl_transaction[[#This Row],[Type]]="Inbound",VLOOKUP(tbl_transaction[[#This Row],[Reference Number]],barang_masuk[],5,FALSE),IF(tbl_transaction[[#This Row],[Type]]="Outbound",VLOOKUP(tbl_transaction[[#This Row],[Reference Number]],barang_keluar[],5,FALSE),""))</f>
        <v>Indomilk Dairy Variant 5</v>
      </c>
      <c r="F3844">
        <f>IF(tbl_transaction[[#This Row],[Type]]="Inbound",VLOOKUP(tbl_transaction[[#This Row],[Reference Number]],barang_masuk[],6,FALSE),IF(tbl_transaction[[#This Row],[Type]]="Outbound",VLOOKUP(tbl_transaction[[#This Row],[Reference Number]],barang_keluar[],6,FALSE),""))</f>
        <v>36</v>
      </c>
      <c r="G3844" t="str">
        <f>IF(tbl_transaction[[#This Row],[Type]]="Inbound",VLOOKUP(tbl_transaction[[#This Row],[Reference Number]],barang_masuk[],7,FALSE),IF(tbl_transaction[[#This Row],[Type]]="Outbound",VLOOKUP(tbl_transaction[[#This Row],[Reference Number]],barang_keluar[],7,FALSE),""))</f>
        <v>Box</v>
      </c>
      <c r="H3844" t="str">
        <f>IF(tbl_transaction[[#This Row],[Type]]="Inbound",VLOOKUP(tbl_transaction[[#This Row],[Reference Number]],barang_masuk[],3,FALSE),IF(tbl_transaction[[#This Row],[Type]]="Outbound",VLOOKUP(tbl_transaction[[#This Row],[Reference Number]],barang_keluar[],3,FALSE),""))</f>
        <v>Outlet 050</v>
      </c>
      <c r="I3844" t="str">
        <f>IF(D3844='Kartu Stok'!$B$2,COUNTIF($D$3:D3844,'Kartu Stok'!$B$2),"")</f>
        <v/>
      </c>
    </row>
    <row r="3845" spans="1:9" ht="14.5" x14ac:dyDescent="0.35">
      <c r="A3845" s="2" t="s">
        <v>4404</v>
      </c>
      <c r="B3845" s="5">
        <f>IF(LEFT(tbl_transaction[[#This Row],[Reference Number]],2)="GR",VLOOKUP(tbl_transaction[[#This Row],[Reference Number]],barang_masuk[],2,FALSE),IF(LEFT(tbl_transaction[[#This Row],[Reference Number]],2)="DO",VLOOKUP(tbl_transaction[[#This Row],[Reference Number]],barang_keluar[],2,FALSE),""))</f>
        <v>46025</v>
      </c>
      <c r="C3845" t="str">
        <f t="shared" si="60"/>
        <v>Outbound</v>
      </c>
      <c r="D3845" t="str">
        <f>IF(tbl_transaction[[#This Row],[Type]]="Inbound",VLOOKUP(tbl_transaction[[#This Row],[Reference Number]],barang_masuk[],4,FALSE),IF(tbl_transaction[[#This Row],[Type]]="Outbound",VLOOKUP(tbl_transaction[[#This Row],[Reference Number]],barang_keluar[],4,FALSE),""))</f>
        <v>PER008</v>
      </c>
      <c r="E3845" t="str">
        <f>IF(tbl_transaction[[#This Row],[Type]]="Inbound",VLOOKUP(tbl_transaction[[#This Row],[Reference Number]],barang_masuk[],5,FALSE),IF(tbl_transaction[[#This Row],[Type]]="Outbound",VLOOKUP(tbl_transaction[[#This Row],[Reference Number]],barang_keluar[],5,FALSE),""))</f>
        <v>Lifebuoy Personal Care Variant 8</v>
      </c>
      <c r="F3845">
        <f>IF(tbl_transaction[[#This Row],[Type]]="Inbound",VLOOKUP(tbl_transaction[[#This Row],[Reference Number]],barang_masuk[],6,FALSE),IF(tbl_transaction[[#This Row],[Type]]="Outbound",VLOOKUP(tbl_transaction[[#This Row],[Reference Number]],barang_keluar[],6,FALSE),""))</f>
        <v>5</v>
      </c>
      <c r="G3845" t="str">
        <f>IF(tbl_transaction[[#This Row],[Type]]="Inbound",VLOOKUP(tbl_transaction[[#This Row],[Reference Number]],barang_masuk[],7,FALSE),IF(tbl_transaction[[#This Row],[Type]]="Outbound",VLOOKUP(tbl_transaction[[#This Row],[Reference Number]],barang_keluar[],7,FALSE),""))</f>
        <v>Bottle</v>
      </c>
      <c r="H3845" t="str">
        <f>IF(tbl_transaction[[#This Row],[Type]]="Inbound",VLOOKUP(tbl_transaction[[#This Row],[Reference Number]],barang_masuk[],3,FALSE),IF(tbl_transaction[[#This Row],[Type]]="Outbound",VLOOKUP(tbl_transaction[[#This Row],[Reference Number]],barang_keluar[],3,FALSE),""))</f>
        <v>Outlet 033</v>
      </c>
      <c r="I3845" t="str">
        <f>IF(D3845='Kartu Stok'!$B$2,COUNTIF($D$3:D3845,'Kartu Stok'!$B$2),"")</f>
        <v/>
      </c>
    </row>
    <row r="3846" spans="1:9" ht="14.5" x14ac:dyDescent="0.35">
      <c r="A3846" s="2" t="s">
        <v>4405</v>
      </c>
      <c r="B3846" s="5">
        <f>IF(LEFT(tbl_transaction[[#This Row],[Reference Number]],2)="GR",VLOOKUP(tbl_transaction[[#This Row],[Reference Number]],barang_masuk[],2,FALSE),IF(LEFT(tbl_transaction[[#This Row],[Reference Number]],2)="DO",VLOOKUP(tbl_transaction[[#This Row],[Reference Number]],barang_keluar[],2,FALSE),""))</f>
        <v>46049</v>
      </c>
      <c r="C3846" t="str">
        <f t="shared" si="60"/>
        <v>Outbound</v>
      </c>
      <c r="D3846" t="str">
        <f>IF(tbl_transaction[[#This Row],[Type]]="Inbound",VLOOKUP(tbl_transaction[[#This Row],[Reference Number]],barang_masuk[],4,FALSE),IF(tbl_transaction[[#This Row],[Type]]="Outbound",VLOOKUP(tbl_transaction[[#This Row],[Reference Number]],barang_keluar[],4,FALSE),""))</f>
        <v>INS017</v>
      </c>
      <c r="E3846" t="str">
        <f>IF(tbl_transaction[[#This Row],[Type]]="Inbound",VLOOKUP(tbl_transaction[[#This Row],[Reference Number]],barang_masuk[],5,FALSE),IF(tbl_transaction[[#This Row],[Type]]="Outbound",VLOOKUP(tbl_transaction[[#This Row],[Reference Number]],barang_keluar[],5,FALSE),""))</f>
        <v>Indomie Instant Food Variant 17</v>
      </c>
      <c r="F3846">
        <f>IF(tbl_transaction[[#This Row],[Type]]="Inbound",VLOOKUP(tbl_transaction[[#This Row],[Reference Number]],barang_masuk[],6,FALSE),IF(tbl_transaction[[#This Row],[Type]]="Outbound",VLOOKUP(tbl_transaction[[#This Row],[Reference Number]],barang_keluar[],6,FALSE),""))</f>
        <v>15</v>
      </c>
      <c r="G3846" t="str">
        <f>IF(tbl_transaction[[#This Row],[Type]]="Inbound",VLOOKUP(tbl_transaction[[#This Row],[Reference Number]],barang_masuk[],7,FALSE),IF(tbl_transaction[[#This Row],[Type]]="Outbound",VLOOKUP(tbl_transaction[[#This Row],[Reference Number]],barang_keluar[],7,FALSE),""))</f>
        <v>Pack</v>
      </c>
      <c r="H3846" t="str">
        <f>IF(tbl_transaction[[#This Row],[Type]]="Inbound",VLOOKUP(tbl_transaction[[#This Row],[Reference Number]],barang_masuk[],3,FALSE),IF(tbl_transaction[[#This Row],[Type]]="Outbound",VLOOKUP(tbl_transaction[[#This Row],[Reference Number]],barang_keluar[],3,FALSE),""))</f>
        <v>Outlet 061</v>
      </c>
      <c r="I3846" t="str">
        <f>IF(D3846='Kartu Stok'!$B$2,COUNTIF($D$3:D3846,'Kartu Stok'!$B$2),"")</f>
        <v/>
      </c>
    </row>
    <row r="3847" spans="1:9" ht="14.5" x14ac:dyDescent="0.35">
      <c r="A3847" s="2" t="s">
        <v>4406</v>
      </c>
      <c r="B3847" s="5">
        <f>IF(LEFT(tbl_transaction[[#This Row],[Reference Number]],2)="GR",VLOOKUP(tbl_transaction[[#This Row],[Reference Number]],barang_masuk[],2,FALSE),IF(LEFT(tbl_transaction[[#This Row],[Reference Number]],2)="DO",VLOOKUP(tbl_transaction[[#This Row],[Reference Number]],barang_keluar[],2,FALSE),""))</f>
        <v>46155</v>
      </c>
      <c r="C3847" t="str">
        <f t="shared" si="60"/>
        <v>Outbound</v>
      </c>
      <c r="D3847" t="str">
        <f>IF(tbl_transaction[[#This Row],[Type]]="Inbound",VLOOKUP(tbl_transaction[[#This Row],[Reference Number]],barang_masuk[],4,FALSE),IF(tbl_transaction[[#This Row],[Type]]="Outbound",VLOOKUP(tbl_transaction[[#This Row],[Reference Number]],barang_keluar[],4,FALSE),""))</f>
        <v>PER024</v>
      </c>
      <c r="E3847" t="str">
        <f>IF(tbl_transaction[[#This Row],[Type]]="Inbound",VLOOKUP(tbl_transaction[[#This Row],[Reference Number]],barang_masuk[],5,FALSE),IF(tbl_transaction[[#This Row],[Type]]="Outbound",VLOOKUP(tbl_transaction[[#This Row],[Reference Number]],barang_keluar[],5,FALSE),""))</f>
        <v>Pepsodent Personal Care Variant 24</v>
      </c>
      <c r="F3847">
        <f>IF(tbl_transaction[[#This Row],[Type]]="Inbound",VLOOKUP(tbl_transaction[[#This Row],[Reference Number]],barang_masuk[],6,FALSE),IF(tbl_transaction[[#This Row],[Type]]="Outbound",VLOOKUP(tbl_transaction[[#This Row],[Reference Number]],barang_keluar[],6,FALSE),""))</f>
        <v>48</v>
      </c>
      <c r="G3847" t="str">
        <f>IF(tbl_transaction[[#This Row],[Type]]="Inbound",VLOOKUP(tbl_transaction[[#This Row],[Reference Number]],barang_masuk[],7,FALSE),IF(tbl_transaction[[#This Row],[Type]]="Outbound",VLOOKUP(tbl_transaction[[#This Row],[Reference Number]],barang_keluar[],7,FALSE),""))</f>
        <v>Bottle</v>
      </c>
      <c r="H3847" t="str">
        <f>IF(tbl_transaction[[#This Row],[Type]]="Inbound",VLOOKUP(tbl_transaction[[#This Row],[Reference Number]],barang_masuk[],3,FALSE),IF(tbl_transaction[[#This Row],[Type]]="Outbound",VLOOKUP(tbl_transaction[[#This Row],[Reference Number]],barang_keluar[],3,FALSE),""))</f>
        <v>Outlet 037</v>
      </c>
      <c r="I3847" t="str">
        <f>IF(D3847='Kartu Stok'!$B$2,COUNTIF($D$3:D3847,'Kartu Stok'!$B$2),"")</f>
        <v/>
      </c>
    </row>
    <row r="3848" spans="1:9" ht="14.5" x14ac:dyDescent="0.35">
      <c r="A3848" s="2" t="s">
        <v>4407</v>
      </c>
      <c r="B3848" s="5">
        <f>IF(LEFT(tbl_transaction[[#This Row],[Reference Number]],2)="GR",VLOOKUP(tbl_transaction[[#This Row],[Reference Number]],barang_masuk[],2,FALSE),IF(LEFT(tbl_transaction[[#This Row],[Reference Number]],2)="DO",VLOOKUP(tbl_transaction[[#This Row],[Reference Number]],barang_keluar[],2,FALSE),""))</f>
        <v>46147</v>
      </c>
      <c r="C3848" t="str">
        <f t="shared" si="60"/>
        <v>Outbound</v>
      </c>
      <c r="D3848" t="str">
        <f>IF(tbl_transaction[[#This Row],[Type]]="Inbound",VLOOKUP(tbl_transaction[[#This Row],[Reference Number]],barang_masuk[],4,FALSE),IF(tbl_transaction[[#This Row],[Type]]="Outbound",VLOOKUP(tbl_transaction[[#This Row],[Reference Number]],barang_keluar[],4,FALSE),""))</f>
        <v>BEV008</v>
      </c>
      <c r="E3848" t="str">
        <f>IF(tbl_transaction[[#This Row],[Type]]="Inbound",VLOOKUP(tbl_transaction[[#This Row],[Reference Number]],barang_masuk[],5,FALSE),IF(tbl_transaction[[#This Row],[Type]]="Outbound",VLOOKUP(tbl_transaction[[#This Row],[Reference Number]],barang_keluar[],5,FALSE),""))</f>
        <v>Aqua Beverage Variant 8</v>
      </c>
      <c r="F3848">
        <f>IF(tbl_transaction[[#This Row],[Type]]="Inbound",VLOOKUP(tbl_transaction[[#This Row],[Reference Number]],barang_masuk[],6,FALSE),IF(tbl_transaction[[#This Row],[Type]]="Outbound",VLOOKUP(tbl_transaction[[#This Row],[Reference Number]],barang_keluar[],6,FALSE),""))</f>
        <v>5</v>
      </c>
      <c r="G3848" t="str">
        <f>IF(tbl_transaction[[#This Row],[Type]]="Inbound",VLOOKUP(tbl_transaction[[#This Row],[Reference Number]],barang_masuk[],7,FALSE),IF(tbl_transaction[[#This Row],[Type]]="Outbound",VLOOKUP(tbl_transaction[[#This Row],[Reference Number]],barang_keluar[],7,FALSE),""))</f>
        <v>Bottle</v>
      </c>
      <c r="H3848" t="str">
        <f>IF(tbl_transaction[[#This Row],[Type]]="Inbound",VLOOKUP(tbl_transaction[[#This Row],[Reference Number]],barang_masuk[],3,FALSE),IF(tbl_transaction[[#This Row],[Type]]="Outbound",VLOOKUP(tbl_transaction[[#This Row],[Reference Number]],barang_keluar[],3,FALSE),""))</f>
        <v>Outlet 057</v>
      </c>
      <c r="I3848" t="str">
        <f>IF(D3848='Kartu Stok'!$B$2,COUNTIF($D$3:D3848,'Kartu Stok'!$B$2),"")</f>
        <v/>
      </c>
    </row>
    <row r="3849" spans="1:9" ht="14.5" x14ac:dyDescent="0.35">
      <c r="A3849" s="2" t="s">
        <v>4408</v>
      </c>
      <c r="B3849" s="5">
        <f>IF(LEFT(tbl_transaction[[#This Row],[Reference Number]],2)="GR",VLOOKUP(tbl_transaction[[#This Row],[Reference Number]],barang_masuk[],2,FALSE),IF(LEFT(tbl_transaction[[#This Row],[Reference Number]],2)="DO",VLOOKUP(tbl_transaction[[#This Row],[Reference Number]],barang_keluar[],2,FALSE),""))</f>
        <v>46137</v>
      </c>
      <c r="C3849" t="str">
        <f t="shared" si="60"/>
        <v>Outbound</v>
      </c>
      <c r="D3849" t="str">
        <f>IF(tbl_transaction[[#This Row],[Type]]="Inbound",VLOOKUP(tbl_transaction[[#This Row],[Reference Number]],barang_masuk[],4,FALSE),IF(tbl_transaction[[#This Row],[Type]]="Outbound",VLOOKUP(tbl_transaction[[#This Row],[Reference Number]],barang_keluar[],4,FALSE),""))</f>
        <v>SNK006</v>
      </c>
      <c r="E3849" t="str">
        <f>IF(tbl_transaction[[#This Row],[Type]]="Inbound",VLOOKUP(tbl_transaction[[#This Row],[Reference Number]],barang_masuk[],5,FALSE),IF(tbl_transaction[[#This Row],[Type]]="Outbound",VLOOKUP(tbl_transaction[[#This Row],[Reference Number]],barang_keluar[],5,FALSE),""))</f>
        <v>Taro Snack Variant 6</v>
      </c>
      <c r="F3849">
        <f>IF(tbl_transaction[[#This Row],[Type]]="Inbound",VLOOKUP(tbl_transaction[[#This Row],[Reference Number]],barang_masuk[],6,FALSE),IF(tbl_transaction[[#This Row],[Type]]="Outbound",VLOOKUP(tbl_transaction[[#This Row],[Reference Number]],barang_keluar[],6,FALSE),""))</f>
        <v>30</v>
      </c>
      <c r="G3849" t="str">
        <f>IF(tbl_transaction[[#This Row],[Type]]="Inbound",VLOOKUP(tbl_transaction[[#This Row],[Reference Number]],barang_masuk[],7,FALSE),IF(tbl_transaction[[#This Row],[Type]]="Outbound",VLOOKUP(tbl_transaction[[#This Row],[Reference Number]],barang_keluar[],7,FALSE),""))</f>
        <v>Pack</v>
      </c>
      <c r="H3849" t="str">
        <f>IF(tbl_transaction[[#This Row],[Type]]="Inbound",VLOOKUP(tbl_transaction[[#This Row],[Reference Number]],barang_masuk[],3,FALSE),IF(tbl_transaction[[#This Row],[Type]]="Outbound",VLOOKUP(tbl_transaction[[#This Row],[Reference Number]],barang_keluar[],3,FALSE),""))</f>
        <v>Outlet 046</v>
      </c>
      <c r="I3849" t="str">
        <f>IF(D3849='Kartu Stok'!$B$2,COUNTIF($D$3:D3849,'Kartu Stok'!$B$2),"")</f>
        <v/>
      </c>
    </row>
    <row r="3850" spans="1:9" ht="14.5" x14ac:dyDescent="0.35">
      <c r="A3850" s="2" t="s">
        <v>4409</v>
      </c>
      <c r="B3850" s="5">
        <f>IF(LEFT(tbl_transaction[[#This Row],[Reference Number]],2)="GR",VLOOKUP(tbl_transaction[[#This Row],[Reference Number]],barang_masuk[],2,FALSE),IF(LEFT(tbl_transaction[[#This Row],[Reference Number]],2)="DO",VLOOKUP(tbl_transaction[[#This Row],[Reference Number]],barang_keluar[],2,FALSE),""))</f>
        <v>46026</v>
      </c>
      <c r="C3850" t="str">
        <f t="shared" si="60"/>
        <v>Outbound</v>
      </c>
      <c r="D3850" t="str">
        <f>IF(tbl_transaction[[#This Row],[Type]]="Inbound",VLOOKUP(tbl_transaction[[#This Row],[Reference Number]],barang_masuk[],4,FALSE),IF(tbl_transaction[[#This Row],[Type]]="Outbound",VLOOKUP(tbl_transaction[[#This Row],[Reference Number]],barang_keluar[],4,FALSE),""))</f>
        <v>SNK017</v>
      </c>
      <c r="E3850" t="str">
        <f>IF(tbl_transaction[[#This Row],[Type]]="Inbound",VLOOKUP(tbl_transaction[[#This Row],[Reference Number]],barang_masuk[],5,FALSE),IF(tbl_transaction[[#This Row],[Type]]="Outbound",VLOOKUP(tbl_transaction[[#This Row],[Reference Number]],barang_keluar[],5,FALSE),""))</f>
        <v>Qtela Snack Variant 17</v>
      </c>
      <c r="F3850">
        <f>IF(tbl_transaction[[#This Row],[Type]]="Inbound",VLOOKUP(tbl_transaction[[#This Row],[Reference Number]],barang_masuk[],6,FALSE),IF(tbl_transaction[[#This Row],[Type]]="Outbound",VLOOKUP(tbl_transaction[[#This Row],[Reference Number]],barang_keluar[],6,FALSE),""))</f>
        <v>20</v>
      </c>
      <c r="G3850" t="str">
        <f>IF(tbl_transaction[[#This Row],[Type]]="Inbound",VLOOKUP(tbl_transaction[[#This Row],[Reference Number]],barang_masuk[],7,FALSE),IF(tbl_transaction[[#This Row],[Type]]="Outbound",VLOOKUP(tbl_transaction[[#This Row],[Reference Number]],barang_keluar[],7,FALSE),""))</f>
        <v>Pack</v>
      </c>
      <c r="H3850" t="str">
        <f>IF(tbl_transaction[[#This Row],[Type]]="Inbound",VLOOKUP(tbl_transaction[[#This Row],[Reference Number]],barang_masuk[],3,FALSE),IF(tbl_transaction[[#This Row],[Type]]="Outbound",VLOOKUP(tbl_transaction[[#This Row],[Reference Number]],barang_keluar[],3,FALSE),""))</f>
        <v>Outlet 037</v>
      </c>
      <c r="I3850" t="str">
        <f>IF(D3850='Kartu Stok'!$B$2,COUNTIF($D$3:D3850,'Kartu Stok'!$B$2),"")</f>
        <v/>
      </c>
    </row>
    <row r="3851" spans="1:9" ht="14.5" x14ac:dyDescent="0.35">
      <c r="A3851" s="2" t="s">
        <v>4410</v>
      </c>
      <c r="B3851" s="5">
        <f>IF(LEFT(tbl_transaction[[#This Row],[Reference Number]],2)="GR",VLOOKUP(tbl_transaction[[#This Row],[Reference Number]],barang_masuk[],2,FALSE),IF(LEFT(tbl_transaction[[#This Row],[Reference Number]],2)="DO",VLOOKUP(tbl_transaction[[#This Row],[Reference Number]],barang_keluar[],2,FALSE),""))</f>
        <v>46085</v>
      </c>
      <c r="C3851" t="str">
        <f t="shared" si="60"/>
        <v>Outbound</v>
      </c>
      <c r="D3851" t="str">
        <f>IF(tbl_transaction[[#This Row],[Type]]="Inbound",VLOOKUP(tbl_transaction[[#This Row],[Reference Number]],barang_masuk[],4,FALSE),IF(tbl_transaction[[#This Row],[Type]]="Outbound",VLOOKUP(tbl_transaction[[#This Row],[Reference Number]],barang_keluar[],4,FALSE),""))</f>
        <v>BEV036</v>
      </c>
      <c r="E3851" t="str">
        <f>IF(tbl_transaction[[#This Row],[Type]]="Inbound",VLOOKUP(tbl_transaction[[#This Row],[Reference Number]],barang_masuk[],5,FALSE),IF(tbl_transaction[[#This Row],[Type]]="Outbound",VLOOKUP(tbl_transaction[[#This Row],[Reference Number]],barang_keluar[],5,FALSE),""))</f>
        <v>Sosro Beverage Variant 36</v>
      </c>
      <c r="F3851">
        <f>IF(tbl_transaction[[#This Row],[Type]]="Inbound",VLOOKUP(tbl_transaction[[#This Row],[Reference Number]],barang_masuk[],6,FALSE),IF(tbl_transaction[[#This Row],[Type]]="Outbound",VLOOKUP(tbl_transaction[[#This Row],[Reference Number]],barang_keluar[],6,FALSE),""))</f>
        <v>12</v>
      </c>
      <c r="G3851" t="str">
        <f>IF(tbl_transaction[[#This Row],[Type]]="Inbound",VLOOKUP(tbl_transaction[[#This Row],[Reference Number]],barang_masuk[],7,FALSE),IF(tbl_transaction[[#This Row],[Type]]="Outbound",VLOOKUP(tbl_transaction[[#This Row],[Reference Number]],barang_keluar[],7,FALSE),""))</f>
        <v>Bottle</v>
      </c>
      <c r="H3851" t="str">
        <f>IF(tbl_transaction[[#This Row],[Type]]="Inbound",VLOOKUP(tbl_transaction[[#This Row],[Reference Number]],barang_masuk[],3,FALSE),IF(tbl_transaction[[#This Row],[Type]]="Outbound",VLOOKUP(tbl_transaction[[#This Row],[Reference Number]],barang_keluar[],3,FALSE),""))</f>
        <v>Outlet 016</v>
      </c>
      <c r="I3851" t="str">
        <f>IF(D3851='Kartu Stok'!$B$2,COUNTIF($D$3:D3851,'Kartu Stok'!$B$2),"")</f>
        <v/>
      </c>
    </row>
    <row r="3852" spans="1:9" ht="14.5" x14ac:dyDescent="0.35">
      <c r="A3852" s="2" t="s">
        <v>4411</v>
      </c>
      <c r="B3852" s="5">
        <f>IF(LEFT(tbl_transaction[[#This Row],[Reference Number]],2)="GR",VLOOKUP(tbl_transaction[[#This Row],[Reference Number]],barang_masuk[],2,FALSE),IF(LEFT(tbl_transaction[[#This Row],[Reference Number]],2)="DO",VLOOKUP(tbl_transaction[[#This Row],[Reference Number]],barang_keluar[],2,FALSE),""))</f>
        <v>46153</v>
      </c>
      <c r="C3852" t="str">
        <f t="shared" si="60"/>
        <v>Outbound</v>
      </c>
      <c r="D3852" t="str">
        <f>IF(tbl_transaction[[#This Row],[Type]]="Inbound",VLOOKUP(tbl_transaction[[#This Row],[Reference Number]],barang_masuk[],4,FALSE),IF(tbl_transaction[[#This Row],[Type]]="Outbound",VLOOKUP(tbl_transaction[[#This Row],[Reference Number]],barang_keluar[],4,FALSE),""))</f>
        <v>BEV023</v>
      </c>
      <c r="E3852" t="str">
        <f>IF(tbl_transaction[[#This Row],[Type]]="Inbound",VLOOKUP(tbl_transaction[[#This Row],[Reference Number]],barang_masuk[],5,FALSE),IF(tbl_transaction[[#This Row],[Type]]="Outbound",VLOOKUP(tbl_transaction[[#This Row],[Reference Number]],barang_keluar[],5,FALSE),""))</f>
        <v>Sosro Beverage Variant 23</v>
      </c>
      <c r="F3852">
        <f>IF(tbl_transaction[[#This Row],[Type]]="Inbound",VLOOKUP(tbl_transaction[[#This Row],[Reference Number]],barang_masuk[],6,FALSE),IF(tbl_transaction[[#This Row],[Type]]="Outbound",VLOOKUP(tbl_transaction[[#This Row],[Reference Number]],barang_keluar[],6,FALSE),""))</f>
        <v>30</v>
      </c>
      <c r="G3852" t="str">
        <f>IF(tbl_transaction[[#This Row],[Type]]="Inbound",VLOOKUP(tbl_transaction[[#This Row],[Reference Number]],barang_masuk[],7,FALSE),IF(tbl_transaction[[#This Row],[Type]]="Outbound",VLOOKUP(tbl_transaction[[#This Row],[Reference Number]],barang_keluar[],7,FALSE),""))</f>
        <v>Bottle</v>
      </c>
      <c r="H3852" t="str">
        <f>IF(tbl_transaction[[#This Row],[Type]]="Inbound",VLOOKUP(tbl_transaction[[#This Row],[Reference Number]],barang_masuk[],3,FALSE),IF(tbl_transaction[[#This Row],[Type]]="Outbound",VLOOKUP(tbl_transaction[[#This Row],[Reference Number]],barang_keluar[],3,FALSE),""))</f>
        <v>Outlet 074</v>
      </c>
      <c r="I3852" t="str">
        <f>IF(D3852='Kartu Stok'!$B$2,COUNTIF($D$3:D3852,'Kartu Stok'!$B$2),"")</f>
        <v/>
      </c>
    </row>
    <row r="3853" spans="1:9" ht="14.5" x14ac:dyDescent="0.35">
      <c r="A3853" s="2" t="s">
        <v>4412</v>
      </c>
      <c r="B3853" s="5">
        <f>IF(LEFT(tbl_transaction[[#This Row],[Reference Number]],2)="GR",VLOOKUP(tbl_transaction[[#This Row],[Reference Number]],barang_masuk[],2,FALSE),IF(LEFT(tbl_transaction[[#This Row],[Reference Number]],2)="DO",VLOOKUP(tbl_transaction[[#This Row],[Reference Number]],barang_keluar[],2,FALSE),""))</f>
        <v>46197</v>
      </c>
      <c r="C3853" t="str">
        <f t="shared" si="60"/>
        <v>Outbound</v>
      </c>
      <c r="D3853" t="str">
        <f>IF(tbl_transaction[[#This Row],[Type]]="Inbound",VLOOKUP(tbl_transaction[[#This Row],[Reference Number]],barang_masuk[],4,FALSE),IF(tbl_transaction[[#This Row],[Type]]="Outbound",VLOOKUP(tbl_transaction[[#This Row],[Reference Number]],barang_keluar[],4,FALSE),""))</f>
        <v>INS021</v>
      </c>
      <c r="E3853" t="str">
        <f>IF(tbl_transaction[[#This Row],[Type]]="Inbound",VLOOKUP(tbl_transaction[[#This Row],[Reference Number]],barang_masuk[],5,FALSE),IF(tbl_transaction[[#This Row],[Type]]="Outbound",VLOOKUP(tbl_transaction[[#This Row],[Reference Number]],barang_keluar[],5,FALSE),""))</f>
        <v>Sarimi Instant Food Variant 21</v>
      </c>
      <c r="F3853">
        <f>IF(tbl_transaction[[#This Row],[Type]]="Inbound",VLOOKUP(tbl_transaction[[#This Row],[Reference Number]],barang_masuk[],6,FALSE),IF(tbl_transaction[[#This Row],[Type]]="Outbound",VLOOKUP(tbl_transaction[[#This Row],[Reference Number]],barang_keluar[],6,FALSE),""))</f>
        <v>48</v>
      </c>
      <c r="G3853" t="str">
        <f>IF(tbl_transaction[[#This Row],[Type]]="Inbound",VLOOKUP(tbl_transaction[[#This Row],[Reference Number]],barang_masuk[],7,FALSE),IF(tbl_transaction[[#This Row],[Type]]="Outbound",VLOOKUP(tbl_transaction[[#This Row],[Reference Number]],barang_keluar[],7,FALSE),""))</f>
        <v>Pack</v>
      </c>
      <c r="H3853" t="str">
        <f>IF(tbl_transaction[[#This Row],[Type]]="Inbound",VLOOKUP(tbl_transaction[[#This Row],[Reference Number]],barang_masuk[],3,FALSE),IF(tbl_transaction[[#This Row],[Type]]="Outbound",VLOOKUP(tbl_transaction[[#This Row],[Reference Number]],barang_keluar[],3,FALSE),""))</f>
        <v>Outlet 044</v>
      </c>
      <c r="I3853" t="str">
        <f>IF(D3853='Kartu Stok'!$B$2,COUNTIF($D$3:D3853,'Kartu Stok'!$B$2),"")</f>
        <v/>
      </c>
    </row>
    <row r="3854" spans="1:9" ht="14.5" x14ac:dyDescent="0.35">
      <c r="A3854" s="2" t="s">
        <v>4413</v>
      </c>
      <c r="B3854" s="5">
        <f>IF(LEFT(tbl_transaction[[#This Row],[Reference Number]],2)="GR",VLOOKUP(tbl_transaction[[#This Row],[Reference Number]],barang_masuk[],2,FALSE),IF(LEFT(tbl_transaction[[#This Row],[Reference Number]],2)="DO",VLOOKUP(tbl_transaction[[#This Row],[Reference Number]],barang_keluar[],2,FALSE),""))</f>
        <v>46189</v>
      </c>
      <c r="C3854" t="str">
        <f t="shared" si="60"/>
        <v>Outbound</v>
      </c>
      <c r="D3854" t="str">
        <f>IF(tbl_transaction[[#This Row],[Type]]="Inbound",VLOOKUP(tbl_transaction[[#This Row],[Reference Number]],barang_masuk[],4,FALSE),IF(tbl_transaction[[#This Row],[Type]]="Outbound",VLOOKUP(tbl_transaction[[#This Row],[Reference Number]],barang_keluar[],4,FALSE),""))</f>
        <v>SNK035</v>
      </c>
      <c r="E3854" t="str">
        <f>IF(tbl_transaction[[#This Row],[Type]]="Inbound",VLOOKUP(tbl_transaction[[#This Row],[Reference Number]],barang_masuk[],5,FALSE),IF(tbl_transaction[[#This Row],[Type]]="Outbound",VLOOKUP(tbl_transaction[[#This Row],[Reference Number]],barang_keluar[],5,FALSE),""))</f>
        <v>Qtela Snack Variant 35</v>
      </c>
      <c r="F3854">
        <f>IF(tbl_transaction[[#This Row],[Type]]="Inbound",VLOOKUP(tbl_transaction[[#This Row],[Reference Number]],barang_masuk[],6,FALSE),IF(tbl_transaction[[#This Row],[Type]]="Outbound",VLOOKUP(tbl_transaction[[#This Row],[Reference Number]],barang_keluar[],6,FALSE),""))</f>
        <v>24</v>
      </c>
      <c r="G3854" t="str">
        <f>IF(tbl_transaction[[#This Row],[Type]]="Inbound",VLOOKUP(tbl_transaction[[#This Row],[Reference Number]],barang_masuk[],7,FALSE),IF(tbl_transaction[[#This Row],[Type]]="Outbound",VLOOKUP(tbl_transaction[[#This Row],[Reference Number]],barang_keluar[],7,FALSE),""))</f>
        <v>Pack</v>
      </c>
      <c r="H3854" t="str">
        <f>IF(tbl_transaction[[#This Row],[Type]]="Inbound",VLOOKUP(tbl_transaction[[#This Row],[Reference Number]],barang_masuk[],3,FALSE),IF(tbl_transaction[[#This Row],[Type]]="Outbound",VLOOKUP(tbl_transaction[[#This Row],[Reference Number]],barang_keluar[],3,FALSE),""))</f>
        <v>Outlet 071</v>
      </c>
      <c r="I3854" t="str">
        <f>IF(D3854='Kartu Stok'!$B$2,COUNTIF($D$3:D3854,'Kartu Stok'!$B$2),"")</f>
        <v/>
      </c>
    </row>
    <row r="3855" spans="1:9" ht="14.5" x14ac:dyDescent="0.35">
      <c r="A3855" s="2" t="s">
        <v>4414</v>
      </c>
      <c r="B3855" s="5">
        <f>IF(LEFT(tbl_transaction[[#This Row],[Reference Number]],2)="GR",VLOOKUP(tbl_transaction[[#This Row],[Reference Number]],barang_masuk[],2,FALSE),IF(LEFT(tbl_transaction[[#This Row],[Reference Number]],2)="DO",VLOOKUP(tbl_transaction[[#This Row],[Reference Number]],barang_keluar[],2,FALSE),""))</f>
        <v>46170</v>
      </c>
      <c r="C3855" t="str">
        <f t="shared" si="60"/>
        <v>Outbound</v>
      </c>
      <c r="D3855" t="str">
        <f>IF(tbl_transaction[[#This Row],[Type]]="Inbound",VLOOKUP(tbl_transaction[[#This Row],[Reference Number]],barang_masuk[],4,FALSE),IF(tbl_transaction[[#This Row],[Type]]="Outbound",VLOOKUP(tbl_transaction[[#This Row],[Reference Number]],barang_keluar[],4,FALSE),""))</f>
        <v>PER026</v>
      </c>
      <c r="E3855" t="str">
        <f>IF(tbl_transaction[[#This Row],[Type]]="Inbound",VLOOKUP(tbl_transaction[[#This Row],[Reference Number]],barang_masuk[],5,FALSE),IF(tbl_transaction[[#This Row],[Type]]="Outbound",VLOOKUP(tbl_transaction[[#This Row],[Reference Number]],barang_keluar[],5,FALSE),""))</f>
        <v>Sunsilk Personal Care Variant 26</v>
      </c>
      <c r="F3855">
        <f>IF(tbl_transaction[[#This Row],[Type]]="Inbound",VLOOKUP(tbl_transaction[[#This Row],[Reference Number]],barang_masuk[],6,FALSE),IF(tbl_transaction[[#This Row],[Type]]="Outbound",VLOOKUP(tbl_transaction[[#This Row],[Reference Number]],barang_keluar[],6,FALSE),""))</f>
        <v>60</v>
      </c>
      <c r="G3855" t="str">
        <f>IF(tbl_transaction[[#This Row],[Type]]="Inbound",VLOOKUP(tbl_transaction[[#This Row],[Reference Number]],barang_masuk[],7,FALSE),IF(tbl_transaction[[#This Row],[Type]]="Outbound",VLOOKUP(tbl_transaction[[#This Row],[Reference Number]],barang_keluar[],7,FALSE),""))</f>
        <v>Bottle</v>
      </c>
      <c r="H3855" t="str">
        <f>IF(tbl_transaction[[#This Row],[Type]]="Inbound",VLOOKUP(tbl_transaction[[#This Row],[Reference Number]],barang_masuk[],3,FALSE),IF(tbl_transaction[[#This Row],[Type]]="Outbound",VLOOKUP(tbl_transaction[[#This Row],[Reference Number]],barang_keluar[],3,FALSE),""))</f>
        <v>Outlet 047</v>
      </c>
      <c r="I3855" t="str">
        <f>IF(D3855='Kartu Stok'!$B$2,COUNTIF($D$3:D3855,'Kartu Stok'!$B$2),"")</f>
        <v/>
      </c>
    </row>
    <row r="3856" spans="1:9" ht="14.5" x14ac:dyDescent="0.35">
      <c r="A3856" s="2" t="s">
        <v>4415</v>
      </c>
      <c r="B3856" s="5">
        <f>IF(LEFT(tbl_transaction[[#This Row],[Reference Number]],2)="GR",VLOOKUP(tbl_transaction[[#This Row],[Reference Number]],barang_masuk[],2,FALSE),IF(LEFT(tbl_transaction[[#This Row],[Reference Number]],2)="DO",VLOOKUP(tbl_transaction[[#This Row],[Reference Number]],barang_keluar[],2,FALSE),""))</f>
        <v>46123</v>
      </c>
      <c r="C3856" t="str">
        <f t="shared" si="60"/>
        <v>Outbound</v>
      </c>
      <c r="D3856" t="str">
        <f>IF(tbl_transaction[[#This Row],[Type]]="Inbound",VLOOKUP(tbl_transaction[[#This Row],[Reference Number]],barang_masuk[],4,FALSE),IF(tbl_transaction[[#This Row],[Type]]="Outbound",VLOOKUP(tbl_transaction[[#This Row],[Reference Number]],barang_keluar[],4,FALSE),""))</f>
        <v>PER002</v>
      </c>
      <c r="E3856" t="str">
        <f>IF(tbl_transaction[[#This Row],[Type]]="Inbound",VLOOKUP(tbl_transaction[[#This Row],[Reference Number]],barang_masuk[],5,FALSE),IF(tbl_transaction[[#This Row],[Type]]="Outbound",VLOOKUP(tbl_transaction[[#This Row],[Reference Number]],barang_keluar[],5,FALSE),""))</f>
        <v>Lifebuoy Personal Care Variant 2</v>
      </c>
      <c r="F3856">
        <f>IF(tbl_transaction[[#This Row],[Type]]="Inbound",VLOOKUP(tbl_transaction[[#This Row],[Reference Number]],barang_masuk[],6,FALSE),IF(tbl_transaction[[#This Row],[Type]]="Outbound",VLOOKUP(tbl_transaction[[#This Row],[Reference Number]],barang_keluar[],6,FALSE),""))</f>
        <v>10</v>
      </c>
      <c r="G3856" t="str">
        <f>IF(tbl_transaction[[#This Row],[Type]]="Inbound",VLOOKUP(tbl_transaction[[#This Row],[Reference Number]],barang_masuk[],7,FALSE),IF(tbl_transaction[[#This Row],[Type]]="Outbound",VLOOKUP(tbl_transaction[[#This Row],[Reference Number]],barang_keluar[],7,FALSE),""))</f>
        <v>Bottle</v>
      </c>
      <c r="H3856" t="str">
        <f>IF(tbl_transaction[[#This Row],[Type]]="Inbound",VLOOKUP(tbl_transaction[[#This Row],[Reference Number]],barang_masuk[],3,FALSE),IF(tbl_transaction[[#This Row],[Type]]="Outbound",VLOOKUP(tbl_transaction[[#This Row],[Reference Number]],barang_keluar[],3,FALSE),""))</f>
        <v>Outlet 074</v>
      </c>
      <c r="I3856" t="str">
        <f>IF(D3856='Kartu Stok'!$B$2,COUNTIF($D$3:D3856,'Kartu Stok'!$B$2),"")</f>
        <v/>
      </c>
    </row>
    <row r="3857" spans="1:9" ht="14.5" x14ac:dyDescent="0.35">
      <c r="A3857" s="2" t="s">
        <v>4416</v>
      </c>
      <c r="B3857" s="5">
        <f>IF(LEFT(tbl_transaction[[#This Row],[Reference Number]],2)="GR",VLOOKUP(tbl_transaction[[#This Row],[Reference Number]],barang_masuk[],2,FALSE),IF(LEFT(tbl_transaction[[#This Row],[Reference Number]],2)="DO",VLOOKUP(tbl_transaction[[#This Row],[Reference Number]],barang_keluar[],2,FALSE),""))</f>
        <v>46079</v>
      </c>
      <c r="C3857" t="str">
        <f t="shared" si="60"/>
        <v>Outbound</v>
      </c>
      <c r="D3857" t="str">
        <f>IF(tbl_transaction[[#This Row],[Type]]="Inbound",VLOOKUP(tbl_transaction[[#This Row],[Reference Number]],barang_masuk[],4,FALSE),IF(tbl_transaction[[#This Row],[Type]]="Outbound",VLOOKUP(tbl_transaction[[#This Row],[Reference Number]],barang_keluar[],4,FALSE),""))</f>
        <v>INS004</v>
      </c>
      <c r="E3857" t="str">
        <f>IF(tbl_transaction[[#This Row],[Type]]="Inbound",VLOOKUP(tbl_transaction[[#This Row],[Reference Number]],barang_masuk[],5,FALSE),IF(tbl_transaction[[#This Row],[Type]]="Outbound",VLOOKUP(tbl_transaction[[#This Row],[Reference Number]],barang_keluar[],5,FALSE),""))</f>
        <v>Sarimi Instant Food Variant 4</v>
      </c>
      <c r="F3857">
        <f>IF(tbl_transaction[[#This Row],[Type]]="Inbound",VLOOKUP(tbl_transaction[[#This Row],[Reference Number]],barang_masuk[],6,FALSE),IF(tbl_transaction[[#This Row],[Type]]="Outbound",VLOOKUP(tbl_transaction[[#This Row],[Reference Number]],barang_keluar[],6,FALSE),""))</f>
        <v>5</v>
      </c>
      <c r="G3857" t="str">
        <f>IF(tbl_transaction[[#This Row],[Type]]="Inbound",VLOOKUP(tbl_transaction[[#This Row],[Reference Number]],barang_masuk[],7,FALSE),IF(tbl_transaction[[#This Row],[Type]]="Outbound",VLOOKUP(tbl_transaction[[#This Row],[Reference Number]],barang_keluar[],7,FALSE),""))</f>
        <v>Pack</v>
      </c>
      <c r="H3857" t="str">
        <f>IF(tbl_transaction[[#This Row],[Type]]="Inbound",VLOOKUP(tbl_transaction[[#This Row],[Reference Number]],barang_masuk[],3,FALSE),IF(tbl_transaction[[#This Row],[Type]]="Outbound",VLOOKUP(tbl_transaction[[#This Row],[Reference Number]],barang_keluar[],3,FALSE),""))</f>
        <v>Outlet 038</v>
      </c>
      <c r="I3857" t="str">
        <f>IF(D3857='Kartu Stok'!$B$2,COUNTIF($D$3:D3857,'Kartu Stok'!$B$2),"")</f>
        <v/>
      </c>
    </row>
    <row r="3858" spans="1:9" ht="14.5" x14ac:dyDescent="0.35">
      <c r="A3858" s="2" t="s">
        <v>4417</v>
      </c>
      <c r="B3858" s="5">
        <f>IF(LEFT(tbl_transaction[[#This Row],[Reference Number]],2)="GR",VLOOKUP(tbl_transaction[[#This Row],[Reference Number]],barang_masuk[],2,FALSE),IF(LEFT(tbl_transaction[[#This Row],[Reference Number]],2)="DO",VLOOKUP(tbl_transaction[[#This Row],[Reference Number]],barang_keluar[],2,FALSE),""))</f>
        <v>46042</v>
      </c>
      <c r="C3858" t="str">
        <f t="shared" si="60"/>
        <v>Outbound</v>
      </c>
      <c r="D3858" t="str">
        <f>IF(tbl_transaction[[#This Row],[Type]]="Inbound",VLOOKUP(tbl_transaction[[#This Row],[Reference Number]],barang_masuk[],4,FALSE),IF(tbl_transaction[[#This Row],[Type]]="Outbound",VLOOKUP(tbl_transaction[[#This Row],[Reference Number]],barang_keluar[],4,FALSE),""))</f>
        <v>BAB015</v>
      </c>
      <c r="E3858" t="str">
        <f>IF(tbl_transaction[[#This Row],[Type]]="Inbound",VLOOKUP(tbl_transaction[[#This Row],[Reference Number]],barang_masuk[],5,FALSE),IF(tbl_transaction[[#This Row],[Type]]="Outbound",VLOOKUP(tbl_transaction[[#This Row],[Reference Number]],barang_keluar[],5,FALSE),""))</f>
        <v>MamyPoko Baby Care Variant 15</v>
      </c>
      <c r="F3858">
        <f>IF(tbl_transaction[[#This Row],[Type]]="Inbound",VLOOKUP(tbl_transaction[[#This Row],[Reference Number]],barang_masuk[],6,FALSE),IF(tbl_transaction[[#This Row],[Type]]="Outbound",VLOOKUP(tbl_transaction[[#This Row],[Reference Number]],barang_keluar[],6,FALSE),""))</f>
        <v>24</v>
      </c>
      <c r="G3858" t="str">
        <f>IF(tbl_transaction[[#This Row],[Type]]="Inbound",VLOOKUP(tbl_transaction[[#This Row],[Reference Number]],barang_masuk[],7,FALSE),IF(tbl_transaction[[#This Row],[Type]]="Outbound",VLOOKUP(tbl_transaction[[#This Row],[Reference Number]],barang_keluar[],7,FALSE),""))</f>
        <v>Pack</v>
      </c>
      <c r="H3858" t="str">
        <f>IF(tbl_transaction[[#This Row],[Type]]="Inbound",VLOOKUP(tbl_transaction[[#This Row],[Reference Number]],barang_masuk[],3,FALSE),IF(tbl_transaction[[#This Row],[Type]]="Outbound",VLOOKUP(tbl_transaction[[#This Row],[Reference Number]],barang_keluar[],3,FALSE),""))</f>
        <v>Outlet 013</v>
      </c>
      <c r="I3858" t="str">
        <f>IF(D3858='Kartu Stok'!$B$2,COUNTIF($D$3:D3858,'Kartu Stok'!$B$2),"")</f>
        <v/>
      </c>
    </row>
    <row r="3859" spans="1:9" ht="14.5" x14ac:dyDescent="0.35">
      <c r="A3859" s="2" t="s">
        <v>4418</v>
      </c>
      <c r="B3859" s="5">
        <f>IF(LEFT(tbl_transaction[[#This Row],[Reference Number]],2)="GR",VLOOKUP(tbl_transaction[[#This Row],[Reference Number]],barang_masuk[],2,FALSE),IF(LEFT(tbl_transaction[[#This Row],[Reference Number]],2)="DO",VLOOKUP(tbl_transaction[[#This Row],[Reference Number]],barang_keluar[],2,FALSE),""))</f>
        <v>46174</v>
      </c>
      <c r="C3859" t="str">
        <f t="shared" si="60"/>
        <v>Outbound</v>
      </c>
      <c r="D3859" t="str">
        <f>IF(tbl_transaction[[#This Row],[Type]]="Inbound",VLOOKUP(tbl_transaction[[#This Row],[Reference Number]],barang_masuk[],4,FALSE),IF(tbl_transaction[[#This Row],[Type]]="Outbound",VLOOKUP(tbl_transaction[[#This Row],[Reference Number]],barang_keluar[],4,FALSE),""))</f>
        <v>BEV024</v>
      </c>
      <c r="E3859" t="str">
        <f>IF(tbl_transaction[[#This Row],[Type]]="Inbound",VLOOKUP(tbl_transaction[[#This Row],[Reference Number]],barang_masuk[],5,FALSE),IF(tbl_transaction[[#This Row],[Type]]="Outbound",VLOOKUP(tbl_transaction[[#This Row],[Reference Number]],barang_keluar[],5,FALSE),""))</f>
        <v>Aqua Beverage Variant 24</v>
      </c>
      <c r="F3859">
        <f>IF(tbl_transaction[[#This Row],[Type]]="Inbound",VLOOKUP(tbl_transaction[[#This Row],[Reference Number]],barang_masuk[],6,FALSE),IF(tbl_transaction[[#This Row],[Type]]="Outbound",VLOOKUP(tbl_transaction[[#This Row],[Reference Number]],barang_keluar[],6,FALSE),""))</f>
        <v>5</v>
      </c>
      <c r="G3859" t="str">
        <f>IF(tbl_transaction[[#This Row],[Type]]="Inbound",VLOOKUP(tbl_transaction[[#This Row],[Reference Number]],barang_masuk[],7,FALSE),IF(tbl_transaction[[#This Row],[Type]]="Outbound",VLOOKUP(tbl_transaction[[#This Row],[Reference Number]],barang_keluar[],7,FALSE),""))</f>
        <v>Bottle</v>
      </c>
      <c r="H3859" t="str">
        <f>IF(tbl_transaction[[#This Row],[Type]]="Inbound",VLOOKUP(tbl_transaction[[#This Row],[Reference Number]],barang_masuk[],3,FALSE),IF(tbl_transaction[[#This Row],[Type]]="Outbound",VLOOKUP(tbl_transaction[[#This Row],[Reference Number]],barang_keluar[],3,FALSE),""))</f>
        <v>Outlet 064</v>
      </c>
      <c r="I3859" t="str">
        <f>IF(D3859='Kartu Stok'!$B$2,COUNTIF($D$3:D3859,'Kartu Stok'!$B$2),"")</f>
        <v/>
      </c>
    </row>
    <row r="3860" spans="1:9" ht="14.5" x14ac:dyDescent="0.35">
      <c r="A3860" s="2" t="s">
        <v>4419</v>
      </c>
      <c r="B3860" s="5">
        <f>IF(LEFT(tbl_transaction[[#This Row],[Reference Number]],2)="GR",VLOOKUP(tbl_transaction[[#This Row],[Reference Number]],barang_masuk[],2,FALSE),IF(LEFT(tbl_transaction[[#This Row],[Reference Number]],2)="DO",VLOOKUP(tbl_transaction[[#This Row],[Reference Number]],barang_keluar[],2,FALSE),""))</f>
        <v>46032</v>
      </c>
      <c r="C3860" t="str">
        <f t="shared" si="60"/>
        <v>Outbound</v>
      </c>
      <c r="D3860" t="str">
        <f>IF(tbl_transaction[[#This Row],[Type]]="Inbound",VLOOKUP(tbl_transaction[[#This Row],[Reference Number]],barang_masuk[],4,FALSE),IF(tbl_transaction[[#This Row],[Type]]="Outbound",VLOOKUP(tbl_transaction[[#This Row],[Reference Number]],barang_keluar[],4,FALSE),""))</f>
        <v>INS001</v>
      </c>
      <c r="E3860" t="str">
        <f>IF(tbl_transaction[[#This Row],[Type]]="Inbound",VLOOKUP(tbl_transaction[[#This Row],[Reference Number]],barang_masuk[],5,FALSE),IF(tbl_transaction[[#This Row],[Type]]="Outbound",VLOOKUP(tbl_transaction[[#This Row],[Reference Number]],barang_keluar[],5,FALSE),""))</f>
        <v>Sarimi Instant Food Variant 1</v>
      </c>
      <c r="F3860">
        <f>IF(tbl_transaction[[#This Row],[Type]]="Inbound",VLOOKUP(tbl_transaction[[#This Row],[Reference Number]],barang_masuk[],6,FALSE),IF(tbl_transaction[[#This Row],[Type]]="Outbound",VLOOKUP(tbl_transaction[[#This Row],[Reference Number]],barang_keluar[],6,FALSE),""))</f>
        <v>20</v>
      </c>
      <c r="G3860" t="str">
        <f>IF(tbl_transaction[[#This Row],[Type]]="Inbound",VLOOKUP(tbl_transaction[[#This Row],[Reference Number]],barang_masuk[],7,FALSE),IF(tbl_transaction[[#This Row],[Type]]="Outbound",VLOOKUP(tbl_transaction[[#This Row],[Reference Number]],barang_keluar[],7,FALSE),""))</f>
        <v>Pack</v>
      </c>
      <c r="H3860" t="str">
        <f>IF(tbl_transaction[[#This Row],[Type]]="Inbound",VLOOKUP(tbl_transaction[[#This Row],[Reference Number]],barang_masuk[],3,FALSE),IF(tbl_transaction[[#This Row],[Type]]="Outbound",VLOOKUP(tbl_transaction[[#This Row],[Reference Number]],barang_keluar[],3,FALSE),""))</f>
        <v>Outlet 061</v>
      </c>
      <c r="I3860" t="str">
        <f>IF(D3860='Kartu Stok'!$B$2,COUNTIF($D$3:D3860,'Kartu Stok'!$B$2),"")</f>
        <v/>
      </c>
    </row>
    <row r="3861" spans="1:9" ht="14.5" x14ac:dyDescent="0.35">
      <c r="A3861" s="2" t="s">
        <v>4420</v>
      </c>
      <c r="B3861" s="5">
        <f>IF(LEFT(tbl_transaction[[#This Row],[Reference Number]],2)="GR",VLOOKUP(tbl_transaction[[#This Row],[Reference Number]],barang_masuk[],2,FALSE),IF(LEFT(tbl_transaction[[#This Row],[Reference Number]],2)="DO",VLOOKUP(tbl_transaction[[#This Row],[Reference Number]],barang_keluar[],2,FALSE),""))</f>
        <v>46164</v>
      </c>
      <c r="C3861" t="str">
        <f t="shared" si="60"/>
        <v>Outbound</v>
      </c>
      <c r="D3861" t="str">
        <f>IF(tbl_transaction[[#This Row],[Type]]="Inbound",VLOOKUP(tbl_transaction[[#This Row],[Reference Number]],barang_masuk[],4,FALSE),IF(tbl_transaction[[#This Row],[Type]]="Outbound",VLOOKUP(tbl_transaction[[#This Row],[Reference Number]],barang_keluar[],4,FALSE),""))</f>
        <v>SNK015</v>
      </c>
      <c r="E3861" t="str">
        <f>IF(tbl_transaction[[#This Row],[Type]]="Inbound",VLOOKUP(tbl_transaction[[#This Row],[Reference Number]],barang_masuk[],5,FALSE),IF(tbl_transaction[[#This Row],[Type]]="Outbound",VLOOKUP(tbl_transaction[[#This Row],[Reference Number]],barang_keluar[],5,FALSE),""))</f>
        <v>Taro Snack Variant 15</v>
      </c>
      <c r="F3861">
        <f>IF(tbl_transaction[[#This Row],[Type]]="Inbound",VLOOKUP(tbl_transaction[[#This Row],[Reference Number]],barang_masuk[],6,FALSE),IF(tbl_transaction[[#This Row],[Type]]="Outbound",VLOOKUP(tbl_transaction[[#This Row],[Reference Number]],barang_keluar[],6,FALSE),""))</f>
        <v>60</v>
      </c>
      <c r="G3861" t="str">
        <f>IF(tbl_transaction[[#This Row],[Type]]="Inbound",VLOOKUP(tbl_transaction[[#This Row],[Reference Number]],barang_masuk[],7,FALSE),IF(tbl_transaction[[#This Row],[Type]]="Outbound",VLOOKUP(tbl_transaction[[#This Row],[Reference Number]],barang_keluar[],7,FALSE),""))</f>
        <v>Pack</v>
      </c>
      <c r="H3861" t="str">
        <f>IF(tbl_transaction[[#This Row],[Type]]="Inbound",VLOOKUP(tbl_transaction[[#This Row],[Reference Number]],barang_masuk[],3,FALSE),IF(tbl_transaction[[#This Row],[Type]]="Outbound",VLOOKUP(tbl_transaction[[#This Row],[Reference Number]],barang_keluar[],3,FALSE),""))</f>
        <v>Outlet 044</v>
      </c>
      <c r="I3861" t="str">
        <f>IF(D3861='Kartu Stok'!$B$2,COUNTIF($D$3:D3861,'Kartu Stok'!$B$2),"")</f>
        <v/>
      </c>
    </row>
    <row r="3862" spans="1:9" ht="14.5" x14ac:dyDescent="0.35">
      <c r="A3862" s="2" t="s">
        <v>4421</v>
      </c>
      <c r="B3862" s="5">
        <f>IF(LEFT(tbl_transaction[[#This Row],[Reference Number]],2)="GR",VLOOKUP(tbl_transaction[[#This Row],[Reference Number]],barang_masuk[],2,FALSE),IF(LEFT(tbl_transaction[[#This Row],[Reference Number]],2)="DO",VLOOKUP(tbl_transaction[[#This Row],[Reference Number]],barang_keluar[],2,FALSE),""))</f>
        <v>46031</v>
      </c>
      <c r="C3862" t="str">
        <f t="shared" si="60"/>
        <v>Outbound</v>
      </c>
      <c r="D3862" t="str">
        <f>IF(tbl_transaction[[#This Row],[Type]]="Inbound",VLOOKUP(tbl_transaction[[#This Row],[Reference Number]],barang_masuk[],4,FALSE),IF(tbl_transaction[[#This Row],[Type]]="Outbound",VLOOKUP(tbl_transaction[[#This Row],[Reference Number]],barang_keluar[],4,FALSE),""))</f>
        <v>PER022</v>
      </c>
      <c r="E3862" t="str">
        <f>IF(tbl_transaction[[#This Row],[Type]]="Inbound",VLOOKUP(tbl_transaction[[#This Row],[Reference Number]],barang_masuk[],5,FALSE),IF(tbl_transaction[[#This Row],[Type]]="Outbound",VLOOKUP(tbl_transaction[[#This Row],[Reference Number]],barang_keluar[],5,FALSE),""))</f>
        <v>Pepsodent Personal Care Variant 22</v>
      </c>
      <c r="F3862">
        <f>IF(tbl_transaction[[#This Row],[Type]]="Inbound",VLOOKUP(tbl_transaction[[#This Row],[Reference Number]],barang_masuk[],6,FALSE),IF(tbl_transaction[[#This Row],[Type]]="Outbound",VLOOKUP(tbl_transaction[[#This Row],[Reference Number]],barang_keluar[],6,FALSE),""))</f>
        <v>20</v>
      </c>
      <c r="G3862" t="str">
        <f>IF(tbl_transaction[[#This Row],[Type]]="Inbound",VLOOKUP(tbl_transaction[[#This Row],[Reference Number]],barang_masuk[],7,FALSE),IF(tbl_transaction[[#This Row],[Type]]="Outbound",VLOOKUP(tbl_transaction[[#This Row],[Reference Number]],barang_keluar[],7,FALSE),""))</f>
        <v>Bottle</v>
      </c>
      <c r="H3862" t="str">
        <f>IF(tbl_transaction[[#This Row],[Type]]="Inbound",VLOOKUP(tbl_transaction[[#This Row],[Reference Number]],barang_masuk[],3,FALSE),IF(tbl_transaction[[#This Row],[Type]]="Outbound",VLOOKUP(tbl_transaction[[#This Row],[Reference Number]],barang_keluar[],3,FALSE),""))</f>
        <v>Outlet 002</v>
      </c>
      <c r="I3862" t="str">
        <f>IF(D3862='Kartu Stok'!$B$2,COUNTIF($D$3:D3862,'Kartu Stok'!$B$2),"")</f>
        <v/>
      </c>
    </row>
    <row r="3863" spans="1:9" ht="14.5" x14ac:dyDescent="0.35">
      <c r="A3863" s="2" t="s">
        <v>4422</v>
      </c>
      <c r="B3863" s="5">
        <f>IF(LEFT(tbl_transaction[[#This Row],[Reference Number]],2)="GR",VLOOKUP(tbl_transaction[[#This Row],[Reference Number]],barang_masuk[],2,FALSE),IF(LEFT(tbl_transaction[[#This Row],[Reference Number]],2)="DO",VLOOKUP(tbl_transaction[[#This Row],[Reference Number]],barang_keluar[],2,FALSE),""))</f>
        <v>46082</v>
      </c>
      <c r="C3863" t="str">
        <f t="shared" si="60"/>
        <v>Outbound</v>
      </c>
      <c r="D3863" t="str">
        <f>IF(tbl_transaction[[#This Row],[Type]]="Inbound",VLOOKUP(tbl_transaction[[#This Row],[Reference Number]],barang_masuk[],4,FALSE),IF(tbl_transaction[[#This Row],[Type]]="Outbound",VLOOKUP(tbl_transaction[[#This Row],[Reference Number]],barang_keluar[],4,FALSE),""))</f>
        <v>DAR002</v>
      </c>
      <c r="E3863" t="str">
        <f>IF(tbl_transaction[[#This Row],[Type]]="Inbound",VLOOKUP(tbl_transaction[[#This Row],[Reference Number]],barang_masuk[],5,FALSE),IF(tbl_transaction[[#This Row],[Type]]="Outbound",VLOOKUP(tbl_transaction[[#This Row],[Reference Number]],barang_keluar[],5,FALSE),""))</f>
        <v>Indomilk Dairy Variant 2</v>
      </c>
      <c r="F3863">
        <f>IF(tbl_transaction[[#This Row],[Type]]="Inbound",VLOOKUP(tbl_transaction[[#This Row],[Reference Number]],barang_masuk[],6,FALSE),IF(tbl_transaction[[#This Row],[Type]]="Outbound",VLOOKUP(tbl_transaction[[#This Row],[Reference Number]],barang_keluar[],6,FALSE),""))</f>
        <v>30</v>
      </c>
      <c r="G3863" t="str">
        <f>IF(tbl_transaction[[#This Row],[Type]]="Inbound",VLOOKUP(tbl_transaction[[#This Row],[Reference Number]],barang_masuk[],7,FALSE),IF(tbl_transaction[[#This Row],[Type]]="Outbound",VLOOKUP(tbl_transaction[[#This Row],[Reference Number]],barang_keluar[],7,FALSE),""))</f>
        <v>Box</v>
      </c>
      <c r="H3863" t="str">
        <f>IF(tbl_transaction[[#This Row],[Type]]="Inbound",VLOOKUP(tbl_transaction[[#This Row],[Reference Number]],barang_masuk[],3,FALSE),IF(tbl_transaction[[#This Row],[Type]]="Outbound",VLOOKUP(tbl_transaction[[#This Row],[Reference Number]],barang_keluar[],3,FALSE),""))</f>
        <v>Outlet 074</v>
      </c>
      <c r="I3863" t="str">
        <f>IF(D3863='Kartu Stok'!$B$2,COUNTIF($D$3:D3863,'Kartu Stok'!$B$2),"")</f>
        <v/>
      </c>
    </row>
    <row r="3864" spans="1:9" ht="14.5" x14ac:dyDescent="0.35">
      <c r="A3864" s="2" t="s">
        <v>4423</v>
      </c>
      <c r="B3864" s="5">
        <f>IF(LEFT(tbl_transaction[[#This Row],[Reference Number]],2)="GR",VLOOKUP(tbl_transaction[[#This Row],[Reference Number]],barang_masuk[],2,FALSE),IF(LEFT(tbl_transaction[[#This Row],[Reference Number]],2)="DO",VLOOKUP(tbl_transaction[[#This Row],[Reference Number]],barang_keluar[],2,FALSE),""))</f>
        <v>46103</v>
      </c>
      <c r="C3864" t="str">
        <f t="shared" si="60"/>
        <v>Outbound</v>
      </c>
      <c r="D3864" t="str">
        <f>IF(tbl_transaction[[#This Row],[Type]]="Inbound",VLOOKUP(tbl_transaction[[#This Row],[Reference Number]],barang_masuk[],4,FALSE),IF(tbl_transaction[[#This Row],[Type]]="Outbound",VLOOKUP(tbl_transaction[[#This Row],[Reference Number]],barang_keluar[],4,FALSE),""))</f>
        <v>BEV028</v>
      </c>
      <c r="E3864" t="str">
        <f>IF(tbl_transaction[[#This Row],[Type]]="Inbound",VLOOKUP(tbl_transaction[[#This Row],[Reference Number]],barang_masuk[],5,FALSE),IF(tbl_transaction[[#This Row],[Type]]="Outbound",VLOOKUP(tbl_transaction[[#This Row],[Reference Number]],barang_keluar[],5,FALSE),""))</f>
        <v>Pocari Beverage Variant 28</v>
      </c>
      <c r="F3864">
        <f>IF(tbl_transaction[[#This Row],[Type]]="Inbound",VLOOKUP(tbl_transaction[[#This Row],[Reference Number]],barang_masuk[],6,FALSE),IF(tbl_transaction[[#This Row],[Type]]="Outbound",VLOOKUP(tbl_transaction[[#This Row],[Reference Number]],barang_keluar[],6,FALSE),""))</f>
        <v>60</v>
      </c>
      <c r="G3864" t="str">
        <f>IF(tbl_transaction[[#This Row],[Type]]="Inbound",VLOOKUP(tbl_transaction[[#This Row],[Reference Number]],barang_masuk[],7,FALSE),IF(tbl_transaction[[#This Row],[Type]]="Outbound",VLOOKUP(tbl_transaction[[#This Row],[Reference Number]],barang_keluar[],7,FALSE),""))</f>
        <v>Bottle</v>
      </c>
      <c r="H3864" t="str">
        <f>IF(tbl_transaction[[#This Row],[Type]]="Inbound",VLOOKUP(tbl_transaction[[#This Row],[Reference Number]],barang_masuk[],3,FALSE),IF(tbl_transaction[[#This Row],[Type]]="Outbound",VLOOKUP(tbl_transaction[[#This Row],[Reference Number]],barang_keluar[],3,FALSE),""))</f>
        <v>Outlet 023</v>
      </c>
      <c r="I3864" t="str">
        <f>IF(D3864='Kartu Stok'!$B$2,COUNTIF($D$3:D3864,'Kartu Stok'!$B$2),"")</f>
        <v/>
      </c>
    </row>
    <row r="3865" spans="1:9" ht="14.5" x14ac:dyDescent="0.35">
      <c r="A3865" s="2" t="s">
        <v>4424</v>
      </c>
      <c r="B3865" s="5">
        <f>IF(LEFT(tbl_transaction[[#This Row],[Reference Number]],2)="GR",VLOOKUP(tbl_transaction[[#This Row],[Reference Number]],barang_masuk[],2,FALSE),IF(LEFT(tbl_transaction[[#This Row],[Reference Number]],2)="DO",VLOOKUP(tbl_transaction[[#This Row],[Reference Number]],barang_keluar[],2,FALSE),""))</f>
        <v>46199</v>
      </c>
      <c r="C3865" t="str">
        <f t="shared" si="60"/>
        <v>Outbound</v>
      </c>
      <c r="D3865" t="str">
        <f>IF(tbl_transaction[[#This Row],[Type]]="Inbound",VLOOKUP(tbl_transaction[[#This Row],[Reference Number]],barang_masuk[],4,FALSE),IF(tbl_transaction[[#This Row],[Type]]="Outbound",VLOOKUP(tbl_transaction[[#This Row],[Reference Number]],barang_keluar[],4,FALSE),""))</f>
        <v>INS014</v>
      </c>
      <c r="E3865" t="str">
        <f>IF(tbl_transaction[[#This Row],[Type]]="Inbound",VLOOKUP(tbl_transaction[[#This Row],[Reference Number]],barang_masuk[],5,FALSE),IF(tbl_transaction[[#This Row],[Type]]="Outbound",VLOOKUP(tbl_transaction[[#This Row],[Reference Number]],barang_keluar[],5,FALSE),""))</f>
        <v>Indomie Instant Food Variant 14</v>
      </c>
      <c r="F3865">
        <f>IF(tbl_transaction[[#This Row],[Type]]="Inbound",VLOOKUP(tbl_transaction[[#This Row],[Reference Number]],barang_masuk[],6,FALSE),IF(tbl_transaction[[#This Row],[Type]]="Outbound",VLOOKUP(tbl_transaction[[#This Row],[Reference Number]],barang_keluar[],6,FALSE),""))</f>
        <v>12</v>
      </c>
      <c r="G3865" t="str">
        <f>IF(tbl_transaction[[#This Row],[Type]]="Inbound",VLOOKUP(tbl_transaction[[#This Row],[Reference Number]],barang_masuk[],7,FALSE),IF(tbl_transaction[[#This Row],[Type]]="Outbound",VLOOKUP(tbl_transaction[[#This Row],[Reference Number]],barang_keluar[],7,FALSE),""))</f>
        <v>Pack</v>
      </c>
      <c r="H3865" t="str">
        <f>IF(tbl_transaction[[#This Row],[Type]]="Inbound",VLOOKUP(tbl_transaction[[#This Row],[Reference Number]],barang_masuk[],3,FALSE),IF(tbl_transaction[[#This Row],[Type]]="Outbound",VLOOKUP(tbl_transaction[[#This Row],[Reference Number]],barang_keluar[],3,FALSE),""))</f>
        <v>Outlet 014</v>
      </c>
      <c r="I3865" t="str">
        <f>IF(D3865='Kartu Stok'!$B$2,COUNTIF($D$3:D3865,'Kartu Stok'!$B$2),"")</f>
        <v/>
      </c>
    </row>
    <row r="3866" spans="1:9" ht="14.5" x14ac:dyDescent="0.35">
      <c r="A3866" s="2" t="s">
        <v>4425</v>
      </c>
      <c r="B3866" s="5">
        <f>IF(LEFT(tbl_transaction[[#This Row],[Reference Number]],2)="GR",VLOOKUP(tbl_transaction[[#This Row],[Reference Number]],barang_masuk[],2,FALSE),IF(LEFT(tbl_transaction[[#This Row],[Reference Number]],2)="DO",VLOOKUP(tbl_transaction[[#This Row],[Reference Number]],barang_keluar[],2,FALSE),""))</f>
        <v>46040</v>
      </c>
      <c r="C3866" t="str">
        <f t="shared" si="60"/>
        <v>Outbound</v>
      </c>
      <c r="D3866" t="str">
        <f>IF(tbl_transaction[[#This Row],[Type]]="Inbound",VLOOKUP(tbl_transaction[[#This Row],[Reference Number]],barang_masuk[],4,FALSE),IF(tbl_transaction[[#This Row],[Type]]="Outbound",VLOOKUP(tbl_transaction[[#This Row],[Reference Number]],barang_keluar[],4,FALSE),""))</f>
        <v>PER010</v>
      </c>
      <c r="E3866" t="str">
        <f>IF(tbl_transaction[[#This Row],[Type]]="Inbound",VLOOKUP(tbl_transaction[[#This Row],[Reference Number]],barang_masuk[],5,FALSE),IF(tbl_transaction[[#This Row],[Type]]="Outbound",VLOOKUP(tbl_transaction[[#This Row],[Reference Number]],barang_keluar[],5,FALSE),""))</f>
        <v>Lifebuoy Personal Care Variant 10</v>
      </c>
      <c r="F3866">
        <f>IF(tbl_transaction[[#This Row],[Type]]="Inbound",VLOOKUP(tbl_transaction[[#This Row],[Reference Number]],barang_masuk[],6,FALSE),IF(tbl_transaction[[#This Row],[Type]]="Outbound",VLOOKUP(tbl_transaction[[#This Row],[Reference Number]],barang_keluar[],6,FALSE),""))</f>
        <v>60</v>
      </c>
      <c r="G3866" t="str">
        <f>IF(tbl_transaction[[#This Row],[Type]]="Inbound",VLOOKUP(tbl_transaction[[#This Row],[Reference Number]],barang_masuk[],7,FALSE),IF(tbl_transaction[[#This Row],[Type]]="Outbound",VLOOKUP(tbl_transaction[[#This Row],[Reference Number]],barang_keluar[],7,FALSE),""))</f>
        <v>Bottle</v>
      </c>
      <c r="H3866" t="str">
        <f>IF(tbl_transaction[[#This Row],[Type]]="Inbound",VLOOKUP(tbl_transaction[[#This Row],[Reference Number]],barang_masuk[],3,FALSE),IF(tbl_transaction[[#This Row],[Type]]="Outbound",VLOOKUP(tbl_transaction[[#This Row],[Reference Number]],barang_keluar[],3,FALSE),""))</f>
        <v>Outlet 042</v>
      </c>
      <c r="I3866" t="str">
        <f>IF(D3866='Kartu Stok'!$B$2,COUNTIF($D$3:D3866,'Kartu Stok'!$B$2),"")</f>
        <v/>
      </c>
    </row>
    <row r="3867" spans="1:9" ht="14.5" x14ac:dyDescent="0.35">
      <c r="A3867" s="2" t="s">
        <v>4426</v>
      </c>
      <c r="B3867" s="5">
        <f>IF(LEFT(tbl_transaction[[#This Row],[Reference Number]],2)="GR",VLOOKUP(tbl_transaction[[#This Row],[Reference Number]],barang_masuk[],2,FALSE),IF(LEFT(tbl_transaction[[#This Row],[Reference Number]],2)="DO",VLOOKUP(tbl_transaction[[#This Row],[Reference Number]],barang_keluar[],2,FALSE),""))</f>
        <v>46052</v>
      </c>
      <c r="C3867" t="str">
        <f t="shared" si="60"/>
        <v>Outbound</v>
      </c>
      <c r="D3867" t="str">
        <f>IF(tbl_transaction[[#This Row],[Type]]="Inbound",VLOOKUP(tbl_transaction[[#This Row],[Reference Number]],barang_masuk[],4,FALSE),IF(tbl_transaction[[#This Row],[Type]]="Outbound",VLOOKUP(tbl_transaction[[#This Row],[Reference Number]],barang_keluar[],4,FALSE),""))</f>
        <v>HOM019</v>
      </c>
      <c r="E3867" t="str">
        <f>IF(tbl_transaction[[#This Row],[Type]]="Inbound",VLOOKUP(tbl_transaction[[#This Row],[Reference Number]],barang_masuk[],5,FALSE),IF(tbl_transaction[[#This Row],[Type]]="Outbound",VLOOKUP(tbl_transaction[[#This Row],[Reference Number]],barang_keluar[],5,FALSE),""))</f>
        <v>Rinso Home Care Variant 19</v>
      </c>
      <c r="F3867">
        <f>IF(tbl_transaction[[#This Row],[Type]]="Inbound",VLOOKUP(tbl_transaction[[#This Row],[Reference Number]],barang_masuk[],6,FALSE),IF(tbl_transaction[[#This Row],[Type]]="Outbound",VLOOKUP(tbl_transaction[[#This Row],[Reference Number]],barang_keluar[],6,FALSE),""))</f>
        <v>12</v>
      </c>
      <c r="G3867" t="str">
        <f>IF(tbl_transaction[[#This Row],[Type]]="Inbound",VLOOKUP(tbl_transaction[[#This Row],[Reference Number]],barang_masuk[],7,FALSE),IF(tbl_transaction[[#This Row],[Type]]="Outbound",VLOOKUP(tbl_transaction[[#This Row],[Reference Number]],barang_keluar[],7,FALSE),""))</f>
        <v>Pack</v>
      </c>
      <c r="H3867" t="str">
        <f>IF(tbl_transaction[[#This Row],[Type]]="Inbound",VLOOKUP(tbl_transaction[[#This Row],[Reference Number]],barang_masuk[],3,FALSE),IF(tbl_transaction[[#This Row],[Type]]="Outbound",VLOOKUP(tbl_transaction[[#This Row],[Reference Number]],barang_keluar[],3,FALSE),""))</f>
        <v>Outlet 037</v>
      </c>
      <c r="I3867" t="str">
        <f>IF(D3867='Kartu Stok'!$B$2,COUNTIF($D$3:D3867,'Kartu Stok'!$B$2),"")</f>
        <v/>
      </c>
    </row>
    <row r="3868" spans="1:9" ht="14.5" x14ac:dyDescent="0.35">
      <c r="A3868" s="2" t="s">
        <v>4427</v>
      </c>
      <c r="B3868" s="5">
        <f>IF(LEFT(tbl_transaction[[#This Row],[Reference Number]],2)="GR",VLOOKUP(tbl_transaction[[#This Row],[Reference Number]],barang_masuk[],2,FALSE),IF(LEFT(tbl_transaction[[#This Row],[Reference Number]],2)="DO",VLOOKUP(tbl_transaction[[#This Row],[Reference Number]],barang_keluar[],2,FALSE),""))</f>
        <v>46178</v>
      </c>
      <c r="C3868" t="str">
        <f t="shared" si="60"/>
        <v>Outbound</v>
      </c>
      <c r="D3868" t="str">
        <f>IF(tbl_transaction[[#This Row],[Type]]="Inbound",VLOOKUP(tbl_transaction[[#This Row],[Reference Number]],barang_masuk[],4,FALSE),IF(tbl_transaction[[#This Row],[Type]]="Outbound",VLOOKUP(tbl_transaction[[#This Row],[Reference Number]],barang_keluar[],4,FALSE),""))</f>
        <v>BEV032</v>
      </c>
      <c r="E3868" t="str">
        <f>IF(tbl_transaction[[#This Row],[Type]]="Inbound",VLOOKUP(tbl_transaction[[#This Row],[Reference Number]],barang_masuk[],5,FALSE),IF(tbl_transaction[[#This Row],[Type]]="Outbound",VLOOKUP(tbl_transaction[[#This Row],[Reference Number]],barang_keluar[],5,FALSE),""))</f>
        <v>Aqua Beverage Variant 32</v>
      </c>
      <c r="F3868">
        <f>IF(tbl_transaction[[#This Row],[Type]]="Inbound",VLOOKUP(tbl_transaction[[#This Row],[Reference Number]],barang_masuk[],6,FALSE),IF(tbl_transaction[[#This Row],[Type]]="Outbound",VLOOKUP(tbl_transaction[[#This Row],[Reference Number]],barang_keluar[],6,FALSE),""))</f>
        <v>36</v>
      </c>
      <c r="G3868" t="str">
        <f>IF(tbl_transaction[[#This Row],[Type]]="Inbound",VLOOKUP(tbl_transaction[[#This Row],[Reference Number]],barang_masuk[],7,FALSE),IF(tbl_transaction[[#This Row],[Type]]="Outbound",VLOOKUP(tbl_transaction[[#This Row],[Reference Number]],barang_keluar[],7,FALSE),""))</f>
        <v>Bottle</v>
      </c>
      <c r="H3868" t="str">
        <f>IF(tbl_transaction[[#This Row],[Type]]="Inbound",VLOOKUP(tbl_transaction[[#This Row],[Reference Number]],barang_masuk[],3,FALSE),IF(tbl_transaction[[#This Row],[Type]]="Outbound",VLOOKUP(tbl_transaction[[#This Row],[Reference Number]],barang_keluar[],3,FALSE),""))</f>
        <v>Outlet 050</v>
      </c>
      <c r="I3868" t="str">
        <f>IF(D3868='Kartu Stok'!$B$2,COUNTIF($D$3:D3868,'Kartu Stok'!$B$2),"")</f>
        <v/>
      </c>
    </row>
    <row r="3869" spans="1:9" ht="14.5" x14ac:dyDescent="0.35">
      <c r="A3869" s="2" t="s">
        <v>4428</v>
      </c>
      <c r="B3869" s="5">
        <f>IF(LEFT(tbl_transaction[[#This Row],[Reference Number]],2)="GR",VLOOKUP(tbl_transaction[[#This Row],[Reference Number]],barang_masuk[],2,FALSE),IF(LEFT(tbl_transaction[[#This Row],[Reference Number]],2)="DO",VLOOKUP(tbl_transaction[[#This Row],[Reference Number]],barang_keluar[],2,FALSE),""))</f>
        <v>46172</v>
      </c>
      <c r="C3869" t="str">
        <f t="shared" si="60"/>
        <v>Outbound</v>
      </c>
      <c r="D3869" t="str">
        <f>IF(tbl_transaction[[#This Row],[Type]]="Inbound",VLOOKUP(tbl_transaction[[#This Row],[Reference Number]],barang_masuk[],4,FALSE),IF(tbl_transaction[[#This Row],[Type]]="Outbound",VLOOKUP(tbl_transaction[[#This Row],[Reference Number]],barang_keluar[],4,FALSE),""))</f>
        <v>DAR008</v>
      </c>
      <c r="E3869" t="str">
        <f>IF(tbl_transaction[[#This Row],[Type]]="Inbound",VLOOKUP(tbl_transaction[[#This Row],[Reference Number]],barang_masuk[],5,FALSE),IF(tbl_transaction[[#This Row],[Type]]="Outbound",VLOOKUP(tbl_transaction[[#This Row],[Reference Number]],barang_keluar[],5,FALSE),""))</f>
        <v>Indomilk Dairy Variant 8</v>
      </c>
      <c r="F3869">
        <f>IF(tbl_transaction[[#This Row],[Type]]="Inbound",VLOOKUP(tbl_transaction[[#This Row],[Reference Number]],barang_masuk[],6,FALSE),IF(tbl_transaction[[#This Row],[Type]]="Outbound",VLOOKUP(tbl_transaction[[#This Row],[Reference Number]],barang_keluar[],6,FALSE),""))</f>
        <v>24</v>
      </c>
      <c r="G3869" t="str">
        <f>IF(tbl_transaction[[#This Row],[Type]]="Inbound",VLOOKUP(tbl_transaction[[#This Row],[Reference Number]],barang_masuk[],7,FALSE),IF(tbl_transaction[[#This Row],[Type]]="Outbound",VLOOKUP(tbl_transaction[[#This Row],[Reference Number]],barang_keluar[],7,FALSE),""))</f>
        <v>Box</v>
      </c>
      <c r="H3869" t="str">
        <f>IF(tbl_transaction[[#This Row],[Type]]="Inbound",VLOOKUP(tbl_transaction[[#This Row],[Reference Number]],barang_masuk[],3,FALSE),IF(tbl_transaction[[#This Row],[Type]]="Outbound",VLOOKUP(tbl_transaction[[#This Row],[Reference Number]],barang_keluar[],3,FALSE),""))</f>
        <v>Outlet 035</v>
      </c>
      <c r="I3869" t="str">
        <f>IF(D3869='Kartu Stok'!$B$2,COUNTIF($D$3:D3869,'Kartu Stok'!$B$2),"")</f>
        <v/>
      </c>
    </row>
    <row r="3870" spans="1:9" ht="14.5" x14ac:dyDescent="0.35">
      <c r="A3870" s="2" t="s">
        <v>4429</v>
      </c>
      <c r="B3870" s="5">
        <f>IF(LEFT(tbl_transaction[[#This Row],[Reference Number]],2)="GR",VLOOKUP(tbl_transaction[[#This Row],[Reference Number]],barang_masuk[],2,FALSE),IF(LEFT(tbl_transaction[[#This Row],[Reference Number]],2)="DO",VLOOKUP(tbl_transaction[[#This Row],[Reference Number]],barang_keluar[],2,FALSE),""))</f>
        <v>46043</v>
      </c>
      <c r="C3870" t="str">
        <f t="shared" ref="C3870:C3933" si="61">IF(LEFT(A3870,2)="GR","Inbound",IF(LEFT(A3870,2)="DO","Outbound",""))</f>
        <v>Outbound</v>
      </c>
      <c r="D3870" t="str">
        <f>IF(tbl_transaction[[#This Row],[Type]]="Inbound",VLOOKUP(tbl_transaction[[#This Row],[Reference Number]],barang_masuk[],4,FALSE),IF(tbl_transaction[[#This Row],[Type]]="Outbound",VLOOKUP(tbl_transaction[[#This Row],[Reference Number]],barang_keluar[],4,FALSE),""))</f>
        <v>BEV022</v>
      </c>
      <c r="E3870" t="str">
        <f>IF(tbl_transaction[[#This Row],[Type]]="Inbound",VLOOKUP(tbl_transaction[[#This Row],[Reference Number]],barang_masuk[],5,FALSE),IF(tbl_transaction[[#This Row],[Type]]="Outbound",VLOOKUP(tbl_transaction[[#This Row],[Reference Number]],barang_keluar[],5,FALSE),""))</f>
        <v>Sosro Beverage Variant 22</v>
      </c>
      <c r="F3870">
        <f>IF(tbl_transaction[[#This Row],[Type]]="Inbound",VLOOKUP(tbl_transaction[[#This Row],[Reference Number]],barang_masuk[],6,FALSE),IF(tbl_transaction[[#This Row],[Type]]="Outbound",VLOOKUP(tbl_transaction[[#This Row],[Reference Number]],barang_keluar[],6,FALSE),""))</f>
        <v>20</v>
      </c>
      <c r="G3870" t="str">
        <f>IF(tbl_transaction[[#This Row],[Type]]="Inbound",VLOOKUP(tbl_transaction[[#This Row],[Reference Number]],barang_masuk[],7,FALSE),IF(tbl_transaction[[#This Row],[Type]]="Outbound",VLOOKUP(tbl_transaction[[#This Row],[Reference Number]],barang_keluar[],7,FALSE),""))</f>
        <v>Bottle</v>
      </c>
      <c r="H3870" t="str">
        <f>IF(tbl_transaction[[#This Row],[Type]]="Inbound",VLOOKUP(tbl_transaction[[#This Row],[Reference Number]],barang_masuk[],3,FALSE),IF(tbl_transaction[[#This Row],[Type]]="Outbound",VLOOKUP(tbl_transaction[[#This Row],[Reference Number]],barang_keluar[],3,FALSE),""))</f>
        <v>Outlet 060</v>
      </c>
      <c r="I3870" t="str">
        <f>IF(D3870='Kartu Stok'!$B$2,COUNTIF($D$3:D3870,'Kartu Stok'!$B$2),"")</f>
        <v/>
      </c>
    </row>
    <row r="3871" spans="1:9" ht="14.5" x14ac:dyDescent="0.35">
      <c r="A3871" s="2" t="s">
        <v>4430</v>
      </c>
      <c r="B3871" s="5">
        <f>IF(LEFT(tbl_transaction[[#This Row],[Reference Number]],2)="GR",VLOOKUP(tbl_transaction[[#This Row],[Reference Number]],barang_masuk[],2,FALSE),IF(LEFT(tbl_transaction[[#This Row],[Reference Number]],2)="DO",VLOOKUP(tbl_transaction[[#This Row],[Reference Number]],barang_keluar[],2,FALSE),""))</f>
        <v>46150</v>
      </c>
      <c r="C3871" t="str">
        <f t="shared" si="61"/>
        <v>Outbound</v>
      </c>
      <c r="D3871" t="str">
        <f>IF(tbl_transaction[[#This Row],[Type]]="Inbound",VLOOKUP(tbl_transaction[[#This Row],[Reference Number]],barang_masuk[],4,FALSE),IF(tbl_transaction[[#This Row],[Type]]="Outbound",VLOOKUP(tbl_transaction[[#This Row],[Reference Number]],barang_keluar[],4,FALSE),""))</f>
        <v>BEV033</v>
      </c>
      <c r="E3871" t="str">
        <f>IF(tbl_transaction[[#This Row],[Type]]="Inbound",VLOOKUP(tbl_transaction[[#This Row],[Reference Number]],barang_masuk[],5,FALSE),IF(tbl_transaction[[#This Row],[Type]]="Outbound",VLOOKUP(tbl_transaction[[#This Row],[Reference Number]],barang_keluar[],5,FALSE),""))</f>
        <v>Aqua Beverage Variant 33</v>
      </c>
      <c r="F3871">
        <f>IF(tbl_transaction[[#This Row],[Type]]="Inbound",VLOOKUP(tbl_transaction[[#This Row],[Reference Number]],barang_masuk[],6,FALSE),IF(tbl_transaction[[#This Row],[Type]]="Outbound",VLOOKUP(tbl_transaction[[#This Row],[Reference Number]],barang_keluar[],6,FALSE),""))</f>
        <v>60</v>
      </c>
      <c r="G3871" t="str">
        <f>IF(tbl_transaction[[#This Row],[Type]]="Inbound",VLOOKUP(tbl_transaction[[#This Row],[Reference Number]],barang_masuk[],7,FALSE),IF(tbl_transaction[[#This Row],[Type]]="Outbound",VLOOKUP(tbl_transaction[[#This Row],[Reference Number]],barang_keluar[],7,FALSE),""))</f>
        <v>Bottle</v>
      </c>
      <c r="H3871" t="str">
        <f>IF(tbl_transaction[[#This Row],[Type]]="Inbound",VLOOKUP(tbl_transaction[[#This Row],[Reference Number]],barang_masuk[],3,FALSE),IF(tbl_transaction[[#This Row],[Type]]="Outbound",VLOOKUP(tbl_transaction[[#This Row],[Reference Number]],barang_keluar[],3,FALSE),""))</f>
        <v>Outlet 035</v>
      </c>
      <c r="I3871" t="str">
        <f>IF(D3871='Kartu Stok'!$B$2,COUNTIF($D$3:D3871,'Kartu Stok'!$B$2),"")</f>
        <v/>
      </c>
    </row>
    <row r="3872" spans="1:9" ht="14.5" x14ac:dyDescent="0.35">
      <c r="A3872" s="2" t="s">
        <v>4431</v>
      </c>
      <c r="B3872" s="5">
        <f>IF(LEFT(tbl_transaction[[#This Row],[Reference Number]],2)="GR",VLOOKUP(tbl_transaction[[#This Row],[Reference Number]],barang_masuk[],2,FALSE),IF(LEFT(tbl_transaction[[#This Row],[Reference Number]],2)="DO",VLOOKUP(tbl_transaction[[#This Row],[Reference Number]],barang_keluar[],2,FALSE),""))</f>
        <v>46170</v>
      </c>
      <c r="C3872" t="str">
        <f t="shared" si="61"/>
        <v>Outbound</v>
      </c>
      <c r="D3872" t="str">
        <f>IF(tbl_transaction[[#This Row],[Type]]="Inbound",VLOOKUP(tbl_transaction[[#This Row],[Reference Number]],barang_masuk[],4,FALSE),IF(tbl_transaction[[#This Row],[Type]]="Outbound",VLOOKUP(tbl_transaction[[#This Row],[Reference Number]],barang_keluar[],4,FALSE),""))</f>
        <v>BEV036</v>
      </c>
      <c r="E3872" t="str">
        <f>IF(tbl_transaction[[#This Row],[Type]]="Inbound",VLOOKUP(tbl_transaction[[#This Row],[Reference Number]],barang_masuk[],5,FALSE),IF(tbl_transaction[[#This Row],[Type]]="Outbound",VLOOKUP(tbl_transaction[[#This Row],[Reference Number]],barang_keluar[],5,FALSE),""))</f>
        <v>Sosro Beverage Variant 36</v>
      </c>
      <c r="F3872">
        <f>IF(tbl_transaction[[#This Row],[Type]]="Inbound",VLOOKUP(tbl_transaction[[#This Row],[Reference Number]],barang_masuk[],6,FALSE),IF(tbl_transaction[[#This Row],[Type]]="Outbound",VLOOKUP(tbl_transaction[[#This Row],[Reference Number]],barang_keluar[],6,FALSE),""))</f>
        <v>5</v>
      </c>
      <c r="G3872" t="str">
        <f>IF(tbl_transaction[[#This Row],[Type]]="Inbound",VLOOKUP(tbl_transaction[[#This Row],[Reference Number]],barang_masuk[],7,FALSE),IF(tbl_transaction[[#This Row],[Type]]="Outbound",VLOOKUP(tbl_transaction[[#This Row],[Reference Number]],barang_keluar[],7,FALSE),""))</f>
        <v>Bottle</v>
      </c>
      <c r="H3872" t="str">
        <f>IF(tbl_transaction[[#This Row],[Type]]="Inbound",VLOOKUP(tbl_transaction[[#This Row],[Reference Number]],barang_masuk[],3,FALSE),IF(tbl_transaction[[#This Row],[Type]]="Outbound",VLOOKUP(tbl_transaction[[#This Row],[Reference Number]],barang_keluar[],3,FALSE),""))</f>
        <v>Outlet 057</v>
      </c>
      <c r="I3872" t="str">
        <f>IF(D3872='Kartu Stok'!$B$2,COUNTIF($D$3:D3872,'Kartu Stok'!$B$2),"")</f>
        <v/>
      </c>
    </row>
    <row r="3873" spans="1:9" ht="14.5" x14ac:dyDescent="0.35">
      <c r="A3873" s="2" t="s">
        <v>4432</v>
      </c>
      <c r="B3873" s="5">
        <f>IF(LEFT(tbl_transaction[[#This Row],[Reference Number]],2)="GR",VLOOKUP(tbl_transaction[[#This Row],[Reference Number]],barang_masuk[],2,FALSE),IF(LEFT(tbl_transaction[[#This Row],[Reference Number]],2)="DO",VLOOKUP(tbl_transaction[[#This Row],[Reference Number]],barang_keluar[],2,FALSE),""))</f>
        <v>46089</v>
      </c>
      <c r="C3873" t="str">
        <f t="shared" si="61"/>
        <v>Outbound</v>
      </c>
      <c r="D3873" t="str">
        <f>IF(tbl_transaction[[#This Row],[Type]]="Inbound",VLOOKUP(tbl_transaction[[#This Row],[Reference Number]],barang_masuk[],4,FALSE),IF(tbl_transaction[[#This Row],[Type]]="Outbound",VLOOKUP(tbl_transaction[[#This Row],[Reference Number]],barang_keluar[],4,FALSE),""))</f>
        <v>BAB018</v>
      </c>
      <c r="E3873" t="str">
        <f>IF(tbl_transaction[[#This Row],[Type]]="Inbound",VLOOKUP(tbl_transaction[[#This Row],[Reference Number]],barang_masuk[],5,FALSE),IF(tbl_transaction[[#This Row],[Type]]="Outbound",VLOOKUP(tbl_transaction[[#This Row],[Reference Number]],barang_keluar[],5,FALSE),""))</f>
        <v>MamyPoko Baby Care Variant 18</v>
      </c>
      <c r="F3873">
        <f>IF(tbl_transaction[[#This Row],[Type]]="Inbound",VLOOKUP(tbl_transaction[[#This Row],[Reference Number]],barang_masuk[],6,FALSE),IF(tbl_transaction[[#This Row],[Type]]="Outbound",VLOOKUP(tbl_transaction[[#This Row],[Reference Number]],barang_keluar[],6,FALSE),""))</f>
        <v>24</v>
      </c>
      <c r="G3873" t="str">
        <f>IF(tbl_transaction[[#This Row],[Type]]="Inbound",VLOOKUP(tbl_transaction[[#This Row],[Reference Number]],barang_masuk[],7,FALSE),IF(tbl_transaction[[#This Row],[Type]]="Outbound",VLOOKUP(tbl_transaction[[#This Row],[Reference Number]],barang_keluar[],7,FALSE),""))</f>
        <v>Pack</v>
      </c>
      <c r="H3873" t="str">
        <f>IF(tbl_transaction[[#This Row],[Type]]="Inbound",VLOOKUP(tbl_transaction[[#This Row],[Reference Number]],barang_masuk[],3,FALSE),IF(tbl_transaction[[#This Row],[Type]]="Outbound",VLOOKUP(tbl_transaction[[#This Row],[Reference Number]],barang_keluar[],3,FALSE),""))</f>
        <v>Outlet 002</v>
      </c>
      <c r="I3873">
        <f>IF(D3873='Kartu Stok'!$B$2,COUNTIF($D$3:D3873,'Kartu Stok'!$B$2),"")</f>
        <v>25</v>
      </c>
    </row>
    <row r="3874" spans="1:9" ht="14.5" x14ac:dyDescent="0.35">
      <c r="A3874" s="2" t="s">
        <v>4433</v>
      </c>
      <c r="B3874" s="5">
        <f>IF(LEFT(tbl_transaction[[#This Row],[Reference Number]],2)="GR",VLOOKUP(tbl_transaction[[#This Row],[Reference Number]],barang_masuk[],2,FALSE),IF(LEFT(tbl_transaction[[#This Row],[Reference Number]],2)="DO",VLOOKUP(tbl_transaction[[#This Row],[Reference Number]],barang_keluar[],2,FALSE),""))</f>
        <v>46033</v>
      </c>
      <c r="C3874" t="str">
        <f t="shared" si="61"/>
        <v>Outbound</v>
      </c>
      <c r="D3874" t="str">
        <f>IF(tbl_transaction[[#This Row],[Type]]="Inbound",VLOOKUP(tbl_transaction[[#This Row],[Reference Number]],barang_masuk[],4,FALSE),IF(tbl_transaction[[#This Row],[Type]]="Outbound",VLOOKUP(tbl_transaction[[#This Row],[Reference Number]],barang_keluar[],4,FALSE),""))</f>
        <v>INS003</v>
      </c>
      <c r="E3874" t="str">
        <f>IF(tbl_transaction[[#This Row],[Type]]="Inbound",VLOOKUP(tbl_transaction[[#This Row],[Reference Number]],barang_masuk[],5,FALSE),IF(tbl_transaction[[#This Row],[Type]]="Outbound",VLOOKUP(tbl_transaction[[#This Row],[Reference Number]],barang_keluar[],5,FALSE),""))</f>
        <v>Indomie Instant Food Variant 3</v>
      </c>
      <c r="F3874">
        <f>IF(tbl_transaction[[#This Row],[Type]]="Inbound",VLOOKUP(tbl_transaction[[#This Row],[Reference Number]],barang_masuk[],6,FALSE),IF(tbl_transaction[[#This Row],[Type]]="Outbound",VLOOKUP(tbl_transaction[[#This Row],[Reference Number]],barang_keluar[],6,FALSE),""))</f>
        <v>15</v>
      </c>
      <c r="G3874" t="str">
        <f>IF(tbl_transaction[[#This Row],[Type]]="Inbound",VLOOKUP(tbl_transaction[[#This Row],[Reference Number]],barang_masuk[],7,FALSE),IF(tbl_transaction[[#This Row],[Type]]="Outbound",VLOOKUP(tbl_transaction[[#This Row],[Reference Number]],barang_keluar[],7,FALSE),""))</f>
        <v>Pack</v>
      </c>
      <c r="H3874" t="str">
        <f>IF(tbl_transaction[[#This Row],[Type]]="Inbound",VLOOKUP(tbl_transaction[[#This Row],[Reference Number]],barang_masuk[],3,FALSE),IF(tbl_transaction[[#This Row],[Type]]="Outbound",VLOOKUP(tbl_transaction[[#This Row],[Reference Number]],barang_keluar[],3,FALSE),""))</f>
        <v>Outlet 038</v>
      </c>
      <c r="I3874" t="str">
        <f>IF(D3874='Kartu Stok'!$B$2,COUNTIF($D$3:D3874,'Kartu Stok'!$B$2),"")</f>
        <v/>
      </c>
    </row>
    <row r="3875" spans="1:9" ht="14.5" x14ac:dyDescent="0.35">
      <c r="A3875" s="2" t="s">
        <v>4434</v>
      </c>
      <c r="B3875" s="5">
        <f>IF(LEFT(tbl_transaction[[#This Row],[Reference Number]],2)="GR",VLOOKUP(tbl_transaction[[#This Row],[Reference Number]],barang_masuk[],2,FALSE),IF(LEFT(tbl_transaction[[#This Row],[Reference Number]],2)="DO",VLOOKUP(tbl_transaction[[#This Row],[Reference Number]],barang_keluar[],2,FALSE),""))</f>
        <v>46028</v>
      </c>
      <c r="C3875" t="str">
        <f t="shared" si="61"/>
        <v>Outbound</v>
      </c>
      <c r="D3875" t="str">
        <f>IF(tbl_transaction[[#This Row],[Type]]="Inbound",VLOOKUP(tbl_transaction[[#This Row],[Reference Number]],barang_masuk[],4,FALSE),IF(tbl_transaction[[#This Row],[Type]]="Outbound",VLOOKUP(tbl_transaction[[#This Row],[Reference Number]],barang_keluar[],4,FALSE),""))</f>
        <v>DAR014</v>
      </c>
      <c r="E3875" t="str">
        <f>IF(tbl_transaction[[#This Row],[Type]]="Inbound",VLOOKUP(tbl_transaction[[#This Row],[Reference Number]],barang_masuk[],5,FALSE),IF(tbl_transaction[[#This Row],[Type]]="Outbound",VLOOKUP(tbl_transaction[[#This Row],[Reference Number]],barang_keluar[],5,FALSE),""))</f>
        <v>Indomilk Dairy Variant 14</v>
      </c>
      <c r="F3875">
        <f>IF(tbl_transaction[[#This Row],[Type]]="Inbound",VLOOKUP(tbl_transaction[[#This Row],[Reference Number]],barang_masuk[],6,FALSE),IF(tbl_transaction[[#This Row],[Type]]="Outbound",VLOOKUP(tbl_transaction[[#This Row],[Reference Number]],barang_keluar[],6,FALSE),""))</f>
        <v>24</v>
      </c>
      <c r="G3875" t="str">
        <f>IF(tbl_transaction[[#This Row],[Type]]="Inbound",VLOOKUP(tbl_transaction[[#This Row],[Reference Number]],barang_masuk[],7,FALSE),IF(tbl_transaction[[#This Row],[Type]]="Outbound",VLOOKUP(tbl_transaction[[#This Row],[Reference Number]],barang_keluar[],7,FALSE),""))</f>
        <v>Box</v>
      </c>
      <c r="H3875" t="str">
        <f>IF(tbl_transaction[[#This Row],[Type]]="Inbound",VLOOKUP(tbl_transaction[[#This Row],[Reference Number]],barang_masuk[],3,FALSE),IF(tbl_transaction[[#This Row],[Type]]="Outbound",VLOOKUP(tbl_transaction[[#This Row],[Reference Number]],barang_keluar[],3,FALSE),""))</f>
        <v>Outlet 047</v>
      </c>
      <c r="I3875" t="str">
        <f>IF(D3875='Kartu Stok'!$B$2,COUNTIF($D$3:D3875,'Kartu Stok'!$B$2),"")</f>
        <v/>
      </c>
    </row>
    <row r="3876" spans="1:9" ht="14.5" x14ac:dyDescent="0.35">
      <c r="A3876" s="2" t="s">
        <v>4435</v>
      </c>
      <c r="B3876" s="5">
        <f>IF(LEFT(tbl_transaction[[#This Row],[Reference Number]],2)="GR",VLOOKUP(tbl_transaction[[#This Row],[Reference Number]],barang_masuk[],2,FALSE),IF(LEFT(tbl_transaction[[#This Row],[Reference Number]],2)="DO",VLOOKUP(tbl_transaction[[#This Row],[Reference Number]],barang_keluar[],2,FALSE),""))</f>
        <v>46186</v>
      </c>
      <c r="C3876" t="str">
        <f t="shared" si="61"/>
        <v>Outbound</v>
      </c>
      <c r="D3876" t="str">
        <f>IF(tbl_transaction[[#This Row],[Type]]="Inbound",VLOOKUP(tbl_transaction[[#This Row],[Reference Number]],barang_masuk[],4,FALSE),IF(tbl_transaction[[#This Row],[Type]]="Outbound",VLOOKUP(tbl_transaction[[#This Row],[Reference Number]],barang_keluar[],4,FALSE),""))</f>
        <v>HOM017</v>
      </c>
      <c r="E3876" t="str">
        <f>IF(tbl_transaction[[#This Row],[Type]]="Inbound",VLOOKUP(tbl_transaction[[#This Row],[Reference Number]],barang_masuk[],5,FALSE),IF(tbl_transaction[[#This Row],[Type]]="Outbound",VLOOKUP(tbl_transaction[[#This Row],[Reference Number]],barang_keluar[],5,FALSE),""))</f>
        <v>Rinso Home Care Variant 17</v>
      </c>
      <c r="F3876">
        <f>IF(tbl_transaction[[#This Row],[Type]]="Inbound",VLOOKUP(tbl_transaction[[#This Row],[Reference Number]],barang_masuk[],6,FALSE),IF(tbl_transaction[[#This Row],[Type]]="Outbound",VLOOKUP(tbl_transaction[[#This Row],[Reference Number]],barang_keluar[],6,FALSE),""))</f>
        <v>20</v>
      </c>
      <c r="G3876" t="str">
        <f>IF(tbl_transaction[[#This Row],[Type]]="Inbound",VLOOKUP(tbl_transaction[[#This Row],[Reference Number]],barang_masuk[],7,FALSE),IF(tbl_transaction[[#This Row],[Type]]="Outbound",VLOOKUP(tbl_transaction[[#This Row],[Reference Number]],barang_keluar[],7,FALSE),""))</f>
        <v>Pack</v>
      </c>
      <c r="H3876" t="str">
        <f>IF(tbl_transaction[[#This Row],[Type]]="Inbound",VLOOKUP(tbl_transaction[[#This Row],[Reference Number]],barang_masuk[],3,FALSE),IF(tbl_transaction[[#This Row],[Type]]="Outbound",VLOOKUP(tbl_transaction[[#This Row],[Reference Number]],barang_keluar[],3,FALSE),""))</f>
        <v>Outlet 018</v>
      </c>
      <c r="I3876" t="str">
        <f>IF(D3876='Kartu Stok'!$B$2,COUNTIF($D$3:D3876,'Kartu Stok'!$B$2),"")</f>
        <v/>
      </c>
    </row>
    <row r="3877" spans="1:9" ht="14.5" x14ac:dyDescent="0.35">
      <c r="A3877" s="2" t="s">
        <v>4436</v>
      </c>
      <c r="B3877" s="5">
        <f>IF(LEFT(tbl_transaction[[#This Row],[Reference Number]],2)="GR",VLOOKUP(tbl_transaction[[#This Row],[Reference Number]],barang_masuk[],2,FALSE),IF(LEFT(tbl_transaction[[#This Row],[Reference Number]],2)="DO",VLOOKUP(tbl_transaction[[#This Row],[Reference Number]],barang_keluar[],2,FALSE),""))</f>
        <v>46192</v>
      </c>
      <c r="C3877" t="str">
        <f t="shared" si="61"/>
        <v>Outbound</v>
      </c>
      <c r="D3877" t="str">
        <f>IF(tbl_transaction[[#This Row],[Type]]="Inbound",VLOOKUP(tbl_transaction[[#This Row],[Reference Number]],barang_masuk[],4,FALSE),IF(tbl_transaction[[#This Row],[Type]]="Outbound",VLOOKUP(tbl_transaction[[#This Row],[Reference Number]],barang_keluar[],4,FALSE),""))</f>
        <v>BEV026</v>
      </c>
      <c r="E3877" t="str">
        <f>IF(tbl_transaction[[#This Row],[Type]]="Inbound",VLOOKUP(tbl_transaction[[#This Row],[Reference Number]],barang_masuk[],5,FALSE),IF(tbl_transaction[[#This Row],[Type]]="Outbound",VLOOKUP(tbl_transaction[[#This Row],[Reference Number]],barang_keluar[],5,FALSE),""))</f>
        <v>Pocari Beverage Variant 26</v>
      </c>
      <c r="F3877">
        <f>IF(tbl_transaction[[#This Row],[Type]]="Inbound",VLOOKUP(tbl_transaction[[#This Row],[Reference Number]],barang_masuk[],6,FALSE),IF(tbl_transaction[[#This Row],[Type]]="Outbound",VLOOKUP(tbl_transaction[[#This Row],[Reference Number]],barang_keluar[],6,FALSE),""))</f>
        <v>20</v>
      </c>
      <c r="G3877" t="str">
        <f>IF(tbl_transaction[[#This Row],[Type]]="Inbound",VLOOKUP(tbl_transaction[[#This Row],[Reference Number]],barang_masuk[],7,FALSE),IF(tbl_transaction[[#This Row],[Type]]="Outbound",VLOOKUP(tbl_transaction[[#This Row],[Reference Number]],barang_keluar[],7,FALSE),""))</f>
        <v>Bottle</v>
      </c>
      <c r="H3877" t="str">
        <f>IF(tbl_transaction[[#This Row],[Type]]="Inbound",VLOOKUP(tbl_transaction[[#This Row],[Reference Number]],barang_masuk[],3,FALSE),IF(tbl_transaction[[#This Row],[Type]]="Outbound",VLOOKUP(tbl_transaction[[#This Row],[Reference Number]],barang_keluar[],3,FALSE),""))</f>
        <v>Outlet 080</v>
      </c>
      <c r="I3877" t="str">
        <f>IF(D3877='Kartu Stok'!$B$2,COUNTIF($D$3:D3877,'Kartu Stok'!$B$2),"")</f>
        <v/>
      </c>
    </row>
    <row r="3878" spans="1:9" ht="14.5" x14ac:dyDescent="0.35">
      <c r="A3878" s="2" t="s">
        <v>4437</v>
      </c>
      <c r="B3878" s="5">
        <f>IF(LEFT(tbl_transaction[[#This Row],[Reference Number]],2)="GR",VLOOKUP(tbl_transaction[[#This Row],[Reference Number]],barang_masuk[],2,FALSE),IF(LEFT(tbl_transaction[[#This Row],[Reference Number]],2)="DO",VLOOKUP(tbl_transaction[[#This Row],[Reference Number]],barang_keluar[],2,FALSE),""))</f>
        <v>46189</v>
      </c>
      <c r="C3878" t="str">
        <f t="shared" si="61"/>
        <v>Outbound</v>
      </c>
      <c r="D3878" t="str">
        <f>IF(tbl_transaction[[#This Row],[Type]]="Inbound",VLOOKUP(tbl_transaction[[#This Row],[Reference Number]],barang_masuk[],4,FALSE),IF(tbl_transaction[[#This Row],[Type]]="Outbound",VLOOKUP(tbl_transaction[[#This Row],[Reference Number]],barang_keluar[],4,FALSE),""))</f>
        <v>BEV021</v>
      </c>
      <c r="E3878" t="str">
        <f>IF(tbl_transaction[[#This Row],[Type]]="Inbound",VLOOKUP(tbl_transaction[[#This Row],[Reference Number]],barang_masuk[],5,FALSE),IF(tbl_transaction[[#This Row],[Type]]="Outbound",VLOOKUP(tbl_transaction[[#This Row],[Reference Number]],barang_keluar[],5,FALSE),""))</f>
        <v>Sosro Beverage Variant 21</v>
      </c>
      <c r="F3878">
        <f>IF(tbl_transaction[[#This Row],[Type]]="Inbound",VLOOKUP(tbl_transaction[[#This Row],[Reference Number]],barang_masuk[],6,FALSE),IF(tbl_transaction[[#This Row],[Type]]="Outbound",VLOOKUP(tbl_transaction[[#This Row],[Reference Number]],barang_keluar[],6,FALSE),""))</f>
        <v>20</v>
      </c>
      <c r="G3878" t="str">
        <f>IF(tbl_transaction[[#This Row],[Type]]="Inbound",VLOOKUP(tbl_transaction[[#This Row],[Reference Number]],barang_masuk[],7,FALSE),IF(tbl_transaction[[#This Row],[Type]]="Outbound",VLOOKUP(tbl_transaction[[#This Row],[Reference Number]],barang_keluar[],7,FALSE),""))</f>
        <v>Bottle</v>
      </c>
      <c r="H3878" t="str">
        <f>IF(tbl_transaction[[#This Row],[Type]]="Inbound",VLOOKUP(tbl_transaction[[#This Row],[Reference Number]],barang_masuk[],3,FALSE),IF(tbl_transaction[[#This Row],[Type]]="Outbound",VLOOKUP(tbl_transaction[[#This Row],[Reference Number]],barang_keluar[],3,FALSE),""))</f>
        <v>Outlet 014</v>
      </c>
      <c r="I3878" t="str">
        <f>IF(D3878='Kartu Stok'!$B$2,COUNTIF($D$3:D3878,'Kartu Stok'!$B$2),"")</f>
        <v/>
      </c>
    </row>
    <row r="3879" spans="1:9" ht="14.5" x14ac:dyDescent="0.35">
      <c r="A3879" s="2" t="s">
        <v>4438</v>
      </c>
      <c r="B3879" s="5">
        <f>IF(LEFT(tbl_transaction[[#This Row],[Reference Number]],2)="GR",VLOOKUP(tbl_transaction[[#This Row],[Reference Number]],barang_masuk[],2,FALSE),IF(LEFT(tbl_transaction[[#This Row],[Reference Number]],2)="DO",VLOOKUP(tbl_transaction[[#This Row],[Reference Number]],barang_keluar[],2,FALSE),""))</f>
        <v>46083</v>
      </c>
      <c r="C3879" t="str">
        <f t="shared" si="61"/>
        <v>Outbound</v>
      </c>
      <c r="D3879" t="str">
        <f>IF(tbl_transaction[[#This Row],[Type]]="Inbound",VLOOKUP(tbl_transaction[[#This Row],[Reference Number]],barang_masuk[],4,FALSE),IF(tbl_transaction[[#This Row],[Type]]="Outbound",VLOOKUP(tbl_transaction[[#This Row],[Reference Number]],barang_keluar[],4,FALSE),""))</f>
        <v>DAR006</v>
      </c>
      <c r="E3879" t="str">
        <f>IF(tbl_transaction[[#This Row],[Type]]="Inbound",VLOOKUP(tbl_transaction[[#This Row],[Reference Number]],barang_masuk[],5,FALSE),IF(tbl_transaction[[#This Row],[Type]]="Outbound",VLOOKUP(tbl_transaction[[#This Row],[Reference Number]],barang_keluar[],5,FALSE),""))</f>
        <v>Ultra Milk Dairy Variant 6</v>
      </c>
      <c r="F3879">
        <f>IF(tbl_transaction[[#This Row],[Type]]="Inbound",VLOOKUP(tbl_transaction[[#This Row],[Reference Number]],barang_masuk[],6,FALSE),IF(tbl_transaction[[#This Row],[Type]]="Outbound",VLOOKUP(tbl_transaction[[#This Row],[Reference Number]],barang_keluar[],6,FALSE),""))</f>
        <v>60</v>
      </c>
      <c r="G3879" t="str">
        <f>IF(tbl_transaction[[#This Row],[Type]]="Inbound",VLOOKUP(tbl_transaction[[#This Row],[Reference Number]],barang_masuk[],7,FALSE),IF(tbl_transaction[[#This Row],[Type]]="Outbound",VLOOKUP(tbl_transaction[[#This Row],[Reference Number]],barang_keluar[],7,FALSE),""))</f>
        <v>Box</v>
      </c>
      <c r="H3879" t="str">
        <f>IF(tbl_transaction[[#This Row],[Type]]="Inbound",VLOOKUP(tbl_transaction[[#This Row],[Reference Number]],barang_masuk[],3,FALSE),IF(tbl_transaction[[#This Row],[Type]]="Outbound",VLOOKUP(tbl_transaction[[#This Row],[Reference Number]],barang_keluar[],3,FALSE),""))</f>
        <v>Outlet 011</v>
      </c>
      <c r="I3879" t="str">
        <f>IF(D3879='Kartu Stok'!$B$2,COUNTIF($D$3:D3879,'Kartu Stok'!$B$2),"")</f>
        <v/>
      </c>
    </row>
    <row r="3880" spans="1:9" ht="14.5" x14ac:dyDescent="0.35">
      <c r="A3880" s="2" t="s">
        <v>4439</v>
      </c>
      <c r="B3880" s="5">
        <f>IF(LEFT(tbl_transaction[[#This Row],[Reference Number]],2)="GR",VLOOKUP(tbl_transaction[[#This Row],[Reference Number]],barang_masuk[],2,FALSE),IF(LEFT(tbl_transaction[[#This Row],[Reference Number]],2)="DO",VLOOKUP(tbl_transaction[[#This Row],[Reference Number]],barang_keluar[],2,FALSE),""))</f>
        <v>46085</v>
      </c>
      <c r="C3880" t="str">
        <f t="shared" si="61"/>
        <v>Outbound</v>
      </c>
      <c r="D3880" t="str">
        <f>IF(tbl_transaction[[#This Row],[Type]]="Inbound",VLOOKUP(tbl_transaction[[#This Row],[Reference Number]],barang_masuk[],4,FALSE),IF(tbl_transaction[[#This Row],[Type]]="Outbound",VLOOKUP(tbl_transaction[[#This Row],[Reference Number]],barang_keluar[],4,FALSE),""))</f>
        <v>PER022</v>
      </c>
      <c r="E3880" t="str">
        <f>IF(tbl_transaction[[#This Row],[Type]]="Inbound",VLOOKUP(tbl_transaction[[#This Row],[Reference Number]],barang_masuk[],5,FALSE),IF(tbl_transaction[[#This Row],[Type]]="Outbound",VLOOKUP(tbl_transaction[[#This Row],[Reference Number]],barang_keluar[],5,FALSE),""))</f>
        <v>Pepsodent Personal Care Variant 22</v>
      </c>
      <c r="F3880">
        <f>IF(tbl_transaction[[#This Row],[Type]]="Inbound",VLOOKUP(tbl_transaction[[#This Row],[Reference Number]],barang_masuk[],6,FALSE),IF(tbl_transaction[[#This Row],[Type]]="Outbound",VLOOKUP(tbl_transaction[[#This Row],[Reference Number]],barang_keluar[],6,FALSE),""))</f>
        <v>30</v>
      </c>
      <c r="G3880" t="str">
        <f>IF(tbl_transaction[[#This Row],[Type]]="Inbound",VLOOKUP(tbl_transaction[[#This Row],[Reference Number]],barang_masuk[],7,FALSE),IF(tbl_transaction[[#This Row],[Type]]="Outbound",VLOOKUP(tbl_transaction[[#This Row],[Reference Number]],barang_keluar[],7,FALSE),""))</f>
        <v>Bottle</v>
      </c>
      <c r="H3880" t="str">
        <f>IF(tbl_transaction[[#This Row],[Type]]="Inbound",VLOOKUP(tbl_transaction[[#This Row],[Reference Number]],barang_masuk[],3,FALSE),IF(tbl_transaction[[#This Row],[Type]]="Outbound",VLOOKUP(tbl_transaction[[#This Row],[Reference Number]],barang_keluar[],3,FALSE),""))</f>
        <v>Outlet 006</v>
      </c>
      <c r="I3880" t="str">
        <f>IF(D3880='Kartu Stok'!$B$2,COUNTIF($D$3:D3880,'Kartu Stok'!$B$2),"")</f>
        <v/>
      </c>
    </row>
    <row r="3881" spans="1:9" ht="14.5" x14ac:dyDescent="0.35">
      <c r="A3881" s="2" t="s">
        <v>4440</v>
      </c>
      <c r="B3881" s="5">
        <f>IF(LEFT(tbl_transaction[[#This Row],[Reference Number]],2)="GR",VLOOKUP(tbl_transaction[[#This Row],[Reference Number]],barang_masuk[],2,FALSE),IF(LEFT(tbl_transaction[[#This Row],[Reference Number]],2)="DO",VLOOKUP(tbl_transaction[[#This Row],[Reference Number]],barang_keluar[],2,FALSE),""))</f>
        <v>46087</v>
      </c>
      <c r="C3881" t="str">
        <f t="shared" si="61"/>
        <v>Outbound</v>
      </c>
      <c r="D3881" t="str">
        <f>IF(tbl_transaction[[#This Row],[Type]]="Inbound",VLOOKUP(tbl_transaction[[#This Row],[Reference Number]],barang_masuk[],4,FALSE),IF(tbl_transaction[[#This Row],[Type]]="Outbound",VLOOKUP(tbl_transaction[[#This Row],[Reference Number]],barang_keluar[],4,FALSE),""))</f>
        <v>BEV019</v>
      </c>
      <c r="E3881" t="str">
        <f>IF(tbl_transaction[[#This Row],[Type]]="Inbound",VLOOKUP(tbl_transaction[[#This Row],[Reference Number]],barang_masuk[],5,FALSE),IF(tbl_transaction[[#This Row],[Type]]="Outbound",VLOOKUP(tbl_transaction[[#This Row],[Reference Number]],barang_keluar[],5,FALSE),""))</f>
        <v>Aqua Beverage Variant 19</v>
      </c>
      <c r="F3881">
        <f>IF(tbl_transaction[[#This Row],[Type]]="Inbound",VLOOKUP(tbl_transaction[[#This Row],[Reference Number]],barang_masuk[],6,FALSE),IF(tbl_transaction[[#This Row],[Type]]="Outbound",VLOOKUP(tbl_transaction[[#This Row],[Reference Number]],barang_keluar[],6,FALSE),""))</f>
        <v>24</v>
      </c>
      <c r="G3881" t="str">
        <f>IF(tbl_transaction[[#This Row],[Type]]="Inbound",VLOOKUP(tbl_transaction[[#This Row],[Reference Number]],barang_masuk[],7,FALSE),IF(tbl_transaction[[#This Row],[Type]]="Outbound",VLOOKUP(tbl_transaction[[#This Row],[Reference Number]],barang_keluar[],7,FALSE),""))</f>
        <v>Bottle</v>
      </c>
      <c r="H3881" t="str">
        <f>IF(tbl_transaction[[#This Row],[Type]]="Inbound",VLOOKUP(tbl_transaction[[#This Row],[Reference Number]],barang_masuk[],3,FALSE),IF(tbl_transaction[[#This Row],[Type]]="Outbound",VLOOKUP(tbl_transaction[[#This Row],[Reference Number]],barang_keluar[],3,FALSE),""))</f>
        <v>Outlet 075</v>
      </c>
      <c r="I3881" t="str">
        <f>IF(D3881='Kartu Stok'!$B$2,COUNTIF($D$3:D3881,'Kartu Stok'!$B$2),"")</f>
        <v/>
      </c>
    </row>
    <row r="3882" spans="1:9" ht="14.5" x14ac:dyDescent="0.35">
      <c r="A3882" s="2" t="s">
        <v>4441</v>
      </c>
      <c r="B3882" s="5">
        <f>IF(LEFT(tbl_transaction[[#This Row],[Reference Number]],2)="GR",VLOOKUP(tbl_transaction[[#This Row],[Reference Number]],barang_masuk[],2,FALSE),IF(LEFT(tbl_transaction[[#This Row],[Reference Number]],2)="DO",VLOOKUP(tbl_transaction[[#This Row],[Reference Number]],barang_keluar[],2,FALSE),""))</f>
        <v>46113</v>
      </c>
      <c r="C3882" t="str">
        <f t="shared" si="61"/>
        <v>Outbound</v>
      </c>
      <c r="D3882" t="str">
        <f>IF(tbl_transaction[[#This Row],[Type]]="Inbound",VLOOKUP(tbl_transaction[[#This Row],[Reference Number]],barang_masuk[],4,FALSE),IF(tbl_transaction[[#This Row],[Type]]="Outbound",VLOOKUP(tbl_transaction[[#This Row],[Reference Number]],barang_keluar[],4,FALSE),""))</f>
        <v>HOM010</v>
      </c>
      <c r="E3882" t="str">
        <f>IF(tbl_transaction[[#This Row],[Type]]="Inbound",VLOOKUP(tbl_transaction[[#This Row],[Reference Number]],barang_masuk[],5,FALSE),IF(tbl_transaction[[#This Row],[Type]]="Outbound",VLOOKUP(tbl_transaction[[#This Row],[Reference Number]],barang_keluar[],5,FALSE),""))</f>
        <v>Molto Home Care Variant 10</v>
      </c>
      <c r="F3882">
        <f>IF(tbl_transaction[[#This Row],[Type]]="Inbound",VLOOKUP(tbl_transaction[[#This Row],[Reference Number]],barang_masuk[],6,FALSE),IF(tbl_transaction[[#This Row],[Type]]="Outbound",VLOOKUP(tbl_transaction[[#This Row],[Reference Number]],barang_keluar[],6,FALSE),""))</f>
        <v>5</v>
      </c>
      <c r="G3882" t="str">
        <f>IF(tbl_transaction[[#This Row],[Type]]="Inbound",VLOOKUP(tbl_transaction[[#This Row],[Reference Number]],barang_masuk[],7,FALSE),IF(tbl_transaction[[#This Row],[Type]]="Outbound",VLOOKUP(tbl_transaction[[#This Row],[Reference Number]],barang_keluar[],7,FALSE),""))</f>
        <v>Pack</v>
      </c>
      <c r="H3882" t="str">
        <f>IF(tbl_transaction[[#This Row],[Type]]="Inbound",VLOOKUP(tbl_transaction[[#This Row],[Reference Number]],barang_masuk[],3,FALSE),IF(tbl_transaction[[#This Row],[Type]]="Outbound",VLOOKUP(tbl_transaction[[#This Row],[Reference Number]],barang_keluar[],3,FALSE),""))</f>
        <v>Outlet 053</v>
      </c>
      <c r="I3882" t="str">
        <f>IF(D3882='Kartu Stok'!$B$2,COUNTIF($D$3:D3882,'Kartu Stok'!$B$2),"")</f>
        <v/>
      </c>
    </row>
    <row r="3883" spans="1:9" ht="14.5" x14ac:dyDescent="0.35">
      <c r="A3883" s="2" t="s">
        <v>4442</v>
      </c>
      <c r="B3883" s="5">
        <f>IF(LEFT(tbl_transaction[[#This Row],[Reference Number]],2)="GR",VLOOKUP(tbl_transaction[[#This Row],[Reference Number]],barang_masuk[],2,FALSE),IF(LEFT(tbl_transaction[[#This Row],[Reference Number]],2)="DO",VLOOKUP(tbl_transaction[[#This Row],[Reference Number]],barang_keluar[],2,FALSE),""))</f>
        <v>46196</v>
      </c>
      <c r="C3883" t="str">
        <f t="shared" si="61"/>
        <v>Outbound</v>
      </c>
      <c r="D3883" t="str">
        <f>IF(tbl_transaction[[#This Row],[Type]]="Inbound",VLOOKUP(tbl_transaction[[#This Row],[Reference Number]],barang_masuk[],4,FALSE),IF(tbl_transaction[[#This Row],[Type]]="Outbound",VLOOKUP(tbl_transaction[[#This Row],[Reference Number]],barang_keluar[],4,FALSE),""))</f>
        <v>DAR001</v>
      </c>
      <c r="E3883" t="str">
        <f>IF(tbl_transaction[[#This Row],[Type]]="Inbound",VLOOKUP(tbl_transaction[[#This Row],[Reference Number]],barang_masuk[],5,FALSE),IF(tbl_transaction[[#This Row],[Type]]="Outbound",VLOOKUP(tbl_transaction[[#This Row],[Reference Number]],barang_keluar[],5,FALSE),""))</f>
        <v>Ultra Milk Dairy Variant 1</v>
      </c>
      <c r="F3883">
        <f>IF(tbl_transaction[[#This Row],[Type]]="Inbound",VLOOKUP(tbl_transaction[[#This Row],[Reference Number]],barang_masuk[],6,FALSE),IF(tbl_transaction[[#This Row],[Type]]="Outbound",VLOOKUP(tbl_transaction[[#This Row],[Reference Number]],barang_keluar[],6,FALSE),""))</f>
        <v>60</v>
      </c>
      <c r="G3883" t="str">
        <f>IF(tbl_transaction[[#This Row],[Type]]="Inbound",VLOOKUP(tbl_transaction[[#This Row],[Reference Number]],barang_masuk[],7,FALSE),IF(tbl_transaction[[#This Row],[Type]]="Outbound",VLOOKUP(tbl_transaction[[#This Row],[Reference Number]],barang_keluar[],7,FALSE),""))</f>
        <v>Box</v>
      </c>
      <c r="H3883" t="str">
        <f>IF(tbl_transaction[[#This Row],[Type]]="Inbound",VLOOKUP(tbl_transaction[[#This Row],[Reference Number]],barang_masuk[],3,FALSE),IF(tbl_transaction[[#This Row],[Type]]="Outbound",VLOOKUP(tbl_transaction[[#This Row],[Reference Number]],barang_keluar[],3,FALSE),""))</f>
        <v>Outlet 036</v>
      </c>
      <c r="I3883" t="str">
        <f>IF(D3883='Kartu Stok'!$B$2,COUNTIF($D$3:D3883,'Kartu Stok'!$B$2),"")</f>
        <v/>
      </c>
    </row>
    <row r="3884" spans="1:9" ht="14.5" x14ac:dyDescent="0.35">
      <c r="A3884" s="2" t="s">
        <v>4443</v>
      </c>
      <c r="B3884" s="5">
        <f>IF(LEFT(tbl_transaction[[#This Row],[Reference Number]],2)="GR",VLOOKUP(tbl_transaction[[#This Row],[Reference Number]],barang_masuk[],2,FALSE),IF(LEFT(tbl_transaction[[#This Row],[Reference Number]],2)="DO",VLOOKUP(tbl_transaction[[#This Row],[Reference Number]],barang_keluar[],2,FALSE),""))</f>
        <v>46140</v>
      </c>
      <c r="C3884" t="str">
        <f t="shared" si="61"/>
        <v>Outbound</v>
      </c>
      <c r="D3884" t="str">
        <f>IF(tbl_transaction[[#This Row],[Type]]="Inbound",VLOOKUP(tbl_transaction[[#This Row],[Reference Number]],barang_masuk[],4,FALSE),IF(tbl_transaction[[#This Row],[Type]]="Outbound",VLOOKUP(tbl_transaction[[#This Row],[Reference Number]],barang_keluar[],4,FALSE),""))</f>
        <v>BAB013</v>
      </c>
      <c r="E3884" t="str">
        <f>IF(tbl_transaction[[#This Row],[Type]]="Inbound",VLOOKUP(tbl_transaction[[#This Row],[Reference Number]],barang_masuk[],5,FALSE),IF(tbl_transaction[[#This Row],[Type]]="Outbound",VLOOKUP(tbl_transaction[[#This Row],[Reference Number]],barang_keluar[],5,FALSE),""))</f>
        <v>MamyPoko Baby Care Variant 13</v>
      </c>
      <c r="F3884">
        <f>IF(tbl_transaction[[#This Row],[Type]]="Inbound",VLOOKUP(tbl_transaction[[#This Row],[Reference Number]],barang_masuk[],6,FALSE),IF(tbl_transaction[[#This Row],[Type]]="Outbound",VLOOKUP(tbl_transaction[[#This Row],[Reference Number]],barang_keluar[],6,FALSE),""))</f>
        <v>60</v>
      </c>
      <c r="G3884" t="str">
        <f>IF(tbl_transaction[[#This Row],[Type]]="Inbound",VLOOKUP(tbl_transaction[[#This Row],[Reference Number]],barang_masuk[],7,FALSE),IF(tbl_transaction[[#This Row],[Type]]="Outbound",VLOOKUP(tbl_transaction[[#This Row],[Reference Number]],barang_keluar[],7,FALSE),""))</f>
        <v>Pack</v>
      </c>
      <c r="H3884" t="str">
        <f>IF(tbl_transaction[[#This Row],[Type]]="Inbound",VLOOKUP(tbl_transaction[[#This Row],[Reference Number]],barang_masuk[],3,FALSE),IF(tbl_transaction[[#This Row],[Type]]="Outbound",VLOOKUP(tbl_transaction[[#This Row],[Reference Number]],barang_keluar[],3,FALSE),""))</f>
        <v>Outlet 056</v>
      </c>
      <c r="I3884" t="str">
        <f>IF(D3884='Kartu Stok'!$B$2,COUNTIF($D$3:D3884,'Kartu Stok'!$B$2),"")</f>
        <v/>
      </c>
    </row>
    <row r="3885" spans="1:9" ht="14.5" x14ac:dyDescent="0.35">
      <c r="A3885" s="2" t="s">
        <v>4444</v>
      </c>
      <c r="B3885" s="5">
        <f>IF(LEFT(tbl_transaction[[#This Row],[Reference Number]],2)="GR",VLOOKUP(tbl_transaction[[#This Row],[Reference Number]],barang_masuk[],2,FALSE),IF(LEFT(tbl_transaction[[#This Row],[Reference Number]],2)="DO",VLOOKUP(tbl_transaction[[#This Row],[Reference Number]],barang_keluar[],2,FALSE),""))</f>
        <v>46067</v>
      </c>
      <c r="C3885" t="str">
        <f t="shared" si="61"/>
        <v>Outbound</v>
      </c>
      <c r="D3885" t="str">
        <f>IF(tbl_transaction[[#This Row],[Type]]="Inbound",VLOOKUP(tbl_transaction[[#This Row],[Reference Number]],barang_masuk[],4,FALSE),IF(tbl_transaction[[#This Row],[Type]]="Outbound",VLOOKUP(tbl_transaction[[#This Row],[Reference Number]],barang_keluar[],4,FALSE),""))</f>
        <v>HOM016</v>
      </c>
      <c r="E3885" t="str">
        <f>IF(tbl_transaction[[#This Row],[Type]]="Inbound",VLOOKUP(tbl_transaction[[#This Row],[Reference Number]],barang_masuk[],5,FALSE),IF(tbl_transaction[[#This Row],[Type]]="Outbound",VLOOKUP(tbl_transaction[[#This Row],[Reference Number]],barang_keluar[],5,FALSE),""))</f>
        <v>Molto Home Care Variant 16</v>
      </c>
      <c r="F3885">
        <f>IF(tbl_transaction[[#This Row],[Type]]="Inbound",VLOOKUP(tbl_transaction[[#This Row],[Reference Number]],barang_masuk[],6,FALSE),IF(tbl_transaction[[#This Row],[Type]]="Outbound",VLOOKUP(tbl_transaction[[#This Row],[Reference Number]],barang_keluar[],6,FALSE),""))</f>
        <v>12</v>
      </c>
      <c r="G3885" t="str">
        <f>IF(tbl_transaction[[#This Row],[Type]]="Inbound",VLOOKUP(tbl_transaction[[#This Row],[Reference Number]],barang_masuk[],7,FALSE),IF(tbl_transaction[[#This Row],[Type]]="Outbound",VLOOKUP(tbl_transaction[[#This Row],[Reference Number]],barang_keluar[],7,FALSE),""))</f>
        <v>Pack</v>
      </c>
      <c r="H3885" t="str">
        <f>IF(tbl_transaction[[#This Row],[Type]]="Inbound",VLOOKUP(tbl_transaction[[#This Row],[Reference Number]],barang_masuk[],3,FALSE),IF(tbl_transaction[[#This Row],[Type]]="Outbound",VLOOKUP(tbl_transaction[[#This Row],[Reference Number]],barang_keluar[],3,FALSE),""))</f>
        <v>Outlet 002</v>
      </c>
      <c r="I3885" t="str">
        <f>IF(D3885='Kartu Stok'!$B$2,COUNTIF($D$3:D3885,'Kartu Stok'!$B$2),"")</f>
        <v/>
      </c>
    </row>
    <row r="3886" spans="1:9" ht="14.5" x14ac:dyDescent="0.35">
      <c r="A3886" s="2" t="s">
        <v>4445</v>
      </c>
      <c r="B3886" s="5">
        <f>IF(LEFT(tbl_transaction[[#This Row],[Reference Number]],2)="GR",VLOOKUP(tbl_transaction[[#This Row],[Reference Number]],barang_masuk[],2,FALSE),IF(LEFT(tbl_transaction[[#This Row],[Reference Number]],2)="DO",VLOOKUP(tbl_transaction[[#This Row],[Reference Number]],barang_keluar[],2,FALSE),""))</f>
        <v>46063</v>
      </c>
      <c r="C3886" t="str">
        <f t="shared" si="61"/>
        <v>Outbound</v>
      </c>
      <c r="D3886" t="str">
        <f>IF(tbl_transaction[[#This Row],[Type]]="Inbound",VLOOKUP(tbl_transaction[[#This Row],[Reference Number]],barang_masuk[],4,FALSE),IF(tbl_transaction[[#This Row],[Type]]="Outbound",VLOOKUP(tbl_transaction[[#This Row],[Reference Number]],barang_keluar[],4,FALSE),""))</f>
        <v>BEV018</v>
      </c>
      <c r="E3886" t="str">
        <f>IF(tbl_transaction[[#This Row],[Type]]="Inbound",VLOOKUP(tbl_transaction[[#This Row],[Reference Number]],barang_masuk[],5,FALSE),IF(tbl_transaction[[#This Row],[Type]]="Outbound",VLOOKUP(tbl_transaction[[#This Row],[Reference Number]],barang_keluar[],5,FALSE),""))</f>
        <v>Sosro Beverage Variant 18</v>
      </c>
      <c r="F3886">
        <f>IF(tbl_transaction[[#This Row],[Type]]="Inbound",VLOOKUP(tbl_transaction[[#This Row],[Reference Number]],barang_masuk[],6,FALSE),IF(tbl_transaction[[#This Row],[Type]]="Outbound",VLOOKUP(tbl_transaction[[#This Row],[Reference Number]],barang_keluar[],6,FALSE),""))</f>
        <v>30</v>
      </c>
      <c r="G3886" t="str">
        <f>IF(tbl_transaction[[#This Row],[Type]]="Inbound",VLOOKUP(tbl_transaction[[#This Row],[Reference Number]],barang_masuk[],7,FALSE),IF(tbl_transaction[[#This Row],[Type]]="Outbound",VLOOKUP(tbl_transaction[[#This Row],[Reference Number]],barang_keluar[],7,FALSE),""))</f>
        <v>Bottle</v>
      </c>
      <c r="H3886" t="str">
        <f>IF(tbl_transaction[[#This Row],[Type]]="Inbound",VLOOKUP(tbl_transaction[[#This Row],[Reference Number]],barang_masuk[],3,FALSE),IF(tbl_transaction[[#This Row],[Type]]="Outbound",VLOOKUP(tbl_transaction[[#This Row],[Reference Number]],barang_keluar[],3,FALSE),""))</f>
        <v>Outlet 012</v>
      </c>
      <c r="I3886" t="str">
        <f>IF(D3886='Kartu Stok'!$B$2,COUNTIF($D$3:D3886,'Kartu Stok'!$B$2),"")</f>
        <v/>
      </c>
    </row>
    <row r="3887" spans="1:9" ht="14.5" x14ac:dyDescent="0.35">
      <c r="A3887" s="2" t="s">
        <v>4446</v>
      </c>
      <c r="B3887" s="5">
        <f>IF(LEFT(tbl_transaction[[#This Row],[Reference Number]],2)="GR",VLOOKUP(tbl_transaction[[#This Row],[Reference Number]],barang_masuk[],2,FALSE),IF(LEFT(tbl_transaction[[#This Row],[Reference Number]],2)="DO",VLOOKUP(tbl_transaction[[#This Row],[Reference Number]],barang_keluar[],2,FALSE),""))</f>
        <v>46197</v>
      </c>
      <c r="C3887" t="str">
        <f t="shared" si="61"/>
        <v>Outbound</v>
      </c>
      <c r="D3887" t="str">
        <f>IF(tbl_transaction[[#This Row],[Type]]="Inbound",VLOOKUP(tbl_transaction[[#This Row],[Reference Number]],barang_masuk[],4,FALSE),IF(tbl_transaction[[#This Row],[Type]]="Outbound",VLOOKUP(tbl_transaction[[#This Row],[Reference Number]],barang_keluar[],4,FALSE),""))</f>
        <v>PER001</v>
      </c>
      <c r="E3887" t="str">
        <f>IF(tbl_transaction[[#This Row],[Type]]="Inbound",VLOOKUP(tbl_transaction[[#This Row],[Reference Number]],barang_masuk[],5,FALSE),IF(tbl_transaction[[#This Row],[Type]]="Outbound",VLOOKUP(tbl_transaction[[#This Row],[Reference Number]],barang_keluar[],5,FALSE),""))</f>
        <v>Sunsilk Personal Care Variant 1</v>
      </c>
      <c r="F3887">
        <f>IF(tbl_transaction[[#This Row],[Type]]="Inbound",VLOOKUP(tbl_transaction[[#This Row],[Reference Number]],barang_masuk[],6,FALSE),IF(tbl_transaction[[#This Row],[Type]]="Outbound",VLOOKUP(tbl_transaction[[#This Row],[Reference Number]],barang_keluar[],6,FALSE),""))</f>
        <v>10</v>
      </c>
      <c r="G3887" t="str">
        <f>IF(tbl_transaction[[#This Row],[Type]]="Inbound",VLOOKUP(tbl_transaction[[#This Row],[Reference Number]],barang_masuk[],7,FALSE),IF(tbl_transaction[[#This Row],[Type]]="Outbound",VLOOKUP(tbl_transaction[[#This Row],[Reference Number]],barang_keluar[],7,FALSE),""))</f>
        <v>Bottle</v>
      </c>
      <c r="H3887" t="str">
        <f>IF(tbl_transaction[[#This Row],[Type]]="Inbound",VLOOKUP(tbl_transaction[[#This Row],[Reference Number]],barang_masuk[],3,FALSE),IF(tbl_transaction[[#This Row],[Type]]="Outbound",VLOOKUP(tbl_transaction[[#This Row],[Reference Number]],barang_keluar[],3,FALSE),""))</f>
        <v>Outlet 026</v>
      </c>
      <c r="I3887" t="str">
        <f>IF(D3887='Kartu Stok'!$B$2,COUNTIF($D$3:D3887,'Kartu Stok'!$B$2),"")</f>
        <v/>
      </c>
    </row>
    <row r="3888" spans="1:9" ht="14.5" x14ac:dyDescent="0.35">
      <c r="A3888" s="2" t="s">
        <v>4447</v>
      </c>
      <c r="B3888" s="5">
        <f>IF(LEFT(tbl_transaction[[#This Row],[Reference Number]],2)="GR",VLOOKUP(tbl_transaction[[#This Row],[Reference Number]],barang_masuk[],2,FALSE),IF(LEFT(tbl_transaction[[#This Row],[Reference Number]],2)="DO",VLOOKUP(tbl_transaction[[#This Row],[Reference Number]],barang_keluar[],2,FALSE),""))</f>
        <v>46146</v>
      </c>
      <c r="C3888" t="str">
        <f t="shared" si="61"/>
        <v>Outbound</v>
      </c>
      <c r="D3888" t="str">
        <f>IF(tbl_transaction[[#This Row],[Type]]="Inbound",VLOOKUP(tbl_transaction[[#This Row],[Reference Number]],barang_masuk[],4,FALSE),IF(tbl_transaction[[#This Row],[Type]]="Outbound",VLOOKUP(tbl_transaction[[#This Row],[Reference Number]],barang_keluar[],4,FALSE),""))</f>
        <v>INS009</v>
      </c>
      <c r="E3888" t="str">
        <f>IF(tbl_transaction[[#This Row],[Type]]="Inbound",VLOOKUP(tbl_transaction[[#This Row],[Reference Number]],barang_masuk[],5,FALSE),IF(tbl_transaction[[#This Row],[Type]]="Outbound",VLOOKUP(tbl_transaction[[#This Row],[Reference Number]],barang_keluar[],5,FALSE),""))</f>
        <v>Sarimi Instant Food Variant 9</v>
      </c>
      <c r="F3888">
        <f>IF(tbl_transaction[[#This Row],[Type]]="Inbound",VLOOKUP(tbl_transaction[[#This Row],[Reference Number]],barang_masuk[],6,FALSE),IF(tbl_transaction[[#This Row],[Type]]="Outbound",VLOOKUP(tbl_transaction[[#This Row],[Reference Number]],barang_keluar[],6,FALSE),""))</f>
        <v>20</v>
      </c>
      <c r="G3888" t="str">
        <f>IF(tbl_transaction[[#This Row],[Type]]="Inbound",VLOOKUP(tbl_transaction[[#This Row],[Reference Number]],barang_masuk[],7,FALSE),IF(tbl_transaction[[#This Row],[Type]]="Outbound",VLOOKUP(tbl_transaction[[#This Row],[Reference Number]],barang_keluar[],7,FALSE),""))</f>
        <v>Pack</v>
      </c>
      <c r="H3888" t="str">
        <f>IF(tbl_transaction[[#This Row],[Type]]="Inbound",VLOOKUP(tbl_transaction[[#This Row],[Reference Number]],barang_masuk[],3,FALSE),IF(tbl_transaction[[#This Row],[Type]]="Outbound",VLOOKUP(tbl_transaction[[#This Row],[Reference Number]],barang_keluar[],3,FALSE),""))</f>
        <v>Outlet 015</v>
      </c>
      <c r="I3888" t="str">
        <f>IF(D3888='Kartu Stok'!$B$2,COUNTIF($D$3:D3888,'Kartu Stok'!$B$2),"")</f>
        <v/>
      </c>
    </row>
    <row r="3889" spans="1:9" ht="14.5" x14ac:dyDescent="0.35">
      <c r="A3889" s="2" t="s">
        <v>4448</v>
      </c>
      <c r="B3889" s="5">
        <f>IF(LEFT(tbl_transaction[[#This Row],[Reference Number]],2)="GR",VLOOKUP(tbl_transaction[[#This Row],[Reference Number]],barang_masuk[],2,FALSE),IF(LEFT(tbl_transaction[[#This Row],[Reference Number]],2)="DO",VLOOKUP(tbl_transaction[[#This Row],[Reference Number]],barang_keluar[],2,FALSE),""))</f>
        <v>46179</v>
      </c>
      <c r="C3889" t="str">
        <f t="shared" si="61"/>
        <v>Outbound</v>
      </c>
      <c r="D3889" t="str">
        <f>IF(tbl_transaction[[#This Row],[Type]]="Inbound",VLOOKUP(tbl_transaction[[#This Row],[Reference Number]],barang_masuk[],4,FALSE),IF(tbl_transaction[[#This Row],[Type]]="Outbound",VLOOKUP(tbl_transaction[[#This Row],[Reference Number]],barang_keluar[],4,FALSE),""))</f>
        <v>SNK026</v>
      </c>
      <c r="E3889" t="str">
        <f>IF(tbl_transaction[[#This Row],[Type]]="Inbound",VLOOKUP(tbl_transaction[[#This Row],[Reference Number]],barang_masuk[],5,FALSE),IF(tbl_transaction[[#This Row],[Type]]="Outbound",VLOOKUP(tbl_transaction[[#This Row],[Reference Number]],barang_keluar[],5,FALSE),""))</f>
        <v>Chitato Snack Variant 26</v>
      </c>
      <c r="F3889">
        <f>IF(tbl_transaction[[#This Row],[Type]]="Inbound",VLOOKUP(tbl_transaction[[#This Row],[Reference Number]],barang_masuk[],6,FALSE),IF(tbl_transaction[[#This Row],[Type]]="Outbound",VLOOKUP(tbl_transaction[[#This Row],[Reference Number]],barang_keluar[],6,FALSE),""))</f>
        <v>10</v>
      </c>
      <c r="G3889" t="str">
        <f>IF(tbl_transaction[[#This Row],[Type]]="Inbound",VLOOKUP(tbl_transaction[[#This Row],[Reference Number]],barang_masuk[],7,FALSE),IF(tbl_transaction[[#This Row],[Type]]="Outbound",VLOOKUP(tbl_transaction[[#This Row],[Reference Number]],barang_keluar[],7,FALSE),""))</f>
        <v>Pack</v>
      </c>
      <c r="H3889" t="str">
        <f>IF(tbl_transaction[[#This Row],[Type]]="Inbound",VLOOKUP(tbl_transaction[[#This Row],[Reference Number]],barang_masuk[],3,FALSE),IF(tbl_transaction[[#This Row],[Type]]="Outbound",VLOOKUP(tbl_transaction[[#This Row],[Reference Number]],barang_keluar[],3,FALSE),""))</f>
        <v>Outlet 036</v>
      </c>
      <c r="I3889" t="str">
        <f>IF(D3889='Kartu Stok'!$B$2,COUNTIF($D$3:D3889,'Kartu Stok'!$B$2),"")</f>
        <v/>
      </c>
    </row>
    <row r="3890" spans="1:9" ht="14.5" x14ac:dyDescent="0.35">
      <c r="A3890" s="2" t="s">
        <v>4449</v>
      </c>
      <c r="B3890" s="5">
        <f>IF(LEFT(tbl_transaction[[#This Row],[Reference Number]],2)="GR",VLOOKUP(tbl_transaction[[#This Row],[Reference Number]],barang_masuk[],2,FALSE),IF(LEFT(tbl_transaction[[#This Row],[Reference Number]],2)="DO",VLOOKUP(tbl_transaction[[#This Row],[Reference Number]],barang_keluar[],2,FALSE),""))</f>
        <v>46147</v>
      </c>
      <c r="C3890" t="str">
        <f t="shared" si="61"/>
        <v>Outbound</v>
      </c>
      <c r="D3890" t="str">
        <f>IF(tbl_transaction[[#This Row],[Type]]="Inbound",VLOOKUP(tbl_transaction[[#This Row],[Reference Number]],barang_masuk[],4,FALSE),IF(tbl_transaction[[#This Row],[Type]]="Outbound",VLOOKUP(tbl_transaction[[#This Row],[Reference Number]],barang_keluar[],4,FALSE),""))</f>
        <v>SNK029</v>
      </c>
      <c r="E3890" t="str">
        <f>IF(tbl_transaction[[#This Row],[Type]]="Inbound",VLOOKUP(tbl_transaction[[#This Row],[Reference Number]],barang_masuk[],5,FALSE),IF(tbl_transaction[[#This Row],[Type]]="Outbound",VLOOKUP(tbl_transaction[[#This Row],[Reference Number]],barang_keluar[],5,FALSE),""))</f>
        <v>Chitato Snack Variant 29</v>
      </c>
      <c r="F3890">
        <f>IF(tbl_transaction[[#This Row],[Type]]="Inbound",VLOOKUP(tbl_transaction[[#This Row],[Reference Number]],barang_masuk[],6,FALSE),IF(tbl_transaction[[#This Row],[Type]]="Outbound",VLOOKUP(tbl_transaction[[#This Row],[Reference Number]],barang_keluar[],6,FALSE),""))</f>
        <v>15</v>
      </c>
      <c r="G3890" t="str">
        <f>IF(tbl_transaction[[#This Row],[Type]]="Inbound",VLOOKUP(tbl_transaction[[#This Row],[Reference Number]],barang_masuk[],7,FALSE),IF(tbl_transaction[[#This Row],[Type]]="Outbound",VLOOKUP(tbl_transaction[[#This Row],[Reference Number]],barang_keluar[],7,FALSE),""))</f>
        <v>Pack</v>
      </c>
      <c r="H3890" t="str">
        <f>IF(tbl_transaction[[#This Row],[Type]]="Inbound",VLOOKUP(tbl_transaction[[#This Row],[Reference Number]],barang_masuk[],3,FALSE),IF(tbl_transaction[[#This Row],[Type]]="Outbound",VLOOKUP(tbl_transaction[[#This Row],[Reference Number]],barang_keluar[],3,FALSE),""))</f>
        <v>Outlet 070</v>
      </c>
      <c r="I3890" t="str">
        <f>IF(D3890='Kartu Stok'!$B$2,COUNTIF($D$3:D3890,'Kartu Stok'!$B$2),"")</f>
        <v/>
      </c>
    </row>
    <row r="3891" spans="1:9" ht="14.5" x14ac:dyDescent="0.35">
      <c r="A3891" s="2" t="s">
        <v>4450</v>
      </c>
      <c r="B3891" s="5">
        <f>IF(LEFT(tbl_transaction[[#This Row],[Reference Number]],2)="GR",VLOOKUP(tbl_transaction[[#This Row],[Reference Number]],barang_masuk[],2,FALSE),IF(LEFT(tbl_transaction[[#This Row],[Reference Number]],2)="DO",VLOOKUP(tbl_transaction[[#This Row],[Reference Number]],barang_keluar[],2,FALSE),""))</f>
        <v>46166</v>
      </c>
      <c r="C3891" t="str">
        <f t="shared" si="61"/>
        <v>Outbound</v>
      </c>
      <c r="D3891" t="str">
        <f>IF(tbl_transaction[[#This Row],[Type]]="Inbound",VLOOKUP(tbl_transaction[[#This Row],[Reference Number]],barang_masuk[],4,FALSE),IF(tbl_transaction[[#This Row],[Type]]="Outbound",VLOOKUP(tbl_transaction[[#This Row],[Reference Number]],barang_keluar[],4,FALSE),""))</f>
        <v>INS015</v>
      </c>
      <c r="E3891" t="str">
        <f>IF(tbl_transaction[[#This Row],[Type]]="Inbound",VLOOKUP(tbl_transaction[[#This Row],[Reference Number]],barang_masuk[],5,FALSE),IF(tbl_transaction[[#This Row],[Type]]="Outbound",VLOOKUP(tbl_transaction[[#This Row],[Reference Number]],barang_keluar[],5,FALSE),""))</f>
        <v>Supermi Instant Food Variant 15</v>
      </c>
      <c r="F3891">
        <f>IF(tbl_transaction[[#This Row],[Type]]="Inbound",VLOOKUP(tbl_transaction[[#This Row],[Reference Number]],barang_masuk[],6,FALSE),IF(tbl_transaction[[#This Row],[Type]]="Outbound",VLOOKUP(tbl_transaction[[#This Row],[Reference Number]],barang_keluar[],6,FALSE),""))</f>
        <v>48</v>
      </c>
      <c r="G3891" t="str">
        <f>IF(tbl_transaction[[#This Row],[Type]]="Inbound",VLOOKUP(tbl_transaction[[#This Row],[Reference Number]],barang_masuk[],7,FALSE),IF(tbl_transaction[[#This Row],[Type]]="Outbound",VLOOKUP(tbl_transaction[[#This Row],[Reference Number]],barang_keluar[],7,FALSE),""))</f>
        <v>Pack</v>
      </c>
      <c r="H3891" t="str">
        <f>IF(tbl_transaction[[#This Row],[Type]]="Inbound",VLOOKUP(tbl_transaction[[#This Row],[Reference Number]],barang_masuk[],3,FALSE),IF(tbl_transaction[[#This Row],[Type]]="Outbound",VLOOKUP(tbl_transaction[[#This Row],[Reference Number]],barang_keluar[],3,FALSE),""))</f>
        <v>Outlet 019</v>
      </c>
      <c r="I3891" t="str">
        <f>IF(D3891='Kartu Stok'!$B$2,COUNTIF($D$3:D3891,'Kartu Stok'!$B$2),"")</f>
        <v/>
      </c>
    </row>
    <row r="3892" spans="1:9" ht="14.5" x14ac:dyDescent="0.35">
      <c r="A3892" s="2" t="s">
        <v>4451</v>
      </c>
      <c r="B3892" s="5">
        <f>IF(LEFT(tbl_transaction[[#This Row],[Reference Number]],2)="GR",VLOOKUP(tbl_transaction[[#This Row],[Reference Number]],barang_masuk[],2,FALSE),IF(LEFT(tbl_transaction[[#This Row],[Reference Number]],2)="DO",VLOOKUP(tbl_transaction[[#This Row],[Reference Number]],barang_keluar[],2,FALSE),""))</f>
        <v>46089</v>
      </c>
      <c r="C3892" t="str">
        <f t="shared" si="61"/>
        <v>Outbound</v>
      </c>
      <c r="D3892" t="str">
        <f>IF(tbl_transaction[[#This Row],[Type]]="Inbound",VLOOKUP(tbl_transaction[[#This Row],[Reference Number]],barang_masuk[],4,FALSE),IF(tbl_transaction[[#This Row],[Type]]="Outbound",VLOOKUP(tbl_transaction[[#This Row],[Reference Number]],barang_keluar[],4,FALSE),""))</f>
        <v>BEV039</v>
      </c>
      <c r="E3892" t="str">
        <f>IF(tbl_transaction[[#This Row],[Type]]="Inbound",VLOOKUP(tbl_transaction[[#This Row],[Reference Number]],barang_masuk[],5,FALSE),IF(tbl_transaction[[#This Row],[Type]]="Outbound",VLOOKUP(tbl_transaction[[#This Row],[Reference Number]],barang_keluar[],5,FALSE),""))</f>
        <v>Pocari Beverage Variant 39</v>
      </c>
      <c r="F3892">
        <f>IF(tbl_transaction[[#This Row],[Type]]="Inbound",VLOOKUP(tbl_transaction[[#This Row],[Reference Number]],barang_masuk[],6,FALSE),IF(tbl_transaction[[#This Row],[Type]]="Outbound",VLOOKUP(tbl_transaction[[#This Row],[Reference Number]],barang_keluar[],6,FALSE),""))</f>
        <v>24</v>
      </c>
      <c r="G3892" t="str">
        <f>IF(tbl_transaction[[#This Row],[Type]]="Inbound",VLOOKUP(tbl_transaction[[#This Row],[Reference Number]],barang_masuk[],7,FALSE),IF(tbl_transaction[[#This Row],[Type]]="Outbound",VLOOKUP(tbl_transaction[[#This Row],[Reference Number]],barang_keluar[],7,FALSE),""))</f>
        <v>Bottle</v>
      </c>
      <c r="H3892" t="str">
        <f>IF(tbl_transaction[[#This Row],[Type]]="Inbound",VLOOKUP(tbl_transaction[[#This Row],[Reference Number]],barang_masuk[],3,FALSE),IF(tbl_transaction[[#This Row],[Type]]="Outbound",VLOOKUP(tbl_transaction[[#This Row],[Reference Number]],barang_keluar[],3,FALSE),""))</f>
        <v>Outlet 078</v>
      </c>
      <c r="I3892" t="str">
        <f>IF(D3892='Kartu Stok'!$B$2,COUNTIF($D$3:D3892,'Kartu Stok'!$B$2),"")</f>
        <v/>
      </c>
    </row>
    <row r="3893" spans="1:9" ht="14.5" x14ac:dyDescent="0.35">
      <c r="A3893" s="2" t="s">
        <v>4452</v>
      </c>
      <c r="B3893" s="5">
        <f>IF(LEFT(tbl_transaction[[#This Row],[Reference Number]],2)="GR",VLOOKUP(tbl_transaction[[#This Row],[Reference Number]],barang_masuk[],2,FALSE),IF(LEFT(tbl_transaction[[#This Row],[Reference Number]],2)="DO",VLOOKUP(tbl_transaction[[#This Row],[Reference Number]],barang_keluar[],2,FALSE),""))</f>
        <v>46108</v>
      </c>
      <c r="C3893" t="str">
        <f t="shared" si="61"/>
        <v>Outbound</v>
      </c>
      <c r="D3893" t="str">
        <f>IF(tbl_transaction[[#This Row],[Type]]="Inbound",VLOOKUP(tbl_transaction[[#This Row],[Reference Number]],barang_masuk[],4,FALSE),IF(tbl_transaction[[#This Row],[Type]]="Outbound",VLOOKUP(tbl_transaction[[#This Row],[Reference Number]],barang_keluar[],4,FALSE),""))</f>
        <v>DAR019</v>
      </c>
      <c r="E3893" t="str">
        <f>IF(tbl_transaction[[#This Row],[Type]]="Inbound",VLOOKUP(tbl_transaction[[#This Row],[Reference Number]],barang_masuk[],5,FALSE),IF(tbl_transaction[[#This Row],[Type]]="Outbound",VLOOKUP(tbl_transaction[[#This Row],[Reference Number]],barang_keluar[],5,FALSE),""))</f>
        <v>Ultra Milk Dairy Variant 19</v>
      </c>
      <c r="F3893">
        <f>IF(tbl_transaction[[#This Row],[Type]]="Inbound",VLOOKUP(tbl_transaction[[#This Row],[Reference Number]],barang_masuk[],6,FALSE),IF(tbl_transaction[[#This Row],[Type]]="Outbound",VLOOKUP(tbl_transaction[[#This Row],[Reference Number]],barang_keluar[],6,FALSE),""))</f>
        <v>24</v>
      </c>
      <c r="G3893" t="str">
        <f>IF(tbl_transaction[[#This Row],[Type]]="Inbound",VLOOKUP(tbl_transaction[[#This Row],[Reference Number]],barang_masuk[],7,FALSE),IF(tbl_transaction[[#This Row],[Type]]="Outbound",VLOOKUP(tbl_transaction[[#This Row],[Reference Number]],barang_keluar[],7,FALSE),""))</f>
        <v>Box</v>
      </c>
      <c r="H3893" t="str">
        <f>IF(tbl_transaction[[#This Row],[Type]]="Inbound",VLOOKUP(tbl_transaction[[#This Row],[Reference Number]],barang_masuk[],3,FALSE),IF(tbl_transaction[[#This Row],[Type]]="Outbound",VLOOKUP(tbl_transaction[[#This Row],[Reference Number]],barang_keluar[],3,FALSE),""))</f>
        <v>Outlet 071</v>
      </c>
      <c r="I3893" t="str">
        <f>IF(D3893='Kartu Stok'!$B$2,COUNTIF($D$3:D3893,'Kartu Stok'!$B$2),"")</f>
        <v/>
      </c>
    </row>
    <row r="3894" spans="1:9" ht="14.5" x14ac:dyDescent="0.35">
      <c r="A3894" s="2" t="s">
        <v>4453</v>
      </c>
      <c r="B3894" s="5">
        <f>IF(LEFT(tbl_transaction[[#This Row],[Reference Number]],2)="GR",VLOOKUP(tbl_transaction[[#This Row],[Reference Number]],barang_masuk[],2,FALSE),IF(LEFT(tbl_transaction[[#This Row],[Reference Number]],2)="DO",VLOOKUP(tbl_transaction[[#This Row],[Reference Number]],barang_keluar[],2,FALSE),""))</f>
        <v>46156</v>
      </c>
      <c r="C3894" t="str">
        <f t="shared" si="61"/>
        <v>Outbound</v>
      </c>
      <c r="D3894" t="str">
        <f>IF(tbl_transaction[[#This Row],[Type]]="Inbound",VLOOKUP(tbl_transaction[[#This Row],[Reference Number]],barang_masuk[],4,FALSE),IF(tbl_transaction[[#This Row],[Type]]="Outbound",VLOOKUP(tbl_transaction[[#This Row],[Reference Number]],barang_keluar[],4,FALSE),""))</f>
        <v>SNK026</v>
      </c>
      <c r="E3894" t="str">
        <f>IF(tbl_transaction[[#This Row],[Type]]="Inbound",VLOOKUP(tbl_transaction[[#This Row],[Reference Number]],barang_masuk[],5,FALSE),IF(tbl_transaction[[#This Row],[Type]]="Outbound",VLOOKUP(tbl_transaction[[#This Row],[Reference Number]],barang_keluar[],5,FALSE),""))</f>
        <v>Chitato Snack Variant 26</v>
      </c>
      <c r="F3894">
        <f>IF(tbl_transaction[[#This Row],[Type]]="Inbound",VLOOKUP(tbl_transaction[[#This Row],[Reference Number]],barang_masuk[],6,FALSE),IF(tbl_transaction[[#This Row],[Type]]="Outbound",VLOOKUP(tbl_transaction[[#This Row],[Reference Number]],barang_keluar[],6,FALSE),""))</f>
        <v>12</v>
      </c>
      <c r="G3894" t="str">
        <f>IF(tbl_transaction[[#This Row],[Type]]="Inbound",VLOOKUP(tbl_transaction[[#This Row],[Reference Number]],barang_masuk[],7,FALSE),IF(tbl_transaction[[#This Row],[Type]]="Outbound",VLOOKUP(tbl_transaction[[#This Row],[Reference Number]],barang_keluar[],7,FALSE),""))</f>
        <v>Pack</v>
      </c>
      <c r="H3894" t="str">
        <f>IF(tbl_transaction[[#This Row],[Type]]="Inbound",VLOOKUP(tbl_transaction[[#This Row],[Reference Number]],barang_masuk[],3,FALSE),IF(tbl_transaction[[#This Row],[Type]]="Outbound",VLOOKUP(tbl_transaction[[#This Row],[Reference Number]],barang_keluar[],3,FALSE),""))</f>
        <v>Outlet 049</v>
      </c>
      <c r="I3894" t="str">
        <f>IF(D3894='Kartu Stok'!$B$2,COUNTIF($D$3:D3894,'Kartu Stok'!$B$2),"")</f>
        <v/>
      </c>
    </row>
    <row r="3895" spans="1:9" ht="14.5" x14ac:dyDescent="0.35">
      <c r="A3895" s="2" t="s">
        <v>4454</v>
      </c>
      <c r="B3895" s="5">
        <f>IF(LEFT(tbl_transaction[[#This Row],[Reference Number]],2)="GR",VLOOKUP(tbl_transaction[[#This Row],[Reference Number]],barang_masuk[],2,FALSE),IF(LEFT(tbl_transaction[[#This Row],[Reference Number]],2)="DO",VLOOKUP(tbl_transaction[[#This Row],[Reference Number]],barang_keluar[],2,FALSE),""))</f>
        <v>46124</v>
      </c>
      <c r="C3895" t="str">
        <f t="shared" si="61"/>
        <v>Outbound</v>
      </c>
      <c r="D3895" t="str">
        <f>IF(tbl_transaction[[#This Row],[Type]]="Inbound",VLOOKUP(tbl_transaction[[#This Row],[Reference Number]],barang_masuk[],4,FALSE),IF(tbl_transaction[[#This Row],[Type]]="Outbound",VLOOKUP(tbl_transaction[[#This Row],[Reference Number]],barang_keluar[],4,FALSE),""))</f>
        <v>HOM025</v>
      </c>
      <c r="E3895" t="str">
        <f>IF(tbl_transaction[[#This Row],[Type]]="Inbound",VLOOKUP(tbl_transaction[[#This Row],[Reference Number]],barang_masuk[],5,FALSE),IF(tbl_transaction[[#This Row],[Type]]="Outbound",VLOOKUP(tbl_transaction[[#This Row],[Reference Number]],barang_keluar[],5,FALSE),""))</f>
        <v>Rinso Home Care Variant 25</v>
      </c>
      <c r="F3895">
        <f>IF(tbl_transaction[[#This Row],[Type]]="Inbound",VLOOKUP(tbl_transaction[[#This Row],[Reference Number]],barang_masuk[],6,FALSE),IF(tbl_transaction[[#This Row],[Type]]="Outbound",VLOOKUP(tbl_transaction[[#This Row],[Reference Number]],barang_keluar[],6,FALSE),""))</f>
        <v>15</v>
      </c>
      <c r="G3895" t="str">
        <f>IF(tbl_transaction[[#This Row],[Type]]="Inbound",VLOOKUP(tbl_transaction[[#This Row],[Reference Number]],barang_masuk[],7,FALSE),IF(tbl_transaction[[#This Row],[Type]]="Outbound",VLOOKUP(tbl_transaction[[#This Row],[Reference Number]],barang_keluar[],7,FALSE),""))</f>
        <v>Pack</v>
      </c>
      <c r="H3895" t="str">
        <f>IF(tbl_transaction[[#This Row],[Type]]="Inbound",VLOOKUP(tbl_transaction[[#This Row],[Reference Number]],barang_masuk[],3,FALSE),IF(tbl_transaction[[#This Row],[Type]]="Outbound",VLOOKUP(tbl_transaction[[#This Row],[Reference Number]],barang_keluar[],3,FALSE),""))</f>
        <v>Outlet 015</v>
      </c>
      <c r="I3895" t="str">
        <f>IF(D3895='Kartu Stok'!$B$2,COUNTIF($D$3:D3895,'Kartu Stok'!$B$2),"")</f>
        <v/>
      </c>
    </row>
    <row r="3896" spans="1:9" ht="14.5" x14ac:dyDescent="0.35">
      <c r="A3896" s="2" t="s">
        <v>4455</v>
      </c>
      <c r="B3896" s="5">
        <f>IF(LEFT(tbl_transaction[[#This Row],[Reference Number]],2)="GR",VLOOKUP(tbl_transaction[[#This Row],[Reference Number]],barang_masuk[],2,FALSE),IF(LEFT(tbl_transaction[[#This Row],[Reference Number]],2)="DO",VLOOKUP(tbl_transaction[[#This Row],[Reference Number]],barang_keluar[],2,FALSE),""))</f>
        <v>46140</v>
      </c>
      <c r="C3896" t="str">
        <f t="shared" si="61"/>
        <v>Outbound</v>
      </c>
      <c r="D3896" t="str">
        <f>IF(tbl_transaction[[#This Row],[Type]]="Inbound",VLOOKUP(tbl_transaction[[#This Row],[Reference Number]],barang_masuk[],4,FALSE),IF(tbl_transaction[[#This Row],[Type]]="Outbound",VLOOKUP(tbl_transaction[[#This Row],[Reference Number]],barang_keluar[],4,FALSE),""))</f>
        <v>BEV013</v>
      </c>
      <c r="E3896" t="str">
        <f>IF(tbl_transaction[[#This Row],[Type]]="Inbound",VLOOKUP(tbl_transaction[[#This Row],[Reference Number]],barang_masuk[],5,FALSE),IF(tbl_transaction[[#This Row],[Type]]="Outbound",VLOOKUP(tbl_transaction[[#This Row],[Reference Number]],barang_keluar[],5,FALSE),""))</f>
        <v>Sosro Beverage Variant 13</v>
      </c>
      <c r="F3896">
        <f>IF(tbl_transaction[[#This Row],[Type]]="Inbound",VLOOKUP(tbl_transaction[[#This Row],[Reference Number]],barang_masuk[],6,FALSE),IF(tbl_transaction[[#This Row],[Type]]="Outbound",VLOOKUP(tbl_transaction[[#This Row],[Reference Number]],barang_keluar[],6,FALSE),""))</f>
        <v>60</v>
      </c>
      <c r="G3896" t="str">
        <f>IF(tbl_transaction[[#This Row],[Type]]="Inbound",VLOOKUP(tbl_transaction[[#This Row],[Reference Number]],barang_masuk[],7,FALSE),IF(tbl_transaction[[#This Row],[Type]]="Outbound",VLOOKUP(tbl_transaction[[#This Row],[Reference Number]],barang_keluar[],7,FALSE),""))</f>
        <v>Bottle</v>
      </c>
      <c r="H3896" t="str">
        <f>IF(tbl_transaction[[#This Row],[Type]]="Inbound",VLOOKUP(tbl_transaction[[#This Row],[Reference Number]],barang_masuk[],3,FALSE),IF(tbl_transaction[[#This Row],[Type]]="Outbound",VLOOKUP(tbl_transaction[[#This Row],[Reference Number]],barang_keluar[],3,FALSE),""))</f>
        <v>Outlet 077</v>
      </c>
      <c r="I3896" t="str">
        <f>IF(D3896='Kartu Stok'!$B$2,COUNTIF($D$3:D3896,'Kartu Stok'!$B$2),"")</f>
        <v/>
      </c>
    </row>
    <row r="3897" spans="1:9" ht="14.5" x14ac:dyDescent="0.35">
      <c r="A3897" s="2" t="s">
        <v>4456</v>
      </c>
      <c r="B3897" s="5">
        <f>IF(LEFT(tbl_transaction[[#This Row],[Reference Number]],2)="GR",VLOOKUP(tbl_transaction[[#This Row],[Reference Number]],barang_masuk[],2,FALSE),IF(LEFT(tbl_transaction[[#This Row],[Reference Number]],2)="DO",VLOOKUP(tbl_transaction[[#This Row],[Reference Number]],barang_keluar[],2,FALSE),""))</f>
        <v>46161</v>
      </c>
      <c r="C3897" t="str">
        <f t="shared" si="61"/>
        <v>Outbound</v>
      </c>
      <c r="D3897" t="str">
        <f>IF(tbl_transaction[[#This Row],[Type]]="Inbound",VLOOKUP(tbl_transaction[[#This Row],[Reference Number]],barang_masuk[],4,FALSE),IF(tbl_transaction[[#This Row],[Type]]="Outbound",VLOOKUP(tbl_transaction[[#This Row],[Reference Number]],barang_keluar[],4,FALSE),""))</f>
        <v>INS018</v>
      </c>
      <c r="E3897" t="str">
        <f>IF(tbl_transaction[[#This Row],[Type]]="Inbound",VLOOKUP(tbl_transaction[[#This Row],[Reference Number]],barang_masuk[],5,FALSE),IF(tbl_transaction[[#This Row],[Type]]="Outbound",VLOOKUP(tbl_transaction[[#This Row],[Reference Number]],barang_keluar[],5,FALSE),""))</f>
        <v>Indomie Instant Food Variant 18</v>
      </c>
      <c r="F3897">
        <f>IF(tbl_transaction[[#This Row],[Type]]="Inbound",VLOOKUP(tbl_transaction[[#This Row],[Reference Number]],barang_masuk[],6,FALSE),IF(tbl_transaction[[#This Row],[Type]]="Outbound",VLOOKUP(tbl_transaction[[#This Row],[Reference Number]],barang_keluar[],6,FALSE),""))</f>
        <v>15</v>
      </c>
      <c r="G3897" t="str">
        <f>IF(tbl_transaction[[#This Row],[Type]]="Inbound",VLOOKUP(tbl_transaction[[#This Row],[Reference Number]],barang_masuk[],7,FALSE),IF(tbl_transaction[[#This Row],[Type]]="Outbound",VLOOKUP(tbl_transaction[[#This Row],[Reference Number]],barang_keluar[],7,FALSE),""))</f>
        <v>Pack</v>
      </c>
      <c r="H3897" t="str">
        <f>IF(tbl_transaction[[#This Row],[Type]]="Inbound",VLOOKUP(tbl_transaction[[#This Row],[Reference Number]],barang_masuk[],3,FALSE),IF(tbl_transaction[[#This Row],[Type]]="Outbound",VLOOKUP(tbl_transaction[[#This Row],[Reference Number]],barang_keluar[],3,FALSE),""))</f>
        <v>Outlet 066</v>
      </c>
      <c r="I3897" t="str">
        <f>IF(D3897='Kartu Stok'!$B$2,COUNTIF($D$3:D3897,'Kartu Stok'!$B$2),"")</f>
        <v/>
      </c>
    </row>
    <row r="3898" spans="1:9" ht="14.5" x14ac:dyDescent="0.35">
      <c r="A3898" s="2" t="s">
        <v>4457</v>
      </c>
      <c r="B3898" s="5">
        <f>IF(LEFT(tbl_transaction[[#This Row],[Reference Number]],2)="GR",VLOOKUP(tbl_transaction[[#This Row],[Reference Number]],barang_masuk[],2,FALSE),IF(LEFT(tbl_transaction[[#This Row],[Reference Number]],2)="DO",VLOOKUP(tbl_transaction[[#This Row],[Reference Number]],barang_keluar[],2,FALSE),""))</f>
        <v>46039</v>
      </c>
      <c r="C3898" t="str">
        <f t="shared" si="61"/>
        <v>Outbound</v>
      </c>
      <c r="D3898" t="str">
        <f>IF(tbl_transaction[[#This Row],[Type]]="Inbound",VLOOKUP(tbl_transaction[[#This Row],[Reference Number]],barang_masuk[],4,FALSE),IF(tbl_transaction[[#This Row],[Type]]="Outbound",VLOOKUP(tbl_transaction[[#This Row],[Reference Number]],barang_keluar[],4,FALSE),""))</f>
        <v>SNK025</v>
      </c>
      <c r="E3898" t="str">
        <f>IF(tbl_transaction[[#This Row],[Type]]="Inbound",VLOOKUP(tbl_transaction[[#This Row],[Reference Number]],barang_masuk[],5,FALSE),IF(tbl_transaction[[#This Row],[Type]]="Outbound",VLOOKUP(tbl_transaction[[#This Row],[Reference Number]],barang_keluar[],5,FALSE),""))</f>
        <v>Qtela Snack Variant 25</v>
      </c>
      <c r="F3898">
        <f>IF(tbl_transaction[[#This Row],[Type]]="Inbound",VLOOKUP(tbl_transaction[[#This Row],[Reference Number]],barang_masuk[],6,FALSE),IF(tbl_transaction[[#This Row],[Type]]="Outbound",VLOOKUP(tbl_transaction[[#This Row],[Reference Number]],barang_keluar[],6,FALSE),""))</f>
        <v>30</v>
      </c>
      <c r="G3898" t="str">
        <f>IF(tbl_transaction[[#This Row],[Type]]="Inbound",VLOOKUP(tbl_transaction[[#This Row],[Reference Number]],barang_masuk[],7,FALSE),IF(tbl_transaction[[#This Row],[Type]]="Outbound",VLOOKUP(tbl_transaction[[#This Row],[Reference Number]],barang_keluar[],7,FALSE),""))</f>
        <v>Pack</v>
      </c>
      <c r="H3898" t="str">
        <f>IF(tbl_transaction[[#This Row],[Type]]="Inbound",VLOOKUP(tbl_transaction[[#This Row],[Reference Number]],barang_masuk[],3,FALSE),IF(tbl_transaction[[#This Row],[Type]]="Outbound",VLOOKUP(tbl_transaction[[#This Row],[Reference Number]],barang_keluar[],3,FALSE),""))</f>
        <v>Outlet 030</v>
      </c>
      <c r="I3898" t="str">
        <f>IF(D3898='Kartu Stok'!$B$2,COUNTIF($D$3:D3898,'Kartu Stok'!$B$2),"")</f>
        <v/>
      </c>
    </row>
    <row r="3899" spans="1:9" ht="14.5" x14ac:dyDescent="0.35">
      <c r="A3899" s="2" t="s">
        <v>4458</v>
      </c>
      <c r="B3899" s="5">
        <f>IF(LEFT(tbl_transaction[[#This Row],[Reference Number]],2)="GR",VLOOKUP(tbl_transaction[[#This Row],[Reference Number]],barang_masuk[],2,FALSE),IF(LEFT(tbl_transaction[[#This Row],[Reference Number]],2)="DO",VLOOKUP(tbl_transaction[[#This Row],[Reference Number]],barang_keluar[],2,FALSE),""))</f>
        <v>46098</v>
      </c>
      <c r="C3899" t="str">
        <f t="shared" si="61"/>
        <v>Outbound</v>
      </c>
      <c r="D3899" t="str">
        <f>IF(tbl_transaction[[#This Row],[Type]]="Inbound",VLOOKUP(tbl_transaction[[#This Row],[Reference Number]],barang_masuk[],4,FALSE),IF(tbl_transaction[[#This Row],[Type]]="Outbound",VLOOKUP(tbl_transaction[[#This Row],[Reference Number]],barang_keluar[],4,FALSE),""))</f>
        <v>BEV035</v>
      </c>
      <c r="E3899" t="str">
        <f>IF(tbl_transaction[[#This Row],[Type]]="Inbound",VLOOKUP(tbl_transaction[[#This Row],[Reference Number]],barang_masuk[],5,FALSE),IF(tbl_transaction[[#This Row],[Type]]="Outbound",VLOOKUP(tbl_transaction[[#This Row],[Reference Number]],barang_keluar[],5,FALSE),""))</f>
        <v>Sosro Beverage Variant 35</v>
      </c>
      <c r="F3899">
        <f>IF(tbl_transaction[[#This Row],[Type]]="Inbound",VLOOKUP(tbl_transaction[[#This Row],[Reference Number]],barang_masuk[],6,FALSE),IF(tbl_transaction[[#This Row],[Type]]="Outbound",VLOOKUP(tbl_transaction[[#This Row],[Reference Number]],barang_keluar[],6,FALSE),""))</f>
        <v>36</v>
      </c>
      <c r="G3899" t="str">
        <f>IF(tbl_transaction[[#This Row],[Type]]="Inbound",VLOOKUP(tbl_transaction[[#This Row],[Reference Number]],barang_masuk[],7,FALSE),IF(tbl_transaction[[#This Row],[Type]]="Outbound",VLOOKUP(tbl_transaction[[#This Row],[Reference Number]],barang_keluar[],7,FALSE),""))</f>
        <v>Bottle</v>
      </c>
      <c r="H3899" t="str">
        <f>IF(tbl_transaction[[#This Row],[Type]]="Inbound",VLOOKUP(tbl_transaction[[#This Row],[Reference Number]],barang_masuk[],3,FALSE),IF(tbl_transaction[[#This Row],[Type]]="Outbound",VLOOKUP(tbl_transaction[[#This Row],[Reference Number]],barang_keluar[],3,FALSE),""))</f>
        <v>Outlet 073</v>
      </c>
      <c r="I3899" t="str">
        <f>IF(D3899='Kartu Stok'!$B$2,COUNTIF($D$3:D3899,'Kartu Stok'!$B$2),"")</f>
        <v/>
      </c>
    </row>
    <row r="3900" spans="1:9" ht="14.5" x14ac:dyDescent="0.35">
      <c r="A3900" s="2" t="s">
        <v>4459</v>
      </c>
      <c r="B3900" s="5">
        <f>IF(LEFT(tbl_transaction[[#This Row],[Reference Number]],2)="GR",VLOOKUP(tbl_transaction[[#This Row],[Reference Number]],barang_masuk[],2,FALSE),IF(LEFT(tbl_transaction[[#This Row],[Reference Number]],2)="DO",VLOOKUP(tbl_transaction[[#This Row],[Reference Number]],barang_keluar[],2,FALSE),""))</f>
        <v>46081</v>
      </c>
      <c r="C3900" t="str">
        <f t="shared" si="61"/>
        <v>Outbound</v>
      </c>
      <c r="D3900" t="str">
        <f>IF(tbl_transaction[[#This Row],[Type]]="Inbound",VLOOKUP(tbl_transaction[[#This Row],[Reference Number]],barang_masuk[],4,FALSE),IF(tbl_transaction[[#This Row],[Type]]="Outbound",VLOOKUP(tbl_transaction[[#This Row],[Reference Number]],barang_keluar[],4,FALSE),""))</f>
        <v>BEV028</v>
      </c>
      <c r="E3900" t="str">
        <f>IF(tbl_transaction[[#This Row],[Type]]="Inbound",VLOOKUP(tbl_transaction[[#This Row],[Reference Number]],barang_masuk[],5,FALSE),IF(tbl_transaction[[#This Row],[Type]]="Outbound",VLOOKUP(tbl_transaction[[#This Row],[Reference Number]],barang_keluar[],5,FALSE),""))</f>
        <v>Pocari Beverage Variant 28</v>
      </c>
      <c r="F3900">
        <f>IF(tbl_transaction[[#This Row],[Type]]="Inbound",VLOOKUP(tbl_transaction[[#This Row],[Reference Number]],barang_masuk[],6,FALSE),IF(tbl_transaction[[#This Row],[Type]]="Outbound",VLOOKUP(tbl_transaction[[#This Row],[Reference Number]],barang_keluar[],6,FALSE),""))</f>
        <v>15</v>
      </c>
      <c r="G3900" t="str">
        <f>IF(tbl_transaction[[#This Row],[Type]]="Inbound",VLOOKUP(tbl_transaction[[#This Row],[Reference Number]],barang_masuk[],7,FALSE),IF(tbl_transaction[[#This Row],[Type]]="Outbound",VLOOKUP(tbl_transaction[[#This Row],[Reference Number]],barang_keluar[],7,FALSE),""))</f>
        <v>Bottle</v>
      </c>
      <c r="H3900" t="str">
        <f>IF(tbl_transaction[[#This Row],[Type]]="Inbound",VLOOKUP(tbl_transaction[[#This Row],[Reference Number]],barang_masuk[],3,FALSE),IF(tbl_transaction[[#This Row],[Type]]="Outbound",VLOOKUP(tbl_transaction[[#This Row],[Reference Number]],barang_keluar[],3,FALSE),""))</f>
        <v>Outlet 054</v>
      </c>
      <c r="I3900" t="str">
        <f>IF(D3900='Kartu Stok'!$B$2,COUNTIF($D$3:D3900,'Kartu Stok'!$B$2),"")</f>
        <v/>
      </c>
    </row>
    <row r="3901" spans="1:9" ht="14.5" x14ac:dyDescent="0.35">
      <c r="A3901" s="2" t="s">
        <v>4460</v>
      </c>
      <c r="B3901" s="5">
        <f>IF(LEFT(tbl_transaction[[#This Row],[Reference Number]],2)="GR",VLOOKUP(tbl_transaction[[#This Row],[Reference Number]],barang_masuk[],2,FALSE),IF(LEFT(tbl_transaction[[#This Row],[Reference Number]],2)="DO",VLOOKUP(tbl_transaction[[#This Row],[Reference Number]],barang_keluar[],2,FALSE),""))</f>
        <v>46060</v>
      </c>
      <c r="C3901" t="str">
        <f t="shared" si="61"/>
        <v>Outbound</v>
      </c>
      <c r="D3901" t="str">
        <f>IF(tbl_transaction[[#This Row],[Type]]="Inbound",VLOOKUP(tbl_transaction[[#This Row],[Reference Number]],barang_masuk[],4,FALSE),IF(tbl_transaction[[#This Row],[Type]]="Outbound",VLOOKUP(tbl_transaction[[#This Row],[Reference Number]],barang_keluar[],4,FALSE),""))</f>
        <v>BEV035</v>
      </c>
      <c r="E3901" t="str">
        <f>IF(tbl_transaction[[#This Row],[Type]]="Inbound",VLOOKUP(tbl_transaction[[#This Row],[Reference Number]],barang_masuk[],5,FALSE),IF(tbl_transaction[[#This Row],[Type]]="Outbound",VLOOKUP(tbl_transaction[[#This Row],[Reference Number]],barang_keluar[],5,FALSE),""))</f>
        <v>Sosro Beverage Variant 35</v>
      </c>
      <c r="F3901">
        <f>IF(tbl_transaction[[#This Row],[Type]]="Inbound",VLOOKUP(tbl_transaction[[#This Row],[Reference Number]],barang_masuk[],6,FALSE),IF(tbl_transaction[[#This Row],[Type]]="Outbound",VLOOKUP(tbl_transaction[[#This Row],[Reference Number]],barang_keluar[],6,FALSE),""))</f>
        <v>15</v>
      </c>
      <c r="G3901" t="str">
        <f>IF(tbl_transaction[[#This Row],[Type]]="Inbound",VLOOKUP(tbl_transaction[[#This Row],[Reference Number]],barang_masuk[],7,FALSE),IF(tbl_transaction[[#This Row],[Type]]="Outbound",VLOOKUP(tbl_transaction[[#This Row],[Reference Number]],barang_keluar[],7,FALSE),""))</f>
        <v>Bottle</v>
      </c>
      <c r="H3901" t="str">
        <f>IF(tbl_transaction[[#This Row],[Type]]="Inbound",VLOOKUP(tbl_transaction[[#This Row],[Reference Number]],barang_masuk[],3,FALSE),IF(tbl_transaction[[#This Row],[Type]]="Outbound",VLOOKUP(tbl_transaction[[#This Row],[Reference Number]],barang_keluar[],3,FALSE),""))</f>
        <v>Outlet 063</v>
      </c>
      <c r="I3901" t="str">
        <f>IF(D3901='Kartu Stok'!$B$2,COUNTIF($D$3:D3901,'Kartu Stok'!$B$2),"")</f>
        <v/>
      </c>
    </row>
    <row r="3902" spans="1:9" ht="14.5" x14ac:dyDescent="0.35">
      <c r="A3902" s="2" t="s">
        <v>4461</v>
      </c>
      <c r="B3902" s="5">
        <f>IF(LEFT(tbl_transaction[[#This Row],[Reference Number]],2)="GR",VLOOKUP(tbl_transaction[[#This Row],[Reference Number]],barang_masuk[],2,FALSE),IF(LEFT(tbl_transaction[[#This Row],[Reference Number]],2)="DO",VLOOKUP(tbl_transaction[[#This Row],[Reference Number]],barang_keluar[],2,FALSE),""))</f>
        <v>46092</v>
      </c>
      <c r="C3902" t="str">
        <f t="shared" si="61"/>
        <v>Outbound</v>
      </c>
      <c r="D3902" t="str">
        <f>IF(tbl_transaction[[#This Row],[Type]]="Inbound",VLOOKUP(tbl_transaction[[#This Row],[Reference Number]],barang_masuk[],4,FALSE),IF(tbl_transaction[[#This Row],[Type]]="Outbound",VLOOKUP(tbl_transaction[[#This Row],[Reference Number]],barang_keluar[],4,FALSE),""))</f>
        <v>SNK026</v>
      </c>
      <c r="E3902" t="str">
        <f>IF(tbl_transaction[[#This Row],[Type]]="Inbound",VLOOKUP(tbl_transaction[[#This Row],[Reference Number]],barang_masuk[],5,FALSE),IF(tbl_transaction[[#This Row],[Type]]="Outbound",VLOOKUP(tbl_transaction[[#This Row],[Reference Number]],barang_keluar[],5,FALSE),""))</f>
        <v>Chitato Snack Variant 26</v>
      </c>
      <c r="F3902">
        <f>IF(tbl_transaction[[#This Row],[Type]]="Inbound",VLOOKUP(tbl_transaction[[#This Row],[Reference Number]],barang_masuk[],6,FALSE),IF(tbl_transaction[[#This Row],[Type]]="Outbound",VLOOKUP(tbl_transaction[[#This Row],[Reference Number]],barang_keluar[],6,FALSE),""))</f>
        <v>24</v>
      </c>
      <c r="G3902" t="str">
        <f>IF(tbl_transaction[[#This Row],[Type]]="Inbound",VLOOKUP(tbl_transaction[[#This Row],[Reference Number]],barang_masuk[],7,FALSE),IF(tbl_transaction[[#This Row],[Type]]="Outbound",VLOOKUP(tbl_transaction[[#This Row],[Reference Number]],barang_keluar[],7,FALSE),""))</f>
        <v>Pack</v>
      </c>
      <c r="H3902" t="str">
        <f>IF(tbl_transaction[[#This Row],[Type]]="Inbound",VLOOKUP(tbl_transaction[[#This Row],[Reference Number]],barang_masuk[],3,FALSE),IF(tbl_transaction[[#This Row],[Type]]="Outbound",VLOOKUP(tbl_transaction[[#This Row],[Reference Number]],barang_keluar[],3,FALSE),""))</f>
        <v>Outlet 006</v>
      </c>
      <c r="I3902" t="str">
        <f>IF(D3902='Kartu Stok'!$B$2,COUNTIF($D$3:D3902,'Kartu Stok'!$B$2),"")</f>
        <v/>
      </c>
    </row>
    <row r="3903" spans="1:9" ht="14.5" x14ac:dyDescent="0.35">
      <c r="A3903" s="2" t="s">
        <v>4462</v>
      </c>
      <c r="B3903" s="5">
        <f>IF(LEFT(tbl_transaction[[#This Row],[Reference Number]],2)="GR",VLOOKUP(tbl_transaction[[#This Row],[Reference Number]],barang_masuk[],2,FALSE),IF(LEFT(tbl_transaction[[#This Row],[Reference Number]],2)="DO",VLOOKUP(tbl_transaction[[#This Row],[Reference Number]],barang_keluar[],2,FALSE),""))</f>
        <v>46087</v>
      </c>
      <c r="C3903" t="str">
        <f t="shared" si="61"/>
        <v>Outbound</v>
      </c>
      <c r="D3903" t="str">
        <f>IF(tbl_transaction[[#This Row],[Type]]="Inbound",VLOOKUP(tbl_transaction[[#This Row],[Reference Number]],barang_masuk[],4,FALSE),IF(tbl_transaction[[#This Row],[Type]]="Outbound",VLOOKUP(tbl_transaction[[#This Row],[Reference Number]],barang_keluar[],4,FALSE),""))</f>
        <v>DAR001</v>
      </c>
      <c r="E3903" t="str">
        <f>IF(tbl_transaction[[#This Row],[Type]]="Inbound",VLOOKUP(tbl_transaction[[#This Row],[Reference Number]],barang_masuk[],5,FALSE),IF(tbl_transaction[[#This Row],[Type]]="Outbound",VLOOKUP(tbl_transaction[[#This Row],[Reference Number]],barang_keluar[],5,FALSE),""))</f>
        <v>Ultra Milk Dairy Variant 1</v>
      </c>
      <c r="F3903">
        <f>IF(tbl_transaction[[#This Row],[Type]]="Inbound",VLOOKUP(tbl_transaction[[#This Row],[Reference Number]],barang_masuk[],6,FALSE),IF(tbl_transaction[[#This Row],[Type]]="Outbound",VLOOKUP(tbl_transaction[[#This Row],[Reference Number]],barang_keluar[],6,FALSE),""))</f>
        <v>30</v>
      </c>
      <c r="G3903" t="str">
        <f>IF(tbl_transaction[[#This Row],[Type]]="Inbound",VLOOKUP(tbl_transaction[[#This Row],[Reference Number]],barang_masuk[],7,FALSE),IF(tbl_transaction[[#This Row],[Type]]="Outbound",VLOOKUP(tbl_transaction[[#This Row],[Reference Number]],barang_keluar[],7,FALSE),""))</f>
        <v>Box</v>
      </c>
      <c r="H3903" t="str">
        <f>IF(tbl_transaction[[#This Row],[Type]]="Inbound",VLOOKUP(tbl_transaction[[#This Row],[Reference Number]],barang_masuk[],3,FALSE),IF(tbl_transaction[[#This Row],[Type]]="Outbound",VLOOKUP(tbl_transaction[[#This Row],[Reference Number]],barang_keluar[],3,FALSE),""))</f>
        <v>Outlet 039</v>
      </c>
      <c r="I3903" t="str">
        <f>IF(D3903='Kartu Stok'!$B$2,COUNTIF($D$3:D3903,'Kartu Stok'!$B$2),"")</f>
        <v/>
      </c>
    </row>
    <row r="3904" spans="1:9" ht="14.5" x14ac:dyDescent="0.35">
      <c r="A3904" s="2" t="s">
        <v>4463</v>
      </c>
      <c r="B3904" s="5">
        <f>IF(LEFT(tbl_transaction[[#This Row],[Reference Number]],2)="GR",VLOOKUP(tbl_transaction[[#This Row],[Reference Number]],barang_masuk[],2,FALSE),IF(LEFT(tbl_transaction[[#This Row],[Reference Number]],2)="DO",VLOOKUP(tbl_transaction[[#This Row],[Reference Number]],barang_keluar[],2,FALSE),""))</f>
        <v>46147</v>
      </c>
      <c r="C3904" t="str">
        <f t="shared" si="61"/>
        <v>Outbound</v>
      </c>
      <c r="D3904" t="str">
        <f>IF(tbl_transaction[[#This Row],[Type]]="Inbound",VLOOKUP(tbl_transaction[[#This Row],[Reference Number]],barang_masuk[],4,FALSE),IF(tbl_transaction[[#This Row],[Type]]="Outbound",VLOOKUP(tbl_transaction[[#This Row],[Reference Number]],barang_keluar[],4,FALSE),""))</f>
        <v>PER024</v>
      </c>
      <c r="E3904" t="str">
        <f>IF(tbl_transaction[[#This Row],[Type]]="Inbound",VLOOKUP(tbl_transaction[[#This Row],[Reference Number]],barang_masuk[],5,FALSE),IF(tbl_transaction[[#This Row],[Type]]="Outbound",VLOOKUP(tbl_transaction[[#This Row],[Reference Number]],barang_keluar[],5,FALSE),""))</f>
        <v>Pepsodent Personal Care Variant 24</v>
      </c>
      <c r="F3904">
        <f>IF(tbl_transaction[[#This Row],[Type]]="Inbound",VLOOKUP(tbl_transaction[[#This Row],[Reference Number]],barang_masuk[],6,FALSE),IF(tbl_transaction[[#This Row],[Type]]="Outbound",VLOOKUP(tbl_transaction[[#This Row],[Reference Number]],barang_keluar[],6,FALSE),""))</f>
        <v>48</v>
      </c>
      <c r="G3904" t="str">
        <f>IF(tbl_transaction[[#This Row],[Type]]="Inbound",VLOOKUP(tbl_transaction[[#This Row],[Reference Number]],barang_masuk[],7,FALSE),IF(tbl_transaction[[#This Row],[Type]]="Outbound",VLOOKUP(tbl_transaction[[#This Row],[Reference Number]],barang_keluar[],7,FALSE),""))</f>
        <v>Bottle</v>
      </c>
      <c r="H3904" t="str">
        <f>IF(tbl_transaction[[#This Row],[Type]]="Inbound",VLOOKUP(tbl_transaction[[#This Row],[Reference Number]],barang_masuk[],3,FALSE),IF(tbl_transaction[[#This Row],[Type]]="Outbound",VLOOKUP(tbl_transaction[[#This Row],[Reference Number]],barang_keluar[],3,FALSE),""))</f>
        <v>Outlet 008</v>
      </c>
      <c r="I3904" t="str">
        <f>IF(D3904='Kartu Stok'!$B$2,COUNTIF($D$3:D3904,'Kartu Stok'!$B$2),"")</f>
        <v/>
      </c>
    </row>
    <row r="3905" spans="1:9" ht="14.5" x14ac:dyDescent="0.35">
      <c r="A3905" s="2" t="s">
        <v>4464</v>
      </c>
      <c r="B3905" s="5">
        <f>IF(LEFT(tbl_transaction[[#This Row],[Reference Number]],2)="GR",VLOOKUP(tbl_transaction[[#This Row],[Reference Number]],barang_masuk[],2,FALSE),IF(LEFT(tbl_transaction[[#This Row],[Reference Number]],2)="DO",VLOOKUP(tbl_transaction[[#This Row],[Reference Number]],barang_keluar[],2,FALSE),""))</f>
        <v>46143</v>
      </c>
      <c r="C3905" t="str">
        <f t="shared" si="61"/>
        <v>Outbound</v>
      </c>
      <c r="D3905" t="str">
        <f>IF(tbl_transaction[[#This Row],[Type]]="Inbound",VLOOKUP(tbl_transaction[[#This Row],[Reference Number]],barang_masuk[],4,FALSE),IF(tbl_transaction[[#This Row],[Type]]="Outbound",VLOOKUP(tbl_transaction[[#This Row],[Reference Number]],barang_keluar[],4,FALSE),""))</f>
        <v>PER022</v>
      </c>
      <c r="E3905" t="str">
        <f>IF(tbl_transaction[[#This Row],[Type]]="Inbound",VLOOKUP(tbl_transaction[[#This Row],[Reference Number]],barang_masuk[],5,FALSE),IF(tbl_transaction[[#This Row],[Type]]="Outbound",VLOOKUP(tbl_transaction[[#This Row],[Reference Number]],barang_keluar[],5,FALSE),""))</f>
        <v>Pepsodent Personal Care Variant 22</v>
      </c>
      <c r="F3905">
        <f>IF(tbl_transaction[[#This Row],[Type]]="Inbound",VLOOKUP(tbl_transaction[[#This Row],[Reference Number]],barang_masuk[],6,FALSE),IF(tbl_transaction[[#This Row],[Type]]="Outbound",VLOOKUP(tbl_transaction[[#This Row],[Reference Number]],barang_keluar[],6,FALSE),""))</f>
        <v>12</v>
      </c>
      <c r="G3905" t="str">
        <f>IF(tbl_transaction[[#This Row],[Type]]="Inbound",VLOOKUP(tbl_transaction[[#This Row],[Reference Number]],barang_masuk[],7,FALSE),IF(tbl_transaction[[#This Row],[Type]]="Outbound",VLOOKUP(tbl_transaction[[#This Row],[Reference Number]],barang_keluar[],7,FALSE),""))</f>
        <v>Bottle</v>
      </c>
      <c r="H3905" t="str">
        <f>IF(tbl_transaction[[#This Row],[Type]]="Inbound",VLOOKUP(tbl_transaction[[#This Row],[Reference Number]],barang_masuk[],3,FALSE),IF(tbl_transaction[[#This Row],[Type]]="Outbound",VLOOKUP(tbl_transaction[[#This Row],[Reference Number]],barang_keluar[],3,FALSE),""))</f>
        <v>Outlet 004</v>
      </c>
      <c r="I3905" t="str">
        <f>IF(D3905='Kartu Stok'!$B$2,COUNTIF($D$3:D3905,'Kartu Stok'!$B$2),"")</f>
        <v/>
      </c>
    </row>
    <row r="3906" spans="1:9" ht="14.5" x14ac:dyDescent="0.35">
      <c r="A3906" s="2" t="s">
        <v>4465</v>
      </c>
      <c r="B3906" s="5">
        <f>IF(LEFT(tbl_transaction[[#This Row],[Reference Number]],2)="GR",VLOOKUP(tbl_transaction[[#This Row],[Reference Number]],barang_masuk[],2,FALSE),IF(LEFT(tbl_transaction[[#This Row],[Reference Number]],2)="DO",VLOOKUP(tbl_transaction[[#This Row],[Reference Number]],barang_keluar[],2,FALSE),""))</f>
        <v>46186</v>
      </c>
      <c r="C3906" t="str">
        <f t="shared" si="61"/>
        <v>Outbound</v>
      </c>
      <c r="D3906" t="str">
        <f>IF(tbl_transaction[[#This Row],[Type]]="Inbound",VLOOKUP(tbl_transaction[[#This Row],[Reference Number]],barang_masuk[],4,FALSE),IF(tbl_transaction[[#This Row],[Type]]="Outbound",VLOOKUP(tbl_transaction[[#This Row],[Reference Number]],barang_keluar[],4,FALSE),""))</f>
        <v>INS020</v>
      </c>
      <c r="E3906" t="str">
        <f>IF(tbl_transaction[[#This Row],[Type]]="Inbound",VLOOKUP(tbl_transaction[[#This Row],[Reference Number]],barang_masuk[],5,FALSE),IF(tbl_transaction[[#This Row],[Type]]="Outbound",VLOOKUP(tbl_transaction[[#This Row],[Reference Number]],barang_keluar[],5,FALSE),""))</f>
        <v>Indomie Instant Food Variant 20</v>
      </c>
      <c r="F3906">
        <f>IF(tbl_transaction[[#This Row],[Type]]="Inbound",VLOOKUP(tbl_transaction[[#This Row],[Reference Number]],barang_masuk[],6,FALSE),IF(tbl_transaction[[#This Row],[Type]]="Outbound",VLOOKUP(tbl_transaction[[#This Row],[Reference Number]],barang_keluar[],6,FALSE),""))</f>
        <v>36</v>
      </c>
      <c r="G3906" t="str">
        <f>IF(tbl_transaction[[#This Row],[Type]]="Inbound",VLOOKUP(tbl_transaction[[#This Row],[Reference Number]],barang_masuk[],7,FALSE),IF(tbl_transaction[[#This Row],[Type]]="Outbound",VLOOKUP(tbl_transaction[[#This Row],[Reference Number]],barang_keluar[],7,FALSE),""))</f>
        <v>Pack</v>
      </c>
      <c r="H3906" t="str">
        <f>IF(tbl_transaction[[#This Row],[Type]]="Inbound",VLOOKUP(tbl_transaction[[#This Row],[Reference Number]],barang_masuk[],3,FALSE),IF(tbl_transaction[[#This Row],[Type]]="Outbound",VLOOKUP(tbl_transaction[[#This Row],[Reference Number]],barang_keluar[],3,FALSE),""))</f>
        <v>Outlet 027</v>
      </c>
      <c r="I3906" t="str">
        <f>IF(D3906='Kartu Stok'!$B$2,COUNTIF($D$3:D3906,'Kartu Stok'!$B$2),"")</f>
        <v/>
      </c>
    </row>
    <row r="3907" spans="1:9" ht="14.5" x14ac:dyDescent="0.35">
      <c r="A3907" s="2" t="s">
        <v>4466</v>
      </c>
      <c r="B3907" s="5">
        <f>IF(LEFT(tbl_transaction[[#This Row],[Reference Number]],2)="GR",VLOOKUP(tbl_transaction[[#This Row],[Reference Number]],barang_masuk[],2,FALSE),IF(LEFT(tbl_transaction[[#This Row],[Reference Number]],2)="DO",VLOOKUP(tbl_transaction[[#This Row],[Reference Number]],barang_keluar[],2,FALSE),""))</f>
        <v>46118</v>
      </c>
      <c r="C3907" t="str">
        <f t="shared" si="61"/>
        <v>Outbound</v>
      </c>
      <c r="D3907" t="str">
        <f>IF(tbl_transaction[[#This Row],[Type]]="Inbound",VLOOKUP(tbl_transaction[[#This Row],[Reference Number]],barang_masuk[],4,FALSE),IF(tbl_transaction[[#This Row],[Type]]="Outbound",VLOOKUP(tbl_transaction[[#This Row],[Reference Number]],barang_keluar[],4,FALSE),""))</f>
        <v>INS023</v>
      </c>
      <c r="E3907" t="str">
        <f>IF(tbl_transaction[[#This Row],[Type]]="Inbound",VLOOKUP(tbl_transaction[[#This Row],[Reference Number]],barang_masuk[],5,FALSE),IF(tbl_transaction[[#This Row],[Type]]="Outbound",VLOOKUP(tbl_transaction[[#This Row],[Reference Number]],barang_keluar[],5,FALSE),""))</f>
        <v>Indomie Instant Food Variant 23</v>
      </c>
      <c r="F3907">
        <f>IF(tbl_transaction[[#This Row],[Type]]="Inbound",VLOOKUP(tbl_transaction[[#This Row],[Reference Number]],barang_masuk[],6,FALSE),IF(tbl_transaction[[#This Row],[Type]]="Outbound",VLOOKUP(tbl_transaction[[#This Row],[Reference Number]],barang_keluar[],6,FALSE),""))</f>
        <v>36</v>
      </c>
      <c r="G3907" t="str">
        <f>IF(tbl_transaction[[#This Row],[Type]]="Inbound",VLOOKUP(tbl_transaction[[#This Row],[Reference Number]],barang_masuk[],7,FALSE),IF(tbl_transaction[[#This Row],[Type]]="Outbound",VLOOKUP(tbl_transaction[[#This Row],[Reference Number]],barang_keluar[],7,FALSE),""))</f>
        <v>Pack</v>
      </c>
      <c r="H3907" t="str">
        <f>IF(tbl_transaction[[#This Row],[Type]]="Inbound",VLOOKUP(tbl_transaction[[#This Row],[Reference Number]],barang_masuk[],3,FALSE),IF(tbl_transaction[[#This Row],[Type]]="Outbound",VLOOKUP(tbl_transaction[[#This Row],[Reference Number]],barang_keluar[],3,FALSE),""))</f>
        <v>Outlet 040</v>
      </c>
      <c r="I3907" t="str">
        <f>IF(D3907='Kartu Stok'!$B$2,COUNTIF($D$3:D3907,'Kartu Stok'!$B$2),"")</f>
        <v/>
      </c>
    </row>
    <row r="3908" spans="1:9" ht="14.5" x14ac:dyDescent="0.35">
      <c r="A3908" s="2" t="s">
        <v>4467</v>
      </c>
      <c r="B3908" s="5">
        <f>IF(LEFT(tbl_transaction[[#This Row],[Reference Number]],2)="GR",VLOOKUP(tbl_transaction[[#This Row],[Reference Number]],barang_masuk[],2,FALSE),IF(LEFT(tbl_transaction[[#This Row],[Reference Number]],2)="DO",VLOOKUP(tbl_transaction[[#This Row],[Reference Number]],barang_keluar[],2,FALSE),""))</f>
        <v>46120</v>
      </c>
      <c r="C3908" t="str">
        <f t="shared" si="61"/>
        <v>Outbound</v>
      </c>
      <c r="D3908" t="str">
        <f>IF(tbl_transaction[[#This Row],[Type]]="Inbound",VLOOKUP(tbl_transaction[[#This Row],[Reference Number]],barang_masuk[],4,FALSE),IF(tbl_transaction[[#This Row],[Type]]="Outbound",VLOOKUP(tbl_transaction[[#This Row],[Reference Number]],barang_keluar[],4,FALSE),""))</f>
        <v>SNK013</v>
      </c>
      <c r="E3908" t="str">
        <f>IF(tbl_transaction[[#This Row],[Type]]="Inbound",VLOOKUP(tbl_transaction[[#This Row],[Reference Number]],barang_masuk[],5,FALSE),IF(tbl_transaction[[#This Row],[Type]]="Outbound",VLOOKUP(tbl_transaction[[#This Row],[Reference Number]],barang_keluar[],5,FALSE),""))</f>
        <v>Qtela Snack Variant 13</v>
      </c>
      <c r="F3908">
        <f>IF(tbl_transaction[[#This Row],[Type]]="Inbound",VLOOKUP(tbl_transaction[[#This Row],[Reference Number]],barang_masuk[],6,FALSE),IF(tbl_transaction[[#This Row],[Type]]="Outbound",VLOOKUP(tbl_transaction[[#This Row],[Reference Number]],barang_keluar[],6,FALSE),""))</f>
        <v>24</v>
      </c>
      <c r="G3908" t="str">
        <f>IF(tbl_transaction[[#This Row],[Type]]="Inbound",VLOOKUP(tbl_transaction[[#This Row],[Reference Number]],barang_masuk[],7,FALSE),IF(tbl_transaction[[#This Row],[Type]]="Outbound",VLOOKUP(tbl_transaction[[#This Row],[Reference Number]],barang_keluar[],7,FALSE),""))</f>
        <v>Pack</v>
      </c>
      <c r="H3908" t="str">
        <f>IF(tbl_transaction[[#This Row],[Type]]="Inbound",VLOOKUP(tbl_transaction[[#This Row],[Reference Number]],barang_masuk[],3,FALSE),IF(tbl_transaction[[#This Row],[Type]]="Outbound",VLOOKUP(tbl_transaction[[#This Row],[Reference Number]],barang_keluar[],3,FALSE),""))</f>
        <v>Outlet 068</v>
      </c>
      <c r="I3908" t="str">
        <f>IF(D3908='Kartu Stok'!$B$2,COUNTIF($D$3:D3908,'Kartu Stok'!$B$2),"")</f>
        <v/>
      </c>
    </row>
    <row r="3909" spans="1:9" ht="14.5" x14ac:dyDescent="0.35">
      <c r="A3909" s="2" t="s">
        <v>4468</v>
      </c>
      <c r="B3909" s="5">
        <f>IF(LEFT(tbl_transaction[[#This Row],[Reference Number]],2)="GR",VLOOKUP(tbl_transaction[[#This Row],[Reference Number]],barang_masuk[],2,FALSE),IF(LEFT(tbl_transaction[[#This Row],[Reference Number]],2)="DO",VLOOKUP(tbl_transaction[[#This Row],[Reference Number]],barang_keluar[],2,FALSE),""))</f>
        <v>46089</v>
      </c>
      <c r="C3909" t="str">
        <f t="shared" si="61"/>
        <v>Outbound</v>
      </c>
      <c r="D3909" t="str">
        <f>IF(tbl_transaction[[#This Row],[Type]]="Inbound",VLOOKUP(tbl_transaction[[#This Row],[Reference Number]],barang_masuk[],4,FALSE),IF(tbl_transaction[[#This Row],[Type]]="Outbound",VLOOKUP(tbl_transaction[[#This Row],[Reference Number]],barang_keluar[],4,FALSE),""))</f>
        <v>BEV035</v>
      </c>
      <c r="E3909" t="str">
        <f>IF(tbl_transaction[[#This Row],[Type]]="Inbound",VLOOKUP(tbl_transaction[[#This Row],[Reference Number]],barang_masuk[],5,FALSE),IF(tbl_transaction[[#This Row],[Type]]="Outbound",VLOOKUP(tbl_transaction[[#This Row],[Reference Number]],barang_keluar[],5,FALSE),""))</f>
        <v>Sosro Beverage Variant 35</v>
      </c>
      <c r="F3909">
        <f>IF(tbl_transaction[[#This Row],[Type]]="Inbound",VLOOKUP(tbl_transaction[[#This Row],[Reference Number]],barang_masuk[],6,FALSE),IF(tbl_transaction[[#This Row],[Type]]="Outbound",VLOOKUP(tbl_transaction[[#This Row],[Reference Number]],barang_keluar[],6,FALSE),""))</f>
        <v>20</v>
      </c>
      <c r="G3909" t="str">
        <f>IF(tbl_transaction[[#This Row],[Type]]="Inbound",VLOOKUP(tbl_transaction[[#This Row],[Reference Number]],barang_masuk[],7,FALSE),IF(tbl_transaction[[#This Row],[Type]]="Outbound",VLOOKUP(tbl_transaction[[#This Row],[Reference Number]],barang_keluar[],7,FALSE),""))</f>
        <v>Bottle</v>
      </c>
      <c r="H3909" t="str">
        <f>IF(tbl_transaction[[#This Row],[Type]]="Inbound",VLOOKUP(tbl_transaction[[#This Row],[Reference Number]],barang_masuk[],3,FALSE),IF(tbl_transaction[[#This Row],[Type]]="Outbound",VLOOKUP(tbl_transaction[[#This Row],[Reference Number]],barang_keluar[],3,FALSE),""))</f>
        <v>Outlet 053</v>
      </c>
      <c r="I3909" t="str">
        <f>IF(D3909='Kartu Stok'!$B$2,COUNTIF($D$3:D3909,'Kartu Stok'!$B$2),"")</f>
        <v/>
      </c>
    </row>
    <row r="3910" spans="1:9" ht="14.5" x14ac:dyDescent="0.35">
      <c r="A3910" s="2" t="s">
        <v>4469</v>
      </c>
      <c r="B3910" s="5">
        <f>IF(LEFT(tbl_transaction[[#This Row],[Reference Number]],2)="GR",VLOOKUP(tbl_transaction[[#This Row],[Reference Number]],barang_masuk[],2,FALSE),IF(LEFT(tbl_transaction[[#This Row],[Reference Number]],2)="DO",VLOOKUP(tbl_transaction[[#This Row],[Reference Number]],barang_keluar[],2,FALSE),""))</f>
        <v>46058</v>
      </c>
      <c r="C3910" t="str">
        <f t="shared" si="61"/>
        <v>Outbound</v>
      </c>
      <c r="D3910" t="str">
        <f>IF(tbl_transaction[[#This Row],[Type]]="Inbound",VLOOKUP(tbl_transaction[[#This Row],[Reference Number]],barang_masuk[],4,FALSE),IF(tbl_transaction[[#This Row],[Type]]="Outbound",VLOOKUP(tbl_transaction[[#This Row],[Reference Number]],barang_keluar[],4,FALSE),""))</f>
        <v>BEV018</v>
      </c>
      <c r="E3910" t="str">
        <f>IF(tbl_transaction[[#This Row],[Type]]="Inbound",VLOOKUP(tbl_transaction[[#This Row],[Reference Number]],barang_masuk[],5,FALSE),IF(tbl_transaction[[#This Row],[Type]]="Outbound",VLOOKUP(tbl_transaction[[#This Row],[Reference Number]],barang_keluar[],5,FALSE),""))</f>
        <v>Sosro Beverage Variant 18</v>
      </c>
      <c r="F3910">
        <f>IF(tbl_transaction[[#This Row],[Type]]="Inbound",VLOOKUP(tbl_transaction[[#This Row],[Reference Number]],barang_masuk[],6,FALSE),IF(tbl_transaction[[#This Row],[Type]]="Outbound",VLOOKUP(tbl_transaction[[#This Row],[Reference Number]],barang_keluar[],6,FALSE),""))</f>
        <v>5</v>
      </c>
      <c r="G3910" t="str">
        <f>IF(tbl_transaction[[#This Row],[Type]]="Inbound",VLOOKUP(tbl_transaction[[#This Row],[Reference Number]],barang_masuk[],7,FALSE),IF(tbl_transaction[[#This Row],[Type]]="Outbound",VLOOKUP(tbl_transaction[[#This Row],[Reference Number]],barang_keluar[],7,FALSE),""))</f>
        <v>Bottle</v>
      </c>
      <c r="H3910" t="str">
        <f>IF(tbl_transaction[[#This Row],[Type]]="Inbound",VLOOKUP(tbl_transaction[[#This Row],[Reference Number]],barang_masuk[],3,FALSE),IF(tbl_transaction[[#This Row],[Type]]="Outbound",VLOOKUP(tbl_transaction[[#This Row],[Reference Number]],barang_keluar[],3,FALSE),""))</f>
        <v>Outlet 066</v>
      </c>
      <c r="I3910" t="str">
        <f>IF(D3910='Kartu Stok'!$B$2,COUNTIF($D$3:D3910,'Kartu Stok'!$B$2),"")</f>
        <v/>
      </c>
    </row>
    <row r="3911" spans="1:9" ht="14.5" x14ac:dyDescent="0.35">
      <c r="A3911" s="2" t="s">
        <v>4470</v>
      </c>
      <c r="B3911" s="5">
        <f>IF(LEFT(tbl_transaction[[#This Row],[Reference Number]],2)="GR",VLOOKUP(tbl_transaction[[#This Row],[Reference Number]],barang_masuk[],2,FALSE),IF(LEFT(tbl_transaction[[#This Row],[Reference Number]],2)="DO",VLOOKUP(tbl_transaction[[#This Row],[Reference Number]],barang_keluar[],2,FALSE),""))</f>
        <v>46141</v>
      </c>
      <c r="C3911" t="str">
        <f t="shared" si="61"/>
        <v>Outbound</v>
      </c>
      <c r="D3911" t="str">
        <f>IF(tbl_transaction[[#This Row],[Type]]="Inbound",VLOOKUP(tbl_transaction[[#This Row],[Reference Number]],barang_masuk[],4,FALSE),IF(tbl_transaction[[#This Row],[Type]]="Outbound",VLOOKUP(tbl_transaction[[#This Row],[Reference Number]],barang_keluar[],4,FALSE),""))</f>
        <v>PER017</v>
      </c>
      <c r="E3911" t="str">
        <f>IF(tbl_transaction[[#This Row],[Type]]="Inbound",VLOOKUP(tbl_transaction[[#This Row],[Reference Number]],barang_masuk[],5,FALSE),IF(tbl_transaction[[#This Row],[Type]]="Outbound",VLOOKUP(tbl_transaction[[#This Row],[Reference Number]],barang_keluar[],5,FALSE),""))</f>
        <v>Pepsodent Personal Care Variant 17</v>
      </c>
      <c r="F3911">
        <f>IF(tbl_transaction[[#This Row],[Type]]="Inbound",VLOOKUP(tbl_transaction[[#This Row],[Reference Number]],barang_masuk[],6,FALSE),IF(tbl_transaction[[#This Row],[Type]]="Outbound",VLOOKUP(tbl_transaction[[#This Row],[Reference Number]],barang_keluar[],6,FALSE),""))</f>
        <v>60</v>
      </c>
      <c r="G3911" t="str">
        <f>IF(tbl_transaction[[#This Row],[Type]]="Inbound",VLOOKUP(tbl_transaction[[#This Row],[Reference Number]],barang_masuk[],7,FALSE),IF(tbl_transaction[[#This Row],[Type]]="Outbound",VLOOKUP(tbl_transaction[[#This Row],[Reference Number]],barang_keluar[],7,FALSE),""))</f>
        <v>Bottle</v>
      </c>
      <c r="H3911" t="str">
        <f>IF(tbl_transaction[[#This Row],[Type]]="Inbound",VLOOKUP(tbl_transaction[[#This Row],[Reference Number]],barang_masuk[],3,FALSE),IF(tbl_transaction[[#This Row],[Type]]="Outbound",VLOOKUP(tbl_transaction[[#This Row],[Reference Number]],barang_keluar[],3,FALSE),""))</f>
        <v>Outlet 007</v>
      </c>
      <c r="I3911" t="str">
        <f>IF(D3911='Kartu Stok'!$B$2,COUNTIF($D$3:D3911,'Kartu Stok'!$B$2),"")</f>
        <v/>
      </c>
    </row>
    <row r="3912" spans="1:9" ht="14.5" x14ac:dyDescent="0.35">
      <c r="A3912" s="2" t="s">
        <v>4471</v>
      </c>
      <c r="B3912" s="5">
        <f>IF(LEFT(tbl_transaction[[#This Row],[Reference Number]],2)="GR",VLOOKUP(tbl_transaction[[#This Row],[Reference Number]],barang_masuk[],2,FALSE),IF(LEFT(tbl_transaction[[#This Row],[Reference Number]],2)="DO",VLOOKUP(tbl_transaction[[#This Row],[Reference Number]],barang_keluar[],2,FALSE),""))</f>
        <v>46054</v>
      </c>
      <c r="C3912" t="str">
        <f t="shared" si="61"/>
        <v>Outbound</v>
      </c>
      <c r="D3912" t="str">
        <f>IF(tbl_transaction[[#This Row],[Type]]="Inbound",VLOOKUP(tbl_transaction[[#This Row],[Reference Number]],barang_masuk[],4,FALSE),IF(tbl_transaction[[#This Row],[Type]]="Outbound",VLOOKUP(tbl_transaction[[#This Row],[Reference Number]],barang_keluar[],4,FALSE),""))</f>
        <v>PER011</v>
      </c>
      <c r="E3912" t="str">
        <f>IF(tbl_transaction[[#This Row],[Type]]="Inbound",VLOOKUP(tbl_transaction[[#This Row],[Reference Number]],barang_masuk[],5,FALSE),IF(tbl_transaction[[#This Row],[Type]]="Outbound",VLOOKUP(tbl_transaction[[#This Row],[Reference Number]],barang_keluar[],5,FALSE),""))</f>
        <v>Pepsodent Personal Care Variant 11</v>
      </c>
      <c r="F3912">
        <f>IF(tbl_transaction[[#This Row],[Type]]="Inbound",VLOOKUP(tbl_transaction[[#This Row],[Reference Number]],barang_masuk[],6,FALSE),IF(tbl_transaction[[#This Row],[Type]]="Outbound",VLOOKUP(tbl_transaction[[#This Row],[Reference Number]],barang_keluar[],6,FALSE),""))</f>
        <v>36</v>
      </c>
      <c r="G3912" t="str">
        <f>IF(tbl_transaction[[#This Row],[Type]]="Inbound",VLOOKUP(tbl_transaction[[#This Row],[Reference Number]],barang_masuk[],7,FALSE),IF(tbl_transaction[[#This Row],[Type]]="Outbound",VLOOKUP(tbl_transaction[[#This Row],[Reference Number]],barang_keluar[],7,FALSE),""))</f>
        <v>Bottle</v>
      </c>
      <c r="H3912" t="str">
        <f>IF(tbl_transaction[[#This Row],[Type]]="Inbound",VLOOKUP(tbl_transaction[[#This Row],[Reference Number]],barang_masuk[],3,FALSE),IF(tbl_transaction[[#This Row],[Type]]="Outbound",VLOOKUP(tbl_transaction[[#This Row],[Reference Number]],barang_keluar[],3,FALSE),""))</f>
        <v>Outlet 017</v>
      </c>
      <c r="I3912" t="str">
        <f>IF(D3912='Kartu Stok'!$B$2,COUNTIF($D$3:D3912,'Kartu Stok'!$B$2),"")</f>
        <v/>
      </c>
    </row>
    <row r="3913" spans="1:9" ht="14.5" x14ac:dyDescent="0.35">
      <c r="A3913" s="2" t="s">
        <v>4472</v>
      </c>
      <c r="B3913" s="5">
        <f>IF(LEFT(tbl_transaction[[#This Row],[Reference Number]],2)="GR",VLOOKUP(tbl_transaction[[#This Row],[Reference Number]],barang_masuk[],2,FALSE),IF(LEFT(tbl_transaction[[#This Row],[Reference Number]],2)="DO",VLOOKUP(tbl_transaction[[#This Row],[Reference Number]],barang_keluar[],2,FALSE),""))</f>
        <v>46191</v>
      </c>
      <c r="C3913" t="str">
        <f t="shared" si="61"/>
        <v>Outbound</v>
      </c>
      <c r="D3913" t="str">
        <f>IF(tbl_transaction[[#This Row],[Type]]="Inbound",VLOOKUP(tbl_transaction[[#This Row],[Reference Number]],barang_masuk[],4,FALSE),IF(tbl_transaction[[#This Row],[Type]]="Outbound",VLOOKUP(tbl_transaction[[#This Row],[Reference Number]],barang_keluar[],4,FALSE),""))</f>
        <v>PER030</v>
      </c>
      <c r="E3913" t="str">
        <f>IF(tbl_transaction[[#This Row],[Type]]="Inbound",VLOOKUP(tbl_transaction[[#This Row],[Reference Number]],barang_masuk[],5,FALSE),IF(tbl_transaction[[#This Row],[Type]]="Outbound",VLOOKUP(tbl_transaction[[#This Row],[Reference Number]],barang_keluar[],5,FALSE),""))</f>
        <v>Lifebuoy Personal Care Variant 30</v>
      </c>
      <c r="F3913">
        <f>IF(tbl_transaction[[#This Row],[Type]]="Inbound",VLOOKUP(tbl_transaction[[#This Row],[Reference Number]],barang_masuk[],6,FALSE),IF(tbl_transaction[[#This Row],[Type]]="Outbound",VLOOKUP(tbl_transaction[[#This Row],[Reference Number]],barang_keluar[],6,FALSE),""))</f>
        <v>48</v>
      </c>
      <c r="G3913" t="str">
        <f>IF(tbl_transaction[[#This Row],[Type]]="Inbound",VLOOKUP(tbl_transaction[[#This Row],[Reference Number]],barang_masuk[],7,FALSE),IF(tbl_transaction[[#This Row],[Type]]="Outbound",VLOOKUP(tbl_transaction[[#This Row],[Reference Number]],barang_keluar[],7,FALSE),""))</f>
        <v>Bottle</v>
      </c>
      <c r="H3913" t="str">
        <f>IF(tbl_transaction[[#This Row],[Type]]="Inbound",VLOOKUP(tbl_transaction[[#This Row],[Reference Number]],barang_masuk[],3,FALSE),IF(tbl_transaction[[#This Row],[Type]]="Outbound",VLOOKUP(tbl_transaction[[#This Row],[Reference Number]],barang_keluar[],3,FALSE),""))</f>
        <v>Outlet 026</v>
      </c>
      <c r="I3913" t="str">
        <f>IF(D3913='Kartu Stok'!$B$2,COUNTIF($D$3:D3913,'Kartu Stok'!$B$2),"")</f>
        <v/>
      </c>
    </row>
    <row r="3914" spans="1:9" ht="14.5" x14ac:dyDescent="0.35">
      <c r="A3914" s="2" t="s">
        <v>4473</v>
      </c>
      <c r="B3914" s="5">
        <f>IF(LEFT(tbl_transaction[[#This Row],[Reference Number]],2)="GR",VLOOKUP(tbl_transaction[[#This Row],[Reference Number]],barang_masuk[],2,FALSE),IF(LEFT(tbl_transaction[[#This Row],[Reference Number]],2)="DO",VLOOKUP(tbl_transaction[[#This Row],[Reference Number]],barang_keluar[],2,FALSE),""))</f>
        <v>46081</v>
      </c>
      <c r="C3914" t="str">
        <f t="shared" si="61"/>
        <v>Outbound</v>
      </c>
      <c r="D3914" t="str">
        <f>IF(tbl_transaction[[#This Row],[Type]]="Inbound",VLOOKUP(tbl_transaction[[#This Row],[Reference Number]],barang_masuk[],4,FALSE),IF(tbl_transaction[[#This Row],[Type]]="Outbound",VLOOKUP(tbl_transaction[[#This Row],[Reference Number]],barang_keluar[],4,FALSE),""))</f>
        <v>HOM015</v>
      </c>
      <c r="E3914" t="str">
        <f>IF(tbl_transaction[[#This Row],[Type]]="Inbound",VLOOKUP(tbl_transaction[[#This Row],[Reference Number]],barang_masuk[],5,FALSE),IF(tbl_transaction[[#This Row],[Type]]="Outbound",VLOOKUP(tbl_transaction[[#This Row],[Reference Number]],barang_keluar[],5,FALSE),""))</f>
        <v>Sunlight Home Care Variant 15</v>
      </c>
      <c r="F3914">
        <f>IF(tbl_transaction[[#This Row],[Type]]="Inbound",VLOOKUP(tbl_transaction[[#This Row],[Reference Number]],barang_masuk[],6,FALSE),IF(tbl_transaction[[#This Row],[Type]]="Outbound",VLOOKUP(tbl_transaction[[#This Row],[Reference Number]],barang_keluar[],6,FALSE),""))</f>
        <v>24</v>
      </c>
      <c r="G3914" t="str">
        <f>IF(tbl_transaction[[#This Row],[Type]]="Inbound",VLOOKUP(tbl_transaction[[#This Row],[Reference Number]],barang_masuk[],7,FALSE),IF(tbl_transaction[[#This Row],[Type]]="Outbound",VLOOKUP(tbl_transaction[[#This Row],[Reference Number]],barang_keluar[],7,FALSE),""))</f>
        <v>Pack</v>
      </c>
      <c r="H3914" t="str">
        <f>IF(tbl_transaction[[#This Row],[Type]]="Inbound",VLOOKUP(tbl_transaction[[#This Row],[Reference Number]],barang_masuk[],3,FALSE),IF(tbl_transaction[[#This Row],[Type]]="Outbound",VLOOKUP(tbl_transaction[[#This Row],[Reference Number]],barang_keluar[],3,FALSE),""))</f>
        <v>Outlet 055</v>
      </c>
      <c r="I3914" t="str">
        <f>IF(D3914='Kartu Stok'!$B$2,COUNTIF($D$3:D3914,'Kartu Stok'!$B$2),"")</f>
        <v/>
      </c>
    </row>
    <row r="3915" spans="1:9" ht="14.5" x14ac:dyDescent="0.35">
      <c r="A3915" s="2" t="s">
        <v>4474</v>
      </c>
      <c r="B3915" s="5">
        <f>IF(LEFT(tbl_transaction[[#This Row],[Reference Number]],2)="GR",VLOOKUP(tbl_transaction[[#This Row],[Reference Number]],barang_masuk[],2,FALSE),IF(LEFT(tbl_transaction[[#This Row],[Reference Number]],2)="DO",VLOOKUP(tbl_transaction[[#This Row],[Reference Number]],barang_keluar[],2,FALSE),""))</f>
        <v>46081</v>
      </c>
      <c r="C3915" t="str">
        <f t="shared" si="61"/>
        <v>Outbound</v>
      </c>
      <c r="D3915" t="str">
        <f>IF(tbl_transaction[[#This Row],[Type]]="Inbound",VLOOKUP(tbl_transaction[[#This Row],[Reference Number]],barang_masuk[],4,FALSE),IF(tbl_transaction[[#This Row],[Type]]="Outbound",VLOOKUP(tbl_transaction[[#This Row],[Reference Number]],barang_keluar[],4,FALSE),""))</f>
        <v>SNK034</v>
      </c>
      <c r="E3915" t="str">
        <f>IF(tbl_transaction[[#This Row],[Type]]="Inbound",VLOOKUP(tbl_transaction[[#This Row],[Reference Number]],barang_masuk[],5,FALSE),IF(tbl_transaction[[#This Row],[Type]]="Outbound",VLOOKUP(tbl_transaction[[#This Row],[Reference Number]],barang_keluar[],5,FALSE),""))</f>
        <v>Taro Snack Variant 34</v>
      </c>
      <c r="F3915">
        <f>IF(tbl_transaction[[#This Row],[Type]]="Inbound",VLOOKUP(tbl_transaction[[#This Row],[Reference Number]],barang_masuk[],6,FALSE),IF(tbl_transaction[[#This Row],[Type]]="Outbound",VLOOKUP(tbl_transaction[[#This Row],[Reference Number]],barang_keluar[],6,FALSE),""))</f>
        <v>12</v>
      </c>
      <c r="G3915" t="str">
        <f>IF(tbl_transaction[[#This Row],[Type]]="Inbound",VLOOKUP(tbl_transaction[[#This Row],[Reference Number]],barang_masuk[],7,FALSE),IF(tbl_transaction[[#This Row],[Type]]="Outbound",VLOOKUP(tbl_transaction[[#This Row],[Reference Number]],barang_keluar[],7,FALSE),""))</f>
        <v>Pack</v>
      </c>
      <c r="H3915" t="str">
        <f>IF(tbl_transaction[[#This Row],[Type]]="Inbound",VLOOKUP(tbl_transaction[[#This Row],[Reference Number]],barang_masuk[],3,FALSE),IF(tbl_transaction[[#This Row],[Type]]="Outbound",VLOOKUP(tbl_transaction[[#This Row],[Reference Number]],barang_keluar[],3,FALSE),""))</f>
        <v>Outlet 001</v>
      </c>
      <c r="I3915" t="str">
        <f>IF(D3915='Kartu Stok'!$B$2,COUNTIF($D$3:D3915,'Kartu Stok'!$B$2),"")</f>
        <v/>
      </c>
    </row>
    <row r="3916" spans="1:9" ht="14.5" x14ac:dyDescent="0.35">
      <c r="A3916" s="2" t="s">
        <v>4475</v>
      </c>
      <c r="B3916" s="5">
        <f>IF(LEFT(tbl_transaction[[#This Row],[Reference Number]],2)="GR",VLOOKUP(tbl_transaction[[#This Row],[Reference Number]],barang_masuk[],2,FALSE),IF(LEFT(tbl_transaction[[#This Row],[Reference Number]],2)="DO",VLOOKUP(tbl_transaction[[#This Row],[Reference Number]],barang_keluar[],2,FALSE),""))</f>
        <v>46067</v>
      </c>
      <c r="C3916" t="str">
        <f t="shared" si="61"/>
        <v>Outbound</v>
      </c>
      <c r="D3916" t="str">
        <f>IF(tbl_transaction[[#This Row],[Type]]="Inbound",VLOOKUP(tbl_transaction[[#This Row],[Reference Number]],barang_masuk[],4,FALSE),IF(tbl_transaction[[#This Row],[Type]]="Outbound",VLOOKUP(tbl_transaction[[#This Row],[Reference Number]],barang_keluar[],4,FALSE),""))</f>
        <v>BAB009</v>
      </c>
      <c r="E3916" t="str">
        <f>IF(tbl_transaction[[#This Row],[Type]]="Inbound",VLOOKUP(tbl_transaction[[#This Row],[Reference Number]],barang_masuk[],5,FALSE),IF(tbl_transaction[[#This Row],[Type]]="Outbound",VLOOKUP(tbl_transaction[[#This Row],[Reference Number]],barang_keluar[],5,FALSE),""))</f>
        <v>MamyPoko Baby Care Variant 9</v>
      </c>
      <c r="F3916">
        <f>IF(tbl_transaction[[#This Row],[Type]]="Inbound",VLOOKUP(tbl_transaction[[#This Row],[Reference Number]],barang_masuk[],6,FALSE),IF(tbl_transaction[[#This Row],[Type]]="Outbound",VLOOKUP(tbl_transaction[[#This Row],[Reference Number]],barang_keluar[],6,FALSE),""))</f>
        <v>5</v>
      </c>
      <c r="G3916" t="str">
        <f>IF(tbl_transaction[[#This Row],[Type]]="Inbound",VLOOKUP(tbl_transaction[[#This Row],[Reference Number]],barang_masuk[],7,FALSE),IF(tbl_transaction[[#This Row],[Type]]="Outbound",VLOOKUP(tbl_transaction[[#This Row],[Reference Number]],barang_keluar[],7,FALSE),""))</f>
        <v>Pack</v>
      </c>
      <c r="H3916" t="str">
        <f>IF(tbl_transaction[[#This Row],[Type]]="Inbound",VLOOKUP(tbl_transaction[[#This Row],[Reference Number]],barang_masuk[],3,FALSE),IF(tbl_transaction[[#This Row],[Type]]="Outbound",VLOOKUP(tbl_transaction[[#This Row],[Reference Number]],barang_keluar[],3,FALSE),""))</f>
        <v>Outlet 046</v>
      </c>
      <c r="I3916" t="str">
        <f>IF(D3916='Kartu Stok'!$B$2,COUNTIF($D$3:D3916,'Kartu Stok'!$B$2),"")</f>
        <v/>
      </c>
    </row>
    <row r="3917" spans="1:9" ht="14.5" x14ac:dyDescent="0.35">
      <c r="A3917" s="2" t="s">
        <v>4476</v>
      </c>
      <c r="B3917" s="5">
        <f>IF(LEFT(tbl_transaction[[#This Row],[Reference Number]],2)="GR",VLOOKUP(tbl_transaction[[#This Row],[Reference Number]],barang_masuk[],2,FALSE),IF(LEFT(tbl_transaction[[#This Row],[Reference Number]],2)="DO",VLOOKUP(tbl_transaction[[#This Row],[Reference Number]],barang_keluar[],2,FALSE),""))</f>
        <v>46093</v>
      </c>
      <c r="C3917" t="str">
        <f t="shared" si="61"/>
        <v>Outbound</v>
      </c>
      <c r="D3917" t="str">
        <f>IF(tbl_transaction[[#This Row],[Type]]="Inbound",VLOOKUP(tbl_transaction[[#This Row],[Reference Number]],barang_masuk[],4,FALSE),IF(tbl_transaction[[#This Row],[Type]]="Outbound",VLOOKUP(tbl_transaction[[#This Row],[Reference Number]],barang_keluar[],4,FALSE),""))</f>
        <v>HOM011</v>
      </c>
      <c r="E3917" t="str">
        <f>IF(tbl_transaction[[#This Row],[Type]]="Inbound",VLOOKUP(tbl_transaction[[#This Row],[Reference Number]],barang_masuk[],5,FALSE),IF(tbl_transaction[[#This Row],[Type]]="Outbound",VLOOKUP(tbl_transaction[[#This Row],[Reference Number]],barang_keluar[],5,FALSE),""))</f>
        <v>Sunlight Home Care Variant 11</v>
      </c>
      <c r="F3917">
        <f>IF(tbl_transaction[[#This Row],[Type]]="Inbound",VLOOKUP(tbl_transaction[[#This Row],[Reference Number]],barang_masuk[],6,FALSE),IF(tbl_transaction[[#This Row],[Type]]="Outbound",VLOOKUP(tbl_transaction[[#This Row],[Reference Number]],barang_keluar[],6,FALSE),""))</f>
        <v>15</v>
      </c>
      <c r="G3917" t="str">
        <f>IF(tbl_transaction[[#This Row],[Type]]="Inbound",VLOOKUP(tbl_transaction[[#This Row],[Reference Number]],barang_masuk[],7,FALSE),IF(tbl_transaction[[#This Row],[Type]]="Outbound",VLOOKUP(tbl_transaction[[#This Row],[Reference Number]],barang_keluar[],7,FALSE),""))</f>
        <v>Pack</v>
      </c>
      <c r="H3917" t="str">
        <f>IF(tbl_transaction[[#This Row],[Type]]="Inbound",VLOOKUP(tbl_transaction[[#This Row],[Reference Number]],barang_masuk[],3,FALSE),IF(tbl_transaction[[#This Row],[Type]]="Outbound",VLOOKUP(tbl_transaction[[#This Row],[Reference Number]],barang_keluar[],3,FALSE),""))</f>
        <v>Outlet 021</v>
      </c>
      <c r="I3917" t="str">
        <f>IF(D3917='Kartu Stok'!$B$2,COUNTIF($D$3:D3917,'Kartu Stok'!$B$2),"")</f>
        <v/>
      </c>
    </row>
    <row r="3918" spans="1:9" ht="14.5" x14ac:dyDescent="0.35">
      <c r="A3918" s="2" t="s">
        <v>4477</v>
      </c>
      <c r="B3918" s="5">
        <f>IF(LEFT(tbl_transaction[[#This Row],[Reference Number]],2)="GR",VLOOKUP(tbl_transaction[[#This Row],[Reference Number]],barang_masuk[],2,FALSE),IF(LEFT(tbl_transaction[[#This Row],[Reference Number]],2)="DO",VLOOKUP(tbl_transaction[[#This Row],[Reference Number]],barang_keluar[],2,FALSE),""))</f>
        <v>46118</v>
      </c>
      <c r="C3918" t="str">
        <f t="shared" si="61"/>
        <v>Outbound</v>
      </c>
      <c r="D3918" t="str">
        <f>IF(tbl_transaction[[#This Row],[Type]]="Inbound",VLOOKUP(tbl_transaction[[#This Row],[Reference Number]],barang_masuk[],4,FALSE),IF(tbl_transaction[[#This Row],[Type]]="Outbound",VLOOKUP(tbl_transaction[[#This Row],[Reference Number]],barang_keluar[],4,FALSE),""))</f>
        <v>DAR010</v>
      </c>
      <c r="E3918" t="str">
        <f>IF(tbl_transaction[[#This Row],[Type]]="Inbound",VLOOKUP(tbl_transaction[[#This Row],[Reference Number]],barang_masuk[],5,FALSE),IF(tbl_transaction[[#This Row],[Type]]="Outbound",VLOOKUP(tbl_transaction[[#This Row],[Reference Number]],barang_keluar[],5,FALSE),""))</f>
        <v>Ultra Milk Dairy Variant 10</v>
      </c>
      <c r="F3918">
        <f>IF(tbl_transaction[[#This Row],[Type]]="Inbound",VLOOKUP(tbl_transaction[[#This Row],[Reference Number]],barang_masuk[],6,FALSE),IF(tbl_transaction[[#This Row],[Type]]="Outbound",VLOOKUP(tbl_transaction[[#This Row],[Reference Number]],barang_keluar[],6,FALSE),""))</f>
        <v>15</v>
      </c>
      <c r="G3918" t="str">
        <f>IF(tbl_transaction[[#This Row],[Type]]="Inbound",VLOOKUP(tbl_transaction[[#This Row],[Reference Number]],barang_masuk[],7,FALSE),IF(tbl_transaction[[#This Row],[Type]]="Outbound",VLOOKUP(tbl_transaction[[#This Row],[Reference Number]],barang_keluar[],7,FALSE),""))</f>
        <v>Box</v>
      </c>
      <c r="H3918" t="str">
        <f>IF(tbl_transaction[[#This Row],[Type]]="Inbound",VLOOKUP(tbl_transaction[[#This Row],[Reference Number]],barang_masuk[],3,FALSE),IF(tbl_transaction[[#This Row],[Type]]="Outbound",VLOOKUP(tbl_transaction[[#This Row],[Reference Number]],barang_keluar[],3,FALSE),""))</f>
        <v>Outlet 072</v>
      </c>
      <c r="I3918" t="str">
        <f>IF(D3918='Kartu Stok'!$B$2,COUNTIF($D$3:D3918,'Kartu Stok'!$B$2),"")</f>
        <v/>
      </c>
    </row>
    <row r="3919" spans="1:9" ht="14.5" x14ac:dyDescent="0.35">
      <c r="A3919" s="2" t="s">
        <v>4478</v>
      </c>
      <c r="B3919" s="5">
        <f>IF(LEFT(tbl_transaction[[#This Row],[Reference Number]],2)="GR",VLOOKUP(tbl_transaction[[#This Row],[Reference Number]],barang_masuk[],2,FALSE),IF(LEFT(tbl_transaction[[#This Row],[Reference Number]],2)="DO",VLOOKUP(tbl_transaction[[#This Row],[Reference Number]],barang_keluar[],2,FALSE),""))</f>
        <v>46081</v>
      </c>
      <c r="C3919" t="str">
        <f t="shared" si="61"/>
        <v>Outbound</v>
      </c>
      <c r="D3919" t="str">
        <f>IF(tbl_transaction[[#This Row],[Type]]="Inbound",VLOOKUP(tbl_transaction[[#This Row],[Reference Number]],barang_masuk[],4,FALSE),IF(tbl_transaction[[#This Row],[Type]]="Outbound",VLOOKUP(tbl_transaction[[#This Row],[Reference Number]],barang_keluar[],4,FALSE),""))</f>
        <v>SNK011</v>
      </c>
      <c r="E3919" t="str">
        <f>IF(tbl_transaction[[#This Row],[Type]]="Inbound",VLOOKUP(tbl_transaction[[#This Row],[Reference Number]],barang_masuk[],5,FALSE),IF(tbl_transaction[[#This Row],[Type]]="Outbound",VLOOKUP(tbl_transaction[[#This Row],[Reference Number]],barang_keluar[],5,FALSE),""))</f>
        <v>Qtela Snack Variant 11</v>
      </c>
      <c r="F3919">
        <f>IF(tbl_transaction[[#This Row],[Type]]="Inbound",VLOOKUP(tbl_transaction[[#This Row],[Reference Number]],barang_masuk[],6,FALSE),IF(tbl_transaction[[#This Row],[Type]]="Outbound",VLOOKUP(tbl_transaction[[#This Row],[Reference Number]],barang_keluar[],6,FALSE),""))</f>
        <v>20</v>
      </c>
      <c r="G3919" t="str">
        <f>IF(tbl_transaction[[#This Row],[Type]]="Inbound",VLOOKUP(tbl_transaction[[#This Row],[Reference Number]],barang_masuk[],7,FALSE),IF(tbl_transaction[[#This Row],[Type]]="Outbound",VLOOKUP(tbl_transaction[[#This Row],[Reference Number]],barang_keluar[],7,FALSE),""))</f>
        <v>Pack</v>
      </c>
      <c r="H3919" t="str">
        <f>IF(tbl_transaction[[#This Row],[Type]]="Inbound",VLOOKUP(tbl_transaction[[#This Row],[Reference Number]],barang_masuk[],3,FALSE),IF(tbl_transaction[[#This Row],[Type]]="Outbound",VLOOKUP(tbl_transaction[[#This Row],[Reference Number]],barang_keluar[],3,FALSE),""))</f>
        <v>Outlet 052</v>
      </c>
      <c r="I3919" t="str">
        <f>IF(D3919='Kartu Stok'!$B$2,COUNTIF($D$3:D3919,'Kartu Stok'!$B$2),"")</f>
        <v/>
      </c>
    </row>
    <row r="3920" spans="1:9" ht="14.5" x14ac:dyDescent="0.35">
      <c r="A3920" s="2" t="s">
        <v>4479</v>
      </c>
      <c r="B3920" s="5">
        <f>IF(LEFT(tbl_transaction[[#This Row],[Reference Number]],2)="GR",VLOOKUP(tbl_transaction[[#This Row],[Reference Number]],barang_masuk[],2,FALSE),IF(LEFT(tbl_transaction[[#This Row],[Reference Number]],2)="DO",VLOOKUP(tbl_transaction[[#This Row],[Reference Number]],barang_keluar[],2,FALSE),""))</f>
        <v>46193</v>
      </c>
      <c r="C3920" t="str">
        <f t="shared" si="61"/>
        <v>Outbound</v>
      </c>
      <c r="D3920" t="str">
        <f>IF(tbl_transaction[[#This Row],[Type]]="Inbound",VLOOKUP(tbl_transaction[[#This Row],[Reference Number]],barang_masuk[],4,FALSE),IF(tbl_transaction[[#This Row],[Type]]="Outbound",VLOOKUP(tbl_transaction[[#This Row],[Reference Number]],barang_keluar[],4,FALSE),""))</f>
        <v>SNK022</v>
      </c>
      <c r="E3920" t="str">
        <f>IF(tbl_transaction[[#This Row],[Type]]="Inbound",VLOOKUP(tbl_transaction[[#This Row],[Reference Number]],barang_masuk[],5,FALSE),IF(tbl_transaction[[#This Row],[Type]]="Outbound",VLOOKUP(tbl_transaction[[#This Row],[Reference Number]],barang_keluar[],5,FALSE),""))</f>
        <v>Chitato Snack Variant 22</v>
      </c>
      <c r="F3920">
        <f>IF(tbl_transaction[[#This Row],[Type]]="Inbound",VLOOKUP(tbl_transaction[[#This Row],[Reference Number]],barang_masuk[],6,FALSE),IF(tbl_transaction[[#This Row],[Type]]="Outbound",VLOOKUP(tbl_transaction[[#This Row],[Reference Number]],barang_keluar[],6,FALSE),""))</f>
        <v>10</v>
      </c>
      <c r="G3920" t="str">
        <f>IF(tbl_transaction[[#This Row],[Type]]="Inbound",VLOOKUP(tbl_transaction[[#This Row],[Reference Number]],barang_masuk[],7,FALSE),IF(tbl_transaction[[#This Row],[Type]]="Outbound",VLOOKUP(tbl_transaction[[#This Row],[Reference Number]],barang_keluar[],7,FALSE),""))</f>
        <v>Pack</v>
      </c>
      <c r="H3920" t="str">
        <f>IF(tbl_transaction[[#This Row],[Type]]="Inbound",VLOOKUP(tbl_transaction[[#This Row],[Reference Number]],barang_masuk[],3,FALSE),IF(tbl_transaction[[#This Row],[Type]]="Outbound",VLOOKUP(tbl_transaction[[#This Row],[Reference Number]],barang_keluar[],3,FALSE),""))</f>
        <v>Outlet 061</v>
      </c>
      <c r="I3920" t="str">
        <f>IF(D3920='Kartu Stok'!$B$2,COUNTIF($D$3:D3920,'Kartu Stok'!$B$2),"")</f>
        <v/>
      </c>
    </row>
    <row r="3921" spans="1:9" ht="14.5" x14ac:dyDescent="0.35">
      <c r="A3921" s="2" t="s">
        <v>4480</v>
      </c>
      <c r="B3921" s="5">
        <f>IF(LEFT(tbl_transaction[[#This Row],[Reference Number]],2)="GR",VLOOKUP(tbl_transaction[[#This Row],[Reference Number]],barang_masuk[],2,FALSE),IF(LEFT(tbl_transaction[[#This Row],[Reference Number]],2)="DO",VLOOKUP(tbl_transaction[[#This Row],[Reference Number]],barang_keluar[],2,FALSE),""))</f>
        <v>46196</v>
      </c>
      <c r="C3921" t="str">
        <f t="shared" si="61"/>
        <v>Outbound</v>
      </c>
      <c r="D3921" t="str">
        <f>IF(tbl_transaction[[#This Row],[Type]]="Inbound",VLOOKUP(tbl_transaction[[#This Row],[Reference Number]],barang_masuk[],4,FALSE),IF(tbl_transaction[[#This Row],[Type]]="Outbound",VLOOKUP(tbl_transaction[[#This Row],[Reference Number]],barang_keluar[],4,FALSE),""))</f>
        <v>HOM020</v>
      </c>
      <c r="E3921" t="str">
        <f>IF(tbl_transaction[[#This Row],[Type]]="Inbound",VLOOKUP(tbl_transaction[[#This Row],[Reference Number]],barang_masuk[],5,FALSE),IF(tbl_transaction[[#This Row],[Type]]="Outbound",VLOOKUP(tbl_transaction[[#This Row],[Reference Number]],barang_keluar[],5,FALSE),""))</f>
        <v>Sunlight Home Care Variant 20</v>
      </c>
      <c r="F3921">
        <f>IF(tbl_transaction[[#This Row],[Type]]="Inbound",VLOOKUP(tbl_transaction[[#This Row],[Reference Number]],barang_masuk[],6,FALSE),IF(tbl_transaction[[#This Row],[Type]]="Outbound",VLOOKUP(tbl_transaction[[#This Row],[Reference Number]],barang_keluar[],6,FALSE),""))</f>
        <v>36</v>
      </c>
      <c r="G3921" t="str">
        <f>IF(tbl_transaction[[#This Row],[Type]]="Inbound",VLOOKUP(tbl_transaction[[#This Row],[Reference Number]],barang_masuk[],7,FALSE),IF(tbl_transaction[[#This Row],[Type]]="Outbound",VLOOKUP(tbl_transaction[[#This Row],[Reference Number]],barang_keluar[],7,FALSE),""))</f>
        <v>Pack</v>
      </c>
      <c r="H3921" t="str">
        <f>IF(tbl_transaction[[#This Row],[Type]]="Inbound",VLOOKUP(tbl_transaction[[#This Row],[Reference Number]],barang_masuk[],3,FALSE),IF(tbl_transaction[[#This Row],[Type]]="Outbound",VLOOKUP(tbl_transaction[[#This Row],[Reference Number]],barang_keluar[],3,FALSE),""))</f>
        <v>Outlet 026</v>
      </c>
      <c r="I3921" t="str">
        <f>IF(D3921='Kartu Stok'!$B$2,COUNTIF($D$3:D3921,'Kartu Stok'!$B$2),"")</f>
        <v/>
      </c>
    </row>
    <row r="3922" spans="1:9" ht="14.5" x14ac:dyDescent="0.35">
      <c r="A3922" s="2" t="s">
        <v>4481</v>
      </c>
      <c r="B3922" s="5">
        <f>IF(LEFT(tbl_transaction[[#This Row],[Reference Number]],2)="GR",VLOOKUP(tbl_transaction[[#This Row],[Reference Number]],barang_masuk[],2,FALSE),IF(LEFT(tbl_transaction[[#This Row],[Reference Number]],2)="DO",VLOOKUP(tbl_transaction[[#This Row],[Reference Number]],barang_keluar[],2,FALSE),""))</f>
        <v>46190</v>
      </c>
      <c r="C3922" t="str">
        <f t="shared" si="61"/>
        <v>Outbound</v>
      </c>
      <c r="D3922" t="str">
        <f>IF(tbl_transaction[[#This Row],[Type]]="Inbound",VLOOKUP(tbl_transaction[[#This Row],[Reference Number]],barang_masuk[],4,FALSE),IF(tbl_transaction[[#This Row],[Type]]="Outbound",VLOOKUP(tbl_transaction[[#This Row],[Reference Number]],barang_keluar[],4,FALSE),""))</f>
        <v>SNK002</v>
      </c>
      <c r="E3922" t="str">
        <f>IF(tbl_transaction[[#This Row],[Type]]="Inbound",VLOOKUP(tbl_transaction[[#This Row],[Reference Number]],barang_masuk[],5,FALSE),IF(tbl_transaction[[#This Row],[Type]]="Outbound",VLOOKUP(tbl_transaction[[#This Row],[Reference Number]],barang_keluar[],5,FALSE),""))</f>
        <v>Qtela Snack Variant 2</v>
      </c>
      <c r="F3922">
        <f>IF(tbl_transaction[[#This Row],[Type]]="Inbound",VLOOKUP(tbl_transaction[[#This Row],[Reference Number]],barang_masuk[],6,FALSE),IF(tbl_transaction[[#This Row],[Type]]="Outbound",VLOOKUP(tbl_transaction[[#This Row],[Reference Number]],barang_keluar[],6,FALSE),""))</f>
        <v>10</v>
      </c>
      <c r="G3922" t="str">
        <f>IF(tbl_transaction[[#This Row],[Type]]="Inbound",VLOOKUP(tbl_transaction[[#This Row],[Reference Number]],barang_masuk[],7,FALSE),IF(tbl_transaction[[#This Row],[Type]]="Outbound",VLOOKUP(tbl_transaction[[#This Row],[Reference Number]],barang_keluar[],7,FALSE),""))</f>
        <v>Pack</v>
      </c>
      <c r="H3922" t="str">
        <f>IF(tbl_transaction[[#This Row],[Type]]="Inbound",VLOOKUP(tbl_transaction[[#This Row],[Reference Number]],barang_masuk[],3,FALSE),IF(tbl_transaction[[#This Row],[Type]]="Outbound",VLOOKUP(tbl_transaction[[#This Row],[Reference Number]],barang_keluar[],3,FALSE),""))</f>
        <v>Outlet 037</v>
      </c>
      <c r="I3922" t="str">
        <f>IF(D3922='Kartu Stok'!$B$2,COUNTIF($D$3:D3922,'Kartu Stok'!$B$2),"")</f>
        <v/>
      </c>
    </row>
    <row r="3923" spans="1:9" ht="14.5" x14ac:dyDescent="0.35">
      <c r="A3923" s="2" t="s">
        <v>4482</v>
      </c>
      <c r="B3923" s="5">
        <f>IF(LEFT(tbl_transaction[[#This Row],[Reference Number]],2)="GR",VLOOKUP(tbl_transaction[[#This Row],[Reference Number]],barang_masuk[],2,FALSE),IF(LEFT(tbl_transaction[[#This Row],[Reference Number]],2)="DO",VLOOKUP(tbl_transaction[[#This Row],[Reference Number]],barang_keluar[],2,FALSE),""))</f>
        <v>46122</v>
      </c>
      <c r="C3923" t="str">
        <f t="shared" si="61"/>
        <v>Outbound</v>
      </c>
      <c r="D3923" t="str">
        <f>IF(tbl_transaction[[#This Row],[Type]]="Inbound",VLOOKUP(tbl_transaction[[#This Row],[Reference Number]],barang_masuk[],4,FALSE),IF(tbl_transaction[[#This Row],[Type]]="Outbound",VLOOKUP(tbl_transaction[[#This Row],[Reference Number]],barang_keluar[],4,FALSE),""))</f>
        <v>PER001</v>
      </c>
      <c r="E3923" t="str">
        <f>IF(tbl_transaction[[#This Row],[Type]]="Inbound",VLOOKUP(tbl_transaction[[#This Row],[Reference Number]],barang_masuk[],5,FALSE),IF(tbl_transaction[[#This Row],[Type]]="Outbound",VLOOKUP(tbl_transaction[[#This Row],[Reference Number]],barang_keluar[],5,FALSE),""))</f>
        <v>Sunsilk Personal Care Variant 1</v>
      </c>
      <c r="F3923">
        <f>IF(tbl_transaction[[#This Row],[Type]]="Inbound",VLOOKUP(tbl_transaction[[#This Row],[Reference Number]],barang_masuk[],6,FALSE),IF(tbl_transaction[[#This Row],[Type]]="Outbound",VLOOKUP(tbl_transaction[[#This Row],[Reference Number]],barang_keluar[],6,FALSE),""))</f>
        <v>15</v>
      </c>
      <c r="G3923" t="str">
        <f>IF(tbl_transaction[[#This Row],[Type]]="Inbound",VLOOKUP(tbl_transaction[[#This Row],[Reference Number]],barang_masuk[],7,FALSE),IF(tbl_transaction[[#This Row],[Type]]="Outbound",VLOOKUP(tbl_transaction[[#This Row],[Reference Number]],barang_keluar[],7,FALSE),""))</f>
        <v>Bottle</v>
      </c>
      <c r="H3923" t="str">
        <f>IF(tbl_transaction[[#This Row],[Type]]="Inbound",VLOOKUP(tbl_transaction[[#This Row],[Reference Number]],barang_masuk[],3,FALSE),IF(tbl_transaction[[#This Row],[Type]]="Outbound",VLOOKUP(tbl_transaction[[#This Row],[Reference Number]],barang_keluar[],3,FALSE),""))</f>
        <v>Outlet 073</v>
      </c>
      <c r="I3923" t="str">
        <f>IF(D3923='Kartu Stok'!$B$2,COUNTIF($D$3:D3923,'Kartu Stok'!$B$2),"")</f>
        <v/>
      </c>
    </row>
    <row r="3924" spans="1:9" ht="14.5" x14ac:dyDescent="0.35">
      <c r="A3924" s="2" t="s">
        <v>4483</v>
      </c>
      <c r="B3924" s="5">
        <f>IF(LEFT(tbl_transaction[[#This Row],[Reference Number]],2)="GR",VLOOKUP(tbl_transaction[[#This Row],[Reference Number]],barang_masuk[],2,FALSE),IF(LEFT(tbl_transaction[[#This Row],[Reference Number]],2)="DO",VLOOKUP(tbl_transaction[[#This Row],[Reference Number]],barang_keluar[],2,FALSE),""))</f>
        <v>46134</v>
      </c>
      <c r="C3924" t="str">
        <f t="shared" si="61"/>
        <v>Outbound</v>
      </c>
      <c r="D3924" t="str">
        <f>IF(tbl_transaction[[#This Row],[Type]]="Inbound",VLOOKUP(tbl_transaction[[#This Row],[Reference Number]],barang_masuk[],4,FALSE),IF(tbl_transaction[[#This Row],[Type]]="Outbound",VLOOKUP(tbl_transaction[[#This Row],[Reference Number]],barang_keluar[],4,FALSE),""))</f>
        <v>PER030</v>
      </c>
      <c r="E3924" t="str">
        <f>IF(tbl_transaction[[#This Row],[Type]]="Inbound",VLOOKUP(tbl_transaction[[#This Row],[Reference Number]],barang_masuk[],5,FALSE),IF(tbl_transaction[[#This Row],[Type]]="Outbound",VLOOKUP(tbl_transaction[[#This Row],[Reference Number]],barang_keluar[],5,FALSE),""))</f>
        <v>Lifebuoy Personal Care Variant 30</v>
      </c>
      <c r="F3924">
        <f>IF(tbl_transaction[[#This Row],[Type]]="Inbound",VLOOKUP(tbl_transaction[[#This Row],[Reference Number]],barang_masuk[],6,FALSE),IF(tbl_transaction[[#This Row],[Type]]="Outbound",VLOOKUP(tbl_transaction[[#This Row],[Reference Number]],barang_keluar[],6,FALSE),""))</f>
        <v>5</v>
      </c>
      <c r="G3924" t="str">
        <f>IF(tbl_transaction[[#This Row],[Type]]="Inbound",VLOOKUP(tbl_transaction[[#This Row],[Reference Number]],barang_masuk[],7,FALSE),IF(tbl_transaction[[#This Row],[Type]]="Outbound",VLOOKUP(tbl_transaction[[#This Row],[Reference Number]],barang_keluar[],7,FALSE),""))</f>
        <v>Bottle</v>
      </c>
      <c r="H3924" t="str">
        <f>IF(tbl_transaction[[#This Row],[Type]]="Inbound",VLOOKUP(tbl_transaction[[#This Row],[Reference Number]],barang_masuk[],3,FALSE),IF(tbl_transaction[[#This Row],[Type]]="Outbound",VLOOKUP(tbl_transaction[[#This Row],[Reference Number]],barang_keluar[],3,FALSE),""))</f>
        <v>Outlet 010</v>
      </c>
      <c r="I3924" t="str">
        <f>IF(D3924='Kartu Stok'!$B$2,COUNTIF($D$3:D3924,'Kartu Stok'!$B$2),"")</f>
        <v/>
      </c>
    </row>
    <row r="3925" spans="1:9" ht="14.5" x14ac:dyDescent="0.35">
      <c r="A3925" s="2" t="s">
        <v>4484</v>
      </c>
      <c r="B3925" s="5">
        <f>IF(LEFT(tbl_transaction[[#This Row],[Reference Number]],2)="GR",VLOOKUP(tbl_transaction[[#This Row],[Reference Number]],barang_masuk[],2,FALSE),IF(LEFT(tbl_transaction[[#This Row],[Reference Number]],2)="DO",VLOOKUP(tbl_transaction[[#This Row],[Reference Number]],barang_keluar[],2,FALSE),""))</f>
        <v>46154</v>
      </c>
      <c r="C3925" t="str">
        <f t="shared" si="61"/>
        <v>Outbound</v>
      </c>
      <c r="D3925" t="str">
        <f>IF(tbl_transaction[[#This Row],[Type]]="Inbound",VLOOKUP(tbl_transaction[[#This Row],[Reference Number]],barang_masuk[],4,FALSE),IF(tbl_transaction[[#This Row],[Type]]="Outbound",VLOOKUP(tbl_transaction[[#This Row],[Reference Number]],barang_keluar[],4,FALSE),""))</f>
        <v>SNK024</v>
      </c>
      <c r="E3925" t="str">
        <f>IF(tbl_transaction[[#This Row],[Type]]="Inbound",VLOOKUP(tbl_transaction[[#This Row],[Reference Number]],barang_masuk[],5,FALSE),IF(tbl_transaction[[#This Row],[Type]]="Outbound",VLOOKUP(tbl_transaction[[#This Row],[Reference Number]],barang_keluar[],5,FALSE),""))</f>
        <v>Chitato Snack Variant 24</v>
      </c>
      <c r="F3925">
        <f>IF(tbl_transaction[[#This Row],[Type]]="Inbound",VLOOKUP(tbl_transaction[[#This Row],[Reference Number]],barang_masuk[],6,FALSE),IF(tbl_transaction[[#This Row],[Type]]="Outbound",VLOOKUP(tbl_transaction[[#This Row],[Reference Number]],barang_keluar[],6,FALSE),""))</f>
        <v>24</v>
      </c>
      <c r="G3925" t="str">
        <f>IF(tbl_transaction[[#This Row],[Type]]="Inbound",VLOOKUP(tbl_transaction[[#This Row],[Reference Number]],barang_masuk[],7,FALSE),IF(tbl_transaction[[#This Row],[Type]]="Outbound",VLOOKUP(tbl_transaction[[#This Row],[Reference Number]],barang_keluar[],7,FALSE),""))</f>
        <v>Pack</v>
      </c>
      <c r="H3925" t="str">
        <f>IF(tbl_transaction[[#This Row],[Type]]="Inbound",VLOOKUP(tbl_transaction[[#This Row],[Reference Number]],barang_masuk[],3,FALSE),IF(tbl_transaction[[#This Row],[Type]]="Outbound",VLOOKUP(tbl_transaction[[#This Row],[Reference Number]],barang_keluar[],3,FALSE),""))</f>
        <v>Outlet 080</v>
      </c>
      <c r="I3925" t="str">
        <f>IF(D3925='Kartu Stok'!$B$2,COUNTIF($D$3:D3925,'Kartu Stok'!$B$2),"")</f>
        <v/>
      </c>
    </row>
    <row r="3926" spans="1:9" ht="14.5" x14ac:dyDescent="0.35">
      <c r="A3926" s="2" t="s">
        <v>4485</v>
      </c>
      <c r="B3926" s="5">
        <f>IF(LEFT(tbl_transaction[[#This Row],[Reference Number]],2)="GR",VLOOKUP(tbl_transaction[[#This Row],[Reference Number]],barang_masuk[],2,FALSE),IF(LEFT(tbl_transaction[[#This Row],[Reference Number]],2)="DO",VLOOKUP(tbl_transaction[[#This Row],[Reference Number]],barang_keluar[],2,FALSE),""))</f>
        <v>46073</v>
      </c>
      <c r="C3926" t="str">
        <f t="shared" si="61"/>
        <v>Outbound</v>
      </c>
      <c r="D3926" t="str">
        <f>IF(tbl_transaction[[#This Row],[Type]]="Inbound",VLOOKUP(tbl_transaction[[#This Row],[Reference Number]],barang_masuk[],4,FALSE),IF(tbl_transaction[[#This Row],[Type]]="Outbound",VLOOKUP(tbl_transaction[[#This Row],[Reference Number]],barang_keluar[],4,FALSE),""))</f>
        <v>BEV013</v>
      </c>
      <c r="E3926" t="str">
        <f>IF(tbl_transaction[[#This Row],[Type]]="Inbound",VLOOKUP(tbl_transaction[[#This Row],[Reference Number]],barang_masuk[],5,FALSE),IF(tbl_transaction[[#This Row],[Type]]="Outbound",VLOOKUP(tbl_transaction[[#This Row],[Reference Number]],barang_keluar[],5,FALSE),""))</f>
        <v>Sosro Beverage Variant 13</v>
      </c>
      <c r="F3926">
        <f>IF(tbl_transaction[[#This Row],[Type]]="Inbound",VLOOKUP(tbl_transaction[[#This Row],[Reference Number]],barang_masuk[],6,FALSE),IF(tbl_transaction[[#This Row],[Type]]="Outbound",VLOOKUP(tbl_transaction[[#This Row],[Reference Number]],barang_keluar[],6,FALSE),""))</f>
        <v>5</v>
      </c>
      <c r="G3926" t="str">
        <f>IF(tbl_transaction[[#This Row],[Type]]="Inbound",VLOOKUP(tbl_transaction[[#This Row],[Reference Number]],barang_masuk[],7,FALSE),IF(tbl_transaction[[#This Row],[Type]]="Outbound",VLOOKUP(tbl_transaction[[#This Row],[Reference Number]],barang_keluar[],7,FALSE),""))</f>
        <v>Bottle</v>
      </c>
      <c r="H3926" t="str">
        <f>IF(tbl_transaction[[#This Row],[Type]]="Inbound",VLOOKUP(tbl_transaction[[#This Row],[Reference Number]],barang_masuk[],3,FALSE),IF(tbl_transaction[[#This Row],[Type]]="Outbound",VLOOKUP(tbl_transaction[[#This Row],[Reference Number]],barang_keluar[],3,FALSE),""))</f>
        <v>Outlet 056</v>
      </c>
      <c r="I3926" t="str">
        <f>IF(D3926='Kartu Stok'!$B$2,COUNTIF($D$3:D3926,'Kartu Stok'!$B$2),"")</f>
        <v/>
      </c>
    </row>
    <row r="3927" spans="1:9" ht="14.5" x14ac:dyDescent="0.35">
      <c r="A3927" s="2" t="s">
        <v>4486</v>
      </c>
      <c r="B3927" s="5">
        <f>IF(LEFT(tbl_transaction[[#This Row],[Reference Number]],2)="GR",VLOOKUP(tbl_transaction[[#This Row],[Reference Number]],barang_masuk[],2,FALSE),IF(LEFT(tbl_transaction[[#This Row],[Reference Number]],2)="DO",VLOOKUP(tbl_transaction[[#This Row],[Reference Number]],barang_keluar[],2,FALSE),""))</f>
        <v>46046</v>
      </c>
      <c r="C3927" t="str">
        <f t="shared" si="61"/>
        <v>Outbound</v>
      </c>
      <c r="D3927" t="str">
        <f>IF(tbl_transaction[[#This Row],[Type]]="Inbound",VLOOKUP(tbl_transaction[[#This Row],[Reference Number]],barang_masuk[],4,FALSE),IF(tbl_transaction[[#This Row],[Type]]="Outbound",VLOOKUP(tbl_transaction[[#This Row],[Reference Number]],barang_keluar[],4,FALSE),""))</f>
        <v>INS023</v>
      </c>
      <c r="E3927" t="str">
        <f>IF(tbl_transaction[[#This Row],[Type]]="Inbound",VLOOKUP(tbl_transaction[[#This Row],[Reference Number]],barang_masuk[],5,FALSE),IF(tbl_transaction[[#This Row],[Type]]="Outbound",VLOOKUP(tbl_transaction[[#This Row],[Reference Number]],barang_keluar[],5,FALSE),""))</f>
        <v>Indomie Instant Food Variant 23</v>
      </c>
      <c r="F3927">
        <f>IF(tbl_transaction[[#This Row],[Type]]="Inbound",VLOOKUP(tbl_transaction[[#This Row],[Reference Number]],barang_masuk[],6,FALSE),IF(tbl_transaction[[#This Row],[Type]]="Outbound",VLOOKUP(tbl_transaction[[#This Row],[Reference Number]],barang_keluar[],6,FALSE),""))</f>
        <v>24</v>
      </c>
      <c r="G3927" t="str">
        <f>IF(tbl_transaction[[#This Row],[Type]]="Inbound",VLOOKUP(tbl_transaction[[#This Row],[Reference Number]],barang_masuk[],7,FALSE),IF(tbl_transaction[[#This Row],[Type]]="Outbound",VLOOKUP(tbl_transaction[[#This Row],[Reference Number]],barang_keluar[],7,FALSE),""))</f>
        <v>Pack</v>
      </c>
      <c r="H3927" t="str">
        <f>IF(tbl_transaction[[#This Row],[Type]]="Inbound",VLOOKUP(tbl_transaction[[#This Row],[Reference Number]],barang_masuk[],3,FALSE),IF(tbl_transaction[[#This Row],[Type]]="Outbound",VLOOKUP(tbl_transaction[[#This Row],[Reference Number]],barang_keluar[],3,FALSE),""))</f>
        <v>Outlet 017</v>
      </c>
      <c r="I3927" t="str">
        <f>IF(D3927='Kartu Stok'!$B$2,COUNTIF($D$3:D3927,'Kartu Stok'!$B$2),"")</f>
        <v/>
      </c>
    </row>
    <row r="3928" spans="1:9" ht="14.5" x14ac:dyDescent="0.35">
      <c r="A3928" s="2" t="s">
        <v>4487</v>
      </c>
      <c r="B3928" s="5">
        <f>IF(LEFT(tbl_transaction[[#This Row],[Reference Number]],2)="GR",VLOOKUP(tbl_transaction[[#This Row],[Reference Number]],barang_masuk[],2,FALSE),IF(LEFT(tbl_transaction[[#This Row],[Reference Number]],2)="DO",VLOOKUP(tbl_transaction[[#This Row],[Reference Number]],barang_keluar[],2,FALSE),""))</f>
        <v>46122</v>
      </c>
      <c r="C3928" t="str">
        <f t="shared" si="61"/>
        <v>Outbound</v>
      </c>
      <c r="D3928" t="str">
        <f>IF(tbl_transaction[[#This Row],[Type]]="Inbound",VLOOKUP(tbl_transaction[[#This Row],[Reference Number]],barang_masuk[],4,FALSE),IF(tbl_transaction[[#This Row],[Type]]="Outbound",VLOOKUP(tbl_transaction[[#This Row],[Reference Number]],barang_keluar[],4,FALSE),""))</f>
        <v>HOM009</v>
      </c>
      <c r="E3928" t="str">
        <f>IF(tbl_transaction[[#This Row],[Type]]="Inbound",VLOOKUP(tbl_transaction[[#This Row],[Reference Number]],barang_masuk[],5,FALSE),IF(tbl_transaction[[#This Row],[Type]]="Outbound",VLOOKUP(tbl_transaction[[#This Row],[Reference Number]],barang_keluar[],5,FALSE),""))</f>
        <v>Molto Home Care Variant 9</v>
      </c>
      <c r="F3928">
        <f>IF(tbl_transaction[[#This Row],[Type]]="Inbound",VLOOKUP(tbl_transaction[[#This Row],[Reference Number]],barang_masuk[],6,FALSE),IF(tbl_transaction[[#This Row],[Type]]="Outbound",VLOOKUP(tbl_transaction[[#This Row],[Reference Number]],barang_keluar[],6,FALSE),""))</f>
        <v>5</v>
      </c>
      <c r="G3928" t="str">
        <f>IF(tbl_transaction[[#This Row],[Type]]="Inbound",VLOOKUP(tbl_transaction[[#This Row],[Reference Number]],barang_masuk[],7,FALSE),IF(tbl_transaction[[#This Row],[Type]]="Outbound",VLOOKUP(tbl_transaction[[#This Row],[Reference Number]],barang_keluar[],7,FALSE),""))</f>
        <v>Pack</v>
      </c>
      <c r="H3928" t="str">
        <f>IF(tbl_transaction[[#This Row],[Type]]="Inbound",VLOOKUP(tbl_transaction[[#This Row],[Reference Number]],barang_masuk[],3,FALSE),IF(tbl_transaction[[#This Row],[Type]]="Outbound",VLOOKUP(tbl_transaction[[#This Row],[Reference Number]],barang_keluar[],3,FALSE),""))</f>
        <v>Outlet 033</v>
      </c>
      <c r="I3928" t="str">
        <f>IF(D3928='Kartu Stok'!$B$2,COUNTIF($D$3:D3928,'Kartu Stok'!$B$2),"")</f>
        <v/>
      </c>
    </row>
    <row r="3929" spans="1:9" ht="14.5" x14ac:dyDescent="0.35">
      <c r="A3929" s="2" t="s">
        <v>4488</v>
      </c>
      <c r="B3929" s="5">
        <f>IF(LEFT(tbl_transaction[[#This Row],[Reference Number]],2)="GR",VLOOKUP(tbl_transaction[[#This Row],[Reference Number]],barang_masuk[],2,FALSE),IF(LEFT(tbl_transaction[[#This Row],[Reference Number]],2)="DO",VLOOKUP(tbl_transaction[[#This Row],[Reference Number]],barang_keluar[],2,FALSE),""))</f>
        <v>46096</v>
      </c>
      <c r="C3929" t="str">
        <f t="shared" si="61"/>
        <v>Outbound</v>
      </c>
      <c r="D3929" t="str">
        <f>IF(tbl_transaction[[#This Row],[Type]]="Inbound",VLOOKUP(tbl_transaction[[#This Row],[Reference Number]],barang_masuk[],4,FALSE),IF(tbl_transaction[[#This Row],[Type]]="Outbound",VLOOKUP(tbl_transaction[[#This Row],[Reference Number]],barang_keluar[],4,FALSE),""))</f>
        <v>INS004</v>
      </c>
      <c r="E3929" t="str">
        <f>IF(tbl_transaction[[#This Row],[Type]]="Inbound",VLOOKUP(tbl_transaction[[#This Row],[Reference Number]],barang_masuk[],5,FALSE),IF(tbl_transaction[[#This Row],[Type]]="Outbound",VLOOKUP(tbl_transaction[[#This Row],[Reference Number]],barang_keluar[],5,FALSE),""))</f>
        <v>Sarimi Instant Food Variant 4</v>
      </c>
      <c r="F3929">
        <f>IF(tbl_transaction[[#This Row],[Type]]="Inbound",VLOOKUP(tbl_transaction[[#This Row],[Reference Number]],barang_masuk[],6,FALSE),IF(tbl_transaction[[#This Row],[Type]]="Outbound",VLOOKUP(tbl_transaction[[#This Row],[Reference Number]],barang_keluar[],6,FALSE),""))</f>
        <v>12</v>
      </c>
      <c r="G3929" t="str">
        <f>IF(tbl_transaction[[#This Row],[Type]]="Inbound",VLOOKUP(tbl_transaction[[#This Row],[Reference Number]],barang_masuk[],7,FALSE),IF(tbl_transaction[[#This Row],[Type]]="Outbound",VLOOKUP(tbl_transaction[[#This Row],[Reference Number]],barang_keluar[],7,FALSE),""))</f>
        <v>Pack</v>
      </c>
      <c r="H3929" t="str">
        <f>IF(tbl_transaction[[#This Row],[Type]]="Inbound",VLOOKUP(tbl_transaction[[#This Row],[Reference Number]],barang_masuk[],3,FALSE),IF(tbl_transaction[[#This Row],[Type]]="Outbound",VLOOKUP(tbl_transaction[[#This Row],[Reference Number]],barang_keluar[],3,FALSE),""))</f>
        <v>Outlet 063</v>
      </c>
      <c r="I3929" t="str">
        <f>IF(D3929='Kartu Stok'!$B$2,COUNTIF($D$3:D3929,'Kartu Stok'!$B$2),"")</f>
        <v/>
      </c>
    </row>
    <row r="3930" spans="1:9" ht="14.5" x14ac:dyDescent="0.35">
      <c r="A3930" s="2" t="s">
        <v>4489</v>
      </c>
      <c r="B3930" s="5">
        <f>IF(LEFT(tbl_transaction[[#This Row],[Reference Number]],2)="GR",VLOOKUP(tbl_transaction[[#This Row],[Reference Number]],barang_masuk[],2,FALSE),IF(LEFT(tbl_transaction[[#This Row],[Reference Number]],2)="DO",VLOOKUP(tbl_transaction[[#This Row],[Reference Number]],barang_keluar[],2,FALSE),""))</f>
        <v>46075</v>
      </c>
      <c r="C3930" t="str">
        <f t="shared" si="61"/>
        <v>Outbound</v>
      </c>
      <c r="D3930" t="str">
        <f>IF(tbl_transaction[[#This Row],[Type]]="Inbound",VLOOKUP(tbl_transaction[[#This Row],[Reference Number]],barang_masuk[],4,FALSE),IF(tbl_transaction[[#This Row],[Type]]="Outbound",VLOOKUP(tbl_transaction[[#This Row],[Reference Number]],barang_keluar[],4,FALSE),""))</f>
        <v>SNK010</v>
      </c>
      <c r="E3930" t="str">
        <f>IF(tbl_transaction[[#This Row],[Type]]="Inbound",VLOOKUP(tbl_transaction[[#This Row],[Reference Number]],barang_masuk[],5,FALSE),IF(tbl_transaction[[#This Row],[Type]]="Outbound",VLOOKUP(tbl_transaction[[#This Row],[Reference Number]],barang_keluar[],5,FALSE),""))</f>
        <v>Taro Snack Variant 10</v>
      </c>
      <c r="F3930">
        <f>IF(tbl_transaction[[#This Row],[Type]]="Inbound",VLOOKUP(tbl_transaction[[#This Row],[Reference Number]],barang_masuk[],6,FALSE),IF(tbl_transaction[[#This Row],[Type]]="Outbound",VLOOKUP(tbl_transaction[[#This Row],[Reference Number]],barang_keluar[],6,FALSE),""))</f>
        <v>15</v>
      </c>
      <c r="G3930" t="str">
        <f>IF(tbl_transaction[[#This Row],[Type]]="Inbound",VLOOKUP(tbl_transaction[[#This Row],[Reference Number]],barang_masuk[],7,FALSE),IF(tbl_transaction[[#This Row],[Type]]="Outbound",VLOOKUP(tbl_transaction[[#This Row],[Reference Number]],barang_keluar[],7,FALSE),""))</f>
        <v>Pack</v>
      </c>
      <c r="H3930" t="str">
        <f>IF(tbl_transaction[[#This Row],[Type]]="Inbound",VLOOKUP(tbl_transaction[[#This Row],[Reference Number]],barang_masuk[],3,FALSE),IF(tbl_transaction[[#This Row],[Type]]="Outbound",VLOOKUP(tbl_transaction[[#This Row],[Reference Number]],barang_keluar[],3,FALSE),""))</f>
        <v>Outlet 054</v>
      </c>
      <c r="I3930" t="str">
        <f>IF(D3930='Kartu Stok'!$B$2,COUNTIF($D$3:D3930,'Kartu Stok'!$B$2),"")</f>
        <v/>
      </c>
    </row>
    <row r="3931" spans="1:9" ht="14.5" x14ac:dyDescent="0.35">
      <c r="A3931" s="2" t="s">
        <v>4490</v>
      </c>
      <c r="B3931" s="5">
        <f>IF(LEFT(tbl_transaction[[#This Row],[Reference Number]],2)="GR",VLOOKUP(tbl_transaction[[#This Row],[Reference Number]],barang_masuk[],2,FALSE),IF(LEFT(tbl_transaction[[#This Row],[Reference Number]],2)="DO",VLOOKUP(tbl_transaction[[#This Row],[Reference Number]],barang_keluar[],2,FALSE),""))</f>
        <v>46116</v>
      </c>
      <c r="C3931" t="str">
        <f t="shared" si="61"/>
        <v>Outbound</v>
      </c>
      <c r="D3931" t="str">
        <f>IF(tbl_transaction[[#This Row],[Type]]="Inbound",VLOOKUP(tbl_transaction[[#This Row],[Reference Number]],barang_masuk[],4,FALSE),IF(tbl_transaction[[#This Row],[Type]]="Outbound",VLOOKUP(tbl_transaction[[#This Row],[Reference Number]],barang_keluar[],4,FALSE),""))</f>
        <v>BEV035</v>
      </c>
      <c r="E3931" t="str">
        <f>IF(tbl_transaction[[#This Row],[Type]]="Inbound",VLOOKUP(tbl_transaction[[#This Row],[Reference Number]],barang_masuk[],5,FALSE),IF(tbl_transaction[[#This Row],[Type]]="Outbound",VLOOKUP(tbl_transaction[[#This Row],[Reference Number]],barang_keluar[],5,FALSE),""))</f>
        <v>Sosro Beverage Variant 35</v>
      </c>
      <c r="F3931">
        <f>IF(tbl_transaction[[#This Row],[Type]]="Inbound",VLOOKUP(tbl_transaction[[#This Row],[Reference Number]],barang_masuk[],6,FALSE),IF(tbl_transaction[[#This Row],[Type]]="Outbound",VLOOKUP(tbl_transaction[[#This Row],[Reference Number]],barang_keluar[],6,FALSE),""))</f>
        <v>12</v>
      </c>
      <c r="G3931" t="str">
        <f>IF(tbl_transaction[[#This Row],[Type]]="Inbound",VLOOKUP(tbl_transaction[[#This Row],[Reference Number]],barang_masuk[],7,FALSE),IF(tbl_transaction[[#This Row],[Type]]="Outbound",VLOOKUP(tbl_transaction[[#This Row],[Reference Number]],barang_keluar[],7,FALSE),""))</f>
        <v>Bottle</v>
      </c>
      <c r="H3931" t="str">
        <f>IF(tbl_transaction[[#This Row],[Type]]="Inbound",VLOOKUP(tbl_transaction[[#This Row],[Reference Number]],barang_masuk[],3,FALSE),IF(tbl_transaction[[#This Row],[Type]]="Outbound",VLOOKUP(tbl_transaction[[#This Row],[Reference Number]],barang_keluar[],3,FALSE),""))</f>
        <v>Outlet 046</v>
      </c>
      <c r="I3931" t="str">
        <f>IF(D3931='Kartu Stok'!$B$2,COUNTIF($D$3:D3931,'Kartu Stok'!$B$2),"")</f>
        <v/>
      </c>
    </row>
    <row r="3932" spans="1:9" ht="14.5" x14ac:dyDescent="0.35">
      <c r="A3932" s="2" t="s">
        <v>4491</v>
      </c>
      <c r="B3932" s="5">
        <f>IF(LEFT(tbl_transaction[[#This Row],[Reference Number]],2)="GR",VLOOKUP(tbl_transaction[[#This Row],[Reference Number]],barang_masuk[],2,FALSE),IF(LEFT(tbl_transaction[[#This Row],[Reference Number]],2)="DO",VLOOKUP(tbl_transaction[[#This Row],[Reference Number]],barang_keluar[],2,FALSE),""))</f>
        <v>46122</v>
      </c>
      <c r="C3932" t="str">
        <f t="shared" si="61"/>
        <v>Outbound</v>
      </c>
      <c r="D3932" t="str">
        <f>IF(tbl_transaction[[#This Row],[Type]]="Inbound",VLOOKUP(tbl_transaction[[#This Row],[Reference Number]],barang_masuk[],4,FALSE),IF(tbl_transaction[[#This Row],[Type]]="Outbound",VLOOKUP(tbl_transaction[[#This Row],[Reference Number]],barang_keluar[],4,FALSE),""))</f>
        <v>PER014</v>
      </c>
      <c r="E3932" t="str">
        <f>IF(tbl_transaction[[#This Row],[Type]]="Inbound",VLOOKUP(tbl_transaction[[#This Row],[Reference Number]],barang_masuk[],5,FALSE),IF(tbl_transaction[[#This Row],[Type]]="Outbound",VLOOKUP(tbl_transaction[[#This Row],[Reference Number]],barang_keluar[],5,FALSE),""))</f>
        <v>Sunsilk Personal Care Variant 14</v>
      </c>
      <c r="F3932">
        <f>IF(tbl_transaction[[#This Row],[Type]]="Inbound",VLOOKUP(tbl_transaction[[#This Row],[Reference Number]],barang_masuk[],6,FALSE),IF(tbl_transaction[[#This Row],[Type]]="Outbound",VLOOKUP(tbl_transaction[[#This Row],[Reference Number]],barang_keluar[],6,FALSE),""))</f>
        <v>12</v>
      </c>
      <c r="G3932" t="str">
        <f>IF(tbl_transaction[[#This Row],[Type]]="Inbound",VLOOKUP(tbl_transaction[[#This Row],[Reference Number]],barang_masuk[],7,FALSE),IF(tbl_transaction[[#This Row],[Type]]="Outbound",VLOOKUP(tbl_transaction[[#This Row],[Reference Number]],barang_keluar[],7,FALSE),""))</f>
        <v>Bottle</v>
      </c>
      <c r="H3932" t="str">
        <f>IF(tbl_transaction[[#This Row],[Type]]="Inbound",VLOOKUP(tbl_transaction[[#This Row],[Reference Number]],barang_masuk[],3,FALSE),IF(tbl_transaction[[#This Row],[Type]]="Outbound",VLOOKUP(tbl_transaction[[#This Row],[Reference Number]],barang_keluar[],3,FALSE),""))</f>
        <v>Outlet 006</v>
      </c>
      <c r="I3932" t="str">
        <f>IF(D3932='Kartu Stok'!$B$2,COUNTIF($D$3:D3932,'Kartu Stok'!$B$2),"")</f>
        <v/>
      </c>
    </row>
    <row r="3933" spans="1:9" ht="14.5" x14ac:dyDescent="0.35">
      <c r="A3933" s="2" t="s">
        <v>4492</v>
      </c>
      <c r="B3933" s="5">
        <f>IF(LEFT(tbl_transaction[[#This Row],[Reference Number]],2)="GR",VLOOKUP(tbl_transaction[[#This Row],[Reference Number]],barang_masuk[],2,FALSE),IF(LEFT(tbl_transaction[[#This Row],[Reference Number]],2)="DO",VLOOKUP(tbl_transaction[[#This Row],[Reference Number]],barang_keluar[],2,FALSE),""))</f>
        <v>46081</v>
      </c>
      <c r="C3933" t="str">
        <f t="shared" si="61"/>
        <v>Outbound</v>
      </c>
      <c r="D3933" t="str">
        <f>IF(tbl_transaction[[#This Row],[Type]]="Inbound",VLOOKUP(tbl_transaction[[#This Row],[Reference Number]],barang_masuk[],4,FALSE),IF(tbl_transaction[[#This Row],[Type]]="Outbound",VLOOKUP(tbl_transaction[[#This Row],[Reference Number]],barang_keluar[],4,FALSE),""))</f>
        <v>INS023</v>
      </c>
      <c r="E3933" t="str">
        <f>IF(tbl_transaction[[#This Row],[Type]]="Inbound",VLOOKUP(tbl_transaction[[#This Row],[Reference Number]],barang_masuk[],5,FALSE),IF(tbl_transaction[[#This Row],[Type]]="Outbound",VLOOKUP(tbl_transaction[[#This Row],[Reference Number]],barang_keluar[],5,FALSE),""))</f>
        <v>Indomie Instant Food Variant 23</v>
      </c>
      <c r="F3933">
        <f>IF(tbl_transaction[[#This Row],[Type]]="Inbound",VLOOKUP(tbl_transaction[[#This Row],[Reference Number]],barang_masuk[],6,FALSE),IF(tbl_transaction[[#This Row],[Type]]="Outbound",VLOOKUP(tbl_transaction[[#This Row],[Reference Number]],barang_keluar[],6,FALSE),""))</f>
        <v>10</v>
      </c>
      <c r="G3933" t="str">
        <f>IF(tbl_transaction[[#This Row],[Type]]="Inbound",VLOOKUP(tbl_transaction[[#This Row],[Reference Number]],barang_masuk[],7,FALSE),IF(tbl_transaction[[#This Row],[Type]]="Outbound",VLOOKUP(tbl_transaction[[#This Row],[Reference Number]],barang_keluar[],7,FALSE),""))</f>
        <v>Pack</v>
      </c>
      <c r="H3933" t="str">
        <f>IF(tbl_transaction[[#This Row],[Type]]="Inbound",VLOOKUP(tbl_transaction[[#This Row],[Reference Number]],barang_masuk[],3,FALSE),IF(tbl_transaction[[#This Row],[Type]]="Outbound",VLOOKUP(tbl_transaction[[#This Row],[Reference Number]],barang_keluar[],3,FALSE),""))</f>
        <v>Outlet 071</v>
      </c>
      <c r="I3933" t="str">
        <f>IF(D3933='Kartu Stok'!$B$2,COUNTIF($D$3:D3933,'Kartu Stok'!$B$2),"")</f>
        <v/>
      </c>
    </row>
    <row r="3934" spans="1:9" ht="14.5" x14ac:dyDescent="0.35">
      <c r="A3934" s="2" t="s">
        <v>4493</v>
      </c>
      <c r="B3934" s="5">
        <f>IF(LEFT(tbl_transaction[[#This Row],[Reference Number]],2)="GR",VLOOKUP(tbl_transaction[[#This Row],[Reference Number]],barang_masuk[],2,FALSE),IF(LEFT(tbl_transaction[[#This Row],[Reference Number]],2)="DO",VLOOKUP(tbl_transaction[[#This Row],[Reference Number]],barang_keluar[],2,FALSE),""))</f>
        <v>46193</v>
      </c>
      <c r="C3934" t="str">
        <f t="shared" ref="C3934:C4002" si="62">IF(LEFT(A3934,2)="GR","Inbound",IF(LEFT(A3934,2)="DO","Outbound",""))</f>
        <v>Outbound</v>
      </c>
      <c r="D3934" t="str">
        <f>IF(tbl_transaction[[#This Row],[Type]]="Inbound",VLOOKUP(tbl_transaction[[#This Row],[Reference Number]],barang_masuk[],4,FALSE),IF(tbl_transaction[[#This Row],[Type]]="Outbound",VLOOKUP(tbl_transaction[[#This Row],[Reference Number]],barang_keluar[],4,FALSE),""))</f>
        <v>HOM008</v>
      </c>
      <c r="E3934" t="str">
        <f>IF(tbl_transaction[[#This Row],[Type]]="Inbound",VLOOKUP(tbl_transaction[[#This Row],[Reference Number]],barang_masuk[],5,FALSE),IF(tbl_transaction[[#This Row],[Type]]="Outbound",VLOOKUP(tbl_transaction[[#This Row],[Reference Number]],barang_keluar[],5,FALSE),""))</f>
        <v>Rinso Home Care Variant 8</v>
      </c>
      <c r="F3934">
        <f>IF(tbl_transaction[[#This Row],[Type]]="Inbound",VLOOKUP(tbl_transaction[[#This Row],[Reference Number]],barang_masuk[],6,FALSE),IF(tbl_transaction[[#This Row],[Type]]="Outbound",VLOOKUP(tbl_transaction[[#This Row],[Reference Number]],barang_keluar[],6,FALSE),""))</f>
        <v>48</v>
      </c>
      <c r="G3934" t="str">
        <f>IF(tbl_transaction[[#This Row],[Type]]="Inbound",VLOOKUP(tbl_transaction[[#This Row],[Reference Number]],barang_masuk[],7,FALSE),IF(tbl_transaction[[#This Row],[Type]]="Outbound",VLOOKUP(tbl_transaction[[#This Row],[Reference Number]],barang_keluar[],7,FALSE),""))</f>
        <v>Pack</v>
      </c>
      <c r="H3934" t="str">
        <f>IF(tbl_transaction[[#This Row],[Type]]="Inbound",VLOOKUP(tbl_transaction[[#This Row],[Reference Number]],barang_masuk[],3,FALSE),IF(tbl_transaction[[#This Row],[Type]]="Outbound",VLOOKUP(tbl_transaction[[#This Row],[Reference Number]],barang_keluar[],3,FALSE),""))</f>
        <v>Outlet 022</v>
      </c>
      <c r="I3934" t="str">
        <f>IF(D3934='Kartu Stok'!$B$2,COUNTIF($D$3:D3934,'Kartu Stok'!$B$2),"")</f>
        <v/>
      </c>
    </row>
    <row r="3935" spans="1:9" ht="14.5" x14ac:dyDescent="0.35">
      <c r="A3935" s="2" t="s">
        <v>4494</v>
      </c>
      <c r="B3935" s="5">
        <f>IF(LEFT(tbl_transaction[[#This Row],[Reference Number]],2)="GR",VLOOKUP(tbl_transaction[[#This Row],[Reference Number]],barang_masuk[],2,FALSE),IF(LEFT(tbl_transaction[[#This Row],[Reference Number]],2)="DO",VLOOKUP(tbl_transaction[[#This Row],[Reference Number]],barang_keluar[],2,FALSE),""))</f>
        <v>46191</v>
      </c>
      <c r="C3935" t="str">
        <f t="shared" si="62"/>
        <v>Outbound</v>
      </c>
      <c r="D3935" t="str">
        <f>IF(tbl_transaction[[#This Row],[Type]]="Inbound",VLOOKUP(tbl_transaction[[#This Row],[Reference Number]],barang_masuk[],4,FALSE),IF(tbl_transaction[[#This Row],[Type]]="Outbound",VLOOKUP(tbl_transaction[[#This Row],[Reference Number]],barang_keluar[],4,FALSE),""))</f>
        <v>DAR012</v>
      </c>
      <c r="E3935" t="str">
        <f>IF(tbl_transaction[[#This Row],[Type]]="Inbound",VLOOKUP(tbl_transaction[[#This Row],[Reference Number]],barang_masuk[],5,FALSE),IF(tbl_transaction[[#This Row],[Type]]="Outbound",VLOOKUP(tbl_transaction[[#This Row],[Reference Number]],barang_keluar[],5,FALSE),""))</f>
        <v>Indomilk Dairy Variant 12</v>
      </c>
      <c r="F3935">
        <f>IF(tbl_transaction[[#This Row],[Type]]="Inbound",VLOOKUP(tbl_transaction[[#This Row],[Reference Number]],barang_masuk[],6,FALSE),IF(tbl_transaction[[#This Row],[Type]]="Outbound",VLOOKUP(tbl_transaction[[#This Row],[Reference Number]],barang_keluar[],6,FALSE),""))</f>
        <v>48</v>
      </c>
      <c r="G3935" t="str">
        <f>IF(tbl_transaction[[#This Row],[Type]]="Inbound",VLOOKUP(tbl_transaction[[#This Row],[Reference Number]],barang_masuk[],7,FALSE),IF(tbl_transaction[[#This Row],[Type]]="Outbound",VLOOKUP(tbl_transaction[[#This Row],[Reference Number]],barang_keluar[],7,FALSE),""))</f>
        <v>Box</v>
      </c>
      <c r="H3935" t="str">
        <f>IF(tbl_transaction[[#This Row],[Type]]="Inbound",VLOOKUP(tbl_transaction[[#This Row],[Reference Number]],barang_masuk[],3,FALSE),IF(tbl_transaction[[#This Row],[Type]]="Outbound",VLOOKUP(tbl_transaction[[#This Row],[Reference Number]],barang_keluar[],3,FALSE),""))</f>
        <v>Outlet 011</v>
      </c>
      <c r="I3935" t="str">
        <f>IF(D3935='Kartu Stok'!$B$2,COUNTIF($D$3:D3935,'Kartu Stok'!$B$2),"")</f>
        <v/>
      </c>
    </row>
    <row r="3936" spans="1:9" ht="14.5" x14ac:dyDescent="0.35">
      <c r="A3936" s="2" t="s">
        <v>4495</v>
      </c>
      <c r="B3936" s="5">
        <f>IF(LEFT(tbl_transaction[[#This Row],[Reference Number]],2)="GR",VLOOKUP(tbl_transaction[[#This Row],[Reference Number]],barang_masuk[],2,FALSE),IF(LEFT(tbl_transaction[[#This Row],[Reference Number]],2)="DO",VLOOKUP(tbl_transaction[[#This Row],[Reference Number]],barang_keluar[],2,FALSE),""))</f>
        <v>46134</v>
      </c>
      <c r="C3936" t="str">
        <f t="shared" si="62"/>
        <v>Outbound</v>
      </c>
      <c r="D3936" t="str">
        <f>IF(tbl_transaction[[#This Row],[Type]]="Inbound",VLOOKUP(tbl_transaction[[#This Row],[Reference Number]],barang_masuk[],4,FALSE),IF(tbl_transaction[[#This Row],[Type]]="Outbound",VLOOKUP(tbl_transaction[[#This Row],[Reference Number]],barang_keluar[],4,FALSE),""))</f>
        <v>DAR010</v>
      </c>
      <c r="E3936" t="str">
        <f>IF(tbl_transaction[[#This Row],[Type]]="Inbound",VLOOKUP(tbl_transaction[[#This Row],[Reference Number]],barang_masuk[],5,FALSE),IF(tbl_transaction[[#This Row],[Type]]="Outbound",VLOOKUP(tbl_transaction[[#This Row],[Reference Number]],barang_keluar[],5,FALSE),""))</f>
        <v>Ultra Milk Dairy Variant 10</v>
      </c>
      <c r="F3936">
        <f>IF(tbl_transaction[[#This Row],[Type]]="Inbound",VLOOKUP(tbl_transaction[[#This Row],[Reference Number]],barang_masuk[],6,FALSE),IF(tbl_transaction[[#This Row],[Type]]="Outbound",VLOOKUP(tbl_transaction[[#This Row],[Reference Number]],barang_keluar[],6,FALSE),""))</f>
        <v>60</v>
      </c>
      <c r="G3936" t="str">
        <f>IF(tbl_transaction[[#This Row],[Type]]="Inbound",VLOOKUP(tbl_transaction[[#This Row],[Reference Number]],barang_masuk[],7,FALSE),IF(tbl_transaction[[#This Row],[Type]]="Outbound",VLOOKUP(tbl_transaction[[#This Row],[Reference Number]],barang_keluar[],7,FALSE),""))</f>
        <v>Box</v>
      </c>
      <c r="H3936" t="str">
        <f>IF(tbl_transaction[[#This Row],[Type]]="Inbound",VLOOKUP(tbl_transaction[[#This Row],[Reference Number]],barang_masuk[],3,FALSE),IF(tbl_transaction[[#This Row],[Type]]="Outbound",VLOOKUP(tbl_transaction[[#This Row],[Reference Number]],barang_keluar[],3,FALSE),""))</f>
        <v>Outlet 039</v>
      </c>
      <c r="I3936" t="str">
        <f>IF(D3936='Kartu Stok'!$B$2,COUNTIF($D$3:D3936,'Kartu Stok'!$B$2),"")</f>
        <v/>
      </c>
    </row>
    <row r="3937" spans="1:9" ht="14.5" x14ac:dyDescent="0.35">
      <c r="A3937" s="2" t="s">
        <v>4496</v>
      </c>
      <c r="B3937" s="5">
        <f>IF(LEFT(tbl_transaction[[#This Row],[Reference Number]],2)="GR",VLOOKUP(tbl_transaction[[#This Row],[Reference Number]],barang_masuk[],2,FALSE),IF(LEFT(tbl_transaction[[#This Row],[Reference Number]],2)="DO",VLOOKUP(tbl_transaction[[#This Row],[Reference Number]],barang_keluar[],2,FALSE),""))</f>
        <v>46072</v>
      </c>
      <c r="C3937" t="str">
        <f t="shared" si="62"/>
        <v>Outbound</v>
      </c>
      <c r="D3937" t="str">
        <f>IF(tbl_transaction[[#This Row],[Type]]="Inbound",VLOOKUP(tbl_transaction[[#This Row],[Reference Number]],barang_masuk[],4,FALSE),IF(tbl_transaction[[#This Row],[Type]]="Outbound",VLOOKUP(tbl_transaction[[#This Row],[Reference Number]],barang_keluar[],4,FALSE),""))</f>
        <v>INS017</v>
      </c>
      <c r="E3937" t="str">
        <f>IF(tbl_transaction[[#This Row],[Type]]="Inbound",VLOOKUP(tbl_transaction[[#This Row],[Reference Number]],barang_masuk[],5,FALSE),IF(tbl_transaction[[#This Row],[Type]]="Outbound",VLOOKUP(tbl_transaction[[#This Row],[Reference Number]],barang_keluar[],5,FALSE),""))</f>
        <v>Indomie Instant Food Variant 17</v>
      </c>
      <c r="F3937">
        <f>IF(tbl_transaction[[#This Row],[Type]]="Inbound",VLOOKUP(tbl_transaction[[#This Row],[Reference Number]],barang_masuk[],6,FALSE),IF(tbl_transaction[[#This Row],[Type]]="Outbound",VLOOKUP(tbl_transaction[[#This Row],[Reference Number]],barang_keluar[],6,FALSE),""))</f>
        <v>5</v>
      </c>
      <c r="G3937" t="str">
        <f>IF(tbl_transaction[[#This Row],[Type]]="Inbound",VLOOKUP(tbl_transaction[[#This Row],[Reference Number]],barang_masuk[],7,FALSE),IF(tbl_transaction[[#This Row],[Type]]="Outbound",VLOOKUP(tbl_transaction[[#This Row],[Reference Number]],barang_keluar[],7,FALSE),""))</f>
        <v>Pack</v>
      </c>
      <c r="H3937" t="str">
        <f>IF(tbl_transaction[[#This Row],[Type]]="Inbound",VLOOKUP(tbl_transaction[[#This Row],[Reference Number]],barang_masuk[],3,FALSE),IF(tbl_transaction[[#This Row],[Type]]="Outbound",VLOOKUP(tbl_transaction[[#This Row],[Reference Number]],barang_keluar[],3,FALSE),""))</f>
        <v>Outlet 073</v>
      </c>
      <c r="I3937" t="str">
        <f>IF(D3937='Kartu Stok'!$B$2,COUNTIF($D$3:D3937,'Kartu Stok'!$B$2),"")</f>
        <v/>
      </c>
    </row>
    <row r="3938" spans="1:9" ht="14.5" x14ac:dyDescent="0.35">
      <c r="A3938" s="2" t="s">
        <v>4497</v>
      </c>
      <c r="B3938" s="5">
        <f>IF(LEFT(tbl_transaction[[#This Row],[Reference Number]],2)="GR",VLOOKUP(tbl_transaction[[#This Row],[Reference Number]],barang_masuk[],2,FALSE),IF(LEFT(tbl_transaction[[#This Row],[Reference Number]],2)="DO",VLOOKUP(tbl_transaction[[#This Row],[Reference Number]],barang_keluar[],2,FALSE),""))</f>
        <v>46032</v>
      </c>
      <c r="C3938" t="str">
        <f t="shared" si="62"/>
        <v>Outbound</v>
      </c>
      <c r="D3938" t="str">
        <f>IF(tbl_transaction[[#This Row],[Type]]="Inbound",VLOOKUP(tbl_transaction[[#This Row],[Reference Number]],barang_masuk[],4,FALSE),IF(tbl_transaction[[#This Row],[Type]]="Outbound",VLOOKUP(tbl_transaction[[#This Row],[Reference Number]],barang_keluar[],4,FALSE),""))</f>
        <v>PER008</v>
      </c>
      <c r="E3938" t="str">
        <f>IF(tbl_transaction[[#This Row],[Type]]="Inbound",VLOOKUP(tbl_transaction[[#This Row],[Reference Number]],barang_masuk[],5,FALSE),IF(tbl_transaction[[#This Row],[Type]]="Outbound",VLOOKUP(tbl_transaction[[#This Row],[Reference Number]],barang_keluar[],5,FALSE),""))</f>
        <v>Lifebuoy Personal Care Variant 8</v>
      </c>
      <c r="F3938">
        <f>IF(tbl_transaction[[#This Row],[Type]]="Inbound",VLOOKUP(tbl_transaction[[#This Row],[Reference Number]],barang_masuk[],6,FALSE),IF(tbl_transaction[[#This Row],[Type]]="Outbound",VLOOKUP(tbl_transaction[[#This Row],[Reference Number]],barang_keluar[],6,FALSE),""))</f>
        <v>30</v>
      </c>
      <c r="G3938" t="str">
        <f>IF(tbl_transaction[[#This Row],[Type]]="Inbound",VLOOKUP(tbl_transaction[[#This Row],[Reference Number]],barang_masuk[],7,FALSE),IF(tbl_transaction[[#This Row],[Type]]="Outbound",VLOOKUP(tbl_transaction[[#This Row],[Reference Number]],barang_keluar[],7,FALSE),""))</f>
        <v>Bottle</v>
      </c>
      <c r="H3938" t="str">
        <f>IF(tbl_transaction[[#This Row],[Type]]="Inbound",VLOOKUP(tbl_transaction[[#This Row],[Reference Number]],barang_masuk[],3,FALSE),IF(tbl_transaction[[#This Row],[Type]]="Outbound",VLOOKUP(tbl_transaction[[#This Row],[Reference Number]],barang_keluar[],3,FALSE),""))</f>
        <v>Outlet 039</v>
      </c>
      <c r="I3938" t="str">
        <f>IF(D3938='Kartu Stok'!$B$2,COUNTIF($D$3:D3938,'Kartu Stok'!$B$2),"")</f>
        <v/>
      </c>
    </row>
    <row r="3939" spans="1:9" ht="14.5" x14ac:dyDescent="0.35">
      <c r="A3939" s="2" t="s">
        <v>4498</v>
      </c>
      <c r="B3939" s="5">
        <f>IF(LEFT(tbl_transaction[[#This Row],[Reference Number]],2)="GR",VLOOKUP(tbl_transaction[[#This Row],[Reference Number]],barang_masuk[],2,FALSE),IF(LEFT(tbl_transaction[[#This Row],[Reference Number]],2)="DO",VLOOKUP(tbl_transaction[[#This Row],[Reference Number]],barang_keluar[],2,FALSE),""))</f>
        <v>46091</v>
      </c>
      <c r="C3939" t="str">
        <f t="shared" si="62"/>
        <v>Outbound</v>
      </c>
      <c r="D3939" t="str">
        <f>IF(tbl_transaction[[#This Row],[Type]]="Inbound",VLOOKUP(tbl_transaction[[#This Row],[Reference Number]],barang_masuk[],4,FALSE),IF(tbl_transaction[[#This Row],[Type]]="Outbound",VLOOKUP(tbl_transaction[[#This Row],[Reference Number]],barang_keluar[],4,FALSE),""))</f>
        <v>HOM023</v>
      </c>
      <c r="E3939" t="str">
        <f>IF(tbl_transaction[[#This Row],[Type]]="Inbound",VLOOKUP(tbl_transaction[[#This Row],[Reference Number]],barang_masuk[],5,FALSE),IF(tbl_transaction[[#This Row],[Type]]="Outbound",VLOOKUP(tbl_transaction[[#This Row],[Reference Number]],barang_keluar[],5,FALSE),""))</f>
        <v>Rinso Home Care Variant 23</v>
      </c>
      <c r="F3939">
        <f>IF(tbl_transaction[[#This Row],[Type]]="Inbound",VLOOKUP(tbl_transaction[[#This Row],[Reference Number]],barang_masuk[],6,FALSE),IF(tbl_transaction[[#This Row],[Type]]="Outbound",VLOOKUP(tbl_transaction[[#This Row],[Reference Number]],barang_keluar[],6,FALSE),""))</f>
        <v>15</v>
      </c>
      <c r="G3939" t="str">
        <f>IF(tbl_transaction[[#This Row],[Type]]="Inbound",VLOOKUP(tbl_transaction[[#This Row],[Reference Number]],barang_masuk[],7,FALSE),IF(tbl_transaction[[#This Row],[Type]]="Outbound",VLOOKUP(tbl_transaction[[#This Row],[Reference Number]],barang_keluar[],7,FALSE),""))</f>
        <v>Pack</v>
      </c>
      <c r="H3939" t="str">
        <f>IF(tbl_transaction[[#This Row],[Type]]="Inbound",VLOOKUP(tbl_transaction[[#This Row],[Reference Number]],barang_masuk[],3,FALSE),IF(tbl_transaction[[#This Row],[Type]]="Outbound",VLOOKUP(tbl_transaction[[#This Row],[Reference Number]],barang_keluar[],3,FALSE),""))</f>
        <v>Outlet 074</v>
      </c>
      <c r="I3939" t="str">
        <f>IF(D3939='Kartu Stok'!$B$2,COUNTIF($D$3:D3939,'Kartu Stok'!$B$2),"")</f>
        <v/>
      </c>
    </row>
    <row r="3940" spans="1:9" ht="14.5" x14ac:dyDescent="0.35">
      <c r="A3940" s="2" t="s">
        <v>4499</v>
      </c>
      <c r="B3940" s="5">
        <f>IF(LEFT(tbl_transaction[[#This Row],[Reference Number]],2)="GR",VLOOKUP(tbl_transaction[[#This Row],[Reference Number]],barang_masuk[],2,FALSE),IF(LEFT(tbl_transaction[[#This Row],[Reference Number]],2)="DO",VLOOKUP(tbl_transaction[[#This Row],[Reference Number]],barang_keluar[],2,FALSE),""))</f>
        <v>46070</v>
      </c>
      <c r="C3940" t="str">
        <f t="shared" si="62"/>
        <v>Outbound</v>
      </c>
      <c r="D3940" t="str">
        <f>IF(tbl_transaction[[#This Row],[Type]]="Inbound",VLOOKUP(tbl_transaction[[#This Row],[Reference Number]],barang_masuk[],4,FALSE),IF(tbl_transaction[[#This Row],[Type]]="Outbound",VLOOKUP(tbl_transaction[[#This Row],[Reference Number]],barang_keluar[],4,FALSE),""))</f>
        <v>SNK001</v>
      </c>
      <c r="E3940" t="str">
        <f>IF(tbl_transaction[[#This Row],[Type]]="Inbound",VLOOKUP(tbl_transaction[[#This Row],[Reference Number]],barang_masuk[],5,FALSE),IF(tbl_transaction[[#This Row],[Type]]="Outbound",VLOOKUP(tbl_transaction[[#This Row],[Reference Number]],barang_keluar[],5,FALSE),""))</f>
        <v>Taro Snack Variant 1</v>
      </c>
      <c r="F3940">
        <f>IF(tbl_transaction[[#This Row],[Type]]="Inbound",VLOOKUP(tbl_transaction[[#This Row],[Reference Number]],barang_masuk[],6,FALSE),IF(tbl_transaction[[#This Row],[Type]]="Outbound",VLOOKUP(tbl_transaction[[#This Row],[Reference Number]],barang_keluar[],6,FALSE),""))</f>
        <v>20</v>
      </c>
      <c r="G3940" t="str">
        <f>IF(tbl_transaction[[#This Row],[Type]]="Inbound",VLOOKUP(tbl_transaction[[#This Row],[Reference Number]],barang_masuk[],7,FALSE),IF(tbl_transaction[[#This Row],[Type]]="Outbound",VLOOKUP(tbl_transaction[[#This Row],[Reference Number]],barang_keluar[],7,FALSE),""))</f>
        <v>Pack</v>
      </c>
      <c r="H3940" t="str">
        <f>IF(tbl_transaction[[#This Row],[Type]]="Inbound",VLOOKUP(tbl_transaction[[#This Row],[Reference Number]],barang_masuk[],3,FALSE),IF(tbl_transaction[[#This Row],[Type]]="Outbound",VLOOKUP(tbl_transaction[[#This Row],[Reference Number]],barang_keluar[],3,FALSE),""))</f>
        <v>Outlet 041</v>
      </c>
      <c r="I3940" t="str">
        <f>IF(D3940='Kartu Stok'!$B$2,COUNTIF($D$3:D3940,'Kartu Stok'!$B$2),"")</f>
        <v/>
      </c>
    </row>
    <row r="3941" spans="1:9" ht="14.5" x14ac:dyDescent="0.35">
      <c r="A3941" s="2" t="s">
        <v>4500</v>
      </c>
      <c r="B3941" s="5">
        <f>IF(LEFT(tbl_transaction[[#This Row],[Reference Number]],2)="GR",VLOOKUP(tbl_transaction[[#This Row],[Reference Number]],barang_masuk[],2,FALSE),IF(LEFT(tbl_transaction[[#This Row],[Reference Number]],2)="DO",VLOOKUP(tbl_transaction[[#This Row],[Reference Number]],barang_keluar[],2,FALSE),""))</f>
        <v>46032</v>
      </c>
      <c r="C3941" t="str">
        <f t="shared" si="62"/>
        <v>Outbound</v>
      </c>
      <c r="D3941" t="str">
        <f>IF(tbl_transaction[[#This Row],[Type]]="Inbound",VLOOKUP(tbl_transaction[[#This Row],[Reference Number]],barang_masuk[],4,FALSE),IF(tbl_transaction[[#This Row],[Type]]="Outbound",VLOOKUP(tbl_transaction[[#This Row],[Reference Number]],barang_keluar[],4,FALSE),""))</f>
        <v>SNK023</v>
      </c>
      <c r="E3941" t="str">
        <f>IF(tbl_transaction[[#This Row],[Type]]="Inbound",VLOOKUP(tbl_transaction[[#This Row],[Reference Number]],barang_masuk[],5,FALSE),IF(tbl_transaction[[#This Row],[Type]]="Outbound",VLOOKUP(tbl_transaction[[#This Row],[Reference Number]],barang_keluar[],5,FALSE),""))</f>
        <v>Taro Snack Variant 23</v>
      </c>
      <c r="F3941">
        <f>IF(tbl_transaction[[#This Row],[Type]]="Inbound",VLOOKUP(tbl_transaction[[#This Row],[Reference Number]],barang_masuk[],6,FALSE),IF(tbl_transaction[[#This Row],[Type]]="Outbound",VLOOKUP(tbl_transaction[[#This Row],[Reference Number]],barang_keluar[],6,FALSE),""))</f>
        <v>60</v>
      </c>
      <c r="G3941" t="str">
        <f>IF(tbl_transaction[[#This Row],[Type]]="Inbound",VLOOKUP(tbl_transaction[[#This Row],[Reference Number]],barang_masuk[],7,FALSE),IF(tbl_transaction[[#This Row],[Type]]="Outbound",VLOOKUP(tbl_transaction[[#This Row],[Reference Number]],barang_keluar[],7,FALSE),""))</f>
        <v>Pack</v>
      </c>
      <c r="H3941" t="str">
        <f>IF(tbl_transaction[[#This Row],[Type]]="Inbound",VLOOKUP(tbl_transaction[[#This Row],[Reference Number]],barang_masuk[],3,FALSE),IF(tbl_transaction[[#This Row],[Type]]="Outbound",VLOOKUP(tbl_transaction[[#This Row],[Reference Number]],barang_keluar[],3,FALSE),""))</f>
        <v>Outlet 010</v>
      </c>
      <c r="I3941" t="str">
        <f>IF(D3941='Kartu Stok'!$B$2,COUNTIF($D$3:D3941,'Kartu Stok'!$B$2),"")</f>
        <v/>
      </c>
    </row>
    <row r="3942" spans="1:9" ht="14.5" x14ac:dyDescent="0.35">
      <c r="A3942" s="2" t="s">
        <v>4501</v>
      </c>
      <c r="B3942" s="5">
        <f>IF(LEFT(tbl_transaction[[#This Row],[Reference Number]],2)="GR",VLOOKUP(tbl_transaction[[#This Row],[Reference Number]],barang_masuk[],2,FALSE),IF(LEFT(tbl_transaction[[#This Row],[Reference Number]],2)="DO",VLOOKUP(tbl_transaction[[#This Row],[Reference Number]],barang_keluar[],2,FALSE),""))</f>
        <v>46037</v>
      </c>
      <c r="C3942" t="str">
        <f t="shared" si="62"/>
        <v>Outbound</v>
      </c>
      <c r="D3942" t="str">
        <f>IF(tbl_transaction[[#This Row],[Type]]="Inbound",VLOOKUP(tbl_transaction[[#This Row],[Reference Number]],barang_masuk[],4,FALSE),IF(tbl_transaction[[#This Row],[Type]]="Outbound",VLOOKUP(tbl_transaction[[#This Row],[Reference Number]],barang_keluar[],4,FALSE),""))</f>
        <v>HOM029</v>
      </c>
      <c r="E3942" t="str">
        <f>IF(tbl_transaction[[#This Row],[Type]]="Inbound",VLOOKUP(tbl_transaction[[#This Row],[Reference Number]],barang_masuk[],5,FALSE),IF(tbl_transaction[[#This Row],[Type]]="Outbound",VLOOKUP(tbl_transaction[[#This Row],[Reference Number]],barang_keluar[],5,FALSE),""))</f>
        <v>Molto Home Care Variant 29</v>
      </c>
      <c r="F3942">
        <f>IF(tbl_transaction[[#This Row],[Type]]="Inbound",VLOOKUP(tbl_transaction[[#This Row],[Reference Number]],barang_masuk[],6,FALSE),IF(tbl_transaction[[#This Row],[Type]]="Outbound",VLOOKUP(tbl_transaction[[#This Row],[Reference Number]],barang_keluar[],6,FALSE),""))</f>
        <v>60</v>
      </c>
      <c r="G3942" t="str">
        <f>IF(tbl_transaction[[#This Row],[Type]]="Inbound",VLOOKUP(tbl_transaction[[#This Row],[Reference Number]],barang_masuk[],7,FALSE),IF(tbl_transaction[[#This Row],[Type]]="Outbound",VLOOKUP(tbl_transaction[[#This Row],[Reference Number]],barang_keluar[],7,FALSE),""))</f>
        <v>Pack</v>
      </c>
      <c r="H3942" t="str">
        <f>IF(tbl_transaction[[#This Row],[Type]]="Inbound",VLOOKUP(tbl_transaction[[#This Row],[Reference Number]],barang_masuk[],3,FALSE),IF(tbl_transaction[[#This Row],[Type]]="Outbound",VLOOKUP(tbl_transaction[[#This Row],[Reference Number]],barang_keluar[],3,FALSE),""))</f>
        <v>Outlet 005</v>
      </c>
      <c r="I3942" t="str">
        <f>IF(D3942='Kartu Stok'!$B$2,COUNTIF($D$3:D3942,'Kartu Stok'!$B$2),"")</f>
        <v/>
      </c>
    </row>
    <row r="3943" spans="1:9" ht="14.5" x14ac:dyDescent="0.35">
      <c r="A3943" s="2" t="s">
        <v>4502</v>
      </c>
      <c r="B3943" s="5">
        <f>IF(LEFT(tbl_transaction[[#This Row],[Reference Number]],2)="GR",VLOOKUP(tbl_transaction[[#This Row],[Reference Number]],barang_masuk[],2,FALSE),IF(LEFT(tbl_transaction[[#This Row],[Reference Number]],2)="DO",VLOOKUP(tbl_transaction[[#This Row],[Reference Number]],barang_keluar[],2,FALSE),""))</f>
        <v>46151</v>
      </c>
      <c r="C3943" t="str">
        <f t="shared" si="62"/>
        <v>Outbound</v>
      </c>
      <c r="D3943" t="str">
        <f>IF(tbl_transaction[[#This Row],[Type]]="Inbound",VLOOKUP(tbl_transaction[[#This Row],[Reference Number]],barang_masuk[],4,FALSE),IF(tbl_transaction[[#This Row],[Type]]="Outbound",VLOOKUP(tbl_transaction[[#This Row],[Reference Number]],barang_keluar[],4,FALSE),""))</f>
        <v>SNK032</v>
      </c>
      <c r="E3943" t="str">
        <f>IF(tbl_transaction[[#This Row],[Type]]="Inbound",VLOOKUP(tbl_transaction[[#This Row],[Reference Number]],barang_masuk[],5,FALSE),IF(tbl_transaction[[#This Row],[Type]]="Outbound",VLOOKUP(tbl_transaction[[#This Row],[Reference Number]],barang_keluar[],5,FALSE),""))</f>
        <v>Qtela Snack Variant 32</v>
      </c>
      <c r="F3943">
        <f>IF(tbl_transaction[[#This Row],[Type]]="Inbound",VLOOKUP(tbl_transaction[[#This Row],[Reference Number]],barang_masuk[],6,FALSE),IF(tbl_transaction[[#This Row],[Type]]="Outbound",VLOOKUP(tbl_transaction[[#This Row],[Reference Number]],barang_keluar[],6,FALSE),""))</f>
        <v>5</v>
      </c>
      <c r="G3943" t="str">
        <f>IF(tbl_transaction[[#This Row],[Type]]="Inbound",VLOOKUP(tbl_transaction[[#This Row],[Reference Number]],barang_masuk[],7,FALSE),IF(tbl_transaction[[#This Row],[Type]]="Outbound",VLOOKUP(tbl_transaction[[#This Row],[Reference Number]],barang_keluar[],7,FALSE),""))</f>
        <v>Pack</v>
      </c>
      <c r="H3943" t="str">
        <f>IF(tbl_transaction[[#This Row],[Type]]="Inbound",VLOOKUP(tbl_transaction[[#This Row],[Reference Number]],barang_masuk[],3,FALSE),IF(tbl_transaction[[#This Row],[Type]]="Outbound",VLOOKUP(tbl_transaction[[#This Row],[Reference Number]],barang_keluar[],3,FALSE),""))</f>
        <v>Outlet 047</v>
      </c>
      <c r="I3943" t="str">
        <f>IF(D3943='Kartu Stok'!$B$2,COUNTIF($D$3:D3943,'Kartu Stok'!$B$2),"")</f>
        <v/>
      </c>
    </row>
    <row r="3944" spans="1:9" ht="14.5" x14ac:dyDescent="0.35">
      <c r="A3944" s="2" t="s">
        <v>4503</v>
      </c>
      <c r="B3944" s="5">
        <f>IF(LEFT(tbl_transaction[[#This Row],[Reference Number]],2)="GR",VLOOKUP(tbl_transaction[[#This Row],[Reference Number]],barang_masuk[],2,FALSE),IF(LEFT(tbl_transaction[[#This Row],[Reference Number]],2)="DO",VLOOKUP(tbl_transaction[[#This Row],[Reference Number]],barang_keluar[],2,FALSE),""))</f>
        <v>46078</v>
      </c>
      <c r="C3944" t="str">
        <f t="shared" si="62"/>
        <v>Outbound</v>
      </c>
      <c r="D3944" t="str">
        <f>IF(tbl_transaction[[#This Row],[Type]]="Inbound",VLOOKUP(tbl_transaction[[#This Row],[Reference Number]],barang_masuk[],4,FALSE),IF(tbl_transaction[[#This Row],[Type]]="Outbound",VLOOKUP(tbl_transaction[[#This Row],[Reference Number]],barang_keluar[],4,FALSE),""))</f>
        <v>PER023</v>
      </c>
      <c r="E3944" t="str">
        <f>IF(tbl_transaction[[#This Row],[Type]]="Inbound",VLOOKUP(tbl_transaction[[#This Row],[Reference Number]],barang_masuk[],5,FALSE),IF(tbl_transaction[[#This Row],[Type]]="Outbound",VLOOKUP(tbl_transaction[[#This Row],[Reference Number]],barang_keluar[],5,FALSE),""))</f>
        <v>Lifebuoy Personal Care Variant 23</v>
      </c>
      <c r="F3944">
        <f>IF(tbl_transaction[[#This Row],[Type]]="Inbound",VLOOKUP(tbl_transaction[[#This Row],[Reference Number]],barang_masuk[],6,FALSE),IF(tbl_transaction[[#This Row],[Type]]="Outbound",VLOOKUP(tbl_transaction[[#This Row],[Reference Number]],barang_keluar[],6,FALSE),""))</f>
        <v>10</v>
      </c>
      <c r="G3944" t="str">
        <f>IF(tbl_transaction[[#This Row],[Type]]="Inbound",VLOOKUP(tbl_transaction[[#This Row],[Reference Number]],barang_masuk[],7,FALSE),IF(tbl_transaction[[#This Row],[Type]]="Outbound",VLOOKUP(tbl_transaction[[#This Row],[Reference Number]],barang_keluar[],7,FALSE),""))</f>
        <v>Bottle</v>
      </c>
      <c r="H3944" t="str">
        <f>IF(tbl_transaction[[#This Row],[Type]]="Inbound",VLOOKUP(tbl_transaction[[#This Row],[Reference Number]],barang_masuk[],3,FALSE),IF(tbl_transaction[[#This Row],[Type]]="Outbound",VLOOKUP(tbl_transaction[[#This Row],[Reference Number]],barang_keluar[],3,FALSE),""))</f>
        <v>Outlet 067</v>
      </c>
      <c r="I3944" t="str">
        <f>IF(D3944='Kartu Stok'!$B$2,COUNTIF($D$3:D3944,'Kartu Stok'!$B$2),"")</f>
        <v/>
      </c>
    </row>
    <row r="3945" spans="1:9" ht="14.5" x14ac:dyDescent="0.35">
      <c r="A3945" s="2" t="s">
        <v>4504</v>
      </c>
      <c r="B3945" s="5">
        <f>IF(LEFT(tbl_transaction[[#This Row],[Reference Number]],2)="GR",VLOOKUP(tbl_transaction[[#This Row],[Reference Number]],barang_masuk[],2,FALSE),IF(LEFT(tbl_transaction[[#This Row],[Reference Number]],2)="DO",VLOOKUP(tbl_transaction[[#This Row],[Reference Number]],barang_keluar[],2,FALSE),""))</f>
        <v>46146</v>
      </c>
      <c r="C3945" t="str">
        <f t="shared" si="62"/>
        <v>Outbound</v>
      </c>
      <c r="D3945" t="str">
        <f>IF(tbl_transaction[[#This Row],[Type]]="Inbound",VLOOKUP(tbl_transaction[[#This Row],[Reference Number]],barang_masuk[],4,FALSE),IF(tbl_transaction[[#This Row],[Type]]="Outbound",VLOOKUP(tbl_transaction[[#This Row],[Reference Number]],barang_keluar[],4,FALSE),""))</f>
        <v>SNK025</v>
      </c>
      <c r="E3945" t="str">
        <f>IF(tbl_transaction[[#This Row],[Type]]="Inbound",VLOOKUP(tbl_transaction[[#This Row],[Reference Number]],barang_masuk[],5,FALSE),IF(tbl_transaction[[#This Row],[Type]]="Outbound",VLOOKUP(tbl_transaction[[#This Row],[Reference Number]],barang_keluar[],5,FALSE),""))</f>
        <v>Qtela Snack Variant 25</v>
      </c>
      <c r="F3945">
        <f>IF(tbl_transaction[[#This Row],[Type]]="Inbound",VLOOKUP(tbl_transaction[[#This Row],[Reference Number]],barang_masuk[],6,FALSE),IF(tbl_transaction[[#This Row],[Type]]="Outbound",VLOOKUP(tbl_transaction[[#This Row],[Reference Number]],barang_keluar[],6,FALSE),""))</f>
        <v>12</v>
      </c>
      <c r="G3945" t="str">
        <f>IF(tbl_transaction[[#This Row],[Type]]="Inbound",VLOOKUP(tbl_transaction[[#This Row],[Reference Number]],barang_masuk[],7,FALSE),IF(tbl_transaction[[#This Row],[Type]]="Outbound",VLOOKUP(tbl_transaction[[#This Row],[Reference Number]],barang_keluar[],7,FALSE),""))</f>
        <v>Pack</v>
      </c>
      <c r="H3945" t="str">
        <f>IF(tbl_transaction[[#This Row],[Type]]="Inbound",VLOOKUP(tbl_transaction[[#This Row],[Reference Number]],barang_masuk[],3,FALSE),IF(tbl_transaction[[#This Row],[Type]]="Outbound",VLOOKUP(tbl_transaction[[#This Row],[Reference Number]],barang_keluar[],3,FALSE),""))</f>
        <v>Outlet 001</v>
      </c>
      <c r="I3945" t="str">
        <f>IF(D3945='Kartu Stok'!$B$2,COUNTIF($D$3:D3945,'Kartu Stok'!$B$2),"")</f>
        <v/>
      </c>
    </row>
    <row r="3946" spans="1:9" ht="14.5" x14ac:dyDescent="0.35">
      <c r="A3946" s="2" t="s">
        <v>4505</v>
      </c>
      <c r="B3946" s="5">
        <f>IF(LEFT(tbl_transaction[[#This Row],[Reference Number]],2)="GR",VLOOKUP(tbl_transaction[[#This Row],[Reference Number]],barang_masuk[],2,FALSE),IF(LEFT(tbl_transaction[[#This Row],[Reference Number]],2)="DO",VLOOKUP(tbl_transaction[[#This Row],[Reference Number]],barang_keluar[],2,FALSE),""))</f>
        <v>46181</v>
      </c>
      <c r="C3946" t="str">
        <f t="shared" si="62"/>
        <v>Outbound</v>
      </c>
      <c r="D3946" t="str">
        <f>IF(tbl_transaction[[#This Row],[Type]]="Inbound",VLOOKUP(tbl_transaction[[#This Row],[Reference Number]],barang_masuk[],4,FALSE),IF(tbl_transaction[[#This Row],[Type]]="Outbound",VLOOKUP(tbl_transaction[[#This Row],[Reference Number]],barang_keluar[],4,FALSE),""))</f>
        <v>HOM005</v>
      </c>
      <c r="E3946" t="str">
        <f>IF(tbl_transaction[[#This Row],[Type]]="Inbound",VLOOKUP(tbl_transaction[[#This Row],[Reference Number]],barang_masuk[],5,FALSE),IF(tbl_transaction[[#This Row],[Type]]="Outbound",VLOOKUP(tbl_transaction[[#This Row],[Reference Number]],barang_keluar[],5,FALSE),""))</f>
        <v>Rinso Home Care Variant 5</v>
      </c>
      <c r="F3946">
        <f>IF(tbl_transaction[[#This Row],[Type]]="Inbound",VLOOKUP(tbl_transaction[[#This Row],[Reference Number]],barang_masuk[],6,FALSE),IF(tbl_transaction[[#This Row],[Type]]="Outbound",VLOOKUP(tbl_transaction[[#This Row],[Reference Number]],barang_keluar[],6,FALSE),""))</f>
        <v>60</v>
      </c>
      <c r="G3946" t="str">
        <f>IF(tbl_transaction[[#This Row],[Type]]="Inbound",VLOOKUP(tbl_transaction[[#This Row],[Reference Number]],barang_masuk[],7,FALSE),IF(tbl_transaction[[#This Row],[Type]]="Outbound",VLOOKUP(tbl_transaction[[#This Row],[Reference Number]],barang_keluar[],7,FALSE),""))</f>
        <v>Pack</v>
      </c>
      <c r="H3946" t="str">
        <f>IF(tbl_transaction[[#This Row],[Type]]="Inbound",VLOOKUP(tbl_transaction[[#This Row],[Reference Number]],barang_masuk[],3,FALSE),IF(tbl_transaction[[#This Row],[Type]]="Outbound",VLOOKUP(tbl_transaction[[#This Row],[Reference Number]],barang_keluar[],3,FALSE),""))</f>
        <v>Outlet 031</v>
      </c>
      <c r="I3946" t="str">
        <f>IF(D3946='Kartu Stok'!$B$2,COUNTIF($D$3:D3946,'Kartu Stok'!$B$2),"")</f>
        <v/>
      </c>
    </row>
    <row r="3947" spans="1:9" ht="14.5" x14ac:dyDescent="0.35">
      <c r="A3947" s="2" t="s">
        <v>4506</v>
      </c>
      <c r="B3947" s="5">
        <f>IF(LEFT(tbl_transaction[[#This Row],[Reference Number]],2)="GR",VLOOKUP(tbl_transaction[[#This Row],[Reference Number]],barang_masuk[],2,FALSE),IF(LEFT(tbl_transaction[[#This Row],[Reference Number]],2)="DO",VLOOKUP(tbl_transaction[[#This Row],[Reference Number]],barang_keluar[],2,FALSE),""))</f>
        <v>46081</v>
      </c>
      <c r="C3947" t="str">
        <f t="shared" si="62"/>
        <v>Outbound</v>
      </c>
      <c r="D3947" t="str">
        <f>IF(tbl_transaction[[#This Row],[Type]]="Inbound",VLOOKUP(tbl_transaction[[#This Row],[Reference Number]],barang_masuk[],4,FALSE),IF(tbl_transaction[[#This Row],[Type]]="Outbound",VLOOKUP(tbl_transaction[[#This Row],[Reference Number]],barang_keluar[],4,FALSE),""))</f>
        <v>PER002</v>
      </c>
      <c r="E3947" t="str">
        <f>IF(tbl_transaction[[#This Row],[Type]]="Inbound",VLOOKUP(tbl_transaction[[#This Row],[Reference Number]],barang_masuk[],5,FALSE),IF(tbl_transaction[[#This Row],[Type]]="Outbound",VLOOKUP(tbl_transaction[[#This Row],[Reference Number]],barang_keluar[],5,FALSE),""))</f>
        <v>Lifebuoy Personal Care Variant 2</v>
      </c>
      <c r="F3947">
        <f>IF(tbl_transaction[[#This Row],[Type]]="Inbound",VLOOKUP(tbl_transaction[[#This Row],[Reference Number]],barang_masuk[],6,FALSE),IF(tbl_transaction[[#This Row],[Type]]="Outbound",VLOOKUP(tbl_transaction[[#This Row],[Reference Number]],barang_keluar[],6,FALSE),""))</f>
        <v>5</v>
      </c>
      <c r="G3947" t="str">
        <f>IF(tbl_transaction[[#This Row],[Type]]="Inbound",VLOOKUP(tbl_transaction[[#This Row],[Reference Number]],barang_masuk[],7,FALSE),IF(tbl_transaction[[#This Row],[Type]]="Outbound",VLOOKUP(tbl_transaction[[#This Row],[Reference Number]],barang_keluar[],7,FALSE),""))</f>
        <v>Bottle</v>
      </c>
      <c r="H3947" t="str">
        <f>IF(tbl_transaction[[#This Row],[Type]]="Inbound",VLOOKUP(tbl_transaction[[#This Row],[Reference Number]],barang_masuk[],3,FALSE),IF(tbl_transaction[[#This Row],[Type]]="Outbound",VLOOKUP(tbl_transaction[[#This Row],[Reference Number]],barang_keluar[],3,FALSE),""))</f>
        <v>Outlet 037</v>
      </c>
      <c r="I3947" t="str">
        <f>IF(D3947='Kartu Stok'!$B$2,COUNTIF($D$3:D3947,'Kartu Stok'!$B$2),"")</f>
        <v/>
      </c>
    </row>
    <row r="3948" spans="1:9" ht="14.5" x14ac:dyDescent="0.35">
      <c r="A3948" s="2" t="s">
        <v>4507</v>
      </c>
      <c r="B3948" s="5">
        <f>IF(LEFT(tbl_transaction[[#This Row],[Reference Number]],2)="GR",VLOOKUP(tbl_transaction[[#This Row],[Reference Number]],barang_masuk[],2,FALSE),IF(LEFT(tbl_transaction[[#This Row],[Reference Number]],2)="DO",VLOOKUP(tbl_transaction[[#This Row],[Reference Number]],barang_keluar[],2,FALSE),""))</f>
        <v>46109</v>
      </c>
      <c r="C3948" t="str">
        <f t="shared" si="62"/>
        <v>Outbound</v>
      </c>
      <c r="D3948" t="str">
        <f>IF(tbl_transaction[[#This Row],[Type]]="Inbound",VLOOKUP(tbl_transaction[[#This Row],[Reference Number]],barang_masuk[],4,FALSE),IF(tbl_transaction[[#This Row],[Type]]="Outbound",VLOOKUP(tbl_transaction[[#This Row],[Reference Number]],barang_keluar[],4,FALSE),""))</f>
        <v>BEV002</v>
      </c>
      <c r="E3948" t="str">
        <f>IF(tbl_transaction[[#This Row],[Type]]="Inbound",VLOOKUP(tbl_transaction[[#This Row],[Reference Number]],barang_masuk[],5,FALSE),IF(tbl_transaction[[#This Row],[Type]]="Outbound",VLOOKUP(tbl_transaction[[#This Row],[Reference Number]],barang_keluar[],5,FALSE),""))</f>
        <v>Aqua Beverage Variant 2</v>
      </c>
      <c r="F3948">
        <f>IF(tbl_transaction[[#This Row],[Type]]="Inbound",VLOOKUP(tbl_transaction[[#This Row],[Reference Number]],barang_masuk[],6,FALSE),IF(tbl_transaction[[#This Row],[Type]]="Outbound",VLOOKUP(tbl_transaction[[#This Row],[Reference Number]],barang_keluar[],6,FALSE),""))</f>
        <v>5</v>
      </c>
      <c r="G3948" t="str">
        <f>IF(tbl_transaction[[#This Row],[Type]]="Inbound",VLOOKUP(tbl_transaction[[#This Row],[Reference Number]],barang_masuk[],7,FALSE),IF(tbl_transaction[[#This Row],[Type]]="Outbound",VLOOKUP(tbl_transaction[[#This Row],[Reference Number]],barang_keluar[],7,FALSE),""))</f>
        <v>Bottle</v>
      </c>
      <c r="H3948" t="str">
        <f>IF(tbl_transaction[[#This Row],[Type]]="Inbound",VLOOKUP(tbl_transaction[[#This Row],[Reference Number]],barang_masuk[],3,FALSE),IF(tbl_transaction[[#This Row],[Type]]="Outbound",VLOOKUP(tbl_transaction[[#This Row],[Reference Number]],barang_keluar[],3,FALSE),""))</f>
        <v>Outlet 014</v>
      </c>
      <c r="I3948" t="str">
        <f>IF(D3948='Kartu Stok'!$B$2,COUNTIF($D$3:D3948,'Kartu Stok'!$B$2),"")</f>
        <v/>
      </c>
    </row>
    <row r="3949" spans="1:9" ht="14.5" x14ac:dyDescent="0.35">
      <c r="A3949" s="2" t="s">
        <v>4508</v>
      </c>
      <c r="B3949" s="5">
        <f>IF(LEFT(tbl_transaction[[#This Row],[Reference Number]],2)="GR",VLOOKUP(tbl_transaction[[#This Row],[Reference Number]],barang_masuk[],2,FALSE),IF(LEFT(tbl_transaction[[#This Row],[Reference Number]],2)="DO",VLOOKUP(tbl_transaction[[#This Row],[Reference Number]],barang_keluar[],2,FALSE),""))</f>
        <v>46129</v>
      </c>
      <c r="C3949" t="str">
        <f t="shared" si="62"/>
        <v>Outbound</v>
      </c>
      <c r="D3949" t="str">
        <f>IF(tbl_transaction[[#This Row],[Type]]="Inbound",VLOOKUP(tbl_transaction[[#This Row],[Reference Number]],barang_masuk[],4,FALSE),IF(tbl_transaction[[#This Row],[Type]]="Outbound",VLOOKUP(tbl_transaction[[#This Row],[Reference Number]],barang_keluar[],4,FALSE),""))</f>
        <v>INS022</v>
      </c>
      <c r="E3949" t="str">
        <f>IF(tbl_transaction[[#This Row],[Type]]="Inbound",VLOOKUP(tbl_transaction[[#This Row],[Reference Number]],barang_masuk[],5,FALSE),IF(tbl_transaction[[#This Row],[Type]]="Outbound",VLOOKUP(tbl_transaction[[#This Row],[Reference Number]],barang_keluar[],5,FALSE),""))</f>
        <v>Supermi Instant Food Variant 22</v>
      </c>
      <c r="F3949">
        <f>IF(tbl_transaction[[#This Row],[Type]]="Inbound",VLOOKUP(tbl_transaction[[#This Row],[Reference Number]],barang_masuk[],6,FALSE),IF(tbl_transaction[[#This Row],[Type]]="Outbound",VLOOKUP(tbl_transaction[[#This Row],[Reference Number]],barang_keluar[],6,FALSE),""))</f>
        <v>20</v>
      </c>
      <c r="G3949" t="str">
        <f>IF(tbl_transaction[[#This Row],[Type]]="Inbound",VLOOKUP(tbl_transaction[[#This Row],[Reference Number]],barang_masuk[],7,FALSE),IF(tbl_transaction[[#This Row],[Type]]="Outbound",VLOOKUP(tbl_transaction[[#This Row],[Reference Number]],barang_keluar[],7,FALSE),""))</f>
        <v>Pack</v>
      </c>
      <c r="H3949" t="str">
        <f>IF(tbl_transaction[[#This Row],[Type]]="Inbound",VLOOKUP(tbl_transaction[[#This Row],[Reference Number]],barang_masuk[],3,FALSE),IF(tbl_transaction[[#This Row],[Type]]="Outbound",VLOOKUP(tbl_transaction[[#This Row],[Reference Number]],barang_keluar[],3,FALSE),""))</f>
        <v>Outlet 003</v>
      </c>
      <c r="I3949" t="str">
        <f>IF(D3949='Kartu Stok'!$B$2,COUNTIF($D$3:D3949,'Kartu Stok'!$B$2),"")</f>
        <v/>
      </c>
    </row>
    <row r="3950" spans="1:9" ht="14.5" x14ac:dyDescent="0.35">
      <c r="A3950" s="2" t="s">
        <v>4509</v>
      </c>
      <c r="B3950" s="5">
        <f>IF(LEFT(tbl_transaction[[#This Row],[Reference Number]],2)="GR",VLOOKUP(tbl_transaction[[#This Row],[Reference Number]],barang_masuk[],2,FALSE),IF(LEFT(tbl_transaction[[#This Row],[Reference Number]],2)="DO",VLOOKUP(tbl_transaction[[#This Row],[Reference Number]],barang_keluar[],2,FALSE),""))</f>
        <v>46026</v>
      </c>
      <c r="C3950" t="str">
        <f t="shared" si="62"/>
        <v>Outbound</v>
      </c>
      <c r="D3950" t="str">
        <f>IF(tbl_transaction[[#This Row],[Type]]="Inbound",VLOOKUP(tbl_transaction[[#This Row],[Reference Number]],barang_masuk[],4,FALSE),IF(tbl_transaction[[#This Row],[Type]]="Outbound",VLOOKUP(tbl_transaction[[#This Row],[Reference Number]],barang_keluar[],4,FALSE),""))</f>
        <v>INS023</v>
      </c>
      <c r="E3950" t="str">
        <f>IF(tbl_transaction[[#This Row],[Type]]="Inbound",VLOOKUP(tbl_transaction[[#This Row],[Reference Number]],barang_masuk[],5,FALSE),IF(tbl_transaction[[#This Row],[Type]]="Outbound",VLOOKUP(tbl_transaction[[#This Row],[Reference Number]],barang_keluar[],5,FALSE),""))</f>
        <v>Indomie Instant Food Variant 23</v>
      </c>
      <c r="F3950">
        <f>IF(tbl_transaction[[#This Row],[Type]]="Inbound",VLOOKUP(tbl_transaction[[#This Row],[Reference Number]],barang_masuk[],6,FALSE),IF(tbl_transaction[[#This Row],[Type]]="Outbound",VLOOKUP(tbl_transaction[[#This Row],[Reference Number]],barang_keluar[],6,FALSE),""))</f>
        <v>10</v>
      </c>
      <c r="G3950" t="str">
        <f>IF(tbl_transaction[[#This Row],[Type]]="Inbound",VLOOKUP(tbl_transaction[[#This Row],[Reference Number]],barang_masuk[],7,FALSE),IF(tbl_transaction[[#This Row],[Type]]="Outbound",VLOOKUP(tbl_transaction[[#This Row],[Reference Number]],barang_keluar[],7,FALSE),""))</f>
        <v>Pack</v>
      </c>
      <c r="H3950" t="str">
        <f>IF(tbl_transaction[[#This Row],[Type]]="Inbound",VLOOKUP(tbl_transaction[[#This Row],[Reference Number]],barang_masuk[],3,FALSE),IF(tbl_transaction[[#This Row],[Type]]="Outbound",VLOOKUP(tbl_transaction[[#This Row],[Reference Number]],barang_keluar[],3,FALSE),""))</f>
        <v>Outlet 068</v>
      </c>
      <c r="I3950" t="str">
        <f>IF(D3950='Kartu Stok'!$B$2,COUNTIF($D$3:D3950,'Kartu Stok'!$B$2),"")</f>
        <v/>
      </c>
    </row>
    <row r="3951" spans="1:9" ht="14.5" x14ac:dyDescent="0.35">
      <c r="A3951" s="2" t="s">
        <v>4510</v>
      </c>
      <c r="B3951" s="5">
        <f>IF(LEFT(tbl_transaction[[#This Row],[Reference Number]],2)="GR",VLOOKUP(tbl_transaction[[#This Row],[Reference Number]],barang_masuk[],2,FALSE),IF(LEFT(tbl_transaction[[#This Row],[Reference Number]],2)="DO",VLOOKUP(tbl_transaction[[#This Row],[Reference Number]],barang_keluar[],2,FALSE),""))</f>
        <v>46190</v>
      </c>
      <c r="C3951" t="str">
        <f t="shared" si="62"/>
        <v>Outbound</v>
      </c>
      <c r="D3951" t="str">
        <f>IF(tbl_transaction[[#This Row],[Type]]="Inbound",VLOOKUP(tbl_transaction[[#This Row],[Reference Number]],barang_masuk[],4,FALSE),IF(tbl_transaction[[#This Row],[Type]]="Outbound",VLOOKUP(tbl_transaction[[#This Row],[Reference Number]],barang_keluar[],4,FALSE),""))</f>
        <v>DAR012</v>
      </c>
      <c r="E3951" t="str">
        <f>IF(tbl_transaction[[#This Row],[Type]]="Inbound",VLOOKUP(tbl_transaction[[#This Row],[Reference Number]],barang_masuk[],5,FALSE),IF(tbl_transaction[[#This Row],[Type]]="Outbound",VLOOKUP(tbl_transaction[[#This Row],[Reference Number]],barang_keluar[],5,FALSE),""))</f>
        <v>Indomilk Dairy Variant 12</v>
      </c>
      <c r="F3951">
        <f>IF(tbl_transaction[[#This Row],[Type]]="Inbound",VLOOKUP(tbl_transaction[[#This Row],[Reference Number]],barang_masuk[],6,FALSE),IF(tbl_transaction[[#This Row],[Type]]="Outbound",VLOOKUP(tbl_transaction[[#This Row],[Reference Number]],barang_keluar[],6,FALSE),""))</f>
        <v>20</v>
      </c>
      <c r="G3951" t="str">
        <f>IF(tbl_transaction[[#This Row],[Type]]="Inbound",VLOOKUP(tbl_transaction[[#This Row],[Reference Number]],barang_masuk[],7,FALSE),IF(tbl_transaction[[#This Row],[Type]]="Outbound",VLOOKUP(tbl_transaction[[#This Row],[Reference Number]],barang_keluar[],7,FALSE),""))</f>
        <v>Box</v>
      </c>
      <c r="H3951" t="str">
        <f>IF(tbl_transaction[[#This Row],[Type]]="Inbound",VLOOKUP(tbl_transaction[[#This Row],[Reference Number]],barang_masuk[],3,FALSE),IF(tbl_transaction[[#This Row],[Type]]="Outbound",VLOOKUP(tbl_transaction[[#This Row],[Reference Number]],barang_keluar[],3,FALSE),""))</f>
        <v>Outlet 073</v>
      </c>
      <c r="I3951" t="str">
        <f>IF(D3951='Kartu Stok'!$B$2,COUNTIF($D$3:D3951,'Kartu Stok'!$B$2),"")</f>
        <v/>
      </c>
    </row>
    <row r="3952" spans="1:9" ht="14.5" x14ac:dyDescent="0.35">
      <c r="A3952" s="2" t="s">
        <v>4511</v>
      </c>
      <c r="B3952" s="5">
        <f>IF(LEFT(tbl_transaction[[#This Row],[Reference Number]],2)="GR",VLOOKUP(tbl_transaction[[#This Row],[Reference Number]],barang_masuk[],2,FALSE),IF(LEFT(tbl_transaction[[#This Row],[Reference Number]],2)="DO",VLOOKUP(tbl_transaction[[#This Row],[Reference Number]],barang_keluar[],2,FALSE),""))</f>
        <v>46106</v>
      </c>
      <c r="C3952" t="str">
        <f t="shared" si="62"/>
        <v>Outbound</v>
      </c>
      <c r="D3952" t="str">
        <f>IF(tbl_transaction[[#This Row],[Type]]="Inbound",VLOOKUP(tbl_transaction[[#This Row],[Reference Number]],barang_masuk[],4,FALSE),IF(tbl_transaction[[#This Row],[Type]]="Outbound",VLOOKUP(tbl_transaction[[#This Row],[Reference Number]],barang_keluar[],4,FALSE),""))</f>
        <v>INS013</v>
      </c>
      <c r="E3952" t="str">
        <f>IF(tbl_transaction[[#This Row],[Type]]="Inbound",VLOOKUP(tbl_transaction[[#This Row],[Reference Number]],barang_masuk[],5,FALSE),IF(tbl_transaction[[#This Row],[Type]]="Outbound",VLOOKUP(tbl_transaction[[#This Row],[Reference Number]],barang_keluar[],5,FALSE),""))</f>
        <v>Sarimi Instant Food Variant 13</v>
      </c>
      <c r="F3952">
        <f>IF(tbl_transaction[[#This Row],[Type]]="Inbound",VLOOKUP(tbl_transaction[[#This Row],[Reference Number]],barang_masuk[],6,FALSE),IF(tbl_transaction[[#This Row],[Type]]="Outbound",VLOOKUP(tbl_transaction[[#This Row],[Reference Number]],barang_keluar[],6,FALSE),""))</f>
        <v>48</v>
      </c>
      <c r="G3952" t="str">
        <f>IF(tbl_transaction[[#This Row],[Type]]="Inbound",VLOOKUP(tbl_transaction[[#This Row],[Reference Number]],barang_masuk[],7,FALSE),IF(tbl_transaction[[#This Row],[Type]]="Outbound",VLOOKUP(tbl_transaction[[#This Row],[Reference Number]],barang_keluar[],7,FALSE),""))</f>
        <v>Pack</v>
      </c>
      <c r="H3952" t="str">
        <f>IF(tbl_transaction[[#This Row],[Type]]="Inbound",VLOOKUP(tbl_transaction[[#This Row],[Reference Number]],barang_masuk[],3,FALSE),IF(tbl_transaction[[#This Row],[Type]]="Outbound",VLOOKUP(tbl_transaction[[#This Row],[Reference Number]],barang_keluar[],3,FALSE),""))</f>
        <v>Outlet 036</v>
      </c>
      <c r="I3952" t="str">
        <f>IF(D3952='Kartu Stok'!$B$2,COUNTIF($D$3:D3952,'Kartu Stok'!$B$2),"")</f>
        <v/>
      </c>
    </row>
    <row r="3953" spans="1:9" ht="14.5" x14ac:dyDescent="0.35">
      <c r="A3953" s="2" t="s">
        <v>4512</v>
      </c>
      <c r="B3953" s="5">
        <f>IF(LEFT(tbl_transaction[[#This Row],[Reference Number]],2)="GR",VLOOKUP(tbl_transaction[[#This Row],[Reference Number]],barang_masuk[],2,FALSE),IF(LEFT(tbl_transaction[[#This Row],[Reference Number]],2)="DO",VLOOKUP(tbl_transaction[[#This Row],[Reference Number]],barang_keluar[],2,FALSE),""))</f>
        <v>46122</v>
      </c>
      <c r="C3953" t="str">
        <f t="shared" si="62"/>
        <v>Outbound</v>
      </c>
      <c r="D3953" t="str">
        <f>IF(tbl_transaction[[#This Row],[Type]]="Inbound",VLOOKUP(tbl_transaction[[#This Row],[Reference Number]],barang_masuk[],4,FALSE),IF(tbl_transaction[[#This Row],[Type]]="Outbound",VLOOKUP(tbl_transaction[[#This Row],[Reference Number]],barang_keluar[],4,FALSE),""))</f>
        <v>BEV016</v>
      </c>
      <c r="E3953" t="str">
        <f>IF(tbl_transaction[[#This Row],[Type]]="Inbound",VLOOKUP(tbl_transaction[[#This Row],[Reference Number]],barang_masuk[],5,FALSE),IF(tbl_transaction[[#This Row],[Type]]="Outbound",VLOOKUP(tbl_transaction[[#This Row],[Reference Number]],barang_keluar[],5,FALSE),""))</f>
        <v>Sosro Beverage Variant 16</v>
      </c>
      <c r="F3953">
        <f>IF(tbl_transaction[[#This Row],[Type]]="Inbound",VLOOKUP(tbl_transaction[[#This Row],[Reference Number]],barang_masuk[],6,FALSE),IF(tbl_transaction[[#This Row],[Type]]="Outbound",VLOOKUP(tbl_transaction[[#This Row],[Reference Number]],barang_keluar[],6,FALSE),""))</f>
        <v>10</v>
      </c>
      <c r="G3953" t="str">
        <f>IF(tbl_transaction[[#This Row],[Type]]="Inbound",VLOOKUP(tbl_transaction[[#This Row],[Reference Number]],barang_masuk[],7,FALSE),IF(tbl_transaction[[#This Row],[Type]]="Outbound",VLOOKUP(tbl_transaction[[#This Row],[Reference Number]],barang_keluar[],7,FALSE),""))</f>
        <v>Bottle</v>
      </c>
      <c r="H3953" t="str">
        <f>IF(tbl_transaction[[#This Row],[Type]]="Inbound",VLOOKUP(tbl_transaction[[#This Row],[Reference Number]],barang_masuk[],3,FALSE),IF(tbl_transaction[[#This Row],[Type]]="Outbound",VLOOKUP(tbl_transaction[[#This Row],[Reference Number]],barang_keluar[],3,FALSE),""))</f>
        <v>Outlet 049</v>
      </c>
      <c r="I3953" t="str">
        <f>IF(D3953='Kartu Stok'!$B$2,COUNTIF($D$3:D3953,'Kartu Stok'!$B$2),"")</f>
        <v/>
      </c>
    </row>
    <row r="3954" spans="1:9" ht="14.5" x14ac:dyDescent="0.35">
      <c r="A3954" s="2" t="s">
        <v>4513</v>
      </c>
      <c r="B3954" s="5">
        <f>IF(LEFT(tbl_transaction[[#This Row],[Reference Number]],2)="GR",VLOOKUP(tbl_transaction[[#This Row],[Reference Number]],barang_masuk[],2,FALSE),IF(LEFT(tbl_transaction[[#This Row],[Reference Number]],2)="DO",VLOOKUP(tbl_transaction[[#This Row],[Reference Number]],barang_keluar[],2,FALSE),""))</f>
        <v>46077</v>
      </c>
      <c r="C3954" t="str">
        <f t="shared" si="62"/>
        <v>Outbound</v>
      </c>
      <c r="D3954" t="str">
        <f>IF(tbl_transaction[[#This Row],[Type]]="Inbound",VLOOKUP(tbl_transaction[[#This Row],[Reference Number]],barang_masuk[],4,FALSE),IF(tbl_transaction[[#This Row],[Type]]="Outbound",VLOOKUP(tbl_transaction[[#This Row],[Reference Number]],barang_keluar[],4,FALSE),""))</f>
        <v>HOM020</v>
      </c>
      <c r="E3954" t="str">
        <f>IF(tbl_transaction[[#This Row],[Type]]="Inbound",VLOOKUP(tbl_transaction[[#This Row],[Reference Number]],barang_masuk[],5,FALSE),IF(tbl_transaction[[#This Row],[Type]]="Outbound",VLOOKUP(tbl_transaction[[#This Row],[Reference Number]],barang_keluar[],5,FALSE),""))</f>
        <v>Sunlight Home Care Variant 20</v>
      </c>
      <c r="F3954">
        <f>IF(tbl_transaction[[#This Row],[Type]]="Inbound",VLOOKUP(tbl_transaction[[#This Row],[Reference Number]],barang_masuk[],6,FALSE),IF(tbl_transaction[[#This Row],[Type]]="Outbound",VLOOKUP(tbl_transaction[[#This Row],[Reference Number]],barang_keluar[],6,FALSE),""))</f>
        <v>24</v>
      </c>
      <c r="G3954" t="str">
        <f>IF(tbl_transaction[[#This Row],[Type]]="Inbound",VLOOKUP(tbl_transaction[[#This Row],[Reference Number]],barang_masuk[],7,FALSE),IF(tbl_transaction[[#This Row],[Type]]="Outbound",VLOOKUP(tbl_transaction[[#This Row],[Reference Number]],barang_keluar[],7,FALSE),""))</f>
        <v>Pack</v>
      </c>
      <c r="H3954" t="str">
        <f>IF(tbl_transaction[[#This Row],[Type]]="Inbound",VLOOKUP(tbl_transaction[[#This Row],[Reference Number]],barang_masuk[],3,FALSE),IF(tbl_transaction[[#This Row],[Type]]="Outbound",VLOOKUP(tbl_transaction[[#This Row],[Reference Number]],barang_keluar[],3,FALSE),""))</f>
        <v>Outlet 028</v>
      </c>
      <c r="I3954" t="str">
        <f>IF(D3954='Kartu Stok'!$B$2,COUNTIF($D$3:D3954,'Kartu Stok'!$B$2),"")</f>
        <v/>
      </c>
    </row>
    <row r="3955" spans="1:9" ht="14.5" x14ac:dyDescent="0.35">
      <c r="A3955" s="2" t="s">
        <v>4514</v>
      </c>
      <c r="B3955" s="5">
        <f>IF(LEFT(tbl_transaction[[#This Row],[Reference Number]],2)="GR",VLOOKUP(tbl_transaction[[#This Row],[Reference Number]],barang_masuk[],2,FALSE),IF(LEFT(tbl_transaction[[#This Row],[Reference Number]],2)="DO",VLOOKUP(tbl_transaction[[#This Row],[Reference Number]],barang_keluar[],2,FALSE),""))</f>
        <v>46138</v>
      </c>
      <c r="C3955" t="str">
        <f t="shared" si="62"/>
        <v>Outbound</v>
      </c>
      <c r="D3955" t="str">
        <f>IF(tbl_transaction[[#This Row],[Type]]="Inbound",VLOOKUP(tbl_transaction[[#This Row],[Reference Number]],barang_masuk[],4,FALSE),IF(tbl_transaction[[#This Row],[Type]]="Outbound",VLOOKUP(tbl_transaction[[#This Row],[Reference Number]],barang_keluar[],4,FALSE),""))</f>
        <v>PER004</v>
      </c>
      <c r="E3955" t="str">
        <f>IF(tbl_transaction[[#This Row],[Type]]="Inbound",VLOOKUP(tbl_transaction[[#This Row],[Reference Number]],barang_masuk[],5,FALSE),IF(tbl_transaction[[#This Row],[Type]]="Outbound",VLOOKUP(tbl_transaction[[#This Row],[Reference Number]],barang_keluar[],5,FALSE),""))</f>
        <v>Lifebuoy Personal Care Variant 4</v>
      </c>
      <c r="F3955">
        <f>IF(tbl_transaction[[#This Row],[Type]]="Inbound",VLOOKUP(tbl_transaction[[#This Row],[Reference Number]],barang_masuk[],6,FALSE),IF(tbl_transaction[[#This Row],[Type]]="Outbound",VLOOKUP(tbl_transaction[[#This Row],[Reference Number]],barang_keluar[],6,FALSE),""))</f>
        <v>12</v>
      </c>
      <c r="G3955" t="str">
        <f>IF(tbl_transaction[[#This Row],[Type]]="Inbound",VLOOKUP(tbl_transaction[[#This Row],[Reference Number]],barang_masuk[],7,FALSE),IF(tbl_transaction[[#This Row],[Type]]="Outbound",VLOOKUP(tbl_transaction[[#This Row],[Reference Number]],barang_keluar[],7,FALSE),""))</f>
        <v>Bottle</v>
      </c>
      <c r="H3955" t="str">
        <f>IF(tbl_transaction[[#This Row],[Type]]="Inbound",VLOOKUP(tbl_transaction[[#This Row],[Reference Number]],barang_masuk[],3,FALSE),IF(tbl_transaction[[#This Row],[Type]]="Outbound",VLOOKUP(tbl_transaction[[#This Row],[Reference Number]],barang_keluar[],3,FALSE),""))</f>
        <v>Outlet 015</v>
      </c>
      <c r="I3955" t="str">
        <f>IF(D3955='Kartu Stok'!$B$2,COUNTIF($D$3:D3955,'Kartu Stok'!$B$2),"")</f>
        <v/>
      </c>
    </row>
    <row r="3956" spans="1:9" ht="14.5" x14ac:dyDescent="0.35">
      <c r="A3956" s="2" t="s">
        <v>4515</v>
      </c>
      <c r="B3956" s="5">
        <f>IF(LEFT(tbl_transaction[[#This Row],[Reference Number]],2)="GR",VLOOKUP(tbl_transaction[[#This Row],[Reference Number]],barang_masuk[],2,FALSE),IF(LEFT(tbl_transaction[[#This Row],[Reference Number]],2)="DO",VLOOKUP(tbl_transaction[[#This Row],[Reference Number]],barang_keluar[],2,FALSE),""))</f>
        <v>46129</v>
      </c>
      <c r="C3956" t="str">
        <f t="shared" si="62"/>
        <v>Outbound</v>
      </c>
      <c r="D3956" t="str">
        <f>IF(tbl_transaction[[#This Row],[Type]]="Inbound",VLOOKUP(tbl_transaction[[#This Row],[Reference Number]],barang_masuk[],4,FALSE),IF(tbl_transaction[[#This Row],[Type]]="Outbound",VLOOKUP(tbl_transaction[[#This Row],[Reference Number]],barang_keluar[],4,FALSE),""))</f>
        <v>PER003</v>
      </c>
      <c r="E3956" t="str">
        <f>IF(tbl_transaction[[#This Row],[Type]]="Inbound",VLOOKUP(tbl_transaction[[#This Row],[Reference Number]],barang_masuk[],5,FALSE),IF(tbl_transaction[[#This Row],[Type]]="Outbound",VLOOKUP(tbl_transaction[[#This Row],[Reference Number]],barang_keluar[],5,FALSE),""))</f>
        <v>Pepsodent Personal Care Variant 3</v>
      </c>
      <c r="F3956">
        <f>IF(tbl_transaction[[#This Row],[Type]]="Inbound",VLOOKUP(tbl_transaction[[#This Row],[Reference Number]],barang_masuk[],6,FALSE),IF(tbl_transaction[[#This Row],[Type]]="Outbound",VLOOKUP(tbl_transaction[[#This Row],[Reference Number]],barang_keluar[],6,FALSE),""))</f>
        <v>12</v>
      </c>
      <c r="G3956" t="str">
        <f>IF(tbl_transaction[[#This Row],[Type]]="Inbound",VLOOKUP(tbl_transaction[[#This Row],[Reference Number]],barang_masuk[],7,FALSE),IF(tbl_transaction[[#This Row],[Type]]="Outbound",VLOOKUP(tbl_transaction[[#This Row],[Reference Number]],barang_keluar[],7,FALSE),""))</f>
        <v>Bottle</v>
      </c>
      <c r="H3956" t="str">
        <f>IF(tbl_transaction[[#This Row],[Type]]="Inbound",VLOOKUP(tbl_transaction[[#This Row],[Reference Number]],barang_masuk[],3,FALSE),IF(tbl_transaction[[#This Row],[Type]]="Outbound",VLOOKUP(tbl_transaction[[#This Row],[Reference Number]],barang_keluar[],3,FALSE),""))</f>
        <v>Outlet 064</v>
      </c>
      <c r="I3956" t="str">
        <f>IF(D3956='Kartu Stok'!$B$2,COUNTIF($D$3:D3956,'Kartu Stok'!$B$2),"")</f>
        <v/>
      </c>
    </row>
    <row r="3957" spans="1:9" ht="14.5" x14ac:dyDescent="0.35">
      <c r="A3957" s="2" t="s">
        <v>4516</v>
      </c>
      <c r="B3957" s="5">
        <f>IF(LEFT(tbl_transaction[[#This Row],[Reference Number]],2)="GR",VLOOKUP(tbl_transaction[[#This Row],[Reference Number]],barang_masuk[],2,FALSE),IF(LEFT(tbl_transaction[[#This Row],[Reference Number]],2)="DO",VLOOKUP(tbl_transaction[[#This Row],[Reference Number]],barang_keluar[],2,FALSE),""))</f>
        <v>46145</v>
      </c>
      <c r="C3957" t="str">
        <f t="shared" si="62"/>
        <v>Outbound</v>
      </c>
      <c r="D3957" t="str">
        <f>IF(tbl_transaction[[#This Row],[Type]]="Inbound",VLOOKUP(tbl_transaction[[#This Row],[Reference Number]],barang_masuk[],4,FALSE),IF(tbl_transaction[[#This Row],[Type]]="Outbound",VLOOKUP(tbl_transaction[[#This Row],[Reference Number]],barang_keluar[],4,FALSE),""))</f>
        <v>BAB019</v>
      </c>
      <c r="E3957" t="str">
        <f>IF(tbl_transaction[[#This Row],[Type]]="Inbound",VLOOKUP(tbl_transaction[[#This Row],[Reference Number]],barang_masuk[],5,FALSE),IF(tbl_transaction[[#This Row],[Type]]="Outbound",VLOOKUP(tbl_transaction[[#This Row],[Reference Number]],barang_keluar[],5,FALSE),""))</f>
        <v>Zwitsal Baby Care Variant 19</v>
      </c>
      <c r="F3957">
        <f>IF(tbl_transaction[[#This Row],[Type]]="Inbound",VLOOKUP(tbl_transaction[[#This Row],[Reference Number]],barang_masuk[],6,FALSE),IF(tbl_transaction[[#This Row],[Type]]="Outbound",VLOOKUP(tbl_transaction[[#This Row],[Reference Number]],barang_keluar[],6,FALSE),""))</f>
        <v>15</v>
      </c>
      <c r="G3957" t="str">
        <f>IF(tbl_transaction[[#This Row],[Type]]="Inbound",VLOOKUP(tbl_transaction[[#This Row],[Reference Number]],barang_masuk[],7,FALSE),IF(tbl_transaction[[#This Row],[Type]]="Outbound",VLOOKUP(tbl_transaction[[#This Row],[Reference Number]],barang_keluar[],7,FALSE),""))</f>
        <v>Pack</v>
      </c>
      <c r="H3957" t="str">
        <f>IF(tbl_transaction[[#This Row],[Type]]="Inbound",VLOOKUP(tbl_transaction[[#This Row],[Reference Number]],barang_masuk[],3,FALSE),IF(tbl_transaction[[#This Row],[Type]]="Outbound",VLOOKUP(tbl_transaction[[#This Row],[Reference Number]],barang_keluar[],3,FALSE),""))</f>
        <v>Outlet 069</v>
      </c>
      <c r="I3957" t="str">
        <f>IF(D3957='Kartu Stok'!$B$2,COUNTIF($D$3:D3957,'Kartu Stok'!$B$2),"")</f>
        <v/>
      </c>
    </row>
    <row r="3958" spans="1:9" ht="14.5" x14ac:dyDescent="0.35">
      <c r="A3958" s="2" t="s">
        <v>4517</v>
      </c>
      <c r="B3958" s="5">
        <f>IF(LEFT(tbl_transaction[[#This Row],[Reference Number]],2)="GR",VLOOKUP(tbl_transaction[[#This Row],[Reference Number]],barang_masuk[],2,FALSE),IF(LEFT(tbl_transaction[[#This Row],[Reference Number]],2)="DO",VLOOKUP(tbl_transaction[[#This Row],[Reference Number]],barang_keluar[],2,FALSE),""))</f>
        <v>46075</v>
      </c>
      <c r="C3958" t="str">
        <f t="shared" si="62"/>
        <v>Outbound</v>
      </c>
      <c r="D3958" t="str">
        <f>IF(tbl_transaction[[#This Row],[Type]]="Inbound",VLOOKUP(tbl_transaction[[#This Row],[Reference Number]],barang_masuk[],4,FALSE),IF(tbl_transaction[[#This Row],[Type]]="Outbound",VLOOKUP(tbl_transaction[[#This Row],[Reference Number]],barang_keluar[],4,FALSE),""))</f>
        <v>HOM020</v>
      </c>
      <c r="E3958" t="str">
        <f>IF(tbl_transaction[[#This Row],[Type]]="Inbound",VLOOKUP(tbl_transaction[[#This Row],[Reference Number]],barang_masuk[],5,FALSE),IF(tbl_transaction[[#This Row],[Type]]="Outbound",VLOOKUP(tbl_transaction[[#This Row],[Reference Number]],barang_keluar[],5,FALSE),""))</f>
        <v>Sunlight Home Care Variant 20</v>
      </c>
      <c r="F3958">
        <f>IF(tbl_transaction[[#This Row],[Type]]="Inbound",VLOOKUP(tbl_transaction[[#This Row],[Reference Number]],barang_masuk[],6,FALSE),IF(tbl_transaction[[#This Row],[Type]]="Outbound",VLOOKUP(tbl_transaction[[#This Row],[Reference Number]],barang_keluar[],6,FALSE),""))</f>
        <v>20</v>
      </c>
      <c r="G3958" t="str">
        <f>IF(tbl_transaction[[#This Row],[Type]]="Inbound",VLOOKUP(tbl_transaction[[#This Row],[Reference Number]],barang_masuk[],7,FALSE),IF(tbl_transaction[[#This Row],[Type]]="Outbound",VLOOKUP(tbl_transaction[[#This Row],[Reference Number]],barang_keluar[],7,FALSE),""))</f>
        <v>Pack</v>
      </c>
      <c r="H3958" t="str">
        <f>IF(tbl_transaction[[#This Row],[Type]]="Inbound",VLOOKUP(tbl_transaction[[#This Row],[Reference Number]],barang_masuk[],3,FALSE),IF(tbl_transaction[[#This Row],[Type]]="Outbound",VLOOKUP(tbl_transaction[[#This Row],[Reference Number]],barang_keluar[],3,FALSE),""))</f>
        <v>Outlet 043</v>
      </c>
      <c r="I3958" t="str">
        <f>IF(D3958='Kartu Stok'!$B$2,COUNTIF($D$3:D3958,'Kartu Stok'!$B$2),"")</f>
        <v/>
      </c>
    </row>
    <row r="3959" spans="1:9" ht="14.5" x14ac:dyDescent="0.35">
      <c r="A3959" s="2" t="s">
        <v>4518</v>
      </c>
      <c r="B3959" s="5">
        <f>IF(LEFT(tbl_transaction[[#This Row],[Reference Number]],2)="GR",VLOOKUP(tbl_transaction[[#This Row],[Reference Number]],barang_masuk[],2,FALSE),IF(LEFT(tbl_transaction[[#This Row],[Reference Number]],2)="DO",VLOOKUP(tbl_transaction[[#This Row],[Reference Number]],barang_keluar[],2,FALSE),""))</f>
        <v>46201</v>
      </c>
      <c r="C3959" t="str">
        <f t="shared" si="62"/>
        <v>Outbound</v>
      </c>
      <c r="D3959" t="str">
        <f>IF(tbl_transaction[[#This Row],[Type]]="Inbound",VLOOKUP(tbl_transaction[[#This Row],[Reference Number]],barang_masuk[],4,FALSE),IF(tbl_transaction[[#This Row],[Type]]="Outbound",VLOOKUP(tbl_transaction[[#This Row],[Reference Number]],barang_keluar[],4,FALSE),""))</f>
        <v>DAR009</v>
      </c>
      <c r="E3959" t="str">
        <f>IF(tbl_transaction[[#This Row],[Type]]="Inbound",VLOOKUP(tbl_transaction[[#This Row],[Reference Number]],barang_masuk[],5,FALSE),IF(tbl_transaction[[#This Row],[Type]]="Outbound",VLOOKUP(tbl_transaction[[#This Row],[Reference Number]],barang_keluar[],5,FALSE),""))</f>
        <v>Indomilk Dairy Variant 9</v>
      </c>
      <c r="F3959">
        <f>IF(tbl_transaction[[#This Row],[Type]]="Inbound",VLOOKUP(tbl_transaction[[#This Row],[Reference Number]],barang_masuk[],6,FALSE),IF(tbl_transaction[[#This Row],[Type]]="Outbound",VLOOKUP(tbl_transaction[[#This Row],[Reference Number]],barang_keluar[],6,FALSE),""))</f>
        <v>10</v>
      </c>
      <c r="G3959" t="str">
        <f>IF(tbl_transaction[[#This Row],[Type]]="Inbound",VLOOKUP(tbl_transaction[[#This Row],[Reference Number]],barang_masuk[],7,FALSE),IF(tbl_transaction[[#This Row],[Type]]="Outbound",VLOOKUP(tbl_transaction[[#This Row],[Reference Number]],barang_keluar[],7,FALSE),""))</f>
        <v>Box</v>
      </c>
      <c r="H3959" t="str">
        <f>IF(tbl_transaction[[#This Row],[Type]]="Inbound",VLOOKUP(tbl_transaction[[#This Row],[Reference Number]],barang_masuk[],3,FALSE),IF(tbl_transaction[[#This Row],[Type]]="Outbound",VLOOKUP(tbl_transaction[[#This Row],[Reference Number]],barang_keluar[],3,FALSE),""))</f>
        <v>Outlet 025</v>
      </c>
      <c r="I3959" t="str">
        <f>IF(D3959='Kartu Stok'!$B$2,COUNTIF($D$3:D3959,'Kartu Stok'!$B$2),"")</f>
        <v/>
      </c>
    </row>
    <row r="3960" spans="1:9" ht="14.5" x14ac:dyDescent="0.35">
      <c r="A3960" s="2" t="s">
        <v>4519</v>
      </c>
      <c r="B3960" s="5">
        <f>IF(LEFT(tbl_transaction[[#This Row],[Reference Number]],2)="GR",VLOOKUP(tbl_transaction[[#This Row],[Reference Number]],barang_masuk[],2,FALSE),IF(LEFT(tbl_transaction[[#This Row],[Reference Number]],2)="DO",VLOOKUP(tbl_transaction[[#This Row],[Reference Number]],barang_keluar[],2,FALSE),""))</f>
        <v>46094</v>
      </c>
      <c r="C3960" t="str">
        <f t="shared" si="62"/>
        <v>Outbound</v>
      </c>
      <c r="D3960" t="str">
        <f>IF(tbl_transaction[[#This Row],[Type]]="Inbound",VLOOKUP(tbl_transaction[[#This Row],[Reference Number]],barang_masuk[],4,FALSE),IF(tbl_transaction[[#This Row],[Type]]="Outbound",VLOOKUP(tbl_transaction[[#This Row],[Reference Number]],barang_keluar[],4,FALSE),""))</f>
        <v>BEV039</v>
      </c>
      <c r="E3960" t="str">
        <f>IF(tbl_transaction[[#This Row],[Type]]="Inbound",VLOOKUP(tbl_transaction[[#This Row],[Reference Number]],barang_masuk[],5,FALSE),IF(tbl_transaction[[#This Row],[Type]]="Outbound",VLOOKUP(tbl_transaction[[#This Row],[Reference Number]],barang_keluar[],5,FALSE),""))</f>
        <v>Pocari Beverage Variant 39</v>
      </c>
      <c r="F3960">
        <f>IF(tbl_transaction[[#This Row],[Type]]="Inbound",VLOOKUP(tbl_transaction[[#This Row],[Reference Number]],barang_masuk[],6,FALSE),IF(tbl_transaction[[#This Row],[Type]]="Outbound",VLOOKUP(tbl_transaction[[#This Row],[Reference Number]],barang_keluar[],6,FALSE),""))</f>
        <v>30</v>
      </c>
      <c r="G3960" t="str">
        <f>IF(tbl_transaction[[#This Row],[Type]]="Inbound",VLOOKUP(tbl_transaction[[#This Row],[Reference Number]],barang_masuk[],7,FALSE),IF(tbl_transaction[[#This Row],[Type]]="Outbound",VLOOKUP(tbl_transaction[[#This Row],[Reference Number]],barang_keluar[],7,FALSE),""))</f>
        <v>Bottle</v>
      </c>
      <c r="H3960" t="str">
        <f>IF(tbl_transaction[[#This Row],[Type]]="Inbound",VLOOKUP(tbl_transaction[[#This Row],[Reference Number]],barang_masuk[],3,FALSE),IF(tbl_transaction[[#This Row],[Type]]="Outbound",VLOOKUP(tbl_transaction[[#This Row],[Reference Number]],barang_keluar[],3,FALSE),""))</f>
        <v>Outlet 016</v>
      </c>
      <c r="I3960" t="str">
        <f>IF(D3960='Kartu Stok'!$B$2,COUNTIF($D$3:D3960,'Kartu Stok'!$B$2),"")</f>
        <v/>
      </c>
    </row>
    <row r="3961" spans="1:9" ht="14.5" x14ac:dyDescent="0.35">
      <c r="A3961" s="2" t="s">
        <v>4520</v>
      </c>
      <c r="B3961" s="5">
        <f>IF(LEFT(tbl_transaction[[#This Row],[Reference Number]],2)="GR",VLOOKUP(tbl_transaction[[#This Row],[Reference Number]],barang_masuk[],2,FALSE),IF(LEFT(tbl_transaction[[#This Row],[Reference Number]],2)="DO",VLOOKUP(tbl_transaction[[#This Row],[Reference Number]],barang_keluar[],2,FALSE),""))</f>
        <v>46147</v>
      </c>
      <c r="C3961" t="str">
        <f t="shared" si="62"/>
        <v>Outbound</v>
      </c>
      <c r="D3961" t="str">
        <f>IF(tbl_transaction[[#This Row],[Type]]="Inbound",VLOOKUP(tbl_transaction[[#This Row],[Reference Number]],barang_masuk[],4,FALSE),IF(tbl_transaction[[#This Row],[Type]]="Outbound",VLOOKUP(tbl_transaction[[#This Row],[Reference Number]],barang_keluar[],4,FALSE),""))</f>
        <v>SNK034</v>
      </c>
      <c r="E3961" t="str">
        <f>IF(tbl_transaction[[#This Row],[Type]]="Inbound",VLOOKUP(tbl_transaction[[#This Row],[Reference Number]],barang_masuk[],5,FALSE),IF(tbl_transaction[[#This Row],[Type]]="Outbound",VLOOKUP(tbl_transaction[[#This Row],[Reference Number]],barang_keluar[],5,FALSE),""))</f>
        <v>Taro Snack Variant 34</v>
      </c>
      <c r="F3961">
        <f>IF(tbl_transaction[[#This Row],[Type]]="Inbound",VLOOKUP(tbl_transaction[[#This Row],[Reference Number]],barang_masuk[],6,FALSE),IF(tbl_transaction[[#This Row],[Type]]="Outbound",VLOOKUP(tbl_transaction[[#This Row],[Reference Number]],barang_keluar[],6,FALSE),""))</f>
        <v>48</v>
      </c>
      <c r="G3961" t="str">
        <f>IF(tbl_transaction[[#This Row],[Type]]="Inbound",VLOOKUP(tbl_transaction[[#This Row],[Reference Number]],barang_masuk[],7,FALSE),IF(tbl_transaction[[#This Row],[Type]]="Outbound",VLOOKUP(tbl_transaction[[#This Row],[Reference Number]],barang_keluar[],7,FALSE),""))</f>
        <v>Pack</v>
      </c>
      <c r="H3961" t="str">
        <f>IF(tbl_transaction[[#This Row],[Type]]="Inbound",VLOOKUP(tbl_transaction[[#This Row],[Reference Number]],barang_masuk[],3,FALSE),IF(tbl_transaction[[#This Row],[Type]]="Outbound",VLOOKUP(tbl_transaction[[#This Row],[Reference Number]],barang_keluar[],3,FALSE),""))</f>
        <v>Outlet 077</v>
      </c>
      <c r="I3961" t="str">
        <f>IF(D3961='Kartu Stok'!$B$2,COUNTIF($D$3:D3961,'Kartu Stok'!$B$2),"")</f>
        <v/>
      </c>
    </row>
    <row r="3962" spans="1:9" ht="14.5" x14ac:dyDescent="0.35">
      <c r="A3962" s="2" t="s">
        <v>4521</v>
      </c>
      <c r="B3962" s="5">
        <f>IF(LEFT(tbl_transaction[[#This Row],[Reference Number]],2)="GR",VLOOKUP(tbl_transaction[[#This Row],[Reference Number]],barang_masuk[],2,FALSE),IF(LEFT(tbl_transaction[[#This Row],[Reference Number]],2)="DO",VLOOKUP(tbl_transaction[[#This Row],[Reference Number]],barang_keluar[],2,FALSE),""))</f>
        <v>46078</v>
      </c>
      <c r="C3962" t="str">
        <f t="shared" si="62"/>
        <v>Outbound</v>
      </c>
      <c r="D3962" t="str">
        <f>IF(tbl_transaction[[#This Row],[Type]]="Inbound",VLOOKUP(tbl_transaction[[#This Row],[Reference Number]],barang_masuk[],4,FALSE),IF(tbl_transaction[[#This Row],[Type]]="Outbound",VLOOKUP(tbl_transaction[[#This Row],[Reference Number]],barang_keluar[],4,FALSE),""))</f>
        <v>BAB019</v>
      </c>
      <c r="E3962" t="str">
        <f>IF(tbl_transaction[[#This Row],[Type]]="Inbound",VLOOKUP(tbl_transaction[[#This Row],[Reference Number]],barang_masuk[],5,FALSE),IF(tbl_transaction[[#This Row],[Type]]="Outbound",VLOOKUP(tbl_transaction[[#This Row],[Reference Number]],barang_keluar[],5,FALSE),""))</f>
        <v>Zwitsal Baby Care Variant 19</v>
      </c>
      <c r="F3962">
        <f>IF(tbl_transaction[[#This Row],[Type]]="Inbound",VLOOKUP(tbl_transaction[[#This Row],[Reference Number]],barang_masuk[],6,FALSE),IF(tbl_transaction[[#This Row],[Type]]="Outbound",VLOOKUP(tbl_transaction[[#This Row],[Reference Number]],barang_keluar[],6,FALSE),""))</f>
        <v>10</v>
      </c>
      <c r="G3962" t="str">
        <f>IF(tbl_transaction[[#This Row],[Type]]="Inbound",VLOOKUP(tbl_transaction[[#This Row],[Reference Number]],barang_masuk[],7,FALSE),IF(tbl_transaction[[#This Row],[Type]]="Outbound",VLOOKUP(tbl_transaction[[#This Row],[Reference Number]],barang_keluar[],7,FALSE),""))</f>
        <v>Pack</v>
      </c>
      <c r="H3962" t="str">
        <f>IF(tbl_transaction[[#This Row],[Type]]="Inbound",VLOOKUP(tbl_transaction[[#This Row],[Reference Number]],barang_masuk[],3,FALSE),IF(tbl_transaction[[#This Row],[Type]]="Outbound",VLOOKUP(tbl_transaction[[#This Row],[Reference Number]],barang_keluar[],3,FALSE),""))</f>
        <v>Outlet 062</v>
      </c>
      <c r="I3962" t="str">
        <f>IF(D3962='Kartu Stok'!$B$2,COUNTIF($D$3:D3962,'Kartu Stok'!$B$2),"")</f>
        <v/>
      </c>
    </row>
    <row r="3963" spans="1:9" ht="14.5" x14ac:dyDescent="0.35">
      <c r="A3963" s="2" t="s">
        <v>4522</v>
      </c>
      <c r="B3963" s="5">
        <f>IF(LEFT(tbl_transaction[[#This Row],[Reference Number]],2)="GR",VLOOKUP(tbl_transaction[[#This Row],[Reference Number]],barang_masuk[],2,FALSE),IF(LEFT(tbl_transaction[[#This Row],[Reference Number]],2)="DO",VLOOKUP(tbl_transaction[[#This Row],[Reference Number]],barang_keluar[],2,FALSE),""))</f>
        <v>46188</v>
      </c>
      <c r="C3963" t="str">
        <f t="shared" si="62"/>
        <v>Outbound</v>
      </c>
      <c r="D3963" t="str">
        <f>IF(tbl_transaction[[#This Row],[Type]]="Inbound",VLOOKUP(tbl_transaction[[#This Row],[Reference Number]],barang_masuk[],4,FALSE),IF(tbl_transaction[[#This Row],[Type]]="Outbound",VLOOKUP(tbl_transaction[[#This Row],[Reference Number]],barang_keluar[],4,FALSE),""))</f>
        <v>PER011</v>
      </c>
      <c r="E3963" t="str">
        <f>IF(tbl_transaction[[#This Row],[Type]]="Inbound",VLOOKUP(tbl_transaction[[#This Row],[Reference Number]],barang_masuk[],5,FALSE),IF(tbl_transaction[[#This Row],[Type]]="Outbound",VLOOKUP(tbl_transaction[[#This Row],[Reference Number]],barang_keluar[],5,FALSE),""))</f>
        <v>Pepsodent Personal Care Variant 11</v>
      </c>
      <c r="F3963">
        <f>IF(tbl_transaction[[#This Row],[Type]]="Inbound",VLOOKUP(tbl_transaction[[#This Row],[Reference Number]],barang_masuk[],6,FALSE),IF(tbl_transaction[[#This Row],[Type]]="Outbound",VLOOKUP(tbl_transaction[[#This Row],[Reference Number]],barang_keluar[],6,FALSE),""))</f>
        <v>60</v>
      </c>
      <c r="G3963" t="str">
        <f>IF(tbl_transaction[[#This Row],[Type]]="Inbound",VLOOKUP(tbl_transaction[[#This Row],[Reference Number]],barang_masuk[],7,FALSE),IF(tbl_transaction[[#This Row],[Type]]="Outbound",VLOOKUP(tbl_transaction[[#This Row],[Reference Number]],barang_keluar[],7,FALSE),""))</f>
        <v>Bottle</v>
      </c>
      <c r="H3963" t="str">
        <f>IF(tbl_transaction[[#This Row],[Type]]="Inbound",VLOOKUP(tbl_transaction[[#This Row],[Reference Number]],barang_masuk[],3,FALSE),IF(tbl_transaction[[#This Row],[Type]]="Outbound",VLOOKUP(tbl_transaction[[#This Row],[Reference Number]],barang_keluar[],3,FALSE),""))</f>
        <v>Outlet 032</v>
      </c>
      <c r="I3963" t="str">
        <f>IF(D3963='Kartu Stok'!$B$2,COUNTIF($D$3:D3963,'Kartu Stok'!$B$2),"")</f>
        <v/>
      </c>
    </row>
    <row r="3964" spans="1:9" ht="14.5" x14ac:dyDescent="0.35">
      <c r="A3964" s="2" t="s">
        <v>4523</v>
      </c>
      <c r="B3964" s="5">
        <f>IF(LEFT(tbl_transaction[[#This Row],[Reference Number]],2)="GR",VLOOKUP(tbl_transaction[[#This Row],[Reference Number]],barang_masuk[],2,FALSE),IF(LEFT(tbl_transaction[[#This Row],[Reference Number]],2)="DO",VLOOKUP(tbl_transaction[[#This Row],[Reference Number]],barang_keluar[],2,FALSE),""))</f>
        <v>46059</v>
      </c>
      <c r="C3964" t="str">
        <f t="shared" si="62"/>
        <v>Outbound</v>
      </c>
      <c r="D3964" t="str">
        <f>IF(tbl_transaction[[#This Row],[Type]]="Inbound",VLOOKUP(tbl_transaction[[#This Row],[Reference Number]],barang_masuk[],4,FALSE),IF(tbl_transaction[[#This Row],[Type]]="Outbound",VLOOKUP(tbl_transaction[[#This Row],[Reference Number]],barang_keluar[],4,FALSE),""))</f>
        <v>SNK013</v>
      </c>
      <c r="E3964" t="str">
        <f>IF(tbl_transaction[[#This Row],[Type]]="Inbound",VLOOKUP(tbl_transaction[[#This Row],[Reference Number]],barang_masuk[],5,FALSE),IF(tbl_transaction[[#This Row],[Type]]="Outbound",VLOOKUP(tbl_transaction[[#This Row],[Reference Number]],barang_keluar[],5,FALSE),""))</f>
        <v>Qtela Snack Variant 13</v>
      </c>
      <c r="F3964">
        <f>IF(tbl_transaction[[#This Row],[Type]]="Inbound",VLOOKUP(tbl_transaction[[#This Row],[Reference Number]],barang_masuk[],6,FALSE),IF(tbl_transaction[[#This Row],[Type]]="Outbound",VLOOKUP(tbl_transaction[[#This Row],[Reference Number]],barang_keluar[],6,FALSE),""))</f>
        <v>48</v>
      </c>
      <c r="G3964" t="str">
        <f>IF(tbl_transaction[[#This Row],[Type]]="Inbound",VLOOKUP(tbl_transaction[[#This Row],[Reference Number]],barang_masuk[],7,FALSE),IF(tbl_transaction[[#This Row],[Type]]="Outbound",VLOOKUP(tbl_transaction[[#This Row],[Reference Number]],barang_keluar[],7,FALSE),""))</f>
        <v>Pack</v>
      </c>
      <c r="H3964" t="str">
        <f>IF(tbl_transaction[[#This Row],[Type]]="Inbound",VLOOKUP(tbl_transaction[[#This Row],[Reference Number]],barang_masuk[],3,FALSE),IF(tbl_transaction[[#This Row],[Type]]="Outbound",VLOOKUP(tbl_transaction[[#This Row],[Reference Number]],barang_keluar[],3,FALSE),""))</f>
        <v>Outlet 017</v>
      </c>
      <c r="I3964" t="str">
        <f>IF(D3964='Kartu Stok'!$B$2,COUNTIF($D$3:D3964,'Kartu Stok'!$B$2),"")</f>
        <v/>
      </c>
    </row>
    <row r="3965" spans="1:9" ht="14.5" x14ac:dyDescent="0.35">
      <c r="A3965" s="2" t="s">
        <v>4524</v>
      </c>
      <c r="B3965" s="5">
        <f>IF(LEFT(tbl_transaction[[#This Row],[Reference Number]],2)="GR",VLOOKUP(tbl_transaction[[#This Row],[Reference Number]],barang_masuk[],2,FALSE),IF(LEFT(tbl_transaction[[#This Row],[Reference Number]],2)="DO",VLOOKUP(tbl_transaction[[#This Row],[Reference Number]],barang_keluar[],2,FALSE),""))</f>
        <v>46191</v>
      </c>
      <c r="C3965" t="str">
        <f t="shared" si="62"/>
        <v>Outbound</v>
      </c>
      <c r="D3965" t="str">
        <f>IF(tbl_transaction[[#This Row],[Type]]="Inbound",VLOOKUP(tbl_transaction[[#This Row],[Reference Number]],barang_masuk[],4,FALSE),IF(tbl_transaction[[#This Row],[Type]]="Outbound",VLOOKUP(tbl_transaction[[#This Row],[Reference Number]],barang_keluar[],4,FALSE),""))</f>
        <v>SNK022</v>
      </c>
      <c r="E3965" t="str">
        <f>IF(tbl_transaction[[#This Row],[Type]]="Inbound",VLOOKUP(tbl_transaction[[#This Row],[Reference Number]],barang_masuk[],5,FALSE),IF(tbl_transaction[[#This Row],[Type]]="Outbound",VLOOKUP(tbl_transaction[[#This Row],[Reference Number]],barang_keluar[],5,FALSE),""))</f>
        <v>Chitato Snack Variant 22</v>
      </c>
      <c r="F3965">
        <f>IF(tbl_transaction[[#This Row],[Type]]="Inbound",VLOOKUP(tbl_transaction[[#This Row],[Reference Number]],barang_masuk[],6,FALSE),IF(tbl_transaction[[#This Row],[Type]]="Outbound",VLOOKUP(tbl_transaction[[#This Row],[Reference Number]],barang_keluar[],6,FALSE),""))</f>
        <v>30</v>
      </c>
      <c r="G3965" t="str">
        <f>IF(tbl_transaction[[#This Row],[Type]]="Inbound",VLOOKUP(tbl_transaction[[#This Row],[Reference Number]],barang_masuk[],7,FALSE),IF(tbl_transaction[[#This Row],[Type]]="Outbound",VLOOKUP(tbl_transaction[[#This Row],[Reference Number]],barang_keluar[],7,FALSE),""))</f>
        <v>Pack</v>
      </c>
      <c r="H3965" t="str">
        <f>IF(tbl_transaction[[#This Row],[Type]]="Inbound",VLOOKUP(tbl_transaction[[#This Row],[Reference Number]],barang_masuk[],3,FALSE),IF(tbl_transaction[[#This Row],[Type]]="Outbound",VLOOKUP(tbl_transaction[[#This Row],[Reference Number]],barang_keluar[],3,FALSE),""))</f>
        <v>Outlet 051</v>
      </c>
      <c r="I3965" t="str">
        <f>IF(D3965='Kartu Stok'!$B$2,COUNTIF($D$3:D3965,'Kartu Stok'!$B$2),"")</f>
        <v/>
      </c>
    </row>
    <row r="3966" spans="1:9" ht="14.5" x14ac:dyDescent="0.35">
      <c r="A3966" s="2" t="s">
        <v>4525</v>
      </c>
      <c r="B3966" s="5">
        <f>IF(LEFT(tbl_transaction[[#This Row],[Reference Number]],2)="GR",VLOOKUP(tbl_transaction[[#This Row],[Reference Number]],barang_masuk[],2,FALSE),IF(LEFT(tbl_transaction[[#This Row],[Reference Number]],2)="DO",VLOOKUP(tbl_transaction[[#This Row],[Reference Number]],barang_keluar[],2,FALSE),""))</f>
        <v>46035</v>
      </c>
      <c r="C3966" t="str">
        <f t="shared" si="62"/>
        <v>Outbound</v>
      </c>
      <c r="D3966" t="str">
        <f>IF(tbl_transaction[[#This Row],[Type]]="Inbound",VLOOKUP(tbl_transaction[[#This Row],[Reference Number]],barang_masuk[],4,FALSE),IF(tbl_transaction[[#This Row],[Type]]="Outbound",VLOOKUP(tbl_transaction[[#This Row],[Reference Number]],barang_keluar[],4,FALSE),""))</f>
        <v>SNK033</v>
      </c>
      <c r="E3966" t="str">
        <f>IF(tbl_transaction[[#This Row],[Type]]="Inbound",VLOOKUP(tbl_transaction[[#This Row],[Reference Number]],barang_masuk[],5,FALSE),IF(tbl_transaction[[#This Row],[Type]]="Outbound",VLOOKUP(tbl_transaction[[#This Row],[Reference Number]],barang_keluar[],5,FALSE),""))</f>
        <v>Chitato Snack Variant 33</v>
      </c>
      <c r="F3966">
        <f>IF(tbl_transaction[[#This Row],[Type]]="Inbound",VLOOKUP(tbl_transaction[[#This Row],[Reference Number]],barang_masuk[],6,FALSE),IF(tbl_transaction[[#This Row],[Type]]="Outbound",VLOOKUP(tbl_transaction[[#This Row],[Reference Number]],barang_keluar[],6,FALSE),""))</f>
        <v>20</v>
      </c>
      <c r="G3966" t="str">
        <f>IF(tbl_transaction[[#This Row],[Type]]="Inbound",VLOOKUP(tbl_transaction[[#This Row],[Reference Number]],barang_masuk[],7,FALSE),IF(tbl_transaction[[#This Row],[Type]]="Outbound",VLOOKUP(tbl_transaction[[#This Row],[Reference Number]],barang_keluar[],7,FALSE),""))</f>
        <v>Pack</v>
      </c>
      <c r="H3966" t="str">
        <f>IF(tbl_transaction[[#This Row],[Type]]="Inbound",VLOOKUP(tbl_transaction[[#This Row],[Reference Number]],barang_masuk[],3,FALSE),IF(tbl_transaction[[#This Row],[Type]]="Outbound",VLOOKUP(tbl_transaction[[#This Row],[Reference Number]],barang_keluar[],3,FALSE),""))</f>
        <v>Outlet 078</v>
      </c>
      <c r="I3966" t="str">
        <f>IF(D3966='Kartu Stok'!$B$2,COUNTIF($D$3:D3966,'Kartu Stok'!$B$2),"")</f>
        <v/>
      </c>
    </row>
    <row r="3967" spans="1:9" ht="14.5" x14ac:dyDescent="0.35">
      <c r="A3967" s="2" t="s">
        <v>4526</v>
      </c>
      <c r="B3967" s="5">
        <f>IF(LEFT(tbl_transaction[[#This Row],[Reference Number]],2)="GR",VLOOKUP(tbl_transaction[[#This Row],[Reference Number]],barang_masuk[],2,FALSE),IF(LEFT(tbl_transaction[[#This Row],[Reference Number]],2)="DO",VLOOKUP(tbl_transaction[[#This Row],[Reference Number]],barang_keluar[],2,FALSE),""))</f>
        <v>46035</v>
      </c>
      <c r="C3967" t="str">
        <f t="shared" si="62"/>
        <v>Outbound</v>
      </c>
      <c r="D3967" t="str">
        <f>IF(tbl_transaction[[#This Row],[Type]]="Inbound",VLOOKUP(tbl_transaction[[#This Row],[Reference Number]],barang_masuk[],4,FALSE),IF(tbl_transaction[[#This Row],[Type]]="Outbound",VLOOKUP(tbl_transaction[[#This Row],[Reference Number]],barang_keluar[],4,FALSE),""))</f>
        <v>BEV036</v>
      </c>
      <c r="E3967" t="str">
        <f>IF(tbl_transaction[[#This Row],[Type]]="Inbound",VLOOKUP(tbl_transaction[[#This Row],[Reference Number]],barang_masuk[],5,FALSE),IF(tbl_transaction[[#This Row],[Type]]="Outbound",VLOOKUP(tbl_transaction[[#This Row],[Reference Number]],barang_keluar[],5,FALSE),""))</f>
        <v>Sosro Beverage Variant 36</v>
      </c>
      <c r="F3967">
        <f>IF(tbl_transaction[[#This Row],[Type]]="Inbound",VLOOKUP(tbl_transaction[[#This Row],[Reference Number]],barang_masuk[],6,FALSE),IF(tbl_transaction[[#This Row],[Type]]="Outbound",VLOOKUP(tbl_transaction[[#This Row],[Reference Number]],barang_keluar[],6,FALSE),""))</f>
        <v>10</v>
      </c>
      <c r="G3967" t="str">
        <f>IF(tbl_transaction[[#This Row],[Type]]="Inbound",VLOOKUP(tbl_transaction[[#This Row],[Reference Number]],barang_masuk[],7,FALSE),IF(tbl_transaction[[#This Row],[Type]]="Outbound",VLOOKUP(tbl_transaction[[#This Row],[Reference Number]],barang_keluar[],7,FALSE),""))</f>
        <v>Bottle</v>
      </c>
      <c r="H3967" t="str">
        <f>IF(tbl_transaction[[#This Row],[Type]]="Inbound",VLOOKUP(tbl_transaction[[#This Row],[Reference Number]],barang_masuk[],3,FALSE),IF(tbl_transaction[[#This Row],[Type]]="Outbound",VLOOKUP(tbl_transaction[[#This Row],[Reference Number]],barang_keluar[],3,FALSE),""))</f>
        <v>Outlet 024</v>
      </c>
      <c r="I3967" t="str">
        <f>IF(D3967='Kartu Stok'!$B$2,COUNTIF($D$3:D3967,'Kartu Stok'!$B$2),"")</f>
        <v/>
      </c>
    </row>
    <row r="3968" spans="1:9" ht="14.5" x14ac:dyDescent="0.35">
      <c r="A3968" s="2" t="s">
        <v>4527</v>
      </c>
      <c r="B3968" s="5">
        <f>IF(LEFT(tbl_transaction[[#This Row],[Reference Number]],2)="GR",VLOOKUP(tbl_transaction[[#This Row],[Reference Number]],barang_masuk[],2,FALSE),IF(LEFT(tbl_transaction[[#This Row],[Reference Number]],2)="DO",VLOOKUP(tbl_transaction[[#This Row],[Reference Number]],barang_keluar[],2,FALSE),""))</f>
        <v>46065</v>
      </c>
      <c r="C3968" t="str">
        <f t="shared" si="62"/>
        <v>Outbound</v>
      </c>
      <c r="D3968" t="str">
        <f>IF(tbl_transaction[[#This Row],[Type]]="Inbound",VLOOKUP(tbl_transaction[[#This Row],[Reference Number]],barang_masuk[],4,FALSE),IF(tbl_transaction[[#This Row],[Type]]="Outbound",VLOOKUP(tbl_transaction[[#This Row],[Reference Number]],barang_keluar[],4,FALSE),""))</f>
        <v>BEV018</v>
      </c>
      <c r="E3968" t="str">
        <f>IF(tbl_transaction[[#This Row],[Type]]="Inbound",VLOOKUP(tbl_transaction[[#This Row],[Reference Number]],barang_masuk[],5,FALSE),IF(tbl_transaction[[#This Row],[Type]]="Outbound",VLOOKUP(tbl_transaction[[#This Row],[Reference Number]],barang_keluar[],5,FALSE),""))</f>
        <v>Sosro Beverage Variant 18</v>
      </c>
      <c r="F3968">
        <f>IF(tbl_transaction[[#This Row],[Type]]="Inbound",VLOOKUP(tbl_transaction[[#This Row],[Reference Number]],barang_masuk[],6,FALSE),IF(tbl_transaction[[#This Row],[Type]]="Outbound",VLOOKUP(tbl_transaction[[#This Row],[Reference Number]],barang_keluar[],6,FALSE),""))</f>
        <v>12</v>
      </c>
      <c r="G3968" t="str">
        <f>IF(tbl_transaction[[#This Row],[Type]]="Inbound",VLOOKUP(tbl_transaction[[#This Row],[Reference Number]],barang_masuk[],7,FALSE),IF(tbl_transaction[[#This Row],[Type]]="Outbound",VLOOKUP(tbl_transaction[[#This Row],[Reference Number]],barang_keluar[],7,FALSE),""))</f>
        <v>Bottle</v>
      </c>
      <c r="H3968" t="str">
        <f>IF(tbl_transaction[[#This Row],[Type]]="Inbound",VLOOKUP(tbl_transaction[[#This Row],[Reference Number]],barang_masuk[],3,FALSE),IF(tbl_transaction[[#This Row],[Type]]="Outbound",VLOOKUP(tbl_transaction[[#This Row],[Reference Number]],barang_keluar[],3,FALSE),""))</f>
        <v>Outlet 046</v>
      </c>
      <c r="I3968" t="str">
        <f>IF(D3968='Kartu Stok'!$B$2,COUNTIF($D$3:D3968,'Kartu Stok'!$B$2),"")</f>
        <v/>
      </c>
    </row>
    <row r="3969" spans="1:9" ht="14.5" x14ac:dyDescent="0.35">
      <c r="A3969" s="2" t="s">
        <v>4528</v>
      </c>
      <c r="B3969" s="5">
        <f>IF(LEFT(tbl_transaction[[#This Row],[Reference Number]],2)="GR",VLOOKUP(tbl_transaction[[#This Row],[Reference Number]],barang_masuk[],2,FALSE),IF(LEFT(tbl_transaction[[#This Row],[Reference Number]],2)="DO",VLOOKUP(tbl_transaction[[#This Row],[Reference Number]],barang_keluar[],2,FALSE),""))</f>
        <v>46135</v>
      </c>
      <c r="C3969" t="str">
        <f t="shared" si="62"/>
        <v>Outbound</v>
      </c>
      <c r="D3969" t="str">
        <f>IF(tbl_transaction[[#This Row],[Type]]="Inbound",VLOOKUP(tbl_transaction[[#This Row],[Reference Number]],barang_masuk[],4,FALSE),IF(tbl_transaction[[#This Row],[Type]]="Outbound",VLOOKUP(tbl_transaction[[#This Row],[Reference Number]],barang_keluar[],4,FALSE),""))</f>
        <v>PER006</v>
      </c>
      <c r="E3969" t="str">
        <f>IF(tbl_transaction[[#This Row],[Type]]="Inbound",VLOOKUP(tbl_transaction[[#This Row],[Reference Number]],barang_masuk[],5,FALSE),IF(tbl_transaction[[#This Row],[Type]]="Outbound",VLOOKUP(tbl_transaction[[#This Row],[Reference Number]],barang_keluar[],5,FALSE),""))</f>
        <v>Lifebuoy Personal Care Variant 6</v>
      </c>
      <c r="F3969">
        <f>IF(tbl_transaction[[#This Row],[Type]]="Inbound",VLOOKUP(tbl_transaction[[#This Row],[Reference Number]],barang_masuk[],6,FALSE),IF(tbl_transaction[[#This Row],[Type]]="Outbound",VLOOKUP(tbl_transaction[[#This Row],[Reference Number]],barang_keluar[],6,FALSE),""))</f>
        <v>30</v>
      </c>
      <c r="G3969" t="str">
        <f>IF(tbl_transaction[[#This Row],[Type]]="Inbound",VLOOKUP(tbl_transaction[[#This Row],[Reference Number]],barang_masuk[],7,FALSE),IF(tbl_transaction[[#This Row],[Type]]="Outbound",VLOOKUP(tbl_transaction[[#This Row],[Reference Number]],barang_keluar[],7,FALSE),""))</f>
        <v>Bottle</v>
      </c>
      <c r="H3969" t="str">
        <f>IF(tbl_transaction[[#This Row],[Type]]="Inbound",VLOOKUP(tbl_transaction[[#This Row],[Reference Number]],barang_masuk[],3,FALSE),IF(tbl_transaction[[#This Row],[Type]]="Outbound",VLOOKUP(tbl_transaction[[#This Row],[Reference Number]],barang_keluar[],3,FALSE),""))</f>
        <v>Outlet 049</v>
      </c>
      <c r="I3969" t="str">
        <f>IF(D3969='Kartu Stok'!$B$2,COUNTIF($D$3:D3969,'Kartu Stok'!$B$2),"")</f>
        <v/>
      </c>
    </row>
    <row r="3970" spans="1:9" ht="14.5" x14ac:dyDescent="0.35">
      <c r="A3970" s="2" t="s">
        <v>4529</v>
      </c>
      <c r="B3970" s="5">
        <f>IF(LEFT(tbl_transaction[[#This Row],[Reference Number]],2)="GR",VLOOKUP(tbl_transaction[[#This Row],[Reference Number]],barang_masuk[],2,FALSE),IF(LEFT(tbl_transaction[[#This Row],[Reference Number]],2)="DO",VLOOKUP(tbl_transaction[[#This Row],[Reference Number]],barang_keluar[],2,FALSE),""))</f>
        <v>46128</v>
      </c>
      <c r="C3970" t="str">
        <f t="shared" si="62"/>
        <v>Outbound</v>
      </c>
      <c r="D3970" t="str">
        <f>IF(tbl_transaction[[#This Row],[Type]]="Inbound",VLOOKUP(tbl_transaction[[#This Row],[Reference Number]],barang_masuk[],4,FALSE),IF(tbl_transaction[[#This Row],[Type]]="Outbound",VLOOKUP(tbl_transaction[[#This Row],[Reference Number]],barang_keluar[],4,FALSE),""))</f>
        <v>DAR001</v>
      </c>
      <c r="E3970" t="str">
        <f>IF(tbl_transaction[[#This Row],[Type]]="Inbound",VLOOKUP(tbl_transaction[[#This Row],[Reference Number]],barang_masuk[],5,FALSE),IF(tbl_transaction[[#This Row],[Type]]="Outbound",VLOOKUP(tbl_transaction[[#This Row],[Reference Number]],barang_keluar[],5,FALSE),""))</f>
        <v>Ultra Milk Dairy Variant 1</v>
      </c>
      <c r="F3970">
        <f>IF(tbl_transaction[[#This Row],[Type]]="Inbound",VLOOKUP(tbl_transaction[[#This Row],[Reference Number]],barang_masuk[],6,FALSE),IF(tbl_transaction[[#This Row],[Type]]="Outbound",VLOOKUP(tbl_transaction[[#This Row],[Reference Number]],barang_keluar[],6,FALSE),""))</f>
        <v>10</v>
      </c>
      <c r="G3970" t="str">
        <f>IF(tbl_transaction[[#This Row],[Type]]="Inbound",VLOOKUP(tbl_transaction[[#This Row],[Reference Number]],barang_masuk[],7,FALSE),IF(tbl_transaction[[#This Row],[Type]]="Outbound",VLOOKUP(tbl_transaction[[#This Row],[Reference Number]],barang_keluar[],7,FALSE),""))</f>
        <v>Box</v>
      </c>
      <c r="H3970" t="str">
        <f>IF(tbl_transaction[[#This Row],[Type]]="Inbound",VLOOKUP(tbl_transaction[[#This Row],[Reference Number]],barang_masuk[],3,FALSE),IF(tbl_transaction[[#This Row],[Type]]="Outbound",VLOOKUP(tbl_transaction[[#This Row],[Reference Number]],barang_keluar[],3,FALSE),""))</f>
        <v>Outlet 071</v>
      </c>
      <c r="I3970" t="str">
        <f>IF(D3970='Kartu Stok'!$B$2,COUNTIF($D$3:D3970,'Kartu Stok'!$B$2),"")</f>
        <v/>
      </c>
    </row>
    <row r="3971" spans="1:9" ht="14.5" x14ac:dyDescent="0.35">
      <c r="A3971" s="2" t="s">
        <v>4530</v>
      </c>
      <c r="B3971" s="5">
        <f>IF(LEFT(tbl_transaction[[#This Row],[Reference Number]],2)="GR",VLOOKUP(tbl_transaction[[#This Row],[Reference Number]],barang_masuk[],2,FALSE),IF(LEFT(tbl_transaction[[#This Row],[Reference Number]],2)="DO",VLOOKUP(tbl_transaction[[#This Row],[Reference Number]],barang_keluar[],2,FALSE),""))</f>
        <v>46129</v>
      </c>
      <c r="C3971" t="str">
        <f t="shared" si="62"/>
        <v>Outbound</v>
      </c>
      <c r="D3971" t="str">
        <f>IF(tbl_transaction[[#This Row],[Type]]="Inbound",VLOOKUP(tbl_transaction[[#This Row],[Reference Number]],barang_masuk[],4,FALSE),IF(tbl_transaction[[#This Row],[Type]]="Outbound",VLOOKUP(tbl_transaction[[#This Row],[Reference Number]],barang_keluar[],4,FALSE),""))</f>
        <v>BEV030</v>
      </c>
      <c r="E3971" t="str">
        <f>IF(tbl_transaction[[#This Row],[Type]]="Inbound",VLOOKUP(tbl_transaction[[#This Row],[Reference Number]],barang_masuk[],5,FALSE),IF(tbl_transaction[[#This Row],[Type]]="Outbound",VLOOKUP(tbl_transaction[[#This Row],[Reference Number]],barang_keluar[],5,FALSE),""))</f>
        <v>Pocari Beverage Variant 30</v>
      </c>
      <c r="F3971">
        <f>IF(tbl_transaction[[#This Row],[Type]]="Inbound",VLOOKUP(tbl_transaction[[#This Row],[Reference Number]],barang_masuk[],6,FALSE),IF(tbl_transaction[[#This Row],[Type]]="Outbound",VLOOKUP(tbl_transaction[[#This Row],[Reference Number]],barang_keluar[],6,FALSE),""))</f>
        <v>48</v>
      </c>
      <c r="G3971" t="str">
        <f>IF(tbl_transaction[[#This Row],[Type]]="Inbound",VLOOKUP(tbl_transaction[[#This Row],[Reference Number]],barang_masuk[],7,FALSE),IF(tbl_transaction[[#This Row],[Type]]="Outbound",VLOOKUP(tbl_transaction[[#This Row],[Reference Number]],barang_keluar[],7,FALSE),""))</f>
        <v>Bottle</v>
      </c>
      <c r="H3971" t="str">
        <f>IF(tbl_transaction[[#This Row],[Type]]="Inbound",VLOOKUP(tbl_transaction[[#This Row],[Reference Number]],barang_masuk[],3,FALSE),IF(tbl_transaction[[#This Row],[Type]]="Outbound",VLOOKUP(tbl_transaction[[#This Row],[Reference Number]],barang_keluar[],3,FALSE),""))</f>
        <v>Outlet 041</v>
      </c>
      <c r="I3971" t="str">
        <f>IF(D3971='Kartu Stok'!$B$2,COUNTIF($D$3:D3971,'Kartu Stok'!$B$2),"")</f>
        <v/>
      </c>
    </row>
    <row r="3972" spans="1:9" ht="14.5" x14ac:dyDescent="0.35">
      <c r="A3972" s="2" t="s">
        <v>4531</v>
      </c>
      <c r="B3972" s="5">
        <f>IF(LEFT(tbl_transaction[[#This Row],[Reference Number]],2)="GR",VLOOKUP(tbl_transaction[[#This Row],[Reference Number]],barang_masuk[],2,FALSE),IF(LEFT(tbl_transaction[[#This Row],[Reference Number]],2)="DO",VLOOKUP(tbl_transaction[[#This Row],[Reference Number]],barang_keluar[],2,FALSE),""))</f>
        <v>46182</v>
      </c>
      <c r="C3972" t="str">
        <f t="shared" si="62"/>
        <v>Outbound</v>
      </c>
      <c r="D3972" t="str">
        <f>IF(tbl_transaction[[#This Row],[Type]]="Inbound",VLOOKUP(tbl_transaction[[#This Row],[Reference Number]],barang_masuk[],4,FALSE),IF(tbl_transaction[[#This Row],[Type]]="Outbound",VLOOKUP(tbl_transaction[[#This Row],[Reference Number]],barang_keluar[],4,FALSE),""))</f>
        <v>BAB002</v>
      </c>
      <c r="E3972" t="str">
        <f>IF(tbl_transaction[[#This Row],[Type]]="Inbound",VLOOKUP(tbl_transaction[[#This Row],[Reference Number]],barang_masuk[],5,FALSE),IF(tbl_transaction[[#This Row],[Type]]="Outbound",VLOOKUP(tbl_transaction[[#This Row],[Reference Number]],barang_keluar[],5,FALSE),""))</f>
        <v>Zwitsal Baby Care Variant 2</v>
      </c>
      <c r="F3972">
        <f>IF(tbl_transaction[[#This Row],[Type]]="Inbound",VLOOKUP(tbl_transaction[[#This Row],[Reference Number]],barang_masuk[],6,FALSE),IF(tbl_transaction[[#This Row],[Type]]="Outbound",VLOOKUP(tbl_transaction[[#This Row],[Reference Number]],barang_keluar[],6,FALSE),""))</f>
        <v>12</v>
      </c>
      <c r="G3972" t="str">
        <f>IF(tbl_transaction[[#This Row],[Type]]="Inbound",VLOOKUP(tbl_transaction[[#This Row],[Reference Number]],barang_masuk[],7,FALSE),IF(tbl_transaction[[#This Row],[Type]]="Outbound",VLOOKUP(tbl_transaction[[#This Row],[Reference Number]],barang_keluar[],7,FALSE),""))</f>
        <v>Pack</v>
      </c>
      <c r="H3972" t="str">
        <f>IF(tbl_transaction[[#This Row],[Type]]="Inbound",VLOOKUP(tbl_transaction[[#This Row],[Reference Number]],barang_masuk[],3,FALSE),IF(tbl_transaction[[#This Row],[Type]]="Outbound",VLOOKUP(tbl_transaction[[#This Row],[Reference Number]],barang_keluar[],3,FALSE),""))</f>
        <v>Outlet 035</v>
      </c>
      <c r="I3972" t="str">
        <f>IF(D3972='Kartu Stok'!$B$2,COUNTIF($D$3:D3972,'Kartu Stok'!$B$2),"")</f>
        <v/>
      </c>
    </row>
    <row r="3973" spans="1:9" ht="14.5" x14ac:dyDescent="0.35">
      <c r="A3973" s="2" t="s">
        <v>4532</v>
      </c>
      <c r="B3973" s="5">
        <f>IF(LEFT(tbl_transaction[[#This Row],[Reference Number]],2)="GR",VLOOKUP(tbl_transaction[[#This Row],[Reference Number]],barang_masuk[],2,FALSE),IF(LEFT(tbl_transaction[[#This Row],[Reference Number]],2)="DO",VLOOKUP(tbl_transaction[[#This Row],[Reference Number]],barang_keluar[],2,FALSE),""))</f>
        <v>46136</v>
      </c>
      <c r="C3973" t="str">
        <f t="shared" si="62"/>
        <v>Outbound</v>
      </c>
      <c r="D3973" t="str">
        <f>IF(tbl_transaction[[#This Row],[Type]]="Inbound",VLOOKUP(tbl_transaction[[#This Row],[Reference Number]],barang_masuk[],4,FALSE),IF(tbl_transaction[[#This Row],[Type]]="Outbound",VLOOKUP(tbl_transaction[[#This Row],[Reference Number]],barang_keluar[],4,FALSE),""))</f>
        <v>BAB006</v>
      </c>
      <c r="E3973" t="str">
        <f>IF(tbl_transaction[[#This Row],[Type]]="Inbound",VLOOKUP(tbl_transaction[[#This Row],[Reference Number]],barang_masuk[],5,FALSE),IF(tbl_transaction[[#This Row],[Type]]="Outbound",VLOOKUP(tbl_transaction[[#This Row],[Reference Number]],barang_keluar[],5,FALSE),""))</f>
        <v>Zwitsal Baby Care Variant 6</v>
      </c>
      <c r="F3973">
        <f>IF(tbl_transaction[[#This Row],[Type]]="Inbound",VLOOKUP(tbl_transaction[[#This Row],[Reference Number]],barang_masuk[],6,FALSE),IF(tbl_transaction[[#This Row],[Type]]="Outbound",VLOOKUP(tbl_transaction[[#This Row],[Reference Number]],barang_keluar[],6,FALSE),""))</f>
        <v>60</v>
      </c>
      <c r="G3973" t="str">
        <f>IF(tbl_transaction[[#This Row],[Type]]="Inbound",VLOOKUP(tbl_transaction[[#This Row],[Reference Number]],barang_masuk[],7,FALSE),IF(tbl_transaction[[#This Row],[Type]]="Outbound",VLOOKUP(tbl_transaction[[#This Row],[Reference Number]],barang_keluar[],7,FALSE),""))</f>
        <v>Pack</v>
      </c>
      <c r="H3973" t="str">
        <f>IF(tbl_transaction[[#This Row],[Type]]="Inbound",VLOOKUP(tbl_transaction[[#This Row],[Reference Number]],barang_masuk[],3,FALSE),IF(tbl_transaction[[#This Row],[Type]]="Outbound",VLOOKUP(tbl_transaction[[#This Row],[Reference Number]],barang_keluar[],3,FALSE),""))</f>
        <v>Outlet 016</v>
      </c>
      <c r="I3973" t="str">
        <f>IF(D3973='Kartu Stok'!$B$2,COUNTIF($D$3:D3973,'Kartu Stok'!$B$2),"")</f>
        <v/>
      </c>
    </row>
    <row r="3974" spans="1:9" ht="14.5" x14ac:dyDescent="0.35">
      <c r="A3974" s="2" t="s">
        <v>4533</v>
      </c>
      <c r="B3974" s="5">
        <f>IF(LEFT(tbl_transaction[[#This Row],[Reference Number]],2)="GR",VLOOKUP(tbl_transaction[[#This Row],[Reference Number]],barang_masuk[],2,FALSE),IF(LEFT(tbl_transaction[[#This Row],[Reference Number]],2)="DO",VLOOKUP(tbl_transaction[[#This Row],[Reference Number]],barang_keluar[],2,FALSE),""))</f>
        <v>46063</v>
      </c>
      <c r="C3974" t="str">
        <f t="shared" si="62"/>
        <v>Outbound</v>
      </c>
      <c r="D3974" t="str">
        <f>IF(tbl_transaction[[#This Row],[Type]]="Inbound",VLOOKUP(tbl_transaction[[#This Row],[Reference Number]],barang_masuk[],4,FALSE),IF(tbl_transaction[[#This Row],[Type]]="Outbound",VLOOKUP(tbl_transaction[[#This Row],[Reference Number]],barang_keluar[],4,FALSE),""))</f>
        <v>BAB003</v>
      </c>
      <c r="E3974" t="str">
        <f>IF(tbl_transaction[[#This Row],[Type]]="Inbound",VLOOKUP(tbl_transaction[[#This Row],[Reference Number]],barang_masuk[],5,FALSE),IF(tbl_transaction[[#This Row],[Type]]="Outbound",VLOOKUP(tbl_transaction[[#This Row],[Reference Number]],barang_keluar[],5,FALSE),""))</f>
        <v>Zwitsal Baby Care Variant 3</v>
      </c>
      <c r="F3974">
        <f>IF(tbl_transaction[[#This Row],[Type]]="Inbound",VLOOKUP(tbl_transaction[[#This Row],[Reference Number]],barang_masuk[],6,FALSE),IF(tbl_transaction[[#This Row],[Type]]="Outbound",VLOOKUP(tbl_transaction[[#This Row],[Reference Number]],barang_keluar[],6,FALSE),""))</f>
        <v>15</v>
      </c>
      <c r="G3974" t="str">
        <f>IF(tbl_transaction[[#This Row],[Type]]="Inbound",VLOOKUP(tbl_transaction[[#This Row],[Reference Number]],barang_masuk[],7,FALSE),IF(tbl_transaction[[#This Row],[Type]]="Outbound",VLOOKUP(tbl_transaction[[#This Row],[Reference Number]],barang_keluar[],7,FALSE),""))</f>
        <v>Pack</v>
      </c>
      <c r="H3974" t="str">
        <f>IF(tbl_transaction[[#This Row],[Type]]="Inbound",VLOOKUP(tbl_transaction[[#This Row],[Reference Number]],barang_masuk[],3,FALSE),IF(tbl_transaction[[#This Row],[Type]]="Outbound",VLOOKUP(tbl_transaction[[#This Row],[Reference Number]],barang_keluar[],3,FALSE),""))</f>
        <v>Outlet 013</v>
      </c>
      <c r="I3974" t="str">
        <f>IF(D3974='Kartu Stok'!$B$2,COUNTIF($D$3:D3974,'Kartu Stok'!$B$2),"")</f>
        <v/>
      </c>
    </row>
    <row r="3975" spans="1:9" ht="14.5" x14ac:dyDescent="0.35">
      <c r="A3975" s="2" t="s">
        <v>4534</v>
      </c>
      <c r="B3975" s="5">
        <f>IF(LEFT(tbl_transaction[[#This Row],[Reference Number]],2)="GR",VLOOKUP(tbl_transaction[[#This Row],[Reference Number]],barang_masuk[],2,FALSE),IF(LEFT(tbl_transaction[[#This Row],[Reference Number]],2)="DO",VLOOKUP(tbl_transaction[[#This Row],[Reference Number]],barang_keluar[],2,FALSE),""))</f>
        <v>46179</v>
      </c>
      <c r="C3975" t="str">
        <f t="shared" si="62"/>
        <v>Outbound</v>
      </c>
      <c r="D3975" t="str">
        <f>IF(tbl_transaction[[#This Row],[Type]]="Inbound",VLOOKUP(tbl_transaction[[#This Row],[Reference Number]],barang_masuk[],4,FALSE),IF(tbl_transaction[[#This Row],[Type]]="Outbound",VLOOKUP(tbl_transaction[[#This Row],[Reference Number]],barang_keluar[],4,FALSE),""))</f>
        <v>BEV009</v>
      </c>
      <c r="E3975" t="str">
        <f>IF(tbl_transaction[[#This Row],[Type]]="Inbound",VLOOKUP(tbl_transaction[[#This Row],[Reference Number]],barang_masuk[],5,FALSE),IF(tbl_transaction[[#This Row],[Type]]="Outbound",VLOOKUP(tbl_transaction[[#This Row],[Reference Number]],barang_keluar[],5,FALSE),""))</f>
        <v>Aqua Beverage Variant 9</v>
      </c>
      <c r="F3975">
        <f>IF(tbl_transaction[[#This Row],[Type]]="Inbound",VLOOKUP(tbl_transaction[[#This Row],[Reference Number]],barang_masuk[],6,FALSE),IF(tbl_transaction[[#This Row],[Type]]="Outbound",VLOOKUP(tbl_transaction[[#This Row],[Reference Number]],barang_keluar[],6,FALSE),""))</f>
        <v>15</v>
      </c>
      <c r="G3975" t="str">
        <f>IF(tbl_transaction[[#This Row],[Type]]="Inbound",VLOOKUP(tbl_transaction[[#This Row],[Reference Number]],barang_masuk[],7,FALSE),IF(tbl_transaction[[#This Row],[Type]]="Outbound",VLOOKUP(tbl_transaction[[#This Row],[Reference Number]],barang_keluar[],7,FALSE),""))</f>
        <v>Bottle</v>
      </c>
      <c r="H3975" t="str">
        <f>IF(tbl_transaction[[#This Row],[Type]]="Inbound",VLOOKUP(tbl_transaction[[#This Row],[Reference Number]],barang_masuk[],3,FALSE),IF(tbl_transaction[[#This Row],[Type]]="Outbound",VLOOKUP(tbl_transaction[[#This Row],[Reference Number]],barang_keluar[],3,FALSE),""))</f>
        <v>Outlet 047</v>
      </c>
      <c r="I3975" t="str">
        <f>IF(D3975='Kartu Stok'!$B$2,COUNTIF($D$3:D3975,'Kartu Stok'!$B$2),"")</f>
        <v/>
      </c>
    </row>
    <row r="3976" spans="1:9" ht="14.5" x14ac:dyDescent="0.35">
      <c r="A3976" s="2" t="s">
        <v>4535</v>
      </c>
      <c r="B3976" s="5">
        <f>IF(LEFT(tbl_transaction[[#This Row],[Reference Number]],2)="GR",VLOOKUP(tbl_transaction[[#This Row],[Reference Number]],barang_masuk[],2,FALSE),IF(LEFT(tbl_transaction[[#This Row],[Reference Number]],2)="DO",VLOOKUP(tbl_transaction[[#This Row],[Reference Number]],barang_keluar[],2,FALSE),""))</f>
        <v>46067</v>
      </c>
      <c r="C3976" t="str">
        <f t="shared" si="62"/>
        <v>Outbound</v>
      </c>
      <c r="D3976" t="str">
        <f>IF(tbl_transaction[[#This Row],[Type]]="Inbound",VLOOKUP(tbl_transaction[[#This Row],[Reference Number]],barang_masuk[],4,FALSE),IF(tbl_transaction[[#This Row],[Type]]="Outbound",VLOOKUP(tbl_transaction[[#This Row],[Reference Number]],barang_keluar[],4,FALSE),""))</f>
        <v>HOM027</v>
      </c>
      <c r="E3976" t="str">
        <f>IF(tbl_transaction[[#This Row],[Type]]="Inbound",VLOOKUP(tbl_transaction[[#This Row],[Reference Number]],barang_masuk[],5,FALSE),IF(tbl_transaction[[#This Row],[Type]]="Outbound",VLOOKUP(tbl_transaction[[#This Row],[Reference Number]],barang_keluar[],5,FALSE),""))</f>
        <v>Molto Home Care Variant 27</v>
      </c>
      <c r="F3976">
        <f>IF(tbl_transaction[[#This Row],[Type]]="Inbound",VLOOKUP(tbl_transaction[[#This Row],[Reference Number]],barang_masuk[],6,FALSE),IF(tbl_transaction[[#This Row],[Type]]="Outbound",VLOOKUP(tbl_transaction[[#This Row],[Reference Number]],barang_keluar[],6,FALSE),""))</f>
        <v>30</v>
      </c>
      <c r="G3976" t="str">
        <f>IF(tbl_transaction[[#This Row],[Type]]="Inbound",VLOOKUP(tbl_transaction[[#This Row],[Reference Number]],barang_masuk[],7,FALSE),IF(tbl_transaction[[#This Row],[Type]]="Outbound",VLOOKUP(tbl_transaction[[#This Row],[Reference Number]],barang_keluar[],7,FALSE),""))</f>
        <v>Pack</v>
      </c>
      <c r="H3976" t="str">
        <f>IF(tbl_transaction[[#This Row],[Type]]="Inbound",VLOOKUP(tbl_transaction[[#This Row],[Reference Number]],barang_masuk[],3,FALSE),IF(tbl_transaction[[#This Row],[Type]]="Outbound",VLOOKUP(tbl_transaction[[#This Row],[Reference Number]],barang_keluar[],3,FALSE),""))</f>
        <v>Outlet 005</v>
      </c>
      <c r="I3976" t="str">
        <f>IF(D3976='Kartu Stok'!$B$2,COUNTIF($D$3:D3976,'Kartu Stok'!$B$2),"")</f>
        <v/>
      </c>
    </row>
    <row r="3977" spans="1:9" ht="14.5" x14ac:dyDescent="0.35">
      <c r="A3977" s="2" t="s">
        <v>4536</v>
      </c>
      <c r="B3977" s="5">
        <f>IF(LEFT(tbl_transaction[[#This Row],[Reference Number]],2)="GR",VLOOKUP(tbl_transaction[[#This Row],[Reference Number]],barang_masuk[],2,FALSE),IF(LEFT(tbl_transaction[[#This Row],[Reference Number]],2)="DO",VLOOKUP(tbl_transaction[[#This Row],[Reference Number]],barang_keluar[],2,FALSE),""))</f>
        <v>46188</v>
      </c>
      <c r="C3977" t="str">
        <f t="shared" si="62"/>
        <v>Outbound</v>
      </c>
      <c r="D3977" t="str">
        <f>IF(tbl_transaction[[#This Row],[Type]]="Inbound",VLOOKUP(tbl_transaction[[#This Row],[Reference Number]],barang_masuk[],4,FALSE),IF(tbl_transaction[[#This Row],[Type]]="Outbound",VLOOKUP(tbl_transaction[[#This Row],[Reference Number]],barang_keluar[],4,FALSE),""))</f>
        <v>BEV039</v>
      </c>
      <c r="E3977" t="str">
        <f>IF(tbl_transaction[[#This Row],[Type]]="Inbound",VLOOKUP(tbl_transaction[[#This Row],[Reference Number]],barang_masuk[],5,FALSE),IF(tbl_transaction[[#This Row],[Type]]="Outbound",VLOOKUP(tbl_transaction[[#This Row],[Reference Number]],barang_keluar[],5,FALSE),""))</f>
        <v>Pocari Beverage Variant 39</v>
      </c>
      <c r="F3977">
        <f>IF(tbl_transaction[[#This Row],[Type]]="Inbound",VLOOKUP(tbl_transaction[[#This Row],[Reference Number]],barang_masuk[],6,FALSE),IF(tbl_transaction[[#This Row],[Type]]="Outbound",VLOOKUP(tbl_transaction[[#This Row],[Reference Number]],barang_keluar[],6,FALSE),""))</f>
        <v>10</v>
      </c>
      <c r="G3977" t="str">
        <f>IF(tbl_transaction[[#This Row],[Type]]="Inbound",VLOOKUP(tbl_transaction[[#This Row],[Reference Number]],barang_masuk[],7,FALSE),IF(tbl_transaction[[#This Row],[Type]]="Outbound",VLOOKUP(tbl_transaction[[#This Row],[Reference Number]],barang_keluar[],7,FALSE),""))</f>
        <v>Bottle</v>
      </c>
      <c r="H3977" t="str">
        <f>IF(tbl_transaction[[#This Row],[Type]]="Inbound",VLOOKUP(tbl_transaction[[#This Row],[Reference Number]],barang_masuk[],3,FALSE),IF(tbl_transaction[[#This Row],[Type]]="Outbound",VLOOKUP(tbl_transaction[[#This Row],[Reference Number]],barang_keluar[],3,FALSE),""))</f>
        <v>Outlet 008</v>
      </c>
      <c r="I3977" t="str">
        <f>IF(D3977='Kartu Stok'!$B$2,COUNTIF($D$3:D3977,'Kartu Stok'!$B$2),"")</f>
        <v/>
      </c>
    </row>
    <row r="3978" spans="1:9" ht="14.5" x14ac:dyDescent="0.35">
      <c r="A3978" s="2" t="s">
        <v>4537</v>
      </c>
      <c r="B3978" s="5">
        <f>IF(LEFT(tbl_transaction[[#This Row],[Reference Number]],2)="GR",VLOOKUP(tbl_transaction[[#This Row],[Reference Number]],barang_masuk[],2,FALSE),IF(LEFT(tbl_transaction[[#This Row],[Reference Number]],2)="DO",VLOOKUP(tbl_transaction[[#This Row],[Reference Number]],barang_keluar[],2,FALSE),""))</f>
        <v>46202</v>
      </c>
      <c r="C3978" t="str">
        <f t="shared" si="62"/>
        <v>Outbound</v>
      </c>
      <c r="D3978" t="str">
        <f>IF(tbl_transaction[[#This Row],[Type]]="Inbound",VLOOKUP(tbl_transaction[[#This Row],[Reference Number]],barang_masuk[],4,FALSE),IF(tbl_transaction[[#This Row],[Type]]="Outbound",VLOOKUP(tbl_transaction[[#This Row],[Reference Number]],barang_keluar[],4,FALSE),""))</f>
        <v>HOM030</v>
      </c>
      <c r="E3978" t="str">
        <f>IF(tbl_transaction[[#This Row],[Type]]="Inbound",VLOOKUP(tbl_transaction[[#This Row],[Reference Number]],barang_masuk[],5,FALSE),IF(tbl_transaction[[#This Row],[Type]]="Outbound",VLOOKUP(tbl_transaction[[#This Row],[Reference Number]],barang_keluar[],5,FALSE),""))</f>
        <v>Molto Home Care Variant 30</v>
      </c>
      <c r="F3978">
        <f>IF(tbl_transaction[[#This Row],[Type]]="Inbound",VLOOKUP(tbl_transaction[[#This Row],[Reference Number]],barang_masuk[],6,FALSE),IF(tbl_transaction[[#This Row],[Type]]="Outbound",VLOOKUP(tbl_transaction[[#This Row],[Reference Number]],barang_keluar[],6,FALSE),""))</f>
        <v>20</v>
      </c>
      <c r="G3978" t="str">
        <f>IF(tbl_transaction[[#This Row],[Type]]="Inbound",VLOOKUP(tbl_transaction[[#This Row],[Reference Number]],barang_masuk[],7,FALSE),IF(tbl_transaction[[#This Row],[Type]]="Outbound",VLOOKUP(tbl_transaction[[#This Row],[Reference Number]],barang_keluar[],7,FALSE),""))</f>
        <v>Pack</v>
      </c>
      <c r="H3978" t="str">
        <f>IF(tbl_transaction[[#This Row],[Type]]="Inbound",VLOOKUP(tbl_transaction[[#This Row],[Reference Number]],barang_masuk[],3,FALSE),IF(tbl_transaction[[#This Row],[Type]]="Outbound",VLOOKUP(tbl_transaction[[#This Row],[Reference Number]],barang_keluar[],3,FALSE),""))</f>
        <v>Outlet 016</v>
      </c>
      <c r="I3978" t="str">
        <f>IF(D3978='Kartu Stok'!$B$2,COUNTIF($D$3:D3978,'Kartu Stok'!$B$2),"")</f>
        <v/>
      </c>
    </row>
    <row r="3979" spans="1:9" ht="14.5" x14ac:dyDescent="0.35">
      <c r="A3979" s="2" t="s">
        <v>4538</v>
      </c>
      <c r="B3979" s="5">
        <f>IF(LEFT(tbl_transaction[[#This Row],[Reference Number]],2)="GR",VLOOKUP(tbl_transaction[[#This Row],[Reference Number]],barang_masuk[],2,FALSE),IF(LEFT(tbl_transaction[[#This Row],[Reference Number]],2)="DO",VLOOKUP(tbl_transaction[[#This Row],[Reference Number]],barang_keluar[],2,FALSE),""))</f>
        <v>46085</v>
      </c>
      <c r="C3979" t="str">
        <f t="shared" si="62"/>
        <v>Outbound</v>
      </c>
      <c r="D3979" t="str">
        <f>IF(tbl_transaction[[#This Row],[Type]]="Inbound",VLOOKUP(tbl_transaction[[#This Row],[Reference Number]],barang_masuk[],4,FALSE),IF(tbl_transaction[[#This Row],[Type]]="Outbound",VLOOKUP(tbl_transaction[[#This Row],[Reference Number]],barang_keluar[],4,FALSE),""))</f>
        <v>HOM011</v>
      </c>
      <c r="E3979" t="str">
        <f>IF(tbl_transaction[[#This Row],[Type]]="Inbound",VLOOKUP(tbl_transaction[[#This Row],[Reference Number]],barang_masuk[],5,FALSE),IF(tbl_transaction[[#This Row],[Type]]="Outbound",VLOOKUP(tbl_transaction[[#This Row],[Reference Number]],barang_keluar[],5,FALSE),""))</f>
        <v>Sunlight Home Care Variant 11</v>
      </c>
      <c r="F3979">
        <f>IF(tbl_transaction[[#This Row],[Type]]="Inbound",VLOOKUP(tbl_transaction[[#This Row],[Reference Number]],barang_masuk[],6,FALSE),IF(tbl_transaction[[#This Row],[Type]]="Outbound",VLOOKUP(tbl_transaction[[#This Row],[Reference Number]],barang_keluar[],6,FALSE),""))</f>
        <v>30</v>
      </c>
      <c r="G3979" t="str">
        <f>IF(tbl_transaction[[#This Row],[Type]]="Inbound",VLOOKUP(tbl_transaction[[#This Row],[Reference Number]],barang_masuk[],7,FALSE),IF(tbl_transaction[[#This Row],[Type]]="Outbound",VLOOKUP(tbl_transaction[[#This Row],[Reference Number]],barang_keluar[],7,FALSE),""))</f>
        <v>Pack</v>
      </c>
      <c r="H3979" t="str">
        <f>IF(tbl_transaction[[#This Row],[Type]]="Inbound",VLOOKUP(tbl_transaction[[#This Row],[Reference Number]],barang_masuk[],3,FALSE),IF(tbl_transaction[[#This Row],[Type]]="Outbound",VLOOKUP(tbl_transaction[[#This Row],[Reference Number]],barang_keluar[],3,FALSE),""))</f>
        <v>Outlet 070</v>
      </c>
      <c r="I3979" t="str">
        <f>IF(D3979='Kartu Stok'!$B$2,COUNTIF($D$3:D3979,'Kartu Stok'!$B$2),"")</f>
        <v/>
      </c>
    </row>
    <row r="3980" spans="1:9" ht="14.5" x14ac:dyDescent="0.35">
      <c r="A3980" s="2" t="s">
        <v>4539</v>
      </c>
      <c r="B3980" s="5">
        <f>IF(LEFT(tbl_transaction[[#This Row],[Reference Number]],2)="GR",VLOOKUP(tbl_transaction[[#This Row],[Reference Number]],barang_masuk[],2,FALSE),IF(LEFT(tbl_transaction[[#This Row],[Reference Number]],2)="DO",VLOOKUP(tbl_transaction[[#This Row],[Reference Number]],barang_keluar[],2,FALSE),""))</f>
        <v>46161</v>
      </c>
      <c r="C3980" t="str">
        <f t="shared" si="62"/>
        <v>Outbound</v>
      </c>
      <c r="D3980" t="str">
        <f>IF(tbl_transaction[[#This Row],[Type]]="Inbound",VLOOKUP(tbl_transaction[[#This Row],[Reference Number]],barang_masuk[],4,FALSE),IF(tbl_transaction[[#This Row],[Type]]="Outbound",VLOOKUP(tbl_transaction[[#This Row],[Reference Number]],barang_keluar[],4,FALSE),""))</f>
        <v>PER024</v>
      </c>
      <c r="E3980" t="str">
        <f>IF(tbl_transaction[[#This Row],[Type]]="Inbound",VLOOKUP(tbl_transaction[[#This Row],[Reference Number]],barang_masuk[],5,FALSE),IF(tbl_transaction[[#This Row],[Type]]="Outbound",VLOOKUP(tbl_transaction[[#This Row],[Reference Number]],barang_keluar[],5,FALSE),""))</f>
        <v>Pepsodent Personal Care Variant 24</v>
      </c>
      <c r="F3980">
        <f>IF(tbl_transaction[[#This Row],[Type]]="Inbound",VLOOKUP(tbl_transaction[[#This Row],[Reference Number]],barang_masuk[],6,FALSE),IF(tbl_transaction[[#This Row],[Type]]="Outbound",VLOOKUP(tbl_transaction[[#This Row],[Reference Number]],barang_keluar[],6,FALSE),""))</f>
        <v>15</v>
      </c>
      <c r="G3980" t="str">
        <f>IF(tbl_transaction[[#This Row],[Type]]="Inbound",VLOOKUP(tbl_transaction[[#This Row],[Reference Number]],barang_masuk[],7,FALSE),IF(tbl_transaction[[#This Row],[Type]]="Outbound",VLOOKUP(tbl_transaction[[#This Row],[Reference Number]],barang_keluar[],7,FALSE),""))</f>
        <v>Bottle</v>
      </c>
      <c r="H3980" t="str">
        <f>IF(tbl_transaction[[#This Row],[Type]]="Inbound",VLOOKUP(tbl_transaction[[#This Row],[Reference Number]],barang_masuk[],3,FALSE),IF(tbl_transaction[[#This Row],[Type]]="Outbound",VLOOKUP(tbl_transaction[[#This Row],[Reference Number]],barang_keluar[],3,FALSE),""))</f>
        <v>Outlet 029</v>
      </c>
      <c r="I3980" t="str">
        <f>IF(D3980='Kartu Stok'!$B$2,COUNTIF($D$3:D3980,'Kartu Stok'!$B$2),"")</f>
        <v/>
      </c>
    </row>
    <row r="3981" spans="1:9" ht="14.5" x14ac:dyDescent="0.35">
      <c r="A3981" s="2" t="s">
        <v>4540</v>
      </c>
      <c r="B3981" s="5">
        <f>IF(LEFT(tbl_transaction[[#This Row],[Reference Number]],2)="GR",VLOOKUP(tbl_transaction[[#This Row],[Reference Number]],barang_masuk[],2,FALSE),IF(LEFT(tbl_transaction[[#This Row],[Reference Number]],2)="DO",VLOOKUP(tbl_transaction[[#This Row],[Reference Number]],barang_keluar[],2,FALSE),""))</f>
        <v>46113</v>
      </c>
      <c r="C3981" t="str">
        <f t="shared" si="62"/>
        <v>Outbound</v>
      </c>
      <c r="D3981" t="str">
        <f>IF(tbl_transaction[[#This Row],[Type]]="Inbound",VLOOKUP(tbl_transaction[[#This Row],[Reference Number]],barang_masuk[],4,FALSE),IF(tbl_transaction[[#This Row],[Type]]="Outbound",VLOOKUP(tbl_transaction[[#This Row],[Reference Number]],barang_keluar[],4,FALSE),""))</f>
        <v>INS001</v>
      </c>
      <c r="E3981" t="str">
        <f>IF(tbl_transaction[[#This Row],[Type]]="Inbound",VLOOKUP(tbl_transaction[[#This Row],[Reference Number]],barang_masuk[],5,FALSE),IF(tbl_transaction[[#This Row],[Type]]="Outbound",VLOOKUP(tbl_transaction[[#This Row],[Reference Number]],barang_keluar[],5,FALSE),""))</f>
        <v>Sarimi Instant Food Variant 1</v>
      </c>
      <c r="F3981">
        <f>IF(tbl_transaction[[#This Row],[Type]]="Inbound",VLOOKUP(tbl_transaction[[#This Row],[Reference Number]],barang_masuk[],6,FALSE),IF(tbl_transaction[[#This Row],[Type]]="Outbound",VLOOKUP(tbl_transaction[[#This Row],[Reference Number]],barang_keluar[],6,FALSE),""))</f>
        <v>36</v>
      </c>
      <c r="G3981" t="str">
        <f>IF(tbl_transaction[[#This Row],[Type]]="Inbound",VLOOKUP(tbl_transaction[[#This Row],[Reference Number]],barang_masuk[],7,FALSE),IF(tbl_transaction[[#This Row],[Type]]="Outbound",VLOOKUP(tbl_transaction[[#This Row],[Reference Number]],barang_keluar[],7,FALSE),""))</f>
        <v>Pack</v>
      </c>
      <c r="H3981" t="str">
        <f>IF(tbl_transaction[[#This Row],[Type]]="Inbound",VLOOKUP(tbl_transaction[[#This Row],[Reference Number]],barang_masuk[],3,FALSE),IF(tbl_transaction[[#This Row],[Type]]="Outbound",VLOOKUP(tbl_transaction[[#This Row],[Reference Number]],barang_keluar[],3,FALSE),""))</f>
        <v>Outlet 071</v>
      </c>
      <c r="I3981" t="str">
        <f>IF(D3981='Kartu Stok'!$B$2,COUNTIF($D$3:D3981,'Kartu Stok'!$B$2),"")</f>
        <v/>
      </c>
    </row>
    <row r="3982" spans="1:9" ht="14.5" x14ac:dyDescent="0.35">
      <c r="A3982" s="2" t="s">
        <v>4541</v>
      </c>
      <c r="B3982" s="5">
        <f>IF(LEFT(tbl_transaction[[#This Row],[Reference Number]],2)="GR",VLOOKUP(tbl_transaction[[#This Row],[Reference Number]],barang_masuk[],2,FALSE),IF(LEFT(tbl_transaction[[#This Row],[Reference Number]],2)="DO",VLOOKUP(tbl_transaction[[#This Row],[Reference Number]],barang_keluar[],2,FALSE),""))</f>
        <v>46191</v>
      </c>
      <c r="C3982" t="str">
        <f t="shared" si="62"/>
        <v>Outbound</v>
      </c>
      <c r="D3982" t="str">
        <f>IF(tbl_transaction[[#This Row],[Type]]="Inbound",VLOOKUP(tbl_transaction[[#This Row],[Reference Number]],barang_masuk[],4,FALSE),IF(tbl_transaction[[#This Row],[Type]]="Outbound",VLOOKUP(tbl_transaction[[#This Row],[Reference Number]],barang_keluar[],4,FALSE),""))</f>
        <v>BEV037</v>
      </c>
      <c r="E3982" t="str">
        <f>IF(tbl_transaction[[#This Row],[Type]]="Inbound",VLOOKUP(tbl_transaction[[#This Row],[Reference Number]],barang_masuk[],5,FALSE),IF(tbl_transaction[[#This Row],[Type]]="Outbound",VLOOKUP(tbl_transaction[[#This Row],[Reference Number]],barang_keluar[],5,FALSE),""))</f>
        <v>Aqua Beverage Variant 37</v>
      </c>
      <c r="F3982">
        <f>IF(tbl_transaction[[#This Row],[Type]]="Inbound",VLOOKUP(tbl_transaction[[#This Row],[Reference Number]],barang_masuk[],6,FALSE),IF(tbl_transaction[[#This Row],[Type]]="Outbound",VLOOKUP(tbl_transaction[[#This Row],[Reference Number]],barang_keluar[],6,FALSE),""))</f>
        <v>15</v>
      </c>
      <c r="G3982" t="str">
        <f>IF(tbl_transaction[[#This Row],[Type]]="Inbound",VLOOKUP(tbl_transaction[[#This Row],[Reference Number]],barang_masuk[],7,FALSE),IF(tbl_transaction[[#This Row],[Type]]="Outbound",VLOOKUP(tbl_transaction[[#This Row],[Reference Number]],barang_keluar[],7,FALSE),""))</f>
        <v>Bottle</v>
      </c>
      <c r="H3982" t="str">
        <f>IF(tbl_transaction[[#This Row],[Type]]="Inbound",VLOOKUP(tbl_transaction[[#This Row],[Reference Number]],barang_masuk[],3,FALSE),IF(tbl_transaction[[#This Row],[Type]]="Outbound",VLOOKUP(tbl_transaction[[#This Row],[Reference Number]],barang_keluar[],3,FALSE),""))</f>
        <v>Outlet 069</v>
      </c>
      <c r="I3982" t="str">
        <f>IF(D3982='Kartu Stok'!$B$2,COUNTIF($D$3:D3982,'Kartu Stok'!$B$2),"")</f>
        <v/>
      </c>
    </row>
    <row r="3983" spans="1:9" ht="14.5" x14ac:dyDescent="0.35">
      <c r="A3983" s="2" t="s">
        <v>4542</v>
      </c>
      <c r="B3983" s="5">
        <f>IF(LEFT(tbl_transaction[[#This Row],[Reference Number]],2)="GR",VLOOKUP(tbl_transaction[[#This Row],[Reference Number]],barang_masuk[],2,FALSE),IF(LEFT(tbl_transaction[[#This Row],[Reference Number]],2)="DO",VLOOKUP(tbl_transaction[[#This Row],[Reference Number]],barang_keluar[],2,FALSE),""))</f>
        <v>46040</v>
      </c>
      <c r="C3983" t="str">
        <f t="shared" si="62"/>
        <v>Outbound</v>
      </c>
      <c r="D3983" t="str">
        <f>IF(tbl_transaction[[#This Row],[Type]]="Inbound",VLOOKUP(tbl_transaction[[#This Row],[Reference Number]],barang_masuk[],4,FALSE),IF(tbl_transaction[[#This Row],[Type]]="Outbound",VLOOKUP(tbl_transaction[[#This Row],[Reference Number]],barang_keluar[],4,FALSE),""))</f>
        <v>BEV006</v>
      </c>
      <c r="E3983" t="str">
        <f>IF(tbl_transaction[[#This Row],[Type]]="Inbound",VLOOKUP(tbl_transaction[[#This Row],[Reference Number]],barang_masuk[],5,FALSE),IF(tbl_transaction[[#This Row],[Type]]="Outbound",VLOOKUP(tbl_transaction[[#This Row],[Reference Number]],barang_keluar[],5,FALSE),""))</f>
        <v>Pocari Beverage Variant 6</v>
      </c>
      <c r="F3983">
        <f>IF(tbl_transaction[[#This Row],[Type]]="Inbound",VLOOKUP(tbl_transaction[[#This Row],[Reference Number]],barang_masuk[],6,FALSE),IF(tbl_transaction[[#This Row],[Type]]="Outbound",VLOOKUP(tbl_transaction[[#This Row],[Reference Number]],barang_keluar[],6,FALSE),""))</f>
        <v>60</v>
      </c>
      <c r="G3983" t="str">
        <f>IF(tbl_transaction[[#This Row],[Type]]="Inbound",VLOOKUP(tbl_transaction[[#This Row],[Reference Number]],barang_masuk[],7,FALSE),IF(tbl_transaction[[#This Row],[Type]]="Outbound",VLOOKUP(tbl_transaction[[#This Row],[Reference Number]],barang_keluar[],7,FALSE),""))</f>
        <v>Bottle</v>
      </c>
      <c r="H3983" t="str">
        <f>IF(tbl_transaction[[#This Row],[Type]]="Inbound",VLOOKUP(tbl_transaction[[#This Row],[Reference Number]],barang_masuk[],3,FALSE),IF(tbl_transaction[[#This Row],[Type]]="Outbound",VLOOKUP(tbl_transaction[[#This Row],[Reference Number]],barang_keluar[],3,FALSE),""))</f>
        <v>Outlet 050</v>
      </c>
      <c r="I3983" t="str">
        <f>IF(D3983='Kartu Stok'!$B$2,COUNTIF($D$3:D3983,'Kartu Stok'!$B$2),"")</f>
        <v/>
      </c>
    </row>
    <row r="3984" spans="1:9" ht="14.5" x14ac:dyDescent="0.35">
      <c r="A3984" s="2" t="s">
        <v>4543</v>
      </c>
      <c r="B3984" s="5">
        <f>IF(LEFT(tbl_transaction[[#This Row],[Reference Number]],2)="GR",VLOOKUP(tbl_transaction[[#This Row],[Reference Number]],barang_masuk[],2,FALSE),IF(LEFT(tbl_transaction[[#This Row],[Reference Number]],2)="DO",VLOOKUP(tbl_transaction[[#This Row],[Reference Number]],barang_keluar[],2,FALSE),""))</f>
        <v>46062</v>
      </c>
      <c r="C3984" t="str">
        <f t="shared" si="62"/>
        <v>Outbound</v>
      </c>
      <c r="D3984" t="str">
        <f>IF(tbl_transaction[[#This Row],[Type]]="Inbound",VLOOKUP(tbl_transaction[[#This Row],[Reference Number]],barang_masuk[],4,FALSE),IF(tbl_transaction[[#This Row],[Type]]="Outbound",VLOOKUP(tbl_transaction[[#This Row],[Reference Number]],barang_keluar[],4,FALSE),""))</f>
        <v>BEV011</v>
      </c>
      <c r="E3984" t="str">
        <f>IF(tbl_transaction[[#This Row],[Type]]="Inbound",VLOOKUP(tbl_transaction[[#This Row],[Reference Number]],barang_masuk[],5,FALSE),IF(tbl_transaction[[#This Row],[Type]]="Outbound",VLOOKUP(tbl_transaction[[#This Row],[Reference Number]],barang_keluar[],5,FALSE),""))</f>
        <v>Pocari Beverage Variant 11</v>
      </c>
      <c r="F3984">
        <f>IF(tbl_transaction[[#This Row],[Type]]="Inbound",VLOOKUP(tbl_transaction[[#This Row],[Reference Number]],barang_masuk[],6,FALSE),IF(tbl_transaction[[#This Row],[Type]]="Outbound",VLOOKUP(tbl_transaction[[#This Row],[Reference Number]],barang_keluar[],6,FALSE),""))</f>
        <v>30</v>
      </c>
      <c r="G3984" t="str">
        <f>IF(tbl_transaction[[#This Row],[Type]]="Inbound",VLOOKUP(tbl_transaction[[#This Row],[Reference Number]],barang_masuk[],7,FALSE),IF(tbl_transaction[[#This Row],[Type]]="Outbound",VLOOKUP(tbl_transaction[[#This Row],[Reference Number]],barang_keluar[],7,FALSE),""))</f>
        <v>Bottle</v>
      </c>
      <c r="H3984" t="str">
        <f>IF(tbl_transaction[[#This Row],[Type]]="Inbound",VLOOKUP(tbl_transaction[[#This Row],[Reference Number]],barang_masuk[],3,FALSE),IF(tbl_transaction[[#This Row],[Type]]="Outbound",VLOOKUP(tbl_transaction[[#This Row],[Reference Number]],barang_keluar[],3,FALSE),""))</f>
        <v>Outlet 063</v>
      </c>
      <c r="I3984" t="str">
        <f>IF(D3984='Kartu Stok'!$B$2,COUNTIF($D$3:D3984,'Kartu Stok'!$B$2),"")</f>
        <v/>
      </c>
    </row>
    <row r="3985" spans="1:9" ht="14.5" x14ac:dyDescent="0.35">
      <c r="A3985" s="2" t="s">
        <v>4544</v>
      </c>
      <c r="B3985" s="5">
        <f>IF(LEFT(tbl_transaction[[#This Row],[Reference Number]],2)="GR",VLOOKUP(tbl_transaction[[#This Row],[Reference Number]],barang_masuk[],2,FALSE),IF(LEFT(tbl_transaction[[#This Row],[Reference Number]],2)="DO",VLOOKUP(tbl_transaction[[#This Row],[Reference Number]],barang_keluar[],2,FALSE),""))</f>
        <v>46118</v>
      </c>
      <c r="C3985" t="str">
        <f t="shared" si="62"/>
        <v>Outbound</v>
      </c>
      <c r="D3985" t="str">
        <f>IF(tbl_transaction[[#This Row],[Type]]="Inbound",VLOOKUP(tbl_transaction[[#This Row],[Reference Number]],barang_masuk[],4,FALSE),IF(tbl_transaction[[#This Row],[Type]]="Outbound",VLOOKUP(tbl_transaction[[#This Row],[Reference Number]],barang_keluar[],4,FALSE),""))</f>
        <v>HOM027</v>
      </c>
      <c r="E3985" t="str">
        <f>IF(tbl_transaction[[#This Row],[Type]]="Inbound",VLOOKUP(tbl_transaction[[#This Row],[Reference Number]],barang_masuk[],5,FALSE),IF(tbl_transaction[[#This Row],[Type]]="Outbound",VLOOKUP(tbl_transaction[[#This Row],[Reference Number]],barang_keluar[],5,FALSE),""))</f>
        <v>Molto Home Care Variant 27</v>
      </c>
      <c r="F3985">
        <f>IF(tbl_transaction[[#This Row],[Type]]="Inbound",VLOOKUP(tbl_transaction[[#This Row],[Reference Number]],barang_masuk[],6,FALSE),IF(tbl_transaction[[#This Row],[Type]]="Outbound",VLOOKUP(tbl_transaction[[#This Row],[Reference Number]],barang_keluar[],6,FALSE),""))</f>
        <v>60</v>
      </c>
      <c r="G3985" t="str">
        <f>IF(tbl_transaction[[#This Row],[Type]]="Inbound",VLOOKUP(tbl_transaction[[#This Row],[Reference Number]],barang_masuk[],7,FALSE),IF(tbl_transaction[[#This Row],[Type]]="Outbound",VLOOKUP(tbl_transaction[[#This Row],[Reference Number]],barang_keluar[],7,FALSE),""))</f>
        <v>Pack</v>
      </c>
      <c r="H3985" t="str">
        <f>IF(tbl_transaction[[#This Row],[Type]]="Inbound",VLOOKUP(tbl_transaction[[#This Row],[Reference Number]],barang_masuk[],3,FALSE),IF(tbl_transaction[[#This Row],[Type]]="Outbound",VLOOKUP(tbl_transaction[[#This Row],[Reference Number]],barang_keluar[],3,FALSE),""))</f>
        <v>Outlet 044</v>
      </c>
      <c r="I3985" t="str">
        <f>IF(D3985='Kartu Stok'!$B$2,COUNTIF($D$3:D3985,'Kartu Stok'!$B$2),"")</f>
        <v/>
      </c>
    </row>
    <row r="3986" spans="1:9" ht="14.5" x14ac:dyDescent="0.35">
      <c r="A3986" s="2" t="s">
        <v>4545</v>
      </c>
      <c r="B3986" s="5">
        <f>IF(LEFT(tbl_transaction[[#This Row],[Reference Number]],2)="GR",VLOOKUP(tbl_transaction[[#This Row],[Reference Number]],barang_masuk[],2,FALSE),IF(LEFT(tbl_transaction[[#This Row],[Reference Number]],2)="DO",VLOOKUP(tbl_transaction[[#This Row],[Reference Number]],barang_keluar[],2,FALSE),""))</f>
        <v>46092</v>
      </c>
      <c r="C3986" t="str">
        <f t="shared" si="62"/>
        <v>Outbound</v>
      </c>
      <c r="D3986" t="str">
        <f>IF(tbl_transaction[[#This Row],[Type]]="Inbound",VLOOKUP(tbl_transaction[[#This Row],[Reference Number]],barang_masuk[],4,FALSE),IF(tbl_transaction[[#This Row],[Type]]="Outbound",VLOOKUP(tbl_transaction[[#This Row],[Reference Number]],barang_keluar[],4,FALSE),""))</f>
        <v>BAB012</v>
      </c>
      <c r="E3986" t="str">
        <f>IF(tbl_transaction[[#This Row],[Type]]="Inbound",VLOOKUP(tbl_transaction[[#This Row],[Reference Number]],barang_masuk[],5,FALSE),IF(tbl_transaction[[#This Row],[Type]]="Outbound",VLOOKUP(tbl_transaction[[#This Row],[Reference Number]],barang_keluar[],5,FALSE),""))</f>
        <v>MamyPoko Baby Care Variant 12</v>
      </c>
      <c r="F3986">
        <f>IF(tbl_transaction[[#This Row],[Type]]="Inbound",VLOOKUP(tbl_transaction[[#This Row],[Reference Number]],barang_masuk[],6,FALSE),IF(tbl_transaction[[#This Row],[Type]]="Outbound",VLOOKUP(tbl_transaction[[#This Row],[Reference Number]],barang_keluar[],6,FALSE),""))</f>
        <v>5</v>
      </c>
      <c r="G3986" t="str">
        <f>IF(tbl_transaction[[#This Row],[Type]]="Inbound",VLOOKUP(tbl_transaction[[#This Row],[Reference Number]],barang_masuk[],7,FALSE),IF(tbl_transaction[[#This Row],[Type]]="Outbound",VLOOKUP(tbl_transaction[[#This Row],[Reference Number]],barang_keluar[],7,FALSE),""))</f>
        <v>Pack</v>
      </c>
      <c r="H3986" t="str">
        <f>IF(tbl_transaction[[#This Row],[Type]]="Inbound",VLOOKUP(tbl_transaction[[#This Row],[Reference Number]],barang_masuk[],3,FALSE),IF(tbl_transaction[[#This Row],[Type]]="Outbound",VLOOKUP(tbl_transaction[[#This Row],[Reference Number]],barang_keluar[],3,FALSE),""))</f>
        <v>Outlet 053</v>
      </c>
      <c r="I3986" t="str">
        <f>IF(D3986='Kartu Stok'!$B$2,COUNTIF($D$3:D3986,'Kartu Stok'!$B$2),"")</f>
        <v/>
      </c>
    </row>
    <row r="3987" spans="1:9" ht="14.5" x14ac:dyDescent="0.35">
      <c r="A3987" s="2" t="s">
        <v>4546</v>
      </c>
      <c r="B3987" s="5">
        <f>IF(LEFT(tbl_transaction[[#This Row],[Reference Number]],2)="GR",VLOOKUP(tbl_transaction[[#This Row],[Reference Number]],barang_masuk[],2,FALSE),IF(LEFT(tbl_transaction[[#This Row],[Reference Number]],2)="DO",VLOOKUP(tbl_transaction[[#This Row],[Reference Number]],barang_keluar[],2,FALSE),""))</f>
        <v>46062</v>
      </c>
      <c r="C3987" t="str">
        <f t="shared" si="62"/>
        <v>Outbound</v>
      </c>
      <c r="D3987" t="str">
        <f>IF(tbl_transaction[[#This Row],[Type]]="Inbound",VLOOKUP(tbl_transaction[[#This Row],[Reference Number]],barang_masuk[],4,FALSE),IF(tbl_transaction[[#This Row],[Type]]="Outbound",VLOOKUP(tbl_transaction[[#This Row],[Reference Number]],barang_keluar[],4,FALSE),""))</f>
        <v>BEV028</v>
      </c>
      <c r="E3987" t="str">
        <f>IF(tbl_transaction[[#This Row],[Type]]="Inbound",VLOOKUP(tbl_transaction[[#This Row],[Reference Number]],barang_masuk[],5,FALSE),IF(tbl_transaction[[#This Row],[Type]]="Outbound",VLOOKUP(tbl_transaction[[#This Row],[Reference Number]],barang_keluar[],5,FALSE),""))</f>
        <v>Pocari Beverage Variant 28</v>
      </c>
      <c r="F3987">
        <f>IF(tbl_transaction[[#This Row],[Type]]="Inbound",VLOOKUP(tbl_transaction[[#This Row],[Reference Number]],barang_masuk[],6,FALSE),IF(tbl_transaction[[#This Row],[Type]]="Outbound",VLOOKUP(tbl_transaction[[#This Row],[Reference Number]],barang_keluar[],6,FALSE),""))</f>
        <v>5</v>
      </c>
      <c r="G3987" t="str">
        <f>IF(tbl_transaction[[#This Row],[Type]]="Inbound",VLOOKUP(tbl_transaction[[#This Row],[Reference Number]],barang_masuk[],7,FALSE),IF(tbl_transaction[[#This Row],[Type]]="Outbound",VLOOKUP(tbl_transaction[[#This Row],[Reference Number]],barang_keluar[],7,FALSE),""))</f>
        <v>Bottle</v>
      </c>
      <c r="H3987" t="str">
        <f>IF(tbl_transaction[[#This Row],[Type]]="Inbound",VLOOKUP(tbl_transaction[[#This Row],[Reference Number]],barang_masuk[],3,FALSE),IF(tbl_transaction[[#This Row],[Type]]="Outbound",VLOOKUP(tbl_transaction[[#This Row],[Reference Number]],barang_keluar[],3,FALSE),""))</f>
        <v>Outlet 019</v>
      </c>
      <c r="I3987" t="str">
        <f>IF(D3987='Kartu Stok'!$B$2,COUNTIF($D$3:D3987,'Kartu Stok'!$B$2),"")</f>
        <v/>
      </c>
    </row>
    <row r="3988" spans="1:9" ht="14.5" x14ac:dyDescent="0.35">
      <c r="A3988" s="2" t="s">
        <v>4547</v>
      </c>
      <c r="B3988" s="5">
        <f>IF(LEFT(tbl_transaction[[#This Row],[Reference Number]],2)="GR",VLOOKUP(tbl_transaction[[#This Row],[Reference Number]],barang_masuk[],2,FALSE),IF(LEFT(tbl_transaction[[#This Row],[Reference Number]],2)="DO",VLOOKUP(tbl_transaction[[#This Row],[Reference Number]],barang_keluar[],2,FALSE),""))</f>
        <v>46110</v>
      </c>
      <c r="C3988" t="str">
        <f t="shared" si="62"/>
        <v>Outbound</v>
      </c>
      <c r="D3988" t="str">
        <f>IF(tbl_transaction[[#This Row],[Type]]="Inbound",VLOOKUP(tbl_transaction[[#This Row],[Reference Number]],barang_masuk[],4,FALSE),IF(tbl_transaction[[#This Row],[Type]]="Outbound",VLOOKUP(tbl_transaction[[#This Row],[Reference Number]],barang_keluar[],4,FALSE),""))</f>
        <v>PER009</v>
      </c>
      <c r="E3988" t="str">
        <f>IF(tbl_transaction[[#This Row],[Type]]="Inbound",VLOOKUP(tbl_transaction[[#This Row],[Reference Number]],barang_masuk[],5,FALSE),IF(tbl_transaction[[#This Row],[Type]]="Outbound",VLOOKUP(tbl_transaction[[#This Row],[Reference Number]],barang_keluar[],5,FALSE),""))</f>
        <v>Lifebuoy Personal Care Variant 9</v>
      </c>
      <c r="F3988">
        <f>IF(tbl_transaction[[#This Row],[Type]]="Inbound",VLOOKUP(tbl_transaction[[#This Row],[Reference Number]],barang_masuk[],6,FALSE),IF(tbl_transaction[[#This Row],[Type]]="Outbound",VLOOKUP(tbl_transaction[[#This Row],[Reference Number]],barang_keluar[],6,FALSE),""))</f>
        <v>20</v>
      </c>
      <c r="G3988" t="str">
        <f>IF(tbl_transaction[[#This Row],[Type]]="Inbound",VLOOKUP(tbl_transaction[[#This Row],[Reference Number]],barang_masuk[],7,FALSE),IF(tbl_transaction[[#This Row],[Type]]="Outbound",VLOOKUP(tbl_transaction[[#This Row],[Reference Number]],barang_keluar[],7,FALSE),""))</f>
        <v>Bottle</v>
      </c>
      <c r="H3988" t="str">
        <f>IF(tbl_transaction[[#This Row],[Type]]="Inbound",VLOOKUP(tbl_transaction[[#This Row],[Reference Number]],barang_masuk[],3,FALSE),IF(tbl_transaction[[#This Row],[Type]]="Outbound",VLOOKUP(tbl_transaction[[#This Row],[Reference Number]],barang_keluar[],3,FALSE),""))</f>
        <v>Outlet 011</v>
      </c>
      <c r="I3988" t="str">
        <f>IF(D3988='Kartu Stok'!$B$2,COUNTIF($D$3:D3988,'Kartu Stok'!$B$2),"")</f>
        <v/>
      </c>
    </row>
    <row r="3989" spans="1:9" ht="14.5" x14ac:dyDescent="0.35">
      <c r="A3989" s="2" t="s">
        <v>4548</v>
      </c>
      <c r="B3989" s="5">
        <f>IF(LEFT(tbl_transaction[[#This Row],[Reference Number]],2)="GR",VLOOKUP(tbl_transaction[[#This Row],[Reference Number]],barang_masuk[],2,FALSE),IF(LEFT(tbl_transaction[[#This Row],[Reference Number]],2)="DO",VLOOKUP(tbl_transaction[[#This Row],[Reference Number]],barang_keluar[],2,FALSE),""))</f>
        <v>46198</v>
      </c>
      <c r="C3989" t="str">
        <f t="shared" si="62"/>
        <v>Outbound</v>
      </c>
      <c r="D3989" t="str">
        <f>IF(tbl_transaction[[#This Row],[Type]]="Inbound",VLOOKUP(tbl_transaction[[#This Row],[Reference Number]],barang_masuk[],4,FALSE),IF(tbl_transaction[[#This Row],[Type]]="Outbound",VLOOKUP(tbl_transaction[[#This Row],[Reference Number]],barang_keluar[],4,FALSE),""))</f>
        <v>SNK019</v>
      </c>
      <c r="E3989" t="str">
        <f>IF(tbl_transaction[[#This Row],[Type]]="Inbound",VLOOKUP(tbl_transaction[[#This Row],[Reference Number]],barang_masuk[],5,FALSE),IF(tbl_transaction[[#This Row],[Type]]="Outbound",VLOOKUP(tbl_transaction[[#This Row],[Reference Number]],barang_keluar[],5,FALSE),""))</f>
        <v>Qtela Snack Variant 19</v>
      </c>
      <c r="F3989">
        <f>IF(tbl_transaction[[#This Row],[Type]]="Inbound",VLOOKUP(tbl_transaction[[#This Row],[Reference Number]],barang_masuk[],6,FALSE),IF(tbl_transaction[[#This Row],[Type]]="Outbound",VLOOKUP(tbl_transaction[[#This Row],[Reference Number]],barang_keluar[],6,FALSE),""))</f>
        <v>60</v>
      </c>
      <c r="G3989" t="str">
        <f>IF(tbl_transaction[[#This Row],[Type]]="Inbound",VLOOKUP(tbl_transaction[[#This Row],[Reference Number]],barang_masuk[],7,FALSE),IF(tbl_transaction[[#This Row],[Type]]="Outbound",VLOOKUP(tbl_transaction[[#This Row],[Reference Number]],barang_keluar[],7,FALSE),""))</f>
        <v>Pack</v>
      </c>
      <c r="H3989" t="str">
        <f>IF(tbl_transaction[[#This Row],[Type]]="Inbound",VLOOKUP(tbl_transaction[[#This Row],[Reference Number]],barang_masuk[],3,FALSE),IF(tbl_transaction[[#This Row],[Type]]="Outbound",VLOOKUP(tbl_transaction[[#This Row],[Reference Number]],barang_keluar[],3,FALSE),""))</f>
        <v>Outlet 040</v>
      </c>
      <c r="I3989" t="str">
        <f>IF(D3989='Kartu Stok'!$B$2,COUNTIF($D$3:D3989,'Kartu Stok'!$B$2),"")</f>
        <v/>
      </c>
    </row>
    <row r="3990" spans="1:9" ht="14.5" x14ac:dyDescent="0.35">
      <c r="A3990" s="2" t="s">
        <v>4549</v>
      </c>
      <c r="B3990" s="5">
        <f>IF(LEFT(tbl_transaction[[#This Row],[Reference Number]],2)="GR",VLOOKUP(tbl_transaction[[#This Row],[Reference Number]],barang_masuk[],2,FALSE),IF(LEFT(tbl_transaction[[#This Row],[Reference Number]],2)="DO",VLOOKUP(tbl_transaction[[#This Row],[Reference Number]],barang_keluar[],2,FALSE),""))</f>
        <v>46183</v>
      </c>
      <c r="C3990" t="str">
        <f t="shared" si="62"/>
        <v>Outbound</v>
      </c>
      <c r="D3990" t="str">
        <f>IF(tbl_transaction[[#This Row],[Type]]="Inbound",VLOOKUP(tbl_transaction[[#This Row],[Reference Number]],barang_masuk[],4,FALSE),IF(tbl_transaction[[#This Row],[Type]]="Outbound",VLOOKUP(tbl_transaction[[#This Row],[Reference Number]],barang_keluar[],4,FALSE),""))</f>
        <v>PER027</v>
      </c>
      <c r="E3990" t="str">
        <f>IF(tbl_transaction[[#This Row],[Type]]="Inbound",VLOOKUP(tbl_transaction[[#This Row],[Reference Number]],barang_masuk[],5,FALSE),IF(tbl_transaction[[#This Row],[Type]]="Outbound",VLOOKUP(tbl_transaction[[#This Row],[Reference Number]],barang_keluar[],5,FALSE),""))</f>
        <v>Sunsilk Personal Care Variant 27</v>
      </c>
      <c r="F3990">
        <f>IF(tbl_transaction[[#This Row],[Type]]="Inbound",VLOOKUP(tbl_transaction[[#This Row],[Reference Number]],barang_masuk[],6,FALSE),IF(tbl_transaction[[#This Row],[Type]]="Outbound",VLOOKUP(tbl_transaction[[#This Row],[Reference Number]],barang_keluar[],6,FALSE),""))</f>
        <v>12</v>
      </c>
      <c r="G3990" t="str">
        <f>IF(tbl_transaction[[#This Row],[Type]]="Inbound",VLOOKUP(tbl_transaction[[#This Row],[Reference Number]],barang_masuk[],7,FALSE),IF(tbl_transaction[[#This Row],[Type]]="Outbound",VLOOKUP(tbl_transaction[[#This Row],[Reference Number]],barang_keluar[],7,FALSE),""))</f>
        <v>Bottle</v>
      </c>
      <c r="H3990" t="str">
        <f>IF(tbl_transaction[[#This Row],[Type]]="Inbound",VLOOKUP(tbl_transaction[[#This Row],[Reference Number]],barang_masuk[],3,FALSE),IF(tbl_transaction[[#This Row],[Type]]="Outbound",VLOOKUP(tbl_transaction[[#This Row],[Reference Number]],barang_keluar[],3,FALSE),""))</f>
        <v>Outlet 021</v>
      </c>
      <c r="I3990" t="str">
        <f>IF(D3990='Kartu Stok'!$B$2,COUNTIF($D$3:D3990,'Kartu Stok'!$B$2),"")</f>
        <v/>
      </c>
    </row>
    <row r="3991" spans="1:9" ht="14.5" x14ac:dyDescent="0.35">
      <c r="A3991" s="2" t="s">
        <v>4550</v>
      </c>
      <c r="B3991" s="5">
        <f>IF(LEFT(tbl_transaction[[#This Row],[Reference Number]],2)="GR",VLOOKUP(tbl_transaction[[#This Row],[Reference Number]],barang_masuk[],2,FALSE),IF(LEFT(tbl_transaction[[#This Row],[Reference Number]],2)="DO",VLOOKUP(tbl_transaction[[#This Row],[Reference Number]],barang_keluar[],2,FALSE),""))</f>
        <v>46075</v>
      </c>
      <c r="C3991" t="str">
        <f t="shared" si="62"/>
        <v>Outbound</v>
      </c>
      <c r="D3991" t="str">
        <f>IF(tbl_transaction[[#This Row],[Type]]="Inbound",VLOOKUP(tbl_transaction[[#This Row],[Reference Number]],barang_masuk[],4,FALSE),IF(tbl_transaction[[#This Row],[Type]]="Outbound",VLOOKUP(tbl_transaction[[#This Row],[Reference Number]],barang_keluar[],4,FALSE),""))</f>
        <v>INS008</v>
      </c>
      <c r="E3991" t="str">
        <f>IF(tbl_transaction[[#This Row],[Type]]="Inbound",VLOOKUP(tbl_transaction[[#This Row],[Reference Number]],barang_masuk[],5,FALSE),IF(tbl_transaction[[#This Row],[Type]]="Outbound",VLOOKUP(tbl_transaction[[#This Row],[Reference Number]],barang_keluar[],5,FALSE),""))</f>
        <v>Indomie Instant Food Variant 8</v>
      </c>
      <c r="F3991">
        <f>IF(tbl_transaction[[#This Row],[Type]]="Inbound",VLOOKUP(tbl_transaction[[#This Row],[Reference Number]],barang_masuk[],6,FALSE),IF(tbl_transaction[[#This Row],[Type]]="Outbound",VLOOKUP(tbl_transaction[[#This Row],[Reference Number]],barang_keluar[],6,FALSE),""))</f>
        <v>20</v>
      </c>
      <c r="G3991" t="str">
        <f>IF(tbl_transaction[[#This Row],[Type]]="Inbound",VLOOKUP(tbl_transaction[[#This Row],[Reference Number]],barang_masuk[],7,FALSE),IF(tbl_transaction[[#This Row],[Type]]="Outbound",VLOOKUP(tbl_transaction[[#This Row],[Reference Number]],barang_keluar[],7,FALSE),""))</f>
        <v>Pack</v>
      </c>
      <c r="H3991" t="str">
        <f>IF(tbl_transaction[[#This Row],[Type]]="Inbound",VLOOKUP(tbl_transaction[[#This Row],[Reference Number]],barang_masuk[],3,FALSE),IF(tbl_transaction[[#This Row],[Type]]="Outbound",VLOOKUP(tbl_transaction[[#This Row],[Reference Number]],barang_keluar[],3,FALSE),""))</f>
        <v>Outlet 074</v>
      </c>
      <c r="I3991" t="str">
        <f>IF(D3991='Kartu Stok'!$B$2,COUNTIF($D$3:D3991,'Kartu Stok'!$B$2),"")</f>
        <v/>
      </c>
    </row>
    <row r="3992" spans="1:9" ht="14.5" x14ac:dyDescent="0.35">
      <c r="A3992" s="2" t="s">
        <v>4551</v>
      </c>
      <c r="B3992" s="5">
        <f>IF(LEFT(tbl_transaction[[#This Row],[Reference Number]],2)="GR",VLOOKUP(tbl_transaction[[#This Row],[Reference Number]],barang_masuk[],2,FALSE),IF(LEFT(tbl_transaction[[#This Row],[Reference Number]],2)="DO",VLOOKUP(tbl_transaction[[#This Row],[Reference Number]],barang_keluar[],2,FALSE),""))</f>
        <v>46192</v>
      </c>
      <c r="C3992" t="str">
        <f t="shared" si="62"/>
        <v>Outbound</v>
      </c>
      <c r="D3992" t="str">
        <f>IF(tbl_transaction[[#This Row],[Type]]="Inbound",VLOOKUP(tbl_transaction[[#This Row],[Reference Number]],barang_masuk[],4,FALSE),IF(tbl_transaction[[#This Row],[Type]]="Outbound",VLOOKUP(tbl_transaction[[#This Row],[Reference Number]],barang_keluar[],4,FALSE),""))</f>
        <v>PER004</v>
      </c>
      <c r="E3992" t="str">
        <f>IF(tbl_transaction[[#This Row],[Type]]="Inbound",VLOOKUP(tbl_transaction[[#This Row],[Reference Number]],barang_masuk[],5,FALSE),IF(tbl_transaction[[#This Row],[Type]]="Outbound",VLOOKUP(tbl_transaction[[#This Row],[Reference Number]],barang_keluar[],5,FALSE),""))</f>
        <v>Lifebuoy Personal Care Variant 4</v>
      </c>
      <c r="F3992">
        <f>IF(tbl_transaction[[#This Row],[Type]]="Inbound",VLOOKUP(tbl_transaction[[#This Row],[Reference Number]],barang_masuk[],6,FALSE),IF(tbl_transaction[[#This Row],[Type]]="Outbound",VLOOKUP(tbl_transaction[[#This Row],[Reference Number]],barang_keluar[],6,FALSE),""))</f>
        <v>24</v>
      </c>
      <c r="G3992" t="str">
        <f>IF(tbl_transaction[[#This Row],[Type]]="Inbound",VLOOKUP(tbl_transaction[[#This Row],[Reference Number]],barang_masuk[],7,FALSE),IF(tbl_transaction[[#This Row],[Type]]="Outbound",VLOOKUP(tbl_transaction[[#This Row],[Reference Number]],barang_keluar[],7,FALSE),""))</f>
        <v>Bottle</v>
      </c>
      <c r="H3992" t="str">
        <f>IF(tbl_transaction[[#This Row],[Type]]="Inbound",VLOOKUP(tbl_transaction[[#This Row],[Reference Number]],barang_masuk[],3,FALSE),IF(tbl_transaction[[#This Row],[Type]]="Outbound",VLOOKUP(tbl_transaction[[#This Row],[Reference Number]],barang_keluar[],3,FALSE),""))</f>
        <v>Outlet 058</v>
      </c>
      <c r="I3992" t="str">
        <f>IF(D3992='Kartu Stok'!$B$2,COUNTIF($D$3:D3992,'Kartu Stok'!$B$2),"")</f>
        <v/>
      </c>
    </row>
    <row r="3993" spans="1:9" ht="14.5" x14ac:dyDescent="0.35">
      <c r="A3993" s="2" t="s">
        <v>4552</v>
      </c>
      <c r="B3993" s="5">
        <f>IF(LEFT(tbl_transaction[[#This Row],[Reference Number]],2)="GR",VLOOKUP(tbl_transaction[[#This Row],[Reference Number]],barang_masuk[],2,FALSE),IF(LEFT(tbl_transaction[[#This Row],[Reference Number]],2)="DO",VLOOKUP(tbl_transaction[[#This Row],[Reference Number]],barang_keluar[],2,FALSE),""))</f>
        <v>46113</v>
      </c>
      <c r="C3993" t="str">
        <f t="shared" si="62"/>
        <v>Outbound</v>
      </c>
      <c r="D3993" t="str">
        <f>IF(tbl_transaction[[#This Row],[Type]]="Inbound",VLOOKUP(tbl_transaction[[#This Row],[Reference Number]],barang_masuk[],4,FALSE),IF(tbl_transaction[[#This Row],[Type]]="Outbound",VLOOKUP(tbl_transaction[[#This Row],[Reference Number]],barang_keluar[],4,FALSE),""))</f>
        <v>DAR014</v>
      </c>
      <c r="E3993" t="str">
        <f>IF(tbl_transaction[[#This Row],[Type]]="Inbound",VLOOKUP(tbl_transaction[[#This Row],[Reference Number]],barang_masuk[],5,FALSE),IF(tbl_transaction[[#This Row],[Type]]="Outbound",VLOOKUP(tbl_transaction[[#This Row],[Reference Number]],barang_keluar[],5,FALSE),""))</f>
        <v>Indomilk Dairy Variant 14</v>
      </c>
      <c r="F3993">
        <f>IF(tbl_transaction[[#This Row],[Type]]="Inbound",VLOOKUP(tbl_transaction[[#This Row],[Reference Number]],barang_masuk[],6,FALSE),IF(tbl_transaction[[#This Row],[Type]]="Outbound",VLOOKUP(tbl_transaction[[#This Row],[Reference Number]],barang_keluar[],6,FALSE),""))</f>
        <v>48</v>
      </c>
      <c r="G3993" t="str">
        <f>IF(tbl_transaction[[#This Row],[Type]]="Inbound",VLOOKUP(tbl_transaction[[#This Row],[Reference Number]],barang_masuk[],7,FALSE),IF(tbl_transaction[[#This Row],[Type]]="Outbound",VLOOKUP(tbl_transaction[[#This Row],[Reference Number]],barang_keluar[],7,FALSE),""))</f>
        <v>Box</v>
      </c>
      <c r="H3993" t="str">
        <f>IF(tbl_transaction[[#This Row],[Type]]="Inbound",VLOOKUP(tbl_transaction[[#This Row],[Reference Number]],barang_masuk[],3,FALSE),IF(tbl_transaction[[#This Row],[Type]]="Outbound",VLOOKUP(tbl_transaction[[#This Row],[Reference Number]],barang_keluar[],3,FALSE),""))</f>
        <v>Outlet 001</v>
      </c>
      <c r="I3993" t="str">
        <f>IF(D3993='Kartu Stok'!$B$2,COUNTIF($D$3:D3993,'Kartu Stok'!$B$2),"")</f>
        <v/>
      </c>
    </row>
    <row r="3994" spans="1:9" ht="14.5" x14ac:dyDescent="0.35">
      <c r="A3994" s="2" t="s">
        <v>4553</v>
      </c>
      <c r="B3994" s="5">
        <f>IF(LEFT(tbl_transaction[[#This Row],[Reference Number]],2)="GR",VLOOKUP(tbl_transaction[[#This Row],[Reference Number]],barang_masuk[],2,FALSE),IF(LEFT(tbl_transaction[[#This Row],[Reference Number]],2)="DO",VLOOKUP(tbl_transaction[[#This Row],[Reference Number]],barang_keluar[],2,FALSE),""))</f>
        <v>46037</v>
      </c>
      <c r="C3994" t="str">
        <f t="shared" si="62"/>
        <v>Outbound</v>
      </c>
      <c r="D3994" t="str">
        <f>IF(tbl_transaction[[#This Row],[Type]]="Inbound",VLOOKUP(tbl_transaction[[#This Row],[Reference Number]],barang_masuk[],4,FALSE),IF(tbl_transaction[[#This Row],[Type]]="Outbound",VLOOKUP(tbl_transaction[[#This Row],[Reference Number]],barang_keluar[],4,FALSE),""))</f>
        <v>INS007</v>
      </c>
      <c r="E3994" t="str">
        <f>IF(tbl_transaction[[#This Row],[Type]]="Inbound",VLOOKUP(tbl_transaction[[#This Row],[Reference Number]],barang_masuk[],5,FALSE),IF(tbl_transaction[[#This Row],[Type]]="Outbound",VLOOKUP(tbl_transaction[[#This Row],[Reference Number]],barang_keluar[],5,FALSE),""))</f>
        <v>Supermi Instant Food Variant 7</v>
      </c>
      <c r="F3994">
        <f>IF(tbl_transaction[[#This Row],[Type]]="Inbound",VLOOKUP(tbl_transaction[[#This Row],[Reference Number]],barang_masuk[],6,FALSE),IF(tbl_transaction[[#This Row],[Type]]="Outbound",VLOOKUP(tbl_transaction[[#This Row],[Reference Number]],barang_keluar[],6,FALSE),""))</f>
        <v>24</v>
      </c>
      <c r="G3994" t="str">
        <f>IF(tbl_transaction[[#This Row],[Type]]="Inbound",VLOOKUP(tbl_transaction[[#This Row],[Reference Number]],barang_masuk[],7,FALSE),IF(tbl_transaction[[#This Row],[Type]]="Outbound",VLOOKUP(tbl_transaction[[#This Row],[Reference Number]],barang_keluar[],7,FALSE),""))</f>
        <v>Pack</v>
      </c>
      <c r="H3994" t="str">
        <f>IF(tbl_transaction[[#This Row],[Type]]="Inbound",VLOOKUP(tbl_transaction[[#This Row],[Reference Number]],barang_masuk[],3,FALSE),IF(tbl_transaction[[#This Row],[Type]]="Outbound",VLOOKUP(tbl_transaction[[#This Row],[Reference Number]],barang_keluar[],3,FALSE),""))</f>
        <v>Outlet 061</v>
      </c>
      <c r="I3994" t="str">
        <f>IF(D3994='Kartu Stok'!$B$2,COUNTIF($D$3:D3994,'Kartu Stok'!$B$2),"")</f>
        <v/>
      </c>
    </row>
    <row r="3995" spans="1:9" ht="14.5" x14ac:dyDescent="0.35">
      <c r="A3995" s="2" t="s">
        <v>4554</v>
      </c>
      <c r="B3995" s="5">
        <f>IF(LEFT(tbl_transaction[[#This Row],[Reference Number]],2)="GR",VLOOKUP(tbl_transaction[[#This Row],[Reference Number]],barang_masuk[],2,FALSE),IF(LEFT(tbl_transaction[[#This Row],[Reference Number]],2)="DO",VLOOKUP(tbl_transaction[[#This Row],[Reference Number]],barang_keluar[],2,FALSE),""))</f>
        <v>46060</v>
      </c>
      <c r="C3995" t="str">
        <f t="shared" si="62"/>
        <v>Outbound</v>
      </c>
      <c r="D3995" t="str">
        <f>IF(tbl_transaction[[#This Row],[Type]]="Inbound",VLOOKUP(tbl_transaction[[#This Row],[Reference Number]],barang_masuk[],4,FALSE),IF(tbl_transaction[[#This Row],[Type]]="Outbound",VLOOKUP(tbl_transaction[[#This Row],[Reference Number]],barang_keluar[],4,FALSE),""))</f>
        <v>SNK031</v>
      </c>
      <c r="E3995" t="str">
        <f>IF(tbl_transaction[[#This Row],[Type]]="Inbound",VLOOKUP(tbl_transaction[[#This Row],[Reference Number]],barang_masuk[],5,FALSE),IF(tbl_transaction[[#This Row],[Type]]="Outbound",VLOOKUP(tbl_transaction[[#This Row],[Reference Number]],barang_keluar[],5,FALSE),""))</f>
        <v>Taro Snack Variant 31</v>
      </c>
      <c r="F3995">
        <f>IF(tbl_transaction[[#This Row],[Type]]="Inbound",VLOOKUP(tbl_transaction[[#This Row],[Reference Number]],barang_masuk[],6,FALSE),IF(tbl_transaction[[#This Row],[Type]]="Outbound",VLOOKUP(tbl_transaction[[#This Row],[Reference Number]],barang_keluar[],6,FALSE),""))</f>
        <v>30</v>
      </c>
      <c r="G3995" t="str">
        <f>IF(tbl_transaction[[#This Row],[Type]]="Inbound",VLOOKUP(tbl_transaction[[#This Row],[Reference Number]],barang_masuk[],7,FALSE),IF(tbl_transaction[[#This Row],[Type]]="Outbound",VLOOKUP(tbl_transaction[[#This Row],[Reference Number]],barang_keluar[],7,FALSE),""))</f>
        <v>Pack</v>
      </c>
      <c r="H3995" t="str">
        <f>IF(tbl_transaction[[#This Row],[Type]]="Inbound",VLOOKUP(tbl_transaction[[#This Row],[Reference Number]],barang_masuk[],3,FALSE),IF(tbl_transaction[[#This Row],[Type]]="Outbound",VLOOKUP(tbl_transaction[[#This Row],[Reference Number]],barang_keluar[],3,FALSE),""))</f>
        <v>Outlet 028</v>
      </c>
      <c r="I3995" t="str">
        <f>IF(D3995='Kartu Stok'!$B$2,COUNTIF($D$3:D3995,'Kartu Stok'!$B$2),"")</f>
        <v/>
      </c>
    </row>
    <row r="3996" spans="1:9" ht="14.5" x14ac:dyDescent="0.35">
      <c r="A3996" s="2" t="s">
        <v>4555</v>
      </c>
      <c r="B3996" s="5">
        <f>IF(LEFT(tbl_transaction[[#This Row],[Reference Number]],2)="GR",VLOOKUP(tbl_transaction[[#This Row],[Reference Number]],barang_masuk[],2,FALSE),IF(LEFT(tbl_transaction[[#This Row],[Reference Number]],2)="DO",VLOOKUP(tbl_transaction[[#This Row],[Reference Number]],barang_keluar[],2,FALSE),""))</f>
        <v>46096</v>
      </c>
      <c r="C3996" t="str">
        <f t="shared" si="62"/>
        <v>Outbound</v>
      </c>
      <c r="D3996" t="str">
        <f>IF(tbl_transaction[[#This Row],[Type]]="Inbound",VLOOKUP(tbl_transaction[[#This Row],[Reference Number]],barang_masuk[],4,FALSE),IF(tbl_transaction[[#This Row],[Type]]="Outbound",VLOOKUP(tbl_transaction[[#This Row],[Reference Number]],barang_keluar[],4,FALSE),""))</f>
        <v>HOM030</v>
      </c>
      <c r="E3996" t="str">
        <f>IF(tbl_transaction[[#This Row],[Type]]="Inbound",VLOOKUP(tbl_transaction[[#This Row],[Reference Number]],barang_masuk[],5,FALSE),IF(tbl_transaction[[#This Row],[Type]]="Outbound",VLOOKUP(tbl_transaction[[#This Row],[Reference Number]],barang_keluar[],5,FALSE),""))</f>
        <v>Molto Home Care Variant 30</v>
      </c>
      <c r="F3996">
        <f>IF(tbl_transaction[[#This Row],[Type]]="Inbound",VLOOKUP(tbl_transaction[[#This Row],[Reference Number]],barang_masuk[],6,FALSE),IF(tbl_transaction[[#This Row],[Type]]="Outbound",VLOOKUP(tbl_transaction[[#This Row],[Reference Number]],barang_keluar[],6,FALSE),""))</f>
        <v>20</v>
      </c>
      <c r="G3996" t="str">
        <f>IF(tbl_transaction[[#This Row],[Type]]="Inbound",VLOOKUP(tbl_transaction[[#This Row],[Reference Number]],barang_masuk[],7,FALSE),IF(tbl_transaction[[#This Row],[Type]]="Outbound",VLOOKUP(tbl_transaction[[#This Row],[Reference Number]],barang_keluar[],7,FALSE),""))</f>
        <v>Pack</v>
      </c>
      <c r="H3996" t="str">
        <f>IF(tbl_transaction[[#This Row],[Type]]="Inbound",VLOOKUP(tbl_transaction[[#This Row],[Reference Number]],barang_masuk[],3,FALSE),IF(tbl_transaction[[#This Row],[Type]]="Outbound",VLOOKUP(tbl_transaction[[#This Row],[Reference Number]],barang_keluar[],3,FALSE),""))</f>
        <v>Outlet 002</v>
      </c>
      <c r="I3996" t="str">
        <f>IF(D3996='Kartu Stok'!$B$2,COUNTIF($D$3:D3996,'Kartu Stok'!$B$2),"")</f>
        <v/>
      </c>
    </row>
    <row r="3997" spans="1:9" ht="14.5" x14ac:dyDescent="0.35">
      <c r="A3997" s="2" t="s">
        <v>4556</v>
      </c>
      <c r="B3997" s="5">
        <f>IF(LEFT(tbl_transaction[[#This Row],[Reference Number]],2)="GR",VLOOKUP(tbl_transaction[[#This Row],[Reference Number]],barang_masuk[],2,FALSE),IF(LEFT(tbl_transaction[[#This Row],[Reference Number]],2)="DO",VLOOKUP(tbl_transaction[[#This Row],[Reference Number]],barang_keluar[],2,FALSE),""))</f>
        <v>46066</v>
      </c>
      <c r="C3997" t="str">
        <f t="shared" si="62"/>
        <v>Outbound</v>
      </c>
      <c r="D3997" t="str">
        <f>IF(tbl_transaction[[#This Row],[Type]]="Inbound",VLOOKUP(tbl_transaction[[#This Row],[Reference Number]],barang_masuk[],4,FALSE),IF(tbl_transaction[[#This Row],[Type]]="Outbound",VLOOKUP(tbl_transaction[[#This Row],[Reference Number]],barang_keluar[],4,FALSE),""))</f>
        <v>DAR006</v>
      </c>
      <c r="E3997" t="str">
        <f>IF(tbl_transaction[[#This Row],[Type]]="Inbound",VLOOKUP(tbl_transaction[[#This Row],[Reference Number]],barang_masuk[],5,FALSE),IF(tbl_transaction[[#This Row],[Type]]="Outbound",VLOOKUP(tbl_transaction[[#This Row],[Reference Number]],barang_keluar[],5,FALSE),""))</f>
        <v>Ultra Milk Dairy Variant 6</v>
      </c>
      <c r="F3997">
        <f>IF(tbl_transaction[[#This Row],[Type]]="Inbound",VLOOKUP(tbl_transaction[[#This Row],[Reference Number]],barang_masuk[],6,FALSE),IF(tbl_transaction[[#This Row],[Type]]="Outbound",VLOOKUP(tbl_transaction[[#This Row],[Reference Number]],barang_keluar[],6,FALSE),""))</f>
        <v>20</v>
      </c>
      <c r="G3997" t="str">
        <f>IF(tbl_transaction[[#This Row],[Type]]="Inbound",VLOOKUP(tbl_transaction[[#This Row],[Reference Number]],barang_masuk[],7,FALSE),IF(tbl_transaction[[#This Row],[Type]]="Outbound",VLOOKUP(tbl_transaction[[#This Row],[Reference Number]],barang_keluar[],7,FALSE),""))</f>
        <v>Box</v>
      </c>
      <c r="H3997" t="str">
        <f>IF(tbl_transaction[[#This Row],[Type]]="Inbound",VLOOKUP(tbl_transaction[[#This Row],[Reference Number]],barang_masuk[],3,FALSE),IF(tbl_transaction[[#This Row],[Type]]="Outbound",VLOOKUP(tbl_transaction[[#This Row],[Reference Number]],barang_keluar[],3,FALSE),""))</f>
        <v>Outlet 062</v>
      </c>
      <c r="I3997" t="str">
        <f>IF(D3997='Kartu Stok'!$B$2,COUNTIF($D$3:D3997,'Kartu Stok'!$B$2),"")</f>
        <v/>
      </c>
    </row>
    <row r="3998" spans="1:9" ht="14.5" x14ac:dyDescent="0.35">
      <c r="A3998" s="2" t="s">
        <v>4557</v>
      </c>
      <c r="B3998" s="5">
        <f>IF(LEFT(tbl_transaction[[#This Row],[Reference Number]],2)="GR",VLOOKUP(tbl_transaction[[#This Row],[Reference Number]],barang_masuk[],2,FALSE),IF(LEFT(tbl_transaction[[#This Row],[Reference Number]],2)="DO",VLOOKUP(tbl_transaction[[#This Row],[Reference Number]],barang_keluar[],2,FALSE),""))</f>
        <v>46090</v>
      </c>
      <c r="C3998" t="str">
        <f t="shared" si="62"/>
        <v>Outbound</v>
      </c>
      <c r="D3998" t="str">
        <f>IF(tbl_transaction[[#This Row],[Type]]="Inbound",VLOOKUP(tbl_transaction[[#This Row],[Reference Number]],barang_masuk[],4,FALSE),IF(tbl_transaction[[#This Row],[Type]]="Outbound",VLOOKUP(tbl_transaction[[#This Row],[Reference Number]],barang_keluar[],4,FALSE),""))</f>
        <v>SNK030</v>
      </c>
      <c r="E3998" t="str">
        <f>IF(tbl_transaction[[#This Row],[Type]]="Inbound",VLOOKUP(tbl_transaction[[#This Row],[Reference Number]],barang_masuk[],5,FALSE),IF(tbl_transaction[[#This Row],[Type]]="Outbound",VLOOKUP(tbl_transaction[[#This Row],[Reference Number]],barang_keluar[],5,FALSE),""))</f>
        <v>Qtela Snack Variant 30</v>
      </c>
      <c r="F3998">
        <f>IF(tbl_transaction[[#This Row],[Type]]="Inbound",VLOOKUP(tbl_transaction[[#This Row],[Reference Number]],barang_masuk[],6,FALSE),IF(tbl_transaction[[#This Row],[Type]]="Outbound",VLOOKUP(tbl_transaction[[#This Row],[Reference Number]],barang_keluar[],6,FALSE),""))</f>
        <v>36</v>
      </c>
      <c r="G3998" t="str">
        <f>IF(tbl_transaction[[#This Row],[Type]]="Inbound",VLOOKUP(tbl_transaction[[#This Row],[Reference Number]],barang_masuk[],7,FALSE),IF(tbl_transaction[[#This Row],[Type]]="Outbound",VLOOKUP(tbl_transaction[[#This Row],[Reference Number]],barang_keluar[],7,FALSE),""))</f>
        <v>Pack</v>
      </c>
      <c r="H3998" t="str">
        <f>IF(tbl_transaction[[#This Row],[Type]]="Inbound",VLOOKUP(tbl_transaction[[#This Row],[Reference Number]],barang_masuk[],3,FALSE),IF(tbl_transaction[[#This Row],[Type]]="Outbound",VLOOKUP(tbl_transaction[[#This Row],[Reference Number]],barang_keluar[],3,FALSE),""))</f>
        <v>Outlet 002</v>
      </c>
      <c r="I3998" t="str">
        <f>IF(D3998='Kartu Stok'!$B$2,COUNTIF($D$3:D3998,'Kartu Stok'!$B$2),"")</f>
        <v/>
      </c>
    </row>
    <row r="3999" spans="1:9" ht="14.5" x14ac:dyDescent="0.35">
      <c r="A3999" s="2" t="s">
        <v>4558</v>
      </c>
      <c r="B3999" s="5">
        <f>IF(LEFT(tbl_transaction[[#This Row],[Reference Number]],2)="GR",VLOOKUP(tbl_transaction[[#This Row],[Reference Number]],barang_masuk[],2,FALSE),IF(LEFT(tbl_transaction[[#This Row],[Reference Number]],2)="DO",VLOOKUP(tbl_transaction[[#This Row],[Reference Number]],barang_keluar[],2,FALSE),""))</f>
        <v>46092</v>
      </c>
      <c r="C3999" t="str">
        <f t="shared" si="62"/>
        <v>Outbound</v>
      </c>
      <c r="D3999" t="str">
        <f>IF(tbl_transaction[[#This Row],[Type]]="Inbound",VLOOKUP(tbl_transaction[[#This Row],[Reference Number]],barang_masuk[],4,FALSE),IF(tbl_transaction[[#This Row],[Type]]="Outbound",VLOOKUP(tbl_transaction[[#This Row],[Reference Number]],barang_keluar[],4,FALSE),""))</f>
        <v>HOM017</v>
      </c>
      <c r="E3999" t="str">
        <f>IF(tbl_transaction[[#This Row],[Type]]="Inbound",VLOOKUP(tbl_transaction[[#This Row],[Reference Number]],barang_masuk[],5,FALSE),IF(tbl_transaction[[#This Row],[Type]]="Outbound",VLOOKUP(tbl_transaction[[#This Row],[Reference Number]],barang_keluar[],5,FALSE),""))</f>
        <v>Rinso Home Care Variant 17</v>
      </c>
      <c r="F3999">
        <f>IF(tbl_transaction[[#This Row],[Type]]="Inbound",VLOOKUP(tbl_transaction[[#This Row],[Reference Number]],barang_masuk[],6,FALSE),IF(tbl_transaction[[#This Row],[Type]]="Outbound",VLOOKUP(tbl_transaction[[#This Row],[Reference Number]],barang_keluar[],6,FALSE),""))</f>
        <v>10</v>
      </c>
      <c r="G3999" t="str">
        <f>IF(tbl_transaction[[#This Row],[Type]]="Inbound",VLOOKUP(tbl_transaction[[#This Row],[Reference Number]],barang_masuk[],7,FALSE),IF(tbl_transaction[[#This Row],[Type]]="Outbound",VLOOKUP(tbl_transaction[[#This Row],[Reference Number]],barang_keluar[],7,FALSE),""))</f>
        <v>Pack</v>
      </c>
      <c r="H3999" t="str">
        <f>IF(tbl_transaction[[#This Row],[Type]]="Inbound",VLOOKUP(tbl_transaction[[#This Row],[Reference Number]],barang_masuk[],3,FALSE),IF(tbl_transaction[[#This Row],[Type]]="Outbound",VLOOKUP(tbl_transaction[[#This Row],[Reference Number]],barang_keluar[],3,FALSE),""))</f>
        <v>Outlet 065</v>
      </c>
      <c r="I3999" t="str">
        <f>IF(D3999='Kartu Stok'!$B$2,COUNTIF($D$3:D3999,'Kartu Stok'!$B$2),"")</f>
        <v/>
      </c>
    </row>
    <row r="4000" spans="1:9" ht="14.5" x14ac:dyDescent="0.35">
      <c r="A4000" s="2" t="s">
        <v>4559</v>
      </c>
      <c r="B4000" s="5">
        <f>IF(LEFT(tbl_transaction[[#This Row],[Reference Number]],2)="GR",VLOOKUP(tbl_transaction[[#This Row],[Reference Number]],barang_masuk[],2,FALSE),IF(LEFT(tbl_transaction[[#This Row],[Reference Number]],2)="DO",VLOOKUP(tbl_transaction[[#This Row],[Reference Number]],barang_keluar[],2,FALSE),""))</f>
        <v>46050</v>
      </c>
      <c r="C4000" t="str">
        <f t="shared" si="62"/>
        <v>Outbound</v>
      </c>
      <c r="D4000" t="str">
        <f>IF(tbl_transaction[[#This Row],[Type]]="Inbound",VLOOKUP(tbl_transaction[[#This Row],[Reference Number]],barang_masuk[],4,FALSE),IF(tbl_transaction[[#This Row],[Type]]="Outbound",VLOOKUP(tbl_transaction[[#This Row],[Reference Number]],barang_keluar[],4,FALSE),""))</f>
        <v>HOM010</v>
      </c>
      <c r="E4000" t="str">
        <f>IF(tbl_transaction[[#This Row],[Type]]="Inbound",VLOOKUP(tbl_transaction[[#This Row],[Reference Number]],barang_masuk[],5,FALSE),IF(tbl_transaction[[#This Row],[Type]]="Outbound",VLOOKUP(tbl_transaction[[#This Row],[Reference Number]],barang_keluar[],5,FALSE),""))</f>
        <v>Molto Home Care Variant 10</v>
      </c>
      <c r="F4000">
        <f>IF(tbl_transaction[[#This Row],[Type]]="Inbound",VLOOKUP(tbl_transaction[[#This Row],[Reference Number]],barang_masuk[],6,FALSE),IF(tbl_transaction[[#This Row],[Type]]="Outbound",VLOOKUP(tbl_transaction[[#This Row],[Reference Number]],barang_keluar[],6,FALSE),""))</f>
        <v>30</v>
      </c>
      <c r="G4000" t="str">
        <f>IF(tbl_transaction[[#This Row],[Type]]="Inbound",VLOOKUP(tbl_transaction[[#This Row],[Reference Number]],barang_masuk[],7,FALSE),IF(tbl_transaction[[#This Row],[Type]]="Outbound",VLOOKUP(tbl_transaction[[#This Row],[Reference Number]],barang_keluar[],7,FALSE),""))</f>
        <v>Pack</v>
      </c>
      <c r="H4000" t="str">
        <f>IF(tbl_transaction[[#This Row],[Type]]="Inbound",VLOOKUP(tbl_transaction[[#This Row],[Reference Number]],barang_masuk[],3,FALSE),IF(tbl_transaction[[#This Row],[Type]]="Outbound",VLOOKUP(tbl_transaction[[#This Row],[Reference Number]],barang_keluar[],3,FALSE),""))</f>
        <v>Outlet 060</v>
      </c>
      <c r="I4000" t="str">
        <f>IF(D4000='Kartu Stok'!$B$2,COUNTIF($D$3:D4000,'Kartu Stok'!$B$2),"")</f>
        <v/>
      </c>
    </row>
    <row r="4001" spans="1:9" ht="14.5" x14ac:dyDescent="0.35">
      <c r="A4001" s="2" t="s">
        <v>4560</v>
      </c>
      <c r="B4001" s="5">
        <f>IF(LEFT(tbl_transaction[[#This Row],[Reference Number]],2)="GR",VLOOKUP(tbl_transaction[[#This Row],[Reference Number]],barang_masuk[],2,FALSE),IF(LEFT(tbl_transaction[[#This Row],[Reference Number]],2)="DO",VLOOKUP(tbl_transaction[[#This Row],[Reference Number]],barang_keluar[],2,FALSE),""))</f>
        <v>46113</v>
      </c>
      <c r="C4001" t="str">
        <f t="shared" si="62"/>
        <v>Outbound</v>
      </c>
      <c r="D4001" t="str">
        <f>IF(tbl_transaction[[#This Row],[Type]]="Inbound",VLOOKUP(tbl_transaction[[#This Row],[Reference Number]],barang_masuk[],4,FALSE),IF(tbl_transaction[[#This Row],[Type]]="Outbound",VLOOKUP(tbl_transaction[[#This Row],[Reference Number]],barang_keluar[],4,FALSE),""))</f>
        <v>SNK029</v>
      </c>
      <c r="E4001" t="str">
        <f>IF(tbl_transaction[[#This Row],[Type]]="Inbound",VLOOKUP(tbl_transaction[[#This Row],[Reference Number]],barang_masuk[],5,FALSE),IF(tbl_transaction[[#This Row],[Type]]="Outbound",VLOOKUP(tbl_transaction[[#This Row],[Reference Number]],barang_keluar[],5,FALSE),""))</f>
        <v>Chitato Snack Variant 29</v>
      </c>
      <c r="F4001">
        <f>IF(tbl_transaction[[#This Row],[Type]]="Inbound",VLOOKUP(tbl_transaction[[#This Row],[Reference Number]],barang_masuk[],6,FALSE),IF(tbl_transaction[[#This Row],[Type]]="Outbound",VLOOKUP(tbl_transaction[[#This Row],[Reference Number]],barang_keluar[],6,FALSE),""))</f>
        <v>24</v>
      </c>
      <c r="G4001" t="str">
        <f>IF(tbl_transaction[[#This Row],[Type]]="Inbound",VLOOKUP(tbl_transaction[[#This Row],[Reference Number]],barang_masuk[],7,FALSE),IF(tbl_transaction[[#This Row],[Type]]="Outbound",VLOOKUP(tbl_transaction[[#This Row],[Reference Number]],barang_keluar[],7,FALSE),""))</f>
        <v>Pack</v>
      </c>
      <c r="H4001" t="str">
        <f>IF(tbl_transaction[[#This Row],[Type]]="Inbound",VLOOKUP(tbl_transaction[[#This Row],[Reference Number]],barang_masuk[],3,FALSE),IF(tbl_transaction[[#This Row],[Type]]="Outbound",VLOOKUP(tbl_transaction[[#This Row],[Reference Number]],barang_keluar[],3,FALSE),""))</f>
        <v>Outlet 078</v>
      </c>
      <c r="I4001" t="str">
        <f>IF(D4001='Kartu Stok'!$B$2,COUNTIF($D$3:D4001,'Kartu Stok'!$B$2),"")</f>
        <v/>
      </c>
    </row>
    <row r="4002" spans="1:9" ht="14.5" x14ac:dyDescent="0.35">
      <c r="A4002" s="2" t="s">
        <v>4561</v>
      </c>
      <c r="B4002" s="5">
        <f>IF(LEFT(tbl_transaction[[#This Row],[Reference Number]],2)="GR",VLOOKUP(tbl_transaction[[#This Row],[Reference Number]],barang_masuk[],2,FALSE),IF(LEFT(tbl_transaction[[#This Row],[Reference Number]],2)="DO",VLOOKUP(tbl_transaction[[#This Row],[Reference Number]],barang_keluar[],2,FALSE),""))</f>
        <v>46061</v>
      </c>
      <c r="C4002" t="str">
        <f t="shared" si="62"/>
        <v>Outbound</v>
      </c>
      <c r="D4002" t="str">
        <f>IF(tbl_transaction[[#This Row],[Type]]="Inbound",VLOOKUP(tbl_transaction[[#This Row],[Reference Number]],barang_masuk[],4,FALSE),IF(tbl_transaction[[#This Row],[Type]]="Outbound",VLOOKUP(tbl_transaction[[#This Row],[Reference Number]],barang_keluar[],4,FALSE),""))</f>
        <v>PER002</v>
      </c>
      <c r="E4002" t="str">
        <f>IF(tbl_transaction[[#This Row],[Type]]="Inbound",VLOOKUP(tbl_transaction[[#This Row],[Reference Number]],barang_masuk[],5,FALSE),IF(tbl_transaction[[#This Row],[Type]]="Outbound",VLOOKUP(tbl_transaction[[#This Row],[Reference Number]],barang_keluar[],5,FALSE),""))</f>
        <v>Lifebuoy Personal Care Variant 2</v>
      </c>
      <c r="F4002">
        <f>IF(tbl_transaction[[#This Row],[Type]]="Inbound",VLOOKUP(tbl_transaction[[#This Row],[Reference Number]],barang_masuk[],6,FALSE),IF(tbl_transaction[[#This Row],[Type]]="Outbound",VLOOKUP(tbl_transaction[[#This Row],[Reference Number]],barang_keluar[],6,FALSE),""))</f>
        <v>10</v>
      </c>
      <c r="G4002" t="str">
        <f>IF(tbl_transaction[[#This Row],[Type]]="Inbound",VLOOKUP(tbl_transaction[[#This Row],[Reference Number]],barang_masuk[],7,FALSE),IF(tbl_transaction[[#This Row],[Type]]="Outbound",VLOOKUP(tbl_transaction[[#This Row],[Reference Number]],barang_keluar[],7,FALSE),""))</f>
        <v>Bottle</v>
      </c>
      <c r="H4002" t="str">
        <f>IF(tbl_transaction[[#This Row],[Type]]="Inbound",VLOOKUP(tbl_transaction[[#This Row],[Reference Number]],barang_masuk[],3,FALSE),IF(tbl_transaction[[#This Row],[Type]]="Outbound",VLOOKUP(tbl_transaction[[#This Row],[Reference Number]],barang_keluar[],3,FALSE),""))</f>
        <v>Outlet 075</v>
      </c>
      <c r="I4002" t="str">
        <f>IF(D4002='Kartu Stok'!$B$2,COUNTIF($D$3:D4002,'Kartu Stok'!$B$2),"")</f>
        <v/>
      </c>
    </row>
  </sheetData>
  <phoneticPr fontId="2" type="noConversion"/>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5503C-DB02-4439-AFA2-5E091DE9E22D}">
  <dimension ref="A1:J45"/>
  <sheetViews>
    <sheetView zoomScaleNormal="100" zoomScalePageLayoutView="72" workbookViewId="0">
      <selection activeCell="J10" sqref="J10"/>
    </sheetView>
  </sheetViews>
  <sheetFormatPr defaultRowHeight="14" x14ac:dyDescent="0.3"/>
  <cols>
    <col min="1" max="5" width="17.54296875" bestFit="1" customWidth="1"/>
    <col min="6" max="10" width="9.08984375" bestFit="1" customWidth="1"/>
  </cols>
  <sheetData>
    <row r="1" spans="1:10" ht="31" x14ac:dyDescent="0.35">
      <c r="A1" s="89" t="s">
        <v>4614</v>
      </c>
      <c r="B1" s="89"/>
      <c r="C1" s="89"/>
      <c r="D1" s="89"/>
      <c r="E1" s="89"/>
      <c r="F1" s="47"/>
      <c r="G1" s="47"/>
      <c r="H1" s="47"/>
      <c r="I1" s="47"/>
      <c r="J1" s="47"/>
    </row>
    <row r="2" spans="1:10" ht="14.5" x14ac:dyDescent="0.35">
      <c r="A2" s="40" t="s">
        <v>4606</v>
      </c>
      <c r="B2" s="41" t="s">
        <v>470</v>
      </c>
      <c r="C2" s="42"/>
      <c r="E2" s="43" t="s">
        <v>4615</v>
      </c>
      <c r="F2" s="47"/>
      <c r="G2" s="47"/>
      <c r="H2" s="47"/>
      <c r="I2" s="47"/>
      <c r="J2" s="47"/>
    </row>
    <row r="3" spans="1:10" ht="14.5" x14ac:dyDescent="0.35">
      <c r="A3" s="44" t="s">
        <v>4607</v>
      </c>
      <c r="B3" s="90" t="str">
        <f>VLOOKUP(B2,master_barang[],2,FALSE)</f>
        <v>MamyPoko Baby Care Variant 18</v>
      </c>
      <c r="C3" s="91"/>
      <c r="E3" s="94">
        <f>E7+SUM($C$8:$C$1000)-SUM($D$8:$D$1000)</f>
        <v>1172</v>
      </c>
      <c r="F3" s="47"/>
      <c r="G3" s="47"/>
      <c r="H3" s="47"/>
      <c r="I3" s="47"/>
      <c r="J3" s="47"/>
    </row>
    <row r="4" spans="1:10" ht="14.5" x14ac:dyDescent="0.35">
      <c r="A4" s="45" t="s">
        <v>4608</v>
      </c>
      <c r="B4" s="92" t="str">
        <f>VLOOKUP(B2,master_barang[],5,FALSE)</f>
        <v>Pack</v>
      </c>
      <c r="C4" s="93"/>
      <c r="E4" s="95"/>
      <c r="F4" s="47"/>
      <c r="G4" s="47"/>
      <c r="H4" s="47"/>
      <c r="I4" s="47"/>
      <c r="J4" s="47"/>
    </row>
    <row r="5" spans="1:10" ht="14.5" x14ac:dyDescent="0.35">
      <c r="E5" s="46"/>
      <c r="F5" s="47"/>
      <c r="G5" s="47"/>
      <c r="H5" s="47"/>
      <c r="I5" s="47"/>
      <c r="J5" s="47"/>
    </row>
    <row r="6" spans="1:10" ht="14.5" x14ac:dyDescent="0.35">
      <c r="A6" s="48" t="s">
        <v>478</v>
      </c>
      <c r="B6" s="48" t="s">
        <v>4605</v>
      </c>
      <c r="C6" s="48" t="s">
        <v>4612</v>
      </c>
      <c r="D6" s="48" t="s">
        <v>4613</v>
      </c>
      <c r="E6" s="48" t="s">
        <v>4615</v>
      </c>
      <c r="F6" s="47"/>
      <c r="G6" s="47"/>
      <c r="H6" s="47"/>
      <c r="I6" s="47"/>
      <c r="J6" s="47"/>
    </row>
    <row r="7" spans="1:10" ht="14.5" x14ac:dyDescent="0.35">
      <c r="A7" s="86" t="s">
        <v>4609</v>
      </c>
      <c r="B7" s="87"/>
      <c r="C7" s="87"/>
      <c r="D7" s="88"/>
      <c r="E7" s="49">
        <f>VLOOKUP(B2,stok_awal[],2,FALSE)</f>
        <v>906</v>
      </c>
      <c r="F7" s="47"/>
      <c r="G7" s="47"/>
      <c r="H7" s="47"/>
      <c r="I7" s="47"/>
      <c r="J7" s="47"/>
    </row>
    <row r="8" spans="1:10" ht="14.5" x14ac:dyDescent="0.35">
      <c r="A8" s="50">
        <f>IFERROR(INDEX(Data_Transaksi!$B$3:$B$5000,MATCH(ROWS($A$8:A8),Data_Transaksi!$I$3:$I$5000,0)),"")</f>
        <v>46088</v>
      </c>
      <c r="B8" s="39" t="str">
        <f>IFERROR(INDEX(Data_Transaksi!$A$3:$A$5000,MATCH(ROWS($A$8:A8),Data_Transaksi!$I$3:$I$5000,0)),"")</f>
        <v>GR202600001</v>
      </c>
      <c r="C8" s="39">
        <f>IFERROR(IF(INDEX(Data_Transaksi!$C$3:$C$5000,MATCH(ROWS($A$8:A8),Data_Transaksi!$I$3:$I$5000,0))="Inbound",INDEX(Data_Transaksi!$F$3:$F$5000,MATCH(ROWS($A$8:A8),Data_Transaksi!$I$3:$I$5000,0)),""),"")</f>
        <v>20</v>
      </c>
      <c r="D8" s="39" t="str">
        <f>IFERROR(IF(INDEX(Data_Transaksi!$C$3:$C$5000,MATCH(ROWS($A$8:A8),Data_Transaksi!$I$3:$I$5000,0))="Outbound",INDEX(Data_Transaksi!$F$3:$F$5000,MATCH(ROWS($A$8:A8),Data_Transaksi!$I$3:$I$5000,0)),""),"")</f>
        <v/>
      </c>
      <c r="E8" s="39">
        <f>IF(A8="","",E7+IF(C8="",0,C8)-IF(D8="",0,D8))</f>
        <v>926</v>
      </c>
      <c r="F8" s="47"/>
      <c r="G8" s="47"/>
      <c r="H8" s="47"/>
      <c r="I8" s="47"/>
      <c r="J8" s="47"/>
    </row>
    <row r="9" spans="1:10" ht="14.5" x14ac:dyDescent="0.35">
      <c r="A9" s="50">
        <f>IFERROR(INDEX(Data_Transaksi!$B$3:$B$5000,MATCH(ROWS($A$8:A9),Data_Transaksi!$I$3:$I$5000,0)),"")</f>
        <v>46054</v>
      </c>
      <c r="B9" s="39" t="str">
        <f>IFERROR(INDEX(Data_Transaksi!$A$3:$A$5000,MATCH(ROWS($A$8:A9),Data_Transaksi!$I$3:$I$5000,0)),"")</f>
        <v>GR202600211</v>
      </c>
      <c r="C9" s="39">
        <f>IFERROR(IF(INDEX(Data_Transaksi!$C$3:$C$5000,MATCH(ROWS($A$8:A9),Data_Transaksi!$I$3:$I$5000,0))="Inbound",INDEX(Data_Transaksi!$F$3:$F$5000,MATCH(ROWS($A$8:A9),Data_Transaksi!$I$3:$I$5000,0)),""),"")</f>
        <v>40</v>
      </c>
      <c r="D9" s="39" t="str">
        <f>IFERROR(IF(INDEX(Data_Transaksi!$C$3:$C$5000,MATCH(ROWS($A$8:A9),Data_Transaksi!$I$3:$I$5000,0))="Outbound",INDEX(Data_Transaksi!$F$3:$F$5000,MATCH(ROWS($A$8:A9),Data_Transaksi!$I$3:$I$5000,0)),""),"")</f>
        <v/>
      </c>
      <c r="E9" s="39">
        <f t="shared" ref="E9:E29" si="0">IF(A9="","",E8+IF(C9="",0,C9)-IF(D9="",0,D9))</f>
        <v>966</v>
      </c>
      <c r="F9" s="47"/>
      <c r="G9" s="47"/>
      <c r="H9" s="47"/>
      <c r="I9" s="47"/>
      <c r="J9" s="47"/>
    </row>
    <row r="10" spans="1:10" ht="14.5" x14ac:dyDescent="0.35">
      <c r="A10" s="50">
        <f>IFERROR(INDEX(Data_Transaksi!$B$3:$B$5000,MATCH(ROWS($A$8:A10),Data_Transaksi!$I$3:$I$5000,0)),"")</f>
        <v>46157</v>
      </c>
      <c r="B10" s="39" t="str">
        <f>IFERROR(INDEX(Data_Transaksi!$A$3:$A$5000,MATCH(ROWS($A$8:A10),Data_Transaksi!$I$3:$I$5000,0)),"")</f>
        <v>GR202600214</v>
      </c>
      <c r="C10" s="39">
        <f>IFERROR(IF(INDEX(Data_Transaksi!$C$3:$C$5000,MATCH(ROWS($A$8:A10),Data_Transaksi!$I$3:$I$5000,0))="Inbound",INDEX(Data_Transaksi!$F$3:$F$5000,MATCH(ROWS($A$8:A10),Data_Transaksi!$I$3:$I$5000,0)),""),"")</f>
        <v>50</v>
      </c>
      <c r="D10" s="39" t="str">
        <f>IFERROR(IF(INDEX(Data_Transaksi!$C$3:$C$5000,MATCH(ROWS($A$8:A10),Data_Transaksi!$I$3:$I$5000,0))="Outbound",INDEX(Data_Transaksi!$F$3:$F$5000,MATCH(ROWS($A$8:A10),Data_Transaksi!$I$3:$I$5000,0)),""),"")</f>
        <v/>
      </c>
      <c r="E10" s="39">
        <f t="shared" si="0"/>
        <v>1016</v>
      </c>
      <c r="F10" s="47"/>
      <c r="G10" s="47"/>
      <c r="H10" s="47"/>
      <c r="I10" s="47"/>
      <c r="J10" s="47"/>
    </row>
    <row r="11" spans="1:10" ht="14.5" x14ac:dyDescent="0.35">
      <c r="A11" s="50">
        <f>IFERROR(INDEX(Data_Transaksi!$B$3:$B$5000,MATCH(ROWS($A$8:A11),Data_Transaksi!$I$3:$I$5000,0)),"")</f>
        <v>46062</v>
      </c>
      <c r="B11" s="39" t="str">
        <f>IFERROR(INDEX(Data_Transaksi!$A$3:$A$5000,MATCH(ROWS($A$8:A11),Data_Transaksi!$I$3:$I$5000,0)),"")</f>
        <v>GR202600305</v>
      </c>
      <c r="C11" s="39">
        <f>IFERROR(IF(INDEX(Data_Transaksi!$C$3:$C$5000,MATCH(ROWS($A$8:A11),Data_Transaksi!$I$3:$I$5000,0))="Inbound",INDEX(Data_Transaksi!$F$3:$F$5000,MATCH(ROWS($A$8:A11),Data_Transaksi!$I$3:$I$5000,0)),""),"")</f>
        <v>30</v>
      </c>
      <c r="D11" s="39" t="str">
        <f>IFERROR(IF(INDEX(Data_Transaksi!$C$3:$C$5000,MATCH(ROWS($A$8:A11),Data_Transaksi!$I$3:$I$5000,0))="Outbound",INDEX(Data_Transaksi!$F$3:$F$5000,MATCH(ROWS($A$8:A11),Data_Transaksi!$I$3:$I$5000,0)),""),"")</f>
        <v/>
      </c>
      <c r="E11" s="39">
        <f t="shared" si="0"/>
        <v>1046</v>
      </c>
      <c r="F11" s="47"/>
      <c r="G11" s="47"/>
      <c r="H11" s="47"/>
      <c r="I11" s="47"/>
      <c r="J11" s="47"/>
    </row>
    <row r="12" spans="1:10" ht="14.5" x14ac:dyDescent="0.35">
      <c r="A12" s="50">
        <f>IFERROR(INDEX(Data_Transaksi!$B$3:$B$5000,MATCH(ROWS($A$8:A12),Data_Transaksi!$I$3:$I$5000,0)),"")</f>
        <v>46072</v>
      </c>
      <c r="B12" s="39" t="str">
        <f>IFERROR(INDEX(Data_Transaksi!$A$3:$A$5000,MATCH(ROWS($A$8:A12),Data_Transaksi!$I$3:$I$5000,0)),"")</f>
        <v>GR202600600</v>
      </c>
      <c r="C12" s="39">
        <f>IFERROR(IF(INDEX(Data_Transaksi!$C$3:$C$5000,MATCH(ROWS($A$8:A12),Data_Transaksi!$I$3:$I$5000,0))="Inbound",INDEX(Data_Transaksi!$F$3:$F$5000,MATCH(ROWS($A$8:A12),Data_Transaksi!$I$3:$I$5000,0)),""),"")</f>
        <v>150</v>
      </c>
      <c r="D12" s="39" t="str">
        <f>IFERROR(IF(INDEX(Data_Transaksi!$C$3:$C$5000,MATCH(ROWS($A$8:A12),Data_Transaksi!$I$3:$I$5000,0))="Outbound",INDEX(Data_Transaksi!$F$3:$F$5000,MATCH(ROWS($A$8:A12),Data_Transaksi!$I$3:$I$5000,0)),""),"")</f>
        <v/>
      </c>
      <c r="E12" s="39">
        <f t="shared" si="0"/>
        <v>1196</v>
      </c>
      <c r="F12" s="47"/>
      <c r="G12" s="47"/>
      <c r="H12" s="47"/>
      <c r="I12" s="47"/>
      <c r="J12" s="47"/>
    </row>
    <row r="13" spans="1:10" ht="14.5" x14ac:dyDescent="0.35">
      <c r="A13" s="50">
        <f>IFERROR(INDEX(Data_Transaksi!$B$3:$B$5000,MATCH(ROWS($A$8:A13),Data_Transaksi!$I$3:$I$5000,0)),"")</f>
        <v>46174</v>
      </c>
      <c r="B13" s="39" t="str">
        <f>IFERROR(INDEX(Data_Transaksi!$A$3:$A$5000,MATCH(ROWS($A$8:A13),Data_Transaksi!$I$3:$I$5000,0)),"")</f>
        <v>GR202600654</v>
      </c>
      <c r="C13" s="39">
        <f>IFERROR(IF(INDEX(Data_Transaksi!$C$3:$C$5000,MATCH(ROWS($A$8:A13),Data_Transaksi!$I$3:$I$5000,0))="Inbound",INDEX(Data_Transaksi!$F$3:$F$5000,MATCH(ROWS($A$8:A13),Data_Transaksi!$I$3:$I$5000,0)),""),"")</f>
        <v>60</v>
      </c>
      <c r="D13" s="39" t="str">
        <f>IFERROR(IF(INDEX(Data_Transaksi!$C$3:$C$5000,MATCH(ROWS($A$8:A13),Data_Transaksi!$I$3:$I$5000,0))="Outbound",INDEX(Data_Transaksi!$F$3:$F$5000,MATCH(ROWS($A$8:A13),Data_Transaksi!$I$3:$I$5000,0)),""),"")</f>
        <v/>
      </c>
      <c r="E13" s="39">
        <f t="shared" si="0"/>
        <v>1256</v>
      </c>
      <c r="F13" s="47"/>
      <c r="G13" s="47"/>
      <c r="H13" s="47"/>
      <c r="I13" s="47"/>
      <c r="J13" s="47"/>
    </row>
    <row r="14" spans="1:10" ht="14.5" x14ac:dyDescent="0.35">
      <c r="A14" s="50">
        <f>IFERROR(INDEX(Data_Transaksi!$B$3:$B$5000,MATCH(ROWS($A$8:A14),Data_Transaksi!$I$3:$I$5000,0)),"")</f>
        <v>46028</v>
      </c>
      <c r="B14" s="39" t="str">
        <f>IFERROR(INDEX(Data_Transaksi!$A$3:$A$5000,MATCH(ROWS($A$8:A14),Data_Transaksi!$I$3:$I$5000,0)),"")</f>
        <v>GR202600752</v>
      </c>
      <c r="C14" s="39">
        <f>IFERROR(IF(INDEX(Data_Transaksi!$C$3:$C$5000,MATCH(ROWS($A$8:A14),Data_Transaksi!$I$3:$I$5000,0))="Inbound",INDEX(Data_Transaksi!$F$3:$F$5000,MATCH(ROWS($A$8:A14),Data_Transaksi!$I$3:$I$5000,0)),""),"")</f>
        <v>40</v>
      </c>
      <c r="D14" s="39" t="str">
        <f>IFERROR(IF(INDEX(Data_Transaksi!$C$3:$C$5000,MATCH(ROWS($A$8:A14),Data_Transaksi!$I$3:$I$5000,0))="Outbound",INDEX(Data_Transaksi!$F$3:$F$5000,MATCH(ROWS($A$8:A14),Data_Transaksi!$I$3:$I$5000,0)),""),"")</f>
        <v/>
      </c>
      <c r="E14" s="39">
        <f t="shared" si="0"/>
        <v>1296</v>
      </c>
      <c r="F14" s="47"/>
      <c r="G14" s="47"/>
      <c r="H14" s="47"/>
      <c r="I14" s="47"/>
      <c r="J14" s="47"/>
    </row>
    <row r="15" spans="1:10" ht="14.5" x14ac:dyDescent="0.35">
      <c r="A15" s="50">
        <f>IFERROR(INDEX(Data_Transaksi!$B$3:$B$5000,MATCH(ROWS($A$8:A15),Data_Transaksi!$I$3:$I$5000,0)),"")</f>
        <v>46163</v>
      </c>
      <c r="B15" s="39" t="str">
        <f>IFERROR(INDEX(Data_Transaksi!$A$3:$A$5000,MATCH(ROWS($A$8:A15),Data_Transaksi!$I$3:$I$5000,0)),"")</f>
        <v>GR202601112</v>
      </c>
      <c r="C15" s="39">
        <f>IFERROR(IF(INDEX(Data_Transaksi!$C$3:$C$5000,MATCH(ROWS($A$8:A15),Data_Transaksi!$I$3:$I$5000,0))="Inbound",INDEX(Data_Transaksi!$F$3:$F$5000,MATCH(ROWS($A$8:A15),Data_Transaksi!$I$3:$I$5000,0)),""),"")</f>
        <v>150</v>
      </c>
      <c r="D15" s="39" t="str">
        <f>IFERROR(IF(INDEX(Data_Transaksi!$C$3:$C$5000,MATCH(ROWS($A$8:A15),Data_Transaksi!$I$3:$I$5000,0))="Outbound",INDEX(Data_Transaksi!$F$3:$F$5000,MATCH(ROWS($A$8:A15),Data_Transaksi!$I$3:$I$5000,0)),""),"")</f>
        <v/>
      </c>
      <c r="E15" s="39">
        <f t="shared" si="0"/>
        <v>1446</v>
      </c>
      <c r="F15" s="47"/>
      <c r="G15" s="47"/>
      <c r="H15" s="47"/>
      <c r="I15" s="47"/>
      <c r="J15" s="47"/>
    </row>
    <row r="16" spans="1:10" x14ac:dyDescent="0.3">
      <c r="A16" s="50">
        <f>IFERROR(INDEX(Data_Transaksi!$B$3:$B$5000,MATCH(ROWS($A$8:A16),Data_Transaksi!$I$3:$I$5000,0)),"")</f>
        <v>46199</v>
      </c>
      <c r="B16" s="39" t="str">
        <f>IFERROR(INDEX(Data_Transaksi!$A$3:$A$5000,MATCH(ROWS($A$8:A16),Data_Transaksi!$I$3:$I$5000,0)),"")</f>
        <v>GR202601118</v>
      </c>
      <c r="C16" s="39">
        <f>IFERROR(IF(INDEX(Data_Transaksi!$C$3:$C$5000,MATCH(ROWS($A$8:A16),Data_Transaksi!$I$3:$I$5000,0))="Inbound",INDEX(Data_Transaksi!$F$3:$F$5000,MATCH(ROWS($A$8:A16),Data_Transaksi!$I$3:$I$5000,0)),""),"")</f>
        <v>120</v>
      </c>
      <c r="D16" s="39" t="str">
        <f>IFERROR(IF(INDEX(Data_Transaksi!$C$3:$C$5000,MATCH(ROWS($A$8:A16),Data_Transaksi!$I$3:$I$5000,0))="Outbound",INDEX(Data_Transaksi!$F$3:$F$5000,MATCH(ROWS($A$8:A16),Data_Transaksi!$I$3:$I$5000,0)),""),"")</f>
        <v/>
      </c>
      <c r="E16" s="39">
        <f t="shared" si="0"/>
        <v>1566</v>
      </c>
    </row>
    <row r="17" spans="1:5" x14ac:dyDescent="0.3">
      <c r="A17" s="50">
        <f>IFERROR(INDEX(Data_Transaksi!$B$3:$B$5000,MATCH(ROWS($A$8:A17),Data_Transaksi!$I$3:$I$5000,0)),"")</f>
        <v>46201</v>
      </c>
      <c r="B17" s="39" t="str">
        <f>IFERROR(INDEX(Data_Transaksi!$A$3:$A$5000,MATCH(ROWS($A$8:A17),Data_Transaksi!$I$3:$I$5000,0)),"")</f>
        <v>DO202600289</v>
      </c>
      <c r="C17" s="39" t="str">
        <f>IFERROR(IF(INDEX(Data_Transaksi!$C$3:$C$5000,MATCH(ROWS($A$8:A17),Data_Transaksi!$I$3:$I$5000,0))="Inbound",INDEX(Data_Transaksi!$F$3:$F$5000,MATCH(ROWS($A$8:A17),Data_Transaksi!$I$3:$I$5000,0)),""),"")</f>
        <v/>
      </c>
      <c r="D17" s="39">
        <f>IFERROR(IF(INDEX(Data_Transaksi!$C$3:$C$5000,MATCH(ROWS($A$8:A17),Data_Transaksi!$I$3:$I$5000,0))="Outbound",INDEX(Data_Transaksi!$F$3:$F$5000,MATCH(ROWS($A$8:A17),Data_Transaksi!$I$3:$I$5000,0)),""),"")</f>
        <v>36</v>
      </c>
      <c r="E17" s="39">
        <f t="shared" si="0"/>
        <v>1530</v>
      </c>
    </row>
    <row r="18" spans="1:5" x14ac:dyDescent="0.3">
      <c r="A18" s="50">
        <f>IFERROR(INDEX(Data_Transaksi!$B$3:$B$5000,MATCH(ROWS($A$8:A18),Data_Transaksi!$I$3:$I$5000,0)),"")</f>
        <v>46062</v>
      </c>
      <c r="B18" s="39" t="str">
        <f>IFERROR(INDEX(Data_Transaksi!$A$3:$A$5000,MATCH(ROWS($A$8:A18),Data_Transaksi!$I$3:$I$5000,0)),"")</f>
        <v>DO202600360</v>
      </c>
      <c r="C18" s="39" t="str">
        <f>IFERROR(IF(INDEX(Data_Transaksi!$C$3:$C$5000,MATCH(ROWS($A$8:A18),Data_Transaksi!$I$3:$I$5000,0))="Inbound",INDEX(Data_Transaksi!$F$3:$F$5000,MATCH(ROWS($A$8:A18),Data_Transaksi!$I$3:$I$5000,0)),""),"")</f>
        <v/>
      </c>
      <c r="D18" s="39">
        <f>IFERROR(IF(INDEX(Data_Transaksi!$C$3:$C$5000,MATCH(ROWS($A$8:A18),Data_Transaksi!$I$3:$I$5000,0))="Outbound",INDEX(Data_Transaksi!$F$3:$F$5000,MATCH(ROWS($A$8:A18),Data_Transaksi!$I$3:$I$5000,0)),""),"")</f>
        <v>24</v>
      </c>
      <c r="E18" s="39">
        <f t="shared" si="0"/>
        <v>1506</v>
      </c>
    </row>
    <row r="19" spans="1:5" x14ac:dyDescent="0.3">
      <c r="A19" s="50">
        <f>IFERROR(INDEX(Data_Transaksi!$B$3:$B$5000,MATCH(ROWS($A$8:A19),Data_Transaksi!$I$3:$I$5000,0)),"")</f>
        <v>46164</v>
      </c>
      <c r="B19" s="39" t="str">
        <f>IFERROR(INDEX(Data_Transaksi!$A$3:$A$5000,MATCH(ROWS($A$8:A19),Data_Transaksi!$I$3:$I$5000,0)),"")</f>
        <v>DO202601142</v>
      </c>
      <c r="C19" s="39" t="str">
        <f>IFERROR(IF(INDEX(Data_Transaksi!$C$3:$C$5000,MATCH(ROWS($A$8:A19),Data_Transaksi!$I$3:$I$5000,0))="Inbound",INDEX(Data_Transaksi!$F$3:$F$5000,MATCH(ROWS($A$8:A19),Data_Transaksi!$I$3:$I$5000,0)),""),"")</f>
        <v/>
      </c>
      <c r="D19" s="39">
        <f>IFERROR(IF(INDEX(Data_Transaksi!$C$3:$C$5000,MATCH(ROWS($A$8:A19),Data_Transaksi!$I$3:$I$5000,0))="Outbound",INDEX(Data_Transaksi!$F$3:$F$5000,MATCH(ROWS($A$8:A19),Data_Transaksi!$I$3:$I$5000,0)),""),"")</f>
        <v>60</v>
      </c>
      <c r="E19" s="39">
        <f t="shared" si="0"/>
        <v>1446</v>
      </c>
    </row>
    <row r="20" spans="1:5" x14ac:dyDescent="0.3">
      <c r="A20" s="50">
        <f>IFERROR(INDEX(Data_Transaksi!$B$3:$B$5000,MATCH(ROWS($A$8:A20),Data_Transaksi!$I$3:$I$5000,0)),"")</f>
        <v>46195</v>
      </c>
      <c r="B20" s="39" t="str">
        <f>IFERROR(INDEX(Data_Transaksi!$A$3:$A$5000,MATCH(ROWS($A$8:A20),Data_Transaksi!$I$3:$I$5000,0)),"")</f>
        <v>DO202601144</v>
      </c>
      <c r="C20" s="39" t="str">
        <f>IFERROR(IF(INDEX(Data_Transaksi!$C$3:$C$5000,MATCH(ROWS($A$8:A20),Data_Transaksi!$I$3:$I$5000,0))="Inbound",INDEX(Data_Transaksi!$F$3:$F$5000,MATCH(ROWS($A$8:A20),Data_Transaksi!$I$3:$I$5000,0)),""),"")</f>
        <v/>
      </c>
      <c r="D20" s="39">
        <f>IFERROR(IF(INDEX(Data_Transaksi!$C$3:$C$5000,MATCH(ROWS($A$8:A20),Data_Transaksi!$I$3:$I$5000,0))="Outbound",INDEX(Data_Transaksi!$F$3:$F$5000,MATCH(ROWS($A$8:A20),Data_Transaksi!$I$3:$I$5000,0)),""),"")</f>
        <v>15</v>
      </c>
      <c r="E20" s="39">
        <f t="shared" si="0"/>
        <v>1431</v>
      </c>
    </row>
    <row r="21" spans="1:5" x14ac:dyDescent="0.3">
      <c r="A21" s="50">
        <f>IFERROR(INDEX(Data_Transaksi!$B$3:$B$5000,MATCH(ROWS($A$8:A21),Data_Transaksi!$I$3:$I$5000,0)),"")</f>
        <v>46176</v>
      </c>
      <c r="B21" s="39" t="str">
        <f>IFERROR(INDEX(Data_Transaksi!$A$3:$A$5000,MATCH(ROWS($A$8:A21),Data_Transaksi!$I$3:$I$5000,0)),"")</f>
        <v>DO202601250</v>
      </c>
      <c r="C21" s="39" t="str">
        <f>IFERROR(IF(INDEX(Data_Transaksi!$C$3:$C$5000,MATCH(ROWS($A$8:A21),Data_Transaksi!$I$3:$I$5000,0))="Inbound",INDEX(Data_Transaksi!$F$3:$F$5000,MATCH(ROWS($A$8:A21),Data_Transaksi!$I$3:$I$5000,0)),""),"")</f>
        <v/>
      </c>
      <c r="D21" s="39">
        <f>IFERROR(IF(INDEX(Data_Transaksi!$C$3:$C$5000,MATCH(ROWS($A$8:A21),Data_Transaksi!$I$3:$I$5000,0))="Outbound",INDEX(Data_Transaksi!$F$3:$F$5000,MATCH(ROWS($A$8:A21),Data_Transaksi!$I$3:$I$5000,0)),""),"")</f>
        <v>60</v>
      </c>
      <c r="E21" s="39">
        <f t="shared" si="0"/>
        <v>1371</v>
      </c>
    </row>
    <row r="22" spans="1:5" x14ac:dyDescent="0.3">
      <c r="A22" s="50">
        <f>IFERROR(INDEX(Data_Transaksi!$B$3:$B$5000,MATCH(ROWS($A$8:A22),Data_Transaksi!$I$3:$I$5000,0)),"")</f>
        <v>46132</v>
      </c>
      <c r="B22" s="39" t="str">
        <f>IFERROR(INDEX(Data_Transaksi!$A$3:$A$5000,MATCH(ROWS($A$8:A22),Data_Transaksi!$I$3:$I$5000,0)),"")</f>
        <v>DO202601479</v>
      </c>
      <c r="C22" s="39" t="str">
        <f>IFERROR(IF(INDEX(Data_Transaksi!$C$3:$C$5000,MATCH(ROWS($A$8:A22),Data_Transaksi!$I$3:$I$5000,0))="Inbound",INDEX(Data_Transaksi!$F$3:$F$5000,MATCH(ROWS($A$8:A22),Data_Transaksi!$I$3:$I$5000,0)),""),"")</f>
        <v/>
      </c>
      <c r="D22" s="39">
        <f>IFERROR(IF(INDEX(Data_Transaksi!$C$3:$C$5000,MATCH(ROWS($A$8:A22),Data_Transaksi!$I$3:$I$5000,0))="Outbound",INDEX(Data_Transaksi!$F$3:$F$5000,MATCH(ROWS($A$8:A22),Data_Transaksi!$I$3:$I$5000,0)),""),"")</f>
        <v>15</v>
      </c>
      <c r="E22" s="39">
        <f t="shared" si="0"/>
        <v>1356</v>
      </c>
    </row>
    <row r="23" spans="1:5" x14ac:dyDescent="0.3">
      <c r="A23" s="50">
        <f>IFERROR(INDEX(Data_Transaksi!$B$3:$B$5000,MATCH(ROWS($A$8:A23),Data_Transaksi!$I$3:$I$5000,0)),"")</f>
        <v>46055</v>
      </c>
      <c r="B23" s="39" t="str">
        <f>IFERROR(INDEX(Data_Transaksi!$A$3:$A$5000,MATCH(ROWS($A$8:A23),Data_Transaksi!$I$3:$I$5000,0)),"")</f>
        <v>DO202601542</v>
      </c>
      <c r="C23" s="39" t="str">
        <f>IFERROR(IF(INDEX(Data_Transaksi!$C$3:$C$5000,MATCH(ROWS($A$8:A23),Data_Transaksi!$I$3:$I$5000,0))="Inbound",INDEX(Data_Transaksi!$F$3:$F$5000,MATCH(ROWS($A$8:A23),Data_Transaksi!$I$3:$I$5000,0)),""),"")</f>
        <v/>
      </c>
      <c r="D23" s="39">
        <f>IFERROR(IF(INDEX(Data_Transaksi!$C$3:$C$5000,MATCH(ROWS($A$8:A23),Data_Transaksi!$I$3:$I$5000,0))="Outbound",INDEX(Data_Transaksi!$F$3:$F$5000,MATCH(ROWS($A$8:A23),Data_Transaksi!$I$3:$I$5000,0)),""),"")</f>
        <v>24</v>
      </c>
      <c r="E23" s="39">
        <f t="shared" si="0"/>
        <v>1332</v>
      </c>
    </row>
    <row r="24" spans="1:5" x14ac:dyDescent="0.3">
      <c r="A24" s="50">
        <f>IFERROR(INDEX(Data_Transaksi!$B$3:$B$5000,MATCH(ROWS($A$8:A24),Data_Transaksi!$I$3:$I$5000,0)),"")</f>
        <v>46127</v>
      </c>
      <c r="B24" s="39" t="str">
        <f>IFERROR(INDEX(Data_Transaksi!$A$3:$A$5000,MATCH(ROWS($A$8:A24),Data_Transaksi!$I$3:$I$5000,0)),"")</f>
        <v>DO202601621</v>
      </c>
      <c r="C24" s="39" t="str">
        <f>IFERROR(IF(INDEX(Data_Transaksi!$C$3:$C$5000,MATCH(ROWS($A$8:A24),Data_Transaksi!$I$3:$I$5000,0))="Inbound",INDEX(Data_Transaksi!$F$3:$F$5000,MATCH(ROWS($A$8:A24),Data_Transaksi!$I$3:$I$5000,0)),""),"")</f>
        <v/>
      </c>
      <c r="D24" s="39">
        <f>IFERROR(IF(INDEX(Data_Transaksi!$C$3:$C$5000,MATCH(ROWS($A$8:A24),Data_Transaksi!$I$3:$I$5000,0))="Outbound",INDEX(Data_Transaksi!$F$3:$F$5000,MATCH(ROWS($A$8:A24),Data_Transaksi!$I$3:$I$5000,0)),""),"")</f>
        <v>10</v>
      </c>
      <c r="E24" s="39">
        <f t="shared" si="0"/>
        <v>1322</v>
      </c>
    </row>
    <row r="25" spans="1:5" x14ac:dyDescent="0.3">
      <c r="A25" s="50">
        <f>IFERROR(INDEX(Data_Transaksi!$B$3:$B$5000,MATCH(ROWS($A$8:A25),Data_Transaksi!$I$3:$I$5000,0)),"")</f>
        <v>46087</v>
      </c>
      <c r="B25" s="39" t="str">
        <f>IFERROR(INDEX(Data_Transaksi!$A$3:$A$5000,MATCH(ROWS($A$8:A25),Data_Transaksi!$I$3:$I$5000,0)),"")</f>
        <v>DO202601811</v>
      </c>
      <c r="C25" s="39" t="str">
        <f>IFERROR(IF(INDEX(Data_Transaksi!$C$3:$C$5000,MATCH(ROWS($A$8:A25),Data_Transaksi!$I$3:$I$5000,0))="Inbound",INDEX(Data_Transaksi!$F$3:$F$5000,MATCH(ROWS($A$8:A25),Data_Transaksi!$I$3:$I$5000,0)),""),"")</f>
        <v/>
      </c>
      <c r="D25" s="39">
        <f>IFERROR(IF(INDEX(Data_Transaksi!$C$3:$C$5000,MATCH(ROWS($A$8:A25),Data_Transaksi!$I$3:$I$5000,0))="Outbound",INDEX(Data_Transaksi!$F$3:$F$5000,MATCH(ROWS($A$8:A25),Data_Transaksi!$I$3:$I$5000,0)),""),"")</f>
        <v>36</v>
      </c>
      <c r="E25" s="39">
        <f t="shared" si="0"/>
        <v>1286</v>
      </c>
    </row>
    <row r="26" spans="1:5" x14ac:dyDescent="0.3">
      <c r="A26" s="50">
        <f>IFERROR(INDEX(Data_Transaksi!$B$3:$B$5000,MATCH(ROWS($A$8:A26),Data_Transaksi!$I$3:$I$5000,0)),"")</f>
        <v>46139</v>
      </c>
      <c r="B26" s="39" t="str">
        <f>IFERROR(INDEX(Data_Transaksi!$A$3:$A$5000,MATCH(ROWS($A$8:A26),Data_Transaksi!$I$3:$I$5000,0)),"")</f>
        <v>DO202601839</v>
      </c>
      <c r="C26" s="39" t="str">
        <f>IFERROR(IF(INDEX(Data_Transaksi!$C$3:$C$5000,MATCH(ROWS($A$8:A26),Data_Transaksi!$I$3:$I$5000,0))="Inbound",INDEX(Data_Transaksi!$F$3:$F$5000,MATCH(ROWS($A$8:A26),Data_Transaksi!$I$3:$I$5000,0)),""),"")</f>
        <v/>
      </c>
      <c r="D26" s="39">
        <f>IFERROR(IF(INDEX(Data_Transaksi!$C$3:$C$5000,MATCH(ROWS($A$8:A26),Data_Transaksi!$I$3:$I$5000,0))="Outbound",INDEX(Data_Transaksi!$F$3:$F$5000,MATCH(ROWS($A$8:A26),Data_Transaksi!$I$3:$I$5000,0)),""),"")</f>
        <v>5</v>
      </c>
      <c r="E26" s="39">
        <f t="shared" si="0"/>
        <v>1281</v>
      </c>
    </row>
    <row r="27" spans="1:5" x14ac:dyDescent="0.3">
      <c r="A27" s="50">
        <f>IFERROR(INDEX(Data_Transaksi!$B$3:$B$5000,MATCH(ROWS($A$8:A27),Data_Transaksi!$I$3:$I$5000,0)),"")</f>
        <v>46100</v>
      </c>
      <c r="B27" s="39" t="str">
        <f>IFERROR(INDEX(Data_Transaksi!$A$3:$A$5000,MATCH(ROWS($A$8:A27),Data_Transaksi!$I$3:$I$5000,0)),"")</f>
        <v>DO202601871</v>
      </c>
      <c r="C27" s="39" t="str">
        <f>IFERROR(IF(INDEX(Data_Transaksi!$C$3:$C$5000,MATCH(ROWS($A$8:A27),Data_Transaksi!$I$3:$I$5000,0))="Inbound",INDEX(Data_Transaksi!$F$3:$F$5000,MATCH(ROWS($A$8:A27),Data_Transaksi!$I$3:$I$5000,0)),""),"")</f>
        <v/>
      </c>
      <c r="D27" s="39">
        <f>IFERROR(IF(INDEX(Data_Transaksi!$C$3:$C$5000,MATCH(ROWS($A$8:A27),Data_Transaksi!$I$3:$I$5000,0))="Outbound",INDEX(Data_Transaksi!$F$3:$F$5000,MATCH(ROWS($A$8:A27),Data_Transaksi!$I$3:$I$5000,0)),""),"")</f>
        <v>10</v>
      </c>
      <c r="E27" s="39">
        <f t="shared" si="0"/>
        <v>1271</v>
      </c>
    </row>
    <row r="28" spans="1:5" x14ac:dyDescent="0.3">
      <c r="A28" s="50">
        <f>IFERROR(INDEX(Data_Transaksi!$B$3:$B$5000,MATCH(ROWS($A$8:A28),Data_Transaksi!$I$3:$I$5000,0)),"")</f>
        <v>46186</v>
      </c>
      <c r="B28" s="39" t="str">
        <f>IFERROR(INDEX(Data_Transaksi!$A$3:$A$5000,MATCH(ROWS($A$8:A28),Data_Transaksi!$I$3:$I$5000,0)),"")</f>
        <v>DO202601893</v>
      </c>
      <c r="C28" s="39" t="str">
        <f>IFERROR(IF(INDEX(Data_Transaksi!$C$3:$C$5000,MATCH(ROWS($A$8:A28),Data_Transaksi!$I$3:$I$5000,0))="Inbound",INDEX(Data_Transaksi!$F$3:$F$5000,MATCH(ROWS($A$8:A28),Data_Transaksi!$I$3:$I$5000,0)),""),"")</f>
        <v/>
      </c>
      <c r="D28" s="39">
        <f>IFERROR(IF(INDEX(Data_Transaksi!$C$3:$C$5000,MATCH(ROWS($A$8:A28),Data_Transaksi!$I$3:$I$5000,0))="Outbound",INDEX(Data_Transaksi!$F$3:$F$5000,MATCH(ROWS($A$8:A28),Data_Transaksi!$I$3:$I$5000,0)),""),"")</f>
        <v>5</v>
      </c>
      <c r="E28" s="39">
        <f t="shared" si="0"/>
        <v>1266</v>
      </c>
    </row>
    <row r="29" spans="1:5" x14ac:dyDescent="0.3">
      <c r="A29" s="50">
        <f>IFERROR(INDEX(Data_Transaksi!$B$3:$B$5000,MATCH(ROWS($A$8:A29),Data_Transaksi!$I$3:$I$5000,0)),"")</f>
        <v>46160</v>
      </c>
      <c r="B29" s="39" t="str">
        <f>IFERROR(INDEX(Data_Transaksi!$A$3:$A$5000,MATCH(ROWS($A$8:A29),Data_Transaksi!$I$3:$I$5000,0)),"")</f>
        <v>DO202602068</v>
      </c>
      <c r="C29" s="39" t="str">
        <f>IFERROR(IF(INDEX(Data_Transaksi!$C$3:$C$5000,MATCH(ROWS($A$8:A29),Data_Transaksi!$I$3:$I$5000,0))="Inbound",INDEX(Data_Transaksi!$F$3:$F$5000,MATCH(ROWS($A$8:A29),Data_Transaksi!$I$3:$I$5000,0)),""),"")</f>
        <v/>
      </c>
      <c r="D29" s="39">
        <f>IFERROR(IF(INDEX(Data_Transaksi!$C$3:$C$5000,MATCH(ROWS($A$8:A29),Data_Transaksi!$I$3:$I$5000,0))="Outbound",INDEX(Data_Transaksi!$F$3:$F$5000,MATCH(ROWS($A$8:A29),Data_Transaksi!$I$3:$I$5000,0)),""),"")</f>
        <v>24</v>
      </c>
      <c r="E29" s="39">
        <f t="shared" si="0"/>
        <v>1242</v>
      </c>
    </row>
    <row r="30" spans="1:5" x14ac:dyDescent="0.3">
      <c r="A30" s="50">
        <f>IFERROR(INDEX(Data_Transaksi!$B$3:$B$5000,MATCH(ROWS($A$8:A30),Data_Transaksi!$I$3:$I$5000,0)),"")</f>
        <v>46160</v>
      </c>
      <c r="B30" s="39" t="str">
        <f>IFERROR(INDEX(Data_Transaksi!$A$3:$A$5000,MATCH(ROWS($A$8:A30),Data_Transaksi!$I$3:$I$5000,0)),"")</f>
        <v>DO202602292</v>
      </c>
      <c r="C30" s="39" t="str">
        <f>IFERROR(IF(INDEX(Data_Transaksi!$C$3:$C$5000,MATCH(ROWS($A$8:A30),Data_Transaksi!$I$3:$I$5000,0))="Inbound",INDEX(Data_Transaksi!$F$3:$F$5000,MATCH(ROWS($A$8:A30),Data_Transaksi!$I$3:$I$5000,0)),""),"")</f>
        <v/>
      </c>
      <c r="D30" s="39">
        <f>IFERROR(IF(INDEX(Data_Transaksi!$C$3:$C$5000,MATCH(ROWS($A$8:A30),Data_Transaksi!$I$3:$I$5000,0))="Outbound",INDEX(Data_Transaksi!$F$3:$F$5000,MATCH(ROWS($A$8:A30),Data_Transaksi!$I$3:$I$5000,0)),""),"")</f>
        <v>36</v>
      </c>
      <c r="E30" s="39">
        <f>IF(A30="","",E29+IF(C30="",0,C30)-IF(D30="",0,D30))</f>
        <v>1206</v>
      </c>
    </row>
    <row r="31" spans="1:5" x14ac:dyDescent="0.3">
      <c r="A31" s="50">
        <f>IFERROR(INDEX(Data_Transaksi!$B$3:$B$5000,MATCH(ROWS($A$8:A31),Data_Transaksi!$I$3:$I$5000,0)),"")</f>
        <v>46038</v>
      </c>
      <c r="B31" s="39" t="str">
        <f>IFERROR(INDEX(Data_Transaksi!$A$3:$A$5000,MATCH(ROWS($A$8:A31),Data_Transaksi!$I$3:$I$5000,0)),"")</f>
        <v>DO202602330</v>
      </c>
      <c r="C31" s="39" t="str">
        <f>IFERROR(IF(INDEX(Data_Transaksi!$C$3:$C$5000,MATCH(ROWS($A$8:A31),Data_Transaksi!$I$3:$I$5000,0))="Inbound",INDEX(Data_Transaksi!$F$3:$F$5000,MATCH(ROWS($A$8:A31),Data_Transaksi!$I$3:$I$5000,0)),""),"")</f>
        <v/>
      </c>
      <c r="D31" s="39">
        <f>IFERROR(IF(INDEX(Data_Transaksi!$C$3:$C$5000,MATCH(ROWS($A$8:A31),Data_Transaksi!$I$3:$I$5000,0))="Outbound",INDEX(Data_Transaksi!$F$3:$F$5000,MATCH(ROWS($A$8:A31),Data_Transaksi!$I$3:$I$5000,0)),""),"")</f>
        <v>10</v>
      </c>
      <c r="E31" s="39">
        <f t="shared" ref="E31:E40" si="1">IF(A31="","",E30+IF(C31="",0,C31)-IF(D31="",0,D31))</f>
        <v>1196</v>
      </c>
    </row>
    <row r="32" spans="1:5" x14ac:dyDescent="0.3">
      <c r="A32" s="50">
        <f>IFERROR(INDEX(Data_Transaksi!$B$3:$B$5000,MATCH(ROWS($A$8:A32),Data_Transaksi!$I$3:$I$5000,0)),"")</f>
        <v>46089</v>
      </c>
      <c r="B32" s="39" t="str">
        <f>IFERROR(INDEX(Data_Transaksi!$A$3:$A$5000,MATCH(ROWS($A$8:A32),Data_Transaksi!$I$3:$I$5000,0)),"")</f>
        <v>DO202602371</v>
      </c>
      <c r="C32" s="39" t="str">
        <f>IFERROR(IF(INDEX(Data_Transaksi!$C$3:$C$5000,MATCH(ROWS($A$8:A32),Data_Transaksi!$I$3:$I$5000,0))="Inbound",INDEX(Data_Transaksi!$F$3:$F$5000,MATCH(ROWS($A$8:A32),Data_Transaksi!$I$3:$I$5000,0)),""),"")</f>
        <v/>
      </c>
      <c r="D32" s="39">
        <f>IFERROR(IF(INDEX(Data_Transaksi!$C$3:$C$5000,MATCH(ROWS($A$8:A32),Data_Transaksi!$I$3:$I$5000,0))="Outbound",INDEX(Data_Transaksi!$F$3:$F$5000,MATCH(ROWS($A$8:A32),Data_Transaksi!$I$3:$I$5000,0)),""),"")</f>
        <v>24</v>
      </c>
      <c r="E32" s="39">
        <f t="shared" si="1"/>
        <v>1172</v>
      </c>
    </row>
    <row r="33" spans="1:5" x14ac:dyDescent="0.3">
      <c r="A33" s="50" t="str">
        <f>IFERROR(INDEX(Data_Transaksi!$B$3:$B$5000,MATCH(ROWS($A$8:A33),Data_Transaksi!$I$3:$I$5000,0)),"")</f>
        <v/>
      </c>
      <c r="B33" s="39" t="str">
        <f>IFERROR(INDEX(Data_Transaksi!$A$3:$A$5000,MATCH(ROWS($A$8:A33),Data_Transaksi!$I$3:$I$5000,0)),"")</f>
        <v/>
      </c>
      <c r="C33" s="39" t="str">
        <f>IFERROR(IF(INDEX(Data_Transaksi!$C$3:$C$5000,MATCH(ROWS($A$8:A33),Data_Transaksi!$I$3:$I$5000,0))="Inbound",INDEX(Data_Transaksi!$F$3:$F$5000,MATCH(ROWS($A$8:A33),Data_Transaksi!$I$3:$I$5000,0)),""),"")</f>
        <v/>
      </c>
      <c r="D33" s="39" t="str">
        <f>IFERROR(IF(INDEX(Data_Transaksi!$C$3:$C$5000,MATCH(ROWS($A$8:A33),Data_Transaksi!$I$3:$I$5000,0))="Outbound",INDEX(Data_Transaksi!$F$3:$F$5000,MATCH(ROWS($A$8:A33),Data_Transaksi!$I$3:$I$5000,0)),""),"")</f>
        <v/>
      </c>
      <c r="E33" s="39" t="str">
        <f t="shared" si="1"/>
        <v/>
      </c>
    </row>
    <row r="34" spans="1:5" x14ac:dyDescent="0.3">
      <c r="A34" s="50" t="str">
        <f>IFERROR(INDEX(Data_Transaksi!$B$3:$B$5000,MATCH(ROWS($A$8:A34),Data_Transaksi!$I$3:$I$5000,0)),"")</f>
        <v/>
      </c>
      <c r="B34" s="39" t="str">
        <f>IFERROR(INDEX(Data_Transaksi!$A$3:$A$5000,MATCH(ROWS($A$8:A34),Data_Transaksi!$I$3:$I$5000,0)),"")</f>
        <v/>
      </c>
      <c r="C34" s="39" t="str">
        <f>IFERROR(IF(INDEX(Data_Transaksi!$C$3:$C$5000,MATCH(ROWS($A$8:A34),Data_Transaksi!$I$3:$I$5000,0))="Inbound",INDEX(Data_Transaksi!$F$3:$F$5000,MATCH(ROWS($A$8:A34),Data_Transaksi!$I$3:$I$5000,0)),""),"")</f>
        <v/>
      </c>
      <c r="D34" s="39" t="str">
        <f>IFERROR(IF(INDEX(Data_Transaksi!$C$3:$C$5000,MATCH(ROWS($A$8:A34),Data_Transaksi!$I$3:$I$5000,0))="Outbound",INDEX(Data_Transaksi!$F$3:$F$5000,MATCH(ROWS($A$8:A34),Data_Transaksi!$I$3:$I$5000,0)),""),"")</f>
        <v/>
      </c>
      <c r="E34" s="39" t="str">
        <f t="shared" si="1"/>
        <v/>
      </c>
    </row>
    <row r="35" spans="1:5" x14ac:dyDescent="0.3">
      <c r="A35" s="50" t="str">
        <f>IFERROR(INDEX(Data_Transaksi!$B$3:$B$5000,MATCH(ROWS($A$8:A35),Data_Transaksi!$I$3:$I$5000,0)),"")</f>
        <v/>
      </c>
      <c r="B35" s="39" t="str">
        <f>IFERROR(INDEX(Data_Transaksi!$A$3:$A$5000,MATCH(ROWS($A$8:A35),Data_Transaksi!$I$3:$I$5000,0)),"")</f>
        <v/>
      </c>
      <c r="C35" s="39" t="str">
        <f>IFERROR(IF(INDEX(Data_Transaksi!$C$3:$C$5000,MATCH(ROWS($A$8:A35),Data_Transaksi!$I$3:$I$5000,0))="Inbound",INDEX(Data_Transaksi!$F$3:$F$5000,MATCH(ROWS($A$8:A35),Data_Transaksi!$I$3:$I$5000,0)),""),"")</f>
        <v/>
      </c>
      <c r="D35" s="39" t="str">
        <f>IFERROR(IF(INDEX(Data_Transaksi!$C$3:$C$5000,MATCH(ROWS($A$8:A35),Data_Transaksi!$I$3:$I$5000,0))="Outbound",INDEX(Data_Transaksi!$F$3:$F$5000,MATCH(ROWS($A$8:A35),Data_Transaksi!$I$3:$I$5000,0)),""),"")</f>
        <v/>
      </c>
      <c r="E35" s="39" t="str">
        <f t="shared" si="1"/>
        <v/>
      </c>
    </row>
    <row r="36" spans="1:5" x14ac:dyDescent="0.3">
      <c r="A36" s="50" t="str">
        <f>IFERROR(INDEX(Data_Transaksi!$B$3:$B$5000,MATCH(ROWS($A$8:A36),Data_Transaksi!$I$3:$I$5000,0)),"")</f>
        <v/>
      </c>
      <c r="B36" s="39" t="str">
        <f>IFERROR(INDEX(Data_Transaksi!$A$3:$A$5000,MATCH(ROWS($A$8:A36),Data_Transaksi!$I$3:$I$5000,0)),"")</f>
        <v/>
      </c>
      <c r="C36" s="39" t="str">
        <f>IFERROR(IF(INDEX(Data_Transaksi!$C$3:$C$5000,MATCH(ROWS($A$8:A36),Data_Transaksi!$I$3:$I$5000,0))="Inbound",INDEX(Data_Transaksi!$F$3:$F$5000,MATCH(ROWS($A$8:A36),Data_Transaksi!$I$3:$I$5000,0)),""),"")</f>
        <v/>
      </c>
      <c r="D36" s="39" t="str">
        <f>IFERROR(IF(INDEX(Data_Transaksi!$C$3:$C$5000,MATCH(ROWS($A$8:A36),Data_Transaksi!$I$3:$I$5000,0))="Outbound",INDEX(Data_Transaksi!$F$3:$F$5000,MATCH(ROWS($A$8:A36),Data_Transaksi!$I$3:$I$5000,0)),""),"")</f>
        <v/>
      </c>
      <c r="E36" s="39" t="str">
        <f t="shared" si="1"/>
        <v/>
      </c>
    </row>
    <row r="37" spans="1:5" x14ac:dyDescent="0.3">
      <c r="A37" s="50" t="str">
        <f>IFERROR(INDEX(Data_Transaksi!$B$3:$B$5000,MATCH(ROWS($A$8:A37),Data_Transaksi!$I$3:$I$5000,0)),"")</f>
        <v/>
      </c>
      <c r="B37" s="39" t="str">
        <f>IFERROR(INDEX(Data_Transaksi!$A$3:$A$5000,MATCH(ROWS($A$8:A37),Data_Transaksi!$I$3:$I$5000,0)),"")</f>
        <v/>
      </c>
      <c r="C37" s="39" t="str">
        <f>IFERROR(IF(INDEX(Data_Transaksi!$C$3:$C$5000,MATCH(ROWS($A$8:A37),Data_Transaksi!$I$3:$I$5000,0))="Inbound",INDEX(Data_Transaksi!$F$3:$F$5000,MATCH(ROWS($A$8:A37),Data_Transaksi!$I$3:$I$5000,0)),""),"")</f>
        <v/>
      </c>
      <c r="D37" s="39" t="str">
        <f>IFERROR(IF(INDEX(Data_Transaksi!$C$3:$C$5000,MATCH(ROWS($A$8:A37),Data_Transaksi!$I$3:$I$5000,0))="Outbound",INDEX(Data_Transaksi!$F$3:$F$5000,MATCH(ROWS($A$8:A37),Data_Transaksi!$I$3:$I$5000,0)),""),"")</f>
        <v/>
      </c>
      <c r="E37" s="39" t="str">
        <f t="shared" si="1"/>
        <v/>
      </c>
    </row>
    <row r="38" spans="1:5" x14ac:dyDescent="0.3">
      <c r="A38" s="50" t="str">
        <f>IFERROR(INDEX(Data_Transaksi!$B$3:$B$5000,MATCH(ROWS($A$8:A38),Data_Transaksi!$I$3:$I$5000,0)),"")</f>
        <v/>
      </c>
      <c r="B38" s="39" t="str">
        <f>IFERROR(INDEX(Data_Transaksi!$A$3:$A$5000,MATCH(ROWS($A$8:A38),Data_Transaksi!$I$3:$I$5000,0)),"")</f>
        <v/>
      </c>
      <c r="C38" s="39" t="str">
        <f>IFERROR(IF(INDEX(Data_Transaksi!$C$3:$C$5000,MATCH(ROWS($A$8:A38),Data_Transaksi!$I$3:$I$5000,0))="Inbound",INDEX(Data_Transaksi!$F$3:$F$5000,MATCH(ROWS($A$8:A38),Data_Transaksi!$I$3:$I$5000,0)),""),"")</f>
        <v/>
      </c>
      <c r="D38" s="39" t="str">
        <f>IFERROR(IF(INDEX(Data_Transaksi!$C$3:$C$5000,MATCH(ROWS($A$8:A38),Data_Transaksi!$I$3:$I$5000,0))="Outbound",INDEX(Data_Transaksi!$F$3:$F$5000,MATCH(ROWS($A$8:A38),Data_Transaksi!$I$3:$I$5000,0)),""),"")</f>
        <v/>
      </c>
      <c r="E38" s="39" t="str">
        <f t="shared" si="1"/>
        <v/>
      </c>
    </row>
    <row r="39" spans="1:5" x14ac:dyDescent="0.3">
      <c r="A39" s="50" t="str">
        <f>IFERROR(INDEX(Data_Transaksi!$B$3:$B$5000,MATCH(ROWS($A$8:A39),Data_Transaksi!$I$3:$I$5000,0)),"")</f>
        <v/>
      </c>
      <c r="B39" s="39" t="str">
        <f>IFERROR(INDEX(Data_Transaksi!$A$3:$A$5000,MATCH(ROWS($A$8:A39),Data_Transaksi!$I$3:$I$5000,0)),"")</f>
        <v/>
      </c>
      <c r="C39" s="39" t="str">
        <f>IFERROR(IF(INDEX(Data_Transaksi!$C$3:$C$5000,MATCH(ROWS($A$8:A39),Data_Transaksi!$I$3:$I$5000,0))="Inbound",INDEX(Data_Transaksi!$F$3:$F$5000,MATCH(ROWS($A$8:A39),Data_Transaksi!$I$3:$I$5000,0)),""),"")</f>
        <v/>
      </c>
      <c r="D39" s="39" t="str">
        <f>IFERROR(IF(INDEX(Data_Transaksi!$C$3:$C$5000,MATCH(ROWS($A$8:A39),Data_Transaksi!$I$3:$I$5000,0))="Outbound",INDEX(Data_Transaksi!$F$3:$F$5000,MATCH(ROWS($A$8:A39),Data_Transaksi!$I$3:$I$5000,0)),""),"")</f>
        <v/>
      </c>
      <c r="E39" s="39" t="str">
        <f t="shared" si="1"/>
        <v/>
      </c>
    </row>
    <row r="40" spans="1:5" x14ac:dyDescent="0.3">
      <c r="A40" s="50" t="str">
        <f>IFERROR(INDEX(Data_Transaksi!$B$3:$B$5000,MATCH(ROWS($A$8:A40),Data_Transaksi!$I$3:$I$5000,0)),"")</f>
        <v/>
      </c>
      <c r="B40" s="39" t="str">
        <f>IFERROR(INDEX(Data_Transaksi!$A$3:$A$5000,MATCH(ROWS($A$8:A40),Data_Transaksi!$I$3:$I$5000,0)),"")</f>
        <v/>
      </c>
      <c r="C40" s="39" t="str">
        <f>IFERROR(IF(INDEX(Data_Transaksi!$C$3:$C$5000,MATCH(ROWS($A$8:A40),Data_Transaksi!$I$3:$I$5000,0))="Inbound",INDEX(Data_Transaksi!$F$3:$F$5000,MATCH(ROWS($A$8:A40),Data_Transaksi!$I$3:$I$5000,0)),""),"")</f>
        <v/>
      </c>
      <c r="D40" s="39" t="str">
        <f>IFERROR(IF(INDEX(Data_Transaksi!$C$3:$C$5000,MATCH(ROWS($A$8:A40),Data_Transaksi!$I$3:$I$5000,0))="Outbound",INDEX(Data_Transaksi!$F$3:$F$5000,MATCH(ROWS($A$8:A40),Data_Transaksi!$I$3:$I$5000,0)),""),"")</f>
        <v/>
      </c>
      <c r="E40" s="39" t="str">
        <f t="shared" si="1"/>
        <v/>
      </c>
    </row>
    <row r="41" spans="1:5" x14ac:dyDescent="0.3">
      <c r="A41" s="50" t="str">
        <f>IFERROR(INDEX(Data_Transaksi!$B$3:$B$5000,MATCH(ROWS($A$8:A41),Data_Transaksi!$I$3:$I$5000,0)),"")</f>
        <v/>
      </c>
      <c r="B41" s="39" t="str">
        <f>IFERROR(INDEX(Data_Transaksi!$A$3:$A$5000,MATCH(ROWS($A$8:A41),Data_Transaksi!$I$3:$I$5000,0)),"")</f>
        <v/>
      </c>
      <c r="C41" s="39" t="str">
        <f>IFERROR(IF(INDEX(Data_Transaksi!$C$3:$C$5000,MATCH(ROWS($A$8:A41),Data_Transaksi!$I$3:$I$5000,0))="Inbound",INDEX(Data_Transaksi!$F$3:$F$5000,MATCH(ROWS($A$8:A41),Data_Transaksi!$I$3:$I$5000,0)),""),"")</f>
        <v/>
      </c>
      <c r="D41" s="39" t="str">
        <f>IFERROR(IF(INDEX(Data_Transaksi!$C$3:$C$5000,MATCH(ROWS($A$8:A41),Data_Transaksi!$I$3:$I$5000,0))="Outbound",INDEX(Data_Transaksi!$F$3:$F$5000,MATCH(ROWS($A$8:A41),Data_Transaksi!$I$3:$I$5000,0)),""),"")</f>
        <v/>
      </c>
      <c r="E41" s="39" t="str">
        <f t="shared" ref="E41:E45" si="2">IF(A41="","",E40+IF(C41="",0,C41)-IF(D41="",0,D41))</f>
        <v/>
      </c>
    </row>
    <row r="42" spans="1:5" x14ac:dyDescent="0.3">
      <c r="A42" s="50" t="str">
        <f>IFERROR(INDEX(Data_Transaksi!$B$3:$B$5000,MATCH(ROWS($A$8:A42),Data_Transaksi!$I$3:$I$5000,0)),"")</f>
        <v/>
      </c>
      <c r="B42" s="39" t="str">
        <f>IFERROR(INDEX(Data_Transaksi!$A$3:$A$5000,MATCH(ROWS($A$8:A42),Data_Transaksi!$I$3:$I$5000,0)),"")</f>
        <v/>
      </c>
      <c r="C42" s="39" t="str">
        <f>IFERROR(IF(INDEX(Data_Transaksi!$C$3:$C$5000,MATCH(ROWS($A$8:A42),Data_Transaksi!$I$3:$I$5000,0))="Inbound",INDEX(Data_Transaksi!$F$3:$F$5000,MATCH(ROWS($A$8:A42),Data_Transaksi!$I$3:$I$5000,0)),""),"")</f>
        <v/>
      </c>
      <c r="D42" s="39" t="str">
        <f>IFERROR(IF(INDEX(Data_Transaksi!$C$3:$C$5000,MATCH(ROWS($A$8:A42),Data_Transaksi!$I$3:$I$5000,0))="Outbound",INDEX(Data_Transaksi!$F$3:$F$5000,MATCH(ROWS($A$8:A42),Data_Transaksi!$I$3:$I$5000,0)),""),"")</f>
        <v/>
      </c>
      <c r="E42" s="39" t="str">
        <f t="shared" si="2"/>
        <v/>
      </c>
    </row>
    <row r="43" spans="1:5" x14ac:dyDescent="0.3">
      <c r="A43" s="50" t="str">
        <f>IFERROR(INDEX(Data_Transaksi!$B$3:$B$5000,MATCH(ROWS($A$8:A43),Data_Transaksi!$I$3:$I$5000,0)),"")</f>
        <v/>
      </c>
      <c r="B43" s="39" t="str">
        <f>IFERROR(INDEX(Data_Transaksi!$A$3:$A$5000,MATCH(ROWS($A$8:A43),Data_Transaksi!$I$3:$I$5000,0)),"")</f>
        <v/>
      </c>
      <c r="C43" s="39" t="str">
        <f>IFERROR(IF(INDEX(Data_Transaksi!$C$3:$C$5000,MATCH(ROWS($A$8:A43),Data_Transaksi!$I$3:$I$5000,0))="Inbound",INDEX(Data_Transaksi!$F$3:$F$5000,MATCH(ROWS($A$8:A43),Data_Transaksi!$I$3:$I$5000,0)),""),"")</f>
        <v/>
      </c>
      <c r="D43" s="39" t="str">
        <f>IFERROR(IF(INDEX(Data_Transaksi!$C$3:$C$5000,MATCH(ROWS($A$8:A43),Data_Transaksi!$I$3:$I$5000,0))="Outbound",INDEX(Data_Transaksi!$F$3:$F$5000,MATCH(ROWS($A$8:A43),Data_Transaksi!$I$3:$I$5000,0)),""),"")</f>
        <v/>
      </c>
      <c r="E43" s="39" t="str">
        <f t="shared" si="2"/>
        <v/>
      </c>
    </row>
    <row r="44" spans="1:5" x14ac:dyDescent="0.3">
      <c r="A44" s="50" t="str">
        <f>IFERROR(INDEX(Data_Transaksi!$B$3:$B$5000,MATCH(ROWS($A$8:A44),Data_Transaksi!$I$3:$I$5000,0)),"")</f>
        <v/>
      </c>
      <c r="B44" s="39" t="str">
        <f>IFERROR(INDEX(Data_Transaksi!$A$3:$A$5000,MATCH(ROWS($A$8:A44),Data_Transaksi!$I$3:$I$5000,0)),"")</f>
        <v/>
      </c>
      <c r="C44" s="39" t="str">
        <f>IFERROR(IF(INDEX(Data_Transaksi!$C$3:$C$5000,MATCH(ROWS($A$8:A44),Data_Transaksi!$I$3:$I$5000,0))="Inbound",INDEX(Data_Transaksi!$F$3:$F$5000,MATCH(ROWS($A$8:A44),Data_Transaksi!$I$3:$I$5000,0)),""),"")</f>
        <v/>
      </c>
      <c r="D44" s="39" t="str">
        <f>IFERROR(IF(INDEX(Data_Transaksi!$C$3:$C$5000,MATCH(ROWS($A$8:A44),Data_Transaksi!$I$3:$I$5000,0))="Outbound",INDEX(Data_Transaksi!$F$3:$F$5000,MATCH(ROWS($A$8:A44),Data_Transaksi!$I$3:$I$5000,0)),""),"")</f>
        <v/>
      </c>
      <c r="E44" s="39" t="str">
        <f t="shared" si="2"/>
        <v/>
      </c>
    </row>
    <row r="45" spans="1:5" x14ac:dyDescent="0.3">
      <c r="A45" s="50" t="str">
        <f>IFERROR(INDEX(Data_Transaksi!$B$3:$B$5000,MATCH(ROWS($A$8:A45),Data_Transaksi!$I$3:$I$5000,0)),"")</f>
        <v/>
      </c>
      <c r="B45" s="39" t="str">
        <f>IFERROR(INDEX(Data_Transaksi!$A$3:$A$5000,MATCH(ROWS($A$8:A45),Data_Transaksi!$I$3:$I$5000,0)),"")</f>
        <v/>
      </c>
      <c r="C45" s="39" t="str">
        <f>IFERROR(IF(INDEX(Data_Transaksi!$C$3:$C$5000,MATCH(ROWS($A$8:A45),Data_Transaksi!$I$3:$I$5000,0))="Inbound",INDEX(Data_Transaksi!$F$3:$F$5000,MATCH(ROWS($A$8:A45),Data_Transaksi!$I$3:$I$5000,0)),""),"")</f>
        <v/>
      </c>
      <c r="D45" s="39" t="str">
        <f>IFERROR(IF(INDEX(Data_Transaksi!$C$3:$C$5000,MATCH(ROWS($A$8:A45),Data_Transaksi!$I$3:$I$5000,0))="Outbound",INDEX(Data_Transaksi!$F$3:$F$5000,MATCH(ROWS($A$8:A45),Data_Transaksi!$I$3:$I$5000,0)),""),"")</f>
        <v/>
      </c>
      <c r="E45" s="39" t="str">
        <f t="shared" si="2"/>
        <v/>
      </c>
    </row>
  </sheetData>
  <mergeCells count="5">
    <mergeCell ref="A7:D7"/>
    <mergeCell ref="A1:E1"/>
    <mergeCell ref="B3:C3"/>
    <mergeCell ref="B4:C4"/>
    <mergeCell ref="E3:E4"/>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712E401-F4DF-4E4F-8ABF-A99CC27C758B}">
          <x14:formula1>
            <xm:f>'Master Barang'!$A$2:$A$201</xm:f>
          </x14:formula1>
          <xm:sqref>B2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E5052-6C73-473F-986F-0214306A0E8A}">
  <dimension ref="A1:M1501"/>
  <sheetViews>
    <sheetView topLeftCell="D1" workbookViewId="0">
      <selection activeCell="I3" sqref="I3"/>
    </sheetView>
  </sheetViews>
  <sheetFormatPr defaultRowHeight="14" x14ac:dyDescent="0.3"/>
  <cols>
    <col min="1" max="1" width="12.453125" customWidth="1"/>
    <col min="2" max="2" width="15.26953125" style="6" bestFit="1" customWidth="1"/>
    <col min="3" max="3" width="12.54296875" bestFit="1" customWidth="1"/>
    <col min="4" max="4" width="13.7265625" customWidth="1"/>
    <col min="5" max="5" width="30.90625" style="4" bestFit="1" customWidth="1"/>
    <col min="6" max="6" width="18" customWidth="1"/>
    <col min="8" max="8" width="15" customWidth="1"/>
    <col min="9" max="9" width="16.26953125" bestFit="1" customWidth="1"/>
    <col min="10" max="10" width="17.7265625" bestFit="1" customWidth="1"/>
    <col min="11" max="11" width="14.7265625" bestFit="1" customWidth="1"/>
    <col min="12" max="12" width="17.08984375" bestFit="1" customWidth="1"/>
  </cols>
  <sheetData>
    <row r="1" spans="1:13" ht="14.5" x14ac:dyDescent="0.35">
      <c r="A1" s="2" t="s">
        <v>477</v>
      </c>
      <c r="B1" s="5" t="s">
        <v>478</v>
      </c>
      <c r="C1" s="2" t="s">
        <v>5</v>
      </c>
      <c r="D1" s="2" t="s">
        <v>0</v>
      </c>
      <c r="E1" s="3" t="s">
        <v>1</v>
      </c>
      <c r="F1" s="2" t="s">
        <v>479</v>
      </c>
      <c r="G1" s="2" t="s">
        <v>4</v>
      </c>
      <c r="H1" s="2" t="s">
        <v>6</v>
      </c>
      <c r="I1" s="2" t="s">
        <v>4630</v>
      </c>
      <c r="J1" s="2" t="s">
        <v>4631</v>
      </c>
      <c r="K1" s="2" t="s">
        <v>4632</v>
      </c>
      <c r="L1" s="2" t="s">
        <v>4633</v>
      </c>
      <c r="M1" s="2" t="s">
        <v>4634</v>
      </c>
    </row>
    <row r="2" spans="1:13" ht="14.5" hidden="1" x14ac:dyDescent="0.35">
      <c r="A2" s="2" t="s">
        <v>480</v>
      </c>
      <c r="B2" s="5">
        <v>46088</v>
      </c>
      <c r="C2" s="2" t="s">
        <v>49</v>
      </c>
      <c r="D2" s="2" t="s">
        <v>470</v>
      </c>
      <c r="E2" s="3" t="s">
        <v>471</v>
      </c>
      <c r="F2" s="2">
        <v>20</v>
      </c>
      <c r="G2" s="2" t="s">
        <v>121</v>
      </c>
      <c r="H2" s="2">
        <v>34500</v>
      </c>
      <c r="I2" s="2">
        <f>IF(AND(B2&gt;=GR_Report!$C$4,B2&lt;=GR_Report!$E$4),1,0)</f>
        <v>1</v>
      </c>
      <c r="J2" s="2">
        <f>IF(GR_Report!$C$6="All",1,IF(C2=GR_Report!$C$6,1,0))</f>
        <v>1</v>
      </c>
      <c r="K2" s="2">
        <f>IF(GR_Report!$G$6="All",1,IF(D2=GR_Report!$G$6,1,0))</f>
        <v>1</v>
      </c>
      <c r="L2" s="2">
        <f>IF(AND(I2=1,J2=1,K2=1),COUNTIFS($I$2:I2,1,$J$2:J2,1,$K$2:K2,1),"")</f>
        <v>1</v>
      </c>
      <c r="M2" s="2" t="str">
        <f>IF(AND(B2&gt;=GR_Report!$C$3,B2&lt;=GR_Report!$E$3,OR(GR_Report!$C$5="All",C2=GR_Report!$C$5),OR(GR_Report!$F$5="All",D2=GR_Report!$F$5)),COUNTIFS($B$2:B2,"&gt;="&amp;GR_Report!$C$3,$B$2:B2,"&lt;="&amp;GR_Report!$E$3,$C$2:C2,IF(GR_Report!$C$5="All","&lt;&gt;",GR_Report!$C$5),$D$2:D2,IF(GR_Report!$F$5="All","&lt;&gt;",GR_Report!$F$5)),"")</f>
        <v/>
      </c>
    </row>
    <row r="3" spans="1:13" ht="14.5" x14ac:dyDescent="0.35">
      <c r="A3" s="2" t="s">
        <v>481</v>
      </c>
      <c r="B3" s="5">
        <v>46024</v>
      </c>
      <c r="C3" s="2" t="s">
        <v>227</v>
      </c>
      <c r="D3" s="2" t="s">
        <v>444</v>
      </c>
      <c r="E3" s="3" t="s">
        <v>445</v>
      </c>
      <c r="F3" s="2">
        <v>150</v>
      </c>
      <c r="G3" s="2" t="s">
        <v>121</v>
      </c>
      <c r="H3" s="2">
        <v>23100</v>
      </c>
      <c r="I3" s="2">
        <f>IF(AND(B3&gt;=GR_Report!$C$4,B3&lt;=GR_Report!$E$4),1,0)</f>
        <v>0</v>
      </c>
      <c r="J3" s="2">
        <f>IF(GR_Report!$C$6="All",1,IF(C3=GR_Report!$C$6,1,0))</f>
        <v>1</v>
      </c>
      <c r="K3" s="2">
        <f>IF(GR_Report!$G$6="All",1,IF(D3=GR_Report!$G$6,1,0))</f>
        <v>1</v>
      </c>
      <c r="L3" s="2" t="str">
        <f>IF(AND(I3=1,J3=1,K3=1),COUNTIFS($I$2:I3,1,$J$2:J3,1,$K$2:K3,1),"")</f>
        <v/>
      </c>
      <c r="M3" s="2" t="str">
        <f>IF(AND(B3&gt;=GR_Report!$C$3,B3&lt;=GR_Report!$E$3,OR(GR_Report!$C$5="All",C3=GR_Report!$C$5),OR(GR_Report!$F$5="All",D3=GR_Report!$F$5)),COUNTIFS($B$2:B3,"&gt;="&amp;GR_Report!$C$3,$B$2:B3,"&lt;="&amp;GR_Report!$E$3,$C$2:C3,IF(GR_Report!$C$5="All","&lt;&gt;",GR_Report!$C$5),$D$2:D3,IF(GR_Report!$F$5="All","&lt;&gt;",GR_Report!$F$5)),"")</f>
        <v/>
      </c>
    </row>
    <row r="4" spans="1:13" ht="14.5" x14ac:dyDescent="0.35">
      <c r="A4" s="2" t="s">
        <v>482</v>
      </c>
      <c r="B4" s="5">
        <v>46051</v>
      </c>
      <c r="C4" s="2" t="s">
        <v>234</v>
      </c>
      <c r="D4" s="2" t="s">
        <v>458</v>
      </c>
      <c r="E4" s="3" t="s">
        <v>459</v>
      </c>
      <c r="F4" s="2">
        <v>120</v>
      </c>
      <c r="G4" s="2" t="s">
        <v>121</v>
      </c>
      <c r="H4" s="2">
        <v>75700</v>
      </c>
      <c r="I4" s="2">
        <f>IF(AND(B4&gt;=GR_Report!$C$4,B4&lt;=GR_Report!$E$4),1,0)</f>
        <v>0</v>
      </c>
      <c r="J4" s="2">
        <f>IF(GR_Report!$C$6="All",1,IF(C4=GR_Report!$C$6,1,0))</f>
        <v>1</v>
      </c>
      <c r="K4" s="2">
        <f>IF(GR_Report!$G$6="All",1,IF(D4=GR_Report!$G$6,1,0))</f>
        <v>1</v>
      </c>
      <c r="L4" s="2" t="str">
        <f>IF(AND(I4=1,J4=1,K4=1),COUNTIFS($I$2:I4,1,$J$2:J4,1,$K$2:K4,1),"")</f>
        <v/>
      </c>
      <c r="M4" s="2" t="str">
        <f>IF(AND(B4&gt;=GR_Report!$C$3,B4&lt;=GR_Report!$E$3,OR(GR_Report!$C$5="All",C4=GR_Report!$C$5),OR(GR_Report!$F$5="All",D4=GR_Report!$F$5)),COUNTIFS($B$2:B4,"&gt;="&amp;GR_Report!$C$3,$B$2:B4,"&lt;="&amp;GR_Report!$E$3,$C$2:C4,IF(GR_Report!$C$5="All","&lt;&gt;",GR_Report!$C$5),$D$2:D4,IF(GR_Report!$F$5="All","&lt;&gt;",GR_Report!$F$5)),"")</f>
        <v/>
      </c>
    </row>
    <row r="5" spans="1:13" ht="14.5" hidden="1" x14ac:dyDescent="0.35">
      <c r="A5" s="2" t="s">
        <v>483</v>
      </c>
      <c r="B5" s="5">
        <v>46099</v>
      </c>
      <c r="C5" s="2" t="s">
        <v>102</v>
      </c>
      <c r="D5" s="2" t="s">
        <v>100</v>
      </c>
      <c r="E5" s="3" t="s">
        <v>101</v>
      </c>
      <c r="F5" s="2">
        <v>20</v>
      </c>
      <c r="G5" s="2" t="s">
        <v>15</v>
      </c>
      <c r="H5" s="2">
        <v>89900</v>
      </c>
      <c r="I5" s="2">
        <f>IF(AND(B5&gt;=GR_Report!$C$4,B5&lt;=GR_Report!$E$4),1,0)</f>
        <v>1</v>
      </c>
      <c r="J5" s="2">
        <f>IF(GR_Report!$C$6="All",1,IF(C5=GR_Report!$C$6,1,0))</f>
        <v>1</v>
      </c>
      <c r="K5" s="2">
        <f>IF(GR_Report!$G$6="All",1,IF(D5=GR_Report!$G$6,1,0))</f>
        <v>1</v>
      </c>
      <c r="L5" s="2">
        <f>IF(AND(I5=1,J5=1,K5=1),COUNTIFS($I$2:I5,1,$J$2:J5,1,$K$2:K5,1),"")</f>
        <v>2</v>
      </c>
      <c r="M5" s="2" t="str">
        <f>IF(AND(B5&gt;=GR_Report!$C$3,B5&lt;=GR_Report!$E$3,OR(GR_Report!$C$5="All",C5=GR_Report!$C$5),OR(GR_Report!$F$5="All",D5=GR_Report!$F$5)),COUNTIFS($B$2:B5,"&gt;="&amp;GR_Report!$C$3,$B$2:B5,"&lt;="&amp;GR_Report!$E$3,$C$2:C5,IF(GR_Report!$C$5="All","&lt;&gt;",GR_Report!$C$5),$D$2:D5,IF(GR_Report!$F$5="All","&lt;&gt;",GR_Report!$F$5)),"")</f>
        <v/>
      </c>
    </row>
    <row r="6" spans="1:13" ht="14.5" hidden="1" x14ac:dyDescent="0.35">
      <c r="A6" s="2" t="s">
        <v>484</v>
      </c>
      <c r="B6" s="5">
        <v>46096</v>
      </c>
      <c r="C6" s="2" t="s">
        <v>163</v>
      </c>
      <c r="D6" s="2" t="s">
        <v>196</v>
      </c>
      <c r="E6" s="3" t="s">
        <v>197</v>
      </c>
      <c r="F6" s="2">
        <v>20</v>
      </c>
      <c r="G6" s="2" t="s">
        <v>121</v>
      </c>
      <c r="H6" s="2">
        <v>55400</v>
      </c>
      <c r="I6" s="2">
        <f>IF(AND(B6&gt;=GR_Report!$C$4,B6&lt;=GR_Report!$E$4),1,0)</f>
        <v>1</v>
      </c>
      <c r="J6" s="2">
        <f>IF(GR_Report!$C$6="All",1,IF(C6=GR_Report!$C$6,1,0))</f>
        <v>1</v>
      </c>
      <c r="K6" s="2">
        <f>IF(GR_Report!$G$6="All",1,IF(D6=GR_Report!$G$6,1,0))</f>
        <v>1</v>
      </c>
      <c r="L6" s="2">
        <f>IF(AND(I6=1,J6=1,K6=1),COUNTIFS($I$2:I6,1,$J$2:J6,1,$K$2:K6,1),"")</f>
        <v>3</v>
      </c>
      <c r="M6" s="2" t="str">
        <f>IF(AND(B6&gt;=GR_Report!$C$3,B6&lt;=GR_Report!$E$3,OR(GR_Report!$C$5="All",C6=GR_Report!$C$5),OR(GR_Report!$F$5="All",D6=GR_Report!$F$5)),COUNTIFS($B$2:B6,"&gt;="&amp;GR_Report!$C$3,$B$2:B6,"&lt;="&amp;GR_Report!$E$3,$C$2:C6,IF(GR_Report!$C$5="All","&lt;&gt;",GR_Report!$C$5),$D$2:D6,IF(GR_Report!$F$5="All","&lt;&gt;",GR_Report!$F$5)),"")</f>
        <v/>
      </c>
    </row>
    <row r="7" spans="1:13" ht="14.5" x14ac:dyDescent="0.35">
      <c r="A7" s="2" t="s">
        <v>485</v>
      </c>
      <c r="B7" s="5">
        <v>46023</v>
      </c>
      <c r="C7" s="2" t="s">
        <v>27</v>
      </c>
      <c r="D7" s="2" t="s">
        <v>320</v>
      </c>
      <c r="E7" s="3" t="s">
        <v>321</v>
      </c>
      <c r="F7" s="2">
        <v>20</v>
      </c>
      <c r="G7" s="2" t="s">
        <v>15</v>
      </c>
      <c r="H7" s="2">
        <v>65700</v>
      </c>
      <c r="I7" s="2">
        <f>IF(AND(B7&gt;=GR_Report!$C$4,B7&lt;=GR_Report!$E$4),1,0)</f>
        <v>0</v>
      </c>
      <c r="J7" s="2">
        <f>IF(GR_Report!$C$6="All",1,IF(C7=GR_Report!$C$6,1,0))</f>
        <v>1</v>
      </c>
      <c r="K7" s="2">
        <f>IF(GR_Report!$G$6="All",1,IF(D7=GR_Report!$G$6,1,0))</f>
        <v>1</v>
      </c>
      <c r="L7" s="2" t="str">
        <f>IF(AND(I7=1,J7=1,K7=1),COUNTIFS($I$2:I7,1,$J$2:J7,1,$K$2:K7,1),"")</f>
        <v/>
      </c>
      <c r="M7" s="2" t="str">
        <f>IF(AND(B7&gt;=GR_Report!$C$3,B7&lt;=GR_Report!$E$3,OR(GR_Report!$C$5="All",C7=GR_Report!$C$5),OR(GR_Report!$F$5="All",D7=GR_Report!$F$5)),COUNTIFS($B$2:B7,"&gt;="&amp;GR_Report!$C$3,$B$2:B7,"&lt;="&amp;GR_Report!$E$3,$C$2:C7,IF(GR_Report!$C$5="All","&lt;&gt;",GR_Report!$C$5),$D$2:D7,IF(GR_Report!$F$5="All","&lt;&gt;",GR_Report!$F$5)),"")</f>
        <v/>
      </c>
    </row>
    <row r="8" spans="1:13" ht="14.5" hidden="1" x14ac:dyDescent="0.35">
      <c r="A8" s="2" t="s">
        <v>486</v>
      </c>
      <c r="B8" s="5">
        <v>46078</v>
      </c>
      <c r="C8" s="2" t="s">
        <v>105</v>
      </c>
      <c r="D8" s="2" t="s">
        <v>157</v>
      </c>
      <c r="E8" s="3" t="s">
        <v>158</v>
      </c>
      <c r="F8" s="2">
        <v>200</v>
      </c>
      <c r="G8" s="2" t="s">
        <v>121</v>
      </c>
      <c r="H8" s="2">
        <v>55400</v>
      </c>
      <c r="I8" s="2">
        <f>IF(AND(B8&gt;=GR_Report!$C$4,B8&lt;=GR_Report!$E$4),1,0)</f>
        <v>0</v>
      </c>
      <c r="J8" s="2">
        <f>IF(GR_Report!$C$6="All",1,IF(C8=GR_Report!$C$6,1,0))</f>
        <v>1</v>
      </c>
      <c r="K8" s="2">
        <f>IF(GR_Report!$G$6="All",1,IF(D8=GR_Report!$G$6,1,0))</f>
        <v>1</v>
      </c>
      <c r="L8" s="2" t="str">
        <f>IF(AND(I8=1,J8=1,K8=1),COUNTIFS($I$2:I8,1,$J$2:J8,1,$K$2:K8,1),"")</f>
        <v/>
      </c>
      <c r="M8" s="2" t="str">
        <f>IF(AND(B8&gt;=GR_Report!$C$3,B8&lt;=GR_Report!$E$3,OR(GR_Report!$C$5="All",C8=GR_Report!$C$5),OR(GR_Report!$F$5="All",D8=GR_Report!$F$5)),COUNTIFS($B$2:B8,"&gt;="&amp;GR_Report!$C$3,$B$2:B8,"&lt;="&amp;GR_Report!$E$3,$C$2:C8,IF(GR_Report!$C$5="All","&lt;&gt;",GR_Report!$C$5),$D$2:D8,IF(GR_Report!$F$5="All","&lt;&gt;",GR_Report!$F$5)),"")</f>
        <v/>
      </c>
    </row>
    <row r="9" spans="1:13" ht="14.5" hidden="1" x14ac:dyDescent="0.35">
      <c r="A9" s="2" t="s">
        <v>487</v>
      </c>
      <c r="B9" s="5">
        <v>46143</v>
      </c>
      <c r="C9" s="2" t="s">
        <v>179</v>
      </c>
      <c r="D9" s="2" t="s">
        <v>177</v>
      </c>
      <c r="E9" s="3" t="s">
        <v>178</v>
      </c>
      <c r="F9" s="2">
        <v>200</v>
      </c>
      <c r="G9" s="2" t="s">
        <v>121</v>
      </c>
      <c r="H9" s="2">
        <v>12500</v>
      </c>
      <c r="I9" s="2">
        <f>IF(AND(B9&gt;=GR_Report!$C$4,B9&lt;=GR_Report!$E$4),1,0)</f>
        <v>0</v>
      </c>
      <c r="J9" s="2">
        <f>IF(GR_Report!$C$6="All",1,IF(C9=GR_Report!$C$6,1,0))</f>
        <v>1</v>
      </c>
      <c r="K9" s="2">
        <f>IF(GR_Report!$G$6="All",1,IF(D9=GR_Report!$G$6,1,0))</f>
        <v>1</v>
      </c>
      <c r="L9" s="2" t="str">
        <f>IF(AND(I9=1,J9=1,K9=1),COUNTIFS($I$2:I9,1,$J$2:J9,1,$K$2:K9,1),"")</f>
        <v/>
      </c>
      <c r="M9" s="2" t="str">
        <f>IF(AND(B9&gt;=GR_Report!$C$3,B9&lt;=GR_Report!$E$3,OR(GR_Report!$C$5="All",C9=GR_Report!$C$5),OR(GR_Report!$F$5="All",D9=GR_Report!$F$5)),COUNTIFS($B$2:B9,"&gt;="&amp;GR_Report!$C$3,$B$2:B9,"&lt;="&amp;GR_Report!$E$3,$C$2:C9,IF(GR_Report!$C$5="All","&lt;&gt;",GR_Report!$C$5),$D$2:D9,IF(GR_Report!$F$5="All","&lt;&gt;",GR_Report!$F$5)),"")</f>
        <v/>
      </c>
    </row>
    <row r="10" spans="1:13" ht="14.5" hidden="1" x14ac:dyDescent="0.35">
      <c r="A10" s="2" t="s">
        <v>488</v>
      </c>
      <c r="B10" s="5">
        <v>46186</v>
      </c>
      <c r="C10" s="2" t="s">
        <v>71</v>
      </c>
      <c r="D10" s="2" t="s">
        <v>168</v>
      </c>
      <c r="E10" s="3" t="s">
        <v>169</v>
      </c>
      <c r="F10" s="2">
        <v>60</v>
      </c>
      <c r="G10" s="2" t="s">
        <v>121</v>
      </c>
      <c r="H10" s="2">
        <v>8900</v>
      </c>
      <c r="I10" s="2">
        <f>IF(AND(B10&gt;=GR_Report!$C$4,B10&lt;=GR_Report!$E$4),1,0)</f>
        <v>0</v>
      </c>
      <c r="J10" s="2">
        <f>IF(GR_Report!$C$6="All",1,IF(C10=GR_Report!$C$6,1,0))</f>
        <v>1</v>
      </c>
      <c r="K10" s="2">
        <f>IF(GR_Report!$G$6="All",1,IF(D10=GR_Report!$G$6,1,0))</f>
        <v>1</v>
      </c>
      <c r="L10" s="2" t="str">
        <f>IF(AND(I10=1,J10=1,K10=1),COUNTIFS($I$2:I10,1,$J$2:J10,1,$K$2:K10,1),"")</f>
        <v/>
      </c>
      <c r="M10" s="2" t="str">
        <f>IF(AND(B10&gt;=GR_Report!$C$3,B10&lt;=GR_Report!$E$3,OR(GR_Report!$C$5="All",C10=GR_Report!$C$5),OR(GR_Report!$F$5="All",D10=GR_Report!$F$5)),COUNTIFS($B$2:B10,"&gt;="&amp;GR_Report!$C$3,$B$2:B10,"&lt;="&amp;GR_Report!$E$3,$C$2:C10,IF(GR_Report!$C$5="All","&lt;&gt;",GR_Report!$C$5),$D$2:D10,IF(GR_Report!$F$5="All","&lt;&gt;",GR_Report!$F$5)),"")</f>
        <v/>
      </c>
    </row>
    <row r="11" spans="1:13" ht="14.5" hidden="1" x14ac:dyDescent="0.35">
      <c r="A11" s="2" t="s">
        <v>489</v>
      </c>
      <c r="B11" s="5">
        <v>46175</v>
      </c>
      <c r="C11" s="2" t="s">
        <v>41</v>
      </c>
      <c r="D11" s="2" t="s">
        <v>318</v>
      </c>
      <c r="E11" s="3" t="s">
        <v>319</v>
      </c>
      <c r="F11" s="2">
        <v>150</v>
      </c>
      <c r="G11" s="2" t="s">
        <v>15</v>
      </c>
      <c r="H11" s="2">
        <v>66100</v>
      </c>
      <c r="I11" s="2">
        <f>IF(AND(B11&gt;=GR_Report!$C$4,B11&lt;=GR_Report!$E$4),1,0)</f>
        <v>0</v>
      </c>
      <c r="J11" s="2">
        <f>IF(GR_Report!$C$6="All",1,IF(C11=GR_Report!$C$6,1,0))</f>
        <v>1</v>
      </c>
      <c r="K11" s="2">
        <f>IF(GR_Report!$G$6="All",1,IF(D11=GR_Report!$G$6,1,0))</f>
        <v>1</v>
      </c>
      <c r="L11" s="2" t="str">
        <f>IF(AND(I11=1,J11=1,K11=1),COUNTIFS($I$2:I11,1,$J$2:J11,1,$K$2:K11,1),"")</f>
        <v/>
      </c>
      <c r="M11" s="2" t="str">
        <f>IF(AND(B11&gt;=GR_Report!$C$3,B11&lt;=GR_Report!$E$3,OR(GR_Report!$C$5="All",C11=GR_Report!$C$5),OR(GR_Report!$F$5="All",D11=GR_Report!$F$5)),COUNTIFS($B$2:B11,"&gt;="&amp;GR_Report!$C$3,$B$2:B11,"&lt;="&amp;GR_Report!$E$3,$C$2:C11,IF(GR_Report!$C$5="All","&lt;&gt;",GR_Report!$C$5),$D$2:D11,IF(GR_Report!$F$5="All","&lt;&gt;",GR_Report!$F$5)),"")</f>
        <v/>
      </c>
    </row>
    <row r="12" spans="1:13" ht="14.5" hidden="1" x14ac:dyDescent="0.35">
      <c r="A12" s="2" t="s">
        <v>490</v>
      </c>
      <c r="B12" s="5">
        <v>46120</v>
      </c>
      <c r="C12" s="2" t="s">
        <v>64</v>
      </c>
      <c r="D12" s="2" t="s">
        <v>474</v>
      </c>
      <c r="E12" s="3" t="s">
        <v>475</v>
      </c>
      <c r="F12" s="2">
        <v>40</v>
      </c>
      <c r="G12" s="2" t="s">
        <v>121</v>
      </c>
      <c r="H12" s="2">
        <v>57600</v>
      </c>
      <c r="I12" s="2">
        <f>IF(AND(B12&gt;=GR_Report!$C$4,B12&lt;=GR_Report!$E$4),1,0)</f>
        <v>0</v>
      </c>
      <c r="J12" s="2">
        <f>IF(GR_Report!$C$6="All",1,IF(C12=GR_Report!$C$6,1,0))</f>
        <v>1</v>
      </c>
      <c r="K12" s="2">
        <f>IF(GR_Report!$G$6="All",1,IF(D12=GR_Report!$G$6,1,0))</f>
        <v>1</v>
      </c>
      <c r="L12" s="2" t="str">
        <f>IF(AND(I12=1,J12=1,K12=1),COUNTIFS($I$2:I12,1,$J$2:J12,1,$K$2:K12,1),"")</f>
        <v/>
      </c>
      <c r="M12" s="2" t="str">
        <f>IF(AND(B12&gt;=GR_Report!$C$3,B12&lt;=GR_Report!$E$3,OR(GR_Report!$C$5="All",C12=GR_Report!$C$5),OR(GR_Report!$F$5="All",D12=GR_Report!$F$5)),COUNTIFS($B$2:B12,"&gt;="&amp;GR_Report!$C$3,$B$2:B12,"&lt;="&amp;GR_Report!$E$3,$C$2:C12,IF(GR_Report!$C$5="All","&lt;&gt;",GR_Report!$C$5),$D$2:D12,IF(GR_Report!$F$5="All","&lt;&gt;",GR_Report!$F$5)),"")</f>
        <v/>
      </c>
    </row>
    <row r="13" spans="1:13" ht="14.5" hidden="1" x14ac:dyDescent="0.35">
      <c r="A13" s="2" t="s">
        <v>491</v>
      </c>
      <c r="B13" s="5">
        <v>46152</v>
      </c>
      <c r="C13" s="2" t="s">
        <v>90</v>
      </c>
      <c r="D13" s="2" t="s">
        <v>316</v>
      </c>
      <c r="E13" s="3" t="s">
        <v>317</v>
      </c>
      <c r="F13" s="2">
        <v>40</v>
      </c>
      <c r="G13" s="2" t="s">
        <v>15</v>
      </c>
      <c r="H13" s="2">
        <v>44800</v>
      </c>
      <c r="I13" s="2">
        <f>IF(AND(B13&gt;=GR_Report!$C$4,B13&lt;=GR_Report!$E$4),1,0)</f>
        <v>0</v>
      </c>
      <c r="J13" s="2">
        <f>IF(GR_Report!$C$6="All",1,IF(C13=GR_Report!$C$6,1,0))</f>
        <v>1</v>
      </c>
      <c r="K13" s="2">
        <f>IF(GR_Report!$G$6="All",1,IF(D13=GR_Report!$G$6,1,0))</f>
        <v>1</v>
      </c>
      <c r="L13" s="2" t="str">
        <f>IF(AND(I13=1,J13=1,K13=1),COUNTIFS($I$2:I13,1,$J$2:J13,1,$K$2:K13,1),"")</f>
        <v/>
      </c>
      <c r="M13" s="2" t="str">
        <f>IF(AND(B13&gt;=GR_Report!$C$3,B13&lt;=GR_Report!$E$3,OR(GR_Report!$C$5="All",C13=GR_Report!$C$5),OR(GR_Report!$F$5="All",D13=GR_Report!$F$5)),COUNTIFS($B$2:B13,"&gt;="&amp;GR_Report!$C$3,$B$2:B13,"&lt;="&amp;GR_Report!$E$3,$C$2:C13,IF(GR_Report!$C$5="All","&lt;&gt;",GR_Report!$C$5),$D$2:D13,IF(GR_Report!$F$5="All","&lt;&gt;",GR_Report!$F$5)),"")</f>
        <v/>
      </c>
    </row>
    <row r="14" spans="1:13" ht="14.5" hidden="1" x14ac:dyDescent="0.35">
      <c r="A14" s="2" t="s">
        <v>492</v>
      </c>
      <c r="B14" s="5">
        <v>46148</v>
      </c>
      <c r="C14" s="2" t="s">
        <v>150</v>
      </c>
      <c r="D14" s="2" t="s">
        <v>297</v>
      </c>
      <c r="E14" s="3" t="s">
        <v>298</v>
      </c>
      <c r="F14" s="2">
        <v>150</v>
      </c>
      <c r="G14" s="2" t="s">
        <v>262</v>
      </c>
      <c r="H14" s="2">
        <v>16000</v>
      </c>
      <c r="I14" s="2">
        <f>IF(AND(B14&gt;=GR_Report!$C$4,B14&lt;=GR_Report!$E$4),1,0)</f>
        <v>0</v>
      </c>
      <c r="J14" s="2">
        <f>IF(GR_Report!$C$6="All",1,IF(C14=GR_Report!$C$6,1,0))</f>
        <v>1</v>
      </c>
      <c r="K14" s="2">
        <f>IF(GR_Report!$G$6="All",1,IF(D14=GR_Report!$G$6,1,0))</f>
        <v>1</v>
      </c>
      <c r="L14" s="2" t="str">
        <f>IF(AND(I14=1,J14=1,K14=1),COUNTIFS($I$2:I14,1,$J$2:J14,1,$K$2:K14,1),"")</f>
        <v/>
      </c>
      <c r="M14" s="2" t="str">
        <f>IF(AND(B14&gt;=GR_Report!$C$3,B14&lt;=GR_Report!$E$3,OR(GR_Report!$C$5="All",C14=GR_Report!$C$5),OR(GR_Report!$F$5="All",D14=GR_Report!$F$5)),COUNTIFS($B$2:B14,"&gt;="&amp;GR_Report!$C$3,$B$2:B14,"&lt;="&amp;GR_Report!$E$3,$C$2:C14,IF(GR_Report!$C$5="All","&lt;&gt;",GR_Report!$C$5),$D$2:D14,IF(GR_Report!$F$5="All","&lt;&gt;",GR_Report!$F$5)),"")</f>
        <v/>
      </c>
    </row>
    <row r="15" spans="1:13" ht="14.5" hidden="1" x14ac:dyDescent="0.35">
      <c r="A15" s="2" t="s">
        <v>493</v>
      </c>
      <c r="B15" s="5">
        <v>46100</v>
      </c>
      <c r="C15" s="2" t="s">
        <v>172</v>
      </c>
      <c r="D15" s="2" t="s">
        <v>411</v>
      </c>
      <c r="E15" s="3" t="s">
        <v>412</v>
      </c>
      <c r="F15" s="2">
        <v>200</v>
      </c>
      <c r="G15" s="2" t="s">
        <v>121</v>
      </c>
      <c r="H15" s="2">
        <v>79600</v>
      </c>
      <c r="I15" s="2">
        <f>IF(AND(B15&gt;=GR_Report!$C$4,B15&lt;=GR_Report!$E$4),1,0)</f>
        <v>1</v>
      </c>
      <c r="J15" s="2">
        <f>IF(GR_Report!$C$6="All",1,IF(C15=GR_Report!$C$6,1,0))</f>
        <v>1</v>
      </c>
      <c r="K15" s="2">
        <f>IF(GR_Report!$G$6="All",1,IF(D15=GR_Report!$G$6,1,0))</f>
        <v>1</v>
      </c>
      <c r="L15" s="2">
        <f>IF(AND(I15=1,J15=1,K15=1),COUNTIFS($I$2:I15,1,$J$2:J15,1,$K$2:K15,1),"")</f>
        <v>4</v>
      </c>
      <c r="M15" s="2" t="str">
        <f>IF(AND(B15&gt;=GR_Report!$C$3,B15&lt;=GR_Report!$E$3,OR(GR_Report!$C$5="All",C15=GR_Report!$C$5),OR(GR_Report!$F$5="All",D15=GR_Report!$F$5)),COUNTIFS($B$2:B15,"&gt;="&amp;GR_Report!$C$3,$B$2:B15,"&lt;="&amp;GR_Report!$E$3,$C$2:C15,IF(GR_Report!$C$5="All","&lt;&gt;",GR_Report!$C$5),$D$2:D15,IF(GR_Report!$F$5="All","&lt;&gt;",GR_Report!$F$5)),"")</f>
        <v/>
      </c>
    </row>
    <row r="16" spans="1:13" ht="14.5" hidden="1" x14ac:dyDescent="0.35">
      <c r="A16" s="2" t="s">
        <v>494</v>
      </c>
      <c r="B16" s="5">
        <v>46150</v>
      </c>
      <c r="C16" s="2" t="s">
        <v>138</v>
      </c>
      <c r="D16" s="2" t="s">
        <v>448</v>
      </c>
      <c r="E16" s="3" t="s">
        <v>449</v>
      </c>
      <c r="F16" s="2">
        <v>100</v>
      </c>
      <c r="G16" s="2" t="s">
        <v>121</v>
      </c>
      <c r="H16" s="2">
        <v>36400</v>
      </c>
      <c r="I16" s="2">
        <f>IF(AND(B16&gt;=GR_Report!$C$4,B16&lt;=GR_Report!$E$4),1,0)</f>
        <v>0</v>
      </c>
      <c r="J16" s="2">
        <f>IF(GR_Report!$C$6="All",1,IF(C16=GR_Report!$C$6,1,0))</f>
        <v>1</v>
      </c>
      <c r="K16" s="2">
        <f>IF(GR_Report!$G$6="All",1,IF(D16=GR_Report!$G$6,1,0))</f>
        <v>1</v>
      </c>
      <c r="L16" s="2" t="str">
        <f>IF(AND(I16=1,J16=1,K16=1),COUNTIFS($I$2:I16,1,$J$2:J16,1,$K$2:K16,1),"")</f>
        <v/>
      </c>
      <c r="M16" s="2" t="str">
        <f>IF(AND(B16&gt;=GR_Report!$C$3,B16&lt;=GR_Report!$E$3,OR(GR_Report!$C$5="All",C16=GR_Report!$C$5),OR(GR_Report!$F$5="All",D16=GR_Report!$F$5)),COUNTIFS($B$2:B16,"&gt;="&amp;GR_Report!$C$3,$B$2:B16,"&lt;="&amp;GR_Report!$E$3,$C$2:C16,IF(GR_Report!$C$5="All","&lt;&gt;",GR_Report!$C$5),$D$2:D16,IF(GR_Report!$F$5="All","&lt;&gt;",GR_Report!$F$5)),"")</f>
        <v/>
      </c>
    </row>
    <row r="17" spans="1:13" ht="14.5" hidden="1" x14ac:dyDescent="0.35">
      <c r="A17" s="2" t="s">
        <v>495</v>
      </c>
      <c r="B17" s="5">
        <v>46138</v>
      </c>
      <c r="C17" s="2" t="s">
        <v>64</v>
      </c>
      <c r="D17" s="2" t="s">
        <v>377</v>
      </c>
      <c r="E17" s="3" t="s">
        <v>378</v>
      </c>
      <c r="F17" s="2">
        <v>150</v>
      </c>
      <c r="G17" s="2" t="s">
        <v>121</v>
      </c>
      <c r="H17" s="2">
        <v>89300</v>
      </c>
      <c r="I17" s="2">
        <f>IF(AND(B17&gt;=GR_Report!$C$4,B17&lt;=GR_Report!$E$4),1,0)</f>
        <v>0</v>
      </c>
      <c r="J17" s="2">
        <f>IF(GR_Report!$C$6="All",1,IF(C17=GR_Report!$C$6,1,0))</f>
        <v>1</v>
      </c>
      <c r="K17" s="2">
        <f>IF(GR_Report!$G$6="All",1,IF(D17=GR_Report!$G$6,1,0))</f>
        <v>1</v>
      </c>
      <c r="L17" s="2" t="str">
        <f>IF(AND(I17=1,J17=1,K17=1),COUNTIFS($I$2:I17,1,$J$2:J17,1,$K$2:K17,1),"")</f>
        <v/>
      </c>
      <c r="M17" s="2" t="str">
        <f>IF(AND(B17&gt;=GR_Report!$C$3,B17&lt;=GR_Report!$E$3,OR(GR_Report!$C$5="All",C17=GR_Report!$C$5),OR(GR_Report!$F$5="All",D17=GR_Report!$F$5)),COUNTIFS($B$2:B17,"&gt;="&amp;GR_Report!$C$3,$B$2:B17,"&lt;="&amp;GR_Report!$E$3,$C$2:C17,IF(GR_Report!$C$5="All","&lt;&gt;",GR_Report!$C$5),$D$2:D17,IF(GR_Report!$F$5="All","&lt;&gt;",GR_Report!$F$5)),"")</f>
        <v/>
      </c>
    </row>
    <row r="18" spans="1:13" ht="14.5" hidden="1" x14ac:dyDescent="0.35">
      <c r="A18" s="2" t="s">
        <v>496</v>
      </c>
      <c r="B18" s="5">
        <v>46203</v>
      </c>
      <c r="C18" s="2" t="s">
        <v>56</v>
      </c>
      <c r="D18" s="2" t="s">
        <v>230</v>
      </c>
      <c r="E18" s="3" t="s">
        <v>231</v>
      </c>
      <c r="F18" s="2">
        <v>200</v>
      </c>
      <c r="G18" s="2" t="s">
        <v>121</v>
      </c>
      <c r="H18" s="2">
        <v>54500</v>
      </c>
      <c r="I18" s="2">
        <f>IF(AND(B18&gt;=GR_Report!$C$4,B18&lt;=GR_Report!$E$4),1,0)</f>
        <v>0</v>
      </c>
      <c r="J18" s="2">
        <f>IF(GR_Report!$C$6="All",1,IF(C18=GR_Report!$C$6,1,0))</f>
        <v>1</v>
      </c>
      <c r="K18" s="2">
        <f>IF(GR_Report!$G$6="All",1,IF(D18=GR_Report!$G$6,1,0))</f>
        <v>1</v>
      </c>
      <c r="L18" s="2" t="str">
        <f>IF(AND(I18=1,J18=1,K18=1),COUNTIFS($I$2:I18,1,$J$2:J18,1,$K$2:K18,1),"")</f>
        <v/>
      </c>
      <c r="M18" s="2" t="str">
        <f>IF(AND(B18&gt;=GR_Report!$C$3,B18&lt;=GR_Report!$E$3,OR(GR_Report!$C$5="All",C18=GR_Report!$C$5),OR(GR_Report!$F$5="All",D18=GR_Report!$F$5)),COUNTIFS($B$2:B18,"&gt;="&amp;GR_Report!$C$3,$B$2:B18,"&lt;="&amp;GR_Report!$E$3,$C$2:C18,IF(GR_Report!$C$5="All","&lt;&gt;",GR_Report!$C$5),$D$2:D18,IF(GR_Report!$F$5="All","&lt;&gt;",GR_Report!$F$5)),"")</f>
        <v/>
      </c>
    </row>
    <row r="19" spans="1:13" ht="14.5" hidden="1" x14ac:dyDescent="0.35">
      <c r="A19" s="2" t="s">
        <v>497</v>
      </c>
      <c r="B19" s="5">
        <v>46151</v>
      </c>
      <c r="C19" s="2" t="s">
        <v>138</v>
      </c>
      <c r="D19" s="2" t="s">
        <v>184</v>
      </c>
      <c r="E19" s="3" t="s">
        <v>185</v>
      </c>
      <c r="F19" s="2">
        <v>30</v>
      </c>
      <c r="G19" s="2" t="s">
        <v>121</v>
      </c>
      <c r="H19" s="2">
        <v>55600</v>
      </c>
      <c r="I19" s="2">
        <f>IF(AND(B19&gt;=GR_Report!$C$4,B19&lt;=GR_Report!$E$4),1,0)</f>
        <v>0</v>
      </c>
      <c r="J19" s="2">
        <f>IF(GR_Report!$C$6="All",1,IF(C19=GR_Report!$C$6,1,0))</f>
        <v>1</v>
      </c>
      <c r="K19" s="2">
        <f>IF(GR_Report!$G$6="All",1,IF(D19=GR_Report!$G$6,1,0))</f>
        <v>1</v>
      </c>
      <c r="L19" s="2" t="str">
        <f>IF(AND(I19=1,J19=1,K19=1),COUNTIFS($I$2:I19,1,$J$2:J19,1,$K$2:K19,1),"")</f>
        <v/>
      </c>
      <c r="M19" s="2" t="str">
        <f>IF(AND(B19&gt;=GR_Report!$C$3,B19&lt;=GR_Report!$E$3,OR(GR_Report!$C$5="All",C19=GR_Report!$C$5),OR(GR_Report!$F$5="All",D19=GR_Report!$F$5)),COUNTIFS($B$2:B19,"&gt;="&amp;GR_Report!$C$3,$B$2:B19,"&lt;="&amp;GR_Report!$E$3,$C$2:C19,IF(GR_Report!$C$5="All","&lt;&gt;",GR_Report!$C$5),$D$2:D19,IF(GR_Report!$F$5="All","&lt;&gt;",GR_Report!$F$5)),"")</f>
        <v/>
      </c>
    </row>
    <row r="20" spans="1:13" ht="14.5" hidden="1" x14ac:dyDescent="0.35">
      <c r="A20" s="2" t="s">
        <v>498</v>
      </c>
      <c r="B20" s="5">
        <v>46071</v>
      </c>
      <c r="C20" s="2" t="s">
        <v>20</v>
      </c>
      <c r="D20" s="2" t="s">
        <v>17</v>
      </c>
      <c r="E20" s="3" t="s">
        <v>18</v>
      </c>
      <c r="F20" s="2">
        <v>20</v>
      </c>
      <c r="G20" s="2" t="s">
        <v>15</v>
      </c>
      <c r="H20" s="2">
        <v>78700</v>
      </c>
      <c r="I20" s="2">
        <f>IF(AND(B20&gt;=GR_Report!$C$4,B20&lt;=GR_Report!$E$4),1,0)</f>
        <v>0</v>
      </c>
      <c r="J20" s="2">
        <f>IF(GR_Report!$C$6="All",1,IF(C20=GR_Report!$C$6,1,0))</f>
        <v>1</v>
      </c>
      <c r="K20" s="2">
        <f>IF(GR_Report!$G$6="All",1,IF(D20=GR_Report!$G$6,1,0))</f>
        <v>1</v>
      </c>
      <c r="L20" s="2" t="str">
        <f>IF(AND(I20=1,J20=1,K20=1),COUNTIFS($I$2:I20,1,$J$2:J20,1,$K$2:K20,1),"")</f>
        <v/>
      </c>
      <c r="M20" s="2" t="str">
        <f>IF(AND(B20&gt;=GR_Report!$C$3,B20&lt;=GR_Report!$E$3,OR(GR_Report!$C$5="All",C20=GR_Report!$C$5),OR(GR_Report!$F$5="All",D20=GR_Report!$F$5)),COUNTIFS($B$2:B20,"&gt;="&amp;GR_Report!$C$3,$B$2:B20,"&lt;="&amp;GR_Report!$E$3,$C$2:C20,IF(GR_Report!$C$5="All","&lt;&gt;",GR_Report!$C$5),$D$2:D20,IF(GR_Report!$F$5="All","&lt;&gt;",GR_Report!$F$5)),"")</f>
        <v/>
      </c>
    </row>
    <row r="21" spans="1:13" ht="14.5" hidden="1" x14ac:dyDescent="0.35">
      <c r="A21" s="2" t="s">
        <v>499</v>
      </c>
      <c r="B21" s="5">
        <v>46167</v>
      </c>
      <c r="C21" s="2" t="s">
        <v>179</v>
      </c>
      <c r="D21" s="2" t="s">
        <v>375</v>
      </c>
      <c r="E21" s="3" t="s">
        <v>376</v>
      </c>
      <c r="F21" s="2">
        <v>30</v>
      </c>
      <c r="G21" s="2" t="s">
        <v>121</v>
      </c>
      <c r="H21" s="2">
        <v>87000</v>
      </c>
      <c r="I21" s="2">
        <f>IF(AND(B21&gt;=GR_Report!$C$4,B21&lt;=GR_Report!$E$4),1,0)</f>
        <v>0</v>
      </c>
      <c r="J21" s="2">
        <f>IF(GR_Report!$C$6="All",1,IF(C21=GR_Report!$C$6,1,0))</f>
        <v>1</v>
      </c>
      <c r="K21" s="2">
        <f>IF(GR_Report!$G$6="All",1,IF(D21=GR_Report!$G$6,1,0))</f>
        <v>1</v>
      </c>
      <c r="L21" s="2" t="str">
        <f>IF(AND(I21=1,J21=1,K21=1),COUNTIFS($I$2:I21,1,$J$2:J21,1,$K$2:K21,1),"")</f>
        <v/>
      </c>
      <c r="M21" s="2" t="str">
        <f>IF(AND(B21&gt;=GR_Report!$C$3,B21&lt;=GR_Report!$E$3,OR(GR_Report!$C$5="All",C21=GR_Report!$C$5),OR(GR_Report!$F$5="All",D21=GR_Report!$F$5)),COUNTIFS($B$2:B21,"&gt;="&amp;GR_Report!$C$3,$B$2:B21,"&lt;="&amp;GR_Report!$E$3,$C$2:C21,IF(GR_Report!$C$5="All","&lt;&gt;",GR_Report!$C$5),$D$2:D21,IF(GR_Report!$F$5="All","&lt;&gt;",GR_Report!$F$5)),"")</f>
        <v/>
      </c>
    </row>
    <row r="22" spans="1:13" ht="14.5" hidden="1" x14ac:dyDescent="0.35">
      <c r="A22" s="2" t="s">
        <v>500</v>
      </c>
      <c r="B22" s="5">
        <v>46080</v>
      </c>
      <c r="C22" s="2" t="s">
        <v>227</v>
      </c>
      <c r="D22" s="2" t="s">
        <v>228</v>
      </c>
      <c r="E22" s="3" t="s">
        <v>229</v>
      </c>
      <c r="F22" s="2">
        <v>40</v>
      </c>
      <c r="G22" s="2" t="s">
        <v>121</v>
      </c>
      <c r="H22" s="2">
        <v>70400</v>
      </c>
      <c r="I22" s="2">
        <f>IF(AND(B22&gt;=GR_Report!$C$4,B22&lt;=GR_Report!$E$4),1,0)</f>
        <v>0</v>
      </c>
      <c r="J22" s="2">
        <f>IF(GR_Report!$C$6="All",1,IF(C22=GR_Report!$C$6,1,0))</f>
        <v>1</v>
      </c>
      <c r="K22" s="2">
        <f>IF(GR_Report!$G$6="All",1,IF(D22=GR_Report!$G$6,1,0))</f>
        <v>1</v>
      </c>
      <c r="L22" s="2" t="str">
        <f>IF(AND(I22=1,J22=1,K22=1),COUNTIFS($I$2:I22,1,$J$2:J22,1,$K$2:K22,1),"")</f>
        <v/>
      </c>
      <c r="M22" s="2" t="str">
        <f>IF(AND(B22&gt;=GR_Report!$C$3,B22&lt;=GR_Report!$E$3,OR(GR_Report!$C$5="All",C22=GR_Report!$C$5),OR(GR_Report!$F$5="All",D22=GR_Report!$F$5)),COUNTIFS($B$2:B22,"&gt;="&amp;GR_Report!$C$3,$B$2:B22,"&lt;="&amp;GR_Report!$E$3,$C$2:C22,IF(GR_Report!$C$5="All","&lt;&gt;",GR_Report!$C$5),$D$2:D22,IF(GR_Report!$F$5="All","&lt;&gt;",GR_Report!$F$5)),"")</f>
        <v/>
      </c>
    </row>
    <row r="23" spans="1:13" ht="14.5" x14ac:dyDescent="0.35">
      <c r="A23" s="2" t="s">
        <v>501</v>
      </c>
      <c r="B23" s="5">
        <v>46038</v>
      </c>
      <c r="C23" s="2" t="s">
        <v>38</v>
      </c>
      <c r="D23" s="2" t="s">
        <v>311</v>
      </c>
      <c r="E23" s="3" t="s">
        <v>312</v>
      </c>
      <c r="F23" s="2">
        <v>40</v>
      </c>
      <c r="G23" s="2" t="s">
        <v>15</v>
      </c>
      <c r="H23" s="2">
        <v>19400</v>
      </c>
      <c r="I23" s="2">
        <f>IF(AND(B23&gt;=GR_Report!$C$4,B23&lt;=GR_Report!$E$4),1,0)</f>
        <v>0</v>
      </c>
      <c r="J23" s="2">
        <f>IF(GR_Report!$C$6="All",1,IF(C23=GR_Report!$C$6,1,0))</f>
        <v>1</v>
      </c>
      <c r="K23" s="2">
        <f>IF(GR_Report!$G$6="All",1,IF(D23=GR_Report!$G$6,1,0))</f>
        <v>1</v>
      </c>
      <c r="L23" s="2" t="str">
        <f>IF(AND(I23=1,J23=1,K23=1),COUNTIFS($I$2:I23,1,$J$2:J23,1,$K$2:K23,1),"")</f>
        <v/>
      </c>
      <c r="M23" s="2" t="str">
        <f>IF(AND(B23&gt;=GR_Report!$C$3,B23&lt;=GR_Report!$E$3,OR(GR_Report!$C$5="All",C23=GR_Report!$C$5),OR(GR_Report!$F$5="All",D23=GR_Report!$F$5)),COUNTIFS($B$2:B23,"&gt;="&amp;GR_Report!$C$3,$B$2:B23,"&lt;="&amp;GR_Report!$E$3,$C$2:C23,IF(GR_Report!$C$5="All","&lt;&gt;",GR_Report!$C$5),$D$2:D23,IF(GR_Report!$F$5="All","&lt;&gt;",GR_Report!$F$5)),"")</f>
        <v/>
      </c>
    </row>
    <row r="24" spans="1:13" ht="14.5" x14ac:dyDescent="0.35">
      <c r="A24" s="2" t="s">
        <v>502</v>
      </c>
      <c r="B24" s="5">
        <v>46048</v>
      </c>
      <c r="C24" s="2" t="s">
        <v>147</v>
      </c>
      <c r="D24" s="2" t="s">
        <v>308</v>
      </c>
      <c r="E24" s="3" t="s">
        <v>309</v>
      </c>
      <c r="F24" s="2">
        <v>80</v>
      </c>
      <c r="G24" s="2" t="s">
        <v>15</v>
      </c>
      <c r="H24" s="2">
        <v>63000</v>
      </c>
      <c r="I24" s="2">
        <f>IF(AND(B24&gt;=GR_Report!$C$4,B24&lt;=GR_Report!$E$4),1,0)</f>
        <v>0</v>
      </c>
      <c r="J24" s="2">
        <f>IF(GR_Report!$C$6="All",1,IF(C24=GR_Report!$C$6,1,0))</f>
        <v>1</v>
      </c>
      <c r="K24" s="2">
        <f>IF(GR_Report!$G$6="All",1,IF(D24=GR_Report!$G$6,1,0))</f>
        <v>1</v>
      </c>
      <c r="L24" s="2" t="str">
        <f>IF(AND(I24=1,J24=1,K24=1),COUNTIFS($I$2:I24,1,$J$2:J24,1,$K$2:K24,1),"")</f>
        <v/>
      </c>
      <c r="M24" s="2" t="str">
        <f>IF(AND(B24&gt;=GR_Report!$C$3,B24&lt;=GR_Report!$E$3,OR(GR_Report!$C$5="All",C24=GR_Report!$C$5),OR(GR_Report!$F$5="All",D24=GR_Report!$F$5)),COUNTIFS($B$2:B24,"&gt;="&amp;GR_Report!$C$3,$B$2:B24,"&lt;="&amp;GR_Report!$E$3,$C$2:C24,IF(GR_Report!$C$5="All","&lt;&gt;",GR_Report!$C$5),$D$2:D24,IF(GR_Report!$F$5="All","&lt;&gt;",GR_Report!$F$5)),"")</f>
        <v/>
      </c>
    </row>
    <row r="25" spans="1:13" ht="14.5" hidden="1" x14ac:dyDescent="0.35">
      <c r="A25" s="2" t="s">
        <v>503</v>
      </c>
      <c r="B25" s="5">
        <v>46066</v>
      </c>
      <c r="C25" s="2" t="s">
        <v>24</v>
      </c>
      <c r="D25" s="2" t="s">
        <v>472</v>
      </c>
      <c r="E25" s="3" t="s">
        <v>473</v>
      </c>
      <c r="F25" s="2">
        <v>40</v>
      </c>
      <c r="G25" s="2" t="s">
        <v>121</v>
      </c>
      <c r="H25" s="2">
        <v>75800</v>
      </c>
      <c r="I25" s="2">
        <f>IF(AND(B25&gt;=GR_Report!$C$4,B25&lt;=GR_Report!$E$4),1,0)</f>
        <v>0</v>
      </c>
      <c r="J25" s="2">
        <f>IF(GR_Report!$C$6="All",1,IF(C25=GR_Report!$C$6,1,0))</f>
        <v>1</v>
      </c>
      <c r="K25" s="2">
        <f>IF(GR_Report!$G$6="All",1,IF(D25=GR_Report!$G$6,1,0))</f>
        <v>1</v>
      </c>
      <c r="L25" s="2" t="str">
        <f>IF(AND(I25=1,J25=1,K25=1),COUNTIFS($I$2:I25,1,$J$2:J25,1,$K$2:K25,1),"")</f>
        <v/>
      </c>
      <c r="M25" s="2" t="str">
        <f>IF(AND(B25&gt;=GR_Report!$C$3,B25&lt;=GR_Report!$E$3,OR(GR_Report!$C$5="All",C25=GR_Report!$C$5),OR(GR_Report!$F$5="All",D25=GR_Report!$F$5)),COUNTIFS($B$2:B25,"&gt;="&amp;GR_Report!$C$3,$B$2:B25,"&lt;="&amp;GR_Report!$E$3,$C$2:C25,IF(GR_Report!$C$5="All","&lt;&gt;",GR_Report!$C$5),$D$2:D25,IF(GR_Report!$F$5="All","&lt;&gt;",GR_Report!$F$5)),"")</f>
        <v/>
      </c>
    </row>
    <row r="26" spans="1:13" ht="14.5" hidden="1" x14ac:dyDescent="0.35">
      <c r="A26" s="2" t="s">
        <v>504</v>
      </c>
      <c r="B26" s="5">
        <v>46131</v>
      </c>
      <c r="C26" s="2" t="s">
        <v>27</v>
      </c>
      <c r="D26" s="2" t="s">
        <v>353</v>
      </c>
      <c r="E26" s="3" t="s">
        <v>354</v>
      </c>
      <c r="F26" s="2">
        <v>120</v>
      </c>
      <c r="G26" s="2" t="s">
        <v>15</v>
      </c>
      <c r="H26" s="2">
        <v>39000</v>
      </c>
      <c r="I26" s="2">
        <f>IF(AND(B26&gt;=GR_Report!$C$4,B26&lt;=GR_Report!$E$4),1,0)</f>
        <v>0</v>
      </c>
      <c r="J26" s="2">
        <f>IF(GR_Report!$C$6="All",1,IF(C26=GR_Report!$C$6,1,0))</f>
        <v>1</v>
      </c>
      <c r="K26" s="2">
        <f>IF(GR_Report!$G$6="All",1,IF(D26=GR_Report!$G$6,1,0))</f>
        <v>1</v>
      </c>
      <c r="L26" s="2" t="str">
        <f>IF(AND(I26=1,J26=1,K26=1),COUNTIFS($I$2:I26,1,$J$2:J26,1,$K$2:K26,1),"")</f>
        <v/>
      </c>
      <c r="M26" s="2" t="str">
        <f>IF(AND(B26&gt;=GR_Report!$C$3,B26&lt;=GR_Report!$E$3,OR(GR_Report!$C$5="All",C26=GR_Report!$C$5),OR(GR_Report!$F$5="All",D26=GR_Report!$F$5)),COUNTIFS($B$2:B26,"&gt;="&amp;GR_Report!$C$3,$B$2:B26,"&lt;="&amp;GR_Report!$E$3,$C$2:C26,IF(GR_Report!$C$5="All","&lt;&gt;",GR_Report!$C$5),$D$2:D26,IF(GR_Report!$F$5="All","&lt;&gt;",GR_Report!$F$5)),"")</f>
        <v/>
      </c>
    </row>
    <row r="27" spans="1:13" ht="14.5" x14ac:dyDescent="0.35">
      <c r="A27" s="2" t="s">
        <v>505</v>
      </c>
      <c r="B27" s="5">
        <v>46036</v>
      </c>
      <c r="C27" s="2" t="s">
        <v>30</v>
      </c>
      <c r="D27" s="2" t="s">
        <v>341</v>
      </c>
      <c r="E27" s="3" t="s">
        <v>342</v>
      </c>
      <c r="F27" s="2">
        <v>20</v>
      </c>
      <c r="G27" s="2" t="s">
        <v>15</v>
      </c>
      <c r="H27" s="2">
        <v>39900</v>
      </c>
      <c r="I27" s="2">
        <f>IF(AND(B27&gt;=GR_Report!$C$4,B27&lt;=GR_Report!$E$4),1,0)</f>
        <v>0</v>
      </c>
      <c r="J27" s="2">
        <f>IF(GR_Report!$C$6="All",1,IF(C27=GR_Report!$C$6,1,0))</f>
        <v>1</v>
      </c>
      <c r="K27" s="2">
        <f>IF(GR_Report!$G$6="All",1,IF(D27=GR_Report!$G$6,1,0))</f>
        <v>1</v>
      </c>
      <c r="L27" s="2" t="str">
        <f>IF(AND(I27=1,J27=1,K27=1),COUNTIFS($I$2:I27,1,$J$2:J27,1,$K$2:K27,1),"")</f>
        <v/>
      </c>
      <c r="M27" s="2" t="str">
        <f>IF(AND(B27&gt;=GR_Report!$C$3,B27&lt;=GR_Report!$E$3,OR(GR_Report!$C$5="All",C27=GR_Report!$C$5),OR(GR_Report!$F$5="All",D27=GR_Report!$F$5)),COUNTIFS($B$2:B27,"&gt;="&amp;GR_Report!$C$3,$B$2:B27,"&lt;="&amp;GR_Report!$E$3,$C$2:C27,IF(GR_Report!$C$5="All","&lt;&gt;",GR_Report!$C$5),$D$2:D27,IF(GR_Report!$F$5="All","&lt;&gt;",GR_Report!$F$5)),"")</f>
        <v/>
      </c>
    </row>
    <row r="28" spans="1:13" ht="14.5" hidden="1" x14ac:dyDescent="0.35">
      <c r="A28" s="2" t="s">
        <v>506</v>
      </c>
      <c r="B28" s="5">
        <v>46064</v>
      </c>
      <c r="C28" s="2" t="s">
        <v>38</v>
      </c>
      <c r="D28" s="2" t="s">
        <v>258</v>
      </c>
      <c r="E28" s="3" t="s">
        <v>259</v>
      </c>
      <c r="F28" s="2">
        <v>20</v>
      </c>
      <c r="G28" s="2" t="s">
        <v>262</v>
      </c>
      <c r="H28" s="2">
        <v>82600</v>
      </c>
      <c r="I28" s="2">
        <f>IF(AND(B28&gt;=GR_Report!$C$4,B28&lt;=GR_Report!$E$4),1,0)</f>
        <v>0</v>
      </c>
      <c r="J28" s="2">
        <f>IF(GR_Report!$C$6="All",1,IF(C28=GR_Report!$C$6,1,0))</f>
        <v>1</v>
      </c>
      <c r="K28" s="2">
        <f>IF(GR_Report!$G$6="All",1,IF(D28=GR_Report!$G$6,1,0))</f>
        <v>1</v>
      </c>
      <c r="L28" s="2" t="str">
        <f>IF(AND(I28=1,J28=1,K28=1),COUNTIFS($I$2:I28,1,$J$2:J28,1,$K$2:K28,1),"")</f>
        <v/>
      </c>
      <c r="M28" s="2" t="str">
        <f>IF(AND(B28&gt;=GR_Report!$C$3,B28&lt;=GR_Report!$E$3,OR(GR_Report!$C$5="All",C28=GR_Report!$C$5),OR(GR_Report!$F$5="All",D28=GR_Report!$F$5)),COUNTIFS($B$2:B28,"&gt;="&amp;GR_Report!$C$3,$B$2:B28,"&lt;="&amp;GR_Report!$E$3,$C$2:C28,IF(GR_Report!$C$5="All","&lt;&gt;",GR_Report!$C$5),$D$2:D28,IF(GR_Report!$F$5="All","&lt;&gt;",GR_Report!$F$5)),"")</f>
        <v/>
      </c>
    </row>
    <row r="29" spans="1:13" ht="14.5" hidden="1" x14ac:dyDescent="0.35">
      <c r="A29" s="2" t="s">
        <v>507</v>
      </c>
      <c r="B29" s="5">
        <v>46058</v>
      </c>
      <c r="C29" s="2" t="s">
        <v>30</v>
      </c>
      <c r="D29" s="2" t="s">
        <v>322</v>
      </c>
      <c r="E29" s="3" t="s">
        <v>323</v>
      </c>
      <c r="F29" s="2">
        <v>30</v>
      </c>
      <c r="G29" s="2" t="s">
        <v>15</v>
      </c>
      <c r="H29" s="2">
        <v>68400</v>
      </c>
      <c r="I29" s="2">
        <f>IF(AND(B29&gt;=GR_Report!$C$4,B29&lt;=GR_Report!$E$4),1,0)</f>
        <v>0</v>
      </c>
      <c r="J29" s="2">
        <f>IF(GR_Report!$C$6="All",1,IF(C29=GR_Report!$C$6,1,0))</f>
        <v>1</v>
      </c>
      <c r="K29" s="2">
        <f>IF(GR_Report!$G$6="All",1,IF(D29=GR_Report!$G$6,1,0))</f>
        <v>1</v>
      </c>
      <c r="L29" s="2" t="str">
        <f>IF(AND(I29=1,J29=1,K29=1),COUNTIFS($I$2:I29,1,$J$2:J29,1,$K$2:K29,1),"")</f>
        <v/>
      </c>
      <c r="M29" s="2" t="str">
        <f>IF(AND(B29&gt;=GR_Report!$C$3,B29&lt;=GR_Report!$E$3,OR(GR_Report!$C$5="All",C29=GR_Report!$C$5),OR(GR_Report!$F$5="All",D29=GR_Report!$F$5)),COUNTIFS($B$2:B29,"&gt;="&amp;GR_Report!$C$3,$B$2:B29,"&lt;="&amp;GR_Report!$E$3,$C$2:C29,IF(GR_Report!$C$5="All","&lt;&gt;",GR_Report!$C$5),$D$2:D29,IF(GR_Report!$F$5="All","&lt;&gt;",GR_Report!$F$5)),"")</f>
        <v/>
      </c>
    </row>
    <row r="30" spans="1:13" ht="14.5" hidden="1" x14ac:dyDescent="0.35">
      <c r="A30" s="2" t="s">
        <v>508</v>
      </c>
      <c r="B30" s="5">
        <v>46065</v>
      </c>
      <c r="C30" s="2" t="s">
        <v>41</v>
      </c>
      <c r="D30" s="2" t="s">
        <v>42</v>
      </c>
      <c r="E30" s="3" t="s">
        <v>43</v>
      </c>
      <c r="F30" s="2">
        <v>100</v>
      </c>
      <c r="G30" s="2" t="s">
        <v>15</v>
      </c>
      <c r="H30" s="2">
        <v>16400</v>
      </c>
      <c r="I30" s="2">
        <f>IF(AND(B30&gt;=GR_Report!$C$4,B30&lt;=GR_Report!$E$4),1,0)</f>
        <v>0</v>
      </c>
      <c r="J30" s="2">
        <f>IF(GR_Report!$C$6="All",1,IF(C30=GR_Report!$C$6,1,0))</f>
        <v>1</v>
      </c>
      <c r="K30" s="2">
        <f>IF(GR_Report!$G$6="All",1,IF(D30=GR_Report!$G$6,1,0))</f>
        <v>1</v>
      </c>
      <c r="L30" s="2" t="str">
        <f>IF(AND(I30=1,J30=1,K30=1),COUNTIFS($I$2:I30,1,$J$2:J30,1,$K$2:K30,1),"")</f>
        <v/>
      </c>
      <c r="M30" s="2" t="str">
        <f>IF(AND(B30&gt;=GR_Report!$C$3,B30&lt;=GR_Report!$E$3,OR(GR_Report!$C$5="All",C30=GR_Report!$C$5),OR(GR_Report!$F$5="All",D30=GR_Report!$F$5)),COUNTIFS($B$2:B30,"&gt;="&amp;GR_Report!$C$3,$B$2:B30,"&lt;="&amp;GR_Report!$E$3,$C$2:C30,IF(GR_Report!$C$5="All","&lt;&gt;",GR_Report!$C$5),$D$2:D30,IF(GR_Report!$F$5="All","&lt;&gt;",GR_Report!$F$5)),"")</f>
        <v/>
      </c>
    </row>
    <row r="31" spans="1:13" ht="14.5" hidden="1" x14ac:dyDescent="0.35">
      <c r="A31" s="2" t="s">
        <v>509</v>
      </c>
      <c r="B31" s="5">
        <v>46097</v>
      </c>
      <c r="C31" s="2" t="s">
        <v>20</v>
      </c>
      <c r="D31" s="2" t="s">
        <v>50</v>
      </c>
      <c r="E31" s="3" t="s">
        <v>51</v>
      </c>
      <c r="F31" s="2">
        <v>100</v>
      </c>
      <c r="G31" s="2" t="s">
        <v>15</v>
      </c>
      <c r="H31" s="2">
        <v>67200</v>
      </c>
      <c r="I31" s="2">
        <f>IF(AND(B31&gt;=GR_Report!$C$4,B31&lt;=GR_Report!$E$4),1,0)</f>
        <v>1</v>
      </c>
      <c r="J31" s="2">
        <f>IF(GR_Report!$C$6="All",1,IF(C31=GR_Report!$C$6,1,0))</f>
        <v>1</v>
      </c>
      <c r="K31" s="2">
        <f>IF(GR_Report!$G$6="All",1,IF(D31=GR_Report!$G$6,1,0))</f>
        <v>1</v>
      </c>
      <c r="L31" s="2">
        <f>IF(AND(I31=1,J31=1,K31=1),COUNTIFS($I$2:I31,1,$J$2:J31,1,$K$2:K31,1),"")</f>
        <v>5</v>
      </c>
      <c r="M31" s="2" t="str">
        <f>IF(AND(B31&gt;=GR_Report!$C$3,B31&lt;=GR_Report!$E$3,OR(GR_Report!$C$5="All",C31=GR_Report!$C$5),OR(GR_Report!$F$5="All",D31=GR_Report!$F$5)),COUNTIFS($B$2:B31,"&gt;="&amp;GR_Report!$C$3,$B$2:B31,"&lt;="&amp;GR_Report!$E$3,$C$2:C31,IF(GR_Report!$C$5="All","&lt;&gt;",GR_Report!$C$5),$D$2:D31,IF(GR_Report!$F$5="All","&lt;&gt;",GR_Report!$F$5)),"")</f>
        <v/>
      </c>
    </row>
    <row r="32" spans="1:13" ht="14.5" hidden="1" x14ac:dyDescent="0.35">
      <c r="A32" s="2" t="s">
        <v>510</v>
      </c>
      <c r="B32" s="5">
        <v>46115</v>
      </c>
      <c r="C32" s="2" t="s">
        <v>16</v>
      </c>
      <c r="D32" s="2" t="s">
        <v>65</v>
      </c>
      <c r="E32" s="3" t="s">
        <v>66</v>
      </c>
      <c r="F32" s="2">
        <v>20</v>
      </c>
      <c r="G32" s="2" t="s">
        <v>15</v>
      </c>
      <c r="H32" s="2">
        <v>84100</v>
      </c>
      <c r="I32" s="2">
        <f>IF(AND(B32&gt;=GR_Report!$C$4,B32&lt;=GR_Report!$E$4),1,0)</f>
        <v>0</v>
      </c>
      <c r="J32" s="2">
        <f>IF(GR_Report!$C$6="All",1,IF(C32=GR_Report!$C$6,1,0))</f>
        <v>1</v>
      </c>
      <c r="K32" s="2">
        <f>IF(GR_Report!$G$6="All",1,IF(D32=GR_Report!$G$6,1,0))</f>
        <v>1</v>
      </c>
      <c r="L32" s="2" t="str">
        <f>IF(AND(I32=1,J32=1,K32=1),COUNTIFS($I$2:I32,1,$J$2:J32,1,$K$2:K32,1),"")</f>
        <v/>
      </c>
      <c r="M32" s="2" t="str">
        <f>IF(AND(B32&gt;=GR_Report!$C$3,B32&lt;=GR_Report!$E$3,OR(GR_Report!$C$5="All",C32=GR_Report!$C$5),OR(GR_Report!$F$5="All",D32=GR_Report!$F$5)),COUNTIFS($B$2:B32,"&gt;="&amp;GR_Report!$C$3,$B$2:B32,"&lt;="&amp;GR_Report!$E$3,$C$2:C32,IF(GR_Report!$C$5="All","&lt;&gt;",GR_Report!$C$5),$D$2:D32,IF(GR_Report!$F$5="All","&lt;&gt;",GR_Report!$F$5)),"")</f>
        <v/>
      </c>
    </row>
    <row r="33" spans="1:13" ht="14.5" hidden="1" x14ac:dyDescent="0.35">
      <c r="A33" s="2" t="s">
        <v>511</v>
      </c>
      <c r="B33" s="5">
        <v>46061</v>
      </c>
      <c r="C33" s="2" t="s">
        <v>150</v>
      </c>
      <c r="D33" s="2" t="s">
        <v>268</v>
      </c>
      <c r="E33" s="3" t="s">
        <v>269</v>
      </c>
      <c r="F33" s="2">
        <v>200</v>
      </c>
      <c r="G33" s="2" t="s">
        <v>262</v>
      </c>
      <c r="H33" s="2">
        <v>20500</v>
      </c>
      <c r="I33" s="2">
        <f>IF(AND(B33&gt;=GR_Report!$C$4,B33&lt;=GR_Report!$E$4),1,0)</f>
        <v>0</v>
      </c>
      <c r="J33" s="2">
        <f>IF(GR_Report!$C$6="All",1,IF(C33=GR_Report!$C$6,1,0))</f>
        <v>1</v>
      </c>
      <c r="K33" s="2">
        <f>IF(GR_Report!$G$6="All",1,IF(D33=GR_Report!$G$6,1,0))</f>
        <v>1</v>
      </c>
      <c r="L33" s="2" t="str">
        <f>IF(AND(I33=1,J33=1,K33=1),COUNTIFS($I$2:I33,1,$J$2:J33,1,$K$2:K33,1),"")</f>
        <v/>
      </c>
      <c r="M33" s="2" t="str">
        <f>IF(AND(B33&gt;=GR_Report!$C$3,B33&lt;=GR_Report!$E$3,OR(GR_Report!$C$5="All",C33=GR_Report!$C$5),OR(GR_Report!$F$5="All",D33=GR_Report!$F$5)),COUNTIFS($B$2:B33,"&gt;="&amp;GR_Report!$C$3,$B$2:B33,"&lt;="&amp;GR_Report!$E$3,$C$2:C33,IF(GR_Report!$C$5="All","&lt;&gt;",GR_Report!$C$5),$D$2:D33,IF(GR_Report!$F$5="All","&lt;&gt;",GR_Report!$F$5)),"")</f>
        <v/>
      </c>
    </row>
    <row r="34" spans="1:13" ht="14.5" hidden="1" x14ac:dyDescent="0.35">
      <c r="A34" s="2" t="s">
        <v>512</v>
      </c>
      <c r="B34" s="5">
        <v>46158</v>
      </c>
      <c r="C34" s="2" t="s">
        <v>163</v>
      </c>
      <c r="D34" s="2" t="s">
        <v>166</v>
      </c>
      <c r="E34" s="3" t="s">
        <v>167</v>
      </c>
      <c r="F34" s="2">
        <v>20</v>
      </c>
      <c r="G34" s="2" t="s">
        <v>121</v>
      </c>
      <c r="H34" s="2">
        <v>65000</v>
      </c>
      <c r="I34" s="2">
        <f>IF(AND(B34&gt;=GR_Report!$C$4,B34&lt;=GR_Report!$E$4),1,0)</f>
        <v>0</v>
      </c>
      <c r="J34" s="2">
        <f>IF(GR_Report!$C$6="All",1,IF(C34=GR_Report!$C$6,1,0))</f>
        <v>1</v>
      </c>
      <c r="K34" s="2">
        <f>IF(GR_Report!$G$6="All",1,IF(D34=GR_Report!$G$6,1,0))</f>
        <v>1</v>
      </c>
      <c r="L34" s="2" t="str">
        <f>IF(AND(I34=1,J34=1,K34=1),COUNTIFS($I$2:I34,1,$J$2:J34,1,$K$2:K34,1),"")</f>
        <v/>
      </c>
      <c r="M34" s="2" t="str">
        <f>IF(AND(B34&gt;=GR_Report!$C$3,B34&lt;=GR_Report!$E$3,OR(GR_Report!$C$5="All",C34=GR_Report!$C$5),OR(GR_Report!$F$5="All",D34=GR_Report!$F$5)),COUNTIFS($B$2:B34,"&gt;="&amp;GR_Report!$C$3,$B$2:B34,"&lt;="&amp;GR_Report!$E$3,$C$2:C34,IF(GR_Report!$C$5="All","&lt;&gt;",GR_Report!$C$5),$D$2:D34,IF(GR_Report!$F$5="All","&lt;&gt;",GR_Report!$F$5)),"")</f>
        <v/>
      </c>
    </row>
    <row r="35" spans="1:13" ht="14.5" hidden="1" x14ac:dyDescent="0.35">
      <c r="A35" s="2" t="s">
        <v>513</v>
      </c>
      <c r="B35" s="5">
        <v>46075</v>
      </c>
      <c r="C35" s="2" t="s">
        <v>30</v>
      </c>
      <c r="D35" s="2" t="s">
        <v>322</v>
      </c>
      <c r="E35" s="3" t="s">
        <v>323</v>
      </c>
      <c r="F35" s="2">
        <v>120</v>
      </c>
      <c r="G35" s="2" t="s">
        <v>15</v>
      </c>
      <c r="H35" s="2">
        <v>68400</v>
      </c>
      <c r="I35" s="2">
        <f>IF(AND(B35&gt;=GR_Report!$C$4,B35&lt;=GR_Report!$E$4),1,0)</f>
        <v>0</v>
      </c>
      <c r="J35" s="2">
        <f>IF(GR_Report!$C$6="All",1,IF(C35=GR_Report!$C$6,1,0))</f>
        <v>1</v>
      </c>
      <c r="K35" s="2">
        <f>IF(GR_Report!$G$6="All",1,IF(D35=GR_Report!$G$6,1,0))</f>
        <v>1</v>
      </c>
      <c r="L35" s="2" t="str">
        <f>IF(AND(I35=1,J35=1,K35=1),COUNTIFS($I$2:I35,1,$J$2:J35,1,$K$2:K35,1),"")</f>
        <v/>
      </c>
      <c r="M35" s="2" t="str">
        <f>IF(AND(B35&gt;=GR_Report!$C$3,B35&lt;=GR_Report!$E$3,OR(GR_Report!$C$5="All",C35=GR_Report!$C$5),OR(GR_Report!$F$5="All",D35=GR_Report!$F$5)),COUNTIFS($B$2:B35,"&gt;="&amp;GR_Report!$C$3,$B$2:B35,"&lt;="&amp;GR_Report!$E$3,$C$2:C35,IF(GR_Report!$C$5="All","&lt;&gt;",GR_Report!$C$5),$D$2:D35,IF(GR_Report!$F$5="All","&lt;&gt;",GR_Report!$F$5)),"")</f>
        <v/>
      </c>
    </row>
    <row r="36" spans="1:13" ht="14.5" hidden="1" x14ac:dyDescent="0.35">
      <c r="A36" s="2" t="s">
        <v>514</v>
      </c>
      <c r="B36" s="5">
        <v>46123</v>
      </c>
      <c r="C36" s="2" t="s">
        <v>56</v>
      </c>
      <c r="D36" s="2" t="s">
        <v>363</v>
      </c>
      <c r="E36" s="3" t="s">
        <v>364</v>
      </c>
      <c r="F36" s="2">
        <v>50</v>
      </c>
      <c r="G36" s="2" t="s">
        <v>15</v>
      </c>
      <c r="H36" s="2">
        <v>43800</v>
      </c>
      <c r="I36" s="2">
        <f>IF(AND(B36&gt;=GR_Report!$C$4,B36&lt;=GR_Report!$E$4),1,0)</f>
        <v>0</v>
      </c>
      <c r="J36" s="2">
        <f>IF(GR_Report!$C$6="All",1,IF(C36=GR_Report!$C$6,1,0))</f>
        <v>1</v>
      </c>
      <c r="K36" s="2">
        <f>IF(GR_Report!$G$6="All",1,IF(D36=GR_Report!$G$6,1,0))</f>
        <v>1</v>
      </c>
      <c r="L36" s="2" t="str">
        <f>IF(AND(I36=1,J36=1,K36=1),COUNTIFS($I$2:I36,1,$J$2:J36,1,$K$2:K36,1),"")</f>
        <v/>
      </c>
      <c r="M36" s="2" t="str">
        <f>IF(AND(B36&gt;=GR_Report!$C$3,B36&lt;=GR_Report!$E$3,OR(GR_Report!$C$5="All",C36=GR_Report!$C$5),OR(GR_Report!$F$5="All",D36=GR_Report!$F$5)),COUNTIFS($B$2:B36,"&gt;="&amp;GR_Report!$C$3,$B$2:B36,"&lt;="&amp;GR_Report!$E$3,$C$2:C36,IF(GR_Report!$C$5="All","&lt;&gt;",GR_Report!$C$5),$D$2:D36,IF(GR_Report!$F$5="All","&lt;&gt;",GR_Report!$F$5)),"")</f>
        <v/>
      </c>
    </row>
    <row r="37" spans="1:13" ht="14.5" hidden="1" x14ac:dyDescent="0.35">
      <c r="A37" s="2" t="s">
        <v>515</v>
      </c>
      <c r="B37" s="5">
        <v>46105</v>
      </c>
      <c r="C37" s="2" t="s">
        <v>38</v>
      </c>
      <c r="D37" s="2" t="s">
        <v>295</v>
      </c>
      <c r="E37" s="3" t="s">
        <v>296</v>
      </c>
      <c r="F37" s="2">
        <v>50</v>
      </c>
      <c r="G37" s="2" t="s">
        <v>262</v>
      </c>
      <c r="H37" s="2">
        <v>54000</v>
      </c>
      <c r="I37" s="2">
        <f>IF(AND(B37&gt;=GR_Report!$C$4,B37&lt;=GR_Report!$E$4),1,0)</f>
        <v>1</v>
      </c>
      <c r="J37" s="2">
        <f>IF(GR_Report!$C$6="All",1,IF(C37=GR_Report!$C$6,1,0))</f>
        <v>1</v>
      </c>
      <c r="K37" s="2">
        <f>IF(GR_Report!$G$6="All",1,IF(D37=GR_Report!$G$6,1,0))</f>
        <v>1</v>
      </c>
      <c r="L37" s="2">
        <f>IF(AND(I37=1,J37=1,K37=1),COUNTIFS($I$2:I37,1,$J$2:J37,1,$K$2:K37,1),"")</f>
        <v>6</v>
      </c>
      <c r="M37" s="2" t="str">
        <f>IF(AND(B37&gt;=GR_Report!$C$3,B37&lt;=GR_Report!$E$3,OR(GR_Report!$C$5="All",C37=GR_Report!$C$5),OR(GR_Report!$F$5="All",D37=GR_Report!$F$5)),COUNTIFS($B$2:B37,"&gt;="&amp;GR_Report!$C$3,$B$2:B37,"&lt;="&amp;GR_Report!$E$3,$C$2:C37,IF(GR_Report!$C$5="All","&lt;&gt;",GR_Report!$C$5),$D$2:D37,IF(GR_Report!$F$5="All","&lt;&gt;",GR_Report!$F$5)),"")</f>
        <v/>
      </c>
    </row>
    <row r="38" spans="1:13" ht="14.5" hidden="1" x14ac:dyDescent="0.35">
      <c r="A38" s="2" t="s">
        <v>516</v>
      </c>
      <c r="B38" s="5">
        <v>46087</v>
      </c>
      <c r="C38" s="2" t="s">
        <v>234</v>
      </c>
      <c r="D38" s="2" t="s">
        <v>237</v>
      </c>
      <c r="E38" s="3" t="s">
        <v>238</v>
      </c>
      <c r="F38" s="2">
        <v>50</v>
      </c>
      <c r="G38" s="2" t="s">
        <v>121</v>
      </c>
      <c r="H38" s="2">
        <v>25300</v>
      </c>
      <c r="I38" s="2">
        <f>IF(AND(B38&gt;=GR_Report!$C$4,B38&lt;=GR_Report!$E$4),1,0)</f>
        <v>1</v>
      </c>
      <c r="J38" s="2">
        <f>IF(GR_Report!$C$6="All",1,IF(C38=GR_Report!$C$6,1,0))</f>
        <v>1</v>
      </c>
      <c r="K38" s="2">
        <f>IF(GR_Report!$G$6="All",1,IF(D38=GR_Report!$G$6,1,0))</f>
        <v>1</v>
      </c>
      <c r="L38" s="2">
        <f>IF(AND(I38=1,J38=1,K38=1),COUNTIFS($I$2:I38,1,$J$2:J38,1,$K$2:K38,1),"")</f>
        <v>7</v>
      </c>
      <c r="M38" s="2" t="str">
        <f>IF(AND(B38&gt;=GR_Report!$C$3,B38&lt;=GR_Report!$E$3,OR(GR_Report!$C$5="All",C38=GR_Report!$C$5),OR(GR_Report!$F$5="All",D38=GR_Report!$F$5)),COUNTIFS($B$2:B38,"&gt;="&amp;GR_Report!$C$3,$B$2:B38,"&lt;="&amp;GR_Report!$E$3,$C$2:C38,IF(GR_Report!$C$5="All","&lt;&gt;",GR_Report!$C$5),$D$2:D38,IF(GR_Report!$F$5="All","&lt;&gt;",GR_Report!$F$5)),"")</f>
        <v/>
      </c>
    </row>
    <row r="39" spans="1:13" ht="14.5" x14ac:dyDescent="0.35">
      <c r="A39" s="2" t="s">
        <v>517</v>
      </c>
      <c r="B39" s="5">
        <v>46027</v>
      </c>
      <c r="C39" s="2" t="s">
        <v>64</v>
      </c>
      <c r="D39" s="2" t="s">
        <v>62</v>
      </c>
      <c r="E39" s="3" t="s">
        <v>63</v>
      </c>
      <c r="F39" s="2">
        <v>120</v>
      </c>
      <c r="G39" s="2" t="s">
        <v>15</v>
      </c>
      <c r="H39" s="2">
        <v>82500</v>
      </c>
      <c r="I39" s="2">
        <f>IF(AND(B39&gt;=GR_Report!$C$4,B39&lt;=GR_Report!$E$4),1,0)</f>
        <v>0</v>
      </c>
      <c r="J39" s="2">
        <f>IF(GR_Report!$C$6="All",1,IF(C39=GR_Report!$C$6,1,0))</f>
        <v>1</v>
      </c>
      <c r="K39" s="2">
        <f>IF(GR_Report!$G$6="All",1,IF(D39=GR_Report!$G$6,1,0))</f>
        <v>1</v>
      </c>
      <c r="L39" s="2" t="str">
        <f>IF(AND(I39=1,J39=1,K39=1),COUNTIFS($I$2:I39,1,$J$2:J39,1,$K$2:K39,1),"")</f>
        <v/>
      </c>
      <c r="M39" s="2" t="str">
        <f>IF(AND(B39&gt;=GR_Report!$C$3,B39&lt;=GR_Report!$E$3,OR(GR_Report!$C$5="All",C39=GR_Report!$C$5),OR(GR_Report!$F$5="All",D39=GR_Report!$F$5)),COUNTIFS($B$2:B39,"&gt;="&amp;GR_Report!$C$3,$B$2:B39,"&lt;="&amp;GR_Report!$E$3,$C$2:C39,IF(GR_Report!$C$5="All","&lt;&gt;",GR_Report!$C$5),$D$2:D39,IF(GR_Report!$F$5="All","&lt;&gt;",GR_Report!$F$5)),"")</f>
        <v/>
      </c>
    </row>
    <row r="40" spans="1:13" ht="14.5" x14ac:dyDescent="0.35">
      <c r="A40" s="2" t="s">
        <v>518</v>
      </c>
      <c r="B40" s="5">
        <v>46044</v>
      </c>
      <c r="C40" s="2" t="s">
        <v>307</v>
      </c>
      <c r="D40" s="2" t="s">
        <v>409</v>
      </c>
      <c r="E40" s="3" t="s">
        <v>410</v>
      </c>
      <c r="F40" s="2">
        <v>60</v>
      </c>
      <c r="G40" s="2" t="s">
        <v>121</v>
      </c>
      <c r="H40" s="2">
        <v>71700</v>
      </c>
      <c r="I40" s="2">
        <f>IF(AND(B40&gt;=GR_Report!$C$4,B40&lt;=GR_Report!$E$4),1,0)</f>
        <v>0</v>
      </c>
      <c r="J40" s="2">
        <f>IF(GR_Report!$C$6="All",1,IF(C40=GR_Report!$C$6,1,0))</f>
        <v>1</v>
      </c>
      <c r="K40" s="2">
        <f>IF(GR_Report!$G$6="All",1,IF(D40=GR_Report!$G$6,1,0))</f>
        <v>1</v>
      </c>
      <c r="L40" s="2" t="str">
        <f>IF(AND(I40=1,J40=1,K40=1),COUNTIFS($I$2:I40,1,$J$2:J40,1,$K$2:K40,1),"")</f>
        <v/>
      </c>
      <c r="M40" s="2" t="str">
        <f>IF(AND(B2&gt;=GR_Report!$C$3,B2&lt;=GR_Report!$E$3,OR(GR_Report!$C$5="All",C2=GR_Report!$C$5),OR(GR_Report!$F$5="All",D2=GR_Report!$F$5)),COUNTIFS($B$2:B2,"&gt;="&amp;GR_Report!$C$3,$B$2:B2,"&lt;="&amp;GR_Report!$E$3,$C$2:C2,IF(GR_Report!$C$5="All","&lt;&gt;",GR_Report!$C$5),$D$2:D2,IF(GR_Report!$F$5="All","&lt;&gt;",GR_Report!$F$5)),"")</f>
        <v/>
      </c>
    </row>
    <row r="41" spans="1:13" ht="14.5" hidden="1" x14ac:dyDescent="0.35">
      <c r="A41" s="2" t="s">
        <v>519</v>
      </c>
      <c r="B41" s="5">
        <v>46198</v>
      </c>
      <c r="C41" s="2" t="s">
        <v>156</v>
      </c>
      <c r="D41" s="2" t="s">
        <v>263</v>
      </c>
      <c r="E41" s="3" t="s">
        <v>264</v>
      </c>
      <c r="F41" s="2">
        <v>80</v>
      </c>
      <c r="G41" s="2" t="s">
        <v>262</v>
      </c>
      <c r="H41" s="2">
        <v>16400</v>
      </c>
      <c r="I41" s="2">
        <f>IF(AND(B41&gt;=GR_Report!$C$4,B41&lt;=GR_Report!$E$4),1,0)</f>
        <v>0</v>
      </c>
      <c r="J41" s="2">
        <f>IF(GR_Report!$C$6="All",1,IF(C41=GR_Report!$C$6,1,0))</f>
        <v>1</v>
      </c>
      <c r="K41" s="2">
        <f>IF(GR_Report!$G$6="All",1,IF(D41=GR_Report!$G$6,1,0))</f>
        <v>1</v>
      </c>
      <c r="L41" s="2" t="str">
        <f>IF(AND(I41=1,J41=1,K41=1),COUNTIFS($I$2:I41,1,$J$2:J41,1,$K$2:K41,1),"")</f>
        <v/>
      </c>
      <c r="M41" s="2"/>
    </row>
    <row r="42" spans="1:13" ht="14.5" hidden="1" x14ac:dyDescent="0.35">
      <c r="A42" s="2" t="s">
        <v>520</v>
      </c>
      <c r="B42" s="5">
        <v>46071</v>
      </c>
      <c r="C42" s="2" t="s">
        <v>38</v>
      </c>
      <c r="D42" s="2" t="s">
        <v>93</v>
      </c>
      <c r="E42" s="3" t="s">
        <v>94</v>
      </c>
      <c r="F42" s="2">
        <v>100</v>
      </c>
      <c r="G42" s="2" t="s">
        <v>15</v>
      </c>
      <c r="H42" s="2">
        <v>51300</v>
      </c>
      <c r="I42" s="2">
        <f>IF(AND(B42&gt;=GR_Report!$C$4,B42&lt;=GR_Report!$E$4),1,0)</f>
        <v>0</v>
      </c>
      <c r="J42" s="2">
        <f>IF(GR_Report!$C$6="All",1,IF(C42=GR_Report!$C$6,1,0))</f>
        <v>1</v>
      </c>
      <c r="K42" s="2">
        <f>IF(GR_Report!$G$6="All",1,IF(D42=GR_Report!$G$6,1,0))</f>
        <v>1</v>
      </c>
      <c r="L42" s="2" t="str">
        <f>IF(AND(I42=1,J42=1,K42=1),COUNTIFS($I$2:I42,1,$J$2:J42,1,$K$2:K42,1),"")</f>
        <v/>
      </c>
      <c r="M42" s="2"/>
    </row>
    <row r="43" spans="1:13" ht="14.5" hidden="1" x14ac:dyDescent="0.35">
      <c r="A43" s="2" t="s">
        <v>521</v>
      </c>
      <c r="B43" s="5">
        <v>46165</v>
      </c>
      <c r="C43" s="2" t="s">
        <v>102</v>
      </c>
      <c r="D43" s="2" t="s">
        <v>369</v>
      </c>
      <c r="E43" s="3" t="s">
        <v>370</v>
      </c>
      <c r="F43" s="2">
        <v>100</v>
      </c>
      <c r="G43" s="2" t="s">
        <v>121</v>
      </c>
      <c r="H43" s="2">
        <v>65900</v>
      </c>
      <c r="I43" s="2">
        <f>IF(AND(B43&gt;=GR_Report!$C$4,B43&lt;=GR_Report!$E$4),1,0)</f>
        <v>0</v>
      </c>
      <c r="J43" s="2">
        <f>IF(GR_Report!$C$6="All",1,IF(C43=GR_Report!$C$6,1,0))</f>
        <v>1</v>
      </c>
      <c r="K43" s="2">
        <f>IF(GR_Report!$G$6="All",1,IF(D43=GR_Report!$G$6,1,0))</f>
        <v>1</v>
      </c>
      <c r="L43" s="2" t="str">
        <f>IF(AND(I43=1,J43=1,K43=1),COUNTIFS($I$2:I43,1,$J$2:J43,1,$K$2:K43,1),"")</f>
        <v/>
      </c>
      <c r="M43" s="2"/>
    </row>
    <row r="44" spans="1:13" ht="14.5" hidden="1" x14ac:dyDescent="0.35">
      <c r="A44" s="2" t="s">
        <v>522</v>
      </c>
      <c r="B44" s="5">
        <v>46137</v>
      </c>
      <c r="C44" s="2" t="s">
        <v>112</v>
      </c>
      <c r="D44" s="2" t="s">
        <v>431</v>
      </c>
      <c r="E44" s="3" t="s">
        <v>432</v>
      </c>
      <c r="F44" s="2">
        <v>100</v>
      </c>
      <c r="G44" s="2" t="s">
        <v>121</v>
      </c>
      <c r="H44" s="2">
        <v>16700</v>
      </c>
      <c r="I44" s="2">
        <f>IF(AND(B44&gt;=GR_Report!$C$4,B44&lt;=GR_Report!$E$4),1,0)</f>
        <v>0</v>
      </c>
      <c r="J44" s="2">
        <f>IF(GR_Report!$C$6="All",1,IF(C44=GR_Report!$C$6,1,0))</f>
        <v>1</v>
      </c>
      <c r="K44" s="2">
        <f>IF(GR_Report!$G$6="All",1,IF(D44=GR_Report!$G$6,1,0))</f>
        <v>1</v>
      </c>
      <c r="L44" s="2" t="str">
        <f>IF(AND(I44=1,J44=1,K44=1),COUNTIFS($I$2:I44,1,$J$2:J44,1,$K$2:K44,1),"")</f>
        <v/>
      </c>
      <c r="M44" s="2"/>
    </row>
    <row r="45" spans="1:13" ht="14.5" hidden="1" x14ac:dyDescent="0.35">
      <c r="A45" s="2" t="s">
        <v>523</v>
      </c>
      <c r="B45" s="5">
        <v>46107</v>
      </c>
      <c r="C45" s="2" t="s">
        <v>38</v>
      </c>
      <c r="D45" s="2" t="s">
        <v>295</v>
      </c>
      <c r="E45" s="3" t="s">
        <v>296</v>
      </c>
      <c r="F45" s="2">
        <v>80</v>
      </c>
      <c r="G45" s="2" t="s">
        <v>262</v>
      </c>
      <c r="H45" s="2">
        <v>54000</v>
      </c>
      <c r="I45" s="2">
        <f>IF(AND(B45&gt;=GR_Report!$C$4,B45&lt;=GR_Report!$E$4),1,0)</f>
        <v>1</v>
      </c>
      <c r="J45" s="2">
        <f>IF(GR_Report!$C$6="All",1,IF(C45=GR_Report!$C$6,1,0))</f>
        <v>1</v>
      </c>
      <c r="K45" s="2">
        <f>IF(GR_Report!$G$6="All",1,IF(D45=GR_Report!$G$6,1,0))</f>
        <v>1</v>
      </c>
      <c r="L45" s="2">
        <f>IF(AND(I45=1,J45=1,K45=1),COUNTIFS($I$2:I45,1,$J$2:J45,1,$K$2:K45,1),"")</f>
        <v>8</v>
      </c>
      <c r="M45" s="2"/>
    </row>
    <row r="46" spans="1:13" ht="14.5" hidden="1" x14ac:dyDescent="0.35">
      <c r="A46" s="2" t="s">
        <v>524</v>
      </c>
      <c r="B46" s="5">
        <v>46131</v>
      </c>
      <c r="C46" s="2" t="s">
        <v>41</v>
      </c>
      <c r="D46" s="2" t="s">
        <v>337</v>
      </c>
      <c r="E46" s="3" t="s">
        <v>338</v>
      </c>
      <c r="F46" s="2">
        <v>120</v>
      </c>
      <c r="G46" s="2" t="s">
        <v>15</v>
      </c>
      <c r="H46" s="2">
        <v>8100</v>
      </c>
      <c r="I46" s="2">
        <f>IF(AND(B46&gt;=GR_Report!$C$4,B46&lt;=GR_Report!$E$4),1,0)</f>
        <v>0</v>
      </c>
      <c r="J46" s="2">
        <f>IF(GR_Report!$C$6="All",1,IF(C46=GR_Report!$C$6,1,0))</f>
        <v>1</v>
      </c>
      <c r="K46" s="2">
        <f>IF(GR_Report!$G$6="All",1,IF(D46=GR_Report!$G$6,1,0))</f>
        <v>1</v>
      </c>
      <c r="L46" s="2" t="str">
        <f>IF(AND(I46=1,J46=1,K46=1),COUNTIFS($I$2:I46,1,$J$2:J46,1,$K$2:K46,1),"")</f>
        <v/>
      </c>
      <c r="M46" s="2"/>
    </row>
    <row r="47" spans="1:13" ht="14.5" hidden="1" x14ac:dyDescent="0.35">
      <c r="A47" s="2" t="s">
        <v>525</v>
      </c>
      <c r="B47" s="5">
        <v>46134</v>
      </c>
      <c r="C47" s="2" t="s">
        <v>220</v>
      </c>
      <c r="D47" s="2" t="s">
        <v>218</v>
      </c>
      <c r="E47" s="3" t="s">
        <v>219</v>
      </c>
      <c r="F47" s="2">
        <v>20</v>
      </c>
      <c r="G47" s="2" t="s">
        <v>121</v>
      </c>
      <c r="H47" s="2">
        <v>5900</v>
      </c>
      <c r="I47" s="2">
        <f>IF(AND(B47&gt;=GR_Report!$C$4,B47&lt;=GR_Report!$E$4),1,0)</f>
        <v>0</v>
      </c>
      <c r="J47" s="2">
        <f>IF(GR_Report!$C$6="All",1,IF(C47=GR_Report!$C$6,1,0))</f>
        <v>1</v>
      </c>
      <c r="K47" s="2">
        <f>IF(GR_Report!$G$6="All",1,IF(D47=GR_Report!$G$6,1,0))</f>
        <v>1</v>
      </c>
      <c r="L47" s="2" t="str">
        <f>IF(AND(I47=1,J47=1,K47=1),COUNTIFS($I$2:I47,1,$J$2:J47,1,$K$2:K47,1),"")</f>
        <v/>
      </c>
      <c r="M47" s="2"/>
    </row>
    <row r="48" spans="1:13" ht="14.5" hidden="1" x14ac:dyDescent="0.35">
      <c r="A48" s="2" t="s">
        <v>526</v>
      </c>
      <c r="B48" s="5">
        <v>46123</v>
      </c>
      <c r="C48" s="2" t="s">
        <v>56</v>
      </c>
      <c r="D48" s="2" t="s">
        <v>54</v>
      </c>
      <c r="E48" s="3" t="s">
        <v>55</v>
      </c>
      <c r="F48" s="2">
        <v>200</v>
      </c>
      <c r="G48" s="2" t="s">
        <v>15</v>
      </c>
      <c r="H48" s="2">
        <v>37700</v>
      </c>
      <c r="I48" s="2">
        <f>IF(AND(B48&gt;=GR_Report!$C$4,B48&lt;=GR_Report!$E$4),1,0)</f>
        <v>0</v>
      </c>
      <c r="J48" s="2">
        <f>IF(GR_Report!$C$6="All",1,IF(C48=GR_Report!$C$6,1,0))</f>
        <v>1</v>
      </c>
      <c r="K48" s="2">
        <f>IF(GR_Report!$G$6="All",1,IF(D48=GR_Report!$G$6,1,0))</f>
        <v>1</v>
      </c>
      <c r="L48" s="2" t="str">
        <f>IF(AND(I48=1,J48=1,K48=1),COUNTIFS($I$2:I48,1,$J$2:J48,1,$K$2:K48,1),"")</f>
        <v/>
      </c>
      <c r="M48" s="2"/>
    </row>
    <row r="49" spans="1:13" ht="14.5" hidden="1" x14ac:dyDescent="0.35">
      <c r="A49" s="2" t="s">
        <v>527</v>
      </c>
      <c r="B49" s="5">
        <v>46090</v>
      </c>
      <c r="C49" s="2" t="s">
        <v>41</v>
      </c>
      <c r="D49" s="2" t="s">
        <v>39</v>
      </c>
      <c r="E49" s="3" t="s">
        <v>40</v>
      </c>
      <c r="F49" s="2">
        <v>30</v>
      </c>
      <c r="G49" s="2" t="s">
        <v>15</v>
      </c>
      <c r="H49" s="2">
        <v>37300</v>
      </c>
      <c r="I49" s="2">
        <f>IF(AND(B49&gt;=GR_Report!$C$4,B49&lt;=GR_Report!$E$4),1,0)</f>
        <v>1</v>
      </c>
      <c r="J49" s="2">
        <f>IF(GR_Report!$C$6="All",1,IF(C49=GR_Report!$C$6,1,0))</f>
        <v>1</v>
      </c>
      <c r="K49" s="2">
        <f>IF(GR_Report!$G$6="All",1,IF(D49=GR_Report!$G$6,1,0))</f>
        <v>1</v>
      </c>
      <c r="L49" s="2">
        <f>IF(AND(I49=1,J49=1,K49=1),COUNTIFS($I$2:I49,1,$J$2:J49,1,$K$2:K49,1),"")</f>
        <v>9</v>
      </c>
      <c r="M49" s="2"/>
    </row>
    <row r="50" spans="1:13" ht="14.5" hidden="1" x14ac:dyDescent="0.35">
      <c r="A50" s="2" t="s">
        <v>528</v>
      </c>
      <c r="B50" s="5">
        <v>46162</v>
      </c>
      <c r="C50" s="2" t="s">
        <v>30</v>
      </c>
      <c r="D50" s="2" t="s">
        <v>341</v>
      </c>
      <c r="E50" s="3" t="s">
        <v>342</v>
      </c>
      <c r="F50" s="2">
        <v>150</v>
      </c>
      <c r="G50" s="2" t="s">
        <v>15</v>
      </c>
      <c r="H50" s="2">
        <v>39900</v>
      </c>
      <c r="I50" s="2">
        <f>IF(AND(B50&gt;=GR_Report!$C$4,B50&lt;=GR_Report!$E$4),1,0)</f>
        <v>0</v>
      </c>
      <c r="J50" s="2">
        <f>IF(GR_Report!$C$6="All",1,IF(C50=GR_Report!$C$6,1,0))</f>
        <v>1</v>
      </c>
      <c r="K50" s="2">
        <f>IF(GR_Report!$G$6="All",1,IF(D50=GR_Report!$G$6,1,0))</f>
        <v>1</v>
      </c>
      <c r="L50" s="2" t="str">
        <f>IF(AND(I50=1,J50=1,K50=1),COUNTIFS($I$2:I50,1,$J$2:J50,1,$K$2:K50,1),"")</f>
        <v/>
      </c>
      <c r="M50" s="2"/>
    </row>
    <row r="51" spans="1:13" ht="14.5" hidden="1" x14ac:dyDescent="0.35">
      <c r="A51" s="2" t="s">
        <v>529</v>
      </c>
      <c r="B51" s="5">
        <v>46091</v>
      </c>
      <c r="C51" s="2" t="s">
        <v>56</v>
      </c>
      <c r="D51" s="2" t="s">
        <v>77</v>
      </c>
      <c r="E51" s="3" t="s">
        <v>78</v>
      </c>
      <c r="F51" s="2">
        <v>60</v>
      </c>
      <c r="G51" s="2" t="s">
        <v>15</v>
      </c>
      <c r="H51" s="2">
        <v>7100</v>
      </c>
      <c r="I51" s="2">
        <f>IF(AND(B51&gt;=GR_Report!$C$4,B51&lt;=GR_Report!$E$4),1,0)</f>
        <v>1</v>
      </c>
      <c r="J51" s="2">
        <f>IF(GR_Report!$C$6="All",1,IF(C51=GR_Report!$C$6,1,0))</f>
        <v>1</v>
      </c>
      <c r="K51" s="2">
        <f>IF(GR_Report!$G$6="All",1,IF(D51=GR_Report!$G$6,1,0))</f>
        <v>1</v>
      </c>
      <c r="L51" s="2">
        <f>IF(AND(I51=1,J51=1,K51=1),COUNTIFS($I$2:I51,1,$J$2:J51,1,$K$2:K51,1),"")</f>
        <v>10</v>
      </c>
      <c r="M51" s="2"/>
    </row>
    <row r="52" spans="1:13" ht="14.5" x14ac:dyDescent="0.35">
      <c r="A52" s="2" t="s">
        <v>530</v>
      </c>
      <c r="B52" s="5">
        <v>46051</v>
      </c>
      <c r="C52" s="2" t="s">
        <v>20</v>
      </c>
      <c r="D52" s="2" t="s">
        <v>464</v>
      </c>
      <c r="E52" s="3" t="s">
        <v>465</v>
      </c>
      <c r="F52" s="2">
        <v>200</v>
      </c>
      <c r="G52" s="2" t="s">
        <v>121</v>
      </c>
      <c r="H52" s="2">
        <v>30900</v>
      </c>
      <c r="I52" s="2">
        <f>IF(AND(B52&gt;=GR_Report!$C$4,B52&lt;=GR_Report!$E$4),1,0)</f>
        <v>0</v>
      </c>
      <c r="J52" s="2">
        <f>IF(GR_Report!$C$6="All",1,IF(C52=GR_Report!$C$6,1,0))</f>
        <v>1</v>
      </c>
      <c r="K52" s="2">
        <f>IF(GR_Report!$G$6="All",1,IF(D52=GR_Report!$G$6,1,0))</f>
        <v>1</v>
      </c>
      <c r="L52" s="2" t="str">
        <f>IF(AND(I52=1,J52=1,K52=1),COUNTIFS($I$2:I52,1,$J$2:J52,1,$K$2:K52,1),"")</f>
        <v/>
      </c>
      <c r="M52" s="2"/>
    </row>
    <row r="53" spans="1:13" ht="14.5" hidden="1" x14ac:dyDescent="0.35">
      <c r="A53" s="2" t="s">
        <v>531</v>
      </c>
      <c r="B53" s="5">
        <v>46152</v>
      </c>
      <c r="C53" s="2" t="s">
        <v>38</v>
      </c>
      <c r="D53" s="2" t="s">
        <v>258</v>
      </c>
      <c r="E53" s="3" t="s">
        <v>259</v>
      </c>
      <c r="F53" s="2">
        <v>50</v>
      </c>
      <c r="G53" s="2" t="s">
        <v>262</v>
      </c>
      <c r="H53" s="2">
        <v>82600</v>
      </c>
      <c r="I53" s="2">
        <f>IF(AND(B53&gt;=GR_Report!$C$4,B53&lt;=GR_Report!$E$4),1,0)</f>
        <v>0</v>
      </c>
      <c r="J53" s="2">
        <f>IF(GR_Report!$C$6="All",1,IF(C53=GR_Report!$C$6,1,0))</f>
        <v>1</v>
      </c>
      <c r="K53" s="2">
        <f>IF(GR_Report!$G$6="All",1,IF(D53=GR_Report!$G$6,1,0))</f>
        <v>1</v>
      </c>
      <c r="L53" s="2" t="str">
        <f>IF(AND(I53=1,J53=1,K53=1),COUNTIFS($I$2:I53,1,$J$2:J53,1,$K$2:K53,1),"")</f>
        <v/>
      </c>
      <c r="M53" s="2"/>
    </row>
    <row r="54" spans="1:13" ht="14.5" hidden="1" x14ac:dyDescent="0.35">
      <c r="A54" s="2" t="s">
        <v>532</v>
      </c>
      <c r="B54" s="5">
        <v>46132</v>
      </c>
      <c r="C54" s="2" t="s">
        <v>76</v>
      </c>
      <c r="D54" s="2" t="s">
        <v>357</v>
      </c>
      <c r="E54" s="3" t="s">
        <v>358</v>
      </c>
      <c r="F54" s="2">
        <v>200</v>
      </c>
      <c r="G54" s="2" t="s">
        <v>15</v>
      </c>
      <c r="H54" s="2">
        <v>86100</v>
      </c>
      <c r="I54" s="2">
        <f>IF(AND(B54&gt;=GR_Report!$C$4,B54&lt;=GR_Report!$E$4),1,0)</f>
        <v>0</v>
      </c>
      <c r="J54" s="2">
        <f>IF(GR_Report!$C$6="All",1,IF(C54=GR_Report!$C$6,1,0))</f>
        <v>1</v>
      </c>
      <c r="K54" s="2">
        <f>IF(GR_Report!$G$6="All",1,IF(D54=GR_Report!$G$6,1,0))</f>
        <v>1</v>
      </c>
      <c r="L54" s="2" t="str">
        <f>IF(AND(I54=1,J54=1,K54=1),COUNTIFS($I$2:I54,1,$J$2:J54,1,$K$2:K54,1),"")</f>
        <v/>
      </c>
      <c r="M54" s="2"/>
    </row>
    <row r="55" spans="1:13" ht="14.5" hidden="1" x14ac:dyDescent="0.35">
      <c r="A55" s="2" t="s">
        <v>533</v>
      </c>
      <c r="B55" s="5">
        <v>46082</v>
      </c>
      <c r="C55" s="2" t="s">
        <v>46</v>
      </c>
      <c r="D55" s="2" t="s">
        <v>86</v>
      </c>
      <c r="E55" s="3" t="s">
        <v>87</v>
      </c>
      <c r="F55" s="2">
        <v>100</v>
      </c>
      <c r="G55" s="2" t="s">
        <v>15</v>
      </c>
      <c r="H55" s="2">
        <v>7400</v>
      </c>
      <c r="I55" s="2">
        <f>IF(AND(B55&gt;=GR_Report!$C$4,B55&lt;=GR_Report!$E$4),1,0)</f>
        <v>1</v>
      </c>
      <c r="J55" s="2">
        <f>IF(GR_Report!$C$6="All",1,IF(C55=GR_Report!$C$6,1,0))</f>
        <v>1</v>
      </c>
      <c r="K55" s="2">
        <f>IF(GR_Report!$G$6="All",1,IF(D55=GR_Report!$G$6,1,0))</f>
        <v>1</v>
      </c>
      <c r="L55" s="2">
        <f>IF(AND(I55=1,J55=1,K55=1),COUNTIFS($I$2:I55,1,$J$2:J55,1,$K$2:K55,1),"")</f>
        <v>11</v>
      </c>
      <c r="M55" s="2"/>
    </row>
    <row r="56" spans="1:13" ht="14.5" hidden="1" x14ac:dyDescent="0.35">
      <c r="A56" s="2" t="s">
        <v>534</v>
      </c>
      <c r="B56" s="5">
        <v>46088</v>
      </c>
      <c r="C56" s="2" t="s">
        <v>24</v>
      </c>
      <c r="D56" s="2" t="s">
        <v>472</v>
      </c>
      <c r="E56" s="3" t="s">
        <v>473</v>
      </c>
      <c r="F56" s="2">
        <v>60</v>
      </c>
      <c r="G56" s="2" t="s">
        <v>121</v>
      </c>
      <c r="H56" s="2">
        <v>75800</v>
      </c>
      <c r="I56" s="2">
        <f>IF(AND(B56&gt;=GR_Report!$C$4,B56&lt;=GR_Report!$E$4),1,0)</f>
        <v>1</v>
      </c>
      <c r="J56" s="2">
        <f>IF(GR_Report!$C$6="All",1,IF(C56=GR_Report!$C$6,1,0))</f>
        <v>1</v>
      </c>
      <c r="K56" s="2">
        <f>IF(GR_Report!$G$6="All",1,IF(D56=GR_Report!$G$6,1,0))</f>
        <v>1</v>
      </c>
      <c r="L56" s="2">
        <f>IF(AND(I56=1,J56=1,K56=1),COUNTIFS($I$2:I56,1,$J$2:J56,1,$K$2:K56,1),"")</f>
        <v>12</v>
      </c>
      <c r="M56" s="2"/>
    </row>
    <row r="57" spans="1:13" ht="14.5" hidden="1" x14ac:dyDescent="0.35">
      <c r="A57" s="2" t="s">
        <v>535</v>
      </c>
      <c r="B57" s="5">
        <v>46064</v>
      </c>
      <c r="C57" s="2" t="s">
        <v>290</v>
      </c>
      <c r="D57" s="2" t="s">
        <v>333</v>
      </c>
      <c r="E57" s="3" t="s">
        <v>334</v>
      </c>
      <c r="F57" s="2">
        <v>120</v>
      </c>
      <c r="G57" s="2" t="s">
        <v>15</v>
      </c>
      <c r="H57" s="2">
        <v>35800</v>
      </c>
      <c r="I57" s="2">
        <f>IF(AND(B57&gt;=GR_Report!$C$4,B57&lt;=GR_Report!$E$4),1,0)</f>
        <v>0</v>
      </c>
      <c r="J57" s="2">
        <f>IF(GR_Report!$C$6="All",1,IF(C57=GR_Report!$C$6,1,0))</f>
        <v>1</v>
      </c>
      <c r="K57" s="2">
        <f>IF(GR_Report!$G$6="All",1,IF(D57=GR_Report!$G$6,1,0))</f>
        <v>1</v>
      </c>
      <c r="L57" s="2" t="str">
        <f>IF(AND(I57=1,J57=1,K57=1),COUNTIFS($I$2:I57,1,$J$2:J57,1,$K$2:K57,1),"")</f>
        <v/>
      </c>
      <c r="M57" s="2"/>
    </row>
    <row r="58" spans="1:13" ht="14.5" hidden="1" x14ac:dyDescent="0.35">
      <c r="A58" s="2" t="s">
        <v>536</v>
      </c>
      <c r="B58" s="5">
        <v>46102</v>
      </c>
      <c r="C58" s="2" t="s">
        <v>179</v>
      </c>
      <c r="D58" s="2" t="s">
        <v>301</v>
      </c>
      <c r="E58" s="3" t="s">
        <v>302</v>
      </c>
      <c r="F58" s="2">
        <v>100</v>
      </c>
      <c r="G58" s="2" t="s">
        <v>262</v>
      </c>
      <c r="H58" s="2">
        <v>41600</v>
      </c>
      <c r="I58" s="2">
        <f>IF(AND(B58&gt;=GR_Report!$C$4,B58&lt;=GR_Report!$E$4),1,0)</f>
        <v>1</v>
      </c>
      <c r="J58" s="2">
        <f>IF(GR_Report!$C$6="All",1,IF(C58=GR_Report!$C$6,1,0))</f>
        <v>1</v>
      </c>
      <c r="K58" s="2">
        <f>IF(GR_Report!$G$6="All",1,IF(D58=GR_Report!$G$6,1,0))</f>
        <v>1</v>
      </c>
      <c r="L58" s="2">
        <f>IF(AND(I58=1,J58=1,K58=1),COUNTIFS($I$2:I58,1,$J$2:J58,1,$K$2:K58,1),"")</f>
        <v>13</v>
      </c>
      <c r="M58" s="2"/>
    </row>
    <row r="59" spans="1:13" ht="14.5" hidden="1" x14ac:dyDescent="0.35">
      <c r="A59" s="2" t="s">
        <v>537</v>
      </c>
      <c r="B59" s="5">
        <v>46057</v>
      </c>
      <c r="C59" s="2" t="s">
        <v>156</v>
      </c>
      <c r="D59" s="2" t="s">
        <v>216</v>
      </c>
      <c r="E59" s="3" t="s">
        <v>217</v>
      </c>
      <c r="F59" s="2">
        <v>40</v>
      </c>
      <c r="G59" s="2" t="s">
        <v>121</v>
      </c>
      <c r="H59" s="2">
        <v>9700</v>
      </c>
      <c r="I59" s="2">
        <f>IF(AND(B59&gt;=GR_Report!$C$4,B59&lt;=GR_Report!$E$4),1,0)</f>
        <v>0</v>
      </c>
      <c r="J59" s="2">
        <f>IF(GR_Report!$C$6="All",1,IF(C59=GR_Report!$C$6,1,0))</f>
        <v>1</v>
      </c>
      <c r="K59" s="2">
        <f>IF(GR_Report!$G$6="All",1,IF(D59=GR_Report!$G$6,1,0))</f>
        <v>1</v>
      </c>
      <c r="L59" s="2" t="str">
        <f>IF(AND(I59=1,J59=1,K59=1),COUNTIFS($I$2:I59,1,$J$2:J59,1,$K$2:K59,1),"")</f>
        <v/>
      </c>
      <c r="M59" s="2"/>
    </row>
    <row r="60" spans="1:13" ht="14.5" x14ac:dyDescent="0.35">
      <c r="A60" s="2" t="s">
        <v>538</v>
      </c>
      <c r="B60" s="5">
        <v>46045</v>
      </c>
      <c r="C60" s="2" t="s">
        <v>64</v>
      </c>
      <c r="D60" s="2" t="s">
        <v>62</v>
      </c>
      <c r="E60" s="3" t="s">
        <v>63</v>
      </c>
      <c r="F60" s="2">
        <v>40</v>
      </c>
      <c r="G60" s="2" t="s">
        <v>15</v>
      </c>
      <c r="H60" s="2">
        <v>82500</v>
      </c>
      <c r="I60" s="2">
        <f>IF(AND(B60&gt;=GR_Report!$C$4,B60&lt;=GR_Report!$E$4),1,0)</f>
        <v>0</v>
      </c>
      <c r="J60" s="2">
        <f>IF(GR_Report!$C$6="All",1,IF(C60=GR_Report!$C$6,1,0))</f>
        <v>1</v>
      </c>
      <c r="K60" s="2">
        <f>IF(GR_Report!$G$6="All",1,IF(D60=GR_Report!$G$6,1,0))</f>
        <v>1</v>
      </c>
      <c r="L60" s="2" t="str">
        <f>IF(AND(I60=1,J60=1,K60=1),COUNTIFS($I$2:I60,1,$J$2:J60,1,$K$2:K60,1),"")</f>
        <v/>
      </c>
      <c r="M60" s="2"/>
    </row>
    <row r="61" spans="1:13" ht="14.5" x14ac:dyDescent="0.35">
      <c r="A61" s="2" t="s">
        <v>539</v>
      </c>
      <c r="B61" s="5">
        <v>46052</v>
      </c>
      <c r="C61" s="2" t="s">
        <v>27</v>
      </c>
      <c r="D61" s="2" t="s">
        <v>419</v>
      </c>
      <c r="E61" s="3" t="s">
        <v>420</v>
      </c>
      <c r="F61" s="2">
        <v>150</v>
      </c>
      <c r="G61" s="2" t="s">
        <v>121</v>
      </c>
      <c r="H61" s="2">
        <v>5600</v>
      </c>
      <c r="I61" s="2">
        <f>IF(AND(B61&gt;=GR_Report!$C$4,B61&lt;=GR_Report!$E$4),1,0)</f>
        <v>0</v>
      </c>
      <c r="J61" s="2">
        <f>IF(GR_Report!$C$6="All",1,IF(C61=GR_Report!$C$6,1,0))</f>
        <v>1</v>
      </c>
      <c r="K61" s="2">
        <f>IF(GR_Report!$G$6="All",1,IF(D61=GR_Report!$G$6,1,0))</f>
        <v>1</v>
      </c>
      <c r="L61" s="2" t="str">
        <f>IF(AND(I61=1,J61=1,K61=1),COUNTIFS($I$2:I61,1,$J$2:J61,1,$K$2:K61,1),"")</f>
        <v/>
      </c>
      <c r="M61" s="2"/>
    </row>
    <row r="62" spans="1:13" ht="14.5" x14ac:dyDescent="0.35">
      <c r="A62" s="2" t="s">
        <v>540</v>
      </c>
      <c r="B62" s="5">
        <v>46050</v>
      </c>
      <c r="C62" s="2" t="s">
        <v>105</v>
      </c>
      <c r="D62" s="2" t="s">
        <v>335</v>
      </c>
      <c r="E62" s="3" t="s">
        <v>336</v>
      </c>
      <c r="F62" s="2">
        <v>40</v>
      </c>
      <c r="G62" s="2" t="s">
        <v>15</v>
      </c>
      <c r="H62" s="2">
        <v>45300</v>
      </c>
      <c r="I62" s="2">
        <f>IF(AND(B62&gt;=GR_Report!$C$4,B62&lt;=GR_Report!$E$4),1,0)</f>
        <v>0</v>
      </c>
      <c r="J62" s="2">
        <f>IF(GR_Report!$C$6="All",1,IF(C62=GR_Report!$C$6,1,0))</f>
        <v>1</v>
      </c>
      <c r="K62" s="2">
        <f>IF(GR_Report!$G$6="All",1,IF(D62=GR_Report!$G$6,1,0))</f>
        <v>1</v>
      </c>
      <c r="L62" s="2" t="str">
        <f>IF(AND(I62=1,J62=1,K62=1),COUNTIFS($I$2:I62,1,$J$2:J62,1,$K$2:K62,1),"")</f>
        <v/>
      </c>
      <c r="M62" s="2"/>
    </row>
    <row r="63" spans="1:13" ht="14.5" hidden="1" x14ac:dyDescent="0.35">
      <c r="A63" s="2" t="s">
        <v>541</v>
      </c>
      <c r="B63" s="5">
        <v>46101</v>
      </c>
      <c r="C63" s="2" t="s">
        <v>64</v>
      </c>
      <c r="D63" s="2" t="s">
        <v>214</v>
      </c>
      <c r="E63" s="3" t="s">
        <v>215</v>
      </c>
      <c r="F63" s="2">
        <v>120</v>
      </c>
      <c r="G63" s="2" t="s">
        <v>121</v>
      </c>
      <c r="H63" s="2">
        <v>23500</v>
      </c>
      <c r="I63" s="2">
        <f>IF(AND(B63&gt;=GR_Report!$C$4,B63&lt;=GR_Report!$E$4),1,0)</f>
        <v>1</v>
      </c>
      <c r="J63" s="2">
        <f>IF(GR_Report!$C$6="All",1,IF(C63=GR_Report!$C$6,1,0))</f>
        <v>1</v>
      </c>
      <c r="K63" s="2">
        <f>IF(GR_Report!$G$6="All",1,IF(D63=GR_Report!$G$6,1,0))</f>
        <v>1</v>
      </c>
      <c r="L63" s="2">
        <f>IF(AND(I63=1,J63=1,K63=1),COUNTIFS($I$2:I63,1,$J$2:J63,1,$K$2:K63,1),"")</f>
        <v>14</v>
      </c>
      <c r="M63" s="2"/>
    </row>
    <row r="64" spans="1:13" ht="14.5" hidden="1" x14ac:dyDescent="0.35">
      <c r="A64" s="2" t="s">
        <v>542</v>
      </c>
      <c r="B64" s="5">
        <v>46128</v>
      </c>
      <c r="C64" s="2" t="s">
        <v>112</v>
      </c>
      <c r="D64" s="2" t="s">
        <v>130</v>
      </c>
      <c r="E64" s="3" t="s">
        <v>131</v>
      </c>
      <c r="F64" s="2">
        <v>80</v>
      </c>
      <c r="G64" s="2" t="s">
        <v>121</v>
      </c>
      <c r="H64" s="2">
        <v>14700</v>
      </c>
      <c r="I64" s="2">
        <f>IF(AND(B64&gt;=GR_Report!$C$4,B64&lt;=GR_Report!$E$4),1,0)</f>
        <v>0</v>
      </c>
      <c r="J64" s="2">
        <f>IF(GR_Report!$C$6="All",1,IF(C64=GR_Report!$C$6,1,0))</f>
        <v>1</v>
      </c>
      <c r="K64" s="2">
        <f>IF(GR_Report!$G$6="All",1,IF(D64=GR_Report!$G$6,1,0))</f>
        <v>1</v>
      </c>
      <c r="L64" s="2" t="str">
        <f>IF(AND(I64=1,J64=1,K64=1),COUNTIFS($I$2:I64,1,$J$2:J64,1,$K$2:K64,1),"")</f>
        <v/>
      </c>
      <c r="M64" s="2"/>
    </row>
    <row r="65" spans="1:13" ht="14.5" hidden="1" x14ac:dyDescent="0.35">
      <c r="A65" s="2" t="s">
        <v>543</v>
      </c>
      <c r="B65" s="5">
        <v>46084</v>
      </c>
      <c r="C65" s="2" t="s">
        <v>41</v>
      </c>
      <c r="D65" s="2" t="s">
        <v>98</v>
      </c>
      <c r="E65" s="3" t="s">
        <v>99</v>
      </c>
      <c r="F65" s="2">
        <v>200</v>
      </c>
      <c r="G65" s="2" t="s">
        <v>15</v>
      </c>
      <c r="H65" s="2">
        <v>7300</v>
      </c>
      <c r="I65" s="2">
        <f>IF(AND(B65&gt;=GR_Report!$C$4,B65&lt;=GR_Report!$E$4),1,0)</f>
        <v>1</v>
      </c>
      <c r="J65" s="2">
        <f>IF(GR_Report!$C$6="All",1,IF(C65=GR_Report!$C$6,1,0))</f>
        <v>1</v>
      </c>
      <c r="K65" s="2">
        <f>IF(GR_Report!$G$6="All",1,IF(D65=GR_Report!$G$6,1,0))</f>
        <v>1</v>
      </c>
      <c r="L65" s="2">
        <f>IF(AND(I65=1,J65=1,K65=1),COUNTIFS($I$2:I65,1,$J$2:J65,1,$K$2:K65,1),"")</f>
        <v>15</v>
      </c>
      <c r="M65" s="2"/>
    </row>
    <row r="66" spans="1:13" ht="14.5" hidden="1" x14ac:dyDescent="0.35">
      <c r="A66" s="2" t="s">
        <v>544</v>
      </c>
      <c r="B66" s="5">
        <v>46142</v>
      </c>
      <c r="C66" s="2" t="s">
        <v>97</v>
      </c>
      <c r="D66" s="2" t="s">
        <v>397</v>
      </c>
      <c r="E66" s="3" t="s">
        <v>398</v>
      </c>
      <c r="F66" s="2">
        <v>100</v>
      </c>
      <c r="G66" s="2" t="s">
        <v>121</v>
      </c>
      <c r="H66" s="2">
        <v>9800</v>
      </c>
      <c r="I66" s="2">
        <f>IF(AND(B66&gt;=GR_Report!$C$4,B66&lt;=GR_Report!$E$4),1,0)</f>
        <v>0</v>
      </c>
      <c r="J66" s="2">
        <f>IF(GR_Report!$C$6="All",1,IF(C66=GR_Report!$C$6,1,0))</f>
        <v>1</v>
      </c>
      <c r="K66" s="2">
        <f>IF(GR_Report!$G$6="All",1,IF(D66=GR_Report!$G$6,1,0))</f>
        <v>1</v>
      </c>
      <c r="L66" s="2" t="str">
        <f>IF(AND(I66=1,J66=1,K66=1),COUNTIFS($I$2:I66,1,$J$2:J66,1,$K$2:K66,1),"")</f>
        <v/>
      </c>
      <c r="M66" s="2"/>
    </row>
    <row r="67" spans="1:13" ht="14.5" hidden="1" x14ac:dyDescent="0.35">
      <c r="A67" s="2" t="s">
        <v>545</v>
      </c>
      <c r="B67" s="5">
        <v>46165</v>
      </c>
      <c r="C67" s="2" t="s">
        <v>97</v>
      </c>
      <c r="D67" s="2" t="s">
        <v>223</v>
      </c>
      <c r="E67" s="3" t="s">
        <v>224</v>
      </c>
      <c r="F67" s="2">
        <v>200</v>
      </c>
      <c r="G67" s="2" t="s">
        <v>121</v>
      </c>
      <c r="H67" s="2">
        <v>15600</v>
      </c>
      <c r="I67" s="2">
        <f>IF(AND(B67&gt;=GR_Report!$C$4,B67&lt;=GR_Report!$E$4),1,0)</f>
        <v>0</v>
      </c>
      <c r="J67" s="2">
        <f>IF(GR_Report!$C$6="All",1,IF(C67=GR_Report!$C$6,1,0))</f>
        <v>1</v>
      </c>
      <c r="K67" s="2">
        <f>IF(GR_Report!$G$6="All",1,IF(D67=GR_Report!$G$6,1,0))</f>
        <v>1</v>
      </c>
      <c r="L67" s="2" t="str">
        <f>IF(AND(I67=1,J67=1,K67=1),COUNTIFS($I$2:I67,1,$J$2:J67,1,$K$2:K67,1),"")</f>
        <v/>
      </c>
      <c r="M67" s="2"/>
    </row>
    <row r="68" spans="1:13" ht="14.5" x14ac:dyDescent="0.35">
      <c r="A68" s="2" t="s">
        <v>546</v>
      </c>
      <c r="B68" s="5">
        <v>46026</v>
      </c>
      <c r="C68" s="2" t="s">
        <v>16</v>
      </c>
      <c r="D68" s="2" t="s">
        <v>65</v>
      </c>
      <c r="E68" s="3" t="s">
        <v>66</v>
      </c>
      <c r="F68" s="2">
        <v>150</v>
      </c>
      <c r="G68" s="2" t="s">
        <v>15</v>
      </c>
      <c r="H68" s="2">
        <v>84100</v>
      </c>
      <c r="I68" s="2">
        <f>IF(AND(B68&gt;=GR_Report!$C$4,B68&lt;=GR_Report!$E$4),1,0)</f>
        <v>0</v>
      </c>
      <c r="J68" s="2">
        <f>IF(GR_Report!$C$6="All",1,IF(C68=GR_Report!$C$6,1,0))</f>
        <v>1</v>
      </c>
      <c r="K68" s="2">
        <f>IF(GR_Report!$G$6="All",1,IF(D68=GR_Report!$G$6,1,0))</f>
        <v>1</v>
      </c>
      <c r="L68" s="2" t="str">
        <f>IF(AND(I68=1,J68=1,K68=1),COUNTIFS($I$2:I68,1,$J$2:J68,1,$K$2:K68,1),"")</f>
        <v/>
      </c>
      <c r="M68" s="2"/>
    </row>
    <row r="69" spans="1:13" ht="14.5" hidden="1" x14ac:dyDescent="0.35">
      <c r="A69" s="2" t="s">
        <v>547</v>
      </c>
      <c r="B69" s="5">
        <v>46067</v>
      </c>
      <c r="C69" s="2" t="s">
        <v>156</v>
      </c>
      <c r="D69" s="2" t="s">
        <v>216</v>
      </c>
      <c r="E69" s="3" t="s">
        <v>217</v>
      </c>
      <c r="F69" s="2">
        <v>50</v>
      </c>
      <c r="G69" s="2" t="s">
        <v>121</v>
      </c>
      <c r="H69" s="2">
        <v>9700</v>
      </c>
      <c r="I69" s="2">
        <f>IF(AND(B69&gt;=GR_Report!$C$4,B69&lt;=GR_Report!$E$4),1,0)</f>
        <v>0</v>
      </c>
      <c r="J69" s="2">
        <f>IF(GR_Report!$C$6="All",1,IF(C69=GR_Report!$C$6,1,0))</f>
        <v>1</v>
      </c>
      <c r="K69" s="2">
        <f>IF(GR_Report!$G$6="All",1,IF(D69=GR_Report!$G$6,1,0))</f>
        <v>1</v>
      </c>
      <c r="L69" s="2" t="str">
        <f>IF(AND(I69=1,J69=1,K69=1),COUNTIFS($I$2:I69,1,$J$2:J69,1,$K$2:K69,1),"")</f>
        <v/>
      </c>
      <c r="M69" s="2"/>
    </row>
    <row r="70" spans="1:13" ht="14.5" hidden="1" x14ac:dyDescent="0.35">
      <c r="A70" s="2" t="s">
        <v>548</v>
      </c>
      <c r="B70" s="5">
        <v>46082</v>
      </c>
      <c r="C70" s="2" t="s">
        <v>138</v>
      </c>
      <c r="D70" s="2" t="s">
        <v>159</v>
      </c>
      <c r="E70" s="3" t="s">
        <v>160</v>
      </c>
      <c r="F70" s="2">
        <v>150</v>
      </c>
      <c r="G70" s="2" t="s">
        <v>121</v>
      </c>
      <c r="H70" s="2">
        <v>57500</v>
      </c>
      <c r="I70" s="2">
        <f>IF(AND(B70&gt;=GR_Report!$C$4,B70&lt;=GR_Report!$E$4),1,0)</f>
        <v>1</v>
      </c>
      <c r="J70" s="2">
        <f>IF(GR_Report!$C$6="All",1,IF(C70=GR_Report!$C$6,1,0))</f>
        <v>1</v>
      </c>
      <c r="K70" s="2">
        <f>IF(GR_Report!$G$6="All",1,IF(D70=GR_Report!$G$6,1,0))</f>
        <v>1</v>
      </c>
      <c r="L70" s="2">
        <f>IF(AND(I70=1,J70=1,K70=1),COUNTIFS($I$2:I70,1,$J$2:J70,1,$K$2:K70,1),"")</f>
        <v>16</v>
      </c>
      <c r="M70" s="2"/>
    </row>
    <row r="71" spans="1:13" ht="14.5" x14ac:dyDescent="0.35">
      <c r="A71" s="2" t="s">
        <v>549</v>
      </c>
      <c r="B71" s="5">
        <v>46051</v>
      </c>
      <c r="C71" s="2" t="s">
        <v>27</v>
      </c>
      <c r="D71" s="2" t="s">
        <v>139</v>
      </c>
      <c r="E71" s="3" t="s">
        <v>140</v>
      </c>
      <c r="F71" s="2">
        <v>20</v>
      </c>
      <c r="G71" s="2" t="s">
        <v>121</v>
      </c>
      <c r="H71" s="2">
        <v>42400</v>
      </c>
      <c r="I71" s="2">
        <f>IF(AND(B71&gt;=GR_Report!$C$4,B71&lt;=GR_Report!$E$4),1,0)</f>
        <v>0</v>
      </c>
      <c r="J71" s="2">
        <f>IF(GR_Report!$C$6="All",1,IF(C71=GR_Report!$C$6,1,0))</f>
        <v>1</v>
      </c>
      <c r="K71" s="2">
        <f>IF(GR_Report!$G$6="All",1,IF(D71=GR_Report!$G$6,1,0))</f>
        <v>1</v>
      </c>
      <c r="L71" s="2" t="str">
        <f>IF(AND(I71=1,J71=1,K71=1),COUNTIFS($I$2:I71,1,$J$2:J71,1,$K$2:K71,1),"")</f>
        <v/>
      </c>
      <c r="M71" s="2"/>
    </row>
    <row r="72" spans="1:13" ht="14.5" hidden="1" x14ac:dyDescent="0.35">
      <c r="A72" s="2" t="s">
        <v>550</v>
      </c>
      <c r="B72" s="5">
        <v>46106</v>
      </c>
      <c r="C72" s="2" t="s">
        <v>38</v>
      </c>
      <c r="D72" s="2" t="s">
        <v>143</v>
      </c>
      <c r="E72" s="3" t="s">
        <v>144</v>
      </c>
      <c r="F72" s="2">
        <v>60</v>
      </c>
      <c r="G72" s="2" t="s">
        <v>121</v>
      </c>
      <c r="H72" s="2">
        <v>85600</v>
      </c>
      <c r="I72" s="2">
        <f>IF(AND(B72&gt;=GR_Report!$C$4,B72&lt;=GR_Report!$E$4),1,0)</f>
        <v>1</v>
      </c>
      <c r="J72" s="2">
        <f>IF(GR_Report!$C$6="All",1,IF(C72=GR_Report!$C$6,1,0))</f>
        <v>1</v>
      </c>
      <c r="K72" s="2">
        <f>IF(GR_Report!$G$6="All",1,IF(D72=GR_Report!$G$6,1,0))</f>
        <v>1</v>
      </c>
      <c r="L72" s="2">
        <f>IF(AND(I72=1,J72=1,K72=1),COUNTIFS($I$2:I72,1,$J$2:J72,1,$K$2:K72,1),"")</f>
        <v>17</v>
      </c>
      <c r="M72" s="2"/>
    </row>
    <row r="73" spans="1:13" ht="14.5" hidden="1" x14ac:dyDescent="0.35">
      <c r="A73" s="2" t="s">
        <v>551</v>
      </c>
      <c r="B73" s="5">
        <v>46150</v>
      </c>
      <c r="C73" s="2" t="s">
        <v>16</v>
      </c>
      <c r="D73" s="2" t="s">
        <v>212</v>
      </c>
      <c r="E73" s="3" t="s">
        <v>213</v>
      </c>
      <c r="F73" s="2">
        <v>50</v>
      </c>
      <c r="G73" s="2" t="s">
        <v>121</v>
      </c>
      <c r="H73" s="2">
        <v>87400</v>
      </c>
      <c r="I73" s="2">
        <f>IF(AND(B73&gt;=GR_Report!$C$4,B73&lt;=GR_Report!$E$4),1,0)</f>
        <v>0</v>
      </c>
      <c r="J73" s="2">
        <f>IF(GR_Report!$C$6="All",1,IF(C73=GR_Report!$C$6,1,0))</f>
        <v>1</v>
      </c>
      <c r="K73" s="2">
        <f>IF(GR_Report!$G$6="All",1,IF(D73=GR_Report!$G$6,1,0))</f>
        <v>1</v>
      </c>
      <c r="L73" s="2" t="str">
        <f>IF(AND(I73=1,J73=1,K73=1),COUNTIFS($I$2:I73,1,$J$2:J73,1,$K$2:K73,1),"")</f>
        <v/>
      </c>
      <c r="M73" s="2"/>
    </row>
    <row r="74" spans="1:13" ht="14.5" hidden="1" x14ac:dyDescent="0.35">
      <c r="A74" s="2" t="s">
        <v>552</v>
      </c>
      <c r="B74" s="5">
        <v>46128</v>
      </c>
      <c r="C74" s="2" t="s">
        <v>71</v>
      </c>
      <c r="D74" s="2" t="s">
        <v>210</v>
      </c>
      <c r="E74" s="3" t="s">
        <v>211</v>
      </c>
      <c r="F74" s="2">
        <v>100</v>
      </c>
      <c r="G74" s="2" t="s">
        <v>121</v>
      </c>
      <c r="H74" s="2">
        <v>47300</v>
      </c>
      <c r="I74" s="2">
        <f>IF(AND(B74&gt;=GR_Report!$C$4,B74&lt;=GR_Report!$E$4),1,0)</f>
        <v>0</v>
      </c>
      <c r="J74" s="2">
        <f>IF(GR_Report!$C$6="All",1,IF(C74=GR_Report!$C$6,1,0))</f>
        <v>1</v>
      </c>
      <c r="K74" s="2">
        <f>IF(GR_Report!$G$6="All",1,IF(D74=GR_Report!$G$6,1,0))</f>
        <v>1</v>
      </c>
      <c r="L74" s="2" t="str">
        <f>IF(AND(I74=1,J74=1,K74=1),COUNTIFS($I$2:I74,1,$J$2:J74,1,$K$2:K74,1),"")</f>
        <v/>
      </c>
      <c r="M74" s="2"/>
    </row>
    <row r="75" spans="1:13" ht="14.5" hidden="1" x14ac:dyDescent="0.35">
      <c r="A75" s="2" t="s">
        <v>553</v>
      </c>
      <c r="B75" s="5">
        <v>46185</v>
      </c>
      <c r="C75" s="2" t="s">
        <v>24</v>
      </c>
      <c r="D75" s="2" t="s">
        <v>180</v>
      </c>
      <c r="E75" s="3" t="s">
        <v>181</v>
      </c>
      <c r="F75" s="2">
        <v>60</v>
      </c>
      <c r="G75" s="2" t="s">
        <v>121</v>
      </c>
      <c r="H75" s="2">
        <v>50300</v>
      </c>
      <c r="I75" s="2">
        <f>IF(AND(B75&gt;=GR_Report!$C$4,B75&lt;=GR_Report!$E$4),1,0)</f>
        <v>0</v>
      </c>
      <c r="J75" s="2">
        <f>IF(GR_Report!$C$6="All",1,IF(C75=GR_Report!$C$6,1,0))</f>
        <v>1</v>
      </c>
      <c r="K75" s="2">
        <f>IF(GR_Report!$G$6="All",1,IF(D75=GR_Report!$G$6,1,0))</f>
        <v>1</v>
      </c>
      <c r="L75" s="2" t="str">
        <f>IF(AND(I75=1,J75=1,K75=1),COUNTIFS($I$2:I75,1,$J$2:J75,1,$K$2:K75,1),"")</f>
        <v/>
      </c>
      <c r="M75" s="2"/>
    </row>
    <row r="76" spans="1:13" ht="14.5" hidden="1" x14ac:dyDescent="0.35">
      <c r="A76" s="2" t="s">
        <v>554</v>
      </c>
      <c r="B76" s="5">
        <v>46168</v>
      </c>
      <c r="C76" s="2" t="s">
        <v>41</v>
      </c>
      <c r="D76" s="2" t="s">
        <v>91</v>
      </c>
      <c r="E76" s="3" t="s">
        <v>92</v>
      </c>
      <c r="F76" s="2">
        <v>60</v>
      </c>
      <c r="G76" s="2" t="s">
        <v>15</v>
      </c>
      <c r="H76" s="2">
        <v>7800</v>
      </c>
      <c r="I76" s="2">
        <f>IF(AND(B76&gt;=GR_Report!$C$4,B76&lt;=GR_Report!$E$4),1,0)</f>
        <v>0</v>
      </c>
      <c r="J76" s="2">
        <f>IF(GR_Report!$C$6="All",1,IF(C76=GR_Report!$C$6,1,0))</f>
        <v>1</v>
      </c>
      <c r="K76" s="2">
        <f>IF(GR_Report!$G$6="All",1,IF(D76=GR_Report!$G$6,1,0))</f>
        <v>1</v>
      </c>
      <c r="L76" s="2" t="str">
        <f>IF(AND(I76=1,J76=1,K76=1),COUNTIFS($I$2:I76,1,$J$2:J76,1,$K$2:K76,1),"")</f>
        <v/>
      </c>
      <c r="M76" s="2"/>
    </row>
    <row r="77" spans="1:13" ht="14.5" hidden="1" x14ac:dyDescent="0.35">
      <c r="A77" s="2" t="s">
        <v>555</v>
      </c>
      <c r="B77" s="5">
        <v>46092</v>
      </c>
      <c r="C77" s="2" t="s">
        <v>27</v>
      </c>
      <c r="D77" s="2" t="s">
        <v>353</v>
      </c>
      <c r="E77" s="3" t="s">
        <v>354</v>
      </c>
      <c r="F77" s="2">
        <v>20</v>
      </c>
      <c r="G77" s="2" t="s">
        <v>15</v>
      </c>
      <c r="H77" s="2">
        <v>39000</v>
      </c>
      <c r="I77" s="2">
        <f>IF(AND(B77&gt;=GR_Report!$C$4,B77&lt;=GR_Report!$E$4),1,0)</f>
        <v>1</v>
      </c>
      <c r="J77" s="2">
        <f>IF(GR_Report!$C$6="All",1,IF(C77=GR_Report!$C$6,1,0))</f>
        <v>1</v>
      </c>
      <c r="K77" s="2">
        <f>IF(GR_Report!$G$6="All",1,IF(D77=GR_Report!$G$6,1,0))</f>
        <v>1</v>
      </c>
      <c r="L77" s="2">
        <f>IF(AND(I77=1,J77=1,K77=1),COUNTIFS($I$2:I77,1,$J$2:J77,1,$K$2:K77,1),"")</f>
        <v>18</v>
      </c>
      <c r="M77" s="2"/>
    </row>
    <row r="78" spans="1:13" ht="14.5" hidden="1" x14ac:dyDescent="0.35">
      <c r="A78" s="2" t="s">
        <v>556</v>
      </c>
      <c r="B78" s="5">
        <v>46073</v>
      </c>
      <c r="C78" s="2" t="s">
        <v>46</v>
      </c>
      <c r="D78" s="2" t="s">
        <v>44</v>
      </c>
      <c r="E78" s="3" t="s">
        <v>45</v>
      </c>
      <c r="F78" s="2">
        <v>40</v>
      </c>
      <c r="G78" s="2" t="s">
        <v>15</v>
      </c>
      <c r="H78" s="2">
        <v>83400</v>
      </c>
      <c r="I78" s="2">
        <f>IF(AND(B78&gt;=GR_Report!$C$4,B78&lt;=GR_Report!$E$4),1,0)</f>
        <v>0</v>
      </c>
      <c r="J78" s="2">
        <f>IF(GR_Report!$C$6="All",1,IF(C78=GR_Report!$C$6,1,0))</f>
        <v>1</v>
      </c>
      <c r="K78" s="2">
        <f>IF(GR_Report!$G$6="All",1,IF(D78=GR_Report!$G$6,1,0))</f>
        <v>1</v>
      </c>
      <c r="L78" s="2" t="str">
        <f>IF(AND(I78=1,J78=1,K78=1),COUNTIFS($I$2:I78,1,$J$2:J78,1,$K$2:K78,1),"")</f>
        <v/>
      </c>
      <c r="M78" s="2"/>
    </row>
    <row r="79" spans="1:13" ht="14.5" hidden="1" x14ac:dyDescent="0.35">
      <c r="A79" s="2" t="s">
        <v>557</v>
      </c>
      <c r="B79" s="5">
        <v>46161</v>
      </c>
      <c r="C79" s="2" t="s">
        <v>46</v>
      </c>
      <c r="D79" s="2" t="s">
        <v>276</v>
      </c>
      <c r="E79" s="3" t="s">
        <v>277</v>
      </c>
      <c r="F79" s="2">
        <v>150</v>
      </c>
      <c r="G79" s="2" t="s">
        <v>262</v>
      </c>
      <c r="H79" s="2">
        <v>52700</v>
      </c>
      <c r="I79" s="2">
        <f>IF(AND(B79&gt;=GR_Report!$C$4,B79&lt;=GR_Report!$E$4),1,0)</f>
        <v>0</v>
      </c>
      <c r="J79" s="2">
        <f>IF(GR_Report!$C$6="All",1,IF(C79=GR_Report!$C$6,1,0))</f>
        <v>1</v>
      </c>
      <c r="K79" s="2">
        <f>IF(GR_Report!$G$6="All",1,IF(D79=GR_Report!$G$6,1,0))</f>
        <v>1</v>
      </c>
      <c r="L79" s="2" t="str">
        <f>IF(AND(I79=1,J79=1,K79=1),COUNTIFS($I$2:I79,1,$J$2:J79,1,$K$2:K79,1),"")</f>
        <v/>
      </c>
      <c r="M79" s="2"/>
    </row>
    <row r="80" spans="1:13" ht="14.5" hidden="1" x14ac:dyDescent="0.35">
      <c r="A80" s="2" t="s">
        <v>558</v>
      </c>
      <c r="B80" s="5">
        <v>46186</v>
      </c>
      <c r="C80" s="2" t="s">
        <v>90</v>
      </c>
      <c r="D80" s="2" t="s">
        <v>88</v>
      </c>
      <c r="E80" s="3" t="s">
        <v>89</v>
      </c>
      <c r="F80" s="2">
        <v>150</v>
      </c>
      <c r="G80" s="2" t="s">
        <v>15</v>
      </c>
      <c r="H80" s="2">
        <v>64900</v>
      </c>
      <c r="I80" s="2">
        <f>IF(AND(B80&gt;=GR_Report!$C$4,B80&lt;=GR_Report!$E$4),1,0)</f>
        <v>0</v>
      </c>
      <c r="J80" s="2">
        <f>IF(GR_Report!$C$6="All",1,IF(C80=GR_Report!$C$6,1,0))</f>
        <v>1</v>
      </c>
      <c r="K80" s="2">
        <f>IF(GR_Report!$G$6="All",1,IF(D80=GR_Report!$G$6,1,0))</f>
        <v>1</v>
      </c>
      <c r="L80" s="2" t="str">
        <f>IF(AND(I80=1,J80=1,K80=1),COUNTIFS($I$2:I80,1,$J$2:J80,1,$K$2:K80,1),"")</f>
        <v/>
      </c>
      <c r="M80" s="2"/>
    </row>
    <row r="81" spans="1:13" ht="14.5" hidden="1" x14ac:dyDescent="0.35">
      <c r="A81" s="2" t="s">
        <v>559</v>
      </c>
      <c r="B81" s="5">
        <v>46067</v>
      </c>
      <c r="C81" s="2" t="s">
        <v>172</v>
      </c>
      <c r="D81" s="2" t="s">
        <v>429</v>
      </c>
      <c r="E81" s="3" t="s">
        <v>430</v>
      </c>
      <c r="F81" s="2">
        <v>40</v>
      </c>
      <c r="G81" s="2" t="s">
        <v>121</v>
      </c>
      <c r="H81" s="2">
        <v>73800</v>
      </c>
      <c r="I81" s="2">
        <f>IF(AND(B81&gt;=GR_Report!$C$4,B81&lt;=GR_Report!$E$4),1,0)</f>
        <v>0</v>
      </c>
      <c r="J81" s="2">
        <f>IF(GR_Report!$C$6="All",1,IF(C81=GR_Report!$C$6,1,0))</f>
        <v>1</v>
      </c>
      <c r="K81" s="2">
        <f>IF(GR_Report!$G$6="All",1,IF(D81=GR_Report!$G$6,1,0))</f>
        <v>1</v>
      </c>
      <c r="L81" s="2" t="str">
        <f>IF(AND(I81=1,J81=1,K81=1),COUNTIFS($I$2:I81,1,$J$2:J81,1,$K$2:K81,1),"")</f>
        <v/>
      </c>
      <c r="M81" s="2"/>
    </row>
    <row r="82" spans="1:13" ht="14.5" hidden="1" x14ac:dyDescent="0.35">
      <c r="A82" s="2" t="s">
        <v>560</v>
      </c>
      <c r="B82" s="5">
        <v>46148</v>
      </c>
      <c r="C82" s="2" t="s">
        <v>105</v>
      </c>
      <c r="D82" s="2" t="s">
        <v>157</v>
      </c>
      <c r="E82" s="3" t="s">
        <v>158</v>
      </c>
      <c r="F82" s="2">
        <v>40</v>
      </c>
      <c r="G82" s="2" t="s">
        <v>121</v>
      </c>
      <c r="H82" s="2">
        <v>55400</v>
      </c>
      <c r="I82" s="2">
        <f>IF(AND(B82&gt;=GR_Report!$C$4,B82&lt;=GR_Report!$E$4),1,0)</f>
        <v>0</v>
      </c>
      <c r="J82" s="2">
        <f>IF(GR_Report!$C$6="All",1,IF(C82=GR_Report!$C$6,1,0))</f>
        <v>1</v>
      </c>
      <c r="K82" s="2">
        <f>IF(GR_Report!$G$6="All",1,IF(D82=GR_Report!$G$6,1,0))</f>
        <v>1</v>
      </c>
      <c r="L82" s="2" t="str">
        <f>IF(AND(I82=1,J82=1,K82=1),COUNTIFS($I$2:I82,1,$J$2:J82,1,$K$2:K82,1),"")</f>
        <v/>
      </c>
      <c r="M82" s="2"/>
    </row>
    <row r="83" spans="1:13" ht="14.5" x14ac:dyDescent="0.35">
      <c r="A83" s="2" t="s">
        <v>561</v>
      </c>
      <c r="B83" s="5">
        <v>46027</v>
      </c>
      <c r="C83" s="2" t="s">
        <v>234</v>
      </c>
      <c r="D83" s="2" t="s">
        <v>237</v>
      </c>
      <c r="E83" s="3" t="s">
        <v>238</v>
      </c>
      <c r="F83" s="2">
        <v>40</v>
      </c>
      <c r="G83" s="2" t="s">
        <v>121</v>
      </c>
      <c r="H83" s="2">
        <v>25300</v>
      </c>
      <c r="I83" s="2">
        <f>IF(AND(B83&gt;=GR_Report!$C$4,B83&lt;=GR_Report!$E$4),1,0)</f>
        <v>0</v>
      </c>
      <c r="J83" s="2">
        <f>IF(GR_Report!$C$6="All",1,IF(C83=GR_Report!$C$6,1,0))</f>
        <v>1</v>
      </c>
      <c r="K83" s="2">
        <f>IF(GR_Report!$G$6="All",1,IF(D83=GR_Report!$G$6,1,0))</f>
        <v>1</v>
      </c>
      <c r="L83" s="2" t="str">
        <f>IF(AND(I83=1,J83=1,K83=1),COUNTIFS($I$2:I83,1,$J$2:J83,1,$K$2:K83,1),"")</f>
        <v/>
      </c>
      <c r="M83" s="2"/>
    </row>
    <row r="84" spans="1:13" ht="14.5" hidden="1" x14ac:dyDescent="0.35">
      <c r="A84" s="2" t="s">
        <v>562</v>
      </c>
      <c r="B84" s="5">
        <v>46122</v>
      </c>
      <c r="C84" s="2" t="s">
        <v>81</v>
      </c>
      <c r="D84" s="2" t="s">
        <v>79</v>
      </c>
      <c r="E84" s="3" t="s">
        <v>80</v>
      </c>
      <c r="F84" s="2">
        <v>30</v>
      </c>
      <c r="G84" s="2" t="s">
        <v>15</v>
      </c>
      <c r="H84" s="2">
        <v>9400</v>
      </c>
      <c r="I84" s="2">
        <f>IF(AND(B84&gt;=GR_Report!$C$4,B84&lt;=GR_Report!$E$4),1,0)</f>
        <v>0</v>
      </c>
      <c r="J84" s="2">
        <f>IF(GR_Report!$C$6="All",1,IF(C84=GR_Report!$C$6,1,0))</f>
        <v>1</v>
      </c>
      <c r="K84" s="2">
        <f>IF(GR_Report!$G$6="All",1,IF(D84=GR_Report!$G$6,1,0))</f>
        <v>1</v>
      </c>
      <c r="L84" s="2" t="str">
        <f>IF(AND(I84=1,J84=1,K84=1),COUNTIFS($I$2:I84,1,$J$2:J84,1,$K$2:K84,1),"")</f>
        <v/>
      </c>
      <c r="M84" s="2"/>
    </row>
    <row r="85" spans="1:13" ht="14.5" hidden="1" x14ac:dyDescent="0.35">
      <c r="A85" s="2" t="s">
        <v>563</v>
      </c>
      <c r="B85" s="5">
        <v>46188</v>
      </c>
      <c r="C85" s="2" t="s">
        <v>227</v>
      </c>
      <c r="D85" s="2" t="s">
        <v>228</v>
      </c>
      <c r="E85" s="3" t="s">
        <v>229</v>
      </c>
      <c r="F85" s="2">
        <v>200</v>
      </c>
      <c r="G85" s="2" t="s">
        <v>121</v>
      </c>
      <c r="H85" s="2">
        <v>70400</v>
      </c>
      <c r="I85" s="2">
        <f>IF(AND(B85&gt;=GR_Report!$C$4,B85&lt;=GR_Report!$E$4),1,0)</f>
        <v>0</v>
      </c>
      <c r="J85" s="2">
        <f>IF(GR_Report!$C$6="All",1,IF(C85=GR_Report!$C$6,1,0))</f>
        <v>1</v>
      </c>
      <c r="K85" s="2">
        <f>IF(GR_Report!$G$6="All",1,IF(D85=GR_Report!$G$6,1,0))</f>
        <v>1</v>
      </c>
      <c r="L85" s="2" t="str">
        <f>IF(AND(I85=1,J85=1,K85=1),COUNTIFS($I$2:I85,1,$J$2:J85,1,$K$2:K85,1),"")</f>
        <v/>
      </c>
      <c r="M85" s="2"/>
    </row>
    <row r="86" spans="1:13" ht="14.5" hidden="1" x14ac:dyDescent="0.35">
      <c r="A86" s="2" t="s">
        <v>564</v>
      </c>
      <c r="B86" s="5">
        <v>46157</v>
      </c>
      <c r="C86" s="2" t="s">
        <v>20</v>
      </c>
      <c r="D86" s="2" t="s">
        <v>72</v>
      </c>
      <c r="E86" s="3" t="s">
        <v>73</v>
      </c>
      <c r="F86" s="2">
        <v>50</v>
      </c>
      <c r="G86" s="2" t="s">
        <v>15</v>
      </c>
      <c r="H86" s="2">
        <v>34400</v>
      </c>
      <c r="I86" s="2">
        <f>IF(AND(B86&gt;=GR_Report!$C$4,B86&lt;=GR_Report!$E$4),1,0)</f>
        <v>0</v>
      </c>
      <c r="J86" s="2">
        <f>IF(GR_Report!$C$6="All",1,IF(C86=GR_Report!$C$6,1,0))</f>
        <v>1</v>
      </c>
      <c r="K86" s="2">
        <f>IF(GR_Report!$G$6="All",1,IF(D86=GR_Report!$G$6,1,0))</f>
        <v>1</v>
      </c>
      <c r="L86" s="2" t="str">
        <f>IF(AND(I86=1,J86=1,K86=1),COUNTIFS($I$2:I86,1,$J$2:J86,1,$K$2:K86,1),"")</f>
        <v/>
      </c>
      <c r="M86" s="2"/>
    </row>
    <row r="87" spans="1:13" ht="14.5" hidden="1" x14ac:dyDescent="0.35">
      <c r="A87" s="2" t="s">
        <v>565</v>
      </c>
      <c r="B87" s="5">
        <v>46154</v>
      </c>
      <c r="C87" s="2" t="s">
        <v>90</v>
      </c>
      <c r="D87" s="2" t="s">
        <v>88</v>
      </c>
      <c r="E87" s="3" t="s">
        <v>89</v>
      </c>
      <c r="F87" s="2">
        <v>40</v>
      </c>
      <c r="G87" s="2" t="s">
        <v>15</v>
      </c>
      <c r="H87" s="2">
        <v>64900</v>
      </c>
      <c r="I87" s="2">
        <f>IF(AND(B87&gt;=GR_Report!$C$4,B87&lt;=GR_Report!$E$4),1,0)</f>
        <v>0</v>
      </c>
      <c r="J87" s="2">
        <f>IF(GR_Report!$C$6="All",1,IF(C87=GR_Report!$C$6,1,0))</f>
        <v>1</v>
      </c>
      <c r="K87" s="2">
        <f>IF(GR_Report!$G$6="All",1,IF(D87=GR_Report!$G$6,1,0))</f>
        <v>1</v>
      </c>
      <c r="L87" s="2" t="str">
        <f>IF(AND(I87=1,J87=1,K87=1),COUNTIFS($I$2:I87,1,$J$2:J87,1,$K$2:K87,1),"")</f>
        <v/>
      </c>
      <c r="M87" s="2"/>
    </row>
    <row r="88" spans="1:13" ht="14.5" hidden="1" x14ac:dyDescent="0.35">
      <c r="A88" s="2" t="s">
        <v>566</v>
      </c>
      <c r="B88" s="5">
        <v>46136</v>
      </c>
      <c r="C88" s="2" t="s">
        <v>172</v>
      </c>
      <c r="D88" s="2" t="s">
        <v>170</v>
      </c>
      <c r="E88" s="3" t="s">
        <v>171</v>
      </c>
      <c r="F88" s="2">
        <v>20</v>
      </c>
      <c r="G88" s="2" t="s">
        <v>121</v>
      </c>
      <c r="H88" s="2">
        <v>25700</v>
      </c>
      <c r="I88" s="2">
        <f>IF(AND(B88&gt;=GR_Report!$C$4,B88&lt;=GR_Report!$E$4),1,0)</f>
        <v>0</v>
      </c>
      <c r="J88" s="2">
        <f>IF(GR_Report!$C$6="All",1,IF(C88=GR_Report!$C$6,1,0))</f>
        <v>1</v>
      </c>
      <c r="K88" s="2">
        <f>IF(GR_Report!$G$6="All",1,IF(D88=GR_Report!$G$6,1,0))</f>
        <v>1</v>
      </c>
      <c r="L88" s="2" t="str">
        <f>IF(AND(I88=1,J88=1,K88=1),COUNTIFS($I$2:I88,1,$J$2:J88,1,$K$2:K88,1),"")</f>
        <v/>
      </c>
      <c r="M88" s="2"/>
    </row>
    <row r="89" spans="1:13" ht="14.5" hidden="1" x14ac:dyDescent="0.35">
      <c r="A89" s="2" t="s">
        <v>567</v>
      </c>
      <c r="B89" s="5">
        <v>46185</v>
      </c>
      <c r="C89" s="2" t="s">
        <v>234</v>
      </c>
      <c r="D89" s="2" t="s">
        <v>232</v>
      </c>
      <c r="E89" s="3" t="s">
        <v>233</v>
      </c>
      <c r="F89" s="2">
        <v>150</v>
      </c>
      <c r="G89" s="2" t="s">
        <v>121</v>
      </c>
      <c r="H89" s="2">
        <v>29700</v>
      </c>
      <c r="I89" s="2">
        <f>IF(AND(B89&gt;=GR_Report!$C$4,B89&lt;=GR_Report!$E$4),1,0)</f>
        <v>0</v>
      </c>
      <c r="J89" s="2">
        <f>IF(GR_Report!$C$6="All",1,IF(C89=GR_Report!$C$6,1,0))</f>
        <v>1</v>
      </c>
      <c r="K89" s="2">
        <f>IF(GR_Report!$G$6="All",1,IF(D89=GR_Report!$G$6,1,0))</f>
        <v>1</v>
      </c>
      <c r="L89" s="2" t="str">
        <f>IF(AND(I89=1,J89=1,K89=1),COUNTIFS($I$2:I89,1,$J$2:J89,1,$K$2:K89,1),"")</f>
        <v/>
      </c>
      <c r="M89" s="2"/>
    </row>
    <row r="90" spans="1:13" ht="14.5" hidden="1" x14ac:dyDescent="0.35">
      <c r="A90" s="2" t="s">
        <v>568</v>
      </c>
      <c r="B90" s="5">
        <v>46127</v>
      </c>
      <c r="C90" s="2" t="s">
        <v>81</v>
      </c>
      <c r="D90" s="2" t="s">
        <v>361</v>
      </c>
      <c r="E90" s="3" t="s">
        <v>362</v>
      </c>
      <c r="F90" s="2">
        <v>200</v>
      </c>
      <c r="G90" s="2" t="s">
        <v>15</v>
      </c>
      <c r="H90" s="2">
        <v>89300</v>
      </c>
      <c r="I90" s="2">
        <f>IF(AND(B90&gt;=GR_Report!$C$4,B90&lt;=GR_Report!$E$4),1,0)</f>
        <v>0</v>
      </c>
      <c r="J90" s="2">
        <f>IF(GR_Report!$C$6="All",1,IF(C90=GR_Report!$C$6,1,0))</f>
        <v>1</v>
      </c>
      <c r="K90" s="2">
        <f>IF(GR_Report!$G$6="All",1,IF(D90=GR_Report!$G$6,1,0))</f>
        <v>1</v>
      </c>
      <c r="L90" s="2" t="str">
        <f>IF(AND(I90=1,J90=1,K90=1),COUNTIFS($I$2:I90,1,$J$2:J90,1,$K$2:K90,1),"")</f>
        <v/>
      </c>
      <c r="M90" s="2"/>
    </row>
    <row r="91" spans="1:13" ht="14.5" hidden="1" x14ac:dyDescent="0.35">
      <c r="A91" s="2" t="s">
        <v>569</v>
      </c>
      <c r="B91" s="5">
        <v>46096</v>
      </c>
      <c r="C91" s="2" t="s">
        <v>41</v>
      </c>
      <c r="D91" s="2" t="s">
        <v>98</v>
      </c>
      <c r="E91" s="3" t="s">
        <v>99</v>
      </c>
      <c r="F91" s="2">
        <v>40</v>
      </c>
      <c r="G91" s="2" t="s">
        <v>15</v>
      </c>
      <c r="H91" s="2">
        <v>7300</v>
      </c>
      <c r="I91" s="2">
        <f>IF(AND(B91&gt;=GR_Report!$C$4,B91&lt;=GR_Report!$E$4),1,0)</f>
        <v>1</v>
      </c>
      <c r="J91" s="2">
        <f>IF(GR_Report!$C$6="All",1,IF(C91=GR_Report!$C$6,1,0))</f>
        <v>1</v>
      </c>
      <c r="K91" s="2">
        <f>IF(GR_Report!$G$6="All",1,IF(D91=GR_Report!$G$6,1,0))</f>
        <v>1</v>
      </c>
      <c r="L91" s="2">
        <f>IF(AND(I91=1,J91=1,K91=1),COUNTIFS($I$2:I91,1,$J$2:J91,1,$K$2:K91,1),"")</f>
        <v>19</v>
      </c>
      <c r="M91" s="2"/>
    </row>
    <row r="92" spans="1:13" ht="14.5" x14ac:dyDescent="0.35">
      <c r="A92" s="2" t="s">
        <v>570</v>
      </c>
      <c r="B92" s="5">
        <v>46036</v>
      </c>
      <c r="C92" s="2" t="s">
        <v>64</v>
      </c>
      <c r="D92" s="2" t="s">
        <v>421</v>
      </c>
      <c r="E92" s="3" t="s">
        <v>422</v>
      </c>
      <c r="F92" s="2">
        <v>60</v>
      </c>
      <c r="G92" s="2" t="s">
        <v>121</v>
      </c>
      <c r="H92" s="2">
        <v>56200</v>
      </c>
      <c r="I92" s="2">
        <f>IF(AND(B92&gt;=GR_Report!$C$4,B92&lt;=GR_Report!$E$4),1,0)</f>
        <v>0</v>
      </c>
      <c r="J92" s="2">
        <f>IF(GR_Report!$C$6="All",1,IF(C92=GR_Report!$C$6,1,0))</f>
        <v>1</v>
      </c>
      <c r="K92" s="2">
        <f>IF(GR_Report!$G$6="All",1,IF(D92=GR_Report!$G$6,1,0))</f>
        <v>1</v>
      </c>
      <c r="L92" s="2" t="str">
        <f>IF(AND(I92=1,J92=1,K92=1),COUNTIFS($I$2:I92,1,$J$2:J92,1,$K$2:K92,1),"")</f>
        <v/>
      </c>
      <c r="M92" s="2"/>
    </row>
    <row r="93" spans="1:13" ht="14.5" hidden="1" x14ac:dyDescent="0.35">
      <c r="A93" s="2" t="s">
        <v>571</v>
      </c>
      <c r="B93" s="5">
        <v>46131</v>
      </c>
      <c r="C93" s="2" t="s">
        <v>112</v>
      </c>
      <c r="D93" s="2" t="s">
        <v>130</v>
      </c>
      <c r="E93" s="3" t="s">
        <v>131</v>
      </c>
      <c r="F93" s="2">
        <v>150</v>
      </c>
      <c r="G93" s="2" t="s">
        <v>121</v>
      </c>
      <c r="H93" s="2">
        <v>14700</v>
      </c>
      <c r="I93" s="2">
        <f>IF(AND(B93&gt;=GR_Report!$C$4,B93&lt;=GR_Report!$E$4),1,0)</f>
        <v>0</v>
      </c>
      <c r="J93" s="2">
        <f>IF(GR_Report!$C$6="All",1,IF(C93=GR_Report!$C$6,1,0))</f>
        <v>1</v>
      </c>
      <c r="K93" s="2">
        <f>IF(GR_Report!$G$6="All",1,IF(D93=GR_Report!$G$6,1,0))</f>
        <v>1</v>
      </c>
      <c r="L93" s="2" t="str">
        <f>IF(AND(I93=1,J93=1,K93=1),COUNTIFS($I$2:I93,1,$J$2:J93,1,$K$2:K93,1),"")</f>
        <v/>
      </c>
      <c r="M93" s="2"/>
    </row>
    <row r="94" spans="1:13" ht="14.5" hidden="1" x14ac:dyDescent="0.35">
      <c r="A94" s="2" t="s">
        <v>572</v>
      </c>
      <c r="B94" s="5">
        <v>46094</v>
      </c>
      <c r="C94" s="2" t="s">
        <v>16</v>
      </c>
      <c r="D94" s="2" t="s">
        <v>345</v>
      </c>
      <c r="E94" s="3" t="s">
        <v>346</v>
      </c>
      <c r="F94" s="2">
        <v>150</v>
      </c>
      <c r="G94" s="2" t="s">
        <v>15</v>
      </c>
      <c r="H94" s="2">
        <v>28200</v>
      </c>
      <c r="I94" s="2">
        <f>IF(AND(B94&gt;=GR_Report!$C$4,B94&lt;=GR_Report!$E$4),1,0)</f>
        <v>1</v>
      </c>
      <c r="J94" s="2">
        <f>IF(GR_Report!$C$6="All",1,IF(C94=GR_Report!$C$6,1,0))</f>
        <v>1</v>
      </c>
      <c r="K94" s="2">
        <f>IF(GR_Report!$G$6="All",1,IF(D94=GR_Report!$G$6,1,0))</f>
        <v>1</v>
      </c>
      <c r="L94" s="2">
        <f>IF(AND(I94=1,J94=1,K94=1),COUNTIFS($I$2:I94,1,$J$2:J94,1,$K$2:K94,1),"")</f>
        <v>20</v>
      </c>
      <c r="M94" s="2"/>
    </row>
    <row r="95" spans="1:13" ht="14.5" hidden="1" x14ac:dyDescent="0.35">
      <c r="A95" s="2" t="s">
        <v>573</v>
      </c>
      <c r="B95" s="5">
        <v>46141</v>
      </c>
      <c r="C95" s="2" t="s">
        <v>81</v>
      </c>
      <c r="D95" s="2" t="s">
        <v>361</v>
      </c>
      <c r="E95" s="3" t="s">
        <v>362</v>
      </c>
      <c r="F95" s="2">
        <v>150</v>
      </c>
      <c r="G95" s="2" t="s">
        <v>15</v>
      </c>
      <c r="H95" s="2">
        <v>89300</v>
      </c>
      <c r="I95" s="2">
        <f>IF(AND(B95&gt;=GR_Report!$C$4,B95&lt;=GR_Report!$E$4),1,0)</f>
        <v>0</v>
      </c>
      <c r="J95" s="2">
        <f>IF(GR_Report!$C$6="All",1,IF(C95=GR_Report!$C$6,1,0))</f>
        <v>1</v>
      </c>
      <c r="K95" s="2">
        <f>IF(GR_Report!$G$6="All",1,IF(D95=GR_Report!$G$6,1,0))</f>
        <v>1</v>
      </c>
      <c r="L95" s="2" t="str">
        <f>IF(AND(I95=1,J95=1,K95=1),COUNTIFS($I$2:I95,1,$J$2:J95,1,$K$2:K95,1),"")</f>
        <v/>
      </c>
      <c r="M95" s="2"/>
    </row>
    <row r="96" spans="1:13" ht="14.5" hidden="1" x14ac:dyDescent="0.35">
      <c r="A96" s="2" t="s">
        <v>574</v>
      </c>
      <c r="B96" s="5">
        <v>46173</v>
      </c>
      <c r="C96" s="2" t="s">
        <v>138</v>
      </c>
      <c r="D96" s="2" t="s">
        <v>184</v>
      </c>
      <c r="E96" s="3" t="s">
        <v>185</v>
      </c>
      <c r="F96" s="2">
        <v>80</v>
      </c>
      <c r="G96" s="2" t="s">
        <v>121</v>
      </c>
      <c r="H96" s="2">
        <v>55600</v>
      </c>
      <c r="I96" s="2">
        <f>IF(AND(B96&gt;=GR_Report!$C$4,B96&lt;=GR_Report!$E$4),1,0)</f>
        <v>0</v>
      </c>
      <c r="J96" s="2">
        <f>IF(GR_Report!$C$6="All",1,IF(C96=GR_Report!$C$6,1,0))</f>
        <v>1</v>
      </c>
      <c r="K96" s="2">
        <f>IF(GR_Report!$G$6="All",1,IF(D96=GR_Report!$G$6,1,0))</f>
        <v>1</v>
      </c>
      <c r="L96" s="2" t="str">
        <f>IF(AND(I96=1,J96=1,K96=1),COUNTIFS($I$2:I96,1,$J$2:J96,1,$K$2:K96,1),"")</f>
        <v/>
      </c>
      <c r="M96" s="2"/>
    </row>
    <row r="97" spans="1:13" ht="14.5" hidden="1" x14ac:dyDescent="0.35">
      <c r="A97" s="2" t="s">
        <v>575</v>
      </c>
      <c r="B97" s="5">
        <v>46121</v>
      </c>
      <c r="C97" s="2" t="s">
        <v>234</v>
      </c>
      <c r="D97" s="2" t="s">
        <v>380</v>
      </c>
      <c r="E97" s="3" t="s">
        <v>381</v>
      </c>
      <c r="F97" s="2">
        <v>200</v>
      </c>
      <c r="G97" s="2" t="s">
        <v>121</v>
      </c>
      <c r="H97" s="2">
        <v>25800</v>
      </c>
      <c r="I97" s="2">
        <f>IF(AND(B97&gt;=GR_Report!$C$4,B97&lt;=GR_Report!$E$4),1,0)</f>
        <v>0</v>
      </c>
      <c r="J97" s="2">
        <f>IF(GR_Report!$C$6="All",1,IF(C97=GR_Report!$C$6,1,0))</f>
        <v>1</v>
      </c>
      <c r="K97" s="2">
        <f>IF(GR_Report!$G$6="All",1,IF(D97=GR_Report!$G$6,1,0))</f>
        <v>1</v>
      </c>
      <c r="L97" s="2" t="str">
        <f>IF(AND(I97=1,J97=1,K97=1),COUNTIFS($I$2:I97,1,$J$2:J97,1,$K$2:K97,1),"")</f>
        <v/>
      </c>
      <c r="M97" s="2"/>
    </row>
    <row r="98" spans="1:13" ht="14.5" hidden="1" x14ac:dyDescent="0.35">
      <c r="A98" s="2" t="s">
        <v>576</v>
      </c>
      <c r="B98" s="5">
        <v>46143</v>
      </c>
      <c r="C98" s="2" t="s">
        <v>163</v>
      </c>
      <c r="D98" s="2" t="s">
        <v>427</v>
      </c>
      <c r="E98" s="3" t="s">
        <v>428</v>
      </c>
      <c r="F98" s="2">
        <v>40</v>
      </c>
      <c r="G98" s="2" t="s">
        <v>121</v>
      </c>
      <c r="H98" s="2">
        <v>80000</v>
      </c>
      <c r="I98" s="2">
        <f>IF(AND(B98&gt;=GR_Report!$C$4,B98&lt;=GR_Report!$E$4),1,0)</f>
        <v>0</v>
      </c>
      <c r="J98" s="2">
        <f>IF(GR_Report!$C$6="All",1,IF(C98=GR_Report!$C$6,1,0))</f>
        <v>1</v>
      </c>
      <c r="K98" s="2">
        <f>IF(GR_Report!$G$6="All",1,IF(D98=GR_Report!$G$6,1,0))</f>
        <v>1</v>
      </c>
      <c r="L98" s="2" t="str">
        <f>IF(AND(I98=1,J98=1,K98=1),COUNTIFS($I$2:I98,1,$J$2:J98,1,$K$2:K98,1),"")</f>
        <v/>
      </c>
      <c r="M98" s="2"/>
    </row>
    <row r="99" spans="1:13" ht="14.5" hidden="1" x14ac:dyDescent="0.35">
      <c r="A99" s="2" t="s">
        <v>577</v>
      </c>
      <c r="B99" s="5">
        <v>46107</v>
      </c>
      <c r="C99" s="2" t="s">
        <v>24</v>
      </c>
      <c r="D99" s="2" t="s">
        <v>343</v>
      </c>
      <c r="E99" s="3" t="s">
        <v>344</v>
      </c>
      <c r="F99" s="2">
        <v>50</v>
      </c>
      <c r="G99" s="2" t="s">
        <v>15</v>
      </c>
      <c r="H99" s="2">
        <v>27600</v>
      </c>
      <c r="I99" s="2">
        <f>IF(AND(B99&gt;=GR_Report!$C$4,B99&lt;=GR_Report!$E$4),1,0)</f>
        <v>1</v>
      </c>
      <c r="J99" s="2">
        <f>IF(GR_Report!$C$6="All",1,IF(C99=GR_Report!$C$6,1,0))</f>
        <v>1</v>
      </c>
      <c r="K99" s="2">
        <f>IF(GR_Report!$G$6="All",1,IF(D99=GR_Report!$G$6,1,0))</f>
        <v>1</v>
      </c>
      <c r="L99" s="2">
        <f>IF(AND(I99=1,J99=1,K99=1),COUNTIFS($I$2:I99,1,$J$2:J99,1,$K$2:K99,1),"")</f>
        <v>21</v>
      </c>
      <c r="M99" s="2"/>
    </row>
    <row r="100" spans="1:13" ht="14.5" hidden="1" x14ac:dyDescent="0.35">
      <c r="A100" s="2" t="s">
        <v>578</v>
      </c>
      <c r="B100" s="5">
        <v>46142</v>
      </c>
      <c r="C100" s="2" t="s">
        <v>46</v>
      </c>
      <c r="D100" s="2" t="s">
        <v>86</v>
      </c>
      <c r="E100" s="3" t="s">
        <v>87</v>
      </c>
      <c r="F100" s="2">
        <v>30</v>
      </c>
      <c r="G100" s="2" t="s">
        <v>15</v>
      </c>
      <c r="H100" s="2">
        <v>7400</v>
      </c>
      <c r="I100" s="2">
        <f>IF(AND(B100&gt;=GR_Report!$C$4,B100&lt;=GR_Report!$E$4),1,0)</f>
        <v>0</v>
      </c>
      <c r="J100" s="2">
        <f>IF(GR_Report!$C$6="All",1,IF(C100=GR_Report!$C$6,1,0))</f>
        <v>1</v>
      </c>
      <c r="K100" s="2">
        <f>IF(GR_Report!$G$6="All",1,IF(D100=GR_Report!$G$6,1,0))</f>
        <v>1</v>
      </c>
      <c r="L100" s="2" t="str">
        <f>IF(AND(I100=1,J100=1,K100=1),COUNTIFS($I$2:I100,1,$J$2:J100,1,$K$2:K100,1),"")</f>
        <v/>
      </c>
      <c r="M100" s="2"/>
    </row>
    <row r="101" spans="1:13" ht="14.5" hidden="1" x14ac:dyDescent="0.35">
      <c r="A101" s="2" t="s">
        <v>579</v>
      </c>
      <c r="B101" s="5">
        <v>46160</v>
      </c>
      <c r="C101" s="2" t="s">
        <v>24</v>
      </c>
      <c r="D101" s="2" t="s">
        <v>425</v>
      </c>
      <c r="E101" s="3" t="s">
        <v>426</v>
      </c>
      <c r="F101" s="2">
        <v>50</v>
      </c>
      <c r="G101" s="2" t="s">
        <v>121</v>
      </c>
      <c r="H101" s="2">
        <v>80300</v>
      </c>
      <c r="I101" s="2">
        <f>IF(AND(B101&gt;=GR_Report!$C$4,B101&lt;=GR_Report!$E$4),1,0)</f>
        <v>0</v>
      </c>
      <c r="J101" s="2">
        <f>IF(GR_Report!$C$6="All",1,IF(C101=GR_Report!$C$6,1,0))</f>
        <v>1</v>
      </c>
      <c r="K101" s="2">
        <f>IF(GR_Report!$G$6="All",1,IF(D101=GR_Report!$G$6,1,0))</f>
        <v>1</v>
      </c>
      <c r="L101" s="2" t="str">
        <f>IF(AND(I101=1,J101=1,K101=1),COUNTIFS($I$2:I101,1,$J$2:J101,1,$K$2:K101,1),"")</f>
        <v/>
      </c>
      <c r="M101" s="2"/>
    </row>
    <row r="102" spans="1:13" ht="14.5" hidden="1" x14ac:dyDescent="0.35">
      <c r="A102" s="2" t="s">
        <v>580</v>
      </c>
      <c r="B102" s="5">
        <v>46157</v>
      </c>
      <c r="C102" s="2" t="s">
        <v>290</v>
      </c>
      <c r="D102" s="2" t="s">
        <v>288</v>
      </c>
      <c r="E102" s="3" t="s">
        <v>289</v>
      </c>
      <c r="F102" s="2">
        <v>200</v>
      </c>
      <c r="G102" s="2" t="s">
        <v>262</v>
      </c>
      <c r="H102" s="2">
        <v>4400</v>
      </c>
      <c r="I102" s="2">
        <f>IF(AND(B102&gt;=GR_Report!$C$4,B102&lt;=GR_Report!$E$4),1,0)</f>
        <v>0</v>
      </c>
      <c r="J102" s="2">
        <f>IF(GR_Report!$C$6="All",1,IF(C102=GR_Report!$C$6,1,0))</f>
        <v>1</v>
      </c>
      <c r="K102" s="2">
        <f>IF(GR_Report!$G$6="All",1,IF(D102=GR_Report!$G$6,1,0))</f>
        <v>1</v>
      </c>
      <c r="L102" s="2" t="str">
        <f>IF(AND(I102=1,J102=1,K102=1),COUNTIFS($I$2:I102,1,$J$2:J102,1,$K$2:K102,1),"")</f>
        <v/>
      </c>
      <c r="M102" s="2"/>
    </row>
    <row r="103" spans="1:13" ht="14.5" hidden="1" x14ac:dyDescent="0.35">
      <c r="A103" s="2" t="s">
        <v>581</v>
      </c>
      <c r="B103" s="5">
        <v>46166</v>
      </c>
      <c r="C103" s="2" t="s">
        <v>163</v>
      </c>
      <c r="D103" s="2" t="s">
        <v>196</v>
      </c>
      <c r="E103" s="3" t="s">
        <v>197</v>
      </c>
      <c r="F103" s="2">
        <v>100</v>
      </c>
      <c r="G103" s="2" t="s">
        <v>121</v>
      </c>
      <c r="H103" s="2">
        <v>55400</v>
      </c>
      <c r="I103" s="2">
        <f>IF(AND(B103&gt;=GR_Report!$C$4,B103&lt;=GR_Report!$E$4),1,0)</f>
        <v>0</v>
      </c>
      <c r="J103" s="2">
        <f>IF(GR_Report!$C$6="All",1,IF(C103=GR_Report!$C$6,1,0))</f>
        <v>1</v>
      </c>
      <c r="K103" s="2">
        <f>IF(GR_Report!$G$6="All",1,IF(D103=GR_Report!$G$6,1,0))</f>
        <v>1</v>
      </c>
      <c r="L103" s="2" t="str">
        <f>IF(AND(I103=1,J103=1,K103=1),COUNTIFS($I$2:I103,1,$J$2:J103,1,$K$2:K103,1),"")</f>
        <v/>
      </c>
      <c r="M103" s="2"/>
    </row>
    <row r="104" spans="1:13" ht="14.5" hidden="1" x14ac:dyDescent="0.35">
      <c r="A104" s="2" t="s">
        <v>582</v>
      </c>
      <c r="B104" s="5">
        <v>46066</v>
      </c>
      <c r="C104" s="2" t="s">
        <v>234</v>
      </c>
      <c r="D104" s="2" t="s">
        <v>232</v>
      </c>
      <c r="E104" s="3" t="s">
        <v>233</v>
      </c>
      <c r="F104" s="2">
        <v>150</v>
      </c>
      <c r="G104" s="2" t="s">
        <v>121</v>
      </c>
      <c r="H104" s="2">
        <v>29700</v>
      </c>
      <c r="I104" s="2">
        <f>IF(AND(B104&gt;=GR_Report!$C$4,B104&lt;=GR_Report!$E$4),1,0)</f>
        <v>0</v>
      </c>
      <c r="J104" s="2">
        <f>IF(GR_Report!$C$6="All",1,IF(C104=GR_Report!$C$6,1,0))</f>
        <v>1</v>
      </c>
      <c r="K104" s="2">
        <f>IF(GR_Report!$G$6="All",1,IF(D104=GR_Report!$G$6,1,0))</f>
        <v>1</v>
      </c>
      <c r="L104" s="2" t="str">
        <f>IF(AND(I104=1,J104=1,K104=1),COUNTIFS($I$2:I104,1,$J$2:J104,1,$K$2:K104,1),"")</f>
        <v/>
      </c>
      <c r="M104" s="2"/>
    </row>
    <row r="105" spans="1:13" ht="14.5" hidden="1" x14ac:dyDescent="0.35">
      <c r="A105" s="2" t="s">
        <v>583</v>
      </c>
      <c r="B105" s="5">
        <v>46077</v>
      </c>
      <c r="C105" s="2" t="s">
        <v>290</v>
      </c>
      <c r="D105" s="2" t="s">
        <v>367</v>
      </c>
      <c r="E105" s="3" t="s">
        <v>368</v>
      </c>
      <c r="F105" s="2">
        <v>20</v>
      </c>
      <c r="G105" s="2" t="s">
        <v>15</v>
      </c>
      <c r="H105" s="2">
        <v>7900</v>
      </c>
      <c r="I105" s="2">
        <f>IF(AND(B105&gt;=GR_Report!$C$4,B105&lt;=GR_Report!$E$4),1,0)</f>
        <v>0</v>
      </c>
      <c r="J105" s="2">
        <f>IF(GR_Report!$C$6="All",1,IF(C105=GR_Report!$C$6,1,0))</f>
        <v>1</v>
      </c>
      <c r="K105" s="2">
        <f>IF(GR_Report!$G$6="All",1,IF(D105=GR_Report!$G$6,1,0))</f>
        <v>1</v>
      </c>
      <c r="L105" s="2" t="str">
        <f>IF(AND(I105=1,J105=1,K105=1),COUNTIFS($I$2:I105,1,$J$2:J105,1,$K$2:K105,1),"")</f>
        <v/>
      </c>
      <c r="M105" s="2"/>
    </row>
    <row r="106" spans="1:13" ht="14.5" x14ac:dyDescent="0.35">
      <c r="A106" s="2" t="s">
        <v>584</v>
      </c>
      <c r="B106" s="5">
        <v>46030</v>
      </c>
      <c r="C106" s="2" t="s">
        <v>16</v>
      </c>
      <c r="D106" s="2" t="s">
        <v>34</v>
      </c>
      <c r="E106" s="3" t="s">
        <v>35</v>
      </c>
      <c r="F106" s="2">
        <v>50</v>
      </c>
      <c r="G106" s="2" t="s">
        <v>15</v>
      </c>
      <c r="H106" s="2">
        <v>34900</v>
      </c>
      <c r="I106" s="2">
        <f>IF(AND(B106&gt;=GR_Report!$C$4,B106&lt;=GR_Report!$E$4),1,0)</f>
        <v>0</v>
      </c>
      <c r="J106" s="2">
        <f>IF(GR_Report!$C$6="All",1,IF(C106=GR_Report!$C$6,1,0))</f>
        <v>1</v>
      </c>
      <c r="K106" s="2">
        <f>IF(GR_Report!$G$6="All",1,IF(D106=GR_Report!$G$6,1,0))</f>
        <v>1</v>
      </c>
      <c r="L106" s="2" t="str">
        <f>IF(AND(I106=1,J106=1,K106=1),COUNTIFS($I$2:I106,1,$J$2:J106,1,$K$2:K106,1),"")</f>
        <v/>
      </c>
      <c r="M106" s="2"/>
    </row>
    <row r="107" spans="1:13" ht="14.5" hidden="1" x14ac:dyDescent="0.35">
      <c r="A107" s="2" t="s">
        <v>585</v>
      </c>
      <c r="B107" s="5">
        <v>46138</v>
      </c>
      <c r="C107" s="2" t="s">
        <v>76</v>
      </c>
      <c r="D107" s="2" t="s">
        <v>106</v>
      </c>
      <c r="E107" s="3" t="s">
        <v>107</v>
      </c>
      <c r="F107" s="2">
        <v>200</v>
      </c>
      <c r="G107" s="2" t="s">
        <v>15</v>
      </c>
      <c r="H107" s="2">
        <v>16300</v>
      </c>
      <c r="I107" s="2">
        <f>IF(AND(B107&gt;=GR_Report!$C$4,B107&lt;=GR_Report!$E$4),1,0)</f>
        <v>0</v>
      </c>
      <c r="J107" s="2">
        <f>IF(GR_Report!$C$6="All",1,IF(C107=GR_Report!$C$6,1,0))</f>
        <v>1</v>
      </c>
      <c r="K107" s="2">
        <f>IF(GR_Report!$G$6="All",1,IF(D107=GR_Report!$G$6,1,0))</f>
        <v>1</v>
      </c>
      <c r="L107" s="2" t="str">
        <f>IF(AND(I107=1,J107=1,K107=1),COUNTIFS($I$2:I107,1,$J$2:J107,1,$K$2:K107,1),"")</f>
        <v/>
      </c>
      <c r="M107" s="2"/>
    </row>
    <row r="108" spans="1:13" ht="14.5" hidden="1" x14ac:dyDescent="0.35">
      <c r="A108" s="2" t="s">
        <v>586</v>
      </c>
      <c r="B108" s="5">
        <v>46079</v>
      </c>
      <c r="C108" s="2" t="s">
        <v>64</v>
      </c>
      <c r="D108" s="2" t="s">
        <v>62</v>
      </c>
      <c r="E108" s="3" t="s">
        <v>63</v>
      </c>
      <c r="F108" s="2">
        <v>60</v>
      </c>
      <c r="G108" s="2" t="s">
        <v>15</v>
      </c>
      <c r="H108" s="2">
        <v>82500</v>
      </c>
      <c r="I108" s="2">
        <f>IF(AND(B108&gt;=GR_Report!$C$4,B108&lt;=GR_Report!$E$4),1,0)</f>
        <v>0</v>
      </c>
      <c r="J108" s="2">
        <f>IF(GR_Report!$C$6="All",1,IF(C108=GR_Report!$C$6,1,0))</f>
        <v>1</v>
      </c>
      <c r="K108" s="2">
        <f>IF(GR_Report!$G$6="All",1,IF(D108=GR_Report!$G$6,1,0))</f>
        <v>1</v>
      </c>
      <c r="L108" s="2" t="str">
        <f>IF(AND(I108=1,J108=1,K108=1),COUNTIFS($I$2:I108,1,$J$2:J108,1,$K$2:K108,1),"")</f>
        <v/>
      </c>
      <c r="M108" s="2"/>
    </row>
    <row r="109" spans="1:13" ht="14.5" x14ac:dyDescent="0.35">
      <c r="A109" s="2" t="s">
        <v>587</v>
      </c>
      <c r="B109" s="5">
        <v>46049</v>
      </c>
      <c r="C109" s="2" t="s">
        <v>38</v>
      </c>
      <c r="D109" s="2" t="s">
        <v>93</v>
      </c>
      <c r="E109" s="3" t="s">
        <v>94</v>
      </c>
      <c r="F109" s="2">
        <v>100</v>
      </c>
      <c r="G109" s="2" t="s">
        <v>15</v>
      </c>
      <c r="H109" s="2">
        <v>51300</v>
      </c>
      <c r="I109" s="2">
        <f>IF(AND(B109&gt;=GR_Report!$C$4,B109&lt;=GR_Report!$E$4),1,0)</f>
        <v>0</v>
      </c>
      <c r="J109" s="2">
        <f>IF(GR_Report!$C$6="All",1,IF(C109=GR_Report!$C$6,1,0))</f>
        <v>1</v>
      </c>
      <c r="K109" s="2">
        <f>IF(GR_Report!$G$6="All",1,IF(D109=GR_Report!$G$6,1,0))</f>
        <v>1</v>
      </c>
      <c r="L109" s="2" t="str">
        <f>IF(AND(I109=1,J109=1,K109=1),COUNTIFS($I$2:I109,1,$J$2:J109,1,$K$2:K109,1),"")</f>
        <v/>
      </c>
      <c r="M109" s="2"/>
    </row>
    <row r="110" spans="1:13" ht="14.5" hidden="1" x14ac:dyDescent="0.35">
      <c r="A110" s="2" t="s">
        <v>588</v>
      </c>
      <c r="B110" s="5">
        <v>46076</v>
      </c>
      <c r="C110" s="2" t="s">
        <v>90</v>
      </c>
      <c r="D110" s="2" t="s">
        <v>88</v>
      </c>
      <c r="E110" s="3" t="s">
        <v>89</v>
      </c>
      <c r="F110" s="2">
        <v>200</v>
      </c>
      <c r="G110" s="2" t="s">
        <v>15</v>
      </c>
      <c r="H110" s="2">
        <v>64900</v>
      </c>
      <c r="I110" s="2">
        <f>IF(AND(B110&gt;=GR_Report!$C$4,B110&lt;=GR_Report!$E$4),1,0)</f>
        <v>0</v>
      </c>
      <c r="J110" s="2">
        <f>IF(GR_Report!$C$6="All",1,IF(C110=GR_Report!$C$6,1,0))</f>
        <v>1</v>
      </c>
      <c r="K110" s="2">
        <f>IF(GR_Report!$G$6="All",1,IF(D110=GR_Report!$G$6,1,0))</f>
        <v>1</v>
      </c>
      <c r="L110" s="2" t="str">
        <f>IF(AND(I110=1,J110=1,K110=1),COUNTIFS($I$2:I110,1,$J$2:J110,1,$K$2:K110,1),"")</f>
        <v/>
      </c>
      <c r="M110" s="2"/>
    </row>
    <row r="111" spans="1:13" ht="14.5" hidden="1" x14ac:dyDescent="0.35">
      <c r="A111" s="2" t="s">
        <v>589</v>
      </c>
      <c r="B111" s="5">
        <v>46119</v>
      </c>
      <c r="C111" s="2" t="s">
        <v>56</v>
      </c>
      <c r="D111" s="2" t="s">
        <v>363</v>
      </c>
      <c r="E111" s="3" t="s">
        <v>364</v>
      </c>
      <c r="F111" s="2">
        <v>200</v>
      </c>
      <c r="G111" s="2" t="s">
        <v>15</v>
      </c>
      <c r="H111" s="2">
        <v>43800</v>
      </c>
      <c r="I111" s="2">
        <f>IF(AND(B111&gt;=GR_Report!$C$4,B111&lt;=GR_Report!$E$4),1,0)</f>
        <v>0</v>
      </c>
      <c r="J111" s="2">
        <f>IF(GR_Report!$C$6="All",1,IF(C111=GR_Report!$C$6,1,0))</f>
        <v>1</v>
      </c>
      <c r="K111" s="2">
        <f>IF(GR_Report!$G$6="All",1,IF(D111=GR_Report!$G$6,1,0))</f>
        <v>1</v>
      </c>
      <c r="L111" s="2" t="str">
        <f>IF(AND(I111=1,J111=1,K111=1),COUNTIFS($I$2:I111,1,$J$2:J111,1,$K$2:K111,1),"")</f>
        <v/>
      </c>
      <c r="M111" s="2"/>
    </row>
    <row r="112" spans="1:13" ht="14.5" x14ac:dyDescent="0.35">
      <c r="A112" s="2" t="s">
        <v>590</v>
      </c>
      <c r="B112" s="5">
        <v>46027</v>
      </c>
      <c r="C112" s="2" t="s">
        <v>138</v>
      </c>
      <c r="D112" s="2" t="s">
        <v>184</v>
      </c>
      <c r="E112" s="3" t="s">
        <v>185</v>
      </c>
      <c r="F112" s="2">
        <v>30</v>
      </c>
      <c r="G112" s="2" t="s">
        <v>121</v>
      </c>
      <c r="H112" s="2">
        <v>55600</v>
      </c>
      <c r="I112" s="2">
        <f>IF(AND(B112&gt;=GR_Report!$C$4,B112&lt;=GR_Report!$E$4),1,0)</f>
        <v>0</v>
      </c>
      <c r="J112" s="2">
        <f>IF(GR_Report!$C$6="All",1,IF(C112=GR_Report!$C$6,1,0))</f>
        <v>1</v>
      </c>
      <c r="K112" s="2">
        <f>IF(GR_Report!$G$6="All",1,IF(D112=GR_Report!$G$6,1,0))</f>
        <v>1</v>
      </c>
      <c r="L112" s="2" t="str">
        <f>IF(AND(I112=1,J112=1,K112=1),COUNTIFS($I$2:I112,1,$J$2:J112,1,$K$2:K112,1),"")</f>
        <v/>
      </c>
      <c r="M112" s="2"/>
    </row>
    <row r="113" spans="1:13" ht="14.5" hidden="1" x14ac:dyDescent="0.35">
      <c r="A113" s="2" t="s">
        <v>591</v>
      </c>
      <c r="B113" s="5">
        <v>46077</v>
      </c>
      <c r="C113" s="2" t="s">
        <v>153</v>
      </c>
      <c r="D113" s="2" t="s">
        <v>182</v>
      </c>
      <c r="E113" s="3" t="s">
        <v>183</v>
      </c>
      <c r="F113" s="2">
        <v>150</v>
      </c>
      <c r="G113" s="2" t="s">
        <v>121</v>
      </c>
      <c r="H113" s="2">
        <v>53700</v>
      </c>
      <c r="I113" s="2">
        <f>IF(AND(B113&gt;=GR_Report!$C$4,B113&lt;=GR_Report!$E$4),1,0)</f>
        <v>0</v>
      </c>
      <c r="J113" s="2">
        <f>IF(GR_Report!$C$6="All",1,IF(C113=GR_Report!$C$6,1,0))</f>
        <v>1</v>
      </c>
      <c r="K113" s="2">
        <f>IF(GR_Report!$G$6="All",1,IF(D113=GR_Report!$G$6,1,0))</f>
        <v>1</v>
      </c>
      <c r="L113" s="2" t="str">
        <f>IF(AND(I113=1,J113=1,K113=1),COUNTIFS($I$2:I113,1,$J$2:J113,1,$K$2:K113,1),"")</f>
        <v/>
      </c>
      <c r="M113" s="2"/>
    </row>
    <row r="114" spans="1:13" ht="14.5" hidden="1" x14ac:dyDescent="0.35">
      <c r="A114" s="2" t="s">
        <v>592</v>
      </c>
      <c r="B114" s="5">
        <v>46091</v>
      </c>
      <c r="C114" s="2" t="s">
        <v>153</v>
      </c>
      <c r="D114" s="2" t="s">
        <v>286</v>
      </c>
      <c r="E114" s="3" t="s">
        <v>287</v>
      </c>
      <c r="F114" s="2">
        <v>150</v>
      </c>
      <c r="G114" s="2" t="s">
        <v>262</v>
      </c>
      <c r="H114" s="2">
        <v>67900</v>
      </c>
      <c r="I114" s="2">
        <f>IF(AND(B114&gt;=GR_Report!$C$4,B114&lt;=GR_Report!$E$4),1,0)</f>
        <v>1</v>
      </c>
      <c r="J114" s="2">
        <f>IF(GR_Report!$C$6="All",1,IF(C114=GR_Report!$C$6,1,0))</f>
        <v>1</v>
      </c>
      <c r="K114" s="2">
        <f>IF(GR_Report!$G$6="All",1,IF(D114=GR_Report!$G$6,1,0))</f>
        <v>1</v>
      </c>
      <c r="L114" s="2">
        <f>IF(AND(I114=1,J114=1,K114=1),COUNTIFS($I$2:I114,1,$J$2:J114,1,$K$2:K114,1),"")</f>
        <v>22</v>
      </c>
      <c r="M114" s="2"/>
    </row>
    <row r="115" spans="1:13" ht="14.5" hidden="1" x14ac:dyDescent="0.35">
      <c r="A115" s="2" t="s">
        <v>593</v>
      </c>
      <c r="B115" s="5">
        <v>46170</v>
      </c>
      <c r="C115" s="2" t="s">
        <v>38</v>
      </c>
      <c r="D115" s="2" t="s">
        <v>311</v>
      </c>
      <c r="E115" s="3" t="s">
        <v>312</v>
      </c>
      <c r="F115" s="2">
        <v>60</v>
      </c>
      <c r="G115" s="2" t="s">
        <v>15</v>
      </c>
      <c r="H115" s="2">
        <v>19400</v>
      </c>
      <c r="I115" s="2">
        <f>IF(AND(B115&gt;=GR_Report!$C$4,B115&lt;=GR_Report!$E$4),1,0)</f>
        <v>0</v>
      </c>
      <c r="J115" s="2">
        <f>IF(GR_Report!$C$6="All",1,IF(C115=GR_Report!$C$6,1,0))</f>
        <v>1</v>
      </c>
      <c r="K115" s="2">
        <f>IF(GR_Report!$G$6="All",1,IF(D115=GR_Report!$G$6,1,0))</f>
        <v>1</v>
      </c>
      <c r="L115" s="2" t="str">
        <f>IF(AND(I115=1,J115=1,K115=1),COUNTIFS($I$2:I115,1,$J$2:J115,1,$K$2:K115,1),"")</f>
        <v/>
      </c>
      <c r="M115" s="2"/>
    </row>
    <row r="116" spans="1:13" ht="14.5" hidden="1" x14ac:dyDescent="0.35">
      <c r="A116" s="2" t="s">
        <v>594</v>
      </c>
      <c r="B116" s="5">
        <v>46072</v>
      </c>
      <c r="C116" s="2" t="s">
        <v>71</v>
      </c>
      <c r="D116" s="2" t="s">
        <v>69</v>
      </c>
      <c r="E116" s="3" t="s">
        <v>70</v>
      </c>
      <c r="F116" s="2">
        <v>200</v>
      </c>
      <c r="G116" s="2" t="s">
        <v>15</v>
      </c>
      <c r="H116" s="2">
        <v>23100</v>
      </c>
      <c r="I116" s="2">
        <f>IF(AND(B116&gt;=GR_Report!$C$4,B116&lt;=GR_Report!$E$4),1,0)</f>
        <v>0</v>
      </c>
      <c r="J116" s="2">
        <f>IF(GR_Report!$C$6="All",1,IF(C116=GR_Report!$C$6,1,0))</f>
        <v>1</v>
      </c>
      <c r="K116" s="2">
        <f>IF(GR_Report!$G$6="All",1,IF(D116=GR_Report!$G$6,1,0))</f>
        <v>1</v>
      </c>
      <c r="L116" s="2" t="str">
        <f>IF(AND(I116=1,J116=1,K116=1),COUNTIFS($I$2:I116,1,$J$2:J116,1,$K$2:K116,1),"")</f>
        <v/>
      </c>
      <c r="M116" s="2"/>
    </row>
    <row r="117" spans="1:13" ht="14.5" hidden="1" x14ac:dyDescent="0.35">
      <c r="A117" s="2" t="s">
        <v>595</v>
      </c>
      <c r="B117" s="5">
        <v>46145</v>
      </c>
      <c r="C117" s="2" t="s">
        <v>179</v>
      </c>
      <c r="D117" s="2" t="s">
        <v>452</v>
      </c>
      <c r="E117" s="3" t="s">
        <v>453</v>
      </c>
      <c r="F117" s="2">
        <v>40</v>
      </c>
      <c r="G117" s="2" t="s">
        <v>121</v>
      </c>
      <c r="H117" s="2">
        <v>15300</v>
      </c>
      <c r="I117" s="2">
        <f>IF(AND(B117&gt;=GR_Report!$C$4,B117&lt;=GR_Report!$E$4),1,0)</f>
        <v>0</v>
      </c>
      <c r="J117" s="2">
        <f>IF(GR_Report!$C$6="All",1,IF(C117=GR_Report!$C$6,1,0))</f>
        <v>1</v>
      </c>
      <c r="K117" s="2">
        <f>IF(GR_Report!$G$6="All",1,IF(D117=GR_Report!$G$6,1,0))</f>
        <v>1</v>
      </c>
      <c r="L117" s="2" t="str">
        <f>IF(AND(I117=1,J117=1,K117=1),COUNTIFS($I$2:I117,1,$J$2:J117,1,$K$2:K117,1),"")</f>
        <v/>
      </c>
      <c r="M117" s="2"/>
    </row>
    <row r="118" spans="1:13" ht="14.5" hidden="1" x14ac:dyDescent="0.35">
      <c r="A118" s="2" t="s">
        <v>596</v>
      </c>
      <c r="B118" s="5">
        <v>46135</v>
      </c>
      <c r="C118" s="2" t="s">
        <v>156</v>
      </c>
      <c r="D118" s="2" t="s">
        <v>154</v>
      </c>
      <c r="E118" s="3" t="s">
        <v>155</v>
      </c>
      <c r="F118" s="2">
        <v>30</v>
      </c>
      <c r="G118" s="2" t="s">
        <v>121</v>
      </c>
      <c r="H118" s="2">
        <v>53100</v>
      </c>
      <c r="I118" s="2">
        <f>IF(AND(B118&gt;=GR_Report!$C$4,B118&lt;=GR_Report!$E$4),1,0)</f>
        <v>0</v>
      </c>
      <c r="J118" s="2">
        <f>IF(GR_Report!$C$6="All",1,IF(C118=GR_Report!$C$6,1,0))</f>
        <v>1</v>
      </c>
      <c r="K118" s="2">
        <f>IF(GR_Report!$G$6="All",1,IF(D118=GR_Report!$G$6,1,0))</f>
        <v>1</v>
      </c>
      <c r="L118" s="2" t="str">
        <f>IF(AND(I118=1,J118=1,K118=1),COUNTIFS($I$2:I118,1,$J$2:J118,1,$K$2:K118,1),"")</f>
        <v/>
      </c>
      <c r="M118" s="2"/>
    </row>
    <row r="119" spans="1:13" ht="14.5" hidden="1" x14ac:dyDescent="0.35">
      <c r="A119" s="2" t="s">
        <v>597</v>
      </c>
      <c r="B119" s="5">
        <v>46181</v>
      </c>
      <c r="C119" s="2" t="s">
        <v>30</v>
      </c>
      <c r="D119" s="2" t="s">
        <v>278</v>
      </c>
      <c r="E119" s="3" t="s">
        <v>279</v>
      </c>
      <c r="F119" s="2">
        <v>100</v>
      </c>
      <c r="G119" s="2" t="s">
        <v>262</v>
      </c>
      <c r="H119" s="2">
        <v>24400</v>
      </c>
      <c r="I119" s="2">
        <f>IF(AND(B119&gt;=GR_Report!$C$4,B119&lt;=GR_Report!$E$4),1,0)</f>
        <v>0</v>
      </c>
      <c r="J119" s="2">
        <f>IF(GR_Report!$C$6="All",1,IF(C119=GR_Report!$C$6,1,0))</f>
        <v>1</v>
      </c>
      <c r="K119" s="2">
        <f>IF(GR_Report!$G$6="All",1,IF(D119=GR_Report!$G$6,1,0))</f>
        <v>1</v>
      </c>
      <c r="L119" s="2" t="str">
        <f>IF(AND(I119=1,J119=1,K119=1),COUNTIFS($I$2:I119,1,$J$2:J119,1,$K$2:K119,1),"")</f>
        <v/>
      </c>
      <c r="M119" s="2"/>
    </row>
    <row r="120" spans="1:13" ht="14.5" hidden="1" x14ac:dyDescent="0.35">
      <c r="A120" s="2" t="s">
        <v>598</v>
      </c>
      <c r="B120" s="5">
        <v>46087</v>
      </c>
      <c r="C120" s="2" t="s">
        <v>153</v>
      </c>
      <c r="D120" s="2" t="s">
        <v>182</v>
      </c>
      <c r="E120" s="3" t="s">
        <v>183</v>
      </c>
      <c r="F120" s="2">
        <v>100</v>
      </c>
      <c r="G120" s="2" t="s">
        <v>121</v>
      </c>
      <c r="H120" s="2">
        <v>53700</v>
      </c>
      <c r="I120" s="2">
        <f>IF(AND(B120&gt;=GR_Report!$C$4,B120&lt;=GR_Report!$E$4),1,0)</f>
        <v>1</v>
      </c>
      <c r="J120" s="2">
        <f>IF(GR_Report!$C$6="All",1,IF(C120=GR_Report!$C$6,1,0))</f>
        <v>1</v>
      </c>
      <c r="K120" s="2">
        <f>IF(GR_Report!$G$6="All",1,IF(D120=GR_Report!$G$6,1,0))</f>
        <v>1</v>
      </c>
      <c r="L120" s="2">
        <f>IF(AND(I120=1,J120=1,K120=1),COUNTIFS($I$2:I120,1,$J$2:J120,1,$K$2:K120,1),"")</f>
        <v>23</v>
      </c>
      <c r="M120" s="2"/>
    </row>
    <row r="121" spans="1:13" ht="14.5" hidden="1" x14ac:dyDescent="0.35">
      <c r="A121" s="2" t="s">
        <v>599</v>
      </c>
      <c r="B121" s="5">
        <v>46199</v>
      </c>
      <c r="C121" s="2" t="s">
        <v>112</v>
      </c>
      <c r="D121" s="2" t="s">
        <v>164</v>
      </c>
      <c r="E121" s="3" t="s">
        <v>165</v>
      </c>
      <c r="F121" s="2">
        <v>20</v>
      </c>
      <c r="G121" s="2" t="s">
        <v>121</v>
      </c>
      <c r="H121" s="2">
        <v>38400</v>
      </c>
      <c r="I121" s="2">
        <f>IF(AND(B121&gt;=GR_Report!$C$4,B121&lt;=GR_Report!$E$4),1,0)</f>
        <v>0</v>
      </c>
      <c r="J121" s="2">
        <f>IF(GR_Report!$C$6="All",1,IF(C121=GR_Report!$C$6,1,0))</f>
        <v>1</v>
      </c>
      <c r="K121" s="2">
        <f>IF(GR_Report!$G$6="All",1,IF(D121=GR_Report!$G$6,1,0))</f>
        <v>1</v>
      </c>
      <c r="L121" s="2" t="str">
        <f>IF(AND(I121=1,J121=1,K121=1),COUNTIFS($I$2:I121,1,$J$2:J121,1,$K$2:K121,1),"")</f>
        <v/>
      </c>
      <c r="M121" s="2"/>
    </row>
    <row r="122" spans="1:13" ht="14.5" x14ac:dyDescent="0.35">
      <c r="A122" s="2" t="s">
        <v>600</v>
      </c>
      <c r="B122" s="5">
        <v>46025</v>
      </c>
      <c r="C122" s="2" t="s">
        <v>156</v>
      </c>
      <c r="D122" s="2" t="s">
        <v>393</v>
      </c>
      <c r="E122" s="3" t="s">
        <v>394</v>
      </c>
      <c r="F122" s="2">
        <v>60</v>
      </c>
      <c r="G122" s="2" t="s">
        <v>121</v>
      </c>
      <c r="H122" s="2">
        <v>88100</v>
      </c>
      <c r="I122" s="2">
        <f>IF(AND(B122&gt;=GR_Report!$C$4,B122&lt;=GR_Report!$E$4),1,0)</f>
        <v>0</v>
      </c>
      <c r="J122" s="2">
        <f>IF(GR_Report!$C$6="All",1,IF(C122=GR_Report!$C$6,1,0))</f>
        <v>1</v>
      </c>
      <c r="K122" s="2">
        <f>IF(GR_Report!$G$6="All",1,IF(D122=GR_Report!$G$6,1,0))</f>
        <v>1</v>
      </c>
      <c r="L122" s="2" t="str">
        <f>IF(AND(I122=1,J122=1,K122=1),COUNTIFS($I$2:I122,1,$J$2:J122,1,$K$2:K122,1),"")</f>
        <v/>
      </c>
      <c r="M122" s="2"/>
    </row>
    <row r="123" spans="1:13" ht="14.5" hidden="1" x14ac:dyDescent="0.35">
      <c r="A123" s="2" t="s">
        <v>601</v>
      </c>
      <c r="B123" s="5">
        <v>46067</v>
      </c>
      <c r="C123" s="2" t="s">
        <v>251</v>
      </c>
      <c r="D123" s="2" t="s">
        <v>383</v>
      </c>
      <c r="E123" s="3" t="s">
        <v>384</v>
      </c>
      <c r="F123" s="2">
        <v>40</v>
      </c>
      <c r="G123" s="2" t="s">
        <v>121</v>
      </c>
      <c r="H123" s="2">
        <v>58500</v>
      </c>
      <c r="I123" s="2">
        <f>IF(AND(B123&gt;=GR_Report!$C$4,B123&lt;=GR_Report!$E$4),1,0)</f>
        <v>0</v>
      </c>
      <c r="J123" s="2">
        <f>IF(GR_Report!$C$6="All",1,IF(C123=GR_Report!$C$6,1,0))</f>
        <v>1</v>
      </c>
      <c r="K123" s="2">
        <f>IF(GR_Report!$G$6="All",1,IF(D123=GR_Report!$G$6,1,0))</f>
        <v>1</v>
      </c>
      <c r="L123" s="2" t="str">
        <f>IF(AND(I123=1,J123=1,K123=1),COUNTIFS($I$2:I123,1,$J$2:J123,1,$K$2:K123,1),"")</f>
        <v/>
      </c>
      <c r="M123" s="2"/>
    </row>
    <row r="124" spans="1:13" ht="14.5" hidden="1" x14ac:dyDescent="0.35">
      <c r="A124" s="2" t="s">
        <v>602</v>
      </c>
      <c r="B124" s="5">
        <v>46156</v>
      </c>
      <c r="C124" s="2" t="s">
        <v>112</v>
      </c>
      <c r="D124" s="2" t="s">
        <v>110</v>
      </c>
      <c r="E124" s="3" t="s">
        <v>111</v>
      </c>
      <c r="F124" s="2">
        <v>30</v>
      </c>
      <c r="G124" s="2" t="s">
        <v>15</v>
      </c>
      <c r="H124" s="2">
        <v>70400</v>
      </c>
      <c r="I124" s="2">
        <f>IF(AND(B124&gt;=GR_Report!$C$4,B124&lt;=GR_Report!$E$4),1,0)</f>
        <v>0</v>
      </c>
      <c r="J124" s="2">
        <f>IF(GR_Report!$C$6="All",1,IF(C124=GR_Report!$C$6,1,0))</f>
        <v>1</v>
      </c>
      <c r="K124" s="2">
        <f>IF(GR_Report!$G$6="All",1,IF(D124=GR_Report!$G$6,1,0))</f>
        <v>1</v>
      </c>
      <c r="L124" s="2" t="str">
        <f>IF(AND(I124=1,J124=1,K124=1),COUNTIFS($I$2:I124,1,$J$2:J124,1,$K$2:K124,1),"")</f>
        <v/>
      </c>
      <c r="M124" s="2"/>
    </row>
    <row r="125" spans="1:13" ht="14.5" x14ac:dyDescent="0.35">
      <c r="A125" s="2" t="s">
        <v>603</v>
      </c>
      <c r="B125" s="5">
        <v>46040</v>
      </c>
      <c r="C125" s="2" t="s">
        <v>27</v>
      </c>
      <c r="D125" s="2" t="s">
        <v>320</v>
      </c>
      <c r="E125" s="3" t="s">
        <v>321</v>
      </c>
      <c r="F125" s="2">
        <v>20</v>
      </c>
      <c r="G125" s="2" t="s">
        <v>15</v>
      </c>
      <c r="H125" s="2">
        <v>65700</v>
      </c>
      <c r="I125" s="2">
        <f>IF(AND(B125&gt;=GR_Report!$C$4,B125&lt;=GR_Report!$E$4),1,0)</f>
        <v>0</v>
      </c>
      <c r="J125" s="2">
        <f>IF(GR_Report!$C$6="All",1,IF(C125=GR_Report!$C$6,1,0))</f>
        <v>1</v>
      </c>
      <c r="K125" s="2">
        <f>IF(GR_Report!$G$6="All",1,IF(D125=GR_Report!$G$6,1,0))</f>
        <v>1</v>
      </c>
      <c r="L125" s="2" t="str">
        <f>IF(AND(I125=1,J125=1,K125=1),COUNTIFS($I$2:I125,1,$J$2:J125,1,$K$2:K125,1),"")</f>
        <v/>
      </c>
      <c r="M125" s="2"/>
    </row>
    <row r="126" spans="1:13" ht="14.5" hidden="1" x14ac:dyDescent="0.35">
      <c r="A126" s="2" t="s">
        <v>604</v>
      </c>
      <c r="B126" s="5">
        <v>46140</v>
      </c>
      <c r="C126" s="2" t="s">
        <v>41</v>
      </c>
      <c r="D126" s="2" t="s">
        <v>42</v>
      </c>
      <c r="E126" s="3" t="s">
        <v>43</v>
      </c>
      <c r="F126" s="2">
        <v>100</v>
      </c>
      <c r="G126" s="2" t="s">
        <v>15</v>
      </c>
      <c r="H126" s="2">
        <v>16400</v>
      </c>
      <c r="I126" s="2">
        <f>IF(AND(B126&gt;=GR_Report!$C$4,B126&lt;=GR_Report!$E$4),1,0)</f>
        <v>0</v>
      </c>
      <c r="J126" s="2">
        <f>IF(GR_Report!$C$6="All",1,IF(C126=GR_Report!$C$6,1,0))</f>
        <v>1</v>
      </c>
      <c r="K126" s="2">
        <f>IF(GR_Report!$G$6="All",1,IF(D126=GR_Report!$G$6,1,0))</f>
        <v>1</v>
      </c>
      <c r="L126" s="2" t="str">
        <f>IF(AND(I126=1,J126=1,K126=1),COUNTIFS($I$2:I126,1,$J$2:J126,1,$K$2:K126,1),"")</f>
        <v/>
      </c>
      <c r="M126" s="2"/>
    </row>
    <row r="127" spans="1:13" ht="14.5" x14ac:dyDescent="0.35">
      <c r="A127" s="2" t="s">
        <v>605</v>
      </c>
      <c r="B127" s="5">
        <v>46049</v>
      </c>
      <c r="C127" s="2" t="s">
        <v>102</v>
      </c>
      <c r="D127" s="2" t="s">
        <v>241</v>
      </c>
      <c r="E127" s="3" t="s">
        <v>242</v>
      </c>
      <c r="F127" s="2">
        <v>50</v>
      </c>
      <c r="G127" s="2" t="s">
        <v>121</v>
      </c>
      <c r="H127" s="2">
        <v>45900</v>
      </c>
      <c r="I127" s="2">
        <f>IF(AND(B127&gt;=GR_Report!$C$4,B127&lt;=GR_Report!$E$4),1,0)</f>
        <v>0</v>
      </c>
      <c r="J127" s="2">
        <f>IF(GR_Report!$C$6="All",1,IF(C127=GR_Report!$C$6,1,0))</f>
        <v>1</v>
      </c>
      <c r="K127" s="2">
        <f>IF(GR_Report!$G$6="All",1,IF(D127=GR_Report!$G$6,1,0))</f>
        <v>1</v>
      </c>
      <c r="L127" s="2" t="str">
        <f>IF(AND(I127=1,J127=1,K127=1),COUNTIFS($I$2:I127,1,$J$2:J127,1,$K$2:K127,1),"")</f>
        <v/>
      </c>
      <c r="M127" s="2"/>
    </row>
    <row r="128" spans="1:13" ht="14.5" hidden="1" x14ac:dyDescent="0.35">
      <c r="A128" s="2" t="s">
        <v>606</v>
      </c>
      <c r="B128" s="5">
        <v>46187</v>
      </c>
      <c r="C128" s="2" t="s">
        <v>112</v>
      </c>
      <c r="D128" s="2" t="s">
        <v>164</v>
      </c>
      <c r="E128" s="3" t="s">
        <v>165</v>
      </c>
      <c r="F128" s="2">
        <v>100</v>
      </c>
      <c r="G128" s="2" t="s">
        <v>121</v>
      </c>
      <c r="H128" s="2">
        <v>38400</v>
      </c>
      <c r="I128" s="2">
        <f>IF(AND(B128&gt;=GR_Report!$C$4,B128&lt;=GR_Report!$E$4),1,0)</f>
        <v>0</v>
      </c>
      <c r="J128" s="2">
        <f>IF(GR_Report!$C$6="All",1,IF(C128=GR_Report!$C$6,1,0))</f>
        <v>1</v>
      </c>
      <c r="K128" s="2">
        <f>IF(GR_Report!$G$6="All",1,IF(D128=GR_Report!$G$6,1,0))</f>
        <v>1</v>
      </c>
      <c r="L128" s="2" t="str">
        <f>IF(AND(I128=1,J128=1,K128=1),COUNTIFS($I$2:I128,1,$J$2:J128,1,$K$2:K128,1),"")</f>
        <v/>
      </c>
      <c r="M128" s="2"/>
    </row>
    <row r="129" spans="1:13" ht="14.5" x14ac:dyDescent="0.35">
      <c r="A129" s="2" t="s">
        <v>607</v>
      </c>
      <c r="B129" s="5">
        <v>46036</v>
      </c>
      <c r="C129" s="2" t="s">
        <v>61</v>
      </c>
      <c r="D129" s="2" t="s">
        <v>373</v>
      </c>
      <c r="E129" s="3" t="s">
        <v>374</v>
      </c>
      <c r="F129" s="2">
        <v>200</v>
      </c>
      <c r="G129" s="2" t="s">
        <v>121</v>
      </c>
      <c r="H129" s="2">
        <v>70900</v>
      </c>
      <c r="I129" s="2">
        <f>IF(AND(B129&gt;=GR_Report!$C$4,B129&lt;=GR_Report!$E$4),1,0)</f>
        <v>0</v>
      </c>
      <c r="J129" s="2">
        <f>IF(GR_Report!$C$6="All",1,IF(C129=GR_Report!$C$6,1,0))</f>
        <v>1</v>
      </c>
      <c r="K129" s="2">
        <f>IF(GR_Report!$G$6="All",1,IF(D129=GR_Report!$G$6,1,0))</f>
        <v>1</v>
      </c>
      <c r="L129" s="2" t="str">
        <f>IF(AND(I129=1,J129=1,K129=1),COUNTIFS($I$2:I129,1,$J$2:J129,1,$K$2:K129,1),"")</f>
        <v/>
      </c>
      <c r="M129" s="2"/>
    </row>
    <row r="130" spans="1:13" ht="14.5" hidden="1" x14ac:dyDescent="0.35">
      <c r="A130" s="2" t="s">
        <v>608</v>
      </c>
      <c r="B130" s="5">
        <v>46091</v>
      </c>
      <c r="C130" s="2" t="s">
        <v>38</v>
      </c>
      <c r="D130" s="2" t="s">
        <v>175</v>
      </c>
      <c r="E130" s="3" t="s">
        <v>176</v>
      </c>
      <c r="F130" s="2">
        <v>150</v>
      </c>
      <c r="G130" s="2" t="s">
        <v>121</v>
      </c>
      <c r="H130" s="2">
        <v>59200</v>
      </c>
      <c r="I130" s="2">
        <f>IF(AND(B130&gt;=GR_Report!$C$4,B130&lt;=GR_Report!$E$4),1,0)</f>
        <v>1</v>
      </c>
      <c r="J130" s="2">
        <f>IF(GR_Report!$C$6="All",1,IF(C130=GR_Report!$C$6,1,0))</f>
        <v>1</v>
      </c>
      <c r="K130" s="2">
        <f>IF(GR_Report!$G$6="All",1,IF(D130=GR_Report!$G$6,1,0))</f>
        <v>1</v>
      </c>
      <c r="L130" s="2">
        <f>IF(AND(I130=1,J130=1,K130=1),COUNTIFS($I$2:I130,1,$J$2:J130,1,$K$2:K130,1),"")</f>
        <v>24</v>
      </c>
      <c r="M130" s="2"/>
    </row>
    <row r="131" spans="1:13" ht="14.5" hidden="1" x14ac:dyDescent="0.35">
      <c r="A131" s="2" t="s">
        <v>609</v>
      </c>
      <c r="B131" s="5">
        <v>46162</v>
      </c>
      <c r="C131" s="2" t="s">
        <v>138</v>
      </c>
      <c r="D131" s="2" t="s">
        <v>448</v>
      </c>
      <c r="E131" s="3" t="s">
        <v>449</v>
      </c>
      <c r="F131" s="2">
        <v>60</v>
      </c>
      <c r="G131" s="2" t="s">
        <v>121</v>
      </c>
      <c r="H131" s="2">
        <v>36400</v>
      </c>
      <c r="I131" s="2">
        <f>IF(AND(B131&gt;=GR_Report!$C$4,B131&lt;=GR_Report!$E$4),1,0)</f>
        <v>0</v>
      </c>
      <c r="J131" s="2">
        <f>IF(GR_Report!$C$6="All",1,IF(C131=GR_Report!$C$6,1,0))</f>
        <v>1</v>
      </c>
      <c r="K131" s="2">
        <f>IF(GR_Report!$G$6="All",1,IF(D131=GR_Report!$G$6,1,0))</f>
        <v>1</v>
      </c>
      <c r="L131" s="2" t="str">
        <f>IF(AND(I131=1,J131=1,K131=1),COUNTIFS($I$2:I131,1,$J$2:J131,1,$K$2:K131,1),"")</f>
        <v/>
      </c>
      <c r="M131" s="2"/>
    </row>
    <row r="132" spans="1:13" ht="14.5" hidden="1" x14ac:dyDescent="0.35">
      <c r="A132" s="2" t="s">
        <v>610</v>
      </c>
      <c r="B132" s="5">
        <v>46150</v>
      </c>
      <c r="C132" s="2" t="s">
        <v>46</v>
      </c>
      <c r="D132" s="2" t="s">
        <v>403</v>
      </c>
      <c r="E132" s="3" t="s">
        <v>404</v>
      </c>
      <c r="F132" s="2">
        <v>30</v>
      </c>
      <c r="G132" s="2" t="s">
        <v>121</v>
      </c>
      <c r="H132" s="2">
        <v>55300</v>
      </c>
      <c r="I132" s="2">
        <f>IF(AND(B132&gt;=GR_Report!$C$4,B132&lt;=GR_Report!$E$4),1,0)</f>
        <v>0</v>
      </c>
      <c r="J132" s="2">
        <f>IF(GR_Report!$C$6="All",1,IF(C132=GR_Report!$C$6,1,0))</f>
        <v>1</v>
      </c>
      <c r="K132" s="2">
        <f>IF(GR_Report!$G$6="All",1,IF(D132=GR_Report!$G$6,1,0))</f>
        <v>1</v>
      </c>
      <c r="L132" s="2" t="str">
        <f>IF(AND(I132=1,J132=1,K132=1),COUNTIFS($I$2:I132,1,$J$2:J132,1,$K$2:K132,1),"")</f>
        <v/>
      </c>
      <c r="M132" s="2"/>
    </row>
    <row r="133" spans="1:13" ht="14.5" hidden="1" x14ac:dyDescent="0.35">
      <c r="A133" s="2" t="s">
        <v>611</v>
      </c>
      <c r="B133" s="5">
        <v>46180</v>
      </c>
      <c r="C133" s="2" t="s">
        <v>156</v>
      </c>
      <c r="D133" s="2" t="s">
        <v>280</v>
      </c>
      <c r="E133" s="3" t="s">
        <v>281</v>
      </c>
      <c r="F133" s="2">
        <v>30</v>
      </c>
      <c r="G133" s="2" t="s">
        <v>262</v>
      </c>
      <c r="H133" s="2">
        <v>52800</v>
      </c>
      <c r="I133" s="2">
        <f>IF(AND(B133&gt;=GR_Report!$C$4,B133&lt;=GR_Report!$E$4),1,0)</f>
        <v>0</v>
      </c>
      <c r="J133" s="2">
        <f>IF(GR_Report!$C$6="All",1,IF(C133=GR_Report!$C$6,1,0))</f>
        <v>1</v>
      </c>
      <c r="K133" s="2">
        <f>IF(GR_Report!$G$6="All",1,IF(D133=GR_Report!$G$6,1,0))</f>
        <v>1</v>
      </c>
      <c r="L133" s="2" t="str">
        <f>IF(AND(I133=1,J133=1,K133=1),COUNTIFS($I$2:I133,1,$J$2:J133,1,$K$2:K133,1),"")</f>
        <v/>
      </c>
      <c r="M133" s="2"/>
    </row>
    <row r="134" spans="1:13" ht="14.5" x14ac:dyDescent="0.35">
      <c r="A134" s="2" t="s">
        <v>612</v>
      </c>
      <c r="B134" s="5">
        <v>46024</v>
      </c>
      <c r="C134" s="2" t="s">
        <v>220</v>
      </c>
      <c r="D134" s="2" t="s">
        <v>399</v>
      </c>
      <c r="E134" s="3" t="s">
        <v>400</v>
      </c>
      <c r="F134" s="2">
        <v>50</v>
      </c>
      <c r="G134" s="2" t="s">
        <v>121</v>
      </c>
      <c r="H134" s="2">
        <v>9000</v>
      </c>
      <c r="I134" s="2">
        <f>IF(AND(B134&gt;=GR_Report!$C$4,B134&lt;=GR_Report!$E$4),1,0)</f>
        <v>0</v>
      </c>
      <c r="J134" s="2">
        <f>IF(GR_Report!$C$6="All",1,IF(C134=GR_Report!$C$6,1,0))</f>
        <v>1</v>
      </c>
      <c r="K134" s="2">
        <f>IF(GR_Report!$G$6="All",1,IF(D134=GR_Report!$G$6,1,0))</f>
        <v>1</v>
      </c>
      <c r="L134" s="2" t="str">
        <f>IF(AND(I134=1,J134=1,K134=1),COUNTIFS($I$2:I134,1,$J$2:J134,1,$K$2:K134,1),"")</f>
        <v/>
      </c>
      <c r="M134" s="2"/>
    </row>
    <row r="135" spans="1:13" ht="14.5" hidden="1" x14ac:dyDescent="0.35">
      <c r="A135" s="2" t="s">
        <v>613</v>
      </c>
      <c r="B135" s="5">
        <v>46134</v>
      </c>
      <c r="C135" s="2" t="s">
        <v>102</v>
      </c>
      <c r="D135" s="2" t="s">
        <v>241</v>
      </c>
      <c r="E135" s="3" t="s">
        <v>242</v>
      </c>
      <c r="F135" s="2">
        <v>40</v>
      </c>
      <c r="G135" s="2" t="s">
        <v>121</v>
      </c>
      <c r="H135" s="2">
        <v>45900</v>
      </c>
      <c r="I135" s="2">
        <f>IF(AND(B135&gt;=GR_Report!$C$4,B135&lt;=GR_Report!$E$4),1,0)</f>
        <v>0</v>
      </c>
      <c r="J135" s="2">
        <f>IF(GR_Report!$C$6="All",1,IF(C135=GR_Report!$C$6,1,0))</f>
        <v>1</v>
      </c>
      <c r="K135" s="2">
        <f>IF(GR_Report!$G$6="All",1,IF(D135=GR_Report!$G$6,1,0))</f>
        <v>1</v>
      </c>
      <c r="L135" s="2" t="str">
        <f>IF(AND(I135=1,J135=1,K135=1),COUNTIFS($I$2:I135,1,$J$2:J135,1,$K$2:K135,1),"")</f>
        <v/>
      </c>
      <c r="M135" s="2"/>
    </row>
    <row r="136" spans="1:13" ht="14.5" hidden="1" x14ac:dyDescent="0.35">
      <c r="A136" s="2" t="s">
        <v>614</v>
      </c>
      <c r="B136" s="5">
        <v>46071</v>
      </c>
      <c r="C136" s="2" t="s">
        <v>163</v>
      </c>
      <c r="D136" s="2" t="s">
        <v>196</v>
      </c>
      <c r="E136" s="3" t="s">
        <v>197</v>
      </c>
      <c r="F136" s="2">
        <v>150</v>
      </c>
      <c r="G136" s="2" t="s">
        <v>121</v>
      </c>
      <c r="H136" s="2">
        <v>55400</v>
      </c>
      <c r="I136" s="2">
        <f>IF(AND(B136&gt;=GR_Report!$C$4,B136&lt;=GR_Report!$E$4),1,0)</f>
        <v>0</v>
      </c>
      <c r="J136" s="2">
        <f>IF(GR_Report!$C$6="All",1,IF(C136=GR_Report!$C$6,1,0))</f>
        <v>1</v>
      </c>
      <c r="K136" s="2">
        <f>IF(GR_Report!$G$6="All",1,IF(D136=GR_Report!$G$6,1,0))</f>
        <v>1</v>
      </c>
      <c r="L136" s="2" t="str">
        <f>IF(AND(I136=1,J136=1,K136=1),COUNTIFS($I$2:I136,1,$J$2:J136,1,$K$2:K136,1),"")</f>
        <v/>
      </c>
      <c r="M136" s="2"/>
    </row>
    <row r="137" spans="1:13" ht="14.5" hidden="1" x14ac:dyDescent="0.35">
      <c r="A137" s="2" t="s">
        <v>615</v>
      </c>
      <c r="B137" s="5">
        <v>46170</v>
      </c>
      <c r="C137" s="2" t="s">
        <v>105</v>
      </c>
      <c r="D137" s="2" t="s">
        <v>103</v>
      </c>
      <c r="E137" s="3" t="s">
        <v>104</v>
      </c>
      <c r="F137" s="2">
        <v>40</v>
      </c>
      <c r="G137" s="2" t="s">
        <v>15</v>
      </c>
      <c r="H137" s="2">
        <v>12500</v>
      </c>
      <c r="I137" s="2">
        <f>IF(AND(B137&gt;=GR_Report!$C$4,B137&lt;=GR_Report!$E$4),1,0)</f>
        <v>0</v>
      </c>
      <c r="J137" s="2">
        <f>IF(GR_Report!$C$6="All",1,IF(C137=GR_Report!$C$6,1,0))</f>
        <v>1</v>
      </c>
      <c r="K137" s="2">
        <f>IF(GR_Report!$G$6="All",1,IF(D137=GR_Report!$G$6,1,0))</f>
        <v>1</v>
      </c>
      <c r="L137" s="2" t="str">
        <f>IF(AND(I137=1,J137=1,K137=1),COUNTIFS($I$2:I137,1,$J$2:J137,1,$K$2:K137,1),"")</f>
        <v/>
      </c>
      <c r="M137" s="2"/>
    </row>
    <row r="138" spans="1:13" ht="14.5" hidden="1" x14ac:dyDescent="0.35">
      <c r="A138" s="2" t="s">
        <v>616</v>
      </c>
      <c r="B138" s="5">
        <v>46184</v>
      </c>
      <c r="C138" s="2" t="s">
        <v>61</v>
      </c>
      <c r="D138" s="2" t="s">
        <v>373</v>
      </c>
      <c r="E138" s="3" t="s">
        <v>374</v>
      </c>
      <c r="F138" s="2">
        <v>200</v>
      </c>
      <c r="G138" s="2" t="s">
        <v>121</v>
      </c>
      <c r="H138" s="2">
        <v>70900</v>
      </c>
      <c r="I138" s="2">
        <f>IF(AND(B138&gt;=GR_Report!$C$4,B138&lt;=GR_Report!$E$4),1,0)</f>
        <v>0</v>
      </c>
      <c r="J138" s="2">
        <f>IF(GR_Report!$C$6="All",1,IF(C138=GR_Report!$C$6,1,0))</f>
        <v>1</v>
      </c>
      <c r="K138" s="2">
        <f>IF(GR_Report!$G$6="All",1,IF(D138=GR_Report!$G$6,1,0))</f>
        <v>1</v>
      </c>
      <c r="L138" s="2" t="str">
        <f>IF(AND(I138=1,J138=1,K138=1),COUNTIFS($I$2:I138,1,$J$2:J138,1,$K$2:K138,1),"")</f>
        <v/>
      </c>
      <c r="M138" s="2"/>
    </row>
    <row r="139" spans="1:13" ht="14.5" hidden="1" x14ac:dyDescent="0.35">
      <c r="A139" s="2" t="s">
        <v>617</v>
      </c>
      <c r="B139" s="5">
        <v>46139</v>
      </c>
      <c r="C139" s="2" t="s">
        <v>105</v>
      </c>
      <c r="D139" s="2" t="s">
        <v>335</v>
      </c>
      <c r="E139" s="3" t="s">
        <v>336</v>
      </c>
      <c r="F139" s="2">
        <v>100</v>
      </c>
      <c r="G139" s="2" t="s">
        <v>15</v>
      </c>
      <c r="H139" s="2">
        <v>45300</v>
      </c>
      <c r="I139" s="2">
        <f>IF(AND(B139&gt;=GR_Report!$C$4,B139&lt;=GR_Report!$E$4),1,0)</f>
        <v>0</v>
      </c>
      <c r="J139" s="2">
        <f>IF(GR_Report!$C$6="All",1,IF(C139=GR_Report!$C$6,1,0))</f>
        <v>1</v>
      </c>
      <c r="K139" s="2">
        <f>IF(GR_Report!$G$6="All",1,IF(D139=GR_Report!$G$6,1,0))</f>
        <v>1</v>
      </c>
      <c r="L139" s="2" t="str">
        <f>IF(AND(I139=1,J139=1,K139=1),COUNTIFS($I$2:I139,1,$J$2:J139,1,$K$2:K139,1),"")</f>
        <v/>
      </c>
      <c r="M139" s="2"/>
    </row>
    <row r="140" spans="1:13" ht="14.5" hidden="1" x14ac:dyDescent="0.35">
      <c r="A140" s="2" t="s">
        <v>618</v>
      </c>
      <c r="B140" s="5">
        <v>46108</v>
      </c>
      <c r="C140" s="2" t="s">
        <v>56</v>
      </c>
      <c r="D140" s="2" t="s">
        <v>437</v>
      </c>
      <c r="E140" s="3" t="s">
        <v>438</v>
      </c>
      <c r="F140" s="2">
        <v>80</v>
      </c>
      <c r="G140" s="2" t="s">
        <v>121</v>
      </c>
      <c r="H140" s="2">
        <v>36900</v>
      </c>
      <c r="I140" s="2">
        <f>IF(AND(B140&gt;=GR_Report!$C$4,B140&lt;=GR_Report!$E$4),1,0)</f>
        <v>1</v>
      </c>
      <c r="J140" s="2">
        <f>IF(GR_Report!$C$6="All",1,IF(C140=GR_Report!$C$6,1,0))</f>
        <v>1</v>
      </c>
      <c r="K140" s="2">
        <f>IF(GR_Report!$G$6="All",1,IF(D140=GR_Report!$G$6,1,0))</f>
        <v>1</v>
      </c>
      <c r="L140" s="2">
        <f>IF(AND(I140=1,J140=1,K140=1),COUNTIFS($I$2:I140,1,$J$2:J140,1,$K$2:K140,1),"")</f>
        <v>25</v>
      </c>
      <c r="M140" s="2"/>
    </row>
    <row r="141" spans="1:13" ht="14.5" hidden="1" x14ac:dyDescent="0.35">
      <c r="A141" s="2" t="s">
        <v>619</v>
      </c>
      <c r="B141" s="5">
        <v>46087</v>
      </c>
      <c r="C141" s="2" t="s">
        <v>138</v>
      </c>
      <c r="D141" s="2" t="s">
        <v>136</v>
      </c>
      <c r="E141" s="3" t="s">
        <v>137</v>
      </c>
      <c r="F141" s="2">
        <v>100</v>
      </c>
      <c r="G141" s="2" t="s">
        <v>121</v>
      </c>
      <c r="H141" s="2">
        <v>84400</v>
      </c>
      <c r="I141" s="2">
        <f>IF(AND(B141&gt;=GR_Report!$C$4,B141&lt;=GR_Report!$E$4),1,0)</f>
        <v>1</v>
      </c>
      <c r="J141" s="2">
        <f>IF(GR_Report!$C$6="All",1,IF(C141=GR_Report!$C$6,1,0))</f>
        <v>1</v>
      </c>
      <c r="K141" s="2">
        <f>IF(GR_Report!$G$6="All",1,IF(D141=GR_Report!$G$6,1,0))</f>
        <v>1</v>
      </c>
      <c r="L141" s="2">
        <f>IF(AND(I141=1,J141=1,K141=1),COUNTIFS($I$2:I141,1,$J$2:J141,1,$K$2:K141,1),"")</f>
        <v>26</v>
      </c>
      <c r="M141" s="2"/>
    </row>
    <row r="142" spans="1:13" ht="14.5" hidden="1" x14ac:dyDescent="0.35">
      <c r="A142" s="2" t="s">
        <v>620</v>
      </c>
      <c r="B142" s="5">
        <v>46070</v>
      </c>
      <c r="C142" s="2" t="s">
        <v>38</v>
      </c>
      <c r="D142" s="2" t="s">
        <v>36</v>
      </c>
      <c r="E142" s="3" t="s">
        <v>37</v>
      </c>
      <c r="F142" s="2">
        <v>20</v>
      </c>
      <c r="G142" s="2" t="s">
        <v>15</v>
      </c>
      <c r="H142" s="2">
        <v>48200</v>
      </c>
      <c r="I142" s="2">
        <f>IF(AND(B142&gt;=GR_Report!$C$4,B142&lt;=GR_Report!$E$4),1,0)</f>
        <v>0</v>
      </c>
      <c r="J142" s="2">
        <f>IF(GR_Report!$C$6="All",1,IF(C142=GR_Report!$C$6,1,0))</f>
        <v>1</v>
      </c>
      <c r="K142" s="2">
        <f>IF(GR_Report!$G$6="All",1,IF(D142=GR_Report!$G$6,1,0))</f>
        <v>1</v>
      </c>
      <c r="L142" s="2" t="str">
        <f>IF(AND(I142=1,J142=1,K142=1),COUNTIFS($I$2:I142,1,$J$2:J142,1,$K$2:K142,1),"")</f>
        <v/>
      </c>
      <c r="M142" s="2"/>
    </row>
    <row r="143" spans="1:13" ht="14.5" hidden="1" x14ac:dyDescent="0.35">
      <c r="A143" s="2" t="s">
        <v>621</v>
      </c>
      <c r="B143" s="5">
        <v>46151</v>
      </c>
      <c r="C143" s="2" t="s">
        <v>30</v>
      </c>
      <c r="D143" s="2" t="s">
        <v>28</v>
      </c>
      <c r="E143" s="3" t="s">
        <v>29</v>
      </c>
      <c r="F143" s="2">
        <v>100</v>
      </c>
      <c r="G143" s="2" t="s">
        <v>15</v>
      </c>
      <c r="H143" s="2">
        <v>43600</v>
      </c>
      <c r="I143" s="2">
        <f>IF(AND(B143&gt;=GR_Report!$C$4,B143&lt;=GR_Report!$E$4),1,0)</f>
        <v>0</v>
      </c>
      <c r="J143" s="2">
        <f>IF(GR_Report!$C$6="All",1,IF(C143=GR_Report!$C$6,1,0))</f>
        <v>1</v>
      </c>
      <c r="K143" s="2">
        <f>IF(GR_Report!$G$6="All",1,IF(D143=GR_Report!$G$6,1,0))</f>
        <v>1</v>
      </c>
      <c r="L143" s="2" t="str">
        <f>IF(AND(I143=1,J143=1,K143=1),COUNTIFS($I$2:I143,1,$J$2:J143,1,$K$2:K143,1),"")</f>
        <v/>
      </c>
      <c r="M143" s="2"/>
    </row>
    <row r="144" spans="1:13" ht="14.5" hidden="1" x14ac:dyDescent="0.35">
      <c r="A144" s="2" t="s">
        <v>622</v>
      </c>
      <c r="B144" s="5">
        <v>46085</v>
      </c>
      <c r="C144" s="2" t="s">
        <v>46</v>
      </c>
      <c r="D144" s="2" t="s">
        <v>82</v>
      </c>
      <c r="E144" s="3" t="s">
        <v>83</v>
      </c>
      <c r="F144" s="2">
        <v>150</v>
      </c>
      <c r="G144" s="2" t="s">
        <v>15</v>
      </c>
      <c r="H144" s="2">
        <v>79700</v>
      </c>
      <c r="I144" s="2">
        <f>IF(AND(B144&gt;=GR_Report!$C$4,B144&lt;=GR_Report!$E$4),1,0)</f>
        <v>1</v>
      </c>
      <c r="J144" s="2">
        <f>IF(GR_Report!$C$6="All",1,IF(C144=GR_Report!$C$6,1,0))</f>
        <v>1</v>
      </c>
      <c r="K144" s="2">
        <f>IF(GR_Report!$G$6="All",1,IF(D144=GR_Report!$G$6,1,0))</f>
        <v>1</v>
      </c>
      <c r="L144" s="2">
        <f>IF(AND(I144=1,J144=1,K144=1),COUNTIFS($I$2:I144,1,$J$2:J144,1,$K$2:K144,1),"")</f>
        <v>27</v>
      </c>
      <c r="M144" s="2"/>
    </row>
    <row r="145" spans="1:13" ht="14.5" hidden="1" x14ac:dyDescent="0.35">
      <c r="A145" s="2" t="s">
        <v>623</v>
      </c>
      <c r="B145" s="5">
        <v>46151</v>
      </c>
      <c r="C145" s="2" t="s">
        <v>56</v>
      </c>
      <c r="D145" s="2" t="s">
        <v>67</v>
      </c>
      <c r="E145" s="3" t="s">
        <v>68</v>
      </c>
      <c r="F145" s="2">
        <v>150</v>
      </c>
      <c r="G145" s="2" t="s">
        <v>15</v>
      </c>
      <c r="H145" s="2">
        <v>82400</v>
      </c>
      <c r="I145" s="2">
        <f>IF(AND(B145&gt;=GR_Report!$C$4,B145&lt;=GR_Report!$E$4),1,0)</f>
        <v>0</v>
      </c>
      <c r="J145" s="2">
        <f>IF(GR_Report!$C$6="All",1,IF(C145=GR_Report!$C$6,1,0))</f>
        <v>1</v>
      </c>
      <c r="K145" s="2">
        <f>IF(GR_Report!$G$6="All",1,IF(D145=GR_Report!$G$6,1,0))</f>
        <v>1</v>
      </c>
      <c r="L145" s="2" t="str">
        <f>IF(AND(I145=1,J145=1,K145=1),COUNTIFS($I$2:I145,1,$J$2:J145,1,$K$2:K145,1),"")</f>
        <v/>
      </c>
      <c r="M145" s="2"/>
    </row>
    <row r="146" spans="1:13" ht="14.5" hidden="1" x14ac:dyDescent="0.35">
      <c r="A146" s="2" t="s">
        <v>624</v>
      </c>
      <c r="B146" s="5">
        <v>46113</v>
      </c>
      <c r="C146" s="2" t="s">
        <v>227</v>
      </c>
      <c r="D146" s="2" t="s">
        <v>293</v>
      </c>
      <c r="E146" s="3" t="s">
        <v>294</v>
      </c>
      <c r="F146" s="2">
        <v>30</v>
      </c>
      <c r="G146" s="2" t="s">
        <v>262</v>
      </c>
      <c r="H146" s="2">
        <v>7000</v>
      </c>
      <c r="I146" s="2">
        <f>IF(AND(B146&gt;=GR_Report!$C$4,B146&lt;=GR_Report!$E$4),1,0)</f>
        <v>0</v>
      </c>
      <c r="J146" s="2">
        <f>IF(GR_Report!$C$6="All",1,IF(C146=GR_Report!$C$6,1,0))</f>
        <v>1</v>
      </c>
      <c r="K146" s="2">
        <f>IF(GR_Report!$G$6="All",1,IF(D146=GR_Report!$G$6,1,0))</f>
        <v>1</v>
      </c>
      <c r="L146" s="2" t="str">
        <f>IF(AND(I146=1,J146=1,K146=1),COUNTIFS($I$2:I146,1,$J$2:J146,1,$K$2:K146,1),"")</f>
        <v/>
      </c>
      <c r="M146" s="2"/>
    </row>
    <row r="147" spans="1:13" ht="14.5" x14ac:dyDescent="0.35">
      <c r="A147" s="2" t="s">
        <v>625</v>
      </c>
      <c r="B147" s="5">
        <v>46027</v>
      </c>
      <c r="C147" s="2" t="s">
        <v>147</v>
      </c>
      <c r="D147" s="2" t="s">
        <v>245</v>
      </c>
      <c r="E147" s="3" t="s">
        <v>246</v>
      </c>
      <c r="F147" s="2">
        <v>50</v>
      </c>
      <c r="G147" s="2" t="s">
        <v>121</v>
      </c>
      <c r="H147" s="2">
        <v>15700</v>
      </c>
      <c r="I147" s="2">
        <f>IF(AND(B147&gt;=GR_Report!$C$4,B147&lt;=GR_Report!$E$4),1,0)</f>
        <v>0</v>
      </c>
      <c r="J147" s="2">
        <f>IF(GR_Report!$C$6="All",1,IF(C147=GR_Report!$C$6,1,0))</f>
        <v>1</v>
      </c>
      <c r="K147" s="2">
        <f>IF(GR_Report!$G$6="All",1,IF(D147=GR_Report!$G$6,1,0))</f>
        <v>1</v>
      </c>
      <c r="L147" s="2" t="str">
        <f>IF(AND(I147=1,J147=1,K147=1),COUNTIFS($I$2:I147,1,$J$2:J147,1,$K$2:K147,1),"")</f>
        <v/>
      </c>
      <c r="M147" s="2"/>
    </row>
    <row r="148" spans="1:13" ht="14.5" hidden="1" x14ac:dyDescent="0.35">
      <c r="A148" s="2" t="s">
        <v>626</v>
      </c>
      <c r="B148" s="5">
        <v>46203</v>
      </c>
      <c r="C148" s="2" t="s">
        <v>150</v>
      </c>
      <c r="D148" s="2" t="s">
        <v>239</v>
      </c>
      <c r="E148" s="3" t="s">
        <v>240</v>
      </c>
      <c r="F148" s="2">
        <v>30</v>
      </c>
      <c r="G148" s="2" t="s">
        <v>121</v>
      </c>
      <c r="H148" s="2">
        <v>21400</v>
      </c>
      <c r="I148" s="2">
        <f>IF(AND(B148&gt;=GR_Report!$C$4,B148&lt;=GR_Report!$E$4),1,0)</f>
        <v>0</v>
      </c>
      <c r="J148" s="2">
        <f>IF(GR_Report!$C$6="All",1,IF(C148=GR_Report!$C$6,1,0))</f>
        <v>1</v>
      </c>
      <c r="K148" s="2">
        <f>IF(GR_Report!$G$6="All",1,IF(D148=GR_Report!$G$6,1,0))</f>
        <v>1</v>
      </c>
      <c r="L148" s="2" t="str">
        <f>IF(AND(I148=1,J148=1,K148=1),COUNTIFS($I$2:I148,1,$J$2:J148,1,$K$2:K148,1),"")</f>
        <v/>
      </c>
      <c r="M148" s="2"/>
    </row>
    <row r="149" spans="1:13" ht="14.5" hidden="1" x14ac:dyDescent="0.35">
      <c r="A149" s="2" t="s">
        <v>627</v>
      </c>
      <c r="B149" s="5">
        <v>46119</v>
      </c>
      <c r="C149" s="2" t="s">
        <v>163</v>
      </c>
      <c r="D149" s="2" t="s">
        <v>161</v>
      </c>
      <c r="E149" s="3" t="s">
        <v>162</v>
      </c>
      <c r="F149" s="2">
        <v>60</v>
      </c>
      <c r="G149" s="2" t="s">
        <v>121</v>
      </c>
      <c r="H149" s="2">
        <v>13800</v>
      </c>
      <c r="I149" s="2">
        <f>IF(AND(B149&gt;=GR_Report!$C$4,B149&lt;=GR_Report!$E$4),1,0)</f>
        <v>0</v>
      </c>
      <c r="J149" s="2">
        <f>IF(GR_Report!$C$6="All",1,IF(C149=GR_Report!$C$6,1,0))</f>
        <v>1</v>
      </c>
      <c r="K149" s="2">
        <f>IF(GR_Report!$G$6="All",1,IF(D149=GR_Report!$G$6,1,0))</f>
        <v>1</v>
      </c>
      <c r="L149" s="2" t="str">
        <f>IF(AND(I149=1,J149=1,K149=1),COUNTIFS($I$2:I149,1,$J$2:J149,1,$K$2:K149,1),"")</f>
        <v/>
      </c>
      <c r="M149" s="2"/>
    </row>
    <row r="150" spans="1:13" ht="14.5" hidden="1" x14ac:dyDescent="0.35">
      <c r="A150" s="2" t="s">
        <v>628</v>
      </c>
      <c r="B150" s="5">
        <v>46202</v>
      </c>
      <c r="C150" s="2" t="s">
        <v>16</v>
      </c>
      <c r="D150" s="2" t="s">
        <v>466</v>
      </c>
      <c r="E150" s="3" t="s">
        <v>467</v>
      </c>
      <c r="F150" s="2">
        <v>50</v>
      </c>
      <c r="G150" s="2" t="s">
        <v>121</v>
      </c>
      <c r="H150" s="2">
        <v>81700</v>
      </c>
      <c r="I150" s="2">
        <f>IF(AND(B150&gt;=GR_Report!$C$4,B150&lt;=GR_Report!$E$4),1,0)</f>
        <v>0</v>
      </c>
      <c r="J150" s="2">
        <f>IF(GR_Report!$C$6="All",1,IF(C150=GR_Report!$C$6,1,0))</f>
        <v>1</v>
      </c>
      <c r="K150" s="2">
        <f>IF(GR_Report!$G$6="All",1,IF(D150=GR_Report!$G$6,1,0))</f>
        <v>1</v>
      </c>
      <c r="L150" s="2" t="str">
        <f>IF(AND(I150=1,J150=1,K150=1),COUNTIFS($I$2:I150,1,$J$2:J150,1,$K$2:K150,1),"")</f>
        <v/>
      </c>
      <c r="M150" s="2"/>
    </row>
    <row r="151" spans="1:13" ht="14.5" hidden="1" x14ac:dyDescent="0.35">
      <c r="A151" s="2" t="s">
        <v>629</v>
      </c>
      <c r="B151" s="5">
        <v>46054</v>
      </c>
      <c r="C151" s="2" t="s">
        <v>102</v>
      </c>
      <c r="D151" s="2" t="s">
        <v>369</v>
      </c>
      <c r="E151" s="3" t="s">
        <v>370</v>
      </c>
      <c r="F151" s="2">
        <v>20</v>
      </c>
      <c r="G151" s="2" t="s">
        <v>121</v>
      </c>
      <c r="H151" s="2">
        <v>65900</v>
      </c>
      <c r="I151" s="2">
        <f>IF(AND(B151&gt;=GR_Report!$C$4,B151&lt;=GR_Report!$E$4),1,0)</f>
        <v>0</v>
      </c>
      <c r="J151" s="2">
        <f>IF(GR_Report!$C$6="All",1,IF(C151=GR_Report!$C$6,1,0))</f>
        <v>1</v>
      </c>
      <c r="K151" s="2">
        <f>IF(GR_Report!$G$6="All",1,IF(D151=GR_Report!$G$6,1,0))</f>
        <v>1</v>
      </c>
      <c r="L151" s="2" t="str">
        <f>IF(AND(I151=1,J151=1,K151=1),COUNTIFS($I$2:I151,1,$J$2:J151,1,$K$2:K151,1),"")</f>
        <v/>
      </c>
      <c r="M151" s="2"/>
    </row>
    <row r="152" spans="1:13" ht="14.5" hidden="1" x14ac:dyDescent="0.35">
      <c r="A152" s="2" t="s">
        <v>630</v>
      </c>
      <c r="B152" s="5">
        <v>46098</v>
      </c>
      <c r="C152" s="2" t="s">
        <v>24</v>
      </c>
      <c r="D152" s="2" t="s">
        <v>472</v>
      </c>
      <c r="E152" s="3" t="s">
        <v>473</v>
      </c>
      <c r="F152" s="2">
        <v>150</v>
      </c>
      <c r="G152" s="2" t="s">
        <v>121</v>
      </c>
      <c r="H152" s="2">
        <v>75800</v>
      </c>
      <c r="I152" s="2">
        <f>IF(AND(B152&gt;=GR_Report!$C$4,B152&lt;=GR_Report!$E$4),1,0)</f>
        <v>1</v>
      </c>
      <c r="J152" s="2">
        <f>IF(GR_Report!$C$6="All",1,IF(C152=GR_Report!$C$6,1,0))</f>
        <v>1</v>
      </c>
      <c r="K152" s="2">
        <f>IF(GR_Report!$G$6="All",1,IF(D152=GR_Report!$G$6,1,0))</f>
        <v>1</v>
      </c>
      <c r="L152" s="2">
        <f>IF(AND(I152=1,J152=1,K152=1),COUNTIFS($I$2:I152,1,$J$2:J152,1,$K$2:K152,1),"")</f>
        <v>28</v>
      </c>
      <c r="M152" s="2"/>
    </row>
    <row r="153" spans="1:13" ht="14.5" x14ac:dyDescent="0.35">
      <c r="A153" s="2" t="s">
        <v>631</v>
      </c>
      <c r="B153" s="5">
        <v>46048</v>
      </c>
      <c r="C153" s="2" t="s">
        <v>163</v>
      </c>
      <c r="D153" s="2" t="s">
        <v>166</v>
      </c>
      <c r="E153" s="3" t="s">
        <v>167</v>
      </c>
      <c r="F153" s="2">
        <v>120</v>
      </c>
      <c r="G153" s="2" t="s">
        <v>121</v>
      </c>
      <c r="H153" s="2">
        <v>65000</v>
      </c>
      <c r="I153" s="2">
        <f>IF(AND(B153&gt;=GR_Report!$C$4,B153&lt;=GR_Report!$E$4),1,0)</f>
        <v>0</v>
      </c>
      <c r="J153" s="2">
        <f>IF(GR_Report!$C$6="All",1,IF(C153=GR_Report!$C$6,1,0))</f>
        <v>1</v>
      </c>
      <c r="K153" s="2">
        <f>IF(GR_Report!$G$6="All",1,IF(D153=GR_Report!$G$6,1,0))</f>
        <v>1</v>
      </c>
      <c r="L153" s="2" t="str">
        <f>IF(AND(I153=1,J153=1,K153=1),COUNTIFS($I$2:I153,1,$J$2:J153,1,$K$2:K153,1),"")</f>
        <v/>
      </c>
      <c r="M153" s="2"/>
    </row>
    <row r="154" spans="1:13" ht="14.5" hidden="1" x14ac:dyDescent="0.35">
      <c r="A154" s="2" t="s">
        <v>632</v>
      </c>
      <c r="B154" s="5">
        <v>46121</v>
      </c>
      <c r="C154" s="2" t="s">
        <v>41</v>
      </c>
      <c r="D154" s="2" t="s">
        <v>98</v>
      </c>
      <c r="E154" s="3" t="s">
        <v>99</v>
      </c>
      <c r="F154" s="2">
        <v>40</v>
      </c>
      <c r="G154" s="2" t="s">
        <v>15</v>
      </c>
      <c r="H154" s="2">
        <v>7300</v>
      </c>
      <c r="I154" s="2">
        <f>IF(AND(B154&gt;=GR_Report!$C$4,B154&lt;=GR_Report!$E$4),1,0)</f>
        <v>0</v>
      </c>
      <c r="J154" s="2">
        <f>IF(GR_Report!$C$6="All",1,IF(C154=GR_Report!$C$6,1,0))</f>
        <v>1</v>
      </c>
      <c r="K154" s="2">
        <f>IF(GR_Report!$G$6="All",1,IF(D154=GR_Report!$G$6,1,0))</f>
        <v>1</v>
      </c>
      <c r="L154" s="2" t="str">
        <f>IF(AND(I154=1,J154=1,K154=1),COUNTIFS($I$2:I154,1,$J$2:J154,1,$K$2:K154,1),"")</f>
        <v/>
      </c>
      <c r="M154" s="2"/>
    </row>
    <row r="155" spans="1:13" ht="14.5" hidden="1" x14ac:dyDescent="0.35">
      <c r="A155" s="2" t="s">
        <v>633</v>
      </c>
      <c r="B155" s="5">
        <v>46146</v>
      </c>
      <c r="C155" s="2" t="s">
        <v>290</v>
      </c>
      <c r="D155" s="2" t="s">
        <v>367</v>
      </c>
      <c r="E155" s="3" t="s">
        <v>368</v>
      </c>
      <c r="F155" s="2">
        <v>50</v>
      </c>
      <c r="G155" s="2" t="s">
        <v>15</v>
      </c>
      <c r="H155" s="2">
        <v>7900</v>
      </c>
      <c r="I155" s="2">
        <f>IF(AND(B155&gt;=GR_Report!$C$4,B155&lt;=GR_Report!$E$4),1,0)</f>
        <v>0</v>
      </c>
      <c r="J155" s="2">
        <f>IF(GR_Report!$C$6="All",1,IF(C155=GR_Report!$C$6,1,0))</f>
        <v>1</v>
      </c>
      <c r="K155" s="2">
        <f>IF(GR_Report!$G$6="All",1,IF(D155=GR_Report!$G$6,1,0))</f>
        <v>1</v>
      </c>
      <c r="L155" s="2" t="str">
        <f>IF(AND(I155=1,J155=1,K155=1),COUNTIFS($I$2:I155,1,$J$2:J155,1,$K$2:K155,1),"")</f>
        <v/>
      </c>
      <c r="M155" s="2"/>
    </row>
    <row r="156" spans="1:13" ht="14.5" x14ac:dyDescent="0.35">
      <c r="A156" s="2" t="s">
        <v>634</v>
      </c>
      <c r="B156" s="5">
        <v>46023</v>
      </c>
      <c r="C156" s="2" t="s">
        <v>150</v>
      </c>
      <c r="D156" s="2" t="s">
        <v>450</v>
      </c>
      <c r="E156" s="3" t="s">
        <v>451</v>
      </c>
      <c r="F156" s="2">
        <v>30</v>
      </c>
      <c r="G156" s="2" t="s">
        <v>121</v>
      </c>
      <c r="H156" s="2">
        <v>5700</v>
      </c>
      <c r="I156" s="2">
        <f>IF(AND(B156&gt;=GR_Report!$C$4,B156&lt;=GR_Report!$E$4),1,0)</f>
        <v>0</v>
      </c>
      <c r="J156" s="2">
        <f>IF(GR_Report!$C$6="All",1,IF(C156=GR_Report!$C$6,1,0))</f>
        <v>1</v>
      </c>
      <c r="K156" s="2">
        <f>IF(GR_Report!$G$6="All",1,IF(D156=GR_Report!$G$6,1,0))</f>
        <v>1</v>
      </c>
      <c r="L156" s="2" t="str">
        <f>IF(AND(I156=1,J156=1,K156=1),COUNTIFS($I$2:I156,1,$J$2:J156,1,$K$2:K156,1),"")</f>
        <v/>
      </c>
      <c r="M156" s="2"/>
    </row>
    <row r="157" spans="1:13" ht="14.5" hidden="1" x14ac:dyDescent="0.35">
      <c r="A157" s="2" t="s">
        <v>635</v>
      </c>
      <c r="B157" s="5">
        <v>46156</v>
      </c>
      <c r="C157" s="2" t="s">
        <v>16</v>
      </c>
      <c r="D157" s="2" t="s">
        <v>274</v>
      </c>
      <c r="E157" s="3" t="s">
        <v>275</v>
      </c>
      <c r="F157" s="2">
        <v>120</v>
      </c>
      <c r="G157" s="2" t="s">
        <v>262</v>
      </c>
      <c r="H157" s="2">
        <v>68800</v>
      </c>
      <c r="I157" s="2">
        <f>IF(AND(B157&gt;=GR_Report!$C$4,B157&lt;=GR_Report!$E$4),1,0)</f>
        <v>0</v>
      </c>
      <c r="J157" s="2">
        <f>IF(GR_Report!$C$6="All",1,IF(C157=GR_Report!$C$6,1,0))</f>
        <v>1</v>
      </c>
      <c r="K157" s="2">
        <f>IF(GR_Report!$G$6="All",1,IF(D157=GR_Report!$G$6,1,0))</f>
        <v>1</v>
      </c>
      <c r="L157" s="2" t="str">
        <f>IF(AND(I157=1,J157=1,K157=1),COUNTIFS($I$2:I157,1,$J$2:J157,1,$K$2:K157,1),"")</f>
        <v/>
      </c>
      <c r="M157" s="2"/>
    </row>
    <row r="158" spans="1:13" ht="14.5" hidden="1" x14ac:dyDescent="0.35">
      <c r="A158" s="2" t="s">
        <v>636</v>
      </c>
      <c r="B158" s="5">
        <v>46181</v>
      </c>
      <c r="C158" s="2" t="s">
        <v>90</v>
      </c>
      <c r="D158" s="2" t="s">
        <v>188</v>
      </c>
      <c r="E158" s="3" t="s">
        <v>189</v>
      </c>
      <c r="F158" s="2">
        <v>30</v>
      </c>
      <c r="G158" s="2" t="s">
        <v>121</v>
      </c>
      <c r="H158" s="2">
        <v>72700</v>
      </c>
      <c r="I158" s="2">
        <f>IF(AND(B158&gt;=GR_Report!$C$4,B158&lt;=GR_Report!$E$4),1,0)</f>
        <v>0</v>
      </c>
      <c r="J158" s="2">
        <f>IF(GR_Report!$C$6="All",1,IF(C158=GR_Report!$C$6,1,0))</f>
        <v>1</v>
      </c>
      <c r="K158" s="2">
        <f>IF(GR_Report!$G$6="All",1,IF(D158=GR_Report!$G$6,1,0))</f>
        <v>1</v>
      </c>
      <c r="L158" s="2" t="str">
        <f>IF(AND(I158=1,J158=1,K158=1),COUNTIFS($I$2:I158,1,$J$2:J158,1,$K$2:K158,1),"")</f>
        <v/>
      </c>
      <c r="M158" s="2"/>
    </row>
    <row r="159" spans="1:13" ht="14.5" hidden="1" x14ac:dyDescent="0.35">
      <c r="A159" s="2" t="s">
        <v>637</v>
      </c>
      <c r="B159" s="5">
        <v>46191</v>
      </c>
      <c r="C159" s="2" t="s">
        <v>147</v>
      </c>
      <c r="D159" s="2" t="s">
        <v>145</v>
      </c>
      <c r="E159" s="3" t="s">
        <v>146</v>
      </c>
      <c r="F159" s="2">
        <v>120</v>
      </c>
      <c r="G159" s="2" t="s">
        <v>121</v>
      </c>
      <c r="H159" s="2">
        <v>54200</v>
      </c>
      <c r="I159" s="2">
        <f>IF(AND(B159&gt;=GR_Report!$C$4,B159&lt;=GR_Report!$E$4),1,0)</f>
        <v>0</v>
      </c>
      <c r="J159" s="2">
        <f>IF(GR_Report!$C$6="All",1,IF(C159=GR_Report!$C$6,1,0))</f>
        <v>1</v>
      </c>
      <c r="K159" s="2">
        <f>IF(GR_Report!$G$6="All",1,IF(D159=GR_Report!$G$6,1,0))</f>
        <v>1</v>
      </c>
      <c r="L159" s="2" t="str">
        <f>IF(AND(I159=1,J159=1,K159=1),COUNTIFS($I$2:I159,1,$J$2:J159,1,$K$2:K159,1),"")</f>
        <v/>
      </c>
      <c r="M159" s="2"/>
    </row>
    <row r="160" spans="1:13" ht="14.5" hidden="1" x14ac:dyDescent="0.35">
      <c r="A160" s="2" t="s">
        <v>638</v>
      </c>
      <c r="B160" s="5">
        <v>46176</v>
      </c>
      <c r="C160" s="2" t="s">
        <v>24</v>
      </c>
      <c r="D160" s="2" t="s">
        <v>180</v>
      </c>
      <c r="E160" s="3" t="s">
        <v>181</v>
      </c>
      <c r="F160" s="2">
        <v>30</v>
      </c>
      <c r="G160" s="2" t="s">
        <v>121</v>
      </c>
      <c r="H160" s="2">
        <v>50300</v>
      </c>
      <c r="I160" s="2">
        <f>IF(AND(B160&gt;=GR_Report!$C$4,B160&lt;=GR_Report!$E$4),1,0)</f>
        <v>0</v>
      </c>
      <c r="J160" s="2">
        <f>IF(GR_Report!$C$6="All",1,IF(C160=GR_Report!$C$6,1,0))</f>
        <v>1</v>
      </c>
      <c r="K160" s="2">
        <f>IF(GR_Report!$G$6="All",1,IF(D160=GR_Report!$G$6,1,0))</f>
        <v>1</v>
      </c>
      <c r="L160" s="2" t="str">
        <f>IF(AND(I160=1,J160=1,K160=1),COUNTIFS($I$2:I160,1,$J$2:J160,1,$K$2:K160,1),"")</f>
        <v/>
      </c>
      <c r="M160" s="2"/>
    </row>
    <row r="161" spans="1:13" ht="14.5" hidden="1" x14ac:dyDescent="0.35">
      <c r="A161" s="2" t="s">
        <v>639</v>
      </c>
      <c r="B161" s="5">
        <v>46160</v>
      </c>
      <c r="C161" s="2" t="s">
        <v>41</v>
      </c>
      <c r="D161" s="2" t="s">
        <v>270</v>
      </c>
      <c r="E161" s="3" t="s">
        <v>271</v>
      </c>
      <c r="F161" s="2">
        <v>80</v>
      </c>
      <c r="G161" s="2" t="s">
        <v>262</v>
      </c>
      <c r="H161" s="2">
        <v>29800</v>
      </c>
      <c r="I161" s="2">
        <f>IF(AND(B161&gt;=GR_Report!$C$4,B161&lt;=GR_Report!$E$4),1,0)</f>
        <v>0</v>
      </c>
      <c r="J161" s="2">
        <f>IF(GR_Report!$C$6="All",1,IF(C161=GR_Report!$C$6,1,0))</f>
        <v>1</v>
      </c>
      <c r="K161" s="2">
        <f>IF(GR_Report!$G$6="All",1,IF(D161=GR_Report!$G$6,1,0))</f>
        <v>1</v>
      </c>
      <c r="L161" s="2" t="str">
        <f>IF(AND(I161=1,J161=1,K161=1),COUNTIFS($I$2:I161,1,$J$2:J161,1,$K$2:K161,1),"")</f>
        <v/>
      </c>
      <c r="M161" s="2"/>
    </row>
    <row r="162" spans="1:13" ht="14.5" hidden="1" x14ac:dyDescent="0.35">
      <c r="A162" s="2" t="s">
        <v>640</v>
      </c>
      <c r="B162" s="5">
        <v>46173</v>
      </c>
      <c r="C162" s="2" t="s">
        <v>332</v>
      </c>
      <c r="D162" s="2" t="s">
        <v>330</v>
      </c>
      <c r="E162" s="3" t="s">
        <v>331</v>
      </c>
      <c r="F162" s="2">
        <v>40</v>
      </c>
      <c r="G162" s="2" t="s">
        <v>15</v>
      </c>
      <c r="H162" s="2">
        <v>36800</v>
      </c>
      <c r="I162" s="2">
        <f>IF(AND(B162&gt;=GR_Report!$C$4,B162&lt;=GR_Report!$E$4),1,0)</f>
        <v>0</v>
      </c>
      <c r="J162" s="2">
        <f>IF(GR_Report!$C$6="All",1,IF(C162=GR_Report!$C$6,1,0))</f>
        <v>1</v>
      </c>
      <c r="K162" s="2">
        <f>IF(GR_Report!$G$6="All",1,IF(D162=GR_Report!$G$6,1,0))</f>
        <v>1</v>
      </c>
      <c r="L162" s="2" t="str">
        <f>IF(AND(I162=1,J162=1,K162=1),COUNTIFS($I$2:I162,1,$J$2:J162,1,$K$2:K162,1),"")</f>
        <v/>
      </c>
      <c r="M162" s="2"/>
    </row>
    <row r="163" spans="1:13" ht="14.5" hidden="1" x14ac:dyDescent="0.35">
      <c r="A163" s="2" t="s">
        <v>641</v>
      </c>
      <c r="B163" s="5">
        <v>46128</v>
      </c>
      <c r="C163" s="2" t="s">
        <v>156</v>
      </c>
      <c r="D163" s="2" t="s">
        <v>256</v>
      </c>
      <c r="E163" s="3" t="s">
        <v>257</v>
      </c>
      <c r="F163" s="2">
        <v>80</v>
      </c>
      <c r="G163" s="2" t="s">
        <v>121</v>
      </c>
      <c r="H163" s="2">
        <v>55700</v>
      </c>
      <c r="I163" s="2">
        <f>IF(AND(B163&gt;=GR_Report!$C$4,B163&lt;=GR_Report!$E$4),1,0)</f>
        <v>0</v>
      </c>
      <c r="J163" s="2">
        <f>IF(GR_Report!$C$6="All",1,IF(C163=GR_Report!$C$6,1,0))</f>
        <v>1</v>
      </c>
      <c r="K163" s="2">
        <f>IF(GR_Report!$G$6="All",1,IF(D163=GR_Report!$G$6,1,0))</f>
        <v>1</v>
      </c>
      <c r="L163" s="2" t="str">
        <f>IF(AND(I163=1,J163=1,K163=1),COUNTIFS($I$2:I163,1,$J$2:J163,1,$K$2:K163,1),"")</f>
        <v/>
      </c>
      <c r="M163" s="2"/>
    </row>
    <row r="164" spans="1:13" ht="14.5" hidden="1" x14ac:dyDescent="0.35">
      <c r="A164" s="2" t="s">
        <v>642</v>
      </c>
      <c r="B164" s="5">
        <v>46064</v>
      </c>
      <c r="C164" s="2" t="s">
        <v>71</v>
      </c>
      <c r="D164" s="2" t="s">
        <v>210</v>
      </c>
      <c r="E164" s="3" t="s">
        <v>211</v>
      </c>
      <c r="F164" s="2">
        <v>200</v>
      </c>
      <c r="G164" s="2" t="s">
        <v>121</v>
      </c>
      <c r="H164" s="2">
        <v>47300</v>
      </c>
      <c r="I164" s="2">
        <f>IF(AND(B164&gt;=GR_Report!$C$4,B164&lt;=GR_Report!$E$4),1,0)</f>
        <v>0</v>
      </c>
      <c r="J164" s="2">
        <f>IF(GR_Report!$C$6="All",1,IF(C164=GR_Report!$C$6,1,0))</f>
        <v>1</v>
      </c>
      <c r="K164" s="2">
        <f>IF(GR_Report!$G$6="All",1,IF(D164=GR_Report!$G$6,1,0))</f>
        <v>1</v>
      </c>
      <c r="L164" s="2" t="str">
        <f>IF(AND(I164=1,J164=1,K164=1),COUNTIFS($I$2:I164,1,$J$2:J164,1,$K$2:K164,1),"")</f>
        <v/>
      </c>
      <c r="M164" s="2"/>
    </row>
    <row r="165" spans="1:13" ht="14.5" hidden="1" x14ac:dyDescent="0.35">
      <c r="A165" s="2" t="s">
        <v>643</v>
      </c>
      <c r="B165" s="5">
        <v>46176</v>
      </c>
      <c r="C165" s="2" t="s">
        <v>27</v>
      </c>
      <c r="D165" s="2" t="s">
        <v>25</v>
      </c>
      <c r="E165" s="3" t="s">
        <v>26</v>
      </c>
      <c r="F165" s="2">
        <v>50</v>
      </c>
      <c r="G165" s="2" t="s">
        <v>15</v>
      </c>
      <c r="H165" s="2">
        <v>73700</v>
      </c>
      <c r="I165" s="2">
        <f>IF(AND(B165&gt;=GR_Report!$C$4,B165&lt;=GR_Report!$E$4),1,0)</f>
        <v>0</v>
      </c>
      <c r="J165" s="2">
        <f>IF(GR_Report!$C$6="All",1,IF(C165=GR_Report!$C$6,1,0))</f>
        <v>1</v>
      </c>
      <c r="K165" s="2">
        <f>IF(GR_Report!$G$6="All",1,IF(D165=GR_Report!$G$6,1,0))</f>
        <v>1</v>
      </c>
      <c r="L165" s="2" t="str">
        <f>IF(AND(I165=1,J165=1,K165=1),COUNTIFS($I$2:I165,1,$J$2:J165,1,$K$2:K165,1),"")</f>
        <v/>
      </c>
      <c r="M165" s="2"/>
    </row>
    <row r="166" spans="1:13" ht="14.5" x14ac:dyDescent="0.35">
      <c r="A166" s="2" t="s">
        <v>644</v>
      </c>
      <c r="B166" s="5">
        <v>46039</v>
      </c>
      <c r="C166" s="2" t="s">
        <v>163</v>
      </c>
      <c r="D166" s="2" t="s">
        <v>161</v>
      </c>
      <c r="E166" s="3" t="s">
        <v>162</v>
      </c>
      <c r="F166" s="2">
        <v>50</v>
      </c>
      <c r="G166" s="2" t="s">
        <v>121</v>
      </c>
      <c r="H166" s="2">
        <v>13800</v>
      </c>
      <c r="I166" s="2">
        <f>IF(AND(B166&gt;=GR_Report!$C$4,B166&lt;=GR_Report!$E$4),1,0)</f>
        <v>0</v>
      </c>
      <c r="J166" s="2">
        <f>IF(GR_Report!$C$6="All",1,IF(C166=GR_Report!$C$6,1,0))</f>
        <v>1</v>
      </c>
      <c r="K166" s="2">
        <f>IF(GR_Report!$G$6="All",1,IF(D166=GR_Report!$G$6,1,0))</f>
        <v>1</v>
      </c>
      <c r="L166" s="2" t="str">
        <f>IF(AND(I166=1,J166=1,K166=1),COUNTIFS($I$2:I166,1,$J$2:J166,1,$K$2:K166,1),"")</f>
        <v/>
      </c>
      <c r="M166" s="2"/>
    </row>
    <row r="167" spans="1:13" ht="14.5" hidden="1" x14ac:dyDescent="0.35">
      <c r="A167" s="2" t="s">
        <v>645</v>
      </c>
      <c r="B167" s="5">
        <v>46125</v>
      </c>
      <c r="C167" s="2" t="s">
        <v>102</v>
      </c>
      <c r="D167" s="2" t="s">
        <v>241</v>
      </c>
      <c r="E167" s="3" t="s">
        <v>242</v>
      </c>
      <c r="F167" s="2">
        <v>50</v>
      </c>
      <c r="G167" s="2" t="s">
        <v>121</v>
      </c>
      <c r="H167" s="2">
        <v>45900</v>
      </c>
      <c r="I167" s="2">
        <f>IF(AND(B167&gt;=GR_Report!$C$4,B167&lt;=GR_Report!$E$4),1,0)</f>
        <v>0</v>
      </c>
      <c r="J167" s="2">
        <f>IF(GR_Report!$C$6="All",1,IF(C167=GR_Report!$C$6,1,0))</f>
        <v>1</v>
      </c>
      <c r="K167" s="2">
        <f>IF(GR_Report!$G$6="All",1,IF(D167=GR_Report!$G$6,1,0))</f>
        <v>1</v>
      </c>
      <c r="L167" s="2" t="str">
        <f>IF(AND(I167=1,J167=1,K167=1),COUNTIFS($I$2:I167,1,$J$2:J167,1,$K$2:K167,1),"")</f>
        <v/>
      </c>
      <c r="M167" s="2"/>
    </row>
    <row r="168" spans="1:13" ht="14.5" hidden="1" x14ac:dyDescent="0.35">
      <c r="A168" s="2" t="s">
        <v>646</v>
      </c>
      <c r="B168" s="5">
        <v>46159</v>
      </c>
      <c r="C168" s="2" t="s">
        <v>81</v>
      </c>
      <c r="D168" s="2" t="s">
        <v>361</v>
      </c>
      <c r="E168" s="3" t="s">
        <v>362</v>
      </c>
      <c r="F168" s="2">
        <v>200</v>
      </c>
      <c r="G168" s="2" t="s">
        <v>15</v>
      </c>
      <c r="H168" s="2">
        <v>89300</v>
      </c>
      <c r="I168" s="2">
        <f>IF(AND(B168&gt;=GR_Report!$C$4,B168&lt;=GR_Report!$E$4),1,0)</f>
        <v>0</v>
      </c>
      <c r="J168" s="2">
        <f>IF(GR_Report!$C$6="All",1,IF(C168=GR_Report!$C$6,1,0))</f>
        <v>1</v>
      </c>
      <c r="K168" s="2">
        <f>IF(GR_Report!$G$6="All",1,IF(D168=GR_Report!$G$6,1,0))</f>
        <v>1</v>
      </c>
      <c r="L168" s="2" t="str">
        <f>IF(AND(I168=1,J168=1,K168=1),COUNTIFS($I$2:I168,1,$J$2:J168,1,$K$2:K168,1),"")</f>
        <v/>
      </c>
      <c r="M168" s="2"/>
    </row>
    <row r="169" spans="1:13" ht="14.5" hidden="1" x14ac:dyDescent="0.35">
      <c r="A169" s="2" t="s">
        <v>647</v>
      </c>
      <c r="B169" s="5">
        <v>46116</v>
      </c>
      <c r="C169" s="2" t="s">
        <v>16</v>
      </c>
      <c r="D169" s="2" t="s">
        <v>466</v>
      </c>
      <c r="E169" s="3" t="s">
        <v>467</v>
      </c>
      <c r="F169" s="2">
        <v>120</v>
      </c>
      <c r="G169" s="2" t="s">
        <v>121</v>
      </c>
      <c r="H169" s="2">
        <v>81700</v>
      </c>
      <c r="I169" s="2">
        <f>IF(AND(B169&gt;=GR_Report!$C$4,B169&lt;=GR_Report!$E$4),1,0)</f>
        <v>0</v>
      </c>
      <c r="J169" s="2">
        <f>IF(GR_Report!$C$6="All",1,IF(C169=GR_Report!$C$6,1,0))</f>
        <v>1</v>
      </c>
      <c r="K169" s="2">
        <f>IF(GR_Report!$G$6="All",1,IF(D169=GR_Report!$G$6,1,0))</f>
        <v>1</v>
      </c>
      <c r="L169" s="2" t="str">
        <f>IF(AND(I169=1,J169=1,K169=1),COUNTIFS($I$2:I169,1,$J$2:J169,1,$K$2:K169,1),"")</f>
        <v/>
      </c>
      <c r="M169" s="2"/>
    </row>
    <row r="170" spans="1:13" ht="14.5" x14ac:dyDescent="0.35">
      <c r="A170" s="2" t="s">
        <v>648</v>
      </c>
      <c r="B170" s="5">
        <v>46050</v>
      </c>
      <c r="C170" s="2" t="s">
        <v>147</v>
      </c>
      <c r="D170" s="2" t="s">
        <v>247</v>
      </c>
      <c r="E170" s="3" t="s">
        <v>248</v>
      </c>
      <c r="F170" s="2">
        <v>100</v>
      </c>
      <c r="G170" s="2" t="s">
        <v>121</v>
      </c>
      <c r="H170" s="2">
        <v>21200</v>
      </c>
      <c r="I170" s="2">
        <f>IF(AND(B170&gt;=GR_Report!$C$4,B170&lt;=GR_Report!$E$4),1,0)</f>
        <v>0</v>
      </c>
      <c r="J170" s="2">
        <f>IF(GR_Report!$C$6="All",1,IF(C170=GR_Report!$C$6,1,0))</f>
        <v>1</v>
      </c>
      <c r="K170" s="2">
        <f>IF(GR_Report!$G$6="All",1,IF(D170=GR_Report!$G$6,1,0))</f>
        <v>1</v>
      </c>
      <c r="L170" s="2" t="str">
        <f>IF(AND(I170=1,J170=1,K170=1),COUNTIFS($I$2:I170,1,$J$2:J170,1,$K$2:K170,1),"")</f>
        <v/>
      </c>
      <c r="M170" s="2"/>
    </row>
    <row r="171" spans="1:13" ht="14.5" hidden="1" x14ac:dyDescent="0.35">
      <c r="A171" s="2" t="s">
        <v>649</v>
      </c>
      <c r="B171" s="5">
        <v>46091</v>
      </c>
      <c r="C171" s="2" t="s">
        <v>46</v>
      </c>
      <c r="D171" s="2" t="s">
        <v>52</v>
      </c>
      <c r="E171" s="3" t="s">
        <v>53</v>
      </c>
      <c r="F171" s="2">
        <v>100</v>
      </c>
      <c r="G171" s="2" t="s">
        <v>15</v>
      </c>
      <c r="H171" s="2">
        <v>39600</v>
      </c>
      <c r="I171" s="2">
        <f>IF(AND(B171&gt;=GR_Report!$C$4,B171&lt;=GR_Report!$E$4),1,0)</f>
        <v>1</v>
      </c>
      <c r="J171" s="2">
        <f>IF(GR_Report!$C$6="All",1,IF(C171=GR_Report!$C$6,1,0))</f>
        <v>1</v>
      </c>
      <c r="K171" s="2">
        <f>IF(GR_Report!$G$6="All",1,IF(D171=GR_Report!$G$6,1,0))</f>
        <v>1</v>
      </c>
      <c r="L171" s="2">
        <f>IF(AND(I171=1,J171=1,K171=1),COUNTIFS($I$2:I171,1,$J$2:J171,1,$K$2:K171,1),"")</f>
        <v>29</v>
      </c>
      <c r="M171" s="2"/>
    </row>
    <row r="172" spans="1:13" ht="14.5" hidden="1" x14ac:dyDescent="0.35">
      <c r="A172" s="2" t="s">
        <v>650</v>
      </c>
      <c r="B172" s="5">
        <v>46078</v>
      </c>
      <c r="C172" s="2" t="s">
        <v>163</v>
      </c>
      <c r="D172" s="2" t="s">
        <v>166</v>
      </c>
      <c r="E172" s="3" t="s">
        <v>167</v>
      </c>
      <c r="F172" s="2">
        <v>60</v>
      </c>
      <c r="G172" s="2" t="s">
        <v>121</v>
      </c>
      <c r="H172" s="2">
        <v>65000</v>
      </c>
      <c r="I172" s="2">
        <f>IF(AND(B172&gt;=GR_Report!$C$4,B172&lt;=GR_Report!$E$4),1,0)</f>
        <v>0</v>
      </c>
      <c r="J172" s="2">
        <f>IF(GR_Report!$C$6="All",1,IF(C172=GR_Report!$C$6,1,0))</f>
        <v>1</v>
      </c>
      <c r="K172" s="2">
        <f>IF(GR_Report!$G$6="All",1,IF(D172=GR_Report!$G$6,1,0))</f>
        <v>1</v>
      </c>
      <c r="L172" s="2" t="str">
        <f>IF(AND(I172=1,J172=1,K172=1),COUNTIFS($I$2:I172,1,$J$2:J172,1,$K$2:K172,1),"")</f>
        <v/>
      </c>
      <c r="M172" s="2"/>
    </row>
    <row r="173" spans="1:13" ht="14.5" hidden="1" x14ac:dyDescent="0.35">
      <c r="A173" s="2" t="s">
        <v>651</v>
      </c>
      <c r="B173" s="5">
        <v>46203</v>
      </c>
      <c r="C173" s="2" t="s">
        <v>102</v>
      </c>
      <c r="D173" s="2" t="s">
        <v>369</v>
      </c>
      <c r="E173" s="3" t="s">
        <v>370</v>
      </c>
      <c r="F173" s="2">
        <v>20</v>
      </c>
      <c r="G173" s="2" t="s">
        <v>121</v>
      </c>
      <c r="H173" s="2">
        <v>65900</v>
      </c>
      <c r="I173" s="2">
        <f>IF(AND(B173&gt;=GR_Report!$C$4,B173&lt;=GR_Report!$E$4),1,0)</f>
        <v>0</v>
      </c>
      <c r="J173" s="2">
        <f>IF(GR_Report!$C$6="All",1,IF(C173=GR_Report!$C$6,1,0))</f>
        <v>1</v>
      </c>
      <c r="K173" s="2">
        <f>IF(GR_Report!$G$6="All",1,IF(D173=GR_Report!$G$6,1,0))</f>
        <v>1</v>
      </c>
      <c r="L173" s="2" t="str">
        <f>IF(AND(I173=1,J173=1,K173=1),COUNTIFS($I$2:I173,1,$J$2:J173,1,$K$2:K173,1),"")</f>
        <v/>
      </c>
      <c r="M173" s="2"/>
    </row>
    <row r="174" spans="1:13" ht="14.5" hidden="1" x14ac:dyDescent="0.35">
      <c r="A174" s="2" t="s">
        <v>652</v>
      </c>
      <c r="B174" s="5">
        <v>46171</v>
      </c>
      <c r="C174" s="2" t="s">
        <v>16</v>
      </c>
      <c r="D174" s="2" t="s">
        <v>212</v>
      </c>
      <c r="E174" s="3" t="s">
        <v>213</v>
      </c>
      <c r="F174" s="2">
        <v>150</v>
      </c>
      <c r="G174" s="2" t="s">
        <v>121</v>
      </c>
      <c r="H174" s="2">
        <v>87400</v>
      </c>
      <c r="I174" s="2">
        <f>IF(AND(B174&gt;=GR_Report!$C$4,B174&lt;=GR_Report!$E$4),1,0)</f>
        <v>0</v>
      </c>
      <c r="J174" s="2">
        <f>IF(GR_Report!$C$6="All",1,IF(C174=GR_Report!$C$6,1,0))</f>
        <v>1</v>
      </c>
      <c r="K174" s="2">
        <f>IF(GR_Report!$G$6="All",1,IF(D174=GR_Report!$G$6,1,0))</f>
        <v>1</v>
      </c>
      <c r="L174" s="2" t="str">
        <f>IF(AND(I174=1,J174=1,K174=1),COUNTIFS($I$2:I174,1,$J$2:J174,1,$K$2:K174,1),"")</f>
        <v/>
      </c>
      <c r="M174" s="2"/>
    </row>
    <row r="175" spans="1:13" ht="14.5" hidden="1" x14ac:dyDescent="0.35">
      <c r="A175" s="2" t="s">
        <v>653</v>
      </c>
      <c r="B175" s="5">
        <v>46185</v>
      </c>
      <c r="C175" s="2" t="s">
        <v>179</v>
      </c>
      <c r="D175" s="2" t="s">
        <v>177</v>
      </c>
      <c r="E175" s="3" t="s">
        <v>178</v>
      </c>
      <c r="F175" s="2">
        <v>150</v>
      </c>
      <c r="G175" s="2" t="s">
        <v>121</v>
      </c>
      <c r="H175" s="2">
        <v>12500</v>
      </c>
      <c r="I175" s="2">
        <f>IF(AND(B175&gt;=GR_Report!$C$4,B175&lt;=GR_Report!$E$4),1,0)</f>
        <v>0</v>
      </c>
      <c r="J175" s="2">
        <f>IF(GR_Report!$C$6="All",1,IF(C175=GR_Report!$C$6,1,0))</f>
        <v>1</v>
      </c>
      <c r="K175" s="2">
        <f>IF(GR_Report!$G$6="All",1,IF(D175=GR_Report!$G$6,1,0))</f>
        <v>1</v>
      </c>
      <c r="L175" s="2" t="str">
        <f>IF(AND(I175=1,J175=1,K175=1),COUNTIFS($I$2:I175,1,$J$2:J175,1,$K$2:K175,1),"")</f>
        <v/>
      </c>
      <c r="M175" s="2"/>
    </row>
    <row r="176" spans="1:13" ht="14.5" x14ac:dyDescent="0.35">
      <c r="A176" s="2" t="s">
        <v>654</v>
      </c>
      <c r="B176" s="5">
        <v>46045</v>
      </c>
      <c r="C176" s="2" t="s">
        <v>24</v>
      </c>
      <c r="D176" s="2" t="s">
        <v>472</v>
      </c>
      <c r="E176" s="3" t="s">
        <v>473</v>
      </c>
      <c r="F176" s="2">
        <v>50</v>
      </c>
      <c r="G176" s="2" t="s">
        <v>121</v>
      </c>
      <c r="H176" s="2">
        <v>75800</v>
      </c>
      <c r="I176" s="2">
        <f>IF(AND(B176&gt;=GR_Report!$C$4,B176&lt;=GR_Report!$E$4),1,0)</f>
        <v>0</v>
      </c>
      <c r="J176" s="2">
        <f>IF(GR_Report!$C$6="All",1,IF(C176=GR_Report!$C$6,1,0))</f>
        <v>1</v>
      </c>
      <c r="K176" s="2">
        <f>IF(GR_Report!$G$6="All",1,IF(D176=GR_Report!$G$6,1,0))</f>
        <v>1</v>
      </c>
      <c r="L176" s="2" t="str">
        <f>IF(AND(I176=1,J176=1,K176=1),COUNTIFS($I$2:I176,1,$J$2:J176,1,$K$2:K176,1),"")</f>
        <v/>
      </c>
      <c r="M176" s="2"/>
    </row>
    <row r="177" spans="1:13" ht="14.5" hidden="1" x14ac:dyDescent="0.35">
      <c r="A177" s="2" t="s">
        <v>655</v>
      </c>
      <c r="B177" s="5">
        <v>46181</v>
      </c>
      <c r="C177" s="2" t="s">
        <v>46</v>
      </c>
      <c r="D177" s="2" t="s">
        <v>276</v>
      </c>
      <c r="E177" s="3" t="s">
        <v>277</v>
      </c>
      <c r="F177" s="2">
        <v>80</v>
      </c>
      <c r="G177" s="2" t="s">
        <v>262</v>
      </c>
      <c r="H177" s="2">
        <v>52700</v>
      </c>
      <c r="I177" s="2">
        <f>IF(AND(B177&gt;=GR_Report!$C$4,B177&lt;=GR_Report!$E$4),1,0)</f>
        <v>0</v>
      </c>
      <c r="J177" s="2">
        <f>IF(GR_Report!$C$6="All",1,IF(C177=GR_Report!$C$6,1,0))</f>
        <v>1</v>
      </c>
      <c r="K177" s="2">
        <f>IF(GR_Report!$G$6="All",1,IF(D177=GR_Report!$G$6,1,0))</f>
        <v>1</v>
      </c>
      <c r="L177" s="2" t="str">
        <f>IF(AND(I177=1,J177=1,K177=1),COUNTIFS($I$2:I177,1,$J$2:J177,1,$K$2:K177,1),"")</f>
        <v/>
      </c>
      <c r="M177" s="2"/>
    </row>
    <row r="178" spans="1:13" ht="14.5" hidden="1" x14ac:dyDescent="0.35">
      <c r="A178" s="2" t="s">
        <v>656</v>
      </c>
      <c r="B178" s="5">
        <v>46065</v>
      </c>
      <c r="C178" s="2" t="s">
        <v>97</v>
      </c>
      <c r="D178" s="2" t="s">
        <v>397</v>
      </c>
      <c r="E178" s="3" t="s">
        <v>398</v>
      </c>
      <c r="F178" s="2">
        <v>20</v>
      </c>
      <c r="G178" s="2" t="s">
        <v>121</v>
      </c>
      <c r="H178" s="2">
        <v>9800</v>
      </c>
      <c r="I178" s="2">
        <f>IF(AND(B178&gt;=GR_Report!$C$4,B178&lt;=GR_Report!$E$4),1,0)</f>
        <v>0</v>
      </c>
      <c r="J178" s="2">
        <f>IF(GR_Report!$C$6="All",1,IF(C178=GR_Report!$C$6,1,0))</f>
        <v>1</v>
      </c>
      <c r="K178" s="2">
        <f>IF(GR_Report!$G$6="All",1,IF(D178=GR_Report!$G$6,1,0))</f>
        <v>1</v>
      </c>
      <c r="L178" s="2" t="str">
        <f>IF(AND(I178=1,J178=1,K178=1),COUNTIFS($I$2:I178,1,$J$2:J178,1,$K$2:K178,1),"")</f>
        <v/>
      </c>
      <c r="M178" s="2"/>
    </row>
    <row r="179" spans="1:13" ht="14.5" hidden="1" x14ac:dyDescent="0.35">
      <c r="A179" s="2" t="s">
        <v>657</v>
      </c>
      <c r="B179" s="5">
        <v>46071</v>
      </c>
      <c r="C179" s="2" t="s">
        <v>24</v>
      </c>
      <c r="D179" s="2" t="s">
        <v>180</v>
      </c>
      <c r="E179" s="3" t="s">
        <v>181</v>
      </c>
      <c r="F179" s="2">
        <v>50</v>
      </c>
      <c r="G179" s="2" t="s">
        <v>121</v>
      </c>
      <c r="H179" s="2">
        <v>50300</v>
      </c>
      <c r="I179" s="2">
        <f>IF(AND(B179&gt;=GR_Report!$C$4,B179&lt;=GR_Report!$E$4),1,0)</f>
        <v>0</v>
      </c>
      <c r="J179" s="2">
        <f>IF(GR_Report!$C$6="All",1,IF(C179=GR_Report!$C$6,1,0))</f>
        <v>1</v>
      </c>
      <c r="K179" s="2">
        <f>IF(GR_Report!$G$6="All",1,IF(D179=GR_Report!$G$6,1,0))</f>
        <v>1</v>
      </c>
      <c r="L179" s="2" t="str">
        <f>IF(AND(I179=1,J179=1,K179=1),COUNTIFS($I$2:I179,1,$J$2:J179,1,$K$2:K179,1),"")</f>
        <v/>
      </c>
      <c r="M179" s="2"/>
    </row>
    <row r="180" spans="1:13" ht="14.5" hidden="1" x14ac:dyDescent="0.35">
      <c r="A180" s="2" t="s">
        <v>658</v>
      </c>
      <c r="B180" s="5">
        <v>46185</v>
      </c>
      <c r="C180" s="2" t="s">
        <v>16</v>
      </c>
      <c r="D180" s="2" t="s">
        <v>466</v>
      </c>
      <c r="E180" s="3" t="s">
        <v>467</v>
      </c>
      <c r="F180" s="2">
        <v>30</v>
      </c>
      <c r="G180" s="2" t="s">
        <v>121</v>
      </c>
      <c r="H180" s="2">
        <v>81700</v>
      </c>
      <c r="I180" s="2">
        <f>IF(AND(B180&gt;=GR_Report!$C$4,B180&lt;=GR_Report!$E$4),1,0)</f>
        <v>0</v>
      </c>
      <c r="J180" s="2">
        <f>IF(GR_Report!$C$6="All",1,IF(C180=GR_Report!$C$6,1,0))</f>
        <v>1</v>
      </c>
      <c r="K180" s="2">
        <f>IF(GR_Report!$G$6="All",1,IF(D180=GR_Report!$G$6,1,0))</f>
        <v>1</v>
      </c>
      <c r="L180" s="2" t="str">
        <f>IF(AND(I180=1,J180=1,K180=1),COUNTIFS($I$2:I180,1,$J$2:J180,1,$K$2:K180,1),"")</f>
        <v/>
      </c>
      <c r="M180" s="2"/>
    </row>
    <row r="181" spans="1:13" ht="14.5" x14ac:dyDescent="0.35">
      <c r="A181" s="2" t="s">
        <v>659</v>
      </c>
      <c r="B181" s="5">
        <v>46052</v>
      </c>
      <c r="C181" s="2" t="s">
        <v>179</v>
      </c>
      <c r="D181" s="2" t="s">
        <v>272</v>
      </c>
      <c r="E181" s="3" t="s">
        <v>273</v>
      </c>
      <c r="F181" s="2">
        <v>80</v>
      </c>
      <c r="G181" s="2" t="s">
        <v>262</v>
      </c>
      <c r="H181" s="2">
        <v>31500</v>
      </c>
      <c r="I181" s="2">
        <f>IF(AND(B181&gt;=GR_Report!$C$4,B181&lt;=GR_Report!$E$4),1,0)</f>
        <v>0</v>
      </c>
      <c r="J181" s="2">
        <f>IF(GR_Report!$C$6="All",1,IF(C181=GR_Report!$C$6,1,0))</f>
        <v>1</v>
      </c>
      <c r="K181" s="2">
        <f>IF(GR_Report!$G$6="All",1,IF(D181=GR_Report!$G$6,1,0))</f>
        <v>1</v>
      </c>
      <c r="L181" s="2" t="str">
        <f>IF(AND(I181=1,J181=1,K181=1),COUNTIFS($I$2:I181,1,$J$2:J181,1,$K$2:K181,1),"")</f>
        <v/>
      </c>
      <c r="M181" s="2"/>
    </row>
    <row r="182" spans="1:13" ht="14.5" hidden="1" x14ac:dyDescent="0.35">
      <c r="A182" s="2" t="s">
        <v>660</v>
      </c>
      <c r="B182" s="5">
        <v>46125</v>
      </c>
      <c r="C182" s="2" t="s">
        <v>76</v>
      </c>
      <c r="D182" s="2" t="s">
        <v>387</v>
      </c>
      <c r="E182" s="3" t="s">
        <v>388</v>
      </c>
      <c r="F182" s="2">
        <v>20</v>
      </c>
      <c r="G182" s="2" t="s">
        <v>121</v>
      </c>
      <c r="H182" s="2">
        <v>87000</v>
      </c>
      <c r="I182" s="2">
        <f>IF(AND(B182&gt;=GR_Report!$C$4,B182&lt;=GR_Report!$E$4),1,0)</f>
        <v>0</v>
      </c>
      <c r="J182" s="2">
        <f>IF(GR_Report!$C$6="All",1,IF(C182=GR_Report!$C$6,1,0))</f>
        <v>1</v>
      </c>
      <c r="K182" s="2">
        <f>IF(GR_Report!$G$6="All",1,IF(D182=GR_Report!$G$6,1,0))</f>
        <v>1</v>
      </c>
      <c r="L182" s="2" t="str">
        <f>IF(AND(I182=1,J182=1,K182=1),COUNTIFS($I$2:I182,1,$J$2:J182,1,$K$2:K182,1),"")</f>
        <v/>
      </c>
      <c r="M182" s="2"/>
    </row>
    <row r="183" spans="1:13" ht="14.5" hidden="1" x14ac:dyDescent="0.35">
      <c r="A183" s="2" t="s">
        <v>661</v>
      </c>
      <c r="B183" s="5">
        <v>46060</v>
      </c>
      <c r="C183" s="2" t="s">
        <v>179</v>
      </c>
      <c r="D183" s="2" t="s">
        <v>272</v>
      </c>
      <c r="E183" s="3" t="s">
        <v>273</v>
      </c>
      <c r="F183" s="2">
        <v>20</v>
      </c>
      <c r="G183" s="2" t="s">
        <v>262</v>
      </c>
      <c r="H183" s="2">
        <v>31500</v>
      </c>
      <c r="I183" s="2">
        <f>IF(AND(B183&gt;=GR_Report!$C$4,B183&lt;=GR_Report!$E$4),1,0)</f>
        <v>0</v>
      </c>
      <c r="J183" s="2">
        <f>IF(GR_Report!$C$6="All",1,IF(C183=GR_Report!$C$6,1,0))</f>
        <v>1</v>
      </c>
      <c r="K183" s="2">
        <f>IF(GR_Report!$G$6="All",1,IF(D183=GR_Report!$G$6,1,0))</f>
        <v>1</v>
      </c>
      <c r="L183" s="2" t="str">
        <f>IF(AND(I183=1,J183=1,K183=1),COUNTIFS($I$2:I183,1,$J$2:J183,1,$K$2:K183,1),"")</f>
        <v/>
      </c>
      <c r="M183" s="2"/>
    </row>
    <row r="184" spans="1:13" ht="14.5" hidden="1" x14ac:dyDescent="0.35">
      <c r="A184" s="2" t="s">
        <v>662</v>
      </c>
      <c r="B184" s="5">
        <v>46121</v>
      </c>
      <c r="C184" s="2" t="s">
        <v>46</v>
      </c>
      <c r="D184" s="2" t="s">
        <v>52</v>
      </c>
      <c r="E184" s="3" t="s">
        <v>53</v>
      </c>
      <c r="F184" s="2">
        <v>150</v>
      </c>
      <c r="G184" s="2" t="s">
        <v>15</v>
      </c>
      <c r="H184" s="2">
        <v>39600</v>
      </c>
      <c r="I184" s="2">
        <f>IF(AND(B184&gt;=GR_Report!$C$4,B184&lt;=GR_Report!$E$4),1,0)</f>
        <v>0</v>
      </c>
      <c r="J184" s="2">
        <f>IF(GR_Report!$C$6="All",1,IF(C184=GR_Report!$C$6,1,0))</f>
        <v>1</v>
      </c>
      <c r="K184" s="2">
        <f>IF(GR_Report!$G$6="All",1,IF(D184=GR_Report!$G$6,1,0))</f>
        <v>1</v>
      </c>
      <c r="L184" s="2" t="str">
        <f>IF(AND(I184=1,J184=1,K184=1),COUNTIFS($I$2:I184,1,$J$2:J184,1,$K$2:K184,1),"")</f>
        <v/>
      </c>
      <c r="M184" s="2"/>
    </row>
    <row r="185" spans="1:13" ht="14.5" hidden="1" x14ac:dyDescent="0.35">
      <c r="A185" s="2" t="s">
        <v>663</v>
      </c>
      <c r="B185" s="5">
        <v>46071</v>
      </c>
      <c r="C185" s="2" t="s">
        <v>46</v>
      </c>
      <c r="D185" s="2" t="s">
        <v>86</v>
      </c>
      <c r="E185" s="3" t="s">
        <v>87</v>
      </c>
      <c r="F185" s="2">
        <v>40</v>
      </c>
      <c r="G185" s="2" t="s">
        <v>15</v>
      </c>
      <c r="H185" s="2">
        <v>7400</v>
      </c>
      <c r="I185" s="2">
        <f>IF(AND(B185&gt;=GR_Report!$C$4,B185&lt;=GR_Report!$E$4),1,0)</f>
        <v>0</v>
      </c>
      <c r="J185" s="2">
        <f>IF(GR_Report!$C$6="All",1,IF(C185=GR_Report!$C$6,1,0))</f>
        <v>1</v>
      </c>
      <c r="K185" s="2">
        <f>IF(GR_Report!$G$6="All",1,IF(D185=GR_Report!$G$6,1,0))</f>
        <v>1</v>
      </c>
      <c r="L185" s="2" t="str">
        <f>IF(AND(I185=1,J185=1,K185=1),COUNTIFS($I$2:I185,1,$J$2:J185,1,$K$2:K185,1),"")</f>
        <v/>
      </c>
      <c r="M185" s="2"/>
    </row>
    <row r="186" spans="1:13" ht="14.5" hidden="1" x14ac:dyDescent="0.35">
      <c r="A186" s="2" t="s">
        <v>664</v>
      </c>
      <c r="B186" s="5">
        <v>46086</v>
      </c>
      <c r="C186" s="2" t="s">
        <v>102</v>
      </c>
      <c r="D186" s="2" t="s">
        <v>369</v>
      </c>
      <c r="E186" s="3" t="s">
        <v>370</v>
      </c>
      <c r="F186" s="2">
        <v>120</v>
      </c>
      <c r="G186" s="2" t="s">
        <v>121</v>
      </c>
      <c r="H186" s="2">
        <v>65900</v>
      </c>
      <c r="I186" s="2">
        <f>IF(AND(B186&gt;=GR_Report!$C$4,B186&lt;=GR_Report!$E$4),1,0)</f>
        <v>1</v>
      </c>
      <c r="J186" s="2">
        <f>IF(GR_Report!$C$6="All",1,IF(C186=GR_Report!$C$6,1,0))</f>
        <v>1</v>
      </c>
      <c r="K186" s="2">
        <f>IF(GR_Report!$G$6="All",1,IF(D186=GR_Report!$G$6,1,0))</f>
        <v>1</v>
      </c>
      <c r="L186" s="2">
        <f>IF(AND(I186=1,J186=1,K186=1),COUNTIFS($I$2:I186,1,$J$2:J186,1,$K$2:K186,1),"")</f>
        <v>30</v>
      </c>
      <c r="M186" s="2"/>
    </row>
    <row r="187" spans="1:13" ht="14.5" hidden="1" x14ac:dyDescent="0.35">
      <c r="A187" s="2" t="s">
        <v>665</v>
      </c>
      <c r="B187" s="5">
        <v>46064</v>
      </c>
      <c r="C187" s="2" t="s">
        <v>76</v>
      </c>
      <c r="D187" s="2" t="s">
        <v>282</v>
      </c>
      <c r="E187" s="3" t="s">
        <v>283</v>
      </c>
      <c r="F187" s="2">
        <v>40</v>
      </c>
      <c r="G187" s="2" t="s">
        <v>262</v>
      </c>
      <c r="H187" s="2">
        <v>68000</v>
      </c>
      <c r="I187" s="2">
        <f>IF(AND(B187&gt;=GR_Report!$C$4,B187&lt;=GR_Report!$E$4),1,0)</f>
        <v>0</v>
      </c>
      <c r="J187" s="2">
        <f>IF(GR_Report!$C$6="All",1,IF(C187=GR_Report!$C$6,1,0))</f>
        <v>1</v>
      </c>
      <c r="K187" s="2">
        <f>IF(GR_Report!$G$6="All",1,IF(D187=GR_Report!$G$6,1,0))</f>
        <v>1</v>
      </c>
      <c r="L187" s="2" t="str">
        <f>IF(AND(I187=1,J187=1,K187=1),COUNTIFS($I$2:I187,1,$J$2:J187,1,$K$2:K187,1),"")</f>
        <v/>
      </c>
      <c r="M187" s="2"/>
    </row>
    <row r="188" spans="1:13" ht="14.5" x14ac:dyDescent="0.35">
      <c r="A188" s="2" t="s">
        <v>666</v>
      </c>
      <c r="B188" s="5">
        <v>46026</v>
      </c>
      <c r="C188" s="2" t="s">
        <v>90</v>
      </c>
      <c r="D188" s="2" t="s">
        <v>316</v>
      </c>
      <c r="E188" s="3" t="s">
        <v>317</v>
      </c>
      <c r="F188" s="2">
        <v>30</v>
      </c>
      <c r="G188" s="2" t="s">
        <v>15</v>
      </c>
      <c r="H188" s="2">
        <v>44800</v>
      </c>
      <c r="I188" s="2">
        <f>IF(AND(B188&gt;=GR_Report!$C$4,B188&lt;=GR_Report!$E$4),1,0)</f>
        <v>0</v>
      </c>
      <c r="J188" s="2">
        <f>IF(GR_Report!$C$6="All",1,IF(C188=GR_Report!$C$6,1,0))</f>
        <v>1</v>
      </c>
      <c r="K188" s="2">
        <f>IF(GR_Report!$G$6="All",1,IF(D188=GR_Report!$G$6,1,0))</f>
        <v>1</v>
      </c>
      <c r="L188" s="2" t="str">
        <f>IF(AND(I188=1,J188=1,K188=1),COUNTIFS($I$2:I188,1,$J$2:J188,1,$K$2:K188,1),"")</f>
        <v/>
      </c>
      <c r="M188" s="2"/>
    </row>
    <row r="189" spans="1:13" ht="14.5" hidden="1" x14ac:dyDescent="0.35">
      <c r="A189" s="2" t="s">
        <v>667</v>
      </c>
      <c r="B189" s="5">
        <v>46119</v>
      </c>
      <c r="C189" s="2" t="s">
        <v>64</v>
      </c>
      <c r="D189" s="2" t="s">
        <v>207</v>
      </c>
      <c r="E189" s="3" t="s">
        <v>208</v>
      </c>
      <c r="F189" s="2">
        <v>30</v>
      </c>
      <c r="G189" s="2" t="s">
        <v>121</v>
      </c>
      <c r="H189" s="2">
        <v>57800</v>
      </c>
      <c r="I189" s="2">
        <f>IF(AND(B189&gt;=GR_Report!$C$4,B189&lt;=GR_Report!$E$4),1,0)</f>
        <v>0</v>
      </c>
      <c r="J189" s="2">
        <f>IF(GR_Report!$C$6="All",1,IF(C189=GR_Report!$C$6,1,0))</f>
        <v>1</v>
      </c>
      <c r="K189" s="2">
        <f>IF(GR_Report!$G$6="All",1,IF(D189=GR_Report!$G$6,1,0))</f>
        <v>1</v>
      </c>
      <c r="L189" s="2" t="str">
        <f>IF(AND(I189=1,J189=1,K189=1),COUNTIFS($I$2:I189,1,$J$2:J189,1,$K$2:K189,1),"")</f>
        <v/>
      </c>
      <c r="M189" s="2"/>
    </row>
    <row r="190" spans="1:13" ht="14.5" hidden="1" x14ac:dyDescent="0.35">
      <c r="A190" s="2" t="s">
        <v>668</v>
      </c>
      <c r="B190" s="5">
        <v>46202</v>
      </c>
      <c r="C190" s="2" t="s">
        <v>30</v>
      </c>
      <c r="D190" s="2" t="s">
        <v>456</v>
      </c>
      <c r="E190" s="3" t="s">
        <v>457</v>
      </c>
      <c r="F190" s="2">
        <v>20</v>
      </c>
      <c r="G190" s="2" t="s">
        <v>121</v>
      </c>
      <c r="H190" s="2">
        <v>88500</v>
      </c>
      <c r="I190" s="2">
        <f>IF(AND(B190&gt;=GR_Report!$C$4,B190&lt;=GR_Report!$E$4),1,0)</f>
        <v>0</v>
      </c>
      <c r="J190" s="2">
        <f>IF(GR_Report!$C$6="All",1,IF(C190=GR_Report!$C$6,1,0))</f>
        <v>1</v>
      </c>
      <c r="K190" s="2">
        <f>IF(GR_Report!$G$6="All",1,IF(D190=GR_Report!$G$6,1,0))</f>
        <v>1</v>
      </c>
      <c r="L190" s="2" t="str">
        <f>IF(AND(I190=1,J190=1,K190=1),COUNTIFS($I$2:I190,1,$J$2:J190,1,$K$2:K190,1),"")</f>
        <v/>
      </c>
      <c r="M190" s="2"/>
    </row>
    <row r="191" spans="1:13" ht="14.5" hidden="1" x14ac:dyDescent="0.35">
      <c r="A191" s="2" t="s">
        <v>669</v>
      </c>
      <c r="B191" s="5">
        <v>46172</v>
      </c>
      <c r="C191" s="2" t="s">
        <v>38</v>
      </c>
      <c r="D191" s="2" t="s">
        <v>36</v>
      </c>
      <c r="E191" s="3" t="s">
        <v>37</v>
      </c>
      <c r="F191" s="2">
        <v>30</v>
      </c>
      <c r="G191" s="2" t="s">
        <v>15</v>
      </c>
      <c r="H191" s="2">
        <v>48200</v>
      </c>
      <c r="I191" s="2">
        <f>IF(AND(B191&gt;=GR_Report!$C$4,B191&lt;=GR_Report!$E$4),1,0)</f>
        <v>0</v>
      </c>
      <c r="J191" s="2">
        <f>IF(GR_Report!$C$6="All",1,IF(C191=GR_Report!$C$6,1,0))</f>
        <v>1</v>
      </c>
      <c r="K191" s="2">
        <f>IF(GR_Report!$G$6="All",1,IF(D191=GR_Report!$G$6,1,0))</f>
        <v>1</v>
      </c>
      <c r="L191" s="2" t="str">
        <f>IF(AND(I191=1,J191=1,K191=1),COUNTIFS($I$2:I191,1,$J$2:J191,1,$K$2:K191,1),"")</f>
        <v/>
      </c>
      <c r="M191" s="2"/>
    </row>
    <row r="192" spans="1:13" ht="14.5" hidden="1" x14ac:dyDescent="0.35">
      <c r="A192" s="2" t="s">
        <v>670</v>
      </c>
      <c r="B192" s="5">
        <v>46156</v>
      </c>
      <c r="C192" s="2" t="s">
        <v>38</v>
      </c>
      <c r="D192" s="2" t="s">
        <v>311</v>
      </c>
      <c r="E192" s="3" t="s">
        <v>312</v>
      </c>
      <c r="F192" s="2">
        <v>200</v>
      </c>
      <c r="G192" s="2" t="s">
        <v>15</v>
      </c>
      <c r="H192" s="2">
        <v>19400</v>
      </c>
      <c r="I192" s="2">
        <f>IF(AND(B192&gt;=GR_Report!$C$4,B192&lt;=GR_Report!$E$4),1,0)</f>
        <v>0</v>
      </c>
      <c r="J192" s="2">
        <f>IF(GR_Report!$C$6="All",1,IF(C192=GR_Report!$C$6,1,0))</f>
        <v>1</v>
      </c>
      <c r="K192" s="2">
        <f>IF(GR_Report!$G$6="All",1,IF(D192=GR_Report!$G$6,1,0))</f>
        <v>1</v>
      </c>
      <c r="L192" s="2" t="str">
        <f>IF(AND(I192=1,J192=1,K192=1),COUNTIFS($I$2:I192,1,$J$2:J192,1,$K$2:K192,1),"")</f>
        <v/>
      </c>
      <c r="M192" s="2"/>
    </row>
    <row r="193" spans="1:13" ht="14.5" hidden="1" x14ac:dyDescent="0.35">
      <c r="A193" s="2" t="s">
        <v>671</v>
      </c>
      <c r="B193" s="5">
        <v>46063</v>
      </c>
      <c r="C193" s="2" t="s">
        <v>227</v>
      </c>
      <c r="D193" s="2" t="s">
        <v>293</v>
      </c>
      <c r="E193" s="3" t="s">
        <v>294</v>
      </c>
      <c r="F193" s="2">
        <v>100</v>
      </c>
      <c r="G193" s="2" t="s">
        <v>262</v>
      </c>
      <c r="H193" s="2">
        <v>7000</v>
      </c>
      <c r="I193" s="2">
        <f>IF(AND(B193&gt;=GR_Report!$C$4,B193&lt;=GR_Report!$E$4),1,0)</f>
        <v>0</v>
      </c>
      <c r="J193" s="2">
        <f>IF(GR_Report!$C$6="All",1,IF(C193=GR_Report!$C$6,1,0))</f>
        <v>1</v>
      </c>
      <c r="K193" s="2">
        <f>IF(GR_Report!$G$6="All",1,IF(D193=GR_Report!$G$6,1,0))</f>
        <v>1</v>
      </c>
      <c r="L193" s="2" t="str">
        <f>IF(AND(I193=1,J193=1,K193=1),COUNTIFS($I$2:I193,1,$J$2:J193,1,$K$2:K193,1),"")</f>
        <v/>
      </c>
      <c r="M193" s="2"/>
    </row>
    <row r="194" spans="1:13" ht="14.5" hidden="1" x14ac:dyDescent="0.35">
      <c r="A194" s="2" t="s">
        <v>672</v>
      </c>
      <c r="B194" s="5">
        <v>46055</v>
      </c>
      <c r="C194" s="2" t="s">
        <v>138</v>
      </c>
      <c r="D194" s="2" t="s">
        <v>314</v>
      </c>
      <c r="E194" s="3" t="s">
        <v>315</v>
      </c>
      <c r="F194" s="2">
        <v>20</v>
      </c>
      <c r="G194" s="2" t="s">
        <v>15</v>
      </c>
      <c r="H194" s="2">
        <v>23100</v>
      </c>
      <c r="I194" s="2">
        <f>IF(AND(B194&gt;=GR_Report!$C$4,B194&lt;=GR_Report!$E$4),1,0)</f>
        <v>0</v>
      </c>
      <c r="J194" s="2">
        <f>IF(GR_Report!$C$6="All",1,IF(C194=GR_Report!$C$6,1,0))</f>
        <v>1</v>
      </c>
      <c r="K194" s="2">
        <f>IF(GR_Report!$G$6="All",1,IF(D194=GR_Report!$G$6,1,0))</f>
        <v>1</v>
      </c>
      <c r="L194" s="2" t="str">
        <f>IF(AND(I194=1,J194=1,K194=1),COUNTIFS($I$2:I194,1,$J$2:J194,1,$K$2:K194,1),"")</f>
        <v/>
      </c>
      <c r="M194" s="2"/>
    </row>
    <row r="195" spans="1:13" ht="14.5" hidden="1" x14ac:dyDescent="0.35">
      <c r="A195" s="2" t="s">
        <v>673</v>
      </c>
      <c r="B195" s="5">
        <v>46113</v>
      </c>
      <c r="C195" s="2" t="s">
        <v>71</v>
      </c>
      <c r="D195" s="2" t="s">
        <v>385</v>
      </c>
      <c r="E195" s="3" t="s">
        <v>386</v>
      </c>
      <c r="F195" s="2">
        <v>50</v>
      </c>
      <c r="G195" s="2" t="s">
        <v>121</v>
      </c>
      <c r="H195" s="2">
        <v>68600</v>
      </c>
      <c r="I195" s="2">
        <f>IF(AND(B195&gt;=GR_Report!$C$4,B195&lt;=GR_Report!$E$4),1,0)</f>
        <v>0</v>
      </c>
      <c r="J195" s="2">
        <f>IF(GR_Report!$C$6="All",1,IF(C195=GR_Report!$C$6,1,0))</f>
        <v>1</v>
      </c>
      <c r="K195" s="2">
        <f>IF(GR_Report!$G$6="All",1,IF(D195=GR_Report!$G$6,1,0))</f>
        <v>1</v>
      </c>
      <c r="L195" s="2" t="str">
        <f>IF(AND(I195=1,J195=1,K195=1),COUNTIFS($I$2:I195,1,$J$2:J195,1,$K$2:K195,1),"")</f>
        <v/>
      </c>
      <c r="M195" s="2"/>
    </row>
    <row r="196" spans="1:13" ht="14.5" hidden="1" x14ac:dyDescent="0.35">
      <c r="A196" s="2" t="s">
        <v>674</v>
      </c>
      <c r="B196" s="5">
        <v>46139</v>
      </c>
      <c r="C196" s="2" t="s">
        <v>290</v>
      </c>
      <c r="D196" s="2" t="s">
        <v>468</v>
      </c>
      <c r="E196" s="3" t="s">
        <v>469</v>
      </c>
      <c r="F196" s="2">
        <v>80</v>
      </c>
      <c r="G196" s="2" t="s">
        <v>121</v>
      </c>
      <c r="H196" s="2">
        <v>28800</v>
      </c>
      <c r="I196" s="2">
        <f>IF(AND(B196&gt;=GR_Report!$C$4,B196&lt;=GR_Report!$E$4),1,0)</f>
        <v>0</v>
      </c>
      <c r="J196" s="2">
        <f>IF(GR_Report!$C$6="All",1,IF(C196=GR_Report!$C$6,1,0))</f>
        <v>1</v>
      </c>
      <c r="K196" s="2">
        <f>IF(GR_Report!$G$6="All",1,IF(D196=GR_Report!$G$6,1,0))</f>
        <v>1</v>
      </c>
      <c r="L196" s="2" t="str">
        <f>IF(AND(I196=1,J196=1,K196=1),COUNTIFS($I$2:I196,1,$J$2:J196,1,$K$2:K196,1),"")</f>
        <v/>
      </c>
      <c r="M196" s="2"/>
    </row>
    <row r="197" spans="1:13" ht="14.5" x14ac:dyDescent="0.35">
      <c r="A197" s="2" t="s">
        <v>675</v>
      </c>
      <c r="B197" s="5">
        <v>46026</v>
      </c>
      <c r="C197" s="2" t="s">
        <v>24</v>
      </c>
      <c r="D197" s="2" t="s">
        <v>425</v>
      </c>
      <c r="E197" s="3" t="s">
        <v>426</v>
      </c>
      <c r="F197" s="2">
        <v>200</v>
      </c>
      <c r="G197" s="2" t="s">
        <v>121</v>
      </c>
      <c r="H197" s="2">
        <v>80300</v>
      </c>
      <c r="I197" s="2">
        <f>IF(AND(B197&gt;=GR_Report!$C$4,B197&lt;=GR_Report!$E$4),1,0)</f>
        <v>0</v>
      </c>
      <c r="J197" s="2">
        <f>IF(GR_Report!$C$6="All",1,IF(C197=GR_Report!$C$6,1,0))</f>
        <v>1</v>
      </c>
      <c r="K197" s="2">
        <f>IF(GR_Report!$G$6="All",1,IF(D197=GR_Report!$G$6,1,0))</f>
        <v>1</v>
      </c>
      <c r="L197" s="2" t="str">
        <f>IF(AND(I197=1,J197=1,K197=1),COUNTIFS($I$2:I197,1,$J$2:J197,1,$K$2:K197,1),"")</f>
        <v/>
      </c>
      <c r="M197" s="2"/>
    </row>
    <row r="198" spans="1:13" ht="14.5" hidden="1" x14ac:dyDescent="0.35">
      <c r="A198" s="2" t="s">
        <v>676</v>
      </c>
      <c r="B198" s="5">
        <v>46076</v>
      </c>
      <c r="C198" s="2" t="s">
        <v>38</v>
      </c>
      <c r="D198" s="2" t="s">
        <v>295</v>
      </c>
      <c r="E198" s="3" t="s">
        <v>296</v>
      </c>
      <c r="F198" s="2">
        <v>20</v>
      </c>
      <c r="G198" s="2" t="s">
        <v>262</v>
      </c>
      <c r="H198" s="2">
        <v>54000</v>
      </c>
      <c r="I198" s="2">
        <f>IF(AND(B198&gt;=GR_Report!$C$4,B198&lt;=GR_Report!$E$4),1,0)</f>
        <v>0</v>
      </c>
      <c r="J198" s="2">
        <f>IF(GR_Report!$C$6="All",1,IF(C198=GR_Report!$C$6,1,0))</f>
        <v>1</v>
      </c>
      <c r="K198" s="2">
        <f>IF(GR_Report!$G$6="All",1,IF(D198=GR_Report!$G$6,1,0))</f>
        <v>1</v>
      </c>
      <c r="L198" s="2" t="str">
        <f>IF(AND(I198=1,J198=1,K198=1),COUNTIFS($I$2:I198,1,$J$2:J198,1,$K$2:K198,1),"")</f>
        <v/>
      </c>
      <c r="M198" s="2"/>
    </row>
    <row r="199" spans="1:13" ht="14.5" x14ac:dyDescent="0.35">
      <c r="A199" s="2" t="s">
        <v>677</v>
      </c>
      <c r="B199" s="5">
        <v>46029</v>
      </c>
      <c r="C199" s="2" t="s">
        <v>49</v>
      </c>
      <c r="D199" s="2" t="s">
        <v>415</v>
      </c>
      <c r="E199" s="3" t="s">
        <v>416</v>
      </c>
      <c r="F199" s="2">
        <v>80</v>
      </c>
      <c r="G199" s="2" t="s">
        <v>121</v>
      </c>
      <c r="H199" s="2">
        <v>10500</v>
      </c>
      <c r="I199" s="2">
        <f>IF(AND(B199&gt;=GR_Report!$C$4,B199&lt;=GR_Report!$E$4),1,0)</f>
        <v>0</v>
      </c>
      <c r="J199" s="2">
        <f>IF(GR_Report!$C$6="All",1,IF(C199=GR_Report!$C$6,1,0))</f>
        <v>1</v>
      </c>
      <c r="K199" s="2">
        <f>IF(GR_Report!$G$6="All",1,IF(D199=GR_Report!$G$6,1,0))</f>
        <v>1</v>
      </c>
      <c r="L199" s="2" t="str">
        <f>IF(AND(I199=1,J199=1,K199=1),COUNTIFS($I$2:I199,1,$J$2:J199,1,$K$2:K199,1),"")</f>
        <v/>
      </c>
      <c r="M199" s="2"/>
    </row>
    <row r="200" spans="1:13" ht="14.5" x14ac:dyDescent="0.35">
      <c r="A200" s="2" t="s">
        <v>678</v>
      </c>
      <c r="B200" s="5">
        <v>46036</v>
      </c>
      <c r="C200" s="2" t="s">
        <v>16</v>
      </c>
      <c r="D200" s="2" t="s">
        <v>466</v>
      </c>
      <c r="E200" s="3" t="s">
        <v>467</v>
      </c>
      <c r="F200" s="2">
        <v>150</v>
      </c>
      <c r="G200" s="2" t="s">
        <v>121</v>
      </c>
      <c r="H200" s="2">
        <v>81700</v>
      </c>
      <c r="I200" s="2">
        <f>IF(AND(B200&gt;=GR_Report!$C$4,B200&lt;=GR_Report!$E$4),1,0)</f>
        <v>0</v>
      </c>
      <c r="J200" s="2">
        <f>IF(GR_Report!$C$6="All",1,IF(C200=GR_Report!$C$6,1,0))</f>
        <v>1</v>
      </c>
      <c r="K200" s="2">
        <f>IF(GR_Report!$G$6="All",1,IF(D200=GR_Report!$G$6,1,0))</f>
        <v>1</v>
      </c>
      <c r="L200" s="2" t="str">
        <f>IF(AND(I200=1,J200=1,K200=1),COUNTIFS($I$2:I200,1,$J$2:J200,1,$K$2:K200,1),"")</f>
        <v/>
      </c>
      <c r="M200" s="2"/>
    </row>
    <row r="201" spans="1:13" ht="14.5" hidden="1" x14ac:dyDescent="0.35">
      <c r="A201" s="2" t="s">
        <v>679</v>
      </c>
      <c r="B201" s="5">
        <v>46110</v>
      </c>
      <c r="C201" s="2" t="s">
        <v>147</v>
      </c>
      <c r="D201" s="2" t="s">
        <v>347</v>
      </c>
      <c r="E201" s="3" t="s">
        <v>348</v>
      </c>
      <c r="F201" s="2">
        <v>200</v>
      </c>
      <c r="G201" s="2" t="s">
        <v>15</v>
      </c>
      <c r="H201" s="2">
        <v>35600</v>
      </c>
      <c r="I201" s="2">
        <f>IF(AND(B201&gt;=GR_Report!$C$4,B201&lt;=GR_Report!$E$4),1,0)</f>
        <v>1</v>
      </c>
      <c r="J201" s="2">
        <f>IF(GR_Report!$C$6="All",1,IF(C201=GR_Report!$C$6,1,0))</f>
        <v>1</v>
      </c>
      <c r="K201" s="2">
        <f>IF(GR_Report!$G$6="All",1,IF(D201=GR_Report!$G$6,1,0))</f>
        <v>1</v>
      </c>
      <c r="L201" s="2">
        <f>IF(AND(I201=1,J201=1,K201=1),COUNTIFS($I$2:I201,1,$J$2:J201,1,$K$2:K201,1),"")</f>
        <v>31</v>
      </c>
      <c r="M201" s="2"/>
    </row>
    <row r="202" spans="1:13" ht="14.5" hidden="1" x14ac:dyDescent="0.35">
      <c r="A202" s="2" t="s">
        <v>680</v>
      </c>
      <c r="B202" s="5">
        <v>46121</v>
      </c>
      <c r="C202" s="2" t="s">
        <v>76</v>
      </c>
      <c r="D202" s="2" t="s">
        <v>115</v>
      </c>
      <c r="E202" s="3" t="s">
        <v>116</v>
      </c>
      <c r="F202" s="2">
        <v>20</v>
      </c>
      <c r="G202" s="2" t="s">
        <v>15</v>
      </c>
      <c r="H202" s="2">
        <v>52300</v>
      </c>
      <c r="I202" s="2">
        <f>IF(AND(B202&gt;=GR_Report!$C$4,B202&lt;=GR_Report!$E$4),1,0)</f>
        <v>0</v>
      </c>
      <c r="J202" s="2">
        <f>IF(GR_Report!$C$6="All",1,IF(C202=GR_Report!$C$6,1,0))</f>
        <v>1</v>
      </c>
      <c r="K202" s="2">
        <f>IF(GR_Report!$G$6="All",1,IF(D202=GR_Report!$G$6,1,0))</f>
        <v>1</v>
      </c>
      <c r="L202" s="2" t="str">
        <f>IF(AND(I202=1,J202=1,K202=1),COUNTIFS($I$2:I202,1,$J$2:J202,1,$K$2:K202,1),"")</f>
        <v/>
      </c>
      <c r="M202" s="2"/>
    </row>
    <row r="203" spans="1:13" ht="14.5" hidden="1" x14ac:dyDescent="0.35">
      <c r="A203" s="2" t="s">
        <v>681</v>
      </c>
      <c r="B203" s="5">
        <v>46078</v>
      </c>
      <c r="C203" s="2" t="s">
        <v>153</v>
      </c>
      <c r="D203" s="2" t="s">
        <v>328</v>
      </c>
      <c r="E203" s="3" t="s">
        <v>329</v>
      </c>
      <c r="F203" s="2">
        <v>120</v>
      </c>
      <c r="G203" s="2" t="s">
        <v>15</v>
      </c>
      <c r="H203" s="2">
        <v>24800</v>
      </c>
      <c r="I203" s="2">
        <f>IF(AND(B203&gt;=GR_Report!$C$4,B203&lt;=GR_Report!$E$4),1,0)</f>
        <v>0</v>
      </c>
      <c r="J203" s="2">
        <f>IF(GR_Report!$C$6="All",1,IF(C203=GR_Report!$C$6,1,0))</f>
        <v>1</v>
      </c>
      <c r="K203" s="2">
        <f>IF(GR_Report!$G$6="All",1,IF(D203=GR_Report!$G$6,1,0))</f>
        <v>1</v>
      </c>
      <c r="L203" s="2" t="str">
        <f>IF(AND(I203=1,J203=1,K203=1),COUNTIFS($I$2:I203,1,$J$2:J203,1,$K$2:K203,1),"")</f>
        <v/>
      </c>
      <c r="M203" s="2"/>
    </row>
    <row r="204" spans="1:13" ht="14.5" hidden="1" x14ac:dyDescent="0.35">
      <c r="A204" s="2" t="s">
        <v>682</v>
      </c>
      <c r="B204" s="5">
        <v>46179</v>
      </c>
      <c r="C204" s="2" t="s">
        <v>147</v>
      </c>
      <c r="D204" s="2" t="s">
        <v>308</v>
      </c>
      <c r="E204" s="3" t="s">
        <v>309</v>
      </c>
      <c r="F204" s="2">
        <v>20</v>
      </c>
      <c r="G204" s="2" t="s">
        <v>15</v>
      </c>
      <c r="H204" s="2">
        <v>63000</v>
      </c>
      <c r="I204" s="2">
        <f>IF(AND(B204&gt;=GR_Report!$C$4,B204&lt;=GR_Report!$E$4),1,0)</f>
        <v>0</v>
      </c>
      <c r="J204" s="2">
        <f>IF(GR_Report!$C$6="All",1,IF(C204=GR_Report!$C$6,1,0))</f>
        <v>1</v>
      </c>
      <c r="K204" s="2">
        <f>IF(GR_Report!$G$6="All",1,IF(D204=GR_Report!$G$6,1,0))</f>
        <v>1</v>
      </c>
      <c r="L204" s="2" t="str">
        <f>IF(AND(I204=1,J204=1,K204=1),COUNTIFS($I$2:I204,1,$J$2:J204,1,$K$2:K204,1),"")</f>
        <v/>
      </c>
      <c r="M204" s="2"/>
    </row>
    <row r="205" spans="1:13" ht="14.5" hidden="1" x14ac:dyDescent="0.35">
      <c r="A205" s="2" t="s">
        <v>683</v>
      </c>
      <c r="B205" s="5">
        <v>46122</v>
      </c>
      <c r="C205" s="2" t="s">
        <v>56</v>
      </c>
      <c r="D205" s="2" t="s">
        <v>67</v>
      </c>
      <c r="E205" s="3" t="s">
        <v>68</v>
      </c>
      <c r="F205" s="2">
        <v>30</v>
      </c>
      <c r="G205" s="2" t="s">
        <v>15</v>
      </c>
      <c r="H205" s="2">
        <v>82400</v>
      </c>
      <c r="I205" s="2">
        <f>IF(AND(B205&gt;=GR_Report!$C$4,B205&lt;=GR_Report!$E$4),1,0)</f>
        <v>0</v>
      </c>
      <c r="J205" s="2">
        <f>IF(GR_Report!$C$6="All",1,IF(C205=GR_Report!$C$6,1,0))</f>
        <v>1</v>
      </c>
      <c r="K205" s="2">
        <f>IF(GR_Report!$G$6="All",1,IF(D205=GR_Report!$G$6,1,0))</f>
        <v>1</v>
      </c>
      <c r="L205" s="2" t="str">
        <f>IF(AND(I205=1,J205=1,K205=1),COUNTIFS($I$2:I205,1,$J$2:J205,1,$K$2:K205,1),"")</f>
        <v/>
      </c>
      <c r="M205" s="2"/>
    </row>
    <row r="206" spans="1:13" ht="14.5" hidden="1" x14ac:dyDescent="0.35">
      <c r="A206" s="2" t="s">
        <v>684</v>
      </c>
      <c r="B206" s="5">
        <v>46079</v>
      </c>
      <c r="C206" s="2" t="s">
        <v>24</v>
      </c>
      <c r="D206" s="2" t="s">
        <v>21</v>
      </c>
      <c r="E206" s="3" t="s">
        <v>22</v>
      </c>
      <c r="F206" s="2">
        <v>80</v>
      </c>
      <c r="G206" s="2" t="s">
        <v>15</v>
      </c>
      <c r="H206" s="2">
        <v>75500</v>
      </c>
      <c r="I206" s="2">
        <f>IF(AND(B206&gt;=GR_Report!$C$4,B206&lt;=GR_Report!$E$4),1,0)</f>
        <v>0</v>
      </c>
      <c r="J206" s="2">
        <f>IF(GR_Report!$C$6="All",1,IF(C206=GR_Report!$C$6,1,0))</f>
        <v>1</v>
      </c>
      <c r="K206" s="2">
        <f>IF(GR_Report!$G$6="All",1,IF(D206=GR_Report!$G$6,1,0))</f>
        <v>1</v>
      </c>
      <c r="L206" s="2" t="str">
        <f>IF(AND(I206=1,J206=1,K206=1),COUNTIFS($I$2:I206,1,$J$2:J206,1,$K$2:K206,1),"")</f>
        <v/>
      </c>
      <c r="M206" s="2"/>
    </row>
    <row r="207" spans="1:13" ht="14.5" x14ac:dyDescent="0.35">
      <c r="A207" s="2" t="s">
        <v>685</v>
      </c>
      <c r="B207" s="5">
        <v>46048</v>
      </c>
      <c r="C207" s="2" t="s">
        <v>38</v>
      </c>
      <c r="D207" s="2" t="s">
        <v>295</v>
      </c>
      <c r="E207" s="3" t="s">
        <v>296</v>
      </c>
      <c r="F207" s="2">
        <v>20</v>
      </c>
      <c r="G207" s="2" t="s">
        <v>262</v>
      </c>
      <c r="H207" s="2">
        <v>54000</v>
      </c>
      <c r="I207" s="2">
        <f>IF(AND(B207&gt;=GR_Report!$C$4,B207&lt;=GR_Report!$E$4),1,0)</f>
        <v>0</v>
      </c>
      <c r="J207" s="2">
        <f>IF(GR_Report!$C$6="All",1,IF(C207=GR_Report!$C$6,1,0))</f>
        <v>1</v>
      </c>
      <c r="K207" s="2">
        <f>IF(GR_Report!$G$6="All",1,IF(D207=GR_Report!$G$6,1,0))</f>
        <v>1</v>
      </c>
      <c r="L207" s="2" t="str">
        <f>IF(AND(I207=1,J207=1,K207=1),COUNTIFS($I$2:I207,1,$J$2:J207,1,$K$2:K207,1),"")</f>
        <v/>
      </c>
      <c r="M207" s="2"/>
    </row>
    <row r="208" spans="1:13" ht="14.5" hidden="1" x14ac:dyDescent="0.35">
      <c r="A208" s="2" t="s">
        <v>686</v>
      </c>
      <c r="B208" s="5">
        <v>46201</v>
      </c>
      <c r="C208" s="2" t="s">
        <v>30</v>
      </c>
      <c r="D208" s="2" t="s">
        <v>278</v>
      </c>
      <c r="E208" s="3" t="s">
        <v>279</v>
      </c>
      <c r="F208" s="2">
        <v>150</v>
      </c>
      <c r="G208" s="2" t="s">
        <v>262</v>
      </c>
      <c r="H208" s="2">
        <v>24400</v>
      </c>
      <c r="I208" s="2">
        <f>IF(AND(B208&gt;=GR_Report!$C$4,B208&lt;=GR_Report!$E$4),1,0)</f>
        <v>0</v>
      </c>
      <c r="J208" s="2">
        <f>IF(GR_Report!$C$6="All",1,IF(C208=GR_Report!$C$6,1,0))</f>
        <v>1</v>
      </c>
      <c r="K208" s="2">
        <f>IF(GR_Report!$G$6="All",1,IF(D208=GR_Report!$G$6,1,0))</f>
        <v>1</v>
      </c>
      <c r="L208" s="2" t="str">
        <f>IF(AND(I208=1,J208=1,K208=1),COUNTIFS($I$2:I208,1,$J$2:J208,1,$K$2:K208,1),"")</f>
        <v/>
      </c>
      <c r="M208" s="2"/>
    </row>
    <row r="209" spans="1:13" ht="14.5" x14ac:dyDescent="0.35">
      <c r="A209" s="2" t="s">
        <v>687</v>
      </c>
      <c r="B209" s="5">
        <v>46052</v>
      </c>
      <c r="C209" s="2" t="s">
        <v>20</v>
      </c>
      <c r="D209" s="2" t="s">
        <v>72</v>
      </c>
      <c r="E209" s="3" t="s">
        <v>73</v>
      </c>
      <c r="F209" s="2">
        <v>200</v>
      </c>
      <c r="G209" s="2" t="s">
        <v>15</v>
      </c>
      <c r="H209" s="2">
        <v>34400</v>
      </c>
      <c r="I209" s="2">
        <f>IF(AND(B209&gt;=GR_Report!$C$4,B209&lt;=GR_Report!$E$4),1,0)</f>
        <v>0</v>
      </c>
      <c r="J209" s="2">
        <f>IF(GR_Report!$C$6="All",1,IF(C209=GR_Report!$C$6,1,0))</f>
        <v>1</v>
      </c>
      <c r="K209" s="2">
        <f>IF(GR_Report!$G$6="All",1,IF(D209=GR_Report!$G$6,1,0))</f>
        <v>1</v>
      </c>
      <c r="L209" s="2" t="str">
        <f>IF(AND(I209=1,J209=1,K209=1),COUNTIFS($I$2:I209,1,$J$2:J209,1,$K$2:K209,1),"")</f>
        <v/>
      </c>
      <c r="M209" s="2"/>
    </row>
    <row r="210" spans="1:13" ht="14.5" hidden="1" x14ac:dyDescent="0.35">
      <c r="A210" s="2" t="s">
        <v>688</v>
      </c>
      <c r="B210" s="5">
        <v>46085</v>
      </c>
      <c r="C210" s="2" t="s">
        <v>81</v>
      </c>
      <c r="D210" s="2" t="s">
        <v>389</v>
      </c>
      <c r="E210" s="3" t="s">
        <v>390</v>
      </c>
      <c r="F210" s="2">
        <v>80</v>
      </c>
      <c r="G210" s="2" t="s">
        <v>121</v>
      </c>
      <c r="H210" s="2">
        <v>34200</v>
      </c>
      <c r="I210" s="2">
        <f>IF(AND(B210&gt;=GR_Report!$C$4,B210&lt;=GR_Report!$E$4),1,0)</f>
        <v>1</v>
      </c>
      <c r="J210" s="2">
        <f>IF(GR_Report!$C$6="All",1,IF(C210=GR_Report!$C$6,1,0))</f>
        <v>1</v>
      </c>
      <c r="K210" s="2">
        <f>IF(GR_Report!$G$6="All",1,IF(D210=GR_Report!$G$6,1,0))</f>
        <v>1</v>
      </c>
      <c r="L210" s="2">
        <f>IF(AND(I210=1,J210=1,K210=1),COUNTIFS($I$2:I210,1,$J$2:J210,1,$K$2:K210,1),"")</f>
        <v>32</v>
      </c>
      <c r="M210" s="2"/>
    </row>
    <row r="211" spans="1:13" ht="14.5" hidden="1" x14ac:dyDescent="0.35">
      <c r="A211" s="2" t="s">
        <v>689</v>
      </c>
      <c r="B211" s="5">
        <v>46124</v>
      </c>
      <c r="C211" s="2" t="s">
        <v>41</v>
      </c>
      <c r="D211" s="2" t="s">
        <v>318</v>
      </c>
      <c r="E211" s="3" t="s">
        <v>319</v>
      </c>
      <c r="F211" s="2">
        <v>120</v>
      </c>
      <c r="G211" s="2" t="s">
        <v>15</v>
      </c>
      <c r="H211" s="2">
        <v>66100</v>
      </c>
      <c r="I211" s="2">
        <f>IF(AND(B211&gt;=GR_Report!$C$4,B211&lt;=GR_Report!$E$4),1,0)</f>
        <v>0</v>
      </c>
      <c r="J211" s="2">
        <f>IF(GR_Report!$C$6="All",1,IF(C211=GR_Report!$C$6,1,0))</f>
        <v>1</v>
      </c>
      <c r="K211" s="2">
        <f>IF(GR_Report!$G$6="All",1,IF(D211=GR_Report!$G$6,1,0))</f>
        <v>1</v>
      </c>
      <c r="L211" s="2" t="str">
        <f>IF(AND(I211=1,J211=1,K211=1),COUNTIFS($I$2:I211,1,$J$2:J211,1,$K$2:K211,1),"")</f>
        <v/>
      </c>
      <c r="M211" s="2"/>
    </row>
    <row r="212" spans="1:13" ht="14.5" hidden="1" x14ac:dyDescent="0.35">
      <c r="A212" s="2" t="s">
        <v>690</v>
      </c>
      <c r="B212" s="5">
        <v>46054</v>
      </c>
      <c r="C212" s="2" t="s">
        <v>49</v>
      </c>
      <c r="D212" s="2" t="s">
        <v>470</v>
      </c>
      <c r="E212" s="3" t="s">
        <v>471</v>
      </c>
      <c r="F212" s="2">
        <v>40</v>
      </c>
      <c r="G212" s="2" t="s">
        <v>121</v>
      </c>
      <c r="H212" s="2">
        <v>34500</v>
      </c>
      <c r="I212" s="2">
        <f>IF(AND(B212&gt;=GR_Report!$C$4,B212&lt;=GR_Report!$E$4),1,0)</f>
        <v>0</v>
      </c>
      <c r="J212" s="2">
        <f>IF(GR_Report!$C$6="All",1,IF(C212=GR_Report!$C$6,1,0))</f>
        <v>1</v>
      </c>
      <c r="K212" s="2">
        <f>IF(GR_Report!$G$6="All",1,IF(D212=GR_Report!$G$6,1,0))</f>
        <v>1</v>
      </c>
      <c r="L212" s="2" t="str">
        <f>IF(AND(I212=1,J212=1,K212=1),COUNTIFS($I$2:I212,1,$J$2:J212,1,$K$2:K212,1),"")</f>
        <v/>
      </c>
      <c r="M212" s="2"/>
    </row>
    <row r="213" spans="1:13" ht="14.5" x14ac:dyDescent="0.35">
      <c r="A213" s="2" t="s">
        <v>691</v>
      </c>
      <c r="B213" s="5">
        <v>46042</v>
      </c>
      <c r="C213" s="2" t="s">
        <v>46</v>
      </c>
      <c r="D213" s="2" t="s">
        <v>52</v>
      </c>
      <c r="E213" s="3" t="s">
        <v>53</v>
      </c>
      <c r="F213" s="2">
        <v>120</v>
      </c>
      <c r="G213" s="2" t="s">
        <v>15</v>
      </c>
      <c r="H213" s="2">
        <v>39600</v>
      </c>
      <c r="I213" s="2">
        <f>IF(AND(B213&gt;=GR_Report!$C$4,B213&lt;=GR_Report!$E$4),1,0)</f>
        <v>0</v>
      </c>
      <c r="J213" s="2">
        <f>IF(GR_Report!$C$6="All",1,IF(C213=GR_Report!$C$6,1,0))</f>
        <v>1</v>
      </c>
      <c r="K213" s="2">
        <f>IF(GR_Report!$G$6="All",1,IF(D213=GR_Report!$G$6,1,0))</f>
        <v>1</v>
      </c>
      <c r="L213" s="2" t="str">
        <f>IF(AND(I213=1,J213=1,K213=1),COUNTIFS($I$2:I213,1,$J$2:J213,1,$K$2:K213,1),"")</f>
        <v/>
      </c>
      <c r="M213" s="2"/>
    </row>
    <row r="214" spans="1:13" ht="14.5" x14ac:dyDescent="0.35">
      <c r="A214" s="2" t="s">
        <v>692</v>
      </c>
      <c r="B214" s="5">
        <v>46047</v>
      </c>
      <c r="C214" s="2" t="s">
        <v>234</v>
      </c>
      <c r="D214" s="2" t="s">
        <v>380</v>
      </c>
      <c r="E214" s="3" t="s">
        <v>381</v>
      </c>
      <c r="F214" s="2">
        <v>80</v>
      </c>
      <c r="G214" s="2" t="s">
        <v>121</v>
      </c>
      <c r="H214" s="2">
        <v>25800</v>
      </c>
      <c r="I214" s="2">
        <f>IF(AND(B214&gt;=GR_Report!$C$4,B214&lt;=GR_Report!$E$4),1,0)</f>
        <v>0</v>
      </c>
      <c r="J214" s="2">
        <f>IF(GR_Report!$C$6="All",1,IF(C214=GR_Report!$C$6,1,0))</f>
        <v>1</v>
      </c>
      <c r="K214" s="2">
        <f>IF(GR_Report!$G$6="All",1,IF(D214=GR_Report!$G$6,1,0))</f>
        <v>1</v>
      </c>
      <c r="L214" s="2" t="str">
        <f>IF(AND(I214=1,J214=1,K214=1),COUNTIFS($I$2:I214,1,$J$2:J214,1,$K$2:K214,1),"")</f>
        <v/>
      </c>
      <c r="M214" s="2"/>
    </row>
    <row r="215" spans="1:13" ht="14.5" hidden="1" x14ac:dyDescent="0.35">
      <c r="A215" s="2" t="s">
        <v>693</v>
      </c>
      <c r="B215" s="5">
        <v>46157</v>
      </c>
      <c r="C215" s="2" t="s">
        <v>49</v>
      </c>
      <c r="D215" s="2" t="s">
        <v>470</v>
      </c>
      <c r="E215" s="3" t="s">
        <v>471</v>
      </c>
      <c r="F215" s="2">
        <v>50</v>
      </c>
      <c r="G215" s="2" t="s">
        <v>121</v>
      </c>
      <c r="H215" s="2">
        <v>34500</v>
      </c>
      <c r="I215" s="2">
        <f>IF(AND(B215&gt;=GR_Report!$C$4,B215&lt;=GR_Report!$E$4),1,0)</f>
        <v>0</v>
      </c>
      <c r="J215" s="2">
        <f>IF(GR_Report!$C$6="All",1,IF(C215=GR_Report!$C$6,1,0))</f>
        <v>1</v>
      </c>
      <c r="K215" s="2">
        <f>IF(GR_Report!$G$6="All",1,IF(D215=GR_Report!$G$6,1,0))</f>
        <v>1</v>
      </c>
      <c r="L215" s="2" t="str">
        <f>IF(AND(I215=1,J215=1,K215=1),COUNTIFS($I$2:I215,1,$J$2:J215,1,$K$2:K215,1),"")</f>
        <v/>
      </c>
      <c r="M215" s="2"/>
    </row>
    <row r="216" spans="1:13" ht="14.5" hidden="1" x14ac:dyDescent="0.35">
      <c r="A216" s="2" t="s">
        <v>694</v>
      </c>
      <c r="B216" s="5">
        <v>46168</v>
      </c>
      <c r="C216" s="2" t="s">
        <v>172</v>
      </c>
      <c r="D216" s="2" t="s">
        <v>429</v>
      </c>
      <c r="E216" s="3" t="s">
        <v>430</v>
      </c>
      <c r="F216" s="2">
        <v>50</v>
      </c>
      <c r="G216" s="2" t="s">
        <v>121</v>
      </c>
      <c r="H216" s="2">
        <v>73800</v>
      </c>
      <c r="I216" s="2">
        <f>IF(AND(B216&gt;=GR_Report!$C$4,B216&lt;=GR_Report!$E$4),1,0)</f>
        <v>0</v>
      </c>
      <c r="J216" s="2">
        <f>IF(GR_Report!$C$6="All",1,IF(C216=GR_Report!$C$6,1,0))</f>
        <v>1</v>
      </c>
      <c r="K216" s="2">
        <f>IF(GR_Report!$G$6="All",1,IF(D216=GR_Report!$G$6,1,0))</f>
        <v>1</v>
      </c>
      <c r="L216" s="2" t="str">
        <f>IF(AND(I216=1,J216=1,K216=1),COUNTIFS($I$2:I216,1,$J$2:J216,1,$K$2:K216,1),"")</f>
        <v/>
      </c>
      <c r="M216" s="2"/>
    </row>
    <row r="217" spans="1:13" ht="14.5" hidden="1" x14ac:dyDescent="0.35">
      <c r="A217" s="2" t="s">
        <v>695</v>
      </c>
      <c r="B217" s="5">
        <v>46149</v>
      </c>
      <c r="C217" s="2" t="s">
        <v>27</v>
      </c>
      <c r="D217" s="2" t="s">
        <v>25</v>
      </c>
      <c r="E217" s="3" t="s">
        <v>26</v>
      </c>
      <c r="F217" s="2">
        <v>80</v>
      </c>
      <c r="G217" s="2" t="s">
        <v>15</v>
      </c>
      <c r="H217" s="2">
        <v>73700</v>
      </c>
      <c r="I217" s="2">
        <f>IF(AND(B217&gt;=GR_Report!$C$4,B217&lt;=GR_Report!$E$4),1,0)</f>
        <v>0</v>
      </c>
      <c r="J217" s="2">
        <f>IF(GR_Report!$C$6="All",1,IF(C217=GR_Report!$C$6,1,0))</f>
        <v>1</v>
      </c>
      <c r="K217" s="2">
        <f>IF(GR_Report!$G$6="All",1,IF(D217=GR_Report!$G$6,1,0))</f>
        <v>1</v>
      </c>
      <c r="L217" s="2" t="str">
        <f>IF(AND(I217=1,J217=1,K217=1),COUNTIFS($I$2:I217,1,$J$2:J217,1,$K$2:K217,1),"")</f>
        <v/>
      </c>
      <c r="M217" s="2"/>
    </row>
    <row r="218" spans="1:13" ht="14.5" hidden="1" x14ac:dyDescent="0.35">
      <c r="A218" s="2" t="s">
        <v>696</v>
      </c>
      <c r="B218" s="5">
        <v>46192</v>
      </c>
      <c r="C218" s="2" t="s">
        <v>112</v>
      </c>
      <c r="D218" s="2" t="s">
        <v>164</v>
      </c>
      <c r="E218" s="3" t="s">
        <v>165</v>
      </c>
      <c r="F218" s="2">
        <v>80</v>
      </c>
      <c r="G218" s="2" t="s">
        <v>121</v>
      </c>
      <c r="H218" s="2">
        <v>38400</v>
      </c>
      <c r="I218" s="2">
        <f>IF(AND(B218&gt;=GR_Report!$C$4,B218&lt;=GR_Report!$E$4),1,0)</f>
        <v>0</v>
      </c>
      <c r="J218" s="2">
        <f>IF(GR_Report!$C$6="All",1,IF(C218=GR_Report!$C$6,1,0))</f>
        <v>1</v>
      </c>
      <c r="K218" s="2">
        <f>IF(GR_Report!$G$6="All",1,IF(D218=GR_Report!$G$6,1,0))</f>
        <v>1</v>
      </c>
      <c r="L218" s="2" t="str">
        <f>IF(AND(I218=1,J218=1,K218=1),COUNTIFS($I$2:I218,1,$J$2:J218,1,$K$2:K218,1),"")</f>
        <v/>
      </c>
      <c r="M218" s="2"/>
    </row>
    <row r="219" spans="1:13" ht="14.5" hidden="1" x14ac:dyDescent="0.35">
      <c r="A219" s="2" t="s">
        <v>697</v>
      </c>
      <c r="B219" s="5">
        <v>46143</v>
      </c>
      <c r="C219" s="2" t="s">
        <v>38</v>
      </c>
      <c r="D219" s="2" t="s">
        <v>258</v>
      </c>
      <c r="E219" s="3" t="s">
        <v>259</v>
      </c>
      <c r="F219" s="2">
        <v>40</v>
      </c>
      <c r="G219" s="2" t="s">
        <v>262</v>
      </c>
      <c r="H219" s="2">
        <v>82600</v>
      </c>
      <c r="I219" s="2">
        <f>IF(AND(B219&gt;=GR_Report!$C$4,B219&lt;=GR_Report!$E$4),1,0)</f>
        <v>0</v>
      </c>
      <c r="J219" s="2">
        <f>IF(GR_Report!$C$6="All",1,IF(C219=GR_Report!$C$6,1,0))</f>
        <v>1</v>
      </c>
      <c r="K219" s="2">
        <f>IF(GR_Report!$G$6="All",1,IF(D219=GR_Report!$G$6,1,0))</f>
        <v>1</v>
      </c>
      <c r="L219" s="2" t="str">
        <f>IF(AND(I219=1,J219=1,K219=1),COUNTIFS($I$2:I219,1,$J$2:J219,1,$K$2:K219,1),"")</f>
        <v/>
      </c>
      <c r="M219" s="2"/>
    </row>
    <row r="220" spans="1:13" ht="14.5" hidden="1" x14ac:dyDescent="0.35">
      <c r="A220" s="2" t="s">
        <v>698</v>
      </c>
      <c r="B220" s="5">
        <v>46168</v>
      </c>
      <c r="C220" s="2" t="s">
        <v>163</v>
      </c>
      <c r="D220" s="2" t="s">
        <v>196</v>
      </c>
      <c r="E220" s="3" t="s">
        <v>197</v>
      </c>
      <c r="F220" s="2">
        <v>40</v>
      </c>
      <c r="G220" s="2" t="s">
        <v>121</v>
      </c>
      <c r="H220" s="2">
        <v>55400</v>
      </c>
      <c r="I220" s="2">
        <f>IF(AND(B220&gt;=GR_Report!$C$4,B220&lt;=GR_Report!$E$4),1,0)</f>
        <v>0</v>
      </c>
      <c r="J220" s="2">
        <f>IF(GR_Report!$C$6="All",1,IF(C220=GR_Report!$C$6,1,0))</f>
        <v>1</v>
      </c>
      <c r="K220" s="2">
        <f>IF(GR_Report!$G$6="All",1,IF(D220=GR_Report!$G$6,1,0))</f>
        <v>1</v>
      </c>
      <c r="L220" s="2" t="str">
        <f>IF(AND(I220=1,J220=1,K220=1),COUNTIFS($I$2:I220,1,$J$2:J220,1,$K$2:K220,1),"")</f>
        <v/>
      </c>
      <c r="M220" s="2"/>
    </row>
    <row r="221" spans="1:13" ht="14.5" hidden="1" x14ac:dyDescent="0.35">
      <c r="A221" s="2" t="s">
        <v>699</v>
      </c>
      <c r="B221" s="5">
        <v>46174</v>
      </c>
      <c r="C221" s="2" t="s">
        <v>76</v>
      </c>
      <c r="D221" s="2" t="s">
        <v>387</v>
      </c>
      <c r="E221" s="3" t="s">
        <v>388</v>
      </c>
      <c r="F221" s="2">
        <v>120</v>
      </c>
      <c r="G221" s="2" t="s">
        <v>121</v>
      </c>
      <c r="H221" s="2">
        <v>87000</v>
      </c>
      <c r="I221" s="2">
        <f>IF(AND(B221&gt;=GR_Report!$C$4,B221&lt;=GR_Report!$E$4),1,0)</f>
        <v>0</v>
      </c>
      <c r="J221" s="2">
        <f>IF(GR_Report!$C$6="All",1,IF(C221=GR_Report!$C$6,1,0))</f>
        <v>1</v>
      </c>
      <c r="K221" s="2">
        <f>IF(GR_Report!$G$6="All",1,IF(D221=GR_Report!$G$6,1,0))</f>
        <v>1</v>
      </c>
      <c r="L221" s="2" t="str">
        <f>IF(AND(I221=1,J221=1,K221=1),COUNTIFS($I$2:I221,1,$J$2:J221,1,$K$2:K221,1),"")</f>
        <v/>
      </c>
      <c r="M221" s="2"/>
    </row>
    <row r="222" spans="1:13" ht="14.5" hidden="1" x14ac:dyDescent="0.35">
      <c r="A222" s="2" t="s">
        <v>700</v>
      </c>
      <c r="B222" s="5">
        <v>46100</v>
      </c>
      <c r="C222" s="2" t="s">
        <v>307</v>
      </c>
      <c r="D222" s="2" t="s">
        <v>409</v>
      </c>
      <c r="E222" s="3" t="s">
        <v>410</v>
      </c>
      <c r="F222" s="2">
        <v>30</v>
      </c>
      <c r="G222" s="2" t="s">
        <v>121</v>
      </c>
      <c r="H222" s="2">
        <v>71700</v>
      </c>
      <c r="I222" s="2">
        <f>IF(AND(B222&gt;=GR_Report!$C$4,B222&lt;=GR_Report!$E$4),1,0)</f>
        <v>1</v>
      </c>
      <c r="J222" s="2">
        <f>IF(GR_Report!$C$6="All",1,IF(C222=GR_Report!$C$6,1,0))</f>
        <v>1</v>
      </c>
      <c r="K222" s="2">
        <f>IF(GR_Report!$G$6="All",1,IF(D222=GR_Report!$G$6,1,0))</f>
        <v>1</v>
      </c>
      <c r="L222" s="2">
        <f>IF(AND(I222=1,J222=1,K222=1),COUNTIFS($I$2:I222,1,$J$2:J222,1,$K$2:K222,1),"")</f>
        <v>33</v>
      </c>
      <c r="M222" s="2"/>
    </row>
    <row r="223" spans="1:13" ht="14.5" hidden="1" x14ac:dyDescent="0.35">
      <c r="A223" s="2" t="s">
        <v>701</v>
      </c>
      <c r="B223" s="5">
        <v>46140</v>
      </c>
      <c r="C223" s="2" t="s">
        <v>49</v>
      </c>
      <c r="D223" s="2" t="s">
        <v>415</v>
      </c>
      <c r="E223" s="3" t="s">
        <v>416</v>
      </c>
      <c r="F223" s="2">
        <v>40</v>
      </c>
      <c r="G223" s="2" t="s">
        <v>121</v>
      </c>
      <c r="H223" s="2">
        <v>10500</v>
      </c>
      <c r="I223" s="2">
        <f>IF(AND(B223&gt;=GR_Report!$C$4,B223&lt;=GR_Report!$E$4),1,0)</f>
        <v>0</v>
      </c>
      <c r="J223" s="2">
        <f>IF(GR_Report!$C$6="All",1,IF(C223=GR_Report!$C$6,1,0))</f>
        <v>1</v>
      </c>
      <c r="K223" s="2">
        <f>IF(GR_Report!$G$6="All",1,IF(D223=GR_Report!$G$6,1,0))</f>
        <v>1</v>
      </c>
      <c r="L223" s="2" t="str">
        <f>IF(AND(I223=1,J223=1,K223=1),COUNTIFS($I$2:I223,1,$J$2:J223,1,$K$2:K223,1),"")</f>
        <v/>
      </c>
      <c r="M223" s="2"/>
    </row>
    <row r="224" spans="1:13" ht="14.5" hidden="1" x14ac:dyDescent="0.35">
      <c r="A224" s="2" t="s">
        <v>702</v>
      </c>
      <c r="B224" s="5">
        <v>46093</v>
      </c>
      <c r="C224" s="2" t="s">
        <v>234</v>
      </c>
      <c r="D224" s="2" t="s">
        <v>232</v>
      </c>
      <c r="E224" s="3" t="s">
        <v>233</v>
      </c>
      <c r="F224" s="2">
        <v>200</v>
      </c>
      <c r="G224" s="2" t="s">
        <v>121</v>
      </c>
      <c r="H224" s="2">
        <v>29700</v>
      </c>
      <c r="I224" s="2">
        <f>IF(AND(B224&gt;=GR_Report!$C$4,B224&lt;=GR_Report!$E$4),1,0)</f>
        <v>1</v>
      </c>
      <c r="J224" s="2">
        <f>IF(GR_Report!$C$6="All",1,IF(C224=GR_Report!$C$6,1,0))</f>
        <v>1</v>
      </c>
      <c r="K224" s="2">
        <f>IF(GR_Report!$G$6="All",1,IF(D224=GR_Report!$G$6,1,0))</f>
        <v>1</v>
      </c>
      <c r="L224" s="2">
        <f>IF(AND(I224=1,J224=1,K224=1),COUNTIFS($I$2:I224,1,$J$2:J224,1,$K$2:K224,1),"")</f>
        <v>34</v>
      </c>
      <c r="M224" s="2"/>
    </row>
    <row r="225" spans="1:13" ht="14.5" hidden="1" x14ac:dyDescent="0.35">
      <c r="A225" s="2" t="s">
        <v>703</v>
      </c>
      <c r="B225" s="5">
        <v>46108</v>
      </c>
      <c r="C225" s="2" t="s">
        <v>179</v>
      </c>
      <c r="D225" s="2" t="s">
        <v>301</v>
      </c>
      <c r="E225" s="3" t="s">
        <v>302</v>
      </c>
      <c r="F225" s="2">
        <v>120</v>
      </c>
      <c r="G225" s="2" t="s">
        <v>262</v>
      </c>
      <c r="H225" s="2">
        <v>41600</v>
      </c>
      <c r="I225" s="2">
        <f>IF(AND(B225&gt;=GR_Report!$C$4,B225&lt;=GR_Report!$E$4),1,0)</f>
        <v>1</v>
      </c>
      <c r="J225" s="2">
        <f>IF(GR_Report!$C$6="All",1,IF(C225=GR_Report!$C$6,1,0))</f>
        <v>1</v>
      </c>
      <c r="K225" s="2">
        <f>IF(GR_Report!$G$6="All",1,IF(D225=GR_Report!$G$6,1,0))</f>
        <v>1</v>
      </c>
      <c r="L225" s="2">
        <f>IF(AND(I225=1,J225=1,K225=1),COUNTIFS($I$2:I225,1,$J$2:J225,1,$K$2:K225,1),"")</f>
        <v>35</v>
      </c>
      <c r="M225" s="2"/>
    </row>
    <row r="226" spans="1:13" ht="14.5" hidden="1" x14ac:dyDescent="0.35">
      <c r="A226" s="2" t="s">
        <v>704</v>
      </c>
      <c r="B226" s="5">
        <v>46184</v>
      </c>
      <c r="C226" s="2" t="s">
        <v>156</v>
      </c>
      <c r="D226" s="2" t="s">
        <v>263</v>
      </c>
      <c r="E226" s="3" t="s">
        <v>264</v>
      </c>
      <c r="F226" s="2">
        <v>80</v>
      </c>
      <c r="G226" s="2" t="s">
        <v>262</v>
      </c>
      <c r="H226" s="2">
        <v>16400</v>
      </c>
      <c r="I226" s="2">
        <f>IF(AND(B226&gt;=GR_Report!$C$4,B226&lt;=GR_Report!$E$4),1,0)</f>
        <v>0</v>
      </c>
      <c r="J226" s="2">
        <f>IF(GR_Report!$C$6="All",1,IF(C226=GR_Report!$C$6,1,0))</f>
        <v>1</v>
      </c>
      <c r="K226" s="2">
        <f>IF(GR_Report!$G$6="All",1,IF(D226=GR_Report!$G$6,1,0))</f>
        <v>1</v>
      </c>
      <c r="L226" s="2" t="str">
        <f>IF(AND(I226=1,J226=1,K226=1),COUNTIFS($I$2:I226,1,$J$2:J226,1,$K$2:K226,1),"")</f>
        <v/>
      </c>
      <c r="M226" s="2"/>
    </row>
    <row r="227" spans="1:13" ht="14.5" hidden="1" x14ac:dyDescent="0.35">
      <c r="A227" s="2" t="s">
        <v>705</v>
      </c>
      <c r="B227" s="5">
        <v>46193</v>
      </c>
      <c r="C227" s="2" t="s">
        <v>163</v>
      </c>
      <c r="D227" s="2" t="s">
        <v>196</v>
      </c>
      <c r="E227" s="3" t="s">
        <v>197</v>
      </c>
      <c r="F227" s="2">
        <v>30</v>
      </c>
      <c r="G227" s="2" t="s">
        <v>121</v>
      </c>
      <c r="H227" s="2">
        <v>55400</v>
      </c>
      <c r="I227" s="2">
        <f>IF(AND(B227&gt;=GR_Report!$C$4,B227&lt;=GR_Report!$E$4),1,0)</f>
        <v>0</v>
      </c>
      <c r="J227" s="2">
        <f>IF(GR_Report!$C$6="All",1,IF(C227=GR_Report!$C$6,1,0))</f>
        <v>1</v>
      </c>
      <c r="K227" s="2">
        <f>IF(GR_Report!$G$6="All",1,IF(D227=GR_Report!$G$6,1,0))</f>
        <v>1</v>
      </c>
      <c r="L227" s="2" t="str">
        <f>IF(AND(I227=1,J227=1,K227=1),COUNTIFS($I$2:I227,1,$J$2:J227,1,$K$2:K227,1),"")</f>
        <v/>
      </c>
      <c r="M227" s="2"/>
    </row>
    <row r="228" spans="1:13" ht="14.5" hidden="1" x14ac:dyDescent="0.35">
      <c r="A228" s="2" t="s">
        <v>706</v>
      </c>
      <c r="B228" s="5">
        <v>46149</v>
      </c>
      <c r="C228" s="2" t="s">
        <v>112</v>
      </c>
      <c r="D228" s="2" t="s">
        <v>431</v>
      </c>
      <c r="E228" s="3" t="s">
        <v>432</v>
      </c>
      <c r="F228" s="2">
        <v>40</v>
      </c>
      <c r="G228" s="2" t="s">
        <v>121</v>
      </c>
      <c r="H228" s="2">
        <v>16700</v>
      </c>
      <c r="I228" s="2">
        <f>IF(AND(B228&gt;=GR_Report!$C$4,B228&lt;=GR_Report!$E$4),1,0)</f>
        <v>0</v>
      </c>
      <c r="J228" s="2">
        <f>IF(GR_Report!$C$6="All",1,IF(C228=GR_Report!$C$6,1,0))</f>
        <v>1</v>
      </c>
      <c r="K228" s="2">
        <f>IF(GR_Report!$G$6="All",1,IF(D228=GR_Report!$G$6,1,0))</f>
        <v>1</v>
      </c>
      <c r="L228" s="2" t="str">
        <f>IF(AND(I228=1,J228=1,K228=1),COUNTIFS($I$2:I228,1,$J$2:J228,1,$K$2:K228,1),"")</f>
        <v/>
      </c>
      <c r="M228" s="2"/>
    </row>
    <row r="229" spans="1:13" ht="14.5" x14ac:dyDescent="0.35">
      <c r="A229" s="2" t="s">
        <v>707</v>
      </c>
      <c r="B229" s="5">
        <v>46045</v>
      </c>
      <c r="C229" s="2" t="s">
        <v>220</v>
      </c>
      <c r="D229" s="2" t="s">
        <v>417</v>
      </c>
      <c r="E229" s="3" t="s">
        <v>418</v>
      </c>
      <c r="F229" s="2">
        <v>20</v>
      </c>
      <c r="G229" s="2" t="s">
        <v>121</v>
      </c>
      <c r="H229" s="2">
        <v>59300</v>
      </c>
      <c r="I229" s="2">
        <f>IF(AND(B229&gt;=GR_Report!$C$4,B229&lt;=GR_Report!$E$4),1,0)</f>
        <v>0</v>
      </c>
      <c r="J229" s="2">
        <f>IF(GR_Report!$C$6="All",1,IF(C229=GR_Report!$C$6,1,0))</f>
        <v>1</v>
      </c>
      <c r="K229" s="2">
        <f>IF(GR_Report!$G$6="All",1,IF(D229=GR_Report!$G$6,1,0))</f>
        <v>1</v>
      </c>
      <c r="L229" s="2" t="str">
        <f>IF(AND(I229=1,J229=1,K229=1),COUNTIFS($I$2:I229,1,$J$2:J229,1,$K$2:K229,1),"")</f>
        <v/>
      </c>
      <c r="M229" s="2"/>
    </row>
    <row r="230" spans="1:13" ht="14.5" hidden="1" x14ac:dyDescent="0.35">
      <c r="A230" s="2" t="s">
        <v>708</v>
      </c>
      <c r="B230" s="5">
        <v>46143</v>
      </c>
      <c r="C230" s="2" t="s">
        <v>16</v>
      </c>
      <c r="D230" s="2" t="s">
        <v>11</v>
      </c>
      <c r="E230" s="3" t="s">
        <v>12</v>
      </c>
      <c r="F230" s="2">
        <v>60</v>
      </c>
      <c r="G230" s="2" t="s">
        <v>15</v>
      </c>
      <c r="H230" s="2">
        <v>14300</v>
      </c>
      <c r="I230" s="2">
        <f>IF(AND(B230&gt;=GR_Report!$C$4,B230&lt;=GR_Report!$E$4),1,0)</f>
        <v>0</v>
      </c>
      <c r="J230" s="2">
        <f>IF(GR_Report!$C$6="All",1,IF(C230=GR_Report!$C$6,1,0))</f>
        <v>1</v>
      </c>
      <c r="K230" s="2">
        <f>IF(GR_Report!$G$6="All",1,IF(D230=GR_Report!$G$6,1,0))</f>
        <v>1</v>
      </c>
      <c r="L230" s="2" t="str">
        <f>IF(AND(I230=1,J230=1,K230=1),COUNTIFS($I$2:I230,1,$J$2:J230,1,$K$2:K230,1),"")</f>
        <v/>
      </c>
      <c r="M230" s="2"/>
    </row>
    <row r="231" spans="1:13" ht="14.5" hidden="1" x14ac:dyDescent="0.35">
      <c r="A231" s="2" t="s">
        <v>709</v>
      </c>
      <c r="B231" s="5">
        <v>46188</v>
      </c>
      <c r="C231" s="2" t="s">
        <v>20</v>
      </c>
      <c r="D231" s="2" t="s">
        <v>72</v>
      </c>
      <c r="E231" s="3" t="s">
        <v>73</v>
      </c>
      <c r="F231" s="2">
        <v>150</v>
      </c>
      <c r="G231" s="2" t="s">
        <v>15</v>
      </c>
      <c r="H231" s="2">
        <v>34400</v>
      </c>
      <c r="I231" s="2">
        <f>IF(AND(B231&gt;=GR_Report!$C$4,B231&lt;=GR_Report!$E$4),1,0)</f>
        <v>0</v>
      </c>
      <c r="J231" s="2">
        <f>IF(GR_Report!$C$6="All",1,IF(C231=GR_Report!$C$6,1,0))</f>
        <v>1</v>
      </c>
      <c r="K231" s="2">
        <f>IF(GR_Report!$G$6="All",1,IF(D231=GR_Report!$G$6,1,0))</f>
        <v>1</v>
      </c>
      <c r="L231" s="2" t="str">
        <f>IF(AND(I231=1,J231=1,K231=1),COUNTIFS($I$2:I231,1,$J$2:J231,1,$K$2:K231,1),"")</f>
        <v/>
      </c>
      <c r="M231" s="2"/>
    </row>
    <row r="232" spans="1:13" ht="14.5" x14ac:dyDescent="0.35">
      <c r="A232" s="2" t="s">
        <v>710</v>
      </c>
      <c r="B232" s="5">
        <v>46052</v>
      </c>
      <c r="C232" s="2" t="s">
        <v>150</v>
      </c>
      <c r="D232" s="2" t="s">
        <v>200</v>
      </c>
      <c r="E232" s="3" t="s">
        <v>201</v>
      </c>
      <c r="F232" s="2">
        <v>20</v>
      </c>
      <c r="G232" s="2" t="s">
        <v>121</v>
      </c>
      <c r="H232" s="2">
        <v>25500</v>
      </c>
      <c r="I232" s="2">
        <f>IF(AND(B232&gt;=GR_Report!$C$4,B232&lt;=GR_Report!$E$4),1,0)</f>
        <v>0</v>
      </c>
      <c r="J232" s="2">
        <f>IF(GR_Report!$C$6="All",1,IF(C232=GR_Report!$C$6,1,0))</f>
        <v>1</v>
      </c>
      <c r="K232" s="2">
        <f>IF(GR_Report!$G$6="All",1,IF(D232=GR_Report!$G$6,1,0))</f>
        <v>1</v>
      </c>
      <c r="L232" s="2" t="str">
        <f>IF(AND(I232=1,J232=1,K232=1),COUNTIFS($I$2:I232,1,$J$2:J232,1,$K$2:K232,1),"")</f>
        <v/>
      </c>
      <c r="M232" s="2"/>
    </row>
    <row r="233" spans="1:13" ht="14.5" hidden="1" x14ac:dyDescent="0.35">
      <c r="A233" s="2" t="s">
        <v>711</v>
      </c>
      <c r="B233" s="5">
        <v>46112</v>
      </c>
      <c r="C233" s="2" t="s">
        <v>138</v>
      </c>
      <c r="D233" s="2" t="s">
        <v>314</v>
      </c>
      <c r="E233" s="3" t="s">
        <v>315</v>
      </c>
      <c r="F233" s="2">
        <v>100</v>
      </c>
      <c r="G233" s="2" t="s">
        <v>15</v>
      </c>
      <c r="H233" s="2">
        <v>23100</v>
      </c>
      <c r="I233" s="2">
        <f>IF(AND(B233&gt;=GR_Report!$C$4,B233&lt;=GR_Report!$E$4),1,0)</f>
        <v>1</v>
      </c>
      <c r="J233" s="2">
        <f>IF(GR_Report!$C$6="All",1,IF(C233=GR_Report!$C$6,1,0))</f>
        <v>1</v>
      </c>
      <c r="K233" s="2">
        <f>IF(GR_Report!$G$6="All",1,IF(D233=GR_Report!$G$6,1,0))</f>
        <v>1</v>
      </c>
      <c r="L233" s="2">
        <f>IF(AND(I233=1,J233=1,K233=1),COUNTIFS($I$2:I233,1,$J$2:J233,1,$K$2:K233,1),"")</f>
        <v>36</v>
      </c>
      <c r="M233" s="2"/>
    </row>
    <row r="234" spans="1:13" ht="14.5" hidden="1" x14ac:dyDescent="0.35">
      <c r="A234" s="2" t="s">
        <v>712</v>
      </c>
      <c r="B234" s="5">
        <v>46101</v>
      </c>
      <c r="C234" s="2" t="s">
        <v>290</v>
      </c>
      <c r="D234" s="2" t="s">
        <v>288</v>
      </c>
      <c r="E234" s="3" t="s">
        <v>289</v>
      </c>
      <c r="F234" s="2">
        <v>200</v>
      </c>
      <c r="G234" s="2" t="s">
        <v>262</v>
      </c>
      <c r="H234" s="2">
        <v>4400</v>
      </c>
      <c r="I234" s="2">
        <f>IF(AND(B234&gt;=GR_Report!$C$4,B234&lt;=GR_Report!$E$4),1,0)</f>
        <v>1</v>
      </c>
      <c r="J234" s="2">
        <f>IF(GR_Report!$C$6="All",1,IF(C234=GR_Report!$C$6,1,0))</f>
        <v>1</v>
      </c>
      <c r="K234" s="2">
        <f>IF(GR_Report!$G$6="All",1,IF(D234=GR_Report!$G$6,1,0))</f>
        <v>1</v>
      </c>
      <c r="L234" s="2">
        <f>IF(AND(I234=1,J234=1,K234=1),COUNTIFS($I$2:I234,1,$J$2:J234,1,$K$2:K234,1),"")</f>
        <v>37</v>
      </c>
      <c r="M234" s="2"/>
    </row>
    <row r="235" spans="1:13" ht="14.5" hidden="1" x14ac:dyDescent="0.35">
      <c r="A235" s="2" t="s">
        <v>713</v>
      </c>
      <c r="B235" s="5">
        <v>46077</v>
      </c>
      <c r="C235" s="2" t="s">
        <v>227</v>
      </c>
      <c r="D235" s="2" t="s">
        <v>444</v>
      </c>
      <c r="E235" s="3" t="s">
        <v>445</v>
      </c>
      <c r="F235" s="2">
        <v>50</v>
      </c>
      <c r="G235" s="2" t="s">
        <v>121</v>
      </c>
      <c r="H235" s="2">
        <v>23100</v>
      </c>
      <c r="I235" s="2">
        <f>IF(AND(B235&gt;=GR_Report!$C$4,B235&lt;=GR_Report!$E$4),1,0)</f>
        <v>0</v>
      </c>
      <c r="J235" s="2">
        <f>IF(GR_Report!$C$6="All",1,IF(C235=GR_Report!$C$6,1,0))</f>
        <v>1</v>
      </c>
      <c r="K235" s="2">
        <f>IF(GR_Report!$G$6="All",1,IF(D235=GR_Report!$G$6,1,0))</f>
        <v>1</v>
      </c>
      <c r="L235" s="2" t="str">
        <f>IF(AND(I235=1,J235=1,K235=1),COUNTIFS($I$2:I235,1,$J$2:J235,1,$K$2:K235,1),"")</f>
        <v/>
      </c>
      <c r="M235" s="2"/>
    </row>
    <row r="236" spans="1:13" ht="14.5" hidden="1" x14ac:dyDescent="0.35">
      <c r="A236" s="2" t="s">
        <v>714</v>
      </c>
      <c r="B236" s="5">
        <v>46088</v>
      </c>
      <c r="C236" s="2" t="s">
        <v>27</v>
      </c>
      <c r="D236" s="2" t="s">
        <v>462</v>
      </c>
      <c r="E236" s="3" t="s">
        <v>463</v>
      </c>
      <c r="F236" s="2">
        <v>30</v>
      </c>
      <c r="G236" s="2" t="s">
        <v>121</v>
      </c>
      <c r="H236" s="2">
        <v>43100</v>
      </c>
      <c r="I236" s="2">
        <f>IF(AND(B236&gt;=GR_Report!$C$4,B236&lt;=GR_Report!$E$4),1,0)</f>
        <v>1</v>
      </c>
      <c r="J236" s="2">
        <f>IF(GR_Report!$C$6="All",1,IF(C236=GR_Report!$C$6,1,0))</f>
        <v>1</v>
      </c>
      <c r="K236" s="2">
        <f>IF(GR_Report!$G$6="All",1,IF(D236=GR_Report!$G$6,1,0))</f>
        <v>1</v>
      </c>
      <c r="L236" s="2">
        <f>IF(AND(I236=1,J236=1,K236=1),COUNTIFS($I$2:I236,1,$J$2:J236,1,$K$2:K236,1),"")</f>
        <v>38</v>
      </c>
      <c r="M236" s="2"/>
    </row>
    <row r="237" spans="1:13" ht="14.5" hidden="1" x14ac:dyDescent="0.35">
      <c r="A237" s="2" t="s">
        <v>715</v>
      </c>
      <c r="B237" s="5">
        <v>46098</v>
      </c>
      <c r="C237" s="2" t="s">
        <v>147</v>
      </c>
      <c r="D237" s="2" t="s">
        <v>347</v>
      </c>
      <c r="E237" s="3" t="s">
        <v>348</v>
      </c>
      <c r="F237" s="2">
        <v>100</v>
      </c>
      <c r="G237" s="2" t="s">
        <v>15</v>
      </c>
      <c r="H237" s="2">
        <v>35600</v>
      </c>
      <c r="I237" s="2">
        <f>IF(AND(B237&gt;=GR_Report!$C$4,B237&lt;=GR_Report!$E$4),1,0)</f>
        <v>1</v>
      </c>
      <c r="J237" s="2">
        <f>IF(GR_Report!$C$6="All",1,IF(C237=GR_Report!$C$6,1,0))</f>
        <v>1</v>
      </c>
      <c r="K237" s="2">
        <f>IF(GR_Report!$G$6="All",1,IF(D237=GR_Report!$G$6,1,0))</f>
        <v>1</v>
      </c>
      <c r="L237" s="2">
        <f>IF(AND(I237=1,J237=1,K237=1),COUNTIFS($I$2:I237,1,$J$2:J237,1,$K$2:K237,1),"")</f>
        <v>39</v>
      </c>
      <c r="M237" s="2"/>
    </row>
    <row r="238" spans="1:13" ht="14.5" hidden="1" x14ac:dyDescent="0.35">
      <c r="A238" s="2" t="s">
        <v>716</v>
      </c>
      <c r="B238" s="5">
        <v>46075</v>
      </c>
      <c r="C238" s="2" t="s">
        <v>150</v>
      </c>
      <c r="D238" s="2" t="s">
        <v>192</v>
      </c>
      <c r="E238" s="3" t="s">
        <v>193</v>
      </c>
      <c r="F238" s="2">
        <v>60</v>
      </c>
      <c r="G238" s="2" t="s">
        <v>121</v>
      </c>
      <c r="H238" s="2">
        <v>71300</v>
      </c>
      <c r="I238" s="2">
        <f>IF(AND(B238&gt;=GR_Report!$C$4,B238&lt;=GR_Report!$E$4),1,0)</f>
        <v>0</v>
      </c>
      <c r="J238" s="2">
        <f>IF(GR_Report!$C$6="All",1,IF(C238=GR_Report!$C$6,1,0))</f>
        <v>1</v>
      </c>
      <c r="K238" s="2">
        <f>IF(GR_Report!$G$6="All",1,IF(D238=GR_Report!$G$6,1,0))</f>
        <v>1</v>
      </c>
      <c r="L238" s="2" t="str">
        <f>IF(AND(I238=1,J238=1,K238=1),COUNTIFS($I$2:I238,1,$J$2:J238,1,$K$2:K238,1),"")</f>
        <v/>
      </c>
      <c r="M238" s="2"/>
    </row>
    <row r="239" spans="1:13" ht="14.5" hidden="1" x14ac:dyDescent="0.35">
      <c r="A239" s="2" t="s">
        <v>717</v>
      </c>
      <c r="B239" s="5">
        <v>46137</v>
      </c>
      <c r="C239" s="2" t="s">
        <v>46</v>
      </c>
      <c r="D239" s="2" t="s">
        <v>82</v>
      </c>
      <c r="E239" s="3" t="s">
        <v>83</v>
      </c>
      <c r="F239" s="2">
        <v>200</v>
      </c>
      <c r="G239" s="2" t="s">
        <v>15</v>
      </c>
      <c r="H239" s="2">
        <v>79700</v>
      </c>
      <c r="I239" s="2">
        <f>IF(AND(B239&gt;=GR_Report!$C$4,B239&lt;=GR_Report!$E$4),1,0)</f>
        <v>0</v>
      </c>
      <c r="J239" s="2">
        <f>IF(GR_Report!$C$6="All",1,IF(C239=GR_Report!$C$6,1,0))</f>
        <v>1</v>
      </c>
      <c r="K239" s="2">
        <f>IF(GR_Report!$G$6="All",1,IF(D239=GR_Report!$G$6,1,0))</f>
        <v>1</v>
      </c>
      <c r="L239" s="2" t="str">
        <f>IF(AND(I239=1,J239=1,K239=1),COUNTIFS($I$2:I239,1,$J$2:J239,1,$K$2:K239,1),"")</f>
        <v/>
      </c>
      <c r="M239" s="2"/>
    </row>
    <row r="240" spans="1:13" ht="14.5" hidden="1" x14ac:dyDescent="0.35">
      <c r="A240" s="2" t="s">
        <v>718</v>
      </c>
      <c r="B240" s="5">
        <v>46156</v>
      </c>
      <c r="C240" s="2" t="s">
        <v>153</v>
      </c>
      <c r="D240" s="2" t="s">
        <v>359</v>
      </c>
      <c r="E240" s="3" t="s">
        <v>360</v>
      </c>
      <c r="F240" s="2">
        <v>150</v>
      </c>
      <c r="G240" s="2" t="s">
        <v>15</v>
      </c>
      <c r="H240" s="2">
        <v>25600</v>
      </c>
      <c r="I240" s="2">
        <f>IF(AND(B240&gt;=GR_Report!$C$4,B240&lt;=GR_Report!$E$4),1,0)</f>
        <v>0</v>
      </c>
      <c r="J240" s="2">
        <f>IF(GR_Report!$C$6="All",1,IF(C240=GR_Report!$C$6,1,0))</f>
        <v>1</v>
      </c>
      <c r="K240" s="2">
        <f>IF(GR_Report!$G$6="All",1,IF(D240=GR_Report!$G$6,1,0))</f>
        <v>1</v>
      </c>
      <c r="L240" s="2" t="str">
        <f>IF(AND(I240=1,J240=1,K240=1),COUNTIFS($I$2:I240,1,$J$2:J240,1,$K$2:K240,1),"")</f>
        <v/>
      </c>
      <c r="M240" s="2"/>
    </row>
    <row r="241" spans="1:13" ht="14.5" hidden="1" x14ac:dyDescent="0.35">
      <c r="A241" s="2" t="s">
        <v>719</v>
      </c>
      <c r="B241" s="5">
        <v>46190</v>
      </c>
      <c r="C241" s="2" t="s">
        <v>46</v>
      </c>
      <c r="D241" s="2" t="s">
        <v>44</v>
      </c>
      <c r="E241" s="3" t="s">
        <v>45</v>
      </c>
      <c r="F241" s="2">
        <v>30</v>
      </c>
      <c r="G241" s="2" t="s">
        <v>15</v>
      </c>
      <c r="H241" s="2">
        <v>83400</v>
      </c>
      <c r="I241" s="2">
        <f>IF(AND(B241&gt;=GR_Report!$C$4,B241&lt;=GR_Report!$E$4),1,0)</f>
        <v>0</v>
      </c>
      <c r="J241" s="2">
        <f>IF(GR_Report!$C$6="All",1,IF(C241=GR_Report!$C$6,1,0))</f>
        <v>1</v>
      </c>
      <c r="K241" s="2">
        <f>IF(GR_Report!$G$6="All",1,IF(D241=GR_Report!$G$6,1,0))</f>
        <v>1</v>
      </c>
      <c r="L241" s="2" t="str">
        <f>IF(AND(I241=1,J241=1,K241=1),COUNTIFS($I$2:I241,1,$J$2:J241,1,$K$2:K241,1),"")</f>
        <v/>
      </c>
      <c r="M241" s="2"/>
    </row>
    <row r="242" spans="1:13" ht="14.5" hidden="1" x14ac:dyDescent="0.35">
      <c r="A242" s="2" t="s">
        <v>720</v>
      </c>
      <c r="B242" s="5">
        <v>46130</v>
      </c>
      <c r="C242" s="2" t="s">
        <v>81</v>
      </c>
      <c r="D242" s="2" t="s">
        <v>361</v>
      </c>
      <c r="E242" s="3" t="s">
        <v>362</v>
      </c>
      <c r="F242" s="2">
        <v>150</v>
      </c>
      <c r="G242" s="2" t="s">
        <v>15</v>
      </c>
      <c r="H242" s="2">
        <v>89300</v>
      </c>
      <c r="I242" s="2">
        <f>IF(AND(B242&gt;=GR_Report!$C$4,B242&lt;=GR_Report!$E$4),1,0)</f>
        <v>0</v>
      </c>
      <c r="J242" s="2">
        <f>IF(GR_Report!$C$6="All",1,IF(C242=GR_Report!$C$6,1,0))</f>
        <v>1</v>
      </c>
      <c r="K242" s="2">
        <f>IF(GR_Report!$G$6="All",1,IF(D242=GR_Report!$G$6,1,0))</f>
        <v>1</v>
      </c>
      <c r="L242" s="2" t="str">
        <f>IF(AND(I242=1,J242=1,K242=1),COUNTIFS($I$2:I242,1,$J$2:J242,1,$K$2:K242,1),"")</f>
        <v/>
      </c>
      <c r="M242" s="2"/>
    </row>
    <row r="243" spans="1:13" ht="14.5" hidden="1" x14ac:dyDescent="0.35">
      <c r="A243" s="2" t="s">
        <v>721</v>
      </c>
      <c r="B243" s="5">
        <v>46165</v>
      </c>
      <c r="C243" s="2" t="s">
        <v>179</v>
      </c>
      <c r="D243" s="2" t="s">
        <v>452</v>
      </c>
      <c r="E243" s="3" t="s">
        <v>453</v>
      </c>
      <c r="F243" s="2">
        <v>40</v>
      </c>
      <c r="G243" s="2" t="s">
        <v>121</v>
      </c>
      <c r="H243" s="2">
        <v>15300</v>
      </c>
      <c r="I243" s="2">
        <f>IF(AND(B243&gt;=GR_Report!$C$4,B243&lt;=GR_Report!$E$4),1,0)</f>
        <v>0</v>
      </c>
      <c r="J243" s="2">
        <f>IF(GR_Report!$C$6="All",1,IF(C243=GR_Report!$C$6,1,0))</f>
        <v>1</v>
      </c>
      <c r="K243" s="2">
        <f>IF(GR_Report!$G$6="All",1,IF(D243=GR_Report!$G$6,1,0))</f>
        <v>1</v>
      </c>
      <c r="L243" s="2" t="str">
        <f>IF(AND(I243=1,J243=1,K243=1),COUNTIFS($I$2:I243,1,$J$2:J243,1,$K$2:K243,1),"")</f>
        <v/>
      </c>
      <c r="M243" s="2"/>
    </row>
    <row r="244" spans="1:13" ht="14.5" hidden="1" x14ac:dyDescent="0.35">
      <c r="A244" s="2" t="s">
        <v>722</v>
      </c>
      <c r="B244" s="5">
        <v>46136</v>
      </c>
      <c r="C244" s="2" t="s">
        <v>16</v>
      </c>
      <c r="D244" s="2" t="s">
        <v>274</v>
      </c>
      <c r="E244" s="3" t="s">
        <v>275</v>
      </c>
      <c r="F244" s="2">
        <v>30</v>
      </c>
      <c r="G244" s="2" t="s">
        <v>262</v>
      </c>
      <c r="H244" s="2">
        <v>68800</v>
      </c>
      <c r="I244" s="2">
        <f>IF(AND(B244&gt;=GR_Report!$C$4,B244&lt;=GR_Report!$E$4),1,0)</f>
        <v>0</v>
      </c>
      <c r="J244" s="2">
        <f>IF(GR_Report!$C$6="All",1,IF(C244=GR_Report!$C$6,1,0))</f>
        <v>1</v>
      </c>
      <c r="K244" s="2">
        <f>IF(GR_Report!$G$6="All",1,IF(D244=GR_Report!$G$6,1,0))</f>
        <v>1</v>
      </c>
      <c r="L244" s="2" t="str">
        <f>IF(AND(I244=1,J244=1,K244=1),COUNTIFS($I$2:I244,1,$J$2:J244,1,$K$2:K244,1),"")</f>
        <v/>
      </c>
      <c r="M244" s="2"/>
    </row>
    <row r="245" spans="1:13" ht="14.5" hidden="1" x14ac:dyDescent="0.35">
      <c r="A245" s="2" t="s">
        <v>723</v>
      </c>
      <c r="B245" s="5">
        <v>46139</v>
      </c>
      <c r="C245" s="2" t="s">
        <v>71</v>
      </c>
      <c r="D245" s="2" t="s">
        <v>401</v>
      </c>
      <c r="E245" s="3" t="s">
        <v>402</v>
      </c>
      <c r="F245" s="2">
        <v>30</v>
      </c>
      <c r="G245" s="2" t="s">
        <v>121</v>
      </c>
      <c r="H245" s="2">
        <v>11300</v>
      </c>
      <c r="I245" s="2">
        <f>IF(AND(B245&gt;=GR_Report!$C$4,B245&lt;=GR_Report!$E$4),1,0)</f>
        <v>0</v>
      </c>
      <c r="J245" s="2">
        <f>IF(GR_Report!$C$6="All",1,IF(C245=GR_Report!$C$6,1,0))</f>
        <v>1</v>
      </c>
      <c r="K245" s="2">
        <f>IF(GR_Report!$G$6="All",1,IF(D245=GR_Report!$G$6,1,0))</f>
        <v>1</v>
      </c>
      <c r="L245" s="2" t="str">
        <f>IF(AND(I245=1,J245=1,K245=1),COUNTIFS($I$2:I245,1,$J$2:J245,1,$K$2:K245,1),"")</f>
        <v/>
      </c>
      <c r="M245" s="2"/>
    </row>
    <row r="246" spans="1:13" ht="14.5" hidden="1" x14ac:dyDescent="0.35">
      <c r="A246" s="2" t="s">
        <v>724</v>
      </c>
      <c r="B246" s="5">
        <v>46117</v>
      </c>
      <c r="C246" s="2" t="s">
        <v>90</v>
      </c>
      <c r="D246" s="2" t="s">
        <v>316</v>
      </c>
      <c r="E246" s="3" t="s">
        <v>317</v>
      </c>
      <c r="F246" s="2">
        <v>20</v>
      </c>
      <c r="G246" s="2" t="s">
        <v>15</v>
      </c>
      <c r="H246" s="2">
        <v>44800</v>
      </c>
      <c r="I246" s="2">
        <f>IF(AND(B246&gt;=GR_Report!$C$4,B246&lt;=GR_Report!$E$4),1,0)</f>
        <v>0</v>
      </c>
      <c r="J246" s="2">
        <f>IF(GR_Report!$C$6="All",1,IF(C246=GR_Report!$C$6,1,0))</f>
        <v>1</v>
      </c>
      <c r="K246" s="2">
        <f>IF(GR_Report!$G$6="All",1,IF(D246=GR_Report!$G$6,1,0))</f>
        <v>1</v>
      </c>
      <c r="L246" s="2" t="str">
        <f>IF(AND(I246=1,J246=1,K246=1),COUNTIFS($I$2:I246,1,$J$2:J246,1,$K$2:K246,1),"")</f>
        <v/>
      </c>
      <c r="M246" s="2"/>
    </row>
    <row r="247" spans="1:13" ht="14.5" x14ac:dyDescent="0.35">
      <c r="A247" s="2" t="s">
        <v>725</v>
      </c>
      <c r="B247" s="5">
        <v>46047</v>
      </c>
      <c r="C247" s="2" t="s">
        <v>64</v>
      </c>
      <c r="D247" s="2" t="s">
        <v>377</v>
      </c>
      <c r="E247" s="3" t="s">
        <v>378</v>
      </c>
      <c r="F247" s="2">
        <v>120</v>
      </c>
      <c r="G247" s="2" t="s">
        <v>121</v>
      </c>
      <c r="H247" s="2">
        <v>89300</v>
      </c>
      <c r="I247" s="2">
        <f>IF(AND(B247&gt;=GR_Report!$C$4,B247&lt;=GR_Report!$E$4),1,0)</f>
        <v>0</v>
      </c>
      <c r="J247" s="2">
        <f>IF(GR_Report!$C$6="All",1,IF(C247=GR_Report!$C$6,1,0))</f>
        <v>1</v>
      </c>
      <c r="K247" s="2">
        <f>IF(GR_Report!$G$6="All",1,IF(D247=GR_Report!$G$6,1,0))</f>
        <v>1</v>
      </c>
      <c r="L247" s="2" t="str">
        <f>IF(AND(I247=1,J247=1,K247=1),COUNTIFS($I$2:I247,1,$J$2:J247,1,$K$2:K247,1),"")</f>
        <v/>
      </c>
      <c r="M247" s="2"/>
    </row>
    <row r="248" spans="1:13" ht="14.5" hidden="1" x14ac:dyDescent="0.35">
      <c r="A248" s="2" t="s">
        <v>726</v>
      </c>
      <c r="B248" s="5">
        <v>46203</v>
      </c>
      <c r="C248" s="2" t="s">
        <v>234</v>
      </c>
      <c r="D248" s="2" t="s">
        <v>232</v>
      </c>
      <c r="E248" s="3" t="s">
        <v>233</v>
      </c>
      <c r="F248" s="2">
        <v>20</v>
      </c>
      <c r="G248" s="2" t="s">
        <v>121</v>
      </c>
      <c r="H248" s="2">
        <v>29700</v>
      </c>
      <c r="I248" s="2">
        <f>IF(AND(B248&gt;=GR_Report!$C$4,B248&lt;=GR_Report!$E$4),1,0)</f>
        <v>0</v>
      </c>
      <c r="J248" s="2">
        <f>IF(GR_Report!$C$6="All",1,IF(C248=GR_Report!$C$6,1,0))</f>
        <v>1</v>
      </c>
      <c r="K248" s="2">
        <f>IF(GR_Report!$G$6="All",1,IF(D248=GR_Report!$G$6,1,0))</f>
        <v>1</v>
      </c>
      <c r="L248" s="2" t="str">
        <f>IF(AND(I248=1,J248=1,K248=1),COUNTIFS($I$2:I248,1,$J$2:J248,1,$K$2:K248,1),"")</f>
        <v/>
      </c>
      <c r="M248" s="2"/>
    </row>
    <row r="249" spans="1:13" ht="14.5" hidden="1" x14ac:dyDescent="0.35">
      <c r="A249" s="2" t="s">
        <v>727</v>
      </c>
      <c r="B249" s="5">
        <v>46078</v>
      </c>
      <c r="C249" s="2" t="s">
        <v>102</v>
      </c>
      <c r="D249" s="2" t="s">
        <v>369</v>
      </c>
      <c r="E249" s="3" t="s">
        <v>370</v>
      </c>
      <c r="F249" s="2">
        <v>20</v>
      </c>
      <c r="G249" s="2" t="s">
        <v>121</v>
      </c>
      <c r="H249" s="2">
        <v>65900</v>
      </c>
      <c r="I249" s="2">
        <f>IF(AND(B249&gt;=GR_Report!$C$4,B249&lt;=GR_Report!$E$4),1,0)</f>
        <v>0</v>
      </c>
      <c r="J249" s="2">
        <f>IF(GR_Report!$C$6="All",1,IF(C249=GR_Report!$C$6,1,0))</f>
        <v>1</v>
      </c>
      <c r="K249" s="2">
        <f>IF(GR_Report!$G$6="All",1,IF(D249=GR_Report!$G$6,1,0))</f>
        <v>1</v>
      </c>
      <c r="L249" s="2" t="str">
        <f>IF(AND(I249=1,J249=1,K249=1),COUNTIFS($I$2:I249,1,$J$2:J249,1,$K$2:K249,1),"")</f>
        <v/>
      </c>
      <c r="M249" s="2"/>
    </row>
    <row r="250" spans="1:13" ht="14.5" hidden="1" x14ac:dyDescent="0.35">
      <c r="A250" s="2" t="s">
        <v>728</v>
      </c>
      <c r="B250" s="5">
        <v>46132</v>
      </c>
      <c r="C250" s="2" t="s">
        <v>38</v>
      </c>
      <c r="D250" s="2" t="s">
        <v>258</v>
      </c>
      <c r="E250" s="3" t="s">
        <v>259</v>
      </c>
      <c r="F250" s="2">
        <v>50</v>
      </c>
      <c r="G250" s="2" t="s">
        <v>262</v>
      </c>
      <c r="H250" s="2">
        <v>82600</v>
      </c>
      <c r="I250" s="2">
        <f>IF(AND(B250&gt;=GR_Report!$C$4,B250&lt;=GR_Report!$E$4),1,0)</f>
        <v>0</v>
      </c>
      <c r="J250" s="2">
        <f>IF(GR_Report!$C$6="All",1,IF(C250=GR_Report!$C$6,1,0))</f>
        <v>1</v>
      </c>
      <c r="K250" s="2">
        <f>IF(GR_Report!$G$6="All",1,IF(D250=GR_Report!$G$6,1,0))</f>
        <v>1</v>
      </c>
      <c r="L250" s="2" t="str">
        <f>IF(AND(I250=1,J250=1,K250=1),COUNTIFS($I$2:I250,1,$J$2:J250,1,$K$2:K250,1),"")</f>
        <v/>
      </c>
      <c r="M250" s="2"/>
    </row>
    <row r="251" spans="1:13" ht="14.5" hidden="1" x14ac:dyDescent="0.35">
      <c r="A251" s="2" t="s">
        <v>729</v>
      </c>
      <c r="B251" s="5">
        <v>46073</v>
      </c>
      <c r="C251" s="2" t="s">
        <v>220</v>
      </c>
      <c r="D251" s="2" t="s">
        <v>417</v>
      </c>
      <c r="E251" s="3" t="s">
        <v>418</v>
      </c>
      <c r="F251" s="2">
        <v>200</v>
      </c>
      <c r="G251" s="2" t="s">
        <v>121</v>
      </c>
      <c r="H251" s="2">
        <v>59300</v>
      </c>
      <c r="I251" s="2">
        <f>IF(AND(B251&gt;=GR_Report!$C$4,B251&lt;=GR_Report!$E$4),1,0)</f>
        <v>0</v>
      </c>
      <c r="J251" s="2">
        <f>IF(GR_Report!$C$6="All",1,IF(C251=GR_Report!$C$6,1,0))</f>
        <v>1</v>
      </c>
      <c r="K251" s="2">
        <f>IF(GR_Report!$G$6="All",1,IF(D251=GR_Report!$G$6,1,0))</f>
        <v>1</v>
      </c>
      <c r="L251" s="2" t="str">
        <f>IF(AND(I251=1,J251=1,K251=1),COUNTIFS($I$2:I251,1,$J$2:J251,1,$K$2:K251,1),"")</f>
        <v/>
      </c>
      <c r="M251" s="2"/>
    </row>
    <row r="252" spans="1:13" ht="14.5" hidden="1" x14ac:dyDescent="0.35">
      <c r="A252" s="2" t="s">
        <v>730</v>
      </c>
      <c r="B252" s="5">
        <v>46094</v>
      </c>
      <c r="C252" s="2" t="s">
        <v>172</v>
      </c>
      <c r="D252" s="2" t="s">
        <v>411</v>
      </c>
      <c r="E252" s="3" t="s">
        <v>412</v>
      </c>
      <c r="F252" s="2">
        <v>50</v>
      </c>
      <c r="G252" s="2" t="s">
        <v>121</v>
      </c>
      <c r="H252" s="2">
        <v>79600</v>
      </c>
      <c r="I252" s="2">
        <f>IF(AND(B252&gt;=GR_Report!$C$4,B252&lt;=GR_Report!$E$4),1,0)</f>
        <v>1</v>
      </c>
      <c r="J252" s="2">
        <f>IF(GR_Report!$C$6="All",1,IF(C252=GR_Report!$C$6,1,0))</f>
        <v>1</v>
      </c>
      <c r="K252" s="2">
        <f>IF(GR_Report!$G$6="All",1,IF(D252=GR_Report!$G$6,1,0))</f>
        <v>1</v>
      </c>
      <c r="L252" s="2">
        <f>IF(AND(I252=1,J252=1,K252=1),COUNTIFS($I$2:I252,1,$J$2:J252,1,$K$2:K252,1),"")</f>
        <v>40</v>
      </c>
      <c r="M252" s="2"/>
    </row>
    <row r="253" spans="1:13" ht="14.5" hidden="1" x14ac:dyDescent="0.35">
      <c r="A253" s="2" t="s">
        <v>731</v>
      </c>
      <c r="B253" s="5">
        <v>46099</v>
      </c>
      <c r="C253" s="2" t="s">
        <v>20</v>
      </c>
      <c r="D253" s="2" t="s">
        <v>134</v>
      </c>
      <c r="E253" s="3" t="s">
        <v>135</v>
      </c>
      <c r="F253" s="2">
        <v>100</v>
      </c>
      <c r="G253" s="2" t="s">
        <v>121</v>
      </c>
      <c r="H253" s="2">
        <v>67800</v>
      </c>
      <c r="I253" s="2">
        <f>IF(AND(B253&gt;=GR_Report!$C$4,B253&lt;=GR_Report!$E$4),1,0)</f>
        <v>1</v>
      </c>
      <c r="J253" s="2">
        <f>IF(GR_Report!$C$6="All",1,IF(C253=GR_Report!$C$6,1,0))</f>
        <v>1</v>
      </c>
      <c r="K253" s="2">
        <f>IF(GR_Report!$G$6="All",1,IF(D253=GR_Report!$G$6,1,0))</f>
        <v>1</v>
      </c>
      <c r="L253" s="2">
        <f>IF(AND(I253=1,J253=1,K253=1),COUNTIFS($I$2:I253,1,$J$2:J253,1,$K$2:K253,1),"")</f>
        <v>41</v>
      </c>
      <c r="M253" s="2"/>
    </row>
    <row r="254" spans="1:13" ht="14.5" x14ac:dyDescent="0.35">
      <c r="A254" s="2" t="s">
        <v>732</v>
      </c>
      <c r="B254" s="5">
        <v>46030</v>
      </c>
      <c r="C254" s="2" t="s">
        <v>41</v>
      </c>
      <c r="D254" s="2" t="s">
        <v>318</v>
      </c>
      <c r="E254" s="3" t="s">
        <v>319</v>
      </c>
      <c r="F254" s="2">
        <v>100</v>
      </c>
      <c r="G254" s="2" t="s">
        <v>15</v>
      </c>
      <c r="H254" s="2">
        <v>66100</v>
      </c>
      <c r="I254" s="2">
        <f>IF(AND(B254&gt;=GR_Report!$C$4,B254&lt;=GR_Report!$E$4),1,0)</f>
        <v>0</v>
      </c>
      <c r="J254" s="2">
        <f>IF(GR_Report!$C$6="All",1,IF(C254=GR_Report!$C$6,1,0))</f>
        <v>1</v>
      </c>
      <c r="K254" s="2">
        <f>IF(GR_Report!$G$6="All",1,IF(D254=GR_Report!$G$6,1,0))</f>
        <v>1</v>
      </c>
      <c r="L254" s="2" t="str">
        <f>IF(AND(I254=1,J254=1,K254=1),COUNTIFS($I$2:I254,1,$J$2:J254,1,$K$2:K254,1),"")</f>
        <v/>
      </c>
      <c r="M254" s="2"/>
    </row>
    <row r="255" spans="1:13" ht="14.5" x14ac:dyDescent="0.35">
      <c r="A255" s="2" t="s">
        <v>733</v>
      </c>
      <c r="B255" s="5">
        <v>46028</v>
      </c>
      <c r="C255" s="2" t="s">
        <v>234</v>
      </c>
      <c r="D255" s="2" t="s">
        <v>458</v>
      </c>
      <c r="E255" s="3" t="s">
        <v>459</v>
      </c>
      <c r="F255" s="2">
        <v>40</v>
      </c>
      <c r="G255" s="2" t="s">
        <v>121</v>
      </c>
      <c r="H255" s="2">
        <v>75700</v>
      </c>
      <c r="I255" s="2">
        <f>IF(AND(B255&gt;=GR_Report!$C$4,B255&lt;=GR_Report!$E$4),1,0)</f>
        <v>0</v>
      </c>
      <c r="J255" s="2">
        <f>IF(GR_Report!$C$6="All",1,IF(C255=GR_Report!$C$6,1,0))</f>
        <v>1</v>
      </c>
      <c r="K255" s="2">
        <f>IF(GR_Report!$G$6="All",1,IF(D255=GR_Report!$G$6,1,0))</f>
        <v>1</v>
      </c>
      <c r="L255" s="2" t="str">
        <f>IF(AND(I255=1,J255=1,K255=1),COUNTIFS($I$2:I255,1,$J$2:J255,1,$K$2:K255,1),"")</f>
        <v/>
      </c>
      <c r="M255" s="2"/>
    </row>
    <row r="256" spans="1:13" ht="14.5" hidden="1" x14ac:dyDescent="0.35">
      <c r="A256" s="2" t="s">
        <v>734</v>
      </c>
      <c r="B256" s="5">
        <v>46058</v>
      </c>
      <c r="C256" s="2" t="s">
        <v>24</v>
      </c>
      <c r="D256" s="2" t="s">
        <v>113</v>
      </c>
      <c r="E256" s="3" t="s">
        <v>114</v>
      </c>
      <c r="F256" s="2">
        <v>80</v>
      </c>
      <c r="G256" s="2" t="s">
        <v>15</v>
      </c>
      <c r="H256" s="2">
        <v>82400</v>
      </c>
      <c r="I256" s="2">
        <f>IF(AND(B256&gt;=GR_Report!$C$4,B256&lt;=GR_Report!$E$4),1,0)</f>
        <v>0</v>
      </c>
      <c r="J256" s="2">
        <f>IF(GR_Report!$C$6="All",1,IF(C256=GR_Report!$C$6,1,0))</f>
        <v>1</v>
      </c>
      <c r="K256" s="2">
        <f>IF(GR_Report!$G$6="All",1,IF(D256=GR_Report!$G$6,1,0))</f>
        <v>1</v>
      </c>
      <c r="L256" s="2" t="str">
        <f>IF(AND(I256=1,J256=1,K256=1),COUNTIFS($I$2:I256,1,$J$2:J256,1,$K$2:K256,1),"")</f>
        <v/>
      </c>
      <c r="M256" s="2"/>
    </row>
    <row r="257" spans="1:13" ht="14.5" hidden="1" x14ac:dyDescent="0.35">
      <c r="A257" s="2" t="s">
        <v>735</v>
      </c>
      <c r="B257" s="5">
        <v>46069</v>
      </c>
      <c r="C257" s="2" t="s">
        <v>49</v>
      </c>
      <c r="D257" s="2" t="s">
        <v>47</v>
      </c>
      <c r="E257" s="3" t="s">
        <v>48</v>
      </c>
      <c r="F257" s="2">
        <v>200</v>
      </c>
      <c r="G257" s="2" t="s">
        <v>15</v>
      </c>
      <c r="H257" s="2">
        <v>10600</v>
      </c>
      <c r="I257" s="2">
        <f>IF(AND(B257&gt;=GR_Report!$C$4,B257&lt;=GR_Report!$E$4),1,0)</f>
        <v>0</v>
      </c>
      <c r="J257" s="2">
        <f>IF(GR_Report!$C$6="All",1,IF(C257=GR_Report!$C$6,1,0))</f>
        <v>1</v>
      </c>
      <c r="K257" s="2">
        <f>IF(GR_Report!$G$6="All",1,IF(D257=GR_Report!$G$6,1,0))</f>
        <v>1</v>
      </c>
      <c r="L257" s="2" t="str">
        <f>IF(AND(I257=1,J257=1,K257=1),COUNTIFS($I$2:I257,1,$J$2:J257,1,$K$2:K257,1),"")</f>
        <v/>
      </c>
      <c r="M257" s="2"/>
    </row>
    <row r="258" spans="1:13" ht="14.5" hidden="1" x14ac:dyDescent="0.35">
      <c r="A258" s="2" t="s">
        <v>736</v>
      </c>
      <c r="B258" s="5">
        <v>46130</v>
      </c>
      <c r="C258" s="2" t="s">
        <v>64</v>
      </c>
      <c r="D258" s="2" t="s">
        <v>214</v>
      </c>
      <c r="E258" s="3" t="s">
        <v>215</v>
      </c>
      <c r="F258" s="2">
        <v>120</v>
      </c>
      <c r="G258" s="2" t="s">
        <v>121</v>
      </c>
      <c r="H258" s="2">
        <v>23500</v>
      </c>
      <c r="I258" s="2">
        <f>IF(AND(B258&gt;=GR_Report!$C$4,B258&lt;=GR_Report!$E$4),1,0)</f>
        <v>0</v>
      </c>
      <c r="J258" s="2">
        <f>IF(GR_Report!$C$6="All",1,IF(C258=GR_Report!$C$6,1,0))</f>
        <v>1</v>
      </c>
      <c r="K258" s="2">
        <f>IF(GR_Report!$G$6="All",1,IF(D258=GR_Report!$G$6,1,0))</f>
        <v>1</v>
      </c>
      <c r="L258" s="2" t="str">
        <f>IF(AND(I258=1,J258=1,K258=1),COUNTIFS($I$2:I258,1,$J$2:J258,1,$K$2:K258,1),"")</f>
        <v/>
      </c>
      <c r="M258" s="2"/>
    </row>
    <row r="259" spans="1:13" ht="14.5" hidden="1" x14ac:dyDescent="0.35">
      <c r="A259" s="2" t="s">
        <v>737</v>
      </c>
      <c r="B259" s="5">
        <v>46109</v>
      </c>
      <c r="C259" s="2" t="s">
        <v>76</v>
      </c>
      <c r="D259" s="2" t="s">
        <v>282</v>
      </c>
      <c r="E259" s="3" t="s">
        <v>283</v>
      </c>
      <c r="F259" s="2">
        <v>100</v>
      </c>
      <c r="G259" s="2" t="s">
        <v>262</v>
      </c>
      <c r="H259" s="2">
        <v>68000</v>
      </c>
      <c r="I259" s="2">
        <f>IF(AND(B259&gt;=GR_Report!$C$4,B259&lt;=GR_Report!$E$4),1,0)</f>
        <v>1</v>
      </c>
      <c r="J259" s="2">
        <f>IF(GR_Report!$C$6="All",1,IF(C259=GR_Report!$C$6,1,0))</f>
        <v>1</v>
      </c>
      <c r="K259" s="2">
        <f>IF(GR_Report!$G$6="All",1,IF(D259=GR_Report!$G$6,1,0))</f>
        <v>1</v>
      </c>
      <c r="L259" s="2">
        <f>IF(AND(I259=1,J259=1,K259=1),COUNTIFS($I$2:I259,1,$J$2:J259,1,$K$2:K259,1),"")</f>
        <v>42</v>
      </c>
      <c r="M259" s="2"/>
    </row>
    <row r="260" spans="1:13" ht="14.5" hidden="1" x14ac:dyDescent="0.35">
      <c r="A260" s="2" t="s">
        <v>738</v>
      </c>
      <c r="B260" s="5">
        <v>46075</v>
      </c>
      <c r="C260" s="2" t="s">
        <v>56</v>
      </c>
      <c r="D260" s="2" t="s">
        <v>363</v>
      </c>
      <c r="E260" s="3" t="s">
        <v>364</v>
      </c>
      <c r="F260" s="2">
        <v>150</v>
      </c>
      <c r="G260" s="2" t="s">
        <v>15</v>
      </c>
      <c r="H260" s="2">
        <v>43800</v>
      </c>
      <c r="I260" s="2">
        <f>IF(AND(B260&gt;=GR_Report!$C$4,B260&lt;=GR_Report!$E$4),1,0)</f>
        <v>0</v>
      </c>
      <c r="J260" s="2">
        <f>IF(GR_Report!$C$6="All",1,IF(C260=GR_Report!$C$6,1,0))</f>
        <v>1</v>
      </c>
      <c r="K260" s="2">
        <f>IF(GR_Report!$G$6="All",1,IF(D260=GR_Report!$G$6,1,0))</f>
        <v>1</v>
      </c>
      <c r="L260" s="2" t="str">
        <f>IF(AND(I260=1,J260=1,K260=1),COUNTIFS($I$2:I260,1,$J$2:J260,1,$K$2:K260,1),"")</f>
        <v/>
      </c>
      <c r="M260" s="2"/>
    </row>
    <row r="261" spans="1:13" ht="14.5" hidden="1" x14ac:dyDescent="0.35">
      <c r="A261" s="2" t="s">
        <v>739</v>
      </c>
      <c r="B261" s="5">
        <v>46108</v>
      </c>
      <c r="C261" s="2" t="s">
        <v>71</v>
      </c>
      <c r="D261" s="2" t="s">
        <v>210</v>
      </c>
      <c r="E261" s="3" t="s">
        <v>211</v>
      </c>
      <c r="F261" s="2">
        <v>60</v>
      </c>
      <c r="G261" s="2" t="s">
        <v>121</v>
      </c>
      <c r="H261" s="2">
        <v>47300</v>
      </c>
      <c r="I261" s="2">
        <f>IF(AND(B261&gt;=GR_Report!$C$4,B261&lt;=GR_Report!$E$4),1,0)</f>
        <v>1</v>
      </c>
      <c r="J261" s="2">
        <f>IF(GR_Report!$C$6="All",1,IF(C261=GR_Report!$C$6,1,0))</f>
        <v>1</v>
      </c>
      <c r="K261" s="2">
        <f>IF(GR_Report!$G$6="All",1,IF(D261=GR_Report!$G$6,1,0))</f>
        <v>1</v>
      </c>
      <c r="L261" s="2">
        <f>IF(AND(I261=1,J261=1,K261=1),COUNTIFS($I$2:I261,1,$J$2:J261,1,$K$2:K261,1),"")</f>
        <v>43</v>
      </c>
      <c r="M261" s="2"/>
    </row>
    <row r="262" spans="1:13" ht="14.5" hidden="1" x14ac:dyDescent="0.35">
      <c r="A262" s="2" t="s">
        <v>740</v>
      </c>
      <c r="B262" s="5">
        <v>46135</v>
      </c>
      <c r="C262" s="2" t="s">
        <v>179</v>
      </c>
      <c r="D262" s="2" t="s">
        <v>375</v>
      </c>
      <c r="E262" s="3" t="s">
        <v>376</v>
      </c>
      <c r="F262" s="2">
        <v>20</v>
      </c>
      <c r="G262" s="2" t="s">
        <v>121</v>
      </c>
      <c r="H262" s="2">
        <v>87000</v>
      </c>
      <c r="I262" s="2">
        <f>IF(AND(B262&gt;=GR_Report!$C$4,B262&lt;=GR_Report!$E$4),1,0)</f>
        <v>0</v>
      </c>
      <c r="J262" s="2">
        <f>IF(GR_Report!$C$6="All",1,IF(C262=GR_Report!$C$6,1,0))</f>
        <v>1</v>
      </c>
      <c r="K262" s="2">
        <f>IF(GR_Report!$G$6="All",1,IF(D262=GR_Report!$G$6,1,0))</f>
        <v>1</v>
      </c>
      <c r="L262" s="2" t="str">
        <f>IF(AND(I262=1,J262=1,K262=1),COUNTIFS($I$2:I262,1,$J$2:J262,1,$K$2:K262,1),"")</f>
        <v/>
      </c>
      <c r="M262" s="2"/>
    </row>
    <row r="263" spans="1:13" ht="14.5" hidden="1" x14ac:dyDescent="0.35">
      <c r="A263" s="2" t="s">
        <v>741</v>
      </c>
      <c r="B263" s="5">
        <v>46138</v>
      </c>
      <c r="C263" s="2" t="s">
        <v>27</v>
      </c>
      <c r="D263" s="2" t="s">
        <v>254</v>
      </c>
      <c r="E263" s="3" t="s">
        <v>255</v>
      </c>
      <c r="F263" s="2">
        <v>200</v>
      </c>
      <c r="G263" s="2" t="s">
        <v>121</v>
      </c>
      <c r="H263" s="2">
        <v>70100</v>
      </c>
      <c r="I263" s="2">
        <f>IF(AND(B263&gt;=GR_Report!$C$4,B263&lt;=GR_Report!$E$4),1,0)</f>
        <v>0</v>
      </c>
      <c r="J263" s="2">
        <f>IF(GR_Report!$C$6="All",1,IF(C263=GR_Report!$C$6,1,0))</f>
        <v>1</v>
      </c>
      <c r="K263" s="2">
        <f>IF(GR_Report!$G$6="All",1,IF(D263=GR_Report!$G$6,1,0))</f>
        <v>1</v>
      </c>
      <c r="L263" s="2" t="str">
        <f>IF(AND(I263=1,J263=1,K263=1),COUNTIFS($I$2:I263,1,$J$2:J263,1,$K$2:K263,1),"")</f>
        <v/>
      </c>
      <c r="M263" s="2"/>
    </row>
    <row r="264" spans="1:13" ht="14.5" hidden="1" x14ac:dyDescent="0.35">
      <c r="A264" s="2" t="s">
        <v>742</v>
      </c>
      <c r="B264" s="5">
        <v>46181</v>
      </c>
      <c r="C264" s="2" t="s">
        <v>76</v>
      </c>
      <c r="D264" s="2" t="s">
        <v>440</v>
      </c>
      <c r="E264" s="3" t="s">
        <v>441</v>
      </c>
      <c r="F264" s="2">
        <v>30</v>
      </c>
      <c r="G264" s="2" t="s">
        <v>121</v>
      </c>
      <c r="H264" s="2">
        <v>83700</v>
      </c>
      <c r="I264" s="2">
        <f>IF(AND(B264&gt;=GR_Report!$C$4,B264&lt;=GR_Report!$E$4),1,0)</f>
        <v>0</v>
      </c>
      <c r="J264" s="2">
        <f>IF(GR_Report!$C$6="All",1,IF(C264=GR_Report!$C$6,1,0))</f>
        <v>1</v>
      </c>
      <c r="K264" s="2">
        <f>IF(GR_Report!$G$6="All",1,IF(D264=GR_Report!$G$6,1,0))</f>
        <v>1</v>
      </c>
      <c r="L264" s="2" t="str">
        <f>IF(AND(I264=1,J264=1,K264=1),COUNTIFS($I$2:I264,1,$J$2:J264,1,$K$2:K264,1),"")</f>
        <v/>
      </c>
      <c r="M264" s="2"/>
    </row>
    <row r="265" spans="1:13" ht="14.5" hidden="1" x14ac:dyDescent="0.35">
      <c r="A265" s="2" t="s">
        <v>743</v>
      </c>
      <c r="B265" s="5">
        <v>46199</v>
      </c>
      <c r="C265" s="2" t="s">
        <v>71</v>
      </c>
      <c r="D265" s="2" t="s">
        <v>127</v>
      </c>
      <c r="E265" s="3" t="s">
        <v>128</v>
      </c>
      <c r="F265" s="2">
        <v>30</v>
      </c>
      <c r="G265" s="2" t="s">
        <v>121</v>
      </c>
      <c r="H265" s="2">
        <v>74000</v>
      </c>
      <c r="I265" s="2">
        <f>IF(AND(B265&gt;=GR_Report!$C$4,B265&lt;=GR_Report!$E$4),1,0)</f>
        <v>0</v>
      </c>
      <c r="J265" s="2">
        <f>IF(GR_Report!$C$6="All",1,IF(C265=GR_Report!$C$6,1,0))</f>
        <v>1</v>
      </c>
      <c r="K265" s="2">
        <f>IF(GR_Report!$G$6="All",1,IF(D265=GR_Report!$G$6,1,0))</f>
        <v>1</v>
      </c>
      <c r="L265" s="2" t="str">
        <f>IF(AND(I265=1,J265=1,K265=1),COUNTIFS($I$2:I265,1,$J$2:J265,1,$K$2:K265,1),"")</f>
        <v/>
      </c>
      <c r="M265" s="2"/>
    </row>
    <row r="266" spans="1:13" ht="14.5" hidden="1" x14ac:dyDescent="0.35">
      <c r="A266" s="2" t="s">
        <v>744</v>
      </c>
      <c r="B266" s="5">
        <v>46093</v>
      </c>
      <c r="C266" s="2" t="s">
        <v>64</v>
      </c>
      <c r="D266" s="2" t="s">
        <v>421</v>
      </c>
      <c r="E266" s="3" t="s">
        <v>422</v>
      </c>
      <c r="F266" s="2">
        <v>100</v>
      </c>
      <c r="G266" s="2" t="s">
        <v>121</v>
      </c>
      <c r="H266" s="2">
        <v>56200</v>
      </c>
      <c r="I266" s="2">
        <f>IF(AND(B266&gt;=GR_Report!$C$4,B266&lt;=GR_Report!$E$4),1,0)</f>
        <v>1</v>
      </c>
      <c r="J266" s="2">
        <f>IF(GR_Report!$C$6="All",1,IF(C266=GR_Report!$C$6,1,0))</f>
        <v>1</v>
      </c>
      <c r="K266" s="2">
        <f>IF(GR_Report!$G$6="All",1,IF(D266=GR_Report!$G$6,1,0))</f>
        <v>1</v>
      </c>
      <c r="L266" s="2">
        <f>IF(AND(I266=1,J266=1,K266=1),COUNTIFS($I$2:I266,1,$J$2:J266,1,$K$2:K266,1),"")</f>
        <v>44</v>
      </c>
      <c r="M266" s="2"/>
    </row>
    <row r="267" spans="1:13" ht="14.5" hidden="1" x14ac:dyDescent="0.35">
      <c r="A267" s="2" t="s">
        <v>745</v>
      </c>
      <c r="B267" s="5">
        <v>46138</v>
      </c>
      <c r="C267" s="2" t="s">
        <v>227</v>
      </c>
      <c r="D267" s="2" t="s">
        <v>225</v>
      </c>
      <c r="E267" s="3" t="s">
        <v>226</v>
      </c>
      <c r="F267" s="2">
        <v>120</v>
      </c>
      <c r="G267" s="2" t="s">
        <v>121</v>
      </c>
      <c r="H267" s="2">
        <v>39100</v>
      </c>
      <c r="I267" s="2">
        <f>IF(AND(B267&gt;=GR_Report!$C$4,B267&lt;=GR_Report!$E$4),1,0)</f>
        <v>0</v>
      </c>
      <c r="J267" s="2">
        <f>IF(GR_Report!$C$6="All",1,IF(C267=GR_Report!$C$6,1,0))</f>
        <v>1</v>
      </c>
      <c r="K267" s="2">
        <f>IF(GR_Report!$G$6="All",1,IF(D267=GR_Report!$G$6,1,0))</f>
        <v>1</v>
      </c>
      <c r="L267" s="2" t="str">
        <f>IF(AND(I267=1,J267=1,K267=1),COUNTIFS($I$2:I267,1,$J$2:J267,1,$K$2:K267,1),"")</f>
        <v/>
      </c>
      <c r="M267" s="2"/>
    </row>
    <row r="268" spans="1:13" ht="14.5" hidden="1" x14ac:dyDescent="0.35">
      <c r="A268" s="2" t="s">
        <v>746</v>
      </c>
      <c r="B268" s="5">
        <v>46070</v>
      </c>
      <c r="C268" s="2" t="s">
        <v>81</v>
      </c>
      <c r="D268" s="2" t="s">
        <v>84</v>
      </c>
      <c r="E268" s="3" t="s">
        <v>85</v>
      </c>
      <c r="F268" s="2">
        <v>20</v>
      </c>
      <c r="G268" s="2" t="s">
        <v>15</v>
      </c>
      <c r="H268" s="2">
        <v>66300</v>
      </c>
      <c r="I268" s="2">
        <f>IF(AND(B268&gt;=GR_Report!$C$4,B268&lt;=GR_Report!$E$4),1,0)</f>
        <v>0</v>
      </c>
      <c r="J268" s="2">
        <f>IF(GR_Report!$C$6="All",1,IF(C268=GR_Report!$C$6,1,0))</f>
        <v>1</v>
      </c>
      <c r="K268" s="2">
        <f>IF(GR_Report!$G$6="All",1,IF(D268=GR_Report!$G$6,1,0))</f>
        <v>1</v>
      </c>
      <c r="L268" s="2" t="str">
        <f>IF(AND(I268=1,J268=1,K268=1),COUNTIFS($I$2:I268,1,$J$2:J268,1,$K$2:K268,1),"")</f>
        <v/>
      </c>
      <c r="M268" s="2"/>
    </row>
    <row r="269" spans="1:13" ht="14.5" x14ac:dyDescent="0.35">
      <c r="A269" s="2" t="s">
        <v>747</v>
      </c>
      <c r="B269" s="5">
        <v>46049</v>
      </c>
      <c r="C269" s="2" t="s">
        <v>30</v>
      </c>
      <c r="D269" s="2" t="s">
        <v>243</v>
      </c>
      <c r="E269" s="3" t="s">
        <v>244</v>
      </c>
      <c r="F269" s="2">
        <v>30</v>
      </c>
      <c r="G269" s="2" t="s">
        <v>121</v>
      </c>
      <c r="H269" s="2">
        <v>59500</v>
      </c>
      <c r="I269" s="2">
        <f>IF(AND(B269&gt;=GR_Report!$C$4,B269&lt;=GR_Report!$E$4),1,0)</f>
        <v>0</v>
      </c>
      <c r="J269" s="2">
        <f>IF(GR_Report!$C$6="All",1,IF(C269=GR_Report!$C$6,1,0))</f>
        <v>1</v>
      </c>
      <c r="K269" s="2">
        <f>IF(GR_Report!$G$6="All",1,IF(D269=GR_Report!$G$6,1,0))</f>
        <v>1</v>
      </c>
      <c r="L269" s="2" t="str">
        <f>IF(AND(I269=1,J269=1,K269=1),COUNTIFS($I$2:I269,1,$J$2:J269,1,$K$2:K269,1),"")</f>
        <v/>
      </c>
      <c r="M269" s="2"/>
    </row>
    <row r="270" spans="1:13" ht="14.5" hidden="1" x14ac:dyDescent="0.35">
      <c r="A270" s="2" t="s">
        <v>748</v>
      </c>
      <c r="B270" s="5">
        <v>46167</v>
      </c>
      <c r="C270" s="2" t="s">
        <v>251</v>
      </c>
      <c r="D270" s="2" t="s">
        <v>446</v>
      </c>
      <c r="E270" s="3" t="s">
        <v>447</v>
      </c>
      <c r="F270" s="2">
        <v>80</v>
      </c>
      <c r="G270" s="2" t="s">
        <v>121</v>
      </c>
      <c r="H270" s="2">
        <v>79100</v>
      </c>
      <c r="I270" s="2">
        <f>IF(AND(B270&gt;=GR_Report!$C$4,B270&lt;=GR_Report!$E$4),1,0)</f>
        <v>0</v>
      </c>
      <c r="J270" s="2">
        <f>IF(GR_Report!$C$6="All",1,IF(C270=GR_Report!$C$6,1,0))</f>
        <v>1</v>
      </c>
      <c r="K270" s="2">
        <f>IF(GR_Report!$G$6="All",1,IF(D270=GR_Report!$G$6,1,0))</f>
        <v>1</v>
      </c>
      <c r="L270" s="2" t="str">
        <f>IF(AND(I270=1,J270=1,K270=1),COUNTIFS($I$2:I270,1,$J$2:J270,1,$K$2:K270,1),"")</f>
        <v/>
      </c>
      <c r="M270" s="2"/>
    </row>
    <row r="271" spans="1:13" ht="14.5" hidden="1" x14ac:dyDescent="0.35">
      <c r="A271" s="2" t="s">
        <v>749</v>
      </c>
      <c r="B271" s="5">
        <v>46146</v>
      </c>
      <c r="C271" s="2" t="s">
        <v>56</v>
      </c>
      <c r="D271" s="2" t="s">
        <v>363</v>
      </c>
      <c r="E271" s="3" t="s">
        <v>364</v>
      </c>
      <c r="F271" s="2">
        <v>40</v>
      </c>
      <c r="G271" s="2" t="s">
        <v>15</v>
      </c>
      <c r="H271" s="2">
        <v>43800</v>
      </c>
      <c r="I271" s="2">
        <f>IF(AND(B271&gt;=GR_Report!$C$4,B271&lt;=GR_Report!$E$4),1,0)</f>
        <v>0</v>
      </c>
      <c r="J271" s="2">
        <f>IF(GR_Report!$C$6="All",1,IF(C271=GR_Report!$C$6,1,0))</f>
        <v>1</v>
      </c>
      <c r="K271" s="2">
        <f>IF(GR_Report!$G$6="All",1,IF(D271=GR_Report!$G$6,1,0))</f>
        <v>1</v>
      </c>
      <c r="L271" s="2" t="str">
        <f>IF(AND(I271=1,J271=1,K271=1),COUNTIFS($I$2:I271,1,$J$2:J271,1,$K$2:K271,1),"")</f>
        <v/>
      </c>
      <c r="M271" s="2"/>
    </row>
    <row r="272" spans="1:13" ht="14.5" hidden="1" x14ac:dyDescent="0.35">
      <c r="A272" s="2" t="s">
        <v>750</v>
      </c>
      <c r="B272" s="5">
        <v>46150</v>
      </c>
      <c r="C272" s="2" t="s">
        <v>220</v>
      </c>
      <c r="D272" s="2" t="s">
        <v>218</v>
      </c>
      <c r="E272" s="3" t="s">
        <v>219</v>
      </c>
      <c r="F272" s="2">
        <v>100</v>
      </c>
      <c r="G272" s="2" t="s">
        <v>121</v>
      </c>
      <c r="H272" s="2">
        <v>5900</v>
      </c>
      <c r="I272" s="2">
        <f>IF(AND(B272&gt;=GR_Report!$C$4,B272&lt;=GR_Report!$E$4),1,0)</f>
        <v>0</v>
      </c>
      <c r="J272" s="2">
        <f>IF(GR_Report!$C$6="All",1,IF(C272=GR_Report!$C$6,1,0))</f>
        <v>1</v>
      </c>
      <c r="K272" s="2">
        <f>IF(GR_Report!$G$6="All",1,IF(D272=GR_Report!$G$6,1,0))</f>
        <v>1</v>
      </c>
      <c r="L272" s="2" t="str">
        <f>IF(AND(I272=1,J272=1,K272=1),COUNTIFS($I$2:I272,1,$J$2:J272,1,$K$2:K272,1),"")</f>
        <v/>
      </c>
      <c r="M272" s="2"/>
    </row>
    <row r="273" spans="1:13" ht="14.5" hidden="1" x14ac:dyDescent="0.35">
      <c r="A273" s="2" t="s">
        <v>751</v>
      </c>
      <c r="B273" s="5">
        <v>46194</v>
      </c>
      <c r="C273" s="2" t="s">
        <v>150</v>
      </c>
      <c r="D273" s="2" t="s">
        <v>200</v>
      </c>
      <c r="E273" s="3" t="s">
        <v>201</v>
      </c>
      <c r="F273" s="2">
        <v>80</v>
      </c>
      <c r="G273" s="2" t="s">
        <v>121</v>
      </c>
      <c r="H273" s="2">
        <v>25500</v>
      </c>
      <c r="I273" s="2">
        <f>IF(AND(B273&gt;=GR_Report!$C$4,B273&lt;=GR_Report!$E$4),1,0)</f>
        <v>0</v>
      </c>
      <c r="J273" s="2">
        <f>IF(GR_Report!$C$6="All",1,IF(C273=GR_Report!$C$6,1,0))</f>
        <v>1</v>
      </c>
      <c r="K273" s="2">
        <f>IF(GR_Report!$G$6="All",1,IF(D273=GR_Report!$G$6,1,0))</f>
        <v>1</v>
      </c>
      <c r="L273" s="2" t="str">
        <f>IF(AND(I273=1,J273=1,K273=1),COUNTIFS($I$2:I273,1,$J$2:J273,1,$K$2:K273,1),"")</f>
        <v/>
      </c>
      <c r="M273" s="2"/>
    </row>
    <row r="274" spans="1:13" ht="14.5" hidden="1" x14ac:dyDescent="0.35">
      <c r="A274" s="2" t="s">
        <v>752</v>
      </c>
      <c r="B274" s="5">
        <v>46080</v>
      </c>
      <c r="C274" s="2" t="s">
        <v>147</v>
      </c>
      <c r="D274" s="2" t="s">
        <v>247</v>
      </c>
      <c r="E274" s="3" t="s">
        <v>248</v>
      </c>
      <c r="F274" s="2">
        <v>40</v>
      </c>
      <c r="G274" s="2" t="s">
        <v>121</v>
      </c>
      <c r="H274" s="2">
        <v>21200</v>
      </c>
      <c r="I274" s="2">
        <f>IF(AND(B274&gt;=GR_Report!$C$4,B274&lt;=GR_Report!$E$4),1,0)</f>
        <v>0</v>
      </c>
      <c r="J274" s="2">
        <f>IF(GR_Report!$C$6="All",1,IF(C274=GR_Report!$C$6,1,0))</f>
        <v>1</v>
      </c>
      <c r="K274" s="2">
        <f>IF(GR_Report!$G$6="All",1,IF(D274=GR_Report!$G$6,1,0))</f>
        <v>1</v>
      </c>
      <c r="L274" s="2" t="str">
        <f>IF(AND(I274=1,J274=1,K274=1),COUNTIFS($I$2:I274,1,$J$2:J274,1,$K$2:K274,1),"")</f>
        <v/>
      </c>
      <c r="M274" s="2"/>
    </row>
    <row r="275" spans="1:13" ht="14.5" hidden="1" x14ac:dyDescent="0.35">
      <c r="A275" s="2" t="s">
        <v>753</v>
      </c>
      <c r="B275" s="5">
        <v>46125</v>
      </c>
      <c r="C275" s="2" t="s">
        <v>138</v>
      </c>
      <c r="D275" s="2" t="s">
        <v>349</v>
      </c>
      <c r="E275" s="3" t="s">
        <v>350</v>
      </c>
      <c r="F275" s="2">
        <v>30</v>
      </c>
      <c r="G275" s="2" t="s">
        <v>15</v>
      </c>
      <c r="H275" s="2">
        <v>40700</v>
      </c>
      <c r="I275" s="2">
        <f>IF(AND(B275&gt;=GR_Report!$C$4,B275&lt;=GR_Report!$E$4),1,0)</f>
        <v>0</v>
      </c>
      <c r="J275" s="2">
        <f>IF(GR_Report!$C$6="All",1,IF(C275=GR_Report!$C$6,1,0))</f>
        <v>1</v>
      </c>
      <c r="K275" s="2">
        <f>IF(GR_Report!$G$6="All",1,IF(D275=GR_Report!$G$6,1,0))</f>
        <v>1</v>
      </c>
      <c r="L275" s="2" t="str">
        <f>IF(AND(I275=1,J275=1,K275=1),COUNTIFS($I$2:I275,1,$J$2:J275,1,$K$2:K275,1),"")</f>
        <v/>
      </c>
      <c r="M275" s="2"/>
    </row>
    <row r="276" spans="1:13" ht="14.5" hidden="1" x14ac:dyDescent="0.35">
      <c r="A276" s="2" t="s">
        <v>754</v>
      </c>
      <c r="B276" s="5">
        <v>46153</v>
      </c>
      <c r="C276" s="2" t="s">
        <v>251</v>
      </c>
      <c r="D276" s="2" t="s">
        <v>446</v>
      </c>
      <c r="E276" s="3" t="s">
        <v>447</v>
      </c>
      <c r="F276" s="2">
        <v>50</v>
      </c>
      <c r="G276" s="2" t="s">
        <v>121</v>
      </c>
      <c r="H276" s="2">
        <v>79100</v>
      </c>
      <c r="I276" s="2">
        <f>IF(AND(B276&gt;=GR_Report!$C$4,B276&lt;=GR_Report!$E$4),1,0)</f>
        <v>0</v>
      </c>
      <c r="J276" s="2">
        <f>IF(GR_Report!$C$6="All",1,IF(C276=GR_Report!$C$6,1,0))</f>
        <v>1</v>
      </c>
      <c r="K276" s="2">
        <f>IF(GR_Report!$G$6="All",1,IF(D276=GR_Report!$G$6,1,0))</f>
        <v>1</v>
      </c>
      <c r="L276" s="2" t="str">
        <f>IF(AND(I276=1,J276=1,K276=1),COUNTIFS($I$2:I276,1,$J$2:J276,1,$K$2:K276,1),"")</f>
        <v/>
      </c>
      <c r="M276" s="2"/>
    </row>
    <row r="277" spans="1:13" ht="14.5" x14ac:dyDescent="0.35">
      <c r="A277" s="2" t="s">
        <v>755</v>
      </c>
      <c r="B277" s="5">
        <v>46034</v>
      </c>
      <c r="C277" s="2" t="s">
        <v>220</v>
      </c>
      <c r="D277" s="2" t="s">
        <v>399</v>
      </c>
      <c r="E277" s="3" t="s">
        <v>400</v>
      </c>
      <c r="F277" s="2">
        <v>120</v>
      </c>
      <c r="G277" s="2" t="s">
        <v>121</v>
      </c>
      <c r="H277" s="2">
        <v>9000</v>
      </c>
      <c r="I277" s="2">
        <f>IF(AND(B277&gt;=GR_Report!$C$4,B277&lt;=GR_Report!$E$4),1,0)</f>
        <v>0</v>
      </c>
      <c r="J277" s="2">
        <f>IF(GR_Report!$C$6="All",1,IF(C277=GR_Report!$C$6,1,0))</f>
        <v>1</v>
      </c>
      <c r="K277" s="2">
        <f>IF(GR_Report!$G$6="All",1,IF(D277=GR_Report!$G$6,1,0))</f>
        <v>1</v>
      </c>
      <c r="L277" s="2" t="str">
        <f>IF(AND(I277=1,J277=1,K277=1),COUNTIFS($I$2:I277,1,$J$2:J277,1,$K$2:K277,1),"")</f>
        <v/>
      </c>
      <c r="M277" s="2"/>
    </row>
    <row r="278" spans="1:13" ht="14.5" hidden="1" x14ac:dyDescent="0.35">
      <c r="A278" s="2" t="s">
        <v>756</v>
      </c>
      <c r="B278" s="5">
        <v>46089</v>
      </c>
      <c r="C278" s="2" t="s">
        <v>147</v>
      </c>
      <c r="D278" s="2" t="s">
        <v>145</v>
      </c>
      <c r="E278" s="3" t="s">
        <v>146</v>
      </c>
      <c r="F278" s="2">
        <v>120</v>
      </c>
      <c r="G278" s="2" t="s">
        <v>121</v>
      </c>
      <c r="H278" s="2">
        <v>54200</v>
      </c>
      <c r="I278" s="2">
        <f>IF(AND(B278&gt;=GR_Report!$C$4,B278&lt;=GR_Report!$E$4),1,0)</f>
        <v>1</v>
      </c>
      <c r="J278" s="2">
        <f>IF(GR_Report!$C$6="All",1,IF(C278=GR_Report!$C$6,1,0))</f>
        <v>1</v>
      </c>
      <c r="K278" s="2">
        <f>IF(GR_Report!$G$6="All",1,IF(D278=GR_Report!$G$6,1,0))</f>
        <v>1</v>
      </c>
      <c r="L278" s="2">
        <f>IF(AND(I278=1,J278=1,K278=1),COUNTIFS($I$2:I278,1,$J$2:J278,1,$K$2:K278,1),"")</f>
        <v>45</v>
      </c>
      <c r="M278" s="2"/>
    </row>
    <row r="279" spans="1:13" ht="14.5" hidden="1" x14ac:dyDescent="0.35">
      <c r="A279" s="2" t="s">
        <v>757</v>
      </c>
      <c r="B279" s="5">
        <v>46055</v>
      </c>
      <c r="C279" s="2" t="s">
        <v>153</v>
      </c>
      <c r="D279" s="2" t="s">
        <v>286</v>
      </c>
      <c r="E279" s="3" t="s">
        <v>287</v>
      </c>
      <c r="F279" s="2">
        <v>60</v>
      </c>
      <c r="G279" s="2" t="s">
        <v>262</v>
      </c>
      <c r="H279" s="2">
        <v>67900</v>
      </c>
      <c r="I279" s="2">
        <f>IF(AND(B279&gt;=GR_Report!$C$4,B279&lt;=GR_Report!$E$4),1,0)</f>
        <v>0</v>
      </c>
      <c r="J279" s="2">
        <f>IF(GR_Report!$C$6="All",1,IF(C279=GR_Report!$C$6,1,0))</f>
        <v>1</v>
      </c>
      <c r="K279" s="2">
        <f>IF(GR_Report!$G$6="All",1,IF(D279=GR_Report!$G$6,1,0))</f>
        <v>1</v>
      </c>
      <c r="L279" s="2" t="str">
        <f>IF(AND(I279=1,J279=1,K279=1),COUNTIFS($I$2:I279,1,$J$2:J279,1,$K$2:K279,1),"")</f>
        <v/>
      </c>
      <c r="M279" s="2"/>
    </row>
    <row r="280" spans="1:13" ht="14.5" hidden="1" x14ac:dyDescent="0.35">
      <c r="A280" s="2" t="s">
        <v>758</v>
      </c>
      <c r="B280" s="5">
        <v>46077</v>
      </c>
      <c r="C280" s="2" t="s">
        <v>38</v>
      </c>
      <c r="D280" s="2" t="s">
        <v>295</v>
      </c>
      <c r="E280" s="3" t="s">
        <v>296</v>
      </c>
      <c r="F280" s="2">
        <v>150</v>
      </c>
      <c r="G280" s="2" t="s">
        <v>262</v>
      </c>
      <c r="H280" s="2">
        <v>54000</v>
      </c>
      <c r="I280" s="2">
        <f>IF(AND(B280&gt;=GR_Report!$C$4,B280&lt;=GR_Report!$E$4),1,0)</f>
        <v>0</v>
      </c>
      <c r="J280" s="2">
        <f>IF(GR_Report!$C$6="All",1,IF(C280=GR_Report!$C$6,1,0))</f>
        <v>1</v>
      </c>
      <c r="K280" s="2">
        <f>IF(GR_Report!$G$6="All",1,IF(D280=GR_Report!$G$6,1,0))</f>
        <v>1</v>
      </c>
      <c r="L280" s="2" t="str">
        <f>IF(AND(I280=1,J280=1,K280=1),COUNTIFS($I$2:I280,1,$J$2:J280,1,$K$2:K280,1),"")</f>
        <v/>
      </c>
      <c r="M280" s="2"/>
    </row>
    <row r="281" spans="1:13" ht="14.5" hidden="1" x14ac:dyDescent="0.35">
      <c r="A281" s="2" t="s">
        <v>759</v>
      </c>
      <c r="B281" s="5">
        <v>46099</v>
      </c>
      <c r="C281" s="2" t="s">
        <v>24</v>
      </c>
      <c r="D281" s="2" t="s">
        <v>425</v>
      </c>
      <c r="E281" s="3" t="s">
        <v>426</v>
      </c>
      <c r="F281" s="2">
        <v>150</v>
      </c>
      <c r="G281" s="2" t="s">
        <v>121</v>
      </c>
      <c r="H281" s="2">
        <v>80300</v>
      </c>
      <c r="I281" s="2">
        <f>IF(AND(B281&gt;=GR_Report!$C$4,B281&lt;=GR_Report!$E$4),1,0)</f>
        <v>1</v>
      </c>
      <c r="J281" s="2">
        <f>IF(GR_Report!$C$6="All",1,IF(C281=GR_Report!$C$6,1,0))</f>
        <v>1</v>
      </c>
      <c r="K281" s="2">
        <f>IF(GR_Report!$G$6="All",1,IF(D281=GR_Report!$G$6,1,0))</f>
        <v>1</v>
      </c>
      <c r="L281" s="2">
        <f>IF(AND(I281=1,J281=1,K281=1),COUNTIFS($I$2:I281,1,$J$2:J281,1,$K$2:K281,1),"")</f>
        <v>46</v>
      </c>
      <c r="M281" s="2"/>
    </row>
    <row r="282" spans="1:13" ht="14.5" hidden="1" x14ac:dyDescent="0.35">
      <c r="A282" s="2" t="s">
        <v>760</v>
      </c>
      <c r="B282" s="5">
        <v>46175</v>
      </c>
      <c r="C282" s="2" t="s">
        <v>179</v>
      </c>
      <c r="D282" s="2" t="s">
        <v>272</v>
      </c>
      <c r="E282" s="3" t="s">
        <v>273</v>
      </c>
      <c r="F282" s="2">
        <v>120</v>
      </c>
      <c r="G282" s="2" t="s">
        <v>262</v>
      </c>
      <c r="H282" s="2">
        <v>31500</v>
      </c>
      <c r="I282" s="2">
        <f>IF(AND(B282&gt;=GR_Report!$C$4,B282&lt;=GR_Report!$E$4),1,0)</f>
        <v>0</v>
      </c>
      <c r="J282" s="2">
        <f>IF(GR_Report!$C$6="All",1,IF(C282=GR_Report!$C$6,1,0))</f>
        <v>1</v>
      </c>
      <c r="K282" s="2">
        <f>IF(GR_Report!$G$6="All",1,IF(D282=GR_Report!$G$6,1,0))</f>
        <v>1</v>
      </c>
      <c r="L282" s="2" t="str">
        <f>IF(AND(I282=1,J282=1,K282=1),COUNTIFS($I$2:I282,1,$J$2:J282,1,$K$2:K282,1),"")</f>
        <v/>
      </c>
      <c r="M282" s="2"/>
    </row>
    <row r="283" spans="1:13" ht="14.5" hidden="1" x14ac:dyDescent="0.35">
      <c r="A283" s="2" t="s">
        <v>761</v>
      </c>
      <c r="B283" s="5">
        <v>46172</v>
      </c>
      <c r="C283" s="2" t="s">
        <v>147</v>
      </c>
      <c r="D283" s="2" t="s">
        <v>247</v>
      </c>
      <c r="E283" s="3" t="s">
        <v>248</v>
      </c>
      <c r="F283" s="2">
        <v>150</v>
      </c>
      <c r="G283" s="2" t="s">
        <v>121</v>
      </c>
      <c r="H283" s="2">
        <v>21200</v>
      </c>
      <c r="I283" s="2">
        <f>IF(AND(B283&gt;=GR_Report!$C$4,B283&lt;=GR_Report!$E$4),1,0)</f>
        <v>0</v>
      </c>
      <c r="J283" s="2">
        <f>IF(GR_Report!$C$6="All",1,IF(C283=GR_Report!$C$6,1,0))</f>
        <v>1</v>
      </c>
      <c r="K283" s="2">
        <f>IF(GR_Report!$G$6="All",1,IF(D283=GR_Report!$G$6,1,0))</f>
        <v>1</v>
      </c>
      <c r="L283" s="2" t="str">
        <f>IF(AND(I283=1,J283=1,K283=1),COUNTIFS($I$2:I283,1,$J$2:J283,1,$K$2:K283,1),"")</f>
        <v/>
      </c>
      <c r="M283" s="2"/>
    </row>
    <row r="284" spans="1:13" ht="14.5" hidden="1" x14ac:dyDescent="0.35">
      <c r="A284" s="2" t="s">
        <v>762</v>
      </c>
      <c r="B284" s="5">
        <v>46108</v>
      </c>
      <c r="C284" s="2" t="s">
        <v>64</v>
      </c>
      <c r="D284" s="2" t="s">
        <v>474</v>
      </c>
      <c r="E284" s="3" t="s">
        <v>475</v>
      </c>
      <c r="F284" s="2">
        <v>80</v>
      </c>
      <c r="G284" s="2" t="s">
        <v>121</v>
      </c>
      <c r="H284" s="2">
        <v>57600</v>
      </c>
      <c r="I284" s="2">
        <f>IF(AND(B284&gt;=GR_Report!$C$4,B284&lt;=GR_Report!$E$4),1,0)</f>
        <v>1</v>
      </c>
      <c r="J284" s="2">
        <f>IF(GR_Report!$C$6="All",1,IF(C284=GR_Report!$C$6,1,0))</f>
        <v>1</v>
      </c>
      <c r="K284" s="2">
        <f>IF(GR_Report!$G$6="All",1,IF(D284=GR_Report!$G$6,1,0))</f>
        <v>1</v>
      </c>
      <c r="L284" s="2">
        <f>IF(AND(I284=1,J284=1,K284=1),COUNTIFS($I$2:I284,1,$J$2:J284,1,$K$2:K284,1),"")</f>
        <v>47</v>
      </c>
      <c r="M284" s="2"/>
    </row>
    <row r="285" spans="1:13" ht="14.5" hidden="1" x14ac:dyDescent="0.35">
      <c r="A285" s="2" t="s">
        <v>763</v>
      </c>
      <c r="B285" s="5">
        <v>46064</v>
      </c>
      <c r="C285" s="2" t="s">
        <v>71</v>
      </c>
      <c r="D285" s="2" t="s">
        <v>127</v>
      </c>
      <c r="E285" s="3" t="s">
        <v>128</v>
      </c>
      <c r="F285" s="2">
        <v>60</v>
      </c>
      <c r="G285" s="2" t="s">
        <v>121</v>
      </c>
      <c r="H285" s="2">
        <v>74000</v>
      </c>
      <c r="I285" s="2">
        <f>IF(AND(B285&gt;=GR_Report!$C$4,B285&lt;=GR_Report!$E$4),1,0)</f>
        <v>0</v>
      </c>
      <c r="J285" s="2">
        <f>IF(GR_Report!$C$6="All",1,IF(C285=GR_Report!$C$6,1,0))</f>
        <v>1</v>
      </c>
      <c r="K285" s="2">
        <f>IF(GR_Report!$G$6="All",1,IF(D285=GR_Report!$G$6,1,0))</f>
        <v>1</v>
      </c>
      <c r="L285" s="2" t="str">
        <f>IF(AND(I285=1,J285=1,K285=1),COUNTIFS($I$2:I285,1,$J$2:J285,1,$K$2:K285,1),"")</f>
        <v/>
      </c>
      <c r="M285" s="2"/>
    </row>
    <row r="286" spans="1:13" ht="14.5" x14ac:dyDescent="0.35">
      <c r="A286" s="2" t="s">
        <v>764</v>
      </c>
      <c r="B286" s="5">
        <v>46053</v>
      </c>
      <c r="C286" s="2" t="s">
        <v>234</v>
      </c>
      <c r="D286" s="2" t="s">
        <v>458</v>
      </c>
      <c r="E286" s="3" t="s">
        <v>459</v>
      </c>
      <c r="F286" s="2">
        <v>80</v>
      </c>
      <c r="G286" s="2" t="s">
        <v>121</v>
      </c>
      <c r="H286" s="2">
        <v>75700</v>
      </c>
      <c r="I286" s="2">
        <f>IF(AND(B286&gt;=GR_Report!$C$4,B286&lt;=GR_Report!$E$4),1,0)</f>
        <v>0</v>
      </c>
      <c r="J286" s="2">
        <f>IF(GR_Report!$C$6="All",1,IF(C286=GR_Report!$C$6,1,0))</f>
        <v>1</v>
      </c>
      <c r="K286" s="2">
        <f>IF(GR_Report!$G$6="All",1,IF(D286=GR_Report!$G$6,1,0))</f>
        <v>1</v>
      </c>
      <c r="L286" s="2" t="str">
        <f>IF(AND(I286=1,J286=1,K286=1),COUNTIFS($I$2:I286,1,$J$2:J286,1,$K$2:K286,1),"")</f>
        <v/>
      </c>
      <c r="M286" s="2"/>
    </row>
    <row r="287" spans="1:13" ht="14.5" hidden="1" x14ac:dyDescent="0.35">
      <c r="A287" s="2" t="s">
        <v>765</v>
      </c>
      <c r="B287" s="5">
        <v>46089</v>
      </c>
      <c r="C287" s="2" t="s">
        <v>56</v>
      </c>
      <c r="D287" s="2" t="s">
        <v>437</v>
      </c>
      <c r="E287" s="3" t="s">
        <v>438</v>
      </c>
      <c r="F287" s="2">
        <v>80</v>
      </c>
      <c r="G287" s="2" t="s">
        <v>121</v>
      </c>
      <c r="H287" s="2">
        <v>36900</v>
      </c>
      <c r="I287" s="2">
        <f>IF(AND(B287&gt;=GR_Report!$C$4,B287&lt;=GR_Report!$E$4),1,0)</f>
        <v>1</v>
      </c>
      <c r="J287" s="2">
        <f>IF(GR_Report!$C$6="All",1,IF(C287=GR_Report!$C$6,1,0))</f>
        <v>1</v>
      </c>
      <c r="K287" s="2">
        <f>IF(GR_Report!$G$6="All",1,IF(D287=GR_Report!$G$6,1,0))</f>
        <v>1</v>
      </c>
      <c r="L287" s="2">
        <f>IF(AND(I287=1,J287=1,K287=1),COUNTIFS($I$2:I287,1,$J$2:J287,1,$K$2:K287,1),"")</f>
        <v>48</v>
      </c>
      <c r="M287" s="2"/>
    </row>
    <row r="288" spans="1:13" ht="14.5" hidden="1" x14ac:dyDescent="0.35">
      <c r="A288" s="2" t="s">
        <v>766</v>
      </c>
      <c r="B288" s="5">
        <v>46085</v>
      </c>
      <c r="C288" s="2" t="s">
        <v>41</v>
      </c>
      <c r="D288" s="2" t="s">
        <v>42</v>
      </c>
      <c r="E288" s="3" t="s">
        <v>43</v>
      </c>
      <c r="F288" s="2">
        <v>80</v>
      </c>
      <c r="G288" s="2" t="s">
        <v>15</v>
      </c>
      <c r="H288" s="2">
        <v>16400</v>
      </c>
      <c r="I288" s="2">
        <f>IF(AND(B288&gt;=GR_Report!$C$4,B288&lt;=GR_Report!$E$4),1,0)</f>
        <v>1</v>
      </c>
      <c r="J288" s="2">
        <f>IF(GR_Report!$C$6="All",1,IF(C288=GR_Report!$C$6,1,0))</f>
        <v>1</v>
      </c>
      <c r="K288" s="2">
        <f>IF(GR_Report!$G$6="All",1,IF(D288=GR_Report!$G$6,1,0))</f>
        <v>1</v>
      </c>
      <c r="L288" s="2">
        <f>IF(AND(I288=1,J288=1,K288=1),COUNTIFS($I$2:I288,1,$J$2:J288,1,$K$2:K288,1),"")</f>
        <v>49</v>
      </c>
      <c r="M288" s="2"/>
    </row>
    <row r="289" spans="1:13" ht="14.5" hidden="1" x14ac:dyDescent="0.35">
      <c r="A289" s="2" t="s">
        <v>767</v>
      </c>
      <c r="B289" s="5">
        <v>46079</v>
      </c>
      <c r="C289" s="2" t="s">
        <v>97</v>
      </c>
      <c r="D289" s="2" t="s">
        <v>223</v>
      </c>
      <c r="E289" s="3" t="s">
        <v>224</v>
      </c>
      <c r="F289" s="2">
        <v>100</v>
      </c>
      <c r="G289" s="2" t="s">
        <v>121</v>
      </c>
      <c r="H289" s="2">
        <v>15600</v>
      </c>
      <c r="I289" s="2">
        <f>IF(AND(B289&gt;=GR_Report!$C$4,B289&lt;=GR_Report!$E$4),1,0)</f>
        <v>0</v>
      </c>
      <c r="J289" s="2">
        <f>IF(GR_Report!$C$6="All",1,IF(C289=GR_Report!$C$6,1,0))</f>
        <v>1</v>
      </c>
      <c r="K289" s="2">
        <f>IF(GR_Report!$G$6="All",1,IF(D289=GR_Report!$G$6,1,0))</f>
        <v>1</v>
      </c>
      <c r="L289" s="2" t="str">
        <f>IF(AND(I289=1,J289=1,K289=1),COUNTIFS($I$2:I289,1,$J$2:J289,1,$K$2:K289,1),"")</f>
        <v/>
      </c>
      <c r="M289" s="2"/>
    </row>
    <row r="290" spans="1:13" ht="14.5" hidden="1" x14ac:dyDescent="0.35">
      <c r="A290" s="2" t="s">
        <v>768</v>
      </c>
      <c r="B290" s="5">
        <v>46198</v>
      </c>
      <c r="C290" s="2" t="s">
        <v>156</v>
      </c>
      <c r="D290" s="2" t="s">
        <v>280</v>
      </c>
      <c r="E290" s="3" t="s">
        <v>281</v>
      </c>
      <c r="F290" s="2">
        <v>20</v>
      </c>
      <c r="G290" s="2" t="s">
        <v>262</v>
      </c>
      <c r="H290" s="2">
        <v>52800</v>
      </c>
      <c r="I290" s="2">
        <f>IF(AND(B290&gt;=GR_Report!$C$4,B290&lt;=GR_Report!$E$4),1,0)</f>
        <v>0</v>
      </c>
      <c r="J290" s="2">
        <f>IF(GR_Report!$C$6="All",1,IF(C290=GR_Report!$C$6,1,0))</f>
        <v>1</v>
      </c>
      <c r="K290" s="2">
        <f>IF(GR_Report!$G$6="All",1,IF(D290=GR_Report!$G$6,1,0))</f>
        <v>1</v>
      </c>
      <c r="L290" s="2" t="str">
        <f>IF(AND(I290=1,J290=1,K290=1),COUNTIFS($I$2:I290,1,$J$2:J290,1,$K$2:K290,1),"")</f>
        <v/>
      </c>
      <c r="M290" s="2"/>
    </row>
    <row r="291" spans="1:13" ht="14.5" x14ac:dyDescent="0.35">
      <c r="A291" s="2" t="s">
        <v>769</v>
      </c>
      <c r="B291" s="5">
        <v>46046</v>
      </c>
      <c r="C291" s="2" t="s">
        <v>81</v>
      </c>
      <c r="D291" s="2" t="s">
        <v>361</v>
      </c>
      <c r="E291" s="3" t="s">
        <v>362</v>
      </c>
      <c r="F291" s="2">
        <v>150</v>
      </c>
      <c r="G291" s="2" t="s">
        <v>15</v>
      </c>
      <c r="H291" s="2">
        <v>89300</v>
      </c>
      <c r="I291" s="2">
        <f>IF(AND(B291&gt;=GR_Report!$C$4,B291&lt;=GR_Report!$E$4),1,0)</f>
        <v>0</v>
      </c>
      <c r="J291" s="2">
        <f>IF(GR_Report!$C$6="All",1,IF(C291=GR_Report!$C$6,1,0))</f>
        <v>1</v>
      </c>
      <c r="K291" s="2">
        <f>IF(GR_Report!$G$6="All",1,IF(D291=GR_Report!$G$6,1,0))</f>
        <v>1</v>
      </c>
      <c r="L291" s="2" t="str">
        <f>IF(AND(I291=1,J291=1,K291=1),COUNTIFS($I$2:I291,1,$J$2:J291,1,$K$2:K291,1),"")</f>
        <v/>
      </c>
      <c r="M291" s="2"/>
    </row>
    <row r="292" spans="1:13" ht="14.5" hidden="1" x14ac:dyDescent="0.35">
      <c r="A292" s="2" t="s">
        <v>770</v>
      </c>
      <c r="B292" s="5">
        <v>46110</v>
      </c>
      <c r="C292" s="2" t="s">
        <v>71</v>
      </c>
      <c r="D292" s="2" t="s">
        <v>401</v>
      </c>
      <c r="E292" s="3" t="s">
        <v>402</v>
      </c>
      <c r="F292" s="2">
        <v>120</v>
      </c>
      <c r="G292" s="2" t="s">
        <v>121</v>
      </c>
      <c r="H292" s="2">
        <v>11300</v>
      </c>
      <c r="I292" s="2">
        <f>IF(AND(B292&gt;=GR_Report!$C$4,B292&lt;=GR_Report!$E$4),1,0)</f>
        <v>1</v>
      </c>
      <c r="J292" s="2">
        <f>IF(GR_Report!$C$6="All",1,IF(C292=GR_Report!$C$6,1,0))</f>
        <v>1</v>
      </c>
      <c r="K292" s="2">
        <f>IF(GR_Report!$G$6="All",1,IF(D292=GR_Report!$G$6,1,0))</f>
        <v>1</v>
      </c>
      <c r="L292" s="2">
        <f>IF(AND(I292=1,J292=1,K292=1),COUNTIFS($I$2:I292,1,$J$2:J292,1,$K$2:K292,1),"")</f>
        <v>50</v>
      </c>
      <c r="M292" s="2"/>
    </row>
    <row r="293" spans="1:13" ht="14.5" hidden="1" x14ac:dyDescent="0.35">
      <c r="A293" s="2" t="s">
        <v>771</v>
      </c>
      <c r="B293" s="5">
        <v>46062</v>
      </c>
      <c r="C293" s="2" t="s">
        <v>71</v>
      </c>
      <c r="D293" s="2" t="s">
        <v>401</v>
      </c>
      <c r="E293" s="3" t="s">
        <v>402</v>
      </c>
      <c r="F293" s="2">
        <v>200</v>
      </c>
      <c r="G293" s="2" t="s">
        <v>121</v>
      </c>
      <c r="H293" s="2">
        <v>11300</v>
      </c>
      <c r="I293" s="2">
        <f>IF(AND(B293&gt;=GR_Report!$C$4,B293&lt;=GR_Report!$E$4),1,0)</f>
        <v>0</v>
      </c>
      <c r="J293" s="2">
        <f>IF(GR_Report!$C$6="All",1,IF(C293=GR_Report!$C$6,1,0))</f>
        <v>1</v>
      </c>
      <c r="K293" s="2">
        <f>IF(GR_Report!$G$6="All",1,IF(D293=GR_Report!$G$6,1,0))</f>
        <v>1</v>
      </c>
      <c r="L293" s="2" t="str">
        <f>IF(AND(I293=1,J293=1,K293=1),COUNTIFS($I$2:I293,1,$J$2:J293,1,$K$2:K293,1),"")</f>
        <v/>
      </c>
      <c r="M293" s="2"/>
    </row>
    <row r="294" spans="1:13" ht="14.5" hidden="1" x14ac:dyDescent="0.35">
      <c r="A294" s="2" t="s">
        <v>772</v>
      </c>
      <c r="B294" s="5">
        <v>46182</v>
      </c>
      <c r="C294" s="2" t="s">
        <v>71</v>
      </c>
      <c r="D294" s="2" t="s">
        <v>385</v>
      </c>
      <c r="E294" s="3" t="s">
        <v>386</v>
      </c>
      <c r="F294" s="2">
        <v>40</v>
      </c>
      <c r="G294" s="2" t="s">
        <v>121</v>
      </c>
      <c r="H294" s="2">
        <v>68600</v>
      </c>
      <c r="I294" s="2">
        <f>IF(AND(B294&gt;=GR_Report!$C$4,B294&lt;=GR_Report!$E$4),1,0)</f>
        <v>0</v>
      </c>
      <c r="J294" s="2">
        <f>IF(GR_Report!$C$6="All",1,IF(C294=GR_Report!$C$6,1,0))</f>
        <v>1</v>
      </c>
      <c r="K294" s="2">
        <f>IF(GR_Report!$G$6="All",1,IF(D294=GR_Report!$G$6,1,0))</f>
        <v>1</v>
      </c>
      <c r="L294" s="2" t="str">
        <f>IF(AND(I294=1,J294=1,K294=1),COUNTIFS($I$2:I294,1,$J$2:J294,1,$K$2:K294,1),"")</f>
        <v/>
      </c>
      <c r="M294" s="2"/>
    </row>
    <row r="295" spans="1:13" ht="14.5" hidden="1" x14ac:dyDescent="0.35">
      <c r="A295" s="2" t="s">
        <v>773</v>
      </c>
      <c r="B295" s="5">
        <v>46117</v>
      </c>
      <c r="C295" s="2" t="s">
        <v>16</v>
      </c>
      <c r="D295" s="2" t="s">
        <v>65</v>
      </c>
      <c r="E295" s="3" t="s">
        <v>66</v>
      </c>
      <c r="F295" s="2">
        <v>100</v>
      </c>
      <c r="G295" s="2" t="s">
        <v>15</v>
      </c>
      <c r="H295" s="2">
        <v>84100</v>
      </c>
      <c r="I295" s="2">
        <f>IF(AND(B295&gt;=GR_Report!$C$4,B295&lt;=GR_Report!$E$4),1,0)</f>
        <v>0</v>
      </c>
      <c r="J295" s="2">
        <f>IF(GR_Report!$C$6="All",1,IF(C295=GR_Report!$C$6,1,0))</f>
        <v>1</v>
      </c>
      <c r="K295" s="2">
        <f>IF(GR_Report!$G$6="All",1,IF(D295=GR_Report!$G$6,1,0))</f>
        <v>1</v>
      </c>
      <c r="L295" s="2" t="str">
        <f>IF(AND(I295=1,J295=1,K295=1),COUNTIFS($I$2:I295,1,$J$2:J295,1,$K$2:K295,1),"")</f>
        <v/>
      </c>
      <c r="M295" s="2"/>
    </row>
    <row r="296" spans="1:13" ht="14.5" hidden="1" x14ac:dyDescent="0.35">
      <c r="A296" s="2" t="s">
        <v>774</v>
      </c>
      <c r="B296" s="5">
        <v>46125</v>
      </c>
      <c r="C296" s="2" t="s">
        <v>147</v>
      </c>
      <c r="D296" s="2" t="s">
        <v>308</v>
      </c>
      <c r="E296" s="3" t="s">
        <v>309</v>
      </c>
      <c r="F296" s="2">
        <v>80</v>
      </c>
      <c r="G296" s="2" t="s">
        <v>15</v>
      </c>
      <c r="H296" s="2">
        <v>63000</v>
      </c>
      <c r="I296" s="2">
        <f>IF(AND(B296&gt;=GR_Report!$C$4,B296&lt;=GR_Report!$E$4),1,0)</f>
        <v>0</v>
      </c>
      <c r="J296" s="2">
        <f>IF(GR_Report!$C$6="All",1,IF(C296=GR_Report!$C$6,1,0))</f>
        <v>1</v>
      </c>
      <c r="K296" s="2">
        <f>IF(GR_Report!$G$6="All",1,IF(D296=GR_Report!$G$6,1,0))</f>
        <v>1</v>
      </c>
      <c r="L296" s="2" t="str">
        <f>IF(AND(I296=1,J296=1,K296=1),COUNTIFS($I$2:I296,1,$J$2:J296,1,$K$2:K296,1),"")</f>
        <v/>
      </c>
      <c r="M296" s="2"/>
    </row>
    <row r="297" spans="1:13" ht="14.5" hidden="1" x14ac:dyDescent="0.35">
      <c r="A297" s="2" t="s">
        <v>775</v>
      </c>
      <c r="B297" s="5">
        <v>46142</v>
      </c>
      <c r="C297" s="2" t="s">
        <v>46</v>
      </c>
      <c r="D297" s="2" t="s">
        <v>86</v>
      </c>
      <c r="E297" s="3" t="s">
        <v>87</v>
      </c>
      <c r="F297" s="2">
        <v>30</v>
      </c>
      <c r="G297" s="2" t="s">
        <v>15</v>
      </c>
      <c r="H297" s="2">
        <v>7400</v>
      </c>
      <c r="I297" s="2">
        <f>IF(AND(B297&gt;=GR_Report!$C$4,B297&lt;=GR_Report!$E$4),1,0)</f>
        <v>0</v>
      </c>
      <c r="J297" s="2">
        <f>IF(GR_Report!$C$6="All",1,IF(C297=GR_Report!$C$6,1,0))</f>
        <v>1</v>
      </c>
      <c r="K297" s="2">
        <f>IF(GR_Report!$G$6="All",1,IF(D297=GR_Report!$G$6,1,0))</f>
        <v>1</v>
      </c>
      <c r="L297" s="2" t="str">
        <f>IF(AND(I297=1,J297=1,K297=1),COUNTIFS($I$2:I297,1,$J$2:J297,1,$K$2:K297,1),"")</f>
        <v/>
      </c>
      <c r="M297" s="2"/>
    </row>
    <row r="298" spans="1:13" ht="14.5" hidden="1" x14ac:dyDescent="0.35">
      <c r="A298" s="2" t="s">
        <v>776</v>
      </c>
      <c r="B298" s="5">
        <v>46151</v>
      </c>
      <c r="C298" s="2" t="s">
        <v>251</v>
      </c>
      <c r="D298" s="2" t="s">
        <v>249</v>
      </c>
      <c r="E298" s="3" t="s">
        <v>250</v>
      </c>
      <c r="F298" s="2">
        <v>60</v>
      </c>
      <c r="G298" s="2" t="s">
        <v>121</v>
      </c>
      <c r="H298" s="2">
        <v>76200</v>
      </c>
      <c r="I298" s="2">
        <f>IF(AND(B298&gt;=GR_Report!$C$4,B298&lt;=GR_Report!$E$4),1,0)</f>
        <v>0</v>
      </c>
      <c r="J298" s="2">
        <f>IF(GR_Report!$C$6="All",1,IF(C298=GR_Report!$C$6,1,0))</f>
        <v>1</v>
      </c>
      <c r="K298" s="2">
        <f>IF(GR_Report!$G$6="All",1,IF(D298=GR_Report!$G$6,1,0))</f>
        <v>1</v>
      </c>
      <c r="L298" s="2" t="str">
        <f>IF(AND(I298=1,J298=1,K298=1),COUNTIFS($I$2:I298,1,$J$2:J298,1,$K$2:K298,1),"")</f>
        <v/>
      </c>
      <c r="M298" s="2"/>
    </row>
    <row r="299" spans="1:13" ht="14.5" x14ac:dyDescent="0.35">
      <c r="A299" s="2" t="s">
        <v>777</v>
      </c>
      <c r="B299" s="5">
        <v>46038</v>
      </c>
      <c r="C299" s="2" t="s">
        <v>163</v>
      </c>
      <c r="D299" s="2" t="s">
        <v>166</v>
      </c>
      <c r="E299" s="3" t="s">
        <v>167</v>
      </c>
      <c r="F299" s="2">
        <v>150</v>
      </c>
      <c r="G299" s="2" t="s">
        <v>121</v>
      </c>
      <c r="H299" s="2">
        <v>65000</v>
      </c>
      <c r="I299" s="2">
        <f>IF(AND(B299&gt;=GR_Report!$C$4,B299&lt;=GR_Report!$E$4),1,0)</f>
        <v>0</v>
      </c>
      <c r="J299" s="2">
        <f>IF(GR_Report!$C$6="All",1,IF(C299=GR_Report!$C$6,1,0))</f>
        <v>1</v>
      </c>
      <c r="K299" s="2">
        <f>IF(GR_Report!$G$6="All",1,IF(D299=GR_Report!$G$6,1,0))</f>
        <v>1</v>
      </c>
      <c r="L299" s="2" t="str">
        <f>IF(AND(I299=1,J299=1,K299=1),COUNTIFS($I$2:I299,1,$J$2:J299,1,$K$2:K299,1),"")</f>
        <v/>
      </c>
      <c r="M299" s="2"/>
    </row>
    <row r="300" spans="1:13" ht="14.5" hidden="1" x14ac:dyDescent="0.35">
      <c r="A300" s="2" t="s">
        <v>778</v>
      </c>
      <c r="B300" s="5">
        <v>46109</v>
      </c>
      <c r="C300" s="2" t="s">
        <v>153</v>
      </c>
      <c r="D300" s="2" t="s">
        <v>286</v>
      </c>
      <c r="E300" s="3" t="s">
        <v>287</v>
      </c>
      <c r="F300" s="2">
        <v>150</v>
      </c>
      <c r="G300" s="2" t="s">
        <v>262</v>
      </c>
      <c r="H300" s="2">
        <v>67900</v>
      </c>
      <c r="I300" s="2">
        <f>IF(AND(B300&gt;=GR_Report!$C$4,B300&lt;=GR_Report!$E$4),1,0)</f>
        <v>1</v>
      </c>
      <c r="J300" s="2">
        <f>IF(GR_Report!$C$6="All",1,IF(C300=GR_Report!$C$6,1,0))</f>
        <v>1</v>
      </c>
      <c r="K300" s="2">
        <f>IF(GR_Report!$G$6="All",1,IF(D300=GR_Report!$G$6,1,0))</f>
        <v>1</v>
      </c>
      <c r="L300" s="2">
        <f>IF(AND(I300=1,J300=1,K300=1),COUNTIFS($I$2:I300,1,$J$2:J300,1,$K$2:K300,1),"")</f>
        <v>51</v>
      </c>
      <c r="M300" s="2"/>
    </row>
    <row r="301" spans="1:13" ht="14.5" x14ac:dyDescent="0.35">
      <c r="A301" s="2" t="s">
        <v>779</v>
      </c>
      <c r="B301" s="5">
        <v>46050</v>
      </c>
      <c r="C301" s="2" t="s">
        <v>41</v>
      </c>
      <c r="D301" s="2" t="s">
        <v>42</v>
      </c>
      <c r="E301" s="3" t="s">
        <v>43</v>
      </c>
      <c r="F301" s="2">
        <v>30</v>
      </c>
      <c r="G301" s="2" t="s">
        <v>15</v>
      </c>
      <c r="H301" s="2">
        <v>16400</v>
      </c>
      <c r="I301" s="2">
        <f>IF(AND(B301&gt;=GR_Report!$C$4,B301&lt;=GR_Report!$E$4),1,0)</f>
        <v>0</v>
      </c>
      <c r="J301" s="2">
        <f>IF(GR_Report!$C$6="All",1,IF(C301=GR_Report!$C$6,1,0))</f>
        <v>1</v>
      </c>
      <c r="K301" s="2">
        <f>IF(GR_Report!$G$6="All",1,IF(D301=GR_Report!$G$6,1,0))</f>
        <v>1</v>
      </c>
      <c r="L301" s="2" t="str">
        <f>IF(AND(I301=1,J301=1,K301=1),COUNTIFS($I$2:I301,1,$J$2:J301,1,$K$2:K301,1),"")</f>
        <v/>
      </c>
      <c r="M301" s="2"/>
    </row>
    <row r="302" spans="1:13" ht="14.5" hidden="1" x14ac:dyDescent="0.35">
      <c r="A302" s="2" t="s">
        <v>780</v>
      </c>
      <c r="B302" s="5">
        <v>46064</v>
      </c>
      <c r="C302" s="2" t="s">
        <v>56</v>
      </c>
      <c r="D302" s="2" t="s">
        <v>221</v>
      </c>
      <c r="E302" s="3" t="s">
        <v>222</v>
      </c>
      <c r="F302" s="2">
        <v>30</v>
      </c>
      <c r="G302" s="2" t="s">
        <v>121</v>
      </c>
      <c r="H302" s="2">
        <v>68700</v>
      </c>
      <c r="I302" s="2">
        <f>IF(AND(B302&gt;=GR_Report!$C$4,B302&lt;=GR_Report!$E$4),1,0)</f>
        <v>0</v>
      </c>
      <c r="J302" s="2">
        <f>IF(GR_Report!$C$6="All",1,IF(C302=GR_Report!$C$6,1,0))</f>
        <v>1</v>
      </c>
      <c r="K302" s="2">
        <f>IF(GR_Report!$G$6="All",1,IF(D302=GR_Report!$G$6,1,0))</f>
        <v>1</v>
      </c>
      <c r="L302" s="2" t="str">
        <f>IF(AND(I302=1,J302=1,K302=1),COUNTIFS($I$2:I302,1,$J$2:J302,1,$K$2:K302,1),"")</f>
        <v/>
      </c>
      <c r="M302" s="2"/>
    </row>
    <row r="303" spans="1:13" ht="14.5" hidden="1" x14ac:dyDescent="0.35">
      <c r="A303" s="2" t="s">
        <v>781</v>
      </c>
      <c r="B303" s="5">
        <v>46091</v>
      </c>
      <c r="C303" s="2" t="s">
        <v>20</v>
      </c>
      <c r="D303" s="2" t="s">
        <v>50</v>
      </c>
      <c r="E303" s="3" t="s">
        <v>51</v>
      </c>
      <c r="F303" s="2">
        <v>40</v>
      </c>
      <c r="G303" s="2" t="s">
        <v>15</v>
      </c>
      <c r="H303" s="2">
        <v>67200</v>
      </c>
      <c r="I303" s="2">
        <f>IF(AND(B303&gt;=GR_Report!$C$4,B303&lt;=GR_Report!$E$4),1,0)</f>
        <v>1</v>
      </c>
      <c r="J303" s="2">
        <f>IF(GR_Report!$C$6="All",1,IF(C303=GR_Report!$C$6,1,0))</f>
        <v>1</v>
      </c>
      <c r="K303" s="2">
        <f>IF(GR_Report!$G$6="All",1,IF(D303=GR_Report!$G$6,1,0))</f>
        <v>1</v>
      </c>
      <c r="L303" s="2">
        <f>IF(AND(I303=1,J303=1,K303=1),COUNTIFS($I$2:I303,1,$J$2:J303,1,$K$2:K303,1),"")</f>
        <v>52</v>
      </c>
      <c r="M303" s="2"/>
    </row>
    <row r="304" spans="1:13" ht="14.5" hidden="1" x14ac:dyDescent="0.35">
      <c r="A304" s="2" t="s">
        <v>782</v>
      </c>
      <c r="B304" s="5">
        <v>46089</v>
      </c>
      <c r="C304" s="2" t="s">
        <v>56</v>
      </c>
      <c r="D304" s="2" t="s">
        <v>77</v>
      </c>
      <c r="E304" s="3" t="s">
        <v>78</v>
      </c>
      <c r="F304" s="2">
        <v>120</v>
      </c>
      <c r="G304" s="2" t="s">
        <v>15</v>
      </c>
      <c r="H304" s="2">
        <v>7100</v>
      </c>
      <c r="I304" s="2">
        <f>IF(AND(B304&gt;=GR_Report!$C$4,B304&lt;=GR_Report!$E$4),1,0)</f>
        <v>1</v>
      </c>
      <c r="J304" s="2">
        <f>IF(GR_Report!$C$6="All",1,IF(C304=GR_Report!$C$6,1,0))</f>
        <v>1</v>
      </c>
      <c r="K304" s="2">
        <f>IF(GR_Report!$G$6="All",1,IF(D304=GR_Report!$G$6,1,0))</f>
        <v>1</v>
      </c>
      <c r="L304" s="2">
        <f>IF(AND(I304=1,J304=1,K304=1),COUNTIFS($I$2:I304,1,$J$2:J304,1,$K$2:K304,1),"")</f>
        <v>53</v>
      </c>
      <c r="M304" s="2"/>
    </row>
    <row r="305" spans="1:13" ht="14.5" hidden="1" x14ac:dyDescent="0.35">
      <c r="A305" s="2" t="s">
        <v>783</v>
      </c>
      <c r="B305" s="5">
        <v>46094</v>
      </c>
      <c r="C305" s="2" t="s">
        <v>163</v>
      </c>
      <c r="D305" s="2" t="s">
        <v>355</v>
      </c>
      <c r="E305" s="3" t="s">
        <v>356</v>
      </c>
      <c r="F305" s="2">
        <v>20</v>
      </c>
      <c r="G305" s="2" t="s">
        <v>15</v>
      </c>
      <c r="H305" s="2">
        <v>12200</v>
      </c>
      <c r="I305" s="2">
        <f>IF(AND(B305&gt;=GR_Report!$C$4,B305&lt;=GR_Report!$E$4),1,0)</f>
        <v>1</v>
      </c>
      <c r="J305" s="2">
        <f>IF(GR_Report!$C$6="All",1,IF(C305=GR_Report!$C$6,1,0))</f>
        <v>1</v>
      </c>
      <c r="K305" s="2">
        <f>IF(GR_Report!$G$6="All",1,IF(D305=GR_Report!$G$6,1,0))</f>
        <v>1</v>
      </c>
      <c r="L305" s="2">
        <f>IF(AND(I305=1,J305=1,K305=1),COUNTIFS($I$2:I305,1,$J$2:J305,1,$K$2:K305,1),"")</f>
        <v>54</v>
      </c>
      <c r="M305" s="2"/>
    </row>
    <row r="306" spans="1:13" ht="14.5" hidden="1" x14ac:dyDescent="0.35">
      <c r="A306" s="2" t="s">
        <v>784</v>
      </c>
      <c r="B306" s="5">
        <v>46062</v>
      </c>
      <c r="C306" s="2" t="s">
        <v>49</v>
      </c>
      <c r="D306" s="2" t="s">
        <v>470</v>
      </c>
      <c r="E306" s="3" t="s">
        <v>471</v>
      </c>
      <c r="F306" s="2">
        <v>30</v>
      </c>
      <c r="G306" s="2" t="s">
        <v>121</v>
      </c>
      <c r="H306" s="2">
        <v>34500</v>
      </c>
      <c r="I306" s="2">
        <f>IF(AND(B306&gt;=GR_Report!$C$4,B306&lt;=GR_Report!$E$4),1,0)</f>
        <v>0</v>
      </c>
      <c r="J306" s="2">
        <f>IF(GR_Report!$C$6="All",1,IF(C306=GR_Report!$C$6,1,0))</f>
        <v>1</v>
      </c>
      <c r="K306" s="2">
        <f>IF(GR_Report!$G$6="All",1,IF(D306=GR_Report!$G$6,1,0))</f>
        <v>1</v>
      </c>
      <c r="L306" s="2" t="str">
        <f>IF(AND(I306=1,J306=1,K306=1),COUNTIFS($I$2:I306,1,$J$2:J306,1,$K$2:K306,1),"")</f>
        <v/>
      </c>
      <c r="M306" s="2"/>
    </row>
    <row r="307" spans="1:13" ht="14.5" hidden="1" x14ac:dyDescent="0.35">
      <c r="A307" s="2" t="s">
        <v>785</v>
      </c>
      <c r="B307" s="5">
        <v>46136</v>
      </c>
      <c r="C307" s="2" t="s">
        <v>38</v>
      </c>
      <c r="D307" s="2" t="s">
        <v>295</v>
      </c>
      <c r="E307" s="3" t="s">
        <v>296</v>
      </c>
      <c r="F307" s="2">
        <v>50</v>
      </c>
      <c r="G307" s="2" t="s">
        <v>262</v>
      </c>
      <c r="H307" s="2">
        <v>54000</v>
      </c>
      <c r="I307" s="2">
        <f>IF(AND(B307&gt;=GR_Report!$C$4,B307&lt;=GR_Report!$E$4),1,0)</f>
        <v>0</v>
      </c>
      <c r="J307" s="2">
        <f>IF(GR_Report!$C$6="All",1,IF(C307=GR_Report!$C$6,1,0))</f>
        <v>1</v>
      </c>
      <c r="K307" s="2">
        <f>IF(GR_Report!$G$6="All",1,IF(D307=GR_Report!$G$6,1,0))</f>
        <v>1</v>
      </c>
      <c r="L307" s="2" t="str">
        <f>IF(AND(I307=1,J307=1,K307=1),COUNTIFS($I$2:I307,1,$J$2:J307,1,$K$2:K307,1),"")</f>
        <v/>
      </c>
      <c r="M307" s="2"/>
    </row>
    <row r="308" spans="1:13" ht="14.5" hidden="1" x14ac:dyDescent="0.35">
      <c r="A308" s="2" t="s">
        <v>786</v>
      </c>
      <c r="B308" s="5">
        <v>46166</v>
      </c>
      <c r="C308" s="2" t="s">
        <v>30</v>
      </c>
      <c r="D308" s="2" t="s">
        <v>28</v>
      </c>
      <c r="E308" s="3" t="s">
        <v>29</v>
      </c>
      <c r="F308" s="2">
        <v>200</v>
      </c>
      <c r="G308" s="2" t="s">
        <v>15</v>
      </c>
      <c r="H308" s="2">
        <v>43600</v>
      </c>
      <c r="I308" s="2">
        <f>IF(AND(B308&gt;=GR_Report!$C$4,B308&lt;=GR_Report!$E$4),1,0)</f>
        <v>0</v>
      </c>
      <c r="J308" s="2">
        <f>IF(GR_Report!$C$6="All",1,IF(C308=GR_Report!$C$6,1,0))</f>
        <v>1</v>
      </c>
      <c r="K308" s="2">
        <f>IF(GR_Report!$G$6="All",1,IF(D308=GR_Report!$G$6,1,0))</f>
        <v>1</v>
      </c>
      <c r="L308" s="2" t="str">
        <f>IF(AND(I308=1,J308=1,K308=1),COUNTIFS($I$2:I308,1,$J$2:J308,1,$K$2:K308,1),"")</f>
        <v/>
      </c>
      <c r="M308" s="2"/>
    </row>
    <row r="309" spans="1:13" ht="14.5" x14ac:dyDescent="0.35">
      <c r="A309" s="2" t="s">
        <v>787</v>
      </c>
      <c r="B309" s="5">
        <v>46023</v>
      </c>
      <c r="C309" s="2" t="s">
        <v>46</v>
      </c>
      <c r="D309" s="2" t="s">
        <v>44</v>
      </c>
      <c r="E309" s="3" t="s">
        <v>45</v>
      </c>
      <c r="F309" s="2">
        <v>120</v>
      </c>
      <c r="G309" s="2" t="s">
        <v>15</v>
      </c>
      <c r="H309" s="2">
        <v>83400</v>
      </c>
      <c r="I309" s="2">
        <f>IF(AND(B309&gt;=GR_Report!$C$4,B309&lt;=GR_Report!$E$4),1,0)</f>
        <v>0</v>
      </c>
      <c r="J309" s="2">
        <f>IF(GR_Report!$C$6="All",1,IF(C309=GR_Report!$C$6,1,0))</f>
        <v>1</v>
      </c>
      <c r="K309" s="2">
        <f>IF(GR_Report!$G$6="All",1,IF(D309=GR_Report!$G$6,1,0))</f>
        <v>1</v>
      </c>
      <c r="L309" s="2" t="str">
        <f>IF(AND(I309=1,J309=1,K309=1),COUNTIFS($I$2:I309,1,$J$2:J309,1,$K$2:K309,1),"")</f>
        <v/>
      </c>
      <c r="M309" s="2"/>
    </row>
    <row r="310" spans="1:13" ht="14.5" hidden="1" x14ac:dyDescent="0.35">
      <c r="A310" s="2" t="s">
        <v>788</v>
      </c>
      <c r="B310" s="5">
        <v>46143</v>
      </c>
      <c r="C310" s="2" t="s">
        <v>64</v>
      </c>
      <c r="D310" s="2" t="s">
        <v>377</v>
      </c>
      <c r="E310" s="3" t="s">
        <v>378</v>
      </c>
      <c r="F310" s="2">
        <v>100</v>
      </c>
      <c r="G310" s="2" t="s">
        <v>121</v>
      </c>
      <c r="H310" s="2">
        <v>89300</v>
      </c>
      <c r="I310" s="2">
        <f>IF(AND(B310&gt;=GR_Report!$C$4,B310&lt;=GR_Report!$E$4),1,0)</f>
        <v>0</v>
      </c>
      <c r="J310" s="2">
        <f>IF(GR_Report!$C$6="All",1,IF(C310=GR_Report!$C$6,1,0))</f>
        <v>1</v>
      </c>
      <c r="K310" s="2">
        <f>IF(GR_Report!$G$6="All",1,IF(D310=GR_Report!$G$6,1,0))</f>
        <v>1</v>
      </c>
      <c r="L310" s="2" t="str">
        <f>IF(AND(I310=1,J310=1,K310=1),COUNTIFS($I$2:I310,1,$J$2:J310,1,$K$2:K310,1),"")</f>
        <v/>
      </c>
      <c r="M310" s="2"/>
    </row>
    <row r="311" spans="1:13" ht="14.5" x14ac:dyDescent="0.35">
      <c r="A311" s="2" t="s">
        <v>789</v>
      </c>
      <c r="B311" s="5">
        <v>46053</v>
      </c>
      <c r="C311" s="2" t="s">
        <v>56</v>
      </c>
      <c r="D311" s="2" t="s">
        <v>221</v>
      </c>
      <c r="E311" s="3" t="s">
        <v>222</v>
      </c>
      <c r="F311" s="2">
        <v>100</v>
      </c>
      <c r="G311" s="2" t="s">
        <v>121</v>
      </c>
      <c r="H311" s="2">
        <v>68700</v>
      </c>
      <c r="I311" s="2">
        <f>IF(AND(B311&gt;=GR_Report!$C$4,B311&lt;=GR_Report!$E$4),1,0)</f>
        <v>0</v>
      </c>
      <c r="J311" s="2">
        <f>IF(GR_Report!$C$6="All",1,IF(C311=GR_Report!$C$6,1,0))</f>
        <v>1</v>
      </c>
      <c r="K311" s="2">
        <f>IF(GR_Report!$G$6="All",1,IF(D311=GR_Report!$G$6,1,0))</f>
        <v>1</v>
      </c>
      <c r="L311" s="2" t="str">
        <f>IF(AND(I311=1,J311=1,K311=1),COUNTIFS($I$2:I311,1,$J$2:J311,1,$K$2:K311,1),"")</f>
        <v/>
      </c>
      <c r="M311" s="2"/>
    </row>
    <row r="312" spans="1:13" ht="14.5" hidden="1" x14ac:dyDescent="0.35">
      <c r="A312" s="2" t="s">
        <v>790</v>
      </c>
      <c r="B312" s="5">
        <v>46134</v>
      </c>
      <c r="C312" s="2" t="s">
        <v>234</v>
      </c>
      <c r="D312" s="2" t="s">
        <v>380</v>
      </c>
      <c r="E312" s="3" t="s">
        <v>381</v>
      </c>
      <c r="F312" s="2">
        <v>150</v>
      </c>
      <c r="G312" s="2" t="s">
        <v>121</v>
      </c>
      <c r="H312" s="2">
        <v>25800</v>
      </c>
      <c r="I312" s="2">
        <f>IF(AND(B312&gt;=GR_Report!$C$4,B312&lt;=GR_Report!$E$4),1,0)</f>
        <v>0</v>
      </c>
      <c r="J312" s="2">
        <f>IF(GR_Report!$C$6="All",1,IF(C312=GR_Report!$C$6,1,0))</f>
        <v>1</v>
      </c>
      <c r="K312" s="2">
        <f>IF(GR_Report!$G$6="All",1,IF(D312=GR_Report!$G$6,1,0))</f>
        <v>1</v>
      </c>
      <c r="L312" s="2" t="str">
        <f>IF(AND(I312=1,J312=1,K312=1),COUNTIFS($I$2:I312,1,$J$2:J312,1,$K$2:K312,1),"")</f>
        <v/>
      </c>
      <c r="M312" s="2"/>
    </row>
    <row r="313" spans="1:13" ht="14.5" x14ac:dyDescent="0.35">
      <c r="A313" s="2" t="s">
        <v>791</v>
      </c>
      <c r="B313" s="5">
        <v>46029</v>
      </c>
      <c r="C313" s="2" t="s">
        <v>97</v>
      </c>
      <c r="D313" s="2" t="s">
        <v>397</v>
      </c>
      <c r="E313" s="3" t="s">
        <v>398</v>
      </c>
      <c r="F313" s="2">
        <v>100</v>
      </c>
      <c r="G313" s="2" t="s">
        <v>121</v>
      </c>
      <c r="H313" s="2">
        <v>9800</v>
      </c>
      <c r="I313" s="2">
        <f>IF(AND(B313&gt;=GR_Report!$C$4,B313&lt;=GR_Report!$E$4),1,0)</f>
        <v>0</v>
      </c>
      <c r="J313" s="2">
        <f>IF(GR_Report!$C$6="All",1,IF(C313=GR_Report!$C$6,1,0))</f>
        <v>1</v>
      </c>
      <c r="K313" s="2">
        <f>IF(GR_Report!$G$6="All",1,IF(D313=GR_Report!$G$6,1,0))</f>
        <v>1</v>
      </c>
      <c r="L313" s="2" t="str">
        <f>IF(AND(I313=1,J313=1,K313=1),COUNTIFS($I$2:I313,1,$J$2:J313,1,$K$2:K313,1),"")</f>
        <v/>
      </c>
      <c r="M313" s="2"/>
    </row>
    <row r="314" spans="1:13" ht="14.5" hidden="1" x14ac:dyDescent="0.35">
      <c r="A314" s="2" t="s">
        <v>792</v>
      </c>
      <c r="B314" s="5">
        <v>46102</v>
      </c>
      <c r="C314" s="2" t="s">
        <v>16</v>
      </c>
      <c r="D314" s="2" t="s">
        <v>212</v>
      </c>
      <c r="E314" s="3" t="s">
        <v>213</v>
      </c>
      <c r="F314" s="2">
        <v>200</v>
      </c>
      <c r="G314" s="2" t="s">
        <v>121</v>
      </c>
      <c r="H314" s="2">
        <v>87400</v>
      </c>
      <c r="I314" s="2">
        <f>IF(AND(B314&gt;=GR_Report!$C$4,B314&lt;=GR_Report!$E$4),1,0)</f>
        <v>1</v>
      </c>
      <c r="J314" s="2">
        <f>IF(GR_Report!$C$6="All",1,IF(C314=GR_Report!$C$6,1,0))</f>
        <v>1</v>
      </c>
      <c r="K314" s="2">
        <f>IF(GR_Report!$G$6="All",1,IF(D314=GR_Report!$G$6,1,0))</f>
        <v>1</v>
      </c>
      <c r="L314" s="2">
        <f>IF(AND(I314=1,J314=1,K314=1),COUNTIFS($I$2:I314,1,$J$2:J314,1,$K$2:K314,1),"")</f>
        <v>55</v>
      </c>
      <c r="M314" s="2"/>
    </row>
    <row r="315" spans="1:13" ht="14.5" hidden="1" x14ac:dyDescent="0.35">
      <c r="A315" s="2" t="s">
        <v>793</v>
      </c>
      <c r="B315" s="5">
        <v>46146</v>
      </c>
      <c r="C315" s="2" t="s">
        <v>156</v>
      </c>
      <c r="D315" s="2" t="s">
        <v>154</v>
      </c>
      <c r="E315" s="3" t="s">
        <v>155</v>
      </c>
      <c r="F315" s="2">
        <v>150</v>
      </c>
      <c r="G315" s="2" t="s">
        <v>121</v>
      </c>
      <c r="H315" s="2">
        <v>53100</v>
      </c>
      <c r="I315" s="2">
        <f>IF(AND(B315&gt;=GR_Report!$C$4,B315&lt;=GR_Report!$E$4),1,0)</f>
        <v>0</v>
      </c>
      <c r="J315" s="2">
        <f>IF(GR_Report!$C$6="All",1,IF(C315=GR_Report!$C$6,1,0))</f>
        <v>1</v>
      </c>
      <c r="K315" s="2">
        <f>IF(GR_Report!$G$6="All",1,IF(D315=GR_Report!$G$6,1,0))</f>
        <v>1</v>
      </c>
      <c r="L315" s="2" t="str">
        <f>IF(AND(I315=1,J315=1,K315=1),COUNTIFS($I$2:I315,1,$J$2:J315,1,$K$2:K315,1),"")</f>
        <v/>
      </c>
      <c r="M315" s="2"/>
    </row>
    <row r="316" spans="1:13" ht="14.5" x14ac:dyDescent="0.35">
      <c r="A316" s="2" t="s">
        <v>794</v>
      </c>
      <c r="B316" s="5">
        <v>46045</v>
      </c>
      <c r="C316" s="2" t="s">
        <v>90</v>
      </c>
      <c r="D316" s="2" t="s">
        <v>188</v>
      </c>
      <c r="E316" s="3" t="s">
        <v>189</v>
      </c>
      <c r="F316" s="2">
        <v>100</v>
      </c>
      <c r="G316" s="2" t="s">
        <v>121</v>
      </c>
      <c r="H316" s="2">
        <v>72700</v>
      </c>
      <c r="I316" s="2">
        <f>IF(AND(B316&gt;=GR_Report!$C$4,B316&lt;=GR_Report!$E$4),1,0)</f>
        <v>0</v>
      </c>
      <c r="J316" s="2">
        <f>IF(GR_Report!$C$6="All",1,IF(C316=GR_Report!$C$6,1,0))</f>
        <v>1</v>
      </c>
      <c r="K316" s="2">
        <f>IF(GR_Report!$G$6="All",1,IF(D316=GR_Report!$G$6,1,0))</f>
        <v>1</v>
      </c>
      <c r="L316" s="2" t="str">
        <f>IF(AND(I316=1,J316=1,K316=1),COUNTIFS($I$2:I316,1,$J$2:J316,1,$K$2:K316,1),"")</f>
        <v/>
      </c>
      <c r="M316" s="2"/>
    </row>
    <row r="317" spans="1:13" ht="14.5" hidden="1" x14ac:dyDescent="0.35">
      <c r="A317" s="2" t="s">
        <v>795</v>
      </c>
      <c r="B317" s="5">
        <v>46116</v>
      </c>
      <c r="C317" s="2" t="s">
        <v>46</v>
      </c>
      <c r="D317" s="2" t="s">
        <v>403</v>
      </c>
      <c r="E317" s="3" t="s">
        <v>404</v>
      </c>
      <c r="F317" s="2">
        <v>80</v>
      </c>
      <c r="G317" s="2" t="s">
        <v>121</v>
      </c>
      <c r="H317" s="2">
        <v>55300</v>
      </c>
      <c r="I317" s="2">
        <f>IF(AND(B317&gt;=GR_Report!$C$4,B317&lt;=GR_Report!$E$4),1,0)</f>
        <v>0</v>
      </c>
      <c r="J317" s="2">
        <f>IF(GR_Report!$C$6="All",1,IF(C317=GR_Report!$C$6,1,0))</f>
        <v>1</v>
      </c>
      <c r="K317" s="2">
        <f>IF(GR_Report!$G$6="All",1,IF(D317=GR_Report!$G$6,1,0))</f>
        <v>1</v>
      </c>
      <c r="L317" s="2" t="str">
        <f>IF(AND(I317=1,J317=1,K317=1),COUNTIFS($I$2:I317,1,$J$2:J317,1,$K$2:K317,1),"")</f>
        <v/>
      </c>
      <c r="M317" s="2"/>
    </row>
    <row r="318" spans="1:13" ht="14.5" hidden="1" x14ac:dyDescent="0.35">
      <c r="A318" s="2" t="s">
        <v>796</v>
      </c>
      <c r="B318" s="5">
        <v>46197</v>
      </c>
      <c r="C318" s="2" t="s">
        <v>179</v>
      </c>
      <c r="D318" s="2" t="s">
        <v>301</v>
      </c>
      <c r="E318" s="3" t="s">
        <v>302</v>
      </c>
      <c r="F318" s="2">
        <v>150</v>
      </c>
      <c r="G318" s="2" t="s">
        <v>262</v>
      </c>
      <c r="H318" s="2">
        <v>41600</v>
      </c>
      <c r="I318" s="2">
        <f>IF(AND(B318&gt;=GR_Report!$C$4,B318&lt;=GR_Report!$E$4),1,0)</f>
        <v>0</v>
      </c>
      <c r="J318" s="2">
        <f>IF(GR_Report!$C$6="All",1,IF(C318=GR_Report!$C$6,1,0))</f>
        <v>1</v>
      </c>
      <c r="K318" s="2">
        <f>IF(GR_Report!$G$6="All",1,IF(D318=GR_Report!$G$6,1,0))</f>
        <v>1</v>
      </c>
      <c r="L318" s="2" t="str">
        <f>IF(AND(I318=1,J318=1,K318=1),COUNTIFS($I$2:I318,1,$J$2:J318,1,$K$2:K318,1),"")</f>
        <v/>
      </c>
      <c r="M318" s="2"/>
    </row>
    <row r="319" spans="1:13" ht="14.5" x14ac:dyDescent="0.35">
      <c r="A319" s="2" t="s">
        <v>797</v>
      </c>
      <c r="B319" s="5">
        <v>46049</v>
      </c>
      <c r="C319" s="2" t="s">
        <v>220</v>
      </c>
      <c r="D319" s="2" t="s">
        <v>417</v>
      </c>
      <c r="E319" s="3" t="s">
        <v>418</v>
      </c>
      <c r="F319" s="2">
        <v>120</v>
      </c>
      <c r="G319" s="2" t="s">
        <v>121</v>
      </c>
      <c r="H319" s="2">
        <v>59300</v>
      </c>
      <c r="I319" s="2">
        <f>IF(AND(B319&gt;=GR_Report!$C$4,B319&lt;=GR_Report!$E$4),1,0)</f>
        <v>0</v>
      </c>
      <c r="J319" s="2">
        <f>IF(GR_Report!$C$6="All",1,IF(C319=GR_Report!$C$6,1,0))</f>
        <v>1</v>
      </c>
      <c r="K319" s="2">
        <f>IF(GR_Report!$G$6="All",1,IF(D319=GR_Report!$G$6,1,0))</f>
        <v>1</v>
      </c>
      <c r="L319" s="2" t="str">
        <f>IF(AND(I319=1,J319=1,K319=1),COUNTIFS($I$2:I319,1,$J$2:J319,1,$K$2:K319,1),"")</f>
        <v/>
      </c>
      <c r="M319" s="2"/>
    </row>
    <row r="320" spans="1:13" ht="14.5" hidden="1" x14ac:dyDescent="0.35">
      <c r="A320" s="2" t="s">
        <v>798</v>
      </c>
      <c r="B320" s="5">
        <v>46152</v>
      </c>
      <c r="C320" s="2" t="s">
        <v>64</v>
      </c>
      <c r="D320" s="2" t="s">
        <v>421</v>
      </c>
      <c r="E320" s="3" t="s">
        <v>422</v>
      </c>
      <c r="F320" s="2">
        <v>120</v>
      </c>
      <c r="G320" s="2" t="s">
        <v>121</v>
      </c>
      <c r="H320" s="2">
        <v>56200</v>
      </c>
      <c r="I320" s="2">
        <f>IF(AND(B320&gt;=GR_Report!$C$4,B320&lt;=GR_Report!$E$4),1,0)</f>
        <v>0</v>
      </c>
      <c r="J320" s="2">
        <f>IF(GR_Report!$C$6="All",1,IF(C320=GR_Report!$C$6,1,0))</f>
        <v>1</v>
      </c>
      <c r="K320" s="2">
        <f>IF(GR_Report!$G$6="All",1,IF(D320=GR_Report!$G$6,1,0))</f>
        <v>1</v>
      </c>
      <c r="L320" s="2" t="str">
        <f>IF(AND(I320=1,J320=1,K320=1),COUNTIFS($I$2:I320,1,$J$2:J320,1,$K$2:K320,1),"")</f>
        <v/>
      </c>
      <c r="M320" s="2"/>
    </row>
    <row r="321" spans="1:13" ht="14.5" x14ac:dyDescent="0.35">
      <c r="A321" s="2" t="s">
        <v>799</v>
      </c>
      <c r="B321" s="5">
        <v>46030</v>
      </c>
      <c r="C321" s="2" t="s">
        <v>138</v>
      </c>
      <c r="D321" s="2" t="s">
        <v>314</v>
      </c>
      <c r="E321" s="3" t="s">
        <v>315</v>
      </c>
      <c r="F321" s="2">
        <v>80</v>
      </c>
      <c r="G321" s="2" t="s">
        <v>15</v>
      </c>
      <c r="H321" s="2">
        <v>23100</v>
      </c>
      <c r="I321" s="2">
        <f>IF(AND(B321&gt;=GR_Report!$C$4,B321&lt;=GR_Report!$E$4),1,0)</f>
        <v>0</v>
      </c>
      <c r="J321" s="2">
        <f>IF(GR_Report!$C$6="All",1,IF(C321=GR_Report!$C$6,1,0))</f>
        <v>1</v>
      </c>
      <c r="K321" s="2">
        <f>IF(GR_Report!$G$6="All",1,IF(D321=GR_Report!$G$6,1,0))</f>
        <v>1</v>
      </c>
      <c r="L321" s="2" t="str">
        <f>IF(AND(I321=1,J321=1,K321=1),COUNTIFS($I$2:I321,1,$J$2:J321,1,$K$2:K321,1),"")</f>
        <v/>
      </c>
      <c r="M321" s="2"/>
    </row>
    <row r="322" spans="1:13" ht="14.5" hidden="1" x14ac:dyDescent="0.35">
      <c r="A322" s="2" t="s">
        <v>800</v>
      </c>
      <c r="B322" s="5">
        <v>46082</v>
      </c>
      <c r="C322" s="2" t="s">
        <v>24</v>
      </c>
      <c r="D322" s="2" t="s">
        <v>472</v>
      </c>
      <c r="E322" s="3" t="s">
        <v>473</v>
      </c>
      <c r="F322" s="2">
        <v>50</v>
      </c>
      <c r="G322" s="2" t="s">
        <v>121</v>
      </c>
      <c r="H322" s="2">
        <v>75800</v>
      </c>
      <c r="I322" s="2">
        <f>IF(AND(B322&gt;=GR_Report!$C$4,B322&lt;=GR_Report!$E$4),1,0)</f>
        <v>1</v>
      </c>
      <c r="J322" s="2">
        <f>IF(GR_Report!$C$6="All",1,IF(C322=GR_Report!$C$6,1,0))</f>
        <v>1</v>
      </c>
      <c r="K322" s="2">
        <f>IF(GR_Report!$G$6="All",1,IF(D322=GR_Report!$G$6,1,0))</f>
        <v>1</v>
      </c>
      <c r="L322" s="2">
        <f>IF(AND(I322=1,J322=1,K322=1),COUNTIFS($I$2:I322,1,$J$2:J322,1,$K$2:K322,1),"")</f>
        <v>56</v>
      </c>
      <c r="M322" s="2"/>
    </row>
    <row r="323" spans="1:13" ht="14.5" hidden="1" x14ac:dyDescent="0.35">
      <c r="A323" s="2" t="s">
        <v>801</v>
      </c>
      <c r="B323" s="5">
        <v>46105</v>
      </c>
      <c r="C323" s="2" t="s">
        <v>20</v>
      </c>
      <c r="D323" s="2" t="s">
        <v>134</v>
      </c>
      <c r="E323" s="3" t="s">
        <v>135</v>
      </c>
      <c r="F323" s="2">
        <v>80</v>
      </c>
      <c r="G323" s="2" t="s">
        <v>121</v>
      </c>
      <c r="H323" s="2">
        <v>67800</v>
      </c>
      <c r="I323" s="2">
        <f>IF(AND(B323&gt;=GR_Report!$C$4,B323&lt;=GR_Report!$E$4),1,0)</f>
        <v>1</v>
      </c>
      <c r="J323" s="2">
        <f>IF(GR_Report!$C$6="All",1,IF(C323=GR_Report!$C$6,1,0))</f>
        <v>1</v>
      </c>
      <c r="K323" s="2">
        <f>IF(GR_Report!$G$6="All",1,IF(D323=GR_Report!$G$6,1,0))</f>
        <v>1</v>
      </c>
      <c r="L323" s="2">
        <f>IF(AND(I323=1,J323=1,K323=1),COUNTIFS($I$2:I323,1,$J$2:J323,1,$K$2:K323,1),"")</f>
        <v>57</v>
      </c>
      <c r="M323" s="2"/>
    </row>
    <row r="324" spans="1:13" ht="14.5" hidden="1" x14ac:dyDescent="0.35">
      <c r="A324" s="2" t="s">
        <v>802</v>
      </c>
      <c r="B324" s="5">
        <v>46139</v>
      </c>
      <c r="C324" s="2" t="s">
        <v>172</v>
      </c>
      <c r="D324" s="2" t="s">
        <v>411</v>
      </c>
      <c r="E324" s="3" t="s">
        <v>412</v>
      </c>
      <c r="F324" s="2">
        <v>50</v>
      </c>
      <c r="G324" s="2" t="s">
        <v>121</v>
      </c>
      <c r="H324" s="2">
        <v>79600</v>
      </c>
      <c r="I324" s="2">
        <f>IF(AND(B324&gt;=GR_Report!$C$4,B324&lt;=GR_Report!$E$4),1,0)</f>
        <v>0</v>
      </c>
      <c r="J324" s="2">
        <f>IF(GR_Report!$C$6="All",1,IF(C324=GR_Report!$C$6,1,0))</f>
        <v>1</v>
      </c>
      <c r="K324" s="2">
        <f>IF(GR_Report!$G$6="All",1,IF(D324=GR_Report!$G$6,1,0))</f>
        <v>1</v>
      </c>
      <c r="L324" s="2" t="str">
        <f>IF(AND(I324=1,J324=1,K324=1),COUNTIFS($I$2:I324,1,$J$2:J324,1,$K$2:K324,1),"")</f>
        <v/>
      </c>
      <c r="M324" s="2"/>
    </row>
    <row r="325" spans="1:13" ht="14.5" hidden="1" x14ac:dyDescent="0.35">
      <c r="A325" s="2" t="s">
        <v>803</v>
      </c>
      <c r="B325" s="5">
        <v>46201</v>
      </c>
      <c r="C325" s="2" t="s">
        <v>20</v>
      </c>
      <c r="D325" s="2" t="s">
        <v>134</v>
      </c>
      <c r="E325" s="3" t="s">
        <v>135</v>
      </c>
      <c r="F325" s="2">
        <v>200</v>
      </c>
      <c r="G325" s="2" t="s">
        <v>121</v>
      </c>
      <c r="H325" s="2">
        <v>67800</v>
      </c>
      <c r="I325" s="2">
        <f>IF(AND(B325&gt;=GR_Report!$C$4,B325&lt;=GR_Report!$E$4),1,0)</f>
        <v>0</v>
      </c>
      <c r="J325" s="2">
        <f>IF(GR_Report!$C$6="All",1,IF(C325=GR_Report!$C$6,1,0))</f>
        <v>1</v>
      </c>
      <c r="K325" s="2">
        <f>IF(GR_Report!$G$6="All",1,IF(D325=GR_Report!$G$6,1,0))</f>
        <v>1</v>
      </c>
      <c r="L325" s="2" t="str">
        <f>IF(AND(I325=1,J325=1,K325=1),COUNTIFS($I$2:I325,1,$J$2:J325,1,$K$2:K325,1),"")</f>
        <v/>
      </c>
      <c r="M325" s="2"/>
    </row>
    <row r="326" spans="1:13" ht="14.5" hidden="1" x14ac:dyDescent="0.35">
      <c r="A326" s="2" t="s">
        <v>804</v>
      </c>
      <c r="B326" s="5">
        <v>46080</v>
      </c>
      <c r="C326" s="2" t="s">
        <v>90</v>
      </c>
      <c r="D326" s="2" t="s">
        <v>316</v>
      </c>
      <c r="E326" s="3" t="s">
        <v>317</v>
      </c>
      <c r="F326" s="2">
        <v>20</v>
      </c>
      <c r="G326" s="2" t="s">
        <v>15</v>
      </c>
      <c r="H326" s="2">
        <v>44800</v>
      </c>
      <c r="I326" s="2">
        <f>IF(AND(B326&gt;=GR_Report!$C$4,B326&lt;=GR_Report!$E$4),1,0)</f>
        <v>0</v>
      </c>
      <c r="J326" s="2">
        <f>IF(GR_Report!$C$6="All",1,IF(C326=GR_Report!$C$6,1,0))</f>
        <v>1</v>
      </c>
      <c r="K326" s="2">
        <f>IF(GR_Report!$G$6="All",1,IF(D326=GR_Report!$G$6,1,0))</f>
        <v>1</v>
      </c>
      <c r="L326" s="2" t="str">
        <f>IF(AND(I326=1,J326=1,K326=1),COUNTIFS($I$2:I326,1,$J$2:J326,1,$K$2:K326,1),"")</f>
        <v/>
      </c>
      <c r="M326" s="2"/>
    </row>
    <row r="327" spans="1:13" ht="14.5" hidden="1" x14ac:dyDescent="0.35">
      <c r="A327" s="2" t="s">
        <v>805</v>
      </c>
      <c r="B327" s="5">
        <v>46086</v>
      </c>
      <c r="C327" s="2" t="s">
        <v>234</v>
      </c>
      <c r="D327" s="2" t="s">
        <v>237</v>
      </c>
      <c r="E327" s="3" t="s">
        <v>238</v>
      </c>
      <c r="F327" s="2">
        <v>80</v>
      </c>
      <c r="G327" s="2" t="s">
        <v>121</v>
      </c>
      <c r="H327" s="2">
        <v>25300</v>
      </c>
      <c r="I327" s="2">
        <f>IF(AND(B327&gt;=GR_Report!$C$4,B327&lt;=GR_Report!$E$4),1,0)</f>
        <v>1</v>
      </c>
      <c r="J327" s="2">
        <f>IF(GR_Report!$C$6="All",1,IF(C327=GR_Report!$C$6,1,0))</f>
        <v>1</v>
      </c>
      <c r="K327" s="2">
        <f>IF(GR_Report!$G$6="All",1,IF(D327=GR_Report!$G$6,1,0))</f>
        <v>1</v>
      </c>
      <c r="L327" s="2">
        <f>IF(AND(I327=1,J327=1,K327=1),COUNTIFS($I$2:I327,1,$J$2:J327,1,$K$2:K327,1),"")</f>
        <v>58</v>
      </c>
      <c r="M327" s="2"/>
    </row>
    <row r="328" spans="1:13" ht="14.5" hidden="1" x14ac:dyDescent="0.35">
      <c r="A328" s="2" t="s">
        <v>806</v>
      </c>
      <c r="B328" s="5">
        <v>46133</v>
      </c>
      <c r="C328" s="2" t="s">
        <v>138</v>
      </c>
      <c r="D328" s="2" t="s">
        <v>184</v>
      </c>
      <c r="E328" s="3" t="s">
        <v>185</v>
      </c>
      <c r="F328" s="2">
        <v>120</v>
      </c>
      <c r="G328" s="2" t="s">
        <v>121</v>
      </c>
      <c r="H328" s="2">
        <v>55600</v>
      </c>
      <c r="I328" s="2">
        <f>IF(AND(B328&gt;=GR_Report!$C$4,B328&lt;=GR_Report!$E$4),1,0)</f>
        <v>0</v>
      </c>
      <c r="J328" s="2">
        <f>IF(GR_Report!$C$6="All",1,IF(C328=GR_Report!$C$6,1,0))</f>
        <v>1</v>
      </c>
      <c r="K328" s="2">
        <f>IF(GR_Report!$G$6="All",1,IF(D328=GR_Report!$G$6,1,0))</f>
        <v>1</v>
      </c>
      <c r="L328" s="2" t="str">
        <f>IF(AND(I328=1,J328=1,K328=1),COUNTIFS($I$2:I328,1,$J$2:J328,1,$K$2:K328,1),"")</f>
        <v/>
      </c>
      <c r="M328" s="2"/>
    </row>
    <row r="329" spans="1:13" ht="14.5" hidden="1" x14ac:dyDescent="0.35">
      <c r="A329" s="2" t="s">
        <v>807</v>
      </c>
      <c r="B329" s="5">
        <v>46176</v>
      </c>
      <c r="C329" s="2" t="s">
        <v>71</v>
      </c>
      <c r="D329" s="2" t="s">
        <v>69</v>
      </c>
      <c r="E329" s="3" t="s">
        <v>70</v>
      </c>
      <c r="F329" s="2">
        <v>150</v>
      </c>
      <c r="G329" s="2" t="s">
        <v>15</v>
      </c>
      <c r="H329" s="2">
        <v>23100</v>
      </c>
      <c r="I329" s="2">
        <f>IF(AND(B329&gt;=GR_Report!$C$4,B329&lt;=GR_Report!$E$4),1,0)</f>
        <v>0</v>
      </c>
      <c r="J329" s="2">
        <f>IF(GR_Report!$C$6="All",1,IF(C329=GR_Report!$C$6,1,0))</f>
        <v>1</v>
      </c>
      <c r="K329" s="2">
        <f>IF(GR_Report!$G$6="All",1,IF(D329=GR_Report!$G$6,1,0))</f>
        <v>1</v>
      </c>
      <c r="L329" s="2" t="str">
        <f>IF(AND(I329=1,J329=1,K329=1),COUNTIFS($I$2:I329,1,$J$2:J329,1,$K$2:K329,1),"")</f>
        <v/>
      </c>
      <c r="M329" s="2"/>
    </row>
    <row r="330" spans="1:13" ht="14.5" hidden="1" x14ac:dyDescent="0.35">
      <c r="A330" s="2" t="s">
        <v>808</v>
      </c>
      <c r="B330" s="5">
        <v>46195</v>
      </c>
      <c r="C330" s="2" t="s">
        <v>234</v>
      </c>
      <c r="D330" s="2" t="s">
        <v>237</v>
      </c>
      <c r="E330" s="3" t="s">
        <v>238</v>
      </c>
      <c r="F330" s="2">
        <v>80</v>
      </c>
      <c r="G330" s="2" t="s">
        <v>121</v>
      </c>
      <c r="H330" s="2">
        <v>25300</v>
      </c>
      <c r="I330" s="2">
        <f>IF(AND(B330&gt;=GR_Report!$C$4,B330&lt;=GR_Report!$E$4),1,0)</f>
        <v>0</v>
      </c>
      <c r="J330" s="2">
        <f>IF(GR_Report!$C$6="All",1,IF(C330=GR_Report!$C$6,1,0))</f>
        <v>1</v>
      </c>
      <c r="K330" s="2">
        <f>IF(GR_Report!$G$6="All",1,IF(D330=GR_Report!$G$6,1,0))</f>
        <v>1</v>
      </c>
      <c r="L330" s="2" t="str">
        <f>IF(AND(I330=1,J330=1,K330=1),COUNTIFS($I$2:I330,1,$J$2:J330,1,$K$2:K330,1),"")</f>
        <v/>
      </c>
      <c r="M330" s="2"/>
    </row>
    <row r="331" spans="1:13" ht="14.5" hidden="1" x14ac:dyDescent="0.35">
      <c r="A331" s="2" t="s">
        <v>809</v>
      </c>
      <c r="B331" s="5">
        <v>46164</v>
      </c>
      <c r="C331" s="2" t="s">
        <v>16</v>
      </c>
      <c r="D331" s="2" t="s">
        <v>345</v>
      </c>
      <c r="E331" s="3" t="s">
        <v>346</v>
      </c>
      <c r="F331" s="2">
        <v>50</v>
      </c>
      <c r="G331" s="2" t="s">
        <v>15</v>
      </c>
      <c r="H331" s="2">
        <v>28200</v>
      </c>
      <c r="I331" s="2">
        <f>IF(AND(B331&gt;=GR_Report!$C$4,B331&lt;=GR_Report!$E$4),1,0)</f>
        <v>0</v>
      </c>
      <c r="J331" s="2">
        <f>IF(GR_Report!$C$6="All",1,IF(C331=GR_Report!$C$6,1,0))</f>
        <v>1</v>
      </c>
      <c r="K331" s="2">
        <f>IF(GR_Report!$G$6="All",1,IF(D331=GR_Report!$G$6,1,0))</f>
        <v>1</v>
      </c>
      <c r="L331" s="2" t="str">
        <f>IF(AND(I331=1,J331=1,K331=1),COUNTIFS($I$2:I331,1,$J$2:J331,1,$K$2:K331,1),"")</f>
        <v/>
      </c>
      <c r="M331" s="2"/>
    </row>
    <row r="332" spans="1:13" ht="14.5" hidden="1" x14ac:dyDescent="0.35">
      <c r="A332" s="2" t="s">
        <v>810</v>
      </c>
      <c r="B332" s="5">
        <v>46199</v>
      </c>
      <c r="C332" s="2" t="s">
        <v>172</v>
      </c>
      <c r="D332" s="2" t="s">
        <v>429</v>
      </c>
      <c r="E332" s="3" t="s">
        <v>430</v>
      </c>
      <c r="F332" s="2">
        <v>20</v>
      </c>
      <c r="G332" s="2" t="s">
        <v>121</v>
      </c>
      <c r="H332" s="2">
        <v>73800</v>
      </c>
      <c r="I332" s="2">
        <f>IF(AND(B332&gt;=GR_Report!$C$4,B332&lt;=GR_Report!$E$4),1,0)</f>
        <v>0</v>
      </c>
      <c r="J332" s="2">
        <f>IF(GR_Report!$C$6="All",1,IF(C332=GR_Report!$C$6,1,0))</f>
        <v>1</v>
      </c>
      <c r="K332" s="2">
        <f>IF(GR_Report!$G$6="All",1,IF(D332=GR_Report!$G$6,1,0))</f>
        <v>1</v>
      </c>
      <c r="L332" s="2" t="str">
        <f>IF(AND(I332=1,J332=1,K332=1),COUNTIFS($I$2:I332,1,$J$2:J332,1,$K$2:K332,1),"")</f>
        <v/>
      </c>
      <c r="M332" s="2"/>
    </row>
    <row r="333" spans="1:13" ht="14.5" hidden="1" x14ac:dyDescent="0.35">
      <c r="A333" s="2" t="s">
        <v>811</v>
      </c>
      <c r="B333" s="5">
        <v>46086</v>
      </c>
      <c r="C333" s="2" t="s">
        <v>156</v>
      </c>
      <c r="D333" s="2" t="s">
        <v>154</v>
      </c>
      <c r="E333" s="3" t="s">
        <v>155</v>
      </c>
      <c r="F333" s="2">
        <v>80</v>
      </c>
      <c r="G333" s="2" t="s">
        <v>121</v>
      </c>
      <c r="H333" s="2">
        <v>53100</v>
      </c>
      <c r="I333" s="2">
        <f>IF(AND(B333&gt;=GR_Report!$C$4,B333&lt;=GR_Report!$E$4),1,0)</f>
        <v>1</v>
      </c>
      <c r="J333" s="2">
        <f>IF(GR_Report!$C$6="All",1,IF(C333=GR_Report!$C$6,1,0))</f>
        <v>1</v>
      </c>
      <c r="K333" s="2">
        <f>IF(GR_Report!$G$6="All",1,IF(D333=GR_Report!$G$6,1,0))</f>
        <v>1</v>
      </c>
      <c r="L333" s="2">
        <f>IF(AND(I333=1,J333=1,K333=1),COUNTIFS($I$2:I333,1,$J$2:J333,1,$K$2:K333,1),"")</f>
        <v>59</v>
      </c>
      <c r="M333" s="2"/>
    </row>
    <row r="334" spans="1:13" ht="14.5" hidden="1" x14ac:dyDescent="0.35">
      <c r="A334" s="2" t="s">
        <v>812</v>
      </c>
      <c r="B334" s="5">
        <v>46155</v>
      </c>
      <c r="C334" s="2" t="s">
        <v>76</v>
      </c>
      <c r="D334" s="2" t="s">
        <v>357</v>
      </c>
      <c r="E334" s="3" t="s">
        <v>358</v>
      </c>
      <c r="F334" s="2">
        <v>120</v>
      </c>
      <c r="G334" s="2" t="s">
        <v>15</v>
      </c>
      <c r="H334" s="2">
        <v>86100</v>
      </c>
      <c r="I334" s="2">
        <f>IF(AND(B334&gt;=GR_Report!$C$4,B334&lt;=GR_Report!$E$4),1,0)</f>
        <v>0</v>
      </c>
      <c r="J334" s="2">
        <f>IF(GR_Report!$C$6="All",1,IF(C334=GR_Report!$C$6,1,0))</f>
        <v>1</v>
      </c>
      <c r="K334" s="2">
        <f>IF(GR_Report!$G$6="All",1,IF(D334=GR_Report!$G$6,1,0))</f>
        <v>1</v>
      </c>
      <c r="L334" s="2" t="str">
        <f>IF(AND(I334=1,J334=1,K334=1),COUNTIFS($I$2:I334,1,$J$2:J334,1,$K$2:K334,1),"")</f>
        <v/>
      </c>
      <c r="M334" s="2"/>
    </row>
    <row r="335" spans="1:13" ht="14.5" hidden="1" x14ac:dyDescent="0.35">
      <c r="A335" s="2" t="s">
        <v>813</v>
      </c>
      <c r="B335" s="5">
        <v>46168</v>
      </c>
      <c r="C335" s="2" t="s">
        <v>71</v>
      </c>
      <c r="D335" s="2" t="s">
        <v>401</v>
      </c>
      <c r="E335" s="3" t="s">
        <v>402</v>
      </c>
      <c r="F335" s="2">
        <v>150</v>
      </c>
      <c r="G335" s="2" t="s">
        <v>121</v>
      </c>
      <c r="H335" s="2">
        <v>11300</v>
      </c>
      <c r="I335" s="2">
        <f>IF(AND(B335&gt;=GR_Report!$C$4,B335&lt;=GR_Report!$E$4),1,0)</f>
        <v>0</v>
      </c>
      <c r="J335" s="2">
        <f>IF(GR_Report!$C$6="All",1,IF(C335=GR_Report!$C$6,1,0))</f>
        <v>1</v>
      </c>
      <c r="K335" s="2">
        <f>IF(GR_Report!$G$6="All",1,IF(D335=GR_Report!$G$6,1,0))</f>
        <v>1</v>
      </c>
      <c r="L335" s="2" t="str">
        <f>IF(AND(I335=1,J335=1,K335=1),COUNTIFS($I$2:I335,1,$J$2:J335,1,$K$2:K335,1),"")</f>
        <v/>
      </c>
      <c r="M335" s="2"/>
    </row>
    <row r="336" spans="1:13" ht="14.5" hidden="1" x14ac:dyDescent="0.35">
      <c r="A336" s="2" t="s">
        <v>814</v>
      </c>
      <c r="B336" s="5">
        <v>46154</v>
      </c>
      <c r="C336" s="2" t="s">
        <v>20</v>
      </c>
      <c r="D336" s="2" t="s">
        <v>134</v>
      </c>
      <c r="E336" s="3" t="s">
        <v>135</v>
      </c>
      <c r="F336" s="2">
        <v>30</v>
      </c>
      <c r="G336" s="2" t="s">
        <v>121</v>
      </c>
      <c r="H336" s="2">
        <v>67800</v>
      </c>
      <c r="I336" s="2">
        <f>IF(AND(B336&gt;=GR_Report!$C$4,B336&lt;=GR_Report!$E$4),1,0)</f>
        <v>0</v>
      </c>
      <c r="J336" s="2">
        <f>IF(GR_Report!$C$6="All",1,IF(C336=GR_Report!$C$6,1,0))</f>
        <v>1</v>
      </c>
      <c r="K336" s="2">
        <f>IF(GR_Report!$G$6="All",1,IF(D336=GR_Report!$G$6,1,0))</f>
        <v>1</v>
      </c>
      <c r="L336" s="2" t="str">
        <f>IF(AND(I336=1,J336=1,K336=1),COUNTIFS($I$2:I336,1,$J$2:J336,1,$K$2:K336,1),"")</f>
        <v/>
      </c>
      <c r="M336" s="2"/>
    </row>
    <row r="337" spans="1:13" ht="14.5" hidden="1" x14ac:dyDescent="0.35">
      <c r="A337" s="2" t="s">
        <v>815</v>
      </c>
      <c r="B337" s="5">
        <v>46163</v>
      </c>
      <c r="C337" s="2" t="s">
        <v>64</v>
      </c>
      <c r="D337" s="2" t="s">
        <v>214</v>
      </c>
      <c r="E337" s="3" t="s">
        <v>215</v>
      </c>
      <c r="F337" s="2">
        <v>150</v>
      </c>
      <c r="G337" s="2" t="s">
        <v>121</v>
      </c>
      <c r="H337" s="2">
        <v>23500</v>
      </c>
      <c r="I337" s="2">
        <f>IF(AND(B337&gt;=GR_Report!$C$4,B337&lt;=GR_Report!$E$4),1,0)</f>
        <v>0</v>
      </c>
      <c r="J337" s="2">
        <f>IF(GR_Report!$C$6="All",1,IF(C337=GR_Report!$C$6,1,0))</f>
        <v>1</v>
      </c>
      <c r="K337" s="2">
        <f>IF(GR_Report!$G$6="All",1,IF(D337=GR_Report!$G$6,1,0))</f>
        <v>1</v>
      </c>
      <c r="L337" s="2" t="str">
        <f>IF(AND(I337=1,J337=1,K337=1),COUNTIFS($I$2:I337,1,$J$2:J337,1,$K$2:K337,1),"")</f>
        <v/>
      </c>
      <c r="M337" s="2"/>
    </row>
    <row r="338" spans="1:13" ht="14.5" hidden="1" x14ac:dyDescent="0.35">
      <c r="A338" s="2" t="s">
        <v>816</v>
      </c>
      <c r="B338" s="5">
        <v>46187</v>
      </c>
      <c r="C338" s="2" t="s">
        <v>30</v>
      </c>
      <c r="D338" s="2" t="s">
        <v>341</v>
      </c>
      <c r="E338" s="3" t="s">
        <v>342</v>
      </c>
      <c r="F338" s="2">
        <v>80</v>
      </c>
      <c r="G338" s="2" t="s">
        <v>15</v>
      </c>
      <c r="H338" s="2">
        <v>39900</v>
      </c>
      <c r="I338" s="2">
        <f>IF(AND(B338&gt;=GR_Report!$C$4,B338&lt;=GR_Report!$E$4),1,0)</f>
        <v>0</v>
      </c>
      <c r="J338" s="2">
        <f>IF(GR_Report!$C$6="All",1,IF(C338=GR_Report!$C$6,1,0))</f>
        <v>1</v>
      </c>
      <c r="K338" s="2">
        <f>IF(GR_Report!$G$6="All",1,IF(D338=GR_Report!$G$6,1,0))</f>
        <v>1</v>
      </c>
      <c r="L338" s="2" t="str">
        <f>IF(AND(I338=1,J338=1,K338=1),COUNTIFS($I$2:I338,1,$J$2:J338,1,$K$2:K338,1),"")</f>
        <v/>
      </c>
      <c r="M338" s="2"/>
    </row>
    <row r="339" spans="1:13" ht="14.5" x14ac:dyDescent="0.35">
      <c r="A339" s="2" t="s">
        <v>817</v>
      </c>
      <c r="B339" s="5">
        <v>46050</v>
      </c>
      <c r="C339" s="2" t="s">
        <v>24</v>
      </c>
      <c r="D339" s="2" t="s">
        <v>113</v>
      </c>
      <c r="E339" s="3" t="s">
        <v>114</v>
      </c>
      <c r="F339" s="2">
        <v>100</v>
      </c>
      <c r="G339" s="2" t="s">
        <v>15</v>
      </c>
      <c r="H339" s="2">
        <v>82400</v>
      </c>
      <c r="I339" s="2">
        <f>IF(AND(B339&gt;=GR_Report!$C$4,B339&lt;=GR_Report!$E$4),1,0)</f>
        <v>0</v>
      </c>
      <c r="J339" s="2">
        <f>IF(GR_Report!$C$6="All",1,IF(C339=GR_Report!$C$6,1,0))</f>
        <v>1</v>
      </c>
      <c r="K339" s="2">
        <f>IF(GR_Report!$G$6="All",1,IF(D339=GR_Report!$G$6,1,0))</f>
        <v>1</v>
      </c>
      <c r="L339" s="2" t="str">
        <f>IF(AND(I339=1,J339=1,K339=1),COUNTIFS($I$2:I339,1,$J$2:J339,1,$K$2:K339,1),"")</f>
        <v/>
      </c>
      <c r="M339" s="2"/>
    </row>
    <row r="340" spans="1:13" ht="14.5" hidden="1" x14ac:dyDescent="0.35">
      <c r="A340" s="2" t="s">
        <v>818</v>
      </c>
      <c r="B340" s="5">
        <v>46182</v>
      </c>
      <c r="C340" s="2" t="s">
        <v>290</v>
      </c>
      <c r="D340" s="2" t="s">
        <v>333</v>
      </c>
      <c r="E340" s="3" t="s">
        <v>334</v>
      </c>
      <c r="F340" s="2">
        <v>100</v>
      </c>
      <c r="G340" s="2" t="s">
        <v>15</v>
      </c>
      <c r="H340" s="2">
        <v>35800</v>
      </c>
      <c r="I340" s="2">
        <f>IF(AND(B340&gt;=GR_Report!$C$4,B340&lt;=GR_Report!$E$4),1,0)</f>
        <v>0</v>
      </c>
      <c r="J340" s="2">
        <f>IF(GR_Report!$C$6="All",1,IF(C340=GR_Report!$C$6,1,0))</f>
        <v>1</v>
      </c>
      <c r="K340" s="2">
        <f>IF(GR_Report!$G$6="All",1,IF(D340=GR_Report!$G$6,1,0))</f>
        <v>1</v>
      </c>
      <c r="L340" s="2" t="str">
        <f>IF(AND(I340=1,J340=1,K340=1),COUNTIFS($I$2:I340,1,$J$2:J340,1,$K$2:K340,1),"")</f>
        <v/>
      </c>
      <c r="M340" s="2"/>
    </row>
    <row r="341" spans="1:13" ht="14.5" hidden="1" x14ac:dyDescent="0.35">
      <c r="A341" s="2" t="s">
        <v>819</v>
      </c>
      <c r="B341" s="5">
        <v>46134</v>
      </c>
      <c r="C341" s="2" t="s">
        <v>16</v>
      </c>
      <c r="D341" s="2" t="s">
        <v>11</v>
      </c>
      <c r="E341" s="3" t="s">
        <v>12</v>
      </c>
      <c r="F341" s="2">
        <v>40</v>
      </c>
      <c r="G341" s="2" t="s">
        <v>15</v>
      </c>
      <c r="H341" s="2">
        <v>14300</v>
      </c>
      <c r="I341" s="2">
        <f>IF(AND(B341&gt;=GR_Report!$C$4,B341&lt;=GR_Report!$E$4),1,0)</f>
        <v>0</v>
      </c>
      <c r="J341" s="2">
        <f>IF(GR_Report!$C$6="All",1,IF(C341=GR_Report!$C$6,1,0))</f>
        <v>1</v>
      </c>
      <c r="K341" s="2">
        <f>IF(GR_Report!$G$6="All",1,IF(D341=GR_Report!$G$6,1,0))</f>
        <v>1</v>
      </c>
      <c r="L341" s="2" t="str">
        <f>IF(AND(I341=1,J341=1,K341=1),COUNTIFS($I$2:I341,1,$J$2:J341,1,$K$2:K341,1),"")</f>
        <v/>
      </c>
      <c r="M341" s="2"/>
    </row>
    <row r="342" spans="1:13" ht="14.5" x14ac:dyDescent="0.35">
      <c r="A342" s="2" t="s">
        <v>820</v>
      </c>
      <c r="B342" s="5">
        <v>46023</v>
      </c>
      <c r="C342" s="2" t="s">
        <v>38</v>
      </c>
      <c r="D342" s="2" t="s">
        <v>235</v>
      </c>
      <c r="E342" s="3" t="s">
        <v>236</v>
      </c>
      <c r="F342" s="2">
        <v>50</v>
      </c>
      <c r="G342" s="2" t="s">
        <v>121</v>
      </c>
      <c r="H342" s="2">
        <v>54400</v>
      </c>
      <c r="I342" s="2">
        <f>IF(AND(B342&gt;=GR_Report!$C$4,B342&lt;=GR_Report!$E$4),1,0)</f>
        <v>0</v>
      </c>
      <c r="J342" s="2">
        <f>IF(GR_Report!$C$6="All",1,IF(C342=GR_Report!$C$6,1,0))</f>
        <v>1</v>
      </c>
      <c r="K342" s="2">
        <f>IF(GR_Report!$G$6="All",1,IF(D342=GR_Report!$G$6,1,0))</f>
        <v>1</v>
      </c>
      <c r="L342" s="2" t="str">
        <f>IF(AND(I342=1,J342=1,K342=1),COUNTIFS($I$2:I342,1,$J$2:J342,1,$K$2:K342,1),"")</f>
        <v/>
      </c>
      <c r="M342" s="2"/>
    </row>
    <row r="343" spans="1:13" ht="14.5" hidden="1" x14ac:dyDescent="0.35">
      <c r="A343" s="2" t="s">
        <v>821</v>
      </c>
      <c r="B343" s="5">
        <v>46176</v>
      </c>
      <c r="C343" s="2" t="s">
        <v>90</v>
      </c>
      <c r="D343" s="2" t="s">
        <v>188</v>
      </c>
      <c r="E343" s="3" t="s">
        <v>189</v>
      </c>
      <c r="F343" s="2">
        <v>30</v>
      </c>
      <c r="G343" s="2" t="s">
        <v>121</v>
      </c>
      <c r="H343" s="2">
        <v>72700</v>
      </c>
      <c r="I343" s="2">
        <f>IF(AND(B343&gt;=GR_Report!$C$4,B343&lt;=GR_Report!$E$4),1,0)</f>
        <v>0</v>
      </c>
      <c r="J343" s="2">
        <f>IF(GR_Report!$C$6="All",1,IF(C343=GR_Report!$C$6,1,0))</f>
        <v>1</v>
      </c>
      <c r="K343" s="2">
        <f>IF(GR_Report!$G$6="All",1,IF(D343=GR_Report!$G$6,1,0))</f>
        <v>1</v>
      </c>
      <c r="L343" s="2" t="str">
        <f>IF(AND(I343=1,J343=1,K343=1),COUNTIFS($I$2:I343,1,$J$2:J343,1,$K$2:K343,1),"")</f>
        <v/>
      </c>
      <c r="M343" s="2"/>
    </row>
    <row r="344" spans="1:13" ht="14.5" x14ac:dyDescent="0.35">
      <c r="A344" s="2" t="s">
        <v>822</v>
      </c>
      <c r="B344" s="5">
        <v>46023</v>
      </c>
      <c r="C344" s="2" t="s">
        <v>97</v>
      </c>
      <c r="D344" s="2" t="s">
        <v>190</v>
      </c>
      <c r="E344" s="3" t="s">
        <v>191</v>
      </c>
      <c r="F344" s="2">
        <v>200</v>
      </c>
      <c r="G344" s="2" t="s">
        <v>121</v>
      </c>
      <c r="H344" s="2">
        <v>59000</v>
      </c>
      <c r="I344" s="2">
        <f>IF(AND(B344&gt;=GR_Report!$C$4,B344&lt;=GR_Report!$E$4),1,0)</f>
        <v>0</v>
      </c>
      <c r="J344" s="2">
        <f>IF(GR_Report!$C$6="All",1,IF(C344=GR_Report!$C$6,1,0))</f>
        <v>1</v>
      </c>
      <c r="K344" s="2">
        <f>IF(GR_Report!$G$6="All",1,IF(D344=GR_Report!$G$6,1,0))</f>
        <v>1</v>
      </c>
      <c r="L344" s="2" t="str">
        <f>IF(AND(I344=1,J344=1,K344=1),COUNTIFS($I$2:I344,1,$J$2:J344,1,$K$2:K344,1),"")</f>
        <v/>
      </c>
      <c r="M344" s="2"/>
    </row>
    <row r="345" spans="1:13" ht="14.5" hidden="1" x14ac:dyDescent="0.35">
      <c r="A345" s="2" t="s">
        <v>823</v>
      </c>
      <c r="B345" s="5">
        <v>46192</v>
      </c>
      <c r="C345" s="2" t="s">
        <v>41</v>
      </c>
      <c r="D345" s="2" t="s">
        <v>91</v>
      </c>
      <c r="E345" s="3" t="s">
        <v>92</v>
      </c>
      <c r="F345" s="2">
        <v>120</v>
      </c>
      <c r="G345" s="2" t="s">
        <v>15</v>
      </c>
      <c r="H345" s="2">
        <v>7800</v>
      </c>
      <c r="I345" s="2">
        <f>IF(AND(B345&gt;=GR_Report!$C$4,B345&lt;=GR_Report!$E$4),1,0)</f>
        <v>0</v>
      </c>
      <c r="J345" s="2">
        <f>IF(GR_Report!$C$6="All",1,IF(C345=GR_Report!$C$6,1,0))</f>
        <v>1</v>
      </c>
      <c r="K345" s="2">
        <f>IF(GR_Report!$G$6="All",1,IF(D345=GR_Report!$G$6,1,0))</f>
        <v>1</v>
      </c>
      <c r="L345" s="2" t="str">
        <f>IF(AND(I345=1,J345=1,K345=1),COUNTIFS($I$2:I345,1,$J$2:J345,1,$K$2:K345,1),"")</f>
        <v/>
      </c>
      <c r="M345" s="2"/>
    </row>
    <row r="346" spans="1:13" ht="14.5" hidden="1" x14ac:dyDescent="0.35">
      <c r="A346" s="2" t="s">
        <v>824</v>
      </c>
      <c r="B346" s="5">
        <v>46113</v>
      </c>
      <c r="C346" s="2" t="s">
        <v>138</v>
      </c>
      <c r="D346" s="2" t="s">
        <v>284</v>
      </c>
      <c r="E346" s="3" t="s">
        <v>285</v>
      </c>
      <c r="F346" s="2">
        <v>120</v>
      </c>
      <c r="G346" s="2" t="s">
        <v>262</v>
      </c>
      <c r="H346" s="2">
        <v>58600</v>
      </c>
      <c r="I346" s="2">
        <f>IF(AND(B346&gt;=GR_Report!$C$4,B346&lt;=GR_Report!$E$4),1,0)</f>
        <v>0</v>
      </c>
      <c r="J346" s="2">
        <f>IF(GR_Report!$C$6="All",1,IF(C346=GR_Report!$C$6,1,0))</f>
        <v>1</v>
      </c>
      <c r="K346" s="2">
        <f>IF(GR_Report!$G$6="All",1,IF(D346=GR_Report!$G$6,1,0))</f>
        <v>1</v>
      </c>
      <c r="L346" s="2" t="str">
        <f>IF(AND(I346=1,J346=1,K346=1),COUNTIFS($I$2:I346,1,$J$2:J346,1,$K$2:K346,1),"")</f>
        <v/>
      </c>
      <c r="M346" s="2"/>
    </row>
    <row r="347" spans="1:13" ht="14.5" hidden="1" x14ac:dyDescent="0.35">
      <c r="A347" s="2" t="s">
        <v>825</v>
      </c>
      <c r="B347" s="5">
        <v>46153</v>
      </c>
      <c r="C347" s="2" t="s">
        <v>41</v>
      </c>
      <c r="D347" s="2" t="s">
        <v>42</v>
      </c>
      <c r="E347" s="3" t="s">
        <v>43</v>
      </c>
      <c r="F347" s="2">
        <v>50</v>
      </c>
      <c r="G347" s="2" t="s">
        <v>15</v>
      </c>
      <c r="H347" s="2">
        <v>16400</v>
      </c>
      <c r="I347" s="2">
        <f>IF(AND(B347&gt;=GR_Report!$C$4,B347&lt;=GR_Report!$E$4),1,0)</f>
        <v>0</v>
      </c>
      <c r="J347" s="2">
        <f>IF(GR_Report!$C$6="All",1,IF(C347=GR_Report!$C$6,1,0))</f>
        <v>1</v>
      </c>
      <c r="K347" s="2">
        <f>IF(GR_Report!$G$6="All",1,IF(D347=GR_Report!$G$6,1,0))</f>
        <v>1</v>
      </c>
      <c r="L347" s="2" t="str">
        <f>IF(AND(I347=1,J347=1,K347=1),COUNTIFS($I$2:I347,1,$J$2:J347,1,$K$2:K347,1),"")</f>
        <v/>
      </c>
      <c r="M347" s="2"/>
    </row>
    <row r="348" spans="1:13" ht="14.5" hidden="1" x14ac:dyDescent="0.35">
      <c r="A348" s="2" t="s">
        <v>826</v>
      </c>
      <c r="B348" s="5">
        <v>46062</v>
      </c>
      <c r="C348" s="2" t="s">
        <v>147</v>
      </c>
      <c r="D348" s="2" t="s">
        <v>308</v>
      </c>
      <c r="E348" s="3" t="s">
        <v>309</v>
      </c>
      <c r="F348" s="2">
        <v>50</v>
      </c>
      <c r="G348" s="2" t="s">
        <v>15</v>
      </c>
      <c r="H348" s="2">
        <v>63000</v>
      </c>
      <c r="I348" s="2">
        <f>IF(AND(B348&gt;=GR_Report!$C$4,B348&lt;=GR_Report!$E$4),1,0)</f>
        <v>0</v>
      </c>
      <c r="J348" s="2">
        <f>IF(GR_Report!$C$6="All",1,IF(C348=GR_Report!$C$6,1,0))</f>
        <v>1</v>
      </c>
      <c r="K348" s="2">
        <f>IF(GR_Report!$G$6="All",1,IF(D348=GR_Report!$G$6,1,0))</f>
        <v>1</v>
      </c>
      <c r="L348" s="2" t="str">
        <f>IF(AND(I348=1,J348=1,K348=1),COUNTIFS($I$2:I348,1,$J$2:J348,1,$K$2:K348,1),"")</f>
        <v/>
      </c>
      <c r="M348" s="2"/>
    </row>
    <row r="349" spans="1:13" ht="14.5" hidden="1" x14ac:dyDescent="0.35">
      <c r="A349" s="2" t="s">
        <v>827</v>
      </c>
      <c r="B349" s="5">
        <v>46120</v>
      </c>
      <c r="C349" s="2" t="s">
        <v>24</v>
      </c>
      <c r="D349" s="2" t="s">
        <v>472</v>
      </c>
      <c r="E349" s="3" t="s">
        <v>473</v>
      </c>
      <c r="F349" s="2">
        <v>50</v>
      </c>
      <c r="G349" s="2" t="s">
        <v>121</v>
      </c>
      <c r="H349" s="2">
        <v>75800</v>
      </c>
      <c r="I349" s="2">
        <f>IF(AND(B349&gt;=GR_Report!$C$4,B349&lt;=GR_Report!$E$4),1,0)</f>
        <v>0</v>
      </c>
      <c r="J349" s="2">
        <f>IF(GR_Report!$C$6="All",1,IF(C349=GR_Report!$C$6,1,0))</f>
        <v>1</v>
      </c>
      <c r="K349" s="2">
        <f>IF(GR_Report!$G$6="All",1,IF(D349=GR_Report!$G$6,1,0))</f>
        <v>1</v>
      </c>
      <c r="L349" s="2" t="str">
        <f>IF(AND(I349=1,J349=1,K349=1),COUNTIFS($I$2:I349,1,$J$2:J349,1,$K$2:K349,1),"")</f>
        <v/>
      </c>
      <c r="M349" s="2"/>
    </row>
    <row r="350" spans="1:13" ht="14.5" hidden="1" x14ac:dyDescent="0.35">
      <c r="A350" s="2" t="s">
        <v>828</v>
      </c>
      <c r="B350" s="5">
        <v>46176</v>
      </c>
      <c r="C350" s="2" t="s">
        <v>97</v>
      </c>
      <c r="D350" s="2" t="s">
        <v>397</v>
      </c>
      <c r="E350" s="3" t="s">
        <v>398</v>
      </c>
      <c r="F350" s="2">
        <v>80</v>
      </c>
      <c r="G350" s="2" t="s">
        <v>121</v>
      </c>
      <c r="H350" s="2">
        <v>9800</v>
      </c>
      <c r="I350" s="2">
        <f>IF(AND(B350&gt;=GR_Report!$C$4,B350&lt;=GR_Report!$E$4),1,0)</f>
        <v>0</v>
      </c>
      <c r="J350" s="2">
        <f>IF(GR_Report!$C$6="All",1,IF(C350=GR_Report!$C$6,1,0))</f>
        <v>1</v>
      </c>
      <c r="K350" s="2">
        <f>IF(GR_Report!$G$6="All",1,IF(D350=GR_Report!$G$6,1,0))</f>
        <v>1</v>
      </c>
      <c r="L350" s="2" t="str">
        <f>IF(AND(I350=1,J350=1,K350=1),COUNTIFS($I$2:I350,1,$J$2:J350,1,$K$2:K350,1),"")</f>
        <v/>
      </c>
      <c r="M350" s="2"/>
    </row>
    <row r="351" spans="1:13" ht="14.5" x14ac:dyDescent="0.35">
      <c r="A351" s="2" t="s">
        <v>829</v>
      </c>
      <c r="B351" s="5">
        <v>46049</v>
      </c>
      <c r="C351" s="2" t="s">
        <v>105</v>
      </c>
      <c r="D351" s="2" t="s">
        <v>157</v>
      </c>
      <c r="E351" s="3" t="s">
        <v>158</v>
      </c>
      <c r="F351" s="2">
        <v>50</v>
      </c>
      <c r="G351" s="2" t="s">
        <v>121</v>
      </c>
      <c r="H351" s="2">
        <v>55400</v>
      </c>
      <c r="I351" s="2">
        <f>IF(AND(B351&gt;=GR_Report!$C$4,B351&lt;=GR_Report!$E$4),1,0)</f>
        <v>0</v>
      </c>
      <c r="J351" s="2">
        <f>IF(GR_Report!$C$6="All",1,IF(C351=GR_Report!$C$6,1,0))</f>
        <v>1</v>
      </c>
      <c r="K351" s="2">
        <f>IF(GR_Report!$G$6="All",1,IF(D351=GR_Report!$G$6,1,0))</f>
        <v>1</v>
      </c>
      <c r="L351" s="2" t="str">
        <f>IF(AND(I351=1,J351=1,K351=1),COUNTIFS($I$2:I351,1,$J$2:J351,1,$K$2:K351,1),"")</f>
        <v/>
      </c>
      <c r="M351" s="2"/>
    </row>
    <row r="352" spans="1:13" ht="14.5" hidden="1" x14ac:dyDescent="0.35">
      <c r="A352" s="2" t="s">
        <v>830</v>
      </c>
      <c r="B352" s="5">
        <v>46069</v>
      </c>
      <c r="C352" s="2" t="s">
        <v>27</v>
      </c>
      <c r="D352" s="2" t="s">
        <v>353</v>
      </c>
      <c r="E352" s="3" t="s">
        <v>354</v>
      </c>
      <c r="F352" s="2">
        <v>50</v>
      </c>
      <c r="G352" s="2" t="s">
        <v>15</v>
      </c>
      <c r="H352" s="2">
        <v>39000</v>
      </c>
      <c r="I352" s="2">
        <f>IF(AND(B352&gt;=GR_Report!$C$4,B352&lt;=GR_Report!$E$4),1,0)</f>
        <v>0</v>
      </c>
      <c r="J352" s="2">
        <f>IF(GR_Report!$C$6="All",1,IF(C352=GR_Report!$C$6,1,0))</f>
        <v>1</v>
      </c>
      <c r="K352" s="2">
        <f>IF(GR_Report!$G$6="All",1,IF(D352=GR_Report!$G$6,1,0))</f>
        <v>1</v>
      </c>
      <c r="L352" s="2" t="str">
        <f>IF(AND(I352=1,J352=1,K352=1),COUNTIFS($I$2:I352,1,$J$2:J352,1,$K$2:K352,1),"")</f>
        <v/>
      </c>
      <c r="M352" s="2"/>
    </row>
    <row r="353" spans="1:13" ht="14.5" hidden="1" x14ac:dyDescent="0.35">
      <c r="A353" s="2" t="s">
        <v>831</v>
      </c>
      <c r="B353" s="5">
        <v>46117</v>
      </c>
      <c r="C353" s="2" t="s">
        <v>76</v>
      </c>
      <c r="D353" s="2" t="s">
        <v>387</v>
      </c>
      <c r="E353" s="3" t="s">
        <v>388</v>
      </c>
      <c r="F353" s="2">
        <v>80</v>
      </c>
      <c r="G353" s="2" t="s">
        <v>121</v>
      </c>
      <c r="H353" s="2">
        <v>87000</v>
      </c>
      <c r="I353" s="2">
        <f>IF(AND(B353&gt;=GR_Report!$C$4,B353&lt;=GR_Report!$E$4),1,0)</f>
        <v>0</v>
      </c>
      <c r="J353" s="2">
        <f>IF(GR_Report!$C$6="All",1,IF(C353=GR_Report!$C$6,1,0))</f>
        <v>1</v>
      </c>
      <c r="K353" s="2">
        <f>IF(GR_Report!$G$6="All",1,IF(D353=GR_Report!$G$6,1,0))</f>
        <v>1</v>
      </c>
      <c r="L353" s="2" t="str">
        <f>IF(AND(I353=1,J353=1,K353=1),COUNTIFS($I$2:I353,1,$J$2:J353,1,$K$2:K353,1),"")</f>
        <v/>
      </c>
      <c r="M353" s="2"/>
    </row>
    <row r="354" spans="1:13" ht="14.5" hidden="1" x14ac:dyDescent="0.35">
      <c r="A354" s="2" t="s">
        <v>832</v>
      </c>
      <c r="B354" s="5">
        <v>46172</v>
      </c>
      <c r="C354" s="2" t="s">
        <v>24</v>
      </c>
      <c r="D354" s="2" t="s">
        <v>425</v>
      </c>
      <c r="E354" s="3" t="s">
        <v>426</v>
      </c>
      <c r="F354" s="2">
        <v>120</v>
      </c>
      <c r="G354" s="2" t="s">
        <v>121</v>
      </c>
      <c r="H354" s="2">
        <v>80300</v>
      </c>
      <c r="I354" s="2">
        <f>IF(AND(B354&gt;=GR_Report!$C$4,B354&lt;=GR_Report!$E$4),1,0)</f>
        <v>0</v>
      </c>
      <c r="J354" s="2">
        <f>IF(GR_Report!$C$6="All",1,IF(C354=GR_Report!$C$6,1,0))</f>
        <v>1</v>
      </c>
      <c r="K354" s="2">
        <f>IF(GR_Report!$G$6="All",1,IF(D354=GR_Report!$G$6,1,0))</f>
        <v>1</v>
      </c>
      <c r="L354" s="2" t="str">
        <f>IF(AND(I354=1,J354=1,K354=1),COUNTIFS($I$2:I354,1,$J$2:J354,1,$K$2:K354,1),"")</f>
        <v/>
      </c>
      <c r="M354" s="2"/>
    </row>
    <row r="355" spans="1:13" ht="14.5" x14ac:dyDescent="0.35">
      <c r="A355" s="2" t="s">
        <v>833</v>
      </c>
      <c r="B355" s="5">
        <v>46026</v>
      </c>
      <c r="C355" s="2" t="s">
        <v>46</v>
      </c>
      <c r="D355" s="2" t="s">
        <v>413</v>
      </c>
      <c r="E355" s="3" t="s">
        <v>414</v>
      </c>
      <c r="F355" s="2">
        <v>60</v>
      </c>
      <c r="G355" s="2" t="s">
        <v>121</v>
      </c>
      <c r="H355" s="2">
        <v>58900</v>
      </c>
      <c r="I355" s="2">
        <f>IF(AND(B355&gt;=GR_Report!$C$4,B355&lt;=GR_Report!$E$4),1,0)</f>
        <v>0</v>
      </c>
      <c r="J355" s="2">
        <f>IF(GR_Report!$C$6="All",1,IF(C355=GR_Report!$C$6,1,0))</f>
        <v>1</v>
      </c>
      <c r="K355" s="2">
        <f>IF(GR_Report!$G$6="All",1,IF(D355=GR_Report!$G$6,1,0))</f>
        <v>1</v>
      </c>
      <c r="L355" s="2" t="str">
        <f>IF(AND(I355=1,J355=1,K355=1),COUNTIFS($I$2:I355,1,$J$2:J355,1,$K$2:K355,1),"")</f>
        <v/>
      </c>
      <c r="M355" s="2"/>
    </row>
    <row r="356" spans="1:13" ht="14.5" x14ac:dyDescent="0.35">
      <c r="A356" s="2" t="s">
        <v>834</v>
      </c>
      <c r="B356" s="5">
        <v>46051</v>
      </c>
      <c r="C356" s="2" t="s">
        <v>16</v>
      </c>
      <c r="D356" s="2" t="s">
        <v>345</v>
      </c>
      <c r="E356" s="3" t="s">
        <v>346</v>
      </c>
      <c r="F356" s="2">
        <v>120</v>
      </c>
      <c r="G356" s="2" t="s">
        <v>15</v>
      </c>
      <c r="H356" s="2">
        <v>28200</v>
      </c>
      <c r="I356" s="2">
        <f>IF(AND(B356&gt;=GR_Report!$C$4,B356&lt;=GR_Report!$E$4),1,0)</f>
        <v>0</v>
      </c>
      <c r="J356" s="2">
        <f>IF(GR_Report!$C$6="All",1,IF(C356=GR_Report!$C$6,1,0))</f>
        <v>1</v>
      </c>
      <c r="K356" s="2">
        <f>IF(GR_Report!$G$6="All",1,IF(D356=GR_Report!$G$6,1,0))</f>
        <v>1</v>
      </c>
      <c r="L356" s="2" t="str">
        <f>IF(AND(I356=1,J356=1,K356=1),COUNTIFS($I$2:I356,1,$J$2:J356,1,$K$2:K356,1),"")</f>
        <v/>
      </c>
      <c r="M356" s="2"/>
    </row>
    <row r="357" spans="1:13" ht="14.5" hidden="1" x14ac:dyDescent="0.35">
      <c r="A357" s="2" t="s">
        <v>835</v>
      </c>
      <c r="B357" s="5">
        <v>46108</v>
      </c>
      <c r="C357" s="2" t="s">
        <v>71</v>
      </c>
      <c r="D357" s="2" t="s">
        <v>210</v>
      </c>
      <c r="E357" s="3" t="s">
        <v>211</v>
      </c>
      <c r="F357" s="2">
        <v>50</v>
      </c>
      <c r="G357" s="2" t="s">
        <v>121</v>
      </c>
      <c r="H357" s="2">
        <v>47300</v>
      </c>
      <c r="I357" s="2">
        <f>IF(AND(B357&gt;=GR_Report!$C$4,B357&lt;=GR_Report!$E$4),1,0)</f>
        <v>1</v>
      </c>
      <c r="J357" s="2">
        <f>IF(GR_Report!$C$6="All",1,IF(C357=GR_Report!$C$6,1,0))</f>
        <v>1</v>
      </c>
      <c r="K357" s="2">
        <f>IF(GR_Report!$G$6="All",1,IF(D357=GR_Report!$G$6,1,0))</f>
        <v>1</v>
      </c>
      <c r="L357" s="2">
        <f>IF(AND(I357=1,J357=1,K357=1),COUNTIFS($I$2:I357,1,$J$2:J357,1,$K$2:K357,1),"")</f>
        <v>60</v>
      </c>
      <c r="M357" s="2"/>
    </row>
    <row r="358" spans="1:13" ht="14.5" hidden="1" x14ac:dyDescent="0.35">
      <c r="A358" s="2" t="s">
        <v>836</v>
      </c>
      <c r="B358" s="5">
        <v>46061</v>
      </c>
      <c r="C358" s="2" t="s">
        <v>64</v>
      </c>
      <c r="D358" s="2" t="s">
        <v>474</v>
      </c>
      <c r="E358" s="3" t="s">
        <v>475</v>
      </c>
      <c r="F358" s="2">
        <v>60</v>
      </c>
      <c r="G358" s="2" t="s">
        <v>121</v>
      </c>
      <c r="H358" s="2">
        <v>57600</v>
      </c>
      <c r="I358" s="2">
        <f>IF(AND(B358&gt;=GR_Report!$C$4,B358&lt;=GR_Report!$E$4),1,0)</f>
        <v>0</v>
      </c>
      <c r="J358" s="2">
        <f>IF(GR_Report!$C$6="All",1,IF(C358=GR_Report!$C$6,1,0))</f>
        <v>1</v>
      </c>
      <c r="K358" s="2">
        <f>IF(GR_Report!$G$6="All",1,IF(D358=GR_Report!$G$6,1,0))</f>
        <v>1</v>
      </c>
      <c r="L358" s="2" t="str">
        <f>IF(AND(I358=1,J358=1,K358=1),COUNTIFS($I$2:I358,1,$J$2:J358,1,$K$2:K358,1),"")</f>
        <v/>
      </c>
      <c r="M358" s="2"/>
    </row>
    <row r="359" spans="1:13" ht="14.5" hidden="1" x14ac:dyDescent="0.35">
      <c r="A359" s="2" t="s">
        <v>837</v>
      </c>
      <c r="B359" s="5">
        <v>46064</v>
      </c>
      <c r="C359" s="2" t="s">
        <v>64</v>
      </c>
      <c r="D359" s="2" t="s">
        <v>207</v>
      </c>
      <c r="E359" s="3" t="s">
        <v>208</v>
      </c>
      <c r="F359" s="2">
        <v>20</v>
      </c>
      <c r="G359" s="2" t="s">
        <v>121</v>
      </c>
      <c r="H359" s="2">
        <v>57800</v>
      </c>
      <c r="I359" s="2">
        <f>IF(AND(B359&gt;=GR_Report!$C$4,B359&lt;=GR_Report!$E$4),1,0)</f>
        <v>0</v>
      </c>
      <c r="J359" s="2">
        <f>IF(GR_Report!$C$6="All",1,IF(C359=GR_Report!$C$6,1,0))</f>
        <v>1</v>
      </c>
      <c r="K359" s="2">
        <f>IF(GR_Report!$G$6="All",1,IF(D359=GR_Report!$G$6,1,0))</f>
        <v>1</v>
      </c>
      <c r="L359" s="2" t="str">
        <f>IF(AND(I359=1,J359=1,K359=1),COUNTIFS($I$2:I359,1,$J$2:J359,1,$K$2:K359,1),"")</f>
        <v/>
      </c>
      <c r="M359" s="2"/>
    </row>
    <row r="360" spans="1:13" ht="14.5" hidden="1" x14ac:dyDescent="0.35">
      <c r="A360" s="2" t="s">
        <v>838</v>
      </c>
      <c r="B360" s="5">
        <v>46175</v>
      </c>
      <c r="C360" s="2" t="s">
        <v>153</v>
      </c>
      <c r="D360" s="2" t="s">
        <v>407</v>
      </c>
      <c r="E360" s="3" t="s">
        <v>408</v>
      </c>
      <c r="F360" s="2">
        <v>30</v>
      </c>
      <c r="G360" s="2" t="s">
        <v>121</v>
      </c>
      <c r="H360" s="2">
        <v>70000</v>
      </c>
      <c r="I360" s="2">
        <f>IF(AND(B360&gt;=GR_Report!$C$4,B360&lt;=GR_Report!$E$4),1,0)</f>
        <v>0</v>
      </c>
      <c r="J360" s="2">
        <f>IF(GR_Report!$C$6="All",1,IF(C360=GR_Report!$C$6,1,0))</f>
        <v>1</v>
      </c>
      <c r="K360" s="2">
        <f>IF(GR_Report!$G$6="All",1,IF(D360=GR_Report!$G$6,1,0))</f>
        <v>1</v>
      </c>
      <c r="L360" s="2" t="str">
        <f>IF(AND(I360=1,J360=1,K360=1),COUNTIFS($I$2:I360,1,$J$2:J360,1,$K$2:K360,1),"")</f>
        <v/>
      </c>
      <c r="M360" s="2"/>
    </row>
    <row r="361" spans="1:13" ht="14.5" hidden="1" x14ac:dyDescent="0.35">
      <c r="A361" s="2" t="s">
        <v>839</v>
      </c>
      <c r="B361" s="5">
        <v>46127</v>
      </c>
      <c r="C361" s="2" t="s">
        <v>71</v>
      </c>
      <c r="D361" s="2" t="s">
        <v>385</v>
      </c>
      <c r="E361" s="3" t="s">
        <v>386</v>
      </c>
      <c r="F361" s="2">
        <v>30</v>
      </c>
      <c r="G361" s="2" t="s">
        <v>121</v>
      </c>
      <c r="H361" s="2">
        <v>68600</v>
      </c>
      <c r="I361" s="2">
        <f>IF(AND(B361&gt;=GR_Report!$C$4,B361&lt;=GR_Report!$E$4),1,0)</f>
        <v>0</v>
      </c>
      <c r="J361" s="2">
        <f>IF(GR_Report!$C$6="All",1,IF(C361=GR_Report!$C$6,1,0))</f>
        <v>1</v>
      </c>
      <c r="K361" s="2">
        <f>IF(GR_Report!$G$6="All",1,IF(D361=GR_Report!$G$6,1,0))</f>
        <v>1</v>
      </c>
      <c r="L361" s="2" t="str">
        <f>IF(AND(I361=1,J361=1,K361=1),COUNTIFS($I$2:I361,1,$J$2:J361,1,$K$2:K361,1),"")</f>
        <v/>
      </c>
      <c r="M361" s="2"/>
    </row>
    <row r="362" spans="1:13" ht="14.5" x14ac:dyDescent="0.35">
      <c r="A362" s="2" t="s">
        <v>840</v>
      </c>
      <c r="B362" s="5">
        <v>46040</v>
      </c>
      <c r="C362" s="2" t="s">
        <v>46</v>
      </c>
      <c r="D362" s="2" t="s">
        <v>403</v>
      </c>
      <c r="E362" s="3" t="s">
        <v>404</v>
      </c>
      <c r="F362" s="2">
        <v>60</v>
      </c>
      <c r="G362" s="2" t="s">
        <v>121</v>
      </c>
      <c r="H362" s="2">
        <v>55300</v>
      </c>
      <c r="I362" s="2">
        <f>IF(AND(B362&gt;=GR_Report!$C$4,B362&lt;=GR_Report!$E$4),1,0)</f>
        <v>0</v>
      </c>
      <c r="J362" s="2">
        <f>IF(GR_Report!$C$6="All",1,IF(C362=GR_Report!$C$6,1,0))</f>
        <v>1</v>
      </c>
      <c r="K362" s="2">
        <f>IF(GR_Report!$G$6="All",1,IF(D362=GR_Report!$G$6,1,0))</f>
        <v>1</v>
      </c>
      <c r="L362" s="2" t="str">
        <f>IF(AND(I362=1,J362=1,K362=1),COUNTIFS($I$2:I362,1,$J$2:J362,1,$K$2:K362,1),"")</f>
        <v/>
      </c>
      <c r="M362" s="2"/>
    </row>
    <row r="363" spans="1:13" ht="14.5" hidden="1" x14ac:dyDescent="0.35">
      <c r="A363" s="2" t="s">
        <v>841</v>
      </c>
      <c r="B363" s="5">
        <v>46138</v>
      </c>
      <c r="C363" s="2" t="s">
        <v>81</v>
      </c>
      <c r="D363" s="2" t="s">
        <v>389</v>
      </c>
      <c r="E363" s="3" t="s">
        <v>390</v>
      </c>
      <c r="F363" s="2">
        <v>20</v>
      </c>
      <c r="G363" s="2" t="s">
        <v>121</v>
      </c>
      <c r="H363" s="2">
        <v>34200</v>
      </c>
      <c r="I363" s="2">
        <f>IF(AND(B363&gt;=GR_Report!$C$4,B363&lt;=GR_Report!$E$4),1,0)</f>
        <v>0</v>
      </c>
      <c r="J363" s="2">
        <f>IF(GR_Report!$C$6="All",1,IF(C363=GR_Report!$C$6,1,0))</f>
        <v>1</v>
      </c>
      <c r="K363" s="2">
        <f>IF(GR_Report!$G$6="All",1,IF(D363=GR_Report!$G$6,1,0))</f>
        <v>1</v>
      </c>
      <c r="L363" s="2" t="str">
        <f>IF(AND(I363=1,J363=1,K363=1),COUNTIFS($I$2:I363,1,$J$2:J363,1,$K$2:K363,1),"")</f>
        <v/>
      </c>
      <c r="M363" s="2"/>
    </row>
    <row r="364" spans="1:13" ht="14.5" hidden="1" x14ac:dyDescent="0.35">
      <c r="A364" s="2" t="s">
        <v>842</v>
      </c>
      <c r="B364" s="5">
        <v>46197</v>
      </c>
      <c r="C364" s="2" t="s">
        <v>112</v>
      </c>
      <c r="D364" s="2" t="s">
        <v>110</v>
      </c>
      <c r="E364" s="3" t="s">
        <v>111</v>
      </c>
      <c r="F364" s="2">
        <v>40</v>
      </c>
      <c r="G364" s="2" t="s">
        <v>15</v>
      </c>
      <c r="H364" s="2">
        <v>70400</v>
      </c>
      <c r="I364" s="2">
        <f>IF(AND(B364&gt;=GR_Report!$C$4,B364&lt;=GR_Report!$E$4),1,0)</f>
        <v>0</v>
      </c>
      <c r="J364" s="2">
        <f>IF(GR_Report!$C$6="All",1,IF(C364=GR_Report!$C$6,1,0))</f>
        <v>1</v>
      </c>
      <c r="K364" s="2">
        <f>IF(GR_Report!$G$6="All",1,IF(D364=GR_Report!$G$6,1,0))</f>
        <v>1</v>
      </c>
      <c r="L364" s="2" t="str">
        <f>IF(AND(I364=1,J364=1,K364=1),COUNTIFS($I$2:I364,1,$J$2:J364,1,$K$2:K364,1),"")</f>
        <v/>
      </c>
      <c r="M364" s="2"/>
    </row>
    <row r="365" spans="1:13" ht="14.5" hidden="1" x14ac:dyDescent="0.35">
      <c r="A365" s="2" t="s">
        <v>843</v>
      </c>
      <c r="B365" s="5">
        <v>46191</v>
      </c>
      <c r="C365" s="2" t="s">
        <v>49</v>
      </c>
      <c r="D365" s="2" t="s">
        <v>141</v>
      </c>
      <c r="E365" s="3" t="s">
        <v>142</v>
      </c>
      <c r="F365" s="2">
        <v>60</v>
      </c>
      <c r="G365" s="2" t="s">
        <v>121</v>
      </c>
      <c r="H365" s="2">
        <v>79300</v>
      </c>
      <c r="I365" s="2">
        <f>IF(AND(B365&gt;=GR_Report!$C$4,B365&lt;=GR_Report!$E$4),1,0)</f>
        <v>0</v>
      </c>
      <c r="J365" s="2">
        <f>IF(GR_Report!$C$6="All",1,IF(C365=GR_Report!$C$6,1,0))</f>
        <v>1</v>
      </c>
      <c r="K365" s="2">
        <f>IF(GR_Report!$G$6="All",1,IF(D365=GR_Report!$G$6,1,0))</f>
        <v>1</v>
      </c>
      <c r="L365" s="2" t="str">
        <f>IF(AND(I365=1,J365=1,K365=1),COUNTIFS($I$2:I365,1,$J$2:J365,1,$K$2:K365,1),"")</f>
        <v/>
      </c>
      <c r="M365" s="2"/>
    </row>
    <row r="366" spans="1:13" ht="14.5" x14ac:dyDescent="0.35">
      <c r="A366" s="2" t="s">
        <v>844</v>
      </c>
      <c r="B366" s="5">
        <v>46047</v>
      </c>
      <c r="C366" s="2" t="s">
        <v>156</v>
      </c>
      <c r="D366" s="2" t="s">
        <v>263</v>
      </c>
      <c r="E366" s="3" t="s">
        <v>264</v>
      </c>
      <c r="F366" s="2">
        <v>150</v>
      </c>
      <c r="G366" s="2" t="s">
        <v>262</v>
      </c>
      <c r="H366" s="2">
        <v>16400</v>
      </c>
      <c r="I366" s="2">
        <f>IF(AND(B366&gt;=GR_Report!$C$4,B366&lt;=GR_Report!$E$4),1,0)</f>
        <v>0</v>
      </c>
      <c r="J366" s="2">
        <f>IF(GR_Report!$C$6="All",1,IF(C366=GR_Report!$C$6,1,0))</f>
        <v>1</v>
      </c>
      <c r="K366" s="2">
        <f>IF(GR_Report!$G$6="All",1,IF(D366=GR_Report!$G$6,1,0))</f>
        <v>1</v>
      </c>
      <c r="L366" s="2" t="str">
        <f>IF(AND(I366=1,J366=1,K366=1),COUNTIFS($I$2:I366,1,$J$2:J366,1,$K$2:K366,1),"")</f>
        <v/>
      </c>
      <c r="M366" s="2"/>
    </row>
    <row r="367" spans="1:13" ht="14.5" hidden="1" x14ac:dyDescent="0.35">
      <c r="A367" s="2" t="s">
        <v>845</v>
      </c>
      <c r="B367" s="5">
        <v>46105</v>
      </c>
      <c r="C367" s="2" t="s">
        <v>220</v>
      </c>
      <c r="D367" s="2" t="s">
        <v>399</v>
      </c>
      <c r="E367" s="3" t="s">
        <v>400</v>
      </c>
      <c r="F367" s="2">
        <v>200</v>
      </c>
      <c r="G367" s="2" t="s">
        <v>121</v>
      </c>
      <c r="H367" s="2">
        <v>9000</v>
      </c>
      <c r="I367" s="2">
        <f>IF(AND(B367&gt;=GR_Report!$C$4,B367&lt;=GR_Report!$E$4),1,0)</f>
        <v>1</v>
      </c>
      <c r="J367" s="2">
        <f>IF(GR_Report!$C$6="All",1,IF(C367=GR_Report!$C$6,1,0))</f>
        <v>1</v>
      </c>
      <c r="K367" s="2">
        <f>IF(GR_Report!$G$6="All",1,IF(D367=GR_Report!$G$6,1,0))</f>
        <v>1</v>
      </c>
      <c r="L367" s="2">
        <f>IF(AND(I367=1,J367=1,K367=1),COUNTIFS($I$2:I367,1,$J$2:J367,1,$K$2:K367,1),"")</f>
        <v>61</v>
      </c>
      <c r="M367" s="2"/>
    </row>
    <row r="368" spans="1:13" ht="14.5" hidden="1" x14ac:dyDescent="0.35">
      <c r="A368" s="2" t="s">
        <v>846</v>
      </c>
      <c r="B368" s="5">
        <v>46180</v>
      </c>
      <c r="C368" s="2" t="s">
        <v>61</v>
      </c>
      <c r="D368" s="2" t="s">
        <v>59</v>
      </c>
      <c r="E368" s="3" t="s">
        <v>60</v>
      </c>
      <c r="F368" s="2">
        <v>40</v>
      </c>
      <c r="G368" s="2" t="s">
        <v>15</v>
      </c>
      <c r="H368" s="2">
        <v>64800</v>
      </c>
      <c r="I368" s="2">
        <f>IF(AND(B368&gt;=GR_Report!$C$4,B368&lt;=GR_Report!$E$4),1,0)</f>
        <v>0</v>
      </c>
      <c r="J368" s="2">
        <f>IF(GR_Report!$C$6="All",1,IF(C368=GR_Report!$C$6,1,0))</f>
        <v>1</v>
      </c>
      <c r="K368" s="2">
        <f>IF(GR_Report!$G$6="All",1,IF(D368=GR_Report!$G$6,1,0))</f>
        <v>1</v>
      </c>
      <c r="L368" s="2" t="str">
        <f>IF(AND(I368=1,J368=1,K368=1),COUNTIFS($I$2:I368,1,$J$2:J368,1,$K$2:K368,1),"")</f>
        <v/>
      </c>
      <c r="M368" s="2"/>
    </row>
    <row r="369" spans="1:13" ht="14.5" hidden="1" x14ac:dyDescent="0.35">
      <c r="A369" s="2" t="s">
        <v>847</v>
      </c>
      <c r="B369" s="5">
        <v>46057</v>
      </c>
      <c r="C369" s="2" t="s">
        <v>56</v>
      </c>
      <c r="D369" s="2" t="s">
        <v>230</v>
      </c>
      <c r="E369" s="3" t="s">
        <v>231</v>
      </c>
      <c r="F369" s="2">
        <v>60</v>
      </c>
      <c r="G369" s="2" t="s">
        <v>121</v>
      </c>
      <c r="H369" s="2">
        <v>54500</v>
      </c>
      <c r="I369" s="2">
        <f>IF(AND(B369&gt;=GR_Report!$C$4,B369&lt;=GR_Report!$E$4),1,0)</f>
        <v>0</v>
      </c>
      <c r="J369" s="2">
        <f>IF(GR_Report!$C$6="All",1,IF(C369=GR_Report!$C$6,1,0))</f>
        <v>1</v>
      </c>
      <c r="K369" s="2">
        <f>IF(GR_Report!$G$6="All",1,IF(D369=GR_Report!$G$6,1,0))</f>
        <v>1</v>
      </c>
      <c r="L369" s="2" t="str">
        <f>IF(AND(I369=1,J369=1,K369=1),COUNTIFS($I$2:I369,1,$J$2:J369,1,$K$2:K369,1),"")</f>
        <v/>
      </c>
      <c r="M369" s="2"/>
    </row>
    <row r="370" spans="1:13" ht="14.5" hidden="1" x14ac:dyDescent="0.35">
      <c r="A370" s="2" t="s">
        <v>848</v>
      </c>
      <c r="B370" s="5">
        <v>46172</v>
      </c>
      <c r="C370" s="2" t="s">
        <v>179</v>
      </c>
      <c r="D370" s="2" t="s">
        <v>452</v>
      </c>
      <c r="E370" s="3" t="s">
        <v>453</v>
      </c>
      <c r="F370" s="2">
        <v>30</v>
      </c>
      <c r="G370" s="2" t="s">
        <v>121</v>
      </c>
      <c r="H370" s="2">
        <v>15300</v>
      </c>
      <c r="I370" s="2">
        <f>IF(AND(B370&gt;=GR_Report!$C$4,B370&lt;=GR_Report!$E$4),1,0)</f>
        <v>0</v>
      </c>
      <c r="J370" s="2">
        <f>IF(GR_Report!$C$6="All",1,IF(C370=GR_Report!$C$6,1,0))</f>
        <v>1</v>
      </c>
      <c r="K370" s="2">
        <f>IF(GR_Report!$G$6="All",1,IF(D370=GR_Report!$G$6,1,0))</f>
        <v>1</v>
      </c>
      <c r="L370" s="2" t="str">
        <f>IF(AND(I370=1,J370=1,K370=1),COUNTIFS($I$2:I370,1,$J$2:J370,1,$K$2:K370,1),"")</f>
        <v/>
      </c>
      <c r="M370" s="2"/>
    </row>
    <row r="371" spans="1:13" ht="14.5" hidden="1" x14ac:dyDescent="0.35">
      <c r="A371" s="2" t="s">
        <v>849</v>
      </c>
      <c r="B371" s="5">
        <v>46086</v>
      </c>
      <c r="C371" s="2" t="s">
        <v>24</v>
      </c>
      <c r="D371" s="2" t="s">
        <v>472</v>
      </c>
      <c r="E371" s="3" t="s">
        <v>473</v>
      </c>
      <c r="F371" s="2">
        <v>200</v>
      </c>
      <c r="G371" s="2" t="s">
        <v>121</v>
      </c>
      <c r="H371" s="2">
        <v>75800</v>
      </c>
      <c r="I371" s="2">
        <f>IF(AND(B371&gt;=GR_Report!$C$4,B371&lt;=GR_Report!$E$4),1,0)</f>
        <v>1</v>
      </c>
      <c r="J371" s="2">
        <f>IF(GR_Report!$C$6="All",1,IF(C371=GR_Report!$C$6,1,0))</f>
        <v>1</v>
      </c>
      <c r="K371" s="2">
        <f>IF(GR_Report!$G$6="All",1,IF(D371=GR_Report!$G$6,1,0))</f>
        <v>1</v>
      </c>
      <c r="L371" s="2">
        <f>IF(AND(I371=1,J371=1,K371=1),COUNTIFS($I$2:I371,1,$J$2:J371,1,$K$2:K371,1),"")</f>
        <v>62</v>
      </c>
      <c r="M371" s="2"/>
    </row>
    <row r="372" spans="1:13" ht="14.5" hidden="1" x14ac:dyDescent="0.35">
      <c r="A372" s="2" t="s">
        <v>850</v>
      </c>
      <c r="B372" s="5">
        <v>46054</v>
      </c>
      <c r="C372" s="2" t="s">
        <v>16</v>
      </c>
      <c r="D372" s="2" t="s">
        <v>460</v>
      </c>
      <c r="E372" s="3" t="s">
        <v>461</v>
      </c>
      <c r="F372" s="2">
        <v>200</v>
      </c>
      <c r="G372" s="2" t="s">
        <v>121</v>
      </c>
      <c r="H372" s="2">
        <v>70900</v>
      </c>
      <c r="I372" s="2">
        <f>IF(AND(B372&gt;=GR_Report!$C$4,B372&lt;=GR_Report!$E$4),1,0)</f>
        <v>0</v>
      </c>
      <c r="J372" s="2">
        <f>IF(GR_Report!$C$6="All",1,IF(C372=GR_Report!$C$6,1,0))</f>
        <v>1</v>
      </c>
      <c r="K372" s="2">
        <f>IF(GR_Report!$G$6="All",1,IF(D372=GR_Report!$G$6,1,0))</f>
        <v>1</v>
      </c>
      <c r="L372" s="2" t="str">
        <f>IF(AND(I372=1,J372=1,K372=1),COUNTIFS($I$2:I372,1,$J$2:J372,1,$K$2:K372,1),"")</f>
        <v/>
      </c>
      <c r="M372" s="2"/>
    </row>
    <row r="373" spans="1:13" ht="14.5" hidden="1" x14ac:dyDescent="0.35">
      <c r="A373" s="2" t="s">
        <v>851</v>
      </c>
      <c r="B373" s="5">
        <v>46110</v>
      </c>
      <c r="C373" s="2" t="s">
        <v>156</v>
      </c>
      <c r="D373" s="2" t="s">
        <v>154</v>
      </c>
      <c r="E373" s="3" t="s">
        <v>155</v>
      </c>
      <c r="F373" s="2">
        <v>20</v>
      </c>
      <c r="G373" s="2" t="s">
        <v>121</v>
      </c>
      <c r="H373" s="2">
        <v>53100</v>
      </c>
      <c r="I373" s="2">
        <f>IF(AND(B373&gt;=GR_Report!$C$4,B373&lt;=GR_Report!$E$4),1,0)</f>
        <v>1</v>
      </c>
      <c r="J373" s="2">
        <f>IF(GR_Report!$C$6="All",1,IF(C373=GR_Report!$C$6,1,0))</f>
        <v>1</v>
      </c>
      <c r="K373" s="2">
        <f>IF(GR_Report!$G$6="All",1,IF(D373=GR_Report!$G$6,1,0))</f>
        <v>1</v>
      </c>
      <c r="L373" s="2">
        <f>IF(AND(I373=1,J373=1,K373=1),COUNTIFS($I$2:I373,1,$J$2:J373,1,$K$2:K373,1),"")</f>
        <v>63</v>
      </c>
      <c r="M373" s="2"/>
    </row>
    <row r="374" spans="1:13" ht="14.5" x14ac:dyDescent="0.35">
      <c r="A374" s="2" t="s">
        <v>852</v>
      </c>
      <c r="B374" s="5">
        <v>46037</v>
      </c>
      <c r="C374" s="2" t="s">
        <v>150</v>
      </c>
      <c r="D374" s="2" t="s">
        <v>239</v>
      </c>
      <c r="E374" s="3" t="s">
        <v>240</v>
      </c>
      <c r="F374" s="2">
        <v>40</v>
      </c>
      <c r="G374" s="2" t="s">
        <v>121</v>
      </c>
      <c r="H374" s="2">
        <v>21400</v>
      </c>
      <c r="I374" s="2">
        <f>IF(AND(B374&gt;=GR_Report!$C$4,B374&lt;=GR_Report!$E$4),1,0)</f>
        <v>0</v>
      </c>
      <c r="J374" s="2">
        <f>IF(GR_Report!$C$6="All",1,IF(C374=GR_Report!$C$6,1,0))</f>
        <v>1</v>
      </c>
      <c r="K374" s="2">
        <f>IF(GR_Report!$G$6="All",1,IF(D374=GR_Report!$G$6,1,0))</f>
        <v>1</v>
      </c>
      <c r="L374" s="2" t="str">
        <f>IF(AND(I374=1,J374=1,K374=1),COUNTIFS($I$2:I374,1,$J$2:J374,1,$K$2:K374,1),"")</f>
        <v/>
      </c>
      <c r="M374" s="2"/>
    </row>
    <row r="375" spans="1:13" ht="14.5" hidden="1" x14ac:dyDescent="0.35">
      <c r="A375" s="2" t="s">
        <v>853</v>
      </c>
      <c r="B375" s="5">
        <v>46197</v>
      </c>
      <c r="C375" s="2" t="s">
        <v>251</v>
      </c>
      <c r="D375" s="2" t="s">
        <v>383</v>
      </c>
      <c r="E375" s="3" t="s">
        <v>384</v>
      </c>
      <c r="F375" s="2">
        <v>30</v>
      </c>
      <c r="G375" s="2" t="s">
        <v>121</v>
      </c>
      <c r="H375" s="2">
        <v>58500</v>
      </c>
      <c r="I375" s="2">
        <f>IF(AND(B375&gt;=GR_Report!$C$4,B375&lt;=GR_Report!$E$4),1,0)</f>
        <v>0</v>
      </c>
      <c r="J375" s="2">
        <f>IF(GR_Report!$C$6="All",1,IF(C375=GR_Report!$C$6,1,0))</f>
        <v>1</v>
      </c>
      <c r="K375" s="2">
        <f>IF(GR_Report!$G$6="All",1,IF(D375=GR_Report!$G$6,1,0))</f>
        <v>1</v>
      </c>
      <c r="L375" s="2" t="str">
        <f>IF(AND(I375=1,J375=1,K375=1),COUNTIFS($I$2:I375,1,$J$2:J375,1,$K$2:K375,1),"")</f>
        <v/>
      </c>
      <c r="M375" s="2"/>
    </row>
    <row r="376" spans="1:13" ht="14.5" hidden="1" x14ac:dyDescent="0.35">
      <c r="A376" s="2" t="s">
        <v>854</v>
      </c>
      <c r="B376" s="5">
        <v>46151</v>
      </c>
      <c r="C376" s="2" t="s">
        <v>112</v>
      </c>
      <c r="D376" s="2" t="s">
        <v>132</v>
      </c>
      <c r="E376" s="3" t="s">
        <v>133</v>
      </c>
      <c r="F376" s="2">
        <v>40</v>
      </c>
      <c r="G376" s="2" t="s">
        <v>121</v>
      </c>
      <c r="H376" s="2">
        <v>18300</v>
      </c>
      <c r="I376" s="2">
        <f>IF(AND(B376&gt;=GR_Report!$C$4,B376&lt;=GR_Report!$E$4),1,0)</f>
        <v>0</v>
      </c>
      <c r="J376" s="2">
        <f>IF(GR_Report!$C$6="All",1,IF(C376=GR_Report!$C$6,1,0))</f>
        <v>1</v>
      </c>
      <c r="K376" s="2">
        <f>IF(GR_Report!$G$6="All",1,IF(D376=GR_Report!$G$6,1,0))</f>
        <v>1</v>
      </c>
      <c r="L376" s="2" t="str">
        <f>IF(AND(I376=1,J376=1,K376=1),COUNTIFS($I$2:I376,1,$J$2:J376,1,$K$2:K376,1),"")</f>
        <v/>
      </c>
      <c r="M376" s="2"/>
    </row>
    <row r="377" spans="1:13" ht="14.5" x14ac:dyDescent="0.35">
      <c r="A377" s="2" t="s">
        <v>855</v>
      </c>
      <c r="B377" s="5">
        <v>46050</v>
      </c>
      <c r="C377" s="2" t="s">
        <v>46</v>
      </c>
      <c r="D377" s="2" t="s">
        <v>276</v>
      </c>
      <c r="E377" s="3" t="s">
        <v>277</v>
      </c>
      <c r="F377" s="2">
        <v>60</v>
      </c>
      <c r="G377" s="2" t="s">
        <v>262</v>
      </c>
      <c r="H377" s="2">
        <v>52700</v>
      </c>
      <c r="I377" s="2">
        <f>IF(AND(B377&gt;=GR_Report!$C$4,B377&lt;=GR_Report!$E$4),1,0)</f>
        <v>0</v>
      </c>
      <c r="J377" s="2">
        <f>IF(GR_Report!$C$6="All",1,IF(C377=GR_Report!$C$6,1,0))</f>
        <v>1</v>
      </c>
      <c r="K377" s="2">
        <f>IF(GR_Report!$G$6="All",1,IF(D377=GR_Report!$G$6,1,0))</f>
        <v>1</v>
      </c>
      <c r="L377" s="2" t="str">
        <f>IF(AND(I377=1,J377=1,K377=1),COUNTIFS($I$2:I377,1,$J$2:J377,1,$K$2:K377,1),"")</f>
        <v/>
      </c>
      <c r="M377" s="2"/>
    </row>
    <row r="378" spans="1:13" ht="14.5" hidden="1" x14ac:dyDescent="0.35">
      <c r="A378" s="2" t="s">
        <v>856</v>
      </c>
      <c r="B378" s="5">
        <v>46121</v>
      </c>
      <c r="C378" s="2" t="s">
        <v>138</v>
      </c>
      <c r="D378" s="2" t="s">
        <v>314</v>
      </c>
      <c r="E378" s="3" t="s">
        <v>315</v>
      </c>
      <c r="F378" s="2">
        <v>40</v>
      </c>
      <c r="G378" s="2" t="s">
        <v>15</v>
      </c>
      <c r="H378" s="2">
        <v>23100</v>
      </c>
      <c r="I378" s="2">
        <f>IF(AND(B378&gt;=GR_Report!$C$4,B378&lt;=GR_Report!$E$4),1,0)</f>
        <v>0</v>
      </c>
      <c r="J378" s="2">
        <f>IF(GR_Report!$C$6="All",1,IF(C378=GR_Report!$C$6,1,0))</f>
        <v>1</v>
      </c>
      <c r="K378" s="2">
        <f>IF(GR_Report!$G$6="All",1,IF(D378=GR_Report!$G$6,1,0))</f>
        <v>1</v>
      </c>
      <c r="L378" s="2" t="str">
        <f>IF(AND(I378=1,J378=1,K378=1),COUNTIFS($I$2:I378,1,$J$2:J378,1,$K$2:K378,1),"")</f>
        <v/>
      </c>
      <c r="M378" s="2"/>
    </row>
    <row r="379" spans="1:13" ht="14.5" x14ac:dyDescent="0.35">
      <c r="A379" s="2" t="s">
        <v>857</v>
      </c>
      <c r="B379" s="5">
        <v>46032</v>
      </c>
      <c r="C379" s="2" t="s">
        <v>20</v>
      </c>
      <c r="D379" s="2" t="s">
        <v>72</v>
      </c>
      <c r="E379" s="3" t="s">
        <v>73</v>
      </c>
      <c r="F379" s="2">
        <v>60</v>
      </c>
      <c r="G379" s="2" t="s">
        <v>15</v>
      </c>
      <c r="H379" s="2">
        <v>34400</v>
      </c>
      <c r="I379" s="2">
        <f>IF(AND(B379&gt;=GR_Report!$C$4,B379&lt;=GR_Report!$E$4),1,0)</f>
        <v>0</v>
      </c>
      <c r="J379" s="2">
        <f>IF(GR_Report!$C$6="All",1,IF(C379=GR_Report!$C$6,1,0))</f>
        <v>1</v>
      </c>
      <c r="K379" s="2">
        <f>IF(GR_Report!$G$6="All",1,IF(D379=GR_Report!$G$6,1,0))</f>
        <v>1</v>
      </c>
      <c r="L379" s="2" t="str">
        <f>IF(AND(I379=1,J379=1,K379=1),COUNTIFS($I$2:I379,1,$J$2:J379,1,$K$2:K379,1),"")</f>
        <v/>
      </c>
      <c r="M379" s="2"/>
    </row>
    <row r="380" spans="1:13" ht="14.5" hidden="1" x14ac:dyDescent="0.35">
      <c r="A380" s="2" t="s">
        <v>858</v>
      </c>
      <c r="B380" s="5">
        <v>46184</v>
      </c>
      <c r="C380" s="2" t="s">
        <v>112</v>
      </c>
      <c r="D380" s="2" t="s">
        <v>431</v>
      </c>
      <c r="E380" s="3" t="s">
        <v>432</v>
      </c>
      <c r="F380" s="2">
        <v>30</v>
      </c>
      <c r="G380" s="2" t="s">
        <v>121</v>
      </c>
      <c r="H380" s="2">
        <v>16700</v>
      </c>
      <c r="I380" s="2">
        <f>IF(AND(B380&gt;=GR_Report!$C$4,B380&lt;=GR_Report!$E$4),1,0)</f>
        <v>0</v>
      </c>
      <c r="J380" s="2">
        <f>IF(GR_Report!$C$6="All",1,IF(C380=GR_Report!$C$6,1,0))</f>
        <v>1</v>
      </c>
      <c r="K380" s="2">
        <f>IF(GR_Report!$G$6="All",1,IF(D380=GR_Report!$G$6,1,0))</f>
        <v>1</v>
      </c>
      <c r="L380" s="2" t="str">
        <f>IF(AND(I380=1,J380=1,K380=1),COUNTIFS($I$2:I380,1,$J$2:J380,1,$K$2:K380,1),"")</f>
        <v/>
      </c>
      <c r="M380" s="2"/>
    </row>
    <row r="381" spans="1:13" ht="14.5" x14ac:dyDescent="0.35">
      <c r="A381" s="2" t="s">
        <v>859</v>
      </c>
      <c r="B381" s="5">
        <v>46028</v>
      </c>
      <c r="C381" s="2" t="s">
        <v>234</v>
      </c>
      <c r="D381" s="2" t="s">
        <v>237</v>
      </c>
      <c r="E381" s="3" t="s">
        <v>238</v>
      </c>
      <c r="F381" s="2">
        <v>30</v>
      </c>
      <c r="G381" s="2" t="s">
        <v>121</v>
      </c>
      <c r="H381" s="2">
        <v>25300</v>
      </c>
      <c r="I381" s="2">
        <f>IF(AND(B381&gt;=GR_Report!$C$4,B381&lt;=GR_Report!$E$4),1,0)</f>
        <v>0</v>
      </c>
      <c r="J381" s="2">
        <f>IF(GR_Report!$C$6="All",1,IF(C381=GR_Report!$C$6,1,0))</f>
        <v>1</v>
      </c>
      <c r="K381" s="2">
        <f>IF(GR_Report!$G$6="All",1,IF(D381=GR_Report!$G$6,1,0))</f>
        <v>1</v>
      </c>
      <c r="L381" s="2" t="str">
        <f>IF(AND(I381=1,J381=1,K381=1),COUNTIFS($I$2:I381,1,$J$2:J381,1,$K$2:K381,1),"")</f>
        <v/>
      </c>
      <c r="M381" s="2"/>
    </row>
    <row r="382" spans="1:13" ht="14.5" hidden="1" x14ac:dyDescent="0.35">
      <c r="A382" s="2" t="s">
        <v>860</v>
      </c>
      <c r="B382" s="5">
        <v>46097</v>
      </c>
      <c r="C382" s="2" t="s">
        <v>163</v>
      </c>
      <c r="D382" s="2" t="s">
        <v>427</v>
      </c>
      <c r="E382" s="3" t="s">
        <v>428</v>
      </c>
      <c r="F382" s="2">
        <v>100</v>
      </c>
      <c r="G382" s="2" t="s">
        <v>121</v>
      </c>
      <c r="H382" s="2">
        <v>80000</v>
      </c>
      <c r="I382" s="2">
        <f>IF(AND(B382&gt;=GR_Report!$C$4,B382&lt;=GR_Report!$E$4),1,0)</f>
        <v>1</v>
      </c>
      <c r="J382" s="2">
        <f>IF(GR_Report!$C$6="All",1,IF(C382=GR_Report!$C$6,1,0))</f>
        <v>1</v>
      </c>
      <c r="K382" s="2">
        <f>IF(GR_Report!$G$6="All",1,IF(D382=GR_Report!$G$6,1,0))</f>
        <v>1</v>
      </c>
      <c r="L382" s="2">
        <f>IF(AND(I382=1,J382=1,K382=1),COUNTIFS($I$2:I382,1,$J$2:J382,1,$K$2:K382,1),"")</f>
        <v>64</v>
      </c>
      <c r="M382" s="2"/>
    </row>
    <row r="383" spans="1:13" ht="14.5" hidden="1" x14ac:dyDescent="0.35">
      <c r="A383" s="2" t="s">
        <v>861</v>
      </c>
      <c r="B383" s="5">
        <v>46167</v>
      </c>
      <c r="C383" s="2" t="s">
        <v>251</v>
      </c>
      <c r="D383" s="2" t="s">
        <v>383</v>
      </c>
      <c r="E383" s="3" t="s">
        <v>384</v>
      </c>
      <c r="F383" s="2">
        <v>30</v>
      </c>
      <c r="G383" s="2" t="s">
        <v>121</v>
      </c>
      <c r="H383" s="2">
        <v>58500</v>
      </c>
      <c r="I383" s="2">
        <f>IF(AND(B383&gt;=GR_Report!$C$4,B383&lt;=GR_Report!$E$4),1,0)</f>
        <v>0</v>
      </c>
      <c r="J383" s="2">
        <f>IF(GR_Report!$C$6="All",1,IF(C383=GR_Report!$C$6,1,0))</f>
        <v>1</v>
      </c>
      <c r="K383" s="2">
        <f>IF(GR_Report!$G$6="All",1,IF(D383=GR_Report!$G$6,1,0))</f>
        <v>1</v>
      </c>
      <c r="L383" s="2" t="str">
        <f>IF(AND(I383=1,J383=1,K383=1),COUNTIFS($I$2:I383,1,$J$2:J383,1,$K$2:K383,1),"")</f>
        <v/>
      </c>
      <c r="M383" s="2"/>
    </row>
    <row r="384" spans="1:13" ht="14.5" hidden="1" x14ac:dyDescent="0.35">
      <c r="A384" s="2" t="s">
        <v>862</v>
      </c>
      <c r="B384" s="5">
        <v>46174</v>
      </c>
      <c r="C384" s="2" t="s">
        <v>46</v>
      </c>
      <c r="D384" s="2" t="s">
        <v>82</v>
      </c>
      <c r="E384" s="3" t="s">
        <v>83</v>
      </c>
      <c r="F384" s="2">
        <v>150</v>
      </c>
      <c r="G384" s="2" t="s">
        <v>15</v>
      </c>
      <c r="H384" s="2">
        <v>79700</v>
      </c>
      <c r="I384" s="2">
        <f>IF(AND(B384&gt;=GR_Report!$C$4,B384&lt;=GR_Report!$E$4),1,0)</f>
        <v>0</v>
      </c>
      <c r="J384" s="2">
        <f>IF(GR_Report!$C$6="All",1,IF(C384=GR_Report!$C$6,1,0))</f>
        <v>1</v>
      </c>
      <c r="K384" s="2">
        <f>IF(GR_Report!$G$6="All",1,IF(D384=GR_Report!$G$6,1,0))</f>
        <v>1</v>
      </c>
      <c r="L384" s="2" t="str">
        <f>IF(AND(I384=1,J384=1,K384=1),COUNTIFS($I$2:I384,1,$J$2:J384,1,$K$2:K384,1),"")</f>
        <v/>
      </c>
      <c r="M384" s="2"/>
    </row>
    <row r="385" spans="1:13" ht="14.5" hidden="1" x14ac:dyDescent="0.35">
      <c r="A385" s="2" t="s">
        <v>863</v>
      </c>
      <c r="B385" s="5">
        <v>46107</v>
      </c>
      <c r="C385" s="2" t="s">
        <v>179</v>
      </c>
      <c r="D385" s="2" t="s">
        <v>375</v>
      </c>
      <c r="E385" s="3" t="s">
        <v>376</v>
      </c>
      <c r="F385" s="2">
        <v>30</v>
      </c>
      <c r="G385" s="2" t="s">
        <v>121</v>
      </c>
      <c r="H385" s="2">
        <v>87000</v>
      </c>
      <c r="I385" s="2">
        <f>IF(AND(B385&gt;=GR_Report!$C$4,B385&lt;=GR_Report!$E$4),1,0)</f>
        <v>1</v>
      </c>
      <c r="J385" s="2">
        <f>IF(GR_Report!$C$6="All",1,IF(C385=GR_Report!$C$6,1,0))</f>
        <v>1</v>
      </c>
      <c r="K385" s="2">
        <f>IF(GR_Report!$G$6="All",1,IF(D385=GR_Report!$G$6,1,0))</f>
        <v>1</v>
      </c>
      <c r="L385" s="2">
        <f>IF(AND(I385=1,J385=1,K385=1),COUNTIFS($I$2:I385,1,$J$2:J385,1,$K$2:K385,1),"")</f>
        <v>65</v>
      </c>
      <c r="M385" s="2"/>
    </row>
    <row r="386" spans="1:13" ht="14.5" hidden="1" x14ac:dyDescent="0.35">
      <c r="A386" s="2" t="s">
        <v>864</v>
      </c>
      <c r="B386" s="5">
        <v>46128</v>
      </c>
      <c r="C386" s="2" t="s">
        <v>251</v>
      </c>
      <c r="D386" s="2" t="s">
        <v>249</v>
      </c>
      <c r="E386" s="3" t="s">
        <v>250</v>
      </c>
      <c r="F386" s="2">
        <v>200</v>
      </c>
      <c r="G386" s="2" t="s">
        <v>121</v>
      </c>
      <c r="H386" s="2">
        <v>76200</v>
      </c>
      <c r="I386" s="2">
        <f>IF(AND(B386&gt;=GR_Report!$C$4,B386&lt;=GR_Report!$E$4),1,0)</f>
        <v>0</v>
      </c>
      <c r="J386" s="2">
        <f>IF(GR_Report!$C$6="All",1,IF(C386=GR_Report!$C$6,1,0))</f>
        <v>1</v>
      </c>
      <c r="K386" s="2">
        <f>IF(GR_Report!$G$6="All",1,IF(D386=GR_Report!$G$6,1,0))</f>
        <v>1</v>
      </c>
      <c r="L386" s="2" t="str">
        <f>IF(AND(I386=1,J386=1,K386=1),COUNTIFS($I$2:I386,1,$J$2:J386,1,$K$2:K386,1),"")</f>
        <v/>
      </c>
      <c r="M386" s="2"/>
    </row>
    <row r="387" spans="1:13" ht="14.5" hidden="1" x14ac:dyDescent="0.35">
      <c r="A387" s="2" t="s">
        <v>865</v>
      </c>
      <c r="B387" s="5">
        <v>46079</v>
      </c>
      <c r="C387" s="2" t="s">
        <v>30</v>
      </c>
      <c r="D387" s="2" t="s">
        <v>278</v>
      </c>
      <c r="E387" s="3" t="s">
        <v>279</v>
      </c>
      <c r="F387" s="2">
        <v>50</v>
      </c>
      <c r="G387" s="2" t="s">
        <v>262</v>
      </c>
      <c r="H387" s="2">
        <v>24400</v>
      </c>
      <c r="I387" s="2">
        <f>IF(AND(B387&gt;=GR_Report!$C$4,B387&lt;=GR_Report!$E$4),1,0)</f>
        <v>0</v>
      </c>
      <c r="J387" s="2">
        <f>IF(GR_Report!$C$6="All",1,IF(C387=GR_Report!$C$6,1,0))</f>
        <v>1</v>
      </c>
      <c r="K387" s="2">
        <f>IF(GR_Report!$G$6="All",1,IF(D387=GR_Report!$G$6,1,0))</f>
        <v>1</v>
      </c>
      <c r="L387" s="2" t="str">
        <f>IF(AND(I387=1,J387=1,K387=1),COUNTIFS($I$2:I387,1,$J$2:J387,1,$K$2:K387,1),"")</f>
        <v/>
      </c>
      <c r="M387" s="2"/>
    </row>
    <row r="388" spans="1:13" ht="14.5" hidden="1" x14ac:dyDescent="0.35">
      <c r="A388" s="2" t="s">
        <v>866</v>
      </c>
      <c r="B388" s="5">
        <v>46186</v>
      </c>
      <c r="C388" s="2" t="s">
        <v>16</v>
      </c>
      <c r="D388" s="2" t="s">
        <v>173</v>
      </c>
      <c r="E388" s="3" t="s">
        <v>174</v>
      </c>
      <c r="F388" s="2">
        <v>150</v>
      </c>
      <c r="G388" s="2" t="s">
        <v>121</v>
      </c>
      <c r="H388" s="2">
        <v>28700</v>
      </c>
      <c r="I388" s="2">
        <f>IF(AND(B388&gt;=GR_Report!$C$4,B388&lt;=GR_Report!$E$4),1,0)</f>
        <v>0</v>
      </c>
      <c r="J388" s="2">
        <f>IF(GR_Report!$C$6="All",1,IF(C388=GR_Report!$C$6,1,0))</f>
        <v>1</v>
      </c>
      <c r="K388" s="2">
        <f>IF(GR_Report!$G$6="All",1,IF(D388=GR_Report!$G$6,1,0))</f>
        <v>1</v>
      </c>
      <c r="L388" s="2" t="str">
        <f>IF(AND(I388=1,J388=1,K388=1),COUNTIFS($I$2:I388,1,$J$2:J388,1,$K$2:K388,1),"")</f>
        <v/>
      </c>
      <c r="M388" s="2"/>
    </row>
    <row r="389" spans="1:13" ht="14.5" hidden="1" x14ac:dyDescent="0.35">
      <c r="A389" s="2" t="s">
        <v>867</v>
      </c>
      <c r="B389" s="5">
        <v>46190</v>
      </c>
      <c r="C389" s="2" t="s">
        <v>251</v>
      </c>
      <c r="D389" s="2" t="s">
        <v>383</v>
      </c>
      <c r="E389" s="3" t="s">
        <v>384</v>
      </c>
      <c r="F389" s="2">
        <v>60</v>
      </c>
      <c r="G389" s="2" t="s">
        <v>121</v>
      </c>
      <c r="H389" s="2">
        <v>58500</v>
      </c>
      <c r="I389" s="2">
        <f>IF(AND(B389&gt;=GR_Report!$C$4,B389&lt;=GR_Report!$E$4),1,0)</f>
        <v>0</v>
      </c>
      <c r="J389" s="2">
        <f>IF(GR_Report!$C$6="All",1,IF(C389=GR_Report!$C$6,1,0))</f>
        <v>1</v>
      </c>
      <c r="K389" s="2">
        <f>IF(GR_Report!$G$6="All",1,IF(D389=GR_Report!$G$6,1,0))</f>
        <v>1</v>
      </c>
      <c r="L389" s="2" t="str">
        <f>IF(AND(I389=1,J389=1,K389=1),COUNTIFS($I$2:I389,1,$J$2:J389,1,$K$2:K389,1),"")</f>
        <v/>
      </c>
      <c r="M389" s="2"/>
    </row>
    <row r="390" spans="1:13" ht="14.5" hidden="1" x14ac:dyDescent="0.35">
      <c r="A390" s="2" t="s">
        <v>868</v>
      </c>
      <c r="B390" s="5">
        <v>46187</v>
      </c>
      <c r="C390" s="2" t="s">
        <v>16</v>
      </c>
      <c r="D390" s="2" t="s">
        <v>212</v>
      </c>
      <c r="E390" s="3" t="s">
        <v>213</v>
      </c>
      <c r="F390" s="2">
        <v>120</v>
      </c>
      <c r="G390" s="2" t="s">
        <v>121</v>
      </c>
      <c r="H390" s="2">
        <v>87400</v>
      </c>
      <c r="I390" s="2">
        <f>IF(AND(B390&gt;=GR_Report!$C$4,B390&lt;=GR_Report!$E$4),1,0)</f>
        <v>0</v>
      </c>
      <c r="J390" s="2">
        <f>IF(GR_Report!$C$6="All",1,IF(C390=GR_Report!$C$6,1,0))</f>
        <v>1</v>
      </c>
      <c r="K390" s="2">
        <f>IF(GR_Report!$G$6="All",1,IF(D390=GR_Report!$G$6,1,0))</f>
        <v>1</v>
      </c>
      <c r="L390" s="2" t="str">
        <f>IF(AND(I390=1,J390=1,K390=1),COUNTIFS($I$2:I390,1,$J$2:J390,1,$K$2:K390,1),"")</f>
        <v/>
      </c>
      <c r="M390" s="2"/>
    </row>
    <row r="391" spans="1:13" ht="14.5" hidden="1" x14ac:dyDescent="0.35">
      <c r="A391" s="2" t="s">
        <v>869</v>
      </c>
      <c r="B391" s="5">
        <v>46079</v>
      </c>
      <c r="C391" s="2" t="s">
        <v>112</v>
      </c>
      <c r="D391" s="2" t="s">
        <v>164</v>
      </c>
      <c r="E391" s="3" t="s">
        <v>165</v>
      </c>
      <c r="F391" s="2">
        <v>60</v>
      </c>
      <c r="G391" s="2" t="s">
        <v>121</v>
      </c>
      <c r="H391" s="2">
        <v>38400</v>
      </c>
      <c r="I391" s="2">
        <f>IF(AND(B391&gt;=GR_Report!$C$4,B391&lt;=GR_Report!$E$4),1,0)</f>
        <v>0</v>
      </c>
      <c r="J391" s="2">
        <f>IF(GR_Report!$C$6="All",1,IF(C391=GR_Report!$C$6,1,0))</f>
        <v>1</v>
      </c>
      <c r="K391" s="2">
        <f>IF(GR_Report!$G$6="All",1,IF(D391=GR_Report!$G$6,1,0))</f>
        <v>1</v>
      </c>
      <c r="L391" s="2" t="str">
        <f>IF(AND(I391=1,J391=1,K391=1),COUNTIFS($I$2:I391,1,$J$2:J391,1,$K$2:K391,1),"")</f>
        <v/>
      </c>
      <c r="M391" s="2"/>
    </row>
    <row r="392" spans="1:13" ht="14.5" hidden="1" x14ac:dyDescent="0.35">
      <c r="A392" s="2" t="s">
        <v>870</v>
      </c>
      <c r="B392" s="5">
        <v>46178</v>
      </c>
      <c r="C392" s="2" t="s">
        <v>156</v>
      </c>
      <c r="D392" s="2" t="s">
        <v>154</v>
      </c>
      <c r="E392" s="3" t="s">
        <v>155</v>
      </c>
      <c r="F392" s="2">
        <v>120</v>
      </c>
      <c r="G392" s="2" t="s">
        <v>121</v>
      </c>
      <c r="H392" s="2">
        <v>53100</v>
      </c>
      <c r="I392" s="2">
        <f>IF(AND(B392&gt;=GR_Report!$C$4,B392&lt;=GR_Report!$E$4),1,0)</f>
        <v>0</v>
      </c>
      <c r="J392" s="2">
        <f>IF(GR_Report!$C$6="All",1,IF(C392=GR_Report!$C$6,1,0))</f>
        <v>1</v>
      </c>
      <c r="K392" s="2">
        <f>IF(GR_Report!$G$6="All",1,IF(D392=GR_Report!$G$6,1,0))</f>
        <v>1</v>
      </c>
      <c r="L392" s="2" t="str">
        <f>IF(AND(I392=1,J392=1,K392=1),COUNTIFS($I$2:I392,1,$J$2:J392,1,$K$2:K392,1),"")</f>
        <v/>
      </c>
      <c r="M392" s="2"/>
    </row>
    <row r="393" spans="1:13" ht="14.5" hidden="1" x14ac:dyDescent="0.35">
      <c r="A393" s="2" t="s">
        <v>871</v>
      </c>
      <c r="B393" s="5">
        <v>46192</v>
      </c>
      <c r="C393" s="2" t="s">
        <v>71</v>
      </c>
      <c r="D393" s="2" t="s">
        <v>454</v>
      </c>
      <c r="E393" s="3" t="s">
        <v>455</v>
      </c>
      <c r="F393" s="2">
        <v>40</v>
      </c>
      <c r="G393" s="2" t="s">
        <v>121</v>
      </c>
      <c r="H393" s="2">
        <v>21300</v>
      </c>
      <c r="I393" s="2">
        <f>IF(AND(B393&gt;=GR_Report!$C$4,B393&lt;=GR_Report!$E$4),1,0)</f>
        <v>0</v>
      </c>
      <c r="J393" s="2">
        <f>IF(GR_Report!$C$6="All",1,IF(C393=GR_Report!$C$6,1,0))</f>
        <v>1</v>
      </c>
      <c r="K393" s="2">
        <f>IF(GR_Report!$G$6="All",1,IF(D393=GR_Report!$G$6,1,0))</f>
        <v>1</v>
      </c>
      <c r="L393" s="2" t="str">
        <f>IF(AND(I393=1,J393=1,K393=1),COUNTIFS($I$2:I393,1,$J$2:J393,1,$K$2:K393,1),"")</f>
        <v/>
      </c>
      <c r="M393" s="2"/>
    </row>
    <row r="394" spans="1:13" ht="14.5" hidden="1" x14ac:dyDescent="0.35">
      <c r="A394" s="2" t="s">
        <v>872</v>
      </c>
      <c r="B394" s="5">
        <v>46093</v>
      </c>
      <c r="C394" s="2" t="s">
        <v>102</v>
      </c>
      <c r="D394" s="2" t="s">
        <v>100</v>
      </c>
      <c r="E394" s="3" t="s">
        <v>101</v>
      </c>
      <c r="F394" s="2">
        <v>30</v>
      </c>
      <c r="G394" s="2" t="s">
        <v>15</v>
      </c>
      <c r="H394" s="2">
        <v>89900</v>
      </c>
      <c r="I394" s="2">
        <f>IF(AND(B394&gt;=GR_Report!$C$4,B394&lt;=GR_Report!$E$4),1,0)</f>
        <v>1</v>
      </c>
      <c r="J394" s="2">
        <f>IF(GR_Report!$C$6="All",1,IF(C394=GR_Report!$C$6,1,0))</f>
        <v>1</v>
      </c>
      <c r="K394" s="2">
        <f>IF(GR_Report!$G$6="All",1,IF(D394=GR_Report!$G$6,1,0))</f>
        <v>1</v>
      </c>
      <c r="L394" s="2">
        <f>IF(AND(I394=1,J394=1,K394=1),COUNTIFS($I$2:I394,1,$J$2:J394,1,$K$2:K394,1),"")</f>
        <v>66</v>
      </c>
      <c r="M394" s="2"/>
    </row>
    <row r="395" spans="1:13" ht="14.5" hidden="1" x14ac:dyDescent="0.35">
      <c r="A395" s="2" t="s">
        <v>873</v>
      </c>
      <c r="B395" s="5">
        <v>46107</v>
      </c>
      <c r="C395" s="2" t="s">
        <v>30</v>
      </c>
      <c r="D395" s="2" t="s">
        <v>278</v>
      </c>
      <c r="E395" s="3" t="s">
        <v>279</v>
      </c>
      <c r="F395" s="2">
        <v>100</v>
      </c>
      <c r="G395" s="2" t="s">
        <v>262</v>
      </c>
      <c r="H395" s="2">
        <v>24400</v>
      </c>
      <c r="I395" s="2">
        <f>IF(AND(B395&gt;=GR_Report!$C$4,B395&lt;=GR_Report!$E$4),1,0)</f>
        <v>1</v>
      </c>
      <c r="J395" s="2">
        <f>IF(GR_Report!$C$6="All",1,IF(C395=GR_Report!$C$6,1,0))</f>
        <v>1</v>
      </c>
      <c r="K395" s="2">
        <f>IF(GR_Report!$G$6="All",1,IF(D395=GR_Report!$G$6,1,0))</f>
        <v>1</v>
      </c>
      <c r="L395" s="2">
        <f>IF(AND(I395=1,J395=1,K395=1),COUNTIFS($I$2:I395,1,$J$2:J395,1,$K$2:K395,1),"")</f>
        <v>67</v>
      </c>
      <c r="M395" s="2"/>
    </row>
    <row r="396" spans="1:13" ht="14.5" hidden="1" x14ac:dyDescent="0.35">
      <c r="A396" s="2" t="s">
        <v>874</v>
      </c>
      <c r="B396" s="5">
        <v>46117</v>
      </c>
      <c r="C396" s="2" t="s">
        <v>46</v>
      </c>
      <c r="D396" s="2" t="s">
        <v>86</v>
      </c>
      <c r="E396" s="3" t="s">
        <v>87</v>
      </c>
      <c r="F396" s="2">
        <v>30</v>
      </c>
      <c r="G396" s="2" t="s">
        <v>15</v>
      </c>
      <c r="H396" s="2">
        <v>7400</v>
      </c>
      <c r="I396" s="2">
        <f>IF(AND(B396&gt;=GR_Report!$C$4,B396&lt;=GR_Report!$E$4),1,0)</f>
        <v>0</v>
      </c>
      <c r="J396" s="2">
        <f>IF(GR_Report!$C$6="All",1,IF(C396=GR_Report!$C$6,1,0))</f>
        <v>1</v>
      </c>
      <c r="K396" s="2">
        <f>IF(GR_Report!$G$6="All",1,IF(D396=GR_Report!$G$6,1,0))</f>
        <v>1</v>
      </c>
      <c r="L396" s="2" t="str">
        <f>IF(AND(I396=1,J396=1,K396=1),COUNTIFS($I$2:I396,1,$J$2:J396,1,$K$2:K396,1),"")</f>
        <v/>
      </c>
      <c r="M396" s="2"/>
    </row>
    <row r="397" spans="1:13" ht="14.5" hidden="1" x14ac:dyDescent="0.35">
      <c r="A397" s="2" t="s">
        <v>875</v>
      </c>
      <c r="B397" s="5">
        <v>46182</v>
      </c>
      <c r="C397" s="2" t="s">
        <v>153</v>
      </c>
      <c r="D397" s="2" t="s">
        <v>407</v>
      </c>
      <c r="E397" s="3" t="s">
        <v>408</v>
      </c>
      <c r="F397" s="2">
        <v>50</v>
      </c>
      <c r="G397" s="2" t="s">
        <v>121</v>
      </c>
      <c r="H397" s="2">
        <v>70000</v>
      </c>
      <c r="I397" s="2">
        <f>IF(AND(B397&gt;=GR_Report!$C$4,B397&lt;=GR_Report!$E$4),1,0)</f>
        <v>0</v>
      </c>
      <c r="J397" s="2">
        <f>IF(GR_Report!$C$6="All",1,IF(C397=GR_Report!$C$6,1,0))</f>
        <v>1</v>
      </c>
      <c r="K397" s="2">
        <f>IF(GR_Report!$G$6="All",1,IF(D397=GR_Report!$G$6,1,0))</f>
        <v>1</v>
      </c>
      <c r="L397" s="2" t="str">
        <f>IF(AND(I397=1,J397=1,K397=1),COUNTIFS($I$2:I397,1,$J$2:J397,1,$K$2:K397,1),"")</f>
        <v/>
      </c>
      <c r="M397" s="2"/>
    </row>
    <row r="398" spans="1:13" ht="14.5" hidden="1" x14ac:dyDescent="0.35">
      <c r="A398" s="2" t="s">
        <v>876</v>
      </c>
      <c r="B398" s="5">
        <v>46166</v>
      </c>
      <c r="C398" s="2" t="s">
        <v>16</v>
      </c>
      <c r="D398" s="2" t="s">
        <v>466</v>
      </c>
      <c r="E398" s="3" t="s">
        <v>467</v>
      </c>
      <c r="F398" s="2">
        <v>120</v>
      </c>
      <c r="G398" s="2" t="s">
        <v>121</v>
      </c>
      <c r="H398" s="2">
        <v>81700</v>
      </c>
      <c r="I398" s="2">
        <f>IF(AND(B398&gt;=GR_Report!$C$4,B398&lt;=GR_Report!$E$4),1,0)</f>
        <v>0</v>
      </c>
      <c r="J398" s="2">
        <f>IF(GR_Report!$C$6="All",1,IF(C398=GR_Report!$C$6,1,0))</f>
        <v>1</v>
      </c>
      <c r="K398" s="2">
        <f>IF(GR_Report!$G$6="All",1,IF(D398=GR_Report!$G$6,1,0))</f>
        <v>1</v>
      </c>
      <c r="L398" s="2" t="str">
        <f>IF(AND(I398=1,J398=1,K398=1),COUNTIFS($I$2:I398,1,$J$2:J398,1,$K$2:K398,1),"")</f>
        <v/>
      </c>
      <c r="M398" s="2"/>
    </row>
    <row r="399" spans="1:13" ht="14.5" hidden="1" x14ac:dyDescent="0.35">
      <c r="A399" s="2" t="s">
        <v>877</v>
      </c>
      <c r="B399" s="5">
        <v>46085</v>
      </c>
      <c r="C399" s="2" t="s">
        <v>172</v>
      </c>
      <c r="D399" s="2" t="s">
        <v>170</v>
      </c>
      <c r="E399" s="3" t="s">
        <v>171</v>
      </c>
      <c r="F399" s="2">
        <v>30</v>
      </c>
      <c r="G399" s="2" t="s">
        <v>121</v>
      </c>
      <c r="H399" s="2">
        <v>25700</v>
      </c>
      <c r="I399" s="2">
        <f>IF(AND(B399&gt;=GR_Report!$C$4,B399&lt;=GR_Report!$E$4),1,0)</f>
        <v>1</v>
      </c>
      <c r="J399" s="2">
        <f>IF(GR_Report!$C$6="All",1,IF(C399=GR_Report!$C$6,1,0))</f>
        <v>1</v>
      </c>
      <c r="K399" s="2">
        <f>IF(GR_Report!$G$6="All",1,IF(D399=GR_Report!$G$6,1,0))</f>
        <v>1</v>
      </c>
      <c r="L399" s="2">
        <f>IF(AND(I399=1,J399=1,K399=1),COUNTIFS($I$2:I399,1,$J$2:J399,1,$K$2:K399,1),"")</f>
        <v>68</v>
      </c>
      <c r="M399" s="2"/>
    </row>
    <row r="400" spans="1:13" ht="14.5" x14ac:dyDescent="0.35">
      <c r="A400" s="2" t="s">
        <v>878</v>
      </c>
      <c r="B400" s="5">
        <v>46045</v>
      </c>
      <c r="C400" s="2" t="s">
        <v>56</v>
      </c>
      <c r="D400" s="2" t="s">
        <v>363</v>
      </c>
      <c r="E400" s="3" t="s">
        <v>364</v>
      </c>
      <c r="F400" s="2">
        <v>60</v>
      </c>
      <c r="G400" s="2" t="s">
        <v>15</v>
      </c>
      <c r="H400" s="2">
        <v>43800</v>
      </c>
      <c r="I400" s="2">
        <f>IF(AND(B400&gt;=GR_Report!$C$4,B400&lt;=GR_Report!$E$4),1,0)</f>
        <v>0</v>
      </c>
      <c r="J400" s="2">
        <f>IF(GR_Report!$C$6="All",1,IF(C400=GR_Report!$C$6,1,0))</f>
        <v>1</v>
      </c>
      <c r="K400" s="2">
        <f>IF(GR_Report!$G$6="All",1,IF(D400=GR_Report!$G$6,1,0))</f>
        <v>1</v>
      </c>
      <c r="L400" s="2" t="str">
        <f>IF(AND(I400=1,J400=1,K400=1),COUNTIFS($I$2:I400,1,$J$2:J400,1,$K$2:K400,1),"")</f>
        <v/>
      </c>
      <c r="M400" s="2"/>
    </row>
    <row r="401" spans="1:13" ht="14.5" hidden="1" x14ac:dyDescent="0.35">
      <c r="A401" s="2" t="s">
        <v>879</v>
      </c>
      <c r="B401" s="5">
        <v>46060</v>
      </c>
      <c r="C401" s="2" t="s">
        <v>64</v>
      </c>
      <c r="D401" s="2" t="s">
        <v>214</v>
      </c>
      <c r="E401" s="3" t="s">
        <v>215</v>
      </c>
      <c r="F401" s="2">
        <v>200</v>
      </c>
      <c r="G401" s="2" t="s">
        <v>121</v>
      </c>
      <c r="H401" s="2">
        <v>23500</v>
      </c>
      <c r="I401" s="2">
        <f>IF(AND(B401&gt;=GR_Report!$C$4,B401&lt;=GR_Report!$E$4),1,0)</f>
        <v>0</v>
      </c>
      <c r="J401" s="2">
        <f>IF(GR_Report!$C$6="All",1,IF(C401=GR_Report!$C$6,1,0))</f>
        <v>1</v>
      </c>
      <c r="K401" s="2">
        <f>IF(GR_Report!$G$6="All",1,IF(D401=GR_Report!$G$6,1,0))</f>
        <v>1</v>
      </c>
      <c r="L401" s="2" t="str">
        <f>IF(AND(I401=1,J401=1,K401=1),COUNTIFS($I$2:I401,1,$J$2:J401,1,$K$2:K401,1),"")</f>
        <v/>
      </c>
      <c r="M401" s="2"/>
    </row>
    <row r="402" spans="1:13" ht="14.5" hidden="1" x14ac:dyDescent="0.35">
      <c r="A402" s="2" t="s">
        <v>880</v>
      </c>
      <c r="B402" s="5">
        <v>46078</v>
      </c>
      <c r="C402" s="2" t="s">
        <v>16</v>
      </c>
      <c r="D402" s="2" t="s">
        <v>34</v>
      </c>
      <c r="E402" s="3" t="s">
        <v>35</v>
      </c>
      <c r="F402" s="2">
        <v>150</v>
      </c>
      <c r="G402" s="2" t="s">
        <v>15</v>
      </c>
      <c r="H402" s="2">
        <v>34900</v>
      </c>
      <c r="I402" s="2">
        <f>IF(AND(B402&gt;=GR_Report!$C$4,B402&lt;=GR_Report!$E$4),1,0)</f>
        <v>0</v>
      </c>
      <c r="J402" s="2">
        <f>IF(GR_Report!$C$6="All",1,IF(C402=GR_Report!$C$6,1,0))</f>
        <v>1</v>
      </c>
      <c r="K402" s="2">
        <f>IF(GR_Report!$G$6="All",1,IF(D402=GR_Report!$G$6,1,0))</f>
        <v>1</v>
      </c>
      <c r="L402" s="2" t="str">
        <f>IF(AND(I402=1,J402=1,K402=1),COUNTIFS($I$2:I402,1,$J$2:J402,1,$K$2:K402,1),"")</f>
        <v/>
      </c>
      <c r="M402" s="2"/>
    </row>
    <row r="403" spans="1:13" ht="14.5" hidden="1" x14ac:dyDescent="0.35">
      <c r="A403" s="2" t="s">
        <v>881</v>
      </c>
      <c r="B403" s="5">
        <v>46114</v>
      </c>
      <c r="C403" s="2" t="s">
        <v>38</v>
      </c>
      <c r="D403" s="2" t="s">
        <v>311</v>
      </c>
      <c r="E403" s="3" t="s">
        <v>312</v>
      </c>
      <c r="F403" s="2">
        <v>50</v>
      </c>
      <c r="G403" s="2" t="s">
        <v>15</v>
      </c>
      <c r="H403" s="2">
        <v>19400</v>
      </c>
      <c r="I403" s="2">
        <f>IF(AND(B403&gt;=GR_Report!$C$4,B403&lt;=GR_Report!$E$4),1,0)</f>
        <v>0</v>
      </c>
      <c r="J403" s="2">
        <f>IF(GR_Report!$C$6="All",1,IF(C403=GR_Report!$C$6,1,0))</f>
        <v>1</v>
      </c>
      <c r="K403" s="2">
        <f>IF(GR_Report!$G$6="All",1,IF(D403=GR_Report!$G$6,1,0))</f>
        <v>1</v>
      </c>
      <c r="L403" s="2" t="str">
        <f>IF(AND(I403=1,J403=1,K403=1),COUNTIFS($I$2:I403,1,$J$2:J403,1,$K$2:K403,1),"")</f>
        <v/>
      </c>
      <c r="M403" s="2"/>
    </row>
    <row r="404" spans="1:13" ht="14.5" hidden="1" x14ac:dyDescent="0.35">
      <c r="A404" s="2" t="s">
        <v>882</v>
      </c>
      <c r="B404" s="5">
        <v>46162</v>
      </c>
      <c r="C404" s="2" t="s">
        <v>156</v>
      </c>
      <c r="D404" s="2" t="s">
        <v>393</v>
      </c>
      <c r="E404" s="3" t="s">
        <v>394</v>
      </c>
      <c r="F404" s="2">
        <v>120</v>
      </c>
      <c r="G404" s="2" t="s">
        <v>121</v>
      </c>
      <c r="H404" s="2">
        <v>88100</v>
      </c>
      <c r="I404" s="2">
        <f>IF(AND(B404&gt;=GR_Report!$C$4,B404&lt;=GR_Report!$E$4),1,0)</f>
        <v>0</v>
      </c>
      <c r="J404" s="2">
        <f>IF(GR_Report!$C$6="All",1,IF(C404=GR_Report!$C$6,1,0))</f>
        <v>1</v>
      </c>
      <c r="K404" s="2">
        <f>IF(GR_Report!$G$6="All",1,IF(D404=GR_Report!$G$6,1,0))</f>
        <v>1</v>
      </c>
      <c r="L404" s="2" t="str">
        <f>IF(AND(I404=1,J404=1,K404=1),COUNTIFS($I$2:I404,1,$J$2:J404,1,$K$2:K404,1),"")</f>
        <v/>
      </c>
      <c r="M404" s="2"/>
    </row>
    <row r="405" spans="1:13" ht="14.5" hidden="1" x14ac:dyDescent="0.35">
      <c r="A405" s="2" t="s">
        <v>883</v>
      </c>
      <c r="B405" s="5">
        <v>46161</v>
      </c>
      <c r="C405" s="2" t="s">
        <v>97</v>
      </c>
      <c r="D405" s="2" t="s">
        <v>397</v>
      </c>
      <c r="E405" s="3" t="s">
        <v>398</v>
      </c>
      <c r="F405" s="2">
        <v>80</v>
      </c>
      <c r="G405" s="2" t="s">
        <v>121</v>
      </c>
      <c r="H405" s="2">
        <v>9800</v>
      </c>
      <c r="I405" s="2">
        <f>IF(AND(B405&gt;=GR_Report!$C$4,B405&lt;=GR_Report!$E$4),1,0)</f>
        <v>0</v>
      </c>
      <c r="J405" s="2">
        <f>IF(GR_Report!$C$6="All",1,IF(C405=GR_Report!$C$6,1,0))</f>
        <v>1</v>
      </c>
      <c r="K405" s="2">
        <f>IF(GR_Report!$G$6="All",1,IF(D405=GR_Report!$G$6,1,0))</f>
        <v>1</v>
      </c>
      <c r="L405" s="2" t="str">
        <f>IF(AND(I405=1,J405=1,K405=1),COUNTIFS($I$2:I405,1,$J$2:J405,1,$K$2:K405,1),"")</f>
        <v/>
      </c>
      <c r="M405" s="2"/>
    </row>
    <row r="406" spans="1:13" ht="14.5" hidden="1" x14ac:dyDescent="0.35">
      <c r="A406" s="2" t="s">
        <v>884</v>
      </c>
      <c r="B406" s="5">
        <v>46173</v>
      </c>
      <c r="C406" s="2" t="s">
        <v>56</v>
      </c>
      <c r="D406" s="2" t="s">
        <v>363</v>
      </c>
      <c r="E406" s="3" t="s">
        <v>364</v>
      </c>
      <c r="F406" s="2">
        <v>50</v>
      </c>
      <c r="G406" s="2" t="s">
        <v>15</v>
      </c>
      <c r="H406" s="2">
        <v>43800</v>
      </c>
      <c r="I406" s="2">
        <f>IF(AND(B406&gt;=GR_Report!$C$4,B406&lt;=GR_Report!$E$4),1,0)</f>
        <v>0</v>
      </c>
      <c r="J406" s="2">
        <f>IF(GR_Report!$C$6="All",1,IF(C406=GR_Report!$C$6,1,0))</f>
        <v>1</v>
      </c>
      <c r="K406" s="2">
        <f>IF(GR_Report!$G$6="All",1,IF(D406=GR_Report!$G$6,1,0))</f>
        <v>1</v>
      </c>
      <c r="L406" s="2" t="str">
        <f>IF(AND(I406=1,J406=1,K406=1),COUNTIFS($I$2:I406,1,$J$2:J406,1,$K$2:K406,1),"")</f>
        <v/>
      </c>
      <c r="M406" s="2"/>
    </row>
    <row r="407" spans="1:13" ht="14.5" hidden="1" x14ac:dyDescent="0.35">
      <c r="A407" s="2" t="s">
        <v>885</v>
      </c>
      <c r="B407" s="5">
        <v>46195</v>
      </c>
      <c r="C407" s="2" t="s">
        <v>64</v>
      </c>
      <c r="D407" s="2" t="s">
        <v>474</v>
      </c>
      <c r="E407" s="3" t="s">
        <v>475</v>
      </c>
      <c r="F407" s="2">
        <v>150</v>
      </c>
      <c r="G407" s="2" t="s">
        <v>121</v>
      </c>
      <c r="H407" s="2">
        <v>57600</v>
      </c>
      <c r="I407" s="2">
        <f>IF(AND(B407&gt;=GR_Report!$C$4,B407&lt;=GR_Report!$E$4),1,0)</f>
        <v>0</v>
      </c>
      <c r="J407" s="2">
        <f>IF(GR_Report!$C$6="All",1,IF(C407=GR_Report!$C$6,1,0))</f>
        <v>1</v>
      </c>
      <c r="K407" s="2">
        <f>IF(GR_Report!$G$6="All",1,IF(D407=GR_Report!$G$6,1,0))</f>
        <v>1</v>
      </c>
      <c r="L407" s="2" t="str">
        <f>IF(AND(I407=1,J407=1,K407=1),COUNTIFS($I$2:I407,1,$J$2:J407,1,$K$2:K407,1),"")</f>
        <v/>
      </c>
      <c r="M407" s="2"/>
    </row>
    <row r="408" spans="1:13" ht="14.5" hidden="1" x14ac:dyDescent="0.35">
      <c r="A408" s="2" t="s">
        <v>886</v>
      </c>
      <c r="B408" s="5">
        <v>46075</v>
      </c>
      <c r="C408" s="2" t="s">
        <v>76</v>
      </c>
      <c r="D408" s="2" t="s">
        <v>282</v>
      </c>
      <c r="E408" s="3" t="s">
        <v>283</v>
      </c>
      <c r="F408" s="2">
        <v>200</v>
      </c>
      <c r="G408" s="2" t="s">
        <v>262</v>
      </c>
      <c r="H408" s="2">
        <v>68000</v>
      </c>
      <c r="I408" s="2">
        <f>IF(AND(B408&gt;=GR_Report!$C$4,B408&lt;=GR_Report!$E$4),1,0)</f>
        <v>0</v>
      </c>
      <c r="J408" s="2">
        <f>IF(GR_Report!$C$6="All",1,IF(C408=GR_Report!$C$6,1,0))</f>
        <v>1</v>
      </c>
      <c r="K408" s="2">
        <f>IF(GR_Report!$G$6="All",1,IF(D408=GR_Report!$G$6,1,0))</f>
        <v>1</v>
      </c>
      <c r="L408" s="2" t="str">
        <f>IF(AND(I408=1,J408=1,K408=1),COUNTIFS($I$2:I408,1,$J$2:J408,1,$K$2:K408,1),"")</f>
        <v/>
      </c>
      <c r="M408" s="2"/>
    </row>
    <row r="409" spans="1:13" ht="14.5" hidden="1" x14ac:dyDescent="0.35">
      <c r="A409" s="2" t="s">
        <v>887</v>
      </c>
      <c r="B409" s="5">
        <v>46088</v>
      </c>
      <c r="C409" s="2" t="s">
        <v>81</v>
      </c>
      <c r="D409" s="2" t="s">
        <v>361</v>
      </c>
      <c r="E409" s="3" t="s">
        <v>362</v>
      </c>
      <c r="F409" s="2">
        <v>20</v>
      </c>
      <c r="G409" s="2" t="s">
        <v>15</v>
      </c>
      <c r="H409" s="2">
        <v>89300</v>
      </c>
      <c r="I409" s="2">
        <f>IF(AND(B409&gt;=GR_Report!$C$4,B409&lt;=GR_Report!$E$4),1,0)</f>
        <v>1</v>
      </c>
      <c r="J409" s="2">
        <f>IF(GR_Report!$C$6="All",1,IF(C409=GR_Report!$C$6,1,0))</f>
        <v>1</v>
      </c>
      <c r="K409" s="2">
        <f>IF(GR_Report!$G$6="All",1,IF(D409=GR_Report!$G$6,1,0))</f>
        <v>1</v>
      </c>
      <c r="L409" s="2">
        <f>IF(AND(I409=1,J409=1,K409=1),COUNTIFS($I$2:I409,1,$J$2:J409,1,$K$2:K409,1),"")</f>
        <v>69</v>
      </c>
      <c r="M409" s="2"/>
    </row>
    <row r="410" spans="1:13" ht="14.5" hidden="1" x14ac:dyDescent="0.35">
      <c r="A410" s="2" t="s">
        <v>888</v>
      </c>
      <c r="B410" s="5">
        <v>46143</v>
      </c>
      <c r="C410" s="2" t="s">
        <v>220</v>
      </c>
      <c r="D410" s="2" t="s">
        <v>417</v>
      </c>
      <c r="E410" s="3" t="s">
        <v>418</v>
      </c>
      <c r="F410" s="2">
        <v>60</v>
      </c>
      <c r="G410" s="2" t="s">
        <v>121</v>
      </c>
      <c r="H410" s="2">
        <v>59300</v>
      </c>
      <c r="I410" s="2">
        <f>IF(AND(B410&gt;=GR_Report!$C$4,B410&lt;=GR_Report!$E$4),1,0)</f>
        <v>0</v>
      </c>
      <c r="J410" s="2">
        <f>IF(GR_Report!$C$6="All",1,IF(C410=GR_Report!$C$6,1,0))</f>
        <v>1</v>
      </c>
      <c r="K410" s="2">
        <f>IF(GR_Report!$G$6="All",1,IF(D410=GR_Report!$G$6,1,0))</f>
        <v>1</v>
      </c>
      <c r="L410" s="2" t="str">
        <f>IF(AND(I410=1,J410=1,K410=1),COUNTIFS($I$2:I410,1,$J$2:J410,1,$K$2:K410,1),"")</f>
        <v/>
      </c>
      <c r="M410" s="2"/>
    </row>
    <row r="411" spans="1:13" ht="14.5" x14ac:dyDescent="0.35">
      <c r="A411" s="2" t="s">
        <v>889</v>
      </c>
      <c r="B411" s="5">
        <v>46035</v>
      </c>
      <c r="C411" s="2" t="s">
        <v>179</v>
      </c>
      <c r="D411" s="2" t="s">
        <v>375</v>
      </c>
      <c r="E411" s="3" t="s">
        <v>376</v>
      </c>
      <c r="F411" s="2">
        <v>50</v>
      </c>
      <c r="G411" s="2" t="s">
        <v>121</v>
      </c>
      <c r="H411" s="2">
        <v>87000</v>
      </c>
      <c r="I411" s="2">
        <f>IF(AND(B411&gt;=GR_Report!$C$4,B411&lt;=GR_Report!$E$4),1,0)</f>
        <v>0</v>
      </c>
      <c r="J411" s="2">
        <f>IF(GR_Report!$C$6="All",1,IF(C411=GR_Report!$C$6,1,0))</f>
        <v>1</v>
      </c>
      <c r="K411" s="2">
        <f>IF(GR_Report!$G$6="All",1,IF(D411=GR_Report!$G$6,1,0))</f>
        <v>1</v>
      </c>
      <c r="L411" s="2" t="str">
        <f>IF(AND(I411=1,J411=1,K411=1),COUNTIFS($I$2:I411,1,$J$2:J411,1,$K$2:K411,1),"")</f>
        <v/>
      </c>
      <c r="M411" s="2"/>
    </row>
    <row r="412" spans="1:13" ht="14.5" hidden="1" x14ac:dyDescent="0.35">
      <c r="A412" s="2" t="s">
        <v>890</v>
      </c>
      <c r="B412" s="5">
        <v>46149</v>
      </c>
      <c r="C412" s="2" t="s">
        <v>138</v>
      </c>
      <c r="D412" s="2" t="s">
        <v>349</v>
      </c>
      <c r="E412" s="3" t="s">
        <v>350</v>
      </c>
      <c r="F412" s="2">
        <v>200</v>
      </c>
      <c r="G412" s="2" t="s">
        <v>15</v>
      </c>
      <c r="H412" s="2">
        <v>40700</v>
      </c>
      <c r="I412" s="2">
        <f>IF(AND(B412&gt;=GR_Report!$C$4,B412&lt;=GR_Report!$E$4),1,0)</f>
        <v>0</v>
      </c>
      <c r="J412" s="2">
        <f>IF(GR_Report!$C$6="All",1,IF(C412=GR_Report!$C$6,1,0))</f>
        <v>1</v>
      </c>
      <c r="K412" s="2">
        <f>IF(GR_Report!$G$6="All",1,IF(D412=GR_Report!$G$6,1,0))</f>
        <v>1</v>
      </c>
      <c r="L412" s="2" t="str">
        <f>IF(AND(I412=1,J412=1,K412=1),COUNTIFS($I$2:I412,1,$J$2:J412,1,$K$2:K412,1),"")</f>
        <v/>
      </c>
      <c r="M412" s="2"/>
    </row>
    <row r="413" spans="1:13" ht="14.5" hidden="1" x14ac:dyDescent="0.35">
      <c r="A413" s="2" t="s">
        <v>891</v>
      </c>
      <c r="B413" s="5">
        <v>46145</v>
      </c>
      <c r="C413" s="2" t="s">
        <v>64</v>
      </c>
      <c r="D413" s="2" t="s">
        <v>474</v>
      </c>
      <c r="E413" s="3" t="s">
        <v>475</v>
      </c>
      <c r="F413" s="2">
        <v>30</v>
      </c>
      <c r="G413" s="2" t="s">
        <v>121</v>
      </c>
      <c r="H413" s="2">
        <v>57600</v>
      </c>
      <c r="I413" s="2">
        <f>IF(AND(B413&gt;=GR_Report!$C$4,B413&lt;=GR_Report!$E$4),1,0)</f>
        <v>0</v>
      </c>
      <c r="J413" s="2">
        <f>IF(GR_Report!$C$6="All",1,IF(C413=GR_Report!$C$6,1,0))</f>
        <v>1</v>
      </c>
      <c r="K413" s="2">
        <f>IF(GR_Report!$G$6="All",1,IF(D413=GR_Report!$G$6,1,0))</f>
        <v>1</v>
      </c>
      <c r="L413" s="2" t="str">
        <f>IF(AND(I413=1,J413=1,K413=1),COUNTIFS($I$2:I413,1,$J$2:J413,1,$K$2:K413,1),"")</f>
        <v/>
      </c>
      <c r="M413" s="2"/>
    </row>
    <row r="414" spans="1:13" ht="14.5" x14ac:dyDescent="0.35">
      <c r="A414" s="2" t="s">
        <v>892</v>
      </c>
      <c r="B414" s="5">
        <v>46039</v>
      </c>
      <c r="C414" s="2" t="s">
        <v>64</v>
      </c>
      <c r="D414" s="2" t="s">
        <v>339</v>
      </c>
      <c r="E414" s="3" t="s">
        <v>340</v>
      </c>
      <c r="F414" s="2">
        <v>100</v>
      </c>
      <c r="G414" s="2" t="s">
        <v>15</v>
      </c>
      <c r="H414" s="2">
        <v>77700</v>
      </c>
      <c r="I414" s="2">
        <f>IF(AND(B414&gt;=GR_Report!$C$4,B414&lt;=GR_Report!$E$4),1,0)</f>
        <v>0</v>
      </c>
      <c r="J414" s="2">
        <f>IF(GR_Report!$C$6="All",1,IF(C414=GR_Report!$C$6,1,0))</f>
        <v>1</v>
      </c>
      <c r="K414" s="2">
        <f>IF(GR_Report!$G$6="All",1,IF(D414=GR_Report!$G$6,1,0))</f>
        <v>1</v>
      </c>
      <c r="L414" s="2" t="str">
        <f>IF(AND(I414=1,J414=1,K414=1),COUNTIFS($I$2:I414,1,$J$2:J414,1,$K$2:K414,1),"")</f>
        <v/>
      </c>
      <c r="M414" s="2"/>
    </row>
    <row r="415" spans="1:13" ht="14.5" hidden="1" x14ac:dyDescent="0.35">
      <c r="A415" s="2" t="s">
        <v>893</v>
      </c>
      <c r="B415" s="5">
        <v>46137</v>
      </c>
      <c r="C415" s="2" t="s">
        <v>71</v>
      </c>
      <c r="D415" s="2" t="s">
        <v>401</v>
      </c>
      <c r="E415" s="3" t="s">
        <v>402</v>
      </c>
      <c r="F415" s="2">
        <v>100</v>
      </c>
      <c r="G415" s="2" t="s">
        <v>121</v>
      </c>
      <c r="H415" s="2">
        <v>11300</v>
      </c>
      <c r="I415" s="2">
        <f>IF(AND(B415&gt;=GR_Report!$C$4,B415&lt;=GR_Report!$E$4),1,0)</f>
        <v>0</v>
      </c>
      <c r="J415" s="2">
        <f>IF(GR_Report!$C$6="All",1,IF(C415=GR_Report!$C$6,1,0))</f>
        <v>1</v>
      </c>
      <c r="K415" s="2">
        <f>IF(GR_Report!$G$6="All",1,IF(D415=GR_Report!$G$6,1,0))</f>
        <v>1</v>
      </c>
      <c r="L415" s="2" t="str">
        <f>IF(AND(I415=1,J415=1,K415=1),COUNTIFS($I$2:I415,1,$J$2:J415,1,$K$2:K415,1),"")</f>
        <v/>
      </c>
      <c r="M415" s="2"/>
    </row>
    <row r="416" spans="1:13" ht="14.5" hidden="1" x14ac:dyDescent="0.35">
      <c r="A416" s="2" t="s">
        <v>894</v>
      </c>
      <c r="B416" s="5">
        <v>46072</v>
      </c>
      <c r="C416" s="2" t="s">
        <v>76</v>
      </c>
      <c r="D416" s="2" t="s">
        <v>387</v>
      </c>
      <c r="E416" s="3" t="s">
        <v>388</v>
      </c>
      <c r="F416" s="2">
        <v>80</v>
      </c>
      <c r="G416" s="2" t="s">
        <v>121</v>
      </c>
      <c r="H416" s="2">
        <v>87000</v>
      </c>
      <c r="I416" s="2">
        <f>IF(AND(B416&gt;=GR_Report!$C$4,B416&lt;=GR_Report!$E$4),1,0)</f>
        <v>0</v>
      </c>
      <c r="J416" s="2">
        <f>IF(GR_Report!$C$6="All",1,IF(C416=GR_Report!$C$6,1,0))</f>
        <v>1</v>
      </c>
      <c r="K416" s="2">
        <f>IF(GR_Report!$G$6="All",1,IF(D416=GR_Report!$G$6,1,0))</f>
        <v>1</v>
      </c>
      <c r="L416" s="2" t="str">
        <f>IF(AND(I416=1,J416=1,K416=1),COUNTIFS($I$2:I416,1,$J$2:J416,1,$K$2:K416,1),"")</f>
        <v/>
      </c>
      <c r="M416" s="2"/>
    </row>
    <row r="417" spans="1:13" ht="14.5" hidden="1" x14ac:dyDescent="0.35">
      <c r="A417" s="2" t="s">
        <v>895</v>
      </c>
      <c r="B417" s="5">
        <v>46157</v>
      </c>
      <c r="C417" s="2" t="s">
        <v>71</v>
      </c>
      <c r="D417" s="2" t="s">
        <v>454</v>
      </c>
      <c r="E417" s="3" t="s">
        <v>455</v>
      </c>
      <c r="F417" s="2">
        <v>150</v>
      </c>
      <c r="G417" s="2" t="s">
        <v>121</v>
      </c>
      <c r="H417" s="2">
        <v>21300</v>
      </c>
      <c r="I417" s="2">
        <f>IF(AND(B417&gt;=GR_Report!$C$4,B417&lt;=GR_Report!$E$4),1,0)</f>
        <v>0</v>
      </c>
      <c r="J417" s="2">
        <f>IF(GR_Report!$C$6="All",1,IF(C417=GR_Report!$C$6,1,0))</f>
        <v>1</v>
      </c>
      <c r="K417" s="2">
        <f>IF(GR_Report!$G$6="All",1,IF(D417=GR_Report!$G$6,1,0))</f>
        <v>1</v>
      </c>
      <c r="L417" s="2" t="str">
        <f>IF(AND(I417=1,J417=1,K417=1),COUNTIFS($I$2:I417,1,$J$2:J417,1,$K$2:K417,1),"")</f>
        <v/>
      </c>
      <c r="M417" s="2"/>
    </row>
    <row r="418" spans="1:13" ht="14.5" hidden="1" x14ac:dyDescent="0.35">
      <c r="A418" s="2" t="s">
        <v>896</v>
      </c>
      <c r="B418" s="5">
        <v>46171</v>
      </c>
      <c r="C418" s="2" t="s">
        <v>64</v>
      </c>
      <c r="D418" s="2" t="s">
        <v>62</v>
      </c>
      <c r="E418" s="3" t="s">
        <v>63</v>
      </c>
      <c r="F418" s="2">
        <v>100</v>
      </c>
      <c r="G418" s="2" t="s">
        <v>15</v>
      </c>
      <c r="H418" s="2">
        <v>82500</v>
      </c>
      <c r="I418" s="2">
        <f>IF(AND(B418&gt;=GR_Report!$C$4,B418&lt;=GR_Report!$E$4),1,0)</f>
        <v>0</v>
      </c>
      <c r="J418" s="2">
        <f>IF(GR_Report!$C$6="All",1,IF(C418=GR_Report!$C$6,1,0))</f>
        <v>1</v>
      </c>
      <c r="K418" s="2">
        <f>IF(GR_Report!$G$6="All",1,IF(D418=GR_Report!$G$6,1,0))</f>
        <v>1</v>
      </c>
      <c r="L418" s="2" t="str">
        <f>IF(AND(I418=1,J418=1,K418=1),COUNTIFS($I$2:I418,1,$J$2:J418,1,$K$2:K418,1),"")</f>
        <v/>
      </c>
      <c r="M418" s="2"/>
    </row>
    <row r="419" spans="1:13" ht="14.5" x14ac:dyDescent="0.35">
      <c r="A419" s="2" t="s">
        <v>897</v>
      </c>
      <c r="B419" s="5">
        <v>46042</v>
      </c>
      <c r="C419" s="2" t="s">
        <v>41</v>
      </c>
      <c r="D419" s="2" t="s">
        <v>291</v>
      </c>
      <c r="E419" s="3" t="s">
        <v>292</v>
      </c>
      <c r="F419" s="2">
        <v>50</v>
      </c>
      <c r="G419" s="2" t="s">
        <v>262</v>
      </c>
      <c r="H419" s="2">
        <v>64700</v>
      </c>
      <c r="I419" s="2">
        <f>IF(AND(B419&gt;=GR_Report!$C$4,B419&lt;=GR_Report!$E$4),1,0)</f>
        <v>0</v>
      </c>
      <c r="J419" s="2">
        <f>IF(GR_Report!$C$6="All",1,IF(C419=GR_Report!$C$6,1,0))</f>
        <v>1</v>
      </c>
      <c r="K419" s="2">
        <f>IF(GR_Report!$G$6="All",1,IF(D419=GR_Report!$G$6,1,0))</f>
        <v>1</v>
      </c>
      <c r="L419" s="2" t="str">
        <f>IF(AND(I419=1,J419=1,K419=1),COUNTIFS($I$2:I419,1,$J$2:J419,1,$K$2:K419,1),"")</f>
        <v/>
      </c>
      <c r="M419" s="2"/>
    </row>
    <row r="420" spans="1:13" ht="14.5" hidden="1" x14ac:dyDescent="0.35">
      <c r="A420" s="2" t="s">
        <v>898</v>
      </c>
      <c r="B420" s="5">
        <v>46121</v>
      </c>
      <c r="C420" s="2" t="s">
        <v>46</v>
      </c>
      <c r="D420" s="2" t="s">
        <v>86</v>
      </c>
      <c r="E420" s="3" t="s">
        <v>87</v>
      </c>
      <c r="F420" s="2">
        <v>80</v>
      </c>
      <c r="G420" s="2" t="s">
        <v>15</v>
      </c>
      <c r="H420" s="2">
        <v>7400</v>
      </c>
      <c r="I420" s="2">
        <f>IF(AND(B420&gt;=GR_Report!$C$4,B420&lt;=GR_Report!$E$4),1,0)</f>
        <v>0</v>
      </c>
      <c r="J420" s="2">
        <f>IF(GR_Report!$C$6="All",1,IF(C420=GR_Report!$C$6,1,0))</f>
        <v>1</v>
      </c>
      <c r="K420" s="2">
        <f>IF(GR_Report!$G$6="All",1,IF(D420=GR_Report!$G$6,1,0))</f>
        <v>1</v>
      </c>
      <c r="L420" s="2" t="str">
        <f>IF(AND(I420=1,J420=1,K420=1),COUNTIFS($I$2:I420,1,$J$2:J420,1,$K$2:K420,1),"")</f>
        <v/>
      </c>
      <c r="M420" s="2"/>
    </row>
    <row r="421" spans="1:13" ht="14.5" hidden="1" x14ac:dyDescent="0.35">
      <c r="A421" s="2" t="s">
        <v>899</v>
      </c>
      <c r="B421" s="5">
        <v>46163</v>
      </c>
      <c r="C421" s="2" t="s">
        <v>38</v>
      </c>
      <c r="D421" s="2" t="s">
        <v>235</v>
      </c>
      <c r="E421" s="3" t="s">
        <v>236</v>
      </c>
      <c r="F421" s="2">
        <v>100</v>
      </c>
      <c r="G421" s="2" t="s">
        <v>121</v>
      </c>
      <c r="H421" s="2">
        <v>54400</v>
      </c>
      <c r="I421" s="2">
        <f>IF(AND(B421&gt;=GR_Report!$C$4,B421&lt;=GR_Report!$E$4),1,0)</f>
        <v>0</v>
      </c>
      <c r="J421" s="2">
        <f>IF(GR_Report!$C$6="All",1,IF(C421=GR_Report!$C$6,1,0))</f>
        <v>1</v>
      </c>
      <c r="K421" s="2">
        <f>IF(GR_Report!$G$6="All",1,IF(D421=GR_Report!$G$6,1,0))</f>
        <v>1</v>
      </c>
      <c r="L421" s="2" t="str">
        <f>IF(AND(I421=1,J421=1,K421=1),COUNTIFS($I$2:I421,1,$J$2:J421,1,$K$2:K421,1),"")</f>
        <v/>
      </c>
      <c r="M421" s="2"/>
    </row>
    <row r="422" spans="1:13" ht="14.5" hidden="1" x14ac:dyDescent="0.35">
      <c r="A422" s="2" t="s">
        <v>900</v>
      </c>
      <c r="B422" s="5">
        <v>46186</v>
      </c>
      <c r="C422" s="2" t="s">
        <v>156</v>
      </c>
      <c r="D422" s="2" t="s">
        <v>280</v>
      </c>
      <c r="E422" s="3" t="s">
        <v>281</v>
      </c>
      <c r="F422" s="2">
        <v>150</v>
      </c>
      <c r="G422" s="2" t="s">
        <v>262</v>
      </c>
      <c r="H422" s="2">
        <v>52800</v>
      </c>
      <c r="I422" s="2">
        <f>IF(AND(B422&gt;=GR_Report!$C$4,B422&lt;=GR_Report!$E$4),1,0)</f>
        <v>0</v>
      </c>
      <c r="J422" s="2">
        <f>IF(GR_Report!$C$6="All",1,IF(C422=GR_Report!$C$6,1,0))</f>
        <v>1</v>
      </c>
      <c r="K422" s="2">
        <f>IF(GR_Report!$G$6="All",1,IF(D422=GR_Report!$G$6,1,0))</f>
        <v>1</v>
      </c>
      <c r="L422" s="2" t="str">
        <f>IF(AND(I422=1,J422=1,K422=1),COUNTIFS($I$2:I422,1,$J$2:J422,1,$K$2:K422,1),"")</f>
        <v/>
      </c>
      <c r="M422" s="2"/>
    </row>
    <row r="423" spans="1:13" ht="14.5" x14ac:dyDescent="0.35">
      <c r="A423" s="2" t="s">
        <v>901</v>
      </c>
      <c r="B423" s="5">
        <v>46040</v>
      </c>
      <c r="C423" s="2" t="s">
        <v>41</v>
      </c>
      <c r="D423" s="2" t="s">
        <v>42</v>
      </c>
      <c r="E423" s="3" t="s">
        <v>43</v>
      </c>
      <c r="F423" s="2">
        <v>120</v>
      </c>
      <c r="G423" s="2" t="s">
        <v>15</v>
      </c>
      <c r="H423" s="2">
        <v>16400</v>
      </c>
      <c r="I423" s="2">
        <f>IF(AND(B423&gt;=GR_Report!$C$4,B423&lt;=GR_Report!$E$4),1,0)</f>
        <v>0</v>
      </c>
      <c r="J423" s="2">
        <f>IF(GR_Report!$C$6="All",1,IF(C423=GR_Report!$C$6,1,0))</f>
        <v>1</v>
      </c>
      <c r="K423" s="2">
        <f>IF(GR_Report!$G$6="All",1,IF(D423=GR_Report!$G$6,1,0))</f>
        <v>1</v>
      </c>
      <c r="L423" s="2" t="str">
        <f>IF(AND(I423=1,J423=1,K423=1),COUNTIFS($I$2:I423,1,$J$2:J423,1,$K$2:K423,1),"")</f>
        <v/>
      </c>
      <c r="M423" s="2"/>
    </row>
    <row r="424" spans="1:13" ht="14.5" hidden="1" x14ac:dyDescent="0.35">
      <c r="A424" s="2" t="s">
        <v>902</v>
      </c>
      <c r="B424" s="5">
        <v>46172</v>
      </c>
      <c r="C424" s="2" t="s">
        <v>138</v>
      </c>
      <c r="D424" s="2" t="s">
        <v>159</v>
      </c>
      <c r="E424" s="3" t="s">
        <v>160</v>
      </c>
      <c r="F424" s="2">
        <v>200</v>
      </c>
      <c r="G424" s="2" t="s">
        <v>121</v>
      </c>
      <c r="H424" s="2">
        <v>57500</v>
      </c>
      <c r="I424" s="2">
        <f>IF(AND(B424&gt;=GR_Report!$C$4,B424&lt;=GR_Report!$E$4),1,0)</f>
        <v>0</v>
      </c>
      <c r="J424" s="2">
        <f>IF(GR_Report!$C$6="All",1,IF(C424=GR_Report!$C$6,1,0))</f>
        <v>1</v>
      </c>
      <c r="K424" s="2">
        <f>IF(GR_Report!$G$6="All",1,IF(D424=GR_Report!$G$6,1,0))</f>
        <v>1</v>
      </c>
      <c r="L424" s="2" t="str">
        <f>IF(AND(I424=1,J424=1,K424=1),COUNTIFS($I$2:I424,1,$J$2:J424,1,$K$2:K424,1),"")</f>
        <v/>
      </c>
      <c r="M424" s="2"/>
    </row>
    <row r="425" spans="1:13" ht="14.5" hidden="1" x14ac:dyDescent="0.35">
      <c r="A425" s="2" t="s">
        <v>903</v>
      </c>
      <c r="B425" s="5">
        <v>46160</v>
      </c>
      <c r="C425" s="2" t="s">
        <v>30</v>
      </c>
      <c r="D425" s="2" t="s">
        <v>456</v>
      </c>
      <c r="E425" s="3" t="s">
        <v>457</v>
      </c>
      <c r="F425" s="2">
        <v>50</v>
      </c>
      <c r="G425" s="2" t="s">
        <v>121</v>
      </c>
      <c r="H425" s="2">
        <v>88500</v>
      </c>
      <c r="I425" s="2">
        <f>IF(AND(B425&gt;=GR_Report!$C$4,B425&lt;=GR_Report!$E$4),1,0)</f>
        <v>0</v>
      </c>
      <c r="J425" s="2">
        <f>IF(GR_Report!$C$6="All",1,IF(C425=GR_Report!$C$6,1,0))</f>
        <v>1</v>
      </c>
      <c r="K425" s="2">
        <f>IF(GR_Report!$G$6="All",1,IF(D425=GR_Report!$G$6,1,0))</f>
        <v>1</v>
      </c>
      <c r="L425" s="2" t="str">
        <f>IF(AND(I425=1,J425=1,K425=1),COUNTIFS($I$2:I425,1,$J$2:J425,1,$K$2:K425,1),"")</f>
        <v/>
      </c>
      <c r="M425" s="2"/>
    </row>
    <row r="426" spans="1:13" ht="14.5" hidden="1" x14ac:dyDescent="0.35">
      <c r="A426" s="2" t="s">
        <v>904</v>
      </c>
      <c r="B426" s="5">
        <v>46111</v>
      </c>
      <c r="C426" s="2" t="s">
        <v>30</v>
      </c>
      <c r="D426" s="2" t="s">
        <v>243</v>
      </c>
      <c r="E426" s="3" t="s">
        <v>244</v>
      </c>
      <c r="F426" s="2">
        <v>100</v>
      </c>
      <c r="G426" s="2" t="s">
        <v>121</v>
      </c>
      <c r="H426" s="2">
        <v>59500</v>
      </c>
      <c r="I426" s="2">
        <f>IF(AND(B426&gt;=GR_Report!$C$4,B426&lt;=GR_Report!$E$4),1,0)</f>
        <v>1</v>
      </c>
      <c r="J426" s="2">
        <f>IF(GR_Report!$C$6="All",1,IF(C426=GR_Report!$C$6,1,0))</f>
        <v>1</v>
      </c>
      <c r="K426" s="2">
        <f>IF(GR_Report!$G$6="All",1,IF(D426=GR_Report!$G$6,1,0))</f>
        <v>1</v>
      </c>
      <c r="L426" s="2">
        <f>IF(AND(I426=1,J426=1,K426=1),COUNTIFS($I$2:I426,1,$J$2:J426,1,$K$2:K426,1),"")</f>
        <v>70</v>
      </c>
      <c r="M426" s="2"/>
    </row>
    <row r="427" spans="1:13" ht="14.5" x14ac:dyDescent="0.35">
      <c r="A427" s="2" t="s">
        <v>905</v>
      </c>
      <c r="B427" s="5">
        <v>46026</v>
      </c>
      <c r="C427" s="2" t="s">
        <v>220</v>
      </c>
      <c r="D427" s="2" t="s">
        <v>218</v>
      </c>
      <c r="E427" s="3" t="s">
        <v>219</v>
      </c>
      <c r="F427" s="2">
        <v>80</v>
      </c>
      <c r="G427" s="2" t="s">
        <v>121</v>
      </c>
      <c r="H427" s="2">
        <v>5900</v>
      </c>
      <c r="I427" s="2">
        <f>IF(AND(B427&gt;=GR_Report!$C$4,B427&lt;=GR_Report!$E$4),1,0)</f>
        <v>0</v>
      </c>
      <c r="J427" s="2">
        <f>IF(GR_Report!$C$6="All",1,IF(C427=GR_Report!$C$6,1,0))</f>
        <v>1</v>
      </c>
      <c r="K427" s="2">
        <f>IF(GR_Report!$G$6="All",1,IF(D427=GR_Report!$G$6,1,0))</f>
        <v>1</v>
      </c>
      <c r="L427" s="2" t="str">
        <f>IF(AND(I427=1,J427=1,K427=1),COUNTIFS($I$2:I427,1,$J$2:J427,1,$K$2:K427,1),"")</f>
        <v/>
      </c>
      <c r="M427" s="2"/>
    </row>
    <row r="428" spans="1:13" ht="14.5" hidden="1" x14ac:dyDescent="0.35">
      <c r="A428" s="2" t="s">
        <v>906</v>
      </c>
      <c r="B428" s="5">
        <v>46080</v>
      </c>
      <c r="C428" s="2" t="s">
        <v>179</v>
      </c>
      <c r="D428" s="2" t="s">
        <v>375</v>
      </c>
      <c r="E428" s="3" t="s">
        <v>376</v>
      </c>
      <c r="F428" s="2">
        <v>80</v>
      </c>
      <c r="G428" s="2" t="s">
        <v>121</v>
      </c>
      <c r="H428" s="2">
        <v>87000</v>
      </c>
      <c r="I428" s="2">
        <f>IF(AND(B428&gt;=GR_Report!$C$4,B428&lt;=GR_Report!$E$4),1,0)</f>
        <v>0</v>
      </c>
      <c r="J428" s="2">
        <f>IF(GR_Report!$C$6="All",1,IF(C428=GR_Report!$C$6,1,0))</f>
        <v>1</v>
      </c>
      <c r="K428" s="2">
        <f>IF(GR_Report!$G$6="All",1,IF(D428=GR_Report!$G$6,1,0))</f>
        <v>1</v>
      </c>
      <c r="L428" s="2" t="str">
        <f>IF(AND(I428=1,J428=1,K428=1),COUNTIFS($I$2:I428,1,$J$2:J428,1,$K$2:K428,1),"")</f>
        <v/>
      </c>
      <c r="M428" s="2"/>
    </row>
    <row r="429" spans="1:13" ht="14.5" x14ac:dyDescent="0.35">
      <c r="A429" s="2" t="s">
        <v>907</v>
      </c>
      <c r="B429" s="5">
        <v>46040</v>
      </c>
      <c r="C429" s="2" t="s">
        <v>30</v>
      </c>
      <c r="D429" s="2" t="s">
        <v>322</v>
      </c>
      <c r="E429" s="3" t="s">
        <v>323</v>
      </c>
      <c r="F429" s="2">
        <v>30</v>
      </c>
      <c r="G429" s="2" t="s">
        <v>15</v>
      </c>
      <c r="H429" s="2">
        <v>68400</v>
      </c>
      <c r="I429" s="2">
        <f>IF(AND(B429&gt;=GR_Report!$C$4,B429&lt;=GR_Report!$E$4),1,0)</f>
        <v>0</v>
      </c>
      <c r="J429" s="2">
        <f>IF(GR_Report!$C$6="All",1,IF(C429=GR_Report!$C$6,1,0))</f>
        <v>1</v>
      </c>
      <c r="K429" s="2">
        <f>IF(GR_Report!$G$6="All",1,IF(D429=GR_Report!$G$6,1,0))</f>
        <v>1</v>
      </c>
      <c r="L429" s="2" t="str">
        <f>IF(AND(I429=1,J429=1,K429=1),COUNTIFS($I$2:I429,1,$J$2:J429,1,$K$2:K429,1),"")</f>
        <v/>
      </c>
      <c r="M429" s="2"/>
    </row>
    <row r="430" spans="1:13" ht="14.5" hidden="1" x14ac:dyDescent="0.35">
      <c r="A430" s="2" t="s">
        <v>908</v>
      </c>
      <c r="B430" s="5">
        <v>46071</v>
      </c>
      <c r="C430" s="2" t="s">
        <v>46</v>
      </c>
      <c r="D430" s="2" t="s">
        <v>403</v>
      </c>
      <c r="E430" s="3" t="s">
        <v>404</v>
      </c>
      <c r="F430" s="2">
        <v>60</v>
      </c>
      <c r="G430" s="2" t="s">
        <v>121</v>
      </c>
      <c r="H430" s="2">
        <v>55300</v>
      </c>
      <c r="I430" s="2">
        <f>IF(AND(B430&gt;=GR_Report!$C$4,B430&lt;=GR_Report!$E$4),1,0)</f>
        <v>0</v>
      </c>
      <c r="J430" s="2">
        <f>IF(GR_Report!$C$6="All",1,IF(C430=GR_Report!$C$6,1,0))</f>
        <v>1</v>
      </c>
      <c r="K430" s="2">
        <f>IF(GR_Report!$G$6="All",1,IF(D430=GR_Report!$G$6,1,0))</f>
        <v>1</v>
      </c>
      <c r="L430" s="2" t="str">
        <f>IF(AND(I430=1,J430=1,K430=1),COUNTIFS($I$2:I430,1,$J$2:J430,1,$K$2:K430,1),"")</f>
        <v/>
      </c>
      <c r="M430" s="2"/>
    </row>
    <row r="431" spans="1:13" ht="14.5" x14ac:dyDescent="0.35">
      <c r="A431" s="2" t="s">
        <v>909</v>
      </c>
      <c r="B431" s="5">
        <v>46046</v>
      </c>
      <c r="C431" s="2" t="s">
        <v>138</v>
      </c>
      <c r="D431" s="2" t="s">
        <v>349</v>
      </c>
      <c r="E431" s="3" t="s">
        <v>350</v>
      </c>
      <c r="F431" s="2">
        <v>100</v>
      </c>
      <c r="G431" s="2" t="s">
        <v>15</v>
      </c>
      <c r="H431" s="2">
        <v>40700</v>
      </c>
      <c r="I431" s="2">
        <f>IF(AND(B431&gt;=GR_Report!$C$4,B431&lt;=GR_Report!$E$4),1,0)</f>
        <v>0</v>
      </c>
      <c r="J431" s="2">
        <f>IF(GR_Report!$C$6="All",1,IF(C431=GR_Report!$C$6,1,0))</f>
        <v>1</v>
      </c>
      <c r="K431" s="2">
        <f>IF(GR_Report!$G$6="All",1,IF(D431=GR_Report!$G$6,1,0))</f>
        <v>1</v>
      </c>
      <c r="L431" s="2" t="str">
        <f>IF(AND(I431=1,J431=1,K431=1),COUNTIFS($I$2:I431,1,$J$2:J431,1,$K$2:K431,1),"")</f>
        <v/>
      </c>
      <c r="M431" s="2"/>
    </row>
    <row r="432" spans="1:13" ht="14.5" hidden="1" x14ac:dyDescent="0.35">
      <c r="A432" s="2" t="s">
        <v>910</v>
      </c>
      <c r="B432" s="5">
        <v>46100</v>
      </c>
      <c r="C432" s="2" t="s">
        <v>112</v>
      </c>
      <c r="D432" s="2" t="s">
        <v>130</v>
      </c>
      <c r="E432" s="3" t="s">
        <v>131</v>
      </c>
      <c r="F432" s="2">
        <v>20</v>
      </c>
      <c r="G432" s="2" t="s">
        <v>121</v>
      </c>
      <c r="H432" s="2">
        <v>14700</v>
      </c>
      <c r="I432" s="2">
        <f>IF(AND(B432&gt;=GR_Report!$C$4,B432&lt;=GR_Report!$E$4),1,0)</f>
        <v>1</v>
      </c>
      <c r="J432" s="2">
        <f>IF(GR_Report!$C$6="All",1,IF(C432=GR_Report!$C$6,1,0))</f>
        <v>1</v>
      </c>
      <c r="K432" s="2">
        <f>IF(GR_Report!$G$6="All",1,IF(D432=GR_Report!$G$6,1,0))</f>
        <v>1</v>
      </c>
      <c r="L432" s="2">
        <f>IF(AND(I432=1,J432=1,K432=1),COUNTIFS($I$2:I432,1,$J$2:J432,1,$K$2:K432,1),"")</f>
        <v>71</v>
      </c>
      <c r="M432" s="2"/>
    </row>
    <row r="433" spans="1:13" ht="14.5" x14ac:dyDescent="0.35">
      <c r="A433" s="2" t="s">
        <v>911</v>
      </c>
      <c r="B433" s="5">
        <v>46045</v>
      </c>
      <c r="C433" s="2" t="s">
        <v>30</v>
      </c>
      <c r="D433" s="2" t="s">
        <v>243</v>
      </c>
      <c r="E433" s="3" t="s">
        <v>244</v>
      </c>
      <c r="F433" s="2">
        <v>60</v>
      </c>
      <c r="G433" s="2" t="s">
        <v>121</v>
      </c>
      <c r="H433" s="2">
        <v>59500</v>
      </c>
      <c r="I433" s="2">
        <f>IF(AND(B433&gt;=GR_Report!$C$4,B433&lt;=GR_Report!$E$4),1,0)</f>
        <v>0</v>
      </c>
      <c r="J433" s="2">
        <f>IF(GR_Report!$C$6="All",1,IF(C433=GR_Report!$C$6,1,0))</f>
        <v>1</v>
      </c>
      <c r="K433" s="2">
        <f>IF(GR_Report!$G$6="All",1,IF(D433=GR_Report!$G$6,1,0))</f>
        <v>1</v>
      </c>
      <c r="L433" s="2" t="str">
        <f>IF(AND(I433=1,J433=1,K433=1),COUNTIFS($I$2:I433,1,$J$2:J433,1,$K$2:K433,1),"")</f>
        <v/>
      </c>
      <c r="M433" s="2"/>
    </row>
    <row r="434" spans="1:13" ht="14.5" x14ac:dyDescent="0.35">
      <c r="A434" s="2" t="s">
        <v>912</v>
      </c>
      <c r="B434" s="5">
        <v>46042</v>
      </c>
      <c r="C434" s="2" t="s">
        <v>147</v>
      </c>
      <c r="D434" s="2" t="s">
        <v>247</v>
      </c>
      <c r="E434" s="3" t="s">
        <v>248</v>
      </c>
      <c r="F434" s="2">
        <v>40</v>
      </c>
      <c r="G434" s="2" t="s">
        <v>121</v>
      </c>
      <c r="H434" s="2">
        <v>21200</v>
      </c>
      <c r="I434" s="2">
        <f>IF(AND(B434&gt;=GR_Report!$C$4,B434&lt;=GR_Report!$E$4),1,0)</f>
        <v>0</v>
      </c>
      <c r="J434" s="2">
        <f>IF(GR_Report!$C$6="All",1,IF(C434=GR_Report!$C$6,1,0))</f>
        <v>1</v>
      </c>
      <c r="K434" s="2">
        <f>IF(GR_Report!$G$6="All",1,IF(D434=GR_Report!$G$6,1,0))</f>
        <v>1</v>
      </c>
      <c r="L434" s="2" t="str">
        <f>IF(AND(I434=1,J434=1,K434=1),COUNTIFS($I$2:I434,1,$J$2:J434,1,$K$2:K434,1),"")</f>
        <v/>
      </c>
      <c r="M434" s="2"/>
    </row>
    <row r="435" spans="1:13" ht="14.5" hidden="1" x14ac:dyDescent="0.35">
      <c r="A435" s="2" t="s">
        <v>913</v>
      </c>
      <c r="B435" s="5">
        <v>46193</v>
      </c>
      <c r="C435" s="2" t="s">
        <v>38</v>
      </c>
      <c r="D435" s="2" t="s">
        <v>258</v>
      </c>
      <c r="E435" s="3" t="s">
        <v>259</v>
      </c>
      <c r="F435" s="2">
        <v>80</v>
      </c>
      <c r="G435" s="2" t="s">
        <v>262</v>
      </c>
      <c r="H435" s="2">
        <v>82600</v>
      </c>
      <c r="I435" s="2">
        <f>IF(AND(B435&gt;=GR_Report!$C$4,B435&lt;=GR_Report!$E$4),1,0)</f>
        <v>0</v>
      </c>
      <c r="J435" s="2">
        <f>IF(GR_Report!$C$6="All",1,IF(C435=GR_Report!$C$6,1,0))</f>
        <v>1</v>
      </c>
      <c r="K435" s="2">
        <f>IF(GR_Report!$G$6="All",1,IF(D435=GR_Report!$G$6,1,0))</f>
        <v>1</v>
      </c>
      <c r="L435" s="2" t="str">
        <f>IF(AND(I435=1,J435=1,K435=1),COUNTIFS($I$2:I435,1,$J$2:J435,1,$K$2:K435,1),"")</f>
        <v/>
      </c>
      <c r="M435" s="2"/>
    </row>
    <row r="436" spans="1:13" ht="14.5" x14ac:dyDescent="0.35">
      <c r="A436" s="2" t="s">
        <v>914</v>
      </c>
      <c r="B436" s="5">
        <v>46028</v>
      </c>
      <c r="C436" s="2" t="s">
        <v>27</v>
      </c>
      <c r="D436" s="2" t="s">
        <v>254</v>
      </c>
      <c r="E436" s="3" t="s">
        <v>255</v>
      </c>
      <c r="F436" s="2">
        <v>50</v>
      </c>
      <c r="G436" s="2" t="s">
        <v>121</v>
      </c>
      <c r="H436" s="2">
        <v>70100</v>
      </c>
      <c r="I436" s="2">
        <f>IF(AND(B436&gt;=GR_Report!$C$4,B436&lt;=GR_Report!$E$4),1,0)</f>
        <v>0</v>
      </c>
      <c r="J436" s="2">
        <f>IF(GR_Report!$C$6="All",1,IF(C436=GR_Report!$C$6,1,0))</f>
        <v>1</v>
      </c>
      <c r="K436" s="2">
        <f>IF(GR_Report!$G$6="All",1,IF(D436=GR_Report!$G$6,1,0))</f>
        <v>1</v>
      </c>
      <c r="L436" s="2" t="str">
        <f>IF(AND(I436=1,J436=1,K436=1),COUNTIFS($I$2:I436,1,$J$2:J436,1,$K$2:K436,1),"")</f>
        <v/>
      </c>
      <c r="M436" s="2"/>
    </row>
    <row r="437" spans="1:13" ht="14.5" hidden="1" x14ac:dyDescent="0.35">
      <c r="A437" s="2" t="s">
        <v>915</v>
      </c>
      <c r="B437" s="5">
        <v>46098</v>
      </c>
      <c r="C437" s="2" t="s">
        <v>24</v>
      </c>
      <c r="D437" s="2" t="s">
        <v>21</v>
      </c>
      <c r="E437" s="3" t="s">
        <v>22</v>
      </c>
      <c r="F437" s="2">
        <v>120</v>
      </c>
      <c r="G437" s="2" t="s">
        <v>15</v>
      </c>
      <c r="H437" s="2">
        <v>75500</v>
      </c>
      <c r="I437" s="2">
        <f>IF(AND(B437&gt;=GR_Report!$C$4,B437&lt;=GR_Report!$E$4),1,0)</f>
        <v>1</v>
      </c>
      <c r="J437" s="2">
        <f>IF(GR_Report!$C$6="All",1,IF(C437=GR_Report!$C$6,1,0))</f>
        <v>1</v>
      </c>
      <c r="K437" s="2">
        <f>IF(GR_Report!$G$6="All",1,IF(D437=GR_Report!$G$6,1,0))</f>
        <v>1</v>
      </c>
      <c r="L437" s="2">
        <f>IF(AND(I437=1,J437=1,K437=1),COUNTIFS($I$2:I437,1,$J$2:J437,1,$K$2:K437,1),"")</f>
        <v>72</v>
      </c>
      <c r="M437" s="2"/>
    </row>
    <row r="438" spans="1:13" ht="14.5" hidden="1" x14ac:dyDescent="0.35">
      <c r="A438" s="2" t="s">
        <v>916</v>
      </c>
      <c r="B438" s="5">
        <v>46067</v>
      </c>
      <c r="C438" s="2" t="s">
        <v>90</v>
      </c>
      <c r="D438" s="2" t="s">
        <v>88</v>
      </c>
      <c r="E438" s="3" t="s">
        <v>89</v>
      </c>
      <c r="F438" s="2">
        <v>150</v>
      </c>
      <c r="G438" s="2" t="s">
        <v>15</v>
      </c>
      <c r="H438" s="2">
        <v>64900</v>
      </c>
      <c r="I438" s="2">
        <f>IF(AND(B438&gt;=GR_Report!$C$4,B438&lt;=GR_Report!$E$4),1,0)</f>
        <v>0</v>
      </c>
      <c r="J438" s="2">
        <f>IF(GR_Report!$C$6="All",1,IF(C438=GR_Report!$C$6,1,0))</f>
        <v>1</v>
      </c>
      <c r="K438" s="2">
        <f>IF(GR_Report!$G$6="All",1,IF(D438=GR_Report!$G$6,1,0))</f>
        <v>1</v>
      </c>
      <c r="L438" s="2" t="str">
        <f>IF(AND(I438=1,J438=1,K438=1),COUNTIFS($I$2:I438,1,$J$2:J438,1,$K$2:K438,1),"")</f>
        <v/>
      </c>
      <c r="M438" s="2"/>
    </row>
    <row r="439" spans="1:13" ht="14.5" hidden="1" x14ac:dyDescent="0.35">
      <c r="A439" s="2" t="s">
        <v>917</v>
      </c>
      <c r="B439" s="5">
        <v>46088</v>
      </c>
      <c r="C439" s="2" t="s">
        <v>97</v>
      </c>
      <c r="D439" s="2" t="s">
        <v>324</v>
      </c>
      <c r="E439" s="3" t="s">
        <v>325</v>
      </c>
      <c r="F439" s="2">
        <v>150</v>
      </c>
      <c r="G439" s="2" t="s">
        <v>15</v>
      </c>
      <c r="H439" s="2">
        <v>44100</v>
      </c>
      <c r="I439" s="2">
        <f>IF(AND(B439&gt;=GR_Report!$C$4,B439&lt;=GR_Report!$E$4),1,0)</f>
        <v>1</v>
      </c>
      <c r="J439" s="2">
        <f>IF(GR_Report!$C$6="All",1,IF(C439=GR_Report!$C$6,1,0))</f>
        <v>1</v>
      </c>
      <c r="K439" s="2">
        <f>IF(GR_Report!$G$6="All",1,IF(D439=GR_Report!$G$6,1,0))</f>
        <v>1</v>
      </c>
      <c r="L439" s="2">
        <f>IF(AND(I439=1,J439=1,K439=1),COUNTIFS($I$2:I439,1,$J$2:J439,1,$K$2:K439,1),"")</f>
        <v>73</v>
      </c>
      <c r="M439" s="2"/>
    </row>
    <row r="440" spans="1:13" ht="14.5" hidden="1" x14ac:dyDescent="0.35">
      <c r="A440" s="2" t="s">
        <v>918</v>
      </c>
      <c r="B440" s="5">
        <v>46175</v>
      </c>
      <c r="C440" s="2" t="s">
        <v>153</v>
      </c>
      <c r="D440" s="2" t="s">
        <v>286</v>
      </c>
      <c r="E440" s="3" t="s">
        <v>287</v>
      </c>
      <c r="F440" s="2">
        <v>40</v>
      </c>
      <c r="G440" s="2" t="s">
        <v>262</v>
      </c>
      <c r="H440" s="2">
        <v>67900</v>
      </c>
      <c r="I440" s="2">
        <f>IF(AND(B440&gt;=GR_Report!$C$4,B440&lt;=GR_Report!$E$4),1,0)</f>
        <v>0</v>
      </c>
      <c r="J440" s="2">
        <f>IF(GR_Report!$C$6="All",1,IF(C440=GR_Report!$C$6,1,0))</f>
        <v>1</v>
      </c>
      <c r="K440" s="2">
        <f>IF(GR_Report!$G$6="All",1,IF(D440=GR_Report!$G$6,1,0))</f>
        <v>1</v>
      </c>
      <c r="L440" s="2" t="str">
        <f>IF(AND(I440=1,J440=1,K440=1),COUNTIFS($I$2:I440,1,$J$2:J440,1,$K$2:K440,1),"")</f>
        <v/>
      </c>
      <c r="M440" s="2"/>
    </row>
    <row r="441" spans="1:13" ht="14.5" x14ac:dyDescent="0.35">
      <c r="A441" s="2" t="s">
        <v>919</v>
      </c>
      <c r="B441" s="5">
        <v>46035</v>
      </c>
      <c r="C441" s="2" t="s">
        <v>71</v>
      </c>
      <c r="D441" s="2" t="s">
        <v>454</v>
      </c>
      <c r="E441" s="3" t="s">
        <v>455</v>
      </c>
      <c r="F441" s="2">
        <v>120</v>
      </c>
      <c r="G441" s="2" t="s">
        <v>121</v>
      </c>
      <c r="H441" s="2">
        <v>21300</v>
      </c>
      <c r="I441" s="2">
        <f>IF(AND(B441&gt;=GR_Report!$C$4,B441&lt;=GR_Report!$E$4),1,0)</f>
        <v>0</v>
      </c>
      <c r="J441" s="2">
        <f>IF(GR_Report!$C$6="All",1,IF(C441=GR_Report!$C$6,1,0))</f>
        <v>1</v>
      </c>
      <c r="K441" s="2">
        <f>IF(GR_Report!$G$6="All",1,IF(D441=GR_Report!$G$6,1,0))</f>
        <v>1</v>
      </c>
      <c r="L441" s="2" t="str">
        <f>IF(AND(I441=1,J441=1,K441=1),COUNTIFS($I$2:I441,1,$J$2:J441,1,$K$2:K441,1),"")</f>
        <v/>
      </c>
      <c r="M441" s="2"/>
    </row>
    <row r="442" spans="1:13" ht="14.5" hidden="1" x14ac:dyDescent="0.35">
      <c r="A442" s="2" t="s">
        <v>920</v>
      </c>
      <c r="B442" s="5">
        <v>46195</v>
      </c>
      <c r="C442" s="2" t="s">
        <v>71</v>
      </c>
      <c r="D442" s="2" t="s">
        <v>127</v>
      </c>
      <c r="E442" s="3" t="s">
        <v>128</v>
      </c>
      <c r="F442" s="2">
        <v>150</v>
      </c>
      <c r="G442" s="2" t="s">
        <v>121</v>
      </c>
      <c r="H442" s="2">
        <v>74000</v>
      </c>
      <c r="I442" s="2">
        <f>IF(AND(B442&gt;=GR_Report!$C$4,B442&lt;=GR_Report!$E$4),1,0)</f>
        <v>0</v>
      </c>
      <c r="J442" s="2">
        <f>IF(GR_Report!$C$6="All",1,IF(C442=GR_Report!$C$6,1,0))</f>
        <v>1</v>
      </c>
      <c r="K442" s="2">
        <f>IF(GR_Report!$G$6="All",1,IF(D442=GR_Report!$G$6,1,0))</f>
        <v>1</v>
      </c>
      <c r="L442" s="2" t="str">
        <f>IF(AND(I442=1,J442=1,K442=1),COUNTIFS($I$2:I442,1,$J$2:J442,1,$K$2:K442,1),"")</f>
        <v/>
      </c>
      <c r="M442" s="2"/>
    </row>
    <row r="443" spans="1:13" ht="14.5" hidden="1" x14ac:dyDescent="0.35">
      <c r="A443" s="2" t="s">
        <v>921</v>
      </c>
      <c r="B443" s="5">
        <v>46088</v>
      </c>
      <c r="C443" s="2" t="s">
        <v>27</v>
      </c>
      <c r="D443" s="2" t="s">
        <v>254</v>
      </c>
      <c r="E443" s="3" t="s">
        <v>255</v>
      </c>
      <c r="F443" s="2">
        <v>40</v>
      </c>
      <c r="G443" s="2" t="s">
        <v>121</v>
      </c>
      <c r="H443" s="2">
        <v>70100</v>
      </c>
      <c r="I443" s="2">
        <f>IF(AND(B443&gt;=GR_Report!$C$4,B443&lt;=GR_Report!$E$4),1,0)</f>
        <v>1</v>
      </c>
      <c r="J443" s="2">
        <f>IF(GR_Report!$C$6="All",1,IF(C443=GR_Report!$C$6,1,0))</f>
        <v>1</v>
      </c>
      <c r="K443" s="2">
        <f>IF(GR_Report!$G$6="All",1,IF(D443=GR_Report!$G$6,1,0))</f>
        <v>1</v>
      </c>
      <c r="L443" s="2">
        <f>IF(AND(I443=1,J443=1,K443=1),COUNTIFS($I$2:I443,1,$J$2:J443,1,$K$2:K443,1),"")</f>
        <v>74</v>
      </c>
      <c r="M443" s="2"/>
    </row>
    <row r="444" spans="1:13" ht="14.5" hidden="1" x14ac:dyDescent="0.35">
      <c r="A444" s="2" t="s">
        <v>922</v>
      </c>
      <c r="B444" s="5">
        <v>46183</v>
      </c>
      <c r="C444" s="2" t="s">
        <v>179</v>
      </c>
      <c r="D444" s="2" t="s">
        <v>301</v>
      </c>
      <c r="E444" s="3" t="s">
        <v>302</v>
      </c>
      <c r="F444" s="2">
        <v>200</v>
      </c>
      <c r="G444" s="2" t="s">
        <v>262</v>
      </c>
      <c r="H444" s="2">
        <v>41600</v>
      </c>
      <c r="I444" s="2">
        <f>IF(AND(B444&gt;=GR_Report!$C$4,B444&lt;=GR_Report!$E$4),1,0)</f>
        <v>0</v>
      </c>
      <c r="J444" s="2">
        <f>IF(GR_Report!$C$6="All",1,IF(C444=GR_Report!$C$6,1,0))</f>
        <v>1</v>
      </c>
      <c r="K444" s="2">
        <f>IF(GR_Report!$G$6="All",1,IF(D444=GR_Report!$G$6,1,0))</f>
        <v>1</v>
      </c>
      <c r="L444" s="2" t="str">
        <f>IF(AND(I444=1,J444=1,K444=1),COUNTIFS($I$2:I444,1,$J$2:J444,1,$K$2:K444,1),"")</f>
        <v/>
      </c>
      <c r="M444" s="2"/>
    </row>
    <row r="445" spans="1:13" ht="14.5" hidden="1" x14ac:dyDescent="0.35">
      <c r="A445" s="2" t="s">
        <v>923</v>
      </c>
      <c r="B445" s="5">
        <v>46121</v>
      </c>
      <c r="C445" s="2" t="s">
        <v>156</v>
      </c>
      <c r="D445" s="2" t="s">
        <v>154</v>
      </c>
      <c r="E445" s="3" t="s">
        <v>155</v>
      </c>
      <c r="F445" s="2">
        <v>30</v>
      </c>
      <c r="G445" s="2" t="s">
        <v>121</v>
      </c>
      <c r="H445" s="2">
        <v>53100</v>
      </c>
      <c r="I445" s="2">
        <f>IF(AND(B445&gt;=GR_Report!$C$4,B445&lt;=GR_Report!$E$4),1,0)</f>
        <v>0</v>
      </c>
      <c r="J445" s="2">
        <f>IF(GR_Report!$C$6="All",1,IF(C445=GR_Report!$C$6,1,0))</f>
        <v>1</v>
      </c>
      <c r="K445" s="2">
        <f>IF(GR_Report!$G$6="All",1,IF(D445=GR_Report!$G$6,1,0))</f>
        <v>1</v>
      </c>
      <c r="L445" s="2" t="str">
        <f>IF(AND(I445=1,J445=1,K445=1),COUNTIFS($I$2:I445,1,$J$2:J445,1,$K$2:K445,1),"")</f>
        <v/>
      </c>
      <c r="M445" s="2"/>
    </row>
    <row r="446" spans="1:13" ht="14.5" x14ac:dyDescent="0.35">
      <c r="A446" s="2" t="s">
        <v>924</v>
      </c>
      <c r="B446" s="5">
        <v>46031</v>
      </c>
      <c r="C446" s="2" t="s">
        <v>97</v>
      </c>
      <c r="D446" s="2" t="s">
        <v>190</v>
      </c>
      <c r="E446" s="3" t="s">
        <v>191</v>
      </c>
      <c r="F446" s="2">
        <v>50</v>
      </c>
      <c r="G446" s="2" t="s">
        <v>121</v>
      </c>
      <c r="H446" s="2">
        <v>59000</v>
      </c>
      <c r="I446" s="2">
        <f>IF(AND(B446&gt;=GR_Report!$C$4,B446&lt;=GR_Report!$E$4),1,0)</f>
        <v>0</v>
      </c>
      <c r="J446" s="2">
        <f>IF(GR_Report!$C$6="All",1,IF(C446=GR_Report!$C$6,1,0))</f>
        <v>1</v>
      </c>
      <c r="K446" s="2">
        <f>IF(GR_Report!$G$6="All",1,IF(D446=GR_Report!$G$6,1,0))</f>
        <v>1</v>
      </c>
      <c r="L446" s="2" t="str">
        <f>IF(AND(I446=1,J446=1,K446=1),COUNTIFS($I$2:I446,1,$J$2:J446,1,$K$2:K446,1),"")</f>
        <v/>
      </c>
      <c r="M446" s="2"/>
    </row>
    <row r="447" spans="1:13" ht="14.5" x14ac:dyDescent="0.35">
      <c r="A447" s="2" t="s">
        <v>925</v>
      </c>
      <c r="B447" s="5">
        <v>46037</v>
      </c>
      <c r="C447" s="2" t="s">
        <v>97</v>
      </c>
      <c r="D447" s="2" t="s">
        <v>95</v>
      </c>
      <c r="E447" s="3" t="s">
        <v>96</v>
      </c>
      <c r="F447" s="2">
        <v>30</v>
      </c>
      <c r="G447" s="2" t="s">
        <v>15</v>
      </c>
      <c r="H447" s="2">
        <v>68700</v>
      </c>
      <c r="I447" s="2">
        <f>IF(AND(B447&gt;=GR_Report!$C$4,B447&lt;=GR_Report!$E$4),1,0)</f>
        <v>0</v>
      </c>
      <c r="J447" s="2">
        <f>IF(GR_Report!$C$6="All",1,IF(C447=GR_Report!$C$6,1,0))</f>
        <v>1</v>
      </c>
      <c r="K447" s="2">
        <f>IF(GR_Report!$G$6="All",1,IF(D447=GR_Report!$G$6,1,0))</f>
        <v>1</v>
      </c>
      <c r="L447" s="2" t="str">
        <f>IF(AND(I447=1,J447=1,K447=1),COUNTIFS($I$2:I447,1,$J$2:J447,1,$K$2:K447,1),"")</f>
        <v/>
      </c>
      <c r="M447" s="2"/>
    </row>
    <row r="448" spans="1:13" ht="14.5" x14ac:dyDescent="0.35">
      <c r="A448" s="2" t="s">
        <v>926</v>
      </c>
      <c r="B448" s="5">
        <v>46048</v>
      </c>
      <c r="C448" s="2" t="s">
        <v>179</v>
      </c>
      <c r="D448" s="2" t="s">
        <v>272</v>
      </c>
      <c r="E448" s="3" t="s">
        <v>273</v>
      </c>
      <c r="F448" s="2">
        <v>150</v>
      </c>
      <c r="G448" s="2" t="s">
        <v>262</v>
      </c>
      <c r="H448" s="2">
        <v>31500</v>
      </c>
      <c r="I448" s="2">
        <f>IF(AND(B448&gt;=GR_Report!$C$4,B448&lt;=GR_Report!$E$4),1,0)</f>
        <v>0</v>
      </c>
      <c r="J448" s="2">
        <f>IF(GR_Report!$C$6="All",1,IF(C448=GR_Report!$C$6,1,0))</f>
        <v>1</v>
      </c>
      <c r="K448" s="2">
        <f>IF(GR_Report!$G$6="All",1,IF(D448=GR_Report!$G$6,1,0))</f>
        <v>1</v>
      </c>
      <c r="L448" s="2" t="str">
        <f>IF(AND(I448=1,J448=1,K448=1),COUNTIFS($I$2:I448,1,$J$2:J448,1,$K$2:K448,1),"")</f>
        <v/>
      </c>
      <c r="M448" s="2"/>
    </row>
    <row r="449" spans="1:13" ht="14.5" hidden="1" x14ac:dyDescent="0.35">
      <c r="A449" s="2" t="s">
        <v>927</v>
      </c>
      <c r="B449" s="5">
        <v>46074</v>
      </c>
      <c r="C449" s="2" t="s">
        <v>27</v>
      </c>
      <c r="D449" s="2" t="s">
        <v>25</v>
      </c>
      <c r="E449" s="3" t="s">
        <v>26</v>
      </c>
      <c r="F449" s="2">
        <v>30</v>
      </c>
      <c r="G449" s="2" t="s">
        <v>15</v>
      </c>
      <c r="H449" s="2">
        <v>73700</v>
      </c>
      <c r="I449" s="2">
        <f>IF(AND(B449&gt;=GR_Report!$C$4,B449&lt;=GR_Report!$E$4),1,0)</f>
        <v>0</v>
      </c>
      <c r="J449" s="2">
        <f>IF(GR_Report!$C$6="All",1,IF(C449=GR_Report!$C$6,1,0))</f>
        <v>1</v>
      </c>
      <c r="K449" s="2">
        <f>IF(GR_Report!$G$6="All",1,IF(D449=GR_Report!$G$6,1,0))</f>
        <v>1</v>
      </c>
      <c r="L449" s="2" t="str">
        <f>IF(AND(I449=1,J449=1,K449=1),COUNTIFS($I$2:I449,1,$J$2:J449,1,$K$2:K449,1),"")</f>
        <v/>
      </c>
      <c r="M449" s="2"/>
    </row>
    <row r="450" spans="1:13" ht="14.5" hidden="1" x14ac:dyDescent="0.35">
      <c r="A450" s="2" t="s">
        <v>928</v>
      </c>
      <c r="B450" s="5">
        <v>46189</v>
      </c>
      <c r="C450" s="2" t="s">
        <v>46</v>
      </c>
      <c r="D450" s="2" t="s">
        <v>52</v>
      </c>
      <c r="E450" s="3" t="s">
        <v>53</v>
      </c>
      <c r="F450" s="2">
        <v>150</v>
      </c>
      <c r="G450" s="2" t="s">
        <v>15</v>
      </c>
      <c r="H450" s="2">
        <v>39600</v>
      </c>
      <c r="I450" s="2">
        <f>IF(AND(B450&gt;=GR_Report!$C$4,B450&lt;=GR_Report!$E$4),1,0)</f>
        <v>0</v>
      </c>
      <c r="J450" s="2">
        <f>IF(GR_Report!$C$6="All",1,IF(C450=GR_Report!$C$6,1,0))</f>
        <v>1</v>
      </c>
      <c r="K450" s="2">
        <f>IF(GR_Report!$G$6="All",1,IF(D450=GR_Report!$G$6,1,0))</f>
        <v>1</v>
      </c>
      <c r="L450" s="2" t="str">
        <f>IF(AND(I450=1,J450=1,K450=1),COUNTIFS($I$2:I450,1,$J$2:J450,1,$K$2:K450,1),"")</f>
        <v/>
      </c>
      <c r="M450" s="2"/>
    </row>
    <row r="451" spans="1:13" ht="14.5" hidden="1" x14ac:dyDescent="0.35">
      <c r="A451" s="2" t="s">
        <v>929</v>
      </c>
      <c r="B451" s="5">
        <v>46084</v>
      </c>
      <c r="C451" s="2" t="s">
        <v>147</v>
      </c>
      <c r="D451" s="2" t="s">
        <v>245</v>
      </c>
      <c r="E451" s="3" t="s">
        <v>246</v>
      </c>
      <c r="F451" s="2">
        <v>20</v>
      </c>
      <c r="G451" s="2" t="s">
        <v>121</v>
      </c>
      <c r="H451" s="2">
        <v>15700</v>
      </c>
      <c r="I451" s="2">
        <f>IF(AND(B451&gt;=GR_Report!$C$4,B451&lt;=GR_Report!$E$4),1,0)</f>
        <v>1</v>
      </c>
      <c r="J451" s="2">
        <f>IF(GR_Report!$C$6="All",1,IF(C451=GR_Report!$C$6,1,0))</f>
        <v>1</v>
      </c>
      <c r="K451" s="2">
        <f>IF(GR_Report!$G$6="All",1,IF(D451=GR_Report!$G$6,1,0))</f>
        <v>1</v>
      </c>
      <c r="L451" s="2">
        <f>IF(AND(I451=1,J451=1,K451=1),COUNTIFS($I$2:I451,1,$J$2:J451,1,$K$2:K451,1),"")</f>
        <v>75</v>
      </c>
      <c r="M451" s="2"/>
    </row>
    <row r="452" spans="1:13" ht="14.5" hidden="1" x14ac:dyDescent="0.35">
      <c r="A452" s="2" t="s">
        <v>930</v>
      </c>
      <c r="B452" s="5">
        <v>46125</v>
      </c>
      <c r="C452" s="2" t="s">
        <v>38</v>
      </c>
      <c r="D452" s="2" t="s">
        <v>311</v>
      </c>
      <c r="E452" s="3" t="s">
        <v>312</v>
      </c>
      <c r="F452" s="2">
        <v>200</v>
      </c>
      <c r="G452" s="2" t="s">
        <v>15</v>
      </c>
      <c r="H452" s="2">
        <v>19400</v>
      </c>
      <c r="I452" s="2">
        <f>IF(AND(B452&gt;=GR_Report!$C$4,B452&lt;=GR_Report!$E$4),1,0)</f>
        <v>0</v>
      </c>
      <c r="J452" s="2">
        <f>IF(GR_Report!$C$6="All",1,IF(C452=GR_Report!$C$6,1,0))</f>
        <v>1</v>
      </c>
      <c r="K452" s="2">
        <f>IF(GR_Report!$G$6="All",1,IF(D452=GR_Report!$G$6,1,0))</f>
        <v>1</v>
      </c>
      <c r="L452" s="2" t="str">
        <f>IF(AND(I452=1,J452=1,K452=1),COUNTIFS($I$2:I452,1,$J$2:J452,1,$K$2:K452,1),"")</f>
        <v/>
      </c>
      <c r="M452" s="2"/>
    </row>
    <row r="453" spans="1:13" ht="14.5" hidden="1" x14ac:dyDescent="0.35">
      <c r="A453" s="2" t="s">
        <v>931</v>
      </c>
      <c r="B453" s="5">
        <v>46114</v>
      </c>
      <c r="C453" s="2" t="s">
        <v>61</v>
      </c>
      <c r="D453" s="2" t="s">
        <v>373</v>
      </c>
      <c r="E453" s="3" t="s">
        <v>374</v>
      </c>
      <c r="F453" s="2">
        <v>200</v>
      </c>
      <c r="G453" s="2" t="s">
        <v>121</v>
      </c>
      <c r="H453" s="2">
        <v>70900</v>
      </c>
      <c r="I453" s="2">
        <f>IF(AND(B453&gt;=GR_Report!$C$4,B453&lt;=GR_Report!$E$4),1,0)</f>
        <v>0</v>
      </c>
      <c r="J453" s="2">
        <f>IF(GR_Report!$C$6="All",1,IF(C453=GR_Report!$C$6,1,0))</f>
        <v>1</v>
      </c>
      <c r="K453" s="2">
        <f>IF(GR_Report!$G$6="All",1,IF(D453=GR_Report!$G$6,1,0))</f>
        <v>1</v>
      </c>
      <c r="L453" s="2" t="str">
        <f>IF(AND(I453=1,J453=1,K453=1),COUNTIFS($I$2:I453,1,$J$2:J453,1,$K$2:K453,1),"")</f>
        <v/>
      </c>
      <c r="M453" s="2"/>
    </row>
    <row r="454" spans="1:13" ht="14.5" hidden="1" x14ac:dyDescent="0.35">
      <c r="A454" s="2" t="s">
        <v>932</v>
      </c>
      <c r="B454" s="5">
        <v>46069</v>
      </c>
      <c r="C454" s="2" t="s">
        <v>27</v>
      </c>
      <c r="D454" s="2" t="s">
        <v>254</v>
      </c>
      <c r="E454" s="3" t="s">
        <v>255</v>
      </c>
      <c r="F454" s="2">
        <v>40</v>
      </c>
      <c r="G454" s="2" t="s">
        <v>121</v>
      </c>
      <c r="H454" s="2">
        <v>70100</v>
      </c>
      <c r="I454" s="2">
        <f>IF(AND(B454&gt;=GR_Report!$C$4,B454&lt;=GR_Report!$E$4),1,0)</f>
        <v>0</v>
      </c>
      <c r="J454" s="2">
        <f>IF(GR_Report!$C$6="All",1,IF(C454=GR_Report!$C$6,1,0))</f>
        <v>1</v>
      </c>
      <c r="K454" s="2">
        <f>IF(GR_Report!$G$6="All",1,IF(D454=GR_Report!$G$6,1,0))</f>
        <v>1</v>
      </c>
      <c r="L454" s="2" t="str">
        <f>IF(AND(I454=1,J454=1,K454=1),COUNTIFS($I$2:I454,1,$J$2:J454,1,$K$2:K454,1),"")</f>
        <v/>
      </c>
      <c r="M454" s="2"/>
    </row>
    <row r="455" spans="1:13" ht="14.5" hidden="1" x14ac:dyDescent="0.35">
      <c r="A455" s="2" t="s">
        <v>933</v>
      </c>
      <c r="B455" s="5">
        <v>46142</v>
      </c>
      <c r="C455" s="2" t="s">
        <v>81</v>
      </c>
      <c r="D455" s="2" t="s">
        <v>361</v>
      </c>
      <c r="E455" s="3" t="s">
        <v>362</v>
      </c>
      <c r="F455" s="2">
        <v>20</v>
      </c>
      <c r="G455" s="2" t="s">
        <v>15</v>
      </c>
      <c r="H455" s="2">
        <v>89300</v>
      </c>
      <c r="I455" s="2">
        <f>IF(AND(B455&gt;=GR_Report!$C$4,B455&lt;=GR_Report!$E$4),1,0)</f>
        <v>0</v>
      </c>
      <c r="J455" s="2">
        <f>IF(GR_Report!$C$6="All",1,IF(C455=GR_Report!$C$6,1,0))</f>
        <v>1</v>
      </c>
      <c r="K455" s="2">
        <f>IF(GR_Report!$G$6="All",1,IF(D455=GR_Report!$G$6,1,0))</f>
        <v>1</v>
      </c>
      <c r="L455" s="2" t="str">
        <f>IF(AND(I455=1,J455=1,K455=1),COUNTIFS($I$2:I455,1,$J$2:J455,1,$K$2:K455,1),"")</f>
        <v/>
      </c>
      <c r="M455" s="2"/>
    </row>
    <row r="456" spans="1:13" ht="14.5" hidden="1" x14ac:dyDescent="0.35">
      <c r="A456" s="2" t="s">
        <v>934</v>
      </c>
      <c r="B456" s="5">
        <v>46083</v>
      </c>
      <c r="C456" s="2" t="s">
        <v>156</v>
      </c>
      <c r="D456" s="2" t="s">
        <v>393</v>
      </c>
      <c r="E456" s="3" t="s">
        <v>394</v>
      </c>
      <c r="F456" s="2">
        <v>40</v>
      </c>
      <c r="G456" s="2" t="s">
        <v>121</v>
      </c>
      <c r="H456" s="2">
        <v>88100</v>
      </c>
      <c r="I456" s="2">
        <f>IF(AND(B456&gt;=GR_Report!$C$4,B456&lt;=GR_Report!$E$4),1,0)</f>
        <v>1</v>
      </c>
      <c r="J456" s="2">
        <f>IF(GR_Report!$C$6="All",1,IF(C456=GR_Report!$C$6,1,0))</f>
        <v>1</v>
      </c>
      <c r="K456" s="2">
        <f>IF(GR_Report!$G$6="All",1,IF(D456=GR_Report!$G$6,1,0))</f>
        <v>1</v>
      </c>
      <c r="L456" s="2">
        <f>IF(AND(I456=1,J456=1,K456=1),COUNTIFS($I$2:I456,1,$J$2:J456,1,$K$2:K456,1),"")</f>
        <v>76</v>
      </c>
      <c r="M456" s="2"/>
    </row>
    <row r="457" spans="1:13" ht="14.5" hidden="1" x14ac:dyDescent="0.35">
      <c r="A457" s="2" t="s">
        <v>935</v>
      </c>
      <c r="B457" s="5">
        <v>46061</v>
      </c>
      <c r="C457" s="2" t="s">
        <v>38</v>
      </c>
      <c r="D457" s="2" t="s">
        <v>295</v>
      </c>
      <c r="E457" s="3" t="s">
        <v>296</v>
      </c>
      <c r="F457" s="2">
        <v>120</v>
      </c>
      <c r="G457" s="2" t="s">
        <v>262</v>
      </c>
      <c r="H457" s="2">
        <v>54000</v>
      </c>
      <c r="I457" s="2">
        <f>IF(AND(B457&gt;=GR_Report!$C$4,B457&lt;=GR_Report!$E$4),1,0)</f>
        <v>0</v>
      </c>
      <c r="J457" s="2">
        <f>IF(GR_Report!$C$6="All",1,IF(C457=GR_Report!$C$6,1,0))</f>
        <v>1</v>
      </c>
      <c r="K457" s="2">
        <f>IF(GR_Report!$G$6="All",1,IF(D457=GR_Report!$G$6,1,0))</f>
        <v>1</v>
      </c>
      <c r="L457" s="2" t="str">
        <f>IF(AND(I457=1,J457=1,K457=1),COUNTIFS($I$2:I457,1,$J$2:J457,1,$K$2:K457,1),"")</f>
        <v/>
      </c>
      <c r="M457" s="2"/>
    </row>
    <row r="458" spans="1:13" ht="14.5" hidden="1" x14ac:dyDescent="0.35">
      <c r="A458" s="2" t="s">
        <v>936</v>
      </c>
      <c r="B458" s="5">
        <v>46151</v>
      </c>
      <c r="C458" s="2" t="s">
        <v>20</v>
      </c>
      <c r="D458" s="2" t="s">
        <v>464</v>
      </c>
      <c r="E458" s="3" t="s">
        <v>465</v>
      </c>
      <c r="F458" s="2">
        <v>80</v>
      </c>
      <c r="G458" s="2" t="s">
        <v>121</v>
      </c>
      <c r="H458" s="2">
        <v>30900</v>
      </c>
      <c r="I458" s="2">
        <f>IF(AND(B458&gt;=GR_Report!$C$4,B458&lt;=GR_Report!$E$4),1,0)</f>
        <v>0</v>
      </c>
      <c r="J458" s="2">
        <f>IF(GR_Report!$C$6="All",1,IF(C458=GR_Report!$C$6,1,0))</f>
        <v>1</v>
      </c>
      <c r="K458" s="2">
        <f>IF(GR_Report!$G$6="All",1,IF(D458=GR_Report!$G$6,1,0))</f>
        <v>1</v>
      </c>
      <c r="L458" s="2" t="str">
        <f>IF(AND(I458=1,J458=1,K458=1),COUNTIFS($I$2:I458,1,$J$2:J458,1,$K$2:K458,1),"")</f>
        <v/>
      </c>
      <c r="M458" s="2"/>
    </row>
    <row r="459" spans="1:13" ht="14.5" hidden="1" x14ac:dyDescent="0.35">
      <c r="A459" s="2" t="s">
        <v>937</v>
      </c>
      <c r="B459" s="5">
        <v>46163</v>
      </c>
      <c r="C459" s="2" t="s">
        <v>56</v>
      </c>
      <c r="D459" s="2" t="s">
        <v>437</v>
      </c>
      <c r="E459" s="3" t="s">
        <v>438</v>
      </c>
      <c r="F459" s="2">
        <v>60</v>
      </c>
      <c r="G459" s="2" t="s">
        <v>121</v>
      </c>
      <c r="H459" s="2">
        <v>36900</v>
      </c>
      <c r="I459" s="2">
        <f>IF(AND(B459&gt;=GR_Report!$C$4,B459&lt;=GR_Report!$E$4),1,0)</f>
        <v>0</v>
      </c>
      <c r="J459" s="2">
        <f>IF(GR_Report!$C$6="All",1,IF(C459=GR_Report!$C$6,1,0))</f>
        <v>1</v>
      </c>
      <c r="K459" s="2">
        <f>IF(GR_Report!$G$6="All",1,IF(D459=GR_Report!$G$6,1,0))</f>
        <v>1</v>
      </c>
      <c r="L459" s="2" t="str">
        <f>IF(AND(I459=1,J459=1,K459=1),COUNTIFS($I$2:I459,1,$J$2:J459,1,$K$2:K459,1),"")</f>
        <v/>
      </c>
      <c r="M459" s="2"/>
    </row>
    <row r="460" spans="1:13" ht="14.5" hidden="1" x14ac:dyDescent="0.35">
      <c r="A460" s="2" t="s">
        <v>938</v>
      </c>
      <c r="B460" s="5">
        <v>46146</v>
      </c>
      <c r="C460" s="2" t="s">
        <v>147</v>
      </c>
      <c r="D460" s="2" t="s">
        <v>247</v>
      </c>
      <c r="E460" s="3" t="s">
        <v>248</v>
      </c>
      <c r="F460" s="2">
        <v>120</v>
      </c>
      <c r="G460" s="2" t="s">
        <v>121</v>
      </c>
      <c r="H460" s="2">
        <v>21200</v>
      </c>
      <c r="I460" s="2">
        <f>IF(AND(B460&gt;=GR_Report!$C$4,B460&lt;=GR_Report!$E$4),1,0)</f>
        <v>0</v>
      </c>
      <c r="J460" s="2">
        <f>IF(GR_Report!$C$6="All",1,IF(C460=GR_Report!$C$6,1,0))</f>
        <v>1</v>
      </c>
      <c r="K460" s="2">
        <f>IF(GR_Report!$G$6="All",1,IF(D460=GR_Report!$G$6,1,0))</f>
        <v>1</v>
      </c>
      <c r="L460" s="2" t="str">
        <f>IF(AND(I460=1,J460=1,K460=1),COUNTIFS($I$2:I460,1,$J$2:J460,1,$K$2:K460,1),"")</f>
        <v/>
      </c>
      <c r="M460" s="2"/>
    </row>
    <row r="461" spans="1:13" ht="14.5" hidden="1" x14ac:dyDescent="0.35">
      <c r="A461" s="2" t="s">
        <v>939</v>
      </c>
      <c r="B461" s="5">
        <v>46170</v>
      </c>
      <c r="C461" s="2" t="s">
        <v>156</v>
      </c>
      <c r="D461" s="2" t="s">
        <v>263</v>
      </c>
      <c r="E461" s="3" t="s">
        <v>264</v>
      </c>
      <c r="F461" s="2">
        <v>100</v>
      </c>
      <c r="G461" s="2" t="s">
        <v>262</v>
      </c>
      <c r="H461" s="2">
        <v>16400</v>
      </c>
      <c r="I461" s="2">
        <f>IF(AND(B461&gt;=GR_Report!$C$4,B461&lt;=GR_Report!$E$4),1,0)</f>
        <v>0</v>
      </c>
      <c r="J461" s="2">
        <f>IF(GR_Report!$C$6="All",1,IF(C461=GR_Report!$C$6,1,0))</f>
        <v>1</v>
      </c>
      <c r="K461" s="2">
        <f>IF(GR_Report!$G$6="All",1,IF(D461=GR_Report!$G$6,1,0))</f>
        <v>1</v>
      </c>
      <c r="L461" s="2" t="str">
        <f>IF(AND(I461=1,J461=1,K461=1),COUNTIFS($I$2:I461,1,$J$2:J461,1,$K$2:K461,1),"")</f>
        <v/>
      </c>
      <c r="M461" s="2"/>
    </row>
    <row r="462" spans="1:13" ht="14.5" hidden="1" x14ac:dyDescent="0.35">
      <c r="A462" s="2" t="s">
        <v>940</v>
      </c>
      <c r="B462" s="5">
        <v>46094</v>
      </c>
      <c r="C462" s="2" t="s">
        <v>30</v>
      </c>
      <c r="D462" s="2" t="s">
        <v>278</v>
      </c>
      <c r="E462" s="3" t="s">
        <v>279</v>
      </c>
      <c r="F462" s="2">
        <v>60</v>
      </c>
      <c r="G462" s="2" t="s">
        <v>262</v>
      </c>
      <c r="H462" s="2">
        <v>24400</v>
      </c>
      <c r="I462" s="2">
        <f>IF(AND(B462&gt;=GR_Report!$C$4,B462&lt;=GR_Report!$E$4),1,0)</f>
        <v>1</v>
      </c>
      <c r="J462" s="2">
        <f>IF(GR_Report!$C$6="All",1,IF(C462=GR_Report!$C$6,1,0))</f>
        <v>1</v>
      </c>
      <c r="K462" s="2">
        <f>IF(GR_Report!$G$6="All",1,IF(D462=GR_Report!$G$6,1,0))</f>
        <v>1</v>
      </c>
      <c r="L462" s="2">
        <f>IF(AND(I462=1,J462=1,K462=1),COUNTIFS($I$2:I462,1,$J$2:J462,1,$K$2:K462,1),"")</f>
        <v>77</v>
      </c>
      <c r="M462" s="2"/>
    </row>
    <row r="463" spans="1:13" ht="14.5" hidden="1" x14ac:dyDescent="0.35">
      <c r="A463" s="2" t="s">
        <v>941</v>
      </c>
      <c r="B463" s="5">
        <v>46129</v>
      </c>
      <c r="C463" s="2" t="s">
        <v>227</v>
      </c>
      <c r="D463" s="2" t="s">
        <v>444</v>
      </c>
      <c r="E463" s="3" t="s">
        <v>445</v>
      </c>
      <c r="F463" s="2">
        <v>60</v>
      </c>
      <c r="G463" s="2" t="s">
        <v>121</v>
      </c>
      <c r="H463" s="2">
        <v>23100</v>
      </c>
      <c r="I463" s="2">
        <f>IF(AND(B463&gt;=GR_Report!$C$4,B463&lt;=GR_Report!$E$4),1,0)</f>
        <v>0</v>
      </c>
      <c r="J463" s="2">
        <f>IF(GR_Report!$C$6="All",1,IF(C463=GR_Report!$C$6,1,0))</f>
        <v>1</v>
      </c>
      <c r="K463" s="2">
        <f>IF(GR_Report!$G$6="All",1,IF(D463=GR_Report!$G$6,1,0))</f>
        <v>1</v>
      </c>
      <c r="L463" s="2" t="str">
        <f>IF(AND(I463=1,J463=1,K463=1),COUNTIFS($I$2:I463,1,$J$2:J463,1,$K$2:K463,1),"")</f>
        <v/>
      </c>
      <c r="M463" s="2"/>
    </row>
    <row r="464" spans="1:13" ht="14.5" x14ac:dyDescent="0.35">
      <c r="A464" s="2" t="s">
        <v>942</v>
      </c>
      <c r="B464" s="5">
        <v>46048</v>
      </c>
      <c r="C464" s="2" t="s">
        <v>227</v>
      </c>
      <c r="D464" s="2" t="s">
        <v>293</v>
      </c>
      <c r="E464" s="3" t="s">
        <v>294</v>
      </c>
      <c r="F464" s="2">
        <v>60</v>
      </c>
      <c r="G464" s="2" t="s">
        <v>262</v>
      </c>
      <c r="H464" s="2">
        <v>7000</v>
      </c>
      <c r="I464" s="2">
        <f>IF(AND(B464&gt;=GR_Report!$C$4,B464&lt;=GR_Report!$E$4),1,0)</f>
        <v>0</v>
      </c>
      <c r="J464" s="2">
        <f>IF(GR_Report!$C$6="All",1,IF(C464=GR_Report!$C$6,1,0))</f>
        <v>1</v>
      </c>
      <c r="K464" s="2">
        <f>IF(GR_Report!$G$6="All",1,IF(D464=GR_Report!$G$6,1,0))</f>
        <v>1</v>
      </c>
      <c r="L464" s="2" t="str">
        <f>IF(AND(I464=1,J464=1,K464=1),COUNTIFS($I$2:I464,1,$J$2:J464,1,$K$2:K464,1),"")</f>
        <v/>
      </c>
      <c r="M464" s="2"/>
    </row>
    <row r="465" spans="1:13" ht="14.5" hidden="1" x14ac:dyDescent="0.35">
      <c r="A465" s="2" t="s">
        <v>943</v>
      </c>
      <c r="B465" s="5">
        <v>46116</v>
      </c>
      <c r="C465" s="2" t="s">
        <v>163</v>
      </c>
      <c r="D465" s="2" t="s">
        <v>161</v>
      </c>
      <c r="E465" s="3" t="s">
        <v>162</v>
      </c>
      <c r="F465" s="2">
        <v>150</v>
      </c>
      <c r="G465" s="2" t="s">
        <v>121</v>
      </c>
      <c r="H465" s="2">
        <v>13800</v>
      </c>
      <c r="I465" s="2">
        <f>IF(AND(B465&gt;=GR_Report!$C$4,B465&lt;=GR_Report!$E$4),1,0)</f>
        <v>0</v>
      </c>
      <c r="J465" s="2">
        <f>IF(GR_Report!$C$6="All",1,IF(C465=GR_Report!$C$6,1,0))</f>
        <v>1</v>
      </c>
      <c r="K465" s="2">
        <f>IF(GR_Report!$G$6="All",1,IF(D465=GR_Report!$G$6,1,0))</f>
        <v>1</v>
      </c>
      <c r="L465" s="2" t="str">
        <f>IF(AND(I465=1,J465=1,K465=1),COUNTIFS($I$2:I465,1,$J$2:J465,1,$K$2:K465,1),"")</f>
        <v/>
      </c>
      <c r="M465" s="2"/>
    </row>
    <row r="466" spans="1:13" ht="14.5" hidden="1" x14ac:dyDescent="0.35">
      <c r="A466" s="2" t="s">
        <v>944</v>
      </c>
      <c r="B466" s="5">
        <v>46114</v>
      </c>
      <c r="C466" s="2" t="s">
        <v>163</v>
      </c>
      <c r="D466" s="2" t="s">
        <v>427</v>
      </c>
      <c r="E466" s="3" t="s">
        <v>428</v>
      </c>
      <c r="F466" s="2">
        <v>100</v>
      </c>
      <c r="G466" s="2" t="s">
        <v>121</v>
      </c>
      <c r="H466" s="2">
        <v>80000</v>
      </c>
      <c r="I466" s="2">
        <f>IF(AND(B466&gt;=GR_Report!$C$4,B466&lt;=GR_Report!$E$4),1,0)</f>
        <v>0</v>
      </c>
      <c r="J466" s="2">
        <f>IF(GR_Report!$C$6="All",1,IF(C466=GR_Report!$C$6,1,0))</f>
        <v>1</v>
      </c>
      <c r="K466" s="2">
        <f>IF(GR_Report!$G$6="All",1,IF(D466=GR_Report!$G$6,1,0))</f>
        <v>1</v>
      </c>
      <c r="L466" s="2" t="str">
        <f>IF(AND(I466=1,J466=1,K466=1),COUNTIFS($I$2:I466,1,$J$2:J466,1,$K$2:K466,1),"")</f>
        <v/>
      </c>
      <c r="M466" s="2"/>
    </row>
    <row r="467" spans="1:13" ht="14.5" hidden="1" x14ac:dyDescent="0.35">
      <c r="A467" s="2" t="s">
        <v>945</v>
      </c>
      <c r="B467" s="5">
        <v>46106</v>
      </c>
      <c r="C467" s="2" t="s">
        <v>234</v>
      </c>
      <c r="D467" s="2" t="s">
        <v>266</v>
      </c>
      <c r="E467" s="3" t="s">
        <v>267</v>
      </c>
      <c r="F467" s="2">
        <v>80</v>
      </c>
      <c r="G467" s="2" t="s">
        <v>262</v>
      </c>
      <c r="H467" s="2">
        <v>32900</v>
      </c>
      <c r="I467" s="2">
        <f>IF(AND(B467&gt;=GR_Report!$C$4,B467&lt;=GR_Report!$E$4),1,0)</f>
        <v>1</v>
      </c>
      <c r="J467" s="2">
        <f>IF(GR_Report!$C$6="All",1,IF(C467=GR_Report!$C$6,1,0))</f>
        <v>1</v>
      </c>
      <c r="K467" s="2">
        <f>IF(GR_Report!$G$6="All",1,IF(D467=GR_Report!$G$6,1,0))</f>
        <v>1</v>
      </c>
      <c r="L467" s="2">
        <f>IF(AND(I467=1,J467=1,K467=1),COUNTIFS($I$2:I467,1,$J$2:J467,1,$K$2:K467,1),"")</f>
        <v>78</v>
      </c>
      <c r="M467" s="2"/>
    </row>
    <row r="468" spans="1:13" ht="14.5" hidden="1" x14ac:dyDescent="0.35">
      <c r="A468" s="2" t="s">
        <v>946</v>
      </c>
      <c r="B468" s="5">
        <v>46092</v>
      </c>
      <c r="C468" s="2" t="s">
        <v>112</v>
      </c>
      <c r="D468" s="2" t="s">
        <v>132</v>
      </c>
      <c r="E468" s="3" t="s">
        <v>133</v>
      </c>
      <c r="F468" s="2">
        <v>200</v>
      </c>
      <c r="G468" s="2" t="s">
        <v>121</v>
      </c>
      <c r="H468" s="2">
        <v>18300</v>
      </c>
      <c r="I468" s="2">
        <f>IF(AND(B468&gt;=GR_Report!$C$4,B468&lt;=GR_Report!$E$4),1,0)</f>
        <v>1</v>
      </c>
      <c r="J468" s="2">
        <f>IF(GR_Report!$C$6="All",1,IF(C468=GR_Report!$C$6,1,0))</f>
        <v>1</v>
      </c>
      <c r="K468" s="2">
        <f>IF(GR_Report!$G$6="All",1,IF(D468=GR_Report!$G$6,1,0))</f>
        <v>1</v>
      </c>
      <c r="L468" s="2">
        <f>IF(AND(I468=1,J468=1,K468=1),COUNTIFS($I$2:I468,1,$J$2:J468,1,$K$2:K468,1),"")</f>
        <v>79</v>
      </c>
      <c r="M468" s="2"/>
    </row>
    <row r="469" spans="1:13" ht="14.5" x14ac:dyDescent="0.35">
      <c r="A469" s="2" t="s">
        <v>947</v>
      </c>
      <c r="B469" s="5">
        <v>46032</v>
      </c>
      <c r="C469" s="2" t="s">
        <v>90</v>
      </c>
      <c r="D469" s="2" t="s">
        <v>117</v>
      </c>
      <c r="E469" s="3" t="s">
        <v>118</v>
      </c>
      <c r="F469" s="2">
        <v>120</v>
      </c>
      <c r="G469" s="2" t="s">
        <v>121</v>
      </c>
      <c r="H469" s="2">
        <v>85100</v>
      </c>
      <c r="I469" s="2">
        <f>IF(AND(B469&gt;=GR_Report!$C$4,B469&lt;=GR_Report!$E$4),1,0)</f>
        <v>0</v>
      </c>
      <c r="J469" s="2">
        <f>IF(GR_Report!$C$6="All",1,IF(C469=GR_Report!$C$6,1,0))</f>
        <v>1</v>
      </c>
      <c r="K469" s="2">
        <f>IF(GR_Report!$G$6="All",1,IF(D469=GR_Report!$G$6,1,0))</f>
        <v>1</v>
      </c>
      <c r="L469" s="2" t="str">
        <f>IF(AND(I469=1,J469=1,K469=1),COUNTIFS($I$2:I469,1,$J$2:J469,1,$K$2:K469,1),"")</f>
        <v/>
      </c>
      <c r="M469" s="2"/>
    </row>
    <row r="470" spans="1:13" ht="14.5" hidden="1" x14ac:dyDescent="0.35">
      <c r="A470" s="2" t="s">
        <v>948</v>
      </c>
      <c r="B470" s="5">
        <v>46181</v>
      </c>
      <c r="C470" s="2" t="s">
        <v>90</v>
      </c>
      <c r="D470" s="2" t="s">
        <v>88</v>
      </c>
      <c r="E470" s="3" t="s">
        <v>89</v>
      </c>
      <c r="F470" s="2">
        <v>40</v>
      </c>
      <c r="G470" s="2" t="s">
        <v>15</v>
      </c>
      <c r="H470" s="2">
        <v>64900</v>
      </c>
      <c r="I470" s="2">
        <f>IF(AND(B470&gt;=GR_Report!$C$4,B470&lt;=GR_Report!$E$4),1,0)</f>
        <v>0</v>
      </c>
      <c r="J470" s="2">
        <f>IF(GR_Report!$C$6="All",1,IF(C470=GR_Report!$C$6,1,0))</f>
        <v>1</v>
      </c>
      <c r="K470" s="2">
        <f>IF(GR_Report!$G$6="All",1,IF(D470=GR_Report!$G$6,1,0))</f>
        <v>1</v>
      </c>
      <c r="L470" s="2" t="str">
        <f>IF(AND(I470=1,J470=1,K470=1),COUNTIFS($I$2:I470,1,$J$2:J470,1,$K$2:K470,1),"")</f>
        <v/>
      </c>
      <c r="M470" s="2"/>
    </row>
    <row r="471" spans="1:13" ht="14.5" hidden="1" x14ac:dyDescent="0.35">
      <c r="A471" s="2" t="s">
        <v>949</v>
      </c>
      <c r="B471" s="5">
        <v>46203</v>
      </c>
      <c r="C471" s="2" t="s">
        <v>112</v>
      </c>
      <c r="D471" s="2" t="s">
        <v>132</v>
      </c>
      <c r="E471" s="3" t="s">
        <v>133</v>
      </c>
      <c r="F471" s="2">
        <v>20</v>
      </c>
      <c r="G471" s="2" t="s">
        <v>121</v>
      </c>
      <c r="H471" s="2">
        <v>18300</v>
      </c>
      <c r="I471" s="2">
        <f>IF(AND(B471&gt;=GR_Report!$C$4,B471&lt;=GR_Report!$E$4),1,0)</f>
        <v>0</v>
      </c>
      <c r="J471" s="2">
        <f>IF(GR_Report!$C$6="All",1,IF(C471=GR_Report!$C$6,1,0))</f>
        <v>1</v>
      </c>
      <c r="K471" s="2">
        <f>IF(GR_Report!$G$6="All",1,IF(D471=GR_Report!$G$6,1,0))</f>
        <v>1</v>
      </c>
      <c r="L471" s="2" t="str">
        <f>IF(AND(I471=1,J471=1,K471=1),COUNTIFS($I$2:I471,1,$J$2:J471,1,$K$2:K471,1),"")</f>
        <v/>
      </c>
      <c r="M471" s="2"/>
    </row>
    <row r="472" spans="1:13" ht="14.5" hidden="1" x14ac:dyDescent="0.35">
      <c r="A472" s="2" t="s">
        <v>950</v>
      </c>
      <c r="B472" s="5">
        <v>46144</v>
      </c>
      <c r="C472" s="2" t="s">
        <v>30</v>
      </c>
      <c r="D472" s="2" t="s">
        <v>243</v>
      </c>
      <c r="E472" s="3" t="s">
        <v>244</v>
      </c>
      <c r="F472" s="2">
        <v>30</v>
      </c>
      <c r="G472" s="2" t="s">
        <v>121</v>
      </c>
      <c r="H472" s="2">
        <v>59500</v>
      </c>
      <c r="I472" s="2">
        <f>IF(AND(B472&gt;=GR_Report!$C$4,B472&lt;=GR_Report!$E$4),1,0)</f>
        <v>0</v>
      </c>
      <c r="J472" s="2">
        <f>IF(GR_Report!$C$6="All",1,IF(C472=GR_Report!$C$6,1,0))</f>
        <v>1</v>
      </c>
      <c r="K472" s="2">
        <f>IF(GR_Report!$G$6="All",1,IF(D472=GR_Report!$G$6,1,0))</f>
        <v>1</v>
      </c>
      <c r="L472" s="2" t="str">
        <f>IF(AND(I472=1,J472=1,K472=1),COUNTIFS($I$2:I472,1,$J$2:J472,1,$K$2:K472,1),"")</f>
        <v/>
      </c>
      <c r="M472" s="2"/>
    </row>
    <row r="473" spans="1:13" ht="14.5" hidden="1" x14ac:dyDescent="0.35">
      <c r="A473" s="2" t="s">
        <v>951</v>
      </c>
      <c r="B473" s="5">
        <v>46198</v>
      </c>
      <c r="C473" s="2" t="s">
        <v>24</v>
      </c>
      <c r="D473" s="2" t="s">
        <v>343</v>
      </c>
      <c r="E473" s="3" t="s">
        <v>344</v>
      </c>
      <c r="F473" s="2">
        <v>30</v>
      </c>
      <c r="G473" s="2" t="s">
        <v>15</v>
      </c>
      <c r="H473" s="2">
        <v>27600</v>
      </c>
      <c r="I473" s="2">
        <f>IF(AND(B473&gt;=GR_Report!$C$4,B473&lt;=GR_Report!$E$4),1,0)</f>
        <v>0</v>
      </c>
      <c r="J473" s="2">
        <f>IF(GR_Report!$C$6="All",1,IF(C473=GR_Report!$C$6,1,0))</f>
        <v>1</v>
      </c>
      <c r="K473" s="2">
        <f>IF(GR_Report!$G$6="All",1,IF(D473=GR_Report!$G$6,1,0))</f>
        <v>1</v>
      </c>
      <c r="L473" s="2" t="str">
        <f>IF(AND(I473=1,J473=1,K473=1),COUNTIFS($I$2:I473,1,$J$2:J473,1,$K$2:K473,1),"")</f>
        <v/>
      </c>
      <c r="M473" s="2"/>
    </row>
    <row r="474" spans="1:13" ht="14.5" hidden="1" x14ac:dyDescent="0.35">
      <c r="A474" s="2" t="s">
        <v>952</v>
      </c>
      <c r="B474" s="5">
        <v>46080</v>
      </c>
      <c r="C474" s="2" t="s">
        <v>56</v>
      </c>
      <c r="D474" s="2" t="s">
        <v>221</v>
      </c>
      <c r="E474" s="3" t="s">
        <v>222</v>
      </c>
      <c r="F474" s="2">
        <v>100</v>
      </c>
      <c r="G474" s="2" t="s">
        <v>121</v>
      </c>
      <c r="H474" s="2">
        <v>68700</v>
      </c>
      <c r="I474" s="2">
        <f>IF(AND(B474&gt;=GR_Report!$C$4,B474&lt;=GR_Report!$E$4),1,0)</f>
        <v>0</v>
      </c>
      <c r="J474" s="2">
        <f>IF(GR_Report!$C$6="All",1,IF(C474=GR_Report!$C$6,1,0))</f>
        <v>1</v>
      </c>
      <c r="K474" s="2">
        <f>IF(GR_Report!$G$6="All",1,IF(D474=GR_Report!$G$6,1,0))</f>
        <v>1</v>
      </c>
      <c r="L474" s="2" t="str">
        <f>IF(AND(I474=1,J474=1,K474=1),COUNTIFS($I$2:I474,1,$J$2:J474,1,$K$2:K474,1),"")</f>
        <v/>
      </c>
      <c r="M474" s="2"/>
    </row>
    <row r="475" spans="1:13" ht="14.5" hidden="1" x14ac:dyDescent="0.35">
      <c r="A475" s="2" t="s">
        <v>953</v>
      </c>
      <c r="B475" s="5">
        <v>46126</v>
      </c>
      <c r="C475" s="2" t="s">
        <v>27</v>
      </c>
      <c r="D475" s="2" t="s">
        <v>419</v>
      </c>
      <c r="E475" s="3" t="s">
        <v>420</v>
      </c>
      <c r="F475" s="2">
        <v>150</v>
      </c>
      <c r="G475" s="2" t="s">
        <v>121</v>
      </c>
      <c r="H475" s="2">
        <v>5600</v>
      </c>
      <c r="I475" s="2">
        <f>IF(AND(B475&gt;=GR_Report!$C$4,B475&lt;=GR_Report!$E$4),1,0)</f>
        <v>0</v>
      </c>
      <c r="J475" s="2">
        <f>IF(GR_Report!$C$6="All",1,IF(C475=GR_Report!$C$6,1,0))</f>
        <v>1</v>
      </c>
      <c r="K475" s="2">
        <f>IF(GR_Report!$G$6="All",1,IF(D475=GR_Report!$G$6,1,0))</f>
        <v>1</v>
      </c>
      <c r="L475" s="2" t="str">
        <f>IF(AND(I475=1,J475=1,K475=1),COUNTIFS($I$2:I475,1,$J$2:J475,1,$K$2:K475,1),"")</f>
        <v/>
      </c>
      <c r="M475" s="2"/>
    </row>
    <row r="476" spans="1:13" ht="14.5" hidden="1" x14ac:dyDescent="0.35">
      <c r="A476" s="2" t="s">
        <v>954</v>
      </c>
      <c r="B476" s="5">
        <v>46074</v>
      </c>
      <c r="C476" s="2" t="s">
        <v>147</v>
      </c>
      <c r="D476" s="2" t="s">
        <v>247</v>
      </c>
      <c r="E476" s="3" t="s">
        <v>248</v>
      </c>
      <c r="F476" s="2">
        <v>20</v>
      </c>
      <c r="G476" s="2" t="s">
        <v>121</v>
      </c>
      <c r="H476" s="2">
        <v>21200</v>
      </c>
      <c r="I476" s="2">
        <f>IF(AND(B476&gt;=GR_Report!$C$4,B476&lt;=GR_Report!$E$4),1,0)</f>
        <v>0</v>
      </c>
      <c r="J476" s="2">
        <f>IF(GR_Report!$C$6="All",1,IF(C476=GR_Report!$C$6,1,0))</f>
        <v>1</v>
      </c>
      <c r="K476" s="2">
        <f>IF(GR_Report!$G$6="All",1,IF(D476=GR_Report!$G$6,1,0))</f>
        <v>1</v>
      </c>
      <c r="L476" s="2" t="str">
        <f>IF(AND(I476=1,J476=1,K476=1),COUNTIFS($I$2:I476,1,$J$2:J476,1,$K$2:K476,1),"")</f>
        <v/>
      </c>
      <c r="M476" s="2"/>
    </row>
    <row r="477" spans="1:13" ht="14.5" x14ac:dyDescent="0.35">
      <c r="A477" s="2" t="s">
        <v>955</v>
      </c>
      <c r="B477" s="5">
        <v>46051</v>
      </c>
      <c r="C477" s="2" t="s">
        <v>163</v>
      </c>
      <c r="D477" s="2" t="s">
        <v>427</v>
      </c>
      <c r="E477" s="3" t="s">
        <v>428</v>
      </c>
      <c r="F477" s="2">
        <v>150</v>
      </c>
      <c r="G477" s="2" t="s">
        <v>121</v>
      </c>
      <c r="H477" s="2">
        <v>80000</v>
      </c>
      <c r="I477" s="2">
        <f>IF(AND(B477&gt;=GR_Report!$C$4,B477&lt;=GR_Report!$E$4),1,0)</f>
        <v>0</v>
      </c>
      <c r="J477" s="2">
        <f>IF(GR_Report!$C$6="All",1,IF(C477=GR_Report!$C$6,1,0))</f>
        <v>1</v>
      </c>
      <c r="K477" s="2">
        <f>IF(GR_Report!$G$6="All",1,IF(D477=GR_Report!$G$6,1,0))</f>
        <v>1</v>
      </c>
      <c r="L477" s="2" t="str">
        <f>IF(AND(I477=1,J477=1,K477=1),COUNTIFS($I$2:I477,1,$J$2:J477,1,$K$2:K477,1),"")</f>
        <v/>
      </c>
      <c r="M477" s="2"/>
    </row>
    <row r="478" spans="1:13" ht="14.5" hidden="1" x14ac:dyDescent="0.35">
      <c r="A478" s="2" t="s">
        <v>956</v>
      </c>
      <c r="B478" s="5">
        <v>46125</v>
      </c>
      <c r="C478" s="2" t="s">
        <v>138</v>
      </c>
      <c r="D478" s="2" t="s">
        <v>184</v>
      </c>
      <c r="E478" s="3" t="s">
        <v>185</v>
      </c>
      <c r="F478" s="2">
        <v>150</v>
      </c>
      <c r="G478" s="2" t="s">
        <v>121</v>
      </c>
      <c r="H478" s="2">
        <v>55600</v>
      </c>
      <c r="I478" s="2">
        <f>IF(AND(B478&gt;=GR_Report!$C$4,B478&lt;=GR_Report!$E$4),1,0)</f>
        <v>0</v>
      </c>
      <c r="J478" s="2">
        <f>IF(GR_Report!$C$6="All",1,IF(C478=GR_Report!$C$6,1,0))</f>
        <v>1</v>
      </c>
      <c r="K478" s="2">
        <f>IF(GR_Report!$G$6="All",1,IF(D478=GR_Report!$G$6,1,0))</f>
        <v>1</v>
      </c>
      <c r="L478" s="2" t="str">
        <f>IF(AND(I478=1,J478=1,K478=1),COUNTIFS($I$2:I478,1,$J$2:J478,1,$K$2:K478,1),"")</f>
        <v/>
      </c>
      <c r="M478" s="2"/>
    </row>
    <row r="479" spans="1:13" ht="14.5" hidden="1" x14ac:dyDescent="0.35">
      <c r="A479" s="2" t="s">
        <v>957</v>
      </c>
      <c r="B479" s="5">
        <v>46123</v>
      </c>
      <c r="C479" s="2" t="s">
        <v>90</v>
      </c>
      <c r="D479" s="2" t="s">
        <v>88</v>
      </c>
      <c r="E479" s="3" t="s">
        <v>89</v>
      </c>
      <c r="F479" s="2">
        <v>200</v>
      </c>
      <c r="G479" s="2" t="s">
        <v>15</v>
      </c>
      <c r="H479" s="2">
        <v>64900</v>
      </c>
      <c r="I479" s="2">
        <f>IF(AND(B479&gt;=GR_Report!$C$4,B479&lt;=GR_Report!$E$4),1,0)</f>
        <v>0</v>
      </c>
      <c r="J479" s="2">
        <f>IF(GR_Report!$C$6="All",1,IF(C479=GR_Report!$C$6,1,0))</f>
        <v>1</v>
      </c>
      <c r="K479" s="2">
        <f>IF(GR_Report!$G$6="All",1,IF(D479=GR_Report!$G$6,1,0))</f>
        <v>1</v>
      </c>
      <c r="L479" s="2" t="str">
        <f>IF(AND(I479=1,J479=1,K479=1),COUNTIFS($I$2:I479,1,$J$2:J479,1,$K$2:K479,1),"")</f>
        <v/>
      </c>
      <c r="M479" s="2"/>
    </row>
    <row r="480" spans="1:13" ht="14.5" hidden="1" x14ac:dyDescent="0.35">
      <c r="A480" s="2" t="s">
        <v>958</v>
      </c>
      <c r="B480" s="5">
        <v>46113</v>
      </c>
      <c r="C480" s="2" t="s">
        <v>147</v>
      </c>
      <c r="D480" s="2" t="s">
        <v>247</v>
      </c>
      <c r="E480" s="3" t="s">
        <v>248</v>
      </c>
      <c r="F480" s="2">
        <v>120</v>
      </c>
      <c r="G480" s="2" t="s">
        <v>121</v>
      </c>
      <c r="H480" s="2">
        <v>21200</v>
      </c>
      <c r="I480" s="2">
        <f>IF(AND(B480&gt;=GR_Report!$C$4,B480&lt;=GR_Report!$E$4),1,0)</f>
        <v>0</v>
      </c>
      <c r="J480" s="2">
        <f>IF(GR_Report!$C$6="All",1,IF(C480=GR_Report!$C$6,1,0))</f>
        <v>1</v>
      </c>
      <c r="K480" s="2">
        <f>IF(GR_Report!$G$6="All",1,IF(D480=GR_Report!$G$6,1,0))</f>
        <v>1</v>
      </c>
      <c r="L480" s="2" t="str">
        <f>IF(AND(I480=1,J480=1,K480=1),COUNTIFS($I$2:I480,1,$J$2:J480,1,$K$2:K480,1),"")</f>
        <v/>
      </c>
      <c r="M480" s="2"/>
    </row>
    <row r="481" spans="1:13" ht="14.5" hidden="1" x14ac:dyDescent="0.35">
      <c r="A481" s="2" t="s">
        <v>959</v>
      </c>
      <c r="B481" s="5">
        <v>46133</v>
      </c>
      <c r="C481" s="2" t="s">
        <v>27</v>
      </c>
      <c r="D481" s="2" t="s">
        <v>139</v>
      </c>
      <c r="E481" s="3" t="s">
        <v>140</v>
      </c>
      <c r="F481" s="2">
        <v>150</v>
      </c>
      <c r="G481" s="2" t="s">
        <v>121</v>
      </c>
      <c r="H481" s="2">
        <v>42400</v>
      </c>
      <c r="I481" s="2">
        <f>IF(AND(B481&gt;=GR_Report!$C$4,B481&lt;=GR_Report!$E$4),1,0)</f>
        <v>0</v>
      </c>
      <c r="J481" s="2">
        <f>IF(GR_Report!$C$6="All",1,IF(C481=GR_Report!$C$6,1,0))</f>
        <v>1</v>
      </c>
      <c r="K481" s="2">
        <f>IF(GR_Report!$G$6="All",1,IF(D481=GR_Report!$G$6,1,0))</f>
        <v>1</v>
      </c>
      <c r="L481" s="2" t="str">
        <f>IF(AND(I481=1,J481=1,K481=1),COUNTIFS($I$2:I481,1,$J$2:J481,1,$K$2:K481,1),"")</f>
        <v/>
      </c>
      <c r="M481" s="2"/>
    </row>
    <row r="482" spans="1:13" ht="14.5" hidden="1" x14ac:dyDescent="0.35">
      <c r="A482" s="2" t="s">
        <v>960</v>
      </c>
      <c r="B482" s="5">
        <v>46165</v>
      </c>
      <c r="C482" s="2" t="s">
        <v>307</v>
      </c>
      <c r="D482" s="2" t="s">
        <v>326</v>
      </c>
      <c r="E482" s="3" t="s">
        <v>327</v>
      </c>
      <c r="F482" s="2">
        <v>150</v>
      </c>
      <c r="G482" s="2" t="s">
        <v>15</v>
      </c>
      <c r="H482" s="2">
        <v>21300</v>
      </c>
      <c r="I482" s="2">
        <f>IF(AND(B482&gt;=GR_Report!$C$4,B482&lt;=GR_Report!$E$4),1,0)</f>
        <v>0</v>
      </c>
      <c r="J482" s="2">
        <f>IF(GR_Report!$C$6="All",1,IF(C482=GR_Report!$C$6,1,0))</f>
        <v>1</v>
      </c>
      <c r="K482" s="2">
        <f>IF(GR_Report!$G$6="All",1,IF(D482=GR_Report!$G$6,1,0))</f>
        <v>1</v>
      </c>
      <c r="L482" s="2" t="str">
        <f>IF(AND(I482=1,J482=1,K482=1),COUNTIFS($I$2:I482,1,$J$2:J482,1,$K$2:K482,1),"")</f>
        <v/>
      </c>
      <c r="M482" s="2"/>
    </row>
    <row r="483" spans="1:13" ht="14.5" hidden="1" x14ac:dyDescent="0.35">
      <c r="A483" s="2" t="s">
        <v>961</v>
      </c>
      <c r="B483" s="5">
        <v>46114</v>
      </c>
      <c r="C483" s="2" t="s">
        <v>76</v>
      </c>
      <c r="D483" s="2" t="s">
        <v>115</v>
      </c>
      <c r="E483" s="3" t="s">
        <v>116</v>
      </c>
      <c r="F483" s="2">
        <v>80</v>
      </c>
      <c r="G483" s="2" t="s">
        <v>15</v>
      </c>
      <c r="H483" s="2">
        <v>52300</v>
      </c>
      <c r="I483" s="2">
        <f>IF(AND(B483&gt;=GR_Report!$C$4,B483&lt;=GR_Report!$E$4),1,0)</f>
        <v>0</v>
      </c>
      <c r="J483" s="2">
        <f>IF(GR_Report!$C$6="All",1,IF(C483=GR_Report!$C$6,1,0))</f>
        <v>1</v>
      </c>
      <c r="K483" s="2">
        <f>IF(GR_Report!$G$6="All",1,IF(D483=GR_Report!$G$6,1,0))</f>
        <v>1</v>
      </c>
      <c r="L483" s="2" t="str">
        <f>IF(AND(I483=1,J483=1,K483=1),COUNTIFS($I$2:I483,1,$J$2:J483,1,$K$2:K483,1),"")</f>
        <v/>
      </c>
      <c r="M483" s="2"/>
    </row>
    <row r="484" spans="1:13" ht="14.5" hidden="1" x14ac:dyDescent="0.35">
      <c r="A484" s="2" t="s">
        <v>962</v>
      </c>
      <c r="B484" s="5">
        <v>46101</v>
      </c>
      <c r="C484" s="2" t="s">
        <v>138</v>
      </c>
      <c r="D484" s="2" t="s">
        <v>184</v>
      </c>
      <c r="E484" s="3" t="s">
        <v>185</v>
      </c>
      <c r="F484" s="2">
        <v>40</v>
      </c>
      <c r="G484" s="2" t="s">
        <v>121</v>
      </c>
      <c r="H484" s="2">
        <v>55600</v>
      </c>
      <c r="I484" s="2">
        <f>IF(AND(B484&gt;=GR_Report!$C$4,B484&lt;=GR_Report!$E$4),1,0)</f>
        <v>1</v>
      </c>
      <c r="J484" s="2">
        <f>IF(GR_Report!$C$6="All",1,IF(C484=GR_Report!$C$6,1,0))</f>
        <v>1</v>
      </c>
      <c r="K484" s="2">
        <f>IF(GR_Report!$G$6="All",1,IF(D484=GR_Report!$G$6,1,0))</f>
        <v>1</v>
      </c>
      <c r="L484" s="2">
        <f>IF(AND(I484=1,J484=1,K484=1),COUNTIFS($I$2:I484,1,$J$2:J484,1,$K$2:K484,1),"")</f>
        <v>80</v>
      </c>
      <c r="M484" s="2"/>
    </row>
    <row r="485" spans="1:13" ht="14.5" hidden="1" x14ac:dyDescent="0.35">
      <c r="A485" s="2" t="s">
        <v>963</v>
      </c>
      <c r="B485" s="5">
        <v>46175</v>
      </c>
      <c r="C485" s="2" t="s">
        <v>27</v>
      </c>
      <c r="D485" s="2" t="s">
        <v>139</v>
      </c>
      <c r="E485" s="3" t="s">
        <v>140</v>
      </c>
      <c r="F485" s="2">
        <v>20</v>
      </c>
      <c r="G485" s="2" t="s">
        <v>121</v>
      </c>
      <c r="H485" s="2">
        <v>42400</v>
      </c>
      <c r="I485" s="2">
        <f>IF(AND(B485&gt;=GR_Report!$C$4,B485&lt;=GR_Report!$E$4),1,0)</f>
        <v>0</v>
      </c>
      <c r="J485" s="2">
        <f>IF(GR_Report!$C$6="All",1,IF(C485=GR_Report!$C$6,1,0))</f>
        <v>1</v>
      </c>
      <c r="K485" s="2">
        <f>IF(GR_Report!$G$6="All",1,IF(D485=GR_Report!$G$6,1,0))</f>
        <v>1</v>
      </c>
      <c r="L485" s="2" t="str">
        <f>IF(AND(I485=1,J485=1,K485=1),COUNTIFS($I$2:I485,1,$J$2:J485,1,$K$2:K485,1),"")</f>
        <v/>
      </c>
      <c r="M485" s="2"/>
    </row>
    <row r="486" spans="1:13" ht="14.5" hidden="1" x14ac:dyDescent="0.35">
      <c r="A486" s="2" t="s">
        <v>964</v>
      </c>
      <c r="B486" s="5">
        <v>46057</v>
      </c>
      <c r="C486" s="2" t="s">
        <v>64</v>
      </c>
      <c r="D486" s="2" t="s">
        <v>421</v>
      </c>
      <c r="E486" s="3" t="s">
        <v>422</v>
      </c>
      <c r="F486" s="2">
        <v>80</v>
      </c>
      <c r="G486" s="2" t="s">
        <v>121</v>
      </c>
      <c r="H486" s="2">
        <v>56200</v>
      </c>
      <c r="I486" s="2">
        <f>IF(AND(B486&gt;=GR_Report!$C$4,B486&lt;=GR_Report!$E$4),1,0)</f>
        <v>0</v>
      </c>
      <c r="J486" s="2">
        <f>IF(GR_Report!$C$6="All",1,IF(C486=GR_Report!$C$6,1,0))</f>
        <v>1</v>
      </c>
      <c r="K486" s="2">
        <f>IF(GR_Report!$G$6="All",1,IF(D486=GR_Report!$G$6,1,0))</f>
        <v>1</v>
      </c>
      <c r="L486" s="2" t="str">
        <f>IF(AND(I486=1,J486=1,K486=1),COUNTIFS($I$2:I486,1,$J$2:J486,1,$K$2:K486,1),"")</f>
        <v/>
      </c>
      <c r="M486" s="2"/>
    </row>
    <row r="487" spans="1:13" ht="14.5" hidden="1" x14ac:dyDescent="0.35">
      <c r="A487" s="2" t="s">
        <v>965</v>
      </c>
      <c r="B487" s="5">
        <v>46082</v>
      </c>
      <c r="C487" s="2" t="s">
        <v>102</v>
      </c>
      <c r="D487" s="2" t="s">
        <v>241</v>
      </c>
      <c r="E487" s="3" t="s">
        <v>242</v>
      </c>
      <c r="F487" s="2">
        <v>100</v>
      </c>
      <c r="G487" s="2" t="s">
        <v>121</v>
      </c>
      <c r="H487" s="2">
        <v>45900</v>
      </c>
      <c r="I487" s="2">
        <f>IF(AND(B487&gt;=GR_Report!$C$4,B487&lt;=GR_Report!$E$4),1,0)</f>
        <v>1</v>
      </c>
      <c r="J487" s="2">
        <f>IF(GR_Report!$C$6="All",1,IF(C487=GR_Report!$C$6,1,0))</f>
        <v>1</v>
      </c>
      <c r="K487" s="2">
        <f>IF(GR_Report!$G$6="All",1,IF(D487=GR_Report!$G$6,1,0))</f>
        <v>1</v>
      </c>
      <c r="L487" s="2">
        <f>IF(AND(I487=1,J487=1,K487=1),COUNTIFS($I$2:I487,1,$J$2:J487,1,$K$2:K487,1),"")</f>
        <v>81</v>
      </c>
      <c r="M487" s="2"/>
    </row>
    <row r="488" spans="1:13" ht="14.5" hidden="1" x14ac:dyDescent="0.35">
      <c r="A488" s="2" t="s">
        <v>966</v>
      </c>
      <c r="B488" s="5">
        <v>46097</v>
      </c>
      <c r="C488" s="2" t="s">
        <v>49</v>
      </c>
      <c r="D488" s="2" t="s">
        <v>125</v>
      </c>
      <c r="E488" s="3" t="s">
        <v>126</v>
      </c>
      <c r="F488" s="2">
        <v>40</v>
      </c>
      <c r="G488" s="2" t="s">
        <v>121</v>
      </c>
      <c r="H488" s="2">
        <v>8200</v>
      </c>
      <c r="I488" s="2">
        <f>IF(AND(B488&gt;=GR_Report!$C$4,B488&lt;=GR_Report!$E$4),1,0)</f>
        <v>1</v>
      </c>
      <c r="J488" s="2">
        <f>IF(GR_Report!$C$6="All",1,IF(C488=GR_Report!$C$6,1,0))</f>
        <v>1</v>
      </c>
      <c r="K488" s="2">
        <f>IF(GR_Report!$G$6="All",1,IF(D488=GR_Report!$G$6,1,0))</f>
        <v>1</v>
      </c>
      <c r="L488" s="2">
        <f>IF(AND(I488=1,J488=1,K488=1),COUNTIFS($I$2:I488,1,$J$2:J488,1,$K$2:K488,1),"")</f>
        <v>82</v>
      </c>
      <c r="M488" s="2"/>
    </row>
    <row r="489" spans="1:13" ht="14.5" hidden="1" x14ac:dyDescent="0.35">
      <c r="A489" s="2" t="s">
        <v>967</v>
      </c>
      <c r="B489" s="5">
        <v>46157</v>
      </c>
      <c r="C489" s="2" t="s">
        <v>64</v>
      </c>
      <c r="D489" s="2" t="s">
        <v>62</v>
      </c>
      <c r="E489" s="3" t="s">
        <v>63</v>
      </c>
      <c r="F489" s="2">
        <v>20</v>
      </c>
      <c r="G489" s="2" t="s">
        <v>15</v>
      </c>
      <c r="H489" s="2">
        <v>82500</v>
      </c>
      <c r="I489" s="2">
        <f>IF(AND(B489&gt;=GR_Report!$C$4,B489&lt;=GR_Report!$E$4),1,0)</f>
        <v>0</v>
      </c>
      <c r="J489" s="2">
        <f>IF(GR_Report!$C$6="All",1,IF(C489=GR_Report!$C$6,1,0))</f>
        <v>1</v>
      </c>
      <c r="K489" s="2">
        <f>IF(GR_Report!$G$6="All",1,IF(D489=GR_Report!$G$6,1,0))</f>
        <v>1</v>
      </c>
      <c r="L489" s="2" t="str">
        <f>IF(AND(I489=1,J489=1,K489=1),COUNTIFS($I$2:I489,1,$J$2:J489,1,$K$2:K489,1),"")</f>
        <v/>
      </c>
      <c r="M489" s="2"/>
    </row>
    <row r="490" spans="1:13" ht="14.5" x14ac:dyDescent="0.35">
      <c r="A490" s="2" t="s">
        <v>968</v>
      </c>
      <c r="B490" s="5">
        <v>46044</v>
      </c>
      <c r="C490" s="2" t="s">
        <v>41</v>
      </c>
      <c r="D490" s="2" t="s">
        <v>42</v>
      </c>
      <c r="E490" s="3" t="s">
        <v>43</v>
      </c>
      <c r="F490" s="2">
        <v>100</v>
      </c>
      <c r="G490" s="2" t="s">
        <v>15</v>
      </c>
      <c r="H490" s="2">
        <v>16400</v>
      </c>
      <c r="I490" s="2">
        <f>IF(AND(B490&gt;=GR_Report!$C$4,B490&lt;=GR_Report!$E$4),1,0)</f>
        <v>0</v>
      </c>
      <c r="J490" s="2">
        <f>IF(GR_Report!$C$6="All",1,IF(C490=GR_Report!$C$6,1,0))</f>
        <v>1</v>
      </c>
      <c r="K490" s="2">
        <f>IF(GR_Report!$G$6="All",1,IF(D490=GR_Report!$G$6,1,0))</f>
        <v>1</v>
      </c>
      <c r="L490" s="2" t="str">
        <f>IF(AND(I490=1,J490=1,K490=1),COUNTIFS($I$2:I490,1,$J$2:J490,1,$K$2:K490,1),"")</f>
        <v/>
      </c>
      <c r="M490" s="2"/>
    </row>
    <row r="491" spans="1:13" ht="14.5" hidden="1" x14ac:dyDescent="0.35">
      <c r="A491" s="2" t="s">
        <v>969</v>
      </c>
      <c r="B491" s="5">
        <v>46155</v>
      </c>
      <c r="C491" s="2" t="s">
        <v>153</v>
      </c>
      <c r="D491" s="2" t="s">
        <v>286</v>
      </c>
      <c r="E491" s="3" t="s">
        <v>287</v>
      </c>
      <c r="F491" s="2">
        <v>60</v>
      </c>
      <c r="G491" s="2" t="s">
        <v>262</v>
      </c>
      <c r="H491" s="2">
        <v>67900</v>
      </c>
      <c r="I491" s="2">
        <f>IF(AND(B491&gt;=GR_Report!$C$4,B491&lt;=GR_Report!$E$4),1,0)</f>
        <v>0</v>
      </c>
      <c r="J491" s="2">
        <f>IF(GR_Report!$C$6="All",1,IF(C491=GR_Report!$C$6,1,0))</f>
        <v>1</v>
      </c>
      <c r="K491" s="2">
        <f>IF(GR_Report!$G$6="All",1,IF(D491=GR_Report!$G$6,1,0))</f>
        <v>1</v>
      </c>
      <c r="L491" s="2" t="str">
        <f>IF(AND(I491=1,J491=1,K491=1),COUNTIFS($I$2:I491,1,$J$2:J491,1,$K$2:K491,1),"")</f>
        <v/>
      </c>
      <c r="M491" s="2"/>
    </row>
    <row r="492" spans="1:13" ht="14.5" hidden="1" x14ac:dyDescent="0.35">
      <c r="A492" s="2" t="s">
        <v>970</v>
      </c>
      <c r="B492" s="5">
        <v>46121</v>
      </c>
      <c r="C492" s="2" t="s">
        <v>61</v>
      </c>
      <c r="D492" s="2" t="s">
        <v>59</v>
      </c>
      <c r="E492" s="3" t="s">
        <v>60</v>
      </c>
      <c r="F492" s="2">
        <v>30</v>
      </c>
      <c r="G492" s="2" t="s">
        <v>15</v>
      </c>
      <c r="H492" s="2">
        <v>64800</v>
      </c>
      <c r="I492" s="2">
        <f>IF(AND(B492&gt;=GR_Report!$C$4,B492&lt;=GR_Report!$E$4),1,0)</f>
        <v>0</v>
      </c>
      <c r="J492" s="2">
        <f>IF(GR_Report!$C$6="All",1,IF(C492=GR_Report!$C$6,1,0))</f>
        <v>1</v>
      </c>
      <c r="K492" s="2">
        <f>IF(GR_Report!$G$6="All",1,IF(D492=GR_Report!$G$6,1,0))</f>
        <v>1</v>
      </c>
      <c r="L492" s="2" t="str">
        <f>IF(AND(I492=1,J492=1,K492=1),COUNTIFS($I$2:I492,1,$J$2:J492,1,$K$2:K492,1),"")</f>
        <v/>
      </c>
      <c r="M492" s="2"/>
    </row>
    <row r="493" spans="1:13" ht="14.5" hidden="1" x14ac:dyDescent="0.35">
      <c r="A493" s="2" t="s">
        <v>971</v>
      </c>
      <c r="B493" s="5">
        <v>46181</v>
      </c>
      <c r="C493" s="2" t="s">
        <v>179</v>
      </c>
      <c r="D493" s="2" t="s">
        <v>301</v>
      </c>
      <c r="E493" s="3" t="s">
        <v>302</v>
      </c>
      <c r="F493" s="2">
        <v>80</v>
      </c>
      <c r="G493" s="2" t="s">
        <v>262</v>
      </c>
      <c r="H493" s="2">
        <v>41600</v>
      </c>
      <c r="I493" s="2">
        <f>IF(AND(B493&gt;=GR_Report!$C$4,B493&lt;=GR_Report!$E$4),1,0)</f>
        <v>0</v>
      </c>
      <c r="J493" s="2">
        <f>IF(GR_Report!$C$6="All",1,IF(C493=GR_Report!$C$6,1,0))</f>
        <v>1</v>
      </c>
      <c r="K493" s="2">
        <f>IF(GR_Report!$G$6="All",1,IF(D493=GR_Report!$G$6,1,0))</f>
        <v>1</v>
      </c>
      <c r="L493" s="2" t="str">
        <f>IF(AND(I493=1,J493=1,K493=1),COUNTIFS($I$2:I493,1,$J$2:J493,1,$K$2:K493,1),"")</f>
        <v/>
      </c>
      <c r="M493" s="2"/>
    </row>
    <row r="494" spans="1:13" ht="14.5" hidden="1" x14ac:dyDescent="0.35">
      <c r="A494" s="2" t="s">
        <v>972</v>
      </c>
      <c r="B494" s="5">
        <v>46198</v>
      </c>
      <c r="C494" s="2" t="s">
        <v>156</v>
      </c>
      <c r="D494" s="2" t="s">
        <v>216</v>
      </c>
      <c r="E494" s="3" t="s">
        <v>217</v>
      </c>
      <c r="F494" s="2">
        <v>40</v>
      </c>
      <c r="G494" s="2" t="s">
        <v>121</v>
      </c>
      <c r="H494" s="2">
        <v>9700</v>
      </c>
      <c r="I494" s="2">
        <f>IF(AND(B494&gt;=GR_Report!$C$4,B494&lt;=GR_Report!$E$4),1,0)</f>
        <v>0</v>
      </c>
      <c r="J494" s="2">
        <f>IF(GR_Report!$C$6="All",1,IF(C494=GR_Report!$C$6,1,0))</f>
        <v>1</v>
      </c>
      <c r="K494" s="2">
        <f>IF(GR_Report!$G$6="All",1,IF(D494=GR_Report!$G$6,1,0))</f>
        <v>1</v>
      </c>
      <c r="L494" s="2" t="str">
        <f>IF(AND(I494=1,J494=1,K494=1),COUNTIFS($I$2:I494,1,$J$2:J494,1,$K$2:K494,1),"")</f>
        <v/>
      </c>
      <c r="M494" s="2"/>
    </row>
    <row r="495" spans="1:13" ht="14.5" hidden="1" x14ac:dyDescent="0.35">
      <c r="A495" s="2" t="s">
        <v>973</v>
      </c>
      <c r="B495" s="5">
        <v>46202</v>
      </c>
      <c r="C495" s="2" t="s">
        <v>16</v>
      </c>
      <c r="D495" s="2" t="s">
        <v>345</v>
      </c>
      <c r="E495" s="3" t="s">
        <v>346</v>
      </c>
      <c r="F495" s="2">
        <v>100</v>
      </c>
      <c r="G495" s="2" t="s">
        <v>15</v>
      </c>
      <c r="H495" s="2">
        <v>28200</v>
      </c>
      <c r="I495" s="2">
        <f>IF(AND(B495&gt;=GR_Report!$C$4,B495&lt;=GR_Report!$E$4),1,0)</f>
        <v>0</v>
      </c>
      <c r="J495" s="2">
        <f>IF(GR_Report!$C$6="All",1,IF(C495=GR_Report!$C$6,1,0))</f>
        <v>1</v>
      </c>
      <c r="K495" s="2">
        <f>IF(GR_Report!$G$6="All",1,IF(D495=GR_Report!$G$6,1,0))</f>
        <v>1</v>
      </c>
      <c r="L495" s="2" t="str">
        <f>IF(AND(I495=1,J495=1,K495=1),COUNTIFS($I$2:I495,1,$J$2:J495,1,$K$2:K495,1),"")</f>
        <v/>
      </c>
      <c r="M495" s="2"/>
    </row>
    <row r="496" spans="1:13" ht="14.5" hidden="1" x14ac:dyDescent="0.35">
      <c r="A496" s="2" t="s">
        <v>974</v>
      </c>
      <c r="B496" s="5">
        <v>46168</v>
      </c>
      <c r="C496" s="2" t="s">
        <v>290</v>
      </c>
      <c r="D496" s="2" t="s">
        <v>367</v>
      </c>
      <c r="E496" s="3" t="s">
        <v>368</v>
      </c>
      <c r="F496" s="2">
        <v>200</v>
      </c>
      <c r="G496" s="2" t="s">
        <v>15</v>
      </c>
      <c r="H496" s="2">
        <v>7900</v>
      </c>
      <c r="I496" s="2">
        <f>IF(AND(B496&gt;=GR_Report!$C$4,B496&lt;=GR_Report!$E$4),1,0)</f>
        <v>0</v>
      </c>
      <c r="J496" s="2">
        <f>IF(GR_Report!$C$6="All",1,IF(C496=GR_Report!$C$6,1,0))</f>
        <v>1</v>
      </c>
      <c r="K496" s="2">
        <f>IF(GR_Report!$G$6="All",1,IF(D496=GR_Report!$G$6,1,0))</f>
        <v>1</v>
      </c>
      <c r="L496" s="2" t="str">
        <f>IF(AND(I496=1,J496=1,K496=1),COUNTIFS($I$2:I496,1,$J$2:J496,1,$K$2:K496,1),"")</f>
        <v/>
      </c>
      <c r="M496" s="2"/>
    </row>
    <row r="497" spans="1:13" ht="14.5" hidden="1" x14ac:dyDescent="0.35">
      <c r="A497" s="2" t="s">
        <v>975</v>
      </c>
      <c r="B497" s="5">
        <v>46062</v>
      </c>
      <c r="C497" s="2" t="s">
        <v>46</v>
      </c>
      <c r="D497" s="2" t="s">
        <v>276</v>
      </c>
      <c r="E497" s="3" t="s">
        <v>277</v>
      </c>
      <c r="F497" s="2">
        <v>150</v>
      </c>
      <c r="G497" s="2" t="s">
        <v>262</v>
      </c>
      <c r="H497" s="2">
        <v>52700</v>
      </c>
      <c r="I497" s="2">
        <f>IF(AND(B497&gt;=GR_Report!$C$4,B497&lt;=GR_Report!$E$4),1,0)</f>
        <v>0</v>
      </c>
      <c r="J497" s="2">
        <f>IF(GR_Report!$C$6="All",1,IF(C497=GR_Report!$C$6,1,0))</f>
        <v>1</v>
      </c>
      <c r="K497" s="2">
        <f>IF(GR_Report!$G$6="All",1,IF(D497=GR_Report!$G$6,1,0))</f>
        <v>1</v>
      </c>
      <c r="L497" s="2" t="str">
        <f>IF(AND(I497=1,J497=1,K497=1),COUNTIFS($I$2:I497,1,$J$2:J497,1,$K$2:K497,1),"")</f>
        <v/>
      </c>
      <c r="M497" s="2"/>
    </row>
    <row r="498" spans="1:13" ht="14.5" hidden="1" x14ac:dyDescent="0.35">
      <c r="A498" s="2" t="s">
        <v>976</v>
      </c>
      <c r="B498" s="5">
        <v>46198</v>
      </c>
      <c r="C498" s="2" t="s">
        <v>153</v>
      </c>
      <c r="D498" s="2" t="s">
        <v>407</v>
      </c>
      <c r="E498" s="3" t="s">
        <v>408</v>
      </c>
      <c r="F498" s="2">
        <v>100</v>
      </c>
      <c r="G498" s="2" t="s">
        <v>121</v>
      </c>
      <c r="H498" s="2">
        <v>70000</v>
      </c>
      <c r="I498" s="2">
        <f>IF(AND(B498&gt;=GR_Report!$C$4,B498&lt;=GR_Report!$E$4),1,0)</f>
        <v>0</v>
      </c>
      <c r="J498" s="2">
        <f>IF(GR_Report!$C$6="All",1,IF(C498=GR_Report!$C$6,1,0))</f>
        <v>1</v>
      </c>
      <c r="K498" s="2">
        <f>IF(GR_Report!$G$6="All",1,IF(D498=GR_Report!$G$6,1,0))</f>
        <v>1</v>
      </c>
      <c r="L498" s="2" t="str">
        <f>IF(AND(I498=1,J498=1,K498=1),COUNTIFS($I$2:I498,1,$J$2:J498,1,$K$2:K498,1),"")</f>
        <v/>
      </c>
      <c r="M498" s="2"/>
    </row>
    <row r="499" spans="1:13" ht="14.5" hidden="1" x14ac:dyDescent="0.35">
      <c r="A499" s="2" t="s">
        <v>977</v>
      </c>
      <c r="B499" s="5">
        <v>46163</v>
      </c>
      <c r="C499" s="2" t="s">
        <v>90</v>
      </c>
      <c r="D499" s="2" t="s">
        <v>88</v>
      </c>
      <c r="E499" s="3" t="s">
        <v>89</v>
      </c>
      <c r="F499" s="2">
        <v>40</v>
      </c>
      <c r="G499" s="2" t="s">
        <v>15</v>
      </c>
      <c r="H499" s="2">
        <v>64900</v>
      </c>
      <c r="I499" s="2">
        <f>IF(AND(B499&gt;=GR_Report!$C$4,B499&lt;=GR_Report!$E$4),1,0)</f>
        <v>0</v>
      </c>
      <c r="J499" s="2">
        <f>IF(GR_Report!$C$6="All",1,IF(C499=GR_Report!$C$6,1,0))</f>
        <v>1</v>
      </c>
      <c r="K499" s="2">
        <f>IF(GR_Report!$G$6="All",1,IF(D499=GR_Report!$G$6,1,0))</f>
        <v>1</v>
      </c>
      <c r="L499" s="2" t="str">
        <f>IF(AND(I499=1,J499=1,K499=1),COUNTIFS($I$2:I499,1,$J$2:J499,1,$K$2:K499,1),"")</f>
        <v/>
      </c>
      <c r="M499" s="2"/>
    </row>
    <row r="500" spans="1:13" ht="14.5" hidden="1" x14ac:dyDescent="0.35">
      <c r="A500" s="2" t="s">
        <v>978</v>
      </c>
      <c r="B500" s="5">
        <v>46058</v>
      </c>
      <c r="C500" s="2" t="s">
        <v>153</v>
      </c>
      <c r="D500" s="2" t="s">
        <v>433</v>
      </c>
      <c r="E500" s="3" t="s">
        <v>434</v>
      </c>
      <c r="F500" s="2">
        <v>150</v>
      </c>
      <c r="G500" s="2" t="s">
        <v>121</v>
      </c>
      <c r="H500" s="2">
        <v>46900</v>
      </c>
      <c r="I500" s="2">
        <f>IF(AND(B500&gt;=GR_Report!$C$4,B500&lt;=GR_Report!$E$4),1,0)</f>
        <v>0</v>
      </c>
      <c r="J500" s="2">
        <f>IF(GR_Report!$C$6="All",1,IF(C500=GR_Report!$C$6,1,0))</f>
        <v>1</v>
      </c>
      <c r="K500" s="2">
        <f>IF(GR_Report!$G$6="All",1,IF(D500=GR_Report!$G$6,1,0))</f>
        <v>1</v>
      </c>
      <c r="L500" s="2" t="str">
        <f>IF(AND(I500=1,J500=1,K500=1),COUNTIFS($I$2:I500,1,$J$2:J500,1,$K$2:K500,1),"")</f>
        <v/>
      </c>
      <c r="M500" s="2"/>
    </row>
    <row r="501" spans="1:13" ht="14.5" hidden="1" x14ac:dyDescent="0.35">
      <c r="A501" s="2" t="s">
        <v>979</v>
      </c>
      <c r="B501" s="5">
        <v>46178</v>
      </c>
      <c r="C501" s="2" t="s">
        <v>64</v>
      </c>
      <c r="D501" s="2" t="s">
        <v>186</v>
      </c>
      <c r="E501" s="3" t="s">
        <v>187</v>
      </c>
      <c r="F501" s="2">
        <v>30</v>
      </c>
      <c r="G501" s="2" t="s">
        <v>121</v>
      </c>
      <c r="H501" s="2">
        <v>48300</v>
      </c>
      <c r="I501" s="2">
        <f>IF(AND(B501&gt;=GR_Report!$C$4,B501&lt;=GR_Report!$E$4),1,0)</f>
        <v>0</v>
      </c>
      <c r="J501" s="2">
        <f>IF(GR_Report!$C$6="All",1,IF(C501=GR_Report!$C$6,1,0))</f>
        <v>1</v>
      </c>
      <c r="K501" s="2">
        <f>IF(GR_Report!$G$6="All",1,IF(D501=GR_Report!$G$6,1,0))</f>
        <v>1</v>
      </c>
      <c r="L501" s="2" t="str">
        <f>IF(AND(I501=1,J501=1,K501=1),COUNTIFS($I$2:I501,1,$J$2:J501,1,$K$2:K501,1),"")</f>
        <v/>
      </c>
      <c r="M501" s="2"/>
    </row>
    <row r="502" spans="1:13" ht="14.5" hidden="1" x14ac:dyDescent="0.35">
      <c r="A502" s="2" t="s">
        <v>980</v>
      </c>
      <c r="B502" s="5">
        <v>46103</v>
      </c>
      <c r="C502" s="2" t="s">
        <v>61</v>
      </c>
      <c r="D502" s="2" t="s">
        <v>59</v>
      </c>
      <c r="E502" s="3" t="s">
        <v>60</v>
      </c>
      <c r="F502" s="2">
        <v>40</v>
      </c>
      <c r="G502" s="2" t="s">
        <v>15</v>
      </c>
      <c r="H502" s="2">
        <v>64800</v>
      </c>
      <c r="I502" s="2">
        <f>IF(AND(B502&gt;=GR_Report!$C$4,B502&lt;=GR_Report!$E$4),1,0)</f>
        <v>1</v>
      </c>
      <c r="J502" s="2">
        <f>IF(GR_Report!$C$6="All",1,IF(C502=GR_Report!$C$6,1,0))</f>
        <v>1</v>
      </c>
      <c r="K502" s="2">
        <f>IF(GR_Report!$G$6="All",1,IF(D502=GR_Report!$G$6,1,0))</f>
        <v>1</v>
      </c>
      <c r="L502" s="2">
        <f>IF(AND(I502=1,J502=1,K502=1),COUNTIFS($I$2:I502,1,$J$2:J502,1,$K$2:K502,1),"")</f>
        <v>83</v>
      </c>
      <c r="M502" s="2"/>
    </row>
    <row r="503" spans="1:13" ht="14.5" hidden="1" x14ac:dyDescent="0.35">
      <c r="A503" s="2" t="s">
        <v>981</v>
      </c>
      <c r="B503" s="5">
        <v>46054</v>
      </c>
      <c r="C503" s="2" t="s">
        <v>227</v>
      </c>
      <c r="D503" s="2" t="s">
        <v>228</v>
      </c>
      <c r="E503" s="3" t="s">
        <v>229</v>
      </c>
      <c r="F503" s="2">
        <v>40</v>
      </c>
      <c r="G503" s="2" t="s">
        <v>121</v>
      </c>
      <c r="H503" s="2">
        <v>70400</v>
      </c>
      <c r="I503" s="2">
        <f>IF(AND(B503&gt;=GR_Report!$C$4,B503&lt;=GR_Report!$E$4),1,0)</f>
        <v>0</v>
      </c>
      <c r="J503" s="2">
        <f>IF(GR_Report!$C$6="All",1,IF(C503=GR_Report!$C$6,1,0))</f>
        <v>1</v>
      </c>
      <c r="K503" s="2">
        <f>IF(GR_Report!$G$6="All",1,IF(D503=GR_Report!$G$6,1,0))</f>
        <v>1</v>
      </c>
      <c r="L503" s="2" t="str">
        <f>IF(AND(I503=1,J503=1,K503=1),COUNTIFS($I$2:I503,1,$J$2:J503,1,$K$2:K503,1),"")</f>
        <v/>
      </c>
      <c r="M503" s="2"/>
    </row>
    <row r="504" spans="1:13" ht="14.5" hidden="1" x14ac:dyDescent="0.35">
      <c r="A504" s="2" t="s">
        <v>982</v>
      </c>
      <c r="B504" s="5">
        <v>46059</v>
      </c>
      <c r="C504" s="2" t="s">
        <v>49</v>
      </c>
      <c r="D504" s="2" t="s">
        <v>415</v>
      </c>
      <c r="E504" s="3" t="s">
        <v>416</v>
      </c>
      <c r="F504" s="2">
        <v>150</v>
      </c>
      <c r="G504" s="2" t="s">
        <v>121</v>
      </c>
      <c r="H504" s="2">
        <v>10500</v>
      </c>
      <c r="I504" s="2">
        <f>IF(AND(B504&gt;=GR_Report!$C$4,B504&lt;=GR_Report!$E$4),1,0)</f>
        <v>0</v>
      </c>
      <c r="J504" s="2">
        <f>IF(GR_Report!$C$6="All",1,IF(C504=GR_Report!$C$6,1,0))</f>
        <v>1</v>
      </c>
      <c r="K504" s="2">
        <f>IF(GR_Report!$G$6="All",1,IF(D504=GR_Report!$G$6,1,0))</f>
        <v>1</v>
      </c>
      <c r="L504" s="2" t="str">
        <f>IF(AND(I504=1,J504=1,K504=1),COUNTIFS($I$2:I504,1,$J$2:J504,1,$K$2:K504,1),"")</f>
        <v/>
      </c>
      <c r="M504" s="2"/>
    </row>
    <row r="505" spans="1:13" ht="14.5" hidden="1" x14ac:dyDescent="0.35">
      <c r="A505" s="2" t="s">
        <v>983</v>
      </c>
      <c r="B505" s="5">
        <v>46187</v>
      </c>
      <c r="C505" s="2" t="s">
        <v>234</v>
      </c>
      <c r="D505" s="2" t="s">
        <v>458</v>
      </c>
      <c r="E505" s="3" t="s">
        <v>459</v>
      </c>
      <c r="F505" s="2">
        <v>150</v>
      </c>
      <c r="G505" s="2" t="s">
        <v>121</v>
      </c>
      <c r="H505" s="2">
        <v>75700</v>
      </c>
      <c r="I505" s="2">
        <f>IF(AND(B505&gt;=GR_Report!$C$4,B505&lt;=GR_Report!$E$4),1,0)</f>
        <v>0</v>
      </c>
      <c r="J505" s="2">
        <f>IF(GR_Report!$C$6="All",1,IF(C505=GR_Report!$C$6,1,0))</f>
        <v>1</v>
      </c>
      <c r="K505" s="2">
        <f>IF(GR_Report!$G$6="All",1,IF(D505=GR_Report!$G$6,1,0))</f>
        <v>1</v>
      </c>
      <c r="L505" s="2" t="str">
        <f>IF(AND(I505=1,J505=1,K505=1),COUNTIFS($I$2:I505,1,$J$2:J505,1,$K$2:K505,1),"")</f>
        <v/>
      </c>
      <c r="M505" s="2"/>
    </row>
    <row r="506" spans="1:13" ht="14.5" hidden="1" x14ac:dyDescent="0.35">
      <c r="A506" s="2" t="s">
        <v>984</v>
      </c>
      <c r="B506" s="5">
        <v>46180</v>
      </c>
      <c r="C506" s="2" t="s">
        <v>97</v>
      </c>
      <c r="D506" s="2" t="s">
        <v>397</v>
      </c>
      <c r="E506" s="3" t="s">
        <v>398</v>
      </c>
      <c r="F506" s="2">
        <v>200</v>
      </c>
      <c r="G506" s="2" t="s">
        <v>121</v>
      </c>
      <c r="H506" s="2">
        <v>9800</v>
      </c>
      <c r="I506" s="2">
        <f>IF(AND(B506&gt;=GR_Report!$C$4,B506&lt;=GR_Report!$E$4),1,0)</f>
        <v>0</v>
      </c>
      <c r="J506" s="2">
        <f>IF(GR_Report!$C$6="All",1,IF(C506=GR_Report!$C$6,1,0))</f>
        <v>1</v>
      </c>
      <c r="K506" s="2">
        <f>IF(GR_Report!$G$6="All",1,IF(D506=GR_Report!$G$6,1,0))</f>
        <v>1</v>
      </c>
      <c r="L506" s="2" t="str">
        <f>IF(AND(I506=1,J506=1,K506=1),COUNTIFS($I$2:I506,1,$J$2:J506,1,$K$2:K506,1),"")</f>
        <v/>
      </c>
      <c r="M506" s="2"/>
    </row>
    <row r="507" spans="1:13" ht="14.5" hidden="1" x14ac:dyDescent="0.35">
      <c r="A507" s="2" t="s">
        <v>985</v>
      </c>
      <c r="B507" s="5">
        <v>46087</v>
      </c>
      <c r="C507" s="2" t="s">
        <v>163</v>
      </c>
      <c r="D507" s="2" t="s">
        <v>355</v>
      </c>
      <c r="E507" s="3" t="s">
        <v>356</v>
      </c>
      <c r="F507" s="2">
        <v>30</v>
      </c>
      <c r="G507" s="2" t="s">
        <v>15</v>
      </c>
      <c r="H507" s="2">
        <v>12200</v>
      </c>
      <c r="I507" s="2">
        <f>IF(AND(B507&gt;=GR_Report!$C$4,B507&lt;=GR_Report!$E$4),1,0)</f>
        <v>1</v>
      </c>
      <c r="J507" s="2">
        <f>IF(GR_Report!$C$6="All",1,IF(C507=GR_Report!$C$6,1,0))</f>
        <v>1</v>
      </c>
      <c r="K507" s="2">
        <f>IF(GR_Report!$G$6="All",1,IF(D507=GR_Report!$G$6,1,0))</f>
        <v>1</v>
      </c>
      <c r="L507" s="2">
        <f>IF(AND(I507=1,J507=1,K507=1),COUNTIFS($I$2:I507,1,$J$2:J507,1,$K$2:K507,1),"")</f>
        <v>84</v>
      </c>
      <c r="M507" s="2"/>
    </row>
    <row r="508" spans="1:13" ht="14.5" hidden="1" x14ac:dyDescent="0.35">
      <c r="A508" s="2" t="s">
        <v>986</v>
      </c>
      <c r="B508" s="5">
        <v>46166</v>
      </c>
      <c r="C508" s="2" t="s">
        <v>30</v>
      </c>
      <c r="D508" s="2" t="s">
        <v>322</v>
      </c>
      <c r="E508" s="3" t="s">
        <v>323</v>
      </c>
      <c r="F508" s="2">
        <v>60</v>
      </c>
      <c r="G508" s="2" t="s">
        <v>15</v>
      </c>
      <c r="H508" s="2">
        <v>68400</v>
      </c>
      <c r="I508" s="2">
        <f>IF(AND(B508&gt;=GR_Report!$C$4,B508&lt;=GR_Report!$E$4),1,0)</f>
        <v>0</v>
      </c>
      <c r="J508" s="2">
        <f>IF(GR_Report!$C$6="All",1,IF(C508=GR_Report!$C$6,1,0))</f>
        <v>1</v>
      </c>
      <c r="K508" s="2">
        <f>IF(GR_Report!$G$6="All",1,IF(D508=GR_Report!$G$6,1,0))</f>
        <v>1</v>
      </c>
      <c r="L508" s="2" t="str">
        <f>IF(AND(I508=1,J508=1,K508=1),COUNTIFS($I$2:I508,1,$J$2:J508,1,$K$2:K508,1),"")</f>
        <v/>
      </c>
      <c r="M508" s="2"/>
    </row>
    <row r="509" spans="1:13" ht="14.5" hidden="1" x14ac:dyDescent="0.35">
      <c r="A509" s="2" t="s">
        <v>987</v>
      </c>
      <c r="B509" s="5">
        <v>46065</v>
      </c>
      <c r="C509" s="2" t="s">
        <v>147</v>
      </c>
      <c r="D509" s="2" t="s">
        <v>308</v>
      </c>
      <c r="E509" s="3" t="s">
        <v>309</v>
      </c>
      <c r="F509" s="2">
        <v>80</v>
      </c>
      <c r="G509" s="2" t="s">
        <v>15</v>
      </c>
      <c r="H509" s="2">
        <v>63000</v>
      </c>
      <c r="I509" s="2">
        <f>IF(AND(B509&gt;=GR_Report!$C$4,B509&lt;=GR_Report!$E$4),1,0)</f>
        <v>0</v>
      </c>
      <c r="J509" s="2">
        <f>IF(GR_Report!$C$6="All",1,IF(C509=GR_Report!$C$6,1,0))</f>
        <v>1</v>
      </c>
      <c r="K509" s="2">
        <f>IF(GR_Report!$G$6="All",1,IF(D509=GR_Report!$G$6,1,0))</f>
        <v>1</v>
      </c>
      <c r="L509" s="2" t="str">
        <f>IF(AND(I509=1,J509=1,K509=1),COUNTIFS($I$2:I509,1,$J$2:J509,1,$K$2:K509,1),"")</f>
        <v/>
      </c>
      <c r="M509" s="2"/>
    </row>
    <row r="510" spans="1:13" ht="14.5" hidden="1" x14ac:dyDescent="0.35">
      <c r="A510" s="2" t="s">
        <v>988</v>
      </c>
      <c r="B510" s="5">
        <v>46201</v>
      </c>
      <c r="C510" s="2" t="s">
        <v>46</v>
      </c>
      <c r="D510" s="2" t="s">
        <v>276</v>
      </c>
      <c r="E510" s="3" t="s">
        <v>277</v>
      </c>
      <c r="F510" s="2">
        <v>40</v>
      </c>
      <c r="G510" s="2" t="s">
        <v>262</v>
      </c>
      <c r="H510" s="2">
        <v>52700</v>
      </c>
      <c r="I510" s="2">
        <f>IF(AND(B510&gt;=GR_Report!$C$4,B510&lt;=GR_Report!$E$4),1,0)</f>
        <v>0</v>
      </c>
      <c r="J510" s="2">
        <f>IF(GR_Report!$C$6="All",1,IF(C510=GR_Report!$C$6,1,0))</f>
        <v>1</v>
      </c>
      <c r="K510" s="2">
        <f>IF(GR_Report!$G$6="All",1,IF(D510=GR_Report!$G$6,1,0))</f>
        <v>1</v>
      </c>
      <c r="L510" s="2" t="str">
        <f>IF(AND(I510=1,J510=1,K510=1),COUNTIFS($I$2:I510,1,$J$2:J510,1,$K$2:K510,1),"")</f>
        <v/>
      </c>
      <c r="M510" s="2"/>
    </row>
    <row r="511" spans="1:13" ht="14.5" hidden="1" x14ac:dyDescent="0.35">
      <c r="A511" s="2" t="s">
        <v>989</v>
      </c>
      <c r="B511" s="5">
        <v>46162</v>
      </c>
      <c r="C511" s="2" t="s">
        <v>81</v>
      </c>
      <c r="D511" s="2" t="s">
        <v>204</v>
      </c>
      <c r="E511" s="3" t="s">
        <v>205</v>
      </c>
      <c r="F511" s="2">
        <v>80</v>
      </c>
      <c r="G511" s="2" t="s">
        <v>121</v>
      </c>
      <c r="H511" s="2">
        <v>5500</v>
      </c>
      <c r="I511" s="2">
        <f>IF(AND(B511&gt;=GR_Report!$C$4,B511&lt;=GR_Report!$E$4),1,0)</f>
        <v>0</v>
      </c>
      <c r="J511" s="2">
        <f>IF(GR_Report!$C$6="All",1,IF(C511=GR_Report!$C$6,1,0))</f>
        <v>1</v>
      </c>
      <c r="K511" s="2">
        <f>IF(GR_Report!$G$6="All",1,IF(D511=GR_Report!$G$6,1,0))</f>
        <v>1</v>
      </c>
      <c r="L511" s="2" t="str">
        <f>IF(AND(I511=1,J511=1,K511=1),COUNTIFS($I$2:I511,1,$J$2:J511,1,$K$2:K511,1),"")</f>
        <v/>
      </c>
      <c r="M511" s="2"/>
    </row>
    <row r="512" spans="1:13" ht="14.5" hidden="1" x14ac:dyDescent="0.35">
      <c r="A512" s="2" t="s">
        <v>990</v>
      </c>
      <c r="B512" s="5">
        <v>46118</v>
      </c>
      <c r="C512" s="2" t="s">
        <v>150</v>
      </c>
      <c r="D512" s="2" t="s">
        <v>200</v>
      </c>
      <c r="E512" s="3" t="s">
        <v>201</v>
      </c>
      <c r="F512" s="2">
        <v>60</v>
      </c>
      <c r="G512" s="2" t="s">
        <v>121</v>
      </c>
      <c r="H512" s="2">
        <v>25500</v>
      </c>
      <c r="I512" s="2">
        <f>IF(AND(B512&gt;=GR_Report!$C$4,B512&lt;=GR_Report!$E$4),1,0)</f>
        <v>0</v>
      </c>
      <c r="J512" s="2">
        <f>IF(GR_Report!$C$6="All",1,IF(C512=GR_Report!$C$6,1,0))</f>
        <v>1</v>
      </c>
      <c r="K512" s="2">
        <f>IF(GR_Report!$G$6="All",1,IF(D512=GR_Report!$G$6,1,0))</f>
        <v>1</v>
      </c>
      <c r="L512" s="2" t="str">
        <f>IF(AND(I512=1,J512=1,K512=1),COUNTIFS($I$2:I512,1,$J$2:J512,1,$K$2:K512,1),"")</f>
        <v/>
      </c>
      <c r="M512" s="2"/>
    </row>
    <row r="513" spans="1:13" ht="14.5" hidden="1" x14ac:dyDescent="0.35">
      <c r="A513" s="2" t="s">
        <v>991</v>
      </c>
      <c r="B513" s="5">
        <v>46153</v>
      </c>
      <c r="C513" s="2" t="s">
        <v>81</v>
      </c>
      <c r="D513" s="2" t="s">
        <v>204</v>
      </c>
      <c r="E513" s="3" t="s">
        <v>205</v>
      </c>
      <c r="F513" s="2">
        <v>80</v>
      </c>
      <c r="G513" s="2" t="s">
        <v>121</v>
      </c>
      <c r="H513" s="2">
        <v>5500</v>
      </c>
      <c r="I513" s="2">
        <f>IF(AND(B513&gt;=GR_Report!$C$4,B513&lt;=GR_Report!$E$4),1,0)</f>
        <v>0</v>
      </c>
      <c r="J513" s="2">
        <f>IF(GR_Report!$C$6="All",1,IF(C513=GR_Report!$C$6,1,0))</f>
        <v>1</v>
      </c>
      <c r="K513" s="2">
        <f>IF(GR_Report!$G$6="All",1,IF(D513=GR_Report!$G$6,1,0))</f>
        <v>1</v>
      </c>
      <c r="L513" s="2" t="str">
        <f>IF(AND(I513=1,J513=1,K513=1),COUNTIFS($I$2:I513,1,$J$2:J513,1,$K$2:K513,1),"")</f>
        <v/>
      </c>
      <c r="M513" s="2"/>
    </row>
    <row r="514" spans="1:13" ht="14.5" hidden="1" x14ac:dyDescent="0.35">
      <c r="A514" s="2" t="s">
        <v>992</v>
      </c>
      <c r="B514" s="5">
        <v>46167</v>
      </c>
      <c r="C514" s="2" t="s">
        <v>156</v>
      </c>
      <c r="D514" s="2" t="s">
        <v>280</v>
      </c>
      <c r="E514" s="3" t="s">
        <v>281</v>
      </c>
      <c r="F514" s="2">
        <v>100</v>
      </c>
      <c r="G514" s="2" t="s">
        <v>262</v>
      </c>
      <c r="H514" s="2">
        <v>52800</v>
      </c>
      <c r="I514" s="2">
        <f>IF(AND(B514&gt;=GR_Report!$C$4,B514&lt;=GR_Report!$E$4),1,0)</f>
        <v>0</v>
      </c>
      <c r="J514" s="2">
        <f>IF(GR_Report!$C$6="All",1,IF(C514=GR_Report!$C$6,1,0))</f>
        <v>1</v>
      </c>
      <c r="K514" s="2">
        <f>IF(GR_Report!$G$6="All",1,IF(D514=GR_Report!$G$6,1,0))</f>
        <v>1</v>
      </c>
      <c r="L514" s="2" t="str">
        <f>IF(AND(I514=1,J514=1,K514=1),COUNTIFS($I$2:I514,1,$J$2:J514,1,$K$2:K514,1),"")</f>
        <v/>
      </c>
      <c r="M514" s="2"/>
    </row>
    <row r="515" spans="1:13" ht="14.5" hidden="1" x14ac:dyDescent="0.35">
      <c r="A515" s="2" t="s">
        <v>993</v>
      </c>
      <c r="B515" s="5">
        <v>46103</v>
      </c>
      <c r="C515" s="2" t="s">
        <v>41</v>
      </c>
      <c r="D515" s="2" t="s">
        <v>318</v>
      </c>
      <c r="E515" s="3" t="s">
        <v>319</v>
      </c>
      <c r="F515" s="2">
        <v>120</v>
      </c>
      <c r="G515" s="2" t="s">
        <v>15</v>
      </c>
      <c r="H515" s="2">
        <v>66100</v>
      </c>
      <c r="I515" s="2">
        <f>IF(AND(B515&gt;=GR_Report!$C$4,B515&lt;=GR_Report!$E$4),1,0)</f>
        <v>1</v>
      </c>
      <c r="J515" s="2">
        <f>IF(GR_Report!$C$6="All",1,IF(C515=GR_Report!$C$6,1,0))</f>
        <v>1</v>
      </c>
      <c r="K515" s="2">
        <f>IF(GR_Report!$G$6="All",1,IF(D515=GR_Report!$G$6,1,0))</f>
        <v>1</v>
      </c>
      <c r="L515" s="2">
        <f>IF(AND(I515=1,J515=1,K515=1),COUNTIFS($I$2:I515,1,$J$2:J515,1,$K$2:K515,1),"")</f>
        <v>85</v>
      </c>
      <c r="M515" s="2"/>
    </row>
    <row r="516" spans="1:13" ht="14.5" x14ac:dyDescent="0.35">
      <c r="A516" s="2" t="s">
        <v>994</v>
      </c>
      <c r="B516" s="5">
        <v>46026</v>
      </c>
      <c r="C516" s="2" t="s">
        <v>290</v>
      </c>
      <c r="D516" s="2" t="s">
        <v>367</v>
      </c>
      <c r="E516" s="3" t="s">
        <v>368</v>
      </c>
      <c r="F516" s="2">
        <v>100</v>
      </c>
      <c r="G516" s="2" t="s">
        <v>15</v>
      </c>
      <c r="H516" s="2">
        <v>7900</v>
      </c>
      <c r="I516" s="2">
        <f>IF(AND(B516&gt;=GR_Report!$C$4,B516&lt;=GR_Report!$E$4),1,0)</f>
        <v>0</v>
      </c>
      <c r="J516" s="2">
        <f>IF(GR_Report!$C$6="All",1,IF(C516=GR_Report!$C$6,1,0))</f>
        <v>1</v>
      </c>
      <c r="K516" s="2">
        <f>IF(GR_Report!$G$6="All",1,IF(D516=GR_Report!$G$6,1,0))</f>
        <v>1</v>
      </c>
      <c r="L516" s="2" t="str">
        <f>IF(AND(I516=1,J516=1,K516=1),COUNTIFS($I$2:I516,1,$J$2:J516,1,$K$2:K516,1),"")</f>
        <v/>
      </c>
      <c r="M516" s="2"/>
    </row>
    <row r="517" spans="1:13" ht="14.5" hidden="1" x14ac:dyDescent="0.35">
      <c r="A517" s="2" t="s">
        <v>995</v>
      </c>
      <c r="B517" s="5">
        <v>46150</v>
      </c>
      <c r="C517" s="2" t="s">
        <v>172</v>
      </c>
      <c r="D517" s="2" t="s">
        <v>429</v>
      </c>
      <c r="E517" s="3" t="s">
        <v>430</v>
      </c>
      <c r="F517" s="2">
        <v>150</v>
      </c>
      <c r="G517" s="2" t="s">
        <v>121</v>
      </c>
      <c r="H517" s="2">
        <v>73800</v>
      </c>
      <c r="I517" s="2">
        <f>IF(AND(B517&gt;=GR_Report!$C$4,B517&lt;=GR_Report!$E$4),1,0)</f>
        <v>0</v>
      </c>
      <c r="J517" s="2">
        <f>IF(GR_Report!$C$6="All",1,IF(C517=GR_Report!$C$6,1,0))</f>
        <v>1</v>
      </c>
      <c r="K517" s="2">
        <f>IF(GR_Report!$G$6="All",1,IF(D517=GR_Report!$G$6,1,0))</f>
        <v>1</v>
      </c>
      <c r="L517" s="2" t="str">
        <f>IF(AND(I517=1,J517=1,K517=1),COUNTIFS($I$2:I517,1,$J$2:J517,1,$K$2:K517,1),"")</f>
        <v/>
      </c>
      <c r="M517" s="2"/>
    </row>
    <row r="518" spans="1:13" ht="14.5" hidden="1" x14ac:dyDescent="0.35">
      <c r="A518" s="2" t="s">
        <v>996</v>
      </c>
      <c r="B518" s="5">
        <v>46061</v>
      </c>
      <c r="C518" s="2" t="s">
        <v>56</v>
      </c>
      <c r="D518" s="2" t="s">
        <v>77</v>
      </c>
      <c r="E518" s="3" t="s">
        <v>78</v>
      </c>
      <c r="F518" s="2">
        <v>20</v>
      </c>
      <c r="G518" s="2" t="s">
        <v>15</v>
      </c>
      <c r="H518" s="2">
        <v>7100</v>
      </c>
      <c r="I518" s="2">
        <f>IF(AND(B518&gt;=GR_Report!$C$4,B518&lt;=GR_Report!$E$4),1,0)</f>
        <v>0</v>
      </c>
      <c r="J518" s="2">
        <f>IF(GR_Report!$C$6="All",1,IF(C518=GR_Report!$C$6,1,0))</f>
        <v>1</v>
      </c>
      <c r="K518" s="2">
        <f>IF(GR_Report!$G$6="All",1,IF(D518=GR_Report!$G$6,1,0))</f>
        <v>1</v>
      </c>
      <c r="L518" s="2" t="str">
        <f>IF(AND(I518=1,J518=1,K518=1),COUNTIFS($I$2:I518,1,$J$2:J518,1,$K$2:K518,1),"")</f>
        <v/>
      </c>
      <c r="M518" s="2"/>
    </row>
    <row r="519" spans="1:13" ht="14.5" x14ac:dyDescent="0.35">
      <c r="A519" s="2" t="s">
        <v>997</v>
      </c>
      <c r="B519" s="5">
        <v>46049</v>
      </c>
      <c r="C519" s="2" t="s">
        <v>76</v>
      </c>
      <c r="D519" s="2" t="s">
        <v>282</v>
      </c>
      <c r="E519" s="3" t="s">
        <v>283</v>
      </c>
      <c r="F519" s="2">
        <v>150</v>
      </c>
      <c r="G519" s="2" t="s">
        <v>262</v>
      </c>
      <c r="H519" s="2">
        <v>68000</v>
      </c>
      <c r="I519" s="2">
        <f>IF(AND(B519&gt;=GR_Report!$C$4,B519&lt;=GR_Report!$E$4),1,0)</f>
        <v>0</v>
      </c>
      <c r="J519" s="2">
        <f>IF(GR_Report!$C$6="All",1,IF(C519=GR_Report!$C$6,1,0))</f>
        <v>1</v>
      </c>
      <c r="K519" s="2">
        <f>IF(GR_Report!$G$6="All",1,IF(D519=GR_Report!$G$6,1,0))</f>
        <v>1</v>
      </c>
      <c r="L519" s="2" t="str">
        <f>IF(AND(I519=1,J519=1,K519=1),COUNTIFS($I$2:I519,1,$J$2:J519,1,$K$2:K519,1),"")</f>
        <v/>
      </c>
      <c r="M519" s="2"/>
    </row>
    <row r="520" spans="1:13" ht="14.5" hidden="1" x14ac:dyDescent="0.35">
      <c r="A520" s="2" t="s">
        <v>998</v>
      </c>
      <c r="B520" s="5">
        <v>46109</v>
      </c>
      <c r="C520" s="2" t="s">
        <v>30</v>
      </c>
      <c r="D520" s="2" t="s">
        <v>278</v>
      </c>
      <c r="E520" s="3" t="s">
        <v>279</v>
      </c>
      <c r="F520" s="2">
        <v>30</v>
      </c>
      <c r="G520" s="2" t="s">
        <v>262</v>
      </c>
      <c r="H520" s="2">
        <v>24400</v>
      </c>
      <c r="I520" s="2">
        <f>IF(AND(B520&gt;=GR_Report!$C$4,B520&lt;=GR_Report!$E$4),1,0)</f>
        <v>1</v>
      </c>
      <c r="J520" s="2">
        <f>IF(GR_Report!$C$6="All",1,IF(C520=GR_Report!$C$6,1,0))</f>
        <v>1</v>
      </c>
      <c r="K520" s="2">
        <f>IF(GR_Report!$G$6="All",1,IF(D520=GR_Report!$G$6,1,0))</f>
        <v>1</v>
      </c>
      <c r="L520" s="2">
        <f>IF(AND(I520=1,J520=1,K520=1),COUNTIFS($I$2:I520,1,$J$2:J520,1,$K$2:K520,1),"")</f>
        <v>86</v>
      </c>
      <c r="M520" s="2"/>
    </row>
    <row r="521" spans="1:13" ht="14.5" hidden="1" x14ac:dyDescent="0.35">
      <c r="A521" s="2" t="s">
        <v>999</v>
      </c>
      <c r="B521" s="5">
        <v>46063</v>
      </c>
      <c r="C521" s="2" t="s">
        <v>163</v>
      </c>
      <c r="D521" s="2" t="s">
        <v>355</v>
      </c>
      <c r="E521" s="3" t="s">
        <v>356</v>
      </c>
      <c r="F521" s="2">
        <v>100</v>
      </c>
      <c r="G521" s="2" t="s">
        <v>15</v>
      </c>
      <c r="H521" s="2">
        <v>12200</v>
      </c>
      <c r="I521" s="2">
        <f>IF(AND(B521&gt;=GR_Report!$C$4,B521&lt;=GR_Report!$E$4),1,0)</f>
        <v>0</v>
      </c>
      <c r="J521" s="2">
        <f>IF(GR_Report!$C$6="All",1,IF(C521=GR_Report!$C$6,1,0))</f>
        <v>1</v>
      </c>
      <c r="K521" s="2">
        <f>IF(GR_Report!$G$6="All",1,IF(D521=GR_Report!$G$6,1,0))</f>
        <v>1</v>
      </c>
      <c r="L521" s="2" t="str">
        <f>IF(AND(I521=1,J521=1,K521=1),COUNTIFS($I$2:I521,1,$J$2:J521,1,$K$2:K521,1),"")</f>
        <v/>
      </c>
      <c r="M521" s="2"/>
    </row>
    <row r="522" spans="1:13" ht="14.5" hidden="1" x14ac:dyDescent="0.35">
      <c r="A522" s="2" t="s">
        <v>1000</v>
      </c>
      <c r="B522" s="5">
        <v>46138</v>
      </c>
      <c r="C522" s="2" t="s">
        <v>156</v>
      </c>
      <c r="D522" s="2" t="s">
        <v>405</v>
      </c>
      <c r="E522" s="3" t="s">
        <v>406</v>
      </c>
      <c r="F522" s="2">
        <v>40</v>
      </c>
      <c r="G522" s="2" t="s">
        <v>121</v>
      </c>
      <c r="H522" s="2">
        <v>37900</v>
      </c>
      <c r="I522" s="2">
        <f>IF(AND(B522&gt;=GR_Report!$C$4,B522&lt;=GR_Report!$E$4),1,0)</f>
        <v>0</v>
      </c>
      <c r="J522" s="2">
        <f>IF(GR_Report!$C$6="All",1,IF(C522=GR_Report!$C$6,1,0))</f>
        <v>1</v>
      </c>
      <c r="K522" s="2">
        <f>IF(GR_Report!$G$6="All",1,IF(D522=GR_Report!$G$6,1,0))</f>
        <v>1</v>
      </c>
      <c r="L522" s="2" t="str">
        <f>IF(AND(I522=1,J522=1,K522=1),COUNTIFS($I$2:I522,1,$J$2:J522,1,$K$2:K522,1),"")</f>
        <v/>
      </c>
      <c r="M522" s="2"/>
    </row>
    <row r="523" spans="1:13" ht="14.5" hidden="1" x14ac:dyDescent="0.35">
      <c r="A523" s="2" t="s">
        <v>1001</v>
      </c>
      <c r="B523" s="5">
        <v>46131</v>
      </c>
      <c r="C523" s="2" t="s">
        <v>16</v>
      </c>
      <c r="D523" s="2" t="s">
        <v>173</v>
      </c>
      <c r="E523" s="3" t="s">
        <v>174</v>
      </c>
      <c r="F523" s="2">
        <v>120</v>
      </c>
      <c r="G523" s="2" t="s">
        <v>121</v>
      </c>
      <c r="H523" s="2">
        <v>28700</v>
      </c>
      <c r="I523" s="2">
        <f>IF(AND(B523&gt;=GR_Report!$C$4,B523&lt;=GR_Report!$E$4),1,0)</f>
        <v>0</v>
      </c>
      <c r="J523" s="2">
        <f>IF(GR_Report!$C$6="All",1,IF(C523=GR_Report!$C$6,1,0))</f>
        <v>1</v>
      </c>
      <c r="K523" s="2">
        <f>IF(GR_Report!$G$6="All",1,IF(D523=GR_Report!$G$6,1,0))</f>
        <v>1</v>
      </c>
      <c r="L523" s="2" t="str">
        <f>IF(AND(I523=1,J523=1,K523=1),COUNTIFS($I$2:I523,1,$J$2:J523,1,$K$2:K523,1),"")</f>
        <v/>
      </c>
      <c r="M523" s="2"/>
    </row>
    <row r="524" spans="1:13" ht="14.5" hidden="1" x14ac:dyDescent="0.35">
      <c r="A524" s="2" t="s">
        <v>1002</v>
      </c>
      <c r="B524" s="5">
        <v>46139</v>
      </c>
      <c r="C524" s="2" t="s">
        <v>16</v>
      </c>
      <c r="D524" s="2" t="s">
        <v>31</v>
      </c>
      <c r="E524" s="3" t="s">
        <v>32</v>
      </c>
      <c r="F524" s="2">
        <v>60</v>
      </c>
      <c r="G524" s="2" t="s">
        <v>15</v>
      </c>
      <c r="H524" s="2">
        <v>60200</v>
      </c>
      <c r="I524" s="2">
        <f>IF(AND(B524&gt;=GR_Report!$C$4,B524&lt;=GR_Report!$E$4),1,0)</f>
        <v>0</v>
      </c>
      <c r="J524" s="2">
        <f>IF(GR_Report!$C$6="All",1,IF(C524=GR_Report!$C$6,1,0))</f>
        <v>1</v>
      </c>
      <c r="K524" s="2">
        <f>IF(GR_Report!$G$6="All",1,IF(D524=GR_Report!$G$6,1,0))</f>
        <v>1</v>
      </c>
      <c r="L524" s="2" t="str">
        <f>IF(AND(I524=1,J524=1,K524=1),COUNTIFS($I$2:I524,1,$J$2:J524,1,$K$2:K524,1),"")</f>
        <v/>
      </c>
      <c r="M524" s="2"/>
    </row>
    <row r="525" spans="1:13" ht="14.5" hidden="1" x14ac:dyDescent="0.35">
      <c r="A525" s="2" t="s">
        <v>1003</v>
      </c>
      <c r="B525" s="5">
        <v>46064</v>
      </c>
      <c r="C525" s="2" t="s">
        <v>61</v>
      </c>
      <c r="D525" s="2" t="s">
        <v>59</v>
      </c>
      <c r="E525" s="3" t="s">
        <v>60</v>
      </c>
      <c r="F525" s="2">
        <v>30</v>
      </c>
      <c r="G525" s="2" t="s">
        <v>15</v>
      </c>
      <c r="H525" s="2">
        <v>64800</v>
      </c>
      <c r="I525" s="2">
        <f>IF(AND(B525&gt;=GR_Report!$C$4,B525&lt;=GR_Report!$E$4),1,0)</f>
        <v>0</v>
      </c>
      <c r="J525" s="2">
        <f>IF(GR_Report!$C$6="All",1,IF(C525=GR_Report!$C$6,1,0))</f>
        <v>1</v>
      </c>
      <c r="K525" s="2">
        <f>IF(GR_Report!$G$6="All",1,IF(D525=GR_Report!$G$6,1,0))</f>
        <v>1</v>
      </c>
      <c r="L525" s="2" t="str">
        <f>IF(AND(I525=1,J525=1,K525=1),COUNTIFS($I$2:I525,1,$J$2:J525,1,$K$2:K525,1),"")</f>
        <v/>
      </c>
      <c r="M525" s="2"/>
    </row>
    <row r="526" spans="1:13" ht="14.5" hidden="1" x14ac:dyDescent="0.35">
      <c r="A526" s="2" t="s">
        <v>1004</v>
      </c>
      <c r="B526" s="5">
        <v>46145</v>
      </c>
      <c r="C526" s="2" t="s">
        <v>38</v>
      </c>
      <c r="D526" s="2" t="s">
        <v>36</v>
      </c>
      <c r="E526" s="3" t="s">
        <v>37</v>
      </c>
      <c r="F526" s="2">
        <v>20</v>
      </c>
      <c r="G526" s="2" t="s">
        <v>15</v>
      </c>
      <c r="H526" s="2">
        <v>48200</v>
      </c>
      <c r="I526" s="2">
        <f>IF(AND(B526&gt;=GR_Report!$C$4,B526&lt;=GR_Report!$E$4),1,0)</f>
        <v>0</v>
      </c>
      <c r="J526" s="2">
        <f>IF(GR_Report!$C$6="All",1,IF(C526=GR_Report!$C$6,1,0))</f>
        <v>1</v>
      </c>
      <c r="K526" s="2">
        <f>IF(GR_Report!$G$6="All",1,IF(D526=GR_Report!$G$6,1,0))</f>
        <v>1</v>
      </c>
      <c r="L526" s="2" t="str">
        <f>IF(AND(I526=1,J526=1,K526=1),COUNTIFS($I$2:I526,1,$J$2:J526,1,$K$2:K526,1),"")</f>
        <v/>
      </c>
      <c r="M526" s="2"/>
    </row>
    <row r="527" spans="1:13" ht="14.5" hidden="1" x14ac:dyDescent="0.35">
      <c r="A527" s="2" t="s">
        <v>1005</v>
      </c>
      <c r="B527" s="5">
        <v>46117</v>
      </c>
      <c r="C527" s="2" t="s">
        <v>16</v>
      </c>
      <c r="D527" s="2" t="s">
        <v>460</v>
      </c>
      <c r="E527" s="3" t="s">
        <v>461</v>
      </c>
      <c r="F527" s="2">
        <v>20</v>
      </c>
      <c r="G527" s="2" t="s">
        <v>121</v>
      </c>
      <c r="H527" s="2">
        <v>70900</v>
      </c>
      <c r="I527" s="2">
        <f>IF(AND(B527&gt;=GR_Report!$C$4,B527&lt;=GR_Report!$E$4),1,0)</f>
        <v>0</v>
      </c>
      <c r="J527" s="2">
        <f>IF(GR_Report!$C$6="All",1,IF(C527=GR_Report!$C$6,1,0))</f>
        <v>1</v>
      </c>
      <c r="K527" s="2">
        <f>IF(GR_Report!$G$6="All",1,IF(D527=GR_Report!$G$6,1,0))</f>
        <v>1</v>
      </c>
      <c r="L527" s="2" t="str">
        <f>IF(AND(I527=1,J527=1,K527=1),COUNTIFS($I$2:I527,1,$J$2:J527,1,$K$2:K527,1),"")</f>
        <v/>
      </c>
      <c r="M527" s="2"/>
    </row>
    <row r="528" spans="1:13" ht="14.5" hidden="1" x14ac:dyDescent="0.35">
      <c r="A528" s="2" t="s">
        <v>1006</v>
      </c>
      <c r="B528" s="5">
        <v>46199</v>
      </c>
      <c r="C528" s="2" t="s">
        <v>76</v>
      </c>
      <c r="D528" s="2" t="s">
        <v>106</v>
      </c>
      <c r="E528" s="3" t="s">
        <v>107</v>
      </c>
      <c r="F528" s="2">
        <v>50</v>
      </c>
      <c r="G528" s="2" t="s">
        <v>15</v>
      </c>
      <c r="H528" s="2">
        <v>16300</v>
      </c>
      <c r="I528" s="2">
        <f>IF(AND(B528&gt;=GR_Report!$C$4,B528&lt;=GR_Report!$E$4),1,0)</f>
        <v>0</v>
      </c>
      <c r="J528" s="2">
        <f>IF(GR_Report!$C$6="All",1,IF(C528=GR_Report!$C$6,1,0))</f>
        <v>1</v>
      </c>
      <c r="K528" s="2">
        <f>IF(GR_Report!$G$6="All",1,IF(D528=GR_Report!$G$6,1,0))</f>
        <v>1</v>
      </c>
      <c r="L528" s="2" t="str">
        <f>IF(AND(I528=1,J528=1,K528=1),COUNTIFS($I$2:I528,1,$J$2:J528,1,$K$2:K528,1),"")</f>
        <v/>
      </c>
      <c r="M528" s="2"/>
    </row>
    <row r="529" spans="1:13" ht="14.5" hidden="1" x14ac:dyDescent="0.35">
      <c r="A529" s="2" t="s">
        <v>1007</v>
      </c>
      <c r="B529" s="5">
        <v>46073</v>
      </c>
      <c r="C529" s="2" t="s">
        <v>147</v>
      </c>
      <c r="D529" s="2" t="s">
        <v>247</v>
      </c>
      <c r="E529" s="3" t="s">
        <v>248</v>
      </c>
      <c r="F529" s="2">
        <v>40</v>
      </c>
      <c r="G529" s="2" t="s">
        <v>121</v>
      </c>
      <c r="H529" s="2">
        <v>21200</v>
      </c>
      <c r="I529" s="2">
        <f>IF(AND(B529&gt;=GR_Report!$C$4,B529&lt;=GR_Report!$E$4),1,0)</f>
        <v>0</v>
      </c>
      <c r="J529" s="2">
        <f>IF(GR_Report!$C$6="All",1,IF(C529=GR_Report!$C$6,1,0))</f>
        <v>1</v>
      </c>
      <c r="K529" s="2">
        <f>IF(GR_Report!$G$6="All",1,IF(D529=GR_Report!$G$6,1,0))</f>
        <v>1</v>
      </c>
      <c r="L529" s="2" t="str">
        <f>IF(AND(I529=1,J529=1,K529=1),COUNTIFS($I$2:I529,1,$J$2:J529,1,$K$2:K529,1),"")</f>
        <v/>
      </c>
      <c r="M529" s="2"/>
    </row>
    <row r="530" spans="1:13" ht="14.5" hidden="1" x14ac:dyDescent="0.35">
      <c r="A530" s="2" t="s">
        <v>1008</v>
      </c>
      <c r="B530" s="5">
        <v>46094</v>
      </c>
      <c r="C530" s="2" t="s">
        <v>112</v>
      </c>
      <c r="D530" s="2" t="s">
        <v>164</v>
      </c>
      <c r="E530" s="3" t="s">
        <v>165</v>
      </c>
      <c r="F530" s="2">
        <v>200</v>
      </c>
      <c r="G530" s="2" t="s">
        <v>121</v>
      </c>
      <c r="H530" s="2">
        <v>38400</v>
      </c>
      <c r="I530" s="2">
        <f>IF(AND(B530&gt;=GR_Report!$C$4,B530&lt;=GR_Report!$E$4),1,0)</f>
        <v>1</v>
      </c>
      <c r="J530" s="2">
        <f>IF(GR_Report!$C$6="All",1,IF(C530=GR_Report!$C$6,1,0))</f>
        <v>1</v>
      </c>
      <c r="K530" s="2">
        <f>IF(GR_Report!$G$6="All",1,IF(D530=GR_Report!$G$6,1,0))</f>
        <v>1</v>
      </c>
      <c r="L530" s="2">
        <f>IF(AND(I530=1,J530=1,K530=1),COUNTIFS($I$2:I530,1,$J$2:J530,1,$K$2:K530,1),"")</f>
        <v>87</v>
      </c>
      <c r="M530" s="2"/>
    </row>
    <row r="531" spans="1:13" ht="14.5" hidden="1" x14ac:dyDescent="0.35">
      <c r="A531" s="2" t="s">
        <v>1009</v>
      </c>
      <c r="B531" s="5">
        <v>46054</v>
      </c>
      <c r="C531" s="2" t="s">
        <v>61</v>
      </c>
      <c r="D531" s="2" t="s">
        <v>373</v>
      </c>
      <c r="E531" s="3" t="s">
        <v>374</v>
      </c>
      <c r="F531" s="2">
        <v>30</v>
      </c>
      <c r="G531" s="2" t="s">
        <v>121</v>
      </c>
      <c r="H531" s="2">
        <v>70900</v>
      </c>
      <c r="I531" s="2">
        <f>IF(AND(B531&gt;=GR_Report!$C$4,B531&lt;=GR_Report!$E$4),1,0)</f>
        <v>0</v>
      </c>
      <c r="J531" s="2">
        <f>IF(GR_Report!$C$6="All",1,IF(C531=GR_Report!$C$6,1,0))</f>
        <v>1</v>
      </c>
      <c r="K531" s="2">
        <f>IF(GR_Report!$G$6="All",1,IF(D531=GR_Report!$G$6,1,0))</f>
        <v>1</v>
      </c>
      <c r="L531" s="2" t="str">
        <f>IF(AND(I531=1,J531=1,K531=1),COUNTIFS($I$2:I531,1,$J$2:J531,1,$K$2:K531,1),"")</f>
        <v/>
      </c>
      <c r="M531" s="2"/>
    </row>
    <row r="532" spans="1:13" ht="14.5" hidden="1" x14ac:dyDescent="0.35">
      <c r="A532" s="2" t="s">
        <v>1010</v>
      </c>
      <c r="B532" s="5">
        <v>46083</v>
      </c>
      <c r="C532" s="2" t="s">
        <v>71</v>
      </c>
      <c r="D532" s="2" t="s">
        <v>127</v>
      </c>
      <c r="E532" s="3" t="s">
        <v>128</v>
      </c>
      <c r="F532" s="2">
        <v>200</v>
      </c>
      <c r="G532" s="2" t="s">
        <v>121</v>
      </c>
      <c r="H532" s="2">
        <v>74000</v>
      </c>
      <c r="I532" s="2">
        <f>IF(AND(B532&gt;=GR_Report!$C$4,B532&lt;=GR_Report!$E$4),1,0)</f>
        <v>1</v>
      </c>
      <c r="J532" s="2">
        <f>IF(GR_Report!$C$6="All",1,IF(C532=GR_Report!$C$6,1,0))</f>
        <v>1</v>
      </c>
      <c r="K532" s="2">
        <f>IF(GR_Report!$G$6="All",1,IF(D532=GR_Report!$G$6,1,0))</f>
        <v>1</v>
      </c>
      <c r="L532" s="2">
        <f>IF(AND(I532=1,J532=1,K532=1),COUNTIFS($I$2:I532,1,$J$2:J532,1,$K$2:K532,1),"")</f>
        <v>88</v>
      </c>
      <c r="M532" s="2"/>
    </row>
    <row r="533" spans="1:13" ht="14.5" hidden="1" x14ac:dyDescent="0.35">
      <c r="A533" s="2" t="s">
        <v>1011</v>
      </c>
      <c r="B533" s="5">
        <v>46115</v>
      </c>
      <c r="C533" s="2" t="s">
        <v>97</v>
      </c>
      <c r="D533" s="2" t="s">
        <v>223</v>
      </c>
      <c r="E533" s="3" t="s">
        <v>224</v>
      </c>
      <c r="F533" s="2">
        <v>20</v>
      </c>
      <c r="G533" s="2" t="s">
        <v>121</v>
      </c>
      <c r="H533" s="2">
        <v>15600</v>
      </c>
      <c r="I533" s="2">
        <f>IF(AND(B533&gt;=GR_Report!$C$4,B533&lt;=GR_Report!$E$4),1,0)</f>
        <v>0</v>
      </c>
      <c r="J533" s="2">
        <f>IF(GR_Report!$C$6="All",1,IF(C533=GR_Report!$C$6,1,0))</f>
        <v>1</v>
      </c>
      <c r="K533" s="2">
        <f>IF(GR_Report!$G$6="All",1,IF(D533=GR_Report!$G$6,1,0))</f>
        <v>1</v>
      </c>
      <c r="L533" s="2" t="str">
        <f>IF(AND(I533=1,J533=1,K533=1),COUNTIFS($I$2:I533,1,$J$2:J533,1,$K$2:K533,1),"")</f>
        <v/>
      </c>
      <c r="M533" s="2"/>
    </row>
    <row r="534" spans="1:13" ht="14.5" hidden="1" x14ac:dyDescent="0.35">
      <c r="A534" s="2" t="s">
        <v>1012</v>
      </c>
      <c r="B534" s="5">
        <v>46086</v>
      </c>
      <c r="C534" s="2" t="s">
        <v>24</v>
      </c>
      <c r="D534" s="2" t="s">
        <v>425</v>
      </c>
      <c r="E534" s="3" t="s">
        <v>426</v>
      </c>
      <c r="F534" s="2">
        <v>200</v>
      </c>
      <c r="G534" s="2" t="s">
        <v>121</v>
      </c>
      <c r="H534" s="2">
        <v>80300</v>
      </c>
      <c r="I534" s="2">
        <f>IF(AND(B534&gt;=GR_Report!$C$4,B534&lt;=GR_Report!$E$4),1,0)</f>
        <v>1</v>
      </c>
      <c r="J534" s="2">
        <f>IF(GR_Report!$C$6="All",1,IF(C534=GR_Report!$C$6,1,0))</f>
        <v>1</v>
      </c>
      <c r="K534" s="2">
        <f>IF(GR_Report!$G$6="All",1,IF(D534=GR_Report!$G$6,1,0))</f>
        <v>1</v>
      </c>
      <c r="L534" s="2">
        <f>IF(AND(I534=1,J534=1,K534=1),COUNTIFS($I$2:I534,1,$J$2:J534,1,$K$2:K534,1),"")</f>
        <v>89</v>
      </c>
      <c r="M534" s="2"/>
    </row>
    <row r="535" spans="1:13" ht="14.5" hidden="1" x14ac:dyDescent="0.35">
      <c r="A535" s="2" t="s">
        <v>1013</v>
      </c>
      <c r="B535" s="5">
        <v>46161</v>
      </c>
      <c r="C535" s="2" t="s">
        <v>64</v>
      </c>
      <c r="D535" s="2" t="s">
        <v>339</v>
      </c>
      <c r="E535" s="3" t="s">
        <v>340</v>
      </c>
      <c r="F535" s="2">
        <v>40</v>
      </c>
      <c r="G535" s="2" t="s">
        <v>15</v>
      </c>
      <c r="H535" s="2">
        <v>77700</v>
      </c>
      <c r="I535" s="2">
        <f>IF(AND(B535&gt;=GR_Report!$C$4,B535&lt;=GR_Report!$E$4),1,0)</f>
        <v>0</v>
      </c>
      <c r="J535" s="2">
        <f>IF(GR_Report!$C$6="All",1,IF(C535=GR_Report!$C$6,1,0))</f>
        <v>1</v>
      </c>
      <c r="K535" s="2">
        <f>IF(GR_Report!$G$6="All",1,IF(D535=GR_Report!$G$6,1,0))</f>
        <v>1</v>
      </c>
      <c r="L535" s="2" t="str">
        <f>IF(AND(I535=1,J535=1,K535=1),COUNTIFS($I$2:I535,1,$J$2:J535,1,$K$2:K535,1),"")</f>
        <v/>
      </c>
      <c r="M535" s="2"/>
    </row>
    <row r="536" spans="1:13" ht="14.5" x14ac:dyDescent="0.35">
      <c r="A536" s="2" t="s">
        <v>1014</v>
      </c>
      <c r="B536" s="5">
        <v>46046</v>
      </c>
      <c r="C536" s="2" t="s">
        <v>220</v>
      </c>
      <c r="D536" s="2" t="s">
        <v>417</v>
      </c>
      <c r="E536" s="3" t="s">
        <v>418</v>
      </c>
      <c r="F536" s="2">
        <v>40</v>
      </c>
      <c r="G536" s="2" t="s">
        <v>121</v>
      </c>
      <c r="H536" s="2">
        <v>59300</v>
      </c>
      <c r="I536" s="2">
        <f>IF(AND(B536&gt;=GR_Report!$C$4,B536&lt;=GR_Report!$E$4),1,0)</f>
        <v>0</v>
      </c>
      <c r="J536" s="2">
        <f>IF(GR_Report!$C$6="All",1,IF(C536=GR_Report!$C$6,1,0))</f>
        <v>1</v>
      </c>
      <c r="K536" s="2">
        <f>IF(GR_Report!$G$6="All",1,IF(D536=GR_Report!$G$6,1,0))</f>
        <v>1</v>
      </c>
      <c r="L536" s="2" t="str">
        <f>IF(AND(I536=1,J536=1,K536=1),COUNTIFS($I$2:I536,1,$J$2:J536,1,$K$2:K536,1),"")</f>
        <v/>
      </c>
      <c r="M536" s="2"/>
    </row>
    <row r="537" spans="1:13" ht="14.5" hidden="1" x14ac:dyDescent="0.35">
      <c r="A537" s="2" t="s">
        <v>1015</v>
      </c>
      <c r="B537" s="5">
        <v>46069</v>
      </c>
      <c r="C537" s="2" t="s">
        <v>64</v>
      </c>
      <c r="D537" s="2" t="s">
        <v>207</v>
      </c>
      <c r="E537" s="3" t="s">
        <v>208</v>
      </c>
      <c r="F537" s="2">
        <v>150</v>
      </c>
      <c r="G537" s="2" t="s">
        <v>121</v>
      </c>
      <c r="H537" s="2">
        <v>57800</v>
      </c>
      <c r="I537" s="2">
        <f>IF(AND(B537&gt;=GR_Report!$C$4,B537&lt;=GR_Report!$E$4),1,0)</f>
        <v>0</v>
      </c>
      <c r="J537" s="2">
        <f>IF(GR_Report!$C$6="All",1,IF(C537=GR_Report!$C$6,1,0))</f>
        <v>1</v>
      </c>
      <c r="K537" s="2">
        <f>IF(GR_Report!$G$6="All",1,IF(D537=GR_Report!$G$6,1,0))</f>
        <v>1</v>
      </c>
      <c r="L537" s="2" t="str">
        <f>IF(AND(I537=1,J537=1,K537=1),COUNTIFS($I$2:I537,1,$J$2:J537,1,$K$2:K537,1),"")</f>
        <v/>
      </c>
      <c r="M537" s="2"/>
    </row>
    <row r="538" spans="1:13" ht="14.5" hidden="1" x14ac:dyDescent="0.35">
      <c r="A538" s="2" t="s">
        <v>1016</v>
      </c>
      <c r="B538" s="5">
        <v>46185</v>
      </c>
      <c r="C538" s="2" t="s">
        <v>307</v>
      </c>
      <c r="D538" s="2" t="s">
        <v>303</v>
      </c>
      <c r="E538" s="3" t="s">
        <v>304</v>
      </c>
      <c r="F538" s="2">
        <v>30</v>
      </c>
      <c r="G538" s="2" t="s">
        <v>15</v>
      </c>
      <c r="H538" s="2">
        <v>58600</v>
      </c>
      <c r="I538" s="2">
        <f>IF(AND(B538&gt;=GR_Report!$C$4,B538&lt;=GR_Report!$E$4),1,0)</f>
        <v>0</v>
      </c>
      <c r="J538" s="2">
        <f>IF(GR_Report!$C$6="All",1,IF(C538=GR_Report!$C$6,1,0))</f>
        <v>1</v>
      </c>
      <c r="K538" s="2">
        <f>IF(GR_Report!$G$6="All",1,IF(D538=GR_Report!$G$6,1,0))</f>
        <v>1</v>
      </c>
      <c r="L538" s="2" t="str">
        <f>IF(AND(I538=1,J538=1,K538=1),COUNTIFS($I$2:I538,1,$J$2:J538,1,$K$2:K538,1),"")</f>
        <v/>
      </c>
      <c r="M538" s="2"/>
    </row>
    <row r="539" spans="1:13" ht="14.5" hidden="1" x14ac:dyDescent="0.35">
      <c r="A539" s="2" t="s">
        <v>1017</v>
      </c>
      <c r="B539" s="5">
        <v>46088</v>
      </c>
      <c r="C539" s="2" t="s">
        <v>27</v>
      </c>
      <c r="D539" s="2" t="s">
        <v>320</v>
      </c>
      <c r="E539" s="3" t="s">
        <v>321</v>
      </c>
      <c r="F539" s="2">
        <v>200</v>
      </c>
      <c r="G539" s="2" t="s">
        <v>15</v>
      </c>
      <c r="H539" s="2">
        <v>65700</v>
      </c>
      <c r="I539" s="2">
        <f>IF(AND(B539&gt;=GR_Report!$C$4,B539&lt;=GR_Report!$E$4),1,0)</f>
        <v>1</v>
      </c>
      <c r="J539" s="2">
        <f>IF(GR_Report!$C$6="All",1,IF(C539=GR_Report!$C$6,1,0))</f>
        <v>1</v>
      </c>
      <c r="K539" s="2">
        <f>IF(GR_Report!$G$6="All",1,IF(D539=GR_Report!$G$6,1,0))</f>
        <v>1</v>
      </c>
      <c r="L539" s="2">
        <f>IF(AND(I539=1,J539=1,K539=1),COUNTIFS($I$2:I539,1,$J$2:J539,1,$K$2:K539,1),"")</f>
        <v>90</v>
      </c>
      <c r="M539" s="2"/>
    </row>
    <row r="540" spans="1:13" ht="14.5" x14ac:dyDescent="0.35">
      <c r="A540" s="2" t="s">
        <v>1018</v>
      </c>
      <c r="B540" s="5">
        <v>46041</v>
      </c>
      <c r="C540" s="2" t="s">
        <v>172</v>
      </c>
      <c r="D540" s="2" t="s">
        <v>429</v>
      </c>
      <c r="E540" s="3" t="s">
        <v>430</v>
      </c>
      <c r="F540" s="2">
        <v>200</v>
      </c>
      <c r="G540" s="2" t="s">
        <v>121</v>
      </c>
      <c r="H540" s="2">
        <v>73800</v>
      </c>
      <c r="I540" s="2">
        <f>IF(AND(B540&gt;=GR_Report!$C$4,B540&lt;=GR_Report!$E$4),1,0)</f>
        <v>0</v>
      </c>
      <c r="J540" s="2">
        <f>IF(GR_Report!$C$6="All",1,IF(C540=GR_Report!$C$6,1,0))</f>
        <v>1</v>
      </c>
      <c r="K540" s="2">
        <f>IF(GR_Report!$G$6="All",1,IF(D540=GR_Report!$G$6,1,0))</f>
        <v>1</v>
      </c>
      <c r="L540" s="2" t="str">
        <f>IF(AND(I540=1,J540=1,K540=1),COUNTIFS($I$2:I540,1,$J$2:J540,1,$K$2:K540,1),"")</f>
        <v/>
      </c>
      <c r="M540" s="2"/>
    </row>
    <row r="541" spans="1:13" ht="14.5" hidden="1" x14ac:dyDescent="0.35">
      <c r="A541" s="2" t="s">
        <v>1019</v>
      </c>
      <c r="B541" s="5">
        <v>46144</v>
      </c>
      <c r="C541" s="2" t="s">
        <v>30</v>
      </c>
      <c r="D541" s="2" t="s">
        <v>243</v>
      </c>
      <c r="E541" s="3" t="s">
        <v>244</v>
      </c>
      <c r="F541" s="2">
        <v>200</v>
      </c>
      <c r="G541" s="2" t="s">
        <v>121</v>
      </c>
      <c r="H541" s="2">
        <v>59500</v>
      </c>
      <c r="I541" s="2">
        <f>IF(AND(B541&gt;=GR_Report!$C$4,B541&lt;=GR_Report!$E$4),1,0)</f>
        <v>0</v>
      </c>
      <c r="J541" s="2">
        <f>IF(GR_Report!$C$6="All",1,IF(C541=GR_Report!$C$6,1,0))</f>
        <v>1</v>
      </c>
      <c r="K541" s="2">
        <f>IF(GR_Report!$G$6="All",1,IF(D541=GR_Report!$G$6,1,0))</f>
        <v>1</v>
      </c>
      <c r="L541" s="2" t="str">
        <f>IF(AND(I541=1,J541=1,K541=1),COUNTIFS($I$2:I541,1,$J$2:J541,1,$K$2:K541,1),"")</f>
        <v/>
      </c>
      <c r="M541" s="2"/>
    </row>
    <row r="542" spans="1:13" ht="14.5" hidden="1" x14ac:dyDescent="0.35">
      <c r="A542" s="2" t="s">
        <v>1020</v>
      </c>
      <c r="B542" s="5">
        <v>46081</v>
      </c>
      <c r="C542" s="2" t="s">
        <v>56</v>
      </c>
      <c r="D542" s="2" t="s">
        <v>363</v>
      </c>
      <c r="E542" s="3" t="s">
        <v>364</v>
      </c>
      <c r="F542" s="2">
        <v>30</v>
      </c>
      <c r="G542" s="2" t="s">
        <v>15</v>
      </c>
      <c r="H542" s="2">
        <v>43800</v>
      </c>
      <c r="I542" s="2">
        <f>IF(AND(B542&gt;=GR_Report!$C$4,B542&lt;=GR_Report!$E$4),1,0)</f>
        <v>0</v>
      </c>
      <c r="J542" s="2">
        <f>IF(GR_Report!$C$6="All",1,IF(C542=GR_Report!$C$6,1,0))</f>
        <v>1</v>
      </c>
      <c r="K542" s="2">
        <f>IF(GR_Report!$G$6="All",1,IF(D542=GR_Report!$G$6,1,0))</f>
        <v>1</v>
      </c>
      <c r="L542" s="2" t="str">
        <f>IF(AND(I542=1,J542=1,K542=1),COUNTIFS($I$2:I542,1,$J$2:J542,1,$K$2:K542,1),"")</f>
        <v/>
      </c>
      <c r="M542" s="2"/>
    </row>
    <row r="543" spans="1:13" ht="14.5" hidden="1" x14ac:dyDescent="0.35">
      <c r="A543" s="2" t="s">
        <v>1021</v>
      </c>
      <c r="B543" s="5">
        <v>46184</v>
      </c>
      <c r="C543" s="2" t="s">
        <v>49</v>
      </c>
      <c r="D543" s="2" t="s">
        <v>57</v>
      </c>
      <c r="E543" s="3" t="s">
        <v>58</v>
      </c>
      <c r="F543" s="2">
        <v>120</v>
      </c>
      <c r="G543" s="2" t="s">
        <v>15</v>
      </c>
      <c r="H543" s="2">
        <v>38000</v>
      </c>
      <c r="I543" s="2">
        <f>IF(AND(B543&gt;=GR_Report!$C$4,B543&lt;=GR_Report!$E$4),1,0)</f>
        <v>0</v>
      </c>
      <c r="J543" s="2">
        <f>IF(GR_Report!$C$6="All",1,IF(C543=GR_Report!$C$6,1,0))</f>
        <v>1</v>
      </c>
      <c r="K543" s="2">
        <f>IF(GR_Report!$G$6="All",1,IF(D543=GR_Report!$G$6,1,0))</f>
        <v>1</v>
      </c>
      <c r="L543" s="2" t="str">
        <f>IF(AND(I543=1,J543=1,K543=1),COUNTIFS($I$2:I543,1,$J$2:J543,1,$K$2:K543,1),"")</f>
        <v/>
      </c>
      <c r="M543" s="2"/>
    </row>
    <row r="544" spans="1:13" ht="14.5" hidden="1" x14ac:dyDescent="0.35">
      <c r="A544" s="2" t="s">
        <v>1022</v>
      </c>
      <c r="B544" s="5">
        <v>46155</v>
      </c>
      <c r="C544" s="2" t="s">
        <v>30</v>
      </c>
      <c r="D544" s="2" t="s">
        <v>341</v>
      </c>
      <c r="E544" s="3" t="s">
        <v>342</v>
      </c>
      <c r="F544" s="2">
        <v>150</v>
      </c>
      <c r="G544" s="2" t="s">
        <v>15</v>
      </c>
      <c r="H544" s="2">
        <v>39900</v>
      </c>
      <c r="I544" s="2">
        <f>IF(AND(B544&gt;=GR_Report!$C$4,B544&lt;=GR_Report!$E$4),1,0)</f>
        <v>0</v>
      </c>
      <c r="J544" s="2">
        <f>IF(GR_Report!$C$6="All",1,IF(C544=GR_Report!$C$6,1,0))</f>
        <v>1</v>
      </c>
      <c r="K544" s="2">
        <f>IF(GR_Report!$G$6="All",1,IF(D544=GR_Report!$G$6,1,0))</f>
        <v>1</v>
      </c>
      <c r="L544" s="2" t="str">
        <f>IF(AND(I544=1,J544=1,K544=1),COUNTIFS($I$2:I544,1,$J$2:J544,1,$K$2:K544,1),"")</f>
        <v/>
      </c>
      <c r="M544" s="2"/>
    </row>
    <row r="545" spans="1:13" ht="14.5" x14ac:dyDescent="0.35">
      <c r="A545" s="2" t="s">
        <v>1023</v>
      </c>
      <c r="B545" s="5">
        <v>46026</v>
      </c>
      <c r="C545" s="2" t="s">
        <v>71</v>
      </c>
      <c r="D545" s="2" t="s">
        <v>401</v>
      </c>
      <c r="E545" s="3" t="s">
        <v>402</v>
      </c>
      <c r="F545" s="2">
        <v>100</v>
      </c>
      <c r="G545" s="2" t="s">
        <v>121</v>
      </c>
      <c r="H545" s="2">
        <v>11300</v>
      </c>
      <c r="I545" s="2">
        <f>IF(AND(B545&gt;=GR_Report!$C$4,B545&lt;=GR_Report!$E$4),1,0)</f>
        <v>0</v>
      </c>
      <c r="J545" s="2">
        <f>IF(GR_Report!$C$6="All",1,IF(C545=GR_Report!$C$6,1,0))</f>
        <v>1</v>
      </c>
      <c r="K545" s="2">
        <f>IF(GR_Report!$G$6="All",1,IF(D545=GR_Report!$G$6,1,0))</f>
        <v>1</v>
      </c>
      <c r="L545" s="2" t="str">
        <f>IF(AND(I545=1,J545=1,K545=1),COUNTIFS($I$2:I545,1,$J$2:J545,1,$K$2:K545,1),"")</f>
        <v/>
      </c>
      <c r="M545" s="2"/>
    </row>
    <row r="546" spans="1:13" ht="14.5" hidden="1" x14ac:dyDescent="0.35">
      <c r="A546" s="2" t="s">
        <v>1024</v>
      </c>
      <c r="B546" s="5">
        <v>46146</v>
      </c>
      <c r="C546" s="2" t="s">
        <v>38</v>
      </c>
      <c r="D546" s="2" t="s">
        <v>258</v>
      </c>
      <c r="E546" s="3" t="s">
        <v>259</v>
      </c>
      <c r="F546" s="2">
        <v>50</v>
      </c>
      <c r="G546" s="2" t="s">
        <v>262</v>
      </c>
      <c r="H546" s="2">
        <v>82600</v>
      </c>
      <c r="I546" s="2">
        <f>IF(AND(B546&gt;=GR_Report!$C$4,B546&lt;=GR_Report!$E$4),1,0)</f>
        <v>0</v>
      </c>
      <c r="J546" s="2">
        <f>IF(GR_Report!$C$6="All",1,IF(C546=GR_Report!$C$6,1,0))</f>
        <v>1</v>
      </c>
      <c r="K546" s="2">
        <f>IF(GR_Report!$G$6="All",1,IF(D546=GR_Report!$G$6,1,0))</f>
        <v>1</v>
      </c>
      <c r="L546" s="2" t="str">
        <f>IF(AND(I546=1,J546=1,K546=1),COUNTIFS($I$2:I546,1,$J$2:J546,1,$K$2:K546,1),"")</f>
        <v/>
      </c>
      <c r="M546" s="2"/>
    </row>
    <row r="547" spans="1:13" ht="14.5" hidden="1" x14ac:dyDescent="0.35">
      <c r="A547" s="2" t="s">
        <v>1025</v>
      </c>
      <c r="B547" s="5">
        <v>46183</v>
      </c>
      <c r="C547" s="2" t="s">
        <v>138</v>
      </c>
      <c r="D547" s="2" t="s">
        <v>284</v>
      </c>
      <c r="E547" s="3" t="s">
        <v>285</v>
      </c>
      <c r="F547" s="2">
        <v>150</v>
      </c>
      <c r="G547" s="2" t="s">
        <v>262</v>
      </c>
      <c r="H547" s="2">
        <v>58600</v>
      </c>
      <c r="I547" s="2">
        <f>IF(AND(B547&gt;=GR_Report!$C$4,B547&lt;=GR_Report!$E$4),1,0)</f>
        <v>0</v>
      </c>
      <c r="J547" s="2">
        <f>IF(GR_Report!$C$6="All",1,IF(C547=GR_Report!$C$6,1,0))</f>
        <v>1</v>
      </c>
      <c r="K547" s="2">
        <f>IF(GR_Report!$G$6="All",1,IF(D547=GR_Report!$G$6,1,0))</f>
        <v>1</v>
      </c>
      <c r="L547" s="2" t="str">
        <f>IF(AND(I547=1,J547=1,K547=1),COUNTIFS($I$2:I547,1,$J$2:J547,1,$K$2:K547,1),"")</f>
        <v/>
      </c>
      <c r="M547" s="2"/>
    </row>
    <row r="548" spans="1:13" ht="14.5" x14ac:dyDescent="0.35">
      <c r="A548" s="2" t="s">
        <v>1026</v>
      </c>
      <c r="B548" s="5">
        <v>46028</v>
      </c>
      <c r="C548" s="2" t="s">
        <v>20</v>
      </c>
      <c r="D548" s="2" t="s">
        <v>464</v>
      </c>
      <c r="E548" s="3" t="s">
        <v>465</v>
      </c>
      <c r="F548" s="2">
        <v>80</v>
      </c>
      <c r="G548" s="2" t="s">
        <v>121</v>
      </c>
      <c r="H548" s="2">
        <v>30900</v>
      </c>
      <c r="I548" s="2">
        <f>IF(AND(B548&gt;=GR_Report!$C$4,B548&lt;=GR_Report!$E$4),1,0)</f>
        <v>0</v>
      </c>
      <c r="J548" s="2">
        <f>IF(GR_Report!$C$6="All",1,IF(C548=GR_Report!$C$6,1,0))</f>
        <v>1</v>
      </c>
      <c r="K548" s="2">
        <f>IF(GR_Report!$G$6="All",1,IF(D548=GR_Report!$G$6,1,0))</f>
        <v>1</v>
      </c>
      <c r="L548" s="2" t="str">
        <f>IF(AND(I548=1,J548=1,K548=1),COUNTIFS($I$2:I548,1,$J$2:J548,1,$K$2:K548,1),"")</f>
        <v/>
      </c>
      <c r="M548" s="2"/>
    </row>
    <row r="549" spans="1:13" ht="14.5" hidden="1" x14ac:dyDescent="0.35">
      <c r="A549" s="2" t="s">
        <v>1027</v>
      </c>
      <c r="B549" s="5">
        <v>46107</v>
      </c>
      <c r="C549" s="2" t="s">
        <v>38</v>
      </c>
      <c r="D549" s="2" t="s">
        <v>311</v>
      </c>
      <c r="E549" s="3" t="s">
        <v>312</v>
      </c>
      <c r="F549" s="2">
        <v>100</v>
      </c>
      <c r="G549" s="2" t="s">
        <v>15</v>
      </c>
      <c r="H549" s="2">
        <v>19400</v>
      </c>
      <c r="I549" s="2">
        <f>IF(AND(B549&gt;=GR_Report!$C$4,B549&lt;=GR_Report!$E$4),1,0)</f>
        <v>1</v>
      </c>
      <c r="J549" s="2">
        <f>IF(GR_Report!$C$6="All",1,IF(C549=GR_Report!$C$6,1,0))</f>
        <v>1</v>
      </c>
      <c r="K549" s="2">
        <f>IF(GR_Report!$G$6="All",1,IF(D549=GR_Report!$G$6,1,0))</f>
        <v>1</v>
      </c>
      <c r="L549" s="2">
        <f>IF(AND(I549=1,J549=1,K549=1),COUNTIFS($I$2:I549,1,$J$2:J549,1,$K$2:K549,1),"")</f>
        <v>91</v>
      </c>
      <c r="M549" s="2"/>
    </row>
    <row r="550" spans="1:13" ht="14.5" hidden="1" x14ac:dyDescent="0.35">
      <c r="A550" s="2" t="s">
        <v>1028</v>
      </c>
      <c r="B550" s="5">
        <v>46162</v>
      </c>
      <c r="C550" s="2" t="s">
        <v>71</v>
      </c>
      <c r="D550" s="2" t="s">
        <v>69</v>
      </c>
      <c r="E550" s="3" t="s">
        <v>70</v>
      </c>
      <c r="F550" s="2">
        <v>80</v>
      </c>
      <c r="G550" s="2" t="s">
        <v>15</v>
      </c>
      <c r="H550" s="2">
        <v>23100</v>
      </c>
      <c r="I550" s="2">
        <f>IF(AND(B550&gt;=GR_Report!$C$4,B550&lt;=GR_Report!$E$4),1,0)</f>
        <v>0</v>
      </c>
      <c r="J550" s="2">
        <f>IF(GR_Report!$C$6="All",1,IF(C550=GR_Report!$C$6,1,0))</f>
        <v>1</v>
      </c>
      <c r="K550" s="2">
        <f>IF(GR_Report!$G$6="All",1,IF(D550=GR_Report!$G$6,1,0))</f>
        <v>1</v>
      </c>
      <c r="L550" s="2" t="str">
        <f>IF(AND(I550=1,J550=1,K550=1),COUNTIFS($I$2:I550,1,$J$2:J550,1,$K$2:K550,1),"")</f>
        <v/>
      </c>
      <c r="M550" s="2"/>
    </row>
    <row r="551" spans="1:13" ht="14.5" hidden="1" x14ac:dyDescent="0.35">
      <c r="A551" s="2" t="s">
        <v>1029</v>
      </c>
      <c r="B551" s="5">
        <v>46069</v>
      </c>
      <c r="C551" s="2" t="s">
        <v>46</v>
      </c>
      <c r="D551" s="2" t="s">
        <v>413</v>
      </c>
      <c r="E551" s="3" t="s">
        <v>414</v>
      </c>
      <c r="F551" s="2">
        <v>60</v>
      </c>
      <c r="G551" s="2" t="s">
        <v>121</v>
      </c>
      <c r="H551" s="2">
        <v>58900</v>
      </c>
      <c r="I551" s="2">
        <f>IF(AND(B551&gt;=GR_Report!$C$4,B551&lt;=GR_Report!$E$4),1,0)</f>
        <v>0</v>
      </c>
      <c r="J551" s="2">
        <f>IF(GR_Report!$C$6="All",1,IF(C551=GR_Report!$C$6,1,0))</f>
        <v>1</v>
      </c>
      <c r="K551" s="2">
        <f>IF(GR_Report!$G$6="All",1,IF(D551=GR_Report!$G$6,1,0))</f>
        <v>1</v>
      </c>
      <c r="L551" s="2" t="str">
        <f>IF(AND(I551=1,J551=1,K551=1),COUNTIFS($I$2:I551,1,$J$2:J551,1,$K$2:K551,1),"")</f>
        <v/>
      </c>
      <c r="M551" s="2"/>
    </row>
    <row r="552" spans="1:13" ht="14.5" hidden="1" x14ac:dyDescent="0.35">
      <c r="A552" s="2" t="s">
        <v>1030</v>
      </c>
      <c r="B552" s="5">
        <v>46152</v>
      </c>
      <c r="C552" s="2" t="s">
        <v>147</v>
      </c>
      <c r="D552" s="2" t="s">
        <v>245</v>
      </c>
      <c r="E552" s="3" t="s">
        <v>246</v>
      </c>
      <c r="F552" s="2">
        <v>40</v>
      </c>
      <c r="G552" s="2" t="s">
        <v>121</v>
      </c>
      <c r="H552" s="2">
        <v>15700</v>
      </c>
      <c r="I552" s="2">
        <f>IF(AND(B552&gt;=GR_Report!$C$4,B552&lt;=GR_Report!$E$4),1,0)</f>
        <v>0</v>
      </c>
      <c r="J552" s="2">
        <f>IF(GR_Report!$C$6="All",1,IF(C552=GR_Report!$C$6,1,0))</f>
        <v>1</v>
      </c>
      <c r="K552" s="2">
        <f>IF(GR_Report!$G$6="All",1,IF(D552=GR_Report!$G$6,1,0))</f>
        <v>1</v>
      </c>
      <c r="L552" s="2" t="str">
        <f>IF(AND(I552=1,J552=1,K552=1),COUNTIFS($I$2:I552,1,$J$2:J552,1,$K$2:K552,1),"")</f>
        <v/>
      </c>
      <c r="M552" s="2"/>
    </row>
    <row r="553" spans="1:13" ht="14.5" hidden="1" x14ac:dyDescent="0.35">
      <c r="A553" s="2" t="s">
        <v>1031</v>
      </c>
      <c r="B553" s="5">
        <v>46184</v>
      </c>
      <c r="C553" s="2" t="s">
        <v>307</v>
      </c>
      <c r="D553" s="2" t="s">
        <v>326</v>
      </c>
      <c r="E553" s="3" t="s">
        <v>327</v>
      </c>
      <c r="F553" s="2">
        <v>30</v>
      </c>
      <c r="G553" s="2" t="s">
        <v>15</v>
      </c>
      <c r="H553" s="2">
        <v>21300</v>
      </c>
      <c r="I553" s="2">
        <f>IF(AND(B553&gt;=GR_Report!$C$4,B553&lt;=GR_Report!$E$4),1,0)</f>
        <v>0</v>
      </c>
      <c r="J553" s="2">
        <f>IF(GR_Report!$C$6="All",1,IF(C553=GR_Report!$C$6,1,0))</f>
        <v>1</v>
      </c>
      <c r="K553" s="2">
        <f>IF(GR_Report!$G$6="All",1,IF(D553=GR_Report!$G$6,1,0))</f>
        <v>1</v>
      </c>
      <c r="L553" s="2" t="str">
        <f>IF(AND(I553=1,J553=1,K553=1),COUNTIFS($I$2:I553,1,$J$2:J553,1,$K$2:K553,1),"")</f>
        <v/>
      </c>
      <c r="M553" s="2"/>
    </row>
    <row r="554" spans="1:13" ht="14.5" hidden="1" x14ac:dyDescent="0.35">
      <c r="A554" s="2" t="s">
        <v>1032</v>
      </c>
      <c r="B554" s="5">
        <v>46186</v>
      </c>
      <c r="C554" s="2" t="s">
        <v>64</v>
      </c>
      <c r="D554" s="2" t="s">
        <v>122</v>
      </c>
      <c r="E554" s="3" t="s">
        <v>123</v>
      </c>
      <c r="F554" s="2">
        <v>50</v>
      </c>
      <c r="G554" s="2" t="s">
        <v>121</v>
      </c>
      <c r="H554" s="2">
        <v>13500</v>
      </c>
      <c r="I554" s="2">
        <f>IF(AND(B554&gt;=GR_Report!$C$4,B554&lt;=GR_Report!$E$4),1,0)</f>
        <v>0</v>
      </c>
      <c r="J554" s="2">
        <f>IF(GR_Report!$C$6="All",1,IF(C554=GR_Report!$C$6,1,0))</f>
        <v>1</v>
      </c>
      <c r="K554" s="2">
        <f>IF(GR_Report!$G$6="All",1,IF(D554=GR_Report!$G$6,1,0))</f>
        <v>1</v>
      </c>
      <c r="L554" s="2" t="str">
        <f>IF(AND(I554=1,J554=1,K554=1),COUNTIFS($I$2:I554,1,$J$2:J554,1,$K$2:K554,1),"")</f>
        <v/>
      </c>
      <c r="M554" s="2"/>
    </row>
    <row r="555" spans="1:13" ht="14.5" hidden="1" x14ac:dyDescent="0.35">
      <c r="A555" s="2" t="s">
        <v>1033</v>
      </c>
      <c r="B555" s="5">
        <v>46116</v>
      </c>
      <c r="C555" s="2" t="s">
        <v>251</v>
      </c>
      <c r="D555" s="2" t="s">
        <v>383</v>
      </c>
      <c r="E555" s="3" t="s">
        <v>384</v>
      </c>
      <c r="F555" s="2">
        <v>120</v>
      </c>
      <c r="G555" s="2" t="s">
        <v>121</v>
      </c>
      <c r="H555" s="2">
        <v>58500</v>
      </c>
      <c r="I555" s="2">
        <f>IF(AND(B555&gt;=GR_Report!$C$4,B555&lt;=GR_Report!$E$4),1,0)</f>
        <v>0</v>
      </c>
      <c r="J555" s="2">
        <f>IF(GR_Report!$C$6="All",1,IF(C555=GR_Report!$C$6,1,0))</f>
        <v>1</v>
      </c>
      <c r="K555" s="2">
        <f>IF(GR_Report!$G$6="All",1,IF(D555=GR_Report!$G$6,1,0))</f>
        <v>1</v>
      </c>
      <c r="L555" s="2" t="str">
        <f>IF(AND(I555=1,J555=1,K555=1),COUNTIFS($I$2:I555,1,$J$2:J555,1,$K$2:K555,1),"")</f>
        <v/>
      </c>
      <c r="M555" s="2"/>
    </row>
    <row r="556" spans="1:13" ht="14.5" hidden="1" x14ac:dyDescent="0.35">
      <c r="A556" s="2" t="s">
        <v>1034</v>
      </c>
      <c r="B556" s="5">
        <v>46072</v>
      </c>
      <c r="C556" s="2" t="s">
        <v>112</v>
      </c>
      <c r="D556" s="2" t="s">
        <v>252</v>
      </c>
      <c r="E556" s="3" t="s">
        <v>253</v>
      </c>
      <c r="F556" s="2">
        <v>120</v>
      </c>
      <c r="G556" s="2" t="s">
        <v>121</v>
      </c>
      <c r="H556" s="2">
        <v>89000</v>
      </c>
      <c r="I556" s="2">
        <f>IF(AND(B556&gt;=GR_Report!$C$4,B556&lt;=GR_Report!$E$4),1,0)</f>
        <v>0</v>
      </c>
      <c r="J556" s="2">
        <f>IF(GR_Report!$C$6="All",1,IF(C556=GR_Report!$C$6,1,0))</f>
        <v>1</v>
      </c>
      <c r="K556" s="2">
        <f>IF(GR_Report!$G$6="All",1,IF(D556=GR_Report!$G$6,1,0))</f>
        <v>1</v>
      </c>
      <c r="L556" s="2" t="str">
        <f>IF(AND(I556=1,J556=1,K556=1),COUNTIFS($I$2:I556,1,$J$2:J556,1,$K$2:K556,1),"")</f>
        <v/>
      </c>
      <c r="M556" s="2"/>
    </row>
    <row r="557" spans="1:13" ht="14.5" hidden="1" x14ac:dyDescent="0.35">
      <c r="A557" s="2" t="s">
        <v>1035</v>
      </c>
      <c r="B557" s="5">
        <v>46096</v>
      </c>
      <c r="C557" s="2" t="s">
        <v>251</v>
      </c>
      <c r="D557" s="2" t="s">
        <v>446</v>
      </c>
      <c r="E557" s="3" t="s">
        <v>447</v>
      </c>
      <c r="F557" s="2">
        <v>150</v>
      </c>
      <c r="G557" s="2" t="s">
        <v>121</v>
      </c>
      <c r="H557" s="2">
        <v>79100</v>
      </c>
      <c r="I557" s="2">
        <f>IF(AND(B557&gt;=GR_Report!$C$4,B557&lt;=GR_Report!$E$4),1,0)</f>
        <v>1</v>
      </c>
      <c r="J557" s="2">
        <f>IF(GR_Report!$C$6="All",1,IF(C557=GR_Report!$C$6,1,0))</f>
        <v>1</v>
      </c>
      <c r="K557" s="2">
        <f>IF(GR_Report!$G$6="All",1,IF(D557=GR_Report!$G$6,1,0))</f>
        <v>1</v>
      </c>
      <c r="L557" s="2">
        <f>IF(AND(I557=1,J557=1,K557=1),COUNTIFS($I$2:I557,1,$J$2:J557,1,$K$2:K557,1),"")</f>
        <v>92</v>
      </c>
      <c r="M557" s="2"/>
    </row>
    <row r="558" spans="1:13" ht="14.5" hidden="1" x14ac:dyDescent="0.35">
      <c r="A558" s="2" t="s">
        <v>1036</v>
      </c>
      <c r="B558" s="5">
        <v>46128</v>
      </c>
      <c r="C558" s="2" t="s">
        <v>234</v>
      </c>
      <c r="D558" s="2" t="s">
        <v>232</v>
      </c>
      <c r="E558" s="3" t="s">
        <v>233</v>
      </c>
      <c r="F558" s="2">
        <v>120</v>
      </c>
      <c r="G558" s="2" t="s">
        <v>121</v>
      </c>
      <c r="H558" s="2">
        <v>29700</v>
      </c>
      <c r="I558" s="2">
        <f>IF(AND(B558&gt;=GR_Report!$C$4,B558&lt;=GR_Report!$E$4),1,0)</f>
        <v>0</v>
      </c>
      <c r="J558" s="2">
        <f>IF(GR_Report!$C$6="All",1,IF(C558=GR_Report!$C$6,1,0))</f>
        <v>1</v>
      </c>
      <c r="K558" s="2">
        <f>IF(GR_Report!$G$6="All",1,IF(D558=GR_Report!$G$6,1,0))</f>
        <v>1</v>
      </c>
      <c r="L558" s="2" t="str">
        <f>IF(AND(I558=1,J558=1,K558=1),COUNTIFS($I$2:I558,1,$J$2:J558,1,$K$2:K558,1),"")</f>
        <v/>
      </c>
      <c r="M558" s="2"/>
    </row>
    <row r="559" spans="1:13" ht="14.5" hidden="1" x14ac:dyDescent="0.35">
      <c r="A559" s="2" t="s">
        <v>1037</v>
      </c>
      <c r="B559" s="5">
        <v>46156</v>
      </c>
      <c r="C559" s="2" t="s">
        <v>71</v>
      </c>
      <c r="D559" s="2" t="s">
        <v>385</v>
      </c>
      <c r="E559" s="3" t="s">
        <v>386</v>
      </c>
      <c r="F559" s="2">
        <v>50</v>
      </c>
      <c r="G559" s="2" t="s">
        <v>121</v>
      </c>
      <c r="H559" s="2">
        <v>68600</v>
      </c>
      <c r="I559" s="2">
        <f>IF(AND(B559&gt;=GR_Report!$C$4,B559&lt;=GR_Report!$E$4),1,0)</f>
        <v>0</v>
      </c>
      <c r="J559" s="2">
        <f>IF(GR_Report!$C$6="All",1,IF(C559=GR_Report!$C$6,1,0))</f>
        <v>1</v>
      </c>
      <c r="K559" s="2">
        <f>IF(GR_Report!$G$6="All",1,IF(D559=GR_Report!$G$6,1,0))</f>
        <v>1</v>
      </c>
      <c r="L559" s="2" t="str">
        <f>IF(AND(I559=1,J559=1,K559=1),COUNTIFS($I$2:I559,1,$J$2:J559,1,$K$2:K559,1),"")</f>
        <v/>
      </c>
      <c r="M559" s="2"/>
    </row>
    <row r="560" spans="1:13" ht="14.5" hidden="1" x14ac:dyDescent="0.35">
      <c r="A560" s="2" t="s">
        <v>1038</v>
      </c>
      <c r="B560" s="5">
        <v>46075</v>
      </c>
      <c r="C560" s="2" t="s">
        <v>156</v>
      </c>
      <c r="D560" s="2" t="s">
        <v>263</v>
      </c>
      <c r="E560" s="3" t="s">
        <v>264</v>
      </c>
      <c r="F560" s="2">
        <v>60</v>
      </c>
      <c r="G560" s="2" t="s">
        <v>262</v>
      </c>
      <c r="H560" s="2">
        <v>16400</v>
      </c>
      <c r="I560" s="2">
        <f>IF(AND(B560&gt;=GR_Report!$C$4,B560&lt;=GR_Report!$E$4),1,0)</f>
        <v>0</v>
      </c>
      <c r="J560" s="2">
        <f>IF(GR_Report!$C$6="All",1,IF(C560=GR_Report!$C$6,1,0))</f>
        <v>1</v>
      </c>
      <c r="K560" s="2">
        <f>IF(GR_Report!$G$6="All",1,IF(D560=GR_Report!$G$6,1,0))</f>
        <v>1</v>
      </c>
      <c r="L560" s="2" t="str">
        <f>IF(AND(I560=1,J560=1,K560=1),COUNTIFS($I$2:I560,1,$J$2:J560,1,$K$2:K560,1),"")</f>
        <v/>
      </c>
      <c r="M560" s="2"/>
    </row>
    <row r="561" spans="1:13" ht="14.5" hidden="1" x14ac:dyDescent="0.35">
      <c r="A561" s="2" t="s">
        <v>1039</v>
      </c>
      <c r="B561" s="5">
        <v>46076</v>
      </c>
      <c r="C561" s="2" t="s">
        <v>81</v>
      </c>
      <c r="D561" s="2" t="s">
        <v>389</v>
      </c>
      <c r="E561" s="3" t="s">
        <v>390</v>
      </c>
      <c r="F561" s="2">
        <v>40</v>
      </c>
      <c r="G561" s="2" t="s">
        <v>121</v>
      </c>
      <c r="H561" s="2">
        <v>34200</v>
      </c>
      <c r="I561" s="2">
        <f>IF(AND(B561&gt;=GR_Report!$C$4,B561&lt;=GR_Report!$E$4),1,0)</f>
        <v>0</v>
      </c>
      <c r="J561" s="2">
        <f>IF(GR_Report!$C$6="All",1,IF(C561=GR_Report!$C$6,1,0))</f>
        <v>1</v>
      </c>
      <c r="K561" s="2">
        <f>IF(GR_Report!$G$6="All",1,IF(D561=GR_Report!$G$6,1,0))</f>
        <v>1</v>
      </c>
      <c r="L561" s="2" t="str">
        <f>IF(AND(I561=1,J561=1,K561=1),COUNTIFS($I$2:I561,1,$J$2:J561,1,$K$2:K561,1),"")</f>
        <v/>
      </c>
      <c r="M561" s="2"/>
    </row>
    <row r="562" spans="1:13" ht="14.5" x14ac:dyDescent="0.35">
      <c r="A562" s="2" t="s">
        <v>1040</v>
      </c>
      <c r="B562" s="5">
        <v>46052</v>
      </c>
      <c r="C562" s="2" t="s">
        <v>156</v>
      </c>
      <c r="D562" s="2" t="s">
        <v>263</v>
      </c>
      <c r="E562" s="3" t="s">
        <v>264</v>
      </c>
      <c r="F562" s="2">
        <v>40</v>
      </c>
      <c r="G562" s="2" t="s">
        <v>262</v>
      </c>
      <c r="H562" s="2">
        <v>16400</v>
      </c>
      <c r="I562" s="2">
        <f>IF(AND(B562&gt;=GR_Report!$C$4,B562&lt;=GR_Report!$E$4),1,0)</f>
        <v>0</v>
      </c>
      <c r="J562" s="2">
        <f>IF(GR_Report!$C$6="All",1,IF(C562=GR_Report!$C$6,1,0))</f>
        <v>1</v>
      </c>
      <c r="K562" s="2">
        <f>IF(GR_Report!$G$6="All",1,IF(D562=GR_Report!$G$6,1,0))</f>
        <v>1</v>
      </c>
      <c r="L562" s="2" t="str">
        <f>IF(AND(I562=1,J562=1,K562=1),COUNTIFS($I$2:I562,1,$J$2:J562,1,$K$2:K562,1),"")</f>
        <v/>
      </c>
      <c r="M562" s="2"/>
    </row>
    <row r="563" spans="1:13" ht="14.5" hidden="1" x14ac:dyDescent="0.35">
      <c r="A563" s="2" t="s">
        <v>1041</v>
      </c>
      <c r="B563" s="5">
        <v>46059</v>
      </c>
      <c r="C563" s="2" t="s">
        <v>290</v>
      </c>
      <c r="D563" s="2" t="s">
        <v>288</v>
      </c>
      <c r="E563" s="3" t="s">
        <v>289</v>
      </c>
      <c r="F563" s="2">
        <v>150</v>
      </c>
      <c r="G563" s="2" t="s">
        <v>262</v>
      </c>
      <c r="H563" s="2">
        <v>4400</v>
      </c>
      <c r="I563" s="2">
        <f>IF(AND(B563&gt;=GR_Report!$C$4,B563&lt;=GR_Report!$E$4),1,0)</f>
        <v>0</v>
      </c>
      <c r="J563" s="2">
        <f>IF(GR_Report!$C$6="All",1,IF(C563=GR_Report!$C$6,1,0))</f>
        <v>1</v>
      </c>
      <c r="K563" s="2">
        <f>IF(GR_Report!$G$6="All",1,IF(D563=GR_Report!$G$6,1,0))</f>
        <v>1</v>
      </c>
      <c r="L563" s="2" t="str">
        <f>IF(AND(I563=1,J563=1,K563=1),COUNTIFS($I$2:I563,1,$J$2:J563,1,$K$2:K563,1),"")</f>
        <v/>
      </c>
      <c r="M563" s="2"/>
    </row>
    <row r="564" spans="1:13" ht="14.5" hidden="1" x14ac:dyDescent="0.35">
      <c r="A564" s="2" t="s">
        <v>1042</v>
      </c>
      <c r="B564" s="5">
        <v>46070</v>
      </c>
      <c r="C564" s="2" t="s">
        <v>220</v>
      </c>
      <c r="D564" s="2" t="s">
        <v>417</v>
      </c>
      <c r="E564" s="3" t="s">
        <v>418</v>
      </c>
      <c r="F564" s="2">
        <v>20</v>
      </c>
      <c r="G564" s="2" t="s">
        <v>121</v>
      </c>
      <c r="H564" s="2">
        <v>59300</v>
      </c>
      <c r="I564" s="2">
        <f>IF(AND(B564&gt;=GR_Report!$C$4,B564&lt;=GR_Report!$E$4),1,0)</f>
        <v>0</v>
      </c>
      <c r="J564" s="2">
        <f>IF(GR_Report!$C$6="All",1,IF(C564=GR_Report!$C$6,1,0))</f>
        <v>1</v>
      </c>
      <c r="K564" s="2">
        <f>IF(GR_Report!$G$6="All",1,IF(D564=GR_Report!$G$6,1,0))</f>
        <v>1</v>
      </c>
      <c r="L564" s="2" t="str">
        <f>IF(AND(I564=1,J564=1,K564=1),COUNTIFS($I$2:I564,1,$J$2:J564,1,$K$2:K564,1),"")</f>
        <v/>
      </c>
      <c r="M564" s="2"/>
    </row>
    <row r="565" spans="1:13" ht="14.5" hidden="1" x14ac:dyDescent="0.35">
      <c r="A565" s="2" t="s">
        <v>1043</v>
      </c>
      <c r="B565" s="5">
        <v>46101</v>
      </c>
      <c r="C565" s="2" t="s">
        <v>150</v>
      </c>
      <c r="D565" s="2" t="s">
        <v>192</v>
      </c>
      <c r="E565" s="3" t="s">
        <v>193</v>
      </c>
      <c r="F565" s="2">
        <v>100</v>
      </c>
      <c r="G565" s="2" t="s">
        <v>121</v>
      </c>
      <c r="H565" s="2">
        <v>71300</v>
      </c>
      <c r="I565" s="2">
        <f>IF(AND(B565&gt;=GR_Report!$C$4,B565&lt;=GR_Report!$E$4),1,0)</f>
        <v>1</v>
      </c>
      <c r="J565" s="2">
        <f>IF(GR_Report!$C$6="All",1,IF(C565=GR_Report!$C$6,1,0))</f>
        <v>1</v>
      </c>
      <c r="K565" s="2">
        <f>IF(GR_Report!$G$6="All",1,IF(D565=GR_Report!$G$6,1,0))</f>
        <v>1</v>
      </c>
      <c r="L565" s="2">
        <f>IF(AND(I565=1,J565=1,K565=1),COUNTIFS($I$2:I565,1,$J$2:J565,1,$K$2:K565,1),"")</f>
        <v>93</v>
      </c>
      <c r="M565" s="2"/>
    </row>
    <row r="566" spans="1:13" ht="14.5" hidden="1" x14ac:dyDescent="0.35">
      <c r="A566" s="2" t="s">
        <v>1044</v>
      </c>
      <c r="B566" s="5">
        <v>46175</v>
      </c>
      <c r="C566" s="2" t="s">
        <v>49</v>
      </c>
      <c r="D566" s="2" t="s">
        <v>125</v>
      </c>
      <c r="E566" s="3" t="s">
        <v>126</v>
      </c>
      <c r="F566" s="2">
        <v>30</v>
      </c>
      <c r="G566" s="2" t="s">
        <v>121</v>
      </c>
      <c r="H566" s="2">
        <v>8200</v>
      </c>
      <c r="I566" s="2">
        <f>IF(AND(B566&gt;=GR_Report!$C$4,B566&lt;=GR_Report!$E$4),1,0)</f>
        <v>0</v>
      </c>
      <c r="J566" s="2">
        <f>IF(GR_Report!$C$6="All",1,IF(C566=GR_Report!$C$6,1,0))</f>
        <v>1</v>
      </c>
      <c r="K566" s="2">
        <f>IF(GR_Report!$G$6="All",1,IF(D566=GR_Report!$G$6,1,0))</f>
        <v>1</v>
      </c>
      <c r="L566" s="2" t="str">
        <f>IF(AND(I566=1,J566=1,K566=1),COUNTIFS($I$2:I566,1,$J$2:J566,1,$K$2:K566,1),"")</f>
        <v/>
      </c>
      <c r="M566" s="2"/>
    </row>
    <row r="567" spans="1:13" ht="14.5" x14ac:dyDescent="0.35">
      <c r="A567" s="2" t="s">
        <v>1045</v>
      </c>
      <c r="B567" s="5">
        <v>46047</v>
      </c>
      <c r="C567" s="2" t="s">
        <v>64</v>
      </c>
      <c r="D567" s="2" t="s">
        <v>474</v>
      </c>
      <c r="E567" s="3" t="s">
        <v>475</v>
      </c>
      <c r="F567" s="2">
        <v>120</v>
      </c>
      <c r="G567" s="2" t="s">
        <v>121</v>
      </c>
      <c r="H567" s="2">
        <v>57600</v>
      </c>
      <c r="I567" s="2">
        <f>IF(AND(B567&gt;=GR_Report!$C$4,B567&lt;=GR_Report!$E$4),1,0)</f>
        <v>0</v>
      </c>
      <c r="J567" s="2">
        <f>IF(GR_Report!$C$6="All",1,IF(C567=GR_Report!$C$6,1,0))</f>
        <v>1</v>
      </c>
      <c r="K567" s="2">
        <f>IF(GR_Report!$G$6="All",1,IF(D567=GR_Report!$G$6,1,0))</f>
        <v>1</v>
      </c>
      <c r="L567" s="2" t="str">
        <f>IF(AND(I567=1,J567=1,K567=1),COUNTIFS($I$2:I567,1,$J$2:J567,1,$K$2:K567,1),"")</f>
        <v/>
      </c>
      <c r="M567" s="2"/>
    </row>
    <row r="568" spans="1:13" ht="14.5" hidden="1" x14ac:dyDescent="0.35">
      <c r="A568" s="2" t="s">
        <v>1046</v>
      </c>
      <c r="B568" s="5">
        <v>46104</v>
      </c>
      <c r="C568" s="2" t="s">
        <v>112</v>
      </c>
      <c r="D568" s="2" t="s">
        <v>132</v>
      </c>
      <c r="E568" s="3" t="s">
        <v>133</v>
      </c>
      <c r="F568" s="2">
        <v>30</v>
      </c>
      <c r="G568" s="2" t="s">
        <v>121</v>
      </c>
      <c r="H568" s="2">
        <v>18300</v>
      </c>
      <c r="I568" s="2">
        <f>IF(AND(B568&gt;=GR_Report!$C$4,B568&lt;=GR_Report!$E$4),1,0)</f>
        <v>1</v>
      </c>
      <c r="J568" s="2">
        <f>IF(GR_Report!$C$6="All",1,IF(C568=GR_Report!$C$6,1,0))</f>
        <v>1</v>
      </c>
      <c r="K568" s="2">
        <f>IF(GR_Report!$G$6="All",1,IF(D568=GR_Report!$G$6,1,0))</f>
        <v>1</v>
      </c>
      <c r="L568" s="2">
        <f>IF(AND(I568=1,J568=1,K568=1),COUNTIFS($I$2:I568,1,$J$2:J568,1,$K$2:K568,1),"")</f>
        <v>94</v>
      </c>
      <c r="M568" s="2"/>
    </row>
    <row r="569" spans="1:13" ht="14.5" hidden="1" x14ac:dyDescent="0.35">
      <c r="A569" s="2" t="s">
        <v>1047</v>
      </c>
      <c r="B569" s="5">
        <v>46145</v>
      </c>
      <c r="C569" s="2" t="s">
        <v>332</v>
      </c>
      <c r="D569" s="2" t="s">
        <v>330</v>
      </c>
      <c r="E569" s="3" t="s">
        <v>331</v>
      </c>
      <c r="F569" s="2">
        <v>100</v>
      </c>
      <c r="G569" s="2" t="s">
        <v>15</v>
      </c>
      <c r="H569" s="2">
        <v>36800</v>
      </c>
      <c r="I569" s="2">
        <f>IF(AND(B569&gt;=GR_Report!$C$4,B569&lt;=GR_Report!$E$4),1,0)</f>
        <v>0</v>
      </c>
      <c r="J569" s="2">
        <f>IF(GR_Report!$C$6="All",1,IF(C569=GR_Report!$C$6,1,0))</f>
        <v>1</v>
      </c>
      <c r="K569" s="2">
        <f>IF(GR_Report!$G$6="All",1,IF(D569=GR_Report!$G$6,1,0))</f>
        <v>1</v>
      </c>
      <c r="L569" s="2" t="str">
        <f>IF(AND(I569=1,J569=1,K569=1),COUNTIFS($I$2:I569,1,$J$2:J569,1,$K$2:K569,1),"")</f>
        <v/>
      </c>
      <c r="M569" s="2"/>
    </row>
    <row r="570" spans="1:13" ht="14.5" hidden="1" x14ac:dyDescent="0.35">
      <c r="A570" s="2" t="s">
        <v>1048</v>
      </c>
      <c r="B570" s="5">
        <v>46169</v>
      </c>
      <c r="C570" s="2" t="s">
        <v>56</v>
      </c>
      <c r="D570" s="2" t="s">
        <v>423</v>
      </c>
      <c r="E570" s="3" t="s">
        <v>424</v>
      </c>
      <c r="F570" s="2">
        <v>80</v>
      </c>
      <c r="G570" s="2" t="s">
        <v>121</v>
      </c>
      <c r="H570" s="2">
        <v>54700</v>
      </c>
      <c r="I570" s="2">
        <f>IF(AND(B570&gt;=GR_Report!$C$4,B570&lt;=GR_Report!$E$4),1,0)</f>
        <v>0</v>
      </c>
      <c r="J570" s="2">
        <f>IF(GR_Report!$C$6="All",1,IF(C570=GR_Report!$C$6,1,0))</f>
        <v>1</v>
      </c>
      <c r="K570" s="2">
        <f>IF(GR_Report!$G$6="All",1,IF(D570=GR_Report!$G$6,1,0))</f>
        <v>1</v>
      </c>
      <c r="L570" s="2" t="str">
        <f>IF(AND(I570=1,J570=1,K570=1),COUNTIFS($I$2:I570,1,$J$2:J570,1,$K$2:K570,1),"")</f>
        <v/>
      </c>
      <c r="M570" s="2"/>
    </row>
    <row r="571" spans="1:13" ht="14.5" x14ac:dyDescent="0.35">
      <c r="A571" s="2" t="s">
        <v>1049</v>
      </c>
      <c r="B571" s="5">
        <v>46038</v>
      </c>
      <c r="C571" s="2" t="s">
        <v>251</v>
      </c>
      <c r="D571" s="2" t="s">
        <v>446</v>
      </c>
      <c r="E571" s="3" t="s">
        <v>447</v>
      </c>
      <c r="F571" s="2">
        <v>50</v>
      </c>
      <c r="G571" s="2" t="s">
        <v>121</v>
      </c>
      <c r="H571" s="2">
        <v>79100</v>
      </c>
      <c r="I571" s="2">
        <f>IF(AND(B571&gt;=GR_Report!$C$4,B571&lt;=GR_Report!$E$4),1,0)</f>
        <v>0</v>
      </c>
      <c r="J571" s="2">
        <f>IF(GR_Report!$C$6="All",1,IF(C571=GR_Report!$C$6,1,0))</f>
        <v>1</v>
      </c>
      <c r="K571" s="2">
        <f>IF(GR_Report!$G$6="All",1,IF(D571=GR_Report!$G$6,1,0))</f>
        <v>1</v>
      </c>
      <c r="L571" s="2" t="str">
        <f>IF(AND(I571=1,J571=1,K571=1),COUNTIFS($I$2:I571,1,$J$2:J571,1,$K$2:K571,1),"")</f>
        <v/>
      </c>
      <c r="M571" s="2"/>
    </row>
    <row r="572" spans="1:13" ht="14.5" hidden="1" x14ac:dyDescent="0.35">
      <c r="A572" s="2" t="s">
        <v>1050</v>
      </c>
      <c r="B572" s="5">
        <v>46171</v>
      </c>
      <c r="C572" s="2" t="s">
        <v>71</v>
      </c>
      <c r="D572" s="2" t="s">
        <v>210</v>
      </c>
      <c r="E572" s="3" t="s">
        <v>211</v>
      </c>
      <c r="F572" s="2">
        <v>60</v>
      </c>
      <c r="G572" s="2" t="s">
        <v>121</v>
      </c>
      <c r="H572" s="2">
        <v>47300</v>
      </c>
      <c r="I572" s="2">
        <f>IF(AND(B572&gt;=GR_Report!$C$4,B572&lt;=GR_Report!$E$4),1,0)</f>
        <v>0</v>
      </c>
      <c r="J572" s="2">
        <f>IF(GR_Report!$C$6="All",1,IF(C572=GR_Report!$C$6,1,0))</f>
        <v>1</v>
      </c>
      <c r="K572" s="2">
        <f>IF(GR_Report!$G$6="All",1,IF(D572=GR_Report!$G$6,1,0))</f>
        <v>1</v>
      </c>
      <c r="L572" s="2" t="str">
        <f>IF(AND(I572=1,J572=1,K572=1),COUNTIFS($I$2:I572,1,$J$2:J572,1,$K$2:K572,1),"")</f>
        <v/>
      </c>
      <c r="M572" s="2"/>
    </row>
    <row r="573" spans="1:13" ht="14.5" x14ac:dyDescent="0.35">
      <c r="A573" s="2" t="s">
        <v>1051</v>
      </c>
      <c r="B573" s="5">
        <v>46023</v>
      </c>
      <c r="C573" s="2" t="s">
        <v>332</v>
      </c>
      <c r="D573" s="2" t="s">
        <v>330</v>
      </c>
      <c r="E573" s="3" t="s">
        <v>331</v>
      </c>
      <c r="F573" s="2">
        <v>50</v>
      </c>
      <c r="G573" s="2" t="s">
        <v>15</v>
      </c>
      <c r="H573" s="2">
        <v>36800</v>
      </c>
      <c r="I573" s="2">
        <f>IF(AND(B573&gt;=GR_Report!$C$4,B573&lt;=GR_Report!$E$4),1,0)</f>
        <v>0</v>
      </c>
      <c r="J573" s="2">
        <f>IF(GR_Report!$C$6="All",1,IF(C573=GR_Report!$C$6,1,0))</f>
        <v>1</v>
      </c>
      <c r="K573" s="2">
        <f>IF(GR_Report!$G$6="All",1,IF(D573=GR_Report!$G$6,1,0))</f>
        <v>1</v>
      </c>
      <c r="L573" s="2" t="str">
        <f>IF(AND(I573=1,J573=1,K573=1),COUNTIFS($I$2:I573,1,$J$2:J573,1,$K$2:K573,1),"")</f>
        <v/>
      </c>
      <c r="M573" s="2"/>
    </row>
    <row r="574" spans="1:13" ht="14.5" hidden="1" x14ac:dyDescent="0.35">
      <c r="A574" s="2" t="s">
        <v>1052</v>
      </c>
      <c r="B574" s="5">
        <v>46181</v>
      </c>
      <c r="C574" s="2" t="s">
        <v>227</v>
      </c>
      <c r="D574" s="2" t="s">
        <v>444</v>
      </c>
      <c r="E574" s="3" t="s">
        <v>445</v>
      </c>
      <c r="F574" s="2">
        <v>80</v>
      </c>
      <c r="G574" s="2" t="s">
        <v>121</v>
      </c>
      <c r="H574" s="2">
        <v>23100</v>
      </c>
      <c r="I574" s="2">
        <f>IF(AND(B574&gt;=GR_Report!$C$4,B574&lt;=GR_Report!$E$4),1,0)</f>
        <v>0</v>
      </c>
      <c r="J574" s="2">
        <f>IF(GR_Report!$C$6="All",1,IF(C574=GR_Report!$C$6,1,0))</f>
        <v>1</v>
      </c>
      <c r="K574" s="2">
        <f>IF(GR_Report!$G$6="All",1,IF(D574=GR_Report!$G$6,1,0))</f>
        <v>1</v>
      </c>
      <c r="L574" s="2" t="str">
        <f>IF(AND(I574=1,J574=1,K574=1),COUNTIFS($I$2:I574,1,$J$2:J574,1,$K$2:K574,1),"")</f>
        <v/>
      </c>
      <c r="M574" s="2"/>
    </row>
    <row r="575" spans="1:13" ht="14.5" hidden="1" x14ac:dyDescent="0.35">
      <c r="A575" s="2" t="s">
        <v>1053</v>
      </c>
      <c r="B575" s="5">
        <v>46193</v>
      </c>
      <c r="C575" s="2" t="s">
        <v>49</v>
      </c>
      <c r="D575" s="2" t="s">
        <v>57</v>
      </c>
      <c r="E575" s="3" t="s">
        <v>58</v>
      </c>
      <c r="F575" s="2">
        <v>50</v>
      </c>
      <c r="G575" s="2" t="s">
        <v>15</v>
      </c>
      <c r="H575" s="2">
        <v>38000</v>
      </c>
      <c r="I575" s="2">
        <f>IF(AND(B575&gt;=GR_Report!$C$4,B575&lt;=GR_Report!$E$4),1,0)</f>
        <v>0</v>
      </c>
      <c r="J575" s="2">
        <f>IF(GR_Report!$C$6="All",1,IF(C575=GR_Report!$C$6,1,0))</f>
        <v>1</v>
      </c>
      <c r="K575" s="2">
        <f>IF(GR_Report!$G$6="All",1,IF(D575=GR_Report!$G$6,1,0))</f>
        <v>1</v>
      </c>
      <c r="L575" s="2" t="str">
        <f>IF(AND(I575=1,J575=1,K575=1),COUNTIFS($I$2:I575,1,$J$2:J575,1,$K$2:K575,1),"")</f>
        <v/>
      </c>
      <c r="M575" s="2"/>
    </row>
    <row r="576" spans="1:13" ht="14.5" hidden="1" x14ac:dyDescent="0.35">
      <c r="A576" s="2" t="s">
        <v>1054</v>
      </c>
      <c r="B576" s="5">
        <v>46084</v>
      </c>
      <c r="C576" s="2" t="s">
        <v>38</v>
      </c>
      <c r="D576" s="2" t="s">
        <v>175</v>
      </c>
      <c r="E576" s="3" t="s">
        <v>176</v>
      </c>
      <c r="F576" s="2">
        <v>100</v>
      </c>
      <c r="G576" s="2" t="s">
        <v>121</v>
      </c>
      <c r="H576" s="2">
        <v>59200</v>
      </c>
      <c r="I576" s="2">
        <f>IF(AND(B576&gt;=GR_Report!$C$4,B576&lt;=GR_Report!$E$4),1,0)</f>
        <v>1</v>
      </c>
      <c r="J576" s="2">
        <f>IF(GR_Report!$C$6="All",1,IF(C576=GR_Report!$C$6,1,0))</f>
        <v>1</v>
      </c>
      <c r="K576" s="2">
        <f>IF(GR_Report!$G$6="All",1,IF(D576=GR_Report!$G$6,1,0))</f>
        <v>1</v>
      </c>
      <c r="L576" s="2">
        <f>IF(AND(I576=1,J576=1,K576=1),COUNTIFS($I$2:I576,1,$J$2:J576,1,$K$2:K576,1),"")</f>
        <v>95</v>
      </c>
      <c r="M576" s="2"/>
    </row>
    <row r="577" spans="1:13" ht="14.5" hidden="1" x14ac:dyDescent="0.35">
      <c r="A577" s="2" t="s">
        <v>1055</v>
      </c>
      <c r="B577" s="5">
        <v>46183</v>
      </c>
      <c r="C577" s="2" t="s">
        <v>38</v>
      </c>
      <c r="D577" s="2" t="s">
        <v>93</v>
      </c>
      <c r="E577" s="3" t="s">
        <v>94</v>
      </c>
      <c r="F577" s="2">
        <v>20</v>
      </c>
      <c r="G577" s="2" t="s">
        <v>15</v>
      </c>
      <c r="H577" s="2">
        <v>51300</v>
      </c>
      <c r="I577" s="2">
        <f>IF(AND(B577&gt;=GR_Report!$C$4,B577&lt;=GR_Report!$E$4),1,0)</f>
        <v>0</v>
      </c>
      <c r="J577" s="2">
        <f>IF(GR_Report!$C$6="All",1,IF(C577=GR_Report!$C$6,1,0))</f>
        <v>1</v>
      </c>
      <c r="K577" s="2">
        <f>IF(GR_Report!$G$6="All",1,IF(D577=GR_Report!$G$6,1,0))</f>
        <v>1</v>
      </c>
      <c r="L577" s="2" t="str">
        <f>IF(AND(I577=1,J577=1,K577=1),COUNTIFS($I$2:I577,1,$J$2:J577,1,$K$2:K577,1),"")</f>
        <v/>
      </c>
      <c r="M577" s="2"/>
    </row>
    <row r="578" spans="1:13" ht="14.5" hidden="1" x14ac:dyDescent="0.35">
      <c r="A578" s="2" t="s">
        <v>1056</v>
      </c>
      <c r="B578" s="5">
        <v>46180</v>
      </c>
      <c r="C578" s="2" t="s">
        <v>156</v>
      </c>
      <c r="D578" s="2" t="s">
        <v>216</v>
      </c>
      <c r="E578" s="3" t="s">
        <v>217</v>
      </c>
      <c r="F578" s="2">
        <v>40</v>
      </c>
      <c r="G578" s="2" t="s">
        <v>121</v>
      </c>
      <c r="H578" s="2">
        <v>9700</v>
      </c>
      <c r="I578" s="2">
        <f>IF(AND(B578&gt;=GR_Report!$C$4,B578&lt;=GR_Report!$E$4),1,0)</f>
        <v>0</v>
      </c>
      <c r="J578" s="2">
        <f>IF(GR_Report!$C$6="All",1,IF(C578=GR_Report!$C$6,1,0))</f>
        <v>1</v>
      </c>
      <c r="K578" s="2">
        <f>IF(GR_Report!$G$6="All",1,IF(D578=GR_Report!$G$6,1,0))</f>
        <v>1</v>
      </c>
      <c r="L578" s="2" t="str">
        <f>IF(AND(I578=1,J578=1,K578=1),COUNTIFS($I$2:I578,1,$J$2:J578,1,$K$2:K578,1),"")</f>
        <v/>
      </c>
      <c r="M578" s="2"/>
    </row>
    <row r="579" spans="1:13" ht="14.5" hidden="1" x14ac:dyDescent="0.35">
      <c r="A579" s="2" t="s">
        <v>1057</v>
      </c>
      <c r="B579" s="5">
        <v>46196</v>
      </c>
      <c r="C579" s="2" t="s">
        <v>24</v>
      </c>
      <c r="D579" s="2" t="s">
        <v>425</v>
      </c>
      <c r="E579" s="3" t="s">
        <v>426</v>
      </c>
      <c r="F579" s="2">
        <v>60</v>
      </c>
      <c r="G579" s="2" t="s">
        <v>121</v>
      </c>
      <c r="H579" s="2">
        <v>80300</v>
      </c>
      <c r="I579" s="2">
        <f>IF(AND(B579&gt;=GR_Report!$C$4,B579&lt;=GR_Report!$E$4),1,0)</f>
        <v>0</v>
      </c>
      <c r="J579" s="2">
        <f>IF(GR_Report!$C$6="All",1,IF(C579=GR_Report!$C$6,1,0))</f>
        <v>1</v>
      </c>
      <c r="K579" s="2">
        <f>IF(GR_Report!$G$6="All",1,IF(D579=GR_Report!$G$6,1,0))</f>
        <v>1</v>
      </c>
      <c r="L579" s="2" t="str">
        <f>IF(AND(I579=1,J579=1,K579=1),COUNTIFS($I$2:I579,1,$J$2:J579,1,$K$2:K579,1),"")</f>
        <v/>
      </c>
      <c r="M579" s="2"/>
    </row>
    <row r="580" spans="1:13" ht="14.5" hidden="1" x14ac:dyDescent="0.35">
      <c r="A580" s="2" t="s">
        <v>1058</v>
      </c>
      <c r="B580" s="5">
        <v>46195</v>
      </c>
      <c r="C580" s="2" t="s">
        <v>41</v>
      </c>
      <c r="D580" s="2" t="s">
        <v>91</v>
      </c>
      <c r="E580" s="3" t="s">
        <v>92</v>
      </c>
      <c r="F580" s="2">
        <v>80</v>
      </c>
      <c r="G580" s="2" t="s">
        <v>15</v>
      </c>
      <c r="H580" s="2">
        <v>7800</v>
      </c>
      <c r="I580" s="2">
        <f>IF(AND(B580&gt;=GR_Report!$C$4,B580&lt;=GR_Report!$E$4),1,0)</f>
        <v>0</v>
      </c>
      <c r="J580" s="2">
        <f>IF(GR_Report!$C$6="All",1,IF(C580=GR_Report!$C$6,1,0))</f>
        <v>1</v>
      </c>
      <c r="K580" s="2">
        <f>IF(GR_Report!$G$6="All",1,IF(D580=GR_Report!$G$6,1,0))</f>
        <v>1</v>
      </c>
      <c r="L580" s="2" t="str">
        <f>IF(AND(I580=1,J580=1,K580=1),COUNTIFS($I$2:I580,1,$J$2:J580,1,$K$2:K580,1),"")</f>
        <v/>
      </c>
      <c r="M580" s="2"/>
    </row>
    <row r="581" spans="1:13" ht="14.5" hidden="1" x14ac:dyDescent="0.35">
      <c r="A581" s="2" t="s">
        <v>1059</v>
      </c>
      <c r="B581" s="5">
        <v>46164</v>
      </c>
      <c r="C581" s="2" t="s">
        <v>71</v>
      </c>
      <c r="D581" s="2" t="s">
        <v>127</v>
      </c>
      <c r="E581" s="3" t="s">
        <v>128</v>
      </c>
      <c r="F581" s="2">
        <v>80</v>
      </c>
      <c r="G581" s="2" t="s">
        <v>121</v>
      </c>
      <c r="H581" s="2">
        <v>74000</v>
      </c>
      <c r="I581" s="2">
        <f>IF(AND(B581&gt;=GR_Report!$C$4,B581&lt;=GR_Report!$E$4),1,0)</f>
        <v>0</v>
      </c>
      <c r="J581" s="2">
        <f>IF(GR_Report!$C$6="All",1,IF(C581=GR_Report!$C$6,1,0))</f>
        <v>1</v>
      </c>
      <c r="K581" s="2">
        <f>IF(GR_Report!$G$6="All",1,IF(D581=GR_Report!$G$6,1,0))</f>
        <v>1</v>
      </c>
      <c r="L581" s="2" t="str">
        <f>IF(AND(I581=1,J581=1,K581=1),COUNTIFS($I$2:I581,1,$J$2:J581,1,$K$2:K581,1),"")</f>
        <v/>
      </c>
      <c r="M581" s="2"/>
    </row>
    <row r="582" spans="1:13" ht="14.5" hidden="1" x14ac:dyDescent="0.35">
      <c r="A582" s="2" t="s">
        <v>1060</v>
      </c>
      <c r="B582" s="5">
        <v>46202</v>
      </c>
      <c r="C582" s="2" t="s">
        <v>251</v>
      </c>
      <c r="D582" s="2" t="s">
        <v>351</v>
      </c>
      <c r="E582" s="3" t="s">
        <v>352</v>
      </c>
      <c r="F582" s="2">
        <v>100</v>
      </c>
      <c r="G582" s="2" t="s">
        <v>15</v>
      </c>
      <c r="H582" s="2">
        <v>31900</v>
      </c>
      <c r="I582" s="2">
        <f>IF(AND(B582&gt;=GR_Report!$C$4,B582&lt;=GR_Report!$E$4),1,0)</f>
        <v>0</v>
      </c>
      <c r="J582" s="2">
        <f>IF(GR_Report!$C$6="All",1,IF(C582=GR_Report!$C$6,1,0))</f>
        <v>1</v>
      </c>
      <c r="K582" s="2">
        <f>IF(GR_Report!$G$6="All",1,IF(D582=GR_Report!$G$6,1,0))</f>
        <v>1</v>
      </c>
      <c r="L582" s="2" t="str">
        <f>IF(AND(I582=1,J582=1,K582=1),COUNTIFS($I$2:I582,1,$J$2:J582,1,$K$2:K582,1),"")</f>
        <v/>
      </c>
      <c r="M582" s="2"/>
    </row>
    <row r="583" spans="1:13" ht="14.5" hidden="1" x14ac:dyDescent="0.35">
      <c r="A583" s="2" t="s">
        <v>1061</v>
      </c>
      <c r="B583" s="5">
        <v>46189</v>
      </c>
      <c r="C583" s="2" t="s">
        <v>105</v>
      </c>
      <c r="D583" s="2" t="s">
        <v>103</v>
      </c>
      <c r="E583" s="3" t="s">
        <v>104</v>
      </c>
      <c r="F583" s="2">
        <v>120</v>
      </c>
      <c r="G583" s="2" t="s">
        <v>15</v>
      </c>
      <c r="H583" s="2">
        <v>12500</v>
      </c>
      <c r="I583" s="2">
        <f>IF(AND(B583&gt;=GR_Report!$C$4,B583&lt;=GR_Report!$E$4),1,0)</f>
        <v>0</v>
      </c>
      <c r="J583" s="2">
        <f>IF(GR_Report!$C$6="All",1,IF(C583=GR_Report!$C$6,1,0))</f>
        <v>1</v>
      </c>
      <c r="K583" s="2">
        <f>IF(GR_Report!$G$6="All",1,IF(D583=GR_Report!$G$6,1,0))</f>
        <v>1</v>
      </c>
      <c r="L583" s="2" t="str">
        <f>IF(AND(I583=1,J583=1,K583=1),COUNTIFS($I$2:I583,1,$J$2:J583,1,$K$2:K583,1),"")</f>
        <v/>
      </c>
      <c r="M583" s="2"/>
    </row>
    <row r="584" spans="1:13" ht="14.5" hidden="1" x14ac:dyDescent="0.35">
      <c r="A584" s="2" t="s">
        <v>1062</v>
      </c>
      <c r="B584" s="5">
        <v>46190</v>
      </c>
      <c r="C584" s="2" t="s">
        <v>16</v>
      </c>
      <c r="D584" s="2" t="s">
        <v>345</v>
      </c>
      <c r="E584" s="3" t="s">
        <v>346</v>
      </c>
      <c r="F584" s="2">
        <v>60</v>
      </c>
      <c r="G584" s="2" t="s">
        <v>15</v>
      </c>
      <c r="H584" s="2">
        <v>28200</v>
      </c>
      <c r="I584" s="2">
        <f>IF(AND(B584&gt;=GR_Report!$C$4,B584&lt;=GR_Report!$E$4),1,0)</f>
        <v>0</v>
      </c>
      <c r="J584" s="2">
        <f>IF(GR_Report!$C$6="All",1,IF(C584=GR_Report!$C$6,1,0))</f>
        <v>1</v>
      </c>
      <c r="K584" s="2">
        <f>IF(GR_Report!$G$6="All",1,IF(D584=GR_Report!$G$6,1,0))</f>
        <v>1</v>
      </c>
      <c r="L584" s="2" t="str">
        <f>IF(AND(I584=1,J584=1,K584=1),COUNTIFS($I$2:I584,1,$J$2:J584,1,$K$2:K584,1),"")</f>
        <v/>
      </c>
      <c r="M584" s="2"/>
    </row>
    <row r="585" spans="1:13" ht="14.5" hidden="1" x14ac:dyDescent="0.35">
      <c r="A585" s="2" t="s">
        <v>1063</v>
      </c>
      <c r="B585" s="5">
        <v>46203</v>
      </c>
      <c r="C585" s="2" t="s">
        <v>234</v>
      </c>
      <c r="D585" s="2" t="s">
        <v>458</v>
      </c>
      <c r="E585" s="3" t="s">
        <v>459</v>
      </c>
      <c r="F585" s="2">
        <v>30</v>
      </c>
      <c r="G585" s="2" t="s">
        <v>121</v>
      </c>
      <c r="H585" s="2">
        <v>75700</v>
      </c>
      <c r="I585" s="2">
        <f>IF(AND(B585&gt;=GR_Report!$C$4,B585&lt;=GR_Report!$E$4),1,0)</f>
        <v>0</v>
      </c>
      <c r="J585" s="2">
        <f>IF(GR_Report!$C$6="All",1,IF(C585=GR_Report!$C$6,1,0))</f>
        <v>1</v>
      </c>
      <c r="K585" s="2">
        <f>IF(GR_Report!$G$6="All",1,IF(D585=GR_Report!$G$6,1,0))</f>
        <v>1</v>
      </c>
      <c r="L585" s="2" t="str">
        <f>IF(AND(I585=1,J585=1,K585=1),COUNTIFS($I$2:I585,1,$J$2:J585,1,$K$2:K585,1),"")</f>
        <v/>
      </c>
      <c r="M585" s="2"/>
    </row>
    <row r="586" spans="1:13" ht="14.5" x14ac:dyDescent="0.35">
      <c r="A586" s="2" t="s">
        <v>1064</v>
      </c>
      <c r="B586" s="5">
        <v>46043</v>
      </c>
      <c r="C586" s="2" t="s">
        <v>71</v>
      </c>
      <c r="D586" s="2" t="s">
        <v>385</v>
      </c>
      <c r="E586" s="3" t="s">
        <v>386</v>
      </c>
      <c r="F586" s="2">
        <v>100</v>
      </c>
      <c r="G586" s="2" t="s">
        <v>121</v>
      </c>
      <c r="H586" s="2">
        <v>68600</v>
      </c>
      <c r="I586" s="2">
        <f>IF(AND(B586&gt;=GR_Report!$C$4,B586&lt;=GR_Report!$E$4),1,0)</f>
        <v>0</v>
      </c>
      <c r="J586" s="2">
        <f>IF(GR_Report!$C$6="All",1,IF(C586=GR_Report!$C$6,1,0))</f>
        <v>1</v>
      </c>
      <c r="K586" s="2">
        <f>IF(GR_Report!$G$6="All",1,IF(D586=GR_Report!$G$6,1,0))</f>
        <v>1</v>
      </c>
      <c r="L586" s="2" t="str">
        <f>IF(AND(I586=1,J586=1,K586=1),COUNTIFS($I$2:I586,1,$J$2:J586,1,$K$2:K586,1),"")</f>
        <v/>
      </c>
      <c r="M586" s="2"/>
    </row>
    <row r="587" spans="1:13" ht="14.5" hidden="1" x14ac:dyDescent="0.35">
      <c r="A587" s="2" t="s">
        <v>1065</v>
      </c>
      <c r="B587" s="5">
        <v>46084</v>
      </c>
      <c r="C587" s="2" t="s">
        <v>38</v>
      </c>
      <c r="D587" s="2" t="s">
        <v>235</v>
      </c>
      <c r="E587" s="3" t="s">
        <v>236</v>
      </c>
      <c r="F587" s="2">
        <v>100</v>
      </c>
      <c r="G587" s="2" t="s">
        <v>121</v>
      </c>
      <c r="H587" s="2">
        <v>54400</v>
      </c>
      <c r="I587" s="2">
        <f>IF(AND(B587&gt;=GR_Report!$C$4,B587&lt;=GR_Report!$E$4),1,0)</f>
        <v>1</v>
      </c>
      <c r="J587" s="2">
        <f>IF(GR_Report!$C$6="All",1,IF(C587=GR_Report!$C$6,1,0))</f>
        <v>1</v>
      </c>
      <c r="K587" s="2">
        <f>IF(GR_Report!$G$6="All",1,IF(D587=GR_Report!$G$6,1,0))</f>
        <v>1</v>
      </c>
      <c r="L587" s="2">
        <f>IF(AND(I587=1,J587=1,K587=1),COUNTIFS($I$2:I587,1,$J$2:J587,1,$K$2:K587,1),"")</f>
        <v>96</v>
      </c>
      <c r="M587" s="2"/>
    </row>
    <row r="588" spans="1:13" ht="14.5" hidden="1" x14ac:dyDescent="0.35">
      <c r="A588" s="2" t="s">
        <v>1066</v>
      </c>
      <c r="B588" s="5">
        <v>46106</v>
      </c>
      <c r="C588" s="2" t="s">
        <v>112</v>
      </c>
      <c r="D588" s="2" t="s">
        <v>164</v>
      </c>
      <c r="E588" s="3" t="s">
        <v>165</v>
      </c>
      <c r="F588" s="2">
        <v>80</v>
      </c>
      <c r="G588" s="2" t="s">
        <v>121</v>
      </c>
      <c r="H588" s="2">
        <v>38400</v>
      </c>
      <c r="I588" s="2">
        <f>IF(AND(B588&gt;=GR_Report!$C$4,B588&lt;=GR_Report!$E$4),1,0)</f>
        <v>1</v>
      </c>
      <c r="J588" s="2">
        <f>IF(GR_Report!$C$6="All",1,IF(C588=GR_Report!$C$6,1,0))</f>
        <v>1</v>
      </c>
      <c r="K588" s="2">
        <f>IF(GR_Report!$G$6="All",1,IF(D588=GR_Report!$G$6,1,0))</f>
        <v>1</v>
      </c>
      <c r="L588" s="2">
        <f>IF(AND(I588=1,J588=1,K588=1),COUNTIFS($I$2:I588,1,$J$2:J588,1,$K$2:K588,1),"")</f>
        <v>97</v>
      </c>
      <c r="M588" s="2"/>
    </row>
    <row r="589" spans="1:13" ht="14.5" hidden="1" x14ac:dyDescent="0.35">
      <c r="A589" s="2" t="s">
        <v>1067</v>
      </c>
      <c r="B589" s="5">
        <v>46132</v>
      </c>
      <c r="C589" s="2" t="s">
        <v>153</v>
      </c>
      <c r="D589" s="2" t="s">
        <v>328</v>
      </c>
      <c r="E589" s="3" t="s">
        <v>329</v>
      </c>
      <c r="F589" s="2">
        <v>60</v>
      </c>
      <c r="G589" s="2" t="s">
        <v>15</v>
      </c>
      <c r="H589" s="2">
        <v>24800</v>
      </c>
      <c r="I589" s="2">
        <f>IF(AND(B589&gt;=GR_Report!$C$4,B589&lt;=GR_Report!$E$4),1,0)</f>
        <v>0</v>
      </c>
      <c r="J589" s="2">
        <f>IF(GR_Report!$C$6="All",1,IF(C589=GR_Report!$C$6,1,0))</f>
        <v>1</v>
      </c>
      <c r="K589" s="2">
        <f>IF(GR_Report!$G$6="All",1,IF(D589=GR_Report!$G$6,1,0))</f>
        <v>1</v>
      </c>
      <c r="L589" s="2" t="str">
        <f>IF(AND(I589=1,J589=1,K589=1),COUNTIFS($I$2:I589,1,$J$2:J589,1,$K$2:K589,1),"")</f>
        <v/>
      </c>
      <c r="M589" s="2"/>
    </row>
    <row r="590" spans="1:13" ht="14.5" hidden="1" x14ac:dyDescent="0.35">
      <c r="A590" s="2" t="s">
        <v>1068</v>
      </c>
      <c r="B590" s="5">
        <v>46127</v>
      </c>
      <c r="C590" s="2" t="s">
        <v>234</v>
      </c>
      <c r="D590" s="2" t="s">
        <v>232</v>
      </c>
      <c r="E590" s="3" t="s">
        <v>233</v>
      </c>
      <c r="F590" s="2">
        <v>20</v>
      </c>
      <c r="G590" s="2" t="s">
        <v>121</v>
      </c>
      <c r="H590" s="2">
        <v>29700</v>
      </c>
      <c r="I590" s="2">
        <f>IF(AND(B590&gt;=GR_Report!$C$4,B590&lt;=GR_Report!$E$4),1,0)</f>
        <v>0</v>
      </c>
      <c r="J590" s="2">
        <f>IF(GR_Report!$C$6="All",1,IF(C590=GR_Report!$C$6,1,0))</f>
        <v>1</v>
      </c>
      <c r="K590" s="2">
        <f>IF(GR_Report!$G$6="All",1,IF(D590=GR_Report!$G$6,1,0))</f>
        <v>1</v>
      </c>
      <c r="L590" s="2" t="str">
        <f>IF(AND(I590=1,J590=1,K590=1),COUNTIFS($I$2:I590,1,$J$2:J590,1,$K$2:K590,1),"")</f>
        <v/>
      </c>
      <c r="M590" s="2"/>
    </row>
    <row r="591" spans="1:13" ht="14.5" x14ac:dyDescent="0.35">
      <c r="A591" s="2" t="s">
        <v>1069</v>
      </c>
      <c r="B591" s="5">
        <v>46047</v>
      </c>
      <c r="C591" s="2" t="s">
        <v>150</v>
      </c>
      <c r="D591" s="2" t="s">
        <v>148</v>
      </c>
      <c r="E591" s="3" t="s">
        <v>149</v>
      </c>
      <c r="F591" s="2">
        <v>100</v>
      </c>
      <c r="G591" s="2" t="s">
        <v>121</v>
      </c>
      <c r="H591" s="2">
        <v>52300</v>
      </c>
      <c r="I591" s="2">
        <f>IF(AND(B591&gt;=GR_Report!$C$4,B591&lt;=GR_Report!$E$4),1,0)</f>
        <v>0</v>
      </c>
      <c r="J591" s="2">
        <f>IF(GR_Report!$C$6="All",1,IF(C591=GR_Report!$C$6,1,0))</f>
        <v>1</v>
      </c>
      <c r="K591" s="2">
        <f>IF(GR_Report!$G$6="All",1,IF(D591=GR_Report!$G$6,1,0))</f>
        <v>1</v>
      </c>
      <c r="L591" s="2" t="str">
        <f>IF(AND(I591=1,J591=1,K591=1),COUNTIFS($I$2:I591,1,$J$2:J591,1,$K$2:K591,1),"")</f>
        <v/>
      </c>
      <c r="M591" s="2"/>
    </row>
    <row r="592" spans="1:13" ht="14.5" hidden="1" x14ac:dyDescent="0.35">
      <c r="A592" s="2" t="s">
        <v>1070</v>
      </c>
      <c r="B592" s="5">
        <v>46096</v>
      </c>
      <c r="C592" s="2" t="s">
        <v>20</v>
      </c>
      <c r="D592" s="2" t="s">
        <v>72</v>
      </c>
      <c r="E592" s="3" t="s">
        <v>73</v>
      </c>
      <c r="F592" s="2">
        <v>120</v>
      </c>
      <c r="G592" s="2" t="s">
        <v>15</v>
      </c>
      <c r="H592" s="2">
        <v>34400</v>
      </c>
      <c r="I592" s="2">
        <f>IF(AND(B592&gt;=GR_Report!$C$4,B592&lt;=GR_Report!$E$4),1,0)</f>
        <v>1</v>
      </c>
      <c r="J592" s="2">
        <f>IF(GR_Report!$C$6="All",1,IF(C592=GR_Report!$C$6,1,0))</f>
        <v>1</v>
      </c>
      <c r="K592" s="2">
        <f>IF(GR_Report!$G$6="All",1,IF(D592=GR_Report!$G$6,1,0))</f>
        <v>1</v>
      </c>
      <c r="L592" s="2">
        <f>IF(AND(I592=1,J592=1,K592=1),COUNTIFS($I$2:I592,1,$J$2:J592,1,$K$2:K592,1),"")</f>
        <v>98</v>
      </c>
      <c r="M592" s="2"/>
    </row>
    <row r="593" spans="1:13" ht="14.5" hidden="1" x14ac:dyDescent="0.35">
      <c r="A593" s="2" t="s">
        <v>1071</v>
      </c>
      <c r="B593" s="5">
        <v>46064</v>
      </c>
      <c r="C593" s="2" t="s">
        <v>49</v>
      </c>
      <c r="D593" s="2" t="s">
        <v>415</v>
      </c>
      <c r="E593" s="3" t="s">
        <v>416</v>
      </c>
      <c r="F593" s="2">
        <v>40</v>
      </c>
      <c r="G593" s="2" t="s">
        <v>121</v>
      </c>
      <c r="H593" s="2">
        <v>10500</v>
      </c>
      <c r="I593" s="2">
        <f>IF(AND(B593&gt;=GR_Report!$C$4,B593&lt;=GR_Report!$E$4),1,0)</f>
        <v>0</v>
      </c>
      <c r="J593" s="2">
        <f>IF(GR_Report!$C$6="All",1,IF(C593=GR_Report!$C$6,1,0))</f>
        <v>1</v>
      </c>
      <c r="K593" s="2">
        <f>IF(GR_Report!$G$6="All",1,IF(D593=GR_Report!$G$6,1,0))</f>
        <v>1</v>
      </c>
      <c r="L593" s="2" t="str">
        <f>IF(AND(I593=1,J593=1,K593=1),COUNTIFS($I$2:I593,1,$J$2:J593,1,$K$2:K593,1),"")</f>
        <v/>
      </c>
      <c r="M593" s="2"/>
    </row>
    <row r="594" spans="1:13" ht="14.5" hidden="1" x14ac:dyDescent="0.35">
      <c r="A594" s="2" t="s">
        <v>1072</v>
      </c>
      <c r="B594" s="5">
        <v>46067</v>
      </c>
      <c r="C594" s="2" t="s">
        <v>156</v>
      </c>
      <c r="D594" s="2" t="s">
        <v>154</v>
      </c>
      <c r="E594" s="3" t="s">
        <v>155</v>
      </c>
      <c r="F594" s="2">
        <v>200</v>
      </c>
      <c r="G594" s="2" t="s">
        <v>121</v>
      </c>
      <c r="H594" s="2">
        <v>53100</v>
      </c>
      <c r="I594" s="2">
        <f>IF(AND(B594&gt;=GR_Report!$C$4,B594&lt;=GR_Report!$E$4),1,0)</f>
        <v>0</v>
      </c>
      <c r="J594" s="2">
        <f>IF(GR_Report!$C$6="All",1,IF(C594=GR_Report!$C$6,1,0))</f>
        <v>1</v>
      </c>
      <c r="K594" s="2">
        <f>IF(GR_Report!$G$6="All",1,IF(D594=GR_Report!$G$6,1,0))</f>
        <v>1</v>
      </c>
      <c r="L594" s="2" t="str">
        <f>IF(AND(I594=1,J594=1,K594=1),COUNTIFS($I$2:I594,1,$J$2:J594,1,$K$2:K594,1),"")</f>
        <v/>
      </c>
      <c r="M594" s="2"/>
    </row>
    <row r="595" spans="1:13" ht="14.5" hidden="1" x14ac:dyDescent="0.35">
      <c r="A595" s="2" t="s">
        <v>1073</v>
      </c>
      <c r="B595" s="5">
        <v>46062</v>
      </c>
      <c r="C595" s="2" t="s">
        <v>138</v>
      </c>
      <c r="D595" s="2" t="s">
        <v>314</v>
      </c>
      <c r="E595" s="3" t="s">
        <v>315</v>
      </c>
      <c r="F595" s="2">
        <v>30</v>
      </c>
      <c r="G595" s="2" t="s">
        <v>15</v>
      </c>
      <c r="H595" s="2">
        <v>23100</v>
      </c>
      <c r="I595" s="2">
        <f>IF(AND(B595&gt;=GR_Report!$C$4,B595&lt;=GR_Report!$E$4),1,0)</f>
        <v>0</v>
      </c>
      <c r="J595" s="2">
        <f>IF(GR_Report!$C$6="All",1,IF(C595=GR_Report!$C$6,1,0))</f>
        <v>1</v>
      </c>
      <c r="K595" s="2">
        <f>IF(GR_Report!$G$6="All",1,IF(D595=GR_Report!$G$6,1,0))</f>
        <v>1</v>
      </c>
      <c r="L595" s="2" t="str">
        <f>IF(AND(I595=1,J595=1,K595=1),COUNTIFS($I$2:I595,1,$J$2:J595,1,$K$2:K595,1),"")</f>
        <v/>
      </c>
      <c r="M595" s="2"/>
    </row>
    <row r="596" spans="1:13" ht="14.5" hidden="1" x14ac:dyDescent="0.35">
      <c r="A596" s="2" t="s">
        <v>1074</v>
      </c>
      <c r="B596" s="5">
        <v>46075</v>
      </c>
      <c r="C596" s="2" t="s">
        <v>163</v>
      </c>
      <c r="D596" s="2" t="s">
        <v>166</v>
      </c>
      <c r="E596" s="3" t="s">
        <v>167</v>
      </c>
      <c r="F596" s="2">
        <v>200</v>
      </c>
      <c r="G596" s="2" t="s">
        <v>121</v>
      </c>
      <c r="H596" s="2">
        <v>65000</v>
      </c>
      <c r="I596" s="2">
        <f>IF(AND(B596&gt;=GR_Report!$C$4,B596&lt;=GR_Report!$E$4),1,0)</f>
        <v>0</v>
      </c>
      <c r="J596" s="2">
        <f>IF(GR_Report!$C$6="All",1,IF(C596=GR_Report!$C$6,1,0))</f>
        <v>1</v>
      </c>
      <c r="K596" s="2">
        <f>IF(GR_Report!$G$6="All",1,IF(D596=GR_Report!$G$6,1,0))</f>
        <v>1</v>
      </c>
      <c r="L596" s="2" t="str">
        <f>IF(AND(I596=1,J596=1,K596=1),COUNTIFS($I$2:I596,1,$J$2:J596,1,$K$2:K596,1),"")</f>
        <v/>
      </c>
      <c r="M596" s="2"/>
    </row>
    <row r="597" spans="1:13" ht="14.5" hidden="1" x14ac:dyDescent="0.35">
      <c r="A597" s="2" t="s">
        <v>1075</v>
      </c>
      <c r="B597" s="5">
        <v>46085</v>
      </c>
      <c r="C597" s="2" t="s">
        <v>16</v>
      </c>
      <c r="D597" s="2" t="s">
        <v>34</v>
      </c>
      <c r="E597" s="3" t="s">
        <v>35</v>
      </c>
      <c r="F597" s="2">
        <v>150</v>
      </c>
      <c r="G597" s="2" t="s">
        <v>15</v>
      </c>
      <c r="H597" s="2">
        <v>34900</v>
      </c>
      <c r="I597" s="2">
        <f>IF(AND(B597&gt;=GR_Report!$C$4,B597&lt;=GR_Report!$E$4),1,0)</f>
        <v>1</v>
      </c>
      <c r="J597" s="2">
        <f>IF(GR_Report!$C$6="All",1,IF(C597=GR_Report!$C$6,1,0))</f>
        <v>1</v>
      </c>
      <c r="K597" s="2">
        <f>IF(GR_Report!$G$6="All",1,IF(D597=GR_Report!$G$6,1,0))</f>
        <v>1</v>
      </c>
      <c r="L597" s="2">
        <f>IF(AND(I597=1,J597=1,K597=1),COUNTIFS($I$2:I597,1,$J$2:J597,1,$K$2:K597,1),"")</f>
        <v>99</v>
      </c>
      <c r="M597" s="2"/>
    </row>
    <row r="598" spans="1:13" ht="14.5" x14ac:dyDescent="0.35">
      <c r="A598" s="2" t="s">
        <v>1076</v>
      </c>
      <c r="B598" s="5">
        <v>46024</v>
      </c>
      <c r="C598" s="2" t="s">
        <v>163</v>
      </c>
      <c r="D598" s="2" t="s">
        <v>196</v>
      </c>
      <c r="E598" s="3" t="s">
        <v>197</v>
      </c>
      <c r="F598" s="2">
        <v>200</v>
      </c>
      <c r="G598" s="2" t="s">
        <v>121</v>
      </c>
      <c r="H598" s="2">
        <v>55400</v>
      </c>
      <c r="I598" s="2">
        <f>IF(AND(B598&gt;=GR_Report!$C$4,B598&lt;=GR_Report!$E$4),1,0)</f>
        <v>0</v>
      </c>
      <c r="J598" s="2">
        <f>IF(GR_Report!$C$6="All",1,IF(C598=GR_Report!$C$6,1,0))</f>
        <v>1</v>
      </c>
      <c r="K598" s="2">
        <f>IF(GR_Report!$G$6="All",1,IF(D598=GR_Report!$G$6,1,0))</f>
        <v>1</v>
      </c>
      <c r="L598" s="2" t="str">
        <f>IF(AND(I598=1,J598=1,K598=1),COUNTIFS($I$2:I598,1,$J$2:J598,1,$K$2:K598,1),"")</f>
        <v/>
      </c>
      <c r="M598" s="2"/>
    </row>
    <row r="599" spans="1:13" ht="14.5" hidden="1" x14ac:dyDescent="0.35">
      <c r="A599" s="2" t="s">
        <v>1077</v>
      </c>
      <c r="B599" s="5">
        <v>46110</v>
      </c>
      <c r="C599" s="2" t="s">
        <v>38</v>
      </c>
      <c r="D599" s="2" t="s">
        <v>36</v>
      </c>
      <c r="E599" s="3" t="s">
        <v>37</v>
      </c>
      <c r="F599" s="2">
        <v>20</v>
      </c>
      <c r="G599" s="2" t="s">
        <v>15</v>
      </c>
      <c r="H599" s="2">
        <v>48200</v>
      </c>
      <c r="I599" s="2">
        <f>IF(AND(B599&gt;=GR_Report!$C$4,B599&lt;=GR_Report!$E$4),1,0)</f>
        <v>1</v>
      </c>
      <c r="J599" s="2">
        <f>IF(GR_Report!$C$6="All",1,IF(C599=GR_Report!$C$6,1,0))</f>
        <v>1</v>
      </c>
      <c r="K599" s="2">
        <f>IF(GR_Report!$G$6="All",1,IF(D599=GR_Report!$G$6,1,0))</f>
        <v>1</v>
      </c>
      <c r="L599" s="2">
        <f>IF(AND(I599=1,J599=1,K599=1),COUNTIFS($I$2:I599,1,$J$2:J599,1,$K$2:K599,1),"")</f>
        <v>100</v>
      </c>
      <c r="M599" s="2"/>
    </row>
    <row r="600" spans="1:13" ht="14.5" hidden="1" x14ac:dyDescent="0.35">
      <c r="A600" s="2" t="s">
        <v>1078</v>
      </c>
      <c r="B600" s="5">
        <v>46118</v>
      </c>
      <c r="C600" s="2" t="s">
        <v>150</v>
      </c>
      <c r="D600" s="2" t="s">
        <v>148</v>
      </c>
      <c r="E600" s="3" t="s">
        <v>149</v>
      </c>
      <c r="F600" s="2">
        <v>80</v>
      </c>
      <c r="G600" s="2" t="s">
        <v>121</v>
      </c>
      <c r="H600" s="2">
        <v>52300</v>
      </c>
      <c r="I600" s="2">
        <f>IF(AND(B600&gt;=GR_Report!$C$4,B600&lt;=GR_Report!$E$4),1,0)</f>
        <v>0</v>
      </c>
      <c r="J600" s="2">
        <f>IF(GR_Report!$C$6="All",1,IF(C600=GR_Report!$C$6,1,0))</f>
        <v>1</v>
      </c>
      <c r="K600" s="2">
        <f>IF(GR_Report!$G$6="All",1,IF(D600=GR_Report!$G$6,1,0))</f>
        <v>1</v>
      </c>
      <c r="L600" s="2" t="str">
        <f>IF(AND(I600=1,J600=1,K600=1),COUNTIFS($I$2:I600,1,$J$2:J600,1,$K$2:K600,1),"")</f>
        <v/>
      </c>
      <c r="M600" s="2"/>
    </row>
    <row r="601" spans="1:13" ht="14.5" hidden="1" x14ac:dyDescent="0.35">
      <c r="A601" s="2" t="s">
        <v>1079</v>
      </c>
      <c r="B601" s="5">
        <v>46072</v>
      </c>
      <c r="C601" s="2" t="s">
        <v>49</v>
      </c>
      <c r="D601" s="2" t="s">
        <v>470</v>
      </c>
      <c r="E601" s="3" t="s">
        <v>471</v>
      </c>
      <c r="F601" s="2">
        <v>150</v>
      </c>
      <c r="G601" s="2" t="s">
        <v>121</v>
      </c>
      <c r="H601" s="2">
        <v>34500</v>
      </c>
      <c r="I601" s="2">
        <f>IF(AND(B601&gt;=GR_Report!$C$4,B601&lt;=GR_Report!$E$4),1,0)</f>
        <v>0</v>
      </c>
      <c r="J601" s="2">
        <f>IF(GR_Report!$C$6="All",1,IF(C601=GR_Report!$C$6,1,0))</f>
        <v>1</v>
      </c>
      <c r="K601" s="2">
        <f>IF(GR_Report!$G$6="All",1,IF(D601=GR_Report!$G$6,1,0))</f>
        <v>1</v>
      </c>
      <c r="L601" s="2" t="str">
        <f>IF(AND(I601=1,J601=1,K601=1),COUNTIFS($I$2:I601,1,$J$2:J601,1,$K$2:K601,1),"")</f>
        <v/>
      </c>
      <c r="M601" s="2"/>
    </row>
    <row r="602" spans="1:13" ht="14.5" hidden="1" x14ac:dyDescent="0.35">
      <c r="A602" s="2" t="s">
        <v>1080</v>
      </c>
      <c r="B602" s="5">
        <v>46058</v>
      </c>
      <c r="C602" s="2" t="s">
        <v>30</v>
      </c>
      <c r="D602" s="2" t="s">
        <v>278</v>
      </c>
      <c r="E602" s="3" t="s">
        <v>279</v>
      </c>
      <c r="F602" s="2">
        <v>60</v>
      </c>
      <c r="G602" s="2" t="s">
        <v>262</v>
      </c>
      <c r="H602" s="2">
        <v>24400</v>
      </c>
      <c r="I602" s="2">
        <f>IF(AND(B602&gt;=GR_Report!$C$4,B602&lt;=GR_Report!$E$4),1,0)</f>
        <v>0</v>
      </c>
      <c r="J602" s="2">
        <f>IF(GR_Report!$C$6="All",1,IF(C602=GR_Report!$C$6,1,0))</f>
        <v>1</v>
      </c>
      <c r="K602" s="2">
        <f>IF(GR_Report!$G$6="All",1,IF(D602=GR_Report!$G$6,1,0))</f>
        <v>1</v>
      </c>
      <c r="L602" s="2" t="str">
        <f>IF(AND(I602=1,J602=1,K602=1),COUNTIFS($I$2:I602,1,$J$2:J602,1,$K$2:K602,1),"")</f>
        <v/>
      </c>
      <c r="M602" s="2"/>
    </row>
    <row r="603" spans="1:13" ht="14.5" hidden="1" x14ac:dyDescent="0.35">
      <c r="A603" s="2" t="s">
        <v>1081</v>
      </c>
      <c r="B603" s="5">
        <v>46120</v>
      </c>
      <c r="C603" s="2" t="s">
        <v>234</v>
      </c>
      <c r="D603" s="2" t="s">
        <v>237</v>
      </c>
      <c r="E603" s="3" t="s">
        <v>238</v>
      </c>
      <c r="F603" s="2">
        <v>50</v>
      </c>
      <c r="G603" s="2" t="s">
        <v>121</v>
      </c>
      <c r="H603" s="2">
        <v>25300</v>
      </c>
      <c r="I603" s="2">
        <f>IF(AND(B603&gt;=GR_Report!$C$4,B603&lt;=GR_Report!$E$4),1,0)</f>
        <v>0</v>
      </c>
      <c r="J603" s="2">
        <f>IF(GR_Report!$C$6="All",1,IF(C603=GR_Report!$C$6,1,0))</f>
        <v>1</v>
      </c>
      <c r="K603" s="2">
        <f>IF(GR_Report!$G$6="All",1,IF(D603=GR_Report!$G$6,1,0))</f>
        <v>1</v>
      </c>
      <c r="L603" s="2" t="str">
        <f>IF(AND(I603=1,J603=1,K603=1),COUNTIFS($I$2:I603,1,$J$2:J603,1,$K$2:K603,1),"")</f>
        <v/>
      </c>
      <c r="M603" s="2"/>
    </row>
    <row r="604" spans="1:13" ht="14.5" x14ac:dyDescent="0.35">
      <c r="A604" s="2" t="s">
        <v>1082</v>
      </c>
      <c r="B604" s="5">
        <v>46028</v>
      </c>
      <c r="C604" s="2" t="s">
        <v>30</v>
      </c>
      <c r="D604" s="2" t="s">
        <v>341</v>
      </c>
      <c r="E604" s="3" t="s">
        <v>342</v>
      </c>
      <c r="F604" s="2">
        <v>60</v>
      </c>
      <c r="G604" s="2" t="s">
        <v>15</v>
      </c>
      <c r="H604" s="2">
        <v>39900</v>
      </c>
      <c r="I604" s="2">
        <f>IF(AND(B604&gt;=GR_Report!$C$4,B604&lt;=GR_Report!$E$4),1,0)</f>
        <v>0</v>
      </c>
      <c r="J604" s="2">
        <f>IF(GR_Report!$C$6="All",1,IF(C604=GR_Report!$C$6,1,0))</f>
        <v>1</v>
      </c>
      <c r="K604" s="2">
        <f>IF(GR_Report!$G$6="All",1,IF(D604=GR_Report!$G$6,1,0))</f>
        <v>1</v>
      </c>
      <c r="L604" s="2" t="str">
        <f>IF(AND(I604=1,J604=1,K604=1),COUNTIFS($I$2:I604,1,$J$2:J604,1,$K$2:K604,1),"")</f>
        <v/>
      </c>
      <c r="M604" s="2"/>
    </row>
    <row r="605" spans="1:13" ht="14.5" hidden="1" x14ac:dyDescent="0.35">
      <c r="A605" s="2" t="s">
        <v>1083</v>
      </c>
      <c r="B605" s="5">
        <v>46150</v>
      </c>
      <c r="C605" s="2" t="s">
        <v>307</v>
      </c>
      <c r="D605" s="2" t="s">
        <v>409</v>
      </c>
      <c r="E605" s="3" t="s">
        <v>410</v>
      </c>
      <c r="F605" s="2">
        <v>200</v>
      </c>
      <c r="G605" s="2" t="s">
        <v>121</v>
      </c>
      <c r="H605" s="2">
        <v>71700</v>
      </c>
      <c r="I605" s="2">
        <f>IF(AND(B605&gt;=GR_Report!$C$4,B605&lt;=GR_Report!$E$4),1,0)</f>
        <v>0</v>
      </c>
      <c r="J605" s="2">
        <f>IF(GR_Report!$C$6="All",1,IF(C605=GR_Report!$C$6,1,0))</f>
        <v>1</v>
      </c>
      <c r="K605" s="2">
        <f>IF(GR_Report!$G$6="All",1,IF(D605=GR_Report!$G$6,1,0))</f>
        <v>1</v>
      </c>
      <c r="L605" s="2" t="str">
        <f>IF(AND(I605=1,J605=1,K605=1),COUNTIFS($I$2:I605,1,$J$2:J605,1,$K$2:K605,1),"")</f>
        <v/>
      </c>
      <c r="M605" s="2"/>
    </row>
    <row r="606" spans="1:13" ht="14.5" hidden="1" x14ac:dyDescent="0.35">
      <c r="A606" s="2" t="s">
        <v>1084</v>
      </c>
      <c r="B606" s="5">
        <v>46160</v>
      </c>
      <c r="C606" s="2" t="s">
        <v>179</v>
      </c>
      <c r="D606" s="2" t="s">
        <v>452</v>
      </c>
      <c r="E606" s="3" t="s">
        <v>453</v>
      </c>
      <c r="F606" s="2">
        <v>60</v>
      </c>
      <c r="G606" s="2" t="s">
        <v>121</v>
      </c>
      <c r="H606" s="2">
        <v>15300</v>
      </c>
      <c r="I606" s="2">
        <f>IF(AND(B606&gt;=GR_Report!$C$4,B606&lt;=GR_Report!$E$4),1,0)</f>
        <v>0</v>
      </c>
      <c r="J606" s="2">
        <f>IF(GR_Report!$C$6="All",1,IF(C606=GR_Report!$C$6,1,0))</f>
        <v>1</v>
      </c>
      <c r="K606" s="2">
        <f>IF(GR_Report!$G$6="All",1,IF(D606=GR_Report!$G$6,1,0))</f>
        <v>1</v>
      </c>
      <c r="L606" s="2" t="str">
        <f>IF(AND(I606=1,J606=1,K606=1),COUNTIFS($I$2:I606,1,$J$2:J606,1,$K$2:K606,1),"")</f>
        <v/>
      </c>
      <c r="M606" s="2"/>
    </row>
    <row r="607" spans="1:13" ht="14.5" hidden="1" x14ac:dyDescent="0.35">
      <c r="A607" s="2" t="s">
        <v>1085</v>
      </c>
      <c r="B607" s="5">
        <v>46063</v>
      </c>
      <c r="C607" s="2" t="s">
        <v>71</v>
      </c>
      <c r="D607" s="2" t="s">
        <v>401</v>
      </c>
      <c r="E607" s="3" t="s">
        <v>402</v>
      </c>
      <c r="F607" s="2">
        <v>80</v>
      </c>
      <c r="G607" s="2" t="s">
        <v>121</v>
      </c>
      <c r="H607" s="2">
        <v>11300</v>
      </c>
      <c r="I607" s="2">
        <f>IF(AND(B607&gt;=GR_Report!$C$4,B607&lt;=GR_Report!$E$4),1,0)</f>
        <v>0</v>
      </c>
      <c r="J607" s="2">
        <f>IF(GR_Report!$C$6="All",1,IF(C607=GR_Report!$C$6,1,0))</f>
        <v>1</v>
      </c>
      <c r="K607" s="2">
        <f>IF(GR_Report!$G$6="All",1,IF(D607=GR_Report!$G$6,1,0))</f>
        <v>1</v>
      </c>
      <c r="L607" s="2" t="str">
        <f>IF(AND(I607=1,J607=1,K607=1),COUNTIFS($I$2:I607,1,$J$2:J607,1,$K$2:K607,1),"")</f>
        <v/>
      </c>
      <c r="M607" s="2"/>
    </row>
    <row r="608" spans="1:13" ht="14.5" hidden="1" x14ac:dyDescent="0.35">
      <c r="A608" s="2" t="s">
        <v>1086</v>
      </c>
      <c r="B608" s="5">
        <v>46114</v>
      </c>
      <c r="C608" s="2" t="s">
        <v>220</v>
      </c>
      <c r="D608" s="2" t="s">
        <v>399</v>
      </c>
      <c r="E608" s="3" t="s">
        <v>400</v>
      </c>
      <c r="F608" s="2">
        <v>50</v>
      </c>
      <c r="G608" s="2" t="s">
        <v>121</v>
      </c>
      <c r="H608" s="2">
        <v>9000</v>
      </c>
      <c r="I608" s="2">
        <f>IF(AND(B608&gt;=GR_Report!$C$4,B608&lt;=GR_Report!$E$4),1,0)</f>
        <v>0</v>
      </c>
      <c r="J608" s="2">
        <f>IF(GR_Report!$C$6="All",1,IF(C608=GR_Report!$C$6,1,0))</f>
        <v>1</v>
      </c>
      <c r="K608" s="2">
        <f>IF(GR_Report!$G$6="All",1,IF(D608=GR_Report!$G$6,1,0))</f>
        <v>1</v>
      </c>
      <c r="L608" s="2" t="str">
        <f>IF(AND(I608=1,J608=1,K608=1),COUNTIFS($I$2:I608,1,$J$2:J608,1,$K$2:K608,1),"")</f>
        <v/>
      </c>
      <c r="M608" s="2"/>
    </row>
    <row r="609" spans="1:13" ht="14.5" hidden="1" x14ac:dyDescent="0.35">
      <c r="A609" s="2" t="s">
        <v>1087</v>
      </c>
      <c r="B609" s="5">
        <v>46115</v>
      </c>
      <c r="C609" s="2" t="s">
        <v>147</v>
      </c>
      <c r="D609" s="2" t="s">
        <v>247</v>
      </c>
      <c r="E609" s="3" t="s">
        <v>248</v>
      </c>
      <c r="F609" s="2">
        <v>20</v>
      </c>
      <c r="G609" s="2" t="s">
        <v>121</v>
      </c>
      <c r="H609" s="2">
        <v>21200</v>
      </c>
      <c r="I609" s="2">
        <f>IF(AND(B609&gt;=GR_Report!$C$4,B609&lt;=GR_Report!$E$4),1,0)</f>
        <v>0</v>
      </c>
      <c r="J609" s="2">
        <f>IF(GR_Report!$C$6="All",1,IF(C609=GR_Report!$C$6,1,0))</f>
        <v>1</v>
      </c>
      <c r="K609" s="2">
        <f>IF(GR_Report!$G$6="All",1,IF(D609=GR_Report!$G$6,1,0))</f>
        <v>1</v>
      </c>
      <c r="L609" s="2" t="str">
        <f>IF(AND(I609=1,J609=1,K609=1),COUNTIFS($I$2:I609,1,$J$2:J609,1,$K$2:K609,1),"")</f>
        <v/>
      </c>
      <c r="M609" s="2"/>
    </row>
    <row r="610" spans="1:13" ht="14.5" hidden="1" x14ac:dyDescent="0.35">
      <c r="A610" s="2" t="s">
        <v>1088</v>
      </c>
      <c r="B610" s="5">
        <v>46079</v>
      </c>
      <c r="C610" s="2" t="s">
        <v>234</v>
      </c>
      <c r="D610" s="2" t="s">
        <v>237</v>
      </c>
      <c r="E610" s="3" t="s">
        <v>238</v>
      </c>
      <c r="F610" s="2">
        <v>30</v>
      </c>
      <c r="G610" s="2" t="s">
        <v>121</v>
      </c>
      <c r="H610" s="2">
        <v>25300</v>
      </c>
      <c r="I610" s="2">
        <f>IF(AND(B610&gt;=GR_Report!$C$4,B610&lt;=GR_Report!$E$4),1,0)</f>
        <v>0</v>
      </c>
      <c r="J610" s="2">
        <f>IF(GR_Report!$C$6="All",1,IF(C610=GR_Report!$C$6,1,0))</f>
        <v>1</v>
      </c>
      <c r="K610" s="2">
        <f>IF(GR_Report!$G$6="All",1,IF(D610=GR_Report!$G$6,1,0))</f>
        <v>1</v>
      </c>
      <c r="L610" s="2" t="str">
        <f>IF(AND(I610=1,J610=1,K610=1),COUNTIFS($I$2:I610,1,$J$2:J610,1,$K$2:K610,1),"")</f>
        <v/>
      </c>
      <c r="M610" s="2"/>
    </row>
    <row r="611" spans="1:13" ht="14.5" x14ac:dyDescent="0.35">
      <c r="A611" s="2" t="s">
        <v>1089</v>
      </c>
      <c r="B611" s="5">
        <v>46037</v>
      </c>
      <c r="C611" s="2" t="s">
        <v>105</v>
      </c>
      <c r="D611" s="2" t="s">
        <v>103</v>
      </c>
      <c r="E611" s="3" t="s">
        <v>104</v>
      </c>
      <c r="F611" s="2">
        <v>20</v>
      </c>
      <c r="G611" s="2" t="s">
        <v>15</v>
      </c>
      <c r="H611" s="2">
        <v>12500</v>
      </c>
      <c r="I611" s="2">
        <f>IF(AND(B611&gt;=GR_Report!$C$4,B611&lt;=GR_Report!$E$4),1,0)</f>
        <v>0</v>
      </c>
      <c r="J611" s="2">
        <f>IF(GR_Report!$C$6="All",1,IF(C611=GR_Report!$C$6,1,0))</f>
        <v>1</v>
      </c>
      <c r="K611" s="2">
        <f>IF(GR_Report!$G$6="All",1,IF(D611=GR_Report!$G$6,1,0))</f>
        <v>1</v>
      </c>
      <c r="L611" s="2" t="str">
        <f>IF(AND(I611=1,J611=1,K611=1),COUNTIFS($I$2:I611,1,$J$2:J611,1,$K$2:K611,1),"")</f>
        <v/>
      </c>
      <c r="M611" s="2"/>
    </row>
    <row r="612" spans="1:13" ht="14.5" hidden="1" x14ac:dyDescent="0.35">
      <c r="A612" s="2" t="s">
        <v>1090</v>
      </c>
      <c r="B612" s="5">
        <v>46184</v>
      </c>
      <c r="C612" s="2" t="s">
        <v>41</v>
      </c>
      <c r="D612" s="2" t="s">
        <v>395</v>
      </c>
      <c r="E612" s="3" t="s">
        <v>396</v>
      </c>
      <c r="F612" s="2">
        <v>120</v>
      </c>
      <c r="G612" s="2" t="s">
        <v>121</v>
      </c>
      <c r="H612" s="2">
        <v>64100</v>
      </c>
      <c r="I612" s="2">
        <f>IF(AND(B612&gt;=GR_Report!$C$4,B612&lt;=GR_Report!$E$4),1,0)</f>
        <v>0</v>
      </c>
      <c r="J612" s="2">
        <f>IF(GR_Report!$C$6="All",1,IF(C612=GR_Report!$C$6,1,0))</f>
        <v>1</v>
      </c>
      <c r="K612" s="2">
        <f>IF(GR_Report!$G$6="All",1,IF(D612=GR_Report!$G$6,1,0))</f>
        <v>1</v>
      </c>
      <c r="L612" s="2" t="str">
        <f>IF(AND(I612=1,J612=1,K612=1),COUNTIFS($I$2:I612,1,$J$2:J612,1,$K$2:K612,1),"")</f>
        <v/>
      </c>
      <c r="M612" s="2"/>
    </row>
    <row r="613" spans="1:13" ht="14.5" x14ac:dyDescent="0.35">
      <c r="A613" s="2" t="s">
        <v>1091</v>
      </c>
      <c r="B613" s="5">
        <v>46051</v>
      </c>
      <c r="C613" s="2" t="s">
        <v>138</v>
      </c>
      <c r="D613" s="2" t="s">
        <v>284</v>
      </c>
      <c r="E613" s="3" t="s">
        <v>285</v>
      </c>
      <c r="F613" s="2">
        <v>40</v>
      </c>
      <c r="G613" s="2" t="s">
        <v>262</v>
      </c>
      <c r="H613" s="2">
        <v>58600</v>
      </c>
      <c r="I613" s="2">
        <f>IF(AND(B613&gt;=GR_Report!$C$4,B613&lt;=GR_Report!$E$4),1,0)</f>
        <v>0</v>
      </c>
      <c r="J613" s="2">
        <f>IF(GR_Report!$C$6="All",1,IF(C613=GR_Report!$C$6,1,0))</f>
        <v>1</v>
      </c>
      <c r="K613" s="2">
        <f>IF(GR_Report!$G$6="All",1,IF(D613=GR_Report!$G$6,1,0))</f>
        <v>1</v>
      </c>
      <c r="L613" s="2" t="str">
        <f>IF(AND(I613=1,J613=1,K613=1),COUNTIFS($I$2:I613,1,$J$2:J613,1,$K$2:K613,1),"")</f>
        <v/>
      </c>
      <c r="M613" s="2"/>
    </row>
    <row r="614" spans="1:13" ht="14.5" hidden="1" x14ac:dyDescent="0.35">
      <c r="A614" s="2" t="s">
        <v>1092</v>
      </c>
      <c r="B614" s="5">
        <v>46175</v>
      </c>
      <c r="C614" s="2" t="s">
        <v>227</v>
      </c>
      <c r="D614" s="2" t="s">
        <v>293</v>
      </c>
      <c r="E614" s="3" t="s">
        <v>294</v>
      </c>
      <c r="F614" s="2">
        <v>20</v>
      </c>
      <c r="G614" s="2" t="s">
        <v>262</v>
      </c>
      <c r="H614" s="2">
        <v>7000</v>
      </c>
      <c r="I614" s="2">
        <f>IF(AND(B614&gt;=GR_Report!$C$4,B614&lt;=GR_Report!$E$4),1,0)</f>
        <v>0</v>
      </c>
      <c r="J614" s="2">
        <f>IF(GR_Report!$C$6="All",1,IF(C614=GR_Report!$C$6,1,0))</f>
        <v>1</v>
      </c>
      <c r="K614" s="2">
        <f>IF(GR_Report!$G$6="All",1,IF(D614=GR_Report!$G$6,1,0))</f>
        <v>1</v>
      </c>
      <c r="L614" s="2" t="str">
        <f>IF(AND(I614=1,J614=1,K614=1),COUNTIFS($I$2:I614,1,$J$2:J614,1,$K$2:K614,1),"")</f>
        <v/>
      </c>
      <c r="M614" s="2"/>
    </row>
    <row r="615" spans="1:13" ht="14.5" hidden="1" x14ac:dyDescent="0.35">
      <c r="A615" s="2" t="s">
        <v>1093</v>
      </c>
      <c r="B615" s="5">
        <v>46081</v>
      </c>
      <c r="C615" s="2" t="s">
        <v>27</v>
      </c>
      <c r="D615" s="2" t="s">
        <v>25</v>
      </c>
      <c r="E615" s="3" t="s">
        <v>26</v>
      </c>
      <c r="F615" s="2">
        <v>50</v>
      </c>
      <c r="G615" s="2" t="s">
        <v>15</v>
      </c>
      <c r="H615" s="2">
        <v>73700</v>
      </c>
      <c r="I615" s="2">
        <f>IF(AND(B615&gt;=GR_Report!$C$4,B615&lt;=GR_Report!$E$4),1,0)</f>
        <v>0</v>
      </c>
      <c r="J615" s="2">
        <f>IF(GR_Report!$C$6="All",1,IF(C615=GR_Report!$C$6,1,0))</f>
        <v>1</v>
      </c>
      <c r="K615" s="2">
        <f>IF(GR_Report!$G$6="All",1,IF(D615=GR_Report!$G$6,1,0))</f>
        <v>1</v>
      </c>
      <c r="L615" s="2" t="str">
        <f>IF(AND(I615=1,J615=1,K615=1),COUNTIFS($I$2:I615,1,$J$2:J615,1,$K$2:K615,1),"")</f>
        <v/>
      </c>
      <c r="M615" s="2"/>
    </row>
    <row r="616" spans="1:13" ht="14.5" hidden="1" x14ac:dyDescent="0.35">
      <c r="A616" s="2" t="s">
        <v>1094</v>
      </c>
      <c r="B616" s="5">
        <v>46145</v>
      </c>
      <c r="C616" s="2" t="s">
        <v>138</v>
      </c>
      <c r="D616" s="2" t="s">
        <v>284</v>
      </c>
      <c r="E616" s="3" t="s">
        <v>285</v>
      </c>
      <c r="F616" s="2">
        <v>50</v>
      </c>
      <c r="G616" s="2" t="s">
        <v>262</v>
      </c>
      <c r="H616" s="2">
        <v>58600</v>
      </c>
      <c r="I616" s="2">
        <f>IF(AND(B616&gt;=GR_Report!$C$4,B616&lt;=GR_Report!$E$4),1,0)</f>
        <v>0</v>
      </c>
      <c r="J616" s="2">
        <f>IF(GR_Report!$C$6="All",1,IF(C616=GR_Report!$C$6,1,0))</f>
        <v>1</v>
      </c>
      <c r="K616" s="2">
        <f>IF(GR_Report!$G$6="All",1,IF(D616=GR_Report!$G$6,1,0))</f>
        <v>1</v>
      </c>
      <c r="L616" s="2" t="str">
        <f>IF(AND(I616=1,J616=1,K616=1),COUNTIFS($I$2:I616,1,$J$2:J616,1,$K$2:K616,1),"")</f>
        <v/>
      </c>
      <c r="M616" s="2"/>
    </row>
    <row r="617" spans="1:13" ht="14.5" hidden="1" x14ac:dyDescent="0.35">
      <c r="A617" s="2" t="s">
        <v>1095</v>
      </c>
      <c r="B617" s="5">
        <v>46064</v>
      </c>
      <c r="C617" s="2" t="s">
        <v>138</v>
      </c>
      <c r="D617" s="2" t="s">
        <v>314</v>
      </c>
      <c r="E617" s="3" t="s">
        <v>315</v>
      </c>
      <c r="F617" s="2">
        <v>30</v>
      </c>
      <c r="G617" s="2" t="s">
        <v>15</v>
      </c>
      <c r="H617" s="2">
        <v>23100</v>
      </c>
      <c r="I617" s="2">
        <f>IF(AND(B617&gt;=GR_Report!$C$4,B617&lt;=GR_Report!$E$4),1,0)</f>
        <v>0</v>
      </c>
      <c r="J617" s="2">
        <f>IF(GR_Report!$C$6="All",1,IF(C617=GR_Report!$C$6,1,0))</f>
        <v>1</v>
      </c>
      <c r="K617" s="2">
        <f>IF(GR_Report!$G$6="All",1,IF(D617=GR_Report!$G$6,1,0))</f>
        <v>1</v>
      </c>
      <c r="L617" s="2" t="str">
        <f>IF(AND(I617=1,J617=1,K617=1),COUNTIFS($I$2:I617,1,$J$2:J617,1,$K$2:K617,1),"")</f>
        <v/>
      </c>
      <c r="M617" s="2"/>
    </row>
    <row r="618" spans="1:13" ht="14.5" hidden="1" x14ac:dyDescent="0.35">
      <c r="A618" s="2" t="s">
        <v>1096</v>
      </c>
      <c r="B618" s="5">
        <v>46087</v>
      </c>
      <c r="C618" s="2" t="s">
        <v>97</v>
      </c>
      <c r="D618" s="2" t="s">
        <v>194</v>
      </c>
      <c r="E618" s="3" t="s">
        <v>195</v>
      </c>
      <c r="F618" s="2">
        <v>30</v>
      </c>
      <c r="G618" s="2" t="s">
        <v>121</v>
      </c>
      <c r="H618" s="2">
        <v>6300</v>
      </c>
      <c r="I618" s="2">
        <f>IF(AND(B618&gt;=GR_Report!$C$4,B618&lt;=GR_Report!$E$4),1,0)</f>
        <v>1</v>
      </c>
      <c r="J618" s="2">
        <f>IF(GR_Report!$C$6="All",1,IF(C618=GR_Report!$C$6,1,0))</f>
        <v>1</v>
      </c>
      <c r="K618" s="2">
        <f>IF(GR_Report!$G$6="All",1,IF(D618=GR_Report!$G$6,1,0))</f>
        <v>1</v>
      </c>
      <c r="L618" s="2">
        <f>IF(AND(I618=1,J618=1,K618=1),COUNTIFS($I$2:I618,1,$J$2:J618,1,$K$2:K618,1),"")</f>
        <v>101</v>
      </c>
      <c r="M618" s="2"/>
    </row>
    <row r="619" spans="1:13" ht="14.5" hidden="1" x14ac:dyDescent="0.35">
      <c r="A619" s="2" t="s">
        <v>1097</v>
      </c>
      <c r="B619" s="5">
        <v>46166</v>
      </c>
      <c r="C619" s="2" t="s">
        <v>30</v>
      </c>
      <c r="D619" s="2" t="s">
        <v>322</v>
      </c>
      <c r="E619" s="3" t="s">
        <v>323</v>
      </c>
      <c r="F619" s="2">
        <v>80</v>
      </c>
      <c r="G619" s="2" t="s">
        <v>15</v>
      </c>
      <c r="H619" s="2">
        <v>68400</v>
      </c>
      <c r="I619" s="2">
        <f>IF(AND(B619&gt;=GR_Report!$C$4,B619&lt;=GR_Report!$E$4),1,0)</f>
        <v>0</v>
      </c>
      <c r="J619" s="2">
        <f>IF(GR_Report!$C$6="All",1,IF(C619=GR_Report!$C$6,1,0))</f>
        <v>1</v>
      </c>
      <c r="K619" s="2">
        <f>IF(GR_Report!$G$6="All",1,IF(D619=GR_Report!$G$6,1,0))</f>
        <v>1</v>
      </c>
      <c r="L619" s="2" t="str">
        <f>IF(AND(I619=1,J619=1,K619=1),COUNTIFS($I$2:I619,1,$J$2:J619,1,$K$2:K619,1),"")</f>
        <v/>
      </c>
      <c r="M619" s="2"/>
    </row>
    <row r="620" spans="1:13" ht="14.5" hidden="1" x14ac:dyDescent="0.35">
      <c r="A620" s="2" t="s">
        <v>1098</v>
      </c>
      <c r="B620" s="5">
        <v>46121</v>
      </c>
      <c r="C620" s="2" t="s">
        <v>71</v>
      </c>
      <c r="D620" s="2" t="s">
        <v>385</v>
      </c>
      <c r="E620" s="3" t="s">
        <v>386</v>
      </c>
      <c r="F620" s="2">
        <v>30</v>
      </c>
      <c r="G620" s="2" t="s">
        <v>121</v>
      </c>
      <c r="H620" s="2">
        <v>68600</v>
      </c>
      <c r="I620" s="2">
        <f>IF(AND(B620&gt;=GR_Report!$C$4,B620&lt;=GR_Report!$E$4),1,0)</f>
        <v>0</v>
      </c>
      <c r="J620" s="2">
        <f>IF(GR_Report!$C$6="All",1,IF(C620=GR_Report!$C$6,1,0))</f>
        <v>1</v>
      </c>
      <c r="K620" s="2">
        <f>IF(GR_Report!$G$6="All",1,IF(D620=GR_Report!$G$6,1,0))</f>
        <v>1</v>
      </c>
      <c r="L620" s="2" t="str">
        <f>IF(AND(I620=1,J620=1,K620=1),COUNTIFS($I$2:I620,1,$J$2:J620,1,$K$2:K620,1),"")</f>
        <v/>
      </c>
      <c r="M620" s="2"/>
    </row>
    <row r="621" spans="1:13" ht="14.5" hidden="1" x14ac:dyDescent="0.35">
      <c r="A621" s="2" t="s">
        <v>1099</v>
      </c>
      <c r="B621" s="5">
        <v>46080</v>
      </c>
      <c r="C621" s="2" t="s">
        <v>64</v>
      </c>
      <c r="D621" s="2" t="s">
        <v>186</v>
      </c>
      <c r="E621" s="3" t="s">
        <v>187</v>
      </c>
      <c r="F621" s="2">
        <v>30</v>
      </c>
      <c r="G621" s="2" t="s">
        <v>121</v>
      </c>
      <c r="H621" s="2">
        <v>48300</v>
      </c>
      <c r="I621" s="2">
        <f>IF(AND(B621&gt;=GR_Report!$C$4,B621&lt;=GR_Report!$E$4),1,0)</f>
        <v>0</v>
      </c>
      <c r="J621" s="2">
        <f>IF(GR_Report!$C$6="All",1,IF(C621=GR_Report!$C$6,1,0))</f>
        <v>1</v>
      </c>
      <c r="K621" s="2">
        <f>IF(GR_Report!$G$6="All",1,IF(D621=GR_Report!$G$6,1,0))</f>
        <v>1</v>
      </c>
      <c r="L621" s="2" t="str">
        <f>IF(AND(I621=1,J621=1,K621=1),COUNTIFS($I$2:I621,1,$J$2:J621,1,$K$2:K621,1),"")</f>
        <v/>
      </c>
      <c r="M621" s="2"/>
    </row>
    <row r="622" spans="1:13" ht="14.5" hidden="1" x14ac:dyDescent="0.35">
      <c r="A622" s="2" t="s">
        <v>1100</v>
      </c>
      <c r="B622" s="5">
        <v>46154</v>
      </c>
      <c r="C622" s="2" t="s">
        <v>102</v>
      </c>
      <c r="D622" s="2" t="s">
        <v>241</v>
      </c>
      <c r="E622" s="3" t="s">
        <v>242</v>
      </c>
      <c r="F622" s="2">
        <v>30</v>
      </c>
      <c r="G622" s="2" t="s">
        <v>121</v>
      </c>
      <c r="H622" s="2">
        <v>45900</v>
      </c>
      <c r="I622" s="2">
        <f>IF(AND(B622&gt;=GR_Report!$C$4,B622&lt;=GR_Report!$E$4),1,0)</f>
        <v>0</v>
      </c>
      <c r="J622" s="2">
        <f>IF(GR_Report!$C$6="All",1,IF(C622=GR_Report!$C$6,1,0))</f>
        <v>1</v>
      </c>
      <c r="K622" s="2">
        <f>IF(GR_Report!$G$6="All",1,IF(D622=GR_Report!$G$6,1,0))</f>
        <v>1</v>
      </c>
      <c r="L622" s="2" t="str">
        <f>IF(AND(I622=1,J622=1,K622=1),COUNTIFS($I$2:I622,1,$J$2:J622,1,$K$2:K622,1),"")</f>
        <v/>
      </c>
      <c r="M622" s="2"/>
    </row>
    <row r="623" spans="1:13" ht="14.5" hidden="1" x14ac:dyDescent="0.35">
      <c r="A623" s="2" t="s">
        <v>1101</v>
      </c>
      <c r="B623" s="5">
        <v>46184</v>
      </c>
      <c r="C623" s="2" t="s">
        <v>97</v>
      </c>
      <c r="D623" s="2" t="s">
        <v>397</v>
      </c>
      <c r="E623" s="3" t="s">
        <v>398</v>
      </c>
      <c r="F623" s="2">
        <v>200</v>
      </c>
      <c r="G623" s="2" t="s">
        <v>121</v>
      </c>
      <c r="H623" s="2">
        <v>9800</v>
      </c>
      <c r="I623" s="2">
        <f>IF(AND(B623&gt;=GR_Report!$C$4,B623&lt;=GR_Report!$E$4),1,0)</f>
        <v>0</v>
      </c>
      <c r="J623" s="2">
        <f>IF(GR_Report!$C$6="All",1,IF(C623=GR_Report!$C$6,1,0))</f>
        <v>1</v>
      </c>
      <c r="K623" s="2">
        <f>IF(GR_Report!$G$6="All",1,IF(D623=GR_Report!$G$6,1,0))</f>
        <v>1</v>
      </c>
      <c r="L623" s="2" t="str">
        <f>IF(AND(I623=1,J623=1,K623=1),COUNTIFS($I$2:I623,1,$J$2:J623,1,$K$2:K623,1),"")</f>
        <v/>
      </c>
      <c r="M623" s="2"/>
    </row>
    <row r="624" spans="1:13" ht="14.5" hidden="1" x14ac:dyDescent="0.35">
      <c r="A624" s="2" t="s">
        <v>1102</v>
      </c>
      <c r="B624" s="5">
        <v>46114</v>
      </c>
      <c r="C624" s="2" t="s">
        <v>102</v>
      </c>
      <c r="D624" s="2" t="s">
        <v>100</v>
      </c>
      <c r="E624" s="3" t="s">
        <v>101</v>
      </c>
      <c r="F624" s="2">
        <v>100</v>
      </c>
      <c r="G624" s="2" t="s">
        <v>15</v>
      </c>
      <c r="H624" s="2">
        <v>89900</v>
      </c>
      <c r="I624" s="2">
        <f>IF(AND(B624&gt;=GR_Report!$C$4,B624&lt;=GR_Report!$E$4),1,0)</f>
        <v>0</v>
      </c>
      <c r="J624" s="2">
        <f>IF(GR_Report!$C$6="All",1,IF(C624=GR_Report!$C$6,1,0))</f>
        <v>1</v>
      </c>
      <c r="K624" s="2">
        <f>IF(GR_Report!$G$6="All",1,IF(D624=GR_Report!$G$6,1,0))</f>
        <v>1</v>
      </c>
      <c r="L624" s="2" t="str">
        <f>IF(AND(I624=1,J624=1,K624=1),COUNTIFS($I$2:I624,1,$J$2:J624,1,$K$2:K624,1),"")</f>
        <v/>
      </c>
      <c r="M624" s="2"/>
    </row>
    <row r="625" spans="1:13" ht="14.5" hidden="1" x14ac:dyDescent="0.35">
      <c r="A625" s="2" t="s">
        <v>1103</v>
      </c>
      <c r="B625" s="5">
        <v>46121</v>
      </c>
      <c r="C625" s="2" t="s">
        <v>90</v>
      </c>
      <c r="D625" s="2" t="s">
        <v>117</v>
      </c>
      <c r="E625" s="3" t="s">
        <v>118</v>
      </c>
      <c r="F625" s="2">
        <v>120</v>
      </c>
      <c r="G625" s="2" t="s">
        <v>121</v>
      </c>
      <c r="H625" s="2">
        <v>85100</v>
      </c>
      <c r="I625" s="2">
        <f>IF(AND(B625&gt;=GR_Report!$C$4,B625&lt;=GR_Report!$E$4),1,0)</f>
        <v>0</v>
      </c>
      <c r="J625" s="2">
        <f>IF(GR_Report!$C$6="All",1,IF(C625=GR_Report!$C$6,1,0))</f>
        <v>1</v>
      </c>
      <c r="K625" s="2">
        <f>IF(GR_Report!$G$6="All",1,IF(D625=GR_Report!$G$6,1,0))</f>
        <v>1</v>
      </c>
      <c r="L625" s="2" t="str">
        <f>IF(AND(I625=1,J625=1,K625=1),COUNTIFS($I$2:I625,1,$J$2:J625,1,$K$2:K625,1),"")</f>
        <v/>
      </c>
      <c r="M625" s="2"/>
    </row>
    <row r="626" spans="1:13" ht="14.5" hidden="1" x14ac:dyDescent="0.35">
      <c r="A626" s="2" t="s">
        <v>1104</v>
      </c>
      <c r="B626" s="5">
        <v>46071</v>
      </c>
      <c r="C626" s="2" t="s">
        <v>102</v>
      </c>
      <c r="D626" s="2" t="s">
        <v>241</v>
      </c>
      <c r="E626" s="3" t="s">
        <v>242</v>
      </c>
      <c r="F626" s="2">
        <v>40</v>
      </c>
      <c r="G626" s="2" t="s">
        <v>121</v>
      </c>
      <c r="H626" s="2">
        <v>45900</v>
      </c>
      <c r="I626" s="2">
        <f>IF(AND(B626&gt;=GR_Report!$C$4,B626&lt;=GR_Report!$E$4),1,0)</f>
        <v>0</v>
      </c>
      <c r="J626" s="2">
        <f>IF(GR_Report!$C$6="All",1,IF(C626=GR_Report!$C$6,1,0))</f>
        <v>1</v>
      </c>
      <c r="K626" s="2">
        <f>IF(GR_Report!$G$6="All",1,IF(D626=GR_Report!$G$6,1,0))</f>
        <v>1</v>
      </c>
      <c r="L626" s="2" t="str">
        <f>IF(AND(I626=1,J626=1,K626=1),COUNTIFS($I$2:I626,1,$J$2:J626,1,$K$2:K626,1),"")</f>
        <v/>
      </c>
      <c r="M626" s="2"/>
    </row>
    <row r="627" spans="1:13" ht="14.5" hidden="1" x14ac:dyDescent="0.35">
      <c r="A627" s="2" t="s">
        <v>1105</v>
      </c>
      <c r="B627" s="5">
        <v>46074</v>
      </c>
      <c r="C627" s="2" t="s">
        <v>71</v>
      </c>
      <c r="D627" s="2" t="s">
        <v>210</v>
      </c>
      <c r="E627" s="3" t="s">
        <v>211</v>
      </c>
      <c r="F627" s="2">
        <v>40</v>
      </c>
      <c r="G627" s="2" t="s">
        <v>121</v>
      </c>
      <c r="H627" s="2">
        <v>47300</v>
      </c>
      <c r="I627" s="2">
        <f>IF(AND(B627&gt;=GR_Report!$C$4,B627&lt;=GR_Report!$E$4),1,0)</f>
        <v>0</v>
      </c>
      <c r="J627" s="2">
        <f>IF(GR_Report!$C$6="All",1,IF(C627=GR_Report!$C$6,1,0))</f>
        <v>1</v>
      </c>
      <c r="K627" s="2">
        <f>IF(GR_Report!$G$6="All",1,IF(D627=GR_Report!$G$6,1,0))</f>
        <v>1</v>
      </c>
      <c r="L627" s="2" t="str">
        <f>IF(AND(I627=1,J627=1,K627=1),COUNTIFS($I$2:I627,1,$J$2:J627,1,$K$2:K627,1),"")</f>
        <v/>
      </c>
      <c r="M627" s="2"/>
    </row>
    <row r="628" spans="1:13" ht="14.5" hidden="1" x14ac:dyDescent="0.35">
      <c r="A628" s="2" t="s">
        <v>1106</v>
      </c>
      <c r="B628" s="5">
        <v>46116</v>
      </c>
      <c r="C628" s="2" t="s">
        <v>147</v>
      </c>
      <c r="D628" s="2" t="s">
        <v>247</v>
      </c>
      <c r="E628" s="3" t="s">
        <v>248</v>
      </c>
      <c r="F628" s="2">
        <v>20</v>
      </c>
      <c r="G628" s="2" t="s">
        <v>121</v>
      </c>
      <c r="H628" s="2">
        <v>21200</v>
      </c>
      <c r="I628" s="2">
        <f>IF(AND(B628&gt;=GR_Report!$C$4,B628&lt;=GR_Report!$E$4),1,0)</f>
        <v>0</v>
      </c>
      <c r="J628" s="2">
        <f>IF(GR_Report!$C$6="All",1,IF(C628=GR_Report!$C$6,1,0))</f>
        <v>1</v>
      </c>
      <c r="K628" s="2">
        <f>IF(GR_Report!$G$6="All",1,IF(D628=GR_Report!$G$6,1,0))</f>
        <v>1</v>
      </c>
      <c r="L628" s="2" t="str">
        <f>IF(AND(I628=1,J628=1,K628=1),COUNTIFS($I$2:I628,1,$J$2:J628,1,$K$2:K628,1),"")</f>
        <v/>
      </c>
      <c r="M628" s="2"/>
    </row>
    <row r="629" spans="1:13" ht="14.5" hidden="1" x14ac:dyDescent="0.35">
      <c r="A629" s="2" t="s">
        <v>1107</v>
      </c>
      <c r="B629" s="5">
        <v>46160</v>
      </c>
      <c r="C629" s="2" t="s">
        <v>56</v>
      </c>
      <c r="D629" s="2" t="s">
        <v>67</v>
      </c>
      <c r="E629" s="3" t="s">
        <v>68</v>
      </c>
      <c r="F629" s="2">
        <v>120</v>
      </c>
      <c r="G629" s="2" t="s">
        <v>15</v>
      </c>
      <c r="H629" s="2">
        <v>82400</v>
      </c>
      <c r="I629" s="2">
        <f>IF(AND(B629&gt;=GR_Report!$C$4,B629&lt;=GR_Report!$E$4),1,0)</f>
        <v>0</v>
      </c>
      <c r="J629" s="2">
        <f>IF(GR_Report!$C$6="All",1,IF(C629=GR_Report!$C$6,1,0))</f>
        <v>1</v>
      </c>
      <c r="K629" s="2">
        <f>IF(GR_Report!$G$6="All",1,IF(D629=GR_Report!$G$6,1,0))</f>
        <v>1</v>
      </c>
      <c r="L629" s="2" t="str">
        <f>IF(AND(I629=1,J629=1,K629=1),COUNTIFS($I$2:I629,1,$J$2:J629,1,$K$2:K629,1),"")</f>
        <v/>
      </c>
      <c r="M629" s="2"/>
    </row>
    <row r="630" spans="1:13" ht="14.5" hidden="1" x14ac:dyDescent="0.35">
      <c r="A630" s="2" t="s">
        <v>1108</v>
      </c>
      <c r="B630" s="5">
        <v>46114</v>
      </c>
      <c r="C630" s="2" t="s">
        <v>56</v>
      </c>
      <c r="D630" s="2" t="s">
        <v>423</v>
      </c>
      <c r="E630" s="3" t="s">
        <v>424</v>
      </c>
      <c r="F630" s="2">
        <v>150</v>
      </c>
      <c r="G630" s="2" t="s">
        <v>121</v>
      </c>
      <c r="H630" s="2">
        <v>54700</v>
      </c>
      <c r="I630" s="2">
        <f>IF(AND(B630&gt;=GR_Report!$C$4,B630&lt;=GR_Report!$E$4),1,0)</f>
        <v>0</v>
      </c>
      <c r="J630" s="2">
        <f>IF(GR_Report!$C$6="All",1,IF(C630=GR_Report!$C$6,1,0))</f>
        <v>1</v>
      </c>
      <c r="K630" s="2">
        <f>IF(GR_Report!$G$6="All",1,IF(D630=GR_Report!$G$6,1,0))</f>
        <v>1</v>
      </c>
      <c r="L630" s="2" t="str">
        <f>IF(AND(I630=1,J630=1,K630=1),COUNTIFS($I$2:I630,1,$J$2:J630,1,$K$2:K630,1),"")</f>
        <v/>
      </c>
      <c r="M630" s="2"/>
    </row>
    <row r="631" spans="1:13" ht="14.5" hidden="1" x14ac:dyDescent="0.35">
      <c r="A631" s="2" t="s">
        <v>1109</v>
      </c>
      <c r="B631" s="5">
        <v>46154</v>
      </c>
      <c r="C631" s="2" t="s">
        <v>147</v>
      </c>
      <c r="D631" s="2" t="s">
        <v>247</v>
      </c>
      <c r="E631" s="3" t="s">
        <v>248</v>
      </c>
      <c r="F631" s="2">
        <v>100</v>
      </c>
      <c r="G631" s="2" t="s">
        <v>121</v>
      </c>
      <c r="H631" s="2">
        <v>21200</v>
      </c>
      <c r="I631" s="2">
        <f>IF(AND(B631&gt;=GR_Report!$C$4,B631&lt;=GR_Report!$E$4),1,0)</f>
        <v>0</v>
      </c>
      <c r="J631" s="2">
        <f>IF(GR_Report!$C$6="All",1,IF(C631=GR_Report!$C$6,1,0))</f>
        <v>1</v>
      </c>
      <c r="K631" s="2">
        <f>IF(GR_Report!$G$6="All",1,IF(D631=GR_Report!$G$6,1,0))</f>
        <v>1</v>
      </c>
      <c r="L631" s="2" t="str">
        <f>IF(AND(I631=1,J631=1,K631=1),COUNTIFS($I$2:I631,1,$J$2:J631,1,$K$2:K631,1),"")</f>
        <v/>
      </c>
      <c r="M631" s="2"/>
    </row>
    <row r="632" spans="1:13" ht="14.5" hidden="1" x14ac:dyDescent="0.35">
      <c r="A632" s="2" t="s">
        <v>1110</v>
      </c>
      <c r="B632" s="5">
        <v>46150</v>
      </c>
      <c r="C632" s="2" t="s">
        <v>90</v>
      </c>
      <c r="D632" s="2" t="s">
        <v>117</v>
      </c>
      <c r="E632" s="3" t="s">
        <v>118</v>
      </c>
      <c r="F632" s="2">
        <v>150</v>
      </c>
      <c r="G632" s="2" t="s">
        <v>121</v>
      </c>
      <c r="H632" s="2">
        <v>85100</v>
      </c>
      <c r="I632" s="2">
        <f>IF(AND(B632&gt;=GR_Report!$C$4,B632&lt;=GR_Report!$E$4),1,0)</f>
        <v>0</v>
      </c>
      <c r="J632" s="2">
        <f>IF(GR_Report!$C$6="All",1,IF(C632=GR_Report!$C$6,1,0))</f>
        <v>1</v>
      </c>
      <c r="K632" s="2">
        <f>IF(GR_Report!$G$6="All",1,IF(D632=GR_Report!$G$6,1,0))</f>
        <v>1</v>
      </c>
      <c r="L632" s="2" t="str">
        <f>IF(AND(I632=1,J632=1,K632=1),COUNTIFS($I$2:I632,1,$J$2:J632,1,$K$2:K632,1),"")</f>
        <v/>
      </c>
      <c r="M632" s="2"/>
    </row>
    <row r="633" spans="1:13" ht="14.5" hidden="1" x14ac:dyDescent="0.35">
      <c r="A633" s="2" t="s">
        <v>1111</v>
      </c>
      <c r="B633" s="5">
        <v>46120</v>
      </c>
      <c r="C633" s="2" t="s">
        <v>97</v>
      </c>
      <c r="D633" s="2" t="s">
        <v>190</v>
      </c>
      <c r="E633" s="3" t="s">
        <v>191</v>
      </c>
      <c r="F633" s="2">
        <v>40</v>
      </c>
      <c r="G633" s="2" t="s">
        <v>121</v>
      </c>
      <c r="H633" s="2">
        <v>59000</v>
      </c>
      <c r="I633" s="2">
        <f>IF(AND(B633&gt;=GR_Report!$C$4,B633&lt;=GR_Report!$E$4),1,0)</f>
        <v>0</v>
      </c>
      <c r="J633" s="2">
        <f>IF(GR_Report!$C$6="All",1,IF(C633=GR_Report!$C$6,1,0))</f>
        <v>1</v>
      </c>
      <c r="K633" s="2">
        <f>IF(GR_Report!$G$6="All",1,IF(D633=GR_Report!$G$6,1,0))</f>
        <v>1</v>
      </c>
      <c r="L633" s="2" t="str">
        <f>IF(AND(I633=1,J633=1,K633=1),COUNTIFS($I$2:I633,1,$J$2:J633,1,$K$2:K633,1),"")</f>
        <v/>
      </c>
      <c r="M633" s="2"/>
    </row>
    <row r="634" spans="1:13" ht="14.5" hidden="1" x14ac:dyDescent="0.35">
      <c r="A634" s="2" t="s">
        <v>1112</v>
      </c>
      <c r="B634" s="5">
        <v>46192</v>
      </c>
      <c r="C634" s="2" t="s">
        <v>81</v>
      </c>
      <c r="D634" s="2" t="s">
        <v>389</v>
      </c>
      <c r="E634" s="3" t="s">
        <v>390</v>
      </c>
      <c r="F634" s="2">
        <v>100</v>
      </c>
      <c r="G634" s="2" t="s">
        <v>121</v>
      </c>
      <c r="H634" s="2">
        <v>34200</v>
      </c>
      <c r="I634" s="2">
        <f>IF(AND(B634&gt;=GR_Report!$C$4,B634&lt;=GR_Report!$E$4),1,0)</f>
        <v>0</v>
      </c>
      <c r="J634" s="2">
        <f>IF(GR_Report!$C$6="All",1,IF(C634=GR_Report!$C$6,1,0))</f>
        <v>1</v>
      </c>
      <c r="K634" s="2">
        <f>IF(GR_Report!$G$6="All",1,IF(D634=GR_Report!$G$6,1,0))</f>
        <v>1</v>
      </c>
      <c r="L634" s="2" t="str">
        <f>IF(AND(I634=1,J634=1,K634=1),COUNTIFS($I$2:I634,1,$J$2:J634,1,$K$2:K634,1),"")</f>
        <v/>
      </c>
      <c r="M634" s="2"/>
    </row>
    <row r="635" spans="1:13" ht="14.5" hidden="1" x14ac:dyDescent="0.35">
      <c r="A635" s="2" t="s">
        <v>1113</v>
      </c>
      <c r="B635" s="5">
        <v>46068</v>
      </c>
      <c r="C635" s="2" t="s">
        <v>30</v>
      </c>
      <c r="D635" s="2" t="s">
        <v>28</v>
      </c>
      <c r="E635" s="3" t="s">
        <v>29</v>
      </c>
      <c r="F635" s="2">
        <v>120</v>
      </c>
      <c r="G635" s="2" t="s">
        <v>15</v>
      </c>
      <c r="H635" s="2">
        <v>43600</v>
      </c>
      <c r="I635" s="2">
        <f>IF(AND(B635&gt;=GR_Report!$C$4,B635&lt;=GR_Report!$E$4),1,0)</f>
        <v>0</v>
      </c>
      <c r="J635" s="2">
        <f>IF(GR_Report!$C$6="All",1,IF(C635=GR_Report!$C$6,1,0))</f>
        <v>1</v>
      </c>
      <c r="K635" s="2">
        <f>IF(GR_Report!$G$6="All",1,IF(D635=GR_Report!$G$6,1,0))</f>
        <v>1</v>
      </c>
      <c r="L635" s="2" t="str">
        <f>IF(AND(I635=1,J635=1,K635=1),COUNTIFS($I$2:I635,1,$J$2:J635,1,$K$2:K635,1),"")</f>
        <v/>
      </c>
      <c r="M635" s="2"/>
    </row>
    <row r="636" spans="1:13" ht="14.5" hidden="1" x14ac:dyDescent="0.35">
      <c r="A636" s="2" t="s">
        <v>1114</v>
      </c>
      <c r="B636" s="5">
        <v>46090</v>
      </c>
      <c r="C636" s="2" t="s">
        <v>76</v>
      </c>
      <c r="D636" s="2" t="s">
        <v>299</v>
      </c>
      <c r="E636" s="3" t="s">
        <v>300</v>
      </c>
      <c r="F636" s="2">
        <v>100</v>
      </c>
      <c r="G636" s="2" t="s">
        <v>262</v>
      </c>
      <c r="H636" s="2">
        <v>74400</v>
      </c>
      <c r="I636" s="2">
        <f>IF(AND(B636&gt;=GR_Report!$C$4,B636&lt;=GR_Report!$E$4),1,0)</f>
        <v>1</v>
      </c>
      <c r="J636" s="2">
        <f>IF(GR_Report!$C$6="All",1,IF(C636=GR_Report!$C$6,1,0))</f>
        <v>1</v>
      </c>
      <c r="K636" s="2">
        <f>IF(GR_Report!$G$6="All",1,IF(D636=GR_Report!$G$6,1,0))</f>
        <v>1</v>
      </c>
      <c r="L636" s="2">
        <f>IF(AND(I636=1,J636=1,K636=1),COUNTIFS($I$2:I636,1,$J$2:J636,1,$K$2:K636,1),"")</f>
        <v>102</v>
      </c>
      <c r="M636" s="2"/>
    </row>
    <row r="637" spans="1:13" ht="14.5" hidden="1" x14ac:dyDescent="0.35">
      <c r="A637" s="2" t="s">
        <v>1115</v>
      </c>
      <c r="B637" s="5">
        <v>46075</v>
      </c>
      <c r="C637" s="2" t="s">
        <v>24</v>
      </c>
      <c r="D637" s="2" t="s">
        <v>343</v>
      </c>
      <c r="E637" s="3" t="s">
        <v>344</v>
      </c>
      <c r="F637" s="2">
        <v>120</v>
      </c>
      <c r="G637" s="2" t="s">
        <v>15</v>
      </c>
      <c r="H637" s="2">
        <v>27600</v>
      </c>
      <c r="I637" s="2">
        <f>IF(AND(B637&gt;=GR_Report!$C$4,B637&lt;=GR_Report!$E$4),1,0)</f>
        <v>0</v>
      </c>
      <c r="J637" s="2">
        <f>IF(GR_Report!$C$6="All",1,IF(C637=GR_Report!$C$6,1,0))</f>
        <v>1</v>
      </c>
      <c r="K637" s="2">
        <f>IF(GR_Report!$G$6="All",1,IF(D637=GR_Report!$G$6,1,0))</f>
        <v>1</v>
      </c>
      <c r="L637" s="2" t="str">
        <f>IF(AND(I637=1,J637=1,K637=1),COUNTIFS($I$2:I637,1,$J$2:J637,1,$K$2:K637,1),"")</f>
        <v/>
      </c>
      <c r="M637" s="2"/>
    </row>
    <row r="638" spans="1:13" ht="14.5" x14ac:dyDescent="0.35">
      <c r="A638" s="2" t="s">
        <v>1116</v>
      </c>
      <c r="B638" s="5">
        <v>46053</v>
      </c>
      <c r="C638" s="2" t="s">
        <v>64</v>
      </c>
      <c r="D638" s="2" t="s">
        <v>62</v>
      </c>
      <c r="E638" s="3" t="s">
        <v>63</v>
      </c>
      <c r="F638" s="2">
        <v>80</v>
      </c>
      <c r="G638" s="2" t="s">
        <v>15</v>
      </c>
      <c r="H638" s="2">
        <v>82500</v>
      </c>
      <c r="I638" s="2">
        <f>IF(AND(B638&gt;=GR_Report!$C$4,B638&lt;=GR_Report!$E$4),1,0)</f>
        <v>0</v>
      </c>
      <c r="J638" s="2">
        <f>IF(GR_Report!$C$6="All",1,IF(C638=GR_Report!$C$6,1,0))</f>
        <v>1</v>
      </c>
      <c r="K638" s="2">
        <f>IF(GR_Report!$G$6="All",1,IF(D638=GR_Report!$G$6,1,0))</f>
        <v>1</v>
      </c>
      <c r="L638" s="2" t="str">
        <f>IF(AND(I638=1,J638=1,K638=1),COUNTIFS($I$2:I638,1,$J$2:J638,1,$K$2:K638,1),"")</f>
        <v/>
      </c>
      <c r="M638" s="2"/>
    </row>
    <row r="639" spans="1:13" ht="14.5" hidden="1" x14ac:dyDescent="0.35">
      <c r="A639" s="2" t="s">
        <v>1117</v>
      </c>
      <c r="B639" s="5">
        <v>46164</v>
      </c>
      <c r="C639" s="2" t="s">
        <v>150</v>
      </c>
      <c r="D639" s="2" t="s">
        <v>200</v>
      </c>
      <c r="E639" s="3" t="s">
        <v>201</v>
      </c>
      <c r="F639" s="2">
        <v>100</v>
      </c>
      <c r="G639" s="2" t="s">
        <v>121</v>
      </c>
      <c r="H639" s="2">
        <v>25500</v>
      </c>
      <c r="I639" s="2">
        <f>IF(AND(B639&gt;=GR_Report!$C$4,B639&lt;=GR_Report!$E$4),1,0)</f>
        <v>0</v>
      </c>
      <c r="J639" s="2">
        <f>IF(GR_Report!$C$6="All",1,IF(C639=GR_Report!$C$6,1,0))</f>
        <v>1</v>
      </c>
      <c r="K639" s="2">
        <f>IF(GR_Report!$G$6="All",1,IF(D639=GR_Report!$G$6,1,0))</f>
        <v>1</v>
      </c>
      <c r="L639" s="2" t="str">
        <f>IF(AND(I639=1,J639=1,K639=1),COUNTIFS($I$2:I639,1,$J$2:J639,1,$K$2:K639,1),"")</f>
        <v/>
      </c>
      <c r="M639" s="2"/>
    </row>
    <row r="640" spans="1:13" ht="14.5" hidden="1" x14ac:dyDescent="0.35">
      <c r="A640" s="2" t="s">
        <v>1118</v>
      </c>
      <c r="B640" s="5">
        <v>46101</v>
      </c>
      <c r="C640" s="2" t="s">
        <v>179</v>
      </c>
      <c r="D640" s="2" t="s">
        <v>272</v>
      </c>
      <c r="E640" s="3" t="s">
        <v>273</v>
      </c>
      <c r="F640" s="2">
        <v>150</v>
      </c>
      <c r="G640" s="2" t="s">
        <v>262</v>
      </c>
      <c r="H640" s="2">
        <v>31500</v>
      </c>
      <c r="I640" s="2">
        <f>IF(AND(B640&gt;=GR_Report!$C$4,B640&lt;=GR_Report!$E$4),1,0)</f>
        <v>1</v>
      </c>
      <c r="J640" s="2">
        <f>IF(GR_Report!$C$6="All",1,IF(C640=GR_Report!$C$6,1,0))</f>
        <v>1</v>
      </c>
      <c r="K640" s="2">
        <f>IF(GR_Report!$G$6="All",1,IF(D640=GR_Report!$G$6,1,0))</f>
        <v>1</v>
      </c>
      <c r="L640" s="2">
        <f>IF(AND(I640=1,J640=1,K640=1),COUNTIFS($I$2:I640,1,$J$2:J640,1,$K$2:K640,1),"")</f>
        <v>103</v>
      </c>
      <c r="M640" s="2"/>
    </row>
    <row r="641" spans="1:13" ht="14.5" hidden="1" x14ac:dyDescent="0.35">
      <c r="A641" s="2" t="s">
        <v>1119</v>
      </c>
      <c r="B641" s="5">
        <v>46102</v>
      </c>
      <c r="C641" s="2" t="s">
        <v>64</v>
      </c>
      <c r="D641" s="2" t="s">
        <v>421</v>
      </c>
      <c r="E641" s="3" t="s">
        <v>422</v>
      </c>
      <c r="F641" s="2">
        <v>150</v>
      </c>
      <c r="G641" s="2" t="s">
        <v>121</v>
      </c>
      <c r="H641" s="2">
        <v>56200</v>
      </c>
      <c r="I641" s="2">
        <f>IF(AND(B641&gt;=GR_Report!$C$4,B641&lt;=GR_Report!$E$4),1,0)</f>
        <v>1</v>
      </c>
      <c r="J641" s="2">
        <f>IF(GR_Report!$C$6="All",1,IF(C641=GR_Report!$C$6,1,0))</f>
        <v>1</v>
      </c>
      <c r="K641" s="2">
        <f>IF(GR_Report!$G$6="All",1,IF(D641=GR_Report!$G$6,1,0))</f>
        <v>1</v>
      </c>
      <c r="L641" s="2">
        <f>IF(AND(I641=1,J641=1,K641=1),COUNTIFS($I$2:I641,1,$J$2:J641,1,$K$2:K641,1),"")</f>
        <v>104</v>
      </c>
      <c r="M641" s="2"/>
    </row>
    <row r="642" spans="1:13" ht="14.5" hidden="1" x14ac:dyDescent="0.35">
      <c r="A642" s="2" t="s">
        <v>1120</v>
      </c>
      <c r="B642" s="5">
        <v>46056</v>
      </c>
      <c r="C642" s="2" t="s">
        <v>150</v>
      </c>
      <c r="D642" s="2" t="s">
        <v>200</v>
      </c>
      <c r="E642" s="3" t="s">
        <v>201</v>
      </c>
      <c r="F642" s="2">
        <v>30</v>
      </c>
      <c r="G642" s="2" t="s">
        <v>121</v>
      </c>
      <c r="H642" s="2">
        <v>25500</v>
      </c>
      <c r="I642" s="2">
        <f>IF(AND(B642&gt;=GR_Report!$C$4,B642&lt;=GR_Report!$E$4),1,0)</f>
        <v>0</v>
      </c>
      <c r="J642" s="2">
        <f>IF(GR_Report!$C$6="All",1,IF(C642=GR_Report!$C$6,1,0))</f>
        <v>1</v>
      </c>
      <c r="K642" s="2">
        <f>IF(GR_Report!$G$6="All",1,IF(D642=GR_Report!$G$6,1,0))</f>
        <v>1</v>
      </c>
      <c r="L642" s="2" t="str">
        <f>IF(AND(I642=1,J642=1,K642=1),COUNTIFS($I$2:I642,1,$J$2:J642,1,$K$2:K642,1),"")</f>
        <v/>
      </c>
      <c r="M642" s="2"/>
    </row>
    <row r="643" spans="1:13" ht="14.5" hidden="1" x14ac:dyDescent="0.35">
      <c r="A643" s="2" t="s">
        <v>1121</v>
      </c>
      <c r="B643" s="5">
        <v>46104</v>
      </c>
      <c r="C643" s="2" t="s">
        <v>16</v>
      </c>
      <c r="D643" s="2" t="s">
        <v>466</v>
      </c>
      <c r="E643" s="3" t="s">
        <v>467</v>
      </c>
      <c r="F643" s="2">
        <v>100</v>
      </c>
      <c r="G643" s="2" t="s">
        <v>121</v>
      </c>
      <c r="H643" s="2">
        <v>81700</v>
      </c>
      <c r="I643" s="2">
        <f>IF(AND(B643&gt;=GR_Report!$C$4,B643&lt;=GR_Report!$E$4),1,0)</f>
        <v>1</v>
      </c>
      <c r="J643" s="2">
        <f>IF(GR_Report!$C$6="All",1,IF(C643=GR_Report!$C$6,1,0))</f>
        <v>1</v>
      </c>
      <c r="K643" s="2">
        <f>IF(GR_Report!$G$6="All",1,IF(D643=GR_Report!$G$6,1,0))</f>
        <v>1</v>
      </c>
      <c r="L643" s="2">
        <f>IF(AND(I643=1,J643=1,K643=1),COUNTIFS($I$2:I643,1,$J$2:J643,1,$K$2:K643,1),"")</f>
        <v>105</v>
      </c>
      <c r="M643" s="2"/>
    </row>
    <row r="644" spans="1:13" ht="14.5" hidden="1" x14ac:dyDescent="0.35">
      <c r="A644" s="2" t="s">
        <v>1122</v>
      </c>
      <c r="B644" s="5">
        <v>46098</v>
      </c>
      <c r="C644" s="2" t="s">
        <v>156</v>
      </c>
      <c r="D644" s="2" t="s">
        <v>393</v>
      </c>
      <c r="E644" s="3" t="s">
        <v>394</v>
      </c>
      <c r="F644" s="2">
        <v>150</v>
      </c>
      <c r="G644" s="2" t="s">
        <v>121</v>
      </c>
      <c r="H644" s="2">
        <v>88100</v>
      </c>
      <c r="I644" s="2">
        <f>IF(AND(B644&gt;=GR_Report!$C$4,B644&lt;=GR_Report!$E$4),1,0)</f>
        <v>1</v>
      </c>
      <c r="J644" s="2">
        <f>IF(GR_Report!$C$6="All",1,IF(C644=GR_Report!$C$6,1,0))</f>
        <v>1</v>
      </c>
      <c r="K644" s="2">
        <f>IF(GR_Report!$G$6="All",1,IF(D644=GR_Report!$G$6,1,0))</f>
        <v>1</v>
      </c>
      <c r="L644" s="2">
        <f>IF(AND(I644=1,J644=1,K644=1),COUNTIFS($I$2:I644,1,$J$2:J644,1,$K$2:K644,1),"")</f>
        <v>106</v>
      </c>
      <c r="M644" s="2"/>
    </row>
    <row r="645" spans="1:13" ht="14.5" hidden="1" x14ac:dyDescent="0.35">
      <c r="A645" s="2" t="s">
        <v>1123</v>
      </c>
      <c r="B645" s="5">
        <v>46127</v>
      </c>
      <c r="C645" s="2" t="s">
        <v>81</v>
      </c>
      <c r="D645" s="2" t="s">
        <v>389</v>
      </c>
      <c r="E645" s="3" t="s">
        <v>390</v>
      </c>
      <c r="F645" s="2">
        <v>100</v>
      </c>
      <c r="G645" s="2" t="s">
        <v>121</v>
      </c>
      <c r="H645" s="2">
        <v>34200</v>
      </c>
      <c r="I645" s="2">
        <f>IF(AND(B645&gt;=GR_Report!$C$4,B645&lt;=GR_Report!$E$4),1,0)</f>
        <v>0</v>
      </c>
      <c r="J645" s="2">
        <f>IF(GR_Report!$C$6="All",1,IF(C645=GR_Report!$C$6,1,0))</f>
        <v>1</v>
      </c>
      <c r="K645" s="2">
        <f>IF(GR_Report!$G$6="All",1,IF(D645=GR_Report!$G$6,1,0))</f>
        <v>1</v>
      </c>
      <c r="L645" s="2" t="str">
        <f>IF(AND(I645=1,J645=1,K645=1),COUNTIFS($I$2:I645,1,$J$2:J645,1,$K$2:K645,1),"")</f>
        <v/>
      </c>
      <c r="M645" s="2"/>
    </row>
    <row r="646" spans="1:13" ht="14.5" hidden="1" x14ac:dyDescent="0.35">
      <c r="A646" s="2" t="s">
        <v>1124</v>
      </c>
      <c r="B646" s="5">
        <v>46063</v>
      </c>
      <c r="C646" s="2" t="s">
        <v>41</v>
      </c>
      <c r="D646" s="2" t="s">
        <v>318</v>
      </c>
      <c r="E646" s="3" t="s">
        <v>319</v>
      </c>
      <c r="F646" s="2">
        <v>60</v>
      </c>
      <c r="G646" s="2" t="s">
        <v>15</v>
      </c>
      <c r="H646" s="2">
        <v>66100</v>
      </c>
      <c r="I646" s="2">
        <f>IF(AND(B646&gt;=GR_Report!$C$4,B646&lt;=GR_Report!$E$4),1,0)</f>
        <v>0</v>
      </c>
      <c r="J646" s="2">
        <f>IF(GR_Report!$C$6="All",1,IF(C646=GR_Report!$C$6,1,0))</f>
        <v>1</v>
      </c>
      <c r="K646" s="2">
        <f>IF(GR_Report!$G$6="All",1,IF(D646=GR_Report!$G$6,1,0))</f>
        <v>1</v>
      </c>
      <c r="L646" s="2" t="str">
        <f>IF(AND(I646=1,J646=1,K646=1),COUNTIFS($I$2:I646,1,$J$2:J646,1,$K$2:K646,1),"")</f>
        <v/>
      </c>
      <c r="M646" s="2"/>
    </row>
    <row r="647" spans="1:13" ht="14.5" hidden="1" x14ac:dyDescent="0.35">
      <c r="A647" s="2" t="s">
        <v>1125</v>
      </c>
      <c r="B647" s="5">
        <v>46084</v>
      </c>
      <c r="C647" s="2" t="s">
        <v>102</v>
      </c>
      <c r="D647" s="2" t="s">
        <v>100</v>
      </c>
      <c r="E647" s="3" t="s">
        <v>101</v>
      </c>
      <c r="F647" s="2">
        <v>80</v>
      </c>
      <c r="G647" s="2" t="s">
        <v>15</v>
      </c>
      <c r="H647" s="2">
        <v>89900</v>
      </c>
      <c r="I647" s="2">
        <f>IF(AND(B647&gt;=GR_Report!$C$4,B647&lt;=GR_Report!$E$4),1,0)</f>
        <v>1</v>
      </c>
      <c r="J647" s="2">
        <f>IF(GR_Report!$C$6="All",1,IF(C647=GR_Report!$C$6,1,0))</f>
        <v>1</v>
      </c>
      <c r="K647" s="2">
        <f>IF(GR_Report!$G$6="All",1,IF(D647=GR_Report!$G$6,1,0))</f>
        <v>1</v>
      </c>
      <c r="L647" s="2">
        <f>IF(AND(I647=1,J647=1,K647=1),COUNTIFS($I$2:I647,1,$J$2:J647,1,$K$2:K647,1),"")</f>
        <v>107</v>
      </c>
      <c r="M647" s="2"/>
    </row>
    <row r="648" spans="1:13" ht="14.5" hidden="1" x14ac:dyDescent="0.35">
      <c r="A648" s="2" t="s">
        <v>1126</v>
      </c>
      <c r="B648" s="5">
        <v>46140</v>
      </c>
      <c r="C648" s="2" t="s">
        <v>49</v>
      </c>
      <c r="D648" s="2" t="s">
        <v>125</v>
      </c>
      <c r="E648" s="3" t="s">
        <v>126</v>
      </c>
      <c r="F648" s="2">
        <v>200</v>
      </c>
      <c r="G648" s="2" t="s">
        <v>121</v>
      </c>
      <c r="H648" s="2">
        <v>8200</v>
      </c>
      <c r="I648" s="2">
        <f>IF(AND(B648&gt;=GR_Report!$C$4,B648&lt;=GR_Report!$E$4),1,0)</f>
        <v>0</v>
      </c>
      <c r="J648" s="2">
        <f>IF(GR_Report!$C$6="All",1,IF(C648=GR_Report!$C$6,1,0))</f>
        <v>1</v>
      </c>
      <c r="K648" s="2">
        <f>IF(GR_Report!$G$6="All",1,IF(D648=GR_Report!$G$6,1,0))</f>
        <v>1</v>
      </c>
      <c r="L648" s="2" t="str">
        <f>IF(AND(I648=1,J648=1,K648=1),COUNTIFS($I$2:I648,1,$J$2:J648,1,$K$2:K648,1),"")</f>
        <v/>
      </c>
      <c r="M648" s="2"/>
    </row>
    <row r="649" spans="1:13" ht="14.5" hidden="1" x14ac:dyDescent="0.35">
      <c r="A649" s="2" t="s">
        <v>1127</v>
      </c>
      <c r="B649" s="5">
        <v>46119</v>
      </c>
      <c r="C649" s="2" t="s">
        <v>172</v>
      </c>
      <c r="D649" s="2" t="s">
        <v>429</v>
      </c>
      <c r="E649" s="3" t="s">
        <v>430</v>
      </c>
      <c r="F649" s="2">
        <v>120</v>
      </c>
      <c r="G649" s="2" t="s">
        <v>121</v>
      </c>
      <c r="H649" s="2">
        <v>73800</v>
      </c>
      <c r="I649" s="2">
        <f>IF(AND(B649&gt;=GR_Report!$C$4,B649&lt;=GR_Report!$E$4),1,0)</f>
        <v>0</v>
      </c>
      <c r="J649" s="2">
        <f>IF(GR_Report!$C$6="All",1,IF(C649=GR_Report!$C$6,1,0))</f>
        <v>1</v>
      </c>
      <c r="K649" s="2">
        <f>IF(GR_Report!$G$6="All",1,IF(D649=GR_Report!$G$6,1,0))</f>
        <v>1</v>
      </c>
      <c r="L649" s="2" t="str">
        <f>IF(AND(I649=1,J649=1,K649=1),COUNTIFS($I$2:I649,1,$J$2:J649,1,$K$2:K649,1),"")</f>
        <v/>
      </c>
      <c r="M649" s="2"/>
    </row>
    <row r="650" spans="1:13" ht="14.5" hidden="1" x14ac:dyDescent="0.35">
      <c r="A650" s="2" t="s">
        <v>1128</v>
      </c>
      <c r="B650" s="5">
        <v>46065</v>
      </c>
      <c r="C650" s="2" t="s">
        <v>76</v>
      </c>
      <c r="D650" s="2" t="s">
        <v>74</v>
      </c>
      <c r="E650" s="3" t="s">
        <v>75</v>
      </c>
      <c r="F650" s="2">
        <v>20</v>
      </c>
      <c r="G650" s="2" t="s">
        <v>15</v>
      </c>
      <c r="H650" s="2">
        <v>43000</v>
      </c>
      <c r="I650" s="2">
        <f>IF(AND(B650&gt;=GR_Report!$C$4,B650&lt;=GR_Report!$E$4),1,0)</f>
        <v>0</v>
      </c>
      <c r="J650" s="2">
        <f>IF(GR_Report!$C$6="All",1,IF(C650=GR_Report!$C$6,1,0))</f>
        <v>1</v>
      </c>
      <c r="K650" s="2">
        <f>IF(GR_Report!$G$6="All",1,IF(D650=GR_Report!$G$6,1,0))</f>
        <v>1</v>
      </c>
      <c r="L650" s="2" t="str">
        <f>IF(AND(I650=1,J650=1,K650=1),COUNTIFS($I$2:I650,1,$J$2:J650,1,$K$2:K650,1),"")</f>
        <v/>
      </c>
      <c r="M650" s="2"/>
    </row>
    <row r="651" spans="1:13" ht="14.5" hidden="1" x14ac:dyDescent="0.35">
      <c r="A651" s="2" t="s">
        <v>1129</v>
      </c>
      <c r="B651" s="5">
        <v>46178</v>
      </c>
      <c r="C651" s="2" t="s">
        <v>290</v>
      </c>
      <c r="D651" s="2" t="s">
        <v>367</v>
      </c>
      <c r="E651" s="3" t="s">
        <v>368</v>
      </c>
      <c r="F651" s="2">
        <v>150</v>
      </c>
      <c r="G651" s="2" t="s">
        <v>15</v>
      </c>
      <c r="H651" s="2">
        <v>7900</v>
      </c>
      <c r="I651" s="2">
        <f>IF(AND(B651&gt;=GR_Report!$C$4,B651&lt;=GR_Report!$E$4),1,0)</f>
        <v>0</v>
      </c>
      <c r="J651" s="2">
        <f>IF(GR_Report!$C$6="All",1,IF(C651=GR_Report!$C$6,1,0))</f>
        <v>1</v>
      </c>
      <c r="K651" s="2">
        <f>IF(GR_Report!$G$6="All",1,IF(D651=GR_Report!$G$6,1,0))</f>
        <v>1</v>
      </c>
      <c r="L651" s="2" t="str">
        <f>IF(AND(I651=1,J651=1,K651=1),COUNTIFS($I$2:I651,1,$J$2:J651,1,$K$2:K651,1),"")</f>
        <v/>
      </c>
      <c r="M651" s="2"/>
    </row>
    <row r="652" spans="1:13" ht="14.5" hidden="1" x14ac:dyDescent="0.35">
      <c r="A652" s="2" t="s">
        <v>1130</v>
      </c>
      <c r="B652" s="5">
        <v>46121</v>
      </c>
      <c r="C652" s="2" t="s">
        <v>156</v>
      </c>
      <c r="D652" s="2" t="s">
        <v>393</v>
      </c>
      <c r="E652" s="3" t="s">
        <v>394</v>
      </c>
      <c r="F652" s="2">
        <v>30</v>
      </c>
      <c r="G652" s="2" t="s">
        <v>121</v>
      </c>
      <c r="H652" s="2">
        <v>88100</v>
      </c>
      <c r="I652" s="2">
        <f>IF(AND(B652&gt;=GR_Report!$C$4,B652&lt;=GR_Report!$E$4),1,0)</f>
        <v>0</v>
      </c>
      <c r="J652" s="2">
        <f>IF(GR_Report!$C$6="All",1,IF(C652=GR_Report!$C$6,1,0))</f>
        <v>1</v>
      </c>
      <c r="K652" s="2">
        <f>IF(GR_Report!$G$6="All",1,IF(D652=GR_Report!$G$6,1,0))</f>
        <v>1</v>
      </c>
      <c r="L652" s="2" t="str">
        <f>IF(AND(I652=1,J652=1,K652=1),COUNTIFS($I$2:I652,1,$J$2:J652,1,$K$2:K652,1),"")</f>
        <v/>
      </c>
      <c r="M652" s="2"/>
    </row>
    <row r="653" spans="1:13" ht="14.5" hidden="1" x14ac:dyDescent="0.35">
      <c r="A653" s="2" t="s">
        <v>1131</v>
      </c>
      <c r="B653" s="5">
        <v>46161</v>
      </c>
      <c r="C653" s="2" t="s">
        <v>24</v>
      </c>
      <c r="D653" s="2" t="s">
        <v>343</v>
      </c>
      <c r="E653" s="3" t="s">
        <v>344</v>
      </c>
      <c r="F653" s="2">
        <v>200</v>
      </c>
      <c r="G653" s="2" t="s">
        <v>15</v>
      </c>
      <c r="H653" s="2">
        <v>27600</v>
      </c>
      <c r="I653" s="2">
        <f>IF(AND(B653&gt;=GR_Report!$C$4,B653&lt;=GR_Report!$E$4),1,0)</f>
        <v>0</v>
      </c>
      <c r="J653" s="2">
        <f>IF(GR_Report!$C$6="All",1,IF(C653=GR_Report!$C$6,1,0))</f>
        <v>1</v>
      </c>
      <c r="K653" s="2">
        <f>IF(GR_Report!$G$6="All",1,IF(D653=GR_Report!$G$6,1,0))</f>
        <v>1</v>
      </c>
      <c r="L653" s="2" t="str">
        <f>IF(AND(I653=1,J653=1,K653=1),COUNTIFS($I$2:I653,1,$J$2:J653,1,$K$2:K653,1),"")</f>
        <v/>
      </c>
      <c r="M653" s="2"/>
    </row>
    <row r="654" spans="1:13" ht="14.5" x14ac:dyDescent="0.35">
      <c r="A654" s="2" t="s">
        <v>1132</v>
      </c>
      <c r="B654" s="5">
        <v>46034</v>
      </c>
      <c r="C654" s="2" t="s">
        <v>64</v>
      </c>
      <c r="D654" s="2" t="s">
        <v>474</v>
      </c>
      <c r="E654" s="3" t="s">
        <v>475</v>
      </c>
      <c r="F654" s="2">
        <v>60</v>
      </c>
      <c r="G654" s="2" t="s">
        <v>121</v>
      </c>
      <c r="H654" s="2">
        <v>57600</v>
      </c>
      <c r="I654" s="2">
        <f>IF(AND(B654&gt;=GR_Report!$C$4,B654&lt;=GR_Report!$E$4),1,0)</f>
        <v>0</v>
      </c>
      <c r="J654" s="2">
        <f>IF(GR_Report!$C$6="All",1,IF(C654=GR_Report!$C$6,1,0))</f>
        <v>1</v>
      </c>
      <c r="K654" s="2">
        <f>IF(GR_Report!$G$6="All",1,IF(D654=GR_Report!$G$6,1,0))</f>
        <v>1</v>
      </c>
      <c r="L654" s="2" t="str">
        <f>IF(AND(I654=1,J654=1,K654=1),COUNTIFS($I$2:I654,1,$J$2:J654,1,$K$2:K654,1),"")</f>
        <v/>
      </c>
      <c r="M654" s="2"/>
    </row>
    <row r="655" spans="1:13" ht="14.5" hidden="1" x14ac:dyDescent="0.35">
      <c r="A655" s="2" t="s">
        <v>1133</v>
      </c>
      <c r="B655" s="5">
        <v>46174</v>
      </c>
      <c r="C655" s="2" t="s">
        <v>49</v>
      </c>
      <c r="D655" s="2" t="s">
        <v>470</v>
      </c>
      <c r="E655" s="3" t="s">
        <v>471</v>
      </c>
      <c r="F655" s="2">
        <v>60</v>
      </c>
      <c r="G655" s="2" t="s">
        <v>121</v>
      </c>
      <c r="H655" s="2">
        <v>34500</v>
      </c>
      <c r="I655" s="2">
        <f>IF(AND(B655&gt;=GR_Report!$C$4,B655&lt;=GR_Report!$E$4),1,0)</f>
        <v>0</v>
      </c>
      <c r="J655" s="2">
        <f>IF(GR_Report!$C$6="All",1,IF(C655=GR_Report!$C$6,1,0))</f>
        <v>1</v>
      </c>
      <c r="K655" s="2">
        <f>IF(GR_Report!$G$6="All",1,IF(D655=GR_Report!$G$6,1,0))</f>
        <v>1</v>
      </c>
      <c r="L655" s="2" t="str">
        <f>IF(AND(I655=1,J655=1,K655=1),COUNTIFS($I$2:I655,1,$J$2:J655,1,$K$2:K655,1),"")</f>
        <v/>
      </c>
      <c r="M655" s="2"/>
    </row>
    <row r="656" spans="1:13" ht="14.5" hidden="1" x14ac:dyDescent="0.35">
      <c r="A656" s="2" t="s">
        <v>1134</v>
      </c>
      <c r="B656" s="5">
        <v>46184</v>
      </c>
      <c r="C656" s="2" t="s">
        <v>153</v>
      </c>
      <c r="D656" s="2" t="s">
        <v>328</v>
      </c>
      <c r="E656" s="3" t="s">
        <v>329</v>
      </c>
      <c r="F656" s="2">
        <v>50</v>
      </c>
      <c r="G656" s="2" t="s">
        <v>15</v>
      </c>
      <c r="H656" s="2">
        <v>24800</v>
      </c>
      <c r="I656" s="2">
        <f>IF(AND(B656&gt;=GR_Report!$C$4,B656&lt;=GR_Report!$E$4),1,0)</f>
        <v>0</v>
      </c>
      <c r="J656" s="2">
        <f>IF(GR_Report!$C$6="All",1,IF(C656=GR_Report!$C$6,1,0))</f>
        <v>1</v>
      </c>
      <c r="K656" s="2">
        <f>IF(GR_Report!$G$6="All",1,IF(D656=GR_Report!$G$6,1,0))</f>
        <v>1</v>
      </c>
      <c r="L656" s="2" t="str">
        <f>IF(AND(I656=1,J656=1,K656=1),COUNTIFS($I$2:I656,1,$J$2:J656,1,$K$2:K656,1),"")</f>
        <v/>
      </c>
      <c r="M656" s="2"/>
    </row>
    <row r="657" spans="1:13" ht="14.5" hidden="1" x14ac:dyDescent="0.35">
      <c r="A657" s="2" t="s">
        <v>1135</v>
      </c>
      <c r="B657" s="5">
        <v>46169</v>
      </c>
      <c r="C657" s="2" t="s">
        <v>102</v>
      </c>
      <c r="D657" s="2" t="s">
        <v>369</v>
      </c>
      <c r="E657" s="3" t="s">
        <v>370</v>
      </c>
      <c r="F657" s="2">
        <v>150</v>
      </c>
      <c r="G657" s="2" t="s">
        <v>121</v>
      </c>
      <c r="H657" s="2">
        <v>65900</v>
      </c>
      <c r="I657" s="2">
        <f>IF(AND(B657&gt;=GR_Report!$C$4,B657&lt;=GR_Report!$E$4),1,0)</f>
        <v>0</v>
      </c>
      <c r="J657" s="2">
        <f>IF(GR_Report!$C$6="All",1,IF(C657=GR_Report!$C$6,1,0))</f>
        <v>1</v>
      </c>
      <c r="K657" s="2">
        <f>IF(GR_Report!$G$6="All",1,IF(D657=GR_Report!$G$6,1,0))</f>
        <v>1</v>
      </c>
      <c r="L657" s="2" t="str">
        <f>IF(AND(I657=1,J657=1,K657=1),COUNTIFS($I$2:I657,1,$J$2:J657,1,$K$2:K657,1),"")</f>
        <v/>
      </c>
      <c r="M657" s="2"/>
    </row>
    <row r="658" spans="1:13" ht="14.5" hidden="1" x14ac:dyDescent="0.35">
      <c r="A658" s="2" t="s">
        <v>1136</v>
      </c>
      <c r="B658" s="5">
        <v>46060</v>
      </c>
      <c r="C658" s="2" t="s">
        <v>156</v>
      </c>
      <c r="D658" s="2" t="s">
        <v>216</v>
      </c>
      <c r="E658" s="3" t="s">
        <v>217</v>
      </c>
      <c r="F658" s="2">
        <v>120</v>
      </c>
      <c r="G658" s="2" t="s">
        <v>121</v>
      </c>
      <c r="H658" s="2">
        <v>9700</v>
      </c>
      <c r="I658" s="2">
        <f>IF(AND(B658&gt;=GR_Report!$C$4,B658&lt;=GR_Report!$E$4),1,0)</f>
        <v>0</v>
      </c>
      <c r="J658" s="2">
        <f>IF(GR_Report!$C$6="All",1,IF(C658=GR_Report!$C$6,1,0))</f>
        <v>1</v>
      </c>
      <c r="K658" s="2">
        <f>IF(GR_Report!$G$6="All",1,IF(D658=GR_Report!$G$6,1,0))</f>
        <v>1</v>
      </c>
      <c r="L658" s="2" t="str">
        <f>IF(AND(I658=1,J658=1,K658=1),COUNTIFS($I$2:I658,1,$J$2:J658,1,$K$2:K658,1),"")</f>
        <v/>
      </c>
      <c r="M658" s="2"/>
    </row>
    <row r="659" spans="1:13" ht="14.5" hidden="1" x14ac:dyDescent="0.35">
      <c r="A659" s="2" t="s">
        <v>1137</v>
      </c>
      <c r="B659" s="5">
        <v>46095</v>
      </c>
      <c r="C659" s="2" t="s">
        <v>41</v>
      </c>
      <c r="D659" s="2" t="s">
        <v>365</v>
      </c>
      <c r="E659" s="3" t="s">
        <v>366</v>
      </c>
      <c r="F659" s="2">
        <v>50</v>
      </c>
      <c r="G659" s="2" t="s">
        <v>15</v>
      </c>
      <c r="H659" s="2">
        <v>13100</v>
      </c>
      <c r="I659" s="2">
        <f>IF(AND(B659&gt;=GR_Report!$C$4,B659&lt;=GR_Report!$E$4),1,0)</f>
        <v>1</v>
      </c>
      <c r="J659" s="2">
        <f>IF(GR_Report!$C$6="All",1,IF(C659=GR_Report!$C$6,1,0))</f>
        <v>1</v>
      </c>
      <c r="K659" s="2">
        <f>IF(GR_Report!$G$6="All",1,IF(D659=GR_Report!$G$6,1,0))</f>
        <v>1</v>
      </c>
      <c r="L659" s="2">
        <f>IF(AND(I659=1,J659=1,K659=1),COUNTIFS($I$2:I659,1,$J$2:J659,1,$K$2:K659,1),"")</f>
        <v>108</v>
      </c>
      <c r="M659" s="2"/>
    </row>
    <row r="660" spans="1:13" ht="14.5" hidden="1" x14ac:dyDescent="0.35">
      <c r="A660" s="2" t="s">
        <v>1138</v>
      </c>
      <c r="B660" s="5">
        <v>46108</v>
      </c>
      <c r="C660" s="2" t="s">
        <v>102</v>
      </c>
      <c r="D660" s="2" t="s">
        <v>100</v>
      </c>
      <c r="E660" s="3" t="s">
        <v>101</v>
      </c>
      <c r="F660" s="2">
        <v>40</v>
      </c>
      <c r="G660" s="2" t="s">
        <v>15</v>
      </c>
      <c r="H660" s="2">
        <v>89900</v>
      </c>
      <c r="I660" s="2">
        <f>IF(AND(B660&gt;=GR_Report!$C$4,B660&lt;=GR_Report!$E$4),1,0)</f>
        <v>1</v>
      </c>
      <c r="J660" s="2">
        <f>IF(GR_Report!$C$6="All",1,IF(C660=GR_Report!$C$6,1,0))</f>
        <v>1</v>
      </c>
      <c r="K660" s="2">
        <f>IF(GR_Report!$G$6="All",1,IF(D660=GR_Report!$G$6,1,0))</f>
        <v>1</v>
      </c>
      <c r="L660" s="2">
        <f>IF(AND(I660=1,J660=1,K660=1),COUNTIFS($I$2:I660,1,$J$2:J660,1,$K$2:K660,1),"")</f>
        <v>109</v>
      </c>
      <c r="M660" s="2"/>
    </row>
    <row r="661" spans="1:13" ht="14.5" x14ac:dyDescent="0.35">
      <c r="A661" s="2" t="s">
        <v>1139</v>
      </c>
      <c r="B661" s="5">
        <v>46030</v>
      </c>
      <c r="C661" s="2" t="s">
        <v>16</v>
      </c>
      <c r="D661" s="2" t="s">
        <v>173</v>
      </c>
      <c r="E661" s="3" t="s">
        <v>174</v>
      </c>
      <c r="F661" s="2">
        <v>120</v>
      </c>
      <c r="G661" s="2" t="s">
        <v>121</v>
      </c>
      <c r="H661" s="2">
        <v>28700</v>
      </c>
      <c r="I661" s="2">
        <f>IF(AND(B661&gt;=GR_Report!$C$4,B661&lt;=GR_Report!$E$4),1,0)</f>
        <v>0</v>
      </c>
      <c r="J661" s="2">
        <f>IF(GR_Report!$C$6="All",1,IF(C661=GR_Report!$C$6,1,0))</f>
        <v>1</v>
      </c>
      <c r="K661" s="2">
        <f>IF(GR_Report!$G$6="All",1,IF(D661=GR_Report!$G$6,1,0))</f>
        <v>1</v>
      </c>
      <c r="L661" s="2" t="str">
        <f>IF(AND(I661=1,J661=1,K661=1),COUNTIFS($I$2:I661,1,$J$2:J661,1,$K$2:K661,1),"")</f>
        <v/>
      </c>
      <c r="M661" s="2"/>
    </row>
    <row r="662" spans="1:13" ht="14.5" hidden="1" x14ac:dyDescent="0.35">
      <c r="A662" s="2" t="s">
        <v>1140</v>
      </c>
      <c r="B662" s="5">
        <v>46193</v>
      </c>
      <c r="C662" s="2" t="s">
        <v>150</v>
      </c>
      <c r="D662" s="2" t="s">
        <v>297</v>
      </c>
      <c r="E662" s="3" t="s">
        <v>298</v>
      </c>
      <c r="F662" s="2">
        <v>40</v>
      </c>
      <c r="G662" s="2" t="s">
        <v>262</v>
      </c>
      <c r="H662" s="2">
        <v>16000</v>
      </c>
      <c r="I662" s="2">
        <f>IF(AND(B662&gt;=GR_Report!$C$4,B662&lt;=GR_Report!$E$4),1,0)</f>
        <v>0</v>
      </c>
      <c r="J662" s="2">
        <f>IF(GR_Report!$C$6="All",1,IF(C662=GR_Report!$C$6,1,0))</f>
        <v>1</v>
      </c>
      <c r="K662" s="2">
        <f>IF(GR_Report!$G$6="All",1,IF(D662=GR_Report!$G$6,1,0))</f>
        <v>1</v>
      </c>
      <c r="L662" s="2" t="str">
        <f>IF(AND(I662=1,J662=1,K662=1),COUNTIFS($I$2:I662,1,$J$2:J662,1,$K$2:K662,1),"")</f>
        <v/>
      </c>
      <c r="M662" s="2"/>
    </row>
    <row r="663" spans="1:13" ht="14.5" hidden="1" x14ac:dyDescent="0.35">
      <c r="A663" s="2" t="s">
        <v>1141</v>
      </c>
      <c r="B663" s="5">
        <v>46102</v>
      </c>
      <c r="C663" s="2" t="s">
        <v>76</v>
      </c>
      <c r="D663" s="2" t="s">
        <v>74</v>
      </c>
      <c r="E663" s="3" t="s">
        <v>75</v>
      </c>
      <c r="F663" s="2">
        <v>20</v>
      </c>
      <c r="G663" s="2" t="s">
        <v>15</v>
      </c>
      <c r="H663" s="2">
        <v>43000</v>
      </c>
      <c r="I663" s="2">
        <f>IF(AND(B663&gt;=GR_Report!$C$4,B663&lt;=GR_Report!$E$4),1,0)</f>
        <v>1</v>
      </c>
      <c r="J663" s="2">
        <f>IF(GR_Report!$C$6="All",1,IF(C663=GR_Report!$C$6,1,0))</f>
        <v>1</v>
      </c>
      <c r="K663" s="2">
        <f>IF(GR_Report!$G$6="All",1,IF(D663=GR_Report!$G$6,1,0))</f>
        <v>1</v>
      </c>
      <c r="L663" s="2">
        <f>IF(AND(I663=1,J663=1,K663=1),COUNTIFS($I$2:I663,1,$J$2:J663,1,$K$2:K663,1),"")</f>
        <v>110</v>
      </c>
      <c r="M663" s="2"/>
    </row>
    <row r="664" spans="1:13" ht="14.5" x14ac:dyDescent="0.35">
      <c r="A664" s="2" t="s">
        <v>1142</v>
      </c>
      <c r="B664" s="5">
        <v>46032</v>
      </c>
      <c r="C664" s="2" t="s">
        <v>307</v>
      </c>
      <c r="D664" s="2" t="s">
        <v>303</v>
      </c>
      <c r="E664" s="3" t="s">
        <v>304</v>
      </c>
      <c r="F664" s="2">
        <v>60</v>
      </c>
      <c r="G664" s="2" t="s">
        <v>15</v>
      </c>
      <c r="H664" s="2">
        <v>58600</v>
      </c>
      <c r="I664" s="2">
        <f>IF(AND(B664&gt;=GR_Report!$C$4,B664&lt;=GR_Report!$E$4),1,0)</f>
        <v>0</v>
      </c>
      <c r="J664" s="2">
        <f>IF(GR_Report!$C$6="All",1,IF(C664=GR_Report!$C$6,1,0))</f>
        <v>1</v>
      </c>
      <c r="K664" s="2">
        <f>IF(GR_Report!$G$6="All",1,IF(D664=GR_Report!$G$6,1,0))</f>
        <v>1</v>
      </c>
      <c r="L664" s="2" t="str">
        <f>IF(AND(I664=1,J664=1,K664=1),COUNTIFS($I$2:I664,1,$J$2:J664,1,$K$2:K664,1),"")</f>
        <v/>
      </c>
      <c r="M664" s="2"/>
    </row>
    <row r="665" spans="1:13" ht="14.5" x14ac:dyDescent="0.35">
      <c r="A665" s="2" t="s">
        <v>1143</v>
      </c>
      <c r="B665" s="5">
        <v>46053</v>
      </c>
      <c r="C665" s="2" t="s">
        <v>112</v>
      </c>
      <c r="D665" s="2" t="s">
        <v>164</v>
      </c>
      <c r="E665" s="3" t="s">
        <v>165</v>
      </c>
      <c r="F665" s="2">
        <v>80</v>
      </c>
      <c r="G665" s="2" t="s">
        <v>121</v>
      </c>
      <c r="H665" s="2">
        <v>38400</v>
      </c>
      <c r="I665" s="2">
        <f>IF(AND(B665&gt;=GR_Report!$C$4,B665&lt;=GR_Report!$E$4),1,0)</f>
        <v>0</v>
      </c>
      <c r="J665" s="2">
        <f>IF(GR_Report!$C$6="All",1,IF(C665=GR_Report!$C$6,1,0))</f>
        <v>1</v>
      </c>
      <c r="K665" s="2">
        <f>IF(GR_Report!$G$6="All",1,IF(D665=GR_Report!$G$6,1,0))</f>
        <v>1</v>
      </c>
      <c r="L665" s="2" t="str">
        <f>IF(AND(I665=1,J665=1,K665=1),COUNTIFS($I$2:I665,1,$J$2:J665,1,$K$2:K665,1),"")</f>
        <v/>
      </c>
      <c r="M665" s="2"/>
    </row>
    <row r="666" spans="1:13" ht="14.5" hidden="1" x14ac:dyDescent="0.35">
      <c r="A666" s="2" t="s">
        <v>1144</v>
      </c>
      <c r="B666" s="5">
        <v>46120</v>
      </c>
      <c r="C666" s="2" t="s">
        <v>41</v>
      </c>
      <c r="D666" s="2" t="s">
        <v>91</v>
      </c>
      <c r="E666" s="3" t="s">
        <v>92</v>
      </c>
      <c r="F666" s="2">
        <v>40</v>
      </c>
      <c r="G666" s="2" t="s">
        <v>15</v>
      </c>
      <c r="H666" s="2">
        <v>7800</v>
      </c>
      <c r="I666" s="2">
        <f>IF(AND(B666&gt;=GR_Report!$C$4,B666&lt;=GR_Report!$E$4),1,0)</f>
        <v>0</v>
      </c>
      <c r="J666" s="2">
        <f>IF(GR_Report!$C$6="All",1,IF(C666=GR_Report!$C$6,1,0))</f>
        <v>1</v>
      </c>
      <c r="K666" s="2">
        <f>IF(GR_Report!$G$6="All",1,IF(D666=GR_Report!$G$6,1,0))</f>
        <v>1</v>
      </c>
      <c r="L666" s="2" t="str">
        <f>IF(AND(I666=1,J666=1,K666=1),COUNTIFS($I$2:I666,1,$J$2:J666,1,$K$2:K666,1),"")</f>
        <v/>
      </c>
      <c r="M666" s="2"/>
    </row>
    <row r="667" spans="1:13" ht="14.5" x14ac:dyDescent="0.35">
      <c r="A667" s="2" t="s">
        <v>1145</v>
      </c>
      <c r="B667" s="5">
        <v>46053</v>
      </c>
      <c r="C667" s="2" t="s">
        <v>290</v>
      </c>
      <c r="D667" s="2" t="s">
        <v>468</v>
      </c>
      <c r="E667" s="3" t="s">
        <v>469</v>
      </c>
      <c r="F667" s="2">
        <v>20</v>
      </c>
      <c r="G667" s="2" t="s">
        <v>121</v>
      </c>
      <c r="H667" s="2">
        <v>28800</v>
      </c>
      <c r="I667" s="2">
        <f>IF(AND(B667&gt;=GR_Report!$C$4,B667&lt;=GR_Report!$E$4),1,0)</f>
        <v>0</v>
      </c>
      <c r="J667" s="2">
        <f>IF(GR_Report!$C$6="All",1,IF(C667=GR_Report!$C$6,1,0))</f>
        <v>1</v>
      </c>
      <c r="K667" s="2">
        <f>IF(GR_Report!$G$6="All",1,IF(D667=GR_Report!$G$6,1,0))</f>
        <v>1</v>
      </c>
      <c r="L667" s="2" t="str">
        <f>IF(AND(I667=1,J667=1,K667=1),COUNTIFS($I$2:I667,1,$J$2:J667,1,$K$2:K667,1),"")</f>
        <v/>
      </c>
      <c r="M667" s="2"/>
    </row>
    <row r="668" spans="1:13" ht="14.5" hidden="1" x14ac:dyDescent="0.35">
      <c r="A668" s="2" t="s">
        <v>1146</v>
      </c>
      <c r="B668" s="5">
        <v>46115</v>
      </c>
      <c r="C668" s="2" t="s">
        <v>38</v>
      </c>
      <c r="D668" s="2" t="s">
        <v>235</v>
      </c>
      <c r="E668" s="3" t="s">
        <v>236</v>
      </c>
      <c r="F668" s="2">
        <v>120</v>
      </c>
      <c r="G668" s="2" t="s">
        <v>121</v>
      </c>
      <c r="H668" s="2">
        <v>54400</v>
      </c>
      <c r="I668" s="2">
        <f>IF(AND(B668&gt;=GR_Report!$C$4,B668&lt;=GR_Report!$E$4),1,0)</f>
        <v>0</v>
      </c>
      <c r="J668" s="2">
        <f>IF(GR_Report!$C$6="All",1,IF(C668=GR_Report!$C$6,1,0))</f>
        <v>1</v>
      </c>
      <c r="K668" s="2">
        <f>IF(GR_Report!$G$6="All",1,IF(D668=GR_Report!$G$6,1,0))</f>
        <v>1</v>
      </c>
      <c r="L668" s="2" t="str">
        <f>IF(AND(I668=1,J668=1,K668=1),COUNTIFS($I$2:I668,1,$J$2:J668,1,$K$2:K668,1),"")</f>
        <v/>
      </c>
      <c r="M668" s="2"/>
    </row>
    <row r="669" spans="1:13" ht="14.5" hidden="1" x14ac:dyDescent="0.35">
      <c r="A669" s="2" t="s">
        <v>1147</v>
      </c>
      <c r="B669" s="5">
        <v>46175</v>
      </c>
      <c r="C669" s="2" t="s">
        <v>90</v>
      </c>
      <c r="D669" s="2" t="s">
        <v>188</v>
      </c>
      <c r="E669" s="3" t="s">
        <v>189</v>
      </c>
      <c r="F669" s="2">
        <v>30</v>
      </c>
      <c r="G669" s="2" t="s">
        <v>121</v>
      </c>
      <c r="H669" s="2">
        <v>72700</v>
      </c>
      <c r="I669" s="2">
        <f>IF(AND(B669&gt;=GR_Report!$C$4,B669&lt;=GR_Report!$E$4),1,0)</f>
        <v>0</v>
      </c>
      <c r="J669" s="2">
        <f>IF(GR_Report!$C$6="All",1,IF(C669=GR_Report!$C$6,1,0))</f>
        <v>1</v>
      </c>
      <c r="K669" s="2">
        <f>IF(GR_Report!$G$6="All",1,IF(D669=GR_Report!$G$6,1,0))</f>
        <v>1</v>
      </c>
      <c r="L669" s="2" t="str">
        <f>IF(AND(I669=1,J669=1,K669=1),COUNTIFS($I$2:I669,1,$J$2:J669,1,$K$2:K669,1),"")</f>
        <v/>
      </c>
      <c r="M669" s="2"/>
    </row>
    <row r="670" spans="1:13" ht="14.5" hidden="1" x14ac:dyDescent="0.35">
      <c r="A670" s="2" t="s">
        <v>1148</v>
      </c>
      <c r="B670" s="5">
        <v>46141</v>
      </c>
      <c r="C670" s="2" t="s">
        <v>163</v>
      </c>
      <c r="D670" s="2" t="s">
        <v>161</v>
      </c>
      <c r="E670" s="3" t="s">
        <v>162</v>
      </c>
      <c r="F670" s="2">
        <v>120</v>
      </c>
      <c r="G670" s="2" t="s">
        <v>121</v>
      </c>
      <c r="H670" s="2">
        <v>13800</v>
      </c>
      <c r="I670" s="2">
        <f>IF(AND(B670&gt;=GR_Report!$C$4,B670&lt;=GR_Report!$E$4),1,0)</f>
        <v>0</v>
      </c>
      <c r="J670" s="2">
        <f>IF(GR_Report!$C$6="All",1,IF(C670=GR_Report!$C$6,1,0))</f>
        <v>1</v>
      </c>
      <c r="K670" s="2">
        <f>IF(GR_Report!$G$6="All",1,IF(D670=GR_Report!$G$6,1,0))</f>
        <v>1</v>
      </c>
      <c r="L670" s="2" t="str">
        <f>IF(AND(I670=1,J670=1,K670=1),COUNTIFS($I$2:I670,1,$J$2:J670,1,$K$2:K670,1),"")</f>
        <v/>
      </c>
      <c r="M670" s="2"/>
    </row>
    <row r="671" spans="1:13" ht="14.5" hidden="1" x14ac:dyDescent="0.35">
      <c r="A671" s="2" t="s">
        <v>1149</v>
      </c>
      <c r="B671" s="5">
        <v>46140</v>
      </c>
      <c r="C671" s="2" t="s">
        <v>38</v>
      </c>
      <c r="D671" s="2" t="s">
        <v>175</v>
      </c>
      <c r="E671" s="3" t="s">
        <v>176</v>
      </c>
      <c r="F671" s="2">
        <v>120</v>
      </c>
      <c r="G671" s="2" t="s">
        <v>121</v>
      </c>
      <c r="H671" s="2">
        <v>59200</v>
      </c>
      <c r="I671" s="2">
        <f>IF(AND(B671&gt;=GR_Report!$C$4,B671&lt;=GR_Report!$E$4),1,0)</f>
        <v>0</v>
      </c>
      <c r="J671" s="2">
        <f>IF(GR_Report!$C$6="All",1,IF(C671=GR_Report!$C$6,1,0))</f>
        <v>1</v>
      </c>
      <c r="K671" s="2">
        <f>IF(GR_Report!$G$6="All",1,IF(D671=GR_Report!$G$6,1,0))</f>
        <v>1</v>
      </c>
      <c r="L671" s="2" t="str">
        <f>IF(AND(I671=1,J671=1,K671=1),COUNTIFS($I$2:I671,1,$J$2:J671,1,$K$2:K671,1),"")</f>
        <v/>
      </c>
      <c r="M671" s="2"/>
    </row>
    <row r="672" spans="1:13" ht="14.5" hidden="1" x14ac:dyDescent="0.35">
      <c r="A672" s="2" t="s">
        <v>1150</v>
      </c>
      <c r="B672" s="5">
        <v>46141</v>
      </c>
      <c r="C672" s="2" t="s">
        <v>61</v>
      </c>
      <c r="D672" s="2" t="s">
        <v>59</v>
      </c>
      <c r="E672" s="3" t="s">
        <v>60</v>
      </c>
      <c r="F672" s="2">
        <v>200</v>
      </c>
      <c r="G672" s="2" t="s">
        <v>15</v>
      </c>
      <c r="H672" s="2">
        <v>64800</v>
      </c>
      <c r="I672" s="2">
        <f>IF(AND(B672&gt;=GR_Report!$C$4,B672&lt;=GR_Report!$E$4),1,0)</f>
        <v>0</v>
      </c>
      <c r="J672" s="2">
        <f>IF(GR_Report!$C$6="All",1,IF(C672=GR_Report!$C$6,1,0))</f>
        <v>1</v>
      </c>
      <c r="K672" s="2">
        <f>IF(GR_Report!$G$6="All",1,IF(D672=GR_Report!$G$6,1,0))</f>
        <v>1</v>
      </c>
      <c r="L672" s="2" t="str">
        <f>IF(AND(I672=1,J672=1,K672=1),COUNTIFS($I$2:I672,1,$J$2:J672,1,$K$2:K672,1),"")</f>
        <v/>
      </c>
      <c r="M672" s="2"/>
    </row>
    <row r="673" spans="1:13" ht="14.5" x14ac:dyDescent="0.35">
      <c r="A673" s="2" t="s">
        <v>1151</v>
      </c>
      <c r="B673" s="5">
        <v>46030</v>
      </c>
      <c r="C673" s="2" t="s">
        <v>147</v>
      </c>
      <c r="D673" s="2" t="s">
        <v>247</v>
      </c>
      <c r="E673" s="3" t="s">
        <v>248</v>
      </c>
      <c r="F673" s="2">
        <v>200</v>
      </c>
      <c r="G673" s="2" t="s">
        <v>121</v>
      </c>
      <c r="H673" s="2">
        <v>21200</v>
      </c>
      <c r="I673" s="2">
        <f>IF(AND(B673&gt;=GR_Report!$C$4,B673&lt;=GR_Report!$E$4),1,0)</f>
        <v>0</v>
      </c>
      <c r="J673" s="2">
        <f>IF(GR_Report!$C$6="All",1,IF(C673=GR_Report!$C$6,1,0))</f>
        <v>1</v>
      </c>
      <c r="K673" s="2">
        <f>IF(GR_Report!$G$6="All",1,IF(D673=GR_Report!$G$6,1,0))</f>
        <v>1</v>
      </c>
      <c r="L673" s="2" t="str">
        <f>IF(AND(I673=1,J673=1,K673=1),COUNTIFS($I$2:I673,1,$J$2:J673,1,$K$2:K673,1),"")</f>
        <v/>
      </c>
      <c r="M673" s="2"/>
    </row>
    <row r="674" spans="1:13" ht="14.5" hidden="1" x14ac:dyDescent="0.35">
      <c r="A674" s="2" t="s">
        <v>1152</v>
      </c>
      <c r="B674" s="5">
        <v>46166</v>
      </c>
      <c r="C674" s="2" t="s">
        <v>163</v>
      </c>
      <c r="D674" s="2" t="s">
        <v>166</v>
      </c>
      <c r="E674" s="3" t="s">
        <v>167</v>
      </c>
      <c r="F674" s="2">
        <v>200</v>
      </c>
      <c r="G674" s="2" t="s">
        <v>121</v>
      </c>
      <c r="H674" s="2">
        <v>65000</v>
      </c>
      <c r="I674" s="2">
        <f>IF(AND(B674&gt;=GR_Report!$C$4,B674&lt;=GR_Report!$E$4),1,0)</f>
        <v>0</v>
      </c>
      <c r="J674" s="2">
        <f>IF(GR_Report!$C$6="All",1,IF(C674=GR_Report!$C$6,1,0))</f>
        <v>1</v>
      </c>
      <c r="K674" s="2">
        <f>IF(GR_Report!$G$6="All",1,IF(D674=GR_Report!$G$6,1,0))</f>
        <v>1</v>
      </c>
      <c r="L674" s="2" t="str">
        <f>IF(AND(I674=1,J674=1,K674=1),COUNTIFS($I$2:I674,1,$J$2:J674,1,$K$2:K674,1),"")</f>
        <v/>
      </c>
      <c r="M674" s="2"/>
    </row>
    <row r="675" spans="1:13" ht="14.5" hidden="1" x14ac:dyDescent="0.35">
      <c r="A675" s="2" t="s">
        <v>1153</v>
      </c>
      <c r="B675" s="5">
        <v>46082</v>
      </c>
      <c r="C675" s="2" t="s">
        <v>41</v>
      </c>
      <c r="D675" s="2" t="s">
        <v>291</v>
      </c>
      <c r="E675" s="3" t="s">
        <v>292</v>
      </c>
      <c r="F675" s="2">
        <v>80</v>
      </c>
      <c r="G675" s="2" t="s">
        <v>262</v>
      </c>
      <c r="H675" s="2">
        <v>64700</v>
      </c>
      <c r="I675" s="2">
        <f>IF(AND(B675&gt;=GR_Report!$C$4,B675&lt;=GR_Report!$E$4),1,0)</f>
        <v>1</v>
      </c>
      <c r="J675" s="2">
        <f>IF(GR_Report!$C$6="All",1,IF(C675=GR_Report!$C$6,1,0))</f>
        <v>1</v>
      </c>
      <c r="K675" s="2">
        <f>IF(GR_Report!$G$6="All",1,IF(D675=GR_Report!$G$6,1,0))</f>
        <v>1</v>
      </c>
      <c r="L675" s="2">
        <f>IF(AND(I675=1,J675=1,K675=1),COUNTIFS($I$2:I675,1,$J$2:J675,1,$K$2:K675,1),"")</f>
        <v>111</v>
      </c>
      <c r="M675" s="2"/>
    </row>
    <row r="676" spans="1:13" ht="14.5" hidden="1" x14ac:dyDescent="0.35">
      <c r="A676" s="2" t="s">
        <v>1154</v>
      </c>
      <c r="B676" s="5">
        <v>46054</v>
      </c>
      <c r="C676" s="2" t="s">
        <v>112</v>
      </c>
      <c r="D676" s="2" t="s">
        <v>132</v>
      </c>
      <c r="E676" s="3" t="s">
        <v>133</v>
      </c>
      <c r="F676" s="2">
        <v>30</v>
      </c>
      <c r="G676" s="2" t="s">
        <v>121</v>
      </c>
      <c r="H676" s="2">
        <v>18300</v>
      </c>
      <c r="I676" s="2">
        <f>IF(AND(B676&gt;=GR_Report!$C$4,B676&lt;=GR_Report!$E$4),1,0)</f>
        <v>0</v>
      </c>
      <c r="J676" s="2">
        <f>IF(GR_Report!$C$6="All",1,IF(C676=GR_Report!$C$6,1,0))</f>
        <v>1</v>
      </c>
      <c r="K676" s="2">
        <f>IF(GR_Report!$G$6="All",1,IF(D676=GR_Report!$G$6,1,0))</f>
        <v>1</v>
      </c>
      <c r="L676" s="2" t="str">
        <f>IF(AND(I676=1,J676=1,K676=1),COUNTIFS($I$2:I676,1,$J$2:J676,1,$K$2:K676,1),"")</f>
        <v/>
      </c>
      <c r="M676" s="2"/>
    </row>
    <row r="677" spans="1:13" ht="14.5" hidden="1" x14ac:dyDescent="0.35">
      <c r="A677" s="2" t="s">
        <v>1155</v>
      </c>
      <c r="B677" s="5">
        <v>46088</v>
      </c>
      <c r="C677" s="2" t="s">
        <v>81</v>
      </c>
      <c r="D677" s="2" t="s">
        <v>389</v>
      </c>
      <c r="E677" s="3" t="s">
        <v>390</v>
      </c>
      <c r="F677" s="2">
        <v>80</v>
      </c>
      <c r="G677" s="2" t="s">
        <v>121</v>
      </c>
      <c r="H677" s="2">
        <v>34200</v>
      </c>
      <c r="I677" s="2">
        <f>IF(AND(B677&gt;=GR_Report!$C$4,B677&lt;=GR_Report!$E$4),1,0)</f>
        <v>1</v>
      </c>
      <c r="J677" s="2">
        <f>IF(GR_Report!$C$6="All",1,IF(C677=GR_Report!$C$6,1,0))</f>
        <v>1</v>
      </c>
      <c r="K677" s="2">
        <f>IF(GR_Report!$G$6="All",1,IF(D677=GR_Report!$G$6,1,0))</f>
        <v>1</v>
      </c>
      <c r="L677" s="2">
        <f>IF(AND(I677=1,J677=1,K677=1),COUNTIFS($I$2:I677,1,$J$2:J677,1,$K$2:K677,1),"")</f>
        <v>112</v>
      </c>
      <c r="M677" s="2"/>
    </row>
    <row r="678" spans="1:13" ht="14.5" hidden="1" x14ac:dyDescent="0.35">
      <c r="A678" s="2" t="s">
        <v>1156</v>
      </c>
      <c r="B678" s="5">
        <v>46093</v>
      </c>
      <c r="C678" s="2" t="s">
        <v>56</v>
      </c>
      <c r="D678" s="2" t="s">
        <v>54</v>
      </c>
      <c r="E678" s="3" t="s">
        <v>55</v>
      </c>
      <c r="F678" s="2">
        <v>80</v>
      </c>
      <c r="G678" s="2" t="s">
        <v>15</v>
      </c>
      <c r="H678" s="2">
        <v>37700</v>
      </c>
      <c r="I678" s="2">
        <f>IF(AND(B678&gt;=GR_Report!$C$4,B678&lt;=GR_Report!$E$4),1,0)</f>
        <v>1</v>
      </c>
      <c r="J678" s="2">
        <f>IF(GR_Report!$C$6="All",1,IF(C678=GR_Report!$C$6,1,0))</f>
        <v>1</v>
      </c>
      <c r="K678" s="2">
        <f>IF(GR_Report!$G$6="All",1,IF(D678=GR_Report!$G$6,1,0))</f>
        <v>1</v>
      </c>
      <c r="L678" s="2">
        <f>IF(AND(I678=1,J678=1,K678=1),COUNTIFS($I$2:I678,1,$J$2:J678,1,$K$2:K678,1),"")</f>
        <v>113</v>
      </c>
      <c r="M678" s="2"/>
    </row>
    <row r="679" spans="1:13" ht="14.5" hidden="1" x14ac:dyDescent="0.35">
      <c r="A679" s="2" t="s">
        <v>1157</v>
      </c>
      <c r="B679" s="5">
        <v>46200</v>
      </c>
      <c r="C679" s="2" t="s">
        <v>112</v>
      </c>
      <c r="D679" s="2" t="s">
        <v>431</v>
      </c>
      <c r="E679" s="3" t="s">
        <v>432</v>
      </c>
      <c r="F679" s="2">
        <v>100</v>
      </c>
      <c r="G679" s="2" t="s">
        <v>121</v>
      </c>
      <c r="H679" s="2">
        <v>16700</v>
      </c>
      <c r="I679" s="2">
        <f>IF(AND(B679&gt;=GR_Report!$C$4,B679&lt;=GR_Report!$E$4),1,0)</f>
        <v>0</v>
      </c>
      <c r="J679" s="2">
        <f>IF(GR_Report!$C$6="All",1,IF(C679=GR_Report!$C$6,1,0))</f>
        <v>1</v>
      </c>
      <c r="K679" s="2">
        <f>IF(GR_Report!$G$6="All",1,IF(D679=GR_Report!$G$6,1,0))</f>
        <v>1</v>
      </c>
      <c r="L679" s="2" t="str">
        <f>IF(AND(I679=1,J679=1,K679=1),COUNTIFS($I$2:I679,1,$J$2:J679,1,$K$2:K679,1),"")</f>
        <v/>
      </c>
      <c r="M679" s="2"/>
    </row>
    <row r="680" spans="1:13" ht="14.5" hidden="1" x14ac:dyDescent="0.35">
      <c r="A680" s="2" t="s">
        <v>1158</v>
      </c>
      <c r="B680" s="5">
        <v>46188</v>
      </c>
      <c r="C680" s="2" t="s">
        <v>27</v>
      </c>
      <c r="D680" s="2" t="s">
        <v>419</v>
      </c>
      <c r="E680" s="3" t="s">
        <v>420</v>
      </c>
      <c r="F680" s="2">
        <v>20</v>
      </c>
      <c r="G680" s="2" t="s">
        <v>121</v>
      </c>
      <c r="H680" s="2">
        <v>5600</v>
      </c>
      <c r="I680" s="2">
        <f>IF(AND(B680&gt;=GR_Report!$C$4,B680&lt;=GR_Report!$E$4),1,0)</f>
        <v>0</v>
      </c>
      <c r="J680" s="2">
        <f>IF(GR_Report!$C$6="All",1,IF(C680=GR_Report!$C$6,1,0))</f>
        <v>1</v>
      </c>
      <c r="K680" s="2">
        <f>IF(GR_Report!$G$6="All",1,IF(D680=GR_Report!$G$6,1,0))</f>
        <v>1</v>
      </c>
      <c r="L680" s="2" t="str">
        <f>IF(AND(I680=1,J680=1,K680=1),COUNTIFS($I$2:I680,1,$J$2:J680,1,$K$2:K680,1),"")</f>
        <v/>
      </c>
      <c r="M680" s="2"/>
    </row>
    <row r="681" spans="1:13" ht="14.5" hidden="1" x14ac:dyDescent="0.35">
      <c r="A681" s="2" t="s">
        <v>1159</v>
      </c>
      <c r="B681" s="5">
        <v>46125</v>
      </c>
      <c r="C681" s="2" t="s">
        <v>20</v>
      </c>
      <c r="D681" s="2" t="s">
        <v>134</v>
      </c>
      <c r="E681" s="3" t="s">
        <v>135</v>
      </c>
      <c r="F681" s="2">
        <v>30</v>
      </c>
      <c r="G681" s="2" t="s">
        <v>121</v>
      </c>
      <c r="H681" s="2">
        <v>67800</v>
      </c>
      <c r="I681" s="2">
        <f>IF(AND(B681&gt;=GR_Report!$C$4,B681&lt;=GR_Report!$E$4),1,0)</f>
        <v>0</v>
      </c>
      <c r="J681" s="2">
        <f>IF(GR_Report!$C$6="All",1,IF(C681=GR_Report!$C$6,1,0))</f>
        <v>1</v>
      </c>
      <c r="K681" s="2">
        <f>IF(GR_Report!$G$6="All",1,IF(D681=GR_Report!$G$6,1,0))</f>
        <v>1</v>
      </c>
      <c r="L681" s="2" t="str">
        <f>IF(AND(I681=1,J681=1,K681=1),COUNTIFS($I$2:I681,1,$J$2:J681,1,$K$2:K681,1),"")</f>
        <v/>
      </c>
      <c r="M681" s="2"/>
    </row>
    <row r="682" spans="1:13" ht="14.5" hidden="1" x14ac:dyDescent="0.35">
      <c r="A682" s="2" t="s">
        <v>1160</v>
      </c>
      <c r="B682" s="5">
        <v>46115</v>
      </c>
      <c r="C682" s="2" t="s">
        <v>46</v>
      </c>
      <c r="D682" s="2" t="s">
        <v>276</v>
      </c>
      <c r="E682" s="3" t="s">
        <v>277</v>
      </c>
      <c r="F682" s="2">
        <v>100</v>
      </c>
      <c r="G682" s="2" t="s">
        <v>262</v>
      </c>
      <c r="H682" s="2">
        <v>52700</v>
      </c>
      <c r="I682" s="2">
        <f>IF(AND(B682&gt;=GR_Report!$C$4,B682&lt;=GR_Report!$E$4),1,0)</f>
        <v>0</v>
      </c>
      <c r="J682" s="2">
        <f>IF(GR_Report!$C$6="All",1,IF(C682=GR_Report!$C$6,1,0))</f>
        <v>1</v>
      </c>
      <c r="K682" s="2">
        <f>IF(GR_Report!$G$6="All",1,IF(D682=GR_Report!$G$6,1,0))</f>
        <v>1</v>
      </c>
      <c r="L682" s="2" t="str">
        <f>IF(AND(I682=1,J682=1,K682=1),COUNTIFS($I$2:I682,1,$J$2:J682,1,$K$2:K682,1),"")</f>
        <v/>
      </c>
      <c r="M682" s="2"/>
    </row>
    <row r="683" spans="1:13" ht="14.5" hidden="1" x14ac:dyDescent="0.35">
      <c r="A683" s="2" t="s">
        <v>1161</v>
      </c>
      <c r="B683" s="5">
        <v>46108</v>
      </c>
      <c r="C683" s="2" t="s">
        <v>153</v>
      </c>
      <c r="D683" s="2" t="s">
        <v>433</v>
      </c>
      <c r="E683" s="3" t="s">
        <v>434</v>
      </c>
      <c r="F683" s="2">
        <v>60</v>
      </c>
      <c r="G683" s="2" t="s">
        <v>121</v>
      </c>
      <c r="H683" s="2">
        <v>46900</v>
      </c>
      <c r="I683" s="2">
        <f>IF(AND(B683&gt;=GR_Report!$C$4,B683&lt;=GR_Report!$E$4),1,0)</f>
        <v>1</v>
      </c>
      <c r="J683" s="2">
        <f>IF(GR_Report!$C$6="All",1,IF(C683=GR_Report!$C$6,1,0))</f>
        <v>1</v>
      </c>
      <c r="K683" s="2">
        <f>IF(GR_Report!$G$6="All",1,IF(D683=GR_Report!$G$6,1,0))</f>
        <v>1</v>
      </c>
      <c r="L683" s="2">
        <f>IF(AND(I683=1,J683=1,K683=1),COUNTIFS($I$2:I683,1,$J$2:J683,1,$K$2:K683,1),"")</f>
        <v>114</v>
      </c>
      <c r="M683" s="2"/>
    </row>
    <row r="684" spans="1:13" ht="14.5" hidden="1" x14ac:dyDescent="0.35">
      <c r="A684" s="2" t="s">
        <v>1162</v>
      </c>
      <c r="B684" s="5">
        <v>46130</v>
      </c>
      <c r="C684" s="2" t="s">
        <v>64</v>
      </c>
      <c r="D684" s="2" t="s">
        <v>377</v>
      </c>
      <c r="E684" s="3" t="s">
        <v>378</v>
      </c>
      <c r="F684" s="2">
        <v>30</v>
      </c>
      <c r="G684" s="2" t="s">
        <v>121</v>
      </c>
      <c r="H684" s="2">
        <v>89300</v>
      </c>
      <c r="I684" s="2">
        <f>IF(AND(B684&gt;=GR_Report!$C$4,B684&lt;=GR_Report!$E$4),1,0)</f>
        <v>0</v>
      </c>
      <c r="J684" s="2">
        <f>IF(GR_Report!$C$6="All",1,IF(C684=GR_Report!$C$6,1,0))</f>
        <v>1</v>
      </c>
      <c r="K684" s="2">
        <f>IF(GR_Report!$G$6="All",1,IF(D684=GR_Report!$G$6,1,0))</f>
        <v>1</v>
      </c>
      <c r="L684" s="2" t="str">
        <f>IF(AND(I684=1,J684=1,K684=1),COUNTIFS($I$2:I684,1,$J$2:J684,1,$K$2:K684,1),"")</f>
        <v/>
      </c>
      <c r="M684" s="2"/>
    </row>
    <row r="685" spans="1:13" ht="14.5" x14ac:dyDescent="0.35">
      <c r="A685" s="2" t="s">
        <v>1163</v>
      </c>
      <c r="B685" s="5">
        <v>46044</v>
      </c>
      <c r="C685" s="2" t="s">
        <v>38</v>
      </c>
      <c r="D685" s="2" t="s">
        <v>175</v>
      </c>
      <c r="E685" s="3" t="s">
        <v>176</v>
      </c>
      <c r="F685" s="2">
        <v>30</v>
      </c>
      <c r="G685" s="2" t="s">
        <v>121</v>
      </c>
      <c r="H685" s="2">
        <v>59200</v>
      </c>
      <c r="I685" s="2">
        <f>IF(AND(B685&gt;=GR_Report!$C$4,B685&lt;=GR_Report!$E$4),1,0)</f>
        <v>0</v>
      </c>
      <c r="J685" s="2">
        <f>IF(GR_Report!$C$6="All",1,IF(C685=GR_Report!$C$6,1,0))</f>
        <v>1</v>
      </c>
      <c r="K685" s="2">
        <f>IF(GR_Report!$G$6="All",1,IF(D685=GR_Report!$G$6,1,0))</f>
        <v>1</v>
      </c>
      <c r="L685" s="2" t="str">
        <f>IF(AND(I685=1,J685=1,K685=1),COUNTIFS($I$2:I685,1,$J$2:J685,1,$K$2:K685,1),"")</f>
        <v/>
      </c>
      <c r="M685" s="2"/>
    </row>
    <row r="686" spans="1:13" ht="14.5" hidden="1" x14ac:dyDescent="0.35">
      <c r="A686" s="2" t="s">
        <v>1164</v>
      </c>
      <c r="B686" s="5">
        <v>46099</v>
      </c>
      <c r="C686" s="2" t="s">
        <v>49</v>
      </c>
      <c r="D686" s="2" t="s">
        <v>141</v>
      </c>
      <c r="E686" s="3" t="s">
        <v>142</v>
      </c>
      <c r="F686" s="2">
        <v>40</v>
      </c>
      <c r="G686" s="2" t="s">
        <v>121</v>
      </c>
      <c r="H686" s="2">
        <v>79300</v>
      </c>
      <c r="I686" s="2">
        <f>IF(AND(B686&gt;=GR_Report!$C$4,B686&lt;=GR_Report!$E$4),1,0)</f>
        <v>1</v>
      </c>
      <c r="J686" s="2">
        <f>IF(GR_Report!$C$6="All",1,IF(C686=GR_Report!$C$6,1,0))</f>
        <v>1</v>
      </c>
      <c r="K686" s="2">
        <f>IF(GR_Report!$G$6="All",1,IF(D686=GR_Report!$G$6,1,0))</f>
        <v>1</v>
      </c>
      <c r="L686" s="2">
        <f>IF(AND(I686=1,J686=1,K686=1),COUNTIFS($I$2:I686,1,$J$2:J686,1,$K$2:K686,1),"")</f>
        <v>115</v>
      </c>
      <c r="M686" s="2"/>
    </row>
    <row r="687" spans="1:13" ht="14.5" hidden="1" x14ac:dyDescent="0.35">
      <c r="A687" s="2" t="s">
        <v>1165</v>
      </c>
      <c r="B687" s="5">
        <v>46117</v>
      </c>
      <c r="C687" s="2" t="s">
        <v>138</v>
      </c>
      <c r="D687" s="2" t="s">
        <v>184</v>
      </c>
      <c r="E687" s="3" t="s">
        <v>185</v>
      </c>
      <c r="F687" s="2">
        <v>150</v>
      </c>
      <c r="G687" s="2" t="s">
        <v>121</v>
      </c>
      <c r="H687" s="2">
        <v>55600</v>
      </c>
      <c r="I687" s="2">
        <f>IF(AND(B687&gt;=GR_Report!$C$4,B687&lt;=GR_Report!$E$4),1,0)</f>
        <v>0</v>
      </c>
      <c r="J687" s="2">
        <f>IF(GR_Report!$C$6="All",1,IF(C687=GR_Report!$C$6,1,0))</f>
        <v>1</v>
      </c>
      <c r="K687" s="2">
        <f>IF(GR_Report!$G$6="All",1,IF(D687=GR_Report!$G$6,1,0))</f>
        <v>1</v>
      </c>
      <c r="L687" s="2" t="str">
        <f>IF(AND(I687=1,J687=1,K687=1),COUNTIFS($I$2:I687,1,$J$2:J687,1,$K$2:K687,1),"")</f>
        <v/>
      </c>
      <c r="M687" s="2"/>
    </row>
    <row r="688" spans="1:13" ht="14.5" hidden="1" x14ac:dyDescent="0.35">
      <c r="A688" s="2" t="s">
        <v>1166</v>
      </c>
      <c r="B688" s="5">
        <v>46159</v>
      </c>
      <c r="C688" s="2" t="s">
        <v>38</v>
      </c>
      <c r="D688" s="2" t="s">
        <v>93</v>
      </c>
      <c r="E688" s="3" t="s">
        <v>94</v>
      </c>
      <c r="F688" s="2">
        <v>100</v>
      </c>
      <c r="G688" s="2" t="s">
        <v>15</v>
      </c>
      <c r="H688" s="2">
        <v>51300</v>
      </c>
      <c r="I688" s="2">
        <f>IF(AND(B688&gt;=GR_Report!$C$4,B688&lt;=GR_Report!$E$4),1,0)</f>
        <v>0</v>
      </c>
      <c r="J688" s="2">
        <f>IF(GR_Report!$C$6="All",1,IF(C688=GR_Report!$C$6,1,0))</f>
        <v>1</v>
      </c>
      <c r="K688" s="2">
        <f>IF(GR_Report!$G$6="All",1,IF(D688=GR_Report!$G$6,1,0))</f>
        <v>1</v>
      </c>
      <c r="L688" s="2" t="str">
        <f>IF(AND(I688=1,J688=1,K688=1),COUNTIFS($I$2:I688,1,$J$2:J688,1,$K$2:K688,1),"")</f>
        <v/>
      </c>
      <c r="M688" s="2"/>
    </row>
    <row r="689" spans="1:13" ht="14.5" hidden="1" x14ac:dyDescent="0.35">
      <c r="A689" s="2" t="s">
        <v>1167</v>
      </c>
      <c r="B689" s="5">
        <v>46126</v>
      </c>
      <c r="C689" s="2" t="s">
        <v>27</v>
      </c>
      <c r="D689" s="2" t="s">
        <v>139</v>
      </c>
      <c r="E689" s="3" t="s">
        <v>140</v>
      </c>
      <c r="F689" s="2">
        <v>150</v>
      </c>
      <c r="G689" s="2" t="s">
        <v>121</v>
      </c>
      <c r="H689" s="2">
        <v>42400</v>
      </c>
      <c r="I689" s="2">
        <f>IF(AND(B689&gt;=GR_Report!$C$4,B689&lt;=GR_Report!$E$4),1,0)</f>
        <v>0</v>
      </c>
      <c r="J689" s="2">
        <f>IF(GR_Report!$C$6="All",1,IF(C689=GR_Report!$C$6,1,0))</f>
        <v>1</v>
      </c>
      <c r="K689" s="2">
        <f>IF(GR_Report!$G$6="All",1,IF(D689=GR_Report!$G$6,1,0))</f>
        <v>1</v>
      </c>
      <c r="L689" s="2" t="str">
        <f>IF(AND(I689=1,J689=1,K689=1),COUNTIFS($I$2:I689,1,$J$2:J689,1,$K$2:K689,1),"")</f>
        <v/>
      </c>
      <c r="M689" s="2"/>
    </row>
    <row r="690" spans="1:13" ht="14.5" hidden="1" x14ac:dyDescent="0.35">
      <c r="A690" s="2" t="s">
        <v>1168</v>
      </c>
      <c r="B690" s="5">
        <v>46124</v>
      </c>
      <c r="C690" s="2" t="s">
        <v>251</v>
      </c>
      <c r="D690" s="2" t="s">
        <v>351</v>
      </c>
      <c r="E690" s="3" t="s">
        <v>352</v>
      </c>
      <c r="F690" s="2">
        <v>150</v>
      </c>
      <c r="G690" s="2" t="s">
        <v>15</v>
      </c>
      <c r="H690" s="2">
        <v>31900</v>
      </c>
      <c r="I690" s="2">
        <f>IF(AND(B690&gt;=GR_Report!$C$4,B690&lt;=GR_Report!$E$4),1,0)</f>
        <v>0</v>
      </c>
      <c r="J690" s="2">
        <f>IF(GR_Report!$C$6="All",1,IF(C690=GR_Report!$C$6,1,0))</f>
        <v>1</v>
      </c>
      <c r="K690" s="2">
        <f>IF(GR_Report!$G$6="All",1,IF(D690=GR_Report!$G$6,1,0))</f>
        <v>1</v>
      </c>
      <c r="L690" s="2" t="str">
        <f>IF(AND(I690=1,J690=1,K690=1),COUNTIFS($I$2:I690,1,$J$2:J690,1,$K$2:K690,1),"")</f>
        <v/>
      </c>
      <c r="M690" s="2"/>
    </row>
    <row r="691" spans="1:13" ht="14.5" hidden="1" x14ac:dyDescent="0.35">
      <c r="A691" s="2" t="s">
        <v>1169</v>
      </c>
      <c r="B691" s="5">
        <v>46168</v>
      </c>
      <c r="C691" s="2" t="s">
        <v>38</v>
      </c>
      <c r="D691" s="2" t="s">
        <v>258</v>
      </c>
      <c r="E691" s="3" t="s">
        <v>259</v>
      </c>
      <c r="F691" s="2">
        <v>80</v>
      </c>
      <c r="G691" s="2" t="s">
        <v>262</v>
      </c>
      <c r="H691" s="2">
        <v>82600</v>
      </c>
      <c r="I691" s="2">
        <f>IF(AND(B691&gt;=GR_Report!$C$4,B691&lt;=GR_Report!$E$4),1,0)</f>
        <v>0</v>
      </c>
      <c r="J691" s="2">
        <f>IF(GR_Report!$C$6="All",1,IF(C691=GR_Report!$C$6,1,0))</f>
        <v>1</v>
      </c>
      <c r="K691" s="2">
        <f>IF(GR_Report!$G$6="All",1,IF(D691=GR_Report!$G$6,1,0))</f>
        <v>1</v>
      </c>
      <c r="L691" s="2" t="str">
        <f>IF(AND(I691=1,J691=1,K691=1),COUNTIFS($I$2:I691,1,$J$2:J691,1,$K$2:K691,1),"")</f>
        <v/>
      </c>
      <c r="M691" s="2"/>
    </row>
    <row r="692" spans="1:13" ht="14.5" x14ac:dyDescent="0.35">
      <c r="A692" s="2" t="s">
        <v>1170</v>
      </c>
      <c r="B692" s="5">
        <v>46031</v>
      </c>
      <c r="C692" s="2" t="s">
        <v>64</v>
      </c>
      <c r="D692" s="2" t="s">
        <v>377</v>
      </c>
      <c r="E692" s="3" t="s">
        <v>378</v>
      </c>
      <c r="F692" s="2">
        <v>60</v>
      </c>
      <c r="G692" s="2" t="s">
        <v>121</v>
      </c>
      <c r="H692" s="2">
        <v>89300</v>
      </c>
      <c r="I692" s="2">
        <f>IF(AND(B692&gt;=GR_Report!$C$4,B692&lt;=GR_Report!$E$4),1,0)</f>
        <v>0</v>
      </c>
      <c r="J692" s="2">
        <f>IF(GR_Report!$C$6="All",1,IF(C692=GR_Report!$C$6,1,0))</f>
        <v>1</v>
      </c>
      <c r="K692" s="2">
        <f>IF(GR_Report!$G$6="All",1,IF(D692=GR_Report!$G$6,1,0))</f>
        <v>1</v>
      </c>
      <c r="L692" s="2" t="str">
        <f>IF(AND(I692=1,J692=1,K692=1),COUNTIFS($I$2:I692,1,$J$2:J692,1,$K$2:K692,1),"")</f>
        <v/>
      </c>
      <c r="M692" s="2"/>
    </row>
    <row r="693" spans="1:13" ht="14.5" hidden="1" x14ac:dyDescent="0.35">
      <c r="A693" s="2" t="s">
        <v>1171</v>
      </c>
      <c r="B693" s="5">
        <v>46110</v>
      </c>
      <c r="C693" s="2" t="s">
        <v>41</v>
      </c>
      <c r="D693" s="2" t="s">
        <v>365</v>
      </c>
      <c r="E693" s="3" t="s">
        <v>366</v>
      </c>
      <c r="F693" s="2">
        <v>100</v>
      </c>
      <c r="G693" s="2" t="s">
        <v>15</v>
      </c>
      <c r="H693" s="2">
        <v>13100</v>
      </c>
      <c r="I693" s="2">
        <f>IF(AND(B693&gt;=GR_Report!$C$4,B693&lt;=GR_Report!$E$4),1,0)</f>
        <v>1</v>
      </c>
      <c r="J693" s="2">
        <f>IF(GR_Report!$C$6="All",1,IF(C693=GR_Report!$C$6,1,0))</f>
        <v>1</v>
      </c>
      <c r="K693" s="2">
        <f>IF(GR_Report!$G$6="All",1,IF(D693=GR_Report!$G$6,1,0))</f>
        <v>1</v>
      </c>
      <c r="L693" s="2">
        <f>IF(AND(I693=1,J693=1,K693=1),COUNTIFS($I$2:I693,1,$J$2:J693,1,$K$2:K693,1),"")</f>
        <v>116</v>
      </c>
      <c r="M693" s="2"/>
    </row>
    <row r="694" spans="1:13" ht="14.5" hidden="1" x14ac:dyDescent="0.35">
      <c r="A694" s="2" t="s">
        <v>1172</v>
      </c>
      <c r="B694" s="5">
        <v>46190</v>
      </c>
      <c r="C694" s="2" t="s">
        <v>220</v>
      </c>
      <c r="D694" s="2" t="s">
        <v>417</v>
      </c>
      <c r="E694" s="3" t="s">
        <v>418</v>
      </c>
      <c r="F694" s="2">
        <v>100</v>
      </c>
      <c r="G694" s="2" t="s">
        <v>121</v>
      </c>
      <c r="H694" s="2">
        <v>59300</v>
      </c>
      <c r="I694" s="2">
        <f>IF(AND(B694&gt;=GR_Report!$C$4,B694&lt;=GR_Report!$E$4),1,0)</f>
        <v>0</v>
      </c>
      <c r="J694" s="2">
        <f>IF(GR_Report!$C$6="All",1,IF(C694=GR_Report!$C$6,1,0))</f>
        <v>1</v>
      </c>
      <c r="K694" s="2">
        <f>IF(GR_Report!$G$6="All",1,IF(D694=GR_Report!$G$6,1,0))</f>
        <v>1</v>
      </c>
      <c r="L694" s="2" t="str">
        <f>IF(AND(I694=1,J694=1,K694=1),COUNTIFS($I$2:I694,1,$J$2:J694,1,$K$2:K694,1),"")</f>
        <v/>
      </c>
      <c r="M694" s="2"/>
    </row>
    <row r="695" spans="1:13" ht="14.5" x14ac:dyDescent="0.35">
      <c r="A695" s="2" t="s">
        <v>1173</v>
      </c>
      <c r="B695" s="5">
        <v>46027</v>
      </c>
      <c r="C695" s="2" t="s">
        <v>71</v>
      </c>
      <c r="D695" s="2" t="s">
        <v>127</v>
      </c>
      <c r="E695" s="3" t="s">
        <v>128</v>
      </c>
      <c r="F695" s="2">
        <v>80</v>
      </c>
      <c r="G695" s="2" t="s">
        <v>121</v>
      </c>
      <c r="H695" s="2">
        <v>74000</v>
      </c>
      <c r="I695" s="2">
        <f>IF(AND(B695&gt;=GR_Report!$C$4,B695&lt;=GR_Report!$E$4),1,0)</f>
        <v>0</v>
      </c>
      <c r="J695" s="2">
        <f>IF(GR_Report!$C$6="All",1,IF(C695=GR_Report!$C$6,1,0))</f>
        <v>1</v>
      </c>
      <c r="K695" s="2">
        <f>IF(GR_Report!$G$6="All",1,IF(D695=GR_Report!$G$6,1,0))</f>
        <v>1</v>
      </c>
      <c r="L695" s="2" t="str">
        <f>IF(AND(I695=1,J695=1,K695=1),COUNTIFS($I$2:I695,1,$J$2:J695,1,$K$2:K695,1),"")</f>
        <v/>
      </c>
      <c r="M695" s="2"/>
    </row>
    <row r="696" spans="1:13" ht="14.5" hidden="1" x14ac:dyDescent="0.35">
      <c r="A696" s="2" t="s">
        <v>1174</v>
      </c>
      <c r="B696" s="5">
        <v>46198</v>
      </c>
      <c r="C696" s="2" t="s">
        <v>71</v>
      </c>
      <c r="D696" s="2" t="s">
        <v>168</v>
      </c>
      <c r="E696" s="3" t="s">
        <v>169</v>
      </c>
      <c r="F696" s="2">
        <v>40</v>
      </c>
      <c r="G696" s="2" t="s">
        <v>121</v>
      </c>
      <c r="H696" s="2">
        <v>8900</v>
      </c>
      <c r="I696" s="2">
        <f>IF(AND(B696&gt;=GR_Report!$C$4,B696&lt;=GR_Report!$E$4),1,0)</f>
        <v>0</v>
      </c>
      <c r="J696" s="2">
        <f>IF(GR_Report!$C$6="All",1,IF(C696=GR_Report!$C$6,1,0))</f>
        <v>1</v>
      </c>
      <c r="K696" s="2">
        <f>IF(GR_Report!$G$6="All",1,IF(D696=GR_Report!$G$6,1,0))</f>
        <v>1</v>
      </c>
      <c r="L696" s="2" t="str">
        <f>IF(AND(I696=1,J696=1,K696=1),COUNTIFS($I$2:I696,1,$J$2:J696,1,$K$2:K696,1),"")</f>
        <v/>
      </c>
      <c r="M696" s="2"/>
    </row>
    <row r="697" spans="1:13" ht="14.5" hidden="1" x14ac:dyDescent="0.35">
      <c r="A697" s="2" t="s">
        <v>1175</v>
      </c>
      <c r="B697" s="5">
        <v>46183</v>
      </c>
      <c r="C697" s="2" t="s">
        <v>153</v>
      </c>
      <c r="D697" s="2" t="s">
        <v>151</v>
      </c>
      <c r="E697" s="3" t="s">
        <v>152</v>
      </c>
      <c r="F697" s="2">
        <v>30</v>
      </c>
      <c r="G697" s="2" t="s">
        <v>121</v>
      </c>
      <c r="H697" s="2">
        <v>59300</v>
      </c>
      <c r="I697" s="2">
        <f>IF(AND(B697&gt;=GR_Report!$C$4,B697&lt;=GR_Report!$E$4),1,0)</f>
        <v>0</v>
      </c>
      <c r="J697" s="2">
        <f>IF(GR_Report!$C$6="All",1,IF(C697=GR_Report!$C$6,1,0))</f>
        <v>1</v>
      </c>
      <c r="K697" s="2">
        <f>IF(GR_Report!$G$6="All",1,IF(D697=GR_Report!$G$6,1,0))</f>
        <v>1</v>
      </c>
      <c r="L697" s="2" t="str">
        <f>IF(AND(I697=1,J697=1,K697=1),COUNTIFS($I$2:I697,1,$J$2:J697,1,$K$2:K697,1),"")</f>
        <v/>
      </c>
      <c r="M697" s="2"/>
    </row>
    <row r="698" spans="1:13" ht="14.5" hidden="1" x14ac:dyDescent="0.35">
      <c r="A698" s="2" t="s">
        <v>1176</v>
      </c>
      <c r="B698" s="5">
        <v>46105</v>
      </c>
      <c r="C698" s="2" t="s">
        <v>153</v>
      </c>
      <c r="D698" s="2" t="s">
        <v>359</v>
      </c>
      <c r="E698" s="3" t="s">
        <v>360</v>
      </c>
      <c r="F698" s="2">
        <v>150</v>
      </c>
      <c r="G698" s="2" t="s">
        <v>15</v>
      </c>
      <c r="H698" s="2">
        <v>25600</v>
      </c>
      <c r="I698" s="2">
        <f>IF(AND(B698&gt;=GR_Report!$C$4,B698&lt;=GR_Report!$E$4),1,0)</f>
        <v>1</v>
      </c>
      <c r="J698" s="2">
        <f>IF(GR_Report!$C$6="All",1,IF(C698=GR_Report!$C$6,1,0))</f>
        <v>1</v>
      </c>
      <c r="K698" s="2">
        <f>IF(GR_Report!$G$6="All",1,IF(D698=GR_Report!$G$6,1,0))</f>
        <v>1</v>
      </c>
      <c r="L698" s="2">
        <f>IF(AND(I698=1,J698=1,K698=1),COUNTIFS($I$2:I698,1,$J$2:J698,1,$K$2:K698,1),"")</f>
        <v>117</v>
      </c>
      <c r="M698" s="2"/>
    </row>
    <row r="699" spans="1:13" ht="14.5" hidden="1" x14ac:dyDescent="0.35">
      <c r="A699" s="2" t="s">
        <v>1177</v>
      </c>
      <c r="B699" s="5">
        <v>46055</v>
      </c>
      <c r="C699" s="2" t="s">
        <v>49</v>
      </c>
      <c r="D699" s="2" t="s">
        <v>442</v>
      </c>
      <c r="E699" s="3" t="s">
        <v>443</v>
      </c>
      <c r="F699" s="2">
        <v>50</v>
      </c>
      <c r="G699" s="2" t="s">
        <v>121</v>
      </c>
      <c r="H699" s="2">
        <v>15000</v>
      </c>
      <c r="I699" s="2">
        <f>IF(AND(B699&gt;=GR_Report!$C$4,B699&lt;=GR_Report!$E$4),1,0)</f>
        <v>0</v>
      </c>
      <c r="J699" s="2">
        <f>IF(GR_Report!$C$6="All",1,IF(C699=GR_Report!$C$6,1,0))</f>
        <v>1</v>
      </c>
      <c r="K699" s="2">
        <f>IF(GR_Report!$G$6="All",1,IF(D699=GR_Report!$G$6,1,0))</f>
        <v>1</v>
      </c>
      <c r="L699" s="2" t="str">
        <f>IF(AND(I699=1,J699=1,K699=1),COUNTIFS($I$2:I699,1,$J$2:J699,1,$K$2:K699,1),"")</f>
        <v/>
      </c>
      <c r="M699" s="2"/>
    </row>
    <row r="700" spans="1:13" ht="14.5" hidden="1" x14ac:dyDescent="0.35">
      <c r="A700" s="2" t="s">
        <v>1178</v>
      </c>
      <c r="B700" s="5">
        <v>46108</v>
      </c>
      <c r="C700" s="2" t="s">
        <v>234</v>
      </c>
      <c r="D700" s="2" t="s">
        <v>232</v>
      </c>
      <c r="E700" s="3" t="s">
        <v>233</v>
      </c>
      <c r="F700" s="2">
        <v>40</v>
      </c>
      <c r="G700" s="2" t="s">
        <v>121</v>
      </c>
      <c r="H700" s="2">
        <v>29700</v>
      </c>
      <c r="I700" s="2">
        <f>IF(AND(B700&gt;=GR_Report!$C$4,B700&lt;=GR_Report!$E$4),1,0)</f>
        <v>1</v>
      </c>
      <c r="J700" s="2">
        <f>IF(GR_Report!$C$6="All",1,IF(C700=GR_Report!$C$6,1,0))</f>
        <v>1</v>
      </c>
      <c r="K700" s="2">
        <f>IF(GR_Report!$G$6="All",1,IF(D700=GR_Report!$G$6,1,0))</f>
        <v>1</v>
      </c>
      <c r="L700" s="2">
        <f>IF(AND(I700=1,J700=1,K700=1),COUNTIFS($I$2:I700,1,$J$2:J700,1,$K$2:K700,1),"")</f>
        <v>118</v>
      </c>
      <c r="M700" s="2"/>
    </row>
    <row r="701" spans="1:13" ht="14.5" hidden="1" x14ac:dyDescent="0.35">
      <c r="A701" s="2" t="s">
        <v>1179</v>
      </c>
      <c r="B701" s="5">
        <v>46145</v>
      </c>
      <c r="C701" s="2" t="s">
        <v>46</v>
      </c>
      <c r="D701" s="2" t="s">
        <v>52</v>
      </c>
      <c r="E701" s="3" t="s">
        <v>53</v>
      </c>
      <c r="F701" s="2">
        <v>20</v>
      </c>
      <c r="G701" s="2" t="s">
        <v>15</v>
      </c>
      <c r="H701" s="2">
        <v>39600</v>
      </c>
      <c r="I701" s="2">
        <f>IF(AND(B701&gt;=GR_Report!$C$4,B701&lt;=GR_Report!$E$4),1,0)</f>
        <v>0</v>
      </c>
      <c r="J701" s="2">
        <f>IF(GR_Report!$C$6="All",1,IF(C701=GR_Report!$C$6,1,0))</f>
        <v>1</v>
      </c>
      <c r="K701" s="2">
        <f>IF(GR_Report!$G$6="All",1,IF(D701=GR_Report!$G$6,1,0))</f>
        <v>1</v>
      </c>
      <c r="L701" s="2" t="str">
        <f>IF(AND(I701=1,J701=1,K701=1),COUNTIFS($I$2:I701,1,$J$2:J701,1,$K$2:K701,1),"")</f>
        <v/>
      </c>
      <c r="M701" s="2"/>
    </row>
    <row r="702" spans="1:13" ht="14.5" hidden="1" x14ac:dyDescent="0.35">
      <c r="A702" s="2" t="s">
        <v>1180</v>
      </c>
      <c r="B702" s="5">
        <v>46185</v>
      </c>
      <c r="C702" s="2" t="s">
        <v>41</v>
      </c>
      <c r="D702" s="2" t="s">
        <v>270</v>
      </c>
      <c r="E702" s="3" t="s">
        <v>271</v>
      </c>
      <c r="F702" s="2">
        <v>40</v>
      </c>
      <c r="G702" s="2" t="s">
        <v>262</v>
      </c>
      <c r="H702" s="2">
        <v>29800</v>
      </c>
      <c r="I702" s="2">
        <f>IF(AND(B702&gt;=GR_Report!$C$4,B702&lt;=GR_Report!$E$4),1,0)</f>
        <v>0</v>
      </c>
      <c r="J702" s="2">
        <f>IF(GR_Report!$C$6="All",1,IF(C702=GR_Report!$C$6,1,0))</f>
        <v>1</v>
      </c>
      <c r="K702" s="2">
        <f>IF(GR_Report!$G$6="All",1,IF(D702=GR_Report!$G$6,1,0))</f>
        <v>1</v>
      </c>
      <c r="L702" s="2" t="str">
        <f>IF(AND(I702=1,J702=1,K702=1),COUNTIFS($I$2:I702,1,$J$2:J702,1,$K$2:K702,1),"")</f>
        <v/>
      </c>
      <c r="M702" s="2"/>
    </row>
    <row r="703" spans="1:13" ht="14.5" hidden="1" x14ac:dyDescent="0.35">
      <c r="A703" s="2" t="s">
        <v>1181</v>
      </c>
      <c r="B703" s="5">
        <v>46149</v>
      </c>
      <c r="C703" s="2" t="s">
        <v>71</v>
      </c>
      <c r="D703" s="2" t="s">
        <v>69</v>
      </c>
      <c r="E703" s="3" t="s">
        <v>70</v>
      </c>
      <c r="F703" s="2">
        <v>150</v>
      </c>
      <c r="G703" s="2" t="s">
        <v>15</v>
      </c>
      <c r="H703" s="2">
        <v>23100</v>
      </c>
      <c r="I703" s="2">
        <f>IF(AND(B703&gt;=GR_Report!$C$4,B703&lt;=GR_Report!$E$4),1,0)</f>
        <v>0</v>
      </c>
      <c r="J703" s="2">
        <f>IF(GR_Report!$C$6="All",1,IF(C703=GR_Report!$C$6,1,0))</f>
        <v>1</v>
      </c>
      <c r="K703" s="2">
        <f>IF(GR_Report!$G$6="All",1,IF(D703=GR_Report!$G$6,1,0))</f>
        <v>1</v>
      </c>
      <c r="L703" s="2" t="str">
        <f>IF(AND(I703=1,J703=1,K703=1),COUNTIFS($I$2:I703,1,$J$2:J703,1,$K$2:K703,1),"")</f>
        <v/>
      </c>
      <c r="M703" s="2"/>
    </row>
    <row r="704" spans="1:13" ht="14.5" hidden="1" x14ac:dyDescent="0.35">
      <c r="A704" s="2" t="s">
        <v>1182</v>
      </c>
      <c r="B704" s="5">
        <v>46185</v>
      </c>
      <c r="C704" s="2" t="s">
        <v>41</v>
      </c>
      <c r="D704" s="2" t="s">
        <v>39</v>
      </c>
      <c r="E704" s="3" t="s">
        <v>40</v>
      </c>
      <c r="F704" s="2">
        <v>80</v>
      </c>
      <c r="G704" s="2" t="s">
        <v>15</v>
      </c>
      <c r="H704" s="2">
        <v>37300</v>
      </c>
      <c r="I704" s="2">
        <f>IF(AND(B704&gt;=GR_Report!$C$4,B704&lt;=GR_Report!$E$4),1,0)</f>
        <v>0</v>
      </c>
      <c r="J704" s="2">
        <f>IF(GR_Report!$C$6="All",1,IF(C704=GR_Report!$C$6,1,0))</f>
        <v>1</v>
      </c>
      <c r="K704" s="2">
        <f>IF(GR_Report!$G$6="All",1,IF(D704=GR_Report!$G$6,1,0))</f>
        <v>1</v>
      </c>
      <c r="L704" s="2" t="str">
        <f>IF(AND(I704=1,J704=1,K704=1),COUNTIFS($I$2:I704,1,$J$2:J704,1,$K$2:K704,1),"")</f>
        <v/>
      </c>
      <c r="M704" s="2"/>
    </row>
    <row r="705" spans="1:13" ht="14.5" x14ac:dyDescent="0.35">
      <c r="A705" s="2" t="s">
        <v>1183</v>
      </c>
      <c r="B705" s="5">
        <v>46037</v>
      </c>
      <c r="C705" s="2" t="s">
        <v>20</v>
      </c>
      <c r="D705" s="2" t="s">
        <v>72</v>
      </c>
      <c r="E705" s="3" t="s">
        <v>73</v>
      </c>
      <c r="F705" s="2">
        <v>30</v>
      </c>
      <c r="G705" s="2" t="s">
        <v>15</v>
      </c>
      <c r="H705" s="2">
        <v>34400</v>
      </c>
      <c r="I705" s="2">
        <f>IF(AND(B705&gt;=GR_Report!$C$4,B705&lt;=GR_Report!$E$4),1,0)</f>
        <v>0</v>
      </c>
      <c r="J705" s="2">
        <f>IF(GR_Report!$C$6="All",1,IF(C705=GR_Report!$C$6,1,0))</f>
        <v>1</v>
      </c>
      <c r="K705" s="2">
        <f>IF(GR_Report!$G$6="All",1,IF(D705=GR_Report!$G$6,1,0))</f>
        <v>1</v>
      </c>
      <c r="L705" s="2" t="str">
        <f>IF(AND(I705=1,J705=1,K705=1),COUNTIFS($I$2:I705,1,$J$2:J705,1,$K$2:K705,1),"")</f>
        <v/>
      </c>
      <c r="M705" s="2"/>
    </row>
    <row r="706" spans="1:13" ht="14.5" hidden="1" x14ac:dyDescent="0.35">
      <c r="A706" s="2" t="s">
        <v>1184</v>
      </c>
      <c r="B706" s="5">
        <v>46135</v>
      </c>
      <c r="C706" s="2" t="s">
        <v>46</v>
      </c>
      <c r="D706" s="2" t="s">
        <v>82</v>
      </c>
      <c r="E706" s="3" t="s">
        <v>83</v>
      </c>
      <c r="F706" s="2">
        <v>150</v>
      </c>
      <c r="G706" s="2" t="s">
        <v>15</v>
      </c>
      <c r="H706" s="2">
        <v>79700</v>
      </c>
      <c r="I706" s="2">
        <f>IF(AND(B706&gt;=GR_Report!$C$4,B706&lt;=GR_Report!$E$4),1,0)</f>
        <v>0</v>
      </c>
      <c r="J706" s="2">
        <f>IF(GR_Report!$C$6="All",1,IF(C706=GR_Report!$C$6,1,0))</f>
        <v>1</v>
      </c>
      <c r="K706" s="2">
        <f>IF(GR_Report!$G$6="All",1,IF(D706=GR_Report!$G$6,1,0))</f>
        <v>1</v>
      </c>
      <c r="L706" s="2" t="str">
        <f>IF(AND(I706=1,J706=1,K706=1),COUNTIFS($I$2:I706,1,$J$2:J706,1,$K$2:K706,1),"")</f>
        <v/>
      </c>
      <c r="M706" s="2"/>
    </row>
    <row r="707" spans="1:13" ht="14.5" hidden="1" x14ac:dyDescent="0.35">
      <c r="A707" s="2" t="s">
        <v>1185</v>
      </c>
      <c r="B707" s="5">
        <v>46180</v>
      </c>
      <c r="C707" s="2" t="s">
        <v>16</v>
      </c>
      <c r="D707" s="2" t="s">
        <v>173</v>
      </c>
      <c r="E707" s="3" t="s">
        <v>174</v>
      </c>
      <c r="F707" s="2">
        <v>20</v>
      </c>
      <c r="G707" s="2" t="s">
        <v>121</v>
      </c>
      <c r="H707" s="2">
        <v>28700</v>
      </c>
      <c r="I707" s="2">
        <f>IF(AND(B707&gt;=GR_Report!$C$4,B707&lt;=GR_Report!$E$4),1,0)</f>
        <v>0</v>
      </c>
      <c r="J707" s="2">
        <f>IF(GR_Report!$C$6="All",1,IF(C707=GR_Report!$C$6,1,0))</f>
        <v>1</v>
      </c>
      <c r="K707" s="2">
        <f>IF(GR_Report!$G$6="All",1,IF(D707=GR_Report!$G$6,1,0))</f>
        <v>1</v>
      </c>
      <c r="L707" s="2" t="str">
        <f>IF(AND(I707=1,J707=1,K707=1),COUNTIFS($I$2:I707,1,$J$2:J707,1,$K$2:K707,1),"")</f>
        <v/>
      </c>
      <c r="M707" s="2"/>
    </row>
    <row r="708" spans="1:13" ht="14.5" hidden="1" x14ac:dyDescent="0.35">
      <c r="A708" s="2" t="s">
        <v>1186</v>
      </c>
      <c r="B708" s="5">
        <v>46077</v>
      </c>
      <c r="C708" s="2" t="s">
        <v>49</v>
      </c>
      <c r="D708" s="2" t="s">
        <v>442</v>
      </c>
      <c r="E708" s="3" t="s">
        <v>443</v>
      </c>
      <c r="F708" s="2">
        <v>60</v>
      </c>
      <c r="G708" s="2" t="s">
        <v>121</v>
      </c>
      <c r="H708" s="2">
        <v>15000</v>
      </c>
      <c r="I708" s="2">
        <f>IF(AND(B708&gt;=GR_Report!$C$4,B708&lt;=GR_Report!$E$4),1,0)</f>
        <v>0</v>
      </c>
      <c r="J708" s="2">
        <f>IF(GR_Report!$C$6="All",1,IF(C708=GR_Report!$C$6,1,0))</f>
        <v>1</v>
      </c>
      <c r="K708" s="2">
        <f>IF(GR_Report!$G$6="All",1,IF(D708=GR_Report!$G$6,1,0))</f>
        <v>1</v>
      </c>
      <c r="L708" s="2" t="str">
        <f>IF(AND(I708=1,J708=1,K708=1),COUNTIFS($I$2:I708,1,$J$2:J708,1,$K$2:K708,1),"")</f>
        <v/>
      </c>
      <c r="M708" s="2"/>
    </row>
    <row r="709" spans="1:13" ht="14.5" x14ac:dyDescent="0.35">
      <c r="A709" s="2" t="s">
        <v>1187</v>
      </c>
      <c r="B709" s="5">
        <v>46031</v>
      </c>
      <c r="C709" s="2" t="s">
        <v>38</v>
      </c>
      <c r="D709" s="2" t="s">
        <v>258</v>
      </c>
      <c r="E709" s="3" t="s">
        <v>259</v>
      </c>
      <c r="F709" s="2">
        <v>80</v>
      </c>
      <c r="G709" s="2" t="s">
        <v>262</v>
      </c>
      <c r="H709" s="2">
        <v>82600</v>
      </c>
      <c r="I709" s="2">
        <f>IF(AND(B709&gt;=GR_Report!$C$4,B709&lt;=GR_Report!$E$4),1,0)</f>
        <v>0</v>
      </c>
      <c r="J709" s="2">
        <f>IF(GR_Report!$C$6="All",1,IF(C709=GR_Report!$C$6,1,0))</f>
        <v>1</v>
      </c>
      <c r="K709" s="2">
        <f>IF(GR_Report!$G$6="All",1,IF(D709=GR_Report!$G$6,1,0))</f>
        <v>1</v>
      </c>
      <c r="L709" s="2" t="str">
        <f>IF(AND(I709=1,J709=1,K709=1),COUNTIFS($I$2:I709,1,$J$2:J709,1,$K$2:K709,1),"")</f>
        <v/>
      </c>
      <c r="M709" s="2"/>
    </row>
    <row r="710" spans="1:13" ht="14.5" hidden="1" x14ac:dyDescent="0.35">
      <c r="A710" s="2" t="s">
        <v>1188</v>
      </c>
      <c r="B710" s="5">
        <v>46174</v>
      </c>
      <c r="C710" s="2" t="s">
        <v>16</v>
      </c>
      <c r="D710" s="2" t="s">
        <v>173</v>
      </c>
      <c r="E710" s="3" t="s">
        <v>174</v>
      </c>
      <c r="F710" s="2">
        <v>80</v>
      </c>
      <c r="G710" s="2" t="s">
        <v>121</v>
      </c>
      <c r="H710" s="2">
        <v>28700</v>
      </c>
      <c r="I710" s="2">
        <f>IF(AND(B710&gt;=GR_Report!$C$4,B710&lt;=GR_Report!$E$4),1,0)</f>
        <v>0</v>
      </c>
      <c r="J710" s="2">
        <f>IF(GR_Report!$C$6="All",1,IF(C710=GR_Report!$C$6,1,0))</f>
        <v>1</v>
      </c>
      <c r="K710" s="2">
        <f>IF(GR_Report!$G$6="All",1,IF(D710=GR_Report!$G$6,1,0))</f>
        <v>1</v>
      </c>
      <c r="L710" s="2" t="str">
        <f>IF(AND(I710=1,J710=1,K710=1),COUNTIFS($I$2:I710,1,$J$2:J710,1,$K$2:K710,1),"")</f>
        <v/>
      </c>
      <c r="M710" s="2"/>
    </row>
    <row r="711" spans="1:13" ht="14.5" x14ac:dyDescent="0.35">
      <c r="A711" s="2" t="s">
        <v>1189</v>
      </c>
      <c r="B711" s="5">
        <v>46042</v>
      </c>
      <c r="C711" s="2" t="s">
        <v>64</v>
      </c>
      <c r="D711" s="2" t="s">
        <v>186</v>
      </c>
      <c r="E711" s="3" t="s">
        <v>187</v>
      </c>
      <c r="F711" s="2">
        <v>200</v>
      </c>
      <c r="G711" s="2" t="s">
        <v>121</v>
      </c>
      <c r="H711" s="2">
        <v>48300</v>
      </c>
      <c r="I711" s="2">
        <f>IF(AND(B711&gt;=GR_Report!$C$4,B711&lt;=GR_Report!$E$4),1,0)</f>
        <v>0</v>
      </c>
      <c r="J711" s="2">
        <f>IF(GR_Report!$C$6="All",1,IF(C711=GR_Report!$C$6,1,0))</f>
        <v>1</v>
      </c>
      <c r="K711" s="2">
        <f>IF(GR_Report!$G$6="All",1,IF(D711=GR_Report!$G$6,1,0))</f>
        <v>1</v>
      </c>
      <c r="L711" s="2" t="str">
        <f>IF(AND(I711=1,J711=1,K711=1),COUNTIFS($I$2:I711,1,$J$2:J711,1,$K$2:K711,1),"")</f>
        <v/>
      </c>
      <c r="M711" s="2"/>
    </row>
    <row r="712" spans="1:13" ht="14.5" hidden="1" x14ac:dyDescent="0.35">
      <c r="A712" s="2" t="s">
        <v>1190</v>
      </c>
      <c r="B712" s="5">
        <v>46070</v>
      </c>
      <c r="C712" s="2" t="s">
        <v>105</v>
      </c>
      <c r="D712" s="2" t="s">
        <v>335</v>
      </c>
      <c r="E712" s="3" t="s">
        <v>336</v>
      </c>
      <c r="F712" s="2">
        <v>30</v>
      </c>
      <c r="G712" s="2" t="s">
        <v>15</v>
      </c>
      <c r="H712" s="2">
        <v>45300</v>
      </c>
      <c r="I712" s="2">
        <f>IF(AND(B712&gt;=GR_Report!$C$4,B712&lt;=GR_Report!$E$4),1,0)</f>
        <v>0</v>
      </c>
      <c r="J712" s="2">
        <f>IF(GR_Report!$C$6="All",1,IF(C712=GR_Report!$C$6,1,0))</f>
        <v>1</v>
      </c>
      <c r="K712" s="2">
        <f>IF(GR_Report!$G$6="All",1,IF(D712=GR_Report!$G$6,1,0))</f>
        <v>1</v>
      </c>
      <c r="L712" s="2" t="str">
        <f>IF(AND(I712=1,J712=1,K712=1),COUNTIFS($I$2:I712,1,$J$2:J712,1,$K$2:K712,1),"")</f>
        <v/>
      </c>
      <c r="M712" s="2"/>
    </row>
    <row r="713" spans="1:13" ht="14.5" hidden="1" x14ac:dyDescent="0.35">
      <c r="A713" s="2" t="s">
        <v>1191</v>
      </c>
      <c r="B713" s="5">
        <v>46054</v>
      </c>
      <c r="C713" s="2" t="s">
        <v>41</v>
      </c>
      <c r="D713" s="2" t="s">
        <v>98</v>
      </c>
      <c r="E713" s="3" t="s">
        <v>99</v>
      </c>
      <c r="F713" s="2">
        <v>50</v>
      </c>
      <c r="G713" s="2" t="s">
        <v>15</v>
      </c>
      <c r="H713" s="2">
        <v>7300</v>
      </c>
      <c r="I713" s="2">
        <f>IF(AND(B713&gt;=GR_Report!$C$4,B713&lt;=GR_Report!$E$4),1,0)</f>
        <v>0</v>
      </c>
      <c r="J713" s="2">
        <f>IF(GR_Report!$C$6="All",1,IF(C713=GR_Report!$C$6,1,0))</f>
        <v>1</v>
      </c>
      <c r="K713" s="2">
        <f>IF(GR_Report!$G$6="All",1,IF(D713=GR_Report!$G$6,1,0))</f>
        <v>1</v>
      </c>
      <c r="L713" s="2" t="str">
        <f>IF(AND(I713=1,J713=1,K713=1),COUNTIFS($I$2:I713,1,$J$2:J713,1,$K$2:K713,1),"")</f>
        <v/>
      </c>
      <c r="M713" s="2"/>
    </row>
    <row r="714" spans="1:13" ht="14.5" hidden="1" x14ac:dyDescent="0.35">
      <c r="A714" s="2" t="s">
        <v>1192</v>
      </c>
      <c r="B714" s="5">
        <v>46062</v>
      </c>
      <c r="C714" s="2" t="s">
        <v>64</v>
      </c>
      <c r="D714" s="2" t="s">
        <v>421</v>
      </c>
      <c r="E714" s="3" t="s">
        <v>422</v>
      </c>
      <c r="F714" s="2">
        <v>100</v>
      </c>
      <c r="G714" s="2" t="s">
        <v>121</v>
      </c>
      <c r="H714" s="2">
        <v>56200</v>
      </c>
      <c r="I714" s="2">
        <f>IF(AND(B714&gt;=GR_Report!$C$4,B714&lt;=GR_Report!$E$4),1,0)</f>
        <v>0</v>
      </c>
      <c r="J714" s="2">
        <f>IF(GR_Report!$C$6="All",1,IF(C714=GR_Report!$C$6,1,0))</f>
        <v>1</v>
      </c>
      <c r="K714" s="2">
        <f>IF(GR_Report!$G$6="All",1,IF(D714=GR_Report!$G$6,1,0))</f>
        <v>1</v>
      </c>
      <c r="L714" s="2" t="str">
        <f>IF(AND(I714=1,J714=1,K714=1),COUNTIFS($I$2:I714,1,$J$2:J714,1,$K$2:K714,1),"")</f>
        <v/>
      </c>
      <c r="M714" s="2"/>
    </row>
    <row r="715" spans="1:13" ht="14.5" hidden="1" x14ac:dyDescent="0.35">
      <c r="A715" s="2" t="s">
        <v>1193</v>
      </c>
      <c r="B715" s="5">
        <v>46180</v>
      </c>
      <c r="C715" s="2" t="s">
        <v>56</v>
      </c>
      <c r="D715" s="2" t="s">
        <v>67</v>
      </c>
      <c r="E715" s="3" t="s">
        <v>68</v>
      </c>
      <c r="F715" s="2">
        <v>150</v>
      </c>
      <c r="G715" s="2" t="s">
        <v>15</v>
      </c>
      <c r="H715" s="2">
        <v>82400</v>
      </c>
      <c r="I715" s="2">
        <f>IF(AND(B715&gt;=GR_Report!$C$4,B715&lt;=GR_Report!$E$4),1,0)</f>
        <v>0</v>
      </c>
      <c r="J715" s="2">
        <f>IF(GR_Report!$C$6="All",1,IF(C715=GR_Report!$C$6,1,0))</f>
        <v>1</v>
      </c>
      <c r="K715" s="2">
        <f>IF(GR_Report!$G$6="All",1,IF(D715=GR_Report!$G$6,1,0))</f>
        <v>1</v>
      </c>
      <c r="L715" s="2" t="str">
        <f>IF(AND(I715=1,J715=1,K715=1),COUNTIFS($I$2:I715,1,$J$2:J715,1,$K$2:K715,1),"")</f>
        <v/>
      </c>
      <c r="M715" s="2"/>
    </row>
    <row r="716" spans="1:13" ht="14.5" hidden="1" x14ac:dyDescent="0.35">
      <c r="A716" s="2" t="s">
        <v>1194</v>
      </c>
      <c r="B716" s="5">
        <v>46194</v>
      </c>
      <c r="C716" s="2" t="s">
        <v>56</v>
      </c>
      <c r="D716" s="2" t="s">
        <v>54</v>
      </c>
      <c r="E716" s="3" t="s">
        <v>55</v>
      </c>
      <c r="F716" s="2">
        <v>60</v>
      </c>
      <c r="G716" s="2" t="s">
        <v>15</v>
      </c>
      <c r="H716" s="2">
        <v>37700</v>
      </c>
      <c r="I716" s="2">
        <f>IF(AND(B716&gt;=GR_Report!$C$4,B716&lt;=GR_Report!$E$4),1,0)</f>
        <v>0</v>
      </c>
      <c r="J716" s="2">
        <f>IF(GR_Report!$C$6="All",1,IF(C716=GR_Report!$C$6,1,0))</f>
        <v>1</v>
      </c>
      <c r="K716" s="2">
        <f>IF(GR_Report!$G$6="All",1,IF(D716=GR_Report!$G$6,1,0))</f>
        <v>1</v>
      </c>
      <c r="L716" s="2" t="str">
        <f>IF(AND(I716=1,J716=1,K716=1),COUNTIFS($I$2:I716,1,$J$2:J716,1,$K$2:K716,1),"")</f>
        <v/>
      </c>
      <c r="M716" s="2"/>
    </row>
    <row r="717" spans="1:13" ht="14.5" x14ac:dyDescent="0.35">
      <c r="A717" s="2" t="s">
        <v>1195</v>
      </c>
      <c r="B717" s="5">
        <v>46033</v>
      </c>
      <c r="C717" s="2" t="s">
        <v>220</v>
      </c>
      <c r="D717" s="2" t="s">
        <v>218</v>
      </c>
      <c r="E717" s="3" t="s">
        <v>219</v>
      </c>
      <c r="F717" s="2">
        <v>200</v>
      </c>
      <c r="G717" s="2" t="s">
        <v>121</v>
      </c>
      <c r="H717" s="2">
        <v>5900</v>
      </c>
      <c r="I717" s="2">
        <f>IF(AND(B717&gt;=GR_Report!$C$4,B717&lt;=GR_Report!$E$4),1,0)</f>
        <v>0</v>
      </c>
      <c r="J717" s="2">
        <f>IF(GR_Report!$C$6="All",1,IF(C717=GR_Report!$C$6,1,0))</f>
        <v>1</v>
      </c>
      <c r="K717" s="2">
        <f>IF(GR_Report!$G$6="All",1,IF(D717=GR_Report!$G$6,1,0))</f>
        <v>1</v>
      </c>
      <c r="L717" s="2" t="str">
        <f>IF(AND(I717=1,J717=1,K717=1),COUNTIFS($I$2:I717,1,$J$2:J717,1,$K$2:K717,1),"")</f>
        <v/>
      </c>
      <c r="M717" s="2"/>
    </row>
    <row r="718" spans="1:13" ht="14.5" hidden="1" x14ac:dyDescent="0.35">
      <c r="A718" s="2" t="s">
        <v>1196</v>
      </c>
      <c r="B718" s="5">
        <v>46135</v>
      </c>
      <c r="C718" s="2" t="s">
        <v>234</v>
      </c>
      <c r="D718" s="2" t="s">
        <v>232</v>
      </c>
      <c r="E718" s="3" t="s">
        <v>233</v>
      </c>
      <c r="F718" s="2">
        <v>60</v>
      </c>
      <c r="G718" s="2" t="s">
        <v>121</v>
      </c>
      <c r="H718" s="2">
        <v>29700</v>
      </c>
      <c r="I718" s="2">
        <f>IF(AND(B718&gt;=GR_Report!$C$4,B718&lt;=GR_Report!$E$4),1,0)</f>
        <v>0</v>
      </c>
      <c r="J718" s="2">
        <f>IF(GR_Report!$C$6="All",1,IF(C718=GR_Report!$C$6,1,0))</f>
        <v>1</v>
      </c>
      <c r="K718" s="2">
        <f>IF(GR_Report!$G$6="All",1,IF(D718=GR_Report!$G$6,1,0))</f>
        <v>1</v>
      </c>
      <c r="L718" s="2" t="str">
        <f>IF(AND(I718=1,J718=1,K718=1),COUNTIFS($I$2:I718,1,$J$2:J718,1,$K$2:K718,1),"")</f>
        <v/>
      </c>
      <c r="M718" s="2"/>
    </row>
    <row r="719" spans="1:13" ht="14.5" hidden="1" x14ac:dyDescent="0.35">
      <c r="A719" s="2" t="s">
        <v>1197</v>
      </c>
      <c r="B719" s="5">
        <v>46096</v>
      </c>
      <c r="C719" s="2" t="s">
        <v>30</v>
      </c>
      <c r="D719" s="2" t="s">
        <v>108</v>
      </c>
      <c r="E719" s="3" t="s">
        <v>109</v>
      </c>
      <c r="F719" s="2">
        <v>200</v>
      </c>
      <c r="G719" s="2" t="s">
        <v>15</v>
      </c>
      <c r="H719" s="2">
        <v>4300</v>
      </c>
      <c r="I719" s="2">
        <f>IF(AND(B719&gt;=GR_Report!$C$4,B719&lt;=GR_Report!$E$4),1,0)</f>
        <v>1</v>
      </c>
      <c r="J719" s="2">
        <f>IF(GR_Report!$C$6="All",1,IF(C719=GR_Report!$C$6,1,0))</f>
        <v>1</v>
      </c>
      <c r="K719" s="2">
        <f>IF(GR_Report!$G$6="All",1,IF(D719=GR_Report!$G$6,1,0))</f>
        <v>1</v>
      </c>
      <c r="L719" s="2">
        <f>IF(AND(I719=1,J719=1,K719=1),COUNTIFS($I$2:I719,1,$J$2:J719,1,$K$2:K719,1),"")</f>
        <v>119</v>
      </c>
      <c r="M719" s="2"/>
    </row>
    <row r="720" spans="1:13" ht="14.5" hidden="1" x14ac:dyDescent="0.35">
      <c r="A720" s="2" t="s">
        <v>1198</v>
      </c>
      <c r="B720" s="5">
        <v>46164</v>
      </c>
      <c r="C720" s="2" t="s">
        <v>307</v>
      </c>
      <c r="D720" s="2" t="s">
        <v>303</v>
      </c>
      <c r="E720" s="3" t="s">
        <v>304</v>
      </c>
      <c r="F720" s="2">
        <v>80</v>
      </c>
      <c r="G720" s="2" t="s">
        <v>15</v>
      </c>
      <c r="H720" s="2">
        <v>58600</v>
      </c>
      <c r="I720" s="2">
        <f>IF(AND(B720&gt;=GR_Report!$C$4,B720&lt;=GR_Report!$E$4),1,0)</f>
        <v>0</v>
      </c>
      <c r="J720" s="2">
        <f>IF(GR_Report!$C$6="All",1,IF(C720=GR_Report!$C$6,1,0))</f>
        <v>1</v>
      </c>
      <c r="K720" s="2">
        <f>IF(GR_Report!$G$6="All",1,IF(D720=GR_Report!$G$6,1,0))</f>
        <v>1</v>
      </c>
      <c r="L720" s="2" t="str">
        <f>IF(AND(I720=1,J720=1,K720=1),COUNTIFS($I$2:I720,1,$J$2:J720,1,$K$2:K720,1),"")</f>
        <v/>
      </c>
      <c r="M720" s="2"/>
    </row>
    <row r="721" spans="1:13" ht="14.5" hidden="1" x14ac:dyDescent="0.35">
      <c r="A721" s="2" t="s">
        <v>1199</v>
      </c>
      <c r="B721" s="5">
        <v>46152</v>
      </c>
      <c r="C721" s="2" t="s">
        <v>76</v>
      </c>
      <c r="D721" s="2" t="s">
        <v>387</v>
      </c>
      <c r="E721" s="3" t="s">
        <v>388</v>
      </c>
      <c r="F721" s="2">
        <v>40</v>
      </c>
      <c r="G721" s="2" t="s">
        <v>121</v>
      </c>
      <c r="H721" s="2">
        <v>87000</v>
      </c>
      <c r="I721" s="2">
        <f>IF(AND(B721&gt;=GR_Report!$C$4,B721&lt;=GR_Report!$E$4),1,0)</f>
        <v>0</v>
      </c>
      <c r="J721" s="2">
        <f>IF(GR_Report!$C$6="All",1,IF(C721=GR_Report!$C$6,1,0))</f>
        <v>1</v>
      </c>
      <c r="K721" s="2">
        <f>IF(GR_Report!$G$6="All",1,IF(D721=GR_Report!$G$6,1,0))</f>
        <v>1</v>
      </c>
      <c r="L721" s="2" t="str">
        <f>IF(AND(I721=1,J721=1,K721=1),COUNTIFS($I$2:I721,1,$J$2:J721,1,$K$2:K721,1),"")</f>
        <v/>
      </c>
      <c r="M721" s="2"/>
    </row>
    <row r="722" spans="1:13" ht="14.5" hidden="1" x14ac:dyDescent="0.35">
      <c r="A722" s="2" t="s">
        <v>1200</v>
      </c>
      <c r="B722" s="5">
        <v>46189</v>
      </c>
      <c r="C722" s="2" t="s">
        <v>64</v>
      </c>
      <c r="D722" s="2" t="s">
        <v>474</v>
      </c>
      <c r="E722" s="3" t="s">
        <v>475</v>
      </c>
      <c r="F722" s="2">
        <v>80</v>
      </c>
      <c r="G722" s="2" t="s">
        <v>121</v>
      </c>
      <c r="H722" s="2">
        <v>57600</v>
      </c>
      <c r="I722" s="2">
        <f>IF(AND(B722&gt;=GR_Report!$C$4,B722&lt;=GR_Report!$E$4),1,0)</f>
        <v>0</v>
      </c>
      <c r="J722" s="2">
        <f>IF(GR_Report!$C$6="All",1,IF(C722=GR_Report!$C$6,1,0))</f>
        <v>1</v>
      </c>
      <c r="K722" s="2">
        <f>IF(GR_Report!$G$6="All",1,IF(D722=GR_Report!$G$6,1,0))</f>
        <v>1</v>
      </c>
      <c r="L722" s="2" t="str">
        <f>IF(AND(I722=1,J722=1,K722=1),COUNTIFS($I$2:I722,1,$J$2:J722,1,$K$2:K722,1),"")</f>
        <v/>
      </c>
      <c r="M722" s="2"/>
    </row>
    <row r="723" spans="1:13" ht="14.5" x14ac:dyDescent="0.35">
      <c r="A723" s="2" t="s">
        <v>1201</v>
      </c>
      <c r="B723" s="5">
        <v>46050</v>
      </c>
      <c r="C723" s="2" t="s">
        <v>71</v>
      </c>
      <c r="D723" s="2" t="s">
        <v>454</v>
      </c>
      <c r="E723" s="3" t="s">
        <v>455</v>
      </c>
      <c r="F723" s="2">
        <v>50</v>
      </c>
      <c r="G723" s="2" t="s">
        <v>121</v>
      </c>
      <c r="H723" s="2">
        <v>21300</v>
      </c>
      <c r="I723" s="2">
        <f>IF(AND(B723&gt;=GR_Report!$C$4,B723&lt;=GR_Report!$E$4),1,0)</f>
        <v>0</v>
      </c>
      <c r="J723" s="2">
        <f>IF(GR_Report!$C$6="All",1,IF(C723=GR_Report!$C$6,1,0))</f>
        <v>1</v>
      </c>
      <c r="K723" s="2">
        <f>IF(GR_Report!$G$6="All",1,IF(D723=GR_Report!$G$6,1,0))</f>
        <v>1</v>
      </c>
      <c r="L723" s="2" t="str">
        <f>IF(AND(I723=1,J723=1,K723=1),COUNTIFS($I$2:I723,1,$J$2:J723,1,$K$2:K723,1),"")</f>
        <v/>
      </c>
      <c r="M723" s="2"/>
    </row>
    <row r="724" spans="1:13" ht="14.5" hidden="1" x14ac:dyDescent="0.35">
      <c r="A724" s="2" t="s">
        <v>1202</v>
      </c>
      <c r="B724" s="5">
        <v>46188</v>
      </c>
      <c r="C724" s="2" t="s">
        <v>30</v>
      </c>
      <c r="D724" s="2" t="s">
        <v>456</v>
      </c>
      <c r="E724" s="3" t="s">
        <v>457</v>
      </c>
      <c r="F724" s="2">
        <v>200</v>
      </c>
      <c r="G724" s="2" t="s">
        <v>121</v>
      </c>
      <c r="H724" s="2">
        <v>88500</v>
      </c>
      <c r="I724" s="2">
        <f>IF(AND(B724&gt;=GR_Report!$C$4,B724&lt;=GR_Report!$E$4),1,0)</f>
        <v>0</v>
      </c>
      <c r="J724" s="2">
        <f>IF(GR_Report!$C$6="All",1,IF(C724=GR_Report!$C$6,1,0))</f>
        <v>1</v>
      </c>
      <c r="K724" s="2">
        <f>IF(GR_Report!$G$6="All",1,IF(D724=GR_Report!$G$6,1,0))</f>
        <v>1</v>
      </c>
      <c r="L724" s="2" t="str">
        <f>IF(AND(I724=1,J724=1,K724=1),COUNTIFS($I$2:I724,1,$J$2:J724,1,$K$2:K724,1),"")</f>
        <v/>
      </c>
      <c r="M724" s="2"/>
    </row>
    <row r="725" spans="1:13" ht="14.5" hidden="1" x14ac:dyDescent="0.35">
      <c r="A725" s="2" t="s">
        <v>1203</v>
      </c>
      <c r="B725" s="5">
        <v>46103</v>
      </c>
      <c r="C725" s="2" t="s">
        <v>153</v>
      </c>
      <c r="D725" s="2" t="s">
        <v>433</v>
      </c>
      <c r="E725" s="3" t="s">
        <v>434</v>
      </c>
      <c r="F725" s="2">
        <v>100</v>
      </c>
      <c r="G725" s="2" t="s">
        <v>121</v>
      </c>
      <c r="H725" s="2">
        <v>46900</v>
      </c>
      <c r="I725" s="2">
        <f>IF(AND(B725&gt;=GR_Report!$C$4,B725&lt;=GR_Report!$E$4),1,0)</f>
        <v>1</v>
      </c>
      <c r="J725" s="2">
        <f>IF(GR_Report!$C$6="All",1,IF(C725=GR_Report!$C$6,1,0))</f>
        <v>1</v>
      </c>
      <c r="K725" s="2">
        <f>IF(GR_Report!$G$6="All",1,IF(D725=GR_Report!$G$6,1,0))</f>
        <v>1</v>
      </c>
      <c r="L725" s="2">
        <f>IF(AND(I725=1,J725=1,K725=1),COUNTIFS($I$2:I725,1,$J$2:J725,1,$K$2:K725,1),"")</f>
        <v>120</v>
      </c>
      <c r="M725" s="2"/>
    </row>
    <row r="726" spans="1:13" ht="14.5" hidden="1" x14ac:dyDescent="0.35">
      <c r="A726" s="2" t="s">
        <v>1204</v>
      </c>
      <c r="B726" s="5">
        <v>46144</v>
      </c>
      <c r="C726" s="2" t="s">
        <v>76</v>
      </c>
      <c r="D726" s="2" t="s">
        <v>74</v>
      </c>
      <c r="E726" s="3" t="s">
        <v>75</v>
      </c>
      <c r="F726" s="2">
        <v>200</v>
      </c>
      <c r="G726" s="2" t="s">
        <v>15</v>
      </c>
      <c r="H726" s="2">
        <v>43000</v>
      </c>
      <c r="I726" s="2">
        <f>IF(AND(B726&gt;=GR_Report!$C$4,B726&lt;=GR_Report!$E$4),1,0)</f>
        <v>0</v>
      </c>
      <c r="J726" s="2">
        <f>IF(GR_Report!$C$6="All",1,IF(C726=GR_Report!$C$6,1,0))</f>
        <v>1</v>
      </c>
      <c r="K726" s="2">
        <f>IF(GR_Report!$G$6="All",1,IF(D726=GR_Report!$G$6,1,0))</f>
        <v>1</v>
      </c>
      <c r="L726" s="2" t="str">
        <f>IF(AND(I726=1,J726=1,K726=1),COUNTIFS($I$2:I726,1,$J$2:J726,1,$K$2:K726,1),"")</f>
        <v/>
      </c>
      <c r="M726" s="2"/>
    </row>
    <row r="727" spans="1:13" ht="14.5" hidden="1" x14ac:dyDescent="0.35">
      <c r="A727" s="2" t="s">
        <v>1205</v>
      </c>
      <c r="B727" s="5">
        <v>46170</v>
      </c>
      <c r="C727" s="2" t="s">
        <v>46</v>
      </c>
      <c r="D727" s="2" t="s">
        <v>413</v>
      </c>
      <c r="E727" s="3" t="s">
        <v>414</v>
      </c>
      <c r="F727" s="2">
        <v>60</v>
      </c>
      <c r="G727" s="2" t="s">
        <v>121</v>
      </c>
      <c r="H727" s="2">
        <v>58900</v>
      </c>
      <c r="I727" s="2">
        <f>IF(AND(B727&gt;=GR_Report!$C$4,B727&lt;=GR_Report!$E$4),1,0)</f>
        <v>0</v>
      </c>
      <c r="J727" s="2">
        <f>IF(GR_Report!$C$6="All",1,IF(C727=GR_Report!$C$6,1,0))</f>
        <v>1</v>
      </c>
      <c r="K727" s="2">
        <f>IF(GR_Report!$G$6="All",1,IF(D727=GR_Report!$G$6,1,0))</f>
        <v>1</v>
      </c>
      <c r="L727" s="2" t="str">
        <f>IF(AND(I727=1,J727=1,K727=1),COUNTIFS($I$2:I727,1,$J$2:J727,1,$K$2:K727,1),"")</f>
        <v/>
      </c>
      <c r="M727" s="2"/>
    </row>
    <row r="728" spans="1:13" ht="14.5" hidden="1" x14ac:dyDescent="0.35">
      <c r="A728" s="2" t="s">
        <v>1206</v>
      </c>
      <c r="B728" s="5">
        <v>46116</v>
      </c>
      <c r="C728" s="2" t="s">
        <v>24</v>
      </c>
      <c r="D728" s="2" t="s">
        <v>180</v>
      </c>
      <c r="E728" s="3" t="s">
        <v>181</v>
      </c>
      <c r="F728" s="2">
        <v>100</v>
      </c>
      <c r="G728" s="2" t="s">
        <v>121</v>
      </c>
      <c r="H728" s="2">
        <v>50300</v>
      </c>
      <c r="I728" s="2">
        <f>IF(AND(B728&gt;=GR_Report!$C$4,B728&lt;=GR_Report!$E$4),1,0)</f>
        <v>0</v>
      </c>
      <c r="J728" s="2">
        <f>IF(GR_Report!$C$6="All",1,IF(C728=GR_Report!$C$6,1,0))</f>
        <v>1</v>
      </c>
      <c r="K728" s="2">
        <f>IF(GR_Report!$G$6="All",1,IF(D728=GR_Report!$G$6,1,0))</f>
        <v>1</v>
      </c>
      <c r="L728" s="2" t="str">
        <f>IF(AND(I728=1,J728=1,K728=1),COUNTIFS($I$2:I728,1,$J$2:J728,1,$K$2:K728,1),"")</f>
        <v/>
      </c>
      <c r="M728" s="2"/>
    </row>
    <row r="729" spans="1:13" ht="14.5" hidden="1" x14ac:dyDescent="0.35">
      <c r="A729" s="2" t="s">
        <v>1207</v>
      </c>
      <c r="B729" s="5">
        <v>46117</v>
      </c>
      <c r="C729" s="2" t="s">
        <v>64</v>
      </c>
      <c r="D729" s="2" t="s">
        <v>62</v>
      </c>
      <c r="E729" s="3" t="s">
        <v>63</v>
      </c>
      <c r="F729" s="2">
        <v>200</v>
      </c>
      <c r="G729" s="2" t="s">
        <v>15</v>
      </c>
      <c r="H729" s="2">
        <v>82500</v>
      </c>
      <c r="I729" s="2">
        <f>IF(AND(B729&gt;=GR_Report!$C$4,B729&lt;=GR_Report!$E$4),1,0)</f>
        <v>0</v>
      </c>
      <c r="J729" s="2">
        <f>IF(GR_Report!$C$6="All",1,IF(C729=GR_Report!$C$6,1,0))</f>
        <v>1</v>
      </c>
      <c r="K729" s="2">
        <f>IF(GR_Report!$G$6="All",1,IF(D729=GR_Report!$G$6,1,0))</f>
        <v>1</v>
      </c>
      <c r="L729" s="2" t="str">
        <f>IF(AND(I729=1,J729=1,K729=1),COUNTIFS($I$2:I729,1,$J$2:J729,1,$K$2:K729,1),"")</f>
        <v/>
      </c>
      <c r="M729" s="2"/>
    </row>
    <row r="730" spans="1:13" ht="14.5" hidden="1" x14ac:dyDescent="0.35">
      <c r="A730" s="2" t="s">
        <v>1208</v>
      </c>
      <c r="B730" s="5">
        <v>46190</v>
      </c>
      <c r="C730" s="2" t="s">
        <v>24</v>
      </c>
      <c r="D730" s="2" t="s">
        <v>343</v>
      </c>
      <c r="E730" s="3" t="s">
        <v>344</v>
      </c>
      <c r="F730" s="2">
        <v>30</v>
      </c>
      <c r="G730" s="2" t="s">
        <v>15</v>
      </c>
      <c r="H730" s="2">
        <v>27600</v>
      </c>
      <c r="I730" s="2">
        <f>IF(AND(B730&gt;=GR_Report!$C$4,B730&lt;=GR_Report!$E$4),1,0)</f>
        <v>0</v>
      </c>
      <c r="J730" s="2">
        <f>IF(GR_Report!$C$6="All",1,IF(C730=GR_Report!$C$6,1,0))</f>
        <v>1</v>
      </c>
      <c r="K730" s="2">
        <f>IF(GR_Report!$G$6="All",1,IF(D730=GR_Report!$G$6,1,0))</f>
        <v>1</v>
      </c>
      <c r="L730" s="2" t="str">
        <f>IF(AND(I730=1,J730=1,K730=1),COUNTIFS($I$2:I730,1,$J$2:J730,1,$K$2:K730,1),"")</f>
        <v/>
      </c>
      <c r="M730" s="2"/>
    </row>
    <row r="731" spans="1:13" ht="14.5" x14ac:dyDescent="0.35">
      <c r="A731" s="2" t="s">
        <v>1209</v>
      </c>
      <c r="B731" s="5">
        <v>46028</v>
      </c>
      <c r="C731" s="2" t="s">
        <v>61</v>
      </c>
      <c r="D731" s="2" t="s">
        <v>391</v>
      </c>
      <c r="E731" s="3" t="s">
        <v>392</v>
      </c>
      <c r="F731" s="2">
        <v>150</v>
      </c>
      <c r="G731" s="2" t="s">
        <v>121</v>
      </c>
      <c r="H731" s="2">
        <v>8300</v>
      </c>
      <c r="I731" s="2">
        <f>IF(AND(B731&gt;=GR_Report!$C$4,B731&lt;=GR_Report!$E$4),1,0)</f>
        <v>0</v>
      </c>
      <c r="J731" s="2">
        <f>IF(GR_Report!$C$6="All",1,IF(C731=GR_Report!$C$6,1,0))</f>
        <v>1</v>
      </c>
      <c r="K731" s="2">
        <f>IF(GR_Report!$G$6="All",1,IF(D731=GR_Report!$G$6,1,0))</f>
        <v>1</v>
      </c>
      <c r="L731" s="2" t="str">
        <f>IF(AND(I731=1,J731=1,K731=1),COUNTIFS($I$2:I731,1,$J$2:J731,1,$K$2:K731,1),"")</f>
        <v/>
      </c>
      <c r="M731" s="2"/>
    </row>
    <row r="732" spans="1:13" ht="14.5" hidden="1" x14ac:dyDescent="0.35">
      <c r="A732" s="2" t="s">
        <v>1210</v>
      </c>
      <c r="B732" s="5">
        <v>46100</v>
      </c>
      <c r="C732" s="2" t="s">
        <v>38</v>
      </c>
      <c r="D732" s="2" t="s">
        <v>175</v>
      </c>
      <c r="E732" s="3" t="s">
        <v>176</v>
      </c>
      <c r="F732" s="2">
        <v>150</v>
      </c>
      <c r="G732" s="2" t="s">
        <v>121</v>
      </c>
      <c r="H732" s="2">
        <v>59200</v>
      </c>
      <c r="I732" s="2">
        <f>IF(AND(B732&gt;=GR_Report!$C$4,B732&lt;=GR_Report!$E$4),1,0)</f>
        <v>1</v>
      </c>
      <c r="J732" s="2">
        <f>IF(GR_Report!$C$6="All",1,IF(C732=GR_Report!$C$6,1,0))</f>
        <v>1</v>
      </c>
      <c r="K732" s="2">
        <f>IF(GR_Report!$G$6="All",1,IF(D732=GR_Report!$G$6,1,0))</f>
        <v>1</v>
      </c>
      <c r="L732" s="2">
        <f>IF(AND(I732=1,J732=1,K732=1),COUNTIFS($I$2:I732,1,$J$2:J732,1,$K$2:K732,1),"")</f>
        <v>121</v>
      </c>
      <c r="M732" s="2"/>
    </row>
    <row r="733" spans="1:13" ht="14.5" hidden="1" x14ac:dyDescent="0.35">
      <c r="A733" s="2" t="s">
        <v>1211</v>
      </c>
      <c r="B733" s="5">
        <v>46194</v>
      </c>
      <c r="C733" s="2" t="s">
        <v>163</v>
      </c>
      <c r="D733" s="2" t="s">
        <v>161</v>
      </c>
      <c r="E733" s="3" t="s">
        <v>162</v>
      </c>
      <c r="F733" s="2">
        <v>60</v>
      </c>
      <c r="G733" s="2" t="s">
        <v>121</v>
      </c>
      <c r="H733" s="2">
        <v>13800</v>
      </c>
      <c r="I733" s="2">
        <f>IF(AND(B733&gt;=GR_Report!$C$4,B733&lt;=GR_Report!$E$4),1,0)</f>
        <v>0</v>
      </c>
      <c r="J733" s="2">
        <f>IF(GR_Report!$C$6="All",1,IF(C733=GR_Report!$C$6,1,0))</f>
        <v>1</v>
      </c>
      <c r="K733" s="2">
        <f>IF(GR_Report!$G$6="All",1,IF(D733=GR_Report!$G$6,1,0))</f>
        <v>1</v>
      </c>
      <c r="L733" s="2" t="str">
        <f>IF(AND(I733=1,J733=1,K733=1),COUNTIFS($I$2:I733,1,$J$2:J733,1,$K$2:K733,1),"")</f>
        <v/>
      </c>
      <c r="M733" s="2"/>
    </row>
    <row r="734" spans="1:13" ht="14.5" hidden="1" x14ac:dyDescent="0.35">
      <c r="A734" s="2" t="s">
        <v>1212</v>
      </c>
      <c r="B734" s="5">
        <v>46171</v>
      </c>
      <c r="C734" s="2" t="s">
        <v>24</v>
      </c>
      <c r="D734" s="2" t="s">
        <v>180</v>
      </c>
      <c r="E734" s="3" t="s">
        <v>181</v>
      </c>
      <c r="F734" s="2">
        <v>150</v>
      </c>
      <c r="G734" s="2" t="s">
        <v>121</v>
      </c>
      <c r="H734" s="2">
        <v>50300</v>
      </c>
      <c r="I734" s="2">
        <f>IF(AND(B734&gt;=GR_Report!$C$4,B734&lt;=GR_Report!$E$4),1,0)</f>
        <v>0</v>
      </c>
      <c r="J734" s="2">
        <f>IF(GR_Report!$C$6="All",1,IF(C734=GR_Report!$C$6,1,0))</f>
        <v>1</v>
      </c>
      <c r="K734" s="2">
        <f>IF(GR_Report!$G$6="All",1,IF(D734=GR_Report!$G$6,1,0))</f>
        <v>1</v>
      </c>
      <c r="L734" s="2" t="str">
        <f>IF(AND(I734=1,J734=1,K734=1),COUNTIFS($I$2:I734,1,$J$2:J734,1,$K$2:K734,1),"")</f>
        <v/>
      </c>
      <c r="M734" s="2"/>
    </row>
    <row r="735" spans="1:13" ht="14.5" hidden="1" x14ac:dyDescent="0.35">
      <c r="A735" s="2" t="s">
        <v>1213</v>
      </c>
      <c r="B735" s="5">
        <v>46174</v>
      </c>
      <c r="C735" s="2" t="s">
        <v>102</v>
      </c>
      <c r="D735" s="2" t="s">
        <v>241</v>
      </c>
      <c r="E735" s="3" t="s">
        <v>242</v>
      </c>
      <c r="F735" s="2">
        <v>100</v>
      </c>
      <c r="G735" s="2" t="s">
        <v>121</v>
      </c>
      <c r="H735" s="2">
        <v>45900</v>
      </c>
      <c r="I735" s="2">
        <f>IF(AND(B735&gt;=GR_Report!$C$4,B735&lt;=GR_Report!$E$4),1,0)</f>
        <v>0</v>
      </c>
      <c r="J735" s="2">
        <f>IF(GR_Report!$C$6="All",1,IF(C735=GR_Report!$C$6,1,0))</f>
        <v>1</v>
      </c>
      <c r="K735" s="2">
        <f>IF(GR_Report!$G$6="All",1,IF(D735=GR_Report!$G$6,1,0))</f>
        <v>1</v>
      </c>
      <c r="L735" s="2" t="str">
        <f>IF(AND(I735=1,J735=1,K735=1),COUNTIFS($I$2:I735,1,$J$2:J735,1,$K$2:K735,1),"")</f>
        <v/>
      </c>
      <c r="M735" s="2"/>
    </row>
    <row r="736" spans="1:13" ht="14.5" hidden="1" x14ac:dyDescent="0.35">
      <c r="A736" s="2" t="s">
        <v>1214</v>
      </c>
      <c r="B736" s="5">
        <v>46089</v>
      </c>
      <c r="C736" s="2" t="s">
        <v>16</v>
      </c>
      <c r="D736" s="2" t="s">
        <v>65</v>
      </c>
      <c r="E736" s="3" t="s">
        <v>66</v>
      </c>
      <c r="F736" s="2">
        <v>50</v>
      </c>
      <c r="G736" s="2" t="s">
        <v>15</v>
      </c>
      <c r="H736" s="2">
        <v>84100</v>
      </c>
      <c r="I736" s="2">
        <f>IF(AND(B736&gt;=GR_Report!$C$4,B736&lt;=GR_Report!$E$4),1,0)</f>
        <v>1</v>
      </c>
      <c r="J736" s="2">
        <f>IF(GR_Report!$C$6="All",1,IF(C736=GR_Report!$C$6,1,0))</f>
        <v>1</v>
      </c>
      <c r="K736" s="2">
        <f>IF(GR_Report!$G$6="All",1,IF(D736=GR_Report!$G$6,1,0))</f>
        <v>1</v>
      </c>
      <c r="L736" s="2">
        <f>IF(AND(I736=1,J736=1,K736=1),COUNTIFS($I$2:I736,1,$J$2:J736,1,$K$2:K736,1),"")</f>
        <v>122</v>
      </c>
      <c r="M736" s="2"/>
    </row>
    <row r="737" spans="1:13" ht="14.5" hidden="1" x14ac:dyDescent="0.35">
      <c r="A737" s="2" t="s">
        <v>1215</v>
      </c>
      <c r="B737" s="5">
        <v>46086</v>
      </c>
      <c r="C737" s="2" t="s">
        <v>307</v>
      </c>
      <c r="D737" s="2" t="s">
        <v>303</v>
      </c>
      <c r="E737" s="3" t="s">
        <v>304</v>
      </c>
      <c r="F737" s="2">
        <v>80</v>
      </c>
      <c r="G737" s="2" t="s">
        <v>15</v>
      </c>
      <c r="H737" s="2">
        <v>58600</v>
      </c>
      <c r="I737" s="2">
        <f>IF(AND(B737&gt;=GR_Report!$C$4,B737&lt;=GR_Report!$E$4),1,0)</f>
        <v>1</v>
      </c>
      <c r="J737" s="2">
        <f>IF(GR_Report!$C$6="All",1,IF(C737=GR_Report!$C$6,1,0))</f>
        <v>1</v>
      </c>
      <c r="K737" s="2">
        <f>IF(GR_Report!$G$6="All",1,IF(D737=GR_Report!$G$6,1,0))</f>
        <v>1</v>
      </c>
      <c r="L737" s="2">
        <f>IF(AND(I737=1,J737=1,K737=1),COUNTIFS($I$2:I737,1,$J$2:J737,1,$K$2:K737,1),"")</f>
        <v>123</v>
      </c>
      <c r="M737" s="2"/>
    </row>
    <row r="738" spans="1:13" ht="14.5" x14ac:dyDescent="0.35">
      <c r="A738" s="2" t="s">
        <v>1216</v>
      </c>
      <c r="B738" s="5">
        <v>46039</v>
      </c>
      <c r="C738" s="2" t="s">
        <v>172</v>
      </c>
      <c r="D738" s="2" t="s">
        <v>411</v>
      </c>
      <c r="E738" s="3" t="s">
        <v>412</v>
      </c>
      <c r="F738" s="2">
        <v>20</v>
      </c>
      <c r="G738" s="2" t="s">
        <v>121</v>
      </c>
      <c r="H738" s="2">
        <v>79600</v>
      </c>
      <c r="I738" s="2">
        <f>IF(AND(B738&gt;=GR_Report!$C$4,B738&lt;=GR_Report!$E$4),1,0)</f>
        <v>0</v>
      </c>
      <c r="J738" s="2">
        <f>IF(GR_Report!$C$6="All",1,IF(C738=GR_Report!$C$6,1,0))</f>
        <v>1</v>
      </c>
      <c r="K738" s="2">
        <f>IF(GR_Report!$G$6="All",1,IF(D738=GR_Report!$G$6,1,0))</f>
        <v>1</v>
      </c>
      <c r="L738" s="2" t="str">
        <f>IF(AND(I738=1,J738=1,K738=1),COUNTIFS($I$2:I738,1,$J$2:J738,1,$K$2:K738,1),"")</f>
        <v/>
      </c>
      <c r="M738" s="2"/>
    </row>
    <row r="739" spans="1:13" ht="14.5" hidden="1" x14ac:dyDescent="0.35">
      <c r="A739" s="2" t="s">
        <v>1217</v>
      </c>
      <c r="B739" s="5">
        <v>46170</v>
      </c>
      <c r="C739" s="2" t="s">
        <v>251</v>
      </c>
      <c r="D739" s="2" t="s">
        <v>383</v>
      </c>
      <c r="E739" s="3" t="s">
        <v>384</v>
      </c>
      <c r="F739" s="2">
        <v>50</v>
      </c>
      <c r="G739" s="2" t="s">
        <v>121</v>
      </c>
      <c r="H739" s="2">
        <v>58500</v>
      </c>
      <c r="I739" s="2">
        <f>IF(AND(B739&gt;=GR_Report!$C$4,B739&lt;=GR_Report!$E$4),1,0)</f>
        <v>0</v>
      </c>
      <c r="J739" s="2">
        <f>IF(GR_Report!$C$6="All",1,IF(C739=GR_Report!$C$6,1,0))</f>
        <v>1</v>
      </c>
      <c r="K739" s="2">
        <f>IF(GR_Report!$G$6="All",1,IF(D739=GR_Report!$G$6,1,0))</f>
        <v>1</v>
      </c>
      <c r="L739" s="2" t="str">
        <f>IF(AND(I739=1,J739=1,K739=1),COUNTIFS($I$2:I739,1,$J$2:J739,1,$K$2:K739,1),"")</f>
        <v/>
      </c>
      <c r="M739" s="2"/>
    </row>
    <row r="740" spans="1:13" ht="14.5" hidden="1" x14ac:dyDescent="0.35">
      <c r="A740" s="2" t="s">
        <v>1218</v>
      </c>
      <c r="B740" s="5">
        <v>46098</v>
      </c>
      <c r="C740" s="2" t="s">
        <v>24</v>
      </c>
      <c r="D740" s="2" t="s">
        <v>180</v>
      </c>
      <c r="E740" s="3" t="s">
        <v>181</v>
      </c>
      <c r="F740" s="2">
        <v>20</v>
      </c>
      <c r="G740" s="2" t="s">
        <v>121</v>
      </c>
      <c r="H740" s="2">
        <v>50300</v>
      </c>
      <c r="I740" s="2">
        <f>IF(AND(B740&gt;=GR_Report!$C$4,B740&lt;=GR_Report!$E$4),1,0)</f>
        <v>1</v>
      </c>
      <c r="J740" s="2">
        <f>IF(GR_Report!$C$6="All",1,IF(C740=GR_Report!$C$6,1,0))</f>
        <v>1</v>
      </c>
      <c r="K740" s="2">
        <f>IF(GR_Report!$G$6="All",1,IF(D740=GR_Report!$G$6,1,0))</f>
        <v>1</v>
      </c>
      <c r="L740" s="2">
        <f>IF(AND(I740=1,J740=1,K740=1),COUNTIFS($I$2:I740,1,$J$2:J740,1,$K$2:K740,1),"")</f>
        <v>124</v>
      </c>
      <c r="M740" s="2"/>
    </row>
    <row r="741" spans="1:13" ht="14.5" hidden="1" x14ac:dyDescent="0.35">
      <c r="A741" s="2" t="s">
        <v>1219</v>
      </c>
      <c r="B741" s="5">
        <v>46174</v>
      </c>
      <c r="C741" s="2" t="s">
        <v>234</v>
      </c>
      <c r="D741" s="2" t="s">
        <v>458</v>
      </c>
      <c r="E741" s="3" t="s">
        <v>459</v>
      </c>
      <c r="F741" s="2">
        <v>80</v>
      </c>
      <c r="G741" s="2" t="s">
        <v>121</v>
      </c>
      <c r="H741" s="2">
        <v>75700</v>
      </c>
      <c r="I741" s="2">
        <f>IF(AND(B741&gt;=GR_Report!$C$4,B741&lt;=GR_Report!$E$4),1,0)</f>
        <v>0</v>
      </c>
      <c r="J741" s="2">
        <f>IF(GR_Report!$C$6="All",1,IF(C741=GR_Report!$C$6,1,0))</f>
        <v>1</v>
      </c>
      <c r="K741" s="2">
        <f>IF(GR_Report!$G$6="All",1,IF(D741=GR_Report!$G$6,1,0))</f>
        <v>1</v>
      </c>
      <c r="L741" s="2" t="str">
        <f>IF(AND(I741=1,J741=1,K741=1),COUNTIFS($I$2:I741,1,$J$2:J741,1,$K$2:K741,1),"")</f>
        <v/>
      </c>
      <c r="M741" s="2"/>
    </row>
    <row r="742" spans="1:13" ht="14.5" hidden="1" x14ac:dyDescent="0.35">
      <c r="A742" s="2" t="s">
        <v>1220</v>
      </c>
      <c r="B742" s="5">
        <v>46063</v>
      </c>
      <c r="C742" s="2" t="s">
        <v>290</v>
      </c>
      <c r="D742" s="2" t="s">
        <v>288</v>
      </c>
      <c r="E742" s="3" t="s">
        <v>289</v>
      </c>
      <c r="F742" s="2">
        <v>30</v>
      </c>
      <c r="G742" s="2" t="s">
        <v>262</v>
      </c>
      <c r="H742" s="2">
        <v>4400</v>
      </c>
      <c r="I742" s="2">
        <f>IF(AND(B742&gt;=GR_Report!$C$4,B742&lt;=GR_Report!$E$4),1,0)</f>
        <v>0</v>
      </c>
      <c r="J742" s="2">
        <f>IF(GR_Report!$C$6="All",1,IF(C742=GR_Report!$C$6,1,0))</f>
        <v>1</v>
      </c>
      <c r="K742" s="2">
        <f>IF(GR_Report!$G$6="All",1,IF(D742=GR_Report!$G$6,1,0))</f>
        <v>1</v>
      </c>
      <c r="L742" s="2" t="str">
        <f>IF(AND(I742=1,J742=1,K742=1),COUNTIFS($I$2:I742,1,$J$2:J742,1,$K$2:K742,1),"")</f>
        <v/>
      </c>
      <c r="M742" s="2"/>
    </row>
    <row r="743" spans="1:13" ht="14.5" hidden="1" x14ac:dyDescent="0.35">
      <c r="A743" s="2" t="s">
        <v>1221</v>
      </c>
      <c r="B743" s="5">
        <v>46157</v>
      </c>
      <c r="C743" s="2" t="s">
        <v>16</v>
      </c>
      <c r="D743" s="2" t="s">
        <v>212</v>
      </c>
      <c r="E743" s="3" t="s">
        <v>213</v>
      </c>
      <c r="F743" s="2">
        <v>100</v>
      </c>
      <c r="G743" s="2" t="s">
        <v>121</v>
      </c>
      <c r="H743" s="2">
        <v>87400</v>
      </c>
      <c r="I743" s="2">
        <f>IF(AND(B743&gt;=GR_Report!$C$4,B743&lt;=GR_Report!$E$4),1,0)</f>
        <v>0</v>
      </c>
      <c r="J743" s="2">
        <f>IF(GR_Report!$C$6="All",1,IF(C743=GR_Report!$C$6,1,0))</f>
        <v>1</v>
      </c>
      <c r="K743" s="2">
        <f>IF(GR_Report!$G$6="All",1,IF(D743=GR_Report!$G$6,1,0))</f>
        <v>1</v>
      </c>
      <c r="L743" s="2" t="str">
        <f>IF(AND(I743=1,J743=1,K743=1),COUNTIFS($I$2:I743,1,$J$2:J743,1,$K$2:K743,1),"")</f>
        <v/>
      </c>
      <c r="M743" s="2"/>
    </row>
    <row r="744" spans="1:13" ht="14.5" hidden="1" x14ac:dyDescent="0.35">
      <c r="A744" s="2" t="s">
        <v>1222</v>
      </c>
      <c r="B744" s="5">
        <v>46125</v>
      </c>
      <c r="C744" s="2" t="s">
        <v>56</v>
      </c>
      <c r="D744" s="2" t="s">
        <v>230</v>
      </c>
      <c r="E744" s="3" t="s">
        <v>231</v>
      </c>
      <c r="F744" s="2">
        <v>80</v>
      </c>
      <c r="G744" s="2" t="s">
        <v>121</v>
      </c>
      <c r="H744" s="2">
        <v>54500</v>
      </c>
      <c r="I744" s="2">
        <f>IF(AND(B744&gt;=GR_Report!$C$4,B744&lt;=GR_Report!$E$4),1,0)</f>
        <v>0</v>
      </c>
      <c r="J744" s="2">
        <f>IF(GR_Report!$C$6="All",1,IF(C744=GR_Report!$C$6,1,0))</f>
        <v>1</v>
      </c>
      <c r="K744" s="2">
        <f>IF(GR_Report!$G$6="All",1,IF(D744=GR_Report!$G$6,1,0))</f>
        <v>1</v>
      </c>
      <c r="L744" s="2" t="str">
        <f>IF(AND(I744=1,J744=1,K744=1),COUNTIFS($I$2:I744,1,$J$2:J744,1,$K$2:K744,1),"")</f>
        <v/>
      </c>
      <c r="M744" s="2"/>
    </row>
    <row r="745" spans="1:13" ht="14.5" hidden="1" x14ac:dyDescent="0.35">
      <c r="A745" s="2" t="s">
        <v>1223</v>
      </c>
      <c r="B745" s="5">
        <v>46140</v>
      </c>
      <c r="C745" s="2" t="s">
        <v>227</v>
      </c>
      <c r="D745" s="2" t="s">
        <v>228</v>
      </c>
      <c r="E745" s="3" t="s">
        <v>229</v>
      </c>
      <c r="F745" s="2">
        <v>120</v>
      </c>
      <c r="G745" s="2" t="s">
        <v>121</v>
      </c>
      <c r="H745" s="2">
        <v>70400</v>
      </c>
      <c r="I745" s="2">
        <f>IF(AND(B745&gt;=GR_Report!$C$4,B745&lt;=GR_Report!$E$4),1,0)</f>
        <v>0</v>
      </c>
      <c r="J745" s="2">
        <f>IF(GR_Report!$C$6="All",1,IF(C745=GR_Report!$C$6,1,0))</f>
        <v>1</v>
      </c>
      <c r="K745" s="2">
        <f>IF(GR_Report!$G$6="All",1,IF(D745=GR_Report!$G$6,1,0))</f>
        <v>1</v>
      </c>
      <c r="L745" s="2" t="str">
        <f>IF(AND(I745=1,J745=1,K745=1),COUNTIFS($I$2:I745,1,$J$2:J745,1,$K$2:K745,1),"")</f>
        <v/>
      </c>
      <c r="M745" s="2"/>
    </row>
    <row r="746" spans="1:13" ht="14.5" hidden="1" x14ac:dyDescent="0.35">
      <c r="A746" s="2" t="s">
        <v>1224</v>
      </c>
      <c r="B746" s="5">
        <v>46193</v>
      </c>
      <c r="C746" s="2" t="s">
        <v>24</v>
      </c>
      <c r="D746" s="2" t="s">
        <v>343</v>
      </c>
      <c r="E746" s="3" t="s">
        <v>344</v>
      </c>
      <c r="F746" s="2">
        <v>80</v>
      </c>
      <c r="G746" s="2" t="s">
        <v>15</v>
      </c>
      <c r="H746" s="2">
        <v>27600</v>
      </c>
      <c r="I746" s="2">
        <f>IF(AND(B746&gt;=GR_Report!$C$4,B746&lt;=GR_Report!$E$4),1,0)</f>
        <v>0</v>
      </c>
      <c r="J746" s="2">
        <f>IF(GR_Report!$C$6="All",1,IF(C746=GR_Report!$C$6,1,0))</f>
        <v>1</v>
      </c>
      <c r="K746" s="2">
        <f>IF(GR_Report!$G$6="All",1,IF(D746=GR_Report!$G$6,1,0))</f>
        <v>1</v>
      </c>
      <c r="L746" s="2" t="str">
        <f>IF(AND(I746=1,J746=1,K746=1),COUNTIFS($I$2:I746,1,$J$2:J746,1,$K$2:K746,1),"")</f>
        <v/>
      </c>
      <c r="M746" s="2"/>
    </row>
    <row r="747" spans="1:13" ht="14.5" hidden="1" x14ac:dyDescent="0.35">
      <c r="A747" s="2" t="s">
        <v>1225</v>
      </c>
      <c r="B747" s="5">
        <v>46114</v>
      </c>
      <c r="C747" s="2" t="s">
        <v>138</v>
      </c>
      <c r="D747" s="2" t="s">
        <v>184</v>
      </c>
      <c r="E747" s="3" t="s">
        <v>185</v>
      </c>
      <c r="F747" s="2">
        <v>20</v>
      </c>
      <c r="G747" s="2" t="s">
        <v>121</v>
      </c>
      <c r="H747" s="2">
        <v>55600</v>
      </c>
      <c r="I747" s="2">
        <f>IF(AND(B747&gt;=GR_Report!$C$4,B747&lt;=GR_Report!$E$4),1,0)</f>
        <v>0</v>
      </c>
      <c r="J747" s="2">
        <f>IF(GR_Report!$C$6="All",1,IF(C747=GR_Report!$C$6,1,0))</f>
        <v>1</v>
      </c>
      <c r="K747" s="2">
        <f>IF(GR_Report!$G$6="All",1,IF(D747=GR_Report!$G$6,1,0))</f>
        <v>1</v>
      </c>
      <c r="L747" s="2" t="str">
        <f>IF(AND(I747=1,J747=1,K747=1),COUNTIFS($I$2:I747,1,$J$2:J747,1,$K$2:K747,1),"")</f>
        <v/>
      </c>
      <c r="M747" s="2"/>
    </row>
    <row r="748" spans="1:13" ht="14.5" hidden="1" x14ac:dyDescent="0.35">
      <c r="A748" s="2" t="s">
        <v>1226</v>
      </c>
      <c r="B748" s="5">
        <v>46180</v>
      </c>
      <c r="C748" s="2" t="s">
        <v>76</v>
      </c>
      <c r="D748" s="2" t="s">
        <v>299</v>
      </c>
      <c r="E748" s="3" t="s">
        <v>300</v>
      </c>
      <c r="F748" s="2">
        <v>80</v>
      </c>
      <c r="G748" s="2" t="s">
        <v>262</v>
      </c>
      <c r="H748" s="2">
        <v>74400</v>
      </c>
      <c r="I748" s="2">
        <f>IF(AND(B748&gt;=GR_Report!$C$4,B748&lt;=GR_Report!$E$4),1,0)</f>
        <v>0</v>
      </c>
      <c r="J748" s="2">
        <f>IF(GR_Report!$C$6="All",1,IF(C748=GR_Report!$C$6,1,0))</f>
        <v>1</v>
      </c>
      <c r="K748" s="2">
        <f>IF(GR_Report!$G$6="All",1,IF(D748=GR_Report!$G$6,1,0))</f>
        <v>1</v>
      </c>
      <c r="L748" s="2" t="str">
        <f>IF(AND(I748=1,J748=1,K748=1),COUNTIFS($I$2:I748,1,$J$2:J748,1,$K$2:K748,1),"")</f>
        <v/>
      </c>
      <c r="M748" s="2"/>
    </row>
    <row r="749" spans="1:13" ht="14.5" hidden="1" x14ac:dyDescent="0.35">
      <c r="A749" s="2" t="s">
        <v>1227</v>
      </c>
      <c r="B749" s="5">
        <v>46166</v>
      </c>
      <c r="C749" s="2" t="s">
        <v>234</v>
      </c>
      <c r="D749" s="2" t="s">
        <v>266</v>
      </c>
      <c r="E749" s="3" t="s">
        <v>267</v>
      </c>
      <c r="F749" s="2">
        <v>30</v>
      </c>
      <c r="G749" s="2" t="s">
        <v>262</v>
      </c>
      <c r="H749" s="2">
        <v>32900</v>
      </c>
      <c r="I749" s="2">
        <f>IF(AND(B749&gt;=GR_Report!$C$4,B749&lt;=GR_Report!$E$4),1,0)</f>
        <v>0</v>
      </c>
      <c r="J749" s="2">
        <f>IF(GR_Report!$C$6="All",1,IF(C749=GR_Report!$C$6,1,0))</f>
        <v>1</v>
      </c>
      <c r="K749" s="2">
        <f>IF(GR_Report!$G$6="All",1,IF(D749=GR_Report!$G$6,1,0))</f>
        <v>1</v>
      </c>
      <c r="L749" s="2" t="str">
        <f>IF(AND(I749=1,J749=1,K749=1),COUNTIFS($I$2:I749,1,$J$2:J749,1,$K$2:K749,1),"")</f>
        <v/>
      </c>
      <c r="M749" s="2"/>
    </row>
    <row r="750" spans="1:13" ht="14.5" hidden="1" x14ac:dyDescent="0.35">
      <c r="A750" s="2" t="s">
        <v>1228</v>
      </c>
      <c r="B750" s="5">
        <v>46075</v>
      </c>
      <c r="C750" s="2" t="s">
        <v>41</v>
      </c>
      <c r="D750" s="2" t="s">
        <v>365</v>
      </c>
      <c r="E750" s="3" t="s">
        <v>366</v>
      </c>
      <c r="F750" s="2">
        <v>150</v>
      </c>
      <c r="G750" s="2" t="s">
        <v>15</v>
      </c>
      <c r="H750" s="2">
        <v>13100</v>
      </c>
      <c r="I750" s="2">
        <f>IF(AND(B750&gt;=GR_Report!$C$4,B750&lt;=GR_Report!$E$4),1,0)</f>
        <v>0</v>
      </c>
      <c r="J750" s="2">
        <f>IF(GR_Report!$C$6="All",1,IF(C750=GR_Report!$C$6,1,0))</f>
        <v>1</v>
      </c>
      <c r="K750" s="2">
        <f>IF(GR_Report!$G$6="All",1,IF(D750=GR_Report!$G$6,1,0))</f>
        <v>1</v>
      </c>
      <c r="L750" s="2" t="str">
        <f>IF(AND(I750=1,J750=1,K750=1),COUNTIFS($I$2:I750,1,$J$2:J750,1,$K$2:K750,1),"")</f>
        <v/>
      </c>
      <c r="M750" s="2"/>
    </row>
    <row r="751" spans="1:13" ht="14.5" hidden="1" x14ac:dyDescent="0.35">
      <c r="A751" s="2" t="s">
        <v>1229</v>
      </c>
      <c r="B751" s="5">
        <v>46096</v>
      </c>
      <c r="C751" s="2" t="s">
        <v>234</v>
      </c>
      <c r="D751" s="2" t="s">
        <v>380</v>
      </c>
      <c r="E751" s="3" t="s">
        <v>381</v>
      </c>
      <c r="F751" s="2">
        <v>40</v>
      </c>
      <c r="G751" s="2" t="s">
        <v>121</v>
      </c>
      <c r="H751" s="2">
        <v>25800</v>
      </c>
      <c r="I751" s="2">
        <f>IF(AND(B751&gt;=GR_Report!$C$4,B751&lt;=GR_Report!$E$4),1,0)</f>
        <v>1</v>
      </c>
      <c r="J751" s="2">
        <f>IF(GR_Report!$C$6="All",1,IF(C751=GR_Report!$C$6,1,0))</f>
        <v>1</v>
      </c>
      <c r="K751" s="2">
        <f>IF(GR_Report!$G$6="All",1,IF(D751=GR_Report!$G$6,1,0))</f>
        <v>1</v>
      </c>
      <c r="L751" s="2">
        <f>IF(AND(I751=1,J751=1,K751=1),COUNTIFS($I$2:I751,1,$J$2:J751,1,$K$2:K751,1),"")</f>
        <v>125</v>
      </c>
      <c r="M751" s="2"/>
    </row>
    <row r="752" spans="1:13" ht="14.5" hidden="1" x14ac:dyDescent="0.35">
      <c r="A752" s="2" t="s">
        <v>1230</v>
      </c>
      <c r="B752" s="5">
        <v>46107</v>
      </c>
      <c r="C752" s="2" t="s">
        <v>20</v>
      </c>
      <c r="D752" s="2" t="s">
        <v>17</v>
      </c>
      <c r="E752" s="3" t="s">
        <v>18</v>
      </c>
      <c r="F752" s="2">
        <v>40</v>
      </c>
      <c r="G752" s="2" t="s">
        <v>15</v>
      </c>
      <c r="H752" s="2">
        <v>78700</v>
      </c>
      <c r="I752" s="2">
        <f>IF(AND(B752&gt;=GR_Report!$C$4,B752&lt;=GR_Report!$E$4),1,0)</f>
        <v>1</v>
      </c>
      <c r="J752" s="2">
        <f>IF(GR_Report!$C$6="All",1,IF(C752=GR_Report!$C$6,1,0))</f>
        <v>1</v>
      </c>
      <c r="K752" s="2">
        <f>IF(GR_Report!$G$6="All",1,IF(D752=GR_Report!$G$6,1,0))</f>
        <v>1</v>
      </c>
      <c r="L752" s="2">
        <f>IF(AND(I752=1,J752=1,K752=1),COUNTIFS($I$2:I752,1,$J$2:J752,1,$K$2:K752,1),"")</f>
        <v>126</v>
      </c>
      <c r="M752" s="2"/>
    </row>
    <row r="753" spans="1:13" ht="14.5" x14ac:dyDescent="0.35">
      <c r="A753" s="2" t="s">
        <v>1231</v>
      </c>
      <c r="B753" s="5">
        <v>46028</v>
      </c>
      <c r="C753" s="2" t="s">
        <v>49</v>
      </c>
      <c r="D753" s="2" t="s">
        <v>470</v>
      </c>
      <c r="E753" s="3" t="s">
        <v>471</v>
      </c>
      <c r="F753" s="2">
        <v>40</v>
      </c>
      <c r="G753" s="2" t="s">
        <v>121</v>
      </c>
      <c r="H753" s="2">
        <v>34500</v>
      </c>
      <c r="I753" s="2">
        <f>IF(AND(B753&gt;=GR_Report!$C$4,B753&lt;=GR_Report!$E$4),1,0)</f>
        <v>0</v>
      </c>
      <c r="J753" s="2">
        <f>IF(GR_Report!$C$6="All",1,IF(C753=GR_Report!$C$6,1,0))</f>
        <v>1</v>
      </c>
      <c r="K753" s="2">
        <f>IF(GR_Report!$G$6="All",1,IF(D753=GR_Report!$G$6,1,0))</f>
        <v>1</v>
      </c>
      <c r="L753" s="2" t="str">
        <f>IF(AND(I753=1,J753=1,K753=1),COUNTIFS($I$2:I753,1,$J$2:J753,1,$K$2:K753,1),"")</f>
        <v/>
      </c>
      <c r="M753" s="2"/>
    </row>
    <row r="754" spans="1:13" ht="14.5" hidden="1" x14ac:dyDescent="0.35">
      <c r="A754" s="2" t="s">
        <v>1232</v>
      </c>
      <c r="B754" s="5">
        <v>46136</v>
      </c>
      <c r="C754" s="2" t="s">
        <v>76</v>
      </c>
      <c r="D754" s="2" t="s">
        <v>106</v>
      </c>
      <c r="E754" s="3" t="s">
        <v>107</v>
      </c>
      <c r="F754" s="2">
        <v>100</v>
      </c>
      <c r="G754" s="2" t="s">
        <v>15</v>
      </c>
      <c r="H754" s="2">
        <v>16300</v>
      </c>
      <c r="I754" s="2">
        <f>IF(AND(B754&gt;=GR_Report!$C$4,B754&lt;=GR_Report!$E$4),1,0)</f>
        <v>0</v>
      </c>
      <c r="J754" s="2">
        <f>IF(GR_Report!$C$6="All",1,IF(C754=GR_Report!$C$6,1,0))</f>
        <v>1</v>
      </c>
      <c r="K754" s="2">
        <f>IF(GR_Report!$G$6="All",1,IF(D754=GR_Report!$G$6,1,0))</f>
        <v>1</v>
      </c>
      <c r="L754" s="2" t="str">
        <f>IF(AND(I754=1,J754=1,K754=1),COUNTIFS($I$2:I754,1,$J$2:J754,1,$K$2:K754,1),"")</f>
        <v/>
      </c>
      <c r="M754" s="2"/>
    </row>
    <row r="755" spans="1:13" ht="14.5" x14ac:dyDescent="0.35">
      <c r="A755" s="2" t="s">
        <v>1233</v>
      </c>
      <c r="B755" s="5">
        <v>46031</v>
      </c>
      <c r="C755" s="2" t="s">
        <v>56</v>
      </c>
      <c r="D755" s="2" t="s">
        <v>54</v>
      </c>
      <c r="E755" s="3" t="s">
        <v>55</v>
      </c>
      <c r="F755" s="2">
        <v>20</v>
      </c>
      <c r="G755" s="2" t="s">
        <v>15</v>
      </c>
      <c r="H755" s="2">
        <v>37700</v>
      </c>
      <c r="I755" s="2">
        <f>IF(AND(B755&gt;=GR_Report!$C$4,B755&lt;=GR_Report!$E$4),1,0)</f>
        <v>0</v>
      </c>
      <c r="J755" s="2">
        <f>IF(GR_Report!$C$6="All",1,IF(C755=GR_Report!$C$6,1,0))</f>
        <v>1</v>
      </c>
      <c r="K755" s="2">
        <f>IF(GR_Report!$G$6="All",1,IF(D755=GR_Report!$G$6,1,0))</f>
        <v>1</v>
      </c>
      <c r="L755" s="2" t="str">
        <f>IF(AND(I755=1,J755=1,K755=1),COUNTIFS($I$2:I755,1,$J$2:J755,1,$K$2:K755,1),"")</f>
        <v/>
      </c>
      <c r="M755" s="2"/>
    </row>
    <row r="756" spans="1:13" ht="14.5" x14ac:dyDescent="0.35">
      <c r="A756" s="2" t="s">
        <v>1234</v>
      </c>
      <c r="B756" s="5">
        <v>46031</v>
      </c>
      <c r="C756" s="2" t="s">
        <v>27</v>
      </c>
      <c r="D756" s="2" t="s">
        <v>419</v>
      </c>
      <c r="E756" s="3" t="s">
        <v>420</v>
      </c>
      <c r="F756" s="2">
        <v>20</v>
      </c>
      <c r="G756" s="2" t="s">
        <v>121</v>
      </c>
      <c r="H756" s="2">
        <v>5600</v>
      </c>
      <c r="I756" s="2">
        <f>IF(AND(B756&gt;=GR_Report!$C$4,B756&lt;=GR_Report!$E$4),1,0)</f>
        <v>0</v>
      </c>
      <c r="J756" s="2">
        <f>IF(GR_Report!$C$6="All",1,IF(C756=GR_Report!$C$6,1,0))</f>
        <v>1</v>
      </c>
      <c r="K756" s="2">
        <f>IF(GR_Report!$G$6="All",1,IF(D756=GR_Report!$G$6,1,0))</f>
        <v>1</v>
      </c>
      <c r="L756" s="2" t="str">
        <f>IF(AND(I756=1,J756=1,K756=1),COUNTIFS($I$2:I756,1,$J$2:J756,1,$K$2:K756,1),"")</f>
        <v/>
      </c>
      <c r="M756" s="2"/>
    </row>
    <row r="757" spans="1:13" ht="14.5" hidden="1" x14ac:dyDescent="0.35">
      <c r="A757" s="2" t="s">
        <v>1235</v>
      </c>
      <c r="B757" s="5">
        <v>46067</v>
      </c>
      <c r="C757" s="2" t="s">
        <v>16</v>
      </c>
      <c r="D757" s="2" t="s">
        <v>212</v>
      </c>
      <c r="E757" s="3" t="s">
        <v>213</v>
      </c>
      <c r="F757" s="2">
        <v>30</v>
      </c>
      <c r="G757" s="2" t="s">
        <v>121</v>
      </c>
      <c r="H757" s="2">
        <v>87400</v>
      </c>
      <c r="I757" s="2">
        <f>IF(AND(B757&gt;=GR_Report!$C$4,B757&lt;=GR_Report!$E$4),1,0)</f>
        <v>0</v>
      </c>
      <c r="J757" s="2">
        <f>IF(GR_Report!$C$6="All",1,IF(C757=GR_Report!$C$6,1,0))</f>
        <v>1</v>
      </c>
      <c r="K757" s="2">
        <f>IF(GR_Report!$G$6="All",1,IF(D757=GR_Report!$G$6,1,0))</f>
        <v>1</v>
      </c>
      <c r="L757" s="2" t="str">
        <f>IF(AND(I757=1,J757=1,K757=1),COUNTIFS($I$2:I757,1,$J$2:J757,1,$K$2:K757,1),"")</f>
        <v/>
      </c>
      <c r="M757" s="2"/>
    </row>
    <row r="758" spans="1:13" ht="14.5" hidden="1" x14ac:dyDescent="0.35">
      <c r="A758" s="2" t="s">
        <v>1236</v>
      </c>
      <c r="B758" s="5">
        <v>46118</v>
      </c>
      <c r="C758" s="2" t="s">
        <v>251</v>
      </c>
      <c r="D758" s="2" t="s">
        <v>249</v>
      </c>
      <c r="E758" s="3" t="s">
        <v>250</v>
      </c>
      <c r="F758" s="2">
        <v>30</v>
      </c>
      <c r="G758" s="2" t="s">
        <v>121</v>
      </c>
      <c r="H758" s="2">
        <v>76200</v>
      </c>
      <c r="I758" s="2">
        <f>IF(AND(B758&gt;=GR_Report!$C$4,B758&lt;=GR_Report!$E$4),1,0)</f>
        <v>0</v>
      </c>
      <c r="J758" s="2">
        <f>IF(GR_Report!$C$6="All",1,IF(C758=GR_Report!$C$6,1,0))</f>
        <v>1</v>
      </c>
      <c r="K758" s="2">
        <f>IF(GR_Report!$G$6="All",1,IF(D758=GR_Report!$G$6,1,0))</f>
        <v>1</v>
      </c>
      <c r="L758" s="2" t="str">
        <f>IF(AND(I758=1,J758=1,K758=1),COUNTIFS($I$2:I758,1,$J$2:J758,1,$K$2:K758,1),"")</f>
        <v/>
      </c>
      <c r="M758" s="2"/>
    </row>
    <row r="759" spans="1:13" ht="14.5" hidden="1" x14ac:dyDescent="0.35">
      <c r="A759" s="2" t="s">
        <v>1237</v>
      </c>
      <c r="B759" s="5">
        <v>46185</v>
      </c>
      <c r="C759" s="2" t="s">
        <v>16</v>
      </c>
      <c r="D759" s="2" t="s">
        <v>212</v>
      </c>
      <c r="E759" s="3" t="s">
        <v>213</v>
      </c>
      <c r="F759" s="2">
        <v>200</v>
      </c>
      <c r="G759" s="2" t="s">
        <v>121</v>
      </c>
      <c r="H759" s="2">
        <v>87400</v>
      </c>
      <c r="I759" s="2">
        <f>IF(AND(B759&gt;=GR_Report!$C$4,B759&lt;=GR_Report!$E$4),1,0)</f>
        <v>0</v>
      </c>
      <c r="J759" s="2">
        <f>IF(GR_Report!$C$6="All",1,IF(C759=GR_Report!$C$6,1,0))</f>
        <v>1</v>
      </c>
      <c r="K759" s="2">
        <f>IF(GR_Report!$G$6="All",1,IF(D759=GR_Report!$G$6,1,0))</f>
        <v>1</v>
      </c>
      <c r="L759" s="2" t="str">
        <f>IF(AND(I759=1,J759=1,K759=1),COUNTIFS($I$2:I759,1,$J$2:J759,1,$K$2:K759,1),"")</f>
        <v/>
      </c>
      <c r="M759" s="2"/>
    </row>
    <row r="760" spans="1:13" ht="14.5" hidden="1" x14ac:dyDescent="0.35">
      <c r="A760" s="2" t="s">
        <v>1238</v>
      </c>
      <c r="B760" s="5">
        <v>46193</v>
      </c>
      <c r="C760" s="2" t="s">
        <v>71</v>
      </c>
      <c r="D760" s="2" t="s">
        <v>385</v>
      </c>
      <c r="E760" s="3" t="s">
        <v>386</v>
      </c>
      <c r="F760" s="2">
        <v>40</v>
      </c>
      <c r="G760" s="2" t="s">
        <v>121</v>
      </c>
      <c r="H760" s="2">
        <v>68600</v>
      </c>
      <c r="I760" s="2">
        <f>IF(AND(B760&gt;=GR_Report!$C$4,B760&lt;=GR_Report!$E$4),1,0)</f>
        <v>0</v>
      </c>
      <c r="J760" s="2">
        <f>IF(GR_Report!$C$6="All",1,IF(C760=GR_Report!$C$6,1,0))</f>
        <v>1</v>
      </c>
      <c r="K760" s="2">
        <f>IF(GR_Report!$G$6="All",1,IF(D760=GR_Report!$G$6,1,0))</f>
        <v>1</v>
      </c>
      <c r="L760" s="2" t="str">
        <f>IF(AND(I760=1,J760=1,K760=1),COUNTIFS($I$2:I760,1,$J$2:J760,1,$K$2:K760,1),"")</f>
        <v/>
      </c>
      <c r="M760" s="2"/>
    </row>
    <row r="761" spans="1:13" ht="14.5" hidden="1" x14ac:dyDescent="0.35">
      <c r="A761" s="2" t="s">
        <v>1239</v>
      </c>
      <c r="B761" s="5">
        <v>46194</v>
      </c>
      <c r="C761" s="2" t="s">
        <v>97</v>
      </c>
      <c r="D761" s="2" t="s">
        <v>223</v>
      </c>
      <c r="E761" s="3" t="s">
        <v>224</v>
      </c>
      <c r="F761" s="2">
        <v>60</v>
      </c>
      <c r="G761" s="2" t="s">
        <v>121</v>
      </c>
      <c r="H761" s="2">
        <v>15600</v>
      </c>
      <c r="I761" s="2">
        <f>IF(AND(B761&gt;=GR_Report!$C$4,B761&lt;=GR_Report!$E$4),1,0)</f>
        <v>0</v>
      </c>
      <c r="J761" s="2">
        <f>IF(GR_Report!$C$6="All",1,IF(C761=GR_Report!$C$6,1,0))</f>
        <v>1</v>
      </c>
      <c r="K761" s="2">
        <f>IF(GR_Report!$G$6="All",1,IF(D761=GR_Report!$G$6,1,0))</f>
        <v>1</v>
      </c>
      <c r="L761" s="2" t="str">
        <f>IF(AND(I761=1,J761=1,K761=1),COUNTIFS($I$2:I761,1,$J$2:J761,1,$K$2:K761,1),"")</f>
        <v/>
      </c>
      <c r="M761" s="2"/>
    </row>
    <row r="762" spans="1:13" ht="14.5" hidden="1" x14ac:dyDescent="0.35">
      <c r="A762" s="2" t="s">
        <v>1240</v>
      </c>
      <c r="B762" s="5">
        <v>46177</v>
      </c>
      <c r="C762" s="2" t="s">
        <v>61</v>
      </c>
      <c r="D762" s="2" t="s">
        <v>391</v>
      </c>
      <c r="E762" s="3" t="s">
        <v>392</v>
      </c>
      <c r="F762" s="2">
        <v>150</v>
      </c>
      <c r="G762" s="2" t="s">
        <v>121</v>
      </c>
      <c r="H762" s="2">
        <v>8300</v>
      </c>
      <c r="I762" s="2">
        <f>IF(AND(B762&gt;=GR_Report!$C$4,B762&lt;=GR_Report!$E$4),1,0)</f>
        <v>0</v>
      </c>
      <c r="J762" s="2">
        <f>IF(GR_Report!$C$6="All",1,IF(C762=GR_Report!$C$6,1,0))</f>
        <v>1</v>
      </c>
      <c r="K762" s="2">
        <f>IF(GR_Report!$G$6="All",1,IF(D762=GR_Report!$G$6,1,0))</f>
        <v>1</v>
      </c>
      <c r="L762" s="2" t="str">
        <f>IF(AND(I762=1,J762=1,K762=1),COUNTIFS($I$2:I762,1,$J$2:J762,1,$K$2:K762,1),"")</f>
        <v/>
      </c>
      <c r="M762" s="2"/>
    </row>
    <row r="763" spans="1:13" ht="14.5" hidden="1" x14ac:dyDescent="0.35">
      <c r="A763" s="2" t="s">
        <v>1241</v>
      </c>
      <c r="B763" s="5">
        <v>46129</v>
      </c>
      <c r="C763" s="2" t="s">
        <v>41</v>
      </c>
      <c r="D763" s="2" t="s">
        <v>91</v>
      </c>
      <c r="E763" s="3" t="s">
        <v>92</v>
      </c>
      <c r="F763" s="2">
        <v>150</v>
      </c>
      <c r="G763" s="2" t="s">
        <v>15</v>
      </c>
      <c r="H763" s="2">
        <v>7800</v>
      </c>
      <c r="I763" s="2">
        <f>IF(AND(B763&gt;=GR_Report!$C$4,B763&lt;=GR_Report!$E$4),1,0)</f>
        <v>0</v>
      </c>
      <c r="J763" s="2">
        <f>IF(GR_Report!$C$6="All",1,IF(C763=GR_Report!$C$6,1,0))</f>
        <v>1</v>
      </c>
      <c r="K763" s="2">
        <f>IF(GR_Report!$G$6="All",1,IF(D763=GR_Report!$G$6,1,0))</f>
        <v>1</v>
      </c>
      <c r="L763" s="2" t="str">
        <f>IF(AND(I763=1,J763=1,K763=1),COUNTIFS($I$2:I763,1,$J$2:J763,1,$K$2:K763,1),"")</f>
        <v/>
      </c>
      <c r="M763" s="2"/>
    </row>
    <row r="764" spans="1:13" ht="14.5" hidden="1" x14ac:dyDescent="0.35">
      <c r="A764" s="2" t="s">
        <v>1242</v>
      </c>
      <c r="B764" s="5">
        <v>46057</v>
      </c>
      <c r="C764" s="2" t="s">
        <v>81</v>
      </c>
      <c r="D764" s="2" t="s">
        <v>84</v>
      </c>
      <c r="E764" s="3" t="s">
        <v>85</v>
      </c>
      <c r="F764" s="2">
        <v>40</v>
      </c>
      <c r="G764" s="2" t="s">
        <v>15</v>
      </c>
      <c r="H764" s="2">
        <v>66300</v>
      </c>
      <c r="I764" s="2">
        <f>IF(AND(B764&gt;=GR_Report!$C$4,B764&lt;=GR_Report!$E$4),1,0)</f>
        <v>0</v>
      </c>
      <c r="J764" s="2">
        <f>IF(GR_Report!$C$6="All",1,IF(C764=GR_Report!$C$6,1,0))</f>
        <v>1</v>
      </c>
      <c r="K764" s="2">
        <f>IF(GR_Report!$G$6="All",1,IF(D764=GR_Report!$G$6,1,0))</f>
        <v>1</v>
      </c>
      <c r="L764" s="2" t="str">
        <f>IF(AND(I764=1,J764=1,K764=1),COUNTIFS($I$2:I764,1,$J$2:J764,1,$K$2:K764,1),"")</f>
        <v/>
      </c>
      <c r="M764" s="2"/>
    </row>
    <row r="765" spans="1:13" ht="14.5" hidden="1" x14ac:dyDescent="0.35">
      <c r="A765" s="2" t="s">
        <v>1243</v>
      </c>
      <c r="B765" s="5">
        <v>46171</v>
      </c>
      <c r="C765" s="2" t="s">
        <v>112</v>
      </c>
      <c r="D765" s="2" t="s">
        <v>252</v>
      </c>
      <c r="E765" s="3" t="s">
        <v>253</v>
      </c>
      <c r="F765" s="2">
        <v>120</v>
      </c>
      <c r="G765" s="2" t="s">
        <v>121</v>
      </c>
      <c r="H765" s="2">
        <v>89000</v>
      </c>
      <c r="I765" s="2">
        <f>IF(AND(B765&gt;=GR_Report!$C$4,B765&lt;=GR_Report!$E$4),1,0)</f>
        <v>0</v>
      </c>
      <c r="J765" s="2">
        <f>IF(GR_Report!$C$6="All",1,IF(C765=GR_Report!$C$6,1,0))</f>
        <v>1</v>
      </c>
      <c r="K765" s="2">
        <f>IF(GR_Report!$G$6="All",1,IF(D765=GR_Report!$G$6,1,0))</f>
        <v>1</v>
      </c>
      <c r="L765" s="2" t="str">
        <f>IF(AND(I765=1,J765=1,K765=1),COUNTIFS($I$2:I765,1,$J$2:J765,1,$K$2:K765,1),"")</f>
        <v/>
      </c>
      <c r="M765" s="2"/>
    </row>
    <row r="766" spans="1:13" ht="14.5" hidden="1" x14ac:dyDescent="0.35">
      <c r="A766" s="2" t="s">
        <v>1244</v>
      </c>
      <c r="B766" s="5">
        <v>46142</v>
      </c>
      <c r="C766" s="2" t="s">
        <v>30</v>
      </c>
      <c r="D766" s="2" t="s">
        <v>108</v>
      </c>
      <c r="E766" s="3" t="s">
        <v>109</v>
      </c>
      <c r="F766" s="2">
        <v>120</v>
      </c>
      <c r="G766" s="2" t="s">
        <v>15</v>
      </c>
      <c r="H766" s="2">
        <v>4300</v>
      </c>
      <c r="I766" s="2">
        <f>IF(AND(B766&gt;=GR_Report!$C$4,B766&lt;=GR_Report!$E$4),1,0)</f>
        <v>0</v>
      </c>
      <c r="J766" s="2">
        <f>IF(GR_Report!$C$6="All",1,IF(C766=GR_Report!$C$6,1,0))</f>
        <v>1</v>
      </c>
      <c r="K766" s="2">
        <f>IF(GR_Report!$G$6="All",1,IF(D766=GR_Report!$G$6,1,0))</f>
        <v>1</v>
      </c>
      <c r="L766" s="2" t="str">
        <f>IF(AND(I766=1,J766=1,K766=1),COUNTIFS($I$2:I766,1,$J$2:J766,1,$K$2:K766,1),"")</f>
        <v/>
      </c>
      <c r="M766" s="2"/>
    </row>
    <row r="767" spans="1:13" ht="14.5" x14ac:dyDescent="0.35">
      <c r="A767" s="2" t="s">
        <v>1245</v>
      </c>
      <c r="B767" s="5">
        <v>46037</v>
      </c>
      <c r="C767" s="2" t="s">
        <v>41</v>
      </c>
      <c r="D767" s="2" t="s">
        <v>98</v>
      </c>
      <c r="E767" s="3" t="s">
        <v>99</v>
      </c>
      <c r="F767" s="2">
        <v>100</v>
      </c>
      <c r="G767" s="2" t="s">
        <v>15</v>
      </c>
      <c r="H767" s="2">
        <v>7300</v>
      </c>
      <c r="I767" s="2">
        <f>IF(AND(B767&gt;=GR_Report!$C$4,B767&lt;=GR_Report!$E$4),1,0)</f>
        <v>0</v>
      </c>
      <c r="J767" s="2">
        <f>IF(GR_Report!$C$6="All",1,IF(C767=GR_Report!$C$6,1,0))</f>
        <v>1</v>
      </c>
      <c r="K767" s="2">
        <f>IF(GR_Report!$G$6="All",1,IF(D767=GR_Report!$G$6,1,0))</f>
        <v>1</v>
      </c>
      <c r="L767" s="2" t="str">
        <f>IF(AND(I767=1,J767=1,K767=1),COUNTIFS($I$2:I767,1,$J$2:J767,1,$K$2:K767,1),"")</f>
        <v/>
      </c>
      <c r="M767" s="2"/>
    </row>
    <row r="768" spans="1:13" ht="14.5" hidden="1" x14ac:dyDescent="0.35">
      <c r="A768" s="2" t="s">
        <v>1246</v>
      </c>
      <c r="B768" s="5">
        <v>46127</v>
      </c>
      <c r="C768" s="2" t="s">
        <v>153</v>
      </c>
      <c r="D768" s="2" t="s">
        <v>286</v>
      </c>
      <c r="E768" s="3" t="s">
        <v>287</v>
      </c>
      <c r="F768" s="2">
        <v>150</v>
      </c>
      <c r="G768" s="2" t="s">
        <v>262</v>
      </c>
      <c r="H768" s="2">
        <v>67900</v>
      </c>
      <c r="I768" s="2">
        <f>IF(AND(B768&gt;=GR_Report!$C$4,B768&lt;=GR_Report!$E$4),1,0)</f>
        <v>0</v>
      </c>
      <c r="J768" s="2">
        <f>IF(GR_Report!$C$6="All",1,IF(C768=GR_Report!$C$6,1,0))</f>
        <v>1</v>
      </c>
      <c r="K768" s="2">
        <f>IF(GR_Report!$G$6="All",1,IF(D768=GR_Report!$G$6,1,0))</f>
        <v>1</v>
      </c>
      <c r="L768" s="2" t="str">
        <f>IF(AND(I768=1,J768=1,K768=1),COUNTIFS($I$2:I768,1,$J$2:J768,1,$K$2:K768,1),"")</f>
        <v/>
      </c>
      <c r="M768" s="2"/>
    </row>
    <row r="769" spans="1:13" ht="14.5" hidden="1" x14ac:dyDescent="0.35">
      <c r="A769" s="2" t="s">
        <v>1247</v>
      </c>
      <c r="B769" s="5">
        <v>46198</v>
      </c>
      <c r="C769" s="2" t="s">
        <v>234</v>
      </c>
      <c r="D769" s="2" t="s">
        <v>458</v>
      </c>
      <c r="E769" s="3" t="s">
        <v>459</v>
      </c>
      <c r="F769" s="2">
        <v>150</v>
      </c>
      <c r="G769" s="2" t="s">
        <v>121</v>
      </c>
      <c r="H769" s="2">
        <v>75700</v>
      </c>
      <c r="I769" s="2">
        <f>IF(AND(B769&gt;=GR_Report!$C$4,B769&lt;=GR_Report!$E$4),1,0)</f>
        <v>0</v>
      </c>
      <c r="J769" s="2">
        <f>IF(GR_Report!$C$6="All",1,IF(C769=GR_Report!$C$6,1,0))</f>
        <v>1</v>
      </c>
      <c r="K769" s="2">
        <f>IF(GR_Report!$G$6="All",1,IF(D769=GR_Report!$G$6,1,0))</f>
        <v>1</v>
      </c>
      <c r="L769" s="2" t="str">
        <f>IF(AND(I769=1,J769=1,K769=1),COUNTIFS($I$2:I769,1,$J$2:J769,1,$K$2:K769,1),"")</f>
        <v/>
      </c>
      <c r="M769" s="2"/>
    </row>
    <row r="770" spans="1:13" ht="14.5" hidden="1" x14ac:dyDescent="0.35">
      <c r="A770" s="2" t="s">
        <v>1248</v>
      </c>
      <c r="B770" s="5">
        <v>46097</v>
      </c>
      <c r="C770" s="2" t="s">
        <v>97</v>
      </c>
      <c r="D770" s="2" t="s">
        <v>223</v>
      </c>
      <c r="E770" s="3" t="s">
        <v>224</v>
      </c>
      <c r="F770" s="2">
        <v>80</v>
      </c>
      <c r="G770" s="2" t="s">
        <v>121</v>
      </c>
      <c r="H770" s="2">
        <v>15600</v>
      </c>
      <c r="I770" s="2">
        <f>IF(AND(B770&gt;=GR_Report!$C$4,B770&lt;=GR_Report!$E$4),1,0)</f>
        <v>1</v>
      </c>
      <c r="J770" s="2">
        <f>IF(GR_Report!$C$6="All",1,IF(C770=GR_Report!$C$6,1,0))</f>
        <v>1</v>
      </c>
      <c r="K770" s="2">
        <f>IF(GR_Report!$G$6="All",1,IF(D770=GR_Report!$G$6,1,0))</f>
        <v>1</v>
      </c>
      <c r="L770" s="2">
        <f>IF(AND(I770=1,J770=1,K770=1),COUNTIFS($I$2:I770,1,$J$2:J770,1,$K$2:K770,1),"")</f>
        <v>127</v>
      </c>
      <c r="M770" s="2"/>
    </row>
    <row r="771" spans="1:13" ht="14.5" hidden="1" x14ac:dyDescent="0.35">
      <c r="A771" s="2" t="s">
        <v>1249</v>
      </c>
      <c r="B771" s="5">
        <v>46134</v>
      </c>
      <c r="C771" s="2" t="s">
        <v>46</v>
      </c>
      <c r="D771" s="2" t="s">
        <v>403</v>
      </c>
      <c r="E771" s="3" t="s">
        <v>404</v>
      </c>
      <c r="F771" s="2">
        <v>100</v>
      </c>
      <c r="G771" s="2" t="s">
        <v>121</v>
      </c>
      <c r="H771" s="2">
        <v>55300</v>
      </c>
      <c r="I771" s="2">
        <f>IF(AND(B771&gt;=GR_Report!$C$4,B771&lt;=GR_Report!$E$4),1,0)</f>
        <v>0</v>
      </c>
      <c r="J771" s="2">
        <f>IF(GR_Report!$C$6="All",1,IF(C771=GR_Report!$C$6,1,0))</f>
        <v>1</v>
      </c>
      <c r="K771" s="2">
        <f>IF(GR_Report!$G$6="All",1,IF(D771=GR_Report!$G$6,1,0))</f>
        <v>1</v>
      </c>
      <c r="L771" s="2" t="str">
        <f>IF(AND(I771=1,J771=1,K771=1),COUNTIFS($I$2:I771,1,$J$2:J771,1,$K$2:K771,1),"")</f>
        <v/>
      </c>
      <c r="M771" s="2"/>
    </row>
    <row r="772" spans="1:13" ht="14.5" hidden="1" x14ac:dyDescent="0.35">
      <c r="A772" s="2" t="s">
        <v>1250</v>
      </c>
      <c r="B772" s="5">
        <v>46185</v>
      </c>
      <c r="C772" s="2" t="s">
        <v>24</v>
      </c>
      <c r="D772" s="2" t="s">
        <v>472</v>
      </c>
      <c r="E772" s="3" t="s">
        <v>473</v>
      </c>
      <c r="F772" s="2">
        <v>20</v>
      </c>
      <c r="G772" s="2" t="s">
        <v>121</v>
      </c>
      <c r="H772" s="2">
        <v>75800</v>
      </c>
      <c r="I772" s="2">
        <f>IF(AND(B772&gt;=GR_Report!$C$4,B772&lt;=GR_Report!$E$4),1,0)</f>
        <v>0</v>
      </c>
      <c r="J772" s="2">
        <f>IF(GR_Report!$C$6="All",1,IF(C772=GR_Report!$C$6,1,0))</f>
        <v>1</v>
      </c>
      <c r="K772" s="2">
        <f>IF(GR_Report!$G$6="All",1,IF(D772=GR_Report!$G$6,1,0))</f>
        <v>1</v>
      </c>
      <c r="L772" s="2" t="str">
        <f>IF(AND(I772=1,J772=1,K772=1),COUNTIFS($I$2:I772,1,$J$2:J772,1,$K$2:K772,1),"")</f>
        <v/>
      </c>
      <c r="M772" s="2"/>
    </row>
    <row r="773" spans="1:13" ht="14.5" hidden="1" x14ac:dyDescent="0.35">
      <c r="A773" s="2" t="s">
        <v>1251</v>
      </c>
      <c r="B773" s="5">
        <v>46145</v>
      </c>
      <c r="C773" s="2" t="s">
        <v>46</v>
      </c>
      <c r="D773" s="2" t="s">
        <v>403</v>
      </c>
      <c r="E773" s="3" t="s">
        <v>404</v>
      </c>
      <c r="F773" s="2">
        <v>20</v>
      </c>
      <c r="G773" s="2" t="s">
        <v>121</v>
      </c>
      <c r="H773" s="2">
        <v>55300</v>
      </c>
      <c r="I773" s="2">
        <f>IF(AND(B773&gt;=GR_Report!$C$4,B773&lt;=GR_Report!$E$4),1,0)</f>
        <v>0</v>
      </c>
      <c r="J773" s="2">
        <f>IF(GR_Report!$C$6="All",1,IF(C773=GR_Report!$C$6,1,0))</f>
        <v>1</v>
      </c>
      <c r="K773" s="2">
        <f>IF(GR_Report!$G$6="All",1,IF(D773=GR_Report!$G$6,1,0))</f>
        <v>1</v>
      </c>
      <c r="L773" s="2" t="str">
        <f>IF(AND(I773=1,J773=1,K773=1),COUNTIFS($I$2:I773,1,$J$2:J773,1,$K$2:K773,1),"")</f>
        <v/>
      </c>
      <c r="M773" s="2"/>
    </row>
    <row r="774" spans="1:13" ht="14.5" hidden="1" x14ac:dyDescent="0.35">
      <c r="A774" s="2" t="s">
        <v>1252</v>
      </c>
      <c r="B774" s="5">
        <v>46103</v>
      </c>
      <c r="C774" s="2" t="s">
        <v>24</v>
      </c>
      <c r="D774" s="2" t="s">
        <v>180</v>
      </c>
      <c r="E774" s="3" t="s">
        <v>181</v>
      </c>
      <c r="F774" s="2">
        <v>80</v>
      </c>
      <c r="G774" s="2" t="s">
        <v>121</v>
      </c>
      <c r="H774" s="2">
        <v>50300</v>
      </c>
      <c r="I774" s="2">
        <f>IF(AND(B774&gt;=GR_Report!$C$4,B774&lt;=GR_Report!$E$4),1,0)</f>
        <v>1</v>
      </c>
      <c r="J774" s="2">
        <f>IF(GR_Report!$C$6="All",1,IF(C774=GR_Report!$C$6,1,0))</f>
        <v>1</v>
      </c>
      <c r="K774" s="2">
        <f>IF(GR_Report!$G$6="All",1,IF(D774=GR_Report!$G$6,1,0))</f>
        <v>1</v>
      </c>
      <c r="L774" s="2">
        <f>IF(AND(I774=1,J774=1,K774=1),COUNTIFS($I$2:I774,1,$J$2:J774,1,$K$2:K774,1),"")</f>
        <v>128</v>
      </c>
      <c r="M774" s="2"/>
    </row>
    <row r="775" spans="1:13" ht="14.5" hidden="1" x14ac:dyDescent="0.35">
      <c r="A775" s="2" t="s">
        <v>1253</v>
      </c>
      <c r="B775" s="5">
        <v>46118</v>
      </c>
      <c r="C775" s="2" t="s">
        <v>30</v>
      </c>
      <c r="D775" s="2" t="s">
        <v>341</v>
      </c>
      <c r="E775" s="3" t="s">
        <v>342</v>
      </c>
      <c r="F775" s="2">
        <v>200</v>
      </c>
      <c r="G775" s="2" t="s">
        <v>15</v>
      </c>
      <c r="H775" s="2">
        <v>39900</v>
      </c>
      <c r="I775" s="2">
        <f>IF(AND(B775&gt;=GR_Report!$C$4,B775&lt;=GR_Report!$E$4),1,0)</f>
        <v>0</v>
      </c>
      <c r="J775" s="2">
        <f>IF(GR_Report!$C$6="All",1,IF(C775=GR_Report!$C$6,1,0))</f>
        <v>1</v>
      </c>
      <c r="K775" s="2">
        <f>IF(GR_Report!$G$6="All",1,IF(D775=GR_Report!$G$6,1,0))</f>
        <v>1</v>
      </c>
      <c r="L775" s="2" t="str">
        <f>IF(AND(I775=1,J775=1,K775=1),COUNTIFS($I$2:I775,1,$J$2:J775,1,$K$2:K775,1),"")</f>
        <v/>
      </c>
      <c r="M775" s="2"/>
    </row>
    <row r="776" spans="1:13" ht="14.5" x14ac:dyDescent="0.35">
      <c r="A776" s="2" t="s">
        <v>1254</v>
      </c>
      <c r="B776" s="5">
        <v>46032</v>
      </c>
      <c r="C776" s="2" t="s">
        <v>27</v>
      </c>
      <c r="D776" s="2" t="s">
        <v>139</v>
      </c>
      <c r="E776" s="3" t="s">
        <v>140</v>
      </c>
      <c r="F776" s="2">
        <v>200</v>
      </c>
      <c r="G776" s="2" t="s">
        <v>121</v>
      </c>
      <c r="H776" s="2">
        <v>42400</v>
      </c>
      <c r="I776" s="2">
        <f>IF(AND(B776&gt;=GR_Report!$C$4,B776&lt;=GR_Report!$E$4),1,0)</f>
        <v>0</v>
      </c>
      <c r="J776" s="2">
        <f>IF(GR_Report!$C$6="All",1,IF(C776=GR_Report!$C$6,1,0))</f>
        <v>1</v>
      </c>
      <c r="K776" s="2">
        <f>IF(GR_Report!$G$6="All",1,IF(D776=GR_Report!$G$6,1,0))</f>
        <v>1</v>
      </c>
      <c r="L776" s="2" t="str">
        <f>IF(AND(I776=1,J776=1,K776=1),COUNTIFS($I$2:I776,1,$J$2:J776,1,$K$2:K776,1),"")</f>
        <v/>
      </c>
      <c r="M776" s="2"/>
    </row>
    <row r="777" spans="1:13" ht="14.5" hidden="1" x14ac:dyDescent="0.35">
      <c r="A777" s="2" t="s">
        <v>1255</v>
      </c>
      <c r="B777" s="5">
        <v>46192</v>
      </c>
      <c r="C777" s="2" t="s">
        <v>112</v>
      </c>
      <c r="D777" s="2" t="s">
        <v>132</v>
      </c>
      <c r="E777" s="3" t="s">
        <v>133</v>
      </c>
      <c r="F777" s="2">
        <v>40</v>
      </c>
      <c r="G777" s="2" t="s">
        <v>121</v>
      </c>
      <c r="H777" s="2">
        <v>18300</v>
      </c>
      <c r="I777" s="2">
        <f>IF(AND(B777&gt;=GR_Report!$C$4,B777&lt;=GR_Report!$E$4),1,0)</f>
        <v>0</v>
      </c>
      <c r="J777" s="2">
        <f>IF(GR_Report!$C$6="All",1,IF(C777=GR_Report!$C$6,1,0))</f>
        <v>1</v>
      </c>
      <c r="K777" s="2">
        <f>IF(GR_Report!$G$6="All",1,IF(D777=GR_Report!$G$6,1,0))</f>
        <v>1</v>
      </c>
      <c r="L777" s="2" t="str">
        <f>IF(AND(I777=1,J777=1,K777=1),COUNTIFS($I$2:I777,1,$J$2:J777,1,$K$2:K777,1),"")</f>
        <v/>
      </c>
      <c r="M777" s="2"/>
    </row>
    <row r="778" spans="1:13" ht="14.5" hidden="1" x14ac:dyDescent="0.35">
      <c r="A778" s="2" t="s">
        <v>1256</v>
      </c>
      <c r="B778" s="5">
        <v>46145</v>
      </c>
      <c r="C778" s="2" t="s">
        <v>38</v>
      </c>
      <c r="D778" s="2" t="s">
        <v>143</v>
      </c>
      <c r="E778" s="3" t="s">
        <v>144</v>
      </c>
      <c r="F778" s="2">
        <v>30</v>
      </c>
      <c r="G778" s="2" t="s">
        <v>121</v>
      </c>
      <c r="H778" s="2">
        <v>85600</v>
      </c>
      <c r="I778" s="2">
        <f>IF(AND(B778&gt;=GR_Report!$C$4,B778&lt;=GR_Report!$E$4),1,0)</f>
        <v>0</v>
      </c>
      <c r="J778" s="2">
        <f>IF(GR_Report!$C$6="All",1,IF(C778=GR_Report!$C$6,1,0))</f>
        <v>1</v>
      </c>
      <c r="K778" s="2">
        <f>IF(GR_Report!$G$6="All",1,IF(D778=GR_Report!$G$6,1,0))</f>
        <v>1</v>
      </c>
      <c r="L778" s="2" t="str">
        <f>IF(AND(I778=1,J778=1,K778=1),COUNTIFS($I$2:I778,1,$J$2:J778,1,$K$2:K778,1),"")</f>
        <v/>
      </c>
      <c r="M778" s="2"/>
    </row>
    <row r="779" spans="1:13" ht="14.5" hidden="1" x14ac:dyDescent="0.35">
      <c r="A779" s="2" t="s">
        <v>1257</v>
      </c>
      <c r="B779" s="5">
        <v>46089</v>
      </c>
      <c r="C779" s="2" t="s">
        <v>234</v>
      </c>
      <c r="D779" s="2" t="s">
        <v>458</v>
      </c>
      <c r="E779" s="3" t="s">
        <v>459</v>
      </c>
      <c r="F779" s="2">
        <v>80</v>
      </c>
      <c r="G779" s="2" t="s">
        <v>121</v>
      </c>
      <c r="H779" s="2">
        <v>75700</v>
      </c>
      <c r="I779" s="2">
        <f>IF(AND(B779&gt;=GR_Report!$C$4,B779&lt;=GR_Report!$E$4),1,0)</f>
        <v>1</v>
      </c>
      <c r="J779" s="2">
        <f>IF(GR_Report!$C$6="All",1,IF(C779=GR_Report!$C$6,1,0))</f>
        <v>1</v>
      </c>
      <c r="K779" s="2">
        <f>IF(GR_Report!$G$6="All",1,IF(D779=GR_Report!$G$6,1,0))</f>
        <v>1</v>
      </c>
      <c r="L779" s="2">
        <f>IF(AND(I779=1,J779=1,K779=1),COUNTIFS($I$2:I779,1,$J$2:J779,1,$K$2:K779,1),"")</f>
        <v>129</v>
      </c>
      <c r="M779" s="2"/>
    </row>
    <row r="780" spans="1:13" ht="14.5" x14ac:dyDescent="0.35">
      <c r="A780" s="2" t="s">
        <v>1258</v>
      </c>
      <c r="B780" s="5">
        <v>46024</v>
      </c>
      <c r="C780" s="2" t="s">
        <v>138</v>
      </c>
      <c r="D780" s="2" t="s">
        <v>314</v>
      </c>
      <c r="E780" s="3" t="s">
        <v>315</v>
      </c>
      <c r="F780" s="2">
        <v>60</v>
      </c>
      <c r="G780" s="2" t="s">
        <v>15</v>
      </c>
      <c r="H780" s="2">
        <v>23100</v>
      </c>
      <c r="I780" s="2">
        <f>IF(AND(B780&gt;=GR_Report!$C$4,B780&lt;=GR_Report!$E$4),1,0)</f>
        <v>0</v>
      </c>
      <c r="J780" s="2">
        <f>IF(GR_Report!$C$6="All",1,IF(C780=GR_Report!$C$6,1,0))</f>
        <v>1</v>
      </c>
      <c r="K780" s="2">
        <f>IF(GR_Report!$G$6="All",1,IF(D780=GR_Report!$G$6,1,0))</f>
        <v>1</v>
      </c>
      <c r="L780" s="2" t="str">
        <f>IF(AND(I780=1,J780=1,K780=1),COUNTIFS($I$2:I780,1,$J$2:J780,1,$K$2:K780,1),"")</f>
        <v/>
      </c>
      <c r="M780" s="2"/>
    </row>
    <row r="781" spans="1:13" ht="14.5" x14ac:dyDescent="0.35">
      <c r="A781" s="2" t="s">
        <v>1259</v>
      </c>
      <c r="B781" s="5">
        <v>46043</v>
      </c>
      <c r="C781" s="2" t="s">
        <v>112</v>
      </c>
      <c r="D781" s="2" t="s">
        <v>130</v>
      </c>
      <c r="E781" s="3" t="s">
        <v>131</v>
      </c>
      <c r="F781" s="2">
        <v>150</v>
      </c>
      <c r="G781" s="2" t="s">
        <v>121</v>
      </c>
      <c r="H781" s="2">
        <v>14700</v>
      </c>
      <c r="I781" s="2">
        <f>IF(AND(B781&gt;=GR_Report!$C$4,B781&lt;=GR_Report!$E$4),1,0)</f>
        <v>0</v>
      </c>
      <c r="J781" s="2">
        <f>IF(GR_Report!$C$6="All",1,IF(C781=GR_Report!$C$6,1,0))</f>
        <v>1</v>
      </c>
      <c r="K781" s="2">
        <f>IF(GR_Report!$G$6="All",1,IF(D781=GR_Report!$G$6,1,0))</f>
        <v>1</v>
      </c>
      <c r="L781" s="2" t="str">
        <f>IF(AND(I781=1,J781=1,K781=1),COUNTIFS($I$2:I781,1,$J$2:J781,1,$K$2:K781,1),"")</f>
        <v/>
      </c>
      <c r="M781" s="2"/>
    </row>
    <row r="782" spans="1:13" ht="14.5" hidden="1" x14ac:dyDescent="0.35">
      <c r="A782" s="2" t="s">
        <v>1260</v>
      </c>
      <c r="B782" s="5">
        <v>46198</v>
      </c>
      <c r="C782" s="2" t="s">
        <v>41</v>
      </c>
      <c r="D782" s="2" t="s">
        <v>42</v>
      </c>
      <c r="E782" s="3" t="s">
        <v>43</v>
      </c>
      <c r="F782" s="2">
        <v>60</v>
      </c>
      <c r="G782" s="2" t="s">
        <v>15</v>
      </c>
      <c r="H782" s="2">
        <v>16400</v>
      </c>
      <c r="I782" s="2">
        <f>IF(AND(B782&gt;=GR_Report!$C$4,B782&lt;=GR_Report!$E$4),1,0)</f>
        <v>0</v>
      </c>
      <c r="J782" s="2">
        <f>IF(GR_Report!$C$6="All",1,IF(C782=GR_Report!$C$6,1,0))</f>
        <v>1</v>
      </c>
      <c r="K782" s="2">
        <f>IF(GR_Report!$G$6="All",1,IF(D782=GR_Report!$G$6,1,0))</f>
        <v>1</v>
      </c>
      <c r="L782" s="2" t="str">
        <f>IF(AND(I782=1,J782=1,K782=1),COUNTIFS($I$2:I782,1,$J$2:J782,1,$K$2:K782,1),"")</f>
        <v/>
      </c>
      <c r="M782" s="2"/>
    </row>
    <row r="783" spans="1:13" ht="14.5" hidden="1" x14ac:dyDescent="0.35">
      <c r="A783" s="2" t="s">
        <v>1261</v>
      </c>
      <c r="B783" s="5">
        <v>46167</v>
      </c>
      <c r="C783" s="2" t="s">
        <v>38</v>
      </c>
      <c r="D783" s="2" t="s">
        <v>258</v>
      </c>
      <c r="E783" s="3" t="s">
        <v>259</v>
      </c>
      <c r="F783" s="2">
        <v>20</v>
      </c>
      <c r="G783" s="2" t="s">
        <v>262</v>
      </c>
      <c r="H783" s="2">
        <v>82600</v>
      </c>
      <c r="I783" s="2">
        <f>IF(AND(B783&gt;=GR_Report!$C$4,B783&lt;=GR_Report!$E$4),1,0)</f>
        <v>0</v>
      </c>
      <c r="J783" s="2">
        <f>IF(GR_Report!$C$6="All",1,IF(C783=GR_Report!$C$6,1,0))</f>
        <v>1</v>
      </c>
      <c r="K783" s="2">
        <f>IF(GR_Report!$G$6="All",1,IF(D783=GR_Report!$G$6,1,0))</f>
        <v>1</v>
      </c>
      <c r="L783" s="2" t="str">
        <f>IF(AND(I783=1,J783=1,K783=1),COUNTIFS($I$2:I783,1,$J$2:J783,1,$K$2:K783,1),"")</f>
        <v/>
      </c>
      <c r="M783" s="2"/>
    </row>
    <row r="784" spans="1:13" ht="14.5" hidden="1" x14ac:dyDescent="0.35">
      <c r="A784" s="2" t="s">
        <v>1262</v>
      </c>
      <c r="B784" s="5">
        <v>46198</v>
      </c>
      <c r="C784" s="2" t="s">
        <v>147</v>
      </c>
      <c r="D784" s="2" t="s">
        <v>347</v>
      </c>
      <c r="E784" s="3" t="s">
        <v>348</v>
      </c>
      <c r="F784" s="2">
        <v>60</v>
      </c>
      <c r="G784" s="2" t="s">
        <v>15</v>
      </c>
      <c r="H784" s="2">
        <v>35600</v>
      </c>
      <c r="I784" s="2">
        <f>IF(AND(B784&gt;=GR_Report!$C$4,B784&lt;=GR_Report!$E$4),1,0)</f>
        <v>0</v>
      </c>
      <c r="J784" s="2">
        <f>IF(GR_Report!$C$6="All",1,IF(C784=GR_Report!$C$6,1,0))</f>
        <v>1</v>
      </c>
      <c r="K784" s="2">
        <f>IF(GR_Report!$G$6="All",1,IF(D784=GR_Report!$G$6,1,0))</f>
        <v>1</v>
      </c>
      <c r="L784" s="2" t="str">
        <f>IF(AND(I784=1,J784=1,K784=1),COUNTIFS($I$2:I784,1,$J$2:J784,1,$K$2:K784,1),"")</f>
        <v/>
      </c>
      <c r="M784" s="2"/>
    </row>
    <row r="785" spans="1:13" ht="14.5" x14ac:dyDescent="0.35">
      <c r="A785" s="2" t="s">
        <v>1263</v>
      </c>
      <c r="B785" s="5">
        <v>46023</v>
      </c>
      <c r="C785" s="2" t="s">
        <v>27</v>
      </c>
      <c r="D785" s="2" t="s">
        <v>25</v>
      </c>
      <c r="E785" s="3" t="s">
        <v>26</v>
      </c>
      <c r="F785" s="2">
        <v>100</v>
      </c>
      <c r="G785" s="2" t="s">
        <v>15</v>
      </c>
      <c r="H785" s="2">
        <v>73700</v>
      </c>
      <c r="I785" s="2">
        <f>IF(AND(B785&gt;=GR_Report!$C$4,B785&lt;=GR_Report!$E$4),1,0)</f>
        <v>0</v>
      </c>
      <c r="J785" s="2">
        <f>IF(GR_Report!$C$6="All",1,IF(C785=GR_Report!$C$6,1,0))</f>
        <v>1</v>
      </c>
      <c r="K785" s="2">
        <f>IF(GR_Report!$G$6="All",1,IF(D785=GR_Report!$G$6,1,0))</f>
        <v>1</v>
      </c>
      <c r="L785" s="2" t="str">
        <f>IF(AND(I785=1,J785=1,K785=1),COUNTIFS($I$2:I785,1,$J$2:J785,1,$K$2:K785,1),"")</f>
        <v/>
      </c>
      <c r="M785" s="2"/>
    </row>
    <row r="786" spans="1:13" ht="14.5" hidden="1" x14ac:dyDescent="0.35">
      <c r="A786" s="2" t="s">
        <v>1264</v>
      </c>
      <c r="B786" s="5">
        <v>46063</v>
      </c>
      <c r="C786" s="2" t="s">
        <v>30</v>
      </c>
      <c r="D786" s="2" t="s">
        <v>456</v>
      </c>
      <c r="E786" s="3" t="s">
        <v>457</v>
      </c>
      <c r="F786" s="2">
        <v>120</v>
      </c>
      <c r="G786" s="2" t="s">
        <v>121</v>
      </c>
      <c r="H786" s="2">
        <v>88500</v>
      </c>
      <c r="I786" s="2">
        <f>IF(AND(B786&gt;=GR_Report!$C$4,B786&lt;=GR_Report!$E$4),1,0)</f>
        <v>0</v>
      </c>
      <c r="J786" s="2">
        <f>IF(GR_Report!$C$6="All",1,IF(C786=GR_Report!$C$6,1,0))</f>
        <v>1</v>
      </c>
      <c r="K786" s="2">
        <f>IF(GR_Report!$G$6="All",1,IF(D786=GR_Report!$G$6,1,0))</f>
        <v>1</v>
      </c>
      <c r="L786" s="2" t="str">
        <f>IF(AND(I786=1,J786=1,K786=1),COUNTIFS($I$2:I786,1,$J$2:J786,1,$K$2:K786,1),"")</f>
        <v/>
      </c>
      <c r="M786" s="2"/>
    </row>
    <row r="787" spans="1:13" ht="14.5" hidden="1" x14ac:dyDescent="0.35">
      <c r="A787" s="2" t="s">
        <v>1265</v>
      </c>
      <c r="B787" s="5">
        <v>46118</v>
      </c>
      <c r="C787" s="2" t="s">
        <v>220</v>
      </c>
      <c r="D787" s="2" t="s">
        <v>417</v>
      </c>
      <c r="E787" s="3" t="s">
        <v>418</v>
      </c>
      <c r="F787" s="2">
        <v>200</v>
      </c>
      <c r="G787" s="2" t="s">
        <v>121</v>
      </c>
      <c r="H787" s="2">
        <v>59300</v>
      </c>
      <c r="I787" s="2">
        <f>IF(AND(B787&gt;=GR_Report!$C$4,B787&lt;=GR_Report!$E$4),1,0)</f>
        <v>0</v>
      </c>
      <c r="J787" s="2">
        <f>IF(GR_Report!$C$6="All",1,IF(C787=GR_Report!$C$6,1,0))</f>
        <v>1</v>
      </c>
      <c r="K787" s="2">
        <f>IF(GR_Report!$G$6="All",1,IF(D787=GR_Report!$G$6,1,0))</f>
        <v>1</v>
      </c>
      <c r="L787" s="2" t="str">
        <f>IF(AND(I787=1,J787=1,K787=1),COUNTIFS($I$2:I787,1,$J$2:J787,1,$K$2:K787,1),"")</f>
        <v/>
      </c>
      <c r="M787" s="2"/>
    </row>
    <row r="788" spans="1:13" ht="14.5" hidden="1" x14ac:dyDescent="0.35">
      <c r="A788" s="2" t="s">
        <v>1266</v>
      </c>
      <c r="B788" s="5">
        <v>46161</v>
      </c>
      <c r="C788" s="2" t="s">
        <v>20</v>
      </c>
      <c r="D788" s="2" t="s">
        <v>134</v>
      </c>
      <c r="E788" s="3" t="s">
        <v>135</v>
      </c>
      <c r="F788" s="2">
        <v>120</v>
      </c>
      <c r="G788" s="2" t="s">
        <v>121</v>
      </c>
      <c r="H788" s="2">
        <v>67800</v>
      </c>
      <c r="I788" s="2">
        <f>IF(AND(B788&gt;=GR_Report!$C$4,B788&lt;=GR_Report!$E$4),1,0)</f>
        <v>0</v>
      </c>
      <c r="J788" s="2">
        <f>IF(GR_Report!$C$6="All",1,IF(C788=GR_Report!$C$6,1,0))</f>
        <v>1</v>
      </c>
      <c r="K788" s="2">
        <f>IF(GR_Report!$G$6="All",1,IF(D788=GR_Report!$G$6,1,0))</f>
        <v>1</v>
      </c>
      <c r="L788" s="2" t="str">
        <f>IF(AND(I788=1,J788=1,K788=1),COUNTIFS($I$2:I788,1,$J$2:J788,1,$K$2:K788,1),"")</f>
        <v/>
      </c>
      <c r="M788" s="2"/>
    </row>
    <row r="789" spans="1:13" ht="14.5" x14ac:dyDescent="0.35">
      <c r="A789" s="2" t="s">
        <v>1267</v>
      </c>
      <c r="B789" s="5">
        <v>46027</v>
      </c>
      <c r="C789" s="2" t="s">
        <v>290</v>
      </c>
      <c r="D789" s="2" t="s">
        <v>367</v>
      </c>
      <c r="E789" s="3" t="s">
        <v>368</v>
      </c>
      <c r="F789" s="2">
        <v>50</v>
      </c>
      <c r="G789" s="2" t="s">
        <v>15</v>
      </c>
      <c r="H789" s="2">
        <v>7900</v>
      </c>
      <c r="I789" s="2">
        <f>IF(AND(B789&gt;=GR_Report!$C$4,B789&lt;=GR_Report!$E$4),1,0)</f>
        <v>0</v>
      </c>
      <c r="J789" s="2">
        <f>IF(GR_Report!$C$6="All",1,IF(C789=GR_Report!$C$6,1,0))</f>
        <v>1</v>
      </c>
      <c r="K789" s="2">
        <f>IF(GR_Report!$G$6="All",1,IF(D789=GR_Report!$G$6,1,0))</f>
        <v>1</v>
      </c>
      <c r="L789" s="2" t="str">
        <f>IF(AND(I789=1,J789=1,K789=1),COUNTIFS($I$2:I789,1,$J$2:J789,1,$K$2:K789,1),"")</f>
        <v/>
      </c>
      <c r="M789" s="2"/>
    </row>
    <row r="790" spans="1:13" ht="14.5" x14ac:dyDescent="0.35">
      <c r="A790" s="2" t="s">
        <v>1268</v>
      </c>
      <c r="B790" s="5">
        <v>46041</v>
      </c>
      <c r="C790" s="2" t="s">
        <v>112</v>
      </c>
      <c r="D790" s="2" t="s">
        <v>164</v>
      </c>
      <c r="E790" s="3" t="s">
        <v>165</v>
      </c>
      <c r="F790" s="2">
        <v>200</v>
      </c>
      <c r="G790" s="2" t="s">
        <v>121</v>
      </c>
      <c r="H790" s="2">
        <v>38400</v>
      </c>
      <c r="I790" s="2">
        <f>IF(AND(B790&gt;=GR_Report!$C$4,B790&lt;=GR_Report!$E$4),1,0)</f>
        <v>0</v>
      </c>
      <c r="J790" s="2">
        <f>IF(GR_Report!$C$6="All",1,IF(C790=GR_Report!$C$6,1,0))</f>
        <v>1</v>
      </c>
      <c r="K790" s="2">
        <f>IF(GR_Report!$G$6="All",1,IF(D790=GR_Report!$G$6,1,0))</f>
        <v>1</v>
      </c>
      <c r="L790" s="2" t="str">
        <f>IF(AND(I790=1,J790=1,K790=1),COUNTIFS($I$2:I790,1,$J$2:J790,1,$K$2:K790,1),"")</f>
        <v/>
      </c>
      <c r="M790" s="2"/>
    </row>
    <row r="791" spans="1:13" ht="14.5" hidden="1" x14ac:dyDescent="0.35">
      <c r="A791" s="2" t="s">
        <v>1269</v>
      </c>
      <c r="B791" s="5">
        <v>46154</v>
      </c>
      <c r="C791" s="2" t="s">
        <v>49</v>
      </c>
      <c r="D791" s="2" t="s">
        <v>442</v>
      </c>
      <c r="E791" s="3" t="s">
        <v>443</v>
      </c>
      <c r="F791" s="2">
        <v>150</v>
      </c>
      <c r="G791" s="2" t="s">
        <v>121</v>
      </c>
      <c r="H791" s="2">
        <v>15000</v>
      </c>
      <c r="I791" s="2">
        <f>IF(AND(B791&gt;=GR_Report!$C$4,B791&lt;=GR_Report!$E$4),1,0)</f>
        <v>0</v>
      </c>
      <c r="J791" s="2">
        <f>IF(GR_Report!$C$6="All",1,IF(C791=GR_Report!$C$6,1,0))</f>
        <v>1</v>
      </c>
      <c r="K791" s="2">
        <f>IF(GR_Report!$G$6="All",1,IF(D791=GR_Report!$G$6,1,0))</f>
        <v>1</v>
      </c>
      <c r="L791" s="2" t="str">
        <f>IF(AND(I791=1,J791=1,K791=1),COUNTIFS($I$2:I791,1,$J$2:J791,1,$K$2:K791,1),"")</f>
        <v/>
      </c>
      <c r="M791" s="2"/>
    </row>
    <row r="792" spans="1:13" ht="14.5" hidden="1" x14ac:dyDescent="0.35">
      <c r="A792" s="2" t="s">
        <v>1270</v>
      </c>
      <c r="B792" s="5">
        <v>46198</v>
      </c>
      <c r="C792" s="2" t="s">
        <v>46</v>
      </c>
      <c r="D792" s="2" t="s">
        <v>276</v>
      </c>
      <c r="E792" s="3" t="s">
        <v>277</v>
      </c>
      <c r="F792" s="2">
        <v>50</v>
      </c>
      <c r="G792" s="2" t="s">
        <v>262</v>
      </c>
      <c r="H792" s="2">
        <v>52700</v>
      </c>
      <c r="I792" s="2">
        <f>IF(AND(B792&gt;=GR_Report!$C$4,B792&lt;=GR_Report!$E$4),1,0)</f>
        <v>0</v>
      </c>
      <c r="J792" s="2">
        <f>IF(GR_Report!$C$6="All",1,IF(C792=GR_Report!$C$6,1,0))</f>
        <v>1</v>
      </c>
      <c r="K792" s="2">
        <f>IF(GR_Report!$G$6="All",1,IF(D792=GR_Report!$G$6,1,0))</f>
        <v>1</v>
      </c>
      <c r="L792" s="2" t="str">
        <f>IF(AND(I792=1,J792=1,K792=1),COUNTIFS($I$2:I792,1,$J$2:J792,1,$K$2:K792,1),"")</f>
        <v/>
      </c>
      <c r="M792" s="2"/>
    </row>
    <row r="793" spans="1:13" ht="14.5" x14ac:dyDescent="0.35">
      <c r="A793" s="2" t="s">
        <v>1271</v>
      </c>
      <c r="B793" s="5">
        <v>46038</v>
      </c>
      <c r="C793" s="2" t="s">
        <v>332</v>
      </c>
      <c r="D793" s="2" t="s">
        <v>330</v>
      </c>
      <c r="E793" s="3" t="s">
        <v>331</v>
      </c>
      <c r="F793" s="2">
        <v>120</v>
      </c>
      <c r="G793" s="2" t="s">
        <v>15</v>
      </c>
      <c r="H793" s="2">
        <v>36800</v>
      </c>
      <c r="I793" s="2">
        <f>IF(AND(B793&gt;=GR_Report!$C$4,B793&lt;=GR_Report!$E$4),1,0)</f>
        <v>0</v>
      </c>
      <c r="J793" s="2">
        <f>IF(GR_Report!$C$6="All",1,IF(C793=GR_Report!$C$6,1,0))</f>
        <v>1</v>
      </c>
      <c r="K793" s="2">
        <f>IF(GR_Report!$G$6="All",1,IF(D793=GR_Report!$G$6,1,0))</f>
        <v>1</v>
      </c>
      <c r="L793" s="2" t="str">
        <f>IF(AND(I793=1,J793=1,K793=1),COUNTIFS($I$2:I793,1,$J$2:J793,1,$K$2:K793,1),"")</f>
        <v/>
      </c>
      <c r="M793" s="2"/>
    </row>
    <row r="794" spans="1:13" ht="14.5" hidden="1" x14ac:dyDescent="0.35">
      <c r="A794" s="2" t="s">
        <v>1272</v>
      </c>
      <c r="B794" s="5">
        <v>46126</v>
      </c>
      <c r="C794" s="2" t="s">
        <v>24</v>
      </c>
      <c r="D794" s="2" t="s">
        <v>180</v>
      </c>
      <c r="E794" s="3" t="s">
        <v>181</v>
      </c>
      <c r="F794" s="2">
        <v>200</v>
      </c>
      <c r="G794" s="2" t="s">
        <v>121</v>
      </c>
      <c r="H794" s="2">
        <v>50300</v>
      </c>
      <c r="I794" s="2">
        <f>IF(AND(B794&gt;=GR_Report!$C$4,B794&lt;=GR_Report!$E$4),1,0)</f>
        <v>0</v>
      </c>
      <c r="J794" s="2">
        <f>IF(GR_Report!$C$6="All",1,IF(C794=GR_Report!$C$6,1,0))</f>
        <v>1</v>
      </c>
      <c r="K794" s="2">
        <f>IF(GR_Report!$G$6="All",1,IF(D794=GR_Report!$G$6,1,0))</f>
        <v>1</v>
      </c>
      <c r="L794" s="2" t="str">
        <f>IF(AND(I794=1,J794=1,K794=1),COUNTIFS($I$2:I794,1,$J$2:J794,1,$K$2:K794,1),"")</f>
        <v/>
      </c>
      <c r="M794" s="2"/>
    </row>
    <row r="795" spans="1:13" ht="14.5" x14ac:dyDescent="0.35">
      <c r="A795" s="2" t="s">
        <v>1273</v>
      </c>
      <c r="B795" s="5">
        <v>46052</v>
      </c>
      <c r="C795" s="2" t="s">
        <v>147</v>
      </c>
      <c r="D795" s="2" t="s">
        <v>347</v>
      </c>
      <c r="E795" s="3" t="s">
        <v>348</v>
      </c>
      <c r="F795" s="2">
        <v>60</v>
      </c>
      <c r="G795" s="2" t="s">
        <v>15</v>
      </c>
      <c r="H795" s="2">
        <v>35600</v>
      </c>
      <c r="I795" s="2">
        <f>IF(AND(B795&gt;=GR_Report!$C$4,B795&lt;=GR_Report!$E$4),1,0)</f>
        <v>0</v>
      </c>
      <c r="J795" s="2">
        <f>IF(GR_Report!$C$6="All",1,IF(C795=GR_Report!$C$6,1,0))</f>
        <v>1</v>
      </c>
      <c r="K795" s="2">
        <f>IF(GR_Report!$G$6="All",1,IF(D795=GR_Report!$G$6,1,0))</f>
        <v>1</v>
      </c>
      <c r="L795" s="2" t="str">
        <f>IF(AND(I795=1,J795=1,K795=1),COUNTIFS($I$2:I795,1,$J$2:J795,1,$K$2:K795,1),"")</f>
        <v/>
      </c>
      <c r="M795" s="2"/>
    </row>
    <row r="796" spans="1:13" ht="14.5" x14ac:dyDescent="0.35">
      <c r="A796" s="2" t="s">
        <v>1274</v>
      </c>
      <c r="B796" s="5">
        <v>46026</v>
      </c>
      <c r="C796" s="2" t="s">
        <v>90</v>
      </c>
      <c r="D796" s="2" t="s">
        <v>316</v>
      </c>
      <c r="E796" s="3" t="s">
        <v>317</v>
      </c>
      <c r="F796" s="2">
        <v>20</v>
      </c>
      <c r="G796" s="2" t="s">
        <v>15</v>
      </c>
      <c r="H796" s="2">
        <v>44800</v>
      </c>
      <c r="I796" s="2">
        <f>IF(AND(B796&gt;=GR_Report!$C$4,B796&lt;=GR_Report!$E$4),1,0)</f>
        <v>0</v>
      </c>
      <c r="J796" s="2">
        <f>IF(GR_Report!$C$6="All",1,IF(C796=GR_Report!$C$6,1,0))</f>
        <v>1</v>
      </c>
      <c r="K796" s="2">
        <f>IF(GR_Report!$G$6="All",1,IF(D796=GR_Report!$G$6,1,0))</f>
        <v>1</v>
      </c>
      <c r="L796" s="2" t="str">
        <f>IF(AND(I796=1,J796=1,K796=1),COUNTIFS($I$2:I796,1,$J$2:J796,1,$K$2:K796,1),"")</f>
        <v/>
      </c>
      <c r="M796" s="2"/>
    </row>
    <row r="797" spans="1:13" ht="14.5" x14ac:dyDescent="0.35">
      <c r="A797" s="2" t="s">
        <v>1275</v>
      </c>
      <c r="B797" s="5">
        <v>46047</v>
      </c>
      <c r="C797" s="2" t="s">
        <v>290</v>
      </c>
      <c r="D797" s="2" t="s">
        <v>288</v>
      </c>
      <c r="E797" s="3" t="s">
        <v>289</v>
      </c>
      <c r="F797" s="2">
        <v>60</v>
      </c>
      <c r="G797" s="2" t="s">
        <v>262</v>
      </c>
      <c r="H797" s="2">
        <v>4400</v>
      </c>
      <c r="I797" s="2">
        <f>IF(AND(B797&gt;=GR_Report!$C$4,B797&lt;=GR_Report!$E$4),1,0)</f>
        <v>0</v>
      </c>
      <c r="J797" s="2">
        <f>IF(GR_Report!$C$6="All",1,IF(C797=GR_Report!$C$6,1,0))</f>
        <v>1</v>
      </c>
      <c r="K797" s="2">
        <f>IF(GR_Report!$G$6="All",1,IF(D797=GR_Report!$G$6,1,0))</f>
        <v>1</v>
      </c>
      <c r="L797" s="2" t="str">
        <f>IF(AND(I797=1,J797=1,K797=1),COUNTIFS($I$2:I797,1,$J$2:J797,1,$K$2:K797,1),"")</f>
        <v/>
      </c>
      <c r="M797" s="2"/>
    </row>
    <row r="798" spans="1:13" ht="14.5" hidden="1" x14ac:dyDescent="0.35">
      <c r="A798" s="2" t="s">
        <v>1276</v>
      </c>
      <c r="B798" s="5">
        <v>46063</v>
      </c>
      <c r="C798" s="2" t="s">
        <v>179</v>
      </c>
      <c r="D798" s="2" t="s">
        <v>375</v>
      </c>
      <c r="E798" s="3" t="s">
        <v>376</v>
      </c>
      <c r="F798" s="2">
        <v>120</v>
      </c>
      <c r="G798" s="2" t="s">
        <v>121</v>
      </c>
      <c r="H798" s="2">
        <v>87000</v>
      </c>
      <c r="I798" s="2">
        <f>IF(AND(B798&gt;=GR_Report!$C$4,B798&lt;=GR_Report!$E$4),1,0)</f>
        <v>0</v>
      </c>
      <c r="J798" s="2">
        <f>IF(GR_Report!$C$6="All",1,IF(C798=GR_Report!$C$6,1,0))</f>
        <v>1</v>
      </c>
      <c r="K798" s="2">
        <f>IF(GR_Report!$G$6="All",1,IF(D798=GR_Report!$G$6,1,0))</f>
        <v>1</v>
      </c>
      <c r="L798" s="2" t="str">
        <f>IF(AND(I798=1,J798=1,K798=1),COUNTIFS($I$2:I798,1,$J$2:J798,1,$K$2:K798,1),"")</f>
        <v/>
      </c>
      <c r="M798" s="2"/>
    </row>
    <row r="799" spans="1:13" ht="14.5" x14ac:dyDescent="0.35">
      <c r="A799" s="2" t="s">
        <v>1277</v>
      </c>
      <c r="B799" s="5">
        <v>46040</v>
      </c>
      <c r="C799" s="2" t="s">
        <v>64</v>
      </c>
      <c r="D799" s="2" t="s">
        <v>339</v>
      </c>
      <c r="E799" s="3" t="s">
        <v>340</v>
      </c>
      <c r="F799" s="2">
        <v>80</v>
      </c>
      <c r="G799" s="2" t="s">
        <v>15</v>
      </c>
      <c r="H799" s="2">
        <v>77700</v>
      </c>
      <c r="I799" s="2">
        <f>IF(AND(B799&gt;=GR_Report!$C$4,B799&lt;=GR_Report!$E$4),1,0)</f>
        <v>0</v>
      </c>
      <c r="J799" s="2">
        <f>IF(GR_Report!$C$6="All",1,IF(C799=GR_Report!$C$6,1,0))</f>
        <v>1</v>
      </c>
      <c r="K799" s="2">
        <f>IF(GR_Report!$G$6="All",1,IF(D799=GR_Report!$G$6,1,0))</f>
        <v>1</v>
      </c>
      <c r="L799" s="2" t="str">
        <f>IF(AND(I799=1,J799=1,K799=1),COUNTIFS($I$2:I799,1,$J$2:J799,1,$K$2:K799,1),"")</f>
        <v/>
      </c>
      <c r="M799" s="2"/>
    </row>
    <row r="800" spans="1:13" ht="14.5" hidden="1" x14ac:dyDescent="0.35">
      <c r="A800" s="2" t="s">
        <v>1278</v>
      </c>
      <c r="B800" s="5">
        <v>46168</v>
      </c>
      <c r="C800" s="2" t="s">
        <v>234</v>
      </c>
      <c r="D800" s="2" t="s">
        <v>380</v>
      </c>
      <c r="E800" s="3" t="s">
        <v>381</v>
      </c>
      <c r="F800" s="2">
        <v>40</v>
      </c>
      <c r="G800" s="2" t="s">
        <v>121</v>
      </c>
      <c r="H800" s="2">
        <v>25800</v>
      </c>
      <c r="I800" s="2">
        <f>IF(AND(B800&gt;=GR_Report!$C$4,B800&lt;=GR_Report!$E$4),1,0)</f>
        <v>0</v>
      </c>
      <c r="J800" s="2">
        <f>IF(GR_Report!$C$6="All",1,IF(C800=GR_Report!$C$6,1,0))</f>
        <v>1</v>
      </c>
      <c r="K800" s="2">
        <f>IF(GR_Report!$G$6="All",1,IF(D800=GR_Report!$G$6,1,0))</f>
        <v>1</v>
      </c>
      <c r="L800" s="2" t="str">
        <f>IF(AND(I800=1,J800=1,K800=1),COUNTIFS($I$2:I800,1,$J$2:J800,1,$K$2:K800,1),"")</f>
        <v/>
      </c>
      <c r="M800" s="2"/>
    </row>
    <row r="801" spans="1:13" ht="14.5" hidden="1" x14ac:dyDescent="0.35">
      <c r="A801" s="2" t="s">
        <v>1279</v>
      </c>
      <c r="B801" s="5">
        <v>46072</v>
      </c>
      <c r="C801" s="2" t="s">
        <v>46</v>
      </c>
      <c r="D801" s="2" t="s">
        <v>86</v>
      </c>
      <c r="E801" s="3" t="s">
        <v>87</v>
      </c>
      <c r="F801" s="2">
        <v>50</v>
      </c>
      <c r="G801" s="2" t="s">
        <v>15</v>
      </c>
      <c r="H801" s="2">
        <v>7400</v>
      </c>
      <c r="I801" s="2">
        <f>IF(AND(B801&gt;=GR_Report!$C$4,B801&lt;=GR_Report!$E$4),1,0)</f>
        <v>0</v>
      </c>
      <c r="J801" s="2">
        <f>IF(GR_Report!$C$6="All",1,IF(C801=GR_Report!$C$6,1,0))</f>
        <v>1</v>
      </c>
      <c r="K801" s="2">
        <f>IF(GR_Report!$G$6="All",1,IF(D801=GR_Report!$G$6,1,0))</f>
        <v>1</v>
      </c>
      <c r="L801" s="2" t="str">
        <f>IF(AND(I801=1,J801=1,K801=1),COUNTIFS($I$2:I801,1,$J$2:J801,1,$K$2:K801,1),"")</f>
        <v/>
      </c>
      <c r="M801" s="2"/>
    </row>
    <row r="802" spans="1:13" ht="14.5" hidden="1" x14ac:dyDescent="0.35">
      <c r="A802" s="2" t="s">
        <v>1280</v>
      </c>
      <c r="B802" s="5">
        <v>46143</v>
      </c>
      <c r="C802" s="2" t="s">
        <v>64</v>
      </c>
      <c r="D802" s="2" t="s">
        <v>122</v>
      </c>
      <c r="E802" s="3" t="s">
        <v>123</v>
      </c>
      <c r="F802" s="2">
        <v>100</v>
      </c>
      <c r="G802" s="2" t="s">
        <v>121</v>
      </c>
      <c r="H802" s="2">
        <v>13500</v>
      </c>
      <c r="I802" s="2">
        <f>IF(AND(B802&gt;=GR_Report!$C$4,B802&lt;=GR_Report!$E$4),1,0)</f>
        <v>0</v>
      </c>
      <c r="J802" s="2">
        <f>IF(GR_Report!$C$6="All",1,IF(C802=GR_Report!$C$6,1,0))</f>
        <v>1</v>
      </c>
      <c r="K802" s="2">
        <f>IF(GR_Report!$G$6="All",1,IF(D802=GR_Report!$G$6,1,0))</f>
        <v>1</v>
      </c>
      <c r="L802" s="2" t="str">
        <f>IF(AND(I802=1,J802=1,K802=1),COUNTIFS($I$2:I802,1,$J$2:J802,1,$K$2:K802,1),"")</f>
        <v/>
      </c>
      <c r="M802" s="2"/>
    </row>
    <row r="803" spans="1:13" ht="14.5" hidden="1" x14ac:dyDescent="0.35">
      <c r="A803" s="2" t="s">
        <v>1281</v>
      </c>
      <c r="B803" s="5">
        <v>46202</v>
      </c>
      <c r="C803" s="2" t="s">
        <v>153</v>
      </c>
      <c r="D803" s="2" t="s">
        <v>151</v>
      </c>
      <c r="E803" s="3" t="s">
        <v>152</v>
      </c>
      <c r="F803" s="2">
        <v>200</v>
      </c>
      <c r="G803" s="2" t="s">
        <v>121</v>
      </c>
      <c r="H803" s="2">
        <v>59300</v>
      </c>
      <c r="I803" s="2">
        <f>IF(AND(B803&gt;=GR_Report!$C$4,B803&lt;=GR_Report!$E$4),1,0)</f>
        <v>0</v>
      </c>
      <c r="J803" s="2">
        <f>IF(GR_Report!$C$6="All",1,IF(C803=GR_Report!$C$6,1,0))</f>
        <v>1</v>
      </c>
      <c r="K803" s="2">
        <f>IF(GR_Report!$G$6="All",1,IF(D803=GR_Report!$G$6,1,0))</f>
        <v>1</v>
      </c>
      <c r="L803" s="2" t="str">
        <f>IF(AND(I803=1,J803=1,K803=1),COUNTIFS($I$2:I803,1,$J$2:J803,1,$K$2:K803,1),"")</f>
        <v/>
      </c>
      <c r="M803" s="2"/>
    </row>
    <row r="804" spans="1:13" ht="14.5" hidden="1" x14ac:dyDescent="0.35">
      <c r="A804" s="2" t="s">
        <v>1282</v>
      </c>
      <c r="B804" s="5">
        <v>46159</v>
      </c>
      <c r="C804" s="2" t="s">
        <v>49</v>
      </c>
      <c r="D804" s="2" t="s">
        <v>442</v>
      </c>
      <c r="E804" s="3" t="s">
        <v>443</v>
      </c>
      <c r="F804" s="2">
        <v>200</v>
      </c>
      <c r="G804" s="2" t="s">
        <v>121</v>
      </c>
      <c r="H804" s="2">
        <v>15000</v>
      </c>
      <c r="I804" s="2">
        <f>IF(AND(B804&gt;=GR_Report!$C$4,B804&lt;=GR_Report!$E$4),1,0)</f>
        <v>0</v>
      </c>
      <c r="J804" s="2">
        <f>IF(GR_Report!$C$6="All",1,IF(C804=GR_Report!$C$6,1,0))</f>
        <v>1</v>
      </c>
      <c r="K804" s="2">
        <f>IF(GR_Report!$G$6="All",1,IF(D804=GR_Report!$G$6,1,0))</f>
        <v>1</v>
      </c>
      <c r="L804" s="2" t="str">
        <f>IF(AND(I804=1,J804=1,K804=1),COUNTIFS($I$2:I804,1,$J$2:J804,1,$K$2:K804,1),"")</f>
        <v/>
      </c>
      <c r="M804" s="2"/>
    </row>
    <row r="805" spans="1:13" ht="14.5" x14ac:dyDescent="0.35">
      <c r="A805" s="2" t="s">
        <v>1283</v>
      </c>
      <c r="B805" s="5">
        <v>46044</v>
      </c>
      <c r="C805" s="2" t="s">
        <v>234</v>
      </c>
      <c r="D805" s="2" t="s">
        <v>266</v>
      </c>
      <c r="E805" s="3" t="s">
        <v>267</v>
      </c>
      <c r="F805" s="2">
        <v>30</v>
      </c>
      <c r="G805" s="2" t="s">
        <v>262</v>
      </c>
      <c r="H805" s="2">
        <v>32900</v>
      </c>
      <c r="I805" s="2">
        <f>IF(AND(B805&gt;=GR_Report!$C$4,B805&lt;=GR_Report!$E$4),1,0)</f>
        <v>0</v>
      </c>
      <c r="J805" s="2">
        <f>IF(GR_Report!$C$6="All",1,IF(C805=GR_Report!$C$6,1,0))</f>
        <v>1</v>
      </c>
      <c r="K805" s="2">
        <f>IF(GR_Report!$G$6="All",1,IF(D805=GR_Report!$G$6,1,0))</f>
        <v>1</v>
      </c>
      <c r="L805" s="2" t="str">
        <f>IF(AND(I805=1,J805=1,K805=1),COUNTIFS($I$2:I805,1,$J$2:J805,1,$K$2:K805,1),"")</f>
        <v/>
      </c>
      <c r="M805" s="2"/>
    </row>
    <row r="806" spans="1:13" ht="14.5" hidden="1" x14ac:dyDescent="0.35">
      <c r="A806" s="2" t="s">
        <v>1284</v>
      </c>
      <c r="B806" s="5">
        <v>46181</v>
      </c>
      <c r="C806" s="2" t="s">
        <v>234</v>
      </c>
      <c r="D806" s="2" t="s">
        <v>266</v>
      </c>
      <c r="E806" s="3" t="s">
        <v>267</v>
      </c>
      <c r="F806" s="2">
        <v>120</v>
      </c>
      <c r="G806" s="2" t="s">
        <v>262</v>
      </c>
      <c r="H806" s="2">
        <v>32900</v>
      </c>
      <c r="I806" s="2">
        <f>IF(AND(B806&gt;=GR_Report!$C$4,B806&lt;=GR_Report!$E$4),1,0)</f>
        <v>0</v>
      </c>
      <c r="J806" s="2">
        <f>IF(GR_Report!$C$6="All",1,IF(C806=GR_Report!$C$6,1,0))</f>
        <v>1</v>
      </c>
      <c r="K806" s="2">
        <f>IF(GR_Report!$G$6="All",1,IF(D806=GR_Report!$G$6,1,0))</f>
        <v>1</v>
      </c>
      <c r="L806" s="2" t="str">
        <f>IF(AND(I806=1,J806=1,K806=1),COUNTIFS($I$2:I806,1,$J$2:J806,1,$K$2:K806,1),"")</f>
        <v/>
      </c>
      <c r="M806" s="2"/>
    </row>
    <row r="807" spans="1:13" ht="14.5" hidden="1" x14ac:dyDescent="0.35">
      <c r="A807" s="2" t="s">
        <v>1285</v>
      </c>
      <c r="B807" s="5">
        <v>46113</v>
      </c>
      <c r="C807" s="2" t="s">
        <v>38</v>
      </c>
      <c r="D807" s="2" t="s">
        <v>175</v>
      </c>
      <c r="E807" s="3" t="s">
        <v>176</v>
      </c>
      <c r="F807" s="2">
        <v>100</v>
      </c>
      <c r="G807" s="2" t="s">
        <v>121</v>
      </c>
      <c r="H807" s="2">
        <v>59200</v>
      </c>
      <c r="I807" s="2">
        <f>IF(AND(B807&gt;=GR_Report!$C$4,B807&lt;=GR_Report!$E$4),1,0)</f>
        <v>0</v>
      </c>
      <c r="J807" s="2">
        <f>IF(GR_Report!$C$6="All",1,IF(C807=GR_Report!$C$6,1,0))</f>
        <v>1</v>
      </c>
      <c r="K807" s="2">
        <f>IF(GR_Report!$G$6="All",1,IF(D807=GR_Report!$G$6,1,0))</f>
        <v>1</v>
      </c>
      <c r="L807" s="2" t="str">
        <f>IF(AND(I807=1,J807=1,K807=1),COUNTIFS($I$2:I807,1,$J$2:J807,1,$K$2:K807,1),"")</f>
        <v/>
      </c>
      <c r="M807" s="2"/>
    </row>
    <row r="808" spans="1:13" ht="14.5" hidden="1" x14ac:dyDescent="0.35">
      <c r="A808" s="2" t="s">
        <v>1286</v>
      </c>
      <c r="B808" s="5">
        <v>46116</v>
      </c>
      <c r="C808" s="2" t="s">
        <v>138</v>
      </c>
      <c r="D808" s="2" t="s">
        <v>136</v>
      </c>
      <c r="E808" s="3" t="s">
        <v>137</v>
      </c>
      <c r="F808" s="2">
        <v>200</v>
      </c>
      <c r="G808" s="2" t="s">
        <v>121</v>
      </c>
      <c r="H808" s="2">
        <v>84400</v>
      </c>
      <c r="I808" s="2">
        <f>IF(AND(B808&gt;=GR_Report!$C$4,B808&lt;=GR_Report!$E$4),1,0)</f>
        <v>0</v>
      </c>
      <c r="J808" s="2">
        <f>IF(GR_Report!$C$6="All",1,IF(C808=GR_Report!$C$6,1,0))</f>
        <v>1</v>
      </c>
      <c r="K808" s="2">
        <f>IF(GR_Report!$G$6="All",1,IF(D808=GR_Report!$G$6,1,0))</f>
        <v>1</v>
      </c>
      <c r="L808" s="2" t="str">
        <f>IF(AND(I808=1,J808=1,K808=1),COUNTIFS($I$2:I808,1,$J$2:J808,1,$K$2:K808,1),"")</f>
        <v/>
      </c>
      <c r="M808" s="2"/>
    </row>
    <row r="809" spans="1:13" ht="14.5" x14ac:dyDescent="0.35">
      <c r="A809" s="2" t="s">
        <v>1287</v>
      </c>
      <c r="B809" s="5">
        <v>46050</v>
      </c>
      <c r="C809" s="2" t="s">
        <v>16</v>
      </c>
      <c r="D809" s="2" t="s">
        <v>212</v>
      </c>
      <c r="E809" s="3" t="s">
        <v>213</v>
      </c>
      <c r="F809" s="2">
        <v>120</v>
      </c>
      <c r="G809" s="2" t="s">
        <v>121</v>
      </c>
      <c r="H809" s="2">
        <v>87400</v>
      </c>
      <c r="I809" s="2">
        <f>IF(AND(B809&gt;=GR_Report!$C$4,B809&lt;=GR_Report!$E$4),1,0)</f>
        <v>0</v>
      </c>
      <c r="J809" s="2">
        <f>IF(GR_Report!$C$6="All",1,IF(C809=GR_Report!$C$6,1,0))</f>
        <v>1</v>
      </c>
      <c r="K809" s="2">
        <f>IF(GR_Report!$G$6="All",1,IF(D809=GR_Report!$G$6,1,0))</f>
        <v>1</v>
      </c>
      <c r="L809" s="2" t="str">
        <f>IF(AND(I809=1,J809=1,K809=1),COUNTIFS($I$2:I809,1,$J$2:J809,1,$K$2:K809,1),"")</f>
        <v/>
      </c>
      <c r="M809" s="2"/>
    </row>
    <row r="810" spans="1:13" ht="14.5" hidden="1" x14ac:dyDescent="0.35">
      <c r="A810" s="2" t="s">
        <v>1288</v>
      </c>
      <c r="B810" s="5">
        <v>46190</v>
      </c>
      <c r="C810" s="2" t="s">
        <v>56</v>
      </c>
      <c r="D810" s="2" t="s">
        <v>363</v>
      </c>
      <c r="E810" s="3" t="s">
        <v>364</v>
      </c>
      <c r="F810" s="2">
        <v>80</v>
      </c>
      <c r="G810" s="2" t="s">
        <v>15</v>
      </c>
      <c r="H810" s="2">
        <v>43800</v>
      </c>
      <c r="I810" s="2">
        <f>IF(AND(B810&gt;=GR_Report!$C$4,B810&lt;=GR_Report!$E$4),1,0)</f>
        <v>0</v>
      </c>
      <c r="J810" s="2">
        <f>IF(GR_Report!$C$6="All",1,IF(C810=GR_Report!$C$6,1,0))</f>
        <v>1</v>
      </c>
      <c r="K810" s="2">
        <f>IF(GR_Report!$G$6="All",1,IF(D810=GR_Report!$G$6,1,0))</f>
        <v>1</v>
      </c>
      <c r="L810" s="2" t="str">
        <f>IF(AND(I810=1,J810=1,K810=1),COUNTIFS($I$2:I810,1,$J$2:J810,1,$K$2:K810,1),"")</f>
        <v/>
      </c>
      <c r="M810" s="2"/>
    </row>
    <row r="811" spans="1:13" ht="14.5" hidden="1" x14ac:dyDescent="0.35">
      <c r="A811" s="2" t="s">
        <v>1289</v>
      </c>
      <c r="B811" s="5">
        <v>46107</v>
      </c>
      <c r="C811" s="2" t="s">
        <v>290</v>
      </c>
      <c r="D811" s="2" t="s">
        <v>288</v>
      </c>
      <c r="E811" s="3" t="s">
        <v>289</v>
      </c>
      <c r="F811" s="2">
        <v>100</v>
      </c>
      <c r="G811" s="2" t="s">
        <v>262</v>
      </c>
      <c r="H811" s="2">
        <v>4400</v>
      </c>
      <c r="I811" s="2">
        <f>IF(AND(B811&gt;=GR_Report!$C$4,B811&lt;=GR_Report!$E$4),1,0)</f>
        <v>1</v>
      </c>
      <c r="J811" s="2">
        <f>IF(GR_Report!$C$6="All",1,IF(C811=GR_Report!$C$6,1,0))</f>
        <v>1</v>
      </c>
      <c r="K811" s="2">
        <f>IF(GR_Report!$G$6="All",1,IF(D811=GR_Report!$G$6,1,0))</f>
        <v>1</v>
      </c>
      <c r="L811" s="2">
        <f>IF(AND(I811=1,J811=1,K811=1),COUNTIFS($I$2:I811,1,$J$2:J811,1,$K$2:K811,1),"")</f>
        <v>130</v>
      </c>
      <c r="M811" s="2"/>
    </row>
    <row r="812" spans="1:13" ht="14.5" x14ac:dyDescent="0.35">
      <c r="A812" s="2" t="s">
        <v>1290</v>
      </c>
      <c r="B812" s="5">
        <v>46045</v>
      </c>
      <c r="C812" s="2" t="s">
        <v>49</v>
      </c>
      <c r="D812" s="2" t="s">
        <v>47</v>
      </c>
      <c r="E812" s="3" t="s">
        <v>48</v>
      </c>
      <c r="F812" s="2">
        <v>120</v>
      </c>
      <c r="G812" s="2" t="s">
        <v>15</v>
      </c>
      <c r="H812" s="2">
        <v>10600</v>
      </c>
      <c r="I812" s="2">
        <f>IF(AND(B812&gt;=GR_Report!$C$4,B812&lt;=GR_Report!$E$4),1,0)</f>
        <v>0</v>
      </c>
      <c r="J812" s="2">
        <f>IF(GR_Report!$C$6="All",1,IF(C812=GR_Report!$C$6,1,0))</f>
        <v>1</v>
      </c>
      <c r="K812" s="2">
        <f>IF(GR_Report!$G$6="All",1,IF(D812=GR_Report!$G$6,1,0))</f>
        <v>1</v>
      </c>
      <c r="L812" s="2" t="str">
        <f>IF(AND(I812=1,J812=1,K812=1),COUNTIFS($I$2:I812,1,$J$2:J812,1,$K$2:K812,1),"")</f>
        <v/>
      </c>
      <c r="M812" s="2"/>
    </row>
    <row r="813" spans="1:13" ht="14.5" hidden="1" x14ac:dyDescent="0.35">
      <c r="A813" s="2" t="s">
        <v>1291</v>
      </c>
      <c r="B813" s="5">
        <v>46130</v>
      </c>
      <c r="C813" s="2" t="s">
        <v>156</v>
      </c>
      <c r="D813" s="2" t="s">
        <v>256</v>
      </c>
      <c r="E813" s="3" t="s">
        <v>257</v>
      </c>
      <c r="F813" s="2">
        <v>120</v>
      </c>
      <c r="G813" s="2" t="s">
        <v>121</v>
      </c>
      <c r="H813" s="2">
        <v>55700</v>
      </c>
      <c r="I813" s="2">
        <f>IF(AND(B813&gt;=GR_Report!$C$4,B813&lt;=GR_Report!$E$4),1,0)</f>
        <v>0</v>
      </c>
      <c r="J813" s="2">
        <f>IF(GR_Report!$C$6="All",1,IF(C813=GR_Report!$C$6,1,0))</f>
        <v>1</v>
      </c>
      <c r="K813" s="2">
        <f>IF(GR_Report!$G$6="All",1,IF(D813=GR_Report!$G$6,1,0))</f>
        <v>1</v>
      </c>
      <c r="L813" s="2" t="str">
        <f>IF(AND(I813=1,J813=1,K813=1),COUNTIFS($I$2:I813,1,$J$2:J813,1,$K$2:K813,1),"")</f>
        <v/>
      </c>
      <c r="M813" s="2"/>
    </row>
    <row r="814" spans="1:13" ht="14.5" hidden="1" x14ac:dyDescent="0.35">
      <c r="A814" s="2" t="s">
        <v>1292</v>
      </c>
      <c r="B814" s="5">
        <v>46063</v>
      </c>
      <c r="C814" s="2" t="s">
        <v>20</v>
      </c>
      <c r="D814" s="2" t="s">
        <v>50</v>
      </c>
      <c r="E814" s="3" t="s">
        <v>51</v>
      </c>
      <c r="F814" s="2">
        <v>150</v>
      </c>
      <c r="G814" s="2" t="s">
        <v>15</v>
      </c>
      <c r="H814" s="2">
        <v>67200</v>
      </c>
      <c r="I814" s="2">
        <f>IF(AND(B814&gt;=GR_Report!$C$4,B814&lt;=GR_Report!$E$4),1,0)</f>
        <v>0</v>
      </c>
      <c r="J814" s="2">
        <f>IF(GR_Report!$C$6="All",1,IF(C814=GR_Report!$C$6,1,0))</f>
        <v>1</v>
      </c>
      <c r="K814" s="2">
        <f>IF(GR_Report!$G$6="All",1,IF(D814=GR_Report!$G$6,1,0))</f>
        <v>1</v>
      </c>
      <c r="L814" s="2" t="str">
        <f>IF(AND(I814=1,J814=1,K814=1),COUNTIFS($I$2:I814,1,$J$2:J814,1,$K$2:K814,1),"")</f>
        <v/>
      </c>
      <c r="M814" s="2"/>
    </row>
    <row r="815" spans="1:13" ht="14.5" hidden="1" x14ac:dyDescent="0.35">
      <c r="A815" s="2" t="s">
        <v>1293</v>
      </c>
      <c r="B815" s="5">
        <v>46117</v>
      </c>
      <c r="C815" s="2" t="s">
        <v>16</v>
      </c>
      <c r="D815" s="2" t="s">
        <v>274</v>
      </c>
      <c r="E815" s="3" t="s">
        <v>275</v>
      </c>
      <c r="F815" s="2">
        <v>120</v>
      </c>
      <c r="G815" s="2" t="s">
        <v>262</v>
      </c>
      <c r="H815" s="2">
        <v>68800</v>
      </c>
      <c r="I815" s="2">
        <f>IF(AND(B815&gt;=GR_Report!$C$4,B815&lt;=GR_Report!$E$4),1,0)</f>
        <v>0</v>
      </c>
      <c r="J815" s="2">
        <f>IF(GR_Report!$C$6="All",1,IF(C815=GR_Report!$C$6,1,0))</f>
        <v>1</v>
      </c>
      <c r="K815" s="2">
        <f>IF(GR_Report!$G$6="All",1,IF(D815=GR_Report!$G$6,1,0))</f>
        <v>1</v>
      </c>
      <c r="L815" s="2" t="str">
        <f>IF(AND(I815=1,J815=1,K815=1),COUNTIFS($I$2:I815,1,$J$2:J815,1,$K$2:K815,1),"")</f>
        <v/>
      </c>
      <c r="M815" s="2"/>
    </row>
    <row r="816" spans="1:13" ht="14.5" hidden="1" x14ac:dyDescent="0.35">
      <c r="A816" s="2" t="s">
        <v>1294</v>
      </c>
      <c r="B816" s="5">
        <v>46164</v>
      </c>
      <c r="C816" s="2" t="s">
        <v>30</v>
      </c>
      <c r="D816" s="2" t="s">
        <v>108</v>
      </c>
      <c r="E816" s="3" t="s">
        <v>109</v>
      </c>
      <c r="F816" s="2">
        <v>80</v>
      </c>
      <c r="G816" s="2" t="s">
        <v>15</v>
      </c>
      <c r="H816" s="2">
        <v>4300</v>
      </c>
      <c r="I816" s="2">
        <f>IF(AND(B816&gt;=GR_Report!$C$4,B816&lt;=GR_Report!$E$4),1,0)</f>
        <v>0</v>
      </c>
      <c r="J816" s="2">
        <f>IF(GR_Report!$C$6="All",1,IF(C816=GR_Report!$C$6,1,0))</f>
        <v>1</v>
      </c>
      <c r="K816" s="2">
        <f>IF(GR_Report!$G$6="All",1,IF(D816=GR_Report!$G$6,1,0))</f>
        <v>1</v>
      </c>
      <c r="L816" s="2" t="str">
        <f>IF(AND(I816=1,J816=1,K816=1),COUNTIFS($I$2:I816,1,$J$2:J816,1,$K$2:K816,1),"")</f>
        <v/>
      </c>
      <c r="M816" s="2"/>
    </row>
    <row r="817" spans="1:13" ht="14.5" hidden="1" x14ac:dyDescent="0.35">
      <c r="A817" s="2" t="s">
        <v>1295</v>
      </c>
      <c r="B817" s="5">
        <v>46176</v>
      </c>
      <c r="C817" s="2" t="s">
        <v>41</v>
      </c>
      <c r="D817" s="2" t="s">
        <v>337</v>
      </c>
      <c r="E817" s="3" t="s">
        <v>338</v>
      </c>
      <c r="F817" s="2">
        <v>20</v>
      </c>
      <c r="G817" s="2" t="s">
        <v>15</v>
      </c>
      <c r="H817" s="2">
        <v>8100</v>
      </c>
      <c r="I817" s="2">
        <f>IF(AND(B817&gt;=GR_Report!$C$4,B817&lt;=GR_Report!$E$4),1,0)</f>
        <v>0</v>
      </c>
      <c r="J817" s="2">
        <f>IF(GR_Report!$C$6="All",1,IF(C817=GR_Report!$C$6,1,0))</f>
        <v>1</v>
      </c>
      <c r="K817" s="2">
        <f>IF(GR_Report!$G$6="All",1,IF(D817=GR_Report!$G$6,1,0))</f>
        <v>1</v>
      </c>
      <c r="L817" s="2" t="str">
        <f>IF(AND(I817=1,J817=1,K817=1),COUNTIFS($I$2:I817,1,$J$2:J817,1,$K$2:K817,1),"")</f>
        <v/>
      </c>
      <c r="M817" s="2"/>
    </row>
    <row r="818" spans="1:13" ht="14.5" hidden="1" x14ac:dyDescent="0.35">
      <c r="A818" s="2" t="s">
        <v>1296</v>
      </c>
      <c r="B818" s="5">
        <v>46142</v>
      </c>
      <c r="C818" s="2" t="s">
        <v>76</v>
      </c>
      <c r="D818" s="2" t="s">
        <v>282</v>
      </c>
      <c r="E818" s="3" t="s">
        <v>283</v>
      </c>
      <c r="F818" s="2">
        <v>150</v>
      </c>
      <c r="G818" s="2" t="s">
        <v>262</v>
      </c>
      <c r="H818" s="2">
        <v>68000</v>
      </c>
      <c r="I818" s="2">
        <f>IF(AND(B818&gt;=GR_Report!$C$4,B818&lt;=GR_Report!$E$4),1,0)</f>
        <v>0</v>
      </c>
      <c r="J818" s="2">
        <f>IF(GR_Report!$C$6="All",1,IF(C818=GR_Report!$C$6,1,0))</f>
        <v>1</v>
      </c>
      <c r="K818" s="2">
        <f>IF(GR_Report!$G$6="All",1,IF(D818=GR_Report!$G$6,1,0))</f>
        <v>1</v>
      </c>
      <c r="L818" s="2" t="str">
        <f>IF(AND(I818=1,J818=1,K818=1),COUNTIFS($I$2:I818,1,$J$2:J818,1,$K$2:K818,1),"")</f>
        <v/>
      </c>
      <c r="M818" s="2"/>
    </row>
    <row r="819" spans="1:13" ht="14.5" hidden="1" x14ac:dyDescent="0.35">
      <c r="A819" s="2" t="s">
        <v>1297</v>
      </c>
      <c r="B819" s="5">
        <v>46136</v>
      </c>
      <c r="C819" s="2" t="s">
        <v>24</v>
      </c>
      <c r="D819" s="2" t="s">
        <v>343</v>
      </c>
      <c r="E819" s="3" t="s">
        <v>344</v>
      </c>
      <c r="F819" s="2">
        <v>100</v>
      </c>
      <c r="G819" s="2" t="s">
        <v>15</v>
      </c>
      <c r="H819" s="2">
        <v>27600</v>
      </c>
      <c r="I819" s="2">
        <f>IF(AND(B819&gt;=GR_Report!$C$4,B819&lt;=GR_Report!$E$4),1,0)</f>
        <v>0</v>
      </c>
      <c r="J819" s="2">
        <f>IF(GR_Report!$C$6="All",1,IF(C819=GR_Report!$C$6,1,0))</f>
        <v>1</v>
      </c>
      <c r="K819" s="2">
        <f>IF(GR_Report!$G$6="All",1,IF(D819=GR_Report!$G$6,1,0))</f>
        <v>1</v>
      </c>
      <c r="L819" s="2" t="str">
        <f>IF(AND(I819=1,J819=1,K819=1),COUNTIFS($I$2:I819,1,$J$2:J819,1,$K$2:K819,1),"")</f>
        <v/>
      </c>
      <c r="M819" s="2"/>
    </row>
    <row r="820" spans="1:13" ht="14.5" hidden="1" x14ac:dyDescent="0.35">
      <c r="A820" s="2" t="s">
        <v>1298</v>
      </c>
      <c r="B820" s="5">
        <v>46163</v>
      </c>
      <c r="C820" s="2" t="s">
        <v>71</v>
      </c>
      <c r="D820" s="2" t="s">
        <v>168</v>
      </c>
      <c r="E820" s="3" t="s">
        <v>169</v>
      </c>
      <c r="F820" s="2">
        <v>50</v>
      </c>
      <c r="G820" s="2" t="s">
        <v>121</v>
      </c>
      <c r="H820" s="2">
        <v>8900</v>
      </c>
      <c r="I820" s="2">
        <f>IF(AND(B820&gt;=GR_Report!$C$4,B820&lt;=GR_Report!$E$4),1,0)</f>
        <v>0</v>
      </c>
      <c r="J820" s="2">
        <f>IF(GR_Report!$C$6="All",1,IF(C820=GR_Report!$C$6,1,0))</f>
        <v>1</v>
      </c>
      <c r="K820" s="2">
        <f>IF(GR_Report!$G$6="All",1,IF(D820=GR_Report!$G$6,1,0))</f>
        <v>1</v>
      </c>
      <c r="L820" s="2" t="str">
        <f>IF(AND(I820=1,J820=1,K820=1),COUNTIFS($I$2:I820,1,$J$2:J820,1,$K$2:K820,1),"")</f>
        <v/>
      </c>
      <c r="M820" s="2"/>
    </row>
    <row r="821" spans="1:13" ht="14.5" hidden="1" x14ac:dyDescent="0.35">
      <c r="A821" s="2" t="s">
        <v>1299</v>
      </c>
      <c r="B821" s="5">
        <v>46203</v>
      </c>
      <c r="C821" s="2" t="s">
        <v>97</v>
      </c>
      <c r="D821" s="2" t="s">
        <v>95</v>
      </c>
      <c r="E821" s="3" t="s">
        <v>96</v>
      </c>
      <c r="F821" s="2">
        <v>40</v>
      </c>
      <c r="G821" s="2" t="s">
        <v>15</v>
      </c>
      <c r="H821" s="2">
        <v>68700</v>
      </c>
      <c r="I821" s="2">
        <f>IF(AND(B821&gt;=GR_Report!$C$4,B821&lt;=GR_Report!$E$4),1,0)</f>
        <v>0</v>
      </c>
      <c r="J821" s="2">
        <f>IF(GR_Report!$C$6="All",1,IF(C821=GR_Report!$C$6,1,0))</f>
        <v>1</v>
      </c>
      <c r="K821" s="2">
        <f>IF(GR_Report!$G$6="All",1,IF(D821=GR_Report!$G$6,1,0))</f>
        <v>1</v>
      </c>
      <c r="L821" s="2" t="str">
        <f>IF(AND(I821=1,J821=1,K821=1),COUNTIFS($I$2:I821,1,$J$2:J821,1,$K$2:K821,1),"")</f>
        <v/>
      </c>
      <c r="M821" s="2"/>
    </row>
    <row r="822" spans="1:13" ht="14.5" hidden="1" x14ac:dyDescent="0.35">
      <c r="A822" s="2" t="s">
        <v>1300</v>
      </c>
      <c r="B822" s="5">
        <v>46127</v>
      </c>
      <c r="C822" s="2" t="s">
        <v>16</v>
      </c>
      <c r="D822" s="2" t="s">
        <v>345</v>
      </c>
      <c r="E822" s="3" t="s">
        <v>346</v>
      </c>
      <c r="F822" s="2">
        <v>50</v>
      </c>
      <c r="G822" s="2" t="s">
        <v>15</v>
      </c>
      <c r="H822" s="2">
        <v>28200</v>
      </c>
      <c r="I822" s="2">
        <f>IF(AND(B822&gt;=GR_Report!$C$4,B822&lt;=GR_Report!$E$4),1,0)</f>
        <v>0</v>
      </c>
      <c r="J822" s="2">
        <f>IF(GR_Report!$C$6="All",1,IF(C822=GR_Report!$C$6,1,0))</f>
        <v>1</v>
      </c>
      <c r="K822" s="2">
        <f>IF(GR_Report!$G$6="All",1,IF(D822=GR_Report!$G$6,1,0))</f>
        <v>1</v>
      </c>
      <c r="L822" s="2" t="str">
        <f>IF(AND(I822=1,J822=1,K822=1),COUNTIFS($I$2:I822,1,$J$2:J822,1,$K$2:K822,1),"")</f>
        <v/>
      </c>
      <c r="M822" s="2"/>
    </row>
    <row r="823" spans="1:13" ht="14.5" hidden="1" x14ac:dyDescent="0.35">
      <c r="A823" s="2" t="s">
        <v>1301</v>
      </c>
      <c r="B823" s="5">
        <v>46189</v>
      </c>
      <c r="C823" s="2" t="s">
        <v>153</v>
      </c>
      <c r="D823" s="2" t="s">
        <v>407</v>
      </c>
      <c r="E823" s="3" t="s">
        <v>408</v>
      </c>
      <c r="F823" s="2">
        <v>200</v>
      </c>
      <c r="G823" s="2" t="s">
        <v>121</v>
      </c>
      <c r="H823" s="2">
        <v>70000</v>
      </c>
      <c r="I823" s="2">
        <f>IF(AND(B823&gt;=GR_Report!$C$4,B823&lt;=GR_Report!$E$4),1,0)</f>
        <v>0</v>
      </c>
      <c r="J823" s="2">
        <f>IF(GR_Report!$C$6="All",1,IF(C823=GR_Report!$C$6,1,0))</f>
        <v>1</v>
      </c>
      <c r="K823" s="2">
        <f>IF(GR_Report!$G$6="All",1,IF(D823=GR_Report!$G$6,1,0))</f>
        <v>1</v>
      </c>
      <c r="L823" s="2" t="str">
        <f>IF(AND(I823=1,J823=1,K823=1),COUNTIFS($I$2:I823,1,$J$2:J823,1,$K$2:K823,1),"")</f>
        <v/>
      </c>
      <c r="M823" s="2"/>
    </row>
    <row r="824" spans="1:13" ht="14.5" hidden="1" x14ac:dyDescent="0.35">
      <c r="A824" s="2" t="s">
        <v>1302</v>
      </c>
      <c r="B824" s="5">
        <v>46128</v>
      </c>
      <c r="C824" s="2" t="s">
        <v>153</v>
      </c>
      <c r="D824" s="2" t="s">
        <v>182</v>
      </c>
      <c r="E824" s="3" t="s">
        <v>183</v>
      </c>
      <c r="F824" s="2">
        <v>50</v>
      </c>
      <c r="G824" s="2" t="s">
        <v>121</v>
      </c>
      <c r="H824" s="2">
        <v>53700</v>
      </c>
      <c r="I824" s="2">
        <f>IF(AND(B824&gt;=GR_Report!$C$4,B824&lt;=GR_Report!$E$4),1,0)</f>
        <v>0</v>
      </c>
      <c r="J824" s="2">
        <f>IF(GR_Report!$C$6="All",1,IF(C824=GR_Report!$C$6,1,0))</f>
        <v>1</v>
      </c>
      <c r="K824" s="2">
        <f>IF(GR_Report!$G$6="All",1,IF(D824=GR_Report!$G$6,1,0))</f>
        <v>1</v>
      </c>
      <c r="L824" s="2" t="str">
        <f>IF(AND(I824=1,J824=1,K824=1),COUNTIFS($I$2:I824,1,$J$2:J824,1,$K$2:K824,1),"")</f>
        <v/>
      </c>
      <c r="M824" s="2"/>
    </row>
    <row r="825" spans="1:13" ht="14.5" hidden="1" x14ac:dyDescent="0.35">
      <c r="A825" s="2" t="s">
        <v>1303</v>
      </c>
      <c r="B825" s="5">
        <v>46098</v>
      </c>
      <c r="C825" s="2" t="s">
        <v>102</v>
      </c>
      <c r="D825" s="2" t="s">
        <v>369</v>
      </c>
      <c r="E825" s="3" t="s">
        <v>370</v>
      </c>
      <c r="F825" s="2">
        <v>150</v>
      </c>
      <c r="G825" s="2" t="s">
        <v>121</v>
      </c>
      <c r="H825" s="2">
        <v>65900</v>
      </c>
      <c r="I825" s="2">
        <f>IF(AND(B825&gt;=GR_Report!$C$4,B825&lt;=GR_Report!$E$4),1,0)</f>
        <v>1</v>
      </c>
      <c r="J825" s="2">
        <f>IF(GR_Report!$C$6="All",1,IF(C825=GR_Report!$C$6,1,0))</f>
        <v>1</v>
      </c>
      <c r="K825" s="2">
        <f>IF(GR_Report!$G$6="All",1,IF(D825=GR_Report!$G$6,1,0))</f>
        <v>1</v>
      </c>
      <c r="L825" s="2">
        <f>IF(AND(I825=1,J825=1,K825=1),COUNTIFS($I$2:I825,1,$J$2:J825,1,$K$2:K825,1),"")</f>
        <v>131</v>
      </c>
      <c r="M825" s="2"/>
    </row>
    <row r="826" spans="1:13" ht="14.5" hidden="1" x14ac:dyDescent="0.35">
      <c r="A826" s="2" t="s">
        <v>1304</v>
      </c>
      <c r="B826" s="5">
        <v>46153</v>
      </c>
      <c r="C826" s="2" t="s">
        <v>46</v>
      </c>
      <c r="D826" s="2" t="s">
        <v>52</v>
      </c>
      <c r="E826" s="3" t="s">
        <v>53</v>
      </c>
      <c r="F826" s="2">
        <v>200</v>
      </c>
      <c r="G826" s="2" t="s">
        <v>15</v>
      </c>
      <c r="H826" s="2">
        <v>39600</v>
      </c>
      <c r="I826" s="2">
        <f>IF(AND(B826&gt;=GR_Report!$C$4,B826&lt;=GR_Report!$E$4),1,0)</f>
        <v>0</v>
      </c>
      <c r="J826" s="2">
        <f>IF(GR_Report!$C$6="All",1,IF(C826=GR_Report!$C$6,1,0))</f>
        <v>1</v>
      </c>
      <c r="K826" s="2">
        <f>IF(GR_Report!$G$6="All",1,IF(D826=GR_Report!$G$6,1,0))</f>
        <v>1</v>
      </c>
      <c r="L826" s="2" t="str">
        <f>IF(AND(I826=1,J826=1,K826=1),COUNTIFS($I$2:I826,1,$J$2:J826,1,$K$2:K826,1),"")</f>
        <v/>
      </c>
      <c r="M826" s="2"/>
    </row>
    <row r="827" spans="1:13" ht="14.5" x14ac:dyDescent="0.35">
      <c r="A827" s="2" t="s">
        <v>1305</v>
      </c>
      <c r="B827" s="5">
        <v>46052</v>
      </c>
      <c r="C827" s="2" t="s">
        <v>147</v>
      </c>
      <c r="D827" s="2" t="s">
        <v>308</v>
      </c>
      <c r="E827" s="3" t="s">
        <v>309</v>
      </c>
      <c r="F827" s="2">
        <v>30</v>
      </c>
      <c r="G827" s="2" t="s">
        <v>15</v>
      </c>
      <c r="H827" s="2">
        <v>63000</v>
      </c>
      <c r="I827" s="2">
        <f>IF(AND(B827&gt;=GR_Report!$C$4,B827&lt;=GR_Report!$E$4),1,0)</f>
        <v>0</v>
      </c>
      <c r="J827" s="2">
        <f>IF(GR_Report!$C$6="All",1,IF(C827=GR_Report!$C$6,1,0))</f>
        <v>1</v>
      </c>
      <c r="K827" s="2">
        <f>IF(GR_Report!$G$6="All",1,IF(D827=GR_Report!$G$6,1,0))</f>
        <v>1</v>
      </c>
      <c r="L827" s="2" t="str">
        <f>IF(AND(I827=1,J827=1,K827=1),COUNTIFS($I$2:I827,1,$J$2:J827,1,$K$2:K827,1),"")</f>
        <v/>
      </c>
      <c r="M827" s="2"/>
    </row>
    <row r="828" spans="1:13" ht="14.5" hidden="1" x14ac:dyDescent="0.35">
      <c r="A828" s="2" t="s">
        <v>1306</v>
      </c>
      <c r="B828" s="5">
        <v>46134</v>
      </c>
      <c r="C828" s="2" t="s">
        <v>112</v>
      </c>
      <c r="D828" s="2" t="s">
        <v>132</v>
      </c>
      <c r="E828" s="3" t="s">
        <v>133</v>
      </c>
      <c r="F828" s="2">
        <v>150</v>
      </c>
      <c r="G828" s="2" t="s">
        <v>121</v>
      </c>
      <c r="H828" s="2">
        <v>18300</v>
      </c>
      <c r="I828" s="2">
        <f>IF(AND(B828&gt;=GR_Report!$C$4,B828&lt;=GR_Report!$E$4),1,0)</f>
        <v>0</v>
      </c>
      <c r="J828" s="2">
        <f>IF(GR_Report!$C$6="All",1,IF(C828=GR_Report!$C$6,1,0))</f>
        <v>1</v>
      </c>
      <c r="K828" s="2">
        <f>IF(GR_Report!$G$6="All",1,IF(D828=GR_Report!$G$6,1,0))</f>
        <v>1</v>
      </c>
      <c r="L828" s="2" t="str">
        <f>IF(AND(I828=1,J828=1,K828=1),COUNTIFS($I$2:I828,1,$J$2:J828,1,$K$2:K828,1),"")</f>
        <v/>
      </c>
      <c r="M828" s="2"/>
    </row>
    <row r="829" spans="1:13" ht="14.5" hidden="1" x14ac:dyDescent="0.35">
      <c r="A829" s="2" t="s">
        <v>1307</v>
      </c>
      <c r="B829" s="5">
        <v>46068</v>
      </c>
      <c r="C829" s="2" t="s">
        <v>46</v>
      </c>
      <c r="D829" s="2" t="s">
        <v>52</v>
      </c>
      <c r="E829" s="3" t="s">
        <v>53</v>
      </c>
      <c r="F829" s="2">
        <v>30</v>
      </c>
      <c r="G829" s="2" t="s">
        <v>15</v>
      </c>
      <c r="H829" s="2">
        <v>39600</v>
      </c>
      <c r="I829" s="2">
        <f>IF(AND(B829&gt;=GR_Report!$C$4,B829&lt;=GR_Report!$E$4),1,0)</f>
        <v>0</v>
      </c>
      <c r="J829" s="2">
        <f>IF(GR_Report!$C$6="All",1,IF(C829=GR_Report!$C$6,1,0))</f>
        <v>1</v>
      </c>
      <c r="K829" s="2">
        <f>IF(GR_Report!$G$6="All",1,IF(D829=GR_Report!$G$6,1,0))</f>
        <v>1</v>
      </c>
      <c r="L829" s="2" t="str">
        <f>IF(AND(I829=1,J829=1,K829=1),COUNTIFS($I$2:I829,1,$J$2:J829,1,$K$2:K829,1),"")</f>
        <v/>
      </c>
      <c r="M829" s="2"/>
    </row>
    <row r="830" spans="1:13" ht="14.5" hidden="1" x14ac:dyDescent="0.35">
      <c r="A830" s="2" t="s">
        <v>1308</v>
      </c>
      <c r="B830" s="5">
        <v>46110</v>
      </c>
      <c r="C830" s="2" t="s">
        <v>24</v>
      </c>
      <c r="D830" s="2" t="s">
        <v>472</v>
      </c>
      <c r="E830" s="3" t="s">
        <v>473</v>
      </c>
      <c r="F830" s="2">
        <v>60</v>
      </c>
      <c r="G830" s="2" t="s">
        <v>121</v>
      </c>
      <c r="H830" s="2">
        <v>75800</v>
      </c>
      <c r="I830" s="2">
        <f>IF(AND(B830&gt;=GR_Report!$C$4,B830&lt;=GR_Report!$E$4),1,0)</f>
        <v>1</v>
      </c>
      <c r="J830" s="2">
        <f>IF(GR_Report!$C$6="All",1,IF(C830=GR_Report!$C$6,1,0))</f>
        <v>1</v>
      </c>
      <c r="K830" s="2">
        <f>IF(GR_Report!$G$6="All",1,IF(D830=GR_Report!$G$6,1,0))</f>
        <v>1</v>
      </c>
      <c r="L830" s="2">
        <f>IF(AND(I830=1,J830=1,K830=1),COUNTIFS($I$2:I830,1,$J$2:J830,1,$K$2:K830,1),"")</f>
        <v>132</v>
      </c>
      <c r="M830" s="2"/>
    </row>
    <row r="831" spans="1:13" ht="14.5" hidden="1" x14ac:dyDescent="0.35">
      <c r="A831" s="2" t="s">
        <v>1309</v>
      </c>
      <c r="B831" s="5">
        <v>46072</v>
      </c>
      <c r="C831" s="2" t="s">
        <v>105</v>
      </c>
      <c r="D831" s="2" t="s">
        <v>103</v>
      </c>
      <c r="E831" s="3" t="s">
        <v>104</v>
      </c>
      <c r="F831" s="2">
        <v>100</v>
      </c>
      <c r="G831" s="2" t="s">
        <v>15</v>
      </c>
      <c r="H831" s="2">
        <v>12500</v>
      </c>
      <c r="I831" s="2">
        <f>IF(AND(B831&gt;=GR_Report!$C$4,B831&lt;=GR_Report!$E$4),1,0)</f>
        <v>0</v>
      </c>
      <c r="J831" s="2">
        <f>IF(GR_Report!$C$6="All",1,IF(C831=GR_Report!$C$6,1,0))</f>
        <v>1</v>
      </c>
      <c r="K831" s="2">
        <f>IF(GR_Report!$G$6="All",1,IF(D831=GR_Report!$G$6,1,0))</f>
        <v>1</v>
      </c>
      <c r="L831" s="2" t="str">
        <f>IF(AND(I831=1,J831=1,K831=1),COUNTIFS($I$2:I831,1,$J$2:J831,1,$K$2:K831,1),"")</f>
        <v/>
      </c>
      <c r="M831" s="2"/>
    </row>
    <row r="832" spans="1:13" ht="14.5" hidden="1" x14ac:dyDescent="0.35">
      <c r="A832" s="2" t="s">
        <v>1310</v>
      </c>
      <c r="B832" s="5">
        <v>46174</v>
      </c>
      <c r="C832" s="2" t="s">
        <v>251</v>
      </c>
      <c r="D832" s="2" t="s">
        <v>446</v>
      </c>
      <c r="E832" s="3" t="s">
        <v>447</v>
      </c>
      <c r="F832" s="2">
        <v>200</v>
      </c>
      <c r="G832" s="2" t="s">
        <v>121</v>
      </c>
      <c r="H832" s="2">
        <v>79100</v>
      </c>
      <c r="I832" s="2">
        <f>IF(AND(B832&gt;=GR_Report!$C$4,B832&lt;=GR_Report!$E$4),1,0)</f>
        <v>0</v>
      </c>
      <c r="J832" s="2">
        <f>IF(GR_Report!$C$6="All",1,IF(C832=GR_Report!$C$6,1,0))</f>
        <v>1</v>
      </c>
      <c r="K832" s="2">
        <f>IF(GR_Report!$G$6="All",1,IF(D832=GR_Report!$G$6,1,0))</f>
        <v>1</v>
      </c>
      <c r="L832" s="2" t="str">
        <f>IF(AND(I832=1,J832=1,K832=1),COUNTIFS($I$2:I832,1,$J$2:J832,1,$K$2:K832,1),"")</f>
        <v/>
      </c>
      <c r="M832" s="2"/>
    </row>
    <row r="833" spans="1:13" ht="14.5" x14ac:dyDescent="0.35">
      <c r="A833" s="2" t="s">
        <v>1311</v>
      </c>
      <c r="B833" s="5">
        <v>46031</v>
      </c>
      <c r="C833" s="2" t="s">
        <v>153</v>
      </c>
      <c r="D833" s="2" t="s">
        <v>328</v>
      </c>
      <c r="E833" s="3" t="s">
        <v>329</v>
      </c>
      <c r="F833" s="2">
        <v>30</v>
      </c>
      <c r="G833" s="2" t="s">
        <v>15</v>
      </c>
      <c r="H833" s="2">
        <v>24800</v>
      </c>
      <c r="I833" s="2">
        <f>IF(AND(B833&gt;=GR_Report!$C$4,B833&lt;=GR_Report!$E$4),1,0)</f>
        <v>0</v>
      </c>
      <c r="J833" s="2">
        <f>IF(GR_Report!$C$6="All",1,IF(C833=GR_Report!$C$6,1,0))</f>
        <v>1</v>
      </c>
      <c r="K833" s="2">
        <f>IF(GR_Report!$G$6="All",1,IF(D833=GR_Report!$G$6,1,0))</f>
        <v>1</v>
      </c>
      <c r="L833" s="2" t="str">
        <f>IF(AND(I833=1,J833=1,K833=1),COUNTIFS($I$2:I833,1,$J$2:J833,1,$K$2:K833,1),"")</f>
        <v/>
      </c>
      <c r="M833" s="2"/>
    </row>
    <row r="834" spans="1:13" ht="14.5" hidden="1" x14ac:dyDescent="0.35">
      <c r="A834" s="2" t="s">
        <v>1312</v>
      </c>
      <c r="B834" s="5">
        <v>46089</v>
      </c>
      <c r="C834" s="2" t="s">
        <v>64</v>
      </c>
      <c r="D834" s="2" t="s">
        <v>377</v>
      </c>
      <c r="E834" s="3" t="s">
        <v>378</v>
      </c>
      <c r="F834" s="2">
        <v>50</v>
      </c>
      <c r="G834" s="2" t="s">
        <v>121</v>
      </c>
      <c r="H834" s="2">
        <v>89300</v>
      </c>
      <c r="I834" s="2">
        <f>IF(AND(B834&gt;=GR_Report!$C$4,B834&lt;=GR_Report!$E$4),1,0)</f>
        <v>1</v>
      </c>
      <c r="J834" s="2">
        <f>IF(GR_Report!$C$6="All",1,IF(C834=GR_Report!$C$6,1,0))</f>
        <v>1</v>
      </c>
      <c r="K834" s="2">
        <f>IF(GR_Report!$G$6="All",1,IF(D834=GR_Report!$G$6,1,0))</f>
        <v>1</v>
      </c>
      <c r="L834" s="2">
        <f>IF(AND(I834=1,J834=1,K834=1),COUNTIFS($I$2:I834,1,$J$2:J834,1,$K$2:K834,1),"")</f>
        <v>133</v>
      </c>
      <c r="M834" s="2"/>
    </row>
    <row r="835" spans="1:13" ht="14.5" hidden="1" x14ac:dyDescent="0.35">
      <c r="A835" s="2" t="s">
        <v>1313</v>
      </c>
      <c r="B835" s="5">
        <v>46059</v>
      </c>
      <c r="C835" s="2" t="s">
        <v>150</v>
      </c>
      <c r="D835" s="2" t="s">
        <v>268</v>
      </c>
      <c r="E835" s="3" t="s">
        <v>269</v>
      </c>
      <c r="F835" s="2">
        <v>80</v>
      </c>
      <c r="G835" s="2" t="s">
        <v>262</v>
      </c>
      <c r="H835" s="2">
        <v>20500</v>
      </c>
      <c r="I835" s="2">
        <f>IF(AND(B835&gt;=GR_Report!$C$4,B835&lt;=GR_Report!$E$4),1,0)</f>
        <v>0</v>
      </c>
      <c r="J835" s="2">
        <f>IF(GR_Report!$C$6="All",1,IF(C835=GR_Report!$C$6,1,0))</f>
        <v>1</v>
      </c>
      <c r="K835" s="2">
        <f>IF(GR_Report!$G$6="All",1,IF(D835=GR_Report!$G$6,1,0))</f>
        <v>1</v>
      </c>
      <c r="L835" s="2" t="str">
        <f>IF(AND(I835=1,J835=1,K835=1),COUNTIFS($I$2:I835,1,$J$2:J835,1,$K$2:K835,1),"")</f>
        <v/>
      </c>
      <c r="M835" s="2"/>
    </row>
    <row r="836" spans="1:13" ht="14.5" hidden="1" x14ac:dyDescent="0.35">
      <c r="A836" s="2" t="s">
        <v>1314</v>
      </c>
      <c r="B836" s="5">
        <v>46133</v>
      </c>
      <c r="C836" s="2" t="s">
        <v>76</v>
      </c>
      <c r="D836" s="2" t="s">
        <v>115</v>
      </c>
      <c r="E836" s="3" t="s">
        <v>116</v>
      </c>
      <c r="F836" s="2">
        <v>150</v>
      </c>
      <c r="G836" s="2" t="s">
        <v>15</v>
      </c>
      <c r="H836" s="2">
        <v>52300</v>
      </c>
      <c r="I836" s="2">
        <f>IF(AND(B836&gt;=GR_Report!$C$4,B836&lt;=GR_Report!$E$4),1,0)</f>
        <v>0</v>
      </c>
      <c r="J836" s="2">
        <f>IF(GR_Report!$C$6="All",1,IF(C836=GR_Report!$C$6,1,0))</f>
        <v>1</v>
      </c>
      <c r="K836" s="2">
        <f>IF(GR_Report!$G$6="All",1,IF(D836=GR_Report!$G$6,1,0))</f>
        <v>1</v>
      </c>
      <c r="L836" s="2" t="str">
        <f>IF(AND(I836=1,J836=1,K836=1),COUNTIFS($I$2:I836,1,$J$2:J836,1,$K$2:K836,1),"")</f>
        <v/>
      </c>
      <c r="M836" s="2"/>
    </row>
    <row r="837" spans="1:13" ht="14.5" hidden="1" x14ac:dyDescent="0.35">
      <c r="A837" s="2" t="s">
        <v>1315</v>
      </c>
      <c r="B837" s="5">
        <v>46202</v>
      </c>
      <c r="C837" s="2" t="s">
        <v>46</v>
      </c>
      <c r="D837" s="2" t="s">
        <v>86</v>
      </c>
      <c r="E837" s="3" t="s">
        <v>87</v>
      </c>
      <c r="F837" s="2">
        <v>150</v>
      </c>
      <c r="G837" s="2" t="s">
        <v>15</v>
      </c>
      <c r="H837" s="2">
        <v>7400</v>
      </c>
      <c r="I837" s="2">
        <f>IF(AND(B837&gt;=GR_Report!$C$4,B837&lt;=GR_Report!$E$4),1,0)</f>
        <v>0</v>
      </c>
      <c r="J837" s="2">
        <f>IF(GR_Report!$C$6="All",1,IF(C837=GR_Report!$C$6,1,0))</f>
        <v>1</v>
      </c>
      <c r="K837" s="2">
        <f>IF(GR_Report!$G$6="All",1,IF(D837=GR_Report!$G$6,1,0))</f>
        <v>1</v>
      </c>
      <c r="L837" s="2" t="str">
        <f>IF(AND(I837=1,J837=1,K837=1),COUNTIFS($I$2:I837,1,$J$2:J837,1,$K$2:K837,1),"")</f>
        <v/>
      </c>
      <c r="M837" s="2"/>
    </row>
    <row r="838" spans="1:13" ht="14.5" hidden="1" x14ac:dyDescent="0.35">
      <c r="A838" s="2" t="s">
        <v>1316</v>
      </c>
      <c r="B838" s="5">
        <v>46056</v>
      </c>
      <c r="C838" s="2" t="s">
        <v>150</v>
      </c>
      <c r="D838" s="2" t="s">
        <v>192</v>
      </c>
      <c r="E838" s="3" t="s">
        <v>193</v>
      </c>
      <c r="F838" s="2">
        <v>20</v>
      </c>
      <c r="G838" s="2" t="s">
        <v>121</v>
      </c>
      <c r="H838" s="2">
        <v>71300</v>
      </c>
      <c r="I838" s="2">
        <f>IF(AND(B838&gt;=GR_Report!$C$4,B838&lt;=GR_Report!$E$4),1,0)</f>
        <v>0</v>
      </c>
      <c r="J838" s="2">
        <f>IF(GR_Report!$C$6="All",1,IF(C838=GR_Report!$C$6,1,0))</f>
        <v>1</v>
      </c>
      <c r="K838" s="2">
        <f>IF(GR_Report!$G$6="All",1,IF(D838=GR_Report!$G$6,1,0))</f>
        <v>1</v>
      </c>
      <c r="L838" s="2" t="str">
        <f>IF(AND(I838=1,J838=1,K838=1),COUNTIFS($I$2:I838,1,$J$2:J838,1,$K$2:K838,1),"")</f>
        <v/>
      </c>
      <c r="M838" s="2"/>
    </row>
    <row r="839" spans="1:13" ht="14.5" hidden="1" x14ac:dyDescent="0.35">
      <c r="A839" s="2" t="s">
        <v>1317</v>
      </c>
      <c r="B839" s="5">
        <v>46065</v>
      </c>
      <c r="C839" s="2" t="s">
        <v>81</v>
      </c>
      <c r="D839" s="2" t="s">
        <v>361</v>
      </c>
      <c r="E839" s="3" t="s">
        <v>362</v>
      </c>
      <c r="F839" s="2">
        <v>100</v>
      </c>
      <c r="G839" s="2" t="s">
        <v>15</v>
      </c>
      <c r="H839" s="2">
        <v>89300</v>
      </c>
      <c r="I839" s="2">
        <f>IF(AND(B839&gt;=GR_Report!$C$4,B839&lt;=GR_Report!$E$4),1,0)</f>
        <v>0</v>
      </c>
      <c r="J839" s="2">
        <f>IF(GR_Report!$C$6="All",1,IF(C839=GR_Report!$C$6,1,0))</f>
        <v>1</v>
      </c>
      <c r="K839" s="2">
        <f>IF(GR_Report!$G$6="All",1,IF(D839=GR_Report!$G$6,1,0))</f>
        <v>1</v>
      </c>
      <c r="L839" s="2" t="str">
        <f>IF(AND(I839=1,J839=1,K839=1),COUNTIFS($I$2:I839,1,$J$2:J839,1,$K$2:K839,1),"")</f>
        <v/>
      </c>
      <c r="M839" s="2"/>
    </row>
    <row r="840" spans="1:13" ht="14.5" hidden="1" x14ac:dyDescent="0.35">
      <c r="A840" s="2" t="s">
        <v>1318</v>
      </c>
      <c r="B840" s="5">
        <v>46163</v>
      </c>
      <c r="C840" s="2" t="s">
        <v>41</v>
      </c>
      <c r="D840" s="2" t="s">
        <v>291</v>
      </c>
      <c r="E840" s="3" t="s">
        <v>292</v>
      </c>
      <c r="F840" s="2">
        <v>50</v>
      </c>
      <c r="G840" s="2" t="s">
        <v>262</v>
      </c>
      <c r="H840" s="2">
        <v>64700</v>
      </c>
      <c r="I840" s="2">
        <f>IF(AND(B840&gt;=GR_Report!$C$4,B840&lt;=GR_Report!$E$4),1,0)</f>
        <v>0</v>
      </c>
      <c r="J840" s="2">
        <f>IF(GR_Report!$C$6="All",1,IF(C840=GR_Report!$C$6,1,0))</f>
        <v>1</v>
      </c>
      <c r="K840" s="2">
        <f>IF(GR_Report!$G$6="All",1,IF(D840=GR_Report!$G$6,1,0))</f>
        <v>1</v>
      </c>
      <c r="L840" s="2" t="str">
        <f>IF(AND(I840=1,J840=1,K840=1),COUNTIFS($I$2:I840,1,$J$2:J840,1,$K$2:K840,1),"")</f>
        <v/>
      </c>
      <c r="M840" s="2"/>
    </row>
    <row r="841" spans="1:13" ht="14.5" hidden="1" x14ac:dyDescent="0.35">
      <c r="A841" s="2" t="s">
        <v>1319</v>
      </c>
      <c r="B841" s="5">
        <v>46133</v>
      </c>
      <c r="C841" s="2" t="s">
        <v>30</v>
      </c>
      <c r="D841" s="2" t="s">
        <v>278</v>
      </c>
      <c r="E841" s="3" t="s">
        <v>279</v>
      </c>
      <c r="F841" s="2">
        <v>30</v>
      </c>
      <c r="G841" s="2" t="s">
        <v>262</v>
      </c>
      <c r="H841" s="2">
        <v>24400</v>
      </c>
      <c r="I841" s="2">
        <f>IF(AND(B841&gt;=GR_Report!$C$4,B841&lt;=GR_Report!$E$4),1,0)</f>
        <v>0</v>
      </c>
      <c r="J841" s="2">
        <f>IF(GR_Report!$C$6="All",1,IF(C841=GR_Report!$C$6,1,0))</f>
        <v>1</v>
      </c>
      <c r="K841" s="2">
        <f>IF(GR_Report!$G$6="All",1,IF(D841=GR_Report!$G$6,1,0))</f>
        <v>1</v>
      </c>
      <c r="L841" s="2" t="str">
        <f>IF(AND(I841=1,J841=1,K841=1),COUNTIFS($I$2:I841,1,$J$2:J841,1,$K$2:K841,1),"")</f>
        <v/>
      </c>
      <c r="M841" s="2"/>
    </row>
    <row r="842" spans="1:13" ht="14.5" hidden="1" x14ac:dyDescent="0.35">
      <c r="A842" s="2" t="s">
        <v>1320</v>
      </c>
      <c r="B842" s="5">
        <v>46098</v>
      </c>
      <c r="C842" s="2" t="s">
        <v>38</v>
      </c>
      <c r="D842" s="2" t="s">
        <v>143</v>
      </c>
      <c r="E842" s="3" t="s">
        <v>144</v>
      </c>
      <c r="F842" s="2">
        <v>200</v>
      </c>
      <c r="G842" s="2" t="s">
        <v>121</v>
      </c>
      <c r="H842" s="2">
        <v>85600</v>
      </c>
      <c r="I842" s="2">
        <f>IF(AND(B842&gt;=GR_Report!$C$4,B842&lt;=GR_Report!$E$4),1,0)</f>
        <v>1</v>
      </c>
      <c r="J842" s="2">
        <f>IF(GR_Report!$C$6="All",1,IF(C842=GR_Report!$C$6,1,0))</f>
        <v>1</v>
      </c>
      <c r="K842" s="2">
        <f>IF(GR_Report!$G$6="All",1,IF(D842=GR_Report!$G$6,1,0))</f>
        <v>1</v>
      </c>
      <c r="L842" s="2">
        <f>IF(AND(I842=1,J842=1,K842=1),COUNTIFS($I$2:I842,1,$J$2:J842,1,$K$2:K842,1),"")</f>
        <v>134</v>
      </c>
      <c r="M842" s="2"/>
    </row>
    <row r="843" spans="1:13" ht="14.5" hidden="1" x14ac:dyDescent="0.35">
      <c r="A843" s="2" t="s">
        <v>1321</v>
      </c>
      <c r="B843" s="5">
        <v>46154</v>
      </c>
      <c r="C843" s="2" t="s">
        <v>76</v>
      </c>
      <c r="D843" s="2" t="s">
        <v>387</v>
      </c>
      <c r="E843" s="3" t="s">
        <v>388</v>
      </c>
      <c r="F843" s="2">
        <v>50</v>
      </c>
      <c r="G843" s="2" t="s">
        <v>121</v>
      </c>
      <c r="H843" s="2">
        <v>87000</v>
      </c>
      <c r="I843" s="2">
        <f>IF(AND(B843&gt;=GR_Report!$C$4,B843&lt;=GR_Report!$E$4),1,0)</f>
        <v>0</v>
      </c>
      <c r="J843" s="2">
        <f>IF(GR_Report!$C$6="All",1,IF(C843=GR_Report!$C$6,1,0))</f>
        <v>1</v>
      </c>
      <c r="K843" s="2">
        <f>IF(GR_Report!$G$6="All",1,IF(D843=GR_Report!$G$6,1,0))</f>
        <v>1</v>
      </c>
      <c r="L843" s="2" t="str">
        <f>IF(AND(I843=1,J843=1,K843=1),COUNTIFS($I$2:I843,1,$J$2:J843,1,$K$2:K843,1),"")</f>
        <v/>
      </c>
      <c r="M843" s="2"/>
    </row>
    <row r="844" spans="1:13" ht="14.5" hidden="1" x14ac:dyDescent="0.35">
      <c r="A844" s="2" t="s">
        <v>1322</v>
      </c>
      <c r="B844" s="5">
        <v>46080</v>
      </c>
      <c r="C844" s="2" t="s">
        <v>20</v>
      </c>
      <c r="D844" s="2" t="s">
        <v>464</v>
      </c>
      <c r="E844" s="3" t="s">
        <v>465</v>
      </c>
      <c r="F844" s="2">
        <v>50</v>
      </c>
      <c r="G844" s="2" t="s">
        <v>121</v>
      </c>
      <c r="H844" s="2">
        <v>30900</v>
      </c>
      <c r="I844" s="2">
        <f>IF(AND(B844&gt;=GR_Report!$C$4,B844&lt;=GR_Report!$E$4),1,0)</f>
        <v>0</v>
      </c>
      <c r="J844" s="2">
        <f>IF(GR_Report!$C$6="All",1,IF(C844=GR_Report!$C$6,1,0))</f>
        <v>1</v>
      </c>
      <c r="K844" s="2">
        <f>IF(GR_Report!$G$6="All",1,IF(D844=GR_Report!$G$6,1,0))</f>
        <v>1</v>
      </c>
      <c r="L844" s="2" t="str">
        <f>IF(AND(I844=1,J844=1,K844=1),COUNTIFS($I$2:I844,1,$J$2:J844,1,$K$2:K844,1),"")</f>
        <v/>
      </c>
      <c r="M844" s="2"/>
    </row>
    <row r="845" spans="1:13" ht="14.5" hidden="1" x14ac:dyDescent="0.35">
      <c r="A845" s="2" t="s">
        <v>1323</v>
      </c>
      <c r="B845" s="5">
        <v>46090</v>
      </c>
      <c r="C845" s="2" t="s">
        <v>290</v>
      </c>
      <c r="D845" s="2" t="s">
        <v>333</v>
      </c>
      <c r="E845" s="3" t="s">
        <v>334</v>
      </c>
      <c r="F845" s="2">
        <v>40</v>
      </c>
      <c r="G845" s="2" t="s">
        <v>15</v>
      </c>
      <c r="H845" s="2">
        <v>35800</v>
      </c>
      <c r="I845" s="2">
        <f>IF(AND(B845&gt;=GR_Report!$C$4,B845&lt;=GR_Report!$E$4),1,0)</f>
        <v>1</v>
      </c>
      <c r="J845" s="2">
        <f>IF(GR_Report!$C$6="All",1,IF(C845=GR_Report!$C$6,1,0))</f>
        <v>1</v>
      </c>
      <c r="K845" s="2">
        <f>IF(GR_Report!$G$6="All",1,IF(D845=GR_Report!$G$6,1,0))</f>
        <v>1</v>
      </c>
      <c r="L845" s="2">
        <f>IF(AND(I845=1,J845=1,K845=1),COUNTIFS($I$2:I845,1,$J$2:J845,1,$K$2:K845,1),"")</f>
        <v>135</v>
      </c>
      <c r="M845" s="2"/>
    </row>
    <row r="846" spans="1:13" ht="14.5" hidden="1" x14ac:dyDescent="0.35">
      <c r="A846" s="2" t="s">
        <v>1324</v>
      </c>
      <c r="B846" s="5">
        <v>46169</v>
      </c>
      <c r="C846" s="2" t="s">
        <v>179</v>
      </c>
      <c r="D846" s="2" t="s">
        <v>272</v>
      </c>
      <c r="E846" s="3" t="s">
        <v>273</v>
      </c>
      <c r="F846" s="2">
        <v>20</v>
      </c>
      <c r="G846" s="2" t="s">
        <v>262</v>
      </c>
      <c r="H846" s="2">
        <v>31500</v>
      </c>
      <c r="I846" s="2">
        <f>IF(AND(B846&gt;=GR_Report!$C$4,B846&lt;=GR_Report!$E$4),1,0)</f>
        <v>0</v>
      </c>
      <c r="J846" s="2">
        <f>IF(GR_Report!$C$6="All",1,IF(C846=GR_Report!$C$6,1,0))</f>
        <v>1</v>
      </c>
      <c r="K846" s="2">
        <f>IF(GR_Report!$G$6="All",1,IF(D846=GR_Report!$G$6,1,0))</f>
        <v>1</v>
      </c>
      <c r="L846" s="2" t="str">
        <f>IF(AND(I846=1,J846=1,K846=1),COUNTIFS($I$2:I846,1,$J$2:J846,1,$K$2:K846,1),"")</f>
        <v/>
      </c>
      <c r="M846" s="2"/>
    </row>
    <row r="847" spans="1:13" ht="14.5" hidden="1" x14ac:dyDescent="0.35">
      <c r="A847" s="2" t="s">
        <v>1325</v>
      </c>
      <c r="B847" s="5">
        <v>46187</v>
      </c>
      <c r="C847" s="2" t="s">
        <v>76</v>
      </c>
      <c r="D847" s="2" t="s">
        <v>387</v>
      </c>
      <c r="E847" s="3" t="s">
        <v>388</v>
      </c>
      <c r="F847" s="2">
        <v>50</v>
      </c>
      <c r="G847" s="2" t="s">
        <v>121</v>
      </c>
      <c r="H847" s="2">
        <v>87000</v>
      </c>
      <c r="I847" s="2">
        <f>IF(AND(B847&gt;=GR_Report!$C$4,B847&lt;=GR_Report!$E$4),1,0)</f>
        <v>0</v>
      </c>
      <c r="J847" s="2">
        <f>IF(GR_Report!$C$6="All",1,IF(C847=GR_Report!$C$6,1,0))</f>
        <v>1</v>
      </c>
      <c r="K847" s="2">
        <f>IF(GR_Report!$G$6="All",1,IF(D847=GR_Report!$G$6,1,0))</f>
        <v>1</v>
      </c>
      <c r="L847" s="2" t="str">
        <f>IF(AND(I847=1,J847=1,K847=1),COUNTIFS($I$2:I847,1,$J$2:J847,1,$K$2:K847,1),"")</f>
        <v/>
      </c>
      <c r="M847" s="2"/>
    </row>
    <row r="848" spans="1:13" ht="14.5" hidden="1" x14ac:dyDescent="0.35">
      <c r="A848" s="2" t="s">
        <v>1326</v>
      </c>
      <c r="B848" s="5">
        <v>46121</v>
      </c>
      <c r="C848" s="2" t="s">
        <v>81</v>
      </c>
      <c r="D848" s="2" t="s">
        <v>84</v>
      </c>
      <c r="E848" s="3" t="s">
        <v>85</v>
      </c>
      <c r="F848" s="2">
        <v>100</v>
      </c>
      <c r="G848" s="2" t="s">
        <v>15</v>
      </c>
      <c r="H848" s="2">
        <v>66300</v>
      </c>
      <c r="I848" s="2">
        <f>IF(AND(B848&gt;=GR_Report!$C$4,B848&lt;=GR_Report!$E$4),1,0)</f>
        <v>0</v>
      </c>
      <c r="J848" s="2">
        <f>IF(GR_Report!$C$6="All",1,IF(C848=GR_Report!$C$6,1,0))</f>
        <v>1</v>
      </c>
      <c r="K848" s="2">
        <f>IF(GR_Report!$G$6="All",1,IF(D848=GR_Report!$G$6,1,0))</f>
        <v>1</v>
      </c>
      <c r="L848" s="2" t="str">
        <f>IF(AND(I848=1,J848=1,K848=1),COUNTIFS($I$2:I848,1,$J$2:J848,1,$K$2:K848,1),"")</f>
        <v/>
      </c>
      <c r="M848" s="2"/>
    </row>
    <row r="849" spans="1:13" ht="14.5" x14ac:dyDescent="0.35">
      <c r="A849" s="2" t="s">
        <v>1327</v>
      </c>
      <c r="B849" s="5">
        <v>46047</v>
      </c>
      <c r="C849" s="2" t="s">
        <v>27</v>
      </c>
      <c r="D849" s="2" t="s">
        <v>320</v>
      </c>
      <c r="E849" s="3" t="s">
        <v>321</v>
      </c>
      <c r="F849" s="2">
        <v>120</v>
      </c>
      <c r="G849" s="2" t="s">
        <v>15</v>
      </c>
      <c r="H849" s="2">
        <v>65700</v>
      </c>
      <c r="I849" s="2">
        <f>IF(AND(B849&gt;=GR_Report!$C$4,B849&lt;=GR_Report!$E$4),1,0)</f>
        <v>0</v>
      </c>
      <c r="J849" s="2">
        <f>IF(GR_Report!$C$6="All",1,IF(C849=GR_Report!$C$6,1,0))</f>
        <v>1</v>
      </c>
      <c r="K849" s="2">
        <f>IF(GR_Report!$G$6="All",1,IF(D849=GR_Report!$G$6,1,0))</f>
        <v>1</v>
      </c>
      <c r="L849" s="2" t="str">
        <f>IF(AND(I849=1,J849=1,K849=1),COUNTIFS($I$2:I849,1,$J$2:J849,1,$K$2:K849,1),"")</f>
        <v/>
      </c>
      <c r="M849" s="2"/>
    </row>
    <row r="850" spans="1:13" ht="14.5" hidden="1" x14ac:dyDescent="0.35">
      <c r="A850" s="2" t="s">
        <v>1328</v>
      </c>
      <c r="B850" s="5">
        <v>46092</v>
      </c>
      <c r="C850" s="2" t="s">
        <v>49</v>
      </c>
      <c r="D850" s="2" t="s">
        <v>125</v>
      </c>
      <c r="E850" s="3" t="s">
        <v>126</v>
      </c>
      <c r="F850" s="2">
        <v>60</v>
      </c>
      <c r="G850" s="2" t="s">
        <v>121</v>
      </c>
      <c r="H850" s="2">
        <v>8200</v>
      </c>
      <c r="I850" s="2">
        <f>IF(AND(B850&gt;=GR_Report!$C$4,B850&lt;=GR_Report!$E$4),1,0)</f>
        <v>1</v>
      </c>
      <c r="J850" s="2">
        <f>IF(GR_Report!$C$6="All",1,IF(C850=GR_Report!$C$6,1,0))</f>
        <v>1</v>
      </c>
      <c r="K850" s="2">
        <f>IF(GR_Report!$G$6="All",1,IF(D850=GR_Report!$G$6,1,0))</f>
        <v>1</v>
      </c>
      <c r="L850" s="2">
        <f>IF(AND(I850=1,J850=1,K850=1),COUNTIFS($I$2:I850,1,$J$2:J850,1,$K$2:K850,1),"")</f>
        <v>136</v>
      </c>
      <c r="M850" s="2"/>
    </row>
    <row r="851" spans="1:13" ht="14.5" hidden="1" x14ac:dyDescent="0.35">
      <c r="A851" s="2" t="s">
        <v>1329</v>
      </c>
      <c r="B851" s="5">
        <v>46136</v>
      </c>
      <c r="C851" s="2" t="s">
        <v>138</v>
      </c>
      <c r="D851" s="2" t="s">
        <v>184</v>
      </c>
      <c r="E851" s="3" t="s">
        <v>185</v>
      </c>
      <c r="F851" s="2">
        <v>20</v>
      </c>
      <c r="G851" s="2" t="s">
        <v>121</v>
      </c>
      <c r="H851" s="2">
        <v>55600</v>
      </c>
      <c r="I851" s="2">
        <f>IF(AND(B851&gt;=GR_Report!$C$4,B851&lt;=GR_Report!$E$4),1,0)</f>
        <v>0</v>
      </c>
      <c r="J851" s="2">
        <f>IF(GR_Report!$C$6="All",1,IF(C851=GR_Report!$C$6,1,0))</f>
        <v>1</v>
      </c>
      <c r="K851" s="2">
        <f>IF(GR_Report!$G$6="All",1,IF(D851=GR_Report!$G$6,1,0))</f>
        <v>1</v>
      </c>
      <c r="L851" s="2" t="str">
        <f>IF(AND(I851=1,J851=1,K851=1),COUNTIFS($I$2:I851,1,$J$2:J851,1,$K$2:K851,1),"")</f>
        <v/>
      </c>
      <c r="M851" s="2"/>
    </row>
    <row r="852" spans="1:13" ht="14.5" hidden="1" x14ac:dyDescent="0.35">
      <c r="A852" s="2" t="s">
        <v>1330</v>
      </c>
      <c r="B852" s="5">
        <v>46181</v>
      </c>
      <c r="C852" s="2" t="s">
        <v>27</v>
      </c>
      <c r="D852" s="2" t="s">
        <v>462</v>
      </c>
      <c r="E852" s="3" t="s">
        <v>463</v>
      </c>
      <c r="F852" s="2">
        <v>60</v>
      </c>
      <c r="G852" s="2" t="s">
        <v>121</v>
      </c>
      <c r="H852" s="2">
        <v>43100</v>
      </c>
      <c r="I852" s="2">
        <f>IF(AND(B852&gt;=GR_Report!$C$4,B852&lt;=GR_Report!$E$4),1,0)</f>
        <v>0</v>
      </c>
      <c r="J852" s="2">
        <f>IF(GR_Report!$C$6="All",1,IF(C852=GR_Report!$C$6,1,0))</f>
        <v>1</v>
      </c>
      <c r="K852" s="2">
        <f>IF(GR_Report!$G$6="All",1,IF(D852=GR_Report!$G$6,1,0))</f>
        <v>1</v>
      </c>
      <c r="L852" s="2" t="str">
        <f>IF(AND(I852=1,J852=1,K852=1),COUNTIFS($I$2:I852,1,$J$2:J852,1,$K$2:K852,1),"")</f>
        <v/>
      </c>
      <c r="M852" s="2"/>
    </row>
    <row r="853" spans="1:13" ht="14.5" hidden="1" x14ac:dyDescent="0.35">
      <c r="A853" s="2" t="s">
        <v>1331</v>
      </c>
      <c r="B853" s="5">
        <v>46075</v>
      </c>
      <c r="C853" s="2" t="s">
        <v>90</v>
      </c>
      <c r="D853" s="2" t="s">
        <v>198</v>
      </c>
      <c r="E853" s="3" t="s">
        <v>199</v>
      </c>
      <c r="F853" s="2">
        <v>20</v>
      </c>
      <c r="G853" s="2" t="s">
        <v>121</v>
      </c>
      <c r="H853" s="2">
        <v>75200</v>
      </c>
      <c r="I853" s="2">
        <f>IF(AND(B853&gt;=GR_Report!$C$4,B853&lt;=GR_Report!$E$4),1,0)</f>
        <v>0</v>
      </c>
      <c r="J853" s="2">
        <f>IF(GR_Report!$C$6="All",1,IF(C853=GR_Report!$C$6,1,0))</f>
        <v>1</v>
      </c>
      <c r="K853" s="2">
        <f>IF(GR_Report!$G$6="All",1,IF(D853=GR_Report!$G$6,1,0))</f>
        <v>1</v>
      </c>
      <c r="L853" s="2" t="str">
        <f>IF(AND(I853=1,J853=1,K853=1),COUNTIFS($I$2:I853,1,$J$2:J853,1,$K$2:K853,1),"")</f>
        <v/>
      </c>
      <c r="M853" s="2"/>
    </row>
    <row r="854" spans="1:13" ht="14.5" hidden="1" x14ac:dyDescent="0.35">
      <c r="A854" s="2" t="s">
        <v>1332</v>
      </c>
      <c r="B854" s="5">
        <v>46065</v>
      </c>
      <c r="C854" s="2" t="s">
        <v>227</v>
      </c>
      <c r="D854" s="2" t="s">
        <v>293</v>
      </c>
      <c r="E854" s="3" t="s">
        <v>294</v>
      </c>
      <c r="F854" s="2">
        <v>60</v>
      </c>
      <c r="G854" s="2" t="s">
        <v>262</v>
      </c>
      <c r="H854" s="2">
        <v>7000</v>
      </c>
      <c r="I854" s="2">
        <f>IF(AND(B854&gt;=GR_Report!$C$4,B854&lt;=GR_Report!$E$4),1,0)</f>
        <v>0</v>
      </c>
      <c r="J854" s="2">
        <f>IF(GR_Report!$C$6="All",1,IF(C854=GR_Report!$C$6,1,0))</f>
        <v>1</v>
      </c>
      <c r="K854" s="2">
        <f>IF(GR_Report!$G$6="All",1,IF(D854=GR_Report!$G$6,1,0))</f>
        <v>1</v>
      </c>
      <c r="L854" s="2" t="str">
        <f>IF(AND(I854=1,J854=1,K854=1),COUNTIFS($I$2:I854,1,$J$2:J854,1,$K$2:K854,1),"")</f>
        <v/>
      </c>
      <c r="M854" s="2"/>
    </row>
    <row r="855" spans="1:13" ht="14.5" hidden="1" x14ac:dyDescent="0.35">
      <c r="A855" s="2" t="s">
        <v>1333</v>
      </c>
      <c r="B855" s="5">
        <v>46197</v>
      </c>
      <c r="C855" s="2" t="s">
        <v>56</v>
      </c>
      <c r="D855" s="2" t="s">
        <v>77</v>
      </c>
      <c r="E855" s="3" t="s">
        <v>78</v>
      </c>
      <c r="F855" s="2">
        <v>30</v>
      </c>
      <c r="G855" s="2" t="s">
        <v>15</v>
      </c>
      <c r="H855" s="2">
        <v>7100</v>
      </c>
      <c r="I855" s="2">
        <f>IF(AND(B855&gt;=GR_Report!$C$4,B855&lt;=GR_Report!$E$4),1,0)</f>
        <v>0</v>
      </c>
      <c r="J855" s="2">
        <f>IF(GR_Report!$C$6="All",1,IF(C855=GR_Report!$C$6,1,0))</f>
        <v>1</v>
      </c>
      <c r="K855" s="2">
        <f>IF(GR_Report!$G$6="All",1,IF(D855=GR_Report!$G$6,1,0))</f>
        <v>1</v>
      </c>
      <c r="L855" s="2" t="str">
        <f>IF(AND(I855=1,J855=1,K855=1),COUNTIFS($I$2:I855,1,$J$2:J855,1,$K$2:K855,1),"")</f>
        <v/>
      </c>
      <c r="M855" s="2"/>
    </row>
    <row r="856" spans="1:13" ht="14.5" hidden="1" x14ac:dyDescent="0.35">
      <c r="A856" s="2" t="s">
        <v>1334</v>
      </c>
      <c r="B856" s="5">
        <v>46171</v>
      </c>
      <c r="C856" s="2" t="s">
        <v>27</v>
      </c>
      <c r="D856" s="2" t="s">
        <v>353</v>
      </c>
      <c r="E856" s="3" t="s">
        <v>354</v>
      </c>
      <c r="F856" s="2">
        <v>80</v>
      </c>
      <c r="G856" s="2" t="s">
        <v>15</v>
      </c>
      <c r="H856" s="2">
        <v>39000</v>
      </c>
      <c r="I856" s="2">
        <f>IF(AND(B856&gt;=GR_Report!$C$4,B856&lt;=GR_Report!$E$4),1,0)</f>
        <v>0</v>
      </c>
      <c r="J856" s="2">
        <f>IF(GR_Report!$C$6="All",1,IF(C856=GR_Report!$C$6,1,0))</f>
        <v>1</v>
      </c>
      <c r="K856" s="2">
        <f>IF(GR_Report!$G$6="All",1,IF(D856=GR_Report!$G$6,1,0))</f>
        <v>1</v>
      </c>
      <c r="L856" s="2" t="str">
        <f>IF(AND(I856=1,J856=1,K856=1),COUNTIFS($I$2:I856,1,$J$2:J856,1,$K$2:K856,1),"")</f>
        <v/>
      </c>
      <c r="M856" s="2"/>
    </row>
    <row r="857" spans="1:13" ht="14.5" hidden="1" x14ac:dyDescent="0.35">
      <c r="A857" s="2" t="s">
        <v>1335</v>
      </c>
      <c r="B857" s="5">
        <v>46079</v>
      </c>
      <c r="C857" s="2" t="s">
        <v>16</v>
      </c>
      <c r="D857" s="2" t="s">
        <v>274</v>
      </c>
      <c r="E857" s="3" t="s">
        <v>275</v>
      </c>
      <c r="F857" s="2">
        <v>200</v>
      </c>
      <c r="G857" s="2" t="s">
        <v>262</v>
      </c>
      <c r="H857" s="2">
        <v>68800</v>
      </c>
      <c r="I857" s="2">
        <f>IF(AND(B857&gt;=GR_Report!$C$4,B857&lt;=GR_Report!$E$4),1,0)</f>
        <v>0</v>
      </c>
      <c r="J857" s="2">
        <f>IF(GR_Report!$C$6="All",1,IF(C857=GR_Report!$C$6,1,0))</f>
        <v>1</v>
      </c>
      <c r="K857" s="2">
        <f>IF(GR_Report!$G$6="All",1,IF(D857=GR_Report!$G$6,1,0))</f>
        <v>1</v>
      </c>
      <c r="L857" s="2" t="str">
        <f>IF(AND(I857=1,J857=1,K857=1),COUNTIFS($I$2:I857,1,$J$2:J857,1,$K$2:K857,1),"")</f>
        <v/>
      </c>
      <c r="M857" s="2"/>
    </row>
    <row r="858" spans="1:13" ht="14.5" hidden="1" x14ac:dyDescent="0.35">
      <c r="A858" s="2" t="s">
        <v>1336</v>
      </c>
      <c r="B858" s="5">
        <v>46152</v>
      </c>
      <c r="C858" s="2" t="s">
        <v>147</v>
      </c>
      <c r="D858" s="2" t="s">
        <v>247</v>
      </c>
      <c r="E858" s="3" t="s">
        <v>248</v>
      </c>
      <c r="F858" s="2">
        <v>60</v>
      </c>
      <c r="G858" s="2" t="s">
        <v>121</v>
      </c>
      <c r="H858" s="2">
        <v>21200</v>
      </c>
      <c r="I858" s="2">
        <f>IF(AND(B858&gt;=GR_Report!$C$4,B858&lt;=GR_Report!$E$4),1,0)</f>
        <v>0</v>
      </c>
      <c r="J858" s="2">
        <f>IF(GR_Report!$C$6="All",1,IF(C858=GR_Report!$C$6,1,0))</f>
        <v>1</v>
      </c>
      <c r="K858" s="2">
        <f>IF(GR_Report!$G$6="All",1,IF(D858=GR_Report!$G$6,1,0))</f>
        <v>1</v>
      </c>
      <c r="L858" s="2" t="str">
        <f>IF(AND(I858=1,J858=1,K858=1),COUNTIFS($I$2:I858,1,$J$2:J858,1,$K$2:K858,1),"")</f>
        <v/>
      </c>
      <c r="M858" s="2"/>
    </row>
    <row r="859" spans="1:13" ht="14.5" x14ac:dyDescent="0.35">
      <c r="A859" s="2" t="s">
        <v>1337</v>
      </c>
      <c r="B859" s="5">
        <v>46028</v>
      </c>
      <c r="C859" s="2" t="s">
        <v>27</v>
      </c>
      <c r="D859" s="2" t="s">
        <v>419</v>
      </c>
      <c r="E859" s="3" t="s">
        <v>420</v>
      </c>
      <c r="F859" s="2">
        <v>50</v>
      </c>
      <c r="G859" s="2" t="s">
        <v>121</v>
      </c>
      <c r="H859" s="2">
        <v>5600</v>
      </c>
      <c r="I859" s="2">
        <f>IF(AND(B859&gt;=GR_Report!$C$4,B859&lt;=GR_Report!$E$4),1,0)</f>
        <v>0</v>
      </c>
      <c r="J859" s="2">
        <f>IF(GR_Report!$C$6="All",1,IF(C859=GR_Report!$C$6,1,0))</f>
        <v>1</v>
      </c>
      <c r="K859" s="2">
        <f>IF(GR_Report!$G$6="All",1,IF(D859=GR_Report!$G$6,1,0))</f>
        <v>1</v>
      </c>
      <c r="L859" s="2" t="str">
        <f>IF(AND(I859=1,J859=1,K859=1),COUNTIFS($I$2:I859,1,$J$2:J859,1,$K$2:K859,1),"")</f>
        <v/>
      </c>
      <c r="M859" s="2"/>
    </row>
    <row r="860" spans="1:13" ht="14.5" hidden="1" x14ac:dyDescent="0.35">
      <c r="A860" s="2" t="s">
        <v>1338</v>
      </c>
      <c r="B860" s="5">
        <v>46128</v>
      </c>
      <c r="C860" s="2" t="s">
        <v>147</v>
      </c>
      <c r="D860" s="2" t="s">
        <v>308</v>
      </c>
      <c r="E860" s="3" t="s">
        <v>309</v>
      </c>
      <c r="F860" s="2">
        <v>20</v>
      </c>
      <c r="G860" s="2" t="s">
        <v>15</v>
      </c>
      <c r="H860" s="2">
        <v>63000</v>
      </c>
      <c r="I860" s="2">
        <f>IF(AND(B860&gt;=GR_Report!$C$4,B860&lt;=GR_Report!$E$4),1,0)</f>
        <v>0</v>
      </c>
      <c r="J860" s="2">
        <f>IF(GR_Report!$C$6="All",1,IF(C860=GR_Report!$C$6,1,0))</f>
        <v>1</v>
      </c>
      <c r="K860" s="2">
        <f>IF(GR_Report!$G$6="All",1,IF(D860=GR_Report!$G$6,1,0))</f>
        <v>1</v>
      </c>
      <c r="L860" s="2" t="str">
        <f>IF(AND(I860=1,J860=1,K860=1),COUNTIFS($I$2:I860,1,$J$2:J860,1,$K$2:K860,1),"")</f>
        <v/>
      </c>
      <c r="M860" s="2"/>
    </row>
    <row r="861" spans="1:13" ht="14.5" hidden="1" x14ac:dyDescent="0.35">
      <c r="A861" s="2" t="s">
        <v>1339</v>
      </c>
      <c r="B861" s="5">
        <v>46151</v>
      </c>
      <c r="C861" s="2" t="s">
        <v>150</v>
      </c>
      <c r="D861" s="2" t="s">
        <v>200</v>
      </c>
      <c r="E861" s="3" t="s">
        <v>201</v>
      </c>
      <c r="F861" s="2">
        <v>50</v>
      </c>
      <c r="G861" s="2" t="s">
        <v>121</v>
      </c>
      <c r="H861" s="2">
        <v>25500</v>
      </c>
      <c r="I861" s="2">
        <f>IF(AND(B861&gt;=GR_Report!$C$4,B861&lt;=GR_Report!$E$4),1,0)</f>
        <v>0</v>
      </c>
      <c r="J861" s="2">
        <f>IF(GR_Report!$C$6="All",1,IF(C861=GR_Report!$C$6,1,0))</f>
        <v>1</v>
      </c>
      <c r="K861" s="2">
        <f>IF(GR_Report!$G$6="All",1,IF(D861=GR_Report!$G$6,1,0))</f>
        <v>1</v>
      </c>
      <c r="L861" s="2" t="str">
        <f>IF(AND(I861=1,J861=1,K861=1),COUNTIFS($I$2:I861,1,$J$2:J861,1,$K$2:K861,1),"")</f>
        <v/>
      </c>
      <c r="M861" s="2"/>
    </row>
    <row r="862" spans="1:13" ht="14.5" x14ac:dyDescent="0.35">
      <c r="A862" s="2" t="s">
        <v>1340</v>
      </c>
      <c r="B862" s="5">
        <v>46053</v>
      </c>
      <c r="C862" s="2" t="s">
        <v>172</v>
      </c>
      <c r="D862" s="2" t="s">
        <v>170</v>
      </c>
      <c r="E862" s="3" t="s">
        <v>171</v>
      </c>
      <c r="F862" s="2">
        <v>80</v>
      </c>
      <c r="G862" s="2" t="s">
        <v>121</v>
      </c>
      <c r="H862" s="2">
        <v>25700</v>
      </c>
      <c r="I862" s="2">
        <f>IF(AND(B862&gt;=GR_Report!$C$4,B862&lt;=GR_Report!$E$4),1,0)</f>
        <v>0</v>
      </c>
      <c r="J862" s="2">
        <f>IF(GR_Report!$C$6="All",1,IF(C862=GR_Report!$C$6,1,0))</f>
        <v>1</v>
      </c>
      <c r="K862" s="2">
        <f>IF(GR_Report!$G$6="All",1,IF(D862=GR_Report!$G$6,1,0))</f>
        <v>1</v>
      </c>
      <c r="L862" s="2" t="str">
        <f>IF(AND(I862=1,J862=1,K862=1),COUNTIFS($I$2:I862,1,$J$2:J862,1,$K$2:K862,1),"")</f>
        <v/>
      </c>
      <c r="M862" s="2"/>
    </row>
    <row r="863" spans="1:13" ht="14.5" x14ac:dyDescent="0.35">
      <c r="A863" s="2" t="s">
        <v>1341</v>
      </c>
      <c r="B863" s="5">
        <v>46032</v>
      </c>
      <c r="C863" s="2" t="s">
        <v>27</v>
      </c>
      <c r="D863" s="2" t="s">
        <v>320</v>
      </c>
      <c r="E863" s="3" t="s">
        <v>321</v>
      </c>
      <c r="F863" s="2">
        <v>40</v>
      </c>
      <c r="G863" s="2" t="s">
        <v>15</v>
      </c>
      <c r="H863" s="2">
        <v>65700</v>
      </c>
      <c r="I863" s="2">
        <f>IF(AND(B863&gt;=GR_Report!$C$4,B863&lt;=GR_Report!$E$4),1,0)</f>
        <v>0</v>
      </c>
      <c r="J863" s="2">
        <f>IF(GR_Report!$C$6="All",1,IF(C863=GR_Report!$C$6,1,0))</f>
        <v>1</v>
      </c>
      <c r="K863" s="2">
        <f>IF(GR_Report!$G$6="All",1,IF(D863=GR_Report!$G$6,1,0))</f>
        <v>1</v>
      </c>
      <c r="L863" s="2" t="str">
        <f>IF(AND(I863=1,J863=1,K863=1),COUNTIFS($I$2:I863,1,$J$2:J863,1,$K$2:K863,1),"")</f>
        <v/>
      </c>
      <c r="M863" s="2"/>
    </row>
    <row r="864" spans="1:13" ht="14.5" hidden="1" x14ac:dyDescent="0.35">
      <c r="A864" s="2" t="s">
        <v>1342</v>
      </c>
      <c r="B864" s="5">
        <v>46071</v>
      </c>
      <c r="C864" s="2" t="s">
        <v>150</v>
      </c>
      <c r="D864" s="2" t="s">
        <v>148</v>
      </c>
      <c r="E864" s="3" t="s">
        <v>149</v>
      </c>
      <c r="F864" s="2">
        <v>20</v>
      </c>
      <c r="G864" s="2" t="s">
        <v>121</v>
      </c>
      <c r="H864" s="2">
        <v>52300</v>
      </c>
      <c r="I864" s="2">
        <f>IF(AND(B864&gt;=GR_Report!$C$4,B864&lt;=GR_Report!$E$4),1,0)</f>
        <v>0</v>
      </c>
      <c r="J864" s="2">
        <f>IF(GR_Report!$C$6="All",1,IF(C864=GR_Report!$C$6,1,0))</f>
        <v>1</v>
      </c>
      <c r="K864" s="2">
        <f>IF(GR_Report!$G$6="All",1,IF(D864=GR_Report!$G$6,1,0))</f>
        <v>1</v>
      </c>
      <c r="L864" s="2" t="str">
        <f>IF(AND(I864=1,J864=1,K864=1),COUNTIFS($I$2:I864,1,$J$2:J864,1,$K$2:K864,1),"")</f>
        <v/>
      </c>
      <c r="M864" s="2"/>
    </row>
    <row r="865" spans="1:13" ht="14.5" hidden="1" x14ac:dyDescent="0.35">
      <c r="A865" s="2" t="s">
        <v>1343</v>
      </c>
      <c r="B865" s="5">
        <v>46147</v>
      </c>
      <c r="C865" s="2" t="s">
        <v>41</v>
      </c>
      <c r="D865" s="2" t="s">
        <v>39</v>
      </c>
      <c r="E865" s="3" t="s">
        <v>40</v>
      </c>
      <c r="F865" s="2">
        <v>20</v>
      </c>
      <c r="G865" s="2" t="s">
        <v>15</v>
      </c>
      <c r="H865" s="2">
        <v>37300</v>
      </c>
      <c r="I865" s="2">
        <f>IF(AND(B865&gt;=GR_Report!$C$4,B865&lt;=GR_Report!$E$4),1,0)</f>
        <v>0</v>
      </c>
      <c r="J865" s="2">
        <f>IF(GR_Report!$C$6="All",1,IF(C865=GR_Report!$C$6,1,0))</f>
        <v>1</v>
      </c>
      <c r="K865" s="2">
        <f>IF(GR_Report!$G$6="All",1,IF(D865=GR_Report!$G$6,1,0))</f>
        <v>1</v>
      </c>
      <c r="L865" s="2" t="str">
        <f>IF(AND(I865=1,J865=1,K865=1),COUNTIFS($I$2:I865,1,$J$2:J865,1,$K$2:K865,1),"")</f>
        <v/>
      </c>
      <c r="M865" s="2"/>
    </row>
    <row r="866" spans="1:13" ht="14.5" hidden="1" x14ac:dyDescent="0.35">
      <c r="A866" s="2" t="s">
        <v>1344</v>
      </c>
      <c r="B866" s="5">
        <v>46186</v>
      </c>
      <c r="C866" s="2" t="s">
        <v>46</v>
      </c>
      <c r="D866" s="2" t="s">
        <v>403</v>
      </c>
      <c r="E866" s="3" t="s">
        <v>404</v>
      </c>
      <c r="F866" s="2">
        <v>120</v>
      </c>
      <c r="G866" s="2" t="s">
        <v>121</v>
      </c>
      <c r="H866" s="2">
        <v>55300</v>
      </c>
      <c r="I866" s="2">
        <f>IF(AND(B866&gt;=GR_Report!$C$4,B866&lt;=GR_Report!$E$4),1,0)</f>
        <v>0</v>
      </c>
      <c r="J866" s="2">
        <f>IF(GR_Report!$C$6="All",1,IF(C866=GR_Report!$C$6,1,0))</f>
        <v>1</v>
      </c>
      <c r="K866" s="2">
        <f>IF(GR_Report!$G$6="All",1,IF(D866=GR_Report!$G$6,1,0))</f>
        <v>1</v>
      </c>
      <c r="L866" s="2" t="str">
        <f>IF(AND(I866=1,J866=1,K866=1),COUNTIFS($I$2:I866,1,$J$2:J866,1,$K$2:K866,1),"")</f>
        <v/>
      </c>
      <c r="M866" s="2"/>
    </row>
    <row r="867" spans="1:13" ht="14.5" x14ac:dyDescent="0.35">
      <c r="A867" s="2" t="s">
        <v>1345</v>
      </c>
      <c r="B867" s="5">
        <v>46027</v>
      </c>
      <c r="C867" s="2" t="s">
        <v>30</v>
      </c>
      <c r="D867" s="2" t="s">
        <v>341</v>
      </c>
      <c r="E867" s="3" t="s">
        <v>342</v>
      </c>
      <c r="F867" s="2">
        <v>120</v>
      </c>
      <c r="G867" s="2" t="s">
        <v>15</v>
      </c>
      <c r="H867" s="2">
        <v>39900</v>
      </c>
      <c r="I867" s="2">
        <f>IF(AND(B867&gt;=GR_Report!$C$4,B867&lt;=GR_Report!$E$4),1,0)</f>
        <v>0</v>
      </c>
      <c r="J867" s="2">
        <f>IF(GR_Report!$C$6="All",1,IF(C867=GR_Report!$C$6,1,0))</f>
        <v>1</v>
      </c>
      <c r="K867" s="2">
        <f>IF(GR_Report!$G$6="All",1,IF(D867=GR_Report!$G$6,1,0))</f>
        <v>1</v>
      </c>
      <c r="L867" s="2" t="str">
        <f>IF(AND(I867=1,J867=1,K867=1),COUNTIFS($I$2:I867,1,$J$2:J867,1,$K$2:K867,1),"")</f>
        <v/>
      </c>
      <c r="M867" s="2"/>
    </row>
    <row r="868" spans="1:13" ht="14.5" hidden="1" x14ac:dyDescent="0.35">
      <c r="A868" s="2" t="s">
        <v>1346</v>
      </c>
      <c r="B868" s="5">
        <v>46113</v>
      </c>
      <c r="C868" s="2" t="s">
        <v>179</v>
      </c>
      <c r="D868" s="2" t="s">
        <v>177</v>
      </c>
      <c r="E868" s="3" t="s">
        <v>178</v>
      </c>
      <c r="F868" s="2">
        <v>60</v>
      </c>
      <c r="G868" s="2" t="s">
        <v>121</v>
      </c>
      <c r="H868" s="2">
        <v>12500</v>
      </c>
      <c r="I868" s="2">
        <f>IF(AND(B868&gt;=GR_Report!$C$4,B868&lt;=GR_Report!$E$4),1,0)</f>
        <v>0</v>
      </c>
      <c r="J868" s="2">
        <f>IF(GR_Report!$C$6="All",1,IF(C868=GR_Report!$C$6,1,0))</f>
        <v>1</v>
      </c>
      <c r="K868" s="2">
        <f>IF(GR_Report!$G$6="All",1,IF(D868=GR_Report!$G$6,1,0))</f>
        <v>1</v>
      </c>
      <c r="L868" s="2" t="str">
        <f>IF(AND(I868=1,J868=1,K868=1),COUNTIFS($I$2:I868,1,$J$2:J868,1,$K$2:K868,1),"")</f>
        <v/>
      </c>
      <c r="M868" s="2"/>
    </row>
    <row r="869" spans="1:13" ht="14.5" hidden="1" x14ac:dyDescent="0.35">
      <c r="A869" s="2" t="s">
        <v>1347</v>
      </c>
      <c r="B869" s="5">
        <v>46057</v>
      </c>
      <c r="C869" s="2" t="s">
        <v>153</v>
      </c>
      <c r="D869" s="2" t="s">
        <v>328</v>
      </c>
      <c r="E869" s="3" t="s">
        <v>329</v>
      </c>
      <c r="F869" s="2">
        <v>150</v>
      </c>
      <c r="G869" s="2" t="s">
        <v>15</v>
      </c>
      <c r="H869" s="2">
        <v>24800</v>
      </c>
      <c r="I869" s="2">
        <f>IF(AND(B869&gt;=GR_Report!$C$4,B869&lt;=GR_Report!$E$4),1,0)</f>
        <v>0</v>
      </c>
      <c r="J869" s="2">
        <f>IF(GR_Report!$C$6="All",1,IF(C869=GR_Report!$C$6,1,0))</f>
        <v>1</v>
      </c>
      <c r="K869" s="2">
        <f>IF(GR_Report!$G$6="All",1,IF(D869=GR_Report!$G$6,1,0))</f>
        <v>1</v>
      </c>
      <c r="L869" s="2" t="str">
        <f>IF(AND(I869=1,J869=1,K869=1),COUNTIFS($I$2:I869,1,$J$2:J869,1,$K$2:K869,1),"")</f>
        <v/>
      </c>
      <c r="M869" s="2"/>
    </row>
    <row r="870" spans="1:13" ht="14.5" hidden="1" x14ac:dyDescent="0.35">
      <c r="A870" s="2" t="s">
        <v>1348</v>
      </c>
      <c r="B870" s="5">
        <v>46196</v>
      </c>
      <c r="C870" s="2" t="s">
        <v>41</v>
      </c>
      <c r="D870" s="2" t="s">
        <v>39</v>
      </c>
      <c r="E870" s="3" t="s">
        <v>40</v>
      </c>
      <c r="F870" s="2">
        <v>40</v>
      </c>
      <c r="G870" s="2" t="s">
        <v>15</v>
      </c>
      <c r="H870" s="2">
        <v>37300</v>
      </c>
      <c r="I870" s="2">
        <f>IF(AND(B870&gt;=GR_Report!$C$4,B870&lt;=GR_Report!$E$4),1,0)</f>
        <v>0</v>
      </c>
      <c r="J870" s="2">
        <f>IF(GR_Report!$C$6="All",1,IF(C870=GR_Report!$C$6,1,0))</f>
        <v>1</v>
      </c>
      <c r="K870" s="2">
        <f>IF(GR_Report!$G$6="All",1,IF(D870=GR_Report!$G$6,1,0))</f>
        <v>1</v>
      </c>
      <c r="L870" s="2" t="str">
        <f>IF(AND(I870=1,J870=1,K870=1),COUNTIFS($I$2:I870,1,$J$2:J870,1,$K$2:K870,1),"")</f>
        <v/>
      </c>
      <c r="M870" s="2"/>
    </row>
    <row r="871" spans="1:13" ht="14.5" hidden="1" x14ac:dyDescent="0.35">
      <c r="A871" s="2" t="s">
        <v>1349</v>
      </c>
      <c r="B871" s="5">
        <v>46168</v>
      </c>
      <c r="C871" s="2" t="s">
        <v>41</v>
      </c>
      <c r="D871" s="2" t="s">
        <v>365</v>
      </c>
      <c r="E871" s="3" t="s">
        <v>366</v>
      </c>
      <c r="F871" s="2">
        <v>40</v>
      </c>
      <c r="G871" s="2" t="s">
        <v>15</v>
      </c>
      <c r="H871" s="2">
        <v>13100</v>
      </c>
      <c r="I871" s="2">
        <f>IF(AND(B871&gt;=GR_Report!$C$4,B871&lt;=GR_Report!$E$4),1,0)</f>
        <v>0</v>
      </c>
      <c r="J871" s="2">
        <f>IF(GR_Report!$C$6="All",1,IF(C871=GR_Report!$C$6,1,0))</f>
        <v>1</v>
      </c>
      <c r="K871" s="2">
        <f>IF(GR_Report!$G$6="All",1,IF(D871=GR_Report!$G$6,1,0))</f>
        <v>1</v>
      </c>
      <c r="L871" s="2" t="str">
        <f>IF(AND(I871=1,J871=1,K871=1),COUNTIFS($I$2:I871,1,$J$2:J871,1,$K$2:K871,1),"")</f>
        <v/>
      </c>
      <c r="M871" s="2"/>
    </row>
    <row r="872" spans="1:13" ht="14.5" hidden="1" x14ac:dyDescent="0.35">
      <c r="A872" s="2" t="s">
        <v>1350</v>
      </c>
      <c r="B872" s="5">
        <v>46083</v>
      </c>
      <c r="C872" s="2" t="s">
        <v>71</v>
      </c>
      <c r="D872" s="2" t="s">
        <v>454</v>
      </c>
      <c r="E872" s="3" t="s">
        <v>455</v>
      </c>
      <c r="F872" s="2">
        <v>20</v>
      </c>
      <c r="G872" s="2" t="s">
        <v>121</v>
      </c>
      <c r="H872" s="2">
        <v>21300</v>
      </c>
      <c r="I872" s="2">
        <f>IF(AND(B872&gt;=GR_Report!$C$4,B872&lt;=GR_Report!$E$4),1,0)</f>
        <v>1</v>
      </c>
      <c r="J872" s="2">
        <f>IF(GR_Report!$C$6="All",1,IF(C872=GR_Report!$C$6,1,0))</f>
        <v>1</v>
      </c>
      <c r="K872" s="2">
        <f>IF(GR_Report!$G$6="All",1,IF(D872=GR_Report!$G$6,1,0))</f>
        <v>1</v>
      </c>
      <c r="L872" s="2">
        <f>IF(AND(I872=1,J872=1,K872=1),COUNTIFS($I$2:I872,1,$J$2:J872,1,$K$2:K872,1),"")</f>
        <v>137</v>
      </c>
      <c r="M872" s="2"/>
    </row>
    <row r="873" spans="1:13" ht="14.5" hidden="1" x14ac:dyDescent="0.35">
      <c r="A873" s="2" t="s">
        <v>1351</v>
      </c>
      <c r="B873" s="5">
        <v>46142</v>
      </c>
      <c r="C873" s="2" t="s">
        <v>234</v>
      </c>
      <c r="D873" s="2" t="s">
        <v>266</v>
      </c>
      <c r="E873" s="3" t="s">
        <v>267</v>
      </c>
      <c r="F873" s="2">
        <v>50</v>
      </c>
      <c r="G873" s="2" t="s">
        <v>262</v>
      </c>
      <c r="H873" s="2">
        <v>32900</v>
      </c>
      <c r="I873" s="2">
        <f>IF(AND(B873&gt;=GR_Report!$C$4,B873&lt;=GR_Report!$E$4),1,0)</f>
        <v>0</v>
      </c>
      <c r="J873" s="2">
        <f>IF(GR_Report!$C$6="All",1,IF(C873=GR_Report!$C$6,1,0))</f>
        <v>1</v>
      </c>
      <c r="K873" s="2">
        <f>IF(GR_Report!$G$6="All",1,IF(D873=GR_Report!$G$6,1,0))</f>
        <v>1</v>
      </c>
      <c r="L873" s="2" t="str">
        <f>IF(AND(I873=1,J873=1,K873=1),COUNTIFS($I$2:I873,1,$J$2:J873,1,$K$2:K873,1),"")</f>
        <v/>
      </c>
      <c r="M873" s="2"/>
    </row>
    <row r="874" spans="1:13" ht="14.5" x14ac:dyDescent="0.35">
      <c r="A874" s="2" t="s">
        <v>1352</v>
      </c>
      <c r="B874" s="5">
        <v>46031</v>
      </c>
      <c r="C874" s="2" t="s">
        <v>150</v>
      </c>
      <c r="D874" s="2" t="s">
        <v>148</v>
      </c>
      <c r="E874" s="3" t="s">
        <v>149</v>
      </c>
      <c r="F874" s="2">
        <v>120</v>
      </c>
      <c r="G874" s="2" t="s">
        <v>121</v>
      </c>
      <c r="H874" s="2">
        <v>52300</v>
      </c>
      <c r="I874" s="2">
        <f>IF(AND(B874&gt;=GR_Report!$C$4,B874&lt;=GR_Report!$E$4),1,0)</f>
        <v>0</v>
      </c>
      <c r="J874" s="2">
        <f>IF(GR_Report!$C$6="All",1,IF(C874=GR_Report!$C$6,1,0))</f>
        <v>1</v>
      </c>
      <c r="K874" s="2">
        <f>IF(GR_Report!$G$6="All",1,IF(D874=GR_Report!$G$6,1,0))</f>
        <v>1</v>
      </c>
      <c r="L874" s="2" t="str">
        <f>IF(AND(I874=1,J874=1,K874=1),COUNTIFS($I$2:I874,1,$J$2:J874,1,$K$2:K874,1),"")</f>
        <v/>
      </c>
      <c r="M874" s="2"/>
    </row>
    <row r="875" spans="1:13" ht="14.5" x14ac:dyDescent="0.35">
      <c r="A875" s="2" t="s">
        <v>1353</v>
      </c>
      <c r="B875" s="5">
        <v>46047</v>
      </c>
      <c r="C875" s="2" t="s">
        <v>138</v>
      </c>
      <c r="D875" s="2" t="s">
        <v>314</v>
      </c>
      <c r="E875" s="3" t="s">
        <v>315</v>
      </c>
      <c r="F875" s="2">
        <v>80</v>
      </c>
      <c r="G875" s="2" t="s">
        <v>15</v>
      </c>
      <c r="H875" s="2">
        <v>23100</v>
      </c>
      <c r="I875" s="2">
        <f>IF(AND(B875&gt;=GR_Report!$C$4,B875&lt;=GR_Report!$E$4),1,0)</f>
        <v>0</v>
      </c>
      <c r="J875" s="2">
        <f>IF(GR_Report!$C$6="All",1,IF(C875=GR_Report!$C$6,1,0))</f>
        <v>1</v>
      </c>
      <c r="K875" s="2">
        <f>IF(GR_Report!$G$6="All",1,IF(D875=GR_Report!$G$6,1,0))</f>
        <v>1</v>
      </c>
      <c r="L875" s="2" t="str">
        <f>IF(AND(I875=1,J875=1,K875=1),COUNTIFS($I$2:I875,1,$J$2:J875,1,$K$2:K875,1),"")</f>
        <v/>
      </c>
      <c r="M875" s="2"/>
    </row>
    <row r="876" spans="1:13" ht="14.5" hidden="1" x14ac:dyDescent="0.35">
      <c r="A876" s="2" t="s">
        <v>1354</v>
      </c>
      <c r="B876" s="5">
        <v>46056</v>
      </c>
      <c r="C876" s="2" t="s">
        <v>38</v>
      </c>
      <c r="D876" s="2" t="s">
        <v>143</v>
      </c>
      <c r="E876" s="3" t="s">
        <v>144</v>
      </c>
      <c r="F876" s="2">
        <v>50</v>
      </c>
      <c r="G876" s="2" t="s">
        <v>121</v>
      </c>
      <c r="H876" s="2">
        <v>85600</v>
      </c>
      <c r="I876" s="2">
        <f>IF(AND(B876&gt;=GR_Report!$C$4,B876&lt;=GR_Report!$E$4),1,0)</f>
        <v>0</v>
      </c>
      <c r="J876" s="2">
        <f>IF(GR_Report!$C$6="All",1,IF(C876=GR_Report!$C$6,1,0))</f>
        <v>1</v>
      </c>
      <c r="K876" s="2">
        <f>IF(GR_Report!$G$6="All",1,IF(D876=GR_Report!$G$6,1,0))</f>
        <v>1</v>
      </c>
      <c r="L876" s="2" t="str">
        <f>IF(AND(I876=1,J876=1,K876=1),COUNTIFS($I$2:I876,1,$J$2:J876,1,$K$2:K876,1),"")</f>
        <v/>
      </c>
      <c r="M876" s="2"/>
    </row>
    <row r="877" spans="1:13" ht="14.5" x14ac:dyDescent="0.35">
      <c r="A877" s="2" t="s">
        <v>1355</v>
      </c>
      <c r="B877" s="5">
        <v>46034</v>
      </c>
      <c r="C877" s="2" t="s">
        <v>16</v>
      </c>
      <c r="D877" s="2" t="s">
        <v>173</v>
      </c>
      <c r="E877" s="3" t="s">
        <v>174</v>
      </c>
      <c r="F877" s="2">
        <v>50</v>
      </c>
      <c r="G877" s="2" t="s">
        <v>121</v>
      </c>
      <c r="H877" s="2">
        <v>28700</v>
      </c>
      <c r="I877" s="2">
        <f>IF(AND(B877&gt;=GR_Report!$C$4,B877&lt;=GR_Report!$E$4),1,0)</f>
        <v>0</v>
      </c>
      <c r="J877" s="2">
        <f>IF(GR_Report!$C$6="All",1,IF(C877=GR_Report!$C$6,1,0))</f>
        <v>1</v>
      </c>
      <c r="K877" s="2">
        <f>IF(GR_Report!$G$6="All",1,IF(D877=GR_Report!$G$6,1,0))</f>
        <v>1</v>
      </c>
      <c r="L877" s="2" t="str">
        <f>IF(AND(I877=1,J877=1,K877=1),COUNTIFS($I$2:I877,1,$J$2:J877,1,$K$2:K877,1),"")</f>
        <v/>
      </c>
      <c r="M877" s="2"/>
    </row>
    <row r="878" spans="1:13" ht="14.5" hidden="1" x14ac:dyDescent="0.35">
      <c r="A878" s="2" t="s">
        <v>1356</v>
      </c>
      <c r="B878" s="5">
        <v>46145</v>
      </c>
      <c r="C878" s="2" t="s">
        <v>27</v>
      </c>
      <c r="D878" s="2" t="s">
        <v>25</v>
      </c>
      <c r="E878" s="3" t="s">
        <v>26</v>
      </c>
      <c r="F878" s="2">
        <v>150</v>
      </c>
      <c r="G878" s="2" t="s">
        <v>15</v>
      </c>
      <c r="H878" s="2">
        <v>73700</v>
      </c>
      <c r="I878" s="2">
        <f>IF(AND(B878&gt;=GR_Report!$C$4,B878&lt;=GR_Report!$E$4),1,0)</f>
        <v>0</v>
      </c>
      <c r="J878" s="2">
        <f>IF(GR_Report!$C$6="All",1,IF(C878=GR_Report!$C$6,1,0))</f>
        <v>1</v>
      </c>
      <c r="K878" s="2">
        <f>IF(GR_Report!$G$6="All",1,IF(D878=GR_Report!$G$6,1,0))</f>
        <v>1</v>
      </c>
      <c r="L878" s="2" t="str">
        <f>IF(AND(I878=1,J878=1,K878=1),COUNTIFS($I$2:I878,1,$J$2:J878,1,$K$2:K878,1),"")</f>
        <v/>
      </c>
      <c r="M878" s="2"/>
    </row>
    <row r="879" spans="1:13" ht="14.5" hidden="1" x14ac:dyDescent="0.35">
      <c r="A879" s="2" t="s">
        <v>1357</v>
      </c>
      <c r="B879" s="5">
        <v>46074</v>
      </c>
      <c r="C879" s="2" t="s">
        <v>27</v>
      </c>
      <c r="D879" s="2" t="s">
        <v>139</v>
      </c>
      <c r="E879" s="3" t="s">
        <v>140</v>
      </c>
      <c r="F879" s="2">
        <v>100</v>
      </c>
      <c r="G879" s="2" t="s">
        <v>121</v>
      </c>
      <c r="H879" s="2">
        <v>42400</v>
      </c>
      <c r="I879" s="2">
        <f>IF(AND(B879&gt;=GR_Report!$C$4,B879&lt;=GR_Report!$E$4),1,0)</f>
        <v>0</v>
      </c>
      <c r="J879" s="2">
        <f>IF(GR_Report!$C$6="All",1,IF(C879=GR_Report!$C$6,1,0))</f>
        <v>1</v>
      </c>
      <c r="K879" s="2">
        <f>IF(GR_Report!$G$6="All",1,IF(D879=GR_Report!$G$6,1,0))</f>
        <v>1</v>
      </c>
      <c r="L879" s="2" t="str">
        <f>IF(AND(I879=1,J879=1,K879=1),COUNTIFS($I$2:I879,1,$J$2:J879,1,$K$2:K879,1),"")</f>
        <v/>
      </c>
      <c r="M879" s="2"/>
    </row>
    <row r="880" spans="1:13" ht="14.5" hidden="1" x14ac:dyDescent="0.35">
      <c r="A880" s="2" t="s">
        <v>1358</v>
      </c>
      <c r="B880" s="5">
        <v>46175</v>
      </c>
      <c r="C880" s="2" t="s">
        <v>38</v>
      </c>
      <c r="D880" s="2" t="s">
        <v>235</v>
      </c>
      <c r="E880" s="3" t="s">
        <v>236</v>
      </c>
      <c r="F880" s="2">
        <v>200</v>
      </c>
      <c r="G880" s="2" t="s">
        <v>121</v>
      </c>
      <c r="H880" s="2">
        <v>54400</v>
      </c>
      <c r="I880" s="2">
        <f>IF(AND(B880&gt;=GR_Report!$C$4,B880&lt;=GR_Report!$E$4),1,0)</f>
        <v>0</v>
      </c>
      <c r="J880" s="2">
        <f>IF(GR_Report!$C$6="All",1,IF(C880=GR_Report!$C$6,1,0))</f>
        <v>1</v>
      </c>
      <c r="K880" s="2">
        <f>IF(GR_Report!$G$6="All",1,IF(D880=GR_Report!$G$6,1,0))</f>
        <v>1</v>
      </c>
      <c r="L880" s="2" t="str">
        <f>IF(AND(I880=1,J880=1,K880=1),COUNTIFS($I$2:I880,1,$J$2:J880,1,$K$2:K880,1),"")</f>
        <v/>
      </c>
      <c r="M880" s="2"/>
    </row>
    <row r="881" spans="1:13" ht="14.5" hidden="1" x14ac:dyDescent="0.35">
      <c r="A881" s="2" t="s">
        <v>1359</v>
      </c>
      <c r="B881" s="5">
        <v>46071</v>
      </c>
      <c r="C881" s="2" t="s">
        <v>16</v>
      </c>
      <c r="D881" s="2" t="s">
        <v>460</v>
      </c>
      <c r="E881" s="3" t="s">
        <v>461</v>
      </c>
      <c r="F881" s="2">
        <v>150</v>
      </c>
      <c r="G881" s="2" t="s">
        <v>121</v>
      </c>
      <c r="H881" s="2">
        <v>70900</v>
      </c>
      <c r="I881" s="2">
        <f>IF(AND(B881&gt;=GR_Report!$C$4,B881&lt;=GR_Report!$E$4),1,0)</f>
        <v>0</v>
      </c>
      <c r="J881" s="2">
        <f>IF(GR_Report!$C$6="All",1,IF(C881=GR_Report!$C$6,1,0))</f>
        <v>1</v>
      </c>
      <c r="K881" s="2">
        <f>IF(GR_Report!$G$6="All",1,IF(D881=GR_Report!$G$6,1,0))</f>
        <v>1</v>
      </c>
      <c r="L881" s="2" t="str">
        <f>IF(AND(I881=1,J881=1,K881=1),COUNTIFS($I$2:I881,1,$J$2:J881,1,$K$2:K881,1),"")</f>
        <v/>
      </c>
      <c r="M881" s="2"/>
    </row>
    <row r="882" spans="1:13" ht="14.5" hidden="1" x14ac:dyDescent="0.35">
      <c r="A882" s="2" t="s">
        <v>1360</v>
      </c>
      <c r="B882" s="5">
        <v>46077</v>
      </c>
      <c r="C882" s="2" t="s">
        <v>24</v>
      </c>
      <c r="D882" s="2" t="s">
        <v>113</v>
      </c>
      <c r="E882" s="3" t="s">
        <v>114</v>
      </c>
      <c r="F882" s="2">
        <v>50</v>
      </c>
      <c r="G882" s="2" t="s">
        <v>15</v>
      </c>
      <c r="H882" s="2">
        <v>82400</v>
      </c>
      <c r="I882" s="2">
        <f>IF(AND(B882&gt;=GR_Report!$C$4,B882&lt;=GR_Report!$E$4),1,0)</f>
        <v>0</v>
      </c>
      <c r="J882" s="2">
        <f>IF(GR_Report!$C$6="All",1,IF(C882=GR_Report!$C$6,1,0))</f>
        <v>1</v>
      </c>
      <c r="K882" s="2">
        <f>IF(GR_Report!$G$6="All",1,IF(D882=GR_Report!$G$6,1,0))</f>
        <v>1</v>
      </c>
      <c r="L882" s="2" t="str">
        <f>IF(AND(I882=1,J882=1,K882=1),COUNTIFS($I$2:I882,1,$J$2:J882,1,$K$2:K882,1),"")</f>
        <v/>
      </c>
      <c r="M882" s="2"/>
    </row>
    <row r="883" spans="1:13" ht="14.5" x14ac:dyDescent="0.35">
      <c r="A883" s="2" t="s">
        <v>1361</v>
      </c>
      <c r="B883" s="5">
        <v>46052</v>
      </c>
      <c r="C883" s="2" t="s">
        <v>156</v>
      </c>
      <c r="D883" s="2" t="s">
        <v>263</v>
      </c>
      <c r="E883" s="3" t="s">
        <v>264</v>
      </c>
      <c r="F883" s="2">
        <v>100</v>
      </c>
      <c r="G883" s="2" t="s">
        <v>262</v>
      </c>
      <c r="H883" s="2">
        <v>16400</v>
      </c>
      <c r="I883" s="2">
        <f>IF(AND(B883&gt;=GR_Report!$C$4,B883&lt;=GR_Report!$E$4),1,0)</f>
        <v>0</v>
      </c>
      <c r="J883" s="2">
        <f>IF(GR_Report!$C$6="All",1,IF(C883=GR_Report!$C$6,1,0))</f>
        <v>1</v>
      </c>
      <c r="K883" s="2">
        <f>IF(GR_Report!$G$6="All",1,IF(D883=GR_Report!$G$6,1,0))</f>
        <v>1</v>
      </c>
      <c r="L883" s="2" t="str">
        <f>IF(AND(I883=1,J883=1,K883=1),COUNTIFS($I$2:I883,1,$J$2:J883,1,$K$2:K883,1),"")</f>
        <v/>
      </c>
      <c r="M883" s="2"/>
    </row>
    <row r="884" spans="1:13" ht="14.5" hidden="1" x14ac:dyDescent="0.35">
      <c r="A884" s="2" t="s">
        <v>1362</v>
      </c>
      <c r="B884" s="5">
        <v>46109</v>
      </c>
      <c r="C884" s="2" t="s">
        <v>150</v>
      </c>
      <c r="D884" s="2" t="s">
        <v>239</v>
      </c>
      <c r="E884" s="3" t="s">
        <v>240</v>
      </c>
      <c r="F884" s="2">
        <v>150</v>
      </c>
      <c r="G884" s="2" t="s">
        <v>121</v>
      </c>
      <c r="H884" s="2">
        <v>21400</v>
      </c>
      <c r="I884" s="2">
        <f>IF(AND(B884&gt;=GR_Report!$C$4,B884&lt;=GR_Report!$E$4),1,0)</f>
        <v>1</v>
      </c>
      <c r="J884" s="2">
        <f>IF(GR_Report!$C$6="All",1,IF(C884=GR_Report!$C$6,1,0))</f>
        <v>1</v>
      </c>
      <c r="K884" s="2">
        <f>IF(GR_Report!$G$6="All",1,IF(D884=GR_Report!$G$6,1,0))</f>
        <v>1</v>
      </c>
      <c r="L884" s="2">
        <f>IF(AND(I884=1,J884=1,K884=1),COUNTIFS($I$2:I884,1,$J$2:J884,1,$K$2:K884,1),"")</f>
        <v>138</v>
      </c>
      <c r="M884" s="2"/>
    </row>
    <row r="885" spans="1:13" ht="14.5" hidden="1" x14ac:dyDescent="0.35">
      <c r="A885" s="2" t="s">
        <v>1363</v>
      </c>
      <c r="B885" s="5">
        <v>46183</v>
      </c>
      <c r="C885" s="2" t="s">
        <v>153</v>
      </c>
      <c r="D885" s="2" t="s">
        <v>151</v>
      </c>
      <c r="E885" s="3" t="s">
        <v>152</v>
      </c>
      <c r="F885" s="2">
        <v>150</v>
      </c>
      <c r="G885" s="2" t="s">
        <v>121</v>
      </c>
      <c r="H885" s="2">
        <v>59300</v>
      </c>
      <c r="I885" s="2">
        <f>IF(AND(B885&gt;=GR_Report!$C$4,B885&lt;=GR_Report!$E$4),1,0)</f>
        <v>0</v>
      </c>
      <c r="J885" s="2">
        <f>IF(GR_Report!$C$6="All",1,IF(C885=GR_Report!$C$6,1,0))</f>
        <v>1</v>
      </c>
      <c r="K885" s="2">
        <f>IF(GR_Report!$G$6="All",1,IF(D885=GR_Report!$G$6,1,0))</f>
        <v>1</v>
      </c>
      <c r="L885" s="2" t="str">
        <f>IF(AND(I885=1,J885=1,K885=1),COUNTIFS($I$2:I885,1,$J$2:J885,1,$K$2:K885,1),"")</f>
        <v/>
      </c>
      <c r="M885" s="2"/>
    </row>
    <row r="886" spans="1:13" ht="14.5" hidden="1" x14ac:dyDescent="0.35">
      <c r="A886" s="2" t="s">
        <v>1364</v>
      </c>
      <c r="B886" s="5">
        <v>46156</v>
      </c>
      <c r="C886" s="2" t="s">
        <v>56</v>
      </c>
      <c r="D886" s="2" t="s">
        <v>363</v>
      </c>
      <c r="E886" s="3" t="s">
        <v>364</v>
      </c>
      <c r="F886" s="2">
        <v>80</v>
      </c>
      <c r="G886" s="2" t="s">
        <v>15</v>
      </c>
      <c r="H886" s="2">
        <v>43800</v>
      </c>
      <c r="I886" s="2">
        <f>IF(AND(B886&gt;=GR_Report!$C$4,B886&lt;=GR_Report!$E$4),1,0)</f>
        <v>0</v>
      </c>
      <c r="J886" s="2">
        <f>IF(GR_Report!$C$6="All",1,IF(C886=GR_Report!$C$6,1,0))</f>
        <v>1</v>
      </c>
      <c r="K886" s="2">
        <f>IF(GR_Report!$G$6="All",1,IF(D886=GR_Report!$G$6,1,0))</f>
        <v>1</v>
      </c>
      <c r="L886" s="2" t="str">
        <f>IF(AND(I886=1,J886=1,K886=1),COUNTIFS($I$2:I886,1,$J$2:J886,1,$K$2:K886,1),"")</f>
        <v/>
      </c>
      <c r="M886" s="2"/>
    </row>
    <row r="887" spans="1:13" ht="14.5" hidden="1" x14ac:dyDescent="0.35">
      <c r="A887" s="2" t="s">
        <v>1365</v>
      </c>
      <c r="B887" s="5">
        <v>46182</v>
      </c>
      <c r="C887" s="2" t="s">
        <v>24</v>
      </c>
      <c r="D887" s="2" t="s">
        <v>425</v>
      </c>
      <c r="E887" s="3" t="s">
        <v>426</v>
      </c>
      <c r="F887" s="2">
        <v>200</v>
      </c>
      <c r="G887" s="2" t="s">
        <v>121</v>
      </c>
      <c r="H887" s="2">
        <v>80300</v>
      </c>
      <c r="I887" s="2">
        <f>IF(AND(B887&gt;=GR_Report!$C$4,B887&lt;=GR_Report!$E$4),1,0)</f>
        <v>0</v>
      </c>
      <c r="J887" s="2">
        <f>IF(GR_Report!$C$6="All",1,IF(C887=GR_Report!$C$6,1,0))</f>
        <v>1</v>
      </c>
      <c r="K887" s="2">
        <f>IF(GR_Report!$G$6="All",1,IF(D887=GR_Report!$G$6,1,0))</f>
        <v>1</v>
      </c>
      <c r="L887" s="2" t="str">
        <f>IF(AND(I887=1,J887=1,K887=1),COUNTIFS($I$2:I887,1,$J$2:J887,1,$K$2:K887,1),"")</f>
        <v/>
      </c>
      <c r="M887" s="2"/>
    </row>
    <row r="888" spans="1:13" ht="14.5" hidden="1" x14ac:dyDescent="0.35">
      <c r="A888" s="2" t="s">
        <v>1366</v>
      </c>
      <c r="B888" s="5">
        <v>46187</v>
      </c>
      <c r="C888" s="2" t="s">
        <v>307</v>
      </c>
      <c r="D888" s="2" t="s">
        <v>409</v>
      </c>
      <c r="E888" s="3" t="s">
        <v>410</v>
      </c>
      <c r="F888" s="2">
        <v>20</v>
      </c>
      <c r="G888" s="2" t="s">
        <v>121</v>
      </c>
      <c r="H888" s="2">
        <v>71700</v>
      </c>
      <c r="I888" s="2">
        <f>IF(AND(B888&gt;=GR_Report!$C$4,B888&lt;=GR_Report!$E$4),1,0)</f>
        <v>0</v>
      </c>
      <c r="J888" s="2">
        <f>IF(GR_Report!$C$6="All",1,IF(C888=GR_Report!$C$6,1,0))</f>
        <v>1</v>
      </c>
      <c r="K888" s="2">
        <f>IF(GR_Report!$G$6="All",1,IF(D888=GR_Report!$G$6,1,0))</f>
        <v>1</v>
      </c>
      <c r="L888" s="2" t="str">
        <f>IF(AND(I888=1,J888=1,K888=1),COUNTIFS($I$2:I888,1,$J$2:J888,1,$K$2:K888,1),"")</f>
        <v/>
      </c>
      <c r="M888" s="2"/>
    </row>
    <row r="889" spans="1:13" ht="14.5" hidden="1" x14ac:dyDescent="0.35">
      <c r="A889" s="2" t="s">
        <v>1367</v>
      </c>
      <c r="B889" s="5">
        <v>46092</v>
      </c>
      <c r="C889" s="2" t="s">
        <v>153</v>
      </c>
      <c r="D889" s="2" t="s">
        <v>286</v>
      </c>
      <c r="E889" s="3" t="s">
        <v>287</v>
      </c>
      <c r="F889" s="2">
        <v>80</v>
      </c>
      <c r="G889" s="2" t="s">
        <v>262</v>
      </c>
      <c r="H889" s="2">
        <v>67900</v>
      </c>
      <c r="I889" s="2">
        <f>IF(AND(B889&gt;=GR_Report!$C$4,B889&lt;=GR_Report!$E$4),1,0)</f>
        <v>1</v>
      </c>
      <c r="J889" s="2">
        <f>IF(GR_Report!$C$6="All",1,IF(C889=GR_Report!$C$6,1,0))</f>
        <v>1</v>
      </c>
      <c r="K889" s="2">
        <f>IF(GR_Report!$G$6="All",1,IF(D889=GR_Report!$G$6,1,0))</f>
        <v>1</v>
      </c>
      <c r="L889" s="2">
        <f>IF(AND(I889=1,J889=1,K889=1),COUNTIFS($I$2:I889,1,$J$2:J889,1,$K$2:K889,1),"")</f>
        <v>139</v>
      </c>
      <c r="M889" s="2"/>
    </row>
    <row r="890" spans="1:13" ht="14.5" hidden="1" x14ac:dyDescent="0.35">
      <c r="A890" s="2" t="s">
        <v>1368</v>
      </c>
      <c r="B890" s="5">
        <v>46157</v>
      </c>
      <c r="C890" s="2" t="s">
        <v>251</v>
      </c>
      <c r="D890" s="2" t="s">
        <v>249</v>
      </c>
      <c r="E890" s="3" t="s">
        <v>250</v>
      </c>
      <c r="F890" s="2">
        <v>120</v>
      </c>
      <c r="G890" s="2" t="s">
        <v>121</v>
      </c>
      <c r="H890" s="2">
        <v>76200</v>
      </c>
      <c r="I890" s="2">
        <f>IF(AND(B890&gt;=GR_Report!$C$4,B890&lt;=GR_Report!$E$4),1,0)</f>
        <v>0</v>
      </c>
      <c r="J890" s="2">
        <f>IF(GR_Report!$C$6="All",1,IF(C890=GR_Report!$C$6,1,0))</f>
        <v>1</v>
      </c>
      <c r="K890" s="2">
        <f>IF(GR_Report!$G$6="All",1,IF(D890=GR_Report!$G$6,1,0))</f>
        <v>1</v>
      </c>
      <c r="L890" s="2" t="str">
        <f>IF(AND(I890=1,J890=1,K890=1),COUNTIFS($I$2:I890,1,$J$2:J890,1,$K$2:K890,1),"")</f>
        <v/>
      </c>
      <c r="M890" s="2"/>
    </row>
    <row r="891" spans="1:13" ht="14.5" hidden="1" x14ac:dyDescent="0.35">
      <c r="A891" s="2" t="s">
        <v>1369</v>
      </c>
      <c r="B891" s="5">
        <v>46122</v>
      </c>
      <c r="C891" s="2" t="s">
        <v>38</v>
      </c>
      <c r="D891" s="2" t="s">
        <v>143</v>
      </c>
      <c r="E891" s="3" t="s">
        <v>144</v>
      </c>
      <c r="F891" s="2">
        <v>40</v>
      </c>
      <c r="G891" s="2" t="s">
        <v>121</v>
      </c>
      <c r="H891" s="2">
        <v>85600</v>
      </c>
      <c r="I891" s="2">
        <f>IF(AND(B891&gt;=GR_Report!$C$4,B891&lt;=GR_Report!$E$4),1,0)</f>
        <v>0</v>
      </c>
      <c r="J891" s="2">
        <f>IF(GR_Report!$C$6="All",1,IF(C891=GR_Report!$C$6,1,0))</f>
        <v>1</v>
      </c>
      <c r="K891" s="2">
        <f>IF(GR_Report!$G$6="All",1,IF(D891=GR_Report!$G$6,1,0))</f>
        <v>1</v>
      </c>
      <c r="L891" s="2" t="str">
        <f>IF(AND(I891=1,J891=1,K891=1),COUNTIFS($I$2:I891,1,$J$2:J891,1,$K$2:K891,1),"")</f>
        <v/>
      </c>
      <c r="M891" s="2"/>
    </row>
    <row r="892" spans="1:13" ht="14.5" x14ac:dyDescent="0.35">
      <c r="A892" s="2" t="s">
        <v>1370</v>
      </c>
      <c r="B892" s="5">
        <v>46048</v>
      </c>
      <c r="C892" s="2" t="s">
        <v>138</v>
      </c>
      <c r="D892" s="2" t="s">
        <v>284</v>
      </c>
      <c r="E892" s="3" t="s">
        <v>285</v>
      </c>
      <c r="F892" s="2">
        <v>200</v>
      </c>
      <c r="G892" s="2" t="s">
        <v>262</v>
      </c>
      <c r="H892" s="2">
        <v>58600</v>
      </c>
      <c r="I892" s="2">
        <f>IF(AND(B892&gt;=GR_Report!$C$4,B892&lt;=GR_Report!$E$4),1,0)</f>
        <v>0</v>
      </c>
      <c r="J892" s="2">
        <f>IF(GR_Report!$C$6="All",1,IF(C892=GR_Report!$C$6,1,0))</f>
        <v>1</v>
      </c>
      <c r="K892" s="2">
        <f>IF(GR_Report!$G$6="All",1,IF(D892=GR_Report!$G$6,1,0))</f>
        <v>1</v>
      </c>
      <c r="L892" s="2" t="str">
        <f>IF(AND(I892=1,J892=1,K892=1),COUNTIFS($I$2:I892,1,$J$2:J892,1,$K$2:K892,1),"")</f>
        <v/>
      </c>
      <c r="M892" s="2"/>
    </row>
    <row r="893" spans="1:13" ht="14.5" hidden="1" x14ac:dyDescent="0.35">
      <c r="A893" s="2" t="s">
        <v>1371</v>
      </c>
      <c r="B893" s="5">
        <v>46141</v>
      </c>
      <c r="C893" s="2" t="s">
        <v>64</v>
      </c>
      <c r="D893" s="2" t="s">
        <v>207</v>
      </c>
      <c r="E893" s="3" t="s">
        <v>208</v>
      </c>
      <c r="F893" s="2">
        <v>40</v>
      </c>
      <c r="G893" s="2" t="s">
        <v>121</v>
      </c>
      <c r="H893" s="2">
        <v>57800</v>
      </c>
      <c r="I893" s="2">
        <f>IF(AND(B893&gt;=GR_Report!$C$4,B893&lt;=GR_Report!$E$4),1,0)</f>
        <v>0</v>
      </c>
      <c r="J893" s="2">
        <f>IF(GR_Report!$C$6="All",1,IF(C893=GR_Report!$C$6,1,0))</f>
        <v>1</v>
      </c>
      <c r="K893" s="2">
        <f>IF(GR_Report!$G$6="All",1,IF(D893=GR_Report!$G$6,1,0))</f>
        <v>1</v>
      </c>
      <c r="L893" s="2" t="str">
        <f>IF(AND(I893=1,J893=1,K893=1),COUNTIFS($I$2:I893,1,$J$2:J893,1,$K$2:K893,1),"")</f>
        <v/>
      </c>
      <c r="M893" s="2"/>
    </row>
    <row r="894" spans="1:13" ht="14.5" hidden="1" x14ac:dyDescent="0.35">
      <c r="A894" s="2" t="s">
        <v>1372</v>
      </c>
      <c r="B894" s="5">
        <v>46150</v>
      </c>
      <c r="C894" s="2" t="s">
        <v>24</v>
      </c>
      <c r="D894" s="2" t="s">
        <v>113</v>
      </c>
      <c r="E894" s="3" t="s">
        <v>114</v>
      </c>
      <c r="F894" s="2">
        <v>40</v>
      </c>
      <c r="G894" s="2" t="s">
        <v>15</v>
      </c>
      <c r="H894" s="2">
        <v>82400</v>
      </c>
      <c r="I894" s="2">
        <f>IF(AND(B894&gt;=GR_Report!$C$4,B894&lt;=GR_Report!$E$4),1,0)</f>
        <v>0</v>
      </c>
      <c r="J894" s="2">
        <f>IF(GR_Report!$C$6="All",1,IF(C894=GR_Report!$C$6,1,0))</f>
        <v>1</v>
      </c>
      <c r="K894" s="2">
        <f>IF(GR_Report!$G$6="All",1,IF(D894=GR_Report!$G$6,1,0))</f>
        <v>1</v>
      </c>
      <c r="L894" s="2" t="str">
        <f>IF(AND(I894=1,J894=1,K894=1),COUNTIFS($I$2:I894,1,$J$2:J894,1,$K$2:K894,1),"")</f>
        <v/>
      </c>
      <c r="M894" s="2"/>
    </row>
    <row r="895" spans="1:13" ht="14.5" hidden="1" x14ac:dyDescent="0.35">
      <c r="A895" s="2" t="s">
        <v>1373</v>
      </c>
      <c r="B895" s="5">
        <v>46183</v>
      </c>
      <c r="C895" s="2" t="s">
        <v>150</v>
      </c>
      <c r="D895" s="2" t="s">
        <v>148</v>
      </c>
      <c r="E895" s="3" t="s">
        <v>149</v>
      </c>
      <c r="F895" s="2">
        <v>20</v>
      </c>
      <c r="G895" s="2" t="s">
        <v>121</v>
      </c>
      <c r="H895" s="2">
        <v>52300</v>
      </c>
      <c r="I895" s="2">
        <f>IF(AND(B895&gt;=GR_Report!$C$4,B895&lt;=GR_Report!$E$4),1,0)</f>
        <v>0</v>
      </c>
      <c r="J895" s="2">
        <f>IF(GR_Report!$C$6="All",1,IF(C895=GR_Report!$C$6,1,0))</f>
        <v>1</v>
      </c>
      <c r="K895" s="2">
        <f>IF(GR_Report!$G$6="All",1,IF(D895=GR_Report!$G$6,1,0))</f>
        <v>1</v>
      </c>
      <c r="L895" s="2" t="str">
        <f>IF(AND(I895=1,J895=1,K895=1),COUNTIFS($I$2:I895,1,$J$2:J895,1,$K$2:K895,1),"")</f>
        <v/>
      </c>
      <c r="M895" s="2"/>
    </row>
    <row r="896" spans="1:13" ht="14.5" hidden="1" x14ac:dyDescent="0.35">
      <c r="A896" s="2" t="s">
        <v>1374</v>
      </c>
      <c r="B896" s="5">
        <v>46058</v>
      </c>
      <c r="C896" s="2" t="s">
        <v>153</v>
      </c>
      <c r="D896" s="2" t="s">
        <v>151</v>
      </c>
      <c r="E896" s="3" t="s">
        <v>152</v>
      </c>
      <c r="F896" s="2">
        <v>40</v>
      </c>
      <c r="G896" s="2" t="s">
        <v>121</v>
      </c>
      <c r="H896" s="2">
        <v>59300</v>
      </c>
      <c r="I896" s="2">
        <f>IF(AND(B896&gt;=GR_Report!$C$4,B896&lt;=GR_Report!$E$4),1,0)</f>
        <v>0</v>
      </c>
      <c r="J896" s="2">
        <f>IF(GR_Report!$C$6="All",1,IF(C896=GR_Report!$C$6,1,0))</f>
        <v>1</v>
      </c>
      <c r="K896" s="2">
        <f>IF(GR_Report!$G$6="All",1,IF(D896=GR_Report!$G$6,1,0))</f>
        <v>1</v>
      </c>
      <c r="L896" s="2" t="str">
        <f>IF(AND(I896=1,J896=1,K896=1),COUNTIFS($I$2:I896,1,$J$2:J896,1,$K$2:K896,1),"")</f>
        <v/>
      </c>
      <c r="M896" s="2"/>
    </row>
    <row r="897" spans="1:13" ht="14.5" hidden="1" x14ac:dyDescent="0.35">
      <c r="A897" s="2" t="s">
        <v>1375</v>
      </c>
      <c r="B897" s="5">
        <v>46161</v>
      </c>
      <c r="C897" s="2" t="s">
        <v>150</v>
      </c>
      <c r="D897" s="2" t="s">
        <v>297</v>
      </c>
      <c r="E897" s="3" t="s">
        <v>298</v>
      </c>
      <c r="F897" s="2">
        <v>20</v>
      </c>
      <c r="G897" s="2" t="s">
        <v>262</v>
      </c>
      <c r="H897" s="2">
        <v>16000</v>
      </c>
      <c r="I897" s="2">
        <f>IF(AND(B897&gt;=GR_Report!$C$4,B897&lt;=GR_Report!$E$4),1,0)</f>
        <v>0</v>
      </c>
      <c r="J897" s="2">
        <f>IF(GR_Report!$C$6="All",1,IF(C897=GR_Report!$C$6,1,0))</f>
        <v>1</v>
      </c>
      <c r="K897" s="2">
        <f>IF(GR_Report!$G$6="All",1,IF(D897=GR_Report!$G$6,1,0))</f>
        <v>1</v>
      </c>
      <c r="L897" s="2" t="str">
        <f>IF(AND(I897=1,J897=1,K897=1),COUNTIFS($I$2:I897,1,$J$2:J897,1,$K$2:K897,1),"")</f>
        <v/>
      </c>
      <c r="M897" s="2"/>
    </row>
    <row r="898" spans="1:13" ht="14.5" x14ac:dyDescent="0.35">
      <c r="A898" s="2" t="s">
        <v>1376</v>
      </c>
      <c r="B898" s="5">
        <v>46036</v>
      </c>
      <c r="C898" s="2" t="s">
        <v>30</v>
      </c>
      <c r="D898" s="2" t="s">
        <v>28</v>
      </c>
      <c r="E898" s="3" t="s">
        <v>29</v>
      </c>
      <c r="F898" s="2">
        <v>200</v>
      </c>
      <c r="G898" s="2" t="s">
        <v>15</v>
      </c>
      <c r="H898" s="2">
        <v>43600</v>
      </c>
      <c r="I898" s="2">
        <f>IF(AND(B898&gt;=GR_Report!$C$4,B898&lt;=GR_Report!$E$4),1,0)</f>
        <v>0</v>
      </c>
      <c r="J898" s="2">
        <f>IF(GR_Report!$C$6="All",1,IF(C898=GR_Report!$C$6,1,0))</f>
        <v>1</v>
      </c>
      <c r="K898" s="2">
        <f>IF(GR_Report!$G$6="All",1,IF(D898=GR_Report!$G$6,1,0))</f>
        <v>1</v>
      </c>
      <c r="L898" s="2" t="str">
        <f>IF(AND(I898=1,J898=1,K898=1),COUNTIFS($I$2:I898,1,$J$2:J898,1,$K$2:K898,1),"")</f>
        <v/>
      </c>
      <c r="M898" s="2"/>
    </row>
    <row r="899" spans="1:13" ht="14.5" hidden="1" x14ac:dyDescent="0.35">
      <c r="A899" s="2" t="s">
        <v>1377</v>
      </c>
      <c r="B899" s="5">
        <v>46136</v>
      </c>
      <c r="C899" s="2" t="s">
        <v>27</v>
      </c>
      <c r="D899" s="2" t="s">
        <v>320</v>
      </c>
      <c r="E899" s="3" t="s">
        <v>321</v>
      </c>
      <c r="F899" s="2">
        <v>20</v>
      </c>
      <c r="G899" s="2" t="s">
        <v>15</v>
      </c>
      <c r="H899" s="2">
        <v>65700</v>
      </c>
      <c r="I899" s="2">
        <f>IF(AND(B899&gt;=GR_Report!$C$4,B899&lt;=GR_Report!$E$4),1,0)</f>
        <v>0</v>
      </c>
      <c r="J899" s="2">
        <f>IF(GR_Report!$C$6="All",1,IF(C899=GR_Report!$C$6,1,0))</f>
        <v>1</v>
      </c>
      <c r="K899" s="2">
        <f>IF(GR_Report!$G$6="All",1,IF(D899=GR_Report!$G$6,1,0))</f>
        <v>1</v>
      </c>
      <c r="L899" s="2" t="str">
        <f>IF(AND(I899=1,J899=1,K899=1),COUNTIFS($I$2:I899,1,$J$2:J899,1,$K$2:K899,1),"")</f>
        <v/>
      </c>
      <c r="M899" s="2"/>
    </row>
    <row r="900" spans="1:13" ht="14.5" hidden="1" x14ac:dyDescent="0.35">
      <c r="A900" s="2" t="s">
        <v>1378</v>
      </c>
      <c r="B900" s="5">
        <v>46144</v>
      </c>
      <c r="C900" s="2" t="s">
        <v>24</v>
      </c>
      <c r="D900" s="2" t="s">
        <v>472</v>
      </c>
      <c r="E900" s="3" t="s">
        <v>473</v>
      </c>
      <c r="F900" s="2">
        <v>50</v>
      </c>
      <c r="G900" s="2" t="s">
        <v>121</v>
      </c>
      <c r="H900" s="2">
        <v>75800</v>
      </c>
      <c r="I900" s="2">
        <f>IF(AND(B900&gt;=GR_Report!$C$4,B900&lt;=GR_Report!$E$4),1,0)</f>
        <v>0</v>
      </c>
      <c r="J900" s="2">
        <f>IF(GR_Report!$C$6="All",1,IF(C900=GR_Report!$C$6,1,0))</f>
        <v>1</v>
      </c>
      <c r="K900" s="2">
        <f>IF(GR_Report!$G$6="All",1,IF(D900=GR_Report!$G$6,1,0))</f>
        <v>1</v>
      </c>
      <c r="L900" s="2" t="str">
        <f>IF(AND(I900=1,J900=1,K900=1),COUNTIFS($I$2:I900,1,$J$2:J900,1,$K$2:K900,1),"")</f>
        <v/>
      </c>
      <c r="M900" s="2"/>
    </row>
    <row r="901" spans="1:13" ht="14.5" hidden="1" x14ac:dyDescent="0.35">
      <c r="A901" s="2" t="s">
        <v>1379</v>
      </c>
      <c r="B901" s="5">
        <v>46180</v>
      </c>
      <c r="C901" s="2" t="s">
        <v>153</v>
      </c>
      <c r="D901" s="2" t="s">
        <v>328</v>
      </c>
      <c r="E901" s="3" t="s">
        <v>329</v>
      </c>
      <c r="F901" s="2">
        <v>150</v>
      </c>
      <c r="G901" s="2" t="s">
        <v>15</v>
      </c>
      <c r="H901" s="2">
        <v>24800</v>
      </c>
      <c r="I901" s="2">
        <f>IF(AND(B901&gt;=GR_Report!$C$4,B901&lt;=GR_Report!$E$4),1,0)</f>
        <v>0</v>
      </c>
      <c r="J901" s="2">
        <f>IF(GR_Report!$C$6="All",1,IF(C901=GR_Report!$C$6,1,0))</f>
        <v>1</v>
      </c>
      <c r="K901" s="2">
        <f>IF(GR_Report!$G$6="All",1,IF(D901=GR_Report!$G$6,1,0))</f>
        <v>1</v>
      </c>
      <c r="L901" s="2" t="str">
        <f>IF(AND(I901=1,J901=1,K901=1),COUNTIFS($I$2:I901,1,$J$2:J901,1,$K$2:K901,1),"")</f>
        <v/>
      </c>
      <c r="M901" s="2"/>
    </row>
    <row r="902" spans="1:13" ht="14.5" hidden="1" x14ac:dyDescent="0.35">
      <c r="A902" s="2" t="s">
        <v>1380</v>
      </c>
      <c r="B902" s="5">
        <v>46132</v>
      </c>
      <c r="C902" s="2" t="s">
        <v>20</v>
      </c>
      <c r="D902" s="2" t="s">
        <v>17</v>
      </c>
      <c r="E902" s="3" t="s">
        <v>18</v>
      </c>
      <c r="F902" s="2">
        <v>40</v>
      </c>
      <c r="G902" s="2" t="s">
        <v>15</v>
      </c>
      <c r="H902" s="2">
        <v>78700</v>
      </c>
      <c r="I902" s="2">
        <f>IF(AND(B902&gt;=GR_Report!$C$4,B902&lt;=GR_Report!$E$4),1,0)</f>
        <v>0</v>
      </c>
      <c r="J902" s="2">
        <f>IF(GR_Report!$C$6="All",1,IF(C902=GR_Report!$C$6,1,0))</f>
        <v>1</v>
      </c>
      <c r="K902" s="2">
        <f>IF(GR_Report!$G$6="All",1,IF(D902=GR_Report!$G$6,1,0))</f>
        <v>1</v>
      </c>
      <c r="L902" s="2" t="str">
        <f>IF(AND(I902=1,J902=1,K902=1),COUNTIFS($I$2:I902,1,$J$2:J902,1,$K$2:K902,1),"")</f>
        <v/>
      </c>
      <c r="M902" s="2"/>
    </row>
    <row r="903" spans="1:13" ht="14.5" hidden="1" x14ac:dyDescent="0.35">
      <c r="A903" s="2" t="s">
        <v>1381</v>
      </c>
      <c r="B903" s="5">
        <v>46165</v>
      </c>
      <c r="C903" s="2" t="s">
        <v>153</v>
      </c>
      <c r="D903" s="2" t="s">
        <v>286</v>
      </c>
      <c r="E903" s="3" t="s">
        <v>287</v>
      </c>
      <c r="F903" s="2">
        <v>120</v>
      </c>
      <c r="G903" s="2" t="s">
        <v>262</v>
      </c>
      <c r="H903" s="2">
        <v>67900</v>
      </c>
      <c r="I903" s="2">
        <f>IF(AND(B903&gt;=GR_Report!$C$4,B903&lt;=GR_Report!$E$4),1,0)</f>
        <v>0</v>
      </c>
      <c r="J903" s="2">
        <f>IF(GR_Report!$C$6="All",1,IF(C903=GR_Report!$C$6,1,0))</f>
        <v>1</v>
      </c>
      <c r="K903" s="2">
        <f>IF(GR_Report!$G$6="All",1,IF(D903=GR_Report!$G$6,1,0))</f>
        <v>1</v>
      </c>
      <c r="L903" s="2" t="str">
        <f>IF(AND(I903=1,J903=1,K903=1),COUNTIFS($I$2:I903,1,$J$2:J903,1,$K$2:K903,1),"")</f>
        <v/>
      </c>
      <c r="M903" s="2"/>
    </row>
    <row r="904" spans="1:13" ht="14.5" hidden="1" x14ac:dyDescent="0.35">
      <c r="A904" s="2" t="s">
        <v>1382</v>
      </c>
      <c r="B904" s="5">
        <v>46062</v>
      </c>
      <c r="C904" s="2" t="s">
        <v>27</v>
      </c>
      <c r="D904" s="2" t="s">
        <v>419</v>
      </c>
      <c r="E904" s="3" t="s">
        <v>420</v>
      </c>
      <c r="F904" s="2">
        <v>80</v>
      </c>
      <c r="G904" s="2" t="s">
        <v>121</v>
      </c>
      <c r="H904" s="2">
        <v>5600</v>
      </c>
      <c r="I904" s="2">
        <f>IF(AND(B904&gt;=GR_Report!$C$4,B904&lt;=GR_Report!$E$4),1,0)</f>
        <v>0</v>
      </c>
      <c r="J904" s="2">
        <f>IF(GR_Report!$C$6="All",1,IF(C904=GR_Report!$C$6,1,0))</f>
        <v>1</v>
      </c>
      <c r="K904" s="2">
        <f>IF(GR_Report!$G$6="All",1,IF(D904=GR_Report!$G$6,1,0))</f>
        <v>1</v>
      </c>
      <c r="L904" s="2" t="str">
        <f>IF(AND(I904=1,J904=1,K904=1),COUNTIFS($I$2:I904,1,$J$2:J904,1,$K$2:K904,1),"")</f>
        <v/>
      </c>
      <c r="M904" s="2"/>
    </row>
    <row r="905" spans="1:13" ht="14.5" hidden="1" x14ac:dyDescent="0.35">
      <c r="A905" s="2" t="s">
        <v>1383</v>
      </c>
      <c r="B905" s="5">
        <v>46137</v>
      </c>
      <c r="C905" s="2" t="s">
        <v>20</v>
      </c>
      <c r="D905" s="2" t="s">
        <v>464</v>
      </c>
      <c r="E905" s="3" t="s">
        <v>465</v>
      </c>
      <c r="F905" s="2">
        <v>50</v>
      </c>
      <c r="G905" s="2" t="s">
        <v>121</v>
      </c>
      <c r="H905" s="2">
        <v>30900</v>
      </c>
      <c r="I905" s="2">
        <f>IF(AND(B905&gt;=GR_Report!$C$4,B905&lt;=GR_Report!$E$4),1,0)</f>
        <v>0</v>
      </c>
      <c r="J905" s="2">
        <f>IF(GR_Report!$C$6="All",1,IF(C905=GR_Report!$C$6,1,0))</f>
        <v>1</v>
      </c>
      <c r="K905" s="2">
        <f>IF(GR_Report!$G$6="All",1,IF(D905=GR_Report!$G$6,1,0))</f>
        <v>1</v>
      </c>
      <c r="L905" s="2" t="str">
        <f>IF(AND(I905=1,J905=1,K905=1),COUNTIFS($I$2:I905,1,$J$2:J905,1,$K$2:K905,1),"")</f>
        <v/>
      </c>
      <c r="M905" s="2"/>
    </row>
    <row r="906" spans="1:13" ht="14.5" x14ac:dyDescent="0.35">
      <c r="A906" s="2" t="s">
        <v>1384</v>
      </c>
      <c r="B906" s="5">
        <v>46037</v>
      </c>
      <c r="C906" s="2" t="s">
        <v>220</v>
      </c>
      <c r="D906" s="2" t="s">
        <v>417</v>
      </c>
      <c r="E906" s="3" t="s">
        <v>418</v>
      </c>
      <c r="F906" s="2">
        <v>80</v>
      </c>
      <c r="G906" s="2" t="s">
        <v>121</v>
      </c>
      <c r="H906" s="2">
        <v>59300</v>
      </c>
      <c r="I906" s="2">
        <f>IF(AND(B906&gt;=GR_Report!$C$4,B906&lt;=GR_Report!$E$4),1,0)</f>
        <v>0</v>
      </c>
      <c r="J906" s="2">
        <f>IF(GR_Report!$C$6="All",1,IF(C906=GR_Report!$C$6,1,0))</f>
        <v>1</v>
      </c>
      <c r="K906" s="2">
        <f>IF(GR_Report!$G$6="All",1,IF(D906=GR_Report!$G$6,1,0))</f>
        <v>1</v>
      </c>
      <c r="L906" s="2" t="str">
        <f>IF(AND(I906=1,J906=1,K906=1),COUNTIFS($I$2:I906,1,$J$2:J906,1,$K$2:K906,1),"")</f>
        <v/>
      </c>
      <c r="M906" s="2"/>
    </row>
    <row r="907" spans="1:13" ht="14.5" x14ac:dyDescent="0.35">
      <c r="A907" s="2" t="s">
        <v>1385</v>
      </c>
      <c r="B907" s="5">
        <v>46031</v>
      </c>
      <c r="C907" s="2" t="s">
        <v>27</v>
      </c>
      <c r="D907" s="2" t="s">
        <v>320</v>
      </c>
      <c r="E907" s="3" t="s">
        <v>321</v>
      </c>
      <c r="F907" s="2">
        <v>200</v>
      </c>
      <c r="G907" s="2" t="s">
        <v>15</v>
      </c>
      <c r="H907" s="2">
        <v>65700</v>
      </c>
      <c r="I907" s="2">
        <f>IF(AND(B907&gt;=GR_Report!$C$4,B907&lt;=GR_Report!$E$4),1,0)</f>
        <v>0</v>
      </c>
      <c r="J907" s="2">
        <f>IF(GR_Report!$C$6="All",1,IF(C907=GR_Report!$C$6,1,0))</f>
        <v>1</v>
      </c>
      <c r="K907" s="2">
        <f>IF(GR_Report!$G$6="All",1,IF(D907=GR_Report!$G$6,1,0))</f>
        <v>1</v>
      </c>
      <c r="L907" s="2" t="str">
        <f>IF(AND(I907=1,J907=1,K907=1),COUNTIFS($I$2:I907,1,$J$2:J907,1,$K$2:K907,1),"")</f>
        <v/>
      </c>
      <c r="M907" s="2"/>
    </row>
    <row r="908" spans="1:13" ht="14.5" hidden="1" x14ac:dyDescent="0.35">
      <c r="A908" s="2" t="s">
        <v>1386</v>
      </c>
      <c r="B908" s="5">
        <v>46093</v>
      </c>
      <c r="C908" s="2" t="s">
        <v>163</v>
      </c>
      <c r="D908" s="2" t="s">
        <v>196</v>
      </c>
      <c r="E908" s="3" t="s">
        <v>197</v>
      </c>
      <c r="F908" s="2">
        <v>200</v>
      </c>
      <c r="G908" s="2" t="s">
        <v>121</v>
      </c>
      <c r="H908" s="2">
        <v>55400</v>
      </c>
      <c r="I908" s="2">
        <f>IF(AND(B908&gt;=GR_Report!$C$4,B908&lt;=GR_Report!$E$4),1,0)</f>
        <v>1</v>
      </c>
      <c r="J908" s="2">
        <f>IF(GR_Report!$C$6="All",1,IF(C908=GR_Report!$C$6,1,0))</f>
        <v>1</v>
      </c>
      <c r="K908" s="2">
        <f>IF(GR_Report!$G$6="All",1,IF(D908=GR_Report!$G$6,1,0))</f>
        <v>1</v>
      </c>
      <c r="L908" s="2">
        <f>IF(AND(I908=1,J908=1,K908=1),COUNTIFS($I$2:I908,1,$J$2:J908,1,$K$2:K908,1),"")</f>
        <v>140</v>
      </c>
      <c r="M908" s="2"/>
    </row>
    <row r="909" spans="1:13" ht="14.5" hidden="1" x14ac:dyDescent="0.35">
      <c r="A909" s="2" t="s">
        <v>1387</v>
      </c>
      <c r="B909" s="5">
        <v>46084</v>
      </c>
      <c r="C909" s="2" t="s">
        <v>41</v>
      </c>
      <c r="D909" s="2" t="s">
        <v>270</v>
      </c>
      <c r="E909" s="3" t="s">
        <v>271</v>
      </c>
      <c r="F909" s="2">
        <v>80</v>
      </c>
      <c r="G909" s="2" t="s">
        <v>262</v>
      </c>
      <c r="H909" s="2">
        <v>29800</v>
      </c>
      <c r="I909" s="2">
        <f>IF(AND(B909&gt;=GR_Report!$C$4,B909&lt;=GR_Report!$E$4),1,0)</f>
        <v>1</v>
      </c>
      <c r="J909" s="2">
        <f>IF(GR_Report!$C$6="All",1,IF(C909=GR_Report!$C$6,1,0))</f>
        <v>1</v>
      </c>
      <c r="K909" s="2">
        <f>IF(GR_Report!$G$6="All",1,IF(D909=GR_Report!$G$6,1,0))</f>
        <v>1</v>
      </c>
      <c r="L909" s="2">
        <f>IF(AND(I909=1,J909=1,K909=1),COUNTIFS($I$2:I909,1,$J$2:J909,1,$K$2:K909,1),"")</f>
        <v>141</v>
      </c>
      <c r="M909" s="2"/>
    </row>
    <row r="910" spans="1:13" ht="14.5" x14ac:dyDescent="0.35">
      <c r="A910" s="2" t="s">
        <v>1388</v>
      </c>
      <c r="B910" s="5">
        <v>46030</v>
      </c>
      <c r="C910" s="2" t="s">
        <v>234</v>
      </c>
      <c r="D910" s="2" t="s">
        <v>266</v>
      </c>
      <c r="E910" s="3" t="s">
        <v>267</v>
      </c>
      <c r="F910" s="2">
        <v>60</v>
      </c>
      <c r="G910" s="2" t="s">
        <v>262</v>
      </c>
      <c r="H910" s="2">
        <v>32900</v>
      </c>
      <c r="I910" s="2">
        <f>IF(AND(B910&gt;=GR_Report!$C$4,B910&lt;=GR_Report!$E$4),1,0)</f>
        <v>0</v>
      </c>
      <c r="J910" s="2">
        <f>IF(GR_Report!$C$6="All",1,IF(C910=GR_Report!$C$6,1,0))</f>
        <v>1</v>
      </c>
      <c r="K910" s="2">
        <f>IF(GR_Report!$G$6="All",1,IF(D910=GR_Report!$G$6,1,0))</f>
        <v>1</v>
      </c>
      <c r="L910" s="2" t="str">
        <f>IF(AND(I910=1,J910=1,K910=1),COUNTIFS($I$2:I910,1,$J$2:J910,1,$K$2:K910,1),"")</f>
        <v/>
      </c>
      <c r="M910" s="2"/>
    </row>
    <row r="911" spans="1:13" ht="14.5" x14ac:dyDescent="0.35">
      <c r="A911" s="2" t="s">
        <v>1389</v>
      </c>
      <c r="B911" s="5">
        <v>46031</v>
      </c>
      <c r="C911" s="2" t="s">
        <v>56</v>
      </c>
      <c r="D911" s="2" t="s">
        <v>67</v>
      </c>
      <c r="E911" s="3" t="s">
        <v>68</v>
      </c>
      <c r="F911" s="2">
        <v>60</v>
      </c>
      <c r="G911" s="2" t="s">
        <v>15</v>
      </c>
      <c r="H911" s="2">
        <v>82400</v>
      </c>
      <c r="I911" s="2">
        <f>IF(AND(B911&gt;=GR_Report!$C$4,B911&lt;=GR_Report!$E$4),1,0)</f>
        <v>0</v>
      </c>
      <c r="J911" s="2">
        <f>IF(GR_Report!$C$6="All",1,IF(C911=GR_Report!$C$6,1,0))</f>
        <v>1</v>
      </c>
      <c r="K911" s="2">
        <f>IF(GR_Report!$G$6="All",1,IF(D911=GR_Report!$G$6,1,0))</f>
        <v>1</v>
      </c>
      <c r="L911" s="2" t="str">
        <f>IF(AND(I911=1,J911=1,K911=1),COUNTIFS($I$2:I911,1,$J$2:J911,1,$K$2:K911,1),"")</f>
        <v/>
      </c>
      <c r="M911" s="2"/>
    </row>
    <row r="912" spans="1:13" ht="14.5" hidden="1" x14ac:dyDescent="0.35">
      <c r="A912" s="2" t="s">
        <v>1390</v>
      </c>
      <c r="B912" s="5">
        <v>46084</v>
      </c>
      <c r="C912" s="2" t="s">
        <v>153</v>
      </c>
      <c r="D912" s="2" t="s">
        <v>433</v>
      </c>
      <c r="E912" s="3" t="s">
        <v>434</v>
      </c>
      <c r="F912" s="2">
        <v>100</v>
      </c>
      <c r="G912" s="2" t="s">
        <v>121</v>
      </c>
      <c r="H912" s="2">
        <v>46900</v>
      </c>
      <c r="I912" s="2">
        <f>IF(AND(B912&gt;=GR_Report!$C$4,B912&lt;=GR_Report!$E$4),1,0)</f>
        <v>1</v>
      </c>
      <c r="J912" s="2">
        <f>IF(GR_Report!$C$6="All",1,IF(C912=GR_Report!$C$6,1,0))</f>
        <v>1</v>
      </c>
      <c r="K912" s="2">
        <f>IF(GR_Report!$G$6="All",1,IF(D912=GR_Report!$G$6,1,0))</f>
        <v>1</v>
      </c>
      <c r="L912" s="2">
        <f>IF(AND(I912=1,J912=1,K912=1),COUNTIFS($I$2:I912,1,$J$2:J912,1,$K$2:K912,1),"")</f>
        <v>142</v>
      </c>
      <c r="M912" s="2"/>
    </row>
    <row r="913" spans="1:13" ht="14.5" hidden="1" x14ac:dyDescent="0.35">
      <c r="A913" s="2" t="s">
        <v>1391</v>
      </c>
      <c r="B913" s="5">
        <v>46100</v>
      </c>
      <c r="C913" s="2" t="s">
        <v>156</v>
      </c>
      <c r="D913" s="2" t="s">
        <v>405</v>
      </c>
      <c r="E913" s="3" t="s">
        <v>406</v>
      </c>
      <c r="F913" s="2">
        <v>60</v>
      </c>
      <c r="G913" s="2" t="s">
        <v>121</v>
      </c>
      <c r="H913" s="2">
        <v>37900</v>
      </c>
      <c r="I913" s="2">
        <f>IF(AND(B913&gt;=GR_Report!$C$4,B913&lt;=GR_Report!$E$4),1,0)</f>
        <v>1</v>
      </c>
      <c r="J913" s="2">
        <f>IF(GR_Report!$C$6="All",1,IF(C913=GR_Report!$C$6,1,0))</f>
        <v>1</v>
      </c>
      <c r="K913" s="2">
        <f>IF(GR_Report!$G$6="All",1,IF(D913=GR_Report!$G$6,1,0))</f>
        <v>1</v>
      </c>
      <c r="L913" s="2">
        <f>IF(AND(I913=1,J913=1,K913=1),COUNTIFS($I$2:I913,1,$J$2:J913,1,$K$2:K913,1),"")</f>
        <v>143</v>
      </c>
      <c r="M913" s="2"/>
    </row>
    <row r="914" spans="1:13" ht="14.5" x14ac:dyDescent="0.35">
      <c r="A914" s="2" t="s">
        <v>1392</v>
      </c>
      <c r="B914" s="5">
        <v>46053</v>
      </c>
      <c r="C914" s="2" t="s">
        <v>290</v>
      </c>
      <c r="D914" s="2" t="s">
        <v>288</v>
      </c>
      <c r="E914" s="3" t="s">
        <v>289</v>
      </c>
      <c r="F914" s="2">
        <v>200</v>
      </c>
      <c r="G914" s="2" t="s">
        <v>262</v>
      </c>
      <c r="H914" s="2">
        <v>4400</v>
      </c>
      <c r="I914" s="2">
        <f>IF(AND(B914&gt;=GR_Report!$C$4,B914&lt;=GR_Report!$E$4),1,0)</f>
        <v>0</v>
      </c>
      <c r="J914" s="2">
        <f>IF(GR_Report!$C$6="All",1,IF(C914=GR_Report!$C$6,1,0))</f>
        <v>1</v>
      </c>
      <c r="K914" s="2">
        <f>IF(GR_Report!$G$6="All",1,IF(D914=GR_Report!$G$6,1,0))</f>
        <v>1</v>
      </c>
      <c r="L914" s="2" t="str">
        <f>IF(AND(I914=1,J914=1,K914=1),COUNTIFS($I$2:I914,1,$J$2:J914,1,$K$2:K914,1),"")</f>
        <v/>
      </c>
      <c r="M914" s="2"/>
    </row>
    <row r="915" spans="1:13" ht="14.5" hidden="1" x14ac:dyDescent="0.35">
      <c r="A915" s="2" t="s">
        <v>1393</v>
      </c>
      <c r="B915" s="5">
        <v>46091</v>
      </c>
      <c r="C915" s="2" t="s">
        <v>150</v>
      </c>
      <c r="D915" s="2" t="s">
        <v>192</v>
      </c>
      <c r="E915" s="3" t="s">
        <v>193</v>
      </c>
      <c r="F915" s="2">
        <v>40</v>
      </c>
      <c r="G915" s="2" t="s">
        <v>121</v>
      </c>
      <c r="H915" s="2">
        <v>71300</v>
      </c>
      <c r="I915" s="2">
        <f>IF(AND(B915&gt;=GR_Report!$C$4,B915&lt;=GR_Report!$E$4),1,0)</f>
        <v>1</v>
      </c>
      <c r="J915" s="2">
        <f>IF(GR_Report!$C$6="All",1,IF(C915=GR_Report!$C$6,1,0))</f>
        <v>1</v>
      </c>
      <c r="K915" s="2">
        <f>IF(GR_Report!$G$6="All",1,IF(D915=GR_Report!$G$6,1,0))</f>
        <v>1</v>
      </c>
      <c r="L915" s="2">
        <f>IF(AND(I915=1,J915=1,K915=1),COUNTIFS($I$2:I915,1,$J$2:J915,1,$K$2:K915,1),"")</f>
        <v>144</v>
      </c>
      <c r="M915" s="2"/>
    </row>
    <row r="916" spans="1:13" ht="14.5" hidden="1" x14ac:dyDescent="0.35">
      <c r="A916" s="2" t="s">
        <v>1394</v>
      </c>
      <c r="B916" s="5">
        <v>46070</v>
      </c>
      <c r="C916" s="2" t="s">
        <v>97</v>
      </c>
      <c r="D916" s="2" t="s">
        <v>397</v>
      </c>
      <c r="E916" s="3" t="s">
        <v>398</v>
      </c>
      <c r="F916" s="2">
        <v>200</v>
      </c>
      <c r="G916" s="2" t="s">
        <v>121</v>
      </c>
      <c r="H916" s="2">
        <v>9800</v>
      </c>
      <c r="I916" s="2">
        <f>IF(AND(B916&gt;=GR_Report!$C$4,B916&lt;=GR_Report!$E$4),1,0)</f>
        <v>0</v>
      </c>
      <c r="J916" s="2">
        <f>IF(GR_Report!$C$6="All",1,IF(C916=GR_Report!$C$6,1,0))</f>
        <v>1</v>
      </c>
      <c r="K916" s="2">
        <f>IF(GR_Report!$G$6="All",1,IF(D916=GR_Report!$G$6,1,0))</f>
        <v>1</v>
      </c>
      <c r="L916" s="2" t="str">
        <f>IF(AND(I916=1,J916=1,K916=1),COUNTIFS($I$2:I916,1,$J$2:J916,1,$K$2:K916,1),"")</f>
        <v/>
      </c>
      <c r="M916" s="2"/>
    </row>
    <row r="917" spans="1:13" ht="14.5" hidden="1" x14ac:dyDescent="0.35">
      <c r="A917" s="2" t="s">
        <v>1395</v>
      </c>
      <c r="B917" s="5">
        <v>46063</v>
      </c>
      <c r="C917" s="2" t="s">
        <v>24</v>
      </c>
      <c r="D917" s="2" t="s">
        <v>472</v>
      </c>
      <c r="E917" s="3" t="s">
        <v>473</v>
      </c>
      <c r="F917" s="2">
        <v>150</v>
      </c>
      <c r="G917" s="2" t="s">
        <v>121</v>
      </c>
      <c r="H917" s="2">
        <v>75800</v>
      </c>
      <c r="I917" s="2">
        <f>IF(AND(B917&gt;=GR_Report!$C$4,B917&lt;=GR_Report!$E$4),1,0)</f>
        <v>0</v>
      </c>
      <c r="J917" s="2">
        <f>IF(GR_Report!$C$6="All",1,IF(C917=GR_Report!$C$6,1,0))</f>
        <v>1</v>
      </c>
      <c r="K917" s="2">
        <f>IF(GR_Report!$G$6="All",1,IF(D917=GR_Report!$G$6,1,0))</f>
        <v>1</v>
      </c>
      <c r="L917" s="2" t="str">
        <f>IF(AND(I917=1,J917=1,K917=1),COUNTIFS($I$2:I917,1,$J$2:J917,1,$K$2:K917,1),"")</f>
        <v/>
      </c>
      <c r="M917" s="2"/>
    </row>
    <row r="918" spans="1:13" ht="14.5" hidden="1" x14ac:dyDescent="0.35">
      <c r="A918" s="2" t="s">
        <v>1396</v>
      </c>
      <c r="B918" s="5">
        <v>46175</v>
      </c>
      <c r="C918" s="2" t="s">
        <v>20</v>
      </c>
      <c r="D918" s="2" t="s">
        <v>134</v>
      </c>
      <c r="E918" s="3" t="s">
        <v>135</v>
      </c>
      <c r="F918" s="2">
        <v>200</v>
      </c>
      <c r="G918" s="2" t="s">
        <v>121</v>
      </c>
      <c r="H918" s="2">
        <v>67800</v>
      </c>
      <c r="I918" s="2">
        <f>IF(AND(B918&gt;=GR_Report!$C$4,B918&lt;=GR_Report!$E$4),1,0)</f>
        <v>0</v>
      </c>
      <c r="J918" s="2">
        <f>IF(GR_Report!$C$6="All",1,IF(C918=GR_Report!$C$6,1,0))</f>
        <v>1</v>
      </c>
      <c r="K918" s="2">
        <f>IF(GR_Report!$G$6="All",1,IF(D918=GR_Report!$G$6,1,0))</f>
        <v>1</v>
      </c>
      <c r="L918" s="2" t="str">
        <f>IF(AND(I918=1,J918=1,K918=1),COUNTIFS($I$2:I918,1,$J$2:J918,1,$K$2:K918,1),"")</f>
        <v/>
      </c>
      <c r="M918" s="2"/>
    </row>
    <row r="919" spans="1:13" ht="14.5" hidden="1" x14ac:dyDescent="0.35">
      <c r="A919" s="2" t="s">
        <v>1397</v>
      </c>
      <c r="B919" s="5">
        <v>46089</v>
      </c>
      <c r="C919" s="2" t="s">
        <v>179</v>
      </c>
      <c r="D919" s="2" t="s">
        <v>177</v>
      </c>
      <c r="E919" s="3" t="s">
        <v>178</v>
      </c>
      <c r="F919" s="2">
        <v>40</v>
      </c>
      <c r="G919" s="2" t="s">
        <v>121</v>
      </c>
      <c r="H919" s="2">
        <v>12500</v>
      </c>
      <c r="I919" s="2">
        <f>IF(AND(B919&gt;=GR_Report!$C$4,B919&lt;=GR_Report!$E$4),1,0)</f>
        <v>1</v>
      </c>
      <c r="J919" s="2">
        <f>IF(GR_Report!$C$6="All",1,IF(C919=GR_Report!$C$6,1,0))</f>
        <v>1</v>
      </c>
      <c r="K919" s="2">
        <f>IF(GR_Report!$G$6="All",1,IF(D919=GR_Report!$G$6,1,0))</f>
        <v>1</v>
      </c>
      <c r="L919" s="2">
        <f>IF(AND(I919=1,J919=1,K919=1),COUNTIFS($I$2:I919,1,$J$2:J919,1,$K$2:K919,1),"")</f>
        <v>145</v>
      </c>
      <c r="M919" s="2"/>
    </row>
    <row r="920" spans="1:13" ht="14.5" hidden="1" x14ac:dyDescent="0.35">
      <c r="A920" s="2" t="s">
        <v>1398</v>
      </c>
      <c r="B920" s="5">
        <v>46184</v>
      </c>
      <c r="C920" s="2" t="s">
        <v>97</v>
      </c>
      <c r="D920" s="2" t="s">
        <v>223</v>
      </c>
      <c r="E920" s="3" t="s">
        <v>224</v>
      </c>
      <c r="F920" s="2">
        <v>40</v>
      </c>
      <c r="G920" s="2" t="s">
        <v>121</v>
      </c>
      <c r="H920" s="2">
        <v>15600</v>
      </c>
      <c r="I920" s="2">
        <f>IF(AND(B920&gt;=GR_Report!$C$4,B920&lt;=GR_Report!$E$4),1,0)</f>
        <v>0</v>
      </c>
      <c r="J920" s="2">
        <f>IF(GR_Report!$C$6="All",1,IF(C920=GR_Report!$C$6,1,0))</f>
        <v>1</v>
      </c>
      <c r="K920" s="2">
        <f>IF(GR_Report!$G$6="All",1,IF(D920=GR_Report!$G$6,1,0))</f>
        <v>1</v>
      </c>
      <c r="L920" s="2" t="str">
        <f>IF(AND(I920=1,J920=1,K920=1),COUNTIFS($I$2:I920,1,$J$2:J920,1,$K$2:K920,1),"")</f>
        <v/>
      </c>
      <c r="M920" s="2"/>
    </row>
    <row r="921" spans="1:13" ht="14.5" x14ac:dyDescent="0.35">
      <c r="A921" s="2" t="s">
        <v>1399</v>
      </c>
      <c r="B921" s="5">
        <v>46025</v>
      </c>
      <c r="C921" s="2" t="s">
        <v>81</v>
      </c>
      <c r="D921" s="2" t="s">
        <v>84</v>
      </c>
      <c r="E921" s="3" t="s">
        <v>85</v>
      </c>
      <c r="F921" s="2">
        <v>100</v>
      </c>
      <c r="G921" s="2" t="s">
        <v>15</v>
      </c>
      <c r="H921" s="2">
        <v>66300</v>
      </c>
      <c r="I921" s="2">
        <f>IF(AND(B921&gt;=GR_Report!$C$4,B921&lt;=GR_Report!$E$4),1,0)</f>
        <v>0</v>
      </c>
      <c r="J921" s="2">
        <f>IF(GR_Report!$C$6="All",1,IF(C921=GR_Report!$C$6,1,0))</f>
        <v>1</v>
      </c>
      <c r="K921" s="2">
        <f>IF(GR_Report!$G$6="All",1,IF(D921=GR_Report!$G$6,1,0))</f>
        <v>1</v>
      </c>
      <c r="L921" s="2" t="str">
        <f>IF(AND(I921=1,J921=1,K921=1),COUNTIFS($I$2:I921,1,$J$2:J921,1,$K$2:K921,1),"")</f>
        <v/>
      </c>
      <c r="M921" s="2"/>
    </row>
    <row r="922" spans="1:13" ht="14.5" hidden="1" x14ac:dyDescent="0.35">
      <c r="A922" s="2" t="s">
        <v>1400</v>
      </c>
      <c r="B922" s="5">
        <v>46200</v>
      </c>
      <c r="C922" s="2" t="s">
        <v>30</v>
      </c>
      <c r="D922" s="2" t="s">
        <v>456</v>
      </c>
      <c r="E922" s="3" t="s">
        <v>457</v>
      </c>
      <c r="F922" s="2">
        <v>30</v>
      </c>
      <c r="G922" s="2" t="s">
        <v>121</v>
      </c>
      <c r="H922" s="2">
        <v>88500</v>
      </c>
      <c r="I922" s="2">
        <f>IF(AND(B922&gt;=GR_Report!$C$4,B922&lt;=GR_Report!$E$4),1,0)</f>
        <v>0</v>
      </c>
      <c r="J922" s="2">
        <f>IF(GR_Report!$C$6="All",1,IF(C922=GR_Report!$C$6,1,0))</f>
        <v>1</v>
      </c>
      <c r="K922" s="2">
        <f>IF(GR_Report!$G$6="All",1,IF(D922=GR_Report!$G$6,1,0))</f>
        <v>1</v>
      </c>
      <c r="L922" s="2" t="str">
        <f>IF(AND(I922=1,J922=1,K922=1),COUNTIFS($I$2:I922,1,$J$2:J922,1,$K$2:K922,1),"")</f>
        <v/>
      </c>
      <c r="M922" s="2"/>
    </row>
    <row r="923" spans="1:13" ht="14.5" hidden="1" x14ac:dyDescent="0.35">
      <c r="A923" s="2" t="s">
        <v>1401</v>
      </c>
      <c r="B923" s="5">
        <v>46073</v>
      </c>
      <c r="C923" s="2" t="s">
        <v>220</v>
      </c>
      <c r="D923" s="2" t="s">
        <v>218</v>
      </c>
      <c r="E923" s="3" t="s">
        <v>219</v>
      </c>
      <c r="F923" s="2">
        <v>100</v>
      </c>
      <c r="G923" s="2" t="s">
        <v>121</v>
      </c>
      <c r="H923" s="2">
        <v>5900</v>
      </c>
      <c r="I923" s="2">
        <f>IF(AND(B923&gt;=GR_Report!$C$4,B923&lt;=GR_Report!$E$4),1,0)</f>
        <v>0</v>
      </c>
      <c r="J923" s="2">
        <f>IF(GR_Report!$C$6="All",1,IF(C923=GR_Report!$C$6,1,0))</f>
        <v>1</v>
      </c>
      <c r="K923" s="2">
        <f>IF(GR_Report!$G$6="All",1,IF(D923=GR_Report!$G$6,1,0))</f>
        <v>1</v>
      </c>
      <c r="L923" s="2" t="str">
        <f>IF(AND(I923=1,J923=1,K923=1),COUNTIFS($I$2:I923,1,$J$2:J923,1,$K$2:K923,1),"")</f>
        <v/>
      </c>
      <c r="M923" s="2"/>
    </row>
    <row r="924" spans="1:13" ht="14.5" hidden="1" x14ac:dyDescent="0.35">
      <c r="A924" s="2" t="s">
        <v>1402</v>
      </c>
      <c r="B924" s="5">
        <v>46089</v>
      </c>
      <c r="C924" s="2" t="s">
        <v>56</v>
      </c>
      <c r="D924" s="2" t="s">
        <v>363</v>
      </c>
      <c r="E924" s="3" t="s">
        <v>364</v>
      </c>
      <c r="F924" s="2">
        <v>150</v>
      </c>
      <c r="G924" s="2" t="s">
        <v>15</v>
      </c>
      <c r="H924" s="2">
        <v>43800</v>
      </c>
      <c r="I924" s="2">
        <f>IF(AND(B924&gt;=GR_Report!$C$4,B924&lt;=GR_Report!$E$4),1,0)</f>
        <v>1</v>
      </c>
      <c r="J924" s="2">
        <f>IF(GR_Report!$C$6="All",1,IF(C924=GR_Report!$C$6,1,0))</f>
        <v>1</v>
      </c>
      <c r="K924" s="2">
        <f>IF(GR_Report!$G$6="All",1,IF(D924=GR_Report!$G$6,1,0))</f>
        <v>1</v>
      </c>
      <c r="L924" s="2">
        <f>IF(AND(I924=1,J924=1,K924=1),COUNTIFS($I$2:I924,1,$J$2:J924,1,$K$2:K924,1),"")</f>
        <v>146</v>
      </c>
      <c r="M924" s="2"/>
    </row>
    <row r="925" spans="1:13" ht="14.5" hidden="1" x14ac:dyDescent="0.35">
      <c r="A925" s="2" t="s">
        <v>1403</v>
      </c>
      <c r="B925" s="5">
        <v>46125</v>
      </c>
      <c r="C925" s="2" t="s">
        <v>71</v>
      </c>
      <c r="D925" s="2" t="s">
        <v>168</v>
      </c>
      <c r="E925" s="3" t="s">
        <v>169</v>
      </c>
      <c r="F925" s="2">
        <v>200</v>
      </c>
      <c r="G925" s="2" t="s">
        <v>121</v>
      </c>
      <c r="H925" s="2">
        <v>8900</v>
      </c>
      <c r="I925" s="2">
        <f>IF(AND(B925&gt;=GR_Report!$C$4,B925&lt;=GR_Report!$E$4),1,0)</f>
        <v>0</v>
      </c>
      <c r="J925" s="2">
        <f>IF(GR_Report!$C$6="All",1,IF(C925=GR_Report!$C$6,1,0))</f>
        <v>1</v>
      </c>
      <c r="K925" s="2">
        <f>IF(GR_Report!$G$6="All",1,IF(D925=GR_Report!$G$6,1,0))</f>
        <v>1</v>
      </c>
      <c r="L925" s="2" t="str">
        <f>IF(AND(I925=1,J925=1,K925=1),COUNTIFS($I$2:I925,1,$J$2:J925,1,$K$2:K925,1),"")</f>
        <v/>
      </c>
      <c r="M925" s="2"/>
    </row>
    <row r="926" spans="1:13" ht="14.5" hidden="1" x14ac:dyDescent="0.35">
      <c r="A926" s="2" t="s">
        <v>1404</v>
      </c>
      <c r="B926" s="5">
        <v>46066</v>
      </c>
      <c r="C926" s="2" t="s">
        <v>38</v>
      </c>
      <c r="D926" s="2" t="s">
        <v>36</v>
      </c>
      <c r="E926" s="3" t="s">
        <v>37</v>
      </c>
      <c r="F926" s="2">
        <v>150</v>
      </c>
      <c r="G926" s="2" t="s">
        <v>15</v>
      </c>
      <c r="H926" s="2">
        <v>48200</v>
      </c>
      <c r="I926" s="2">
        <f>IF(AND(B926&gt;=GR_Report!$C$4,B926&lt;=GR_Report!$E$4),1,0)</f>
        <v>0</v>
      </c>
      <c r="J926" s="2">
        <f>IF(GR_Report!$C$6="All",1,IF(C926=GR_Report!$C$6,1,0))</f>
        <v>1</v>
      </c>
      <c r="K926" s="2">
        <f>IF(GR_Report!$G$6="All",1,IF(D926=GR_Report!$G$6,1,0))</f>
        <v>1</v>
      </c>
      <c r="L926" s="2" t="str">
        <f>IF(AND(I926=1,J926=1,K926=1),COUNTIFS($I$2:I926,1,$J$2:J926,1,$K$2:K926,1),"")</f>
        <v/>
      </c>
      <c r="M926" s="2"/>
    </row>
    <row r="927" spans="1:13" ht="14.5" hidden="1" x14ac:dyDescent="0.35">
      <c r="A927" s="2" t="s">
        <v>1405</v>
      </c>
      <c r="B927" s="5">
        <v>46182</v>
      </c>
      <c r="C927" s="2" t="s">
        <v>97</v>
      </c>
      <c r="D927" s="2" t="s">
        <v>223</v>
      </c>
      <c r="E927" s="3" t="s">
        <v>224</v>
      </c>
      <c r="F927" s="2">
        <v>50</v>
      </c>
      <c r="G927" s="2" t="s">
        <v>121</v>
      </c>
      <c r="H927" s="2">
        <v>15600</v>
      </c>
      <c r="I927" s="2">
        <f>IF(AND(B927&gt;=GR_Report!$C$4,B927&lt;=GR_Report!$E$4),1,0)</f>
        <v>0</v>
      </c>
      <c r="J927" s="2">
        <f>IF(GR_Report!$C$6="All",1,IF(C927=GR_Report!$C$6,1,0))</f>
        <v>1</v>
      </c>
      <c r="K927" s="2">
        <f>IF(GR_Report!$G$6="All",1,IF(D927=GR_Report!$G$6,1,0))</f>
        <v>1</v>
      </c>
      <c r="L927" s="2" t="str">
        <f>IF(AND(I927=1,J927=1,K927=1),COUNTIFS($I$2:I927,1,$J$2:J927,1,$K$2:K927,1),"")</f>
        <v/>
      </c>
      <c r="M927" s="2"/>
    </row>
    <row r="928" spans="1:13" ht="14.5" hidden="1" x14ac:dyDescent="0.35">
      <c r="A928" s="2" t="s">
        <v>1406</v>
      </c>
      <c r="B928" s="5">
        <v>46151</v>
      </c>
      <c r="C928" s="2" t="s">
        <v>234</v>
      </c>
      <c r="D928" s="2" t="s">
        <v>380</v>
      </c>
      <c r="E928" s="3" t="s">
        <v>381</v>
      </c>
      <c r="F928" s="2">
        <v>200</v>
      </c>
      <c r="G928" s="2" t="s">
        <v>121</v>
      </c>
      <c r="H928" s="2">
        <v>25800</v>
      </c>
      <c r="I928" s="2">
        <f>IF(AND(B928&gt;=GR_Report!$C$4,B928&lt;=GR_Report!$E$4),1,0)</f>
        <v>0</v>
      </c>
      <c r="J928" s="2">
        <f>IF(GR_Report!$C$6="All",1,IF(C928=GR_Report!$C$6,1,0))</f>
        <v>1</v>
      </c>
      <c r="K928" s="2">
        <f>IF(GR_Report!$G$6="All",1,IF(D928=GR_Report!$G$6,1,0))</f>
        <v>1</v>
      </c>
      <c r="L928" s="2" t="str">
        <f>IF(AND(I928=1,J928=1,K928=1),COUNTIFS($I$2:I928,1,$J$2:J928,1,$K$2:K928,1),"")</f>
        <v/>
      </c>
      <c r="M928" s="2"/>
    </row>
    <row r="929" spans="1:13" ht="14.5" hidden="1" x14ac:dyDescent="0.35">
      <c r="A929" s="2" t="s">
        <v>1407</v>
      </c>
      <c r="B929" s="5">
        <v>46125</v>
      </c>
      <c r="C929" s="2" t="s">
        <v>81</v>
      </c>
      <c r="D929" s="2" t="s">
        <v>204</v>
      </c>
      <c r="E929" s="3" t="s">
        <v>205</v>
      </c>
      <c r="F929" s="2">
        <v>120</v>
      </c>
      <c r="G929" s="2" t="s">
        <v>121</v>
      </c>
      <c r="H929" s="2">
        <v>5500</v>
      </c>
      <c r="I929" s="2">
        <f>IF(AND(B929&gt;=GR_Report!$C$4,B929&lt;=GR_Report!$E$4),1,0)</f>
        <v>0</v>
      </c>
      <c r="J929" s="2">
        <f>IF(GR_Report!$C$6="All",1,IF(C929=GR_Report!$C$6,1,0))</f>
        <v>1</v>
      </c>
      <c r="K929" s="2">
        <f>IF(GR_Report!$G$6="All",1,IF(D929=GR_Report!$G$6,1,0))</f>
        <v>1</v>
      </c>
      <c r="L929" s="2" t="str">
        <f>IF(AND(I929=1,J929=1,K929=1),COUNTIFS($I$2:I929,1,$J$2:J929,1,$K$2:K929,1),"")</f>
        <v/>
      </c>
      <c r="M929" s="2"/>
    </row>
    <row r="930" spans="1:13" ht="14.5" x14ac:dyDescent="0.35">
      <c r="A930" s="2" t="s">
        <v>1408</v>
      </c>
      <c r="B930" s="5">
        <v>46023</v>
      </c>
      <c r="C930" s="2" t="s">
        <v>61</v>
      </c>
      <c r="D930" s="2" t="s">
        <v>391</v>
      </c>
      <c r="E930" s="3" t="s">
        <v>392</v>
      </c>
      <c r="F930" s="2">
        <v>60</v>
      </c>
      <c r="G930" s="2" t="s">
        <v>121</v>
      </c>
      <c r="H930" s="2">
        <v>8300</v>
      </c>
      <c r="I930" s="2">
        <f>IF(AND(B930&gt;=GR_Report!$C$4,B930&lt;=GR_Report!$E$4),1,0)</f>
        <v>0</v>
      </c>
      <c r="J930" s="2">
        <f>IF(GR_Report!$C$6="All",1,IF(C930=GR_Report!$C$6,1,0))</f>
        <v>1</v>
      </c>
      <c r="K930" s="2">
        <f>IF(GR_Report!$G$6="All",1,IF(D930=GR_Report!$G$6,1,0))</f>
        <v>1</v>
      </c>
      <c r="L930" s="2" t="str">
        <f>IF(AND(I930=1,J930=1,K930=1),COUNTIFS($I$2:I930,1,$J$2:J930,1,$K$2:K930,1),"")</f>
        <v/>
      </c>
      <c r="M930" s="2"/>
    </row>
    <row r="931" spans="1:13" ht="14.5" hidden="1" x14ac:dyDescent="0.35">
      <c r="A931" s="2" t="s">
        <v>1409</v>
      </c>
      <c r="B931" s="5">
        <v>46123</v>
      </c>
      <c r="C931" s="2" t="s">
        <v>163</v>
      </c>
      <c r="D931" s="2" t="s">
        <v>166</v>
      </c>
      <c r="E931" s="3" t="s">
        <v>167</v>
      </c>
      <c r="F931" s="2">
        <v>100</v>
      </c>
      <c r="G931" s="2" t="s">
        <v>121</v>
      </c>
      <c r="H931" s="2">
        <v>65000</v>
      </c>
      <c r="I931" s="2">
        <f>IF(AND(B931&gt;=GR_Report!$C$4,B931&lt;=GR_Report!$E$4),1,0)</f>
        <v>0</v>
      </c>
      <c r="J931" s="2">
        <f>IF(GR_Report!$C$6="All",1,IF(C931=GR_Report!$C$6,1,0))</f>
        <v>1</v>
      </c>
      <c r="K931" s="2">
        <f>IF(GR_Report!$G$6="All",1,IF(D931=GR_Report!$G$6,1,0))</f>
        <v>1</v>
      </c>
      <c r="L931" s="2" t="str">
        <f>IF(AND(I931=1,J931=1,K931=1),COUNTIFS($I$2:I931,1,$J$2:J931,1,$K$2:K931,1),"")</f>
        <v/>
      </c>
      <c r="M931" s="2"/>
    </row>
    <row r="932" spans="1:13" ht="14.5" x14ac:dyDescent="0.35">
      <c r="A932" s="2" t="s">
        <v>1410</v>
      </c>
      <c r="B932" s="5">
        <v>46039</v>
      </c>
      <c r="C932" s="2" t="s">
        <v>220</v>
      </c>
      <c r="D932" s="2" t="s">
        <v>218</v>
      </c>
      <c r="E932" s="3" t="s">
        <v>219</v>
      </c>
      <c r="F932" s="2">
        <v>40</v>
      </c>
      <c r="G932" s="2" t="s">
        <v>121</v>
      </c>
      <c r="H932" s="2">
        <v>5900</v>
      </c>
      <c r="I932" s="2">
        <f>IF(AND(B932&gt;=GR_Report!$C$4,B932&lt;=GR_Report!$E$4),1,0)</f>
        <v>0</v>
      </c>
      <c r="J932" s="2">
        <f>IF(GR_Report!$C$6="All",1,IF(C932=GR_Report!$C$6,1,0))</f>
        <v>1</v>
      </c>
      <c r="K932" s="2">
        <f>IF(GR_Report!$G$6="All",1,IF(D932=GR_Report!$G$6,1,0))</f>
        <v>1</v>
      </c>
      <c r="L932" s="2" t="str">
        <f>IF(AND(I932=1,J932=1,K932=1),COUNTIFS($I$2:I932,1,$J$2:J932,1,$K$2:K932,1),"")</f>
        <v/>
      </c>
      <c r="M932" s="2"/>
    </row>
    <row r="933" spans="1:13" ht="14.5" hidden="1" x14ac:dyDescent="0.35">
      <c r="A933" s="2" t="s">
        <v>1411</v>
      </c>
      <c r="B933" s="5">
        <v>46081</v>
      </c>
      <c r="C933" s="2" t="s">
        <v>30</v>
      </c>
      <c r="D933" s="2" t="s">
        <v>108</v>
      </c>
      <c r="E933" s="3" t="s">
        <v>109</v>
      </c>
      <c r="F933" s="2">
        <v>100</v>
      </c>
      <c r="G933" s="2" t="s">
        <v>15</v>
      </c>
      <c r="H933" s="2">
        <v>4300</v>
      </c>
      <c r="I933" s="2">
        <f>IF(AND(B933&gt;=GR_Report!$C$4,B933&lt;=GR_Report!$E$4),1,0)</f>
        <v>0</v>
      </c>
      <c r="J933" s="2">
        <f>IF(GR_Report!$C$6="All",1,IF(C933=GR_Report!$C$6,1,0))</f>
        <v>1</v>
      </c>
      <c r="K933" s="2">
        <f>IF(GR_Report!$G$6="All",1,IF(D933=GR_Report!$G$6,1,0))</f>
        <v>1</v>
      </c>
      <c r="L933" s="2" t="str">
        <f>IF(AND(I933=1,J933=1,K933=1),COUNTIFS($I$2:I933,1,$J$2:J933,1,$K$2:K933,1),"")</f>
        <v/>
      </c>
      <c r="M933" s="2"/>
    </row>
    <row r="934" spans="1:13" ht="14.5" x14ac:dyDescent="0.35">
      <c r="A934" s="2" t="s">
        <v>1412</v>
      </c>
      <c r="B934" s="5">
        <v>46027</v>
      </c>
      <c r="C934" s="2" t="s">
        <v>46</v>
      </c>
      <c r="D934" s="2" t="s">
        <v>276</v>
      </c>
      <c r="E934" s="3" t="s">
        <v>277</v>
      </c>
      <c r="F934" s="2">
        <v>120</v>
      </c>
      <c r="G934" s="2" t="s">
        <v>262</v>
      </c>
      <c r="H934" s="2">
        <v>52700</v>
      </c>
      <c r="I934" s="2">
        <f>IF(AND(B934&gt;=GR_Report!$C$4,B934&lt;=GR_Report!$E$4),1,0)</f>
        <v>0</v>
      </c>
      <c r="J934" s="2">
        <f>IF(GR_Report!$C$6="All",1,IF(C934=GR_Report!$C$6,1,0))</f>
        <v>1</v>
      </c>
      <c r="K934" s="2">
        <f>IF(GR_Report!$G$6="All",1,IF(D934=GR_Report!$G$6,1,0))</f>
        <v>1</v>
      </c>
      <c r="L934" s="2" t="str">
        <f>IF(AND(I934=1,J934=1,K934=1),COUNTIFS($I$2:I934,1,$J$2:J934,1,$K$2:K934,1),"")</f>
        <v/>
      </c>
      <c r="M934" s="2"/>
    </row>
    <row r="935" spans="1:13" ht="14.5" hidden="1" x14ac:dyDescent="0.35">
      <c r="A935" s="2" t="s">
        <v>1413</v>
      </c>
      <c r="B935" s="5">
        <v>46156</v>
      </c>
      <c r="C935" s="2" t="s">
        <v>41</v>
      </c>
      <c r="D935" s="2" t="s">
        <v>318</v>
      </c>
      <c r="E935" s="3" t="s">
        <v>319</v>
      </c>
      <c r="F935" s="2">
        <v>80</v>
      </c>
      <c r="G935" s="2" t="s">
        <v>15</v>
      </c>
      <c r="H935" s="2">
        <v>66100</v>
      </c>
      <c r="I935" s="2">
        <f>IF(AND(B935&gt;=GR_Report!$C$4,B935&lt;=GR_Report!$E$4),1,0)</f>
        <v>0</v>
      </c>
      <c r="J935" s="2">
        <f>IF(GR_Report!$C$6="All",1,IF(C935=GR_Report!$C$6,1,0))</f>
        <v>1</v>
      </c>
      <c r="K935" s="2">
        <f>IF(GR_Report!$G$6="All",1,IF(D935=GR_Report!$G$6,1,0))</f>
        <v>1</v>
      </c>
      <c r="L935" s="2" t="str">
        <f>IF(AND(I935=1,J935=1,K935=1),COUNTIFS($I$2:I935,1,$J$2:J935,1,$K$2:K935,1),"")</f>
        <v/>
      </c>
      <c r="M935" s="2"/>
    </row>
    <row r="936" spans="1:13" ht="14.5" x14ac:dyDescent="0.35">
      <c r="A936" s="2" t="s">
        <v>1414</v>
      </c>
      <c r="B936" s="5">
        <v>46053</v>
      </c>
      <c r="C936" s="2" t="s">
        <v>138</v>
      </c>
      <c r="D936" s="2" t="s">
        <v>284</v>
      </c>
      <c r="E936" s="3" t="s">
        <v>285</v>
      </c>
      <c r="F936" s="2">
        <v>120</v>
      </c>
      <c r="G936" s="2" t="s">
        <v>262</v>
      </c>
      <c r="H936" s="2">
        <v>58600</v>
      </c>
      <c r="I936" s="2">
        <f>IF(AND(B936&gt;=GR_Report!$C$4,B936&lt;=GR_Report!$E$4),1,0)</f>
        <v>0</v>
      </c>
      <c r="J936" s="2">
        <f>IF(GR_Report!$C$6="All",1,IF(C936=GR_Report!$C$6,1,0))</f>
        <v>1</v>
      </c>
      <c r="K936" s="2">
        <f>IF(GR_Report!$G$6="All",1,IF(D936=GR_Report!$G$6,1,0))</f>
        <v>1</v>
      </c>
      <c r="L936" s="2" t="str">
        <f>IF(AND(I936=1,J936=1,K936=1),COUNTIFS($I$2:I936,1,$J$2:J936,1,$K$2:K936,1),"")</f>
        <v/>
      </c>
      <c r="M936" s="2"/>
    </row>
    <row r="937" spans="1:13" ht="14.5" hidden="1" x14ac:dyDescent="0.35">
      <c r="A937" s="2" t="s">
        <v>1415</v>
      </c>
      <c r="B937" s="5">
        <v>46130</v>
      </c>
      <c r="C937" s="2" t="s">
        <v>81</v>
      </c>
      <c r="D937" s="2" t="s">
        <v>389</v>
      </c>
      <c r="E937" s="3" t="s">
        <v>390</v>
      </c>
      <c r="F937" s="2">
        <v>50</v>
      </c>
      <c r="G937" s="2" t="s">
        <v>121</v>
      </c>
      <c r="H937" s="2">
        <v>34200</v>
      </c>
      <c r="I937" s="2">
        <f>IF(AND(B937&gt;=GR_Report!$C$4,B937&lt;=GR_Report!$E$4),1,0)</f>
        <v>0</v>
      </c>
      <c r="J937" s="2">
        <f>IF(GR_Report!$C$6="All",1,IF(C937=GR_Report!$C$6,1,0))</f>
        <v>1</v>
      </c>
      <c r="K937" s="2">
        <f>IF(GR_Report!$G$6="All",1,IF(D937=GR_Report!$G$6,1,0))</f>
        <v>1</v>
      </c>
      <c r="L937" s="2" t="str">
        <f>IF(AND(I937=1,J937=1,K937=1),COUNTIFS($I$2:I937,1,$J$2:J937,1,$K$2:K937,1),"")</f>
        <v/>
      </c>
      <c r="M937" s="2"/>
    </row>
    <row r="938" spans="1:13" ht="14.5" hidden="1" x14ac:dyDescent="0.35">
      <c r="A938" s="2" t="s">
        <v>1416</v>
      </c>
      <c r="B938" s="5">
        <v>46197</v>
      </c>
      <c r="C938" s="2" t="s">
        <v>147</v>
      </c>
      <c r="D938" s="2" t="s">
        <v>347</v>
      </c>
      <c r="E938" s="3" t="s">
        <v>348</v>
      </c>
      <c r="F938" s="2">
        <v>200</v>
      </c>
      <c r="G938" s="2" t="s">
        <v>15</v>
      </c>
      <c r="H938" s="2">
        <v>35600</v>
      </c>
      <c r="I938" s="2">
        <f>IF(AND(B938&gt;=GR_Report!$C$4,B938&lt;=GR_Report!$E$4),1,0)</f>
        <v>0</v>
      </c>
      <c r="J938" s="2">
        <f>IF(GR_Report!$C$6="All",1,IF(C938=GR_Report!$C$6,1,0))</f>
        <v>1</v>
      </c>
      <c r="K938" s="2">
        <f>IF(GR_Report!$G$6="All",1,IF(D938=GR_Report!$G$6,1,0))</f>
        <v>1</v>
      </c>
      <c r="L938" s="2" t="str">
        <f>IF(AND(I938=1,J938=1,K938=1),COUNTIFS($I$2:I938,1,$J$2:J938,1,$K$2:K938,1),"")</f>
        <v/>
      </c>
      <c r="M938" s="2"/>
    </row>
    <row r="939" spans="1:13" ht="14.5" hidden="1" x14ac:dyDescent="0.35">
      <c r="A939" s="2" t="s">
        <v>1417</v>
      </c>
      <c r="B939" s="5">
        <v>46137</v>
      </c>
      <c r="C939" s="2" t="s">
        <v>41</v>
      </c>
      <c r="D939" s="2" t="s">
        <v>42</v>
      </c>
      <c r="E939" s="3" t="s">
        <v>43</v>
      </c>
      <c r="F939" s="2">
        <v>80</v>
      </c>
      <c r="G939" s="2" t="s">
        <v>15</v>
      </c>
      <c r="H939" s="2">
        <v>16400</v>
      </c>
      <c r="I939" s="2">
        <f>IF(AND(B939&gt;=GR_Report!$C$4,B939&lt;=GR_Report!$E$4),1,0)</f>
        <v>0</v>
      </c>
      <c r="J939" s="2">
        <f>IF(GR_Report!$C$6="All",1,IF(C939=GR_Report!$C$6,1,0))</f>
        <v>1</v>
      </c>
      <c r="K939" s="2">
        <f>IF(GR_Report!$G$6="All",1,IF(D939=GR_Report!$G$6,1,0))</f>
        <v>1</v>
      </c>
      <c r="L939" s="2" t="str">
        <f>IF(AND(I939=1,J939=1,K939=1),COUNTIFS($I$2:I939,1,$J$2:J939,1,$K$2:K939,1),"")</f>
        <v/>
      </c>
      <c r="M939" s="2"/>
    </row>
    <row r="940" spans="1:13" ht="14.5" hidden="1" x14ac:dyDescent="0.35">
      <c r="A940" s="2" t="s">
        <v>1418</v>
      </c>
      <c r="B940" s="5">
        <v>46126</v>
      </c>
      <c r="C940" s="2" t="s">
        <v>156</v>
      </c>
      <c r="D940" s="2" t="s">
        <v>280</v>
      </c>
      <c r="E940" s="3" t="s">
        <v>281</v>
      </c>
      <c r="F940" s="2">
        <v>20</v>
      </c>
      <c r="G940" s="2" t="s">
        <v>262</v>
      </c>
      <c r="H940" s="2">
        <v>52800</v>
      </c>
      <c r="I940" s="2">
        <f>IF(AND(B940&gt;=GR_Report!$C$4,B940&lt;=GR_Report!$E$4),1,0)</f>
        <v>0</v>
      </c>
      <c r="J940" s="2">
        <f>IF(GR_Report!$C$6="All",1,IF(C940=GR_Report!$C$6,1,0))</f>
        <v>1</v>
      </c>
      <c r="K940" s="2">
        <f>IF(GR_Report!$G$6="All",1,IF(D940=GR_Report!$G$6,1,0))</f>
        <v>1</v>
      </c>
      <c r="L940" s="2" t="str">
        <f>IF(AND(I940=1,J940=1,K940=1),COUNTIFS($I$2:I940,1,$J$2:J940,1,$K$2:K940,1),"")</f>
        <v/>
      </c>
      <c r="M940" s="2"/>
    </row>
    <row r="941" spans="1:13" ht="14.5" hidden="1" x14ac:dyDescent="0.35">
      <c r="A941" s="2" t="s">
        <v>1419</v>
      </c>
      <c r="B941" s="5">
        <v>46117</v>
      </c>
      <c r="C941" s="2" t="s">
        <v>97</v>
      </c>
      <c r="D941" s="2" t="s">
        <v>223</v>
      </c>
      <c r="E941" s="3" t="s">
        <v>224</v>
      </c>
      <c r="F941" s="2">
        <v>50</v>
      </c>
      <c r="G941" s="2" t="s">
        <v>121</v>
      </c>
      <c r="H941" s="2">
        <v>15600</v>
      </c>
      <c r="I941" s="2">
        <f>IF(AND(B941&gt;=GR_Report!$C$4,B941&lt;=GR_Report!$E$4),1,0)</f>
        <v>0</v>
      </c>
      <c r="J941" s="2">
        <f>IF(GR_Report!$C$6="All",1,IF(C941=GR_Report!$C$6,1,0))</f>
        <v>1</v>
      </c>
      <c r="K941" s="2">
        <f>IF(GR_Report!$G$6="All",1,IF(D941=GR_Report!$G$6,1,0))</f>
        <v>1</v>
      </c>
      <c r="L941" s="2" t="str">
        <f>IF(AND(I941=1,J941=1,K941=1),COUNTIFS($I$2:I941,1,$J$2:J941,1,$K$2:K941,1),"")</f>
        <v/>
      </c>
      <c r="M941" s="2"/>
    </row>
    <row r="942" spans="1:13" ht="14.5" hidden="1" x14ac:dyDescent="0.35">
      <c r="A942" s="2" t="s">
        <v>1420</v>
      </c>
      <c r="B942" s="5">
        <v>46130</v>
      </c>
      <c r="C942" s="2" t="s">
        <v>38</v>
      </c>
      <c r="D942" s="2" t="s">
        <v>295</v>
      </c>
      <c r="E942" s="3" t="s">
        <v>296</v>
      </c>
      <c r="F942" s="2">
        <v>80</v>
      </c>
      <c r="G942" s="2" t="s">
        <v>262</v>
      </c>
      <c r="H942" s="2">
        <v>54000</v>
      </c>
      <c r="I942" s="2">
        <f>IF(AND(B942&gt;=GR_Report!$C$4,B942&lt;=GR_Report!$E$4),1,0)</f>
        <v>0</v>
      </c>
      <c r="J942" s="2">
        <f>IF(GR_Report!$C$6="All",1,IF(C942=GR_Report!$C$6,1,0))</f>
        <v>1</v>
      </c>
      <c r="K942" s="2">
        <f>IF(GR_Report!$G$6="All",1,IF(D942=GR_Report!$G$6,1,0))</f>
        <v>1</v>
      </c>
      <c r="L942" s="2" t="str">
        <f>IF(AND(I942=1,J942=1,K942=1),COUNTIFS($I$2:I942,1,$J$2:J942,1,$K$2:K942,1),"")</f>
        <v/>
      </c>
      <c r="M942" s="2"/>
    </row>
    <row r="943" spans="1:13" ht="14.5" hidden="1" x14ac:dyDescent="0.35">
      <c r="A943" s="2" t="s">
        <v>1421</v>
      </c>
      <c r="B943" s="5">
        <v>46062</v>
      </c>
      <c r="C943" s="2" t="s">
        <v>220</v>
      </c>
      <c r="D943" s="2" t="s">
        <v>399</v>
      </c>
      <c r="E943" s="3" t="s">
        <v>400</v>
      </c>
      <c r="F943" s="2">
        <v>20</v>
      </c>
      <c r="G943" s="2" t="s">
        <v>121</v>
      </c>
      <c r="H943" s="2">
        <v>9000</v>
      </c>
      <c r="I943" s="2">
        <f>IF(AND(B943&gt;=GR_Report!$C$4,B943&lt;=GR_Report!$E$4),1,0)</f>
        <v>0</v>
      </c>
      <c r="J943" s="2">
        <f>IF(GR_Report!$C$6="All",1,IF(C943=GR_Report!$C$6,1,0))</f>
        <v>1</v>
      </c>
      <c r="K943" s="2">
        <f>IF(GR_Report!$G$6="All",1,IF(D943=GR_Report!$G$6,1,0))</f>
        <v>1</v>
      </c>
      <c r="L943" s="2" t="str">
        <f>IF(AND(I943=1,J943=1,K943=1),COUNTIFS($I$2:I943,1,$J$2:J943,1,$K$2:K943,1),"")</f>
        <v/>
      </c>
      <c r="M943" s="2"/>
    </row>
    <row r="944" spans="1:13" ht="14.5" hidden="1" x14ac:dyDescent="0.35">
      <c r="A944" s="2" t="s">
        <v>1422</v>
      </c>
      <c r="B944" s="5">
        <v>46190</v>
      </c>
      <c r="C944" s="2" t="s">
        <v>179</v>
      </c>
      <c r="D944" s="2" t="s">
        <v>452</v>
      </c>
      <c r="E944" s="3" t="s">
        <v>453</v>
      </c>
      <c r="F944" s="2">
        <v>30</v>
      </c>
      <c r="G944" s="2" t="s">
        <v>121</v>
      </c>
      <c r="H944" s="2">
        <v>15300</v>
      </c>
      <c r="I944" s="2">
        <f>IF(AND(B944&gt;=GR_Report!$C$4,B944&lt;=GR_Report!$E$4),1,0)</f>
        <v>0</v>
      </c>
      <c r="J944" s="2">
        <f>IF(GR_Report!$C$6="All",1,IF(C944=GR_Report!$C$6,1,0))</f>
        <v>1</v>
      </c>
      <c r="K944" s="2">
        <f>IF(GR_Report!$G$6="All",1,IF(D944=GR_Report!$G$6,1,0))</f>
        <v>1</v>
      </c>
      <c r="L944" s="2" t="str">
        <f>IF(AND(I944=1,J944=1,K944=1),COUNTIFS($I$2:I944,1,$J$2:J944,1,$K$2:K944,1),"")</f>
        <v/>
      </c>
      <c r="M944" s="2"/>
    </row>
    <row r="945" spans="1:13" ht="14.5" hidden="1" x14ac:dyDescent="0.35">
      <c r="A945" s="2" t="s">
        <v>1423</v>
      </c>
      <c r="B945" s="5">
        <v>46058</v>
      </c>
      <c r="C945" s="2" t="s">
        <v>153</v>
      </c>
      <c r="D945" s="2" t="s">
        <v>151</v>
      </c>
      <c r="E945" s="3" t="s">
        <v>152</v>
      </c>
      <c r="F945" s="2">
        <v>150</v>
      </c>
      <c r="G945" s="2" t="s">
        <v>121</v>
      </c>
      <c r="H945" s="2">
        <v>59300</v>
      </c>
      <c r="I945" s="2">
        <f>IF(AND(B945&gt;=GR_Report!$C$4,B945&lt;=GR_Report!$E$4),1,0)</f>
        <v>0</v>
      </c>
      <c r="J945" s="2">
        <f>IF(GR_Report!$C$6="All",1,IF(C945=GR_Report!$C$6,1,0))</f>
        <v>1</v>
      </c>
      <c r="K945" s="2">
        <f>IF(GR_Report!$G$6="All",1,IF(D945=GR_Report!$G$6,1,0))</f>
        <v>1</v>
      </c>
      <c r="L945" s="2" t="str">
        <f>IF(AND(I945=1,J945=1,K945=1),COUNTIFS($I$2:I945,1,$J$2:J945,1,$K$2:K945,1),"")</f>
        <v/>
      </c>
      <c r="M945" s="2"/>
    </row>
    <row r="946" spans="1:13" ht="14.5" hidden="1" x14ac:dyDescent="0.35">
      <c r="A946" s="2" t="s">
        <v>1424</v>
      </c>
      <c r="B946" s="5">
        <v>46112</v>
      </c>
      <c r="C946" s="2" t="s">
        <v>153</v>
      </c>
      <c r="D946" s="2" t="s">
        <v>182</v>
      </c>
      <c r="E946" s="3" t="s">
        <v>183</v>
      </c>
      <c r="F946" s="2">
        <v>60</v>
      </c>
      <c r="G946" s="2" t="s">
        <v>121</v>
      </c>
      <c r="H946" s="2">
        <v>53700</v>
      </c>
      <c r="I946" s="2">
        <f>IF(AND(B946&gt;=GR_Report!$C$4,B946&lt;=GR_Report!$E$4),1,0)</f>
        <v>1</v>
      </c>
      <c r="J946" s="2">
        <f>IF(GR_Report!$C$6="All",1,IF(C946=GR_Report!$C$6,1,0))</f>
        <v>1</v>
      </c>
      <c r="K946" s="2">
        <f>IF(GR_Report!$G$6="All",1,IF(D946=GR_Report!$G$6,1,0))</f>
        <v>1</v>
      </c>
      <c r="L946" s="2">
        <f>IF(AND(I946=1,J946=1,K946=1),COUNTIFS($I$2:I946,1,$J$2:J946,1,$K$2:K946,1),"")</f>
        <v>147</v>
      </c>
      <c r="M946" s="2"/>
    </row>
    <row r="947" spans="1:13" ht="14.5" hidden="1" x14ac:dyDescent="0.35">
      <c r="A947" s="2" t="s">
        <v>1425</v>
      </c>
      <c r="B947" s="5">
        <v>46157</v>
      </c>
      <c r="C947" s="2" t="s">
        <v>76</v>
      </c>
      <c r="D947" s="2" t="s">
        <v>106</v>
      </c>
      <c r="E947" s="3" t="s">
        <v>107</v>
      </c>
      <c r="F947" s="2">
        <v>20</v>
      </c>
      <c r="G947" s="2" t="s">
        <v>15</v>
      </c>
      <c r="H947" s="2">
        <v>16300</v>
      </c>
      <c r="I947" s="2">
        <f>IF(AND(B947&gt;=GR_Report!$C$4,B947&lt;=GR_Report!$E$4),1,0)</f>
        <v>0</v>
      </c>
      <c r="J947" s="2">
        <f>IF(GR_Report!$C$6="All",1,IF(C947=GR_Report!$C$6,1,0))</f>
        <v>1</v>
      </c>
      <c r="K947" s="2">
        <f>IF(GR_Report!$G$6="All",1,IF(D947=GR_Report!$G$6,1,0))</f>
        <v>1</v>
      </c>
      <c r="L947" s="2" t="str">
        <f>IF(AND(I947=1,J947=1,K947=1),COUNTIFS($I$2:I947,1,$J$2:J947,1,$K$2:K947,1),"")</f>
        <v/>
      </c>
      <c r="M947" s="2"/>
    </row>
    <row r="948" spans="1:13" ht="14.5" x14ac:dyDescent="0.35">
      <c r="A948" s="2" t="s">
        <v>1426</v>
      </c>
      <c r="B948" s="5">
        <v>46050</v>
      </c>
      <c r="C948" s="2" t="s">
        <v>153</v>
      </c>
      <c r="D948" s="2" t="s">
        <v>433</v>
      </c>
      <c r="E948" s="3" t="s">
        <v>434</v>
      </c>
      <c r="F948" s="2">
        <v>60</v>
      </c>
      <c r="G948" s="2" t="s">
        <v>121</v>
      </c>
      <c r="H948" s="2">
        <v>46900</v>
      </c>
      <c r="I948" s="2">
        <f>IF(AND(B948&gt;=GR_Report!$C$4,B948&lt;=GR_Report!$E$4),1,0)</f>
        <v>0</v>
      </c>
      <c r="J948" s="2">
        <f>IF(GR_Report!$C$6="All",1,IF(C948=GR_Report!$C$6,1,0))</f>
        <v>1</v>
      </c>
      <c r="K948" s="2">
        <f>IF(GR_Report!$G$6="All",1,IF(D948=GR_Report!$G$6,1,0))</f>
        <v>1</v>
      </c>
      <c r="L948" s="2" t="str">
        <f>IF(AND(I948=1,J948=1,K948=1),COUNTIFS($I$2:I948,1,$J$2:J948,1,$K$2:K948,1),"")</f>
        <v/>
      </c>
      <c r="M948" s="2"/>
    </row>
    <row r="949" spans="1:13" ht="14.5" hidden="1" x14ac:dyDescent="0.35">
      <c r="A949" s="2" t="s">
        <v>1427</v>
      </c>
      <c r="B949" s="5">
        <v>46109</v>
      </c>
      <c r="C949" s="2" t="s">
        <v>30</v>
      </c>
      <c r="D949" s="2" t="s">
        <v>28</v>
      </c>
      <c r="E949" s="3" t="s">
        <v>29</v>
      </c>
      <c r="F949" s="2">
        <v>50</v>
      </c>
      <c r="G949" s="2" t="s">
        <v>15</v>
      </c>
      <c r="H949" s="2">
        <v>43600</v>
      </c>
      <c r="I949" s="2">
        <f>IF(AND(B949&gt;=GR_Report!$C$4,B949&lt;=GR_Report!$E$4),1,0)</f>
        <v>1</v>
      </c>
      <c r="J949" s="2">
        <f>IF(GR_Report!$C$6="All",1,IF(C949=GR_Report!$C$6,1,0))</f>
        <v>1</v>
      </c>
      <c r="K949" s="2">
        <f>IF(GR_Report!$G$6="All",1,IF(D949=GR_Report!$G$6,1,0))</f>
        <v>1</v>
      </c>
      <c r="L949" s="2">
        <f>IF(AND(I949=1,J949=1,K949=1),COUNTIFS($I$2:I949,1,$J$2:J949,1,$K$2:K949,1),"")</f>
        <v>148</v>
      </c>
      <c r="M949" s="2"/>
    </row>
    <row r="950" spans="1:13" ht="14.5" hidden="1" x14ac:dyDescent="0.35">
      <c r="A950" s="2" t="s">
        <v>1428</v>
      </c>
      <c r="B950" s="5">
        <v>46064</v>
      </c>
      <c r="C950" s="2" t="s">
        <v>147</v>
      </c>
      <c r="D950" s="2" t="s">
        <v>247</v>
      </c>
      <c r="E950" s="3" t="s">
        <v>248</v>
      </c>
      <c r="F950" s="2">
        <v>100</v>
      </c>
      <c r="G950" s="2" t="s">
        <v>121</v>
      </c>
      <c r="H950" s="2">
        <v>21200</v>
      </c>
      <c r="I950" s="2">
        <f>IF(AND(B950&gt;=GR_Report!$C$4,B950&lt;=GR_Report!$E$4),1,0)</f>
        <v>0</v>
      </c>
      <c r="J950" s="2">
        <f>IF(GR_Report!$C$6="All",1,IF(C950=GR_Report!$C$6,1,0))</f>
        <v>1</v>
      </c>
      <c r="K950" s="2">
        <f>IF(GR_Report!$G$6="All",1,IF(D950=GR_Report!$G$6,1,0))</f>
        <v>1</v>
      </c>
      <c r="L950" s="2" t="str">
        <f>IF(AND(I950=1,J950=1,K950=1),COUNTIFS($I$2:I950,1,$J$2:J950,1,$K$2:K950,1),"")</f>
        <v/>
      </c>
      <c r="M950" s="2"/>
    </row>
    <row r="951" spans="1:13" ht="14.5" hidden="1" x14ac:dyDescent="0.35">
      <c r="A951" s="2" t="s">
        <v>1429</v>
      </c>
      <c r="B951" s="5">
        <v>46076</v>
      </c>
      <c r="C951" s="2" t="s">
        <v>20</v>
      </c>
      <c r="D951" s="2" t="s">
        <v>50</v>
      </c>
      <c r="E951" s="3" t="s">
        <v>51</v>
      </c>
      <c r="F951" s="2">
        <v>100</v>
      </c>
      <c r="G951" s="2" t="s">
        <v>15</v>
      </c>
      <c r="H951" s="2">
        <v>67200</v>
      </c>
      <c r="I951" s="2">
        <f>IF(AND(B951&gt;=GR_Report!$C$4,B951&lt;=GR_Report!$E$4),1,0)</f>
        <v>0</v>
      </c>
      <c r="J951" s="2">
        <f>IF(GR_Report!$C$6="All",1,IF(C951=GR_Report!$C$6,1,0))</f>
        <v>1</v>
      </c>
      <c r="K951" s="2">
        <f>IF(GR_Report!$G$6="All",1,IF(D951=GR_Report!$G$6,1,0))</f>
        <v>1</v>
      </c>
      <c r="L951" s="2" t="str">
        <f>IF(AND(I951=1,J951=1,K951=1),COUNTIFS($I$2:I951,1,$J$2:J951,1,$K$2:K951,1),"")</f>
        <v/>
      </c>
      <c r="M951" s="2"/>
    </row>
    <row r="952" spans="1:13" ht="14.5" hidden="1" x14ac:dyDescent="0.35">
      <c r="A952" s="2" t="s">
        <v>1430</v>
      </c>
      <c r="B952" s="5">
        <v>46092</v>
      </c>
      <c r="C952" s="2" t="s">
        <v>41</v>
      </c>
      <c r="D952" s="2" t="s">
        <v>98</v>
      </c>
      <c r="E952" s="3" t="s">
        <v>99</v>
      </c>
      <c r="F952" s="2">
        <v>20</v>
      </c>
      <c r="G952" s="2" t="s">
        <v>15</v>
      </c>
      <c r="H952" s="2">
        <v>7300</v>
      </c>
      <c r="I952" s="2">
        <f>IF(AND(B952&gt;=GR_Report!$C$4,B952&lt;=GR_Report!$E$4),1,0)</f>
        <v>1</v>
      </c>
      <c r="J952" s="2">
        <f>IF(GR_Report!$C$6="All",1,IF(C952=GR_Report!$C$6,1,0))</f>
        <v>1</v>
      </c>
      <c r="K952" s="2">
        <f>IF(GR_Report!$G$6="All",1,IF(D952=GR_Report!$G$6,1,0))</f>
        <v>1</v>
      </c>
      <c r="L952" s="2">
        <f>IF(AND(I952=1,J952=1,K952=1),COUNTIFS($I$2:I952,1,$J$2:J952,1,$K$2:K952,1),"")</f>
        <v>149</v>
      </c>
      <c r="M952" s="2"/>
    </row>
    <row r="953" spans="1:13" ht="14.5" hidden="1" x14ac:dyDescent="0.35">
      <c r="A953" s="2" t="s">
        <v>1431</v>
      </c>
      <c r="B953" s="5">
        <v>46199</v>
      </c>
      <c r="C953" s="2" t="s">
        <v>71</v>
      </c>
      <c r="D953" s="2" t="s">
        <v>385</v>
      </c>
      <c r="E953" s="3" t="s">
        <v>386</v>
      </c>
      <c r="F953" s="2">
        <v>120</v>
      </c>
      <c r="G953" s="2" t="s">
        <v>121</v>
      </c>
      <c r="H953" s="2">
        <v>68600</v>
      </c>
      <c r="I953" s="2">
        <f>IF(AND(B953&gt;=GR_Report!$C$4,B953&lt;=GR_Report!$E$4),1,0)</f>
        <v>0</v>
      </c>
      <c r="J953" s="2">
        <f>IF(GR_Report!$C$6="All",1,IF(C953=GR_Report!$C$6,1,0))</f>
        <v>1</v>
      </c>
      <c r="K953" s="2">
        <f>IF(GR_Report!$G$6="All",1,IF(D953=GR_Report!$G$6,1,0))</f>
        <v>1</v>
      </c>
      <c r="L953" s="2" t="str">
        <f>IF(AND(I953=1,J953=1,K953=1),COUNTIFS($I$2:I953,1,$J$2:J953,1,$K$2:K953,1),"")</f>
        <v/>
      </c>
      <c r="M953" s="2"/>
    </row>
    <row r="954" spans="1:13" ht="14.5" hidden="1" x14ac:dyDescent="0.35">
      <c r="A954" s="2" t="s">
        <v>1432</v>
      </c>
      <c r="B954" s="5">
        <v>46195</v>
      </c>
      <c r="C954" s="2" t="s">
        <v>61</v>
      </c>
      <c r="D954" s="2" t="s">
        <v>59</v>
      </c>
      <c r="E954" s="3" t="s">
        <v>60</v>
      </c>
      <c r="F954" s="2">
        <v>100</v>
      </c>
      <c r="G954" s="2" t="s">
        <v>15</v>
      </c>
      <c r="H954" s="2">
        <v>64800</v>
      </c>
      <c r="I954" s="2">
        <f>IF(AND(B954&gt;=GR_Report!$C$4,B954&lt;=GR_Report!$E$4),1,0)</f>
        <v>0</v>
      </c>
      <c r="J954" s="2">
        <f>IF(GR_Report!$C$6="All",1,IF(C954=GR_Report!$C$6,1,0))</f>
        <v>1</v>
      </c>
      <c r="K954" s="2">
        <f>IF(GR_Report!$G$6="All",1,IF(D954=GR_Report!$G$6,1,0))</f>
        <v>1</v>
      </c>
      <c r="L954" s="2" t="str">
        <f>IF(AND(I954=1,J954=1,K954=1),COUNTIFS($I$2:I954,1,$J$2:J954,1,$K$2:K954,1),"")</f>
        <v/>
      </c>
      <c r="M954" s="2"/>
    </row>
    <row r="955" spans="1:13" ht="14.5" hidden="1" x14ac:dyDescent="0.35">
      <c r="A955" s="2" t="s">
        <v>1433</v>
      </c>
      <c r="B955" s="5">
        <v>46188</v>
      </c>
      <c r="C955" s="2" t="s">
        <v>20</v>
      </c>
      <c r="D955" s="2" t="s">
        <v>50</v>
      </c>
      <c r="E955" s="3" t="s">
        <v>51</v>
      </c>
      <c r="F955" s="2">
        <v>30</v>
      </c>
      <c r="G955" s="2" t="s">
        <v>15</v>
      </c>
      <c r="H955" s="2">
        <v>67200</v>
      </c>
      <c r="I955" s="2">
        <f>IF(AND(B955&gt;=GR_Report!$C$4,B955&lt;=GR_Report!$E$4),1,0)</f>
        <v>0</v>
      </c>
      <c r="J955" s="2">
        <f>IF(GR_Report!$C$6="All",1,IF(C955=GR_Report!$C$6,1,0))</f>
        <v>1</v>
      </c>
      <c r="K955" s="2">
        <f>IF(GR_Report!$G$6="All",1,IF(D955=GR_Report!$G$6,1,0))</f>
        <v>1</v>
      </c>
      <c r="L955" s="2" t="str">
        <f>IF(AND(I955=1,J955=1,K955=1),COUNTIFS($I$2:I955,1,$J$2:J955,1,$K$2:K955,1),"")</f>
        <v/>
      </c>
      <c r="M955" s="2"/>
    </row>
    <row r="956" spans="1:13" ht="14.5" x14ac:dyDescent="0.35">
      <c r="A956" s="2" t="s">
        <v>1434</v>
      </c>
      <c r="B956" s="5">
        <v>46035</v>
      </c>
      <c r="C956" s="2" t="s">
        <v>227</v>
      </c>
      <c r="D956" s="2" t="s">
        <v>444</v>
      </c>
      <c r="E956" s="3" t="s">
        <v>445</v>
      </c>
      <c r="F956" s="2">
        <v>60</v>
      </c>
      <c r="G956" s="2" t="s">
        <v>121</v>
      </c>
      <c r="H956" s="2">
        <v>23100</v>
      </c>
      <c r="I956" s="2">
        <f>IF(AND(B956&gt;=GR_Report!$C$4,B956&lt;=GR_Report!$E$4),1,0)</f>
        <v>0</v>
      </c>
      <c r="J956" s="2">
        <f>IF(GR_Report!$C$6="All",1,IF(C956=GR_Report!$C$6,1,0))</f>
        <v>1</v>
      </c>
      <c r="K956" s="2">
        <f>IF(GR_Report!$G$6="All",1,IF(D956=GR_Report!$G$6,1,0))</f>
        <v>1</v>
      </c>
      <c r="L956" s="2" t="str">
        <f>IF(AND(I956=1,J956=1,K956=1),COUNTIFS($I$2:I956,1,$J$2:J956,1,$K$2:K956,1),"")</f>
        <v/>
      </c>
      <c r="M956" s="2"/>
    </row>
    <row r="957" spans="1:13" ht="14.5" hidden="1" x14ac:dyDescent="0.35">
      <c r="A957" s="2" t="s">
        <v>1435</v>
      </c>
      <c r="B957" s="5">
        <v>46178</v>
      </c>
      <c r="C957" s="2" t="s">
        <v>27</v>
      </c>
      <c r="D957" s="2" t="s">
        <v>139</v>
      </c>
      <c r="E957" s="3" t="s">
        <v>140</v>
      </c>
      <c r="F957" s="2">
        <v>30</v>
      </c>
      <c r="G957" s="2" t="s">
        <v>121</v>
      </c>
      <c r="H957" s="2">
        <v>42400</v>
      </c>
      <c r="I957" s="2">
        <f>IF(AND(B957&gt;=GR_Report!$C$4,B957&lt;=GR_Report!$E$4),1,0)</f>
        <v>0</v>
      </c>
      <c r="J957" s="2">
        <f>IF(GR_Report!$C$6="All",1,IF(C957=GR_Report!$C$6,1,0))</f>
        <v>1</v>
      </c>
      <c r="K957" s="2">
        <f>IF(GR_Report!$G$6="All",1,IF(D957=GR_Report!$G$6,1,0))</f>
        <v>1</v>
      </c>
      <c r="L957" s="2" t="str">
        <f>IF(AND(I957=1,J957=1,K957=1),COUNTIFS($I$2:I957,1,$J$2:J957,1,$K$2:K957,1),"")</f>
        <v/>
      </c>
      <c r="M957" s="2"/>
    </row>
    <row r="958" spans="1:13" ht="14.5" hidden="1" x14ac:dyDescent="0.35">
      <c r="A958" s="2" t="s">
        <v>1436</v>
      </c>
      <c r="B958" s="5">
        <v>46131</v>
      </c>
      <c r="C958" s="2" t="s">
        <v>172</v>
      </c>
      <c r="D958" s="2" t="s">
        <v>170</v>
      </c>
      <c r="E958" s="3" t="s">
        <v>171</v>
      </c>
      <c r="F958" s="2">
        <v>80</v>
      </c>
      <c r="G958" s="2" t="s">
        <v>121</v>
      </c>
      <c r="H958" s="2">
        <v>25700</v>
      </c>
      <c r="I958" s="2">
        <f>IF(AND(B958&gt;=GR_Report!$C$4,B958&lt;=GR_Report!$E$4),1,0)</f>
        <v>0</v>
      </c>
      <c r="J958" s="2">
        <f>IF(GR_Report!$C$6="All",1,IF(C958=GR_Report!$C$6,1,0))</f>
        <v>1</v>
      </c>
      <c r="K958" s="2">
        <f>IF(GR_Report!$G$6="All",1,IF(D958=GR_Report!$G$6,1,0))</f>
        <v>1</v>
      </c>
      <c r="L958" s="2" t="str">
        <f>IF(AND(I958=1,J958=1,K958=1),COUNTIFS($I$2:I958,1,$J$2:J958,1,$K$2:K958,1),"")</f>
        <v/>
      </c>
      <c r="M958" s="2"/>
    </row>
    <row r="959" spans="1:13" ht="14.5" hidden="1" x14ac:dyDescent="0.35">
      <c r="A959" s="2" t="s">
        <v>1437</v>
      </c>
      <c r="B959" s="5">
        <v>46183</v>
      </c>
      <c r="C959" s="2" t="s">
        <v>16</v>
      </c>
      <c r="D959" s="2" t="s">
        <v>65</v>
      </c>
      <c r="E959" s="3" t="s">
        <v>66</v>
      </c>
      <c r="F959" s="2">
        <v>60</v>
      </c>
      <c r="G959" s="2" t="s">
        <v>15</v>
      </c>
      <c r="H959" s="2">
        <v>84100</v>
      </c>
      <c r="I959" s="2">
        <f>IF(AND(B959&gt;=GR_Report!$C$4,B959&lt;=GR_Report!$E$4),1,0)</f>
        <v>0</v>
      </c>
      <c r="J959" s="2">
        <f>IF(GR_Report!$C$6="All",1,IF(C959=GR_Report!$C$6,1,0))</f>
        <v>1</v>
      </c>
      <c r="K959" s="2">
        <f>IF(GR_Report!$G$6="All",1,IF(D959=GR_Report!$G$6,1,0))</f>
        <v>1</v>
      </c>
      <c r="L959" s="2" t="str">
        <f>IF(AND(I959=1,J959=1,K959=1),COUNTIFS($I$2:I959,1,$J$2:J959,1,$K$2:K959,1),"")</f>
        <v/>
      </c>
      <c r="M959" s="2"/>
    </row>
    <row r="960" spans="1:13" ht="14.5" hidden="1" x14ac:dyDescent="0.35">
      <c r="A960" s="2" t="s">
        <v>1438</v>
      </c>
      <c r="B960" s="5">
        <v>46170</v>
      </c>
      <c r="C960" s="2" t="s">
        <v>112</v>
      </c>
      <c r="D960" s="2" t="s">
        <v>110</v>
      </c>
      <c r="E960" s="3" t="s">
        <v>111</v>
      </c>
      <c r="F960" s="2">
        <v>150</v>
      </c>
      <c r="G960" s="2" t="s">
        <v>15</v>
      </c>
      <c r="H960" s="2">
        <v>70400</v>
      </c>
      <c r="I960" s="2">
        <f>IF(AND(B960&gt;=GR_Report!$C$4,B960&lt;=GR_Report!$E$4),1,0)</f>
        <v>0</v>
      </c>
      <c r="J960" s="2">
        <f>IF(GR_Report!$C$6="All",1,IF(C960=GR_Report!$C$6,1,0))</f>
        <v>1</v>
      </c>
      <c r="K960" s="2">
        <f>IF(GR_Report!$G$6="All",1,IF(D960=GR_Report!$G$6,1,0))</f>
        <v>1</v>
      </c>
      <c r="L960" s="2" t="str">
        <f>IF(AND(I960=1,J960=1,K960=1),COUNTIFS($I$2:I960,1,$J$2:J960,1,$K$2:K960,1),"")</f>
        <v/>
      </c>
      <c r="M960" s="2"/>
    </row>
    <row r="961" spans="1:13" ht="14.5" x14ac:dyDescent="0.35">
      <c r="A961" s="2" t="s">
        <v>1439</v>
      </c>
      <c r="B961" s="5">
        <v>46029</v>
      </c>
      <c r="C961" s="2" t="s">
        <v>147</v>
      </c>
      <c r="D961" s="2" t="s">
        <v>247</v>
      </c>
      <c r="E961" s="3" t="s">
        <v>248</v>
      </c>
      <c r="F961" s="2">
        <v>50</v>
      </c>
      <c r="G961" s="2" t="s">
        <v>121</v>
      </c>
      <c r="H961" s="2">
        <v>21200</v>
      </c>
      <c r="I961" s="2">
        <f>IF(AND(B961&gt;=GR_Report!$C$4,B961&lt;=GR_Report!$E$4),1,0)</f>
        <v>0</v>
      </c>
      <c r="J961" s="2">
        <f>IF(GR_Report!$C$6="All",1,IF(C961=GR_Report!$C$6,1,0))</f>
        <v>1</v>
      </c>
      <c r="K961" s="2">
        <f>IF(GR_Report!$G$6="All",1,IF(D961=GR_Report!$G$6,1,0))</f>
        <v>1</v>
      </c>
      <c r="L961" s="2" t="str">
        <f>IF(AND(I961=1,J961=1,K961=1),COUNTIFS($I$2:I961,1,$J$2:J961,1,$K$2:K961,1),"")</f>
        <v/>
      </c>
      <c r="M961" s="2"/>
    </row>
    <row r="962" spans="1:13" ht="14.5" hidden="1" x14ac:dyDescent="0.35">
      <c r="A962" s="2" t="s">
        <v>1440</v>
      </c>
      <c r="B962" s="5">
        <v>46178</v>
      </c>
      <c r="C962" s="2" t="s">
        <v>97</v>
      </c>
      <c r="D962" s="2" t="s">
        <v>194</v>
      </c>
      <c r="E962" s="3" t="s">
        <v>195</v>
      </c>
      <c r="F962" s="2">
        <v>20</v>
      </c>
      <c r="G962" s="2" t="s">
        <v>121</v>
      </c>
      <c r="H962" s="2">
        <v>6300</v>
      </c>
      <c r="I962" s="2">
        <f>IF(AND(B962&gt;=GR_Report!$C$4,B962&lt;=GR_Report!$E$4),1,0)</f>
        <v>0</v>
      </c>
      <c r="J962" s="2">
        <f>IF(GR_Report!$C$6="All",1,IF(C962=GR_Report!$C$6,1,0))</f>
        <v>1</v>
      </c>
      <c r="K962" s="2">
        <f>IF(GR_Report!$G$6="All",1,IF(D962=GR_Report!$G$6,1,0))</f>
        <v>1</v>
      </c>
      <c r="L962" s="2" t="str">
        <f>IF(AND(I962=1,J962=1,K962=1),COUNTIFS($I$2:I962,1,$J$2:J962,1,$K$2:K962,1),"")</f>
        <v/>
      </c>
      <c r="M962" s="2"/>
    </row>
    <row r="963" spans="1:13" ht="14.5" hidden="1" x14ac:dyDescent="0.35">
      <c r="A963" s="2" t="s">
        <v>1441</v>
      </c>
      <c r="B963" s="5">
        <v>46190</v>
      </c>
      <c r="C963" s="2" t="s">
        <v>153</v>
      </c>
      <c r="D963" s="2" t="s">
        <v>359</v>
      </c>
      <c r="E963" s="3" t="s">
        <v>360</v>
      </c>
      <c r="F963" s="2">
        <v>50</v>
      </c>
      <c r="G963" s="2" t="s">
        <v>15</v>
      </c>
      <c r="H963" s="2">
        <v>25600</v>
      </c>
      <c r="I963" s="2">
        <f>IF(AND(B963&gt;=GR_Report!$C$4,B963&lt;=GR_Report!$E$4),1,0)</f>
        <v>0</v>
      </c>
      <c r="J963" s="2">
        <f>IF(GR_Report!$C$6="All",1,IF(C963=GR_Report!$C$6,1,0))</f>
        <v>1</v>
      </c>
      <c r="K963" s="2">
        <f>IF(GR_Report!$G$6="All",1,IF(D963=GR_Report!$G$6,1,0))</f>
        <v>1</v>
      </c>
      <c r="L963" s="2" t="str">
        <f>IF(AND(I963=1,J963=1,K963=1),COUNTIFS($I$2:I963,1,$J$2:J963,1,$K$2:K963,1),"")</f>
        <v/>
      </c>
      <c r="M963" s="2"/>
    </row>
    <row r="964" spans="1:13" ht="14.5" hidden="1" x14ac:dyDescent="0.35">
      <c r="A964" s="2" t="s">
        <v>1442</v>
      </c>
      <c r="B964" s="5">
        <v>46166</v>
      </c>
      <c r="C964" s="2" t="s">
        <v>61</v>
      </c>
      <c r="D964" s="2" t="s">
        <v>391</v>
      </c>
      <c r="E964" s="3" t="s">
        <v>392</v>
      </c>
      <c r="F964" s="2">
        <v>60</v>
      </c>
      <c r="G964" s="2" t="s">
        <v>121</v>
      </c>
      <c r="H964" s="2">
        <v>8300</v>
      </c>
      <c r="I964" s="2">
        <f>IF(AND(B964&gt;=GR_Report!$C$4,B964&lt;=GR_Report!$E$4),1,0)</f>
        <v>0</v>
      </c>
      <c r="J964" s="2">
        <f>IF(GR_Report!$C$6="All",1,IF(C964=GR_Report!$C$6,1,0))</f>
        <v>1</v>
      </c>
      <c r="K964" s="2">
        <f>IF(GR_Report!$G$6="All",1,IF(D964=GR_Report!$G$6,1,0))</f>
        <v>1</v>
      </c>
      <c r="L964" s="2" t="str">
        <f>IF(AND(I964=1,J964=1,K964=1),COUNTIFS($I$2:I964,1,$J$2:J964,1,$K$2:K964,1),"")</f>
        <v/>
      </c>
      <c r="M964" s="2"/>
    </row>
    <row r="965" spans="1:13" ht="14.5" hidden="1" x14ac:dyDescent="0.35">
      <c r="A965" s="2" t="s">
        <v>1443</v>
      </c>
      <c r="B965" s="5">
        <v>46126</v>
      </c>
      <c r="C965" s="2" t="s">
        <v>220</v>
      </c>
      <c r="D965" s="2" t="s">
        <v>218</v>
      </c>
      <c r="E965" s="3" t="s">
        <v>219</v>
      </c>
      <c r="F965" s="2">
        <v>100</v>
      </c>
      <c r="G965" s="2" t="s">
        <v>121</v>
      </c>
      <c r="H965" s="2">
        <v>5900</v>
      </c>
      <c r="I965" s="2">
        <f>IF(AND(B965&gt;=GR_Report!$C$4,B965&lt;=GR_Report!$E$4),1,0)</f>
        <v>0</v>
      </c>
      <c r="J965" s="2">
        <f>IF(GR_Report!$C$6="All",1,IF(C965=GR_Report!$C$6,1,0))</f>
        <v>1</v>
      </c>
      <c r="K965" s="2">
        <f>IF(GR_Report!$G$6="All",1,IF(D965=GR_Report!$G$6,1,0))</f>
        <v>1</v>
      </c>
      <c r="L965" s="2" t="str">
        <f>IF(AND(I965=1,J965=1,K965=1),COUNTIFS($I$2:I965,1,$J$2:J965,1,$K$2:K965,1),"")</f>
        <v/>
      </c>
      <c r="M965" s="2"/>
    </row>
    <row r="966" spans="1:13" ht="14.5" hidden="1" x14ac:dyDescent="0.35">
      <c r="A966" s="2" t="s">
        <v>1444</v>
      </c>
      <c r="B966" s="5">
        <v>46076</v>
      </c>
      <c r="C966" s="2" t="s">
        <v>227</v>
      </c>
      <c r="D966" s="2" t="s">
        <v>293</v>
      </c>
      <c r="E966" s="3" t="s">
        <v>294</v>
      </c>
      <c r="F966" s="2">
        <v>60</v>
      </c>
      <c r="G966" s="2" t="s">
        <v>262</v>
      </c>
      <c r="H966" s="2">
        <v>7000</v>
      </c>
      <c r="I966" s="2">
        <f>IF(AND(B966&gt;=GR_Report!$C$4,B966&lt;=GR_Report!$E$4),1,0)</f>
        <v>0</v>
      </c>
      <c r="J966" s="2">
        <f>IF(GR_Report!$C$6="All",1,IF(C966=GR_Report!$C$6,1,0))</f>
        <v>1</v>
      </c>
      <c r="K966" s="2">
        <f>IF(GR_Report!$G$6="All",1,IF(D966=GR_Report!$G$6,1,0))</f>
        <v>1</v>
      </c>
      <c r="L966" s="2" t="str">
        <f>IF(AND(I966=1,J966=1,K966=1),COUNTIFS($I$2:I966,1,$J$2:J966,1,$K$2:K966,1),"")</f>
        <v/>
      </c>
      <c r="M966" s="2"/>
    </row>
    <row r="967" spans="1:13" ht="14.5" hidden="1" x14ac:dyDescent="0.35">
      <c r="A967" s="2" t="s">
        <v>1445</v>
      </c>
      <c r="B967" s="5">
        <v>46061</v>
      </c>
      <c r="C967" s="2" t="s">
        <v>30</v>
      </c>
      <c r="D967" s="2" t="s">
        <v>456</v>
      </c>
      <c r="E967" s="3" t="s">
        <v>457</v>
      </c>
      <c r="F967" s="2">
        <v>20</v>
      </c>
      <c r="G967" s="2" t="s">
        <v>121</v>
      </c>
      <c r="H967" s="2">
        <v>88500</v>
      </c>
      <c r="I967" s="2">
        <f>IF(AND(B967&gt;=GR_Report!$C$4,B967&lt;=GR_Report!$E$4),1,0)</f>
        <v>0</v>
      </c>
      <c r="J967" s="2">
        <f>IF(GR_Report!$C$6="All",1,IF(C967=GR_Report!$C$6,1,0))</f>
        <v>1</v>
      </c>
      <c r="K967" s="2">
        <f>IF(GR_Report!$G$6="All",1,IF(D967=GR_Report!$G$6,1,0))</f>
        <v>1</v>
      </c>
      <c r="L967" s="2" t="str">
        <f>IF(AND(I967=1,J967=1,K967=1),COUNTIFS($I$2:I967,1,$J$2:J967,1,$K$2:K967,1),"")</f>
        <v/>
      </c>
      <c r="M967" s="2"/>
    </row>
    <row r="968" spans="1:13" ht="14.5" hidden="1" x14ac:dyDescent="0.35">
      <c r="A968" s="2" t="s">
        <v>1446</v>
      </c>
      <c r="B968" s="5">
        <v>46076</v>
      </c>
      <c r="C968" s="2" t="s">
        <v>179</v>
      </c>
      <c r="D968" s="2" t="s">
        <v>177</v>
      </c>
      <c r="E968" s="3" t="s">
        <v>178</v>
      </c>
      <c r="F968" s="2">
        <v>200</v>
      </c>
      <c r="G968" s="2" t="s">
        <v>121</v>
      </c>
      <c r="H968" s="2">
        <v>12500</v>
      </c>
      <c r="I968" s="2">
        <f>IF(AND(B968&gt;=GR_Report!$C$4,B968&lt;=GR_Report!$E$4),1,0)</f>
        <v>0</v>
      </c>
      <c r="J968" s="2">
        <f>IF(GR_Report!$C$6="All",1,IF(C968=GR_Report!$C$6,1,0))</f>
        <v>1</v>
      </c>
      <c r="K968" s="2">
        <f>IF(GR_Report!$G$6="All",1,IF(D968=GR_Report!$G$6,1,0))</f>
        <v>1</v>
      </c>
      <c r="L968" s="2" t="str">
        <f>IF(AND(I968=1,J968=1,K968=1),COUNTIFS($I$2:I968,1,$J$2:J968,1,$K$2:K968,1),"")</f>
        <v/>
      </c>
      <c r="M968" s="2"/>
    </row>
    <row r="969" spans="1:13" ht="14.5" hidden="1" x14ac:dyDescent="0.35">
      <c r="A969" s="2" t="s">
        <v>1447</v>
      </c>
      <c r="B969" s="5">
        <v>46061</v>
      </c>
      <c r="C969" s="2" t="s">
        <v>251</v>
      </c>
      <c r="D969" s="2" t="s">
        <v>249</v>
      </c>
      <c r="E969" s="3" t="s">
        <v>250</v>
      </c>
      <c r="F969" s="2">
        <v>20</v>
      </c>
      <c r="G969" s="2" t="s">
        <v>121</v>
      </c>
      <c r="H969" s="2">
        <v>76200</v>
      </c>
      <c r="I969" s="2">
        <f>IF(AND(B969&gt;=GR_Report!$C$4,B969&lt;=GR_Report!$E$4),1,0)</f>
        <v>0</v>
      </c>
      <c r="J969" s="2">
        <f>IF(GR_Report!$C$6="All",1,IF(C969=GR_Report!$C$6,1,0))</f>
        <v>1</v>
      </c>
      <c r="K969" s="2">
        <f>IF(GR_Report!$G$6="All",1,IF(D969=GR_Report!$G$6,1,0))</f>
        <v>1</v>
      </c>
      <c r="L969" s="2" t="str">
        <f>IF(AND(I969=1,J969=1,K969=1),COUNTIFS($I$2:I969,1,$J$2:J969,1,$K$2:K969,1),"")</f>
        <v/>
      </c>
      <c r="M969" s="2"/>
    </row>
    <row r="970" spans="1:13" ht="14.5" hidden="1" x14ac:dyDescent="0.35">
      <c r="A970" s="2" t="s">
        <v>1448</v>
      </c>
      <c r="B970" s="5">
        <v>46184</v>
      </c>
      <c r="C970" s="2" t="s">
        <v>41</v>
      </c>
      <c r="D970" s="2" t="s">
        <v>270</v>
      </c>
      <c r="E970" s="3" t="s">
        <v>271</v>
      </c>
      <c r="F970" s="2">
        <v>100</v>
      </c>
      <c r="G970" s="2" t="s">
        <v>262</v>
      </c>
      <c r="H970" s="2">
        <v>29800</v>
      </c>
      <c r="I970" s="2">
        <f>IF(AND(B970&gt;=GR_Report!$C$4,B970&lt;=GR_Report!$E$4),1,0)</f>
        <v>0</v>
      </c>
      <c r="J970" s="2">
        <f>IF(GR_Report!$C$6="All",1,IF(C970=GR_Report!$C$6,1,0))</f>
        <v>1</v>
      </c>
      <c r="K970" s="2">
        <f>IF(GR_Report!$G$6="All",1,IF(D970=GR_Report!$G$6,1,0))</f>
        <v>1</v>
      </c>
      <c r="L970" s="2" t="str">
        <f>IF(AND(I970=1,J970=1,K970=1),COUNTIFS($I$2:I970,1,$J$2:J970,1,$K$2:K970,1),"")</f>
        <v/>
      </c>
      <c r="M970" s="2"/>
    </row>
    <row r="971" spans="1:13" ht="14.5" x14ac:dyDescent="0.35">
      <c r="A971" s="2" t="s">
        <v>1449</v>
      </c>
      <c r="B971" s="5">
        <v>46049</v>
      </c>
      <c r="C971" s="2" t="s">
        <v>90</v>
      </c>
      <c r="D971" s="2" t="s">
        <v>198</v>
      </c>
      <c r="E971" s="3" t="s">
        <v>199</v>
      </c>
      <c r="F971" s="2">
        <v>30</v>
      </c>
      <c r="G971" s="2" t="s">
        <v>121</v>
      </c>
      <c r="H971" s="2">
        <v>75200</v>
      </c>
      <c r="I971" s="2">
        <f>IF(AND(B971&gt;=GR_Report!$C$4,B971&lt;=GR_Report!$E$4),1,0)</f>
        <v>0</v>
      </c>
      <c r="J971" s="2">
        <f>IF(GR_Report!$C$6="All",1,IF(C971=GR_Report!$C$6,1,0))</f>
        <v>1</v>
      </c>
      <c r="K971" s="2">
        <f>IF(GR_Report!$G$6="All",1,IF(D971=GR_Report!$G$6,1,0))</f>
        <v>1</v>
      </c>
      <c r="L971" s="2" t="str">
        <f>IF(AND(I971=1,J971=1,K971=1),COUNTIFS($I$2:I971,1,$J$2:J971,1,$K$2:K971,1),"")</f>
        <v/>
      </c>
      <c r="M971" s="2"/>
    </row>
    <row r="972" spans="1:13" ht="14.5" hidden="1" x14ac:dyDescent="0.35">
      <c r="A972" s="2" t="s">
        <v>1450</v>
      </c>
      <c r="B972" s="5">
        <v>46087</v>
      </c>
      <c r="C972" s="2" t="s">
        <v>71</v>
      </c>
      <c r="D972" s="2" t="s">
        <v>210</v>
      </c>
      <c r="E972" s="3" t="s">
        <v>211</v>
      </c>
      <c r="F972" s="2">
        <v>20</v>
      </c>
      <c r="G972" s="2" t="s">
        <v>121</v>
      </c>
      <c r="H972" s="2">
        <v>47300</v>
      </c>
      <c r="I972" s="2">
        <f>IF(AND(B972&gt;=GR_Report!$C$4,B972&lt;=GR_Report!$E$4),1,0)</f>
        <v>1</v>
      </c>
      <c r="J972" s="2">
        <f>IF(GR_Report!$C$6="All",1,IF(C972=GR_Report!$C$6,1,0))</f>
        <v>1</v>
      </c>
      <c r="K972" s="2">
        <f>IF(GR_Report!$G$6="All",1,IF(D972=GR_Report!$G$6,1,0))</f>
        <v>1</v>
      </c>
      <c r="L972" s="2">
        <f>IF(AND(I972=1,J972=1,K972=1),COUNTIFS($I$2:I972,1,$J$2:J972,1,$K$2:K972,1),"")</f>
        <v>150</v>
      </c>
      <c r="M972" s="2"/>
    </row>
    <row r="973" spans="1:13" ht="14.5" hidden="1" x14ac:dyDescent="0.35">
      <c r="A973" s="2" t="s">
        <v>1451</v>
      </c>
      <c r="B973" s="5">
        <v>46092</v>
      </c>
      <c r="C973" s="2" t="s">
        <v>138</v>
      </c>
      <c r="D973" s="2" t="s">
        <v>159</v>
      </c>
      <c r="E973" s="3" t="s">
        <v>160</v>
      </c>
      <c r="F973" s="2">
        <v>20</v>
      </c>
      <c r="G973" s="2" t="s">
        <v>121</v>
      </c>
      <c r="H973" s="2">
        <v>57500</v>
      </c>
      <c r="I973" s="2">
        <f>IF(AND(B973&gt;=GR_Report!$C$4,B973&lt;=GR_Report!$E$4),1,0)</f>
        <v>1</v>
      </c>
      <c r="J973" s="2">
        <f>IF(GR_Report!$C$6="All",1,IF(C973=GR_Report!$C$6,1,0))</f>
        <v>1</v>
      </c>
      <c r="K973" s="2">
        <f>IF(GR_Report!$G$6="All",1,IF(D973=GR_Report!$G$6,1,0))</f>
        <v>1</v>
      </c>
      <c r="L973" s="2">
        <f>IF(AND(I973=1,J973=1,K973=1),COUNTIFS($I$2:I973,1,$J$2:J973,1,$K$2:K973,1),"")</f>
        <v>151</v>
      </c>
      <c r="M973" s="2"/>
    </row>
    <row r="974" spans="1:13" ht="14.5" hidden="1" x14ac:dyDescent="0.35">
      <c r="A974" s="2" t="s">
        <v>1452</v>
      </c>
      <c r="B974" s="5">
        <v>46092</v>
      </c>
      <c r="C974" s="2" t="s">
        <v>172</v>
      </c>
      <c r="D974" s="2" t="s">
        <v>411</v>
      </c>
      <c r="E974" s="3" t="s">
        <v>412</v>
      </c>
      <c r="F974" s="2">
        <v>100</v>
      </c>
      <c r="G974" s="2" t="s">
        <v>121</v>
      </c>
      <c r="H974" s="2">
        <v>79600</v>
      </c>
      <c r="I974" s="2">
        <f>IF(AND(B974&gt;=GR_Report!$C$4,B974&lt;=GR_Report!$E$4),1,0)</f>
        <v>1</v>
      </c>
      <c r="J974" s="2">
        <f>IF(GR_Report!$C$6="All",1,IF(C974=GR_Report!$C$6,1,0))</f>
        <v>1</v>
      </c>
      <c r="K974" s="2">
        <f>IF(GR_Report!$G$6="All",1,IF(D974=GR_Report!$G$6,1,0))</f>
        <v>1</v>
      </c>
      <c r="L974" s="2">
        <f>IF(AND(I974=1,J974=1,K974=1),COUNTIFS($I$2:I974,1,$J$2:J974,1,$K$2:K974,1),"")</f>
        <v>152</v>
      </c>
      <c r="M974" s="2"/>
    </row>
    <row r="975" spans="1:13" ht="14.5" hidden="1" x14ac:dyDescent="0.35">
      <c r="A975" s="2" t="s">
        <v>1453</v>
      </c>
      <c r="B975" s="5">
        <v>46071</v>
      </c>
      <c r="C975" s="2" t="s">
        <v>41</v>
      </c>
      <c r="D975" s="2" t="s">
        <v>365</v>
      </c>
      <c r="E975" s="3" t="s">
        <v>366</v>
      </c>
      <c r="F975" s="2">
        <v>200</v>
      </c>
      <c r="G975" s="2" t="s">
        <v>15</v>
      </c>
      <c r="H975" s="2">
        <v>13100</v>
      </c>
      <c r="I975" s="2">
        <f>IF(AND(B975&gt;=GR_Report!$C$4,B975&lt;=GR_Report!$E$4),1,0)</f>
        <v>0</v>
      </c>
      <c r="J975" s="2">
        <f>IF(GR_Report!$C$6="All",1,IF(C975=GR_Report!$C$6,1,0))</f>
        <v>1</v>
      </c>
      <c r="K975" s="2">
        <f>IF(GR_Report!$G$6="All",1,IF(D975=GR_Report!$G$6,1,0))</f>
        <v>1</v>
      </c>
      <c r="L975" s="2" t="str">
        <f>IF(AND(I975=1,J975=1,K975=1),COUNTIFS($I$2:I975,1,$J$2:J975,1,$K$2:K975,1),"")</f>
        <v/>
      </c>
      <c r="M975" s="2"/>
    </row>
    <row r="976" spans="1:13" ht="14.5" hidden="1" x14ac:dyDescent="0.35">
      <c r="A976" s="2" t="s">
        <v>1454</v>
      </c>
      <c r="B976" s="5">
        <v>46068</v>
      </c>
      <c r="C976" s="2" t="s">
        <v>20</v>
      </c>
      <c r="D976" s="2" t="s">
        <v>134</v>
      </c>
      <c r="E976" s="3" t="s">
        <v>135</v>
      </c>
      <c r="F976" s="2">
        <v>150</v>
      </c>
      <c r="G976" s="2" t="s">
        <v>121</v>
      </c>
      <c r="H976" s="2">
        <v>67800</v>
      </c>
      <c r="I976" s="2">
        <f>IF(AND(B976&gt;=GR_Report!$C$4,B976&lt;=GR_Report!$E$4),1,0)</f>
        <v>0</v>
      </c>
      <c r="J976" s="2">
        <f>IF(GR_Report!$C$6="All",1,IF(C976=GR_Report!$C$6,1,0))</f>
        <v>1</v>
      </c>
      <c r="K976" s="2">
        <f>IF(GR_Report!$G$6="All",1,IF(D976=GR_Report!$G$6,1,0))</f>
        <v>1</v>
      </c>
      <c r="L976" s="2" t="str">
        <f>IF(AND(I976=1,J976=1,K976=1),COUNTIFS($I$2:I976,1,$J$2:J976,1,$K$2:K976,1),"")</f>
        <v/>
      </c>
      <c r="M976" s="2"/>
    </row>
    <row r="977" spans="1:13" ht="14.5" hidden="1" x14ac:dyDescent="0.35">
      <c r="A977" s="2" t="s">
        <v>1455</v>
      </c>
      <c r="B977" s="5">
        <v>46123</v>
      </c>
      <c r="C977" s="2" t="s">
        <v>90</v>
      </c>
      <c r="D977" s="2" t="s">
        <v>316</v>
      </c>
      <c r="E977" s="3" t="s">
        <v>317</v>
      </c>
      <c r="F977" s="2">
        <v>100</v>
      </c>
      <c r="G977" s="2" t="s">
        <v>15</v>
      </c>
      <c r="H977" s="2">
        <v>44800</v>
      </c>
      <c r="I977" s="2">
        <f>IF(AND(B977&gt;=GR_Report!$C$4,B977&lt;=GR_Report!$E$4),1,0)</f>
        <v>0</v>
      </c>
      <c r="J977" s="2">
        <f>IF(GR_Report!$C$6="All",1,IF(C977=GR_Report!$C$6,1,0))</f>
        <v>1</v>
      </c>
      <c r="K977" s="2">
        <f>IF(GR_Report!$G$6="All",1,IF(D977=GR_Report!$G$6,1,0))</f>
        <v>1</v>
      </c>
      <c r="L977" s="2" t="str">
        <f>IF(AND(I977=1,J977=1,K977=1),COUNTIFS($I$2:I977,1,$J$2:J977,1,$K$2:K977,1),"")</f>
        <v/>
      </c>
      <c r="M977" s="2"/>
    </row>
    <row r="978" spans="1:13" ht="14.5" hidden="1" x14ac:dyDescent="0.35">
      <c r="A978" s="2" t="s">
        <v>1456</v>
      </c>
      <c r="B978" s="5">
        <v>46056</v>
      </c>
      <c r="C978" s="2" t="s">
        <v>20</v>
      </c>
      <c r="D978" s="2" t="s">
        <v>50</v>
      </c>
      <c r="E978" s="3" t="s">
        <v>51</v>
      </c>
      <c r="F978" s="2">
        <v>80</v>
      </c>
      <c r="G978" s="2" t="s">
        <v>15</v>
      </c>
      <c r="H978" s="2">
        <v>67200</v>
      </c>
      <c r="I978" s="2">
        <f>IF(AND(B978&gt;=GR_Report!$C$4,B978&lt;=GR_Report!$E$4),1,0)</f>
        <v>0</v>
      </c>
      <c r="J978" s="2">
        <f>IF(GR_Report!$C$6="All",1,IF(C978=GR_Report!$C$6,1,0))</f>
        <v>1</v>
      </c>
      <c r="K978" s="2">
        <f>IF(GR_Report!$G$6="All",1,IF(D978=GR_Report!$G$6,1,0))</f>
        <v>1</v>
      </c>
      <c r="L978" s="2" t="str">
        <f>IF(AND(I978=1,J978=1,K978=1),COUNTIFS($I$2:I978,1,$J$2:J978,1,$K$2:K978,1),"")</f>
        <v/>
      </c>
      <c r="M978" s="2"/>
    </row>
    <row r="979" spans="1:13" ht="14.5" hidden="1" x14ac:dyDescent="0.35">
      <c r="A979" s="2" t="s">
        <v>1457</v>
      </c>
      <c r="B979" s="5">
        <v>46165</v>
      </c>
      <c r="C979" s="2" t="s">
        <v>227</v>
      </c>
      <c r="D979" s="2" t="s">
        <v>293</v>
      </c>
      <c r="E979" s="3" t="s">
        <v>294</v>
      </c>
      <c r="F979" s="2">
        <v>30</v>
      </c>
      <c r="G979" s="2" t="s">
        <v>262</v>
      </c>
      <c r="H979" s="2">
        <v>7000</v>
      </c>
      <c r="I979" s="2">
        <f>IF(AND(B979&gt;=GR_Report!$C$4,B979&lt;=GR_Report!$E$4),1,0)</f>
        <v>0</v>
      </c>
      <c r="J979" s="2">
        <f>IF(GR_Report!$C$6="All",1,IF(C979=GR_Report!$C$6,1,0))</f>
        <v>1</v>
      </c>
      <c r="K979" s="2">
        <f>IF(GR_Report!$G$6="All",1,IF(D979=GR_Report!$G$6,1,0))</f>
        <v>1</v>
      </c>
      <c r="L979" s="2" t="str">
        <f>IF(AND(I979=1,J979=1,K979=1),COUNTIFS($I$2:I979,1,$J$2:J979,1,$K$2:K979,1),"")</f>
        <v/>
      </c>
      <c r="M979" s="2"/>
    </row>
    <row r="980" spans="1:13" ht="14.5" hidden="1" x14ac:dyDescent="0.35">
      <c r="A980" s="2" t="s">
        <v>1458</v>
      </c>
      <c r="B980" s="5">
        <v>46164</v>
      </c>
      <c r="C980" s="2" t="s">
        <v>27</v>
      </c>
      <c r="D980" s="2" t="s">
        <v>353</v>
      </c>
      <c r="E980" s="3" t="s">
        <v>354</v>
      </c>
      <c r="F980" s="2">
        <v>60</v>
      </c>
      <c r="G980" s="2" t="s">
        <v>15</v>
      </c>
      <c r="H980" s="2">
        <v>39000</v>
      </c>
      <c r="I980" s="2">
        <f>IF(AND(B980&gt;=GR_Report!$C$4,B980&lt;=GR_Report!$E$4),1,0)</f>
        <v>0</v>
      </c>
      <c r="J980" s="2">
        <f>IF(GR_Report!$C$6="All",1,IF(C980=GR_Report!$C$6,1,0))</f>
        <v>1</v>
      </c>
      <c r="K980" s="2">
        <f>IF(GR_Report!$G$6="All",1,IF(D980=GR_Report!$G$6,1,0))</f>
        <v>1</v>
      </c>
      <c r="L980" s="2" t="str">
        <f>IF(AND(I980=1,J980=1,K980=1),COUNTIFS($I$2:I980,1,$J$2:J980,1,$K$2:K980,1),"")</f>
        <v/>
      </c>
      <c r="M980" s="2"/>
    </row>
    <row r="981" spans="1:13" ht="14.5" hidden="1" x14ac:dyDescent="0.35">
      <c r="A981" s="2" t="s">
        <v>1459</v>
      </c>
      <c r="B981" s="5">
        <v>46134</v>
      </c>
      <c r="C981" s="2" t="s">
        <v>30</v>
      </c>
      <c r="D981" s="2" t="s">
        <v>28</v>
      </c>
      <c r="E981" s="3" t="s">
        <v>29</v>
      </c>
      <c r="F981" s="2">
        <v>60</v>
      </c>
      <c r="G981" s="2" t="s">
        <v>15</v>
      </c>
      <c r="H981" s="2">
        <v>43600</v>
      </c>
      <c r="I981" s="2">
        <f>IF(AND(B981&gt;=GR_Report!$C$4,B981&lt;=GR_Report!$E$4),1,0)</f>
        <v>0</v>
      </c>
      <c r="J981" s="2">
        <f>IF(GR_Report!$C$6="All",1,IF(C981=GR_Report!$C$6,1,0))</f>
        <v>1</v>
      </c>
      <c r="K981" s="2">
        <f>IF(GR_Report!$G$6="All",1,IF(D981=GR_Report!$G$6,1,0))</f>
        <v>1</v>
      </c>
      <c r="L981" s="2" t="str">
        <f>IF(AND(I981=1,J981=1,K981=1),COUNTIFS($I$2:I981,1,$J$2:J981,1,$K$2:K981,1),"")</f>
        <v/>
      </c>
      <c r="M981" s="2"/>
    </row>
    <row r="982" spans="1:13" ht="14.5" hidden="1" x14ac:dyDescent="0.35">
      <c r="A982" s="2" t="s">
        <v>1460</v>
      </c>
      <c r="B982" s="5">
        <v>46103</v>
      </c>
      <c r="C982" s="2" t="s">
        <v>332</v>
      </c>
      <c r="D982" s="2" t="s">
        <v>330</v>
      </c>
      <c r="E982" s="3" t="s">
        <v>331</v>
      </c>
      <c r="F982" s="2">
        <v>80</v>
      </c>
      <c r="G982" s="2" t="s">
        <v>15</v>
      </c>
      <c r="H982" s="2">
        <v>36800</v>
      </c>
      <c r="I982" s="2">
        <f>IF(AND(B982&gt;=GR_Report!$C$4,B982&lt;=GR_Report!$E$4),1,0)</f>
        <v>1</v>
      </c>
      <c r="J982" s="2">
        <f>IF(GR_Report!$C$6="All",1,IF(C982=GR_Report!$C$6,1,0))</f>
        <v>1</v>
      </c>
      <c r="K982" s="2">
        <f>IF(GR_Report!$G$6="All",1,IF(D982=GR_Report!$G$6,1,0))</f>
        <v>1</v>
      </c>
      <c r="L982" s="2">
        <f>IF(AND(I982=1,J982=1,K982=1),COUNTIFS($I$2:I982,1,$J$2:J982,1,$K$2:K982,1),"")</f>
        <v>153</v>
      </c>
      <c r="M982" s="2"/>
    </row>
    <row r="983" spans="1:13" ht="14.5" hidden="1" x14ac:dyDescent="0.35">
      <c r="A983" s="2" t="s">
        <v>1461</v>
      </c>
      <c r="B983" s="5">
        <v>46067</v>
      </c>
      <c r="C983" s="2" t="s">
        <v>153</v>
      </c>
      <c r="D983" s="2" t="s">
        <v>433</v>
      </c>
      <c r="E983" s="3" t="s">
        <v>434</v>
      </c>
      <c r="F983" s="2">
        <v>50</v>
      </c>
      <c r="G983" s="2" t="s">
        <v>121</v>
      </c>
      <c r="H983" s="2">
        <v>46900</v>
      </c>
      <c r="I983" s="2">
        <f>IF(AND(B983&gt;=GR_Report!$C$4,B983&lt;=GR_Report!$E$4),1,0)</f>
        <v>0</v>
      </c>
      <c r="J983" s="2">
        <f>IF(GR_Report!$C$6="All",1,IF(C983=GR_Report!$C$6,1,0))</f>
        <v>1</v>
      </c>
      <c r="K983" s="2">
        <f>IF(GR_Report!$G$6="All",1,IF(D983=GR_Report!$G$6,1,0))</f>
        <v>1</v>
      </c>
      <c r="L983" s="2" t="str">
        <f>IF(AND(I983=1,J983=1,K983=1),COUNTIFS($I$2:I983,1,$J$2:J983,1,$K$2:K983,1),"")</f>
        <v/>
      </c>
      <c r="M983" s="2"/>
    </row>
    <row r="984" spans="1:13" ht="14.5" hidden="1" x14ac:dyDescent="0.35">
      <c r="A984" s="2" t="s">
        <v>1462</v>
      </c>
      <c r="B984" s="5">
        <v>46055</v>
      </c>
      <c r="C984" s="2" t="s">
        <v>112</v>
      </c>
      <c r="D984" s="2" t="s">
        <v>431</v>
      </c>
      <c r="E984" s="3" t="s">
        <v>432</v>
      </c>
      <c r="F984" s="2">
        <v>30</v>
      </c>
      <c r="G984" s="2" t="s">
        <v>121</v>
      </c>
      <c r="H984" s="2">
        <v>16700</v>
      </c>
      <c r="I984" s="2">
        <f>IF(AND(B984&gt;=GR_Report!$C$4,B984&lt;=GR_Report!$E$4),1,0)</f>
        <v>0</v>
      </c>
      <c r="J984" s="2">
        <f>IF(GR_Report!$C$6="All",1,IF(C984=GR_Report!$C$6,1,0))</f>
        <v>1</v>
      </c>
      <c r="K984" s="2">
        <f>IF(GR_Report!$G$6="All",1,IF(D984=GR_Report!$G$6,1,0))</f>
        <v>1</v>
      </c>
      <c r="L984" s="2" t="str">
        <f>IF(AND(I984=1,J984=1,K984=1),COUNTIFS($I$2:I984,1,$J$2:J984,1,$K$2:K984,1),"")</f>
        <v/>
      </c>
      <c r="M984" s="2"/>
    </row>
    <row r="985" spans="1:13" ht="14.5" hidden="1" x14ac:dyDescent="0.35">
      <c r="A985" s="2" t="s">
        <v>1463</v>
      </c>
      <c r="B985" s="5">
        <v>46147</v>
      </c>
      <c r="C985" s="2" t="s">
        <v>179</v>
      </c>
      <c r="D985" s="2" t="s">
        <v>301</v>
      </c>
      <c r="E985" s="3" t="s">
        <v>302</v>
      </c>
      <c r="F985" s="2">
        <v>80</v>
      </c>
      <c r="G985" s="2" t="s">
        <v>262</v>
      </c>
      <c r="H985" s="2">
        <v>41600</v>
      </c>
      <c r="I985" s="2">
        <f>IF(AND(B985&gt;=GR_Report!$C$4,B985&lt;=GR_Report!$E$4),1,0)</f>
        <v>0</v>
      </c>
      <c r="J985" s="2">
        <f>IF(GR_Report!$C$6="All",1,IF(C985=GR_Report!$C$6,1,0))</f>
        <v>1</v>
      </c>
      <c r="K985" s="2">
        <f>IF(GR_Report!$G$6="All",1,IF(D985=GR_Report!$G$6,1,0))</f>
        <v>1</v>
      </c>
      <c r="L985" s="2" t="str">
        <f>IF(AND(I985=1,J985=1,K985=1),COUNTIFS($I$2:I985,1,$J$2:J985,1,$K$2:K985,1),"")</f>
        <v/>
      </c>
      <c r="M985" s="2"/>
    </row>
    <row r="986" spans="1:13" ht="14.5" hidden="1" x14ac:dyDescent="0.35">
      <c r="A986" s="2" t="s">
        <v>1464</v>
      </c>
      <c r="B986" s="5">
        <v>46188</v>
      </c>
      <c r="C986" s="2" t="s">
        <v>20</v>
      </c>
      <c r="D986" s="2" t="s">
        <v>50</v>
      </c>
      <c r="E986" s="3" t="s">
        <v>51</v>
      </c>
      <c r="F986" s="2">
        <v>50</v>
      </c>
      <c r="G986" s="2" t="s">
        <v>15</v>
      </c>
      <c r="H986" s="2">
        <v>67200</v>
      </c>
      <c r="I986" s="2">
        <f>IF(AND(B986&gt;=GR_Report!$C$4,B986&lt;=GR_Report!$E$4),1,0)</f>
        <v>0</v>
      </c>
      <c r="J986" s="2">
        <f>IF(GR_Report!$C$6="All",1,IF(C986=GR_Report!$C$6,1,0))</f>
        <v>1</v>
      </c>
      <c r="K986" s="2">
        <f>IF(GR_Report!$G$6="All",1,IF(D986=GR_Report!$G$6,1,0))</f>
        <v>1</v>
      </c>
      <c r="L986" s="2" t="str">
        <f>IF(AND(I986=1,J986=1,K986=1),COUNTIFS($I$2:I986,1,$J$2:J986,1,$K$2:K986,1),"")</f>
        <v/>
      </c>
      <c r="M986" s="2"/>
    </row>
    <row r="987" spans="1:13" ht="14.5" hidden="1" x14ac:dyDescent="0.35">
      <c r="A987" s="2" t="s">
        <v>1465</v>
      </c>
      <c r="B987" s="5">
        <v>46171</v>
      </c>
      <c r="C987" s="2" t="s">
        <v>156</v>
      </c>
      <c r="D987" s="2" t="s">
        <v>393</v>
      </c>
      <c r="E987" s="3" t="s">
        <v>394</v>
      </c>
      <c r="F987" s="2">
        <v>150</v>
      </c>
      <c r="G987" s="2" t="s">
        <v>121</v>
      </c>
      <c r="H987" s="2">
        <v>88100</v>
      </c>
      <c r="I987" s="2">
        <f>IF(AND(B987&gt;=GR_Report!$C$4,B987&lt;=GR_Report!$E$4),1,0)</f>
        <v>0</v>
      </c>
      <c r="J987" s="2">
        <f>IF(GR_Report!$C$6="All",1,IF(C987=GR_Report!$C$6,1,0))</f>
        <v>1</v>
      </c>
      <c r="K987" s="2">
        <f>IF(GR_Report!$G$6="All",1,IF(D987=GR_Report!$G$6,1,0))</f>
        <v>1</v>
      </c>
      <c r="L987" s="2" t="str">
        <f>IF(AND(I987=1,J987=1,K987=1),COUNTIFS($I$2:I987,1,$J$2:J987,1,$K$2:K987,1),"")</f>
        <v/>
      </c>
      <c r="M987" s="2"/>
    </row>
    <row r="988" spans="1:13" ht="14.5" hidden="1" x14ac:dyDescent="0.35">
      <c r="A988" s="2" t="s">
        <v>1466</v>
      </c>
      <c r="B988" s="5">
        <v>46158</v>
      </c>
      <c r="C988" s="2" t="s">
        <v>24</v>
      </c>
      <c r="D988" s="2" t="s">
        <v>425</v>
      </c>
      <c r="E988" s="3" t="s">
        <v>426</v>
      </c>
      <c r="F988" s="2">
        <v>60</v>
      </c>
      <c r="G988" s="2" t="s">
        <v>121</v>
      </c>
      <c r="H988" s="2">
        <v>80300</v>
      </c>
      <c r="I988" s="2">
        <f>IF(AND(B988&gt;=GR_Report!$C$4,B988&lt;=GR_Report!$E$4),1,0)</f>
        <v>0</v>
      </c>
      <c r="J988" s="2">
        <f>IF(GR_Report!$C$6="All",1,IF(C988=GR_Report!$C$6,1,0))</f>
        <v>1</v>
      </c>
      <c r="K988" s="2">
        <f>IF(GR_Report!$G$6="All",1,IF(D988=GR_Report!$G$6,1,0))</f>
        <v>1</v>
      </c>
      <c r="L988" s="2" t="str">
        <f>IF(AND(I988=1,J988=1,K988=1),COUNTIFS($I$2:I988,1,$J$2:J988,1,$K$2:K988,1),"")</f>
        <v/>
      </c>
      <c r="M988" s="2"/>
    </row>
    <row r="989" spans="1:13" ht="14.5" hidden="1" x14ac:dyDescent="0.35">
      <c r="A989" s="2" t="s">
        <v>1467</v>
      </c>
      <c r="B989" s="5">
        <v>46132</v>
      </c>
      <c r="C989" s="2" t="s">
        <v>71</v>
      </c>
      <c r="D989" s="2" t="s">
        <v>168</v>
      </c>
      <c r="E989" s="3" t="s">
        <v>169</v>
      </c>
      <c r="F989" s="2">
        <v>50</v>
      </c>
      <c r="G989" s="2" t="s">
        <v>121</v>
      </c>
      <c r="H989" s="2">
        <v>8900</v>
      </c>
      <c r="I989" s="2">
        <f>IF(AND(B989&gt;=GR_Report!$C$4,B989&lt;=GR_Report!$E$4),1,0)</f>
        <v>0</v>
      </c>
      <c r="J989" s="2">
        <f>IF(GR_Report!$C$6="All",1,IF(C989=GR_Report!$C$6,1,0))</f>
        <v>1</v>
      </c>
      <c r="K989" s="2">
        <f>IF(GR_Report!$G$6="All",1,IF(D989=GR_Report!$G$6,1,0))</f>
        <v>1</v>
      </c>
      <c r="L989" s="2" t="str">
        <f>IF(AND(I989=1,J989=1,K989=1),COUNTIFS($I$2:I989,1,$J$2:J989,1,$K$2:K989,1),"")</f>
        <v/>
      </c>
      <c r="M989" s="2"/>
    </row>
    <row r="990" spans="1:13" ht="14.5" hidden="1" x14ac:dyDescent="0.35">
      <c r="A990" s="2" t="s">
        <v>1468</v>
      </c>
      <c r="B990" s="5">
        <v>46130</v>
      </c>
      <c r="C990" s="2" t="s">
        <v>16</v>
      </c>
      <c r="D990" s="2" t="s">
        <v>11</v>
      </c>
      <c r="E990" s="3" t="s">
        <v>12</v>
      </c>
      <c r="F990" s="2">
        <v>20</v>
      </c>
      <c r="G990" s="2" t="s">
        <v>15</v>
      </c>
      <c r="H990" s="2">
        <v>14300</v>
      </c>
      <c r="I990" s="2">
        <f>IF(AND(B990&gt;=GR_Report!$C$4,B990&lt;=GR_Report!$E$4),1,0)</f>
        <v>0</v>
      </c>
      <c r="J990" s="2">
        <f>IF(GR_Report!$C$6="All",1,IF(C990=GR_Report!$C$6,1,0))</f>
        <v>1</v>
      </c>
      <c r="K990" s="2">
        <f>IF(GR_Report!$G$6="All",1,IF(D990=GR_Report!$G$6,1,0))</f>
        <v>1</v>
      </c>
      <c r="L990" s="2" t="str">
        <f>IF(AND(I990=1,J990=1,K990=1),COUNTIFS($I$2:I990,1,$J$2:J990,1,$K$2:K990,1),"")</f>
        <v/>
      </c>
      <c r="M990" s="2"/>
    </row>
    <row r="991" spans="1:13" ht="14.5" hidden="1" x14ac:dyDescent="0.35">
      <c r="A991" s="2" t="s">
        <v>1469</v>
      </c>
      <c r="B991" s="5">
        <v>46126</v>
      </c>
      <c r="C991" s="2" t="s">
        <v>97</v>
      </c>
      <c r="D991" s="2" t="s">
        <v>190</v>
      </c>
      <c r="E991" s="3" t="s">
        <v>191</v>
      </c>
      <c r="F991" s="2">
        <v>200</v>
      </c>
      <c r="G991" s="2" t="s">
        <v>121</v>
      </c>
      <c r="H991" s="2">
        <v>59000</v>
      </c>
      <c r="I991" s="2">
        <f>IF(AND(B991&gt;=GR_Report!$C$4,B991&lt;=GR_Report!$E$4),1,0)</f>
        <v>0</v>
      </c>
      <c r="J991" s="2">
        <f>IF(GR_Report!$C$6="All",1,IF(C991=GR_Report!$C$6,1,0))</f>
        <v>1</v>
      </c>
      <c r="K991" s="2">
        <f>IF(GR_Report!$G$6="All",1,IF(D991=GR_Report!$G$6,1,0))</f>
        <v>1</v>
      </c>
      <c r="L991" s="2" t="str">
        <f>IF(AND(I991=1,J991=1,K991=1),COUNTIFS($I$2:I991,1,$J$2:J991,1,$K$2:K991,1),"")</f>
        <v/>
      </c>
      <c r="M991" s="2"/>
    </row>
    <row r="992" spans="1:13" ht="14.5" hidden="1" x14ac:dyDescent="0.35">
      <c r="A992" s="2" t="s">
        <v>1470</v>
      </c>
      <c r="B992" s="5">
        <v>46089</v>
      </c>
      <c r="C992" s="2" t="s">
        <v>97</v>
      </c>
      <c r="D992" s="2" t="s">
        <v>190</v>
      </c>
      <c r="E992" s="3" t="s">
        <v>191</v>
      </c>
      <c r="F992" s="2">
        <v>120</v>
      </c>
      <c r="G992" s="2" t="s">
        <v>121</v>
      </c>
      <c r="H992" s="2">
        <v>59000</v>
      </c>
      <c r="I992" s="2">
        <f>IF(AND(B992&gt;=GR_Report!$C$4,B992&lt;=GR_Report!$E$4),1,0)</f>
        <v>1</v>
      </c>
      <c r="J992" s="2">
        <f>IF(GR_Report!$C$6="All",1,IF(C992=GR_Report!$C$6,1,0))</f>
        <v>1</v>
      </c>
      <c r="K992" s="2">
        <f>IF(GR_Report!$G$6="All",1,IF(D992=GR_Report!$G$6,1,0))</f>
        <v>1</v>
      </c>
      <c r="L992" s="2">
        <f>IF(AND(I992=1,J992=1,K992=1),COUNTIFS($I$2:I992,1,$J$2:J992,1,$K$2:K992,1),"")</f>
        <v>154</v>
      </c>
      <c r="M992" s="2"/>
    </row>
    <row r="993" spans="1:13" ht="14.5" hidden="1" x14ac:dyDescent="0.35">
      <c r="A993" s="2" t="s">
        <v>1471</v>
      </c>
      <c r="B993" s="5">
        <v>46089</v>
      </c>
      <c r="C993" s="2" t="s">
        <v>56</v>
      </c>
      <c r="D993" s="2" t="s">
        <v>230</v>
      </c>
      <c r="E993" s="3" t="s">
        <v>231</v>
      </c>
      <c r="F993" s="2">
        <v>100</v>
      </c>
      <c r="G993" s="2" t="s">
        <v>121</v>
      </c>
      <c r="H993" s="2">
        <v>54500</v>
      </c>
      <c r="I993" s="2">
        <f>IF(AND(B993&gt;=GR_Report!$C$4,B993&lt;=GR_Report!$E$4),1,0)</f>
        <v>1</v>
      </c>
      <c r="J993" s="2">
        <f>IF(GR_Report!$C$6="All",1,IF(C993=GR_Report!$C$6,1,0))</f>
        <v>1</v>
      </c>
      <c r="K993" s="2">
        <f>IF(GR_Report!$G$6="All",1,IF(D993=GR_Report!$G$6,1,0))</f>
        <v>1</v>
      </c>
      <c r="L993" s="2">
        <f>IF(AND(I993=1,J993=1,K993=1),COUNTIFS($I$2:I993,1,$J$2:J993,1,$K$2:K993,1),"")</f>
        <v>155</v>
      </c>
      <c r="M993" s="2"/>
    </row>
    <row r="994" spans="1:13" ht="14.5" hidden="1" x14ac:dyDescent="0.35">
      <c r="A994" s="2" t="s">
        <v>1472</v>
      </c>
      <c r="B994" s="5">
        <v>46195</v>
      </c>
      <c r="C994" s="2" t="s">
        <v>24</v>
      </c>
      <c r="D994" s="2" t="s">
        <v>180</v>
      </c>
      <c r="E994" s="3" t="s">
        <v>181</v>
      </c>
      <c r="F994" s="2">
        <v>150</v>
      </c>
      <c r="G994" s="2" t="s">
        <v>121</v>
      </c>
      <c r="H994" s="2">
        <v>50300</v>
      </c>
      <c r="I994" s="2">
        <f>IF(AND(B994&gt;=GR_Report!$C$4,B994&lt;=GR_Report!$E$4),1,0)</f>
        <v>0</v>
      </c>
      <c r="J994" s="2">
        <f>IF(GR_Report!$C$6="All",1,IF(C994=GR_Report!$C$6,1,0))</f>
        <v>1</v>
      </c>
      <c r="K994" s="2">
        <f>IF(GR_Report!$G$6="All",1,IF(D994=GR_Report!$G$6,1,0))</f>
        <v>1</v>
      </c>
      <c r="L994" s="2" t="str">
        <f>IF(AND(I994=1,J994=1,K994=1),COUNTIFS($I$2:I994,1,$J$2:J994,1,$K$2:K994,1),"")</f>
        <v/>
      </c>
      <c r="M994" s="2"/>
    </row>
    <row r="995" spans="1:13" ht="14.5" hidden="1" x14ac:dyDescent="0.35">
      <c r="A995" s="2" t="s">
        <v>1473</v>
      </c>
      <c r="B995" s="5">
        <v>46114</v>
      </c>
      <c r="C995" s="2" t="s">
        <v>24</v>
      </c>
      <c r="D995" s="2" t="s">
        <v>21</v>
      </c>
      <c r="E995" s="3" t="s">
        <v>22</v>
      </c>
      <c r="F995" s="2">
        <v>150</v>
      </c>
      <c r="G995" s="2" t="s">
        <v>15</v>
      </c>
      <c r="H995" s="2">
        <v>75500</v>
      </c>
      <c r="I995" s="2">
        <f>IF(AND(B995&gt;=GR_Report!$C$4,B995&lt;=GR_Report!$E$4),1,0)</f>
        <v>0</v>
      </c>
      <c r="J995" s="2">
        <f>IF(GR_Report!$C$6="All",1,IF(C995=GR_Report!$C$6,1,0))</f>
        <v>1</v>
      </c>
      <c r="K995" s="2">
        <f>IF(GR_Report!$G$6="All",1,IF(D995=GR_Report!$G$6,1,0))</f>
        <v>1</v>
      </c>
      <c r="L995" s="2" t="str">
        <f>IF(AND(I995=1,J995=1,K995=1),COUNTIFS($I$2:I995,1,$J$2:J995,1,$K$2:K995,1),"")</f>
        <v/>
      </c>
      <c r="M995" s="2"/>
    </row>
    <row r="996" spans="1:13" ht="14.5" hidden="1" x14ac:dyDescent="0.35">
      <c r="A996" s="2" t="s">
        <v>1474</v>
      </c>
      <c r="B996" s="5">
        <v>46173</v>
      </c>
      <c r="C996" s="2" t="s">
        <v>64</v>
      </c>
      <c r="D996" s="2" t="s">
        <v>62</v>
      </c>
      <c r="E996" s="3" t="s">
        <v>63</v>
      </c>
      <c r="F996" s="2">
        <v>30</v>
      </c>
      <c r="G996" s="2" t="s">
        <v>15</v>
      </c>
      <c r="H996" s="2">
        <v>82500</v>
      </c>
      <c r="I996" s="2">
        <f>IF(AND(B996&gt;=GR_Report!$C$4,B996&lt;=GR_Report!$E$4),1,0)</f>
        <v>0</v>
      </c>
      <c r="J996" s="2">
        <f>IF(GR_Report!$C$6="All",1,IF(C996=GR_Report!$C$6,1,0))</f>
        <v>1</v>
      </c>
      <c r="K996" s="2">
        <f>IF(GR_Report!$G$6="All",1,IF(D996=GR_Report!$G$6,1,0))</f>
        <v>1</v>
      </c>
      <c r="L996" s="2" t="str">
        <f>IF(AND(I996=1,J996=1,K996=1),COUNTIFS($I$2:I996,1,$J$2:J996,1,$K$2:K996,1),"")</f>
        <v/>
      </c>
      <c r="M996" s="2"/>
    </row>
    <row r="997" spans="1:13" ht="14.5" hidden="1" x14ac:dyDescent="0.35">
      <c r="A997" s="2" t="s">
        <v>1475</v>
      </c>
      <c r="B997" s="5">
        <v>46077</v>
      </c>
      <c r="C997" s="2" t="s">
        <v>251</v>
      </c>
      <c r="D997" s="2" t="s">
        <v>446</v>
      </c>
      <c r="E997" s="3" t="s">
        <v>447</v>
      </c>
      <c r="F997" s="2">
        <v>120</v>
      </c>
      <c r="G997" s="2" t="s">
        <v>121</v>
      </c>
      <c r="H997" s="2">
        <v>79100</v>
      </c>
      <c r="I997" s="2">
        <f>IF(AND(B997&gt;=GR_Report!$C$4,B997&lt;=GR_Report!$E$4),1,0)</f>
        <v>0</v>
      </c>
      <c r="J997" s="2">
        <f>IF(GR_Report!$C$6="All",1,IF(C997=GR_Report!$C$6,1,0))</f>
        <v>1</v>
      </c>
      <c r="K997" s="2">
        <f>IF(GR_Report!$G$6="All",1,IF(D997=GR_Report!$G$6,1,0))</f>
        <v>1</v>
      </c>
      <c r="L997" s="2" t="str">
        <f>IF(AND(I997=1,J997=1,K997=1),COUNTIFS($I$2:I997,1,$J$2:J997,1,$K$2:K997,1),"")</f>
        <v/>
      </c>
      <c r="M997" s="2"/>
    </row>
    <row r="998" spans="1:13" ht="14.5" x14ac:dyDescent="0.35">
      <c r="A998" s="2" t="s">
        <v>1476</v>
      </c>
      <c r="B998" s="5">
        <v>46025</v>
      </c>
      <c r="C998" s="2" t="s">
        <v>76</v>
      </c>
      <c r="D998" s="2" t="s">
        <v>387</v>
      </c>
      <c r="E998" s="3" t="s">
        <v>388</v>
      </c>
      <c r="F998" s="2">
        <v>50</v>
      </c>
      <c r="G998" s="2" t="s">
        <v>121</v>
      </c>
      <c r="H998" s="2">
        <v>87000</v>
      </c>
      <c r="I998" s="2">
        <f>IF(AND(B998&gt;=GR_Report!$C$4,B998&lt;=GR_Report!$E$4),1,0)</f>
        <v>0</v>
      </c>
      <c r="J998" s="2">
        <f>IF(GR_Report!$C$6="All",1,IF(C998=GR_Report!$C$6,1,0))</f>
        <v>1</v>
      </c>
      <c r="K998" s="2">
        <f>IF(GR_Report!$G$6="All",1,IF(D998=GR_Report!$G$6,1,0))</f>
        <v>1</v>
      </c>
      <c r="L998" s="2" t="str">
        <f>IF(AND(I998=1,J998=1,K998=1),COUNTIFS($I$2:I998,1,$J$2:J998,1,$K$2:K998,1),"")</f>
        <v/>
      </c>
      <c r="M998" s="2"/>
    </row>
    <row r="999" spans="1:13" ht="14.5" hidden="1" x14ac:dyDescent="0.35">
      <c r="A999" s="2" t="s">
        <v>1477</v>
      </c>
      <c r="B999" s="5">
        <v>46152</v>
      </c>
      <c r="C999" s="2" t="s">
        <v>112</v>
      </c>
      <c r="D999" s="2" t="s">
        <v>164</v>
      </c>
      <c r="E999" s="3" t="s">
        <v>165</v>
      </c>
      <c r="F999" s="2">
        <v>60</v>
      </c>
      <c r="G999" s="2" t="s">
        <v>121</v>
      </c>
      <c r="H999" s="2">
        <v>38400</v>
      </c>
      <c r="I999" s="2">
        <f>IF(AND(B999&gt;=GR_Report!$C$4,B999&lt;=GR_Report!$E$4),1,0)</f>
        <v>0</v>
      </c>
      <c r="J999" s="2">
        <f>IF(GR_Report!$C$6="All",1,IF(C999=GR_Report!$C$6,1,0))</f>
        <v>1</v>
      </c>
      <c r="K999" s="2">
        <f>IF(GR_Report!$G$6="All",1,IF(D999=GR_Report!$G$6,1,0))</f>
        <v>1</v>
      </c>
      <c r="L999" s="2" t="str">
        <f>IF(AND(I999=1,J999=1,K999=1),COUNTIFS($I$2:I999,1,$J$2:J999,1,$K$2:K999,1),"")</f>
        <v/>
      </c>
      <c r="M999" s="2"/>
    </row>
    <row r="1000" spans="1:13" ht="14.5" hidden="1" x14ac:dyDescent="0.35">
      <c r="A1000" s="2" t="s">
        <v>1478</v>
      </c>
      <c r="B1000" s="5">
        <v>46117</v>
      </c>
      <c r="C1000" s="2" t="s">
        <v>76</v>
      </c>
      <c r="D1000" s="2" t="s">
        <v>106</v>
      </c>
      <c r="E1000" s="3" t="s">
        <v>107</v>
      </c>
      <c r="F1000" s="2">
        <v>80</v>
      </c>
      <c r="G1000" s="2" t="s">
        <v>15</v>
      </c>
      <c r="H1000" s="2">
        <v>16300</v>
      </c>
      <c r="I1000" s="2">
        <f>IF(AND(B1000&gt;=GR_Report!$C$4,B1000&lt;=GR_Report!$E$4),1,0)</f>
        <v>0</v>
      </c>
      <c r="J1000" s="2">
        <f>IF(GR_Report!$C$6="All",1,IF(C1000=GR_Report!$C$6,1,0))</f>
        <v>1</v>
      </c>
      <c r="K1000" s="2">
        <f>IF(GR_Report!$G$6="All",1,IF(D1000=GR_Report!$G$6,1,0))</f>
        <v>1</v>
      </c>
      <c r="L1000" s="2" t="str">
        <f>IF(AND(I1000=1,J1000=1,K1000=1),COUNTIFS($I$2:I1000,1,$J$2:J1000,1,$K$2:K1000,1),"")</f>
        <v/>
      </c>
      <c r="M1000" s="2"/>
    </row>
    <row r="1001" spans="1:13" ht="14.5" hidden="1" x14ac:dyDescent="0.35">
      <c r="A1001" s="2" t="s">
        <v>1479</v>
      </c>
      <c r="B1001" s="5">
        <v>46097</v>
      </c>
      <c r="C1001" s="2" t="s">
        <v>147</v>
      </c>
      <c r="D1001" s="2" t="s">
        <v>245</v>
      </c>
      <c r="E1001" s="3" t="s">
        <v>246</v>
      </c>
      <c r="F1001" s="2">
        <v>100</v>
      </c>
      <c r="G1001" s="2" t="s">
        <v>121</v>
      </c>
      <c r="H1001" s="2">
        <v>15700</v>
      </c>
      <c r="I1001" s="2">
        <f>IF(AND(B1001&gt;=GR_Report!$C$4,B1001&lt;=GR_Report!$E$4),1,0)</f>
        <v>1</v>
      </c>
      <c r="J1001" s="2">
        <f>IF(GR_Report!$C$6="All",1,IF(C1001=GR_Report!$C$6,1,0))</f>
        <v>1</v>
      </c>
      <c r="K1001" s="2">
        <f>IF(GR_Report!$G$6="All",1,IF(D1001=GR_Report!$G$6,1,0))</f>
        <v>1</v>
      </c>
      <c r="L1001" s="2">
        <f>IF(AND(I1001=1,J1001=1,K1001=1),COUNTIFS($I$2:I1001,1,$J$2:J1001,1,$K$2:K1001,1),"")</f>
        <v>156</v>
      </c>
      <c r="M1001" s="2"/>
    </row>
    <row r="1002" spans="1:13" ht="14.5" hidden="1" x14ac:dyDescent="0.35">
      <c r="A1002" s="2" t="s">
        <v>1480</v>
      </c>
      <c r="B1002" s="5">
        <v>46099</v>
      </c>
      <c r="C1002" s="2" t="s">
        <v>64</v>
      </c>
      <c r="D1002" s="2" t="s">
        <v>339</v>
      </c>
      <c r="E1002" s="3" t="s">
        <v>340</v>
      </c>
      <c r="F1002" s="2">
        <v>120</v>
      </c>
      <c r="G1002" s="2" t="s">
        <v>15</v>
      </c>
      <c r="H1002" s="2">
        <v>77700</v>
      </c>
      <c r="I1002" s="2">
        <f>IF(AND(B1002&gt;=GR_Report!$C$4,B1002&lt;=GR_Report!$E$4),1,0)</f>
        <v>1</v>
      </c>
      <c r="J1002" s="2">
        <f>IF(GR_Report!$C$6="All",1,IF(C1002=GR_Report!$C$6,1,0))</f>
        <v>1</v>
      </c>
      <c r="K1002" s="2">
        <f>IF(GR_Report!$G$6="All",1,IF(D1002=GR_Report!$G$6,1,0))</f>
        <v>1</v>
      </c>
      <c r="L1002" s="2">
        <f>IF(AND(I1002=1,J1002=1,K1002=1),COUNTIFS($I$2:I1002,1,$J$2:J1002,1,$K$2:K1002,1),"")</f>
        <v>157</v>
      </c>
      <c r="M1002" s="2"/>
    </row>
    <row r="1003" spans="1:13" ht="14.5" hidden="1" x14ac:dyDescent="0.35">
      <c r="A1003" s="2" t="s">
        <v>1481</v>
      </c>
      <c r="B1003" s="5">
        <v>46127</v>
      </c>
      <c r="C1003" s="2" t="s">
        <v>24</v>
      </c>
      <c r="D1003" s="2" t="s">
        <v>343</v>
      </c>
      <c r="E1003" s="3" t="s">
        <v>344</v>
      </c>
      <c r="F1003" s="2">
        <v>20</v>
      </c>
      <c r="G1003" s="2" t="s">
        <v>15</v>
      </c>
      <c r="H1003" s="2">
        <v>27600</v>
      </c>
      <c r="I1003" s="2">
        <f>IF(AND(B1003&gt;=GR_Report!$C$4,B1003&lt;=GR_Report!$E$4),1,0)</f>
        <v>0</v>
      </c>
      <c r="J1003" s="2">
        <f>IF(GR_Report!$C$6="All",1,IF(C1003=GR_Report!$C$6,1,0))</f>
        <v>1</v>
      </c>
      <c r="K1003" s="2">
        <f>IF(GR_Report!$G$6="All",1,IF(D1003=GR_Report!$G$6,1,0))</f>
        <v>1</v>
      </c>
      <c r="L1003" s="2" t="str">
        <f>IF(AND(I1003=1,J1003=1,K1003=1),COUNTIFS($I$2:I1003,1,$J$2:J1003,1,$K$2:K1003,1),"")</f>
        <v/>
      </c>
      <c r="M1003" s="2"/>
    </row>
    <row r="1004" spans="1:13" ht="14.5" hidden="1" x14ac:dyDescent="0.35">
      <c r="A1004" s="2" t="s">
        <v>1482</v>
      </c>
      <c r="B1004" s="5">
        <v>46155</v>
      </c>
      <c r="C1004" s="2" t="s">
        <v>251</v>
      </c>
      <c r="D1004" s="2" t="s">
        <v>446</v>
      </c>
      <c r="E1004" s="3" t="s">
        <v>447</v>
      </c>
      <c r="F1004" s="2">
        <v>100</v>
      </c>
      <c r="G1004" s="2" t="s">
        <v>121</v>
      </c>
      <c r="H1004" s="2">
        <v>79100</v>
      </c>
      <c r="I1004" s="2">
        <f>IF(AND(B1004&gt;=GR_Report!$C$4,B1004&lt;=GR_Report!$E$4),1,0)</f>
        <v>0</v>
      </c>
      <c r="J1004" s="2">
        <f>IF(GR_Report!$C$6="All",1,IF(C1004=GR_Report!$C$6,1,0))</f>
        <v>1</v>
      </c>
      <c r="K1004" s="2">
        <f>IF(GR_Report!$G$6="All",1,IF(D1004=GR_Report!$G$6,1,0))</f>
        <v>1</v>
      </c>
      <c r="L1004" s="2" t="str">
        <f>IF(AND(I1004=1,J1004=1,K1004=1),COUNTIFS($I$2:I1004,1,$J$2:J1004,1,$K$2:K1004,1),"")</f>
        <v/>
      </c>
      <c r="M1004" s="2"/>
    </row>
    <row r="1005" spans="1:13" ht="14.5" hidden="1" x14ac:dyDescent="0.35">
      <c r="A1005" s="2" t="s">
        <v>1483</v>
      </c>
      <c r="B1005" s="5">
        <v>46129</v>
      </c>
      <c r="C1005" s="2" t="s">
        <v>112</v>
      </c>
      <c r="D1005" s="2" t="s">
        <v>164</v>
      </c>
      <c r="E1005" s="3" t="s">
        <v>165</v>
      </c>
      <c r="F1005" s="2">
        <v>200</v>
      </c>
      <c r="G1005" s="2" t="s">
        <v>121</v>
      </c>
      <c r="H1005" s="2">
        <v>38400</v>
      </c>
      <c r="I1005" s="2">
        <f>IF(AND(B1005&gt;=GR_Report!$C$4,B1005&lt;=GR_Report!$E$4),1,0)</f>
        <v>0</v>
      </c>
      <c r="J1005" s="2">
        <f>IF(GR_Report!$C$6="All",1,IF(C1005=GR_Report!$C$6,1,0))</f>
        <v>1</v>
      </c>
      <c r="K1005" s="2">
        <f>IF(GR_Report!$G$6="All",1,IF(D1005=GR_Report!$G$6,1,0))</f>
        <v>1</v>
      </c>
      <c r="L1005" s="2" t="str">
        <f>IF(AND(I1005=1,J1005=1,K1005=1),COUNTIFS($I$2:I1005,1,$J$2:J1005,1,$K$2:K1005,1),"")</f>
        <v/>
      </c>
      <c r="M1005" s="2"/>
    </row>
    <row r="1006" spans="1:13" ht="14.5" hidden="1" x14ac:dyDescent="0.35">
      <c r="A1006" s="2" t="s">
        <v>1484</v>
      </c>
      <c r="B1006" s="5">
        <v>46121</v>
      </c>
      <c r="C1006" s="2" t="s">
        <v>81</v>
      </c>
      <c r="D1006" s="2" t="s">
        <v>361</v>
      </c>
      <c r="E1006" s="3" t="s">
        <v>362</v>
      </c>
      <c r="F1006" s="2">
        <v>40</v>
      </c>
      <c r="G1006" s="2" t="s">
        <v>15</v>
      </c>
      <c r="H1006" s="2">
        <v>89300</v>
      </c>
      <c r="I1006" s="2">
        <f>IF(AND(B1006&gt;=GR_Report!$C$4,B1006&lt;=GR_Report!$E$4),1,0)</f>
        <v>0</v>
      </c>
      <c r="J1006" s="2">
        <f>IF(GR_Report!$C$6="All",1,IF(C1006=GR_Report!$C$6,1,0))</f>
        <v>1</v>
      </c>
      <c r="K1006" s="2">
        <f>IF(GR_Report!$G$6="All",1,IF(D1006=GR_Report!$G$6,1,0))</f>
        <v>1</v>
      </c>
      <c r="L1006" s="2" t="str">
        <f>IF(AND(I1006=1,J1006=1,K1006=1),COUNTIFS($I$2:I1006,1,$J$2:J1006,1,$K$2:K1006,1),"")</f>
        <v/>
      </c>
      <c r="M1006" s="2"/>
    </row>
    <row r="1007" spans="1:13" ht="14.5" hidden="1" x14ac:dyDescent="0.35">
      <c r="A1007" s="2" t="s">
        <v>1485</v>
      </c>
      <c r="B1007" s="5">
        <v>46111</v>
      </c>
      <c r="C1007" s="2" t="s">
        <v>153</v>
      </c>
      <c r="D1007" s="2" t="s">
        <v>151</v>
      </c>
      <c r="E1007" s="3" t="s">
        <v>152</v>
      </c>
      <c r="F1007" s="2">
        <v>80</v>
      </c>
      <c r="G1007" s="2" t="s">
        <v>121</v>
      </c>
      <c r="H1007" s="2">
        <v>59300</v>
      </c>
      <c r="I1007" s="2">
        <f>IF(AND(B1007&gt;=GR_Report!$C$4,B1007&lt;=GR_Report!$E$4),1,0)</f>
        <v>1</v>
      </c>
      <c r="J1007" s="2">
        <f>IF(GR_Report!$C$6="All",1,IF(C1007=GR_Report!$C$6,1,0))</f>
        <v>1</v>
      </c>
      <c r="K1007" s="2">
        <f>IF(GR_Report!$G$6="All",1,IF(D1007=GR_Report!$G$6,1,0))</f>
        <v>1</v>
      </c>
      <c r="L1007" s="2">
        <f>IF(AND(I1007=1,J1007=1,K1007=1),COUNTIFS($I$2:I1007,1,$J$2:J1007,1,$K$2:K1007,1),"")</f>
        <v>158</v>
      </c>
      <c r="M1007" s="2"/>
    </row>
    <row r="1008" spans="1:13" ht="14.5" hidden="1" x14ac:dyDescent="0.35">
      <c r="A1008" s="2" t="s">
        <v>1486</v>
      </c>
      <c r="B1008" s="5">
        <v>46096</v>
      </c>
      <c r="C1008" s="2" t="s">
        <v>153</v>
      </c>
      <c r="D1008" s="2" t="s">
        <v>407</v>
      </c>
      <c r="E1008" s="3" t="s">
        <v>408</v>
      </c>
      <c r="F1008" s="2">
        <v>100</v>
      </c>
      <c r="G1008" s="2" t="s">
        <v>121</v>
      </c>
      <c r="H1008" s="2">
        <v>70000</v>
      </c>
      <c r="I1008" s="2">
        <f>IF(AND(B1008&gt;=GR_Report!$C$4,B1008&lt;=GR_Report!$E$4),1,0)</f>
        <v>1</v>
      </c>
      <c r="J1008" s="2">
        <f>IF(GR_Report!$C$6="All",1,IF(C1008=GR_Report!$C$6,1,0))</f>
        <v>1</v>
      </c>
      <c r="K1008" s="2">
        <f>IF(GR_Report!$G$6="All",1,IF(D1008=GR_Report!$G$6,1,0))</f>
        <v>1</v>
      </c>
      <c r="L1008" s="2">
        <f>IF(AND(I1008=1,J1008=1,K1008=1),COUNTIFS($I$2:I1008,1,$J$2:J1008,1,$K$2:K1008,1),"")</f>
        <v>159</v>
      </c>
      <c r="M1008" s="2"/>
    </row>
    <row r="1009" spans="1:13" ht="14.5" hidden="1" x14ac:dyDescent="0.35">
      <c r="A1009" s="2" t="s">
        <v>1487</v>
      </c>
      <c r="B1009" s="5">
        <v>46132</v>
      </c>
      <c r="C1009" s="2" t="s">
        <v>153</v>
      </c>
      <c r="D1009" s="2" t="s">
        <v>182</v>
      </c>
      <c r="E1009" s="3" t="s">
        <v>183</v>
      </c>
      <c r="F1009" s="2">
        <v>30</v>
      </c>
      <c r="G1009" s="2" t="s">
        <v>121</v>
      </c>
      <c r="H1009" s="2">
        <v>53700</v>
      </c>
      <c r="I1009" s="2">
        <f>IF(AND(B1009&gt;=GR_Report!$C$4,B1009&lt;=GR_Report!$E$4),1,0)</f>
        <v>0</v>
      </c>
      <c r="J1009" s="2">
        <f>IF(GR_Report!$C$6="All",1,IF(C1009=GR_Report!$C$6,1,0))</f>
        <v>1</v>
      </c>
      <c r="K1009" s="2">
        <f>IF(GR_Report!$G$6="All",1,IF(D1009=GR_Report!$G$6,1,0))</f>
        <v>1</v>
      </c>
      <c r="L1009" s="2" t="str">
        <f>IF(AND(I1009=1,J1009=1,K1009=1),COUNTIFS($I$2:I1009,1,$J$2:J1009,1,$K$2:K1009,1),"")</f>
        <v/>
      </c>
      <c r="M1009" s="2"/>
    </row>
    <row r="1010" spans="1:13" ht="14.5" hidden="1" x14ac:dyDescent="0.35">
      <c r="A1010" s="2" t="s">
        <v>1488</v>
      </c>
      <c r="B1010" s="5">
        <v>46106</v>
      </c>
      <c r="C1010" s="2" t="s">
        <v>220</v>
      </c>
      <c r="D1010" s="2" t="s">
        <v>218</v>
      </c>
      <c r="E1010" s="3" t="s">
        <v>219</v>
      </c>
      <c r="F1010" s="2">
        <v>150</v>
      </c>
      <c r="G1010" s="2" t="s">
        <v>121</v>
      </c>
      <c r="H1010" s="2">
        <v>5900</v>
      </c>
      <c r="I1010" s="2">
        <f>IF(AND(B1010&gt;=GR_Report!$C$4,B1010&lt;=GR_Report!$E$4),1,0)</f>
        <v>1</v>
      </c>
      <c r="J1010" s="2">
        <f>IF(GR_Report!$C$6="All",1,IF(C1010=GR_Report!$C$6,1,0))</f>
        <v>1</v>
      </c>
      <c r="K1010" s="2">
        <f>IF(GR_Report!$G$6="All",1,IF(D1010=GR_Report!$G$6,1,0))</f>
        <v>1</v>
      </c>
      <c r="L1010" s="2">
        <f>IF(AND(I1010=1,J1010=1,K1010=1),COUNTIFS($I$2:I1010,1,$J$2:J1010,1,$K$2:K1010,1),"")</f>
        <v>160</v>
      </c>
      <c r="M1010" s="2"/>
    </row>
    <row r="1011" spans="1:13" ht="14.5" hidden="1" x14ac:dyDescent="0.35">
      <c r="A1011" s="2" t="s">
        <v>1489</v>
      </c>
      <c r="B1011" s="5">
        <v>46124</v>
      </c>
      <c r="C1011" s="2" t="s">
        <v>16</v>
      </c>
      <c r="D1011" s="2" t="s">
        <v>11</v>
      </c>
      <c r="E1011" s="3" t="s">
        <v>12</v>
      </c>
      <c r="F1011" s="2">
        <v>120</v>
      </c>
      <c r="G1011" s="2" t="s">
        <v>15</v>
      </c>
      <c r="H1011" s="2">
        <v>14300</v>
      </c>
      <c r="I1011" s="2">
        <f>IF(AND(B1011&gt;=GR_Report!$C$4,B1011&lt;=GR_Report!$E$4),1,0)</f>
        <v>0</v>
      </c>
      <c r="J1011" s="2">
        <f>IF(GR_Report!$C$6="All",1,IF(C1011=GR_Report!$C$6,1,0))</f>
        <v>1</v>
      </c>
      <c r="K1011" s="2">
        <f>IF(GR_Report!$G$6="All",1,IF(D1011=GR_Report!$G$6,1,0))</f>
        <v>1</v>
      </c>
      <c r="L1011" s="2" t="str">
        <f>IF(AND(I1011=1,J1011=1,K1011=1),COUNTIFS($I$2:I1011,1,$J$2:J1011,1,$K$2:K1011,1),"")</f>
        <v/>
      </c>
      <c r="M1011" s="2"/>
    </row>
    <row r="1012" spans="1:13" ht="14.5" hidden="1" x14ac:dyDescent="0.35">
      <c r="A1012" s="2" t="s">
        <v>1490</v>
      </c>
      <c r="B1012" s="5">
        <v>46082</v>
      </c>
      <c r="C1012" s="2" t="s">
        <v>71</v>
      </c>
      <c r="D1012" s="2" t="s">
        <v>69</v>
      </c>
      <c r="E1012" s="3" t="s">
        <v>70</v>
      </c>
      <c r="F1012" s="2">
        <v>80</v>
      </c>
      <c r="G1012" s="2" t="s">
        <v>15</v>
      </c>
      <c r="H1012" s="2">
        <v>23100</v>
      </c>
      <c r="I1012" s="2">
        <f>IF(AND(B1012&gt;=GR_Report!$C$4,B1012&lt;=GR_Report!$E$4),1,0)</f>
        <v>1</v>
      </c>
      <c r="J1012" s="2">
        <f>IF(GR_Report!$C$6="All",1,IF(C1012=GR_Report!$C$6,1,0))</f>
        <v>1</v>
      </c>
      <c r="K1012" s="2">
        <f>IF(GR_Report!$G$6="All",1,IF(D1012=GR_Report!$G$6,1,0))</f>
        <v>1</v>
      </c>
      <c r="L1012" s="2">
        <f>IF(AND(I1012=1,J1012=1,K1012=1),COUNTIFS($I$2:I1012,1,$J$2:J1012,1,$K$2:K1012,1),"")</f>
        <v>161</v>
      </c>
      <c r="M1012" s="2"/>
    </row>
    <row r="1013" spans="1:13" ht="14.5" hidden="1" x14ac:dyDescent="0.35">
      <c r="A1013" s="2" t="s">
        <v>1491</v>
      </c>
      <c r="B1013" s="5">
        <v>46057</v>
      </c>
      <c r="C1013" s="2" t="s">
        <v>153</v>
      </c>
      <c r="D1013" s="2" t="s">
        <v>328</v>
      </c>
      <c r="E1013" s="3" t="s">
        <v>329</v>
      </c>
      <c r="F1013" s="2">
        <v>30</v>
      </c>
      <c r="G1013" s="2" t="s">
        <v>15</v>
      </c>
      <c r="H1013" s="2">
        <v>24800</v>
      </c>
      <c r="I1013" s="2">
        <f>IF(AND(B1013&gt;=GR_Report!$C$4,B1013&lt;=GR_Report!$E$4),1,0)</f>
        <v>0</v>
      </c>
      <c r="J1013" s="2">
        <f>IF(GR_Report!$C$6="All",1,IF(C1013=GR_Report!$C$6,1,0))</f>
        <v>1</v>
      </c>
      <c r="K1013" s="2">
        <f>IF(GR_Report!$G$6="All",1,IF(D1013=GR_Report!$G$6,1,0))</f>
        <v>1</v>
      </c>
      <c r="L1013" s="2" t="str">
        <f>IF(AND(I1013=1,J1013=1,K1013=1),COUNTIFS($I$2:I1013,1,$J$2:J1013,1,$K$2:K1013,1),"")</f>
        <v/>
      </c>
      <c r="M1013" s="2"/>
    </row>
    <row r="1014" spans="1:13" ht="14.5" hidden="1" x14ac:dyDescent="0.35">
      <c r="A1014" s="2" t="s">
        <v>1492</v>
      </c>
      <c r="B1014" s="5">
        <v>46081</v>
      </c>
      <c r="C1014" s="2" t="s">
        <v>112</v>
      </c>
      <c r="D1014" s="2" t="s">
        <v>132</v>
      </c>
      <c r="E1014" s="3" t="s">
        <v>133</v>
      </c>
      <c r="F1014" s="2">
        <v>50</v>
      </c>
      <c r="G1014" s="2" t="s">
        <v>121</v>
      </c>
      <c r="H1014" s="2">
        <v>18300</v>
      </c>
      <c r="I1014" s="2">
        <f>IF(AND(B1014&gt;=GR_Report!$C$4,B1014&lt;=GR_Report!$E$4),1,0)</f>
        <v>0</v>
      </c>
      <c r="J1014" s="2">
        <f>IF(GR_Report!$C$6="All",1,IF(C1014=GR_Report!$C$6,1,0))</f>
        <v>1</v>
      </c>
      <c r="K1014" s="2">
        <f>IF(GR_Report!$G$6="All",1,IF(D1014=GR_Report!$G$6,1,0))</f>
        <v>1</v>
      </c>
      <c r="L1014" s="2" t="str">
        <f>IF(AND(I1014=1,J1014=1,K1014=1),COUNTIFS($I$2:I1014,1,$J$2:J1014,1,$K$2:K1014,1),"")</f>
        <v/>
      </c>
      <c r="M1014" s="2"/>
    </row>
    <row r="1015" spans="1:13" ht="14.5" hidden="1" x14ac:dyDescent="0.35">
      <c r="A1015" s="2" t="s">
        <v>1493</v>
      </c>
      <c r="B1015" s="5">
        <v>46180</v>
      </c>
      <c r="C1015" s="2" t="s">
        <v>97</v>
      </c>
      <c r="D1015" s="2" t="s">
        <v>397</v>
      </c>
      <c r="E1015" s="3" t="s">
        <v>398</v>
      </c>
      <c r="F1015" s="2">
        <v>150</v>
      </c>
      <c r="G1015" s="2" t="s">
        <v>121</v>
      </c>
      <c r="H1015" s="2">
        <v>9800</v>
      </c>
      <c r="I1015" s="2">
        <f>IF(AND(B1015&gt;=GR_Report!$C$4,B1015&lt;=GR_Report!$E$4),1,0)</f>
        <v>0</v>
      </c>
      <c r="J1015" s="2">
        <f>IF(GR_Report!$C$6="All",1,IF(C1015=GR_Report!$C$6,1,0))</f>
        <v>1</v>
      </c>
      <c r="K1015" s="2">
        <f>IF(GR_Report!$G$6="All",1,IF(D1015=GR_Report!$G$6,1,0))</f>
        <v>1</v>
      </c>
      <c r="L1015" s="2" t="str">
        <f>IF(AND(I1015=1,J1015=1,K1015=1),COUNTIFS($I$2:I1015,1,$J$2:J1015,1,$K$2:K1015,1),"")</f>
        <v/>
      </c>
      <c r="M1015" s="2"/>
    </row>
    <row r="1016" spans="1:13" ht="14.5" hidden="1" x14ac:dyDescent="0.35">
      <c r="A1016" s="2" t="s">
        <v>1494</v>
      </c>
      <c r="B1016" s="5">
        <v>46098</v>
      </c>
      <c r="C1016" s="2" t="s">
        <v>24</v>
      </c>
      <c r="D1016" s="2" t="s">
        <v>113</v>
      </c>
      <c r="E1016" s="3" t="s">
        <v>114</v>
      </c>
      <c r="F1016" s="2">
        <v>60</v>
      </c>
      <c r="G1016" s="2" t="s">
        <v>15</v>
      </c>
      <c r="H1016" s="2">
        <v>82400</v>
      </c>
      <c r="I1016" s="2">
        <f>IF(AND(B1016&gt;=GR_Report!$C$4,B1016&lt;=GR_Report!$E$4),1,0)</f>
        <v>1</v>
      </c>
      <c r="J1016" s="2">
        <f>IF(GR_Report!$C$6="All",1,IF(C1016=GR_Report!$C$6,1,0))</f>
        <v>1</v>
      </c>
      <c r="K1016" s="2">
        <f>IF(GR_Report!$G$6="All",1,IF(D1016=GR_Report!$G$6,1,0))</f>
        <v>1</v>
      </c>
      <c r="L1016" s="2">
        <f>IF(AND(I1016=1,J1016=1,K1016=1),COUNTIFS($I$2:I1016,1,$J$2:J1016,1,$K$2:K1016,1),"")</f>
        <v>162</v>
      </c>
      <c r="M1016" s="2"/>
    </row>
    <row r="1017" spans="1:13" ht="14.5" hidden="1" x14ac:dyDescent="0.35">
      <c r="A1017" s="2" t="s">
        <v>1495</v>
      </c>
      <c r="B1017" s="5">
        <v>46088</v>
      </c>
      <c r="C1017" s="2" t="s">
        <v>153</v>
      </c>
      <c r="D1017" s="2" t="s">
        <v>286</v>
      </c>
      <c r="E1017" s="3" t="s">
        <v>287</v>
      </c>
      <c r="F1017" s="2">
        <v>60</v>
      </c>
      <c r="G1017" s="2" t="s">
        <v>262</v>
      </c>
      <c r="H1017" s="2">
        <v>67900</v>
      </c>
      <c r="I1017" s="2">
        <f>IF(AND(B1017&gt;=GR_Report!$C$4,B1017&lt;=GR_Report!$E$4),1,0)</f>
        <v>1</v>
      </c>
      <c r="J1017" s="2">
        <f>IF(GR_Report!$C$6="All",1,IF(C1017=GR_Report!$C$6,1,0))</f>
        <v>1</v>
      </c>
      <c r="K1017" s="2">
        <f>IF(GR_Report!$G$6="All",1,IF(D1017=GR_Report!$G$6,1,0))</f>
        <v>1</v>
      </c>
      <c r="L1017" s="2">
        <f>IF(AND(I1017=1,J1017=1,K1017=1),COUNTIFS($I$2:I1017,1,$J$2:J1017,1,$K$2:K1017,1),"")</f>
        <v>163</v>
      </c>
      <c r="M1017" s="2"/>
    </row>
    <row r="1018" spans="1:13" ht="14.5" hidden="1" x14ac:dyDescent="0.35">
      <c r="A1018" s="2" t="s">
        <v>1496</v>
      </c>
      <c r="B1018" s="5">
        <v>46082</v>
      </c>
      <c r="C1018" s="2" t="s">
        <v>156</v>
      </c>
      <c r="D1018" s="2" t="s">
        <v>280</v>
      </c>
      <c r="E1018" s="3" t="s">
        <v>281</v>
      </c>
      <c r="F1018" s="2">
        <v>120</v>
      </c>
      <c r="G1018" s="2" t="s">
        <v>262</v>
      </c>
      <c r="H1018" s="2">
        <v>52800</v>
      </c>
      <c r="I1018" s="2">
        <f>IF(AND(B1018&gt;=GR_Report!$C$4,B1018&lt;=GR_Report!$E$4),1,0)</f>
        <v>1</v>
      </c>
      <c r="J1018" s="2">
        <f>IF(GR_Report!$C$6="All",1,IF(C1018=GR_Report!$C$6,1,0))</f>
        <v>1</v>
      </c>
      <c r="K1018" s="2">
        <f>IF(GR_Report!$G$6="All",1,IF(D1018=GR_Report!$G$6,1,0))</f>
        <v>1</v>
      </c>
      <c r="L1018" s="2">
        <f>IF(AND(I1018=1,J1018=1,K1018=1),COUNTIFS($I$2:I1018,1,$J$2:J1018,1,$K$2:K1018,1),"")</f>
        <v>164</v>
      </c>
      <c r="M1018" s="2"/>
    </row>
    <row r="1019" spans="1:13" ht="14.5" hidden="1" x14ac:dyDescent="0.35">
      <c r="A1019" s="2" t="s">
        <v>1497</v>
      </c>
      <c r="B1019" s="5">
        <v>46189</v>
      </c>
      <c r="C1019" s="2" t="s">
        <v>56</v>
      </c>
      <c r="D1019" s="2" t="s">
        <v>221</v>
      </c>
      <c r="E1019" s="3" t="s">
        <v>222</v>
      </c>
      <c r="F1019" s="2">
        <v>200</v>
      </c>
      <c r="G1019" s="2" t="s">
        <v>121</v>
      </c>
      <c r="H1019" s="2">
        <v>68700</v>
      </c>
      <c r="I1019" s="2">
        <f>IF(AND(B1019&gt;=GR_Report!$C$4,B1019&lt;=GR_Report!$E$4),1,0)</f>
        <v>0</v>
      </c>
      <c r="J1019" s="2">
        <f>IF(GR_Report!$C$6="All",1,IF(C1019=GR_Report!$C$6,1,0))</f>
        <v>1</v>
      </c>
      <c r="K1019" s="2">
        <f>IF(GR_Report!$G$6="All",1,IF(D1019=GR_Report!$G$6,1,0))</f>
        <v>1</v>
      </c>
      <c r="L1019" s="2" t="str">
        <f>IF(AND(I1019=1,J1019=1,K1019=1),COUNTIFS($I$2:I1019,1,$J$2:J1019,1,$K$2:K1019,1),"")</f>
        <v/>
      </c>
      <c r="M1019" s="2"/>
    </row>
    <row r="1020" spans="1:13" ht="14.5" hidden="1" x14ac:dyDescent="0.35">
      <c r="A1020" s="2" t="s">
        <v>1498</v>
      </c>
      <c r="B1020" s="5">
        <v>46094</v>
      </c>
      <c r="C1020" s="2" t="s">
        <v>290</v>
      </c>
      <c r="D1020" s="2" t="s">
        <v>333</v>
      </c>
      <c r="E1020" s="3" t="s">
        <v>334</v>
      </c>
      <c r="F1020" s="2">
        <v>120</v>
      </c>
      <c r="G1020" s="2" t="s">
        <v>15</v>
      </c>
      <c r="H1020" s="2">
        <v>35800</v>
      </c>
      <c r="I1020" s="2">
        <f>IF(AND(B1020&gt;=GR_Report!$C$4,B1020&lt;=GR_Report!$E$4),1,0)</f>
        <v>1</v>
      </c>
      <c r="J1020" s="2">
        <f>IF(GR_Report!$C$6="All",1,IF(C1020=GR_Report!$C$6,1,0))</f>
        <v>1</v>
      </c>
      <c r="K1020" s="2">
        <f>IF(GR_Report!$G$6="All",1,IF(D1020=GR_Report!$G$6,1,0))</f>
        <v>1</v>
      </c>
      <c r="L1020" s="2">
        <f>IF(AND(I1020=1,J1020=1,K1020=1),COUNTIFS($I$2:I1020,1,$J$2:J1020,1,$K$2:K1020,1),"")</f>
        <v>165</v>
      </c>
      <c r="M1020" s="2"/>
    </row>
    <row r="1021" spans="1:13" ht="14.5" hidden="1" x14ac:dyDescent="0.35">
      <c r="A1021" s="2" t="s">
        <v>1499</v>
      </c>
      <c r="B1021" s="5">
        <v>46150</v>
      </c>
      <c r="C1021" s="2" t="s">
        <v>56</v>
      </c>
      <c r="D1021" s="2" t="s">
        <v>67</v>
      </c>
      <c r="E1021" s="3" t="s">
        <v>68</v>
      </c>
      <c r="F1021" s="2">
        <v>50</v>
      </c>
      <c r="G1021" s="2" t="s">
        <v>15</v>
      </c>
      <c r="H1021" s="2">
        <v>82400</v>
      </c>
      <c r="I1021" s="2">
        <f>IF(AND(B1021&gt;=GR_Report!$C$4,B1021&lt;=GR_Report!$E$4),1,0)</f>
        <v>0</v>
      </c>
      <c r="J1021" s="2">
        <f>IF(GR_Report!$C$6="All",1,IF(C1021=GR_Report!$C$6,1,0))</f>
        <v>1</v>
      </c>
      <c r="K1021" s="2">
        <f>IF(GR_Report!$G$6="All",1,IF(D1021=GR_Report!$G$6,1,0))</f>
        <v>1</v>
      </c>
      <c r="L1021" s="2" t="str">
        <f>IF(AND(I1021=1,J1021=1,K1021=1),COUNTIFS($I$2:I1021,1,$J$2:J1021,1,$K$2:K1021,1),"")</f>
        <v/>
      </c>
      <c r="M1021" s="2"/>
    </row>
    <row r="1022" spans="1:13" ht="14.5" hidden="1" x14ac:dyDescent="0.35">
      <c r="A1022" s="2" t="s">
        <v>1500</v>
      </c>
      <c r="B1022" s="5">
        <v>46091</v>
      </c>
      <c r="C1022" s="2" t="s">
        <v>64</v>
      </c>
      <c r="D1022" s="2" t="s">
        <v>377</v>
      </c>
      <c r="E1022" s="3" t="s">
        <v>378</v>
      </c>
      <c r="F1022" s="2">
        <v>40</v>
      </c>
      <c r="G1022" s="2" t="s">
        <v>121</v>
      </c>
      <c r="H1022" s="2">
        <v>89300</v>
      </c>
      <c r="I1022" s="2">
        <f>IF(AND(B1022&gt;=GR_Report!$C$4,B1022&lt;=GR_Report!$E$4),1,0)</f>
        <v>1</v>
      </c>
      <c r="J1022" s="2">
        <f>IF(GR_Report!$C$6="All",1,IF(C1022=GR_Report!$C$6,1,0))</f>
        <v>1</v>
      </c>
      <c r="K1022" s="2">
        <f>IF(GR_Report!$G$6="All",1,IF(D1022=GR_Report!$G$6,1,0))</f>
        <v>1</v>
      </c>
      <c r="L1022" s="2">
        <f>IF(AND(I1022=1,J1022=1,K1022=1),COUNTIFS($I$2:I1022,1,$J$2:J1022,1,$K$2:K1022,1),"")</f>
        <v>166</v>
      </c>
      <c r="M1022" s="2"/>
    </row>
    <row r="1023" spans="1:13" ht="14.5" hidden="1" x14ac:dyDescent="0.35">
      <c r="A1023" s="2" t="s">
        <v>1501</v>
      </c>
      <c r="B1023" s="5">
        <v>46069</v>
      </c>
      <c r="C1023" s="2" t="s">
        <v>64</v>
      </c>
      <c r="D1023" s="2" t="s">
        <v>122</v>
      </c>
      <c r="E1023" s="3" t="s">
        <v>123</v>
      </c>
      <c r="F1023" s="2">
        <v>30</v>
      </c>
      <c r="G1023" s="2" t="s">
        <v>121</v>
      </c>
      <c r="H1023" s="2">
        <v>13500</v>
      </c>
      <c r="I1023" s="2">
        <f>IF(AND(B1023&gt;=GR_Report!$C$4,B1023&lt;=GR_Report!$E$4),1,0)</f>
        <v>0</v>
      </c>
      <c r="J1023" s="2">
        <f>IF(GR_Report!$C$6="All",1,IF(C1023=GR_Report!$C$6,1,0))</f>
        <v>1</v>
      </c>
      <c r="K1023" s="2">
        <f>IF(GR_Report!$G$6="All",1,IF(D1023=GR_Report!$G$6,1,0))</f>
        <v>1</v>
      </c>
      <c r="L1023" s="2" t="str">
        <f>IF(AND(I1023=1,J1023=1,K1023=1),COUNTIFS($I$2:I1023,1,$J$2:J1023,1,$K$2:K1023,1),"")</f>
        <v/>
      </c>
      <c r="M1023" s="2"/>
    </row>
    <row r="1024" spans="1:13" ht="14.5" hidden="1" x14ac:dyDescent="0.35">
      <c r="A1024" s="2" t="s">
        <v>1502</v>
      </c>
      <c r="B1024" s="5">
        <v>46055</v>
      </c>
      <c r="C1024" s="2" t="s">
        <v>81</v>
      </c>
      <c r="D1024" s="2" t="s">
        <v>79</v>
      </c>
      <c r="E1024" s="3" t="s">
        <v>80</v>
      </c>
      <c r="F1024" s="2">
        <v>50</v>
      </c>
      <c r="G1024" s="2" t="s">
        <v>15</v>
      </c>
      <c r="H1024" s="2">
        <v>9400</v>
      </c>
      <c r="I1024" s="2">
        <f>IF(AND(B1024&gt;=GR_Report!$C$4,B1024&lt;=GR_Report!$E$4),1,0)</f>
        <v>0</v>
      </c>
      <c r="J1024" s="2">
        <f>IF(GR_Report!$C$6="All",1,IF(C1024=GR_Report!$C$6,1,0))</f>
        <v>1</v>
      </c>
      <c r="K1024" s="2">
        <f>IF(GR_Report!$G$6="All",1,IF(D1024=GR_Report!$G$6,1,0))</f>
        <v>1</v>
      </c>
      <c r="L1024" s="2" t="str">
        <f>IF(AND(I1024=1,J1024=1,K1024=1),COUNTIFS($I$2:I1024,1,$J$2:J1024,1,$K$2:K1024,1),"")</f>
        <v/>
      </c>
      <c r="M1024" s="2"/>
    </row>
    <row r="1025" spans="1:13" ht="14.5" x14ac:dyDescent="0.35">
      <c r="A1025" s="2" t="s">
        <v>1503</v>
      </c>
      <c r="B1025" s="5">
        <v>46023</v>
      </c>
      <c r="C1025" s="2" t="s">
        <v>16</v>
      </c>
      <c r="D1025" s="2" t="s">
        <v>11</v>
      </c>
      <c r="E1025" s="3" t="s">
        <v>12</v>
      </c>
      <c r="F1025" s="2">
        <v>30</v>
      </c>
      <c r="G1025" s="2" t="s">
        <v>15</v>
      </c>
      <c r="H1025" s="2">
        <v>14300</v>
      </c>
      <c r="I1025" s="2">
        <f>IF(AND(B1025&gt;=GR_Report!$C$4,B1025&lt;=GR_Report!$E$4),1,0)</f>
        <v>0</v>
      </c>
      <c r="J1025" s="2">
        <f>IF(GR_Report!$C$6="All",1,IF(C1025=GR_Report!$C$6,1,0))</f>
        <v>1</v>
      </c>
      <c r="K1025" s="2">
        <f>IF(GR_Report!$G$6="All",1,IF(D1025=GR_Report!$G$6,1,0))</f>
        <v>1</v>
      </c>
      <c r="L1025" s="2" t="str">
        <f>IF(AND(I1025=1,J1025=1,K1025=1),COUNTIFS($I$2:I1025,1,$J$2:J1025,1,$K$2:K1025,1),"")</f>
        <v/>
      </c>
      <c r="M1025" s="2"/>
    </row>
    <row r="1026" spans="1:13" ht="14.5" x14ac:dyDescent="0.35">
      <c r="A1026" s="2" t="s">
        <v>1504</v>
      </c>
      <c r="B1026" s="5">
        <v>46036</v>
      </c>
      <c r="C1026" s="2" t="s">
        <v>24</v>
      </c>
      <c r="D1026" s="2" t="s">
        <v>425</v>
      </c>
      <c r="E1026" s="3" t="s">
        <v>426</v>
      </c>
      <c r="F1026" s="2">
        <v>150</v>
      </c>
      <c r="G1026" s="2" t="s">
        <v>121</v>
      </c>
      <c r="H1026" s="2">
        <v>80300</v>
      </c>
      <c r="I1026" s="2">
        <f>IF(AND(B1026&gt;=GR_Report!$C$4,B1026&lt;=GR_Report!$E$4),1,0)</f>
        <v>0</v>
      </c>
      <c r="J1026" s="2">
        <f>IF(GR_Report!$C$6="All",1,IF(C1026=GR_Report!$C$6,1,0))</f>
        <v>1</v>
      </c>
      <c r="K1026" s="2">
        <f>IF(GR_Report!$G$6="All",1,IF(D1026=GR_Report!$G$6,1,0))</f>
        <v>1</v>
      </c>
      <c r="L1026" s="2" t="str">
        <f>IF(AND(I1026=1,J1026=1,K1026=1),COUNTIFS($I$2:I1026,1,$J$2:J1026,1,$K$2:K1026,1),"")</f>
        <v/>
      </c>
      <c r="M1026" s="2"/>
    </row>
    <row r="1027" spans="1:13" ht="14.5" hidden="1" x14ac:dyDescent="0.35">
      <c r="A1027" s="2" t="s">
        <v>1505</v>
      </c>
      <c r="B1027" s="5">
        <v>46078</v>
      </c>
      <c r="C1027" s="2" t="s">
        <v>163</v>
      </c>
      <c r="D1027" s="2" t="s">
        <v>355</v>
      </c>
      <c r="E1027" s="3" t="s">
        <v>356</v>
      </c>
      <c r="F1027" s="2">
        <v>60</v>
      </c>
      <c r="G1027" s="2" t="s">
        <v>15</v>
      </c>
      <c r="H1027" s="2">
        <v>12200</v>
      </c>
      <c r="I1027" s="2">
        <f>IF(AND(B1027&gt;=GR_Report!$C$4,B1027&lt;=GR_Report!$E$4),1,0)</f>
        <v>0</v>
      </c>
      <c r="J1027" s="2">
        <f>IF(GR_Report!$C$6="All",1,IF(C1027=GR_Report!$C$6,1,0))</f>
        <v>1</v>
      </c>
      <c r="K1027" s="2">
        <f>IF(GR_Report!$G$6="All",1,IF(D1027=GR_Report!$G$6,1,0))</f>
        <v>1</v>
      </c>
      <c r="L1027" s="2" t="str">
        <f>IF(AND(I1027=1,J1027=1,K1027=1),COUNTIFS($I$2:I1027,1,$J$2:J1027,1,$K$2:K1027,1),"")</f>
        <v/>
      </c>
      <c r="M1027" s="2"/>
    </row>
    <row r="1028" spans="1:13" ht="14.5" hidden="1" x14ac:dyDescent="0.35">
      <c r="A1028" s="2" t="s">
        <v>1506</v>
      </c>
      <c r="B1028" s="5">
        <v>46103</v>
      </c>
      <c r="C1028" s="2" t="s">
        <v>56</v>
      </c>
      <c r="D1028" s="2" t="s">
        <v>54</v>
      </c>
      <c r="E1028" s="3" t="s">
        <v>55</v>
      </c>
      <c r="F1028" s="2">
        <v>200</v>
      </c>
      <c r="G1028" s="2" t="s">
        <v>15</v>
      </c>
      <c r="H1028" s="2">
        <v>37700</v>
      </c>
      <c r="I1028" s="2">
        <f>IF(AND(B1028&gt;=GR_Report!$C$4,B1028&lt;=GR_Report!$E$4),1,0)</f>
        <v>1</v>
      </c>
      <c r="J1028" s="2">
        <f>IF(GR_Report!$C$6="All",1,IF(C1028=GR_Report!$C$6,1,0))</f>
        <v>1</v>
      </c>
      <c r="K1028" s="2">
        <f>IF(GR_Report!$G$6="All",1,IF(D1028=GR_Report!$G$6,1,0))</f>
        <v>1</v>
      </c>
      <c r="L1028" s="2">
        <f>IF(AND(I1028=1,J1028=1,K1028=1),COUNTIFS($I$2:I1028,1,$J$2:J1028,1,$K$2:K1028,1),"")</f>
        <v>167</v>
      </c>
      <c r="M1028" s="2"/>
    </row>
    <row r="1029" spans="1:13" ht="14.5" hidden="1" x14ac:dyDescent="0.35">
      <c r="A1029" s="2" t="s">
        <v>1507</v>
      </c>
      <c r="B1029" s="5">
        <v>46180</v>
      </c>
      <c r="C1029" s="2" t="s">
        <v>38</v>
      </c>
      <c r="D1029" s="2" t="s">
        <v>93</v>
      </c>
      <c r="E1029" s="3" t="s">
        <v>94</v>
      </c>
      <c r="F1029" s="2">
        <v>20</v>
      </c>
      <c r="G1029" s="2" t="s">
        <v>15</v>
      </c>
      <c r="H1029" s="2">
        <v>51300</v>
      </c>
      <c r="I1029" s="2">
        <f>IF(AND(B1029&gt;=GR_Report!$C$4,B1029&lt;=GR_Report!$E$4),1,0)</f>
        <v>0</v>
      </c>
      <c r="J1029" s="2">
        <f>IF(GR_Report!$C$6="All",1,IF(C1029=GR_Report!$C$6,1,0))</f>
        <v>1</v>
      </c>
      <c r="K1029" s="2">
        <f>IF(GR_Report!$G$6="All",1,IF(D1029=GR_Report!$G$6,1,0))</f>
        <v>1</v>
      </c>
      <c r="L1029" s="2" t="str">
        <f>IF(AND(I1029=1,J1029=1,K1029=1),COUNTIFS($I$2:I1029,1,$J$2:J1029,1,$K$2:K1029,1),"")</f>
        <v/>
      </c>
      <c r="M1029" s="2"/>
    </row>
    <row r="1030" spans="1:13" ht="14.5" hidden="1" x14ac:dyDescent="0.35">
      <c r="A1030" s="2" t="s">
        <v>1508</v>
      </c>
      <c r="B1030" s="5">
        <v>46180</v>
      </c>
      <c r="C1030" s="2" t="s">
        <v>102</v>
      </c>
      <c r="D1030" s="2" t="s">
        <v>369</v>
      </c>
      <c r="E1030" s="3" t="s">
        <v>370</v>
      </c>
      <c r="F1030" s="2">
        <v>50</v>
      </c>
      <c r="G1030" s="2" t="s">
        <v>121</v>
      </c>
      <c r="H1030" s="2">
        <v>65900</v>
      </c>
      <c r="I1030" s="2">
        <f>IF(AND(B1030&gt;=GR_Report!$C$4,B1030&lt;=GR_Report!$E$4),1,0)</f>
        <v>0</v>
      </c>
      <c r="J1030" s="2">
        <f>IF(GR_Report!$C$6="All",1,IF(C1030=GR_Report!$C$6,1,0))</f>
        <v>1</v>
      </c>
      <c r="K1030" s="2">
        <f>IF(GR_Report!$G$6="All",1,IF(D1030=GR_Report!$G$6,1,0))</f>
        <v>1</v>
      </c>
      <c r="L1030" s="2" t="str">
        <f>IF(AND(I1030=1,J1030=1,K1030=1),COUNTIFS($I$2:I1030,1,$J$2:J1030,1,$K$2:K1030,1),"")</f>
        <v/>
      </c>
      <c r="M1030" s="2"/>
    </row>
    <row r="1031" spans="1:13" ht="14.5" hidden="1" x14ac:dyDescent="0.35">
      <c r="A1031" s="2" t="s">
        <v>1509</v>
      </c>
      <c r="B1031" s="5">
        <v>46131</v>
      </c>
      <c r="C1031" s="2" t="s">
        <v>30</v>
      </c>
      <c r="D1031" s="2" t="s">
        <v>108</v>
      </c>
      <c r="E1031" s="3" t="s">
        <v>109</v>
      </c>
      <c r="F1031" s="2">
        <v>20</v>
      </c>
      <c r="G1031" s="2" t="s">
        <v>15</v>
      </c>
      <c r="H1031" s="2">
        <v>4300</v>
      </c>
      <c r="I1031" s="2">
        <f>IF(AND(B1031&gt;=GR_Report!$C$4,B1031&lt;=GR_Report!$E$4),1,0)</f>
        <v>0</v>
      </c>
      <c r="J1031" s="2">
        <f>IF(GR_Report!$C$6="All",1,IF(C1031=GR_Report!$C$6,1,0))</f>
        <v>1</v>
      </c>
      <c r="K1031" s="2">
        <f>IF(GR_Report!$G$6="All",1,IF(D1031=GR_Report!$G$6,1,0))</f>
        <v>1</v>
      </c>
      <c r="L1031" s="2" t="str">
        <f>IF(AND(I1031=1,J1031=1,K1031=1),COUNTIFS($I$2:I1031,1,$J$2:J1031,1,$K$2:K1031,1),"")</f>
        <v/>
      </c>
      <c r="M1031" s="2"/>
    </row>
    <row r="1032" spans="1:13" ht="14.5" hidden="1" x14ac:dyDescent="0.35">
      <c r="A1032" s="2" t="s">
        <v>1510</v>
      </c>
      <c r="B1032" s="5">
        <v>46199</v>
      </c>
      <c r="C1032" s="2" t="s">
        <v>71</v>
      </c>
      <c r="D1032" s="2" t="s">
        <v>127</v>
      </c>
      <c r="E1032" s="3" t="s">
        <v>128</v>
      </c>
      <c r="F1032" s="2">
        <v>80</v>
      </c>
      <c r="G1032" s="2" t="s">
        <v>121</v>
      </c>
      <c r="H1032" s="2">
        <v>74000</v>
      </c>
      <c r="I1032" s="2">
        <f>IF(AND(B1032&gt;=GR_Report!$C$4,B1032&lt;=GR_Report!$E$4),1,0)</f>
        <v>0</v>
      </c>
      <c r="J1032" s="2">
        <f>IF(GR_Report!$C$6="All",1,IF(C1032=GR_Report!$C$6,1,0))</f>
        <v>1</v>
      </c>
      <c r="K1032" s="2">
        <f>IF(GR_Report!$G$6="All",1,IF(D1032=GR_Report!$G$6,1,0))</f>
        <v>1</v>
      </c>
      <c r="L1032" s="2" t="str">
        <f>IF(AND(I1032=1,J1032=1,K1032=1),COUNTIFS($I$2:I1032,1,$J$2:J1032,1,$K$2:K1032,1),"")</f>
        <v/>
      </c>
      <c r="M1032" s="2"/>
    </row>
    <row r="1033" spans="1:13" ht="14.5" hidden="1" x14ac:dyDescent="0.35">
      <c r="A1033" s="2" t="s">
        <v>1511</v>
      </c>
      <c r="B1033" s="5">
        <v>46194</v>
      </c>
      <c r="C1033" s="2" t="s">
        <v>61</v>
      </c>
      <c r="D1033" s="2" t="s">
        <v>391</v>
      </c>
      <c r="E1033" s="3" t="s">
        <v>392</v>
      </c>
      <c r="F1033" s="2">
        <v>100</v>
      </c>
      <c r="G1033" s="2" t="s">
        <v>121</v>
      </c>
      <c r="H1033" s="2">
        <v>8300</v>
      </c>
      <c r="I1033" s="2">
        <f>IF(AND(B1033&gt;=GR_Report!$C$4,B1033&lt;=GR_Report!$E$4),1,0)</f>
        <v>0</v>
      </c>
      <c r="J1033" s="2">
        <f>IF(GR_Report!$C$6="All",1,IF(C1033=GR_Report!$C$6,1,0))</f>
        <v>1</v>
      </c>
      <c r="K1033" s="2">
        <f>IF(GR_Report!$G$6="All",1,IF(D1033=GR_Report!$G$6,1,0))</f>
        <v>1</v>
      </c>
      <c r="L1033" s="2" t="str">
        <f>IF(AND(I1033=1,J1033=1,K1033=1),COUNTIFS($I$2:I1033,1,$J$2:J1033,1,$K$2:K1033,1),"")</f>
        <v/>
      </c>
      <c r="M1033" s="2"/>
    </row>
    <row r="1034" spans="1:13" ht="14.5" hidden="1" x14ac:dyDescent="0.35">
      <c r="A1034" s="2" t="s">
        <v>1512</v>
      </c>
      <c r="B1034" s="5">
        <v>46160</v>
      </c>
      <c r="C1034" s="2" t="s">
        <v>251</v>
      </c>
      <c r="D1034" s="2" t="s">
        <v>351</v>
      </c>
      <c r="E1034" s="3" t="s">
        <v>352</v>
      </c>
      <c r="F1034" s="2">
        <v>50</v>
      </c>
      <c r="G1034" s="2" t="s">
        <v>15</v>
      </c>
      <c r="H1034" s="2">
        <v>31900</v>
      </c>
      <c r="I1034" s="2">
        <f>IF(AND(B1034&gt;=GR_Report!$C$4,B1034&lt;=GR_Report!$E$4),1,0)</f>
        <v>0</v>
      </c>
      <c r="J1034" s="2">
        <f>IF(GR_Report!$C$6="All",1,IF(C1034=GR_Report!$C$6,1,0))</f>
        <v>1</v>
      </c>
      <c r="K1034" s="2">
        <f>IF(GR_Report!$G$6="All",1,IF(D1034=GR_Report!$G$6,1,0))</f>
        <v>1</v>
      </c>
      <c r="L1034" s="2" t="str">
        <f>IF(AND(I1034=1,J1034=1,K1034=1),COUNTIFS($I$2:I1034,1,$J$2:J1034,1,$K$2:K1034,1),"")</f>
        <v/>
      </c>
      <c r="M1034" s="2"/>
    </row>
    <row r="1035" spans="1:13" ht="14.5" hidden="1" x14ac:dyDescent="0.35">
      <c r="A1035" s="2" t="s">
        <v>1513</v>
      </c>
      <c r="B1035" s="5">
        <v>46159</v>
      </c>
      <c r="C1035" s="2" t="s">
        <v>138</v>
      </c>
      <c r="D1035" s="2" t="s">
        <v>284</v>
      </c>
      <c r="E1035" s="3" t="s">
        <v>285</v>
      </c>
      <c r="F1035" s="2">
        <v>120</v>
      </c>
      <c r="G1035" s="2" t="s">
        <v>262</v>
      </c>
      <c r="H1035" s="2">
        <v>58600</v>
      </c>
      <c r="I1035" s="2">
        <f>IF(AND(B1035&gt;=GR_Report!$C$4,B1035&lt;=GR_Report!$E$4),1,0)</f>
        <v>0</v>
      </c>
      <c r="J1035" s="2">
        <f>IF(GR_Report!$C$6="All",1,IF(C1035=GR_Report!$C$6,1,0))</f>
        <v>1</v>
      </c>
      <c r="K1035" s="2">
        <f>IF(GR_Report!$G$6="All",1,IF(D1035=GR_Report!$G$6,1,0))</f>
        <v>1</v>
      </c>
      <c r="L1035" s="2" t="str">
        <f>IF(AND(I1035=1,J1035=1,K1035=1),COUNTIFS($I$2:I1035,1,$J$2:J1035,1,$K$2:K1035,1),"")</f>
        <v/>
      </c>
      <c r="M1035" s="2"/>
    </row>
    <row r="1036" spans="1:13" ht="14.5" hidden="1" x14ac:dyDescent="0.35">
      <c r="A1036" s="2" t="s">
        <v>1514</v>
      </c>
      <c r="B1036" s="5">
        <v>46083</v>
      </c>
      <c r="C1036" s="2" t="s">
        <v>156</v>
      </c>
      <c r="D1036" s="2" t="s">
        <v>405</v>
      </c>
      <c r="E1036" s="3" t="s">
        <v>406</v>
      </c>
      <c r="F1036" s="2">
        <v>40</v>
      </c>
      <c r="G1036" s="2" t="s">
        <v>121</v>
      </c>
      <c r="H1036" s="2">
        <v>37900</v>
      </c>
      <c r="I1036" s="2">
        <f>IF(AND(B1036&gt;=GR_Report!$C$4,B1036&lt;=GR_Report!$E$4),1,0)</f>
        <v>1</v>
      </c>
      <c r="J1036" s="2">
        <f>IF(GR_Report!$C$6="All",1,IF(C1036=GR_Report!$C$6,1,0))</f>
        <v>1</v>
      </c>
      <c r="K1036" s="2">
        <f>IF(GR_Report!$G$6="All",1,IF(D1036=GR_Report!$G$6,1,0))</f>
        <v>1</v>
      </c>
      <c r="L1036" s="2">
        <f>IF(AND(I1036=1,J1036=1,K1036=1),COUNTIFS($I$2:I1036,1,$J$2:J1036,1,$K$2:K1036,1),"")</f>
        <v>168</v>
      </c>
      <c r="M1036" s="2"/>
    </row>
    <row r="1037" spans="1:13" ht="14.5" hidden="1" x14ac:dyDescent="0.35">
      <c r="A1037" s="2" t="s">
        <v>1515</v>
      </c>
      <c r="B1037" s="5">
        <v>46122</v>
      </c>
      <c r="C1037" s="2" t="s">
        <v>71</v>
      </c>
      <c r="D1037" s="2" t="s">
        <v>385</v>
      </c>
      <c r="E1037" s="3" t="s">
        <v>386</v>
      </c>
      <c r="F1037" s="2">
        <v>20</v>
      </c>
      <c r="G1037" s="2" t="s">
        <v>121</v>
      </c>
      <c r="H1037" s="2">
        <v>68600</v>
      </c>
      <c r="I1037" s="2">
        <f>IF(AND(B1037&gt;=GR_Report!$C$4,B1037&lt;=GR_Report!$E$4),1,0)</f>
        <v>0</v>
      </c>
      <c r="J1037" s="2">
        <f>IF(GR_Report!$C$6="All",1,IF(C1037=GR_Report!$C$6,1,0))</f>
        <v>1</v>
      </c>
      <c r="K1037" s="2">
        <f>IF(GR_Report!$G$6="All",1,IF(D1037=GR_Report!$G$6,1,0))</f>
        <v>1</v>
      </c>
      <c r="L1037" s="2" t="str">
        <f>IF(AND(I1037=1,J1037=1,K1037=1),COUNTIFS($I$2:I1037,1,$J$2:J1037,1,$K$2:K1037,1),"")</f>
        <v/>
      </c>
      <c r="M1037" s="2"/>
    </row>
    <row r="1038" spans="1:13" ht="14.5" hidden="1" x14ac:dyDescent="0.35">
      <c r="A1038" s="2" t="s">
        <v>1516</v>
      </c>
      <c r="B1038" s="5">
        <v>46086</v>
      </c>
      <c r="C1038" s="2" t="s">
        <v>147</v>
      </c>
      <c r="D1038" s="2" t="s">
        <v>347</v>
      </c>
      <c r="E1038" s="3" t="s">
        <v>348</v>
      </c>
      <c r="F1038" s="2">
        <v>20</v>
      </c>
      <c r="G1038" s="2" t="s">
        <v>15</v>
      </c>
      <c r="H1038" s="2">
        <v>35600</v>
      </c>
      <c r="I1038" s="2">
        <f>IF(AND(B1038&gt;=GR_Report!$C$4,B1038&lt;=GR_Report!$E$4),1,0)</f>
        <v>1</v>
      </c>
      <c r="J1038" s="2">
        <f>IF(GR_Report!$C$6="All",1,IF(C1038=GR_Report!$C$6,1,0))</f>
        <v>1</v>
      </c>
      <c r="K1038" s="2">
        <f>IF(GR_Report!$G$6="All",1,IF(D1038=GR_Report!$G$6,1,0))</f>
        <v>1</v>
      </c>
      <c r="L1038" s="2">
        <f>IF(AND(I1038=1,J1038=1,K1038=1),COUNTIFS($I$2:I1038,1,$J$2:J1038,1,$K$2:K1038,1),"")</f>
        <v>169</v>
      </c>
      <c r="M1038" s="2"/>
    </row>
    <row r="1039" spans="1:13" ht="14.5" hidden="1" x14ac:dyDescent="0.35">
      <c r="A1039" s="2" t="s">
        <v>1517</v>
      </c>
      <c r="B1039" s="5">
        <v>46153</v>
      </c>
      <c r="C1039" s="2" t="s">
        <v>76</v>
      </c>
      <c r="D1039" s="2" t="s">
        <v>387</v>
      </c>
      <c r="E1039" s="3" t="s">
        <v>388</v>
      </c>
      <c r="F1039" s="2">
        <v>150</v>
      </c>
      <c r="G1039" s="2" t="s">
        <v>121</v>
      </c>
      <c r="H1039" s="2">
        <v>87000</v>
      </c>
      <c r="I1039" s="2">
        <f>IF(AND(B1039&gt;=GR_Report!$C$4,B1039&lt;=GR_Report!$E$4),1,0)</f>
        <v>0</v>
      </c>
      <c r="J1039" s="2">
        <f>IF(GR_Report!$C$6="All",1,IF(C1039=GR_Report!$C$6,1,0))</f>
        <v>1</v>
      </c>
      <c r="K1039" s="2">
        <f>IF(GR_Report!$G$6="All",1,IF(D1039=GR_Report!$G$6,1,0))</f>
        <v>1</v>
      </c>
      <c r="L1039" s="2" t="str">
        <f>IF(AND(I1039=1,J1039=1,K1039=1),COUNTIFS($I$2:I1039,1,$J$2:J1039,1,$K$2:K1039,1),"")</f>
        <v/>
      </c>
      <c r="M1039" s="2"/>
    </row>
    <row r="1040" spans="1:13" ht="14.5" hidden="1" x14ac:dyDescent="0.35">
      <c r="A1040" s="2" t="s">
        <v>1518</v>
      </c>
      <c r="B1040" s="5">
        <v>46106</v>
      </c>
      <c r="C1040" s="2" t="s">
        <v>90</v>
      </c>
      <c r="D1040" s="2" t="s">
        <v>188</v>
      </c>
      <c r="E1040" s="3" t="s">
        <v>189</v>
      </c>
      <c r="F1040" s="2">
        <v>80</v>
      </c>
      <c r="G1040" s="2" t="s">
        <v>121</v>
      </c>
      <c r="H1040" s="2">
        <v>72700</v>
      </c>
      <c r="I1040" s="2">
        <f>IF(AND(B1040&gt;=GR_Report!$C$4,B1040&lt;=GR_Report!$E$4),1,0)</f>
        <v>1</v>
      </c>
      <c r="J1040" s="2">
        <f>IF(GR_Report!$C$6="All",1,IF(C1040=GR_Report!$C$6,1,0))</f>
        <v>1</v>
      </c>
      <c r="K1040" s="2">
        <f>IF(GR_Report!$G$6="All",1,IF(D1040=GR_Report!$G$6,1,0))</f>
        <v>1</v>
      </c>
      <c r="L1040" s="2">
        <f>IF(AND(I1040=1,J1040=1,K1040=1),COUNTIFS($I$2:I1040,1,$J$2:J1040,1,$K$2:K1040,1),"")</f>
        <v>170</v>
      </c>
      <c r="M1040" s="2"/>
    </row>
    <row r="1041" spans="1:13" ht="14.5" hidden="1" x14ac:dyDescent="0.35">
      <c r="A1041" s="2" t="s">
        <v>1519</v>
      </c>
      <c r="B1041" s="5">
        <v>46100</v>
      </c>
      <c r="C1041" s="2" t="s">
        <v>97</v>
      </c>
      <c r="D1041" s="2" t="s">
        <v>95</v>
      </c>
      <c r="E1041" s="3" t="s">
        <v>96</v>
      </c>
      <c r="F1041" s="2">
        <v>20</v>
      </c>
      <c r="G1041" s="2" t="s">
        <v>15</v>
      </c>
      <c r="H1041" s="2">
        <v>68700</v>
      </c>
      <c r="I1041" s="2">
        <f>IF(AND(B1041&gt;=GR_Report!$C$4,B1041&lt;=GR_Report!$E$4),1,0)</f>
        <v>1</v>
      </c>
      <c r="J1041" s="2">
        <f>IF(GR_Report!$C$6="All",1,IF(C1041=GR_Report!$C$6,1,0))</f>
        <v>1</v>
      </c>
      <c r="K1041" s="2">
        <f>IF(GR_Report!$G$6="All",1,IF(D1041=GR_Report!$G$6,1,0))</f>
        <v>1</v>
      </c>
      <c r="L1041" s="2">
        <f>IF(AND(I1041=1,J1041=1,K1041=1),COUNTIFS($I$2:I1041,1,$J$2:J1041,1,$K$2:K1041,1),"")</f>
        <v>171</v>
      </c>
      <c r="M1041" s="2"/>
    </row>
    <row r="1042" spans="1:13" ht="14.5" hidden="1" x14ac:dyDescent="0.35">
      <c r="A1042" s="2" t="s">
        <v>1520</v>
      </c>
      <c r="B1042" s="5">
        <v>46184</v>
      </c>
      <c r="C1042" s="2" t="s">
        <v>97</v>
      </c>
      <c r="D1042" s="2" t="s">
        <v>397</v>
      </c>
      <c r="E1042" s="3" t="s">
        <v>398</v>
      </c>
      <c r="F1042" s="2">
        <v>150</v>
      </c>
      <c r="G1042" s="2" t="s">
        <v>121</v>
      </c>
      <c r="H1042" s="2">
        <v>9800</v>
      </c>
      <c r="I1042" s="2">
        <f>IF(AND(B1042&gt;=GR_Report!$C$4,B1042&lt;=GR_Report!$E$4),1,0)</f>
        <v>0</v>
      </c>
      <c r="J1042" s="2">
        <f>IF(GR_Report!$C$6="All",1,IF(C1042=GR_Report!$C$6,1,0))</f>
        <v>1</v>
      </c>
      <c r="K1042" s="2">
        <f>IF(GR_Report!$G$6="All",1,IF(D1042=GR_Report!$G$6,1,0))</f>
        <v>1</v>
      </c>
      <c r="L1042" s="2" t="str">
        <f>IF(AND(I1042=1,J1042=1,K1042=1),COUNTIFS($I$2:I1042,1,$J$2:J1042,1,$K$2:K1042,1),"")</f>
        <v/>
      </c>
      <c r="M1042" s="2"/>
    </row>
    <row r="1043" spans="1:13" ht="14.5" hidden="1" x14ac:dyDescent="0.35">
      <c r="A1043" s="2" t="s">
        <v>1521</v>
      </c>
      <c r="B1043" s="5">
        <v>46117</v>
      </c>
      <c r="C1043" s="2" t="s">
        <v>227</v>
      </c>
      <c r="D1043" s="2" t="s">
        <v>293</v>
      </c>
      <c r="E1043" s="3" t="s">
        <v>294</v>
      </c>
      <c r="F1043" s="2">
        <v>20</v>
      </c>
      <c r="G1043" s="2" t="s">
        <v>262</v>
      </c>
      <c r="H1043" s="2">
        <v>7000</v>
      </c>
      <c r="I1043" s="2">
        <f>IF(AND(B1043&gt;=GR_Report!$C$4,B1043&lt;=GR_Report!$E$4),1,0)</f>
        <v>0</v>
      </c>
      <c r="J1043" s="2">
        <f>IF(GR_Report!$C$6="All",1,IF(C1043=GR_Report!$C$6,1,0))</f>
        <v>1</v>
      </c>
      <c r="K1043" s="2">
        <f>IF(GR_Report!$G$6="All",1,IF(D1043=GR_Report!$G$6,1,0))</f>
        <v>1</v>
      </c>
      <c r="L1043" s="2" t="str">
        <f>IF(AND(I1043=1,J1043=1,K1043=1),COUNTIFS($I$2:I1043,1,$J$2:J1043,1,$K$2:K1043,1),"")</f>
        <v/>
      </c>
      <c r="M1043" s="2"/>
    </row>
    <row r="1044" spans="1:13" ht="14.5" hidden="1" x14ac:dyDescent="0.35">
      <c r="A1044" s="2" t="s">
        <v>1522</v>
      </c>
      <c r="B1044" s="5">
        <v>46099</v>
      </c>
      <c r="C1044" s="2" t="s">
        <v>41</v>
      </c>
      <c r="D1044" s="2" t="s">
        <v>337</v>
      </c>
      <c r="E1044" s="3" t="s">
        <v>338</v>
      </c>
      <c r="F1044" s="2">
        <v>100</v>
      </c>
      <c r="G1044" s="2" t="s">
        <v>15</v>
      </c>
      <c r="H1044" s="2">
        <v>8100</v>
      </c>
      <c r="I1044" s="2">
        <f>IF(AND(B1044&gt;=GR_Report!$C$4,B1044&lt;=GR_Report!$E$4),1,0)</f>
        <v>1</v>
      </c>
      <c r="J1044" s="2">
        <f>IF(GR_Report!$C$6="All",1,IF(C1044=GR_Report!$C$6,1,0))</f>
        <v>1</v>
      </c>
      <c r="K1044" s="2">
        <f>IF(GR_Report!$G$6="All",1,IF(D1044=GR_Report!$G$6,1,0))</f>
        <v>1</v>
      </c>
      <c r="L1044" s="2">
        <f>IF(AND(I1044=1,J1044=1,K1044=1),COUNTIFS($I$2:I1044,1,$J$2:J1044,1,$K$2:K1044,1),"")</f>
        <v>172</v>
      </c>
      <c r="M1044" s="2"/>
    </row>
    <row r="1045" spans="1:13" ht="14.5" x14ac:dyDescent="0.35">
      <c r="A1045" s="2" t="s">
        <v>1523</v>
      </c>
      <c r="B1045" s="5">
        <v>46033</v>
      </c>
      <c r="C1045" s="2" t="s">
        <v>46</v>
      </c>
      <c r="D1045" s="2" t="s">
        <v>403</v>
      </c>
      <c r="E1045" s="3" t="s">
        <v>404</v>
      </c>
      <c r="F1045" s="2">
        <v>150</v>
      </c>
      <c r="G1045" s="2" t="s">
        <v>121</v>
      </c>
      <c r="H1045" s="2">
        <v>55300</v>
      </c>
      <c r="I1045" s="2">
        <f>IF(AND(B1045&gt;=GR_Report!$C$4,B1045&lt;=GR_Report!$E$4),1,0)</f>
        <v>0</v>
      </c>
      <c r="J1045" s="2">
        <f>IF(GR_Report!$C$6="All",1,IF(C1045=GR_Report!$C$6,1,0))</f>
        <v>1</v>
      </c>
      <c r="K1045" s="2">
        <f>IF(GR_Report!$G$6="All",1,IF(D1045=GR_Report!$G$6,1,0))</f>
        <v>1</v>
      </c>
      <c r="L1045" s="2" t="str">
        <f>IF(AND(I1045=1,J1045=1,K1045=1),COUNTIFS($I$2:I1045,1,$J$2:J1045,1,$K$2:K1045,1),"")</f>
        <v/>
      </c>
      <c r="M1045" s="2"/>
    </row>
    <row r="1046" spans="1:13" ht="14.5" hidden="1" x14ac:dyDescent="0.35">
      <c r="A1046" s="2" t="s">
        <v>1524</v>
      </c>
      <c r="B1046" s="5">
        <v>46099</v>
      </c>
      <c r="C1046" s="2" t="s">
        <v>251</v>
      </c>
      <c r="D1046" s="2" t="s">
        <v>351</v>
      </c>
      <c r="E1046" s="3" t="s">
        <v>352</v>
      </c>
      <c r="F1046" s="2">
        <v>40</v>
      </c>
      <c r="G1046" s="2" t="s">
        <v>15</v>
      </c>
      <c r="H1046" s="2">
        <v>31900</v>
      </c>
      <c r="I1046" s="2">
        <f>IF(AND(B1046&gt;=GR_Report!$C$4,B1046&lt;=GR_Report!$E$4),1,0)</f>
        <v>1</v>
      </c>
      <c r="J1046" s="2">
        <f>IF(GR_Report!$C$6="All",1,IF(C1046=GR_Report!$C$6,1,0))</f>
        <v>1</v>
      </c>
      <c r="K1046" s="2">
        <f>IF(GR_Report!$G$6="All",1,IF(D1046=GR_Report!$G$6,1,0))</f>
        <v>1</v>
      </c>
      <c r="L1046" s="2">
        <f>IF(AND(I1046=1,J1046=1,K1046=1),COUNTIFS($I$2:I1046,1,$J$2:J1046,1,$K$2:K1046,1),"")</f>
        <v>173</v>
      </c>
      <c r="M1046" s="2"/>
    </row>
    <row r="1047" spans="1:13" ht="14.5" hidden="1" x14ac:dyDescent="0.35">
      <c r="A1047" s="2" t="s">
        <v>1525</v>
      </c>
      <c r="B1047" s="5">
        <v>46110</v>
      </c>
      <c r="C1047" s="2" t="s">
        <v>16</v>
      </c>
      <c r="D1047" s="2" t="s">
        <v>345</v>
      </c>
      <c r="E1047" s="3" t="s">
        <v>346</v>
      </c>
      <c r="F1047" s="2">
        <v>150</v>
      </c>
      <c r="G1047" s="2" t="s">
        <v>15</v>
      </c>
      <c r="H1047" s="2">
        <v>28200</v>
      </c>
      <c r="I1047" s="2">
        <f>IF(AND(B1047&gt;=GR_Report!$C$4,B1047&lt;=GR_Report!$E$4),1,0)</f>
        <v>1</v>
      </c>
      <c r="J1047" s="2">
        <f>IF(GR_Report!$C$6="All",1,IF(C1047=GR_Report!$C$6,1,0))</f>
        <v>1</v>
      </c>
      <c r="K1047" s="2">
        <f>IF(GR_Report!$G$6="All",1,IF(D1047=GR_Report!$G$6,1,0))</f>
        <v>1</v>
      </c>
      <c r="L1047" s="2">
        <f>IF(AND(I1047=1,J1047=1,K1047=1),COUNTIFS($I$2:I1047,1,$J$2:J1047,1,$K$2:K1047,1),"")</f>
        <v>174</v>
      </c>
      <c r="M1047" s="2"/>
    </row>
    <row r="1048" spans="1:13" ht="14.5" hidden="1" x14ac:dyDescent="0.35">
      <c r="A1048" s="2" t="s">
        <v>1526</v>
      </c>
      <c r="B1048" s="5">
        <v>46110</v>
      </c>
      <c r="C1048" s="2" t="s">
        <v>61</v>
      </c>
      <c r="D1048" s="2" t="s">
        <v>391</v>
      </c>
      <c r="E1048" s="3" t="s">
        <v>392</v>
      </c>
      <c r="F1048" s="2">
        <v>120</v>
      </c>
      <c r="G1048" s="2" t="s">
        <v>121</v>
      </c>
      <c r="H1048" s="2">
        <v>8300</v>
      </c>
      <c r="I1048" s="2">
        <f>IF(AND(B1048&gt;=GR_Report!$C$4,B1048&lt;=GR_Report!$E$4),1,0)</f>
        <v>1</v>
      </c>
      <c r="J1048" s="2">
        <f>IF(GR_Report!$C$6="All",1,IF(C1048=GR_Report!$C$6,1,0))</f>
        <v>1</v>
      </c>
      <c r="K1048" s="2">
        <f>IF(GR_Report!$G$6="All",1,IF(D1048=GR_Report!$G$6,1,0))</f>
        <v>1</v>
      </c>
      <c r="L1048" s="2">
        <f>IF(AND(I1048=1,J1048=1,K1048=1),COUNTIFS($I$2:I1048,1,$J$2:J1048,1,$K$2:K1048,1),"")</f>
        <v>175</v>
      </c>
      <c r="M1048" s="2"/>
    </row>
    <row r="1049" spans="1:13" ht="14.5" hidden="1" x14ac:dyDescent="0.35">
      <c r="A1049" s="2" t="s">
        <v>1527</v>
      </c>
      <c r="B1049" s="5">
        <v>46109</v>
      </c>
      <c r="C1049" s="2" t="s">
        <v>56</v>
      </c>
      <c r="D1049" s="2" t="s">
        <v>423</v>
      </c>
      <c r="E1049" s="3" t="s">
        <v>424</v>
      </c>
      <c r="F1049" s="2">
        <v>200</v>
      </c>
      <c r="G1049" s="2" t="s">
        <v>121</v>
      </c>
      <c r="H1049" s="2">
        <v>54700</v>
      </c>
      <c r="I1049" s="2">
        <f>IF(AND(B1049&gt;=GR_Report!$C$4,B1049&lt;=GR_Report!$E$4),1,0)</f>
        <v>1</v>
      </c>
      <c r="J1049" s="2">
        <f>IF(GR_Report!$C$6="All",1,IF(C1049=GR_Report!$C$6,1,0))</f>
        <v>1</v>
      </c>
      <c r="K1049" s="2">
        <f>IF(GR_Report!$G$6="All",1,IF(D1049=GR_Report!$G$6,1,0))</f>
        <v>1</v>
      </c>
      <c r="L1049" s="2">
        <f>IF(AND(I1049=1,J1049=1,K1049=1),COUNTIFS($I$2:I1049,1,$J$2:J1049,1,$K$2:K1049,1),"")</f>
        <v>176</v>
      </c>
      <c r="M1049" s="2"/>
    </row>
    <row r="1050" spans="1:13" ht="14.5" hidden="1" x14ac:dyDescent="0.35">
      <c r="A1050" s="2" t="s">
        <v>1528</v>
      </c>
      <c r="B1050" s="5">
        <v>46064</v>
      </c>
      <c r="C1050" s="2" t="s">
        <v>156</v>
      </c>
      <c r="D1050" s="2" t="s">
        <v>216</v>
      </c>
      <c r="E1050" s="3" t="s">
        <v>217</v>
      </c>
      <c r="F1050" s="2">
        <v>50</v>
      </c>
      <c r="G1050" s="2" t="s">
        <v>121</v>
      </c>
      <c r="H1050" s="2">
        <v>9700</v>
      </c>
      <c r="I1050" s="2">
        <f>IF(AND(B1050&gt;=GR_Report!$C$4,B1050&lt;=GR_Report!$E$4),1,0)</f>
        <v>0</v>
      </c>
      <c r="J1050" s="2">
        <f>IF(GR_Report!$C$6="All",1,IF(C1050=GR_Report!$C$6,1,0))</f>
        <v>1</v>
      </c>
      <c r="K1050" s="2">
        <f>IF(GR_Report!$G$6="All",1,IF(D1050=GR_Report!$G$6,1,0))</f>
        <v>1</v>
      </c>
      <c r="L1050" s="2" t="str">
        <f>IF(AND(I1050=1,J1050=1,K1050=1),COUNTIFS($I$2:I1050,1,$J$2:J1050,1,$K$2:K1050,1),"")</f>
        <v/>
      </c>
      <c r="M1050" s="2"/>
    </row>
    <row r="1051" spans="1:13" ht="14.5" hidden="1" x14ac:dyDescent="0.35">
      <c r="A1051" s="2" t="s">
        <v>1529</v>
      </c>
      <c r="B1051" s="5">
        <v>46200</v>
      </c>
      <c r="C1051" s="2" t="s">
        <v>46</v>
      </c>
      <c r="D1051" s="2" t="s">
        <v>86</v>
      </c>
      <c r="E1051" s="3" t="s">
        <v>87</v>
      </c>
      <c r="F1051" s="2">
        <v>150</v>
      </c>
      <c r="G1051" s="2" t="s">
        <v>15</v>
      </c>
      <c r="H1051" s="2">
        <v>7400</v>
      </c>
      <c r="I1051" s="2">
        <f>IF(AND(B1051&gt;=GR_Report!$C$4,B1051&lt;=GR_Report!$E$4),1,0)</f>
        <v>0</v>
      </c>
      <c r="J1051" s="2">
        <f>IF(GR_Report!$C$6="All",1,IF(C1051=GR_Report!$C$6,1,0))</f>
        <v>1</v>
      </c>
      <c r="K1051" s="2">
        <f>IF(GR_Report!$G$6="All",1,IF(D1051=GR_Report!$G$6,1,0))</f>
        <v>1</v>
      </c>
      <c r="L1051" s="2" t="str">
        <f>IF(AND(I1051=1,J1051=1,K1051=1),COUNTIFS($I$2:I1051,1,$J$2:J1051,1,$K$2:K1051,1),"")</f>
        <v/>
      </c>
      <c r="M1051" s="2"/>
    </row>
    <row r="1052" spans="1:13" ht="14.5" hidden="1" x14ac:dyDescent="0.35">
      <c r="A1052" s="2" t="s">
        <v>1530</v>
      </c>
      <c r="B1052" s="5">
        <v>46114</v>
      </c>
      <c r="C1052" s="2" t="s">
        <v>105</v>
      </c>
      <c r="D1052" s="2" t="s">
        <v>335</v>
      </c>
      <c r="E1052" s="3" t="s">
        <v>336</v>
      </c>
      <c r="F1052" s="2">
        <v>30</v>
      </c>
      <c r="G1052" s="2" t="s">
        <v>15</v>
      </c>
      <c r="H1052" s="2">
        <v>45300</v>
      </c>
      <c r="I1052" s="2">
        <f>IF(AND(B1052&gt;=GR_Report!$C$4,B1052&lt;=GR_Report!$E$4),1,0)</f>
        <v>0</v>
      </c>
      <c r="J1052" s="2">
        <f>IF(GR_Report!$C$6="All",1,IF(C1052=GR_Report!$C$6,1,0))</f>
        <v>1</v>
      </c>
      <c r="K1052" s="2">
        <f>IF(GR_Report!$G$6="All",1,IF(D1052=GR_Report!$G$6,1,0))</f>
        <v>1</v>
      </c>
      <c r="L1052" s="2" t="str">
        <f>IF(AND(I1052=1,J1052=1,K1052=1),COUNTIFS($I$2:I1052,1,$J$2:J1052,1,$K$2:K1052,1),"")</f>
        <v/>
      </c>
      <c r="M1052" s="2"/>
    </row>
    <row r="1053" spans="1:13" ht="14.5" hidden="1" x14ac:dyDescent="0.35">
      <c r="A1053" s="2" t="s">
        <v>1531</v>
      </c>
      <c r="B1053" s="5">
        <v>46164</v>
      </c>
      <c r="C1053" s="2" t="s">
        <v>49</v>
      </c>
      <c r="D1053" s="2" t="s">
        <v>442</v>
      </c>
      <c r="E1053" s="3" t="s">
        <v>443</v>
      </c>
      <c r="F1053" s="2">
        <v>50</v>
      </c>
      <c r="G1053" s="2" t="s">
        <v>121</v>
      </c>
      <c r="H1053" s="2">
        <v>15000</v>
      </c>
      <c r="I1053" s="2">
        <f>IF(AND(B1053&gt;=GR_Report!$C$4,B1053&lt;=GR_Report!$E$4),1,0)</f>
        <v>0</v>
      </c>
      <c r="J1053" s="2">
        <f>IF(GR_Report!$C$6="All",1,IF(C1053=GR_Report!$C$6,1,0))</f>
        <v>1</v>
      </c>
      <c r="K1053" s="2">
        <f>IF(GR_Report!$G$6="All",1,IF(D1053=GR_Report!$G$6,1,0))</f>
        <v>1</v>
      </c>
      <c r="L1053" s="2" t="str">
        <f>IF(AND(I1053=1,J1053=1,K1053=1),COUNTIFS($I$2:I1053,1,$J$2:J1053,1,$K$2:K1053,1),"")</f>
        <v/>
      </c>
      <c r="M1053" s="2"/>
    </row>
    <row r="1054" spans="1:13" ht="14.5" hidden="1" x14ac:dyDescent="0.35">
      <c r="A1054" s="2" t="s">
        <v>1532</v>
      </c>
      <c r="B1054" s="5">
        <v>46119</v>
      </c>
      <c r="C1054" s="2" t="s">
        <v>179</v>
      </c>
      <c r="D1054" s="2" t="s">
        <v>177</v>
      </c>
      <c r="E1054" s="3" t="s">
        <v>178</v>
      </c>
      <c r="F1054" s="2">
        <v>200</v>
      </c>
      <c r="G1054" s="2" t="s">
        <v>121</v>
      </c>
      <c r="H1054" s="2">
        <v>12500</v>
      </c>
      <c r="I1054" s="2">
        <f>IF(AND(B1054&gt;=GR_Report!$C$4,B1054&lt;=GR_Report!$E$4),1,0)</f>
        <v>0</v>
      </c>
      <c r="J1054" s="2">
        <f>IF(GR_Report!$C$6="All",1,IF(C1054=GR_Report!$C$6,1,0))</f>
        <v>1</v>
      </c>
      <c r="K1054" s="2">
        <f>IF(GR_Report!$G$6="All",1,IF(D1054=GR_Report!$G$6,1,0))</f>
        <v>1</v>
      </c>
      <c r="L1054" s="2" t="str">
        <f>IF(AND(I1054=1,J1054=1,K1054=1),COUNTIFS($I$2:I1054,1,$J$2:J1054,1,$K$2:K1054,1),"")</f>
        <v/>
      </c>
      <c r="M1054" s="2"/>
    </row>
    <row r="1055" spans="1:13" ht="14.5" hidden="1" x14ac:dyDescent="0.35">
      <c r="A1055" s="2" t="s">
        <v>1533</v>
      </c>
      <c r="B1055" s="5">
        <v>46103</v>
      </c>
      <c r="C1055" s="2" t="s">
        <v>24</v>
      </c>
      <c r="D1055" s="2" t="s">
        <v>472</v>
      </c>
      <c r="E1055" s="3" t="s">
        <v>473</v>
      </c>
      <c r="F1055" s="2">
        <v>150</v>
      </c>
      <c r="G1055" s="2" t="s">
        <v>121</v>
      </c>
      <c r="H1055" s="2">
        <v>75800</v>
      </c>
      <c r="I1055" s="2">
        <f>IF(AND(B1055&gt;=GR_Report!$C$4,B1055&lt;=GR_Report!$E$4),1,0)</f>
        <v>1</v>
      </c>
      <c r="J1055" s="2">
        <f>IF(GR_Report!$C$6="All",1,IF(C1055=GR_Report!$C$6,1,0))</f>
        <v>1</v>
      </c>
      <c r="K1055" s="2">
        <f>IF(GR_Report!$G$6="All",1,IF(D1055=GR_Report!$G$6,1,0))</f>
        <v>1</v>
      </c>
      <c r="L1055" s="2">
        <f>IF(AND(I1055=1,J1055=1,K1055=1),COUNTIFS($I$2:I1055,1,$J$2:J1055,1,$K$2:K1055,1),"")</f>
        <v>177</v>
      </c>
      <c r="M1055" s="2"/>
    </row>
    <row r="1056" spans="1:13" ht="14.5" hidden="1" x14ac:dyDescent="0.35">
      <c r="A1056" s="2" t="s">
        <v>1534</v>
      </c>
      <c r="B1056" s="5">
        <v>46076</v>
      </c>
      <c r="C1056" s="2" t="s">
        <v>147</v>
      </c>
      <c r="D1056" s="2" t="s">
        <v>145</v>
      </c>
      <c r="E1056" s="3" t="s">
        <v>146</v>
      </c>
      <c r="F1056" s="2">
        <v>20</v>
      </c>
      <c r="G1056" s="2" t="s">
        <v>121</v>
      </c>
      <c r="H1056" s="2">
        <v>54200</v>
      </c>
      <c r="I1056" s="2">
        <f>IF(AND(B1056&gt;=GR_Report!$C$4,B1056&lt;=GR_Report!$E$4),1,0)</f>
        <v>0</v>
      </c>
      <c r="J1056" s="2">
        <f>IF(GR_Report!$C$6="All",1,IF(C1056=GR_Report!$C$6,1,0))</f>
        <v>1</v>
      </c>
      <c r="K1056" s="2">
        <f>IF(GR_Report!$G$6="All",1,IF(D1056=GR_Report!$G$6,1,0))</f>
        <v>1</v>
      </c>
      <c r="L1056" s="2" t="str">
        <f>IF(AND(I1056=1,J1056=1,K1056=1),COUNTIFS($I$2:I1056,1,$J$2:J1056,1,$K$2:K1056,1),"")</f>
        <v/>
      </c>
      <c r="M1056" s="2"/>
    </row>
    <row r="1057" spans="1:13" ht="14.5" hidden="1" x14ac:dyDescent="0.35">
      <c r="A1057" s="2" t="s">
        <v>1535</v>
      </c>
      <c r="B1057" s="5">
        <v>46068</v>
      </c>
      <c r="C1057" s="2" t="s">
        <v>46</v>
      </c>
      <c r="D1057" s="2" t="s">
        <v>276</v>
      </c>
      <c r="E1057" s="3" t="s">
        <v>277</v>
      </c>
      <c r="F1057" s="2">
        <v>20</v>
      </c>
      <c r="G1057" s="2" t="s">
        <v>262</v>
      </c>
      <c r="H1057" s="2">
        <v>52700</v>
      </c>
      <c r="I1057" s="2">
        <f>IF(AND(B1057&gt;=GR_Report!$C$4,B1057&lt;=GR_Report!$E$4),1,0)</f>
        <v>0</v>
      </c>
      <c r="J1057" s="2">
        <f>IF(GR_Report!$C$6="All",1,IF(C1057=GR_Report!$C$6,1,0))</f>
        <v>1</v>
      </c>
      <c r="K1057" s="2">
        <f>IF(GR_Report!$G$6="All",1,IF(D1057=GR_Report!$G$6,1,0))</f>
        <v>1</v>
      </c>
      <c r="L1057" s="2" t="str">
        <f>IF(AND(I1057=1,J1057=1,K1057=1),COUNTIFS($I$2:I1057,1,$J$2:J1057,1,$K$2:K1057,1),"")</f>
        <v/>
      </c>
      <c r="M1057" s="2"/>
    </row>
    <row r="1058" spans="1:13" ht="14.5" hidden="1" x14ac:dyDescent="0.35">
      <c r="A1058" s="2" t="s">
        <v>1536</v>
      </c>
      <c r="B1058" s="5">
        <v>46199</v>
      </c>
      <c r="C1058" s="2" t="s">
        <v>24</v>
      </c>
      <c r="D1058" s="2" t="s">
        <v>180</v>
      </c>
      <c r="E1058" s="3" t="s">
        <v>181</v>
      </c>
      <c r="F1058" s="2">
        <v>60</v>
      </c>
      <c r="G1058" s="2" t="s">
        <v>121</v>
      </c>
      <c r="H1058" s="2">
        <v>50300</v>
      </c>
      <c r="I1058" s="2">
        <f>IF(AND(B1058&gt;=GR_Report!$C$4,B1058&lt;=GR_Report!$E$4),1,0)</f>
        <v>0</v>
      </c>
      <c r="J1058" s="2">
        <f>IF(GR_Report!$C$6="All",1,IF(C1058=GR_Report!$C$6,1,0))</f>
        <v>1</v>
      </c>
      <c r="K1058" s="2">
        <f>IF(GR_Report!$G$6="All",1,IF(D1058=GR_Report!$G$6,1,0))</f>
        <v>1</v>
      </c>
      <c r="L1058" s="2" t="str">
        <f>IF(AND(I1058=1,J1058=1,K1058=1),COUNTIFS($I$2:I1058,1,$J$2:J1058,1,$K$2:K1058,1),"")</f>
        <v/>
      </c>
      <c r="M1058" s="2"/>
    </row>
    <row r="1059" spans="1:13" ht="14.5" hidden="1" x14ac:dyDescent="0.35">
      <c r="A1059" s="2" t="s">
        <v>1537</v>
      </c>
      <c r="B1059" s="5">
        <v>46082</v>
      </c>
      <c r="C1059" s="2" t="s">
        <v>220</v>
      </c>
      <c r="D1059" s="2" t="s">
        <v>399</v>
      </c>
      <c r="E1059" s="3" t="s">
        <v>400</v>
      </c>
      <c r="F1059" s="2">
        <v>50</v>
      </c>
      <c r="G1059" s="2" t="s">
        <v>121</v>
      </c>
      <c r="H1059" s="2">
        <v>9000</v>
      </c>
      <c r="I1059" s="2">
        <f>IF(AND(B1059&gt;=GR_Report!$C$4,B1059&lt;=GR_Report!$E$4),1,0)</f>
        <v>1</v>
      </c>
      <c r="J1059" s="2">
        <f>IF(GR_Report!$C$6="All",1,IF(C1059=GR_Report!$C$6,1,0))</f>
        <v>1</v>
      </c>
      <c r="K1059" s="2">
        <f>IF(GR_Report!$G$6="All",1,IF(D1059=GR_Report!$G$6,1,0))</f>
        <v>1</v>
      </c>
      <c r="L1059" s="2">
        <f>IF(AND(I1059=1,J1059=1,K1059=1),COUNTIFS($I$2:I1059,1,$J$2:J1059,1,$K$2:K1059,1),"")</f>
        <v>178</v>
      </c>
      <c r="M1059" s="2"/>
    </row>
    <row r="1060" spans="1:13" ht="14.5" hidden="1" x14ac:dyDescent="0.35">
      <c r="A1060" s="2" t="s">
        <v>1538</v>
      </c>
      <c r="B1060" s="5">
        <v>46064</v>
      </c>
      <c r="C1060" s="2" t="s">
        <v>76</v>
      </c>
      <c r="D1060" s="2" t="s">
        <v>74</v>
      </c>
      <c r="E1060" s="3" t="s">
        <v>75</v>
      </c>
      <c r="F1060" s="2">
        <v>30</v>
      </c>
      <c r="G1060" s="2" t="s">
        <v>15</v>
      </c>
      <c r="H1060" s="2">
        <v>43000</v>
      </c>
      <c r="I1060" s="2">
        <f>IF(AND(B1060&gt;=GR_Report!$C$4,B1060&lt;=GR_Report!$E$4),1,0)</f>
        <v>0</v>
      </c>
      <c r="J1060" s="2">
        <f>IF(GR_Report!$C$6="All",1,IF(C1060=GR_Report!$C$6,1,0))</f>
        <v>1</v>
      </c>
      <c r="K1060" s="2">
        <f>IF(GR_Report!$G$6="All",1,IF(D1060=GR_Report!$G$6,1,0))</f>
        <v>1</v>
      </c>
      <c r="L1060" s="2" t="str">
        <f>IF(AND(I1060=1,J1060=1,K1060=1),COUNTIFS($I$2:I1060,1,$J$2:J1060,1,$K$2:K1060,1),"")</f>
        <v/>
      </c>
      <c r="M1060" s="2"/>
    </row>
    <row r="1061" spans="1:13" ht="14.5" hidden="1" x14ac:dyDescent="0.35">
      <c r="A1061" s="2" t="s">
        <v>1539</v>
      </c>
      <c r="B1061" s="5">
        <v>46194</v>
      </c>
      <c r="C1061" s="2" t="s">
        <v>138</v>
      </c>
      <c r="D1061" s="2" t="s">
        <v>349</v>
      </c>
      <c r="E1061" s="3" t="s">
        <v>350</v>
      </c>
      <c r="F1061" s="2">
        <v>100</v>
      </c>
      <c r="G1061" s="2" t="s">
        <v>15</v>
      </c>
      <c r="H1061" s="2">
        <v>40700</v>
      </c>
      <c r="I1061" s="2">
        <f>IF(AND(B1061&gt;=GR_Report!$C$4,B1061&lt;=GR_Report!$E$4),1,0)</f>
        <v>0</v>
      </c>
      <c r="J1061" s="2">
        <f>IF(GR_Report!$C$6="All",1,IF(C1061=GR_Report!$C$6,1,0))</f>
        <v>1</v>
      </c>
      <c r="K1061" s="2">
        <f>IF(GR_Report!$G$6="All",1,IF(D1061=GR_Report!$G$6,1,0))</f>
        <v>1</v>
      </c>
      <c r="L1061" s="2" t="str">
        <f>IF(AND(I1061=1,J1061=1,K1061=1),COUNTIFS($I$2:I1061,1,$J$2:J1061,1,$K$2:K1061,1),"")</f>
        <v/>
      </c>
      <c r="M1061" s="2"/>
    </row>
    <row r="1062" spans="1:13" ht="14.5" hidden="1" x14ac:dyDescent="0.35">
      <c r="A1062" s="2" t="s">
        <v>1540</v>
      </c>
      <c r="B1062" s="5">
        <v>46080</v>
      </c>
      <c r="C1062" s="2" t="s">
        <v>138</v>
      </c>
      <c r="D1062" s="2" t="s">
        <v>136</v>
      </c>
      <c r="E1062" s="3" t="s">
        <v>137</v>
      </c>
      <c r="F1062" s="2">
        <v>200</v>
      </c>
      <c r="G1062" s="2" t="s">
        <v>121</v>
      </c>
      <c r="H1062" s="2">
        <v>84400</v>
      </c>
      <c r="I1062" s="2">
        <f>IF(AND(B1062&gt;=GR_Report!$C$4,B1062&lt;=GR_Report!$E$4),1,0)</f>
        <v>0</v>
      </c>
      <c r="J1062" s="2">
        <f>IF(GR_Report!$C$6="All",1,IF(C1062=GR_Report!$C$6,1,0))</f>
        <v>1</v>
      </c>
      <c r="K1062" s="2">
        <f>IF(GR_Report!$G$6="All",1,IF(D1062=GR_Report!$G$6,1,0))</f>
        <v>1</v>
      </c>
      <c r="L1062" s="2" t="str">
        <f>IF(AND(I1062=1,J1062=1,K1062=1),COUNTIFS($I$2:I1062,1,$J$2:J1062,1,$K$2:K1062,1),"")</f>
        <v/>
      </c>
      <c r="M1062" s="2"/>
    </row>
    <row r="1063" spans="1:13" ht="14.5" hidden="1" x14ac:dyDescent="0.35">
      <c r="A1063" s="2" t="s">
        <v>1541</v>
      </c>
      <c r="B1063" s="5">
        <v>46107</v>
      </c>
      <c r="C1063" s="2" t="s">
        <v>46</v>
      </c>
      <c r="D1063" s="2" t="s">
        <v>276</v>
      </c>
      <c r="E1063" s="3" t="s">
        <v>277</v>
      </c>
      <c r="F1063" s="2">
        <v>200</v>
      </c>
      <c r="G1063" s="2" t="s">
        <v>262</v>
      </c>
      <c r="H1063" s="2">
        <v>52700</v>
      </c>
      <c r="I1063" s="2">
        <f>IF(AND(B1063&gt;=GR_Report!$C$4,B1063&lt;=GR_Report!$E$4),1,0)</f>
        <v>1</v>
      </c>
      <c r="J1063" s="2">
        <f>IF(GR_Report!$C$6="All",1,IF(C1063=GR_Report!$C$6,1,0))</f>
        <v>1</v>
      </c>
      <c r="K1063" s="2">
        <f>IF(GR_Report!$G$6="All",1,IF(D1063=GR_Report!$G$6,1,0))</f>
        <v>1</v>
      </c>
      <c r="L1063" s="2">
        <f>IF(AND(I1063=1,J1063=1,K1063=1),COUNTIFS($I$2:I1063,1,$J$2:J1063,1,$K$2:K1063,1),"")</f>
        <v>179</v>
      </c>
      <c r="M1063" s="2"/>
    </row>
    <row r="1064" spans="1:13" ht="14.5" x14ac:dyDescent="0.35">
      <c r="A1064" s="2" t="s">
        <v>1542</v>
      </c>
      <c r="B1064" s="5">
        <v>46039</v>
      </c>
      <c r="C1064" s="2" t="s">
        <v>20</v>
      </c>
      <c r="D1064" s="2" t="s">
        <v>464</v>
      </c>
      <c r="E1064" s="3" t="s">
        <v>465</v>
      </c>
      <c r="F1064" s="2">
        <v>40</v>
      </c>
      <c r="G1064" s="2" t="s">
        <v>121</v>
      </c>
      <c r="H1064" s="2">
        <v>30900</v>
      </c>
      <c r="I1064" s="2">
        <f>IF(AND(B1064&gt;=GR_Report!$C$4,B1064&lt;=GR_Report!$E$4),1,0)</f>
        <v>0</v>
      </c>
      <c r="J1064" s="2">
        <f>IF(GR_Report!$C$6="All",1,IF(C1064=GR_Report!$C$6,1,0))</f>
        <v>1</v>
      </c>
      <c r="K1064" s="2">
        <f>IF(GR_Report!$G$6="All",1,IF(D1064=GR_Report!$G$6,1,0))</f>
        <v>1</v>
      </c>
      <c r="L1064" s="2" t="str">
        <f>IF(AND(I1064=1,J1064=1,K1064=1),COUNTIFS($I$2:I1064,1,$J$2:J1064,1,$K$2:K1064,1),"")</f>
        <v/>
      </c>
      <c r="M1064" s="2"/>
    </row>
    <row r="1065" spans="1:13" ht="14.5" x14ac:dyDescent="0.35">
      <c r="A1065" s="2" t="s">
        <v>1543</v>
      </c>
      <c r="B1065" s="5">
        <v>46038</v>
      </c>
      <c r="C1065" s="2" t="s">
        <v>150</v>
      </c>
      <c r="D1065" s="2" t="s">
        <v>239</v>
      </c>
      <c r="E1065" s="3" t="s">
        <v>240</v>
      </c>
      <c r="F1065" s="2">
        <v>150</v>
      </c>
      <c r="G1065" s="2" t="s">
        <v>121</v>
      </c>
      <c r="H1065" s="2">
        <v>21400</v>
      </c>
      <c r="I1065" s="2">
        <f>IF(AND(B1065&gt;=GR_Report!$C$4,B1065&lt;=GR_Report!$E$4),1,0)</f>
        <v>0</v>
      </c>
      <c r="J1065" s="2">
        <f>IF(GR_Report!$C$6="All",1,IF(C1065=GR_Report!$C$6,1,0))</f>
        <v>1</v>
      </c>
      <c r="K1065" s="2">
        <f>IF(GR_Report!$G$6="All",1,IF(D1065=GR_Report!$G$6,1,0))</f>
        <v>1</v>
      </c>
      <c r="L1065" s="2" t="str">
        <f>IF(AND(I1065=1,J1065=1,K1065=1),COUNTIFS($I$2:I1065,1,$J$2:J1065,1,$K$2:K1065,1),"")</f>
        <v/>
      </c>
      <c r="M1065" s="2"/>
    </row>
    <row r="1066" spans="1:13" ht="14.5" x14ac:dyDescent="0.35">
      <c r="A1066" s="2" t="s">
        <v>1544</v>
      </c>
      <c r="B1066" s="5">
        <v>46029</v>
      </c>
      <c r="C1066" s="2" t="s">
        <v>105</v>
      </c>
      <c r="D1066" s="2" t="s">
        <v>103</v>
      </c>
      <c r="E1066" s="3" t="s">
        <v>104</v>
      </c>
      <c r="F1066" s="2">
        <v>20</v>
      </c>
      <c r="G1066" s="2" t="s">
        <v>15</v>
      </c>
      <c r="H1066" s="2">
        <v>12500</v>
      </c>
      <c r="I1066" s="2">
        <f>IF(AND(B1066&gt;=GR_Report!$C$4,B1066&lt;=GR_Report!$E$4),1,0)</f>
        <v>0</v>
      </c>
      <c r="J1066" s="2">
        <f>IF(GR_Report!$C$6="All",1,IF(C1066=GR_Report!$C$6,1,0))</f>
        <v>1</v>
      </c>
      <c r="K1066" s="2">
        <f>IF(GR_Report!$G$6="All",1,IF(D1066=GR_Report!$G$6,1,0))</f>
        <v>1</v>
      </c>
      <c r="L1066" s="2" t="str">
        <f>IF(AND(I1066=1,J1066=1,K1066=1),COUNTIFS($I$2:I1066,1,$J$2:J1066,1,$K$2:K1066,1),"")</f>
        <v/>
      </c>
      <c r="M1066" s="2"/>
    </row>
    <row r="1067" spans="1:13" ht="14.5" hidden="1" x14ac:dyDescent="0.35">
      <c r="A1067" s="2" t="s">
        <v>1545</v>
      </c>
      <c r="B1067" s="5">
        <v>46078</v>
      </c>
      <c r="C1067" s="2" t="s">
        <v>46</v>
      </c>
      <c r="D1067" s="2" t="s">
        <v>403</v>
      </c>
      <c r="E1067" s="3" t="s">
        <v>404</v>
      </c>
      <c r="F1067" s="2">
        <v>40</v>
      </c>
      <c r="G1067" s="2" t="s">
        <v>121</v>
      </c>
      <c r="H1067" s="2">
        <v>55300</v>
      </c>
      <c r="I1067" s="2">
        <f>IF(AND(B1067&gt;=GR_Report!$C$4,B1067&lt;=GR_Report!$E$4),1,0)</f>
        <v>0</v>
      </c>
      <c r="J1067" s="2">
        <f>IF(GR_Report!$C$6="All",1,IF(C1067=GR_Report!$C$6,1,0))</f>
        <v>1</v>
      </c>
      <c r="K1067" s="2">
        <f>IF(GR_Report!$G$6="All",1,IF(D1067=GR_Report!$G$6,1,0))</f>
        <v>1</v>
      </c>
      <c r="L1067" s="2" t="str">
        <f>IF(AND(I1067=1,J1067=1,K1067=1),COUNTIFS($I$2:I1067,1,$J$2:J1067,1,$K$2:K1067,1),"")</f>
        <v/>
      </c>
      <c r="M1067" s="2"/>
    </row>
    <row r="1068" spans="1:13" ht="14.5" hidden="1" x14ac:dyDescent="0.35">
      <c r="A1068" s="2" t="s">
        <v>1546</v>
      </c>
      <c r="B1068" s="5">
        <v>46167</v>
      </c>
      <c r="C1068" s="2" t="s">
        <v>172</v>
      </c>
      <c r="D1068" s="2" t="s">
        <v>411</v>
      </c>
      <c r="E1068" s="3" t="s">
        <v>412</v>
      </c>
      <c r="F1068" s="2">
        <v>20</v>
      </c>
      <c r="G1068" s="2" t="s">
        <v>121</v>
      </c>
      <c r="H1068" s="2">
        <v>79600</v>
      </c>
      <c r="I1068" s="2">
        <f>IF(AND(B1068&gt;=GR_Report!$C$4,B1068&lt;=GR_Report!$E$4),1,0)</f>
        <v>0</v>
      </c>
      <c r="J1068" s="2">
        <f>IF(GR_Report!$C$6="All",1,IF(C1068=GR_Report!$C$6,1,0))</f>
        <v>1</v>
      </c>
      <c r="K1068" s="2">
        <f>IF(GR_Report!$G$6="All",1,IF(D1068=GR_Report!$G$6,1,0))</f>
        <v>1</v>
      </c>
      <c r="L1068" s="2" t="str">
        <f>IF(AND(I1068=1,J1068=1,K1068=1),COUNTIFS($I$2:I1068,1,$J$2:J1068,1,$K$2:K1068,1),"")</f>
        <v/>
      </c>
      <c r="M1068" s="2"/>
    </row>
    <row r="1069" spans="1:13" ht="14.5" hidden="1" x14ac:dyDescent="0.35">
      <c r="A1069" s="2" t="s">
        <v>1547</v>
      </c>
      <c r="B1069" s="5">
        <v>46156</v>
      </c>
      <c r="C1069" s="2" t="s">
        <v>64</v>
      </c>
      <c r="D1069" s="2" t="s">
        <v>122</v>
      </c>
      <c r="E1069" s="3" t="s">
        <v>123</v>
      </c>
      <c r="F1069" s="2">
        <v>200</v>
      </c>
      <c r="G1069" s="2" t="s">
        <v>121</v>
      </c>
      <c r="H1069" s="2">
        <v>13500</v>
      </c>
      <c r="I1069" s="2">
        <f>IF(AND(B1069&gt;=GR_Report!$C$4,B1069&lt;=GR_Report!$E$4),1,0)</f>
        <v>0</v>
      </c>
      <c r="J1069" s="2">
        <f>IF(GR_Report!$C$6="All",1,IF(C1069=GR_Report!$C$6,1,0))</f>
        <v>1</v>
      </c>
      <c r="K1069" s="2">
        <f>IF(GR_Report!$G$6="All",1,IF(D1069=GR_Report!$G$6,1,0))</f>
        <v>1</v>
      </c>
      <c r="L1069" s="2" t="str">
        <f>IF(AND(I1069=1,J1069=1,K1069=1),COUNTIFS($I$2:I1069,1,$J$2:J1069,1,$K$2:K1069,1),"")</f>
        <v/>
      </c>
      <c r="M1069" s="2"/>
    </row>
    <row r="1070" spans="1:13" ht="14.5" hidden="1" x14ac:dyDescent="0.35">
      <c r="A1070" s="2" t="s">
        <v>1548</v>
      </c>
      <c r="B1070" s="5">
        <v>46190</v>
      </c>
      <c r="C1070" s="2" t="s">
        <v>30</v>
      </c>
      <c r="D1070" s="2" t="s">
        <v>28</v>
      </c>
      <c r="E1070" s="3" t="s">
        <v>29</v>
      </c>
      <c r="F1070" s="2">
        <v>50</v>
      </c>
      <c r="G1070" s="2" t="s">
        <v>15</v>
      </c>
      <c r="H1070" s="2">
        <v>43600</v>
      </c>
      <c r="I1070" s="2">
        <f>IF(AND(B1070&gt;=GR_Report!$C$4,B1070&lt;=GR_Report!$E$4),1,0)</f>
        <v>0</v>
      </c>
      <c r="J1070" s="2">
        <f>IF(GR_Report!$C$6="All",1,IF(C1070=GR_Report!$C$6,1,0))</f>
        <v>1</v>
      </c>
      <c r="K1070" s="2">
        <f>IF(GR_Report!$G$6="All",1,IF(D1070=GR_Report!$G$6,1,0))</f>
        <v>1</v>
      </c>
      <c r="L1070" s="2" t="str">
        <f>IF(AND(I1070=1,J1070=1,K1070=1),COUNTIFS($I$2:I1070,1,$J$2:J1070,1,$K$2:K1070,1),"")</f>
        <v/>
      </c>
      <c r="M1070" s="2"/>
    </row>
    <row r="1071" spans="1:13" ht="14.5" hidden="1" x14ac:dyDescent="0.35">
      <c r="A1071" s="2" t="s">
        <v>1549</v>
      </c>
      <c r="B1071" s="5">
        <v>46171</v>
      </c>
      <c r="C1071" s="2" t="s">
        <v>30</v>
      </c>
      <c r="D1071" s="2" t="s">
        <v>341</v>
      </c>
      <c r="E1071" s="3" t="s">
        <v>342</v>
      </c>
      <c r="F1071" s="2">
        <v>80</v>
      </c>
      <c r="G1071" s="2" t="s">
        <v>15</v>
      </c>
      <c r="H1071" s="2">
        <v>39900</v>
      </c>
      <c r="I1071" s="2">
        <f>IF(AND(B1071&gt;=GR_Report!$C$4,B1071&lt;=GR_Report!$E$4),1,0)</f>
        <v>0</v>
      </c>
      <c r="J1071" s="2">
        <f>IF(GR_Report!$C$6="All",1,IF(C1071=GR_Report!$C$6,1,0))</f>
        <v>1</v>
      </c>
      <c r="K1071" s="2">
        <f>IF(GR_Report!$G$6="All",1,IF(D1071=GR_Report!$G$6,1,0))</f>
        <v>1</v>
      </c>
      <c r="L1071" s="2" t="str">
        <f>IF(AND(I1071=1,J1071=1,K1071=1),COUNTIFS($I$2:I1071,1,$J$2:J1071,1,$K$2:K1071,1),"")</f>
        <v/>
      </c>
      <c r="M1071" s="2"/>
    </row>
    <row r="1072" spans="1:13" ht="14.5" hidden="1" x14ac:dyDescent="0.35">
      <c r="A1072" s="2" t="s">
        <v>1550</v>
      </c>
      <c r="B1072" s="5">
        <v>46110</v>
      </c>
      <c r="C1072" s="2" t="s">
        <v>56</v>
      </c>
      <c r="D1072" s="2" t="s">
        <v>221</v>
      </c>
      <c r="E1072" s="3" t="s">
        <v>222</v>
      </c>
      <c r="F1072" s="2">
        <v>80</v>
      </c>
      <c r="G1072" s="2" t="s">
        <v>121</v>
      </c>
      <c r="H1072" s="2">
        <v>68700</v>
      </c>
      <c r="I1072" s="2">
        <f>IF(AND(B1072&gt;=GR_Report!$C$4,B1072&lt;=GR_Report!$E$4),1,0)</f>
        <v>1</v>
      </c>
      <c r="J1072" s="2">
        <f>IF(GR_Report!$C$6="All",1,IF(C1072=GR_Report!$C$6,1,0))</f>
        <v>1</v>
      </c>
      <c r="K1072" s="2">
        <f>IF(GR_Report!$G$6="All",1,IF(D1072=GR_Report!$G$6,1,0))</f>
        <v>1</v>
      </c>
      <c r="L1072" s="2">
        <f>IF(AND(I1072=1,J1072=1,K1072=1),COUNTIFS($I$2:I1072,1,$J$2:J1072,1,$K$2:K1072,1),"")</f>
        <v>180</v>
      </c>
      <c r="M1072" s="2"/>
    </row>
    <row r="1073" spans="1:13" ht="14.5" hidden="1" x14ac:dyDescent="0.35">
      <c r="A1073" s="2" t="s">
        <v>1551</v>
      </c>
      <c r="B1073" s="5">
        <v>46196</v>
      </c>
      <c r="C1073" s="2" t="s">
        <v>90</v>
      </c>
      <c r="D1073" s="2" t="s">
        <v>117</v>
      </c>
      <c r="E1073" s="3" t="s">
        <v>118</v>
      </c>
      <c r="F1073" s="2">
        <v>120</v>
      </c>
      <c r="G1073" s="2" t="s">
        <v>121</v>
      </c>
      <c r="H1073" s="2">
        <v>85100</v>
      </c>
      <c r="I1073" s="2">
        <f>IF(AND(B1073&gt;=GR_Report!$C$4,B1073&lt;=GR_Report!$E$4),1,0)</f>
        <v>0</v>
      </c>
      <c r="J1073" s="2">
        <f>IF(GR_Report!$C$6="All",1,IF(C1073=GR_Report!$C$6,1,0))</f>
        <v>1</v>
      </c>
      <c r="K1073" s="2">
        <f>IF(GR_Report!$G$6="All",1,IF(D1073=GR_Report!$G$6,1,0))</f>
        <v>1</v>
      </c>
      <c r="L1073" s="2" t="str">
        <f>IF(AND(I1073=1,J1073=1,K1073=1),COUNTIFS($I$2:I1073,1,$J$2:J1073,1,$K$2:K1073,1),"")</f>
        <v/>
      </c>
      <c r="M1073" s="2"/>
    </row>
    <row r="1074" spans="1:13" ht="14.5" hidden="1" x14ac:dyDescent="0.35">
      <c r="A1074" s="2" t="s">
        <v>1552</v>
      </c>
      <c r="B1074" s="5">
        <v>46071</v>
      </c>
      <c r="C1074" s="2" t="s">
        <v>16</v>
      </c>
      <c r="D1074" s="2" t="s">
        <v>460</v>
      </c>
      <c r="E1074" s="3" t="s">
        <v>461</v>
      </c>
      <c r="F1074" s="2">
        <v>50</v>
      </c>
      <c r="G1074" s="2" t="s">
        <v>121</v>
      </c>
      <c r="H1074" s="2">
        <v>70900</v>
      </c>
      <c r="I1074" s="2">
        <f>IF(AND(B1074&gt;=GR_Report!$C$4,B1074&lt;=GR_Report!$E$4),1,0)</f>
        <v>0</v>
      </c>
      <c r="J1074" s="2">
        <f>IF(GR_Report!$C$6="All",1,IF(C1074=GR_Report!$C$6,1,0))</f>
        <v>1</v>
      </c>
      <c r="K1074" s="2">
        <f>IF(GR_Report!$G$6="All",1,IF(D1074=GR_Report!$G$6,1,0))</f>
        <v>1</v>
      </c>
      <c r="L1074" s="2" t="str">
        <f>IF(AND(I1074=1,J1074=1,K1074=1),COUNTIFS($I$2:I1074,1,$J$2:J1074,1,$K$2:K1074,1),"")</f>
        <v/>
      </c>
      <c r="M1074" s="2"/>
    </row>
    <row r="1075" spans="1:13" ht="14.5" x14ac:dyDescent="0.35">
      <c r="A1075" s="2" t="s">
        <v>1553</v>
      </c>
      <c r="B1075" s="5">
        <v>46046</v>
      </c>
      <c r="C1075" s="2" t="s">
        <v>30</v>
      </c>
      <c r="D1075" s="2" t="s">
        <v>456</v>
      </c>
      <c r="E1075" s="3" t="s">
        <v>457</v>
      </c>
      <c r="F1075" s="2">
        <v>80</v>
      </c>
      <c r="G1075" s="2" t="s">
        <v>121</v>
      </c>
      <c r="H1075" s="2">
        <v>88500</v>
      </c>
      <c r="I1075" s="2">
        <f>IF(AND(B1075&gt;=GR_Report!$C$4,B1075&lt;=GR_Report!$E$4),1,0)</f>
        <v>0</v>
      </c>
      <c r="J1075" s="2">
        <f>IF(GR_Report!$C$6="All",1,IF(C1075=GR_Report!$C$6,1,0))</f>
        <v>1</v>
      </c>
      <c r="K1075" s="2">
        <f>IF(GR_Report!$G$6="All",1,IF(D1075=GR_Report!$G$6,1,0))</f>
        <v>1</v>
      </c>
      <c r="L1075" s="2" t="str">
        <f>IF(AND(I1075=1,J1075=1,K1075=1),COUNTIFS($I$2:I1075,1,$J$2:J1075,1,$K$2:K1075,1),"")</f>
        <v/>
      </c>
      <c r="M1075" s="2"/>
    </row>
    <row r="1076" spans="1:13" ht="14.5" hidden="1" x14ac:dyDescent="0.35">
      <c r="A1076" s="2" t="s">
        <v>1554</v>
      </c>
      <c r="B1076" s="5">
        <v>46103</v>
      </c>
      <c r="C1076" s="2" t="s">
        <v>153</v>
      </c>
      <c r="D1076" s="2" t="s">
        <v>407</v>
      </c>
      <c r="E1076" s="3" t="s">
        <v>408</v>
      </c>
      <c r="F1076" s="2">
        <v>60</v>
      </c>
      <c r="G1076" s="2" t="s">
        <v>121</v>
      </c>
      <c r="H1076" s="2">
        <v>70000</v>
      </c>
      <c r="I1076" s="2">
        <f>IF(AND(B1076&gt;=GR_Report!$C$4,B1076&lt;=GR_Report!$E$4),1,0)</f>
        <v>1</v>
      </c>
      <c r="J1076" s="2">
        <f>IF(GR_Report!$C$6="All",1,IF(C1076=GR_Report!$C$6,1,0))</f>
        <v>1</v>
      </c>
      <c r="K1076" s="2">
        <f>IF(GR_Report!$G$6="All",1,IF(D1076=GR_Report!$G$6,1,0))</f>
        <v>1</v>
      </c>
      <c r="L1076" s="2">
        <f>IF(AND(I1076=1,J1076=1,K1076=1),COUNTIFS($I$2:I1076,1,$J$2:J1076,1,$K$2:K1076,1),"")</f>
        <v>181</v>
      </c>
      <c r="M1076" s="2"/>
    </row>
    <row r="1077" spans="1:13" ht="14.5" hidden="1" x14ac:dyDescent="0.35">
      <c r="A1077" s="2" t="s">
        <v>1555</v>
      </c>
      <c r="B1077" s="5">
        <v>46107</v>
      </c>
      <c r="C1077" s="2" t="s">
        <v>150</v>
      </c>
      <c r="D1077" s="2" t="s">
        <v>297</v>
      </c>
      <c r="E1077" s="3" t="s">
        <v>298</v>
      </c>
      <c r="F1077" s="2">
        <v>100</v>
      </c>
      <c r="G1077" s="2" t="s">
        <v>262</v>
      </c>
      <c r="H1077" s="2">
        <v>16000</v>
      </c>
      <c r="I1077" s="2">
        <f>IF(AND(B1077&gt;=GR_Report!$C$4,B1077&lt;=GR_Report!$E$4),1,0)</f>
        <v>1</v>
      </c>
      <c r="J1077" s="2">
        <f>IF(GR_Report!$C$6="All",1,IF(C1077=GR_Report!$C$6,1,0))</f>
        <v>1</v>
      </c>
      <c r="K1077" s="2">
        <f>IF(GR_Report!$G$6="All",1,IF(D1077=GR_Report!$G$6,1,0))</f>
        <v>1</v>
      </c>
      <c r="L1077" s="2">
        <f>IF(AND(I1077=1,J1077=1,K1077=1),COUNTIFS($I$2:I1077,1,$J$2:J1077,1,$K$2:K1077,1),"")</f>
        <v>182</v>
      </c>
      <c r="M1077" s="2"/>
    </row>
    <row r="1078" spans="1:13" ht="14.5" hidden="1" x14ac:dyDescent="0.35">
      <c r="A1078" s="2" t="s">
        <v>1556</v>
      </c>
      <c r="B1078" s="5">
        <v>46128</v>
      </c>
      <c r="C1078" s="2" t="s">
        <v>307</v>
      </c>
      <c r="D1078" s="2" t="s">
        <v>303</v>
      </c>
      <c r="E1078" s="3" t="s">
        <v>304</v>
      </c>
      <c r="F1078" s="2">
        <v>80</v>
      </c>
      <c r="G1078" s="2" t="s">
        <v>15</v>
      </c>
      <c r="H1078" s="2">
        <v>58600</v>
      </c>
      <c r="I1078" s="2">
        <f>IF(AND(B1078&gt;=GR_Report!$C$4,B1078&lt;=GR_Report!$E$4),1,0)</f>
        <v>0</v>
      </c>
      <c r="J1078" s="2">
        <f>IF(GR_Report!$C$6="All",1,IF(C1078=GR_Report!$C$6,1,0))</f>
        <v>1</v>
      </c>
      <c r="K1078" s="2">
        <f>IF(GR_Report!$G$6="All",1,IF(D1078=GR_Report!$G$6,1,0))</f>
        <v>1</v>
      </c>
      <c r="L1078" s="2" t="str">
        <f>IF(AND(I1078=1,J1078=1,K1078=1),COUNTIFS($I$2:I1078,1,$J$2:J1078,1,$K$2:K1078,1),"")</f>
        <v/>
      </c>
      <c r="M1078" s="2"/>
    </row>
    <row r="1079" spans="1:13" ht="14.5" hidden="1" x14ac:dyDescent="0.35">
      <c r="A1079" s="2" t="s">
        <v>1557</v>
      </c>
      <c r="B1079" s="5">
        <v>46121</v>
      </c>
      <c r="C1079" s="2" t="s">
        <v>97</v>
      </c>
      <c r="D1079" s="2" t="s">
        <v>324</v>
      </c>
      <c r="E1079" s="3" t="s">
        <v>325</v>
      </c>
      <c r="F1079" s="2">
        <v>80</v>
      </c>
      <c r="G1079" s="2" t="s">
        <v>15</v>
      </c>
      <c r="H1079" s="2">
        <v>44100</v>
      </c>
      <c r="I1079" s="2">
        <f>IF(AND(B1079&gt;=GR_Report!$C$4,B1079&lt;=GR_Report!$E$4),1,0)</f>
        <v>0</v>
      </c>
      <c r="J1079" s="2">
        <f>IF(GR_Report!$C$6="All",1,IF(C1079=GR_Report!$C$6,1,0))</f>
        <v>1</v>
      </c>
      <c r="K1079" s="2">
        <f>IF(GR_Report!$G$6="All",1,IF(D1079=GR_Report!$G$6,1,0))</f>
        <v>1</v>
      </c>
      <c r="L1079" s="2" t="str">
        <f>IF(AND(I1079=1,J1079=1,K1079=1),COUNTIFS($I$2:I1079,1,$J$2:J1079,1,$K$2:K1079,1),"")</f>
        <v/>
      </c>
      <c r="M1079" s="2"/>
    </row>
    <row r="1080" spans="1:13" ht="14.5" hidden="1" x14ac:dyDescent="0.35">
      <c r="A1080" s="2" t="s">
        <v>1558</v>
      </c>
      <c r="B1080" s="5">
        <v>46096</v>
      </c>
      <c r="C1080" s="2" t="s">
        <v>16</v>
      </c>
      <c r="D1080" s="2" t="s">
        <v>460</v>
      </c>
      <c r="E1080" s="3" t="s">
        <v>461</v>
      </c>
      <c r="F1080" s="2">
        <v>120</v>
      </c>
      <c r="G1080" s="2" t="s">
        <v>121</v>
      </c>
      <c r="H1080" s="2">
        <v>70900</v>
      </c>
      <c r="I1080" s="2">
        <f>IF(AND(B1080&gt;=GR_Report!$C$4,B1080&lt;=GR_Report!$E$4),1,0)</f>
        <v>1</v>
      </c>
      <c r="J1080" s="2">
        <f>IF(GR_Report!$C$6="All",1,IF(C1080=GR_Report!$C$6,1,0))</f>
        <v>1</v>
      </c>
      <c r="K1080" s="2">
        <f>IF(GR_Report!$G$6="All",1,IF(D1080=GR_Report!$G$6,1,0))</f>
        <v>1</v>
      </c>
      <c r="L1080" s="2">
        <f>IF(AND(I1080=1,J1080=1,K1080=1),COUNTIFS($I$2:I1080,1,$J$2:J1080,1,$K$2:K1080,1),"")</f>
        <v>183</v>
      </c>
      <c r="M1080" s="2"/>
    </row>
    <row r="1081" spans="1:13" ht="14.5" hidden="1" x14ac:dyDescent="0.35">
      <c r="A1081" s="2" t="s">
        <v>1559</v>
      </c>
      <c r="B1081" s="5">
        <v>46071</v>
      </c>
      <c r="C1081" s="2" t="s">
        <v>16</v>
      </c>
      <c r="D1081" s="2" t="s">
        <v>466</v>
      </c>
      <c r="E1081" s="3" t="s">
        <v>467</v>
      </c>
      <c r="F1081" s="2">
        <v>50</v>
      </c>
      <c r="G1081" s="2" t="s">
        <v>121</v>
      </c>
      <c r="H1081" s="2">
        <v>81700</v>
      </c>
      <c r="I1081" s="2">
        <f>IF(AND(B1081&gt;=GR_Report!$C$4,B1081&lt;=GR_Report!$E$4),1,0)</f>
        <v>0</v>
      </c>
      <c r="J1081" s="2">
        <f>IF(GR_Report!$C$6="All",1,IF(C1081=GR_Report!$C$6,1,0))</f>
        <v>1</v>
      </c>
      <c r="K1081" s="2">
        <f>IF(GR_Report!$G$6="All",1,IF(D1081=GR_Report!$G$6,1,0))</f>
        <v>1</v>
      </c>
      <c r="L1081" s="2" t="str">
        <f>IF(AND(I1081=1,J1081=1,K1081=1),COUNTIFS($I$2:I1081,1,$J$2:J1081,1,$K$2:K1081,1),"")</f>
        <v/>
      </c>
      <c r="M1081" s="2"/>
    </row>
    <row r="1082" spans="1:13" ht="14.5" hidden="1" x14ac:dyDescent="0.35">
      <c r="A1082" s="2" t="s">
        <v>1560</v>
      </c>
      <c r="B1082" s="5">
        <v>46178</v>
      </c>
      <c r="C1082" s="2" t="s">
        <v>16</v>
      </c>
      <c r="D1082" s="2" t="s">
        <v>345</v>
      </c>
      <c r="E1082" s="3" t="s">
        <v>346</v>
      </c>
      <c r="F1082" s="2">
        <v>20</v>
      </c>
      <c r="G1082" s="2" t="s">
        <v>15</v>
      </c>
      <c r="H1082" s="2">
        <v>28200</v>
      </c>
      <c r="I1082" s="2">
        <f>IF(AND(B1082&gt;=GR_Report!$C$4,B1082&lt;=GR_Report!$E$4),1,0)</f>
        <v>0</v>
      </c>
      <c r="J1082" s="2">
        <f>IF(GR_Report!$C$6="All",1,IF(C1082=GR_Report!$C$6,1,0))</f>
        <v>1</v>
      </c>
      <c r="K1082" s="2">
        <f>IF(GR_Report!$G$6="All",1,IF(D1082=GR_Report!$G$6,1,0))</f>
        <v>1</v>
      </c>
      <c r="L1082" s="2" t="str">
        <f>IF(AND(I1082=1,J1082=1,K1082=1),COUNTIFS($I$2:I1082,1,$J$2:J1082,1,$K$2:K1082,1),"")</f>
        <v/>
      </c>
      <c r="M1082" s="2"/>
    </row>
    <row r="1083" spans="1:13" ht="14.5" x14ac:dyDescent="0.35">
      <c r="A1083" s="2" t="s">
        <v>1561</v>
      </c>
      <c r="B1083" s="5">
        <v>46030</v>
      </c>
      <c r="C1083" s="2" t="s">
        <v>20</v>
      </c>
      <c r="D1083" s="2" t="s">
        <v>17</v>
      </c>
      <c r="E1083" s="3" t="s">
        <v>18</v>
      </c>
      <c r="F1083" s="2">
        <v>200</v>
      </c>
      <c r="G1083" s="2" t="s">
        <v>15</v>
      </c>
      <c r="H1083" s="2">
        <v>78700</v>
      </c>
      <c r="I1083" s="2">
        <f>IF(AND(B1083&gt;=GR_Report!$C$4,B1083&lt;=GR_Report!$E$4),1,0)</f>
        <v>0</v>
      </c>
      <c r="J1083" s="2">
        <f>IF(GR_Report!$C$6="All",1,IF(C1083=GR_Report!$C$6,1,0))</f>
        <v>1</v>
      </c>
      <c r="K1083" s="2">
        <f>IF(GR_Report!$G$6="All",1,IF(D1083=GR_Report!$G$6,1,0))</f>
        <v>1</v>
      </c>
      <c r="L1083" s="2" t="str">
        <f>IF(AND(I1083=1,J1083=1,K1083=1),COUNTIFS($I$2:I1083,1,$J$2:J1083,1,$K$2:K1083,1),"")</f>
        <v/>
      </c>
      <c r="M1083" s="2"/>
    </row>
    <row r="1084" spans="1:13" ht="14.5" hidden="1" x14ac:dyDescent="0.35">
      <c r="A1084" s="2" t="s">
        <v>1562</v>
      </c>
      <c r="B1084" s="5">
        <v>46192</v>
      </c>
      <c r="C1084" s="2" t="s">
        <v>234</v>
      </c>
      <c r="D1084" s="2" t="s">
        <v>237</v>
      </c>
      <c r="E1084" s="3" t="s">
        <v>238</v>
      </c>
      <c r="F1084" s="2">
        <v>30</v>
      </c>
      <c r="G1084" s="2" t="s">
        <v>121</v>
      </c>
      <c r="H1084" s="2">
        <v>25300</v>
      </c>
      <c r="I1084" s="2">
        <f>IF(AND(B1084&gt;=GR_Report!$C$4,B1084&lt;=GR_Report!$E$4),1,0)</f>
        <v>0</v>
      </c>
      <c r="J1084" s="2">
        <f>IF(GR_Report!$C$6="All",1,IF(C1084=GR_Report!$C$6,1,0))</f>
        <v>1</v>
      </c>
      <c r="K1084" s="2">
        <f>IF(GR_Report!$G$6="All",1,IF(D1084=GR_Report!$G$6,1,0))</f>
        <v>1</v>
      </c>
      <c r="L1084" s="2" t="str">
        <f>IF(AND(I1084=1,J1084=1,K1084=1),COUNTIFS($I$2:I1084,1,$J$2:J1084,1,$K$2:K1084,1),"")</f>
        <v/>
      </c>
      <c r="M1084" s="2"/>
    </row>
    <row r="1085" spans="1:13" ht="14.5" hidden="1" x14ac:dyDescent="0.35">
      <c r="A1085" s="2" t="s">
        <v>1563</v>
      </c>
      <c r="B1085" s="5">
        <v>46099</v>
      </c>
      <c r="C1085" s="2" t="s">
        <v>105</v>
      </c>
      <c r="D1085" s="2" t="s">
        <v>157</v>
      </c>
      <c r="E1085" s="3" t="s">
        <v>158</v>
      </c>
      <c r="F1085" s="2">
        <v>40</v>
      </c>
      <c r="G1085" s="2" t="s">
        <v>121</v>
      </c>
      <c r="H1085" s="2">
        <v>55400</v>
      </c>
      <c r="I1085" s="2">
        <f>IF(AND(B1085&gt;=GR_Report!$C$4,B1085&lt;=GR_Report!$E$4),1,0)</f>
        <v>1</v>
      </c>
      <c r="J1085" s="2">
        <f>IF(GR_Report!$C$6="All",1,IF(C1085=GR_Report!$C$6,1,0))</f>
        <v>1</v>
      </c>
      <c r="K1085" s="2">
        <f>IF(GR_Report!$G$6="All",1,IF(D1085=GR_Report!$G$6,1,0))</f>
        <v>1</v>
      </c>
      <c r="L1085" s="2">
        <f>IF(AND(I1085=1,J1085=1,K1085=1),COUNTIFS($I$2:I1085,1,$J$2:J1085,1,$K$2:K1085,1),"")</f>
        <v>184</v>
      </c>
      <c r="M1085" s="2"/>
    </row>
    <row r="1086" spans="1:13" ht="14.5" hidden="1" x14ac:dyDescent="0.35">
      <c r="A1086" s="2" t="s">
        <v>1564</v>
      </c>
      <c r="B1086" s="5">
        <v>46199</v>
      </c>
      <c r="C1086" s="2" t="s">
        <v>153</v>
      </c>
      <c r="D1086" s="2" t="s">
        <v>433</v>
      </c>
      <c r="E1086" s="3" t="s">
        <v>434</v>
      </c>
      <c r="F1086" s="2">
        <v>100</v>
      </c>
      <c r="G1086" s="2" t="s">
        <v>121</v>
      </c>
      <c r="H1086" s="2">
        <v>46900</v>
      </c>
      <c r="I1086" s="2">
        <f>IF(AND(B1086&gt;=GR_Report!$C$4,B1086&lt;=GR_Report!$E$4),1,0)</f>
        <v>0</v>
      </c>
      <c r="J1086" s="2">
        <f>IF(GR_Report!$C$6="All",1,IF(C1086=GR_Report!$C$6,1,0))</f>
        <v>1</v>
      </c>
      <c r="K1086" s="2">
        <f>IF(GR_Report!$G$6="All",1,IF(D1086=GR_Report!$G$6,1,0))</f>
        <v>1</v>
      </c>
      <c r="L1086" s="2" t="str">
        <f>IF(AND(I1086=1,J1086=1,K1086=1),COUNTIFS($I$2:I1086,1,$J$2:J1086,1,$K$2:K1086,1),"")</f>
        <v/>
      </c>
      <c r="M1086" s="2"/>
    </row>
    <row r="1087" spans="1:13" ht="14.5" x14ac:dyDescent="0.35">
      <c r="A1087" s="2" t="s">
        <v>1565</v>
      </c>
      <c r="B1087" s="5">
        <v>46037</v>
      </c>
      <c r="C1087" s="2" t="s">
        <v>16</v>
      </c>
      <c r="D1087" s="2" t="s">
        <v>65</v>
      </c>
      <c r="E1087" s="3" t="s">
        <v>66</v>
      </c>
      <c r="F1087" s="2">
        <v>30</v>
      </c>
      <c r="G1087" s="2" t="s">
        <v>15</v>
      </c>
      <c r="H1087" s="2">
        <v>84100</v>
      </c>
      <c r="I1087" s="2">
        <f>IF(AND(B1087&gt;=GR_Report!$C$4,B1087&lt;=GR_Report!$E$4),1,0)</f>
        <v>0</v>
      </c>
      <c r="J1087" s="2">
        <f>IF(GR_Report!$C$6="All",1,IF(C1087=GR_Report!$C$6,1,0))</f>
        <v>1</v>
      </c>
      <c r="K1087" s="2">
        <f>IF(GR_Report!$G$6="All",1,IF(D1087=GR_Report!$G$6,1,0))</f>
        <v>1</v>
      </c>
      <c r="L1087" s="2" t="str">
        <f>IF(AND(I1087=1,J1087=1,K1087=1),COUNTIFS($I$2:I1087,1,$J$2:J1087,1,$K$2:K1087,1),"")</f>
        <v/>
      </c>
      <c r="M1087" s="2"/>
    </row>
    <row r="1088" spans="1:13" ht="14.5" hidden="1" x14ac:dyDescent="0.35">
      <c r="A1088" s="2" t="s">
        <v>1566</v>
      </c>
      <c r="B1088" s="5">
        <v>46174</v>
      </c>
      <c r="C1088" s="2" t="s">
        <v>24</v>
      </c>
      <c r="D1088" s="2" t="s">
        <v>21</v>
      </c>
      <c r="E1088" s="3" t="s">
        <v>22</v>
      </c>
      <c r="F1088" s="2">
        <v>150</v>
      </c>
      <c r="G1088" s="2" t="s">
        <v>15</v>
      </c>
      <c r="H1088" s="2">
        <v>75500</v>
      </c>
      <c r="I1088" s="2">
        <f>IF(AND(B1088&gt;=GR_Report!$C$4,B1088&lt;=GR_Report!$E$4),1,0)</f>
        <v>0</v>
      </c>
      <c r="J1088" s="2">
        <f>IF(GR_Report!$C$6="All",1,IF(C1088=GR_Report!$C$6,1,0))</f>
        <v>1</v>
      </c>
      <c r="K1088" s="2">
        <f>IF(GR_Report!$G$6="All",1,IF(D1088=GR_Report!$G$6,1,0))</f>
        <v>1</v>
      </c>
      <c r="L1088" s="2" t="str">
        <f>IF(AND(I1088=1,J1088=1,K1088=1),COUNTIFS($I$2:I1088,1,$J$2:J1088,1,$K$2:K1088,1),"")</f>
        <v/>
      </c>
      <c r="M1088" s="2"/>
    </row>
    <row r="1089" spans="1:13" ht="14.5" hidden="1" x14ac:dyDescent="0.35">
      <c r="A1089" s="2" t="s">
        <v>1567</v>
      </c>
      <c r="B1089" s="5">
        <v>46154</v>
      </c>
      <c r="C1089" s="2" t="s">
        <v>56</v>
      </c>
      <c r="D1089" s="2" t="s">
        <v>437</v>
      </c>
      <c r="E1089" s="3" t="s">
        <v>438</v>
      </c>
      <c r="F1089" s="2">
        <v>120</v>
      </c>
      <c r="G1089" s="2" t="s">
        <v>121</v>
      </c>
      <c r="H1089" s="2">
        <v>36900</v>
      </c>
      <c r="I1089" s="2">
        <f>IF(AND(B1089&gt;=GR_Report!$C$4,B1089&lt;=GR_Report!$E$4),1,0)</f>
        <v>0</v>
      </c>
      <c r="J1089" s="2">
        <f>IF(GR_Report!$C$6="All",1,IF(C1089=GR_Report!$C$6,1,0))</f>
        <v>1</v>
      </c>
      <c r="K1089" s="2">
        <f>IF(GR_Report!$G$6="All",1,IF(D1089=GR_Report!$G$6,1,0))</f>
        <v>1</v>
      </c>
      <c r="L1089" s="2" t="str">
        <f>IF(AND(I1089=1,J1089=1,K1089=1),COUNTIFS($I$2:I1089,1,$J$2:J1089,1,$K$2:K1089,1),"")</f>
        <v/>
      </c>
      <c r="M1089" s="2"/>
    </row>
    <row r="1090" spans="1:13" ht="14.5" x14ac:dyDescent="0.35">
      <c r="A1090" s="2" t="s">
        <v>1568</v>
      </c>
      <c r="B1090" s="5">
        <v>46025</v>
      </c>
      <c r="C1090" s="2" t="s">
        <v>220</v>
      </c>
      <c r="D1090" s="2" t="s">
        <v>399</v>
      </c>
      <c r="E1090" s="3" t="s">
        <v>400</v>
      </c>
      <c r="F1090" s="2">
        <v>50</v>
      </c>
      <c r="G1090" s="2" t="s">
        <v>121</v>
      </c>
      <c r="H1090" s="2">
        <v>9000</v>
      </c>
      <c r="I1090" s="2">
        <f>IF(AND(B1090&gt;=GR_Report!$C$4,B1090&lt;=GR_Report!$E$4),1,0)</f>
        <v>0</v>
      </c>
      <c r="J1090" s="2">
        <f>IF(GR_Report!$C$6="All",1,IF(C1090=GR_Report!$C$6,1,0))</f>
        <v>1</v>
      </c>
      <c r="K1090" s="2">
        <f>IF(GR_Report!$G$6="All",1,IF(D1090=GR_Report!$G$6,1,0))</f>
        <v>1</v>
      </c>
      <c r="L1090" s="2" t="str">
        <f>IF(AND(I1090=1,J1090=1,K1090=1),COUNTIFS($I$2:I1090,1,$J$2:J1090,1,$K$2:K1090,1),"")</f>
        <v/>
      </c>
      <c r="M1090" s="2"/>
    </row>
    <row r="1091" spans="1:13" ht="14.5" hidden="1" x14ac:dyDescent="0.35">
      <c r="A1091" s="2" t="s">
        <v>1569</v>
      </c>
      <c r="B1091" s="5">
        <v>46097</v>
      </c>
      <c r="C1091" s="2" t="s">
        <v>49</v>
      </c>
      <c r="D1091" s="2" t="s">
        <v>125</v>
      </c>
      <c r="E1091" s="3" t="s">
        <v>126</v>
      </c>
      <c r="F1091" s="2">
        <v>200</v>
      </c>
      <c r="G1091" s="2" t="s">
        <v>121</v>
      </c>
      <c r="H1091" s="2">
        <v>8200</v>
      </c>
      <c r="I1091" s="2">
        <f>IF(AND(B1091&gt;=GR_Report!$C$4,B1091&lt;=GR_Report!$E$4),1,0)</f>
        <v>1</v>
      </c>
      <c r="J1091" s="2">
        <f>IF(GR_Report!$C$6="All",1,IF(C1091=GR_Report!$C$6,1,0))</f>
        <v>1</v>
      </c>
      <c r="K1091" s="2">
        <f>IF(GR_Report!$G$6="All",1,IF(D1091=GR_Report!$G$6,1,0))</f>
        <v>1</v>
      </c>
      <c r="L1091" s="2">
        <f>IF(AND(I1091=1,J1091=1,K1091=1),COUNTIFS($I$2:I1091,1,$J$2:J1091,1,$K$2:K1091,1),"")</f>
        <v>185</v>
      </c>
      <c r="M1091" s="2"/>
    </row>
    <row r="1092" spans="1:13" ht="14.5" hidden="1" x14ac:dyDescent="0.35">
      <c r="A1092" s="2" t="s">
        <v>1570</v>
      </c>
      <c r="B1092" s="5">
        <v>46091</v>
      </c>
      <c r="C1092" s="2" t="s">
        <v>30</v>
      </c>
      <c r="D1092" s="2" t="s">
        <v>456</v>
      </c>
      <c r="E1092" s="3" t="s">
        <v>457</v>
      </c>
      <c r="F1092" s="2">
        <v>60</v>
      </c>
      <c r="G1092" s="2" t="s">
        <v>121</v>
      </c>
      <c r="H1092" s="2">
        <v>88500</v>
      </c>
      <c r="I1092" s="2">
        <f>IF(AND(B1092&gt;=GR_Report!$C$4,B1092&lt;=GR_Report!$E$4),1,0)</f>
        <v>1</v>
      </c>
      <c r="J1092" s="2">
        <f>IF(GR_Report!$C$6="All",1,IF(C1092=GR_Report!$C$6,1,0))</f>
        <v>1</v>
      </c>
      <c r="K1092" s="2">
        <f>IF(GR_Report!$G$6="All",1,IF(D1092=GR_Report!$G$6,1,0))</f>
        <v>1</v>
      </c>
      <c r="L1092" s="2">
        <f>IF(AND(I1092=1,J1092=1,K1092=1),COUNTIFS($I$2:I1092,1,$J$2:J1092,1,$K$2:K1092,1),"")</f>
        <v>186</v>
      </c>
      <c r="M1092" s="2"/>
    </row>
    <row r="1093" spans="1:13" ht="14.5" hidden="1" x14ac:dyDescent="0.35">
      <c r="A1093" s="2" t="s">
        <v>1571</v>
      </c>
      <c r="B1093" s="5">
        <v>46167</v>
      </c>
      <c r="C1093" s="2" t="s">
        <v>150</v>
      </c>
      <c r="D1093" s="2" t="s">
        <v>148</v>
      </c>
      <c r="E1093" s="3" t="s">
        <v>149</v>
      </c>
      <c r="F1093" s="2">
        <v>200</v>
      </c>
      <c r="G1093" s="2" t="s">
        <v>121</v>
      </c>
      <c r="H1093" s="2">
        <v>52300</v>
      </c>
      <c r="I1093" s="2">
        <f>IF(AND(B1093&gt;=GR_Report!$C$4,B1093&lt;=GR_Report!$E$4),1,0)</f>
        <v>0</v>
      </c>
      <c r="J1093" s="2">
        <f>IF(GR_Report!$C$6="All",1,IF(C1093=GR_Report!$C$6,1,0))</f>
        <v>1</v>
      </c>
      <c r="K1093" s="2">
        <f>IF(GR_Report!$G$6="All",1,IF(D1093=GR_Report!$G$6,1,0))</f>
        <v>1</v>
      </c>
      <c r="L1093" s="2" t="str">
        <f>IF(AND(I1093=1,J1093=1,K1093=1),COUNTIFS($I$2:I1093,1,$J$2:J1093,1,$K$2:K1093,1),"")</f>
        <v/>
      </c>
      <c r="M1093" s="2"/>
    </row>
    <row r="1094" spans="1:13" ht="14.5" hidden="1" x14ac:dyDescent="0.35">
      <c r="A1094" s="2" t="s">
        <v>1572</v>
      </c>
      <c r="B1094" s="5">
        <v>46111</v>
      </c>
      <c r="C1094" s="2" t="s">
        <v>41</v>
      </c>
      <c r="D1094" s="2" t="s">
        <v>270</v>
      </c>
      <c r="E1094" s="3" t="s">
        <v>271</v>
      </c>
      <c r="F1094" s="2">
        <v>120</v>
      </c>
      <c r="G1094" s="2" t="s">
        <v>262</v>
      </c>
      <c r="H1094" s="2">
        <v>29800</v>
      </c>
      <c r="I1094" s="2">
        <f>IF(AND(B1094&gt;=GR_Report!$C$4,B1094&lt;=GR_Report!$E$4),1,0)</f>
        <v>1</v>
      </c>
      <c r="J1094" s="2">
        <f>IF(GR_Report!$C$6="All",1,IF(C1094=GR_Report!$C$6,1,0))</f>
        <v>1</v>
      </c>
      <c r="K1094" s="2">
        <f>IF(GR_Report!$G$6="All",1,IF(D1094=GR_Report!$G$6,1,0))</f>
        <v>1</v>
      </c>
      <c r="L1094" s="2">
        <f>IF(AND(I1094=1,J1094=1,K1094=1),COUNTIFS($I$2:I1094,1,$J$2:J1094,1,$K$2:K1094,1),"")</f>
        <v>187</v>
      </c>
      <c r="M1094" s="2"/>
    </row>
    <row r="1095" spans="1:13" ht="14.5" x14ac:dyDescent="0.35">
      <c r="A1095" s="2" t="s">
        <v>1573</v>
      </c>
      <c r="B1095" s="5">
        <v>46033</v>
      </c>
      <c r="C1095" s="2" t="s">
        <v>163</v>
      </c>
      <c r="D1095" s="2" t="s">
        <v>427</v>
      </c>
      <c r="E1095" s="3" t="s">
        <v>428</v>
      </c>
      <c r="F1095" s="2">
        <v>120</v>
      </c>
      <c r="G1095" s="2" t="s">
        <v>121</v>
      </c>
      <c r="H1095" s="2">
        <v>80000</v>
      </c>
      <c r="I1095" s="2">
        <f>IF(AND(B1095&gt;=GR_Report!$C$4,B1095&lt;=GR_Report!$E$4),1,0)</f>
        <v>0</v>
      </c>
      <c r="J1095" s="2">
        <f>IF(GR_Report!$C$6="All",1,IF(C1095=GR_Report!$C$6,1,0))</f>
        <v>1</v>
      </c>
      <c r="K1095" s="2">
        <f>IF(GR_Report!$G$6="All",1,IF(D1095=GR_Report!$G$6,1,0))</f>
        <v>1</v>
      </c>
      <c r="L1095" s="2" t="str">
        <f>IF(AND(I1095=1,J1095=1,K1095=1),COUNTIFS($I$2:I1095,1,$J$2:J1095,1,$K$2:K1095,1),"")</f>
        <v/>
      </c>
      <c r="M1095" s="2"/>
    </row>
    <row r="1096" spans="1:13" ht="14.5" x14ac:dyDescent="0.35">
      <c r="A1096" s="2" t="s">
        <v>1574</v>
      </c>
      <c r="B1096" s="5">
        <v>46053</v>
      </c>
      <c r="C1096" s="2" t="s">
        <v>64</v>
      </c>
      <c r="D1096" s="2" t="s">
        <v>186</v>
      </c>
      <c r="E1096" s="3" t="s">
        <v>187</v>
      </c>
      <c r="F1096" s="2">
        <v>100</v>
      </c>
      <c r="G1096" s="2" t="s">
        <v>121</v>
      </c>
      <c r="H1096" s="2">
        <v>48300</v>
      </c>
      <c r="I1096" s="2">
        <f>IF(AND(B1096&gt;=GR_Report!$C$4,B1096&lt;=GR_Report!$E$4),1,0)</f>
        <v>0</v>
      </c>
      <c r="J1096" s="2">
        <f>IF(GR_Report!$C$6="All",1,IF(C1096=GR_Report!$C$6,1,0))</f>
        <v>1</v>
      </c>
      <c r="K1096" s="2">
        <f>IF(GR_Report!$G$6="All",1,IF(D1096=GR_Report!$G$6,1,0))</f>
        <v>1</v>
      </c>
      <c r="L1096" s="2" t="str">
        <f>IF(AND(I1096=1,J1096=1,K1096=1),COUNTIFS($I$2:I1096,1,$J$2:J1096,1,$K$2:K1096,1),"")</f>
        <v/>
      </c>
      <c r="M1096" s="2"/>
    </row>
    <row r="1097" spans="1:13" ht="14.5" hidden="1" x14ac:dyDescent="0.35">
      <c r="A1097" s="2" t="s">
        <v>1575</v>
      </c>
      <c r="B1097" s="5">
        <v>46122</v>
      </c>
      <c r="C1097" s="2" t="s">
        <v>56</v>
      </c>
      <c r="D1097" s="2" t="s">
        <v>67</v>
      </c>
      <c r="E1097" s="3" t="s">
        <v>68</v>
      </c>
      <c r="F1097" s="2">
        <v>150</v>
      </c>
      <c r="G1097" s="2" t="s">
        <v>15</v>
      </c>
      <c r="H1097" s="2">
        <v>82400</v>
      </c>
      <c r="I1097" s="2">
        <f>IF(AND(B1097&gt;=GR_Report!$C$4,B1097&lt;=GR_Report!$E$4),1,0)</f>
        <v>0</v>
      </c>
      <c r="J1097" s="2">
        <f>IF(GR_Report!$C$6="All",1,IF(C1097=GR_Report!$C$6,1,0))</f>
        <v>1</v>
      </c>
      <c r="K1097" s="2">
        <f>IF(GR_Report!$G$6="All",1,IF(D1097=GR_Report!$G$6,1,0))</f>
        <v>1</v>
      </c>
      <c r="L1097" s="2" t="str">
        <f>IF(AND(I1097=1,J1097=1,K1097=1),COUNTIFS($I$2:I1097,1,$J$2:J1097,1,$K$2:K1097,1),"")</f>
        <v/>
      </c>
      <c r="M1097" s="2"/>
    </row>
    <row r="1098" spans="1:13" ht="14.5" x14ac:dyDescent="0.35">
      <c r="A1098" s="2" t="s">
        <v>1576</v>
      </c>
      <c r="B1098" s="5">
        <v>46050</v>
      </c>
      <c r="C1098" s="2" t="s">
        <v>150</v>
      </c>
      <c r="D1098" s="2" t="s">
        <v>239</v>
      </c>
      <c r="E1098" s="3" t="s">
        <v>240</v>
      </c>
      <c r="F1098" s="2">
        <v>120</v>
      </c>
      <c r="G1098" s="2" t="s">
        <v>121</v>
      </c>
      <c r="H1098" s="2">
        <v>21400</v>
      </c>
      <c r="I1098" s="2">
        <f>IF(AND(B1098&gt;=GR_Report!$C$4,B1098&lt;=GR_Report!$E$4),1,0)</f>
        <v>0</v>
      </c>
      <c r="J1098" s="2">
        <f>IF(GR_Report!$C$6="All",1,IF(C1098=GR_Report!$C$6,1,0))</f>
        <v>1</v>
      </c>
      <c r="K1098" s="2">
        <f>IF(GR_Report!$G$6="All",1,IF(D1098=GR_Report!$G$6,1,0))</f>
        <v>1</v>
      </c>
      <c r="L1098" s="2" t="str">
        <f>IF(AND(I1098=1,J1098=1,K1098=1),COUNTIFS($I$2:I1098,1,$J$2:J1098,1,$K$2:K1098,1),"")</f>
        <v/>
      </c>
      <c r="M1098" s="2"/>
    </row>
    <row r="1099" spans="1:13" ht="14.5" hidden="1" x14ac:dyDescent="0.35">
      <c r="A1099" s="2" t="s">
        <v>1577</v>
      </c>
      <c r="B1099" s="5">
        <v>46170</v>
      </c>
      <c r="C1099" s="2" t="s">
        <v>71</v>
      </c>
      <c r="D1099" s="2" t="s">
        <v>454</v>
      </c>
      <c r="E1099" s="3" t="s">
        <v>455</v>
      </c>
      <c r="F1099" s="2">
        <v>200</v>
      </c>
      <c r="G1099" s="2" t="s">
        <v>121</v>
      </c>
      <c r="H1099" s="2">
        <v>21300</v>
      </c>
      <c r="I1099" s="2">
        <f>IF(AND(B1099&gt;=GR_Report!$C$4,B1099&lt;=GR_Report!$E$4),1,0)</f>
        <v>0</v>
      </c>
      <c r="J1099" s="2">
        <f>IF(GR_Report!$C$6="All",1,IF(C1099=GR_Report!$C$6,1,0))</f>
        <v>1</v>
      </c>
      <c r="K1099" s="2">
        <f>IF(GR_Report!$G$6="All",1,IF(D1099=GR_Report!$G$6,1,0))</f>
        <v>1</v>
      </c>
      <c r="L1099" s="2" t="str">
        <f>IF(AND(I1099=1,J1099=1,K1099=1),COUNTIFS($I$2:I1099,1,$J$2:J1099,1,$K$2:K1099,1),"")</f>
        <v/>
      </c>
      <c r="M1099" s="2"/>
    </row>
    <row r="1100" spans="1:13" ht="14.5" hidden="1" x14ac:dyDescent="0.35">
      <c r="A1100" s="2" t="s">
        <v>1578</v>
      </c>
      <c r="B1100" s="5">
        <v>46137</v>
      </c>
      <c r="C1100" s="2" t="s">
        <v>97</v>
      </c>
      <c r="D1100" s="2" t="s">
        <v>190</v>
      </c>
      <c r="E1100" s="3" t="s">
        <v>191</v>
      </c>
      <c r="F1100" s="2">
        <v>120</v>
      </c>
      <c r="G1100" s="2" t="s">
        <v>121</v>
      </c>
      <c r="H1100" s="2">
        <v>59000</v>
      </c>
      <c r="I1100" s="2">
        <f>IF(AND(B1100&gt;=GR_Report!$C$4,B1100&lt;=GR_Report!$E$4),1,0)</f>
        <v>0</v>
      </c>
      <c r="J1100" s="2">
        <f>IF(GR_Report!$C$6="All",1,IF(C1100=GR_Report!$C$6,1,0))</f>
        <v>1</v>
      </c>
      <c r="K1100" s="2">
        <f>IF(GR_Report!$G$6="All",1,IF(D1100=GR_Report!$G$6,1,0))</f>
        <v>1</v>
      </c>
      <c r="L1100" s="2" t="str">
        <f>IF(AND(I1100=1,J1100=1,K1100=1),COUNTIFS($I$2:I1100,1,$J$2:J1100,1,$K$2:K1100,1),"")</f>
        <v/>
      </c>
      <c r="M1100" s="2"/>
    </row>
    <row r="1101" spans="1:13" ht="14.5" hidden="1" x14ac:dyDescent="0.35">
      <c r="A1101" s="2" t="s">
        <v>1579</v>
      </c>
      <c r="B1101" s="5">
        <v>46094</v>
      </c>
      <c r="C1101" s="2" t="s">
        <v>56</v>
      </c>
      <c r="D1101" s="2" t="s">
        <v>230</v>
      </c>
      <c r="E1101" s="3" t="s">
        <v>231</v>
      </c>
      <c r="F1101" s="2">
        <v>120</v>
      </c>
      <c r="G1101" s="2" t="s">
        <v>121</v>
      </c>
      <c r="H1101" s="2">
        <v>54500</v>
      </c>
      <c r="I1101" s="2">
        <f>IF(AND(B1101&gt;=GR_Report!$C$4,B1101&lt;=GR_Report!$E$4),1,0)</f>
        <v>1</v>
      </c>
      <c r="J1101" s="2">
        <f>IF(GR_Report!$C$6="All",1,IF(C1101=GR_Report!$C$6,1,0))</f>
        <v>1</v>
      </c>
      <c r="K1101" s="2">
        <f>IF(GR_Report!$G$6="All",1,IF(D1101=GR_Report!$G$6,1,0))</f>
        <v>1</v>
      </c>
      <c r="L1101" s="2">
        <f>IF(AND(I1101=1,J1101=1,K1101=1),COUNTIFS($I$2:I1101,1,$J$2:J1101,1,$K$2:K1101,1),"")</f>
        <v>188</v>
      </c>
      <c r="M1101" s="2"/>
    </row>
    <row r="1102" spans="1:13" ht="14.5" hidden="1" x14ac:dyDescent="0.35">
      <c r="A1102" s="2" t="s">
        <v>1580</v>
      </c>
      <c r="B1102" s="5">
        <v>46190</v>
      </c>
      <c r="C1102" s="2" t="s">
        <v>76</v>
      </c>
      <c r="D1102" s="2" t="s">
        <v>387</v>
      </c>
      <c r="E1102" s="3" t="s">
        <v>388</v>
      </c>
      <c r="F1102" s="2">
        <v>40</v>
      </c>
      <c r="G1102" s="2" t="s">
        <v>121</v>
      </c>
      <c r="H1102" s="2">
        <v>87000</v>
      </c>
      <c r="I1102" s="2">
        <f>IF(AND(B1102&gt;=GR_Report!$C$4,B1102&lt;=GR_Report!$E$4),1,0)</f>
        <v>0</v>
      </c>
      <c r="J1102" s="2">
        <f>IF(GR_Report!$C$6="All",1,IF(C1102=GR_Report!$C$6,1,0))</f>
        <v>1</v>
      </c>
      <c r="K1102" s="2">
        <f>IF(GR_Report!$G$6="All",1,IF(D1102=GR_Report!$G$6,1,0))</f>
        <v>1</v>
      </c>
      <c r="L1102" s="2" t="str">
        <f>IF(AND(I1102=1,J1102=1,K1102=1),COUNTIFS($I$2:I1102,1,$J$2:J1102,1,$K$2:K1102,1),"")</f>
        <v/>
      </c>
      <c r="M1102" s="2"/>
    </row>
    <row r="1103" spans="1:13" ht="14.5" hidden="1" x14ac:dyDescent="0.35">
      <c r="A1103" s="2" t="s">
        <v>1581</v>
      </c>
      <c r="B1103" s="5">
        <v>46140</v>
      </c>
      <c r="C1103" s="2" t="s">
        <v>16</v>
      </c>
      <c r="D1103" s="2" t="s">
        <v>212</v>
      </c>
      <c r="E1103" s="3" t="s">
        <v>213</v>
      </c>
      <c r="F1103" s="2">
        <v>100</v>
      </c>
      <c r="G1103" s="2" t="s">
        <v>121</v>
      </c>
      <c r="H1103" s="2">
        <v>87400</v>
      </c>
      <c r="I1103" s="2">
        <f>IF(AND(B1103&gt;=GR_Report!$C$4,B1103&lt;=GR_Report!$E$4),1,0)</f>
        <v>0</v>
      </c>
      <c r="J1103" s="2">
        <f>IF(GR_Report!$C$6="All",1,IF(C1103=GR_Report!$C$6,1,0))</f>
        <v>1</v>
      </c>
      <c r="K1103" s="2">
        <f>IF(GR_Report!$G$6="All",1,IF(D1103=GR_Report!$G$6,1,0))</f>
        <v>1</v>
      </c>
      <c r="L1103" s="2" t="str">
        <f>IF(AND(I1103=1,J1103=1,K1103=1),COUNTIFS($I$2:I1103,1,$J$2:J1103,1,$K$2:K1103,1),"")</f>
        <v/>
      </c>
      <c r="M1103" s="2"/>
    </row>
    <row r="1104" spans="1:13" ht="14.5" hidden="1" x14ac:dyDescent="0.35">
      <c r="A1104" s="2" t="s">
        <v>1582</v>
      </c>
      <c r="B1104" s="5">
        <v>46137</v>
      </c>
      <c r="C1104" s="2" t="s">
        <v>56</v>
      </c>
      <c r="D1104" s="2" t="s">
        <v>230</v>
      </c>
      <c r="E1104" s="3" t="s">
        <v>231</v>
      </c>
      <c r="F1104" s="2">
        <v>40</v>
      </c>
      <c r="G1104" s="2" t="s">
        <v>121</v>
      </c>
      <c r="H1104" s="2">
        <v>54500</v>
      </c>
      <c r="I1104" s="2">
        <f>IF(AND(B1104&gt;=GR_Report!$C$4,B1104&lt;=GR_Report!$E$4),1,0)</f>
        <v>0</v>
      </c>
      <c r="J1104" s="2">
        <f>IF(GR_Report!$C$6="All",1,IF(C1104=GR_Report!$C$6,1,0))</f>
        <v>1</v>
      </c>
      <c r="K1104" s="2">
        <f>IF(GR_Report!$G$6="All",1,IF(D1104=GR_Report!$G$6,1,0))</f>
        <v>1</v>
      </c>
      <c r="L1104" s="2" t="str">
        <f>IF(AND(I1104=1,J1104=1,K1104=1),COUNTIFS($I$2:I1104,1,$J$2:J1104,1,$K$2:K1104,1),"")</f>
        <v/>
      </c>
      <c r="M1104" s="2"/>
    </row>
    <row r="1105" spans="1:13" ht="14.5" hidden="1" x14ac:dyDescent="0.35">
      <c r="A1105" s="2" t="s">
        <v>1583</v>
      </c>
      <c r="B1105" s="5">
        <v>46152</v>
      </c>
      <c r="C1105" s="2" t="s">
        <v>49</v>
      </c>
      <c r="D1105" s="2" t="s">
        <v>57</v>
      </c>
      <c r="E1105" s="3" t="s">
        <v>58</v>
      </c>
      <c r="F1105" s="2">
        <v>40</v>
      </c>
      <c r="G1105" s="2" t="s">
        <v>15</v>
      </c>
      <c r="H1105" s="2">
        <v>38000</v>
      </c>
      <c r="I1105" s="2">
        <f>IF(AND(B1105&gt;=GR_Report!$C$4,B1105&lt;=GR_Report!$E$4),1,0)</f>
        <v>0</v>
      </c>
      <c r="J1105" s="2">
        <f>IF(GR_Report!$C$6="All",1,IF(C1105=GR_Report!$C$6,1,0))</f>
        <v>1</v>
      </c>
      <c r="K1105" s="2">
        <f>IF(GR_Report!$G$6="All",1,IF(D1105=GR_Report!$G$6,1,0))</f>
        <v>1</v>
      </c>
      <c r="L1105" s="2" t="str">
        <f>IF(AND(I1105=1,J1105=1,K1105=1),COUNTIFS($I$2:I1105,1,$J$2:J1105,1,$K$2:K1105,1),"")</f>
        <v/>
      </c>
      <c r="M1105" s="2"/>
    </row>
    <row r="1106" spans="1:13" ht="14.5" hidden="1" x14ac:dyDescent="0.35">
      <c r="A1106" s="2" t="s">
        <v>1584</v>
      </c>
      <c r="B1106" s="5">
        <v>46064</v>
      </c>
      <c r="C1106" s="2" t="s">
        <v>102</v>
      </c>
      <c r="D1106" s="2" t="s">
        <v>241</v>
      </c>
      <c r="E1106" s="3" t="s">
        <v>242</v>
      </c>
      <c r="F1106" s="2">
        <v>120</v>
      </c>
      <c r="G1106" s="2" t="s">
        <v>121</v>
      </c>
      <c r="H1106" s="2">
        <v>45900</v>
      </c>
      <c r="I1106" s="2">
        <f>IF(AND(B1106&gt;=GR_Report!$C$4,B1106&lt;=GR_Report!$E$4),1,0)</f>
        <v>0</v>
      </c>
      <c r="J1106" s="2">
        <f>IF(GR_Report!$C$6="All",1,IF(C1106=GR_Report!$C$6,1,0))</f>
        <v>1</v>
      </c>
      <c r="K1106" s="2">
        <f>IF(GR_Report!$G$6="All",1,IF(D1106=GR_Report!$G$6,1,0))</f>
        <v>1</v>
      </c>
      <c r="L1106" s="2" t="str">
        <f>IF(AND(I1106=1,J1106=1,K1106=1),COUNTIFS($I$2:I1106,1,$J$2:J1106,1,$K$2:K1106,1),"")</f>
        <v/>
      </c>
      <c r="M1106" s="2"/>
    </row>
    <row r="1107" spans="1:13" ht="14.5" hidden="1" x14ac:dyDescent="0.35">
      <c r="A1107" s="2" t="s">
        <v>1585</v>
      </c>
      <c r="B1107" s="5">
        <v>46153</v>
      </c>
      <c r="C1107" s="2" t="s">
        <v>150</v>
      </c>
      <c r="D1107" s="2" t="s">
        <v>268</v>
      </c>
      <c r="E1107" s="3" t="s">
        <v>269</v>
      </c>
      <c r="F1107" s="2">
        <v>40</v>
      </c>
      <c r="G1107" s="2" t="s">
        <v>262</v>
      </c>
      <c r="H1107" s="2">
        <v>20500</v>
      </c>
      <c r="I1107" s="2">
        <f>IF(AND(B1107&gt;=GR_Report!$C$4,B1107&lt;=GR_Report!$E$4),1,0)</f>
        <v>0</v>
      </c>
      <c r="J1107" s="2">
        <f>IF(GR_Report!$C$6="All",1,IF(C1107=GR_Report!$C$6,1,0))</f>
        <v>1</v>
      </c>
      <c r="K1107" s="2">
        <f>IF(GR_Report!$G$6="All",1,IF(D1107=GR_Report!$G$6,1,0))</f>
        <v>1</v>
      </c>
      <c r="L1107" s="2" t="str">
        <f>IF(AND(I1107=1,J1107=1,K1107=1),COUNTIFS($I$2:I1107,1,$J$2:J1107,1,$K$2:K1107,1),"")</f>
        <v/>
      </c>
      <c r="M1107" s="2"/>
    </row>
    <row r="1108" spans="1:13" ht="14.5" hidden="1" x14ac:dyDescent="0.35">
      <c r="A1108" s="2" t="s">
        <v>1586</v>
      </c>
      <c r="B1108" s="5">
        <v>46118</v>
      </c>
      <c r="C1108" s="2" t="s">
        <v>153</v>
      </c>
      <c r="D1108" s="2" t="s">
        <v>328</v>
      </c>
      <c r="E1108" s="3" t="s">
        <v>329</v>
      </c>
      <c r="F1108" s="2">
        <v>200</v>
      </c>
      <c r="G1108" s="2" t="s">
        <v>15</v>
      </c>
      <c r="H1108" s="2">
        <v>24800</v>
      </c>
      <c r="I1108" s="2">
        <f>IF(AND(B1108&gt;=GR_Report!$C$4,B1108&lt;=GR_Report!$E$4),1,0)</f>
        <v>0</v>
      </c>
      <c r="J1108" s="2">
        <f>IF(GR_Report!$C$6="All",1,IF(C1108=GR_Report!$C$6,1,0))</f>
        <v>1</v>
      </c>
      <c r="K1108" s="2">
        <f>IF(GR_Report!$G$6="All",1,IF(D1108=GR_Report!$G$6,1,0))</f>
        <v>1</v>
      </c>
      <c r="L1108" s="2" t="str">
        <f>IF(AND(I1108=1,J1108=1,K1108=1),COUNTIFS($I$2:I1108,1,$J$2:J1108,1,$K$2:K1108,1),"")</f>
        <v/>
      </c>
      <c r="M1108" s="2"/>
    </row>
    <row r="1109" spans="1:13" ht="14.5" hidden="1" x14ac:dyDescent="0.35">
      <c r="A1109" s="2" t="s">
        <v>1587</v>
      </c>
      <c r="B1109" s="5">
        <v>46116</v>
      </c>
      <c r="C1109" s="2" t="s">
        <v>138</v>
      </c>
      <c r="D1109" s="2" t="s">
        <v>159</v>
      </c>
      <c r="E1109" s="3" t="s">
        <v>160</v>
      </c>
      <c r="F1109" s="2">
        <v>60</v>
      </c>
      <c r="G1109" s="2" t="s">
        <v>121</v>
      </c>
      <c r="H1109" s="2">
        <v>57500</v>
      </c>
      <c r="I1109" s="2">
        <f>IF(AND(B1109&gt;=GR_Report!$C$4,B1109&lt;=GR_Report!$E$4),1,0)</f>
        <v>0</v>
      </c>
      <c r="J1109" s="2">
        <f>IF(GR_Report!$C$6="All",1,IF(C1109=GR_Report!$C$6,1,0))</f>
        <v>1</v>
      </c>
      <c r="K1109" s="2">
        <f>IF(GR_Report!$G$6="All",1,IF(D1109=GR_Report!$G$6,1,0))</f>
        <v>1</v>
      </c>
      <c r="L1109" s="2" t="str">
        <f>IF(AND(I1109=1,J1109=1,K1109=1),COUNTIFS($I$2:I1109,1,$J$2:J1109,1,$K$2:K1109,1),"")</f>
        <v/>
      </c>
      <c r="M1109" s="2"/>
    </row>
    <row r="1110" spans="1:13" ht="14.5" hidden="1" x14ac:dyDescent="0.35">
      <c r="A1110" s="2" t="s">
        <v>1588</v>
      </c>
      <c r="B1110" s="5">
        <v>46180</v>
      </c>
      <c r="C1110" s="2" t="s">
        <v>138</v>
      </c>
      <c r="D1110" s="2" t="s">
        <v>136</v>
      </c>
      <c r="E1110" s="3" t="s">
        <v>137</v>
      </c>
      <c r="F1110" s="2">
        <v>120</v>
      </c>
      <c r="G1110" s="2" t="s">
        <v>121</v>
      </c>
      <c r="H1110" s="2">
        <v>84400</v>
      </c>
      <c r="I1110" s="2">
        <f>IF(AND(B1110&gt;=GR_Report!$C$4,B1110&lt;=GR_Report!$E$4),1,0)</f>
        <v>0</v>
      </c>
      <c r="J1110" s="2">
        <f>IF(GR_Report!$C$6="All",1,IF(C1110=GR_Report!$C$6,1,0))</f>
        <v>1</v>
      </c>
      <c r="K1110" s="2">
        <f>IF(GR_Report!$G$6="All",1,IF(D1110=GR_Report!$G$6,1,0))</f>
        <v>1</v>
      </c>
      <c r="L1110" s="2" t="str">
        <f>IF(AND(I1110=1,J1110=1,K1110=1),COUNTIFS($I$2:I1110,1,$J$2:J1110,1,$K$2:K1110,1),"")</f>
        <v/>
      </c>
      <c r="M1110" s="2"/>
    </row>
    <row r="1111" spans="1:13" ht="14.5" hidden="1" x14ac:dyDescent="0.35">
      <c r="A1111" s="2" t="s">
        <v>1589</v>
      </c>
      <c r="B1111" s="5">
        <v>46139</v>
      </c>
      <c r="C1111" s="2" t="s">
        <v>150</v>
      </c>
      <c r="D1111" s="2" t="s">
        <v>192</v>
      </c>
      <c r="E1111" s="3" t="s">
        <v>193</v>
      </c>
      <c r="F1111" s="2">
        <v>120</v>
      </c>
      <c r="G1111" s="2" t="s">
        <v>121</v>
      </c>
      <c r="H1111" s="2">
        <v>71300</v>
      </c>
      <c r="I1111" s="2">
        <f>IF(AND(B1111&gt;=GR_Report!$C$4,B1111&lt;=GR_Report!$E$4),1,0)</f>
        <v>0</v>
      </c>
      <c r="J1111" s="2">
        <f>IF(GR_Report!$C$6="All",1,IF(C1111=GR_Report!$C$6,1,0))</f>
        <v>1</v>
      </c>
      <c r="K1111" s="2">
        <f>IF(GR_Report!$G$6="All",1,IF(D1111=GR_Report!$G$6,1,0))</f>
        <v>1</v>
      </c>
      <c r="L1111" s="2" t="str">
        <f>IF(AND(I1111=1,J1111=1,K1111=1),COUNTIFS($I$2:I1111,1,$J$2:J1111,1,$K$2:K1111,1),"")</f>
        <v/>
      </c>
      <c r="M1111" s="2"/>
    </row>
    <row r="1112" spans="1:13" ht="14.5" x14ac:dyDescent="0.35">
      <c r="A1112" s="2" t="s">
        <v>1590</v>
      </c>
      <c r="B1112" s="5">
        <v>46040</v>
      </c>
      <c r="C1112" s="2" t="s">
        <v>97</v>
      </c>
      <c r="D1112" s="2" t="s">
        <v>95</v>
      </c>
      <c r="E1112" s="3" t="s">
        <v>96</v>
      </c>
      <c r="F1112" s="2">
        <v>100</v>
      </c>
      <c r="G1112" s="2" t="s">
        <v>15</v>
      </c>
      <c r="H1112" s="2">
        <v>68700</v>
      </c>
      <c r="I1112" s="2">
        <f>IF(AND(B1112&gt;=GR_Report!$C$4,B1112&lt;=GR_Report!$E$4),1,0)</f>
        <v>0</v>
      </c>
      <c r="J1112" s="2">
        <f>IF(GR_Report!$C$6="All",1,IF(C1112=GR_Report!$C$6,1,0))</f>
        <v>1</v>
      </c>
      <c r="K1112" s="2">
        <f>IF(GR_Report!$G$6="All",1,IF(D1112=GR_Report!$G$6,1,0))</f>
        <v>1</v>
      </c>
      <c r="L1112" s="2" t="str">
        <f>IF(AND(I1112=1,J1112=1,K1112=1),COUNTIFS($I$2:I1112,1,$J$2:J1112,1,$K$2:K1112,1),"")</f>
        <v/>
      </c>
      <c r="M1112" s="2"/>
    </row>
    <row r="1113" spans="1:13" ht="14.5" hidden="1" x14ac:dyDescent="0.35">
      <c r="A1113" s="2" t="s">
        <v>1591</v>
      </c>
      <c r="B1113" s="5">
        <v>46163</v>
      </c>
      <c r="C1113" s="2" t="s">
        <v>49</v>
      </c>
      <c r="D1113" s="2" t="s">
        <v>470</v>
      </c>
      <c r="E1113" s="3" t="s">
        <v>471</v>
      </c>
      <c r="F1113" s="2">
        <v>150</v>
      </c>
      <c r="G1113" s="2" t="s">
        <v>121</v>
      </c>
      <c r="H1113" s="2">
        <v>34500</v>
      </c>
      <c r="I1113" s="2">
        <f>IF(AND(B1113&gt;=GR_Report!$C$4,B1113&lt;=GR_Report!$E$4),1,0)</f>
        <v>0</v>
      </c>
      <c r="J1113" s="2">
        <f>IF(GR_Report!$C$6="All",1,IF(C1113=GR_Report!$C$6,1,0))</f>
        <v>1</v>
      </c>
      <c r="K1113" s="2">
        <f>IF(GR_Report!$G$6="All",1,IF(D1113=GR_Report!$G$6,1,0))</f>
        <v>1</v>
      </c>
      <c r="L1113" s="2" t="str">
        <f>IF(AND(I1113=1,J1113=1,K1113=1),COUNTIFS($I$2:I1113,1,$J$2:J1113,1,$K$2:K1113,1),"")</f>
        <v/>
      </c>
      <c r="M1113" s="2"/>
    </row>
    <row r="1114" spans="1:13" ht="14.5" x14ac:dyDescent="0.35">
      <c r="A1114" s="2" t="s">
        <v>1592</v>
      </c>
      <c r="B1114" s="5">
        <v>46039</v>
      </c>
      <c r="C1114" s="2" t="s">
        <v>234</v>
      </c>
      <c r="D1114" s="2" t="s">
        <v>458</v>
      </c>
      <c r="E1114" s="3" t="s">
        <v>459</v>
      </c>
      <c r="F1114" s="2">
        <v>60</v>
      </c>
      <c r="G1114" s="2" t="s">
        <v>121</v>
      </c>
      <c r="H1114" s="2">
        <v>75700</v>
      </c>
      <c r="I1114" s="2">
        <f>IF(AND(B1114&gt;=GR_Report!$C$4,B1114&lt;=GR_Report!$E$4),1,0)</f>
        <v>0</v>
      </c>
      <c r="J1114" s="2">
        <f>IF(GR_Report!$C$6="All",1,IF(C1114=GR_Report!$C$6,1,0))</f>
        <v>1</v>
      </c>
      <c r="K1114" s="2">
        <f>IF(GR_Report!$G$6="All",1,IF(D1114=GR_Report!$G$6,1,0))</f>
        <v>1</v>
      </c>
      <c r="L1114" s="2" t="str">
        <f>IF(AND(I1114=1,J1114=1,K1114=1),COUNTIFS($I$2:I1114,1,$J$2:J1114,1,$K$2:K1114,1),"")</f>
        <v/>
      </c>
      <c r="M1114" s="2"/>
    </row>
    <row r="1115" spans="1:13" ht="14.5" x14ac:dyDescent="0.35">
      <c r="A1115" s="2" t="s">
        <v>1593</v>
      </c>
      <c r="B1115" s="5">
        <v>46034</v>
      </c>
      <c r="C1115" s="2" t="s">
        <v>227</v>
      </c>
      <c r="D1115" s="2" t="s">
        <v>225</v>
      </c>
      <c r="E1115" s="3" t="s">
        <v>226</v>
      </c>
      <c r="F1115" s="2">
        <v>200</v>
      </c>
      <c r="G1115" s="2" t="s">
        <v>121</v>
      </c>
      <c r="H1115" s="2">
        <v>39100</v>
      </c>
      <c r="I1115" s="2">
        <f>IF(AND(B1115&gt;=GR_Report!$C$4,B1115&lt;=GR_Report!$E$4),1,0)</f>
        <v>0</v>
      </c>
      <c r="J1115" s="2">
        <f>IF(GR_Report!$C$6="All",1,IF(C1115=GR_Report!$C$6,1,0))</f>
        <v>1</v>
      </c>
      <c r="K1115" s="2">
        <f>IF(GR_Report!$G$6="All",1,IF(D1115=GR_Report!$G$6,1,0))</f>
        <v>1</v>
      </c>
      <c r="L1115" s="2" t="str">
        <f>IF(AND(I1115=1,J1115=1,K1115=1),COUNTIFS($I$2:I1115,1,$J$2:J1115,1,$K$2:K1115,1),"")</f>
        <v/>
      </c>
      <c r="M1115" s="2"/>
    </row>
    <row r="1116" spans="1:13" ht="14.5" hidden="1" x14ac:dyDescent="0.35">
      <c r="A1116" s="2" t="s">
        <v>1594</v>
      </c>
      <c r="B1116" s="5">
        <v>46111</v>
      </c>
      <c r="C1116" s="2" t="s">
        <v>105</v>
      </c>
      <c r="D1116" s="2" t="s">
        <v>157</v>
      </c>
      <c r="E1116" s="3" t="s">
        <v>158</v>
      </c>
      <c r="F1116" s="2">
        <v>120</v>
      </c>
      <c r="G1116" s="2" t="s">
        <v>121</v>
      </c>
      <c r="H1116" s="2">
        <v>55400</v>
      </c>
      <c r="I1116" s="2">
        <f>IF(AND(B1116&gt;=GR_Report!$C$4,B1116&lt;=GR_Report!$E$4),1,0)</f>
        <v>1</v>
      </c>
      <c r="J1116" s="2">
        <f>IF(GR_Report!$C$6="All",1,IF(C1116=GR_Report!$C$6,1,0))</f>
        <v>1</v>
      </c>
      <c r="K1116" s="2">
        <f>IF(GR_Report!$G$6="All",1,IF(D1116=GR_Report!$G$6,1,0))</f>
        <v>1</v>
      </c>
      <c r="L1116" s="2">
        <f>IF(AND(I1116=1,J1116=1,K1116=1),COUNTIFS($I$2:I1116,1,$J$2:J1116,1,$K$2:K1116,1),"")</f>
        <v>189</v>
      </c>
      <c r="M1116" s="2"/>
    </row>
    <row r="1117" spans="1:13" ht="14.5" hidden="1" x14ac:dyDescent="0.35">
      <c r="A1117" s="2" t="s">
        <v>1595</v>
      </c>
      <c r="B1117" s="5">
        <v>46094</v>
      </c>
      <c r="C1117" s="2" t="s">
        <v>30</v>
      </c>
      <c r="D1117" s="2" t="s">
        <v>456</v>
      </c>
      <c r="E1117" s="3" t="s">
        <v>457</v>
      </c>
      <c r="F1117" s="2">
        <v>20</v>
      </c>
      <c r="G1117" s="2" t="s">
        <v>121</v>
      </c>
      <c r="H1117" s="2">
        <v>88500</v>
      </c>
      <c r="I1117" s="2">
        <f>IF(AND(B1117&gt;=GR_Report!$C$4,B1117&lt;=GR_Report!$E$4),1,0)</f>
        <v>1</v>
      </c>
      <c r="J1117" s="2">
        <f>IF(GR_Report!$C$6="All",1,IF(C1117=GR_Report!$C$6,1,0))</f>
        <v>1</v>
      </c>
      <c r="K1117" s="2">
        <f>IF(GR_Report!$G$6="All",1,IF(D1117=GR_Report!$G$6,1,0))</f>
        <v>1</v>
      </c>
      <c r="L1117" s="2">
        <f>IF(AND(I1117=1,J1117=1,K1117=1),COUNTIFS($I$2:I1117,1,$J$2:J1117,1,$K$2:K1117,1),"")</f>
        <v>190</v>
      </c>
      <c r="M1117" s="2"/>
    </row>
    <row r="1118" spans="1:13" ht="14.5" hidden="1" x14ac:dyDescent="0.35">
      <c r="A1118" s="2" t="s">
        <v>1596</v>
      </c>
      <c r="B1118" s="5">
        <v>46165</v>
      </c>
      <c r="C1118" s="2" t="s">
        <v>153</v>
      </c>
      <c r="D1118" s="2" t="s">
        <v>433</v>
      </c>
      <c r="E1118" s="3" t="s">
        <v>434</v>
      </c>
      <c r="F1118" s="2">
        <v>200</v>
      </c>
      <c r="G1118" s="2" t="s">
        <v>121</v>
      </c>
      <c r="H1118" s="2">
        <v>46900</v>
      </c>
      <c r="I1118" s="2">
        <f>IF(AND(B1118&gt;=GR_Report!$C$4,B1118&lt;=GR_Report!$E$4),1,0)</f>
        <v>0</v>
      </c>
      <c r="J1118" s="2">
        <f>IF(GR_Report!$C$6="All",1,IF(C1118=GR_Report!$C$6,1,0))</f>
        <v>1</v>
      </c>
      <c r="K1118" s="2">
        <f>IF(GR_Report!$G$6="All",1,IF(D1118=GR_Report!$G$6,1,0))</f>
        <v>1</v>
      </c>
      <c r="L1118" s="2" t="str">
        <f>IF(AND(I1118=1,J1118=1,K1118=1),COUNTIFS($I$2:I1118,1,$J$2:J1118,1,$K$2:K1118,1),"")</f>
        <v/>
      </c>
      <c r="M1118" s="2"/>
    </row>
    <row r="1119" spans="1:13" ht="14.5" hidden="1" x14ac:dyDescent="0.35">
      <c r="A1119" s="2" t="s">
        <v>1597</v>
      </c>
      <c r="B1119" s="5">
        <v>46199</v>
      </c>
      <c r="C1119" s="2" t="s">
        <v>49</v>
      </c>
      <c r="D1119" s="2" t="s">
        <v>470</v>
      </c>
      <c r="E1119" s="3" t="s">
        <v>471</v>
      </c>
      <c r="F1119" s="2">
        <v>120</v>
      </c>
      <c r="G1119" s="2" t="s">
        <v>121</v>
      </c>
      <c r="H1119" s="2">
        <v>34500</v>
      </c>
      <c r="I1119" s="2">
        <f>IF(AND(B1119&gt;=GR_Report!$C$4,B1119&lt;=GR_Report!$E$4),1,0)</f>
        <v>0</v>
      </c>
      <c r="J1119" s="2">
        <f>IF(GR_Report!$C$6="All",1,IF(C1119=GR_Report!$C$6,1,0))</f>
        <v>1</v>
      </c>
      <c r="K1119" s="2">
        <f>IF(GR_Report!$G$6="All",1,IF(D1119=GR_Report!$G$6,1,0))</f>
        <v>1</v>
      </c>
      <c r="L1119" s="2" t="str">
        <f>IF(AND(I1119=1,J1119=1,K1119=1),COUNTIFS($I$2:I1119,1,$J$2:J1119,1,$K$2:K1119,1),"")</f>
        <v/>
      </c>
      <c r="M1119" s="2"/>
    </row>
    <row r="1120" spans="1:13" ht="14.5" hidden="1" x14ac:dyDescent="0.35">
      <c r="A1120" s="2" t="s">
        <v>1598</v>
      </c>
      <c r="B1120" s="5">
        <v>46109</v>
      </c>
      <c r="C1120" s="2" t="s">
        <v>56</v>
      </c>
      <c r="D1120" s="2" t="s">
        <v>221</v>
      </c>
      <c r="E1120" s="3" t="s">
        <v>222</v>
      </c>
      <c r="F1120" s="2">
        <v>50</v>
      </c>
      <c r="G1120" s="2" t="s">
        <v>121</v>
      </c>
      <c r="H1120" s="2">
        <v>68700</v>
      </c>
      <c r="I1120" s="2">
        <f>IF(AND(B1120&gt;=GR_Report!$C$4,B1120&lt;=GR_Report!$E$4),1,0)</f>
        <v>1</v>
      </c>
      <c r="J1120" s="2">
        <f>IF(GR_Report!$C$6="All",1,IF(C1120=GR_Report!$C$6,1,0))</f>
        <v>1</v>
      </c>
      <c r="K1120" s="2">
        <f>IF(GR_Report!$G$6="All",1,IF(D1120=GR_Report!$G$6,1,0))</f>
        <v>1</v>
      </c>
      <c r="L1120" s="2">
        <f>IF(AND(I1120=1,J1120=1,K1120=1),COUNTIFS($I$2:I1120,1,$J$2:J1120,1,$K$2:K1120,1),"")</f>
        <v>191</v>
      </c>
      <c r="M1120" s="2"/>
    </row>
    <row r="1121" spans="1:13" ht="14.5" hidden="1" x14ac:dyDescent="0.35">
      <c r="A1121" s="2" t="s">
        <v>1599</v>
      </c>
      <c r="B1121" s="5">
        <v>46066</v>
      </c>
      <c r="C1121" s="2" t="s">
        <v>251</v>
      </c>
      <c r="D1121" s="2" t="s">
        <v>249</v>
      </c>
      <c r="E1121" s="3" t="s">
        <v>250</v>
      </c>
      <c r="F1121" s="2">
        <v>60</v>
      </c>
      <c r="G1121" s="2" t="s">
        <v>121</v>
      </c>
      <c r="H1121" s="2">
        <v>76200</v>
      </c>
      <c r="I1121" s="2">
        <f>IF(AND(B1121&gt;=GR_Report!$C$4,B1121&lt;=GR_Report!$E$4),1,0)</f>
        <v>0</v>
      </c>
      <c r="J1121" s="2">
        <f>IF(GR_Report!$C$6="All",1,IF(C1121=GR_Report!$C$6,1,0))</f>
        <v>1</v>
      </c>
      <c r="K1121" s="2">
        <f>IF(GR_Report!$G$6="All",1,IF(D1121=GR_Report!$G$6,1,0))</f>
        <v>1</v>
      </c>
      <c r="L1121" s="2" t="str">
        <f>IF(AND(I1121=1,J1121=1,K1121=1),COUNTIFS($I$2:I1121,1,$J$2:J1121,1,$K$2:K1121,1),"")</f>
        <v/>
      </c>
      <c r="M1121" s="2"/>
    </row>
    <row r="1122" spans="1:13" ht="14.5" hidden="1" x14ac:dyDescent="0.35">
      <c r="A1122" s="2" t="s">
        <v>1600</v>
      </c>
      <c r="B1122" s="5">
        <v>46060</v>
      </c>
      <c r="C1122" s="2" t="s">
        <v>41</v>
      </c>
      <c r="D1122" s="2" t="s">
        <v>318</v>
      </c>
      <c r="E1122" s="3" t="s">
        <v>319</v>
      </c>
      <c r="F1122" s="2">
        <v>60</v>
      </c>
      <c r="G1122" s="2" t="s">
        <v>15</v>
      </c>
      <c r="H1122" s="2">
        <v>66100</v>
      </c>
      <c r="I1122" s="2">
        <f>IF(AND(B1122&gt;=GR_Report!$C$4,B1122&lt;=GR_Report!$E$4),1,0)</f>
        <v>0</v>
      </c>
      <c r="J1122" s="2">
        <f>IF(GR_Report!$C$6="All",1,IF(C1122=GR_Report!$C$6,1,0))</f>
        <v>1</v>
      </c>
      <c r="K1122" s="2">
        <f>IF(GR_Report!$G$6="All",1,IF(D1122=GR_Report!$G$6,1,0))</f>
        <v>1</v>
      </c>
      <c r="L1122" s="2" t="str">
        <f>IF(AND(I1122=1,J1122=1,K1122=1),COUNTIFS($I$2:I1122,1,$J$2:J1122,1,$K$2:K1122,1),"")</f>
        <v/>
      </c>
      <c r="M1122" s="2"/>
    </row>
    <row r="1123" spans="1:13" ht="14.5" x14ac:dyDescent="0.35">
      <c r="A1123" s="2" t="s">
        <v>1601</v>
      </c>
      <c r="B1123" s="5">
        <v>46024</v>
      </c>
      <c r="C1123" s="2" t="s">
        <v>41</v>
      </c>
      <c r="D1123" s="2" t="s">
        <v>318</v>
      </c>
      <c r="E1123" s="3" t="s">
        <v>319</v>
      </c>
      <c r="F1123" s="2">
        <v>100</v>
      </c>
      <c r="G1123" s="2" t="s">
        <v>15</v>
      </c>
      <c r="H1123" s="2">
        <v>66100</v>
      </c>
      <c r="I1123" s="2">
        <f>IF(AND(B1123&gt;=GR_Report!$C$4,B1123&lt;=GR_Report!$E$4),1,0)</f>
        <v>0</v>
      </c>
      <c r="J1123" s="2">
        <f>IF(GR_Report!$C$6="All",1,IF(C1123=GR_Report!$C$6,1,0))</f>
        <v>1</v>
      </c>
      <c r="K1123" s="2">
        <f>IF(GR_Report!$G$6="All",1,IF(D1123=GR_Report!$G$6,1,0))</f>
        <v>1</v>
      </c>
      <c r="L1123" s="2" t="str">
        <f>IF(AND(I1123=1,J1123=1,K1123=1),COUNTIFS($I$2:I1123,1,$J$2:J1123,1,$K$2:K1123,1),"")</f>
        <v/>
      </c>
      <c r="M1123" s="2"/>
    </row>
    <row r="1124" spans="1:13" ht="14.5" hidden="1" x14ac:dyDescent="0.35">
      <c r="A1124" s="2" t="s">
        <v>1602</v>
      </c>
      <c r="B1124" s="5">
        <v>46167</v>
      </c>
      <c r="C1124" s="2" t="s">
        <v>150</v>
      </c>
      <c r="D1124" s="2" t="s">
        <v>450</v>
      </c>
      <c r="E1124" s="3" t="s">
        <v>451</v>
      </c>
      <c r="F1124" s="2">
        <v>50</v>
      </c>
      <c r="G1124" s="2" t="s">
        <v>121</v>
      </c>
      <c r="H1124" s="2">
        <v>5700</v>
      </c>
      <c r="I1124" s="2">
        <f>IF(AND(B1124&gt;=GR_Report!$C$4,B1124&lt;=GR_Report!$E$4),1,0)</f>
        <v>0</v>
      </c>
      <c r="J1124" s="2">
        <f>IF(GR_Report!$C$6="All",1,IF(C1124=GR_Report!$C$6,1,0))</f>
        <v>1</v>
      </c>
      <c r="K1124" s="2">
        <f>IF(GR_Report!$G$6="All",1,IF(D1124=GR_Report!$G$6,1,0))</f>
        <v>1</v>
      </c>
      <c r="L1124" s="2" t="str">
        <f>IF(AND(I1124=1,J1124=1,K1124=1),COUNTIFS($I$2:I1124,1,$J$2:J1124,1,$K$2:K1124,1),"")</f>
        <v/>
      </c>
      <c r="M1124" s="2"/>
    </row>
    <row r="1125" spans="1:13" ht="14.5" hidden="1" x14ac:dyDescent="0.35">
      <c r="A1125" s="2" t="s">
        <v>1603</v>
      </c>
      <c r="B1125" s="5">
        <v>46153</v>
      </c>
      <c r="C1125" s="2" t="s">
        <v>46</v>
      </c>
      <c r="D1125" s="2" t="s">
        <v>86</v>
      </c>
      <c r="E1125" s="3" t="s">
        <v>87</v>
      </c>
      <c r="F1125" s="2">
        <v>30</v>
      </c>
      <c r="G1125" s="2" t="s">
        <v>15</v>
      </c>
      <c r="H1125" s="2">
        <v>7400</v>
      </c>
      <c r="I1125" s="2">
        <f>IF(AND(B1125&gt;=GR_Report!$C$4,B1125&lt;=GR_Report!$E$4),1,0)</f>
        <v>0</v>
      </c>
      <c r="J1125" s="2">
        <f>IF(GR_Report!$C$6="All",1,IF(C1125=GR_Report!$C$6,1,0))</f>
        <v>1</v>
      </c>
      <c r="K1125" s="2">
        <f>IF(GR_Report!$G$6="All",1,IF(D1125=GR_Report!$G$6,1,0))</f>
        <v>1</v>
      </c>
      <c r="L1125" s="2" t="str">
        <f>IF(AND(I1125=1,J1125=1,K1125=1),COUNTIFS($I$2:I1125,1,$J$2:J1125,1,$K$2:K1125,1),"")</f>
        <v/>
      </c>
      <c r="M1125" s="2"/>
    </row>
    <row r="1126" spans="1:13" ht="14.5" hidden="1" x14ac:dyDescent="0.35">
      <c r="A1126" s="2" t="s">
        <v>1604</v>
      </c>
      <c r="B1126" s="5">
        <v>46152</v>
      </c>
      <c r="C1126" s="2" t="s">
        <v>179</v>
      </c>
      <c r="D1126" s="2" t="s">
        <v>301</v>
      </c>
      <c r="E1126" s="3" t="s">
        <v>302</v>
      </c>
      <c r="F1126" s="2">
        <v>150</v>
      </c>
      <c r="G1126" s="2" t="s">
        <v>262</v>
      </c>
      <c r="H1126" s="2">
        <v>41600</v>
      </c>
      <c r="I1126" s="2">
        <f>IF(AND(B1126&gt;=GR_Report!$C$4,B1126&lt;=GR_Report!$E$4),1,0)</f>
        <v>0</v>
      </c>
      <c r="J1126" s="2">
        <f>IF(GR_Report!$C$6="All",1,IF(C1126=GR_Report!$C$6,1,0))</f>
        <v>1</v>
      </c>
      <c r="K1126" s="2">
        <f>IF(GR_Report!$G$6="All",1,IF(D1126=GR_Report!$G$6,1,0))</f>
        <v>1</v>
      </c>
      <c r="L1126" s="2" t="str">
        <f>IF(AND(I1126=1,J1126=1,K1126=1),COUNTIFS($I$2:I1126,1,$J$2:J1126,1,$K$2:K1126,1),"")</f>
        <v/>
      </c>
      <c r="M1126" s="2"/>
    </row>
    <row r="1127" spans="1:13" ht="14.5" hidden="1" x14ac:dyDescent="0.35">
      <c r="A1127" s="2" t="s">
        <v>1605</v>
      </c>
      <c r="B1127" s="5">
        <v>46127</v>
      </c>
      <c r="C1127" s="2" t="s">
        <v>81</v>
      </c>
      <c r="D1127" s="2" t="s">
        <v>204</v>
      </c>
      <c r="E1127" s="3" t="s">
        <v>205</v>
      </c>
      <c r="F1127" s="2">
        <v>200</v>
      </c>
      <c r="G1127" s="2" t="s">
        <v>121</v>
      </c>
      <c r="H1127" s="2">
        <v>5500</v>
      </c>
      <c r="I1127" s="2">
        <f>IF(AND(B1127&gt;=GR_Report!$C$4,B1127&lt;=GR_Report!$E$4),1,0)</f>
        <v>0</v>
      </c>
      <c r="J1127" s="2">
        <f>IF(GR_Report!$C$6="All",1,IF(C1127=GR_Report!$C$6,1,0))</f>
        <v>1</v>
      </c>
      <c r="K1127" s="2">
        <f>IF(GR_Report!$G$6="All",1,IF(D1127=GR_Report!$G$6,1,0))</f>
        <v>1</v>
      </c>
      <c r="L1127" s="2" t="str">
        <f>IF(AND(I1127=1,J1127=1,K1127=1),COUNTIFS($I$2:I1127,1,$J$2:J1127,1,$K$2:K1127,1),"")</f>
        <v/>
      </c>
      <c r="M1127" s="2"/>
    </row>
    <row r="1128" spans="1:13" ht="14.5" hidden="1" x14ac:dyDescent="0.35">
      <c r="A1128" s="2" t="s">
        <v>1606</v>
      </c>
      <c r="B1128" s="5">
        <v>46080</v>
      </c>
      <c r="C1128" s="2" t="s">
        <v>307</v>
      </c>
      <c r="D1128" s="2" t="s">
        <v>326</v>
      </c>
      <c r="E1128" s="3" t="s">
        <v>327</v>
      </c>
      <c r="F1128" s="2">
        <v>200</v>
      </c>
      <c r="G1128" s="2" t="s">
        <v>15</v>
      </c>
      <c r="H1128" s="2">
        <v>21300</v>
      </c>
      <c r="I1128" s="2">
        <f>IF(AND(B1128&gt;=GR_Report!$C$4,B1128&lt;=GR_Report!$E$4),1,0)</f>
        <v>0</v>
      </c>
      <c r="J1128" s="2">
        <f>IF(GR_Report!$C$6="All",1,IF(C1128=GR_Report!$C$6,1,0))</f>
        <v>1</v>
      </c>
      <c r="K1128" s="2">
        <f>IF(GR_Report!$G$6="All",1,IF(D1128=GR_Report!$G$6,1,0))</f>
        <v>1</v>
      </c>
      <c r="L1128" s="2" t="str">
        <f>IF(AND(I1128=1,J1128=1,K1128=1),COUNTIFS($I$2:I1128,1,$J$2:J1128,1,$K$2:K1128,1),"")</f>
        <v/>
      </c>
      <c r="M1128" s="2"/>
    </row>
    <row r="1129" spans="1:13" ht="14.5" x14ac:dyDescent="0.35">
      <c r="A1129" s="2" t="s">
        <v>1607</v>
      </c>
      <c r="B1129" s="5">
        <v>46025</v>
      </c>
      <c r="C1129" s="2" t="s">
        <v>138</v>
      </c>
      <c r="D1129" s="2" t="s">
        <v>159</v>
      </c>
      <c r="E1129" s="3" t="s">
        <v>160</v>
      </c>
      <c r="F1129" s="2">
        <v>150</v>
      </c>
      <c r="G1129" s="2" t="s">
        <v>121</v>
      </c>
      <c r="H1129" s="2">
        <v>57500</v>
      </c>
      <c r="I1129" s="2">
        <f>IF(AND(B1129&gt;=GR_Report!$C$4,B1129&lt;=GR_Report!$E$4),1,0)</f>
        <v>0</v>
      </c>
      <c r="J1129" s="2">
        <f>IF(GR_Report!$C$6="All",1,IF(C1129=GR_Report!$C$6,1,0))</f>
        <v>1</v>
      </c>
      <c r="K1129" s="2">
        <f>IF(GR_Report!$G$6="All",1,IF(D1129=GR_Report!$G$6,1,0))</f>
        <v>1</v>
      </c>
      <c r="L1129" s="2" t="str">
        <f>IF(AND(I1129=1,J1129=1,K1129=1),COUNTIFS($I$2:I1129,1,$J$2:J1129,1,$K$2:K1129,1),"")</f>
        <v/>
      </c>
      <c r="M1129" s="2"/>
    </row>
    <row r="1130" spans="1:13" ht="14.5" hidden="1" x14ac:dyDescent="0.35">
      <c r="A1130" s="2" t="s">
        <v>1608</v>
      </c>
      <c r="B1130" s="5">
        <v>46114</v>
      </c>
      <c r="C1130" s="2" t="s">
        <v>61</v>
      </c>
      <c r="D1130" s="2" t="s">
        <v>373</v>
      </c>
      <c r="E1130" s="3" t="s">
        <v>374</v>
      </c>
      <c r="F1130" s="2">
        <v>60</v>
      </c>
      <c r="G1130" s="2" t="s">
        <v>121</v>
      </c>
      <c r="H1130" s="2">
        <v>70900</v>
      </c>
      <c r="I1130" s="2">
        <f>IF(AND(B1130&gt;=GR_Report!$C$4,B1130&lt;=GR_Report!$E$4),1,0)</f>
        <v>0</v>
      </c>
      <c r="J1130" s="2">
        <f>IF(GR_Report!$C$6="All",1,IF(C1130=GR_Report!$C$6,1,0))</f>
        <v>1</v>
      </c>
      <c r="K1130" s="2">
        <f>IF(GR_Report!$G$6="All",1,IF(D1130=GR_Report!$G$6,1,0))</f>
        <v>1</v>
      </c>
      <c r="L1130" s="2" t="str">
        <f>IF(AND(I1130=1,J1130=1,K1130=1),COUNTIFS($I$2:I1130,1,$J$2:J1130,1,$K$2:K1130,1),"")</f>
        <v/>
      </c>
      <c r="M1130" s="2"/>
    </row>
    <row r="1131" spans="1:13" ht="14.5" hidden="1" x14ac:dyDescent="0.35">
      <c r="A1131" s="2" t="s">
        <v>1609</v>
      </c>
      <c r="B1131" s="5">
        <v>46093</v>
      </c>
      <c r="C1131" s="2" t="s">
        <v>153</v>
      </c>
      <c r="D1131" s="2" t="s">
        <v>433</v>
      </c>
      <c r="E1131" s="3" t="s">
        <v>434</v>
      </c>
      <c r="F1131" s="2">
        <v>60</v>
      </c>
      <c r="G1131" s="2" t="s">
        <v>121</v>
      </c>
      <c r="H1131" s="2">
        <v>46900</v>
      </c>
      <c r="I1131" s="2">
        <f>IF(AND(B1131&gt;=GR_Report!$C$4,B1131&lt;=GR_Report!$E$4),1,0)</f>
        <v>1</v>
      </c>
      <c r="J1131" s="2">
        <f>IF(GR_Report!$C$6="All",1,IF(C1131=GR_Report!$C$6,1,0))</f>
        <v>1</v>
      </c>
      <c r="K1131" s="2">
        <f>IF(GR_Report!$G$6="All",1,IF(D1131=GR_Report!$G$6,1,0))</f>
        <v>1</v>
      </c>
      <c r="L1131" s="2">
        <f>IF(AND(I1131=1,J1131=1,K1131=1),COUNTIFS($I$2:I1131,1,$J$2:J1131,1,$K$2:K1131,1),"")</f>
        <v>192</v>
      </c>
      <c r="M1131" s="2"/>
    </row>
    <row r="1132" spans="1:13" ht="14.5" hidden="1" x14ac:dyDescent="0.35">
      <c r="A1132" s="2" t="s">
        <v>1610</v>
      </c>
      <c r="B1132" s="5">
        <v>46084</v>
      </c>
      <c r="C1132" s="2" t="s">
        <v>46</v>
      </c>
      <c r="D1132" s="2" t="s">
        <v>44</v>
      </c>
      <c r="E1132" s="3" t="s">
        <v>45</v>
      </c>
      <c r="F1132" s="2">
        <v>150</v>
      </c>
      <c r="G1132" s="2" t="s">
        <v>15</v>
      </c>
      <c r="H1132" s="2">
        <v>83400</v>
      </c>
      <c r="I1132" s="2">
        <f>IF(AND(B1132&gt;=GR_Report!$C$4,B1132&lt;=GR_Report!$E$4),1,0)</f>
        <v>1</v>
      </c>
      <c r="J1132" s="2">
        <f>IF(GR_Report!$C$6="All",1,IF(C1132=GR_Report!$C$6,1,0))</f>
        <v>1</v>
      </c>
      <c r="K1132" s="2">
        <f>IF(GR_Report!$G$6="All",1,IF(D1132=GR_Report!$G$6,1,0))</f>
        <v>1</v>
      </c>
      <c r="L1132" s="2">
        <f>IF(AND(I1132=1,J1132=1,K1132=1),COUNTIFS($I$2:I1132,1,$J$2:J1132,1,$K$2:K1132,1),"")</f>
        <v>193</v>
      </c>
      <c r="M1132" s="2"/>
    </row>
    <row r="1133" spans="1:13" ht="14.5" hidden="1" x14ac:dyDescent="0.35">
      <c r="A1133" s="2" t="s">
        <v>1611</v>
      </c>
      <c r="B1133" s="5">
        <v>46175</v>
      </c>
      <c r="C1133" s="2" t="s">
        <v>56</v>
      </c>
      <c r="D1133" s="2" t="s">
        <v>67</v>
      </c>
      <c r="E1133" s="3" t="s">
        <v>68</v>
      </c>
      <c r="F1133" s="2">
        <v>30</v>
      </c>
      <c r="G1133" s="2" t="s">
        <v>15</v>
      </c>
      <c r="H1133" s="2">
        <v>82400</v>
      </c>
      <c r="I1133" s="2">
        <f>IF(AND(B1133&gt;=GR_Report!$C$4,B1133&lt;=GR_Report!$E$4),1,0)</f>
        <v>0</v>
      </c>
      <c r="J1133" s="2">
        <f>IF(GR_Report!$C$6="All",1,IF(C1133=GR_Report!$C$6,1,0))</f>
        <v>1</v>
      </c>
      <c r="K1133" s="2">
        <f>IF(GR_Report!$G$6="All",1,IF(D1133=GR_Report!$G$6,1,0))</f>
        <v>1</v>
      </c>
      <c r="L1133" s="2" t="str">
        <f>IF(AND(I1133=1,J1133=1,K1133=1),COUNTIFS($I$2:I1133,1,$J$2:J1133,1,$K$2:K1133,1),"")</f>
        <v/>
      </c>
      <c r="M1133" s="2"/>
    </row>
    <row r="1134" spans="1:13" ht="14.5" hidden="1" x14ac:dyDescent="0.35">
      <c r="A1134" s="2" t="s">
        <v>1612</v>
      </c>
      <c r="B1134" s="5">
        <v>46133</v>
      </c>
      <c r="C1134" s="2" t="s">
        <v>41</v>
      </c>
      <c r="D1134" s="2" t="s">
        <v>395</v>
      </c>
      <c r="E1134" s="3" t="s">
        <v>396</v>
      </c>
      <c r="F1134" s="2">
        <v>150</v>
      </c>
      <c r="G1134" s="2" t="s">
        <v>121</v>
      </c>
      <c r="H1134" s="2">
        <v>64100</v>
      </c>
      <c r="I1134" s="2">
        <f>IF(AND(B1134&gt;=GR_Report!$C$4,B1134&lt;=GR_Report!$E$4),1,0)</f>
        <v>0</v>
      </c>
      <c r="J1134" s="2">
        <f>IF(GR_Report!$C$6="All",1,IF(C1134=GR_Report!$C$6,1,0))</f>
        <v>1</v>
      </c>
      <c r="K1134" s="2">
        <f>IF(GR_Report!$G$6="All",1,IF(D1134=GR_Report!$G$6,1,0))</f>
        <v>1</v>
      </c>
      <c r="L1134" s="2" t="str">
        <f>IF(AND(I1134=1,J1134=1,K1134=1),COUNTIFS($I$2:I1134,1,$J$2:J1134,1,$K$2:K1134,1),"")</f>
        <v/>
      </c>
      <c r="M1134" s="2"/>
    </row>
    <row r="1135" spans="1:13" ht="14.5" x14ac:dyDescent="0.35">
      <c r="A1135" s="2" t="s">
        <v>1613</v>
      </c>
      <c r="B1135" s="5">
        <v>46048</v>
      </c>
      <c r="C1135" s="2" t="s">
        <v>76</v>
      </c>
      <c r="D1135" s="2" t="s">
        <v>115</v>
      </c>
      <c r="E1135" s="3" t="s">
        <v>116</v>
      </c>
      <c r="F1135" s="2">
        <v>60</v>
      </c>
      <c r="G1135" s="2" t="s">
        <v>15</v>
      </c>
      <c r="H1135" s="2">
        <v>52300</v>
      </c>
      <c r="I1135" s="2">
        <f>IF(AND(B1135&gt;=GR_Report!$C$4,B1135&lt;=GR_Report!$E$4),1,0)</f>
        <v>0</v>
      </c>
      <c r="J1135" s="2">
        <f>IF(GR_Report!$C$6="All",1,IF(C1135=GR_Report!$C$6,1,0))</f>
        <v>1</v>
      </c>
      <c r="K1135" s="2">
        <f>IF(GR_Report!$G$6="All",1,IF(D1135=GR_Report!$G$6,1,0))</f>
        <v>1</v>
      </c>
      <c r="L1135" s="2" t="str">
        <f>IF(AND(I1135=1,J1135=1,K1135=1),COUNTIFS($I$2:I1135,1,$J$2:J1135,1,$K$2:K1135,1),"")</f>
        <v/>
      </c>
      <c r="M1135" s="2"/>
    </row>
    <row r="1136" spans="1:13" ht="14.5" x14ac:dyDescent="0.35">
      <c r="A1136" s="2" t="s">
        <v>1614</v>
      </c>
      <c r="B1136" s="5">
        <v>46051</v>
      </c>
      <c r="C1136" s="2" t="s">
        <v>138</v>
      </c>
      <c r="D1136" s="2" t="s">
        <v>184</v>
      </c>
      <c r="E1136" s="3" t="s">
        <v>185</v>
      </c>
      <c r="F1136" s="2">
        <v>200</v>
      </c>
      <c r="G1136" s="2" t="s">
        <v>121</v>
      </c>
      <c r="H1136" s="2">
        <v>55600</v>
      </c>
      <c r="I1136" s="2">
        <f>IF(AND(B1136&gt;=GR_Report!$C$4,B1136&lt;=GR_Report!$E$4),1,0)</f>
        <v>0</v>
      </c>
      <c r="J1136" s="2">
        <f>IF(GR_Report!$C$6="All",1,IF(C1136=GR_Report!$C$6,1,0))</f>
        <v>1</v>
      </c>
      <c r="K1136" s="2">
        <f>IF(GR_Report!$G$6="All",1,IF(D1136=GR_Report!$G$6,1,0))</f>
        <v>1</v>
      </c>
      <c r="L1136" s="2" t="str">
        <f>IF(AND(I1136=1,J1136=1,K1136=1),COUNTIFS($I$2:I1136,1,$J$2:J1136,1,$K$2:K1136,1),"")</f>
        <v/>
      </c>
      <c r="M1136" s="2"/>
    </row>
    <row r="1137" spans="1:13" ht="14.5" hidden="1" x14ac:dyDescent="0.35">
      <c r="A1137" s="2" t="s">
        <v>1615</v>
      </c>
      <c r="B1137" s="5">
        <v>46085</v>
      </c>
      <c r="C1137" s="2" t="s">
        <v>97</v>
      </c>
      <c r="D1137" s="2" t="s">
        <v>194</v>
      </c>
      <c r="E1137" s="3" t="s">
        <v>195</v>
      </c>
      <c r="F1137" s="2">
        <v>120</v>
      </c>
      <c r="G1137" s="2" t="s">
        <v>121</v>
      </c>
      <c r="H1137" s="2">
        <v>6300</v>
      </c>
      <c r="I1137" s="2">
        <f>IF(AND(B1137&gt;=GR_Report!$C$4,B1137&lt;=GR_Report!$E$4),1,0)</f>
        <v>1</v>
      </c>
      <c r="J1137" s="2">
        <f>IF(GR_Report!$C$6="All",1,IF(C1137=GR_Report!$C$6,1,0))</f>
        <v>1</v>
      </c>
      <c r="K1137" s="2">
        <f>IF(GR_Report!$G$6="All",1,IF(D1137=GR_Report!$G$6,1,0))</f>
        <v>1</v>
      </c>
      <c r="L1137" s="2">
        <f>IF(AND(I1137=1,J1137=1,K1137=1),COUNTIFS($I$2:I1137,1,$J$2:J1137,1,$K$2:K1137,1),"")</f>
        <v>194</v>
      </c>
      <c r="M1137" s="2"/>
    </row>
    <row r="1138" spans="1:13" ht="14.5" hidden="1" x14ac:dyDescent="0.35">
      <c r="A1138" s="2" t="s">
        <v>1616</v>
      </c>
      <c r="B1138" s="5">
        <v>46131</v>
      </c>
      <c r="C1138" s="2" t="s">
        <v>156</v>
      </c>
      <c r="D1138" s="2" t="s">
        <v>280</v>
      </c>
      <c r="E1138" s="3" t="s">
        <v>281</v>
      </c>
      <c r="F1138" s="2">
        <v>50</v>
      </c>
      <c r="G1138" s="2" t="s">
        <v>262</v>
      </c>
      <c r="H1138" s="2">
        <v>52800</v>
      </c>
      <c r="I1138" s="2">
        <f>IF(AND(B1138&gt;=GR_Report!$C$4,B1138&lt;=GR_Report!$E$4),1,0)</f>
        <v>0</v>
      </c>
      <c r="J1138" s="2">
        <f>IF(GR_Report!$C$6="All",1,IF(C1138=GR_Report!$C$6,1,0))</f>
        <v>1</v>
      </c>
      <c r="K1138" s="2">
        <f>IF(GR_Report!$G$6="All",1,IF(D1138=GR_Report!$G$6,1,0))</f>
        <v>1</v>
      </c>
      <c r="L1138" s="2" t="str">
        <f>IF(AND(I1138=1,J1138=1,K1138=1),COUNTIFS($I$2:I1138,1,$J$2:J1138,1,$K$2:K1138,1),"")</f>
        <v/>
      </c>
      <c r="M1138" s="2"/>
    </row>
    <row r="1139" spans="1:13" ht="14.5" hidden="1" x14ac:dyDescent="0.35">
      <c r="A1139" s="2" t="s">
        <v>1617</v>
      </c>
      <c r="B1139" s="5">
        <v>46057</v>
      </c>
      <c r="C1139" s="2" t="s">
        <v>179</v>
      </c>
      <c r="D1139" s="2" t="s">
        <v>301</v>
      </c>
      <c r="E1139" s="3" t="s">
        <v>302</v>
      </c>
      <c r="F1139" s="2">
        <v>150</v>
      </c>
      <c r="G1139" s="2" t="s">
        <v>262</v>
      </c>
      <c r="H1139" s="2">
        <v>41600</v>
      </c>
      <c r="I1139" s="2">
        <f>IF(AND(B1139&gt;=GR_Report!$C$4,B1139&lt;=GR_Report!$E$4),1,0)</f>
        <v>0</v>
      </c>
      <c r="J1139" s="2">
        <f>IF(GR_Report!$C$6="All",1,IF(C1139=GR_Report!$C$6,1,0))</f>
        <v>1</v>
      </c>
      <c r="K1139" s="2">
        <f>IF(GR_Report!$G$6="All",1,IF(D1139=GR_Report!$G$6,1,0))</f>
        <v>1</v>
      </c>
      <c r="L1139" s="2" t="str">
        <f>IF(AND(I1139=1,J1139=1,K1139=1),COUNTIFS($I$2:I1139,1,$J$2:J1139,1,$K$2:K1139,1),"")</f>
        <v/>
      </c>
      <c r="M1139" s="2"/>
    </row>
    <row r="1140" spans="1:13" ht="14.5" x14ac:dyDescent="0.35">
      <c r="A1140" s="2" t="s">
        <v>1618</v>
      </c>
      <c r="B1140" s="5">
        <v>46053</v>
      </c>
      <c r="C1140" s="2" t="s">
        <v>71</v>
      </c>
      <c r="D1140" s="2" t="s">
        <v>454</v>
      </c>
      <c r="E1140" s="3" t="s">
        <v>455</v>
      </c>
      <c r="F1140" s="2">
        <v>50</v>
      </c>
      <c r="G1140" s="2" t="s">
        <v>121</v>
      </c>
      <c r="H1140" s="2">
        <v>21300</v>
      </c>
      <c r="I1140" s="2">
        <f>IF(AND(B1140&gt;=GR_Report!$C$4,B1140&lt;=GR_Report!$E$4),1,0)</f>
        <v>0</v>
      </c>
      <c r="J1140" s="2">
        <f>IF(GR_Report!$C$6="All",1,IF(C1140=GR_Report!$C$6,1,0))</f>
        <v>1</v>
      </c>
      <c r="K1140" s="2">
        <f>IF(GR_Report!$G$6="All",1,IF(D1140=GR_Report!$G$6,1,0))</f>
        <v>1</v>
      </c>
      <c r="L1140" s="2" t="str">
        <f>IF(AND(I1140=1,J1140=1,K1140=1),COUNTIFS($I$2:I1140,1,$J$2:J1140,1,$K$2:K1140,1),"")</f>
        <v/>
      </c>
      <c r="M1140" s="2"/>
    </row>
    <row r="1141" spans="1:13" ht="14.5" x14ac:dyDescent="0.35">
      <c r="A1141" s="2" t="s">
        <v>1619</v>
      </c>
      <c r="B1141" s="5">
        <v>46051</v>
      </c>
      <c r="C1141" s="2" t="s">
        <v>156</v>
      </c>
      <c r="D1141" s="2" t="s">
        <v>405</v>
      </c>
      <c r="E1141" s="3" t="s">
        <v>406</v>
      </c>
      <c r="F1141" s="2">
        <v>60</v>
      </c>
      <c r="G1141" s="2" t="s">
        <v>121</v>
      </c>
      <c r="H1141" s="2">
        <v>37900</v>
      </c>
      <c r="I1141" s="2">
        <f>IF(AND(B1141&gt;=GR_Report!$C$4,B1141&lt;=GR_Report!$E$4),1,0)</f>
        <v>0</v>
      </c>
      <c r="J1141" s="2">
        <f>IF(GR_Report!$C$6="All",1,IF(C1141=GR_Report!$C$6,1,0))</f>
        <v>1</v>
      </c>
      <c r="K1141" s="2">
        <f>IF(GR_Report!$G$6="All",1,IF(D1141=GR_Report!$G$6,1,0))</f>
        <v>1</v>
      </c>
      <c r="L1141" s="2" t="str">
        <f>IF(AND(I1141=1,J1141=1,K1141=1),COUNTIFS($I$2:I1141,1,$J$2:J1141,1,$K$2:K1141,1),"")</f>
        <v/>
      </c>
      <c r="M1141" s="2"/>
    </row>
    <row r="1142" spans="1:13" ht="14.5" hidden="1" x14ac:dyDescent="0.35">
      <c r="A1142" s="2" t="s">
        <v>1620</v>
      </c>
      <c r="B1142" s="5">
        <v>46184</v>
      </c>
      <c r="C1142" s="2" t="s">
        <v>64</v>
      </c>
      <c r="D1142" s="2" t="s">
        <v>122</v>
      </c>
      <c r="E1142" s="3" t="s">
        <v>123</v>
      </c>
      <c r="F1142" s="2">
        <v>30</v>
      </c>
      <c r="G1142" s="2" t="s">
        <v>121</v>
      </c>
      <c r="H1142" s="2">
        <v>13500</v>
      </c>
      <c r="I1142" s="2">
        <f>IF(AND(B1142&gt;=GR_Report!$C$4,B1142&lt;=GR_Report!$E$4),1,0)</f>
        <v>0</v>
      </c>
      <c r="J1142" s="2">
        <f>IF(GR_Report!$C$6="All",1,IF(C1142=GR_Report!$C$6,1,0))</f>
        <v>1</v>
      </c>
      <c r="K1142" s="2">
        <f>IF(GR_Report!$G$6="All",1,IF(D1142=GR_Report!$G$6,1,0))</f>
        <v>1</v>
      </c>
      <c r="L1142" s="2" t="str">
        <f>IF(AND(I1142=1,J1142=1,K1142=1),COUNTIFS($I$2:I1142,1,$J$2:J1142,1,$K$2:K1142,1),"")</f>
        <v/>
      </c>
      <c r="M1142" s="2"/>
    </row>
    <row r="1143" spans="1:13" ht="14.5" hidden="1" x14ac:dyDescent="0.35">
      <c r="A1143" s="2" t="s">
        <v>1621</v>
      </c>
      <c r="B1143" s="5">
        <v>46165</v>
      </c>
      <c r="C1143" s="2" t="s">
        <v>150</v>
      </c>
      <c r="D1143" s="2" t="s">
        <v>239</v>
      </c>
      <c r="E1143" s="3" t="s">
        <v>240</v>
      </c>
      <c r="F1143" s="2">
        <v>150</v>
      </c>
      <c r="G1143" s="2" t="s">
        <v>121</v>
      </c>
      <c r="H1143" s="2">
        <v>21400</v>
      </c>
      <c r="I1143" s="2">
        <f>IF(AND(B1143&gt;=GR_Report!$C$4,B1143&lt;=GR_Report!$E$4),1,0)</f>
        <v>0</v>
      </c>
      <c r="J1143" s="2">
        <f>IF(GR_Report!$C$6="All",1,IF(C1143=GR_Report!$C$6,1,0))</f>
        <v>1</v>
      </c>
      <c r="K1143" s="2">
        <f>IF(GR_Report!$G$6="All",1,IF(D1143=GR_Report!$G$6,1,0))</f>
        <v>1</v>
      </c>
      <c r="L1143" s="2" t="str">
        <f>IF(AND(I1143=1,J1143=1,K1143=1),COUNTIFS($I$2:I1143,1,$J$2:J1143,1,$K$2:K1143,1),"")</f>
        <v/>
      </c>
      <c r="M1143" s="2"/>
    </row>
    <row r="1144" spans="1:13" ht="14.5" hidden="1" x14ac:dyDescent="0.35">
      <c r="A1144" s="2" t="s">
        <v>1622</v>
      </c>
      <c r="B1144" s="5">
        <v>46069</v>
      </c>
      <c r="C1144" s="2" t="s">
        <v>38</v>
      </c>
      <c r="D1144" s="2" t="s">
        <v>311</v>
      </c>
      <c r="E1144" s="3" t="s">
        <v>312</v>
      </c>
      <c r="F1144" s="2">
        <v>50</v>
      </c>
      <c r="G1144" s="2" t="s">
        <v>15</v>
      </c>
      <c r="H1144" s="2">
        <v>19400</v>
      </c>
      <c r="I1144" s="2">
        <f>IF(AND(B1144&gt;=GR_Report!$C$4,B1144&lt;=GR_Report!$E$4),1,0)</f>
        <v>0</v>
      </c>
      <c r="J1144" s="2">
        <f>IF(GR_Report!$C$6="All",1,IF(C1144=GR_Report!$C$6,1,0))</f>
        <v>1</v>
      </c>
      <c r="K1144" s="2">
        <f>IF(GR_Report!$G$6="All",1,IF(D1144=GR_Report!$G$6,1,0))</f>
        <v>1</v>
      </c>
      <c r="L1144" s="2" t="str">
        <f>IF(AND(I1144=1,J1144=1,K1144=1),COUNTIFS($I$2:I1144,1,$J$2:J1144,1,$K$2:K1144,1),"")</f>
        <v/>
      </c>
      <c r="M1144" s="2"/>
    </row>
    <row r="1145" spans="1:13" ht="14.5" hidden="1" x14ac:dyDescent="0.35">
      <c r="A1145" s="2" t="s">
        <v>1623</v>
      </c>
      <c r="B1145" s="5">
        <v>46194</v>
      </c>
      <c r="C1145" s="2" t="s">
        <v>290</v>
      </c>
      <c r="D1145" s="2" t="s">
        <v>367</v>
      </c>
      <c r="E1145" s="3" t="s">
        <v>368</v>
      </c>
      <c r="F1145" s="2">
        <v>50</v>
      </c>
      <c r="G1145" s="2" t="s">
        <v>15</v>
      </c>
      <c r="H1145" s="2">
        <v>7900</v>
      </c>
      <c r="I1145" s="2">
        <f>IF(AND(B1145&gt;=GR_Report!$C$4,B1145&lt;=GR_Report!$E$4),1,0)</f>
        <v>0</v>
      </c>
      <c r="J1145" s="2">
        <f>IF(GR_Report!$C$6="All",1,IF(C1145=GR_Report!$C$6,1,0))</f>
        <v>1</v>
      </c>
      <c r="K1145" s="2">
        <f>IF(GR_Report!$G$6="All",1,IF(D1145=GR_Report!$G$6,1,0))</f>
        <v>1</v>
      </c>
      <c r="L1145" s="2" t="str">
        <f>IF(AND(I1145=1,J1145=1,K1145=1),COUNTIFS($I$2:I1145,1,$J$2:J1145,1,$K$2:K1145,1),"")</f>
        <v/>
      </c>
      <c r="M1145" s="2"/>
    </row>
    <row r="1146" spans="1:13" ht="14.5" hidden="1" x14ac:dyDescent="0.35">
      <c r="A1146" s="2" t="s">
        <v>1624</v>
      </c>
      <c r="B1146" s="5">
        <v>46095</v>
      </c>
      <c r="C1146" s="2" t="s">
        <v>56</v>
      </c>
      <c r="D1146" s="2" t="s">
        <v>67</v>
      </c>
      <c r="E1146" s="3" t="s">
        <v>68</v>
      </c>
      <c r="F1146" s="2">
        <v>120</v>
      </c>
      <c r="G1146" s="2" t="s">
        <v>15</v>
      </c>
      <c r="H1146" s="2">
        <v>82400</v>
      </c>
      <c r="I1146" s="2">
        <f>IF(AND(B1146&gt;=GR_Report!$C$4,B1146&lt;=GR_Report!$E$4),1,0)</f>
        <v>1</v>
      </c>
      <c r="J1146" s="2">
        <f>IF(GR_Report!$C$6="All",1,IF(C1146=GR_Report!$C$6,1,0))</f>
        <v>1</v>
      </c>
      <c r="K1146" s="2">
        <f>IF(GR_Report!$G$6="All",1,IF(D1146=GR_Report!$G$6,1,0))</f>
        <v>1</v>
      </c>
      <c r="L1146" s="2">
        <f>IF(AND(I1146=1,J1146=1,K1146=1),COUNTIFS($I$2:I1146,1,$J$2:J1146,1,$K$2:K1146,1),"")</f>
        <v>195</v>
      </c>
      <c r="M1146" s="2"/>
    </row>
    <row r="1147" spans="1:13" ht="14.5" hidden="1" x14ac:dyDescent="0.35">
      <c r="A1147" s="2" t="s">
        <v>1625</v>
      </c>
      <c r="B1147" s="5">
        <v>46110</v>
      </c>
      <c r="C1147" s="2" t="s">
        <v>307</v>
      </c>
      <c r="D1147" s="2" t="s">
        <v>303</v>
      </c>
      <c r="E1147" s="3" t="s">
        <v>304</v>
      </c>
      <c r="F1147" s="2">
        <v>100</v>
      </c>
      <c r="G1147" s="2" t="s">
        <v>15</v>
      </c>
      <c r="H1147" s="2">
        <v>58600</v>
      </c>
      <c r="I1147" s="2">
        <f>IF(AND(B1147&gt;=GR_Report!$C$4,B1147&lt;=GR_Report!$E$4),1,0)</f>
        <v>1</v>
      </c>
      <c r="J1147" s="2">
        <f>IF(GR_Report!$C$6="All",1,IF(C1147=GR_Report!$C$6,1,0))</f>
        <v>1</v>
      </c>
      <c r="K1147" s="2">
        <f>IF(GR_Report!$G$6="All",1,IF(D1147=GR_Report!$G$6,1,0))</f>
        <v>1</v>
      </c>
      <c r="L1147" s="2">
        <f>IF(AND(I1147=1,J1147=1,K1147=1),COUNTIFS($I$2:I1147,1,$J$2:J1147,1,$K$2:K1147,1),"")</f>
        <v>196</v>
      </c>
      <c r="M1147" s="2"/>
    </row>
    <row r="1148" spans="1:13" ht="14.5" hidden="1" x14ac:dyDescent="0.35">
      <c r="A1148" s="2" t="s">
        <v>1626</v>
      </c>
      <c r="B1148" s="5">
        <v>46177</v>
      </c>
      <c r="C1148" s="2" t="s">
        <v>90</v>
      </c>
      <c r="D1148" s="2" t="s">
        <v>198</v>
      </c>
      <c r="E1148" s="3" t="s">
        <v>199</v>
      </c>
      <c r="F1148" s="2">
        <v>150</v>
      </c>
      <c r="G1148" s="2" t="s">
        <v>121</v>
      </c>
      <c r="H1148" s="2">
        <v>75200</v>
      </c>
      <c r="I1148" s="2">
        <f>IF(AND(B1148&gt;=GR_Report!$C$4,B1148&lt;=GR_Report!$E$4),1,0)</f>
        <v>0</v>
      </c>
      <c r="J1148" s="2">
        <f>IF(GR_Report!$C$6="All",1,IF(C1148=GR_Report!$C$6,1,0))</f>
        <v>1</v>
      </c>
      <c r="K1148" s="2">
        <f>IF(GR_Report!$G$6="All",1,IF(D1148=GR_Report!$G$6,1,0))</f>
        <v>1</v>
      </c>
      <c r="L1148" s="2" t="str">
        <f>IF(AND(I1148=1,J1148=1,K1148=1),COUNTIFS($I$2:I1148,1,$J$2:J1148,1,$K$2:K1148,1),"")</f>
        <v/>
      </c>
      <c r="M1148" s="2"/>
    </row>
    <row r="1149" spans="1:13" ht="14.5" hidden="1" x14ac:dyDescent="0.35">
      <c r="A1149" s="2" t="s">
        <v>1627</v>
      </c>
      <c r="B1149" s="5">
        <v>46148</v>
      </c>
      <c r="C1149" s="2" t="s">
        <v>38</v>
      </c>
      <c r="D1149" s="2" t="s">
        <v>311</v>
      </c>
      <c r="E1149" s="3" t="s">
        <v>312</v>
      </c>
      <c r="F1149" s="2">
        <v>200</v>
      </c>
      <c r="G1149" s="2" t="s">
        <v>15</v>
      </c>
      <c r="H1149" s="2">
        <v>19400</v>
      </c>
      <c r="I1149" s="2">
        <f>IF(AND(B1149&gt;=GR_Report!$C$4,B1149&lt;=GR_Report!$E$4),1,0)</f>
        <v>0</v>
      </c>
      <c r="J1149" s="2">
        <f>IF(GR_Report!$C$6="All",1,IF(C1149=GR_Report!$C$6,1,0))</f>
        <v>1</v>
      </c>
      <c r="K1149" s="2">
        <f>IF(GR_Report!$G$6="All",1,IF(D1149=GR_Report!$G$6,1,0))</f>
        <v>1</v>
      </c>
      <c r="L1149" s="2" t="str">
        <f>IF(AND(I1149=1,J1149=1,K1149=1),COUNTIFS($I$2:I1149,1,$J$2:J1149,1,$K$2:K1149,1),"")</f>
        <v/>
      </c>
      <c r="M1149" s="2"/>
    </row>
    <row r="1150" spans="1:13" ht="14.5" hidden="1" x14ac:dyDescent="0.35">
      <c r="A1150" s="2" t="s">
        <v>1628</v>
      </c>
      <c r="B1150" s="5">
        <v>46069</v>
      </c>
      <c r="C1150" s="2" t="s">
        <v>27</v>
      </c>
      <c r="D1150" s="2" t="s">
        <v>462</v>
      </c>
      <c r="E1150" s="3" t="s">
        <v>463</v>
      </c>
      <c r="F1150" s="2">
        <v>60</v>
      </c>
      <c r="G1150" s="2" t="s">
        <v>121</v>
      </c>
      <c r="H1150" s="2">
        <v>43100</v>
      </c>
      <c r="I1150" s="2">
        <f>IF(AND(B1150&gt;=GR_Report!$C$4,B1150&lt;=GR_Report!$E$4),1,0)</f>
        <v>0</v>
      </c>
      <c r="J1150" s="2">
        <f>IF(GR_Report!$C$6="All",1,IF(C1150=GR_Report!$C$6,1,0))</f>
        <v>1</v>
      </c>
      <c r="K1150" s="2">
        <f>IF(GR_Report!$G$6="All",1,IF(D1150=GR_Report!$G$6,1,0))</f>
        <v>1</v>
      </c>
      <c r="L1150" s="2" t="str">
        <f>IF(AND(I1150=1,J1150=1,K1150=1),COUNTIFS($I$2:I1150,1,$J$2:J1150,1,$K$2:K1150,1),"")</f>
        <v/>
      </c>
      <c r="M1150" s="2"/>
    </row>
    <row r="1151" spans="1:13" ht="14.5" hidden="1" x14ac:dyDescent="0.35">
      <c r="A1151" s="2" t="s">
        <v>1629</v>
      </c>
      <c r="B1151" s="5">
        <v>46104</v>
      </c>
      <c r="C1151" s="2" t="s">
        <v>81</v>
      </c>
      <c r="D1151" s="2" t="s">
        <v>389</v>
      </c>
      <c r="E1151" s="3" t="s">
        <v>390</v>
      </c>
      <c r="F1151" s="2">
        <v>80</v>
      </c>
      <c r="G1151" s="2" t="s">
        <v>121</v>
      </c>
      <c r="H1151" s="2">
        <v>34200</v>
      </c>
      <c r="I1151" s="2">
        <f>IF(AND(B1151&gt;=GR_Report!$C$4,B1151&lt;=GR_Report!$E$4),1,0)</f>
        <v>1</v>
      </c>
      <c r="J1151" s="2">
        <f>IF(GR_Report!$C$6="All",1,IF(C1151=GR_Report!$C$6,1,0))</f>
        <v>1</v>
      </c>
      <c r="K1151" s="2">
        <f>IF(GR_Report!$G$6="All",1,IF(D1151=GR_Report!$G$6,1,0))</f>
        <v>1</v>
      </c>
      <c r="L1151" s="2">
        <f>IF(AND(I1151=1,J1151=1,K1151=1),COUNTIFS($I$2:I1151,1,$J$2:J1151,1,$K$2:K1151,1),"")</f>
        <v>197</v>
      </c>
      <c r="M1151" s="2"/>
    </row>
    <row r="1152" spans="1:13" ht="14.5" hidden="1" x14ac:dyDescent="0.35">
      <c r="A1152" s="2" t="s">
        <v>1630</v>
      </c>
      <c r="B1152" s="5">
        <v>46133</v>
      </c>
      <c r="C1152" s="2" t="s">
        <v>20</v>
      </c>
      <c r="D1152" s="2" t="s">
        <v>17</v>
      </c>
      <c r="E1152" s="3" t="s">
        <v>18</v>
      </c>
      <c r="F1152" s="2">
        <v>100</v>
      </c>
      <c r="G1152" s="2" t="s">
        <v>15</v>
      </c>
      <c r="H1152" s="2">
        <v>78700</v>
      </c>
      <c r="I1152" s="2">
        <f>IF(AND(B1152&gt;=GR_Report!$C$4,B1152&lt;=GR_Report!$E$4),1,0)</f>
        <v>0</v>
      </c>
      <c r="J1152" s="2">
        <f>IF(GR_Report!$C$6="All",1,IF(C1152=GR_Report!$C$6,1,0))</f>
        <v>1</v>
      </c>
      <c r="K1152" s="2">
        <f>IF(GR_Report!$G$6="All",1,IF(D1152=GR_Report!$G$6,1,0))</f>
        <v>1</v>
      </c>
      <c r="L1152" s="2" t="str">
        <f>IF(AND(I1152=1,J1152=1,K1152=1),COUNTIFS($I$2:I1152,1,$J$2:J1152,1,$K$2:K1152,1),"")</f>
        <v/>
      </c>
      <c r="M1152" s="2"/>
    </row>
    <row r="1153" spans="1:13" ht="14.5" hidden="1" x14ac:dyDescent="0.35">
      <c r="A1153" s="2" t="s">
        <v>1631</v>
      </c>
      <c r="B1153" s="5">
        <v>46144</v>
      </c>
      <c r="C1153" s="2" t="s">
        <v>81</v>
      </c>
      <c r="D1153" s="2" t="s">
        <v>204</v>
      </c>
      <c r="E1153" s="3" t="s">
        <v>205</v>
      </c>
      <c r="F1153" s="2">
        <v>80</v>
      </c>
      <c r="G1153" s="2" t="s">
        <v>121</v>
      </c>
      <c r="H1153" s="2">
        <v>5500</v>
      </c>
      <c r="I1153" s="2">
        <f>IF(AND(B1153&gt;=GR_Report!$C$4,B1153&lt;=GR_Report!$E$4),1,0)</f>
        <v>0</v>
      </c>
      <c r="J1153" s="2">
        <f>IF(GR_Report!$C$6="All",1,IF(C1153=GR_Report!$C$6,1,0))</f>
        <v>1</v>
      </c>
      <c r="K1153" s="2">
        <f>IF(GR_Report!$G$6="All",1,IF(D1153=GR_Report!$G$6,1,0))</f>
        <v>1</v>
      </c>
      <c r="L1153" s="2" t="str">
        <f>IF(AND(I1153=1,J1153=1,K1153=1),COUNTIFS($I$2:I1153,1,$J$2:J1153,1,$K$2:K1153,1),"")</f>
        <v/>
      </c>
      <c r="M1153" s="2"/>
    </row>
    <row r="1154" spans="1:13" ht="14.5" hidden="1" x14ac:dyDescent="0.35">
      <c r="A1154" s="2" t="s">
        <v>1632</v>
      </c>
      <c r="B1154" s="5">
        <v>46104</v>
      </c>
      <c r="C1154" s="2" t="s">
        <v>112</v>
      </c>
      <c r="D1154" s="2" t="s">
        <v>164</v>
      </c>
      <c r="E1154" s="3" t="s">
        <v>165</v>
      </c>
      <c r="F1154" s="2">
        <v>80</v>
      </c>
      <c r="G1154" s="2" t="s">
        <v>121</v>
      </c>
      <c r="H1154" s="2">
        <v>38400</v>
      </c>
      <c r="I1154" s="2">
        <f>IF(AND(B1154&gt;=GR_Report!$C$4,B1154&lt;=GR_Report!$E$4),1,0)</f>
        <v>1</v>
      </c>
      <c r="J1154" s="2">
        <f>IF(GR_Report!$C$6="All",1,IF(C1154=GR_Report!$C$6,1,0))</f>
        <v>1</v>
      </c>
      <c r="K1154" s="2">
        <f>IF(GR_Report!$G$6="All",1,IF(D1154=GR_Report!$G$6,1,0))</f>
        <v>1</v>
      </c>
      <c r="L1154" s="2">
        <f>IF(AND(I1154=1,J1154=1,K1154=1),COUNTIFS($I$2:I1154,1,$J$2:J1154,1,$K$2:K1154,1),"")</f>
        <v>198</v>
      </c>
      <c r="M1154" s="2"/>
    </row>
    <row r="1155" spans="1:13" ht="14.5" hidden="1" x14ac:dyDescent="0.35">
      <c r="A1155" s="2" t="s">
        <v>1633</v>
      </c>
      <c r="B1155" s="5">
        <v>46070</v>
      </c>
      <c r="C1155" s="2" t="s">
        <v>179</v>
      </c>
      <c r="D1155" s="2" t="s">
        <v>452</v>
      </c>
      <c r="E1155" s="3" t="s">
        <v>453</v>
      </c>
      <c r="F1155" s="2">
        <v>20</v>
      </c>
      <c r="G1155" s="2" t="s">
        <v>121</v>
      </c>
      <c r="H1155" s="2">
        <v>15300</v>
      </c>
      <c r="I1155" s="2">
        <f>IF(AND(B1155&gt;=GR_Report!$C$4,B1155&lt;=GR_Report!$E$4),1,0)</f>
        <v>0</v>
      </c>
      <c r="J1155" s="2">
        <f>IF(GR_Report!$C$6="All",1,IF(C1155=GR_Report!$C$6,1,0))</f>
        <v>1</v>
      </c>
      <c r="K1155" s="2">
        <f>IF(GR_Report!$G$6="All",1,IF(D1155=GR_Report!$G$6,1,0))</f>
        <v>1</v>
      </c>
      <c r="L1155" s="2" t="str">
        <f>IF(AND(I1155=1,J1155=1,K1155=1),COUNTIFS($I$2:I1155,1,$J$2:J1155,1,$K$2:K1155,1),"")</f>
        <v/>
      </c>
      <c r="M1155" s="2"/>
    </row>
    <row r="1156" spans="1:13" ht="14.5" hidden="1" x14ac:dyDescent="0.35">
      <c r="A1156" s="2" t="s">
        <v>1634</v>
      </c>
      <c r="B1156" s="5">
        <v>46130</v>
      </c>
      <c r="C1156" s="2" t="s">
        <v>49</v>
      </c>
      <c r="D1156" s="2" t="s">
        <v>141</v>
      </c>
      <c r="E1156" s="3" t="s">
        <v>142</v>
      </c>
      <c r="F1156" s="2">
        <v>120</v>
      </c>
      <c r="G1156" s="2" t="s">
        <v>121</v>
      </c>
      <c r="H1156" s="2">
        <v>79300</v>
      </c>
      <c r="I1156" s="2">
        <f>IF(AND(B1156&gt;=GR_Report!$C$4,B1156&lt;=GR_Report!$E$4),1,0)</f>
        <v>0</v>
      </c>
      <c r="J1156" s="2">
        <f>IF(GR_Report!$C$6="All",1,IF(C1156=GR_Report!$C$6,1,0))</f>
        <v>1</v>
      </c>
      <c r="K1156" s="2">
        <f>IF(GR_Report!$G$6="All",1,IF(D1156=GR_Report!$G$6,1,0))</f>
        <v>1</v>
      </c>
      <c r="L1156" s="2" t="str">
        <f>IF(AND(I1156=1,J1156=1,K1156=1),COUNTIFS($I$2:I1156,1,$J$2:J1156,1,$K$2:K1156,1),"")</f>
        <v/>
      </c>
      <c r="M1156" s="2"/>
    </row>
    <row r="1157" spans="1:13" ht="14.5" hidden="1" x14ac:dyDescent="0.35">
      <c r="A1157" s="2" t="s">
        <v>1635</v>
      </c>
      <c r="B1157" s="5">
        <v>46106</v>
      </c>
      <c r="C1157" s="2" t="s">
        <v>156</v>
      </c>
      <c r="D1157" s="2" t="s">
        <v>280</v>
      </c>
      <c r="E1157" s="3" t="s">
        <v>281</v>
      </c>
      <c r="F1157" s="2">
        <v>20</v>
      </c>
      <c r="G1157" s="2" t="s">
        <v>262</v>
      </c>
      <c r="H1157" s="2">
        <v>52800</v>
      </c>
      <c r="I1157" s="2">
        <f>IF(AND(B1157&gt;=GR_Report!$C$4,B1157&lt;=GR_Report!$E$4),1,0)</f>
        <v>1</v>
      </c>
      <c r="J1157" s="2">
        <f>IF(GR_Report!$C$6="All",1,IF(C1157=GR_Report!$C$6,1,0))</f>
        <v>1</v>
      </c>
      <c r="K1157" s="2">
        <f>IF(GR_Report!$G$6="All",1,IF(D1157=GR_Report!$G$6,1,0))</f>
        <v>1</v>
      </c>
      <c r="L1157" s="2">
        <f>IF(AND(I1157=1,J1157=1,K1157=1),COUNTIFS($I$2:I1157,1,$J$2:J1157,1,$K$2:K1157,1),"")</f>
        <v>199</v>
      </c>
      <c r="M1157" s="2"/>
    </row>
    <row r="1158" spans="1:13" ht="14.5" hidden="1" x14ac:dyDescent="0.35">
      <c r="A1158" s="2" t="s">
        <v>1636</v>
      </c>
      <c r="B1158" s="5">
        <v>46187</v>
      </c>
      <c r="C1158" s="2" t="s">
        <v>290</v>
      </c>
      <c r="D1158" s="2" t="s">
        <v>367</v>
      </c>
      <c r="E1158" s="3" t="s">
        <v>368</v>
      </c>
      <c r="F1158" s="2">
        <v>80</v>
      </c>
      <c r="G1158" s="2" t="s">
        <v>15</v>
      </c>
      <c r="H1158" s="2">
        <v>7900</v>
      </c>
      <c r="I1158" s="2">
        <f>IF(AND(B1158&gt;=GR_Report!$C$4,B1158&lt;=GR_Report!$E$4),1,0)</f>
        <v>0</v>
      </c>
      <c r="J1158" s="2">
        <f>IF(GR_Report!$C$6="All",1,IF(C1158=GR_Report!$C$6,1,0))</f>
        <v>1</v>
      </c>
      <c r="K1158" s="2">
        <f>IF(GR_Report!$G$6="All",1,IF(D1158=GR_Report!$G$6,1,0))</f>
        <v>1</v>
      </c>
      <c r="L1158" s="2" t="str">
        <f>IF(AND(I1158=1,J1158=1,K1158=1),COUNTIFS($I$2:I1158,1,$J$2:J1158,1,$K$2:K1158,1),"")</f>
        <v/>
      </c>
      <c r="M1158" s="2"/>
    </row>
    <row r="1159" spans="1:13" ht="14.5" x14ac:dyDescent="0.35">
      <c r="A1159" s="2" t="s">
        <v>1637</v>
      </c>
      <c r="B1159" s="5">
        <v>46051</v>
      </c>
      <c r="C1159" s="2" t="s">
        <v>179</v>
      </c>
      <c r="D1159" s="2" t="s">
        <v>177</v>
      </c>
      <c r="E1159" s="3" t="s">
        <v>178</v>
      </c>
      <c r="F1159" s="2">
        <v>150</v>
      </c>
      <c r="G1159" s="2" t="s">
        <v>121</v>
      </c>
      <c r="H1159" s="2">
        <v>12500</v>
      </c>
      <c r="I1159" s="2">
        <f>IF(AND(B1159&gt;=GR_Report!$C$4,B1159&lt;=GR_Report!$E$4),1,0)</f>
        <v>0</v>
      </c>
      <c r="J1159" s="2">
        <f>IF(GR_Report!$C$6="All",1,IF(C1159=GR_Report!$C$6,1,0))</f>
        <v>1</v>
      </c>
      <c r="K1159" s="2">
        <f>IF(GR_Report!$G$6="All",1,IF(D1159=GR_Report!$G$6,1,0))</f>
        <v>1</v>
      </c>
      <c r="L1159" s="2" t="str">
        <f>IF(AND(I1159=1,J1159=1,K1159=1),COUNTIFS($I$2:I1159,1,$J$2:J1159,1,$K$2:K1159,1),"")</f>
        <v/>
      </c>
      <c r="M1159" s="2"/>
    </row>
    <row r="1160" spans="1:13" ht="14.5" hidden="1" x14ac:dyDescent="0.35">
      <c r="A1160" s="2" t="s">
        <v>1638</v>
      </c>
      <c r="B1160" s="5">
        <v>46181</v>
      </c>
      <c r="C1160" s="2" t="s">
        <v>81</v>
      </c>
      <c r="D1160" s="2" t="s">
        <v>361</v>
      </c>
      <c r="E1160" s="3" t="s">
        <v>362</v>
      </c>
      <c r="F1160" s="2">
        <v>100</v>
      </c>
      <c r="G1160" s="2" t="s">
        <v>15</v>
      </c>
      <c r="H1160" s="2">
        <v>89300</v>
      </c>
      <c r="I1160" s="2">
        <f>IF(AND(B1160&gt;=GR_Report!$C$4,B1160&lt;=GR_Report!$E$4),1,0)</f>
        <v>0</v>
      </c>
      <c r="J1160" s="2">
        <f>IF(GR_Report!$C$6="All",1,IF(C1160=GR_Report!$C$6,1,0))</f>
        <v>1</v>
      </c>
      <c r="K1160" s="2">
        <f>IF(GR_Report!$G$6="All",1,IF(D1160=GR_Report!$G$6,1,0))</f>
        <v>1</v>
      </c>
      <c r="L1160" s="2" t="str">
        <f>IF(AND(I1160=1,J1160=1,K1160=1),COUNTIFS($I$2:I1160,1,$J$2:J1160,1,$K$2:K1160,1),"")</f>
        <v/>
      </c>
      <c r="M1160" s="2"/>
    </row>
    <row r="1161" spans="1:13" ht="14.5" hidden="1" x14ac:dyDescent="0.35">
      <c r="A1161" s="2" t="s">
        <v>1639</v>
      </c>
      <c r="B1161" s="5">
        <v>46114</v>
      </c>
      <c r="C1161" s="2" t="s">
        <v>30</v>
      </c>
      <c r="D1161" s="2" t="s">
        <v>243</v>
      </c>
      <c r="E1161" s="3" t="s">
        <v>244</v>
      </c>
      <c r="F1161" s="2">
        <v>50</v>
      </c>
      <c r="G1161" s="2" t="s">
        <v>121</v>
      </c>
      <c r="H1161" s="2">
        <v>59500</v>
      </c>
      <c r="I1161" s="2">
        <f>IF(AND(B1161&gt;=GR_Report!$C$4,B1161&lt;=GR_Report!$E$4),1,0)</f>
        <v>0</v>
      </c>
      <c r="J1161" s="2">
        <f>IF(GR_Report!$C$6="All",1,IF(C1161=GR_Report!$C$6,1,0))</f>
        <v>1</v>
      </c>
      <c r="K1161" s="2">
        <f>IF(GR_Report!$G$6="All",1,IF(D1161=GR_Report!$G$6,1,0))</f>
        <v>1</v>
      </c>
      <c r="L1161" s="2" t="str">
        <f>IF(AND(I1161=1,J1161=1,K1161=1),COUNTIFS($I$2:I1161,1,$J$2:J1161,1,$K$2:K1161,1),"")</f>
        <v/>
      </c>
      <c r="M1161" s="2"/>
    </row>
    <row r="1162" spans="1:13" ht="14.5" hidden="1" x14ac:dyDescent="0.35">
      <c r="A1162" s="2" t="s">
        <v>1640</v>
      </c>
      <c r="B1162" s="5">
        <v>46162</v>
      </c>
      <c r="C1162" s="2" t="s">
        <v>227</v>
      </c>
      <c r="D1162" s="2" t="s">
        <v>293</v>
      </c>
      <c r="E1162" s="3" t="s">
        <v>294</v>
      </c>
      <c r="F1162" s="2">
        <v>100</v>
      </c>
      <c r="G1162" s="2" t="s">
        <v>262</v>
      </c>
      <c r="H1162" s="2">
        <v>7000</v>
      </c>
      <c r="I1162" s="2">
        <f>IF(AND(B1162&gt;=GR_Report!$C$4,B1162&lt;=GR_Report!$E$4),1,0)</f>
        <v>0</v>
      </c>
      <c r="J1162" s="2">
        <f>IF(GR_Report!$C$6="All",1,IF(C1162=GR_Report!$C$6,1,0))</f>
        <v>1</v>
      </c>
      <c r="K1162" s="2">
        <f>IF(GR_Report!$G$6="All",1,IF(D1162=GR_Report!$G$6,1,0))</f>
        <v>1</v>
      </c>
      <c r="L1162" s="2" t="str">
        <f>IF(AND(I1162=1,J1162=1,K1162=1),COUNTIFS($I$2:I1162,1,$J$2:J1162,1,$K$2:K1162,1),"")</f>
        <v/>
      </c>
      <c r="M1162" s="2"/>
    </row>
    <row r="1163" spans="1:13" ht="14.5" hidden="1" x14ac:dyDescent="0.35">
      <c r="A1163" s="2" t="s">
        <v>1641</v>
      </c>
      <c r="B1163" s="5">
        <v>46161</v>
      </c>
      <c r="C1163" s="2" t="s">
        <v>41</v>
      </c>
      <c r="D1163" s="2" t="s">
        <v>42</v>
      </c>
      <c r="E1163" s="3" t="s">
        <v>43</v>
      </c>
      <c r="F1163" s="2">
        <v>60</v>
      </c>
      <c r="G1163" s="2" t="s">
        <v>15</v>
      </c>
      <c r="H1163" s="2">
        <v>16400</v>
      </c>
      <c r="I1163" s="2">
        <f>IF(AND(B1163&gt;=GR_Report!$C$4,B1163&lt;=GR_Report!$E$4),1,0)</f>
        <v>0</v>
      </c>
      <c r="J1163" s="2">
        <f>IF(GR_Report!$C$6="All",1,IF(C1163=GR_Report!$C$6,1,0))</f>
        <v>1</v>
      </c>
      <c r="K1163" s="2">
        <f>IF(GR_Report!$G$6="All",1,IF(D1163=GR_Report!$G$6,1,0))</f>
        <v>1</v>
      </c>
      <c r="L1163" s="2" t="str">
        <f>IF(AND(I1163=1,J1163=1,K1163=1),COUNTIFS($I$2:I1163,1,$J$2:J1163,1,$K$2:K1163,1),"")</f>
        <v/>
      </c>
      <c r="M1163" s="2"/>
    </row>
    <row r="1164" spans="1:13" ht="14.5" hidden="1" x14ac:dyDescent="0.35">
      <c r="A1164" s="2" t="s">
        <v>1642</v>
      </c>
      <c r="B1164" s="5">
        <v>46195</v>
      </c>
      <c r="C1164" s="2" t="s">
        <v>138</v>
      </c>
      <c r="D1164" s="2" t="s">
        <v>314</v>
      </c>
      <c r="E1164" s="3" t="s">
        <v>315</v>
      </c>
      <c r="F1164" s="2">
        <v>20</v>
      </c>
      <c r="G1164" s="2" t="s">
        <v>15</v>
      </c>
      <c r="H1164" s="2">
        <v>23100</v>
      </c>
      <c r="I1164" s="2">
        <f>IF(AND(B1164&gt;=GR_Report!$C$4,B1164&lt;=GR_Report!$E$4),1,0)</f>
        <v>0</v>
      </c>
      <c r="J1164" s="2">
        <f>IF(GR_Report!$C$6="All",1,IF(C1164=GR_Report!$C$6,1,0))</f>
        <v>1</v>
      </c>
      <c r="K1164" s="2">
        <f>IF(GR_Report!$G$6="All",1,IF(D1164=GR_Report!$G$6,1,0))</f>
        <v>1</v>
      </c>
      <c r="L1164" s="2" t="str">
        <f>IF(AND(I1164=1,J1164=1,K1164=1),COUNTIFS($I$2:I1164,1,$J$2:J1164,1,$K$2:K1164,1),"")</f>
        <v/>
      </c>
      <c r="M1164" s="2"/>
    </row>
    <row r="1165" spans="1:13" ht="14.5" hidden="1" x14ac:dyDescent="0.35">
      <c r="A1165" s="2" t="s">
        <v>1643</v>
      </c>
      <c r="B1165" s="5">
        <v>46097</v>
      </c>
      <c r="C1165" s="2" t="s">
        <v>76</v>
      </c>
      <c r="D1165" s="2" t="s">
        <v>115</v>
      </c>
      <c r="E1165" s="3" t="s">
        <v>116</v>
      </c>
      <c r="F1165" s="2">
        <v>200</v>
      </c>
      <c r="G1165" s="2" t="s">
        <v>15</v>
      </c>
      <c r="H1165" s="2">
        <v>52300</v>
      </c>
      <c r="I1165" s="2">
        <f>IF(AND(B1165&gt;=GR_Report!$C$4,B1165&lt;=GR_Report!$E$4),1,0)</f>
        <v>1</v>
      </c>
      <c r="J1165" s="2">
        <f>IF(GR_Report!$C$6="All",1,IF(C1165=GR_Report!$C$6,1,0))</f>
        <v>1</v>
      </c>
      <c r="K1165" s="2">
        <f>IF(GR_Report!$G$6="All",1,IF(D1165=GR_Report!$G$6,1,0))</f>
        <v>1</v>
      </c>
      <c r="L1165" s="2">
        <f>IF(AND(I1165=1,J1165=1,K1165=1),COUNTIFS($I$2:I1165,1,$J$2:J1165,1,$K$2:K1165,1),"")</f>
        <v>200</v>
      </c>
      <c r="M1165" s="2"/>
    </row>
    <row r="1166" spans="1:13" ht="14.5" hidden="1" x14ac:dyDescent="0.35">
      <c r="A1166" s="2" t="s">
        <v>1644</v>
      </c>
      <c r="B1166" s="5">
        <v>46198</v>
      </c>
      <c r="C1166" s="2" t="s">
        <v>41</v>
      </c>
      <c r="D1166" s="2" t="s">
        <v>91</v>
      </c>
      <c r="E1166" s="3" t="s">
        <v>92</v>
      </c>
      <c r="F1166" s="2">
        <v>60</v>
      </c>
      <c r="G1166" s="2" t="s">
        <v>15</v>
      </c>
      <c r="H1166" s="2">
        <v>7800</v>
      </c>
      <c r="I1166" s="2">
        <f>IF(AND(B1166&gt;=GR_Report!$C$4,B1166&lt;=GR_Report!$E$4),1,0)</f>
        <v>0</v>
      </c>
      <c r="J1166" s="2">
        <f>IF(GR_Report!$C$6="All",1,IF(C1166=GR_Report!$C$6,1,0))</f>
        <v>1</v>
      </c>
      <c r="K1166" s="2">
        <f>IF(GR_Report!$G$6="All",1,IF(D1166=GR_Report!$G$6,1,0))</f>
        <v>1</v>
      </c>
      <c r="L1166" s="2" t="str">
        <f>IF(AND(I1166=1,J1166=1,K1166=1),COUNTIFS($I$2:I1166,1,$J$2:J1166,1,$K$2:K1166,1),"")</f>
        <v/>
      </c>
      <c r="M1166" s="2"/>
    </row>
    <row r="1167" spans="1:13" ht="14.5" hidden="1" x14ac:dyDescent="0.35">
      <c r="A1167" s="2" t="s">
        <v>1645</v>
      </c>
      <c r="B1167" s="5">
        <v>46138</v>
      </c>
      <c r="C1167" s="2" t="s">
        <v>179</v>
      </c>
      <c r="D1167" s="2" t="s">
        <v>272</v>
      </c>
      <c r="E1167" s="3" t="s">
        <v>273</v>
      </c>
      <c r="F1167" s="2">
        <v>120</v>
      </c>
      <c r="G1167" s="2" t="s">
        <v>262</v>
      </c>
      <c r="H1167" s="2">
        <v>31500</v>
      </c>
      <c r="I1167" s="2">
        <f>IF(AND(B1167&gt;=GR_Report!$C$4,B1167&lt;=GR_Report!$E$4),1,0)</f>
        <v>0</v>
      </c>
      <c r="J1167" s="2">
        <f>IF(GR_Report!$C$6="All",1,IF(C1167=GR_Report!$C$6,1,0))</f>
        <v>1</v>
      </c>
      <c r="K1167" s="2">
        <f>IF(GR_Report!$G$6="All",1,IF(D1167=GR_Report!$G$6,1,0))</f>
        <v>1</v>
      </c>
      <c r="L1167" s="2" t="str">
        <f>IF(AND(I1167=1,J1167=1,K1167=1),COUNTIFS($I$2:I1167,1,$J$2:J1167,1,$K$2:K1167,1),"")</f>
        <v/>
      </c>
      <c r="M1167" s="2"/>
    </row>
    <row r="1168" spans="1:13" ht="14.5" hidden="1" x14ac:dyDescent="0.35">
      <c r="A1168" s="2" t="s">
        <v>1646</v>
      </c>
      <c r="B1168" s="5">
        <v>46176</v>
      </c>
      <c r="C1168" s="2" t="s">
        <v>251</v>
      </c>
      <c r="D1168" s="2" t="s">
        <v>383</v>
      </c>
      <c r="E1168" s="3" t="s">
        <v>384</v>
      </c>
      <c r="F1168" s="2">
        <v>100</v>
      </c>
      <c r="G1168" s="2" t="s">
        <v>121</v>
      </c>
      <c r="H1168" s="2">
        <v>58500</v>
      </c>
      <c r="I1168" s="2">
        <f>IF(AND(B1168&gt;=GR_Report!$C$4,B1168&lt;=GR_Report!$E$4),1,0)</f>
        <v>0</v>
      </c>
      <c r="J1168" s="2">
        <f>IF(GR_Report!$C$6="All",1,IF(C1168=GR_Report!$C$6,1,0))</f>
        <v>1</v>
      </c>
      <c r="K1168" s="2">
        <f>IF(GR_Report!$G$6="All",1,IF(D1168=GR_Report!$G$6,1,0))</f>
        <v>1</v>
      </c>
      <c r="L1168" s="2" t="str">
        <f>IF(AND(I1168=1,J1168=1,K1168=1),COUNTIFS($I$2:I1168,1,$J$2:J1168,1,$K$2:K1168,1),"")</f>
        <v/>
      </c>
      <c r="M1168" s="2"/>
    </row>
    <row r="1169" spans="1:13" ht="14.5" hidden="1" x14ac:dyDescent="0.35">
      <c r="A1169" s="2" t="s">
        <v>1647</v>
      </c>
      <c r="B1169" s="5">
        <v>46064</v>
      </c>
      <c r="C1169" s="2" t="s">
        <v>56</v>
      </c>
      <c r="D1169" s="2" t="s">
        <v>67</v>
      </c>
      <c r="E1169" s="3" t="s">
        <v>68</v>
      </c>
      <c r="F1169" s="2">
        <v>20</v>
      </c>
      <c r="G1169" s="2" t="s">
        <v>15</v>
      </c>
      <c r="H1169" s="2">
        <v>82400</v>
      </c>
      <c r="I1169" s="2">
        <f>IF(AND(B1169&gt;=GR_Report!$C$4,B1169&lt;=GR_Report!$E$4),1,0)</f>
        <v>0</v>
      </c>
      <c r="J1169" s="2">
        <f>IF(GR_Report!$C$6="All",1,IF(C1169=GR_Report!$C$6,1,0))</f>
        <v>1</v>
      </c>
      <c r="K1169" s="2">
        <f>IF(GR_Report!$G$6="All",1,IF(D1169=GR_Report!$G$6,1,0))</f>
        <v>1</v>
      </c>
      <c r="L1169" s="2" t="str">
        <f>IF(AND(I1169=1,J1169=1,K1169=1),COUNTIFS($I$2:I1169,1,$J$2:J1169,1,$K$2:K1169,1),"")</f>
        <v/>
      </c>
      <c r="M1169" s="2"/>
    </row>
    <row r="1170" spans="1:13" ht="14.5" hidden="1" x14ac:dyDescent="0.35">
      <c r="A1170" s="2" t="s">
        <v>1648</v>
      </c>
      <c r="B1170" s="5">
        <v>46067</v>
      </c>
      <c r="C1170" s="2" t="s">
        <v>102</v>
      </c>
      <c r="D1170" s="2" t="s">
        <v>369</v>
      </c>
      <c r="E1170" s="3" t="s">
        <v>370</v>
      </c>
      <c r="F1170" s="2">
        <v>40</v>
      </c>
      <c r="G1170" s="2" t="s">
        <v>121</v>
      </c>
      <c r="H1170" s="2">
        <v>65900</v>
      </c>
      <c r="I1170" s="2">
        <f>IF(AND(B1170&gt;=GR_Report!$C$4,B1170&lt;=GR_Report!$E$4),1,0)</f>
        <v>0</v>
      </c>
      <c r="J1170" s="2">
        <f>IF(GR_Report!$C$6="All",1,IF(C1170=GR_Report!$C$6,1,0))</f>
        <v>1</v>
      </c>
      <c r="K1170" s="2">
        <f>IF(GR_Report!$G$6="All",1,IF(D1170=GR_Report!$G$6,1,0))</f>
        <v>1</v>
      </c>
      <c r="L1170" s="2" t="str">
        <f>IF(AND(I1170=1,J1170=1,K1170=1),COUNTIFS($I$2:I1170,1,$J$2:J1170,1,$K$2:K1170,1),"")</f>
        <v/>
      </c>
      <c r="M1170" s="2"/>
    </row>
    <row r="1171" spans="1:13" ht="14.5" hidden="1" x14ac:dyDescent="0.35">
      <c r="A1171" s="2" t="s">
        <v>1649</v>
      </c>
      <c r="B1171" s="5">
        <v>46203</v>
      </c>
      <c r="C1171" s="2" t="s">
        <v>20</v>
      </c>
      <c r="D1171" s="2" t="s">
        <v>464</v>
      </c>
      <c r="E1171" s="3" t="s">
        <v>465</v>
      </c>
      <c r="F1171" s="2">
        <v>50</v>
      </c>
      <c r="G1171" s="2" t="s">
        <v>121</v>
      </c>
      <c r="H1171" s="2">
        <v>30900</v>
      </c>
      <c r="I1171" s="2">
        <f>IF(AND(B1171&gt;=GR_Report!$C$4,B1171&lt;=GR_Report!$E$4),1,0)</f>
        <v>0</v>
      </c>
      <c r="J1171" s="2">
        <f>IF(GR_Report!$C$6="All",1,IF(C1171=GR_Report!$C$6,1,0))</f>
        <v>1</v>
      </c>
      <c r="K1171" s="2">
        <f>IF(GR_Report!$G$6="All",1,IF(D1171=GR_Report!$G$6,1,0))</f>
        <v>1</v>
      </c>
      <c r="L1171" s="2" t="str">
        <f>IF(AND(I1171=1,J1171=1,K1171=1),COUNTIFS($I$2:I1171,1,$J$2:J1171,1,$K$2:K1171,1),"")</f>
        <v/>
      </c>
      <c r="M1171" s="2"/>
    </row>
    <row r="1172" spans="1:13" ht="14.5" hidden="1" x14ac:dyDescent="0.35">
      <c r="A1172" s="2" t="s">
        <v>1650</v>
      </c>
      <c r="B1172" s="5">
        <v>46156</v>
      </c>
      <c r="C1172" s="2" t="s">
        <v>64</v>
      </c>
      <c r="D1172" s="2" t="s">
        <v>62</v>
      </c>
      <c r="E1172" s="3" t="s">
        <v>63</v>
      </c>
      <c r="F1172" s="2">
        <v>80</v>
      </c>
      <c r="G1172" s="2" t="s">
        <v>15</v>
      </c>
      <c r="H1172" s="2">
        <v>82500</v>
      </c>
      <c r="I1172" s="2">
        <f>IF(AND(B1172&gt;=GR_Report!$C$4,B1172&lt;=GR_Report!$E$4),1,0)</f>
        <v>0</v>
      </c>
      <c r="J1172" s="2">
        <f>IF(GR_Report!$C$6="All",1,IF(C1172=GR_Report!$C$6,1,0))</f>
        <v>1</v>
      </c>
      <c r="K1172" s="2">
        <f>IF(GR_Report!$G$6="All",1,IF(D1172=GR_Report!$G$6,1,0))</f>
        <v>1</v>
      </c>
      <c r="L1172" s="2" t="str">
        <f>IF(AND(I1172=1,J1172=1,K1172=1),COUNTIFS($I$2:I1172,1,$J$2:J1172,1,$K$2:K1172,1),"")</f>
        <v/>
      </c>
      <c r="M1172" s="2"/>
    </row>
    <row r="1173" spans="1:13" ht="14.5" hidden="1" x14ac:dyDescent="0.35">
      <c r="A1173" s="2" t="s">
        <v>1651</v>
      </c>
      <c r="B1173" s="5">
        <v>46151</v>
      </c>
      <c r="C1173" s="2" t="s">
        <v>30</v>
      </c>
      <c r="D1173" s="2" t="s">
        <v>28</v>
      </c>
      <c r="E1173" s="3" t="s">
        <v>29</v>
      </c>
      <c r="F1173" s="2">
        <v>150</v>
      </c>
      <c r="G1173" s="2" t="s">
        <v>15</v>
      </c>
      <c r="H1173" s="2">
        <v>43600</v>
      </c>
      <c r="I1173" s="2">
        <f>IF(AND(B1173&gt;=GR_Report!$C$4,B1173&lt;=GR_Report!$E$4),1,0)</f>
        <v>0</v>
      </c>
      <c r="J1173" s="2">
        <f>IF(GR_Report!$C$6="All",1,IF(C1173=GR_Report!$C$6,1,0))</f>
        <v>1</v>
      </c>
      <c r="K1173" s="2">
        <f>IF(GR_Report!$G$6="All",1,IF(D1173=GR_Report!$G$6,1,0))</f>
        <v>1</v>
      </c>
      <c r="L1173" s="2" t="str">
        <f>IF(AND(I1173=1,J1173=1,K1173=1),COUNTIFS($I$2:I1173,1,$J$2:J1173,1,$K$2:K1173,1),"")</f>
        <v/>
      </c>
      <c r="M1173" s="2"/>
    </row>
    <row r="1174" spans="1:13" ht="14.5" hidden="1" x14ac:dyDescent="0.35">
      <c r="A1174" s="2" t="s">
        <v>1652</v>
      </c>
      <c r="B1174" s="5">
        <v>46157</v>
      </c>
      <c r="C1174" s="2" t="s">
        <v>112</v>
      </c>
      <c r="D1174" s="2" t="s">
        <v>130</v>
      </c>
      <c r="E1174" s="3" t="s">
        <v>131</v>
      </c>
      <c r="F1174" s="2">
        <v>50</v>
      </c>
      <c r="G1174" s="2" t="s">
        <v>121</v>
      </c>
      <c r="H1174" s="2">
        <v>14700</v>
      </c>
      <c r="I1174" s="2">
        <f>IF(AND(B1174&gt;=GR_Report!$C$4,B1174&lt;=GR_Report!$E$4),1,0)</f>
        <v>0</v>
      </c>
      <c r="J1174" s="2">
        <f>IF(GR_Report!$C$6="All",1,IF(C1174=GR_Report!$C$6,1,0))</f>
        <v>1</v>
      </c>
      <c r="K1174" s="2">
        <f>IF(GR_Report!$G$6="All",1,IF(D1174=GR_Report!$G$6,1,0))</f>
        <v>1</v>
      </c>
      <c r="L1174" s="2" t="str">
        <f>IF(AND(I1174=1,J1174=1,K1174=1),COUNTIFS($I$2:I1174,1,$J$2:J1174,1,$K$2:K1174,1),"")</f>
        <v/>
      </c>
      <c r="M1174" s="2"/>
    </row>
    <row r="1175" spans="1:13" ht="14.5" hidden="1" x14ac:dyDescent="0.35">
      <c r="A1175" s="2" t="s">
        <v>1653</v>
      </c>
      <c r="B1175" s="5">
        <v>46128</v>
      </c>
      <c r="C1175" s="2" t="s">
        <v>27</v>
      </c>
      <c r="D1175" s="2" t="s">
        <v>254</v>
      </c>
      <c r="E1175" s="3" t="s">
        <v>255</v>
      </c>
      <c r="F1175" s="2">
        <v>50</v>
      </c>
      <c r="G1175" s="2" t="s">
        <v>121</v>
      </c>
      <c r="H1175" s="2">
        <v>70100</v>
      </c>
      <c r="I1175" s="2">
        <f>IF(AND(B1175&gt;=GR_Report!$C$4,B1175&lt;=GR_Report!$E$4),1,0)</f>
        <v>0</v>
      </c>
      <c r="J1175" s="2">
        <f>IF(GR_Report!$C$6="All",1,IF(C1175=GR_Report!$C$6,1,0))</f>
        <v>1</v>
      </c>
      <c r="K1175" s="2">
        <f>IF(GR_Report!$G$6="All",1,IF(D1175=GR_Report!$G$6,1,0))</f>
        <v>1</v>
      </c>
      <c r="L1175" s="2" t="str">
        <f>IF(AND(I1175=1,J1175=1,K1175=1),COUNTIFS($I$2:I1175,1,$J$2:J1175,1,$K$2:K1175,1),"")</f>
        <v/>
      </c>
      <c r="M1175" s="2"/>
    </row>
    <row r="1176" spans="1:13" ht="14.5" hidden="1" x14ac:dyDescent="0.35">
      <c r="A1176" s="2" t="s">
        <v>1654</v>
      </c>
      <c r="B1176" s="5">
        <v>46075</v>
      </c>
      <c r="C1176" s="2" t="s">
        <v>147</v>
      </c>
      <c r="D1176" s="2" t="s">
        <v>245</v>
      </c>
      <c r="E1176" s="3" t="s">
        <v>246</v>
      </c>
      <c r="F1176" s="2">
        <v>20</v>
      </c>
      <c r="G1176" s="2" t="s">
        <v>121</v>
      </c>
      <c r="H1176" s="2">
        <v>15700</v>
      </c>
      <c r="I1176" s="2">
        <f>IF(AND(B1176&gt;=GR_Report!$C$4,B1176&lt;=GR_Report!$E$4),1,0)</f>
        <v>0</v>
      </c>
      <c r="J1176" s="2">
        <f>IF(GR_Report!$C$6="All",1,IF(C1176=GR_Report!$C$6,1,0))</f>
        <v>1</v>
      </c>
      <c r="K1176" s="2">
        <f>IF(GR_Report!$G$6="All",1,IF(D1176=GR_Report!$G$6,1,0))</f>
        <v>1</v>
      </c>
      <c r="L1176" s="2" t="str">
        <f>IF(AND(I1176=1,J1176=1,K1176=1),COUNTIFS($I$2:I1176,1,$J$2:J1176,1,$K$2:K1176,1),"")</f>
        <v/>
      </c>
      <c r="M1176" s="2"/>
    </row>
    <row r="1177" spans="1:13" ht="14.5" hidden="1" x14ac:dyDescent="0.35">
      <c r="A1177" s="2" t="s">
        <v>1655</v>
      </c>
      <c r="B1177" s="5">
        <v>46125</v>
      </c>
      <c r="C1177" s="2" t="s">
        <v>76</v>
      </c>
      <c r="D1177" s="2" t="s">
        <v>106</v>
      </c>
      <c r="E1177" s="3" t="s">
        <v>107</v>
      </c>
      <c r="F1177" s="2">
        <v>50</v>
      </c>
      <c r="G1177" s="2" t="s">
        <v>15</v>
      </c>
      <c r="H1177" s="2">
        <v>16300</v>
      </c>
      <c r="I1177" s="2">
        <f>IF(AND(B1177&gt;=GR_Report!$C$4,B1177&lt;=GR_Report!$E$4),1,0)</f>
        <v>0</v>
      </c>
      <c r="J1177" s="2">
        <f>IF(GR_Report!$C$6="All",1,IF(C1177=GR_Report!$C$6,1,0))</f>
        <v>1</v>
      </c>
      <c r="K1177" s="2">
        <f>IF(GR_Report!$G$6="All",1,IF(D1177=GR_Report!$G$6,1,0))</f>
        <v>1</v>
      </c>
      <c r="L1177" s="2" t="str">
        <f>IF(AND(I1177=1,J1177=1,K1177=1),COUNTIFS($I$2:I1177,1,$J$2:J1177,1,$K$2:K1177,1),"")</f>
        <v/>
      </c>
      <c r="M1177" s="2"/>
    </row>
    <row r="1178" spans="1:13" ht="14.5" hidden="1" x14ac:dyDescent="0.35">
      <c r="A1178" s="2" t="s">
        <v>1656</v>
      </c>
      <c r="B1178" s="5">
        <v>46136</v>
      </c>
      <c r="C1178" s="2" t="s">
        <v>220</v>
      </c>
      <c r="D1178" s="2" t="s">
        <v>417</v>
      </c>
      <c r="E1178" s="3" t="s">
        <v>418</v>
      </c>
      <c r="F1178" s="2">
        <v>120</v>
      </c>
      <c r="G1178" s="2" t="s">
        <v>121</v>
      </c>
      <c r="H1178" s="2">
        <v>59300</v>
      </c>
      <c r="I1178" s="2">
        <f>IF(AND(B1178&gt;=GR_Report!$C$4,B1178&lt;=GR_Report!$E$4),1,0)</f>
        <v>0</v>
      </c>
      <c r="J1178" s="2">
        <f>IF(GR_Report!$C$6="All",1,IF(C1178=GR_Report!$C$6,1,0))</f>
        <v>1</v>
      </c>
      <c r="K1178" s="2">
        <f>IF(GR_Report!$G$6="All",1,IF(D1178=GR_Report!$G$6,1,0))</f>
        <v>1</v>
      </c>
      <c r="L1178" s="2" t="str">
        <f>IF(AND(I1178=1,J1178=1,K1178=1),COUNTIFS($I$2:I1178,1,$J$2:J1178,1,$K$2:K1178,1),"")</f>
        <v/>
      </c>
      <c r="M1178" s="2"/>
    </row>
    <row r="1179" spans="1:13" ht="14.5" hidden="1" x14ac:dyDescent="0.35">
      <c r="A1179" s="2" t="s">
        <v>1657</v>
      </c>
      <c r="B1179" s="5">
        <v>46142</v>
      </c>
      <c r="C1179" s="2" t="s">
        <v>61</v>
      </c>
      <c r="D1179" s="2" t="s">
        <v>59</v>
      </c>
      <c r="E1179" s="3" t="s">
        <v>60</v>
      </c>
      <c r="F1179" s="2">
        <v>80</v>
      </c>
      <c r="G1179" s="2" t="s">
        <v>15</v>
      </c>
      <c r="H1179" s="2">
        <v>64800</v>
      </c>
      <c r="I1179" s="2">
        <f>IF(AND(B1179&gt;=GR_Report!$C$4,B1179&lt;=GR_Report!$E$4),1,0)</f>
        <v>0</v>
      </c>
      <c r="J1179" s="2">
        <f>IF(GR_Report!$C$6="All",1,IF(C1179=GR_Report!$C$6,1,0))</f>
        <v>1</v>
      </c>
      <c r="K1179" s="2">
        <f>IF(GR_Report!$G$6="All",1,IF(D1179=GR_Report!$G$6,1,0))</f>
        <v>1</v>
      </c>
      <c r="L1179" s="2" t="str">
        <f>IF(AND(I1179=1,J1179=1,K1179=1),COUNTIFS($I$2:I1179,1,$J$2:J1179,1,$K$2:K1179,1),"")</f>
        <v/>
      </c>
      <c r="M1179" s="2"/>
    </row>
    <row r="1180" spans="1:13" ht="14.5" hidden="1" x14ac:dyDescent="0.35">
      <c r="A1180" s="2" t="s">
        <v>1658</v>
      </c>
      <c r="B1180" s="5">
        <v>46075</v>
      </c>
      <c r="C1180" s="2" t="s">
        <v>112</v>
      </c>
      <c r="D1180" s="2" t="s">
        <v>110</v>
      </c>
      <c r="E1180" s="3" t="s">
        <v>111</v>
      </c>
      <c r="F1180" s="2">
        <v>150</v>
      </c>
      <c r="G1180" s="2" t="s">
        <v>15</v>
      </c>
      <c r="H1180" s="2">
        <v>70400</v>
      </c>
      <c r="I1180" s="2">
        <f>IF(AND(B1180&gt;=GR_Report!$C$4,B1180&lt;=GR_Report!$E$4),1,0)</f>
        <v>0</v>
      </c>
      <c r="J1180" s="2">
        <f>IF(GR_Report!$C$6="All",1,IF(C1180=GR_Report!$C$6,1,0))</f>
        <v>1</v>
      </c>
      <c r="K1180" s="2">
        <f>IF(GR_Report!$G$6="All",1,IF(D1180=GR_Report!$G$6,1,0))</f>
        <v>1</v>
      </c>
      <c r="L1180" s="2" t="str">
        <f>IF(AND(I1180=1,J1180=1,K1180=1),COUNTIFS($I$2:I1180,1,$J$2:J1180,1,$K$2:K1180,1),"")</f>
        <v/>
      </c>
      <c r="M1180" s="2"/>
    </row>
    <row r="1181" spans="1:13" ht="14.5" hidden="1" x14ac:dyDescent="0.35">
      <c r="A1181" s="2" t="s">
        <v>1659</v>
      </c>
      <c r="B1181" s="5">
        <v>46143</v>
      </c>
      <c r="C1181" s="2" t="s">
        <v>64</v>
      </c>
      <c r="D1181" s="2" t="s">
        <v>339</v>
      </c>
      <c r="E1181" s="3" t="s">
        <v>340</v>
      </c>
      <c r="F1181" s="2">
        <v>20</v>
      </c>
      <c r="G1181" s="2" t="s">
        <v>15</v>
      </c>
      <c r="H1181" s="2">
        <v>77700</v>
      </c>
      <c r="I1181" s="2">
        <f>IF(AND(B1181&gt;=GR_Report!$C$4,B1181&lt;=GR_Report!$E$4),1,0)</f>
        <v>0</v>
      </c>
      <c r="J1181" s="2">
        <f>IF(GR_Report!$C$6="All",1,IF(C1181=GR_Report!$C$6,1,0))</f>
        <v>1</v>
      </c>
      <c r="K1181" s="2">
        <f>IF(GR_Report!$G$6="All",1,IF(D1181=GR_Report!$G$6,1,0))</f>
        <v>1</v>
      </c>
      <c r="L1181" s="2" t="str">
        <f>IF(AND(I1181=1,J1181=1,K1181=1),COUNTIFS($I$2:I1181,1,$J$2:J1181,1,$K$2:K1181,1),"")</f>
        <v/>
      </c>
      <c r="M1181" s="2"/>
    </row>
    <row r="1182" spans="1:13" ht="14.5" hidden="1" x14ac:dyDescent="0.35">
      <c r="A1182" s="2" t="s">
        <v>1660</v>
      </c>
      <c r="B1182" s="5">
        <v>46138</v>
      </c>
      <c r="C1182" s="2" t="s">
        <v>76</v>
      </c>
      <c r="D1182" s="2" t="s">
        <v>440</v>
      </c>
      <c r="E1182" s="3" t="s">
        <v>441</v>
      </c>
      <c r="F1182" s="2">
        <v>200</v>
      </c>
      <c r="G1182" s="2" t="s">
        <v>121</v>
      </c>
      <c r="H1182" s="2">
        <v>83700</v>
      </c>
      <c r="I1182" s="2">
        <f>IF(AND(B1182&gt;=GR_Report!$C$4,B1182&lt;=GR_Report!$E$4),1,0)</f>
        <v>0</v>
      </c>
      <c r="J1182" s="2">
        <f>IF(GR_Report!$C$6="All",1,IF(C1182=GR_Report!$C$6,1,0))</f>
        <v>1</v>
      </c>
      <c r="K1182" s="2">
        <f>IF(GR_Report!$G$6="All",1,IF(D1182=GR_Report!$G$6,1,0))</f>
        <v>1</v>
      </c>
      <c r="L1182" s="2" t="str">
        <f>IF(AND(I1182=1,J1182=1,K1182=1),COUNTIFS($I$2:I1182,1,$J$2:J1182,1,$K$2:K1182,1),"")</f>
        <v/>
      </c>
      <c r="M1182" s="2"/>
    </row>
    <row r="1183" spans="1:13" ht="14.5" hidden="1" x14ac:dyDescent="0.35">
      <c r="A1183" s="2" t="s">
        <v>1661</v>
      </c>
      <c r="B1183" s="5">
        <v>46142</v>
      </c>
      <c r="C1183" s="2" t="s">
        <v>97</v>
      </c>
      <c r="D1183" s="2" t="s">
        <v>324</v>
      </c>
      <c r="E1183" s="3" t="s">
        <v>325</v>
      </c>
      <c r="F1183" s="2">
        <v>30</v>
      </c>
      <c r="G1183" s="2" t="s">
        <v>15</v>
      </c>
      <c r="H1183" s="2">
        <v>44100</v>
      </c>
      <c r="I1183" s="2">
        <f>IF(AND(B1183&gt;=GR_Report!$C$4,B1183&lt;=GR_Report!$E$4),1,0)</f>
        <v>0</v>
      </c>
      <c r="J1183" s="2">
        <f>IF(GR_Report!$C$6="All",1,IF(C1183=GR_Report!$C$6,1,0))</f>
        <v>1</v>
      </c>
      <c r="K1183" s="2">
        <f>IF(GR_Report!$G$6="All",1,IF(D1183=GR_Report!$G$6,1,0))</f>
        <v>1</v>
      </c>
      <c r="L1183" s="2" t="str">
        <f>IF(AND(I1183=1,J1183=1,K1183=1),COUNTIFS($I$2:I1183,1,$J$2:J1183,1,$K$2:K1183,1),"")</f>
        <v/>
      </c>
      <c r="M1183" s="2"/>
    </row>
    <row r="1184" spans="1:13" ht="14.5" hidden="1" x14ac:dyDescent="0.35">
      <c r="A1184" s="2" t="s">
        <v>1662</v>
      </c>
      <c r="B1184" s="5">
        <v>46136</v>
      </c>
      <c r="C1184" s="2" t="s">
        <v>112</v>
      </c>
      <c r="D1184" s="2" t="s">
        <v>110</v>
      </c>
      <c r="E1184" s="3" t="s">
        <v>111</v>
      </c>
      <c r="F1184" s="2">
        <v>100</v>
      </c>
      <c r="G1184" s="2" t="s">
        <v>15</v>
      </c>
      <c r="H1184" s="2">
        <v>70400</v>
      </c>
      <c r="I1184" s="2">
        <f>IF(AND(B1184&gt;=GR_Report!$C$4,B1184&lt;=GR_Report!$E$4),1,0)</f>
        <v>0</v>
      </c>
      <c r="J1184" s="2">
        <f>IF(GR_Report!$C$6="All",1,IF(C1184=GR_Report!$C$6,1,0))</f>
        <v>1</v>
      </c>
      <c r="K1184" s="2">
        <f>IF(GR_Report!$G$6="All",1,IF(D1184=GR_Report!$G$6,1,0))</f>
        <v>1</v>
      </c>
      <c r="L1184" s="2" t="str">
        <f>IF(AND(I1184=1,J1184=1,K1184=1),COUNTIFS($I$2:I1184,1,$J$2:J1184,1,$K$2:K1184,1),"")</f>
        <v/>
      </c>
      <c r="M1184" s="2"/>
    </row>
    <row r="1185" spans="1:13" ht="14.5" x14ac:dyDescent="0.35">
      <c r="A1185" s="2" t="s">
        <v>1663</v>
      </c>
      <c r="B1185" s="5">
        <v>46026</v>
      </c>
      <c r="C1185" s="2" t="s">
        <v>97</v>
      </c>
      <c r="D1185" s="2" t="s">
        <v>190</v>
      </c>
      <c r="E1185" s="3" t="s">
        <v>191</v>
      </c>
      <c r="F1185" s="2">
        <v>50</v>
      </c>
      <c r="G1185" s="2" t="s">
        <v>121</v>
      </c>
      <c r="H1185" s="2">
        <v>59000</v>
      </c>
      <c r="I1185" s="2">
        <f>IF(AND(B1185&gt;=GR_Report!$C$4,B1185&lt;=GR_Report!$E$4),1,0)</f>
        <v>0</v>
      </c>
      <c r="J1185" s="2">
        <f>IF(GR_Report!$C$6="All",1,IF(C1185=GR_Report!$C$6,1,0))</f>
        <v>1</v>
      </c>
      <c r="K1185" s="2">
        <f>IF(GR_Report!$G$6="All",1,IF(D1185=GR_Report!$G$6,1,0))</f>
        <v>1</v>
      </c>
      <c r="L1185" s="2" t="str">
        <f>IF(AND(I1185=1,J1185=1,K1185=1),COUNTIFS($I$2:I1185,1,$J$2:J1185,1,$K$2:K1185,1),"")</f>
        <v/>
      </c>
      <c r="M1185" s="2"/>
    </row>
    <row r="1186" spans="1:13" ht="14.5" x14ac:dyDescent="0.35">
      <c r="A1186" s="2" t="s">
        <v>1664</v>
      </c>
      <c r="B1186" s="5">
        <v>46030</v>
      </c>
      <c r="C1186" s="2" t="s">
        <v>150</v>
      </c>
      <c r="D1186" s="2" t="s">
        <v>268</v>
      </c>
      <c r="E1186" s="3" t="s">
        <v>269</v>
      </c>
      <c r="F1186" s="2">
        <v>60</v>
      </c>
      <c r="G1186" s="2" t="s">
        <v>262</v>
      </c>
      <c r="H1186" s="2">
        <v>20500</v>
      </c>
      <c r="I1186" s="2">
        <f>IF(AND(B1186&gt;=GR_Report!$C$4,B1186&lt;=GR_Report!$E$4),1,0)</f>
        <v>0</v>
      </c>
      <c r="J1186" s="2">
        <f>IF(GR_Report!$C$6="All",1,IF(C1186=GR_Report!$C$6,1,0))</f>
        <v>1</v>
      </c>
      <c r="K1186" s="2">
        <f>IF(GR_Report!$G$6="All",1,IF(D1186=GR_Report!$G$6,1,0))</f>
        <v>1</v>
      </c>
      <c r="L1186" s="2" t="str">
        <f>IF(AND(I1186=1,J1186=1,K1186=1),COUNTIFS($I$2:I1186,1,$J$2:J1186,1,$K$2:K1186,1),"")</f>
        <v/>
      </c>
      <c r="M1186" s="2"/>
    </row>
    <row r="1187" spans="1:13" ht="14.5" hidden="1" x14ac:dyDescent="0.35">
      <c r="A1187" s="2" t="s">
        <v>1665</v>
      </c>
      <c r="B1187" s="5">
        <v>46068</v>
      </c>
      <c r="C1187" s="2" t="s">
        <v>138</v>
      </c>
      <c r="D1187" s="2" t="s">
        <v>159</v>
      </c>
      <c r="E1187" s="3" t="s">
        <v>160</v>
      </c>
      <c r="F1187" s="2">
        <v>100</v>
      </c>
      <c r="G1187" s="2" t="s">
        <v>121</v>
      </c>
      <c r="H1187" s="2">
        <v>57500</v>
      </c>
      <c r="I1187" s="2">
        <f>IF(AND(B1187&gt;=GR_Report!$C$4,B1187&lt;=GR_Report!$E$4),1,0)</f>
        <v>0</v>
      </c>
      <c r="J1187" s="2">
        <f>IF(GR_Report!$C$6="All",1,IF(C1187=GR_Report!$C$6,1,0))</f>
        <v>1</v>
      </c>
      <c r="K1187" s="2">
        <f>IF(GR_Report!$G$6="All",1,IF(D1187=GR_Report!$G$6,1,0))</f>
        <v>1</v>
      </c>
      <c r="L1187" s="2" t="str">
        <f>IF(AND(I1187=1,J1187=1,K1187=1),COUNTIFS($I$2:I1187,1,$J$2:J1187,1,$K$2:K1187,1),"")</f>
        <v/>
      </c>
      <c r="M1187" s="2"/>
    </row>
    <row r="1188" spans="1:13" ht="14.5" hidden="1" x14ac:dyDescent="0.35">
      <c r="A1188" s="2" t="s">
        <v>1666</v>
      </c>
      <c r="B1188" s="5">
        <v>46103</v>
      </c>
      <c r="C1188" s="2" t="s">
        <v>234</v>
      </c>
      <c r="D1188" s="2" t="s">
        <v>237</v>
      </c>
      <c r="E1188" s="3" t="s">
        <v>238</v>
      </c>
      <c r="F1188" s="2">
        <v>80</v>
      </c>
      <c r="G1188" s="2" t="s">
        <v>121</v>
      </c>
      <c r="H1188" s="2">
        <v>25300</v>
      </c>
      <c r="I1188" s="2">
        <f>IF(AND(B1188&gt;=GR_Report!$C$4,B1188&lt;=GR_Report!$E$4),1,0)</f>
        <v>1</v>
      </c>
      <c r="J1188" s="2">
        <f>IF(GR_Report!$C$6="All",1,IF(C1188=GR_Report!$C$6,1,0))</f>
        <v>1</v>
      </c>
      <c r="K1188" s="2">
        <f>IF(GR_Report!$G$6="All",1,IF(D1188=GR_Report!$G$6,1,0))</f>
        <v>1</v>
      </c>
      <c r="L1188" s="2">
        <f>IF(AND(I1188=1,J1188=1,K1188=1),COUNTIFS($I$2:I1188,1,$J$2:J1188,1,$K$2:K1188,1),"")</f>
        <v>201</v>
      </c>
      <c r="M1188" s="2"/>
    </row>
    <row r="1189" spans="1:13" ht="14.5" x14ac:dyDescent="0.35">
      <c r="A1189" s="2" t="s">
        <v>1667</v>
      </c>
      <c r="B1189" s="5">
        <v>46043</v>
      </c>
      <c r="C1189" s="2" t="s">
        <v>71</v>
      </c>
      <c r="D1189" s="2" t="s">
        <v>168</v>
      </c>
      <c r="E1189" s="3" t="s">
        <v>169</v>
      </c>
      <c r="F1189" s="2">
        <v>40</v>
      </c>
      <c r="G1189" s="2" t="s">
        <v>121</v>
      </c>
      <c r="H1189" s="2">
        <v>8900</v>
      </c>
      <c r="I1189" s="2">
        <f>IF(AND(B1189&gt;=GR_Report!$C$4,B1189&lt;=GR_Report!$E$4),1,0)</f>
        <v>0</v>
      </c>
      <c r="J1189" s="2">
        <f>IF(GR_Report!$C$6="All",1,IF(C1189=GR_Report!$C$6,1,0))</f>
        <v>1</v>
      </c>
      <c r="K1189" s="2">
        <f>IF(GR_Report!$G$6="All",1,IF(D1189=GR_Report!$G$6,1,0))</f>
        <v>1</v>
      </c>
      <c r="L1189" s="2" t="str">
        <f>IF(AND(I1189=1,J1189=1,K1189=1),COUNTIFS($I$2:I1189,1,$J$2:J1189,1,$K$2:K1189,1),"")</f>
        <v/>
      </c>
      <c r="M1189" s="2"/>
    </row>
    <row r="1190" spans="1:13" ht="14.5" hidden="1" x14ac:dyDescent="0.35">
      <c r="A1190" s="2" t="s">
        <v>1668</v>
      </c>
      <c r="B1190" s="5">
        <v>46062</v>
      </c>
      <c r="C1190" s="2" t="s">
        <v>102</v>
      </c>
      <c r="D1190" s="2" t="s">
        <v>241</v>
      </c>
      <c r="E1190" s="3" t="s">
        <v>242</v>
      </c>
      <c r="F1190" s="2">
        <v>200</v>
      </c>
      <c r="G1190" s="2" t="s">
        <v>121</v>
      </c>
      <c r="H1190" s="2">
        <v>45900</v>
      </c>
      <c r="I1190" s="2">
        <f>IF(AND(B1190&gt;=GR_Report!$C$4,B1190&lt;=GR_Report!$E$4),1,0)</f>
        <v>0</v>
      </c>
      <c r="J1190" s="2">
        <f>IF(GR_Report!$C$6="All",1,IF(C1190=GR_Report!$C$6,1,0))</f>
        <v>1</v>
      </c>
      <c r="K1190" s="2">
        <f>IF(GR_Report!$G$6="All",1,IF(D1190=GR_Report!$G$6,1,0))</f>
        <v>1</v>
      </c>
      <c r="L1190" s="2" t="str">
        <f>IF(AND(I1190=1,J1190=1,K1190=1),COUNTIFS($I$2:I1190,1,$J$2:J1190,1,$K$2:K1190,1),"")</f>
        <v/>
      </c>
      <c r="M1190" s="2"/>
    </row>
    <row r="1191" spans="1:13" ht="14.5" hidden="1" x14ac:dyDescent="0.35">
      <c r="A1191" s="2" t="s">
        <v>1669</v>
      </c>
      <c r="B1191" s="5">
        <v>46164</v>
      </c>
      <c r="C1191" s="2" t="s">
        <v>56</v>
      </c>
      <c r="D1191" s="2" t="s">
        <v>363</v>
      </c>
      <c r="E1191" s="3" t="s">
        <v>364</v>
      </c>
      <c r="F1191" s="2">
        <v>150</v>
      </c>
      <c r="G1191" s="2" t="s">
        <v>15</v>
      </c>
      <c r="H1191" s="2">
        <v>43800</v>
      </c>
      <c r="I1191" s="2">
        <f>IF(AND(B1191&gt;=GR_Report!$C$4,B1191&lt;=GR_Report!$E$4),1,0)</f>
        <v>0</v>
      </c>
      <c r="J1191" s="2">
        <f>IF(GR_Report!$C$6="All",1,IF(C1191=GR_Report!$C$6,1,0))</f>
        <v>1</v>
      </c>
      <c r="K1191" s="2">
        <f>IF(GR_Report!$G$6="All",1,IF(D1191=GR_Report!$G$6,1,0))</f>
        <v>1</v>
      </c>
      <c r="L1191" s="2" t="str">
        <f>IF(AND(I1191=1,J1191=1,K1191=1),COUNTIFS($I$2:I1191,1,$J$2:J1191,1,$K$2:K1191,1),"")</f>
        <v/>
      </c>
      <c r="M1191" s="2"/>
    </row>
    <row r="1192" spans="1:13" ht="14.5" hidden="1" x14ac:dyDescent="0.35">
      <c r="A1192" s="2" t="s">
        <v>1670</v>
      </c>
      <c r="B1192" s="5">
        <v>46128</v>
      </c>
      <c r="C1192" s="2" t="s">
        <v>227</v>
      </c>
      <c r="D1192" s="2" t="s">
        <v>228</v>
      </c>
      <c r="E1192" s="3" t="s">
        <v>229</v>
      </c>
      <c r="F1192" s="2">
        <v>40</v>
      </c>
      <c r="G1192" s="2" t="s">
        <v>121</v>
      </c>
      <c r="H1192" s="2">
        <v>70400</v>
      </c>
      <c r="I1192" s="2">
        <f>IF(AND(B1192&gt;=GR_Report!$C$4,B1192&lt;=GR_Report!$E$4),1,0)</f>
        <v>0</v>
      </c>
      <c r="J1192" s="2">
        <f>IF(GR_Report!$C$6="All",1,IF(C1192=GR_Report!$C$6,1,0))</f>
        <v>1</v>
      </c>
      <c r="K1192" s="2">
        <f>IF(GR_Report!$G$6="All",1,IF(D1192=GR_Report!$G$6,1,0))</f>
        <v>1</v>
      </c>
      <c r="L1192" s="2" t="str">
        <f>IF(AND(I1192=1,J1192=1,K1192=1),COUNTIFS($I$2:I1192,1,$J$2:J1192,1,$K$2:K1192,1),"")</f>
        <v/>
      </c>
      <c r="M1192" s="2"/>
    </row>
    <row r="1193" spans="1:13" ht="14.5" hidden="1" x14ac:dyDescent="0.35">
      <c r="A1193" s="2" t="s">
        <v>1671</v>
      </c>
      <c r="B1193" s="5">
        <v>46092</v>
      </c>
      <c r="C1193" s="2" t="s">
        <v>41</v>
      </c>
      <c r="D1193" s="2" t="s">
        <v>270</v>
      </c>
      <c r="E1193" s="3" t="s">
        <v>271</v>
      </c>
      <c r="F1193" s="2">
        <v>80</v>
      </c>
      <c r="G1193" s="2" t="s">
        <v>262</v>
      </c>
      <c r="H1193" s="2">
        <v>29800</v>
      </c>
      <c r="I1193" s="2">
        <f>IF(AND(B1193&gt;=GR_Report!$C$4,B1193&lt;=GR_Report!$E$4),1,0)</f>
        <v>1</v>
      </c>
      <c r="J1193" s="2">
        <f>IF(GR_Report!$C$6="All",1,IF(C1193=GR_Report!$C$6,1,0))</f>
        <v>1</v>
      </c>
      <c r="K1193" s="2">
        <f>IF(GR_Report!$G$6="All",1,IF(D1193=GR_Report!$G$6,1,0))</f>
        <v>1</v>
      </c>
      <c r="L1193" s="2">
        <f>IF(AND(I1193=1,J1193=1,K1193=1),COUNTIFS($I$2:I1193,1,$J$2:J1193,1,$K$2:K1193,1),"")</f>
        <v>202</v>
      </c>
      <c r="M1193" s="2"/>
    </row>
    <row r="1194" spans="1:13" ht="14.5" hidden="1" x14ac:dyDescent="0.35">
      <c r="A1194" s="2" t="s">
        <v>1672</v>
      </c>
      <c r="B1194" s="5">
        <v>46070</v>
      </c>
      <c r="C1194" s="2" t="s">
        <v>49</v>
      </c>
      <c r="D1194" s="2" t="s">
        <v>125</v>
      </c>
      <c r="E1194" s="3" t="s">
        <v>126</v>
      </c>
      <c r="F1194" s="2">
        <v>150</v>
      </c>
      <c r="G1194" s="2" t="s">
        <v>121</v>
      </c>
      <c r="H1194" s="2">
        <v>8200</v>
      </c>
      <c r="I1194" s="2">
        <f>IF(AND(B1194&gt;=GR_Report!$C$4,B1194&lt;=GR_Report!$E$4),1,0)</f>
        <v>0</v>
      </c>
      <c r="J1194" s="2">
        <f>IF(GR_Report!$C$6="All",1,IF(C1194=GR_Report!$C$6,1,0))</f>
        <v>1</v>
      </c>
      <c r="K1194" s="2">
        <f>IF(GR_Report!$G$6="All",1,IF(D1194=GR_Report!$G$6,1,0))</f>
        <v>1</v>
      </c>
      <c r="L1194" s="2" t="str">
        <f>IF(AND(I1194=1,J1194=1,K1194=1),COUNTIFS($I$2:I1194,1,$J$2:J1194,1,$K$2:K1194,1),"")</f>
        <v/>
      </c>
      <c r="M1194" s="2"/>
    </row>
    <row r="1195" spans="1:13" ht="14.5" hidden="1" x14ac:dyDescent="0.35">
      <c r="A1195" s="2" t="s">
        <v>1673</v>
      </c>
      <c r="B1195" s="5">
        <v>46056</v>
      </c>
      <c r="C1195" s="2" t="s">
        <v>38</v>
      </c>
      <c r="D1195" s="2" t="s">
        <v>295</v>
      </c>
      <c r="E1195" s="3" t="s">
        <v>296</v>
      </c>
      <c r="F1195" s="2">
        <v>30</v>
      </c>
      <c r="G1195" s="2" t="s">
        <v>262</v>
      </c>
      <c r="H1195" s="2">
        <v>54000</v>
      </c>
      <c r="I1195" s="2">
        <f>IF(AND(B1195&gt;=GR_Report!$C$4,B1195&lt;=GR_Report!$E$4),1,0)</f>
        <v>0</v>
      </c>
      <c r="J1195" s="2">
        <f>IF(GR_Report!$C$6="All",1,IF(C1195=GR_Report!$C$6,1,0))</f>
        <v>1</v>
      </c>
      <c r="K1195" s="2">
        <f>IF(GR_Report!$G$6="All",1,IF(D1195=GR_Report!$G$6,1,0))</f>
        <v>1</v>
      </c>
      <c r="L1195" s="2" t="str">
        <f>IF(AND(I1195=1,J1195=1,K1195=1),COUNTIFS($I$2:I1195,1,$J$2:J1195,1,$K$2:K1195,1),"")</f>
        <v/>
      </c>
      <c r="M1195" s="2"/>
    </row>
    <row r="1196" spans="1:13" ht="14.5" hidden="1" x14ac:dyDescent="0.35">
      <c r="A1196" s="2" t="s">
        <v>1674</v>
      </c>
      <c r="B1196" s="5">
        <v>46092</v>
      </c>
      <c r="C1196" s="2" t="s">
        <v>20</v>
      </c>
      <c r="D1196" s="2" t="s">
        <v>134</v>
      </c>
      <c r="E1196" s="3" t="s">
        <v>135</v>
      </c>
      <c r="F1196" s="2">
        <v>20</v>
      </c>
      <c r="G1196" s="2" t="s">
        <v>121</v>
      </c>
      <c r="H1196" s="2">
        <v>67800</v>
      </c>
      <c r="I1196" s="2">
        <f>IF(AND(B1196&gt;=GR_Report!$C$4,B1196&lt;=GR_Report!$E$4),1,0)</f>
        <v>1</v>
      </c>
      <c r="J1196" s="2">
        <f>IF(GR_Report!$C$6="All",1,IF(C1196=GR_Report!$C$6,1,0))</f>
        <v>1</v>
      </c>
      <c r="K1196" s="2">
        <f>IF(GR_Report!$G$6="All",1,IF(D1196=GR_Report!$G$6,1,0))</f>
        <v>1</v>
      </c>
      <c r="L1196" s="2">
        <f>IF(AND(I1196=1,J1196=1,K1196=1),COUNTIFS($I$2:I1196,1,$J$2:J1196,1,$K$2:K1196,1),"")</f>
        <v>203</v>
      </c>
      <c r="M1196" s="2"/>
    </row>
    <row r="1197" spans="1:13" ht="14.5" hidden="1" x14ac:dyDescent="0.35">
      <c r="A1197" s="2" t="s">
        <v>1675</v>
      </c>
      <c r="B1197" s="5">
        <v>46096</v>
      </c>
      <c r="C1197" s="2" t="s">
        <v>153</v>
      </c>
      <c r="D1197" s="2" t="s">
        <v>182</v>
      </c>
      <c r="E1197" s="3" t="s">
        <v>183</v>
      </c>
      <c r="F1197" s="2">
        <v>20</v>
      </c>
      <c r="G1197" s="2" t="s">
        <v>121</v>
      </c>
      <c r="H1197" s="2">
        <v>53700</v>
      </c>
      <c r="I1197" s="2">
        <f>IF(AND(B1197&gt;=GR_Report!$C$4,B1197&lt;=GR_Report!$E$4),1,0)</f>
        <v>1</v>
      </c>
      <c r="J1197" s="2">
        <f>IF(GR_Report!$C$6="All",1,IF(C1197=GR_Report!$C$6,1,0))</f>
        <v>1</v>
      </c>
      <c r="K1197" s="2">
        <f>IF(GR_Report!$G$6="All",1,IF(D1197=GR_Report!$G$6,1,0))</f>
        <v>1</v>
      </c>
      <c r="L1197" s="2">
        <f>IF(AND(I1197=1,J1197=1,K1197=1),COUNTIFS($I$2:I1197,1,$J$2:J1197,1,$K$2:K1197,1),"")</f>
        <v>204</v>
      </c>
      <c r="M1197" s="2"/>
    </row>
    <row r="1198" spans="1:13" ht="14.5" hidden="1" x14ac:dyDescent="0.35">
      <c r="A1198" s="2" t="s">
        <v>1676</v>
      </c>
      <c r="B1198" s="5">
        <v>46081</v>
      </c>
      <c r="C1198" s="2" t="s">
        <v>38</v>
      </c>
      <c r="D1198" s="2" t="s">
        <v>311</v>
      </c>
      <c r="E1198" s="3" t="s">
        <v>312</v>
      </c>
      <c r="F1198" s="2">
        <v>20</v>
      </c>
      <c r="G1198" s="2" t="s">
        <v>15</v>
      </c>
      <c r="H1198" s="2">
        <v>19400</v>
      </c>
      <c r="I1198" s="2">
        <f>IF(AND(B1198&gt;=GR_Report!$C$4,B1198&lt;=GR_Report!$E$4),1,0)</f>
        <v>0</v>
      </c>
      <c r="J1198" s="2">
        <f>IF(GR_Report!$C$6="All",1,IF(C1198=GR_Report!$C$6,1,0))</f>
        <v>1</v>
      </c>
      <c r="K1198" s="2">
        <f>IF(GR_Report!$G$6="All",1,IF(D1198=GR_Report!$G$6,1,0))</f>
        <v>1</v>
      </c>
      <c r="L1198" s="2" t="str">
        <f>IF(AND(I1198=1,J1198=1,K1198=1),COUNTIFS($I$2:I1198,1,$J$2:J1198,1,$K$2:K1198,1),"")</f>
        <v/>
      </c>
      <c r="M1198" s="2"/>
    </row>
    <row r="1199" spans="1:13" ht="14.5" x14ac:dyDescent="0.35">
      <c r="A1199" s="2" t="s">
        <v>1677</v>
      </c>
      <c r="B1199" s="5">
        <v>46043</v>
      </c>
      <c r="C1199" s="2" t="s">
        <v>41</v>
      </c>
      <c r="D1199" s="2" t="s">
        <v>42</v>
      </c>
      <c r="E1199" s="3" t="s">
        <v>43</v>
      </c>
      <c r="F1199" s="2">
        <v>50</v>
      </c>
      <c r="G1199" s="2" t="s">
        <v>15</v>
      </c>
      <c r="H1199" s="2">
        <v>16400</v>
      </c>
      <c r="I1199" s="2">
        <f>IF(AND(B1199&gt;=GR_Report!$C$4,B1199&lt;=GR_Report!$E$4),1,0)</f>
        <v>0</v>
      </c>
      <c r="J1199" s="2">
        <f>IF(GR_Report!$C$6="All",1,IF(C1199=GR_Report!$C$6,1,0))</f>
        <v>1</v>
      </c>
      <c r="K1199" s="2">
        <f>IF(GR_Report!$G$6="All",1,IF(D1199=GR_Report!$G$6,1,0))</f>
        <v>1</v>
      </c>
      <c r="L1199" s="2" t="str">
        <f>IF(AND(I1199=1,J1199=1,K1199=1),COUNTIFS($I$2:I1199,1,$J$2:J1199,1,$K$2:K1199,1),"")</f>
        <v/>
      </c>
      <c r="M1199" s="2"/>
    </row>
    <row r="1200" spans="1:13" ht="14.5" hidden="1" x14ac:dyDescent="0.35">
      <c r="A1200" s="2" t="s">
        <v>1678</v>
      </c>
      <c r="B1200" s="5">
        <v>46077</v>
      </c>
      <c r="C1200" s="2" t="s">
        <v>102</v>
      </c>
      <c r="D1200" s="2" t="s">
        <v>100</v>
      </c>
      <c r="E1200" s="3" t="s">
        <v>101</v>
      </c>
      <c r="F1200" s="2">
        <v>100</v>
      </c>
      <c r="G1200" s="2" t="s">
        <v>15</v>
      </c>
      <c r="H1200" s="2">
        <v>89900</v>
      </c>
      <c r="I1200" s="2">
        <f>IF(AND(B1200&gt;=GR_Report!$C$4,B1200&lt;=GR_Report!$E$4),1,0)</f>
        <v>0</v>
      </c>
      <c r="J1200" s="2">
        <f>IF(GR_Report!$C$6="All",1,IF(C1200=GR_Report!$C$6,1,0))</f>
        <v>1</v>
      </c>
      <c r="K1200" s="2">
        <f>IF(GR_Report!$G$6="All",1,IF(D1200=GR_Report!$G$6,1,0))</f>
        <v>1</v>
      </c>
      <c r="L1200" s="2" t="str">
        <f>IF(AND(I1200=1,J1200=1,K1200=1),COUNTIFS($I$2:I1200,1,$J$2:J1200,1,$K$2:K1200,1),"")</f>
        <v/>
      </c>
      <c r="M1200" s="2"/>
    </row>
    <row r="1201" spans="1:13" ht="14.5" hidden="1" x14ac:dyDescent="0.35">
      <c r="A1201" s="2" t="s">
        <v>1679</v>
      </c>
      <c r="B1201" s="5">
        <v>46139</v>
      </c>
      <c r="C1201" s="2" t="s">
        <v>153</v>
      </c>
      <c r="D1201" s="2" t="s">
        <v>328</v>
      </c>
      <c r="E1201" s="3" t="s">
        <v>329</v>
      </c>
      <c r="F1201" s="2">
        <v>100</v>
      </c>
      <c r="G1201" s="2" t="s">
        <v>15</v>
      </c>
      <c r="H1201" s="2">
        <v>24800</v>
      </c>
      <c r="I1201" s="2">
        <f>IF(AND(B1201&gt;=GR_Report!$C$4,B1201&lt;=GR_Report!$E$4),1,0)</f>
        <v>0</v>
      </c>
      <c r="J1201" s="2">
        <f>IF(GR_Report!$C$6="All",1,IF(C1201=GR_Report!$C$6,1,0))</f>
        <v>1</v>
      </c>
      <c r="K1201" s="2">
        <f>IF(GR_Report!$G$6="All",1,IF(D1201=GR_Report!$G$6,1,0))</f>
        <v>1</v>
      </c>
      <c r="L1201" s="2" t="str">
        <f>IF(AND(I1201=1,J1201=1,K1201=1),COUNTIFS($I$2:I1201,1,$J$2:J1201,1,$K$2:K1201,1),"")</f>
        <v/>
      </c>
      <c r="M1201" s="2"/>
    </row>
    <row r="1202" spans="1:13" ht="14.5" hidden="1" x14ac:dyDescent="0.35">
      <c r="A1202" s="2" t="s">
        <v>1680</v>
      </c>
      <c r="B1202" s="5">
        <v>46129</v>
      </c>
      <c r="C1202" s="2" t="s">
        <v>30</v>
      </c>
      <c r="D1202" s="2" t="s">
        <v>341</v>
      </c>
      <c r="E1202" s="3" t="s">
        <v>342</v>
      </c>
      <c r="F1202" s="2">
        <v>200</v>
      </c>
      <c r="G1202" s="2" t="s">
        <v>15</v>
      </c>
      <c r="H1202" s="2">
        <v>39900</v>
      </c>
      <c r="I1202" s="2">
        <f>IF(AND(B1202&gt;=GR_Report!$C$4,B1202&lt;=GR_Report!$E$4),1,0)</f>
        <v>0</v>
      </c>
      <c r="J1202" s="2">
        <f>IF(GR_Report!$C$6="All",1,IF(C1202=GR_Report!$C$6,1,0))</f>
        <v>1</v>
      </c>
      <c r="K1202" s="2">
        <f>IF(GR_Report!$G$6="All",1,IF(D1202=GR_Report!$G$6,1,0))</f>
        <v>1</v>
      </c>
      <c r="L1202" s="2" t="str">
        <f>IF(AND(I1202=1,J1202=1,K1202=1),COUNTIFS($I$2:I1202,1,$J$2:J1202,1,$K$2:K1202,1),"")</f>
        <v/>
      </c>
      <c r="M1202" s="2"/>
    </row>
    <row r="1203" spans="1:13" ht="14.5" hidden="1" x14ac:dyDescent="0.35">
      <c r="A1203" s="2" t="s">
        <v>1681</v>
      </c>
      <c r="B1203" s="5">
        <v>46173</v>
      </c>
      <c r="C1203" s="2" t="s">
        <v>61</v>
      </c>
      <c r="D1203" s="2" t="s">
        <v>59</v>
      </c>
      <c r="E1203" s="3" t="s">
        <v>60</v>
      </c>
      <c r="F1203" s="2">
        <v>60</v>
      </c>
      <c r="G1203" s="2" t="s">
        <v>15</v>
      </c>
      <c r="H1203" s="2">
        <v>64800</v>
      </c>
      <c r="I1203" s="2">
        <f>IF(AND(B1203&gt;=GR_Report!$C$4,B1203&lt;=GR_Report!$E$4),1,0)</f>
        <v>0</v>
      </c>
      <c r="J1203" s="2">
        <f>IF(GR_Report!$C$6="All",1,IF(C1203=GR_Report!$C$6,1,0))</f>
        <v>1</v>
      </c>
      <c r="K1203" s="2">
        <f>IF(GR_Report!$G$6="All",1,IF(D1203=GR_Report!$G$6,1,0))</f>
        <v>1</v>
      </c>
      <c r="L1203" s="2" t="str">
        <f>IF(AND(I1203=1,J1203=1,K1203=1),COUNTIFS($I$2:I1203,1,$J$2:J1203,1,$K$2:K1203,1),"")</f>
        <v/>
      </c>
      <c r="M1203" s="2"/>
    </row>
    <row r="1204" spans="1:13" ht="14.5" hidden="1" x14ac:dyDescent="0.35">
      <c r="A1204" s="2" t="s">
        <v>1682</v>
      </c>
      <c r="B1204" s="5">
        <v>46183</v>
      </c>
      <c r="C1204" s="2" t="s">
        <v>24</v>
      </c>
      <c r="D1204" s="2" t="s">
        <v>180</v>
      </c>
      <c r="E1204" s="3" t="s">
        <v>181</v>
      </c>
      <c r="F1204" s="2">
        <v>20</v>
      </c>
      <c r="G1204" s="2" t="s">
        <v>121</v>
      </c>
      <c r="H1204" s="2">
        <v>50300</v>
      </c>
      <c r="I1204" s="2">
        <f>IF(AND(B1204&gt;=GR_Report!$C$4,B1204&lt;=GR_Report!$E$4),1,0)</f>
        <v>0</v>
      </c>
      <c r="J1204" s="2">
        <f>IF(GR_Report!$C$6="All",1,IF(C1204=GR_Report!$C$6,1,0))</f>
        <v>1</v>
      </c>
      <c r="K1204" s="2">
        <f>IF(GR_Report!$G$6="All",1,IF(D1204=GR_Report!$G$6,1,0))</f>
        <v>1</v>
      </c>
      <c r="L1204" s="2" t="str">
        <f>IF(AND(I1204=1,J1204=1,K1204=1),COUNTIFS($I$2:I1204,1,$J$2:J1204,1,$K$2:K1204,1),"")</f>
        <v/>
      </c>
      <c r="M1204" s="2"/>
    </row>
    <row r="1205" spans="1:13" ht="14.5" hidden="1" x14ac:dyDescent="0.35">
      <c r="A1205" s="2" t="s">
        <v>1683</v>
      </c>
      <c r="B1205" s="5">
        <v>46068</v>
      </c>
      <c r="C1205" s="2" t="s">
        <v>49</v>
      </c>
      <c r="D1205" s="2" t="s">
        <v>442</v>
      </c>
      <c r="E1205" s="3" t="s">
        <v>443</v>
      </c>
      <c r="F1205" s="2">
        <v>150</v>
      </c>
      <c r="G1205" s="2" t="s">
        <v>121</v>
      </c>
      <c r="H1205" s="2">
        <v>15000</v>
      </c>
      <c r="I1205" s="2">
        <f>IF(AND(B1205&gt;=GR_Report!$C$4,B1205&lt;=GR_Report!$E$4),1,0)</f>
        <v>0</v>
      </c>
      <c r="J1205" s="2">
        <f>IF(GR_Report!$C$6="All",1,IF(C1205=GR_Report!$C$6,1,0))</f>
        <v>1</v>
      </c>
      <c r="K1205" s="2">
        <f>IF(GR_Report!$G$6="All",1,IF(D1205=GR_Report!$G$6,1,0))</f>
        <v>1</v>
      </c>
      <c r="L1205" s="2" t="str">
        <f>IF(AND(I1205=1,J1205=1,K1205=1),COUNTIFS($I$2:I1205,1,$J$2:J1205,1,$K$2:K1205,1),"")</f>
        <v/>
      </c>
      <c r="M1205" s="2"/>
    </row>
    <row r="1206" spans="1:13" ht="14.5" x14ac:dyDescent="0.35">
      <c r="A1206" s="2" t="s">
        <v>1684</v>
      </c>
      <c r="B1206" s="5">
        <v>46047</v>
      </c>
      <c r="C1206" s="2" t="s">
        <v>290</v>
      </c>
      <c r="D1206" s="2" t="s">
        <v>468</v>
      </c>
      <c r="E1206" s="3" t="s">
        <v>469</v>
      </c>
      <c r="F1206" s="2">
        <v>20</v>
      </c>
      <c r="G1206" s="2" t="s">
        <v>121</v>
      </c>
      <c r="H1206" s="2">
        <v>28800</v>
      </c>
      <c r="I1206" s="2">
        <f>IF(AND(B1206&gt;=GR_Report!$C$4,B1206&lt;=GR_Report!$E$4),1,0)</f>
        <v>0</v>
      </c>
      <c r="J1206" s="2">
        <f>IF(GR_Report!$C$6="All",1,IF(C1206=GR_Report!$C$6,1,0))</f>
        <v>1</v>
      </c>
      <c r="K1206" s="2">
        <f>IF(GR_Report!$G$6="All",1,IF(D1206=GR_Report!$G$6,1,0))</f>
        <v>1</v>
      </c>
      <c r="L1206" s="2" t="str">
        <f>IF(AND(I1206=1,J1206=1,K1206=1),COUNTIFS($I$2:I1206,1,$J$2:J1206,1,$K$2:K1206,1),"")</f>
        <v/>
      </c>
      <c r="M1206" s="2"/>
    </row>
    <row r="1207" spans="1:13" ht="14.5" hidden="1" x14ac:dyDescent="0.35">
      <c r="A1207" s="2" t="s">
        <v>1685</v>
      </c>
      <c r="B1207" s="5">
        <v>46135</v>
      </c>
      <c r="C1207" s="2" t="s">
        <v>24</v>
      </c>
      <c r="D1207" s="2" t="s">
        <v>180</v>
      </c>
      <c r="E1207" s="3" t="s">
        <v>181</v>
      </c>
      <c r="F1207" s="2">
        <v>30</v>
      </c>
      <c r="G1207" s="2" t="s">
        <v>121</v>
      </c>
      <c r="H1207" s="2">
        <v>50300</v>
      </c>
      <c r="I1207" s="2">
        <f>IF(AND(B1207&gt;=GR_Report!$C$4,B1207&lt;=GR_Report!$E$4),1,0)</f>
        <v>0</v>
      </c>
      <c r="J1207" s="2">
        <f>IF(GR_Report!$C$6="All",1,IF(C1207=GR_Report!$C$6,1,0))</f>
        <v>1</v>
      </c>
      <c r="K1207" s="2">
        <f>IF(GR_Report!$G$6="All",1,IF(D1207=GR_Report!$G$6,1,0))</f>
        <v>1</v>
      </c>
      <c r="L1207" s="2" t="str">
        <f>IF(AND(I1207=1,J1207=1,K1207=1),COUNTIFS($I$2:I1207,1,$J$2:J1207,1,$K$2:K1207,1),"")</f>
        <v/>
      </c>
      <c r="M1207" s="2"/>
    </row>
    <row r="1208" spans="1:13" ht="14.5" hidden="1" x14ac:dyDescent="0.35">
      <c r="A1208" s="2" t="s">
        <v>1686</v>
      </c>
      <c r="B1208" s="5">
        <v>46057</v>
      </c>
      <c r="C1208" s="2" t="s">
        <v>105</v>
      </c>
      <c r="D1208" s="2" t="s">
        <v>335</v>
      </c>
      <c r="E1208" s="3" t="s">
        <v>336</v>
      </c>
      <c r="F1208" s="2">
        <v>20</v>
      </c>
      <c r="G1208" s="2" t="s">
        <v>15</v>
      </c>
      <c r="H1208" s="2">
        <v>45300</v>
      </c>
      <c r="I1208" s="2">
        <f>IF(AND(B1208&gt;=GR_Report!$C$4,B1208&lt;=GR_Report!$E$4),1,0)</f>
        <v>0</v>
      </c>
      <c r="J1208" s="2">
        <f>IF(GR_Report!$C$6="All",1,IF(C1208=GR_Report!$C$6,1,0))</f>
        <v>1</v>
      </c>
      <c r="K1208" s="2">
        <f>IF(GR_Report!$G$6="All",1,IF(D1208=GR_Report!$G$6,1,0))</f>
        <v>1</v>
      </c>
      <c r="L1208" s="2" t="str">
        <f>IF(AND(I1208=1,J1208=1,K1208=1),COUNTIFS($I$2:I1208,1,$J$2:J1208,1,$K$2:K1208,1),"")</f>
        <v/>
      </c>
      <c r="M1208" s="2"/>
    </row>
    <row r="1209" spans="1:13" ht="14.5" hidden="1" x14ac:dyDescent="0.35">
      <c r="A1209" s="2" t="s">
        <v>1687</v>
      </c>
      <c r="B1209" s="5">
        <v>46069</v>
      </c>
      <c r="C1209" s="2" t="s">
        <v>24</v>
      </c>
      <c r="D1209" s="2" t="s">
        <v>343</v>
      </c>
      <c r="E1209" s="3" t="s">
        <v>344</v>
      </c>
      <c r="F1209" s="2">
        <v>30</v>
      </c>
      <c r="G1209" s="2" t="s">
        <v>15</v>
      </c>
      <c r="H1209" s="2">
        <v>27600</v>
      </c>
      <c r="I1209" s="2">
        <f>IF(AND(B1209&gt;=GR_Report!$C$4,B1209&lt;=GR_Report!$E$4),1,0)</f>
        <v>0</v>
      </c>
      <c r="J1209" s="2">
        <f>IF(GR_Report!$C$6="All",1,IF(C1209=GR_Report!$C$6,1,0))</f>
        <v>1</v>
      </c>
      <c r="K1209" s="2">
        <f>IF(GR_Report!$G$6="All",1,IF(D1209=GR_Report!$G$6,1,0))</f>
        <v>1</v>
      </c>
      <c r="L1209" s="2" t="str">
        <f>IF(AND(I1209=1,J1209=1,K1209=1),COUNTIFS($I$2:I1209,1,$J$2:J1209,1,$K$2:K1209,1),"")</f>
        <v/>
      </c>
      <c r="M1209" s="2"/>
    </row>
    <row r="1210" spans="1:13" ht="14.5" hidden="1" x14ac:dyDescent="0.35">
      <c r="A1210" s="2" t="s">
        <v>1688</v>
      </c>
      <c r="B1210" s="5">
        <v>46121</v>
      </c>
      <c r="C1210" s="2" t="s">
        <v>179</v>
      </c>
      <c r="D1210" s="2" t="s">
        <v>301</v>
      </c>
      <c r="E1210" s="3" t="s">
        <v>302</v>
      </c>
      <c r="F1210" s="2">
        <v>100</v>
      </c>
      <c r="G1210" s="2" t="s">
        <v>262</v>
      </c>
      <c r="H1210" s="2">
        <v>41600</v>
      </c>
      <c r="I1210" s="2">
        <f>IF(AND(B1210&gt;=GR_Report!$C$4,B1210&lt;=GR_Report!$E$4),1,0)</f>
        <v>0</v>
      </c>
      <c r="J1210" s="2">
        <f>IF(GR_Report!$C$6="All",1,IF(C1210=GR_Report!$C$6,1,0))</f>
        <v>1</v>
      </c>
      <c r="K1210" s="2">
        <f>IF(GR_Report!$G$6="All",1,IF(D1210=GR_Report!$G$6,1,0))</f>
        <v>1</v>
      </c>
      <c r="L1210" s="2" t="str">
        <f>IF(AND(I1210=1,J1210=1,K1210=1),COUNTIFS($I$2:I1210,1,$J$2:J1210,1,$K$2:K1210,1),"")</f>
        <v/>
      </c>
      <c r="M1210" s="2"/>
    </row>
    <row r="1211" spans="1:13" ht="14.5" hidden="1" x14ac:dyDescent="0.35">
      <c r="A1211" s="2" t="s">
        <v>1689</v>
      </c>
      <c r="B1211" s="5">
        <v>46128</v>
      </c>
      <c r="C1211" s="2" t="s">
        <v>105</v>
      </c>
      <c r="D1211" s="2" t="s">
        <v>335</v>
      </c>
      <c r="E1211" s="3" t="s">
        <v>336</v>
      </c>
      <c r="F1211" s="2">
        <v>120</v>
      </c>
      <c r="G1211" s="2" t="s">
        <v>15</v>
      </c>
      <c r="H1211" s="2">
        <v>45300</v>
      </c>
      <c r="I1211" s="2">
        <f>IF(AND(B1211&gt;=GR_Report!$C$4,B1211&lt;=GR_Report!$E$4),1,0)</f>
        <v>0</v>
      </c>
      <c r="J1211" s="2">
        <f>IF(GR_Report!$C$6="All",1,IF(C1211=GR_Report!$C$6,1,0))</f>
        <v>1</v>
      </c>
      <c r="K1211" s="2">
        <f>IF(GR_Report!$G$6="All",1,IF(D1211=GR_Report!$G$6,1,0))</f>
        <v>1</v>
      </c>
      <c r="L1211" s="2" t="str">
        <f>IF(AND(I1211=1,J1211=1,K1211=1),COUNTIFS($I$2:I1211,1,$J$2:J1211,1,$K$2:K1211,1),"")</f>
        <v/>
      </c>
      <c r="M1211" s="2"/>
    </row>
    <row r="1212" spans="1:13" ht="14.5" hidden="1" x14ac:dyDescent="0.35">
      <c r="A1212" s="2" t="s">
        <v>1690</v>
      </c>
      <c r="B1212" s="5">
        <v>46070</v>
      </c>
      <c r="C1212" s="2" t="s">
        <v>41</v>
      </c>
      <c r="D1212" s="2" t="s">
        <v>270</v>
      </c>
      <c r="E1212" s="3" t="s">
        <v>271</v>
      </c>
      <c r="F1212" s="2">
        <v>80</v>
      </c>
      <c r="G1212" s="2" t="s">
        <v>262</v>
      </c>
      <c r="H1212" s="2">
        <v>29800</v>
      </c>
      <c r="I1212" s="2">
        <f>IF(AND(B1212&gt;=GR_Report!$C$4,B1212&lt;=GR_Report!$E$4),1,0)</f>
        <v>0</v>
      </c>
      <c r="J1212" s="2">
        <f>IF(GR_Report!$C$6="All",1,IF(C1212=GR_Report!$C$6,1,0))</f>
        <v>1</v>
      </c>
      <c r="K1212" s="2">
        <f>IF(GR_Report!$G$6="All",1,IF(D1212=GR_Report!$G$6,1,0))</f>
        <v>1</v>
      </c>
      <c r="L1212" s="2" t="str">
        <f>IF(AND(I1212=1,J1212=1,K1212=1),COUNTIFS($I$2:I1212,1,$J$2:J1212,1,$K$2:K1212,1),"")</f>
        <v/>
      </c>
      <c r="M1212" s="2"/>
    </row>
    <row r="1213" spans="1:13" ht="14.5" hidden="1" x14ac:dyDescent="0.35">
      <c r="A1213" s="2" t="s">
        <v>1691</v>
      </c>
      <c r="B1213" s="5">
        <v>46114</v>
      </c>
      <c r="C1213" s="2" t="s">
        <v>147</v>
      </c>
      <c r="D1213" s="2" t="s">
        <v>145</v>
      </c>
      <c r="E1213" s="3" t="s">
        <v>146</v>
      </c>
      <c r="F1213" s="2">
        <v>150</v>
      </c>
      <c r="G1213" s="2" t="s">
        <v>121</v>
      </c>
      <c r="H1213" s="2">
        <v>54200</v>
      </c>
      <c r="I1213" s="2">
        <f>IF(AND(B1213&gt;=GR_Report!$C$4,B1213&lt;=GR_Report!$E$4),1,0)</f>
        <v>0</v>
      </c>
      <c r="J1213" s="2">
        <f>IF(GR_Report!$C$6="All",1,IF(C1213=GR_Report!$C$6,1,0))</f>
        <v>1</v>
      </c>
      <c r="K1213" s="2">
        <f>IF(GR_Report!$G$6="All",1,IF(D1213=GR_Report!$G$6,1,0))</f>
        <v>1</v>
      </c>
      <c r="L1213" s="2" t="str">
        <f>IF(AND(I1213=1,J1213=1,K1213=1),COUNTIFS($I$2:I1213,1,$J$2:J1213,1,$K$2:K1213,1),"")</f>
        <v/>
      </c>
      <c r="M1213" s="2"/>
    </row>
    <row r="1214" spans="1:13" ht="14.5" hidden="1" x14ac:dyDescent="0.35">
      <c r="A1214" s="2" t="s">
        <v>1692</v>
      </c>
      <c r="B1214" s="5">
        <v>46193</v>
      </c>
      <c r="C1214" s="2" t="s">
        <v>153</v>
      </c>
      <c r="D1214" s="2" t="s">
        <v>182</v>
      </c>
      <c r="E1214" s="3" t="s">
        <v>183</v>
      </c>
      <c r="F1214" s="2">
        <v>80</v>
      </c>
      <c r="G1214" s="2" t="s">
        <v>121</v>
      </c>
      <c r="H1214" s="2">
        <v>53700</v>
      </c>
      <c r="I1214" s="2">
        <f>IF(AND(B1214&gt;=GR_Report!$C$4,B1214&lt;=GR_Report!$E$4),1,0)</f>
        <v>0</v>
      </c>
      <c r="J1214" s="2">
        <f>IF(GR_Report!$C$6="All",1,IF(C1214=GR_Report!$C$6,1,0))</f>
        <v>1</v>
      </c>
      <c r="K1214" s="2">
        <f>IF(GR_Report!$G$6="All",1,IF(D1214=GR_Report!$G$6,1,0))</f>
        <v>1</v>
      </c>
      <c r="L1214" s="2" t="str">
        <f>IF(AND(I1214=1,J1214=1,K1214=1),COUNTIFS($I$2:I1214,1,$J$2:J1214,1,$K$2:K1214,1),"")</f>
        <v/>
      </c>
      <c r="M1214" s="2"/>
    </row>
    <row r="1215" spans="1:13" ht="14.5" hidden="1" x14ac:dyDescent="0.35">
      <c r="A1215" s="2" t="s">
        <v>1693</v>
      </c>
      <c r="B1215" s="5">
        <v>46121</v>
      </c>
      <c r="C1215" s="2" t="s">
        <v>46</v>
      </c>
      <c r="D1215" s="2" t="s">
        <v>86</v>
      </c>
      <c r="E1215" s="3" t="s">
        <v>87</v>
      </c>
      <c r="F1215" s="2">
        <v>30</v>
      </c>
      <c r="G1215" s="2" t="s">
        <v>15</v>
      </c>
      <c r="H1215" s="2">
        <v>7400</v>
      </c>
      <c r="I1215" s="2">
        <f>IF(AND(B1215&gt;=GR_Report!$C$4,B1215&lt;=GR_Report!$E$4),1,0)</f>
        <v>0</v>
      </c>
      <c r="J1215" s="2">
        <f>IF(GR_Report!$C$6="All",1,IF(C1215=GR_Report!$C$6,1,0))</f>
        <v>1</v>
      </c>
      <c r="K1215" s="2">
        <f>IF(GR_Report!$G$6="All",1,IF(D1215=GR_Report!$G$6,1,0))</f>
        <v>1</v>
      </c>
      <c r="L1215" s="2" t="str">
        <f>IF(AND(I1215=1,J1215=1,K1215=1),COUNTIFS($I$2:I1215,1,$J$2:J1215,1,$K$2:K1215,1),"")</f>
        <v/>
      </c>
      <c r="M1215" s="2"/>
    </row>
    <row r="1216" spans="1:13" ht="14.5" hidden="1" x14ac:dyDescent="0.35">
      <c r="A1216" s="2" t="s">
        <v>1694</v>
      </c>
      <c r="B1216" s="5">
        <v>46109</v>
      </c>
      <c r="C1216" s="2" t="s">
        <v>90</v>
      </c>
      <c r="D1216" s="2" t="s">
        <v>316</v>
      </c>
      <c r="E1216" s="3" t="s">
        <v>317</v>
      </c>
      <c r="F1216" s="2">
        <v>200</v>
      </c>
      <c r="G1216" s="2" t="s">
        <v>15</v>
      </c>
      <c r="H1216" s="2">
        <v>44800</v>
      </c>
      <c r="I1216" s="2">
        <f>IF(AND(B1216&gt;=GR_Report!$C$4,B1216&lt;=GR_Report!$E$4),1,0)</f>
        <v>1</v>
      </c>
      <c r="J1216" s="2">
        <f>IF(GR_Report!$C$6="All",1,IF(C1216=GR_Report!$C$6,1,0))</f>
        <v>1</v>
      </c>
      <c r="K1216" s="2">
        <f>IF(GR_Report!$G$6="All",1,IF(D1216=GR_Report!$G$6,1,0))</f>
        <v>1</v>
      </c>
      <c r="L1216" s="2">
        <f>IF(AND(I1216=1,J1216=1,K1216=1),COUNTIFS($I$2:I1216,1,$J$2:J1216,1,$K$2:K1216,1),"")</f>
        <v>205</v>
      </c>
      <c r="M1216" s="2"/>
    </row>
    <row r="1217" spans="1:13" ht="14.5" hidden="1" x14ac:dyDescent="0.35">
      <c r="A1217" s="2" t="s">
        <v>1695</v>
      </c>
      <c r="B1217" s="5">
        <v>46155</v>
      </c>
      <c r="C1217" s="2" t="s">
        <v>156</v>
      </c>
      <c r="D1217" s="2" t="s">
        <v>263</v>
      </c>
      <c r="E1217" s="3" t="s">
        <v>264</v>
      </c>
      <c r="F1217" s="2">
        <v>60</v>
      </c>
      <c r="G1217" s="2" t="s">
        <v>262</v>
      </c>
      <c r="H1217" s="2">
        <v>16400</v>
      </c>
      <c r="I1217" s="2">
        <f>IF(AND(B1217&gt;=GR_Report!$C$4,B1217&lt;=GR_Report!$E$4),1,0)</f>
        <v>0</v>
      </c>
      <c r="J1217" s="2">
        <f>IF(GR_Report!$C$6="All",1,IF(C1217=GR_Report!$C$6,1,0))</f>
        <v>1</v>
      </c>
      <c r="K1217" s="2">
        <f>IF(GR_Report!$G$6="All",1,IF(D1217=GR_Report!$G$6,1,0))</f>
        <v>1</v>
      </c>
      <c r="L1217" s="2" t="str">
        <f>IF(AND(I1217=1,J1217=1,K1217=1),COUNTIFS($I$2:I1217,1,$J$2:J1217,1,$K$2:K1217,1),"")</f>
        <v/>
      </c>
      <c r="M1217" s="2"/>
    </row>
    <row r="1218" spans="1:13" ht="14.5" hidden="1" x14ac:dyDescent="0.35">
      <c r="A1218" s="2" t="s">
        <v>1696</v>
      </c>
      <c r="B1218" s="5">
        <v>46191</v>
      </c>
      <c r="C1218" s="2" t="s">
        <v>97</v>
      </c>
      <c r="D1218" s="2" t="s">
        <v>397</v>
      </c>
      <c r="E1218" s="3" t="s">
        <v>398</v>
      </c>
      <c r="F1218" s="2">
        <v>50</v>
      </c>
      <c r="G1218" s="2" t="s">
        <v>121</v>
      </c>
      <c r="H1218" s="2">
        <v>9800</v>
      </c>
      <c r="I1218" s="2">
        <f>IF(AND(B1218&gt;=GR_Report!$C$4,B1218&lt;=GR_Report!$E$4),1,0)</f>
        <v>0</v>
      </c>
      <c r="J1218" s="2">
        <f>IF(GR_Report!$C$6="All",1,IF(C1218=GR_Report!$C$6,1,0))</f>
        <v>1</v>
      </c>
      <c r="K1218" s="2">
        <f>IF(GR_Report!$G$6="All",1,IF(D1218=GR_Report!$G$6,1,0))</f>
        <v>1</v>
      </c>
      <c r="L1218" s="2" t="str">
        <f>IF(AND(I1218=1,J1218=1,K1218=1),COUNTIFS($I$2:I1218,1,$J$2:J1218,1,$K$2:K1218,1),"")</f>
        <v/>
      </c>
      <c r="M1218" s="2"/>
    </row>
    <row r="1219" spans="1:13" ht="14.5" hidden="1" x14ac:dyDescent="0.35">
      <c r="A1219" s="2" t="s">
        <v>1697</v>
      </c>
      <c r="B1219" s="5">
        <v>46174</v>
      </c>
      <c r="C1219" s="2" t="s">
        <v>147</v>
      </c>
      <c r="D1219" s="2" t="s">
        <v>308</v>
      </c>
      <c r="E1219" s="3" t="s">
        <v>309</v>
      </c>
      <c r="F1219" s="2">
        <v>30</v>
      </c>
      <c r="G1219" s="2" t="s">
        <v>15</v>
      </c>
      <c r="H1219" s="2">
        <v>63000</v>
      </c>
      <c r="I1219" s="2">
        <f>IF(AND(B1219&gt;=GR_Report!$C$4,B1219&lt;=GR_Report!$E$4),1,0)</f>
        <v>0</v>
      </c>
      <c r="J1219" s="2">
        <f>IF(GR_Report!$C$6="All",1,IF(C1219=GR_Report!$C$6,1,0))</f>
        <v>1</v>
      </c>
      <c r="K1219" s="2">
        <f>IF(GR_Report!$G$6="All",1,IF(D1219=GR_Report!$G$6,1,0))</f>
        <v>1</v>
      </c>
      <c r="L1219" s="2" t="str">
        <f>IF(AND(I1219=1,J1219=1,K1219=1),COUNTIFS($I$2:I1219,1,$J$2:J1219,1,$K$2:K1219,1),"")</f>
        <v/>
      </c>
      <c r="M1219" s="2"/>
    </row>
    <row r="1220" spans="1:13" ht="14.5" hidden="1" x14ac:dyDescent="0.35">
      <c r="A1220" s="2" t="s">
        <v>1698</v>
      </c>
      <c r="B1220" s="5">
        <v>46080</v>
      </c>
      <c r="C1220" s="2" t="s">
        <v>71</v>
      </c>
      <c r="D1220" s="2" t="s">
        <v>210</v>
      </c>
      <c r="E1220" s="3" t="s">
        <v>211</v>
      </c>
      <c r="F1220" s="2">
        <v>120</v>
      </c>
      <c r="G1220" s="2" t="s">
        <v>121</v>
      </c>
      <c r="H1220" s="2">
        <v>47300</v>
      </c>
      <c r="I1220" s="2">
        <f>IF(AND(B1220&gt;=GR_Report!$C$4,B1220&lt;=GR_Report!$E$4),1,0)</f>
        <v>0</v>
      </c>
      <c r="J1220" s="2">
        <f>IF(GR_Report!$C$6="All",1,IF(C1220=GR_Report!$C$6,1,0))</f>
        <v>1</v>
      </c>
      <c r="K1220" s="2">
        <f>IF(GR_Report!$G$6="All",1,IF(D1220=GR_Report!$G$6,1,0))</f>
        <v>1</v>
      </c>
      <c r="L1220" s="2" t="str">
        <f>IF(AND(I1220=1,J1220=1,K1220=1),COUNTIFS($I$2:I1220,1,$J$2:J1220,1,$K$2:K1220,1),"")</f>
        <v/>
      </c>
      <c r="M1220" s="2"/>
    </row>
    <row r="1221" spans="1:13" ht="14.5" hidden="1" x14ac:dyDescent="0.35">
      <c r="A1221" s="2" t="s">
        <v>1699</v>
      </c>
      <c r="B1221" s="5">
        <v>46069</v>
      </c>
      <c r="C1221" s="2" t="s">
        <v>147</v>
      </c>
      <c r="D1221" s="2" t="s">
        <v>145</v>
      </c>
      <c r="E1221" s="3" t="s">
        <v>146</v>
      </c>
      <c r="F1221" s="2">
        <v>50</v>
      </c>
      <c r="G1221" s="2" t="s">
        <v>121</v>
      </c>
      <c r="H1221" s="2">
        <v>54200</v>
      </c>
      <c r="I1221" s="2">
        <f>IF(AND(B1221&gt;=GR_Report!$C$4,B1221&lt;=GR_Report!$E$4),1,0)</f>
        <v>0</v>
      </c>
      <c r="J1221" s="2">
        <f>IF(GR_Report!$C$6="All",1,IF(C1221=GR_Report!$C$6,1,0))</f>
        <v>1</v>
      </c>
      <c r="K1221" s="2">
        <f>IF(GR_Report!$G$6="All",1,IF(D1221=GR_Report!$G$6,1,0))</f>
        <v>1</v>
      </c>
      <c r="L1221" s="2" t="str">
        <f>IF(AND(I1221=1,J1221=1,K1221=1),COUNTIFS($I$2:I1221,1,$J$2:J1221,1,$K$2:K1221,1),"")</f>
        <v/>
      </c>
      <c r="M1221" s="2"/>
    </row>
    <row r="1222" spans="1:13" ht="14.5" hidden="1" x14ac:dyDescent="0.35">
      <c r="A1222" s="2" t="s">
        <v>1700</v>
      </c>
      <c r="B1222" s="5">
        <v>46061</v>
      </c>
      <c r="C1222" s="2" t="s">
        <v>227</v>
      </c>
      <c r="D1222" s="2" t="s">
        <v>225</v>
      </c>
      <c r="E1222" s="3" t="s">
        <v>226</v>
      </c>
      <c r="F1222" s="2">
        <v>60</v>
      </c>
      <c r="G1222" s="2" t="s">
        <v>121</v>
      </c>
      <c r="H1222" s="2">
        <v>39100</v>
      </c>
      <c r="I1222" s="2">
        <f>IF(AND(B1222&gt;=GR_Report!$C$4,B1222&lt;=GR_Report!$E$4),1,0)</f>
        <v>0</v>
      </c>
      <c r="J1222" s="2">
        <f>IF(GR_Report!$C$6="All",1,IF(C1222=GR_Report!$C$6,1,0))</f>
        <v>1</v>
      </c>
      <c r="K1222" s="2">
        <f>IF(GR_Report!$G$6="All",1,IF(D1222=GR_Report!$G$6,1,0))</f>
        <v>1</v>
      </c>
      <c r="L1222" s="2" t="str">
        <f>IF(AND(I1222=1,J1222=1,K1222=1),COUNTIFS($I$2:I1222,1,$J$2:J1222,1,$K$2:K1222,1),"")</f>
        <v/>
      </c>
      <c r="M1222" s="2"/>
    </row>
    <row r="1223" spans="1:13" ht="14.5" x14ac:dyDescent="0.35">
      <c r="A1223" s="2" t="s">
        <v>1701</v>
      </c>
      <c r="B1223" s="5">
        <v>46027</v>
      </c>
      <c r="C1223" s="2" t="s">
        <v>61</v>
      </c>
      <c r="D1223" s="2" t="s">
        <v>373</v>
      </c>
      <c r="E1223" s="3" t="s">
        <v>374</v>
      </c>
      <c r="F1223" s="2">
        <v>60</v>
      </c>
      <c r="G1223" s="2" t="s">
        <v>121</v>
      </c>
      <c r="H1223" s="2">
        <v>70900</v>
      </c>
      <c r="I1223" s="2">
        <f>IF(AND(B1223&gt;=GR_Report!$C$4,B1223&lt;=GR_Report!$E$4),1,0)</f>
        <v>0</v>
      </c>
      <c r="J1223" s="2">
        <f>IF(GR_Report!$C$6="All",1,IF(C1223=GR_Report!$C$6,1,0))</f>
        <v>1</v>
      </c>
      <c r="K1223" s="2">
        <f>IF(GR_Report!$G$6="All",1,IF(D1223=GR_Report!$G$6,1,0))</f>
        <v>1</v>
      </c>
      <c r="L1223" s="2" t="str">
        <f>IF(AND(I1223=1,J1223=1,K1223=1),COUNTIFS($I$2:I1223,1,$J$2:J1223,1,$K$2:K1223,1),"")</f>
        <v/>
      </c>
      <c r="M1223" s="2"/>
    </row>
    <row r="1224" spans="1:13" ht="14.5" hidden="1" x14ac:dyDescent="0.35">
      <c r="A1224" s="2" t="s">
        <v>1702</v>
      </c>
      <c r="B1224" s="5">
        <v>46181</v>
      </c>
      <c r="C1224" s="2" t="s">
        <v>56</v>
      </c>
      <c r="D1224" s="2" t="s">
        <v>221</v>
      </c>
      <c r="E1224" s="3" t="s">
        <v>222</v>
      </c>
      <c r="F1224" s="2">
        <v>40</v>
      </c>
      <c r="G1224" s="2" t="s">
        <v>121</v>
      </c>
      <c r="H1224" s="2">
        <v>68700</v>
      </c>
      <c r="I1224" s="2">
        <f>IF(AND(B1224&gt;=GR_Report!$C$4,B1224&lt;=GR_Report!$E$4),1,0)</f>
        <v>0</v>
      </c>
      <c r="J1224" s="2">
        <f>IF(GR_Report!$C$6="All",1,IF(C1224=GR_Report!$C$6,1,0))</f>
        <v>1</v>
      </c>
      <c r="K1224" s="2">
        <f>IF(GR_Report!$G$6="All",1,IF(D1224=GR_Report!$G$6,1,0))</f>
        <v>1</v>
      </c>
      <c r="L1224" s="2" t="str">
        <f>IF(AND(I1224=1,J1224=1,K1224=1),COUNTIFS($I$2:I1224,1,$J$2:J1224,1,$K$2:K1224,1),"")</f>
        <v/>
      </c>
      <c r="M1224" s="2"/>
    </row>
    <row r="1225" spans="1:13" ht="14.5" hidden="1" x14ac:dyDescent="0.35">
      <c r="A1225" s="2" t="s">
        <v>1703</v>
      </c>
      <c r="B1225" s="5">
        <v>46122</v>
      </c>
      <c r="C1225" s="2" t="s">
        <v>49</v>
      </c>
      <c r="D1225" s="2" t="s">
        <v>47</v>
      </c>
      <c r="E1225" s="3" t="s">
        <v>48</v>
      </c>
      <c r="F1225" s="2">
        <v>100</v>
      </c>
      <c r="G1225" s="2" t="s">
        <v>15</v>
      </c>
      <c r="H1225" s="2">
        <v>10600</v>
      </c>
      <c r="I1225" s="2">
        <f>IF(AND(B1225&gt;=GR_Report!$C$4,B1225&lt;=GR_Report!$E$4),1,0)</f>
        <v>0</v>
      </c>
      <c r="J1225" s="2">
        <f>IF(GR_Report!$C$6="All",1,IF(C1225=GR_Report!$C$6,1,0))</f>
        <v>1</v>
      </c>
      <c r="K1225" s="2">
        <f>IF(GR_Report!$G$6="All",1,IF(D1225=GR_Report!$G$6,1,0))</f>
        <v>1</v>
      </c>
      <c r="L1225" s="2" t="str">
        <f>IF(AND(I1225=1,J1225=1,K1225=1),COUNTIFS($I$2:I1225,1,$J$2:J1225,1,$K$2:K1225,1),"")</f>
        <v/>
      </c>
      <c r="M1225" s="2"/>
    </row>
    <row r="1226" spans="1:13" ht="14.5" hidden="1" x14ac:dyDescent="0.35">
      <c r="A1226" s="2" t="s">
        <v>1704</v>
      </c>
      <c r="B1226" s="5">
        <v>46167</v>
      </c>
      <c r="C1226" s="2" t="s">
        <v>172</v>
      </c>
      <c r="D1226" s="2" t="s">
        <v>429</v>
      </c>
      <c r="E1226" s="3" t="s">
        <v>430</v>
      </c>
      <c r="F1226" s="2">
        <v>30</v>
      </c>
      <c r="G1226" s="2" t="s">
        <v>121</v>
      </c>
      <c r="H1226" s="2">
        <v>73800</v>
      </c>
      <c r="I1226" s="2">
        <f>IF(AND(B1226&gt;=GR_Report!$C$4,B1226&lt;=GR_Report!$E$4),1,0)</f>
        <v>0</v>
      </c>
      <c r="J1226" s="2">
        <f>IF(GR_Report!$C$6="All",1,IF(C1226=GR_Report!$C$6,1,0))</f>
        <v>1</v>
      </c>
      <c r="K1226" s="2">
        <f>IF(GR_Report!$G$6="All",1,IF(D1226=GR_Report!$G$6,1,0))</f>
        <v>1</v>
      </c>
      <c r="L1226" s="2" t="str">
        <f>IF(AND(I1226=1,J1226=1,K1226=1),COUNTIFS($I$2:I1226,1,$J$2:J1226,1,$K$2:K1226,1),"")</f>
        <v/>
      </c>
      <c r="M1226" s="2"/>
    </row>
    <row r="1227" spans="1:13" ht="14.5" x14ac:dyDescent="0.35">
      <c r="A1227" s="2" t="s">
        <v>1705</v>
      </c>
      <c r="B1227" s="5">
        <v>46046</v>
      </c>
      <c r="C1227" s="2" t="s">
        <v>150</v>
      </c>
      <c r="D1227" s="2" t="s">
        <v>192</v>
      </c>
      <c r="E1227" s="3" t="s">
        <v>193</v>
      </c>
      <c r="F1227" s="2">
        <v>80</v>
      </c>
      <c r="G1227" s="2" t="s">
        <v>121</v>
      </c>
      <c r="H1227" s="2">
        <v>71300</v>
      </c>
      <c r="I1227" s="2">
        <f>IF(AND(B1227&gt;=GR_Report!$C$4,B1227&lt;=GR_Report!$E$4),1,0)</f>
        <v>0</v>
      </c>
      <c r="J1227" s="2">
        <f>IF(GR_Report!$C$6="All",1,IF(C1227=GR_Report!$C$6,1,0))</f>
        <v>1</v>
      </c>
      <c r="K1227" s="2">
        <f>IF(GR_Report!$G$6="All",1,IF(D1227=GR_Report!$G$6,1,0))</f>
        <v>1</v>
      </c>
      <c r="L1227" s="2" t="str">
        <f>IF(AND(I1227=1,J1227=1,K1227=1),COUNTIFS($I$2:I1227,1,$J$2:J1227,1,$K$2:K1227,1),"")</f>
        <v/>
      </c>
      <c r="M1227" s="2"/>
    </row>
    <row r="1228" spans="1:13" ht="14.5" hidden="1" x14ac:dyDescent="0.35">
      <c r="A1228" s="2" t="s">
        <v>1706</v>
      </c>
      <c r="B1228" s="5">
        <v>46181</v>
      </c>
      <c r="C1228" s="2" t="s">
        <v>112</v>
      </c>
      <c r="D1228" s="2" t="s">
        <v>110</v>
      </c>
      <c r="E1228" s="3" t="s">
        <v>111</v>
      </c>
      <c r="F1228" s="2">
        <v>50</v>
      </c>
      <c r="G1228" s="2" t="s">
        <v>15</v>
      </c>
      <c r="H1228" s="2">
        <v>70400</v>
      </c>
      <c r="I1228" s="2">
        <f>IF(AND(B1228&gt;=GR_Report!$C$4,B1228&lt;=GR_Report!$E$4),1,0)</f>
        <v>0</v>
      </c>
      <c r="J1228" s="2">
        <f>IF(GR_Report!$C$6="All",1,IF(C1228=GR_Report!$C$6,1,0))</f>
        <v>1</v>
      </c>
      <c r="K1228" s="2">
        <f>IF(GR_Report!$G$6="All",1,IF(D1228=GR_Report!$G$6,1,0))</f>
        <v>1</v>
      </c>
      <c r="L1228" s="2" t="str">
        <f>IF(AND(I1228=1,J1228=1,K1228=1),COUNTIFS($I$2:I1228,1,$J$2:J1228,1,$K$2:K1228,1),"")</f>
        <v/>
      </c>
      <c r="M1228" s="2"/>
    </row>
    <row r="1229" spans="1:13" ht="14.5" hidden="1" x14ac:dyDescent="0.35">
      <c r="A1229" s="2" t="s">
        <v>1707</v>
      </c>
      <c r="B1229" s="5">
        <v>46114</v>
      </c>
      <c r="C1229" s="2" t="s">
        <v>56</v>
      </c>
      <c r="D1229" s="2" t="s">
        <v>67</v>
      </c>
      <c r="E1229" s="3" t="s">
        <v>68</v>
      </c>
      <c r="F1229" s="2">
        <v>20</v>
      </c>
      <c r="G1229" s="2" t="s">
        <v>15</v>
      </c>
      <c r="H1229" s="2">
        <v>82400</v>
      </c>
      <c r="I1229" s="2">
        <f>IF(AND(B1229&gt;=GR_Report!$C$4,B1229&lt;=GR_Report!$E$4),1,0)</f>
        <v>0</v>
      </c>
      <c r="J1229" s="2">
        <f>IF(GR_Report!$C$6="All",1,IF(C1229=GR_Report!$C$6,1,0))</f>
        <v>1</v>
      </c>
      <c r="K1229" s="2">
        <f>IF(GR_Report!$G$6="All",1,IF(D1229=GR_Report!$G$6,1,0))</f>
        <v>1</v>
      </c>
      <c r="L1229" s="2" t="str">
        <f>IF(AND(I1229=1,J1229=1,K1229=1),COUNTIFS($I$2:I1229,1,$J$2:J1229,1,$K$2:K1229,1),"")</f>
        <v/>
      </c>
      <c r="M1229" s="2"/>
    </row>
    <row r="1230" spans="1:13" ht="14.5" hidden="1" x14ac:dyDescent="0.35">
      <c r="A1230" s="2" t="s">
        <v>1708</v>
      </c>
      <c r="B1230" s="5">
        <v>46140</v>
      </c>
      <c r="C1230" s="2" t="s">
        <v>220</v>
      </c>
      <c r="D1230" s="2" t="s">
        <v>417</v>
      </c>
      <c r="E1230" s="3" t="s">
        <v>418</v>
      </c>
      <c r="F1230" s="2">
        <v>30</v>
      </c>
      <c r="G1230" s="2" t="s">
        <v>121</v>
      </c>
      <c r="H1230" s="2">
        <v>59300</v>
      </c>
      <c r="I1230" s="2">
        <f>IF(AND(B1230&gt;=GR_Report!$C$4,B1230&lt;=GR_Report!$E$4),1,0)</f>
        <v>0</v>
      </c>
      <c r="J1230" s="2">
        <f>IF(GR_Report!$C$6="All",1,IF(C1230=GR_Report!$C$6,1,0))</f>
        <v>1</v>
      </c>
      <c r="K1230" s="2">
        <f>IF(GR_Report!$G$6="All",1,IF(D1230=GR_Report!$G$6,1,0))</f>
        <v>1</v>
      </c>
      <c r="L1230" s="2" t="str">
        <f>IF(AND(I1230=1,J1230=1,K1230=1),COUNTIFS($I$2:I1230,1,$J$2:J1230,1,$K$2:K1230,1),"")</f>
        <v/>
      </c>
      <c r="M1230" s="2"/>
    </row>
    <row r="1231" spans="1:13" ht="14.5" hidden="1" x14ac:dyDescent="0.35">
      <c r="A1231" s="2" t="s">
        <v>1709</v>
      </c>
      <c r="B1231" s="5">
        <v>46069</v>
      </c>
      <c r="C1231" s="2" t="s">
        <v>71</v>
      </c>
      <c r="D1231" s="2" t="s">
        <v>401</v>
      </c>
      <c r="E1231" s="3" t="s">
        <v>402</v>
      </c>
      <c r="F1231" s="2">
        <v>200</v>
      </c>
      <c r="G1231" s="2" t="s">
        <v>121</v>
      </c>
      <c r="H1231" s="2">
        <v>11300</v>
      </c>
      <c r="I1231" s="2">
        <f>IF(AND(B1231&gt;=GR_Report!$C$4,B1231&lt;=GR_Report!$E$4),1,0)</f>
        <v>0</v>
      </c>
      <c r="J1231" s="2">
        <f>IF(GR_Report!$C$6="All",1,IF(C1231=GR_Report!$C$6,1,0))</f>
        <v>1</v>
      </c>
      <c r="K1231" s="2">
        <f>IF(GR_Report!$G$6="All",1,IF(D1231=GR_Report!$G$6,1,0))</f>
        <v>1</v>
      </c>
      <c r="L1231" s="2" t="str">
        <f>IF(AND(I1231=1,J1231=1,K1231=1),COUNTIFS($I$2:I1231,1,$J$2:J1231,1,$K$2:K1231,1),"")</f>
        <v/>
      </c>
      <c r="M1231" s="2"/>
    </row>
    <row r="1232" spans="1:13" ht="14.5" hidden="1" x14ac:dyDescent="0.35">
      <c r="A1232" s="2" t="s">
        <v>1710</v>
      </c>
      <c r="B1232" s="5">
        <v>46056</v>
      </c>
      <c r="C1232" s="2" t="s">
        <v>102</v>
      </c>
      <c r="D1232" s="2" t="s">
        <v>100</v>
      </c>
      <c r="E1232" s="3" t="s">
        <v>101</v>
      </c>
      <c r="F1232" s="2">
        <v>200</v>
      </c>
      <c r="G1232" s="2" t="s">
        <v>15</v>
      </c>
      <c r="H1232" s="2">
        <v>89900</v>
      </c>
      <c r="I1232" s="2">
        <f>IF(AND(B1232&gt;=GR_Report!$C$4,B1232&lt;=GR_Report!$E$4),1,0)</f>
        <v>0</v>
      </c>
      <c r="J1232" s="2">
        <f>IF(GR_Report!$C$6="All",1,IF(C1232=GR_Report!$C$6,1,0))</f>
        <v>1</v>
      </c>
      <c r="K1232" s="2">
        <f>IF(GR_Report!$G$6="All",1,IF(D1232=GR_Report!$G$6,1,0))</f>
        <v>1</v>
      </c>
      <c r="L1232" s="2" t="str">
        <f>IF(AND(I1232=1,J1232=1,K1232=1),COUNTIFS($I$2:I1232,1,$J$2:J1232,1,$K$2:K1232,1),"")</f>
        <v/>
      </c>
      <c r="M1232" s="2"/>
    </row>
    <row r="1233" spans="1:13" ht="14.5" hidden="1" x14ac:dyDescent="0.35">
      <c r="A1233" s="2" t="s">
        <v>1711</v>
      </c>
      <c r="B1233" s="5">
        <v>46068</v>
      </c>
      <c r="C1233" s="2" t="s">
        <v>234</v>
      </c>
      <c r="D1233" s="2" t="s">
        <v>232</v>
      </c>
      <c r="E1233" s="3" t="s">
        <v>233</v>
      </c>
      <c r="F1233" s="2">
        <v>40</v>
      </c>
      <c r="G1233" s="2" t="s">
        <v>121</v>
      </c>
      <c r="H1233" s="2">
        <v>29700</v>
      </c>
      <c r="I1233" s="2">
        <f>IF(AND(B1233&gt;=GR_Report!$C$4,B1233&lt;=GR_Report!$E$4),1,0)</f>
        <v>0</v>
      </c>
      <c r="J1233" s="2">
        <f>IF(GR_Report!$C$6="All",1,IF(C1233=GR_Report!$C$6,1,0))</f>
        <v>1</v>
      </c>
      <c r="K1233" s="2">
        <f>IF(GR_Report!$G$6="All",1,IF(D1233=GR_Report!$G$6,1,0))</f>
        <v>1</v>
      </c>
      <c r="L1233" s="2" t="str">
        <f>IF(AND(I1233=1,J1233=1,K1233=1),COUNTIFS($I$2:I1233,1,$J$2:J1233,1,$K$2:K1233,1),"")</f>
        <v/>
      </c>
      <c r="M1233" s="2"/>
    </row>
    <row r="1234" spans="1:13" ht="14.5" hidden="1" x14ac:dyDescent="0.35">
      <c r="A1234" s="2" t="s">
        <v>1712</v>
      </c>
      <c r="B1234" s="5">
        <v>46170</v>
      </c>
      <c r="C1234" s="2" t="s">
        <v>138</v>
      </c>
      <c r="D1234" s="2" t="s">
        <v>349</v>
      </c>
      <c r="E1234" s="3" t="s">
        <v>350</v>
      </c>
      <c r="F1234" s="2">
        <v>30</v>
      </c>
      <c r="G1234" s="2" t="s">
        <v>15</v>
      </c>
      <c r="H1234" s="2">
        <v>40700</v>
      </c>
      <c r="I1234" s="2">
        <f>IF(AND(B1234&gt;=GR_Report!$C$4,B1234&lt;=GR_Report!$E$4),1,0)</f>
        <v>0</v>
      </c>
      <c r="J1234" s="2">
        <f>IF(GR_Report!$C$6="All",1,IF(C1234=GR_Report!$C$6,1,0))</f>
        <v>1</v>
      </c>
      <c r="K1234" s="2">
        <f>IF(GR_Report!$G$6="All",1,IF(D1234=GR_Report!$G$6,1,0))</f>
        <v>1</v>
      </c>
      <c r="L1234" s="2" t="str">
        <f>IF(AND(I1234=1,J1234=1,K1234=1),COUNTIFS($I$2:I1234,1,$J$2:J1234,1,$K$2:K1234,1),"")</f>
        <v/>
      </c>
      <c r="M1234" s="2"/>
    </row>
    <row r="1235" spans="1:13" ht="14.5" hidden="1" x14ac:dyDescent="0.35">
      <c r="A1235" s="2" t="s">
        <v>1713</v>
      </c>
      <c r="B1235" s="5">
        <v>46060</v>
      </c>
      <c r="C1235" s="2" t="s">
        <v>307</v>
      </c>
      <c r="D1235" s="2" t="s">
        <v>409</v>
      </c>
      <c r="E1235" s="3" t="s">
        <v>410</v>
      </c>
      <c r="F1235" s="2">
        <v>120</v>
      </c>
      <c r="G1235" s="2" t="s">
        <v>121</v>
      </c>
      <c r="H1235" s="2">
        <v>71700</v>
      </c>
      <c r="I1235" s="2">
        <f>IF(AND(B1235&gt;=GR_Report!$C$4,B1235&lt;=GR_Report!$E$4),1,0)</f>
        <v>0</v>
      </c>
      <c r="J1235" s="2">
        <f>IF(GR_Report!$C$6="All",1,IF(C1235=GR_Report!$C$6,1,0))</f>
        <v>1</v>
      </c>
      <c r="K1235" s="2">
        <f>IF(GR_Report!$G$6="All",1,IF(D1235=GR_Report!$G$6,1,0))</f>
        <v>1</v>
      </c>
      <c r="L1235" s="2" t="str">
        <f>IF(AND(I1235=1,J1235=1,K1235=1),COUNTIFS($I$2:I1235,1,$J$2:J1235,1,$K$2:K1235,1),"")</f>
        <v/>
      </c>
      <c r="M1235" s="2"/>
    </row>
    <row r="1236" spans="1:13" ht="14.5" hidden="1" x14ac:dyDescent="0.35">
      <c r="A1236" s="2" t="s">
        <v>1714</v>
      </c>
      <c r="B1236" s="5">
        <v>46086</v>
      </c>
      <c r="C1236" s="2" t="s">
        <v>38</v>
      </c>
      <c r="D1236" s="2" t="s">
        <v>36</v>
      </c>
      <c r="E1236" s="3" t="s">
        <v>37</v>
      </c>
      <c r="F1236" s="2">
        <v>200</v>
      </c>
      <c r="G1236" s="2" t="s">
        <v>15</v>
      </c>
      <c r="H1236" s="2">
        <v>48200</v>
      </c>
      <c r="I1236" s="2">
        <f>IF(AND(B1236&gt;=GR_Report!$C$4,B1236&lt;=GR_Report!$E$4),1,0)</f>
        <v>1</v>
      </c>
      <c r="J1236" s="2">
        <f>IF(GR_Report!$C$6="All",1,IF(C1236=GR_Report!$C$6,1,0))</f>
        <v>1</v>
      </c>
      <c r="K1236" s="2">
        <f>IF(GR_Report!$G$6="All",1,IF(D1236=GR_Report!$G$6,1,0))</f>
        <v>1</v>
      </c>
      <c r="L1236" s="2">
        <f>IF(AND(I1236=1,J1236=1,K1236=1),COUNTIFS($I$2:I1236,1,$J$2:J1236,1,$K$2:K1236,1),"")</f>
        <v>206</v>
      </c>
      <c r="M1236" s="2"/>
    </row>
    <row r="1237" spans="1:13" ht="14.5" hidden="1" x14ac:dyDescent="0.35">
      <c r="A1237" s="2" t="s">
        <v>1715</v>
      </c>
      <c r="B1237" s="5">
        <v>46129</v>
      </c>
      <c r="C1237" s="2" t="s">
        <v>90</v>
      </c>
      <c r="D1237" s="2" t="s">
        <v>88</v>
      </c>
      <c r="E1237" s="3" t="s">
        <v>89</v>
      </c>
      <c r="F1237" s="2">
        <v>100</v>
      </c>
      <c r="G1237" s="2" t="s">
        <v>15</v>
      </c>
      <c r="H1237" s="2">
        <v>64900</v>
      </c>
      <c r="I1237" s="2">
        <f>IF(AND(B1237&gt;=GR_Report!$C$4,B1237&lt;=GR_Report!$E$4),1,0)</f>
        <v>0</v>
      </c>
      <c r="J1237" s="2">
        <f>IF(GR_Report!$C$6="All",1,IF(C1237=GR_Report!$C$6,1,0))</f>
        <v>1</v>
      </c>
      <c r="K1237" s="2">
        <f>IF(GR_Report!$G$6="All",1,IF(D1237=GR_Report!$G$6,1,0))</f>
        <v>1</v>
      </c>
      <c r="L1237" s="2" t="str">
        <f>IF(AND(I1237=1,J1237=1,K1237=1),COUNTIFS($I$2:I1237,1,$J$2:J1237,1,$K$2:K1237,1),"")</f>
        <v/>
      </c>
      <c r="M1237" s="2"/>
    </row>
    <row r="1238" spans="1:13" ht="14.5" hidden="1" x14ac:dyDescent="0.35">
      <c r="A1238" s="2" t="s">
        <v>1716</v>
      </c>
      <c r="B1238" s="5">
        <v>46077</v>
      </c>
      <c r="C1238" s="2" t="s">
        <v>61</v>
      </c>
      <c r="D1238" s="2" t="s">
        <v>59</v>
      </c>
      <c r="E1238" s="3" t="s">
        <v>60</v>
      </c>
      <c r="F1238" s="2">
        <v>40</v>
      </c>
      <c r="G1238" s="2" t="s">
        <v>15</v>
      </c>
      <c r="H1238" s="2">
        <v>64800</v>
      </c>
      <c r="I1238" s="2">
        <f>IF(AND(B1238&gt;=GR_Report!$C$4,B1238&lt;=GR_Report!$E$4),1,0)</f>
        <v>0</v>
      </c>
      <c r="J1238" s="2">
        <f>IF(GR_Report!$C$6="All",1,IF(C1238=GR_Report!$C$6,1,0))</f>
        <v>1</v>
      </c>
      <c r="K1238" s="2">
        <f>IF(GR_Report!$G$6="All",1,IF(D1238=GR_Report!$G$6,1,0))</f>
        <v>1</v>
      </c>
      <c r="L1238" s="2" t="str">
        <f>IF(AND(I1238=1,J1238=1,K1238=1),COUNTIFS($I$2:I1238,1,$J$2:J1238,1,$K$2:K1238,1),"")</f>
        <v/>
      </c>
      <c r="M1238" s="2"/>
    </row>
    <row r="1239" spans="1:13" ht="14.5" hidden="1" x14ac:dyDescent="0.35">
      <c r="A1239" s="2" t="s">
        <v>1717</v>
      </c>
      <c r="B1239" s="5">
        <v>46105</v>
      </c>
      <c r="C1239" s="2" t="s">
        <v>16</v>
      </c>
      <c r="D1239" s="2" t="s">
        <v>31</v>
      </c>
      <c r="E1239" s="3" t="s">
        <v>32</v>
      </c>
      <c r="F1239" s="2">
        <v>40</v>
      </c>
      <c r="G1239" s="2" t="s">
        <v>15</v>
      </c>
      <c r="H1239" s="2">
        <v>60200</v>
      </c>
      <c r="I1239" s="2">
        <f>IF(AND(B1239&gt;=GR_Report!$C$4,B1239&lt;=GR_Report!$E$4),1,0)</f>
        <v>1</v>
      </c>
      <c r="J1239" s="2">
        <f>IF(GR_Report!$C$6="All",1,IF(C1239=GR_Report!$C$6,1,0))</f>
        <v>1</v>
      </c>
      <c r="K1239" s="2">
        <f>IF(GR_Report!$G$6="All",1,IF(D1239=GR_Report!$G$6,1,0))</f>
        <v>1</v>
      </c>
      <c r="L1239" s="2">
        <f>IF(AND(I1239=1,J1239=1,K1239=1),COUNTIFS($I$2:I1239,1,$J$2:J1239,1,$K$2:K1239,1),"")</f>
        <v>207</v>
      </c>
      <c r="M1239" s="2"/>
    </row>
    <row r="1240" spans="1:13" ht="14.5" hidden="1" x14ac:dyDescent="0.35">
      <c r="A1240" s="2" t="s">
        <v>1718</v>
      </c>
      <c r="B1240" s="5">
        <v>46200</v>
      </c>
      <c r="C1240" s="2" t="s">
        <v>16</v>
      </c>
      <c r="D1240" s="2" t="s">
        <v>34</v>
      </c>
      <c r="E1240" s="3" t="s">
        <v>35</v>
      </c>
      <c r="F1240" s="2">
        <v>50</v>
      </c>
      <c r="G1240" s="2" t="s">
        <v>15</v>
      </c>
      <c r="H1240" s="2">
        <v>34900</v>
      </c>
      <c r="I1240" s="2">
        <f>IF(AND(B1240&gt;=GR_Report!$C$4,B1240&lt;=GR_Report!$E$4),1,0)</f>
        <v>0</v>
      </c>
      <c r="J1240" s="2">
        <f>IF(GR_Report!$C$6="All",1,IF(C1240=GR_Report!$C$6,1,0))</f>
        <v>1</v>
      </c>
      <c r="K1240" s="2">
        <f>IF(GR_Report!$G$6="All",1,IF(D1240=GR_Report!$G$6,1,0))</f>
        <v>1</v>
      </c>
      <c r="L1240" s="2" t="str">
        <f>IF(AND(I1240=1,J1240=1,K1240=1),COUNTIFS($I$2:I1240,1,$J$2:J1240,1,$K$2:K1240,1),"")</f>
        <v/>
      </c>
      <c r="M1240" s="2"/>
    </row>
    <row r="1241" spans="1:13" ht="14.5" hidden="1" x14ac:dyDescent="0.35">
      <c r="A1241" s="2" t="s">
        <v>1719</v>
      </c>
      <c r="B1241" s="5">
        <v>46068</v>
      </c>
      <c r="C1241" s="2" t="s">
        <v>16</v>
      </c>
      <c r="D1241" s="2" t="s">
        <v>11</v>
      </c>
      <c r="E1241" s="3" t="s">
        <v>12</v>
      </c>
      <c r="F1241" s="2">
        <v>80</v>
      </c>
      <c r="G1241" s="2" t="s">
        <v>15</v>
      </c>
      <c r="H1241" s="2">
        <v>14300</v>
      </c>
      <c r="I1241" s="2">
        <f>IF(AND(B1241&gt;=GR_Report!$C$4,B1241&lt;=GR_Report!$E$4),1,0)</f>
        <v>0</v>
      </c>
      <c r="J1241" s="2">
        <f>IF(GR_Report!$C$6="All",1,IF(C1241=GR_Report!$C$6,1,0))</f>
        <v>1</v>
      </c>
      <c r="K1241" s="2">
        <f>IF(GR_Report!$G$6="All",1,IF(D1241=GR_Report!$G$6,1,0))</f>
        <v>1</v>
      </c>
      <c r="L1241" s="2" t="str">
        <f>IF(AND(I1241=1,J1241=1,K1241=1),COUNTIFS($I$2:I1241,1,$J$2:J1241,1,$K$2:K1241,1),"")</f>
        <v/>
      </c>
      <c r="M1241" s="2"/>
    </row>
    <row r="1242" spans="1:13" ht="14.5" hidden="1" x14ac:dyDescent="0.35">
      <c r="A1242" s="2" t="s">
        <v>1720</v>
      </c>
      <c r="B1242" s="5">
        <v>46072</v>
      </c>
      <c r="C1242" s="2" t="s">
        <v>112</v>
      </c>
      <c r="D1242" s="2" t="s">
        <v>130</v>
      </c>
      <c r="E1242" s="3" t="s">
        <v>131</v>
      </c>
      <c r="F1242" s="2">
        <v>50</v>
      </c>
      <c r="G1242" s="2" t="s">
        <v>121</v>
      </c>
      <c r="H1242" s="2">
        <v>14700</v>
      </c>
      <c r="I1242" s="2">
        <f>IF(AND(B1242&gt;=GR_Report!$C$4,B1242&lt;=GR_Report!$E$4),1,0)</f>
        <v>0</v>
      </c>
      <c r="J1242" s="2">
        <f>IF(GR_Report!$C$6="All",1,IF(C1242=GR_Report!$C$6,1,0))</f>
        <v>1</v>
      </c>
      <c r="K1242" s="2">
        <f>IF(GR_Report!$G$6="All",1,IF(D1242=GR_Report!$G$6,1,0))</f>
        <v>1</v>
      </c>
      <c r="L1242" s="2" t="str">
        <f>IF(AND(I1242=1,J1242=1,K1242=1),COUNTIFS($I$2:I1242,1,$J$2:J1242,1,$K$2:K1242,1),"")</f>
        <v/>
      </c>
      <c r="M1242" s="2"/>
    </row>
    <row r="1243" spans="1:13" ht="14.5" hidden="1" x14ac:dyDescent="0.35">
      <c r="A1243" s="2" t="s">
        <v>1721</v>
      </c>
      <c r="B1243" s="5">
        <v>46167</v>
      </c>
      <c r="C1243" s="2" t="s">
        <v>49</v>
      </c>
      <c r="D1243" s="2" t="s">
        <v>415</v>
      </c>
      <c r="E1243" s="3" t="s">
        <v>416</v>
      </c>
      <c r="F1243" s="2">
        <v>60</v>
      </c>
      <c r="G1243" s="2" t="s">
        <v>121</v>
      </c>
      <c r="H1243" s="2">
        <v>10500</v>
      </c>
      <c r="I1243" s="2">
        <f>IF(AND(B1243&gt;=GR_Report!$C$4,B1243&lt;=GR_Report!$E$4),1,0)</f>
        <v>0</v>
      </c>
      <c r="J1243" s="2">
        <f>IF(GR_Report!$C$6="All",1,IF(C1243=GR_Report!$C$6,1,0))</f>
        <v>1</v>
      </c>
      <c r="K1243" s="2">
        <f>IF(GR_Report!$G$6="All",1,IF(D1243=GR_Report!$G$6,1,0))</f>
        <v>1</v>
      </c>
      <c r="L1243" s="2" t="str">
        <f>IF(AND(I1243=1,J1243=1,K1243=1),COUNTIFS($I$2:I1243,1,$J$2:J1243,1,$K$2:K1243,1),"")</f>
        <v/>
      </c>
      <c r="M1243" s="2"/>
    </row>
    <row r="1244" spans="1:13" ht="14.5" hidden="1" x14ac:dyDescent="0.35">
      <c r="A1244" s="2" t="s">
        <v>1722</v>
      </c>
      <c r="B1244" s="5">
        <v>46094</v>
      </c>
      <c r="C1244" s="2" t="s">
        <v>97</v>
      </c>
      <c r="D1244" s="2" t="s">
        <v>194</v>
      </c>
      <c r="E1244" s="3" t="s">
        <v>195</v>
      </c>
      <c r="F1244" s="2">
        <v>40</v>
      </c>
      <c r="G1244" s="2" t="s">
        <v>121</v>
      </c>
      <c r="H1244" s="2">
        <v>6300</v>
      </c>
      <c r="I1244" s="2">
        <f>IF(AND(B1244&gt;=GR_Report!$C$4,B1244&lt;=GR_Report!$E$4),1,0)</f>
        <v>1</v>
      </c>
      <c r="J1244" s="2">
        <f>IF(GR_Report!$C$6="All",1,IF(C1244=GR_Report!$C$6,1,0))</f>
        <v>1</v>
      </c>
      <c r="K1244" s="2">
        <f>IF(GR_Report!$G$6="All",1,IF(D1244=GR_Report!$G$6,1,0))</f>
        <v>1</v>
      </c>
      <c r="L1244" s="2">
        <f>IF(AND(I1244=1,J1244=1,K1244=1),COUNTIFS($I$2:I1244,1,$J$2:J1244,1,$K$2:K1244,1),"")</f>
        <v>208</v>
      </c>
      <c r="M1244" s="2"/>
    </row>
    <row r="1245" spans="1:13" ht="14.5" hidden="1" x14ac:dyDescent="0.35">
      <c r="A1245" s="2" t="s">
        <v>1723</v>
      </c>
      <c r="B1245" s="5">
        <v>46199</v>
      </c>
      <c r="C1245" s="2" t="s">
        <v>24</v>
      </c>
      <c r="D1245" s="2" t="s">
        <v>472</v>
      </c>
      <c r="E1245" s="3" t="s">
        <v>473</v>
      </c>
      <c r="F1245" s="2">
        <v>100</v>
      </c>
      <c r="G1245" s="2" t="s">
        <v>121</v>
      </c>
      <c r="H1245" s="2">
        <v>75800</v>
      </c>
      <c r="I1245" s="2">
        <f>IF(AND(B1245&gt;=GR_Report!$C$4,B1245&lt;=GR_Report!$E$4),1,0)</f>
        <v>0</v>
      </c>
      <c r="J1245" s="2">
        <f>IF(GR_Report!$C$6="All",1,IF(C1245=GR_Report!$C$6,1,0))</f>
        <v>1</v>
      </c>
      <c r="K1245" s="2">
        <f>IF(GR_Report!$G$6="All",1,IF(D1245=GR_Report!$G$6,1,0))</f>
        <v>1</v>
      </c>
      <c r="L1245" s="2" t="str">
        <f>IF(AND(I1245=1,J1245=1,K1245=1),COUNTIFS($I$2:I1245,1,$J$2:J1245,1,$K$2:K1245,1),"")</f>
        <v/>
      </c>
      <c r="M1245" s="2"/>
    </row>
    <row r="1246" spans="1:13" ht="14.5" hidden="1" x14ac:dyDescent="0.35">
      <c r="A1246" s="2" t="s">
        <v>1724</v>
      </c>
      <c r="B1246" s="5">
        <v>46157</v>
      </c>
      <c r="C1246" s="2" t="s">
        <v>153</v>
      </c>
      <c r="D1246" s="2" t="s">
        <v>151</v>
      </c>
      <c r="E1246" s="3" t="s">
        <v>152</v>
      </c>
      <c r="F1246" s="2">
        <v>100</v>
      </c>
      <c r="G1246" s="2" t="s">
        <v>121</v>
      </c>
      <c r="H1246" s="2">
        <v>59300</v>
      </c>
      <c r="I1246" s="2">
        <f>IF(AND(B1246&gt;=GR_Report!$C$4,B1246&lt;=GR_Report!$E$4),1,0)</f>
        <v>0</v>
      </c>
      <c r="J1246" s="2">
        <f>IF(GR_Report!$C$6="All",1,IF(C1246=GR_Report!$C$6,1,0))</f>
        <v>1</v>
      </c>
      <c r="K1246" s="2">
        <f>IF(GR_Report!$G$6="All",1,IF(D1246=GR_Report!$G$6,1,0))</f>
        <v>1</v>
      </c>
      <c r="L1246" s="2" t="str">
        <f>IF(AND(I1246=1,J1246=1,K1246=1),COUNTIFS($I$2:I1246,1,$J$2:J1246,1,$K$2:K1246,1),"")</f>
        <v/>
      </c>
      <c r="M1246" s="2"/>
    </row>
    <row r="1247" spans="1:13" ht="14.5" x14ac:dyDescent="0.35">
      <c r="A1247" s="2" t="s">
        <v>1725</v>
      </c>
      <c r="B1247" s="5">
        <v>46029</v>
      </c>
      <c r="C1247" s="2" t="s">
        <v>16</v>
      </c>
      <c r="D1247" s="2" t="s">
        <v>274</v>
      </c>
      <c r="E1247" s="3" t="s">
        <v>275</v>
      </c>
      <c r="F1247" s="2">
        <v>30</v>
      </c>
      <c r="G1247" s="2" t="s">
        <v>262</v>
      </c>
      <c r="H1247" s="2">
        <v>68800</v>
      </c>
      <c r="I1247" s="2">
        <f>IF(AND(B1247&gt;=GR_Report!$C$4,B1247&lt;=GR_Report!$E$4),1,0)</f>
        <v>0</v>
      </c>
      <c r="J1247" s="2">
        <f>IF(GR_Report!$C$6="All",1,IF(C1247=GR_Report!$C$6,1,0))</f>
        <v>1</v>
      </c>
      <c r="K1247" s="2">
        <f>IF(GR_Report!$G$6="All",1,IF(D1247=GR_Report!$G$6,1,0))</f>
        <v>1</v>
      </c>
      <c r="L1247" s="2" t="str">
        <f>IF(AND(I1247=1,J1247=1,K1247=1),COUNTIFS($I$2:I1247,1,$J$2:J1247,1,$K$2:K1247,1),"")</f>
        <v/>
      </c>
      <c r="M1247" s="2"/>
    </row>
    <row r="1248" spans="1:13" ht="14.5" x14ac:dyDescent="0.35">
      <c r="A1248" s="2" t="s">
        <v>1726</v>
      </c>
      <c r="B1248" s="5">
        <v>46047</v>
      </c>
      <c r="C1248" s="2" t="s">
        <v>41</v>
      </c>
      <c r="D1248" s="2" t="s">
        <v>395</v>
      </c>
      <c r="E1248" s="3" t="s">
        <v>396</v>
      </c>
      <c r="F1248" s="2">
        <v>200</v>
      </c>
      <c r="G1248" s="2" t="s">
        <v>121</v>
      </c>
      <c r="H1248" s="2">
        <v>64100</v>
      </c>
      <c r="I1248" s="2">
        <f>IF(AND(B1248&gt;=GR_Report!$C$4,B1248&lt;=GR_Report!$E$4),1,0)</f>
        <v>0</v>
      </c>
      <c r="J1248" s="2">
        <f>IF(GR_Report!$C$6="All",1,IF(C1248=GR_Report!$C$6,1,0))</f>
        <v>1</v>
      </c>
      <c r="K1248" s="2">
        <f>IF(GR_Report!$G$6="All",1,IF(D1248=GR_Report!$G$6,1,0))</f>
        <v>1</v>
      </c>
      <c r="L1248" s="2" t="str">
        <f>IF(AND(I1248=1,J1248=1,K1248=1),COUNTIFS($I$2:I1248,1,$J$2:J1248,1,$K$2:K1248,1),"")</f>
        <v/>
      </c>
      <c r="M1248" s="2"/>
    </row>
    <row r="1249" spans="1:13" ht="14.5" hidden="1" x14ac:dyDescent="0.35">
      <c r="A1249" s="2" t="s">
        <v>1727</v>
      </c>
      <c r="B1249" s="5">
        <v>46175</v>
      </c>
      <c r="C1249" s="2" t="s">
        <v>49</v>
      </c>
      <c r="D1249" s="2" t="s">
        <v>57</v>
      </c>
      <c r="E1249" s="3" t="s">
        <v>58</v>
      </c>
      <c r="F1249" s="2">
        <v>80</v>
      </c>
      <c r="G1249" s="2" t="s">
        <v>15</v>
      </c>
      <c r="H1249" s="2">
        <v>38000</v>
      </c>
      <c r="I1249" s="2">
        <f>IF(AND(B1249&gt;=GR_Report!$C$4,B1249&lt;=GR_Report!$E$4),1,0)</f>
        <v>0</v>
      </c>
      <c r="J1249" s="2">
        <f>IF(GR_Report!$C$6="All",1,IF(C1249=GR_Report!$C$6,1,0))</f>
        <v>1</v>
      </c>
      <c r="K1249" s="2">
        <f>IF(GR_Report!$G$6="All",1,IF(D1249=GR_Report!$G$6,1,0))</f>
        <v>1</v>
      </c>
      <c r="L1249" s="2" t="str">
        <f>IF(AND(I1249=1,J1249=1,K1249=1),COUNTIFS($I$2:I1249,1,$J$2:J1249,1,$K$2:K1249,1),"")</f>
        <v/>
      </c>
      <c r="M1249" s="2"/>
    </row>
    <row r="1250" spans="1:13" ht="14.5" hidden="1" x14ac:dyDescent="0.35">
      <c r="A1250" s="2" t="s">
        <v>1728</v>
      </c>
      <c r="B1250" s="5">
        <v>46177</v>
      </c>
      <c r="C1250" s="2" t="s">
        <v>76</v>
      </c>
      <c r="D1250" s="2" t="s">
        <v>440</v>
      </c>
      <c r="E1250" s="3" t="s">
        <v>441</v>
      </c>
      <c r="F1250" s="2">
        <v>40</v>
      </c>
      <c r="G1250" s="2" t="s">
        <v>121</v>
      </c>
      <c r="H1250" s="2">
        <v>83700</v>
      </c>
      <c r="I1250" s="2">
        <f>IF(AND(B1250&gt;=GR_Report!$C$4,B1250&lt;=GR_Report!$E$4),1,0)</f>
        <v>0</v>
      </c>
      <c r="J1250" s="2">
        <f>IF(GR_Report!$C$6="All",1,IF(C1250=GR_Report!$C$6,1,0))</f>
        <v>1</v>
      </c>
      <c r="K1250" s="2">
        <f>IF(GR_Report!$G$6="All",1,IF(D1250=GR_Report!$G$6,1,0))</f>
        <v>1</v>
      </c>
      <c r="L1250" s="2" t="str">
        <f>IF(AND(I1250=1,J1250=1,K1250=1),COUNTIFS($I$2:I1250,1,$J$2:J1250,1,$K$2:K1250,1),"")</f>
        <v/>
      </c>
      <c r="M1250" s="2"/>
    </row>
    <row r="1251" spans="1:13" ht="14.5" hidden="1" x14ac:dyDescent="0.35">
      <c r="A1251" s="2" t="s">
        <v>1729</v>
      </c>
      <c r="B1251" s="5">
        <v>46102</v>
      </c>
      <c r="C1251" s="2" t="s">
        <v>150</v>
      </c>
      <c r="D1251" s="2" t="s">
        <v>268</v>
      </c>
      <c r="E1251" s="3" t="s">
        <v>269</v>
      </c>
      <c r="F1251" s="2">
        <v>120</v>
      </c>
      <c r="G1251" s="2" t="s">
        <v>262</v>
      </c>
      <c r="H1251" s="2">
        <v>20500</v>
      </c>
      <c r="I1251" s="2">
        <f>IF(AND(B1251&gt;=GR_Report!$C$4,B1251&lt;=GR_Report!$E$4),1,0)</f>
        <v>1</v>
      </c>
      <c r="J1251" s="2">
        <f>IF(GR_Report!$C$6="All",1,IF(C1251=GR_Report!$C$6,1,0))</f>
        <v>1</v>
      </c>
      <c r="K1251" s="2">
        <f>IF(GR_Report!$G$6="All",1,IF(D1251=GR_Report!$G$6,1,0))</f>
        <v>1</v>
      </c>
      <c r="L1251" s="2">
        <f>IF(AND(I1251=1,J1251=1,K1251=1),COUNTIFS($I$2:I1251,1,$J$2:J1251,1,$K$2:K1251,1),"")</f>
        <v>209</v>
      </c>
      <c r="M1251" s="2"/>
    </row>
    <row r="1252" spans="1:13" ht="14.5" hidden="1" x14ac:dyDescent="0.35">
      <c r="A1252" s="2" t="s">
        <v>1730</v>
      </c>
      <c r="B1252" s="5">
        <v>46147</v>
      </c>
      <c r="C1252" s="2" t="s">
        <v>71</v>
      </c>
      <c r="D1252" s="2" t="s">
        <v>168</v>
      </c>
      <c r="E1252" s="3" t="s">
        <v>169</v>
      </c>
      <c r="F1252" s="2">
        <v>100</v>
      </c>
      <c r="G1252" s="2" t="s">
        <v>121</v>
      </c>
      <c r="H1252" s="2">
        <v>8900</v>
      </c>
      <c r="I1252" s="2">
        <f>IF(AND(B1252&gt;=GR_Report!$C$4,B1252&lt;=GR_Report!$E$4),1,0)</f>
        <v>0</v>
      </c>
      <c r="J1252" s="2">
        <f>IF(GR_Report!$C$6="All",1,IF(C1252=GR_Report!$C$6,1,0))</f>
        <v>1</v>
      </c>
      <c r="K1252" s="2">
        <f>IF(GR_Report!$G$6="All",1,IF(D1252=GR_Report!$G$6,1,0))</f>
        <v>1</v>
      </c>
      <c r="L1252" s="2" t="str">
        <f>IF(AND(I1252=1,J1252=1,K1252=1),COUNTIFS($I$2:I1252,1,$J$2:J1252,1,$K$2:K1252,1),"")</f>
        <v/>
      </c>
      <c r="M1252" s="2"/>
    </row>
    <row r="1253" spans="1:13" ht="14.5" hidden="1" x14ac:dyDescent="0.35">
      <c r="A1253" s="2" t="s">
        <v>1731</v>
      </c>
      <c r="B1253" s="5">
        <v>46148</v>
      </c>
      <c r="C1253" s="2" t="s">
        <v>24</v>
      </c>
      <c r="D1253" s="2" t="s">
        <v>472</v>
      </c>
      <c r="E1253" s="3" t="s">
        <v>473</v>
      </c>
      <c r="F1253" s="2">
        <v>50</v>
      </c>
      <c r="G1253" s="2" t="s">
        <v>121</v>
      </c>
      <c r="H1253" s="2">
        <v>75800</v>
      </c>
      <c r="I1253" s="2">
        <f>IF(AND(B1253&gt;=GR_Report!$C$4,B1253&lt;=GR_Report!$E$4),1,0)</f>
        <v>0</v>
      </c>
      <c r="J1253" s="2">
        <f>IF(GR_Report!$C$6="All",1,IF(C1253=GR_Report!$C$6,1,0))</f>
        <v>1</v>
      </c>
      <c r="K1253" s="2">
        <f>IF(GR_Report!$G$6="All",1,IF(D1253=GR_Report!$G$6,1,0))</f>
        <v>1</v>
      </c>
      <c r="L1253" s="2" t="str">
        <f>IF(AND(I1253=1,J1253=1,K1253=1),COUNTIFS($I$2:I1253,1,$J$2:J1253,1,$K$2:K1253,1),"")</f>
        <v/>
      </c>
      <c r="M1253" s="2"/>
    </row>
    <row r="1254" spans="1:13" ht="14.5" hidden="1" x14ac:dyDescent="0.35">
      <c r="A1254" s="2" t="s">
        <v>1732</v>
      </c>
      <c r="B1254" s="5">
        <v>46165</v>
      </c>
      <c r="C1254" s="2" t="s">
        <v>56</v>
      </c>
      <c r="D1254" s="2" t="s">
        <v>67</v>
      </c>
      <c r="E1254" s="3" t="s">
        <v>68</v>
      </c>
      <c r="F1254" s="2">
        <v>100</v>
      </c>
      <c r="G1254" s="2" t="s">
        <v>15</v>
      </c>
      <c r="H1254" s="2">
        <v>82400</v>
      </c>
      <c r="I1254" s="2">
        <f>IF(AND(B1254&gt;=GR_Report!$C$4,B1254&lt;=GR_Report!$E$4),1,0)</f>
        <v>0</v>
      </c>
      <c r="J1254" s="2">
        <f>IF(GR_Report!$C$6="All",1,IF(C1254=GR_Report!$C$6,1,0))</f>
        <v>1</v>
      </c>
      <c r="K1254" s="2">
        <f>IF(GR_Report!$G$6="All",1,IF(D1254=GR_Report!$G$6,1,0))</f>
        <v>1</v>
      </c>
      <c r="L1254" s="2" t="str">
        <f>IF(AND(I1254=1,J1254=1,K1254=1),COUNTIFS($I$2:I1254,1,$J$2:J1254,1,$K$2:K1254,1),"")</f>
        <v/>
      </c>
      <c r="M1254" s="2"/>
    </row>
    <row r="1255" spans="1:13" ht="14.5" hidden="1" x14ac:dyDescent="0.35">
      <c r="A1255" s="2" t="s">
        <v>1733</v>
      </c>
      <c r="B1255" s="5">
        <v>46153</v>
      </c>
      <c r="C1255" s="2" t="s">
        <v>38</v>
      </c>
      <c r="D1255" s="2" t="s">
        <v>311</v>
      </c>
      <c r="E1255" s="3" t="s">
        <v>312</v>
      </c>
      <c r="F1255" s="2">
        <v>120</v>
      </c>
      <c r="G1255" s="2" t="s">
        <v>15</v>
      </c>
      <c r="H1255" s="2">
        <v>19400</v>
      </c>
      <c r="I1255" s="2">
        <f>IF(AND(B1255&gt;=GR_Report!$C$4,B1255&lt;=GR_Report!$E$4),1,0)</f>
        <v>0</v>
      </c>
      <c r="J1255" s="2">
        <f>IF(GR_Report!$C$6="All",1,IF(C1255=GR_Report!$C$6,1,0))</f>
        <v>1</v>
      </c>
      <c r="K1255" s="2">
        <f>IF(GR_Report!$G$6="All",1,IF(D1255=GR_Report!$G$6,1,0))</f>
        <v>1</v>
      </c>
      <c r="L1255" s="2" t="str">
        <f>IF(AND(I1255=1,J1255=1,K1255=1),COUNTIFS($I$2:I1255,1,$J$2:J1255,1,$K$2:K1255,1),"")</f>
        <v/>
      </c>
      <c r="M1255" s="2"/>
    </row>
    <row r="1256" spans="1:13" ht="14.5" hidden="1" x14ac:dyDescent="0.35">
      <c r="A1256" s="2" t="s">
        <v>1734</v>
      </c>
      <c r="B1256" s="5">
        <v>46139</v>
      </c>
      <c r="C1256" s="2" t="s">
        <v>234</v>
      </c>
      <c r="D1256" s="2" t="s">
        <v>266</v>
      </c>
      <c r="E1256" s="3" t="s">
        <v>267</v>
      </c>
      <c r="F1256" s="2">
        <v>120</v>
      </c>
      <c r="G1256" s="2" t="s">
        <v>262</v>
      </c>
      <c r="H1256" s="2">
        <v>32900</v>
      </c>
      <c r="I1256" s="2">
        <f>IF(AND(B1256&gt;=GR_Report!$C$4,B1256&lt;=GR_Report!$E$4),1,0)</f>
        <v>0</v>
      </c>
      <c r="J1256" s="2">
        <f>IF(GR_Report!$C$6="All",1,IF(C1256=GR_Report!$C$6,1,0))</f>
        <v>1</v>
      </c>
      <c r="K1256" s="2">
        <f>IF(GR_Report!$G$6="All",1,IF(D1256=GR_Report!$G$6,1,0))</f>
        <v>1</v>
      </c>
      <c r="L1256" s="2" t="str">
        <f>IF(AND(I1256=1,J1256=1,K1256=1),COUNTIFS($I$2:I1256,1,$J$2:J1256,1,$K$2:K1256,1),"")</f>
        <v/>
      </c>
      <c r="M1256" s="2"/>
    </row>
    <row r="1257" spans="1:13" ht="14.5" hidden="1" x14ac:dyDescent="0.35">
      <c r="A1257" s="2" t="s">
        <v>1735</v>
      </c>
      <c r="B1257" s="5">
        <v>46161</v>
      </c>
      <c r="C1257" s="2" t="s">
        <v>16</v>
      </c>
      <c r="D1257" s="2" t="s">
        <v>274</v>
      </c>
      <c r="E1257" s="3" t="s">
        <v>275</v>
      </c>
      <c r="F1257" s="2">
        <v>200</v>
      </c>
      <c r="G1257" s="2" t="s">
        <v>262</v>
      </c>
      <c r="H1257" s="2">
        <v>68800</v>
      </c>
      <c r="I1257" s="2">
        <f>IF(AND(B1257&gt;=GR_Report!$C$4,B1257&lt;=GR_Report!$E$4),1,0)</f>
        <v>0</v>
      </c>
      <c r="J1257" s="2">
        <f>IF(GR_Report!$C$6="All",1,IF(C1257=GR_Report!$C$6,1,0))</f>
        <v>1</v>
      </c>
      <c r="K1257" s="2">
        <f>IF(GR_Report!$G$6="All",1,IF(D1257=GR_Report!$G$6,1,0))</f>
        <v>1</v>
      </c>
      <c r="L1257" s="2" t="str">
        <f>IF(AND(I1257=1,J1257=1,K1257=1),COUNTIFS($I$2:I1257,1,$J$2:J1257,1,$K$2:K1257,1),"")</f>
        <v/>
      </c>
      <c r="M1257" s="2"/>
    </row>
    <row r="1258" spans="1:13" ht="14.5" x14ac:dyDescent="0.35">
      <c r="A1258" s="2" t="s">
        <v>1736</v>
      </c>
      <c r="B1258" s="5">
        <v>46045</v>
      </c>
      <c r="C1258" s="2" t="s">
        <v>41</v>
      </c>
      <c r="D1258" s="2" t="s">
        <v>395</v>
      </c>
      <c r="E1258" s="3" t="s">
        <v>396</v>
      </c>
      <c r="F1258" s="2">
        <v>40</v>
      </c>
      <c r="G1258" s="2" t="s">
        <v>121</v>
      </c>
      <c r="H1258" s="2">
        <v>64100</v>
      </c>
      <c r="I1258" s="2">
        <f>IF(AND(B1258&gt;=GR_Report!$C$4,B1258&lt;=GR_Report!$E$4),1,0)</f>
        <v>0</v>
      </c>
      <c r="J1258" s="2">
        <f>IF(GR_Report!$C$6="All",1,IF(C1258=GR_Report!$C$6,1,0))</f>
        <v>1</v>
      </c>
      <c r="K1258" s="2">
        <f>IF(GR_Report!$G$6="All",1,IF(D1258=GR_Report!$G$6,1,0))</f>
        <v>1</v>
      </c>
      <c r="L1258" s="2" t="str">
        <f>IF(AND(I1258=1,J1258=1,K1258=1),COUNTIFS($I$2:I1258,1,$J$2:J1258,1,$K$2:K1258,1),"")</f>
        <v/>
      </c>
      <c r="M1258" s="2"/>
    </row>
    <row r="1259" spans="1:13" ht="14.5" hidden="1" x14ac:dyDescent="0.35">
      <c r="A1259" s="2" t="s">
        <v>1737</v>
      </c>
      <c r="B1259" s="5">
        <v>46097</v>
      </c>
      <c r="C1259" s="2" t="s">
        <v>49</v>
      </c>
      <c r="D1259" s="2" t="s">
        <v>125</v>
      </c>
      <c r="E1259" s="3" t="s">
        <v>126</v>
      </c>
      <c r="F1259" s="2">
        <v>30</v>
      </c>
      <c r="G1259" s="2" t="s">
        <v>121</v>
      </c>
      <c r="H1259" s="2">
        <v>8200</v>
      </c>
      <c r="I1259" s="2">
        <f>IF(AND(B1259&gt;=GR_Report!$C$4,B1259&lt;=GR_Report!$E$4),1,0)</f>
        <v>1</v>
      </c>
      <c r="J1259" s="2">
        <f>IF(GR_Report!$C$6="All",1,IF(C1259=GR_Report!$C$6,1,0))</f>
        <v>1</v>
      </c>
      <c r="K1259" s="2">
        <f>IF(GR_Report!$G$6="All",1,IF(D1259=GR_Report!$G$6,1,0))</f>
        <v>1</v>
      </c>
      <c r="L1259" s="2">
        <f>IF(AND(I1259=1,J1259=1,K1259=1),COUNTIFS($I$2:I1259,1,$J$2:J1259,1,$K$2:K1259,1),"")</f>
        <v>210</v>
      </c>
      <c r="M1259" s="2"/>
    </row>
    <row r="1260" spans="1:13" ht="14.5" hidden="1" x14ac:dyDescent="0.35">
      <c r="A1260" s="2" t="s">
        <v>1738</v>
      </c>
      <c r="B1260" s="5">
        <v>46181</v>
      </c>
      <c r="C1260" s="2" t="s">
        <v>90</v>
      </c>
      <c r="D1260" s="2" t="s">
        <v>117</v>
      </c>
      <c r="E1260" s="3" t="s">
        <v>118</v>
      </c>
      <c r="F1260" s="2">
        <v>40</v>
      </c>
      <c r="G1260" s="2" t="s">
        <v>121</v>
      </c>
      <c r="H1260" s="2">
        <v>85100</v>
      </c>
      <c r="I1260" s="2">
        <f>IF(AND(B1260&gt;=GR_Report!$C$4,B1260&lt;=GR_Report!$E$4),1,0)</f>
        <v>0</v>
      </c>
      <c r="J1260" s="2">
        <f>IF(GR_Report!$C$6="All",1,IF(C1260=GR_Report!$C$6,1,0))</f>
        <v>1</v>
      </c>
      <c r="K1260" s="2">
        <f>IF(GR_Report!$G$6="All",1,IF(D1260=GR_Report!$G$6,1,0))</f>
        <v>1</v>
      </c>
      <c r="L1260" s="2" t="str">
        <f>IF(AND(I1260=1,J1260=1,K1260=1),COUNTIFS($I$2:I1260,1,$J$2:J1260,1,$K$2:K1260,1),"")</f>
        <v/>
      </c>
      <c r="M1260" s="2"/>
    </row>
    <row r="1261" spans="1:13" ht="14.5" hidden="1" x14ac:dyDescent="0.35">
      <c r="A1261" s="2" t="s">
        <v>1739</v>
      </c>
      <c r="B1261" s="5">
        <v>46137</v>
      </c>
      <c r="C1261" s="2" t="s">
        <v>153</v>
      </c>
      <c r="D1261" s="2" t="s">
        <v>286</v>
      </c>
      <c r="E1261" s="3" t="s">
        <v>287</v>
      </c>
      <c r="F1261" s="2">
        <v>40</v>
      </c>
      <c r="G1261" s="2" t="s">
        <v>262</v>
      </c>
      <c r="H1261" s="2">
        <v>67900</v>
      </c>
      <c r="I1261" s="2">
        <f>IF(AND(B1261&gt;=GR_Report!$C$4,B1261&lt;=GR_Report!$E$4),1,0)</f>
        <v>0</v>
      </c>
      <c r="J1261" s="2">
        <f>IF(GR_Report!$C$6="All",1,IF(C1261=GR_Report!$C$6,1,0))</f>
        <v>1</v>
      </c>
      <c r="K1261" s="2">
        <f>IF(GR_Report!$G$6="All",1,IF(D1261=GR_Report!$G$6,1,0))</f>
        <v>1</v>
      </c>
      <c r="L1261" s="2" t="str">
        <f>IF(AND(I1261=1,J1261=1,K1261=1),COUNTIFS($I$2:I1261,1,$J$2:J1261,1,$K$2:K1261,1),"")</f>
        <v/>
      </c>
      <c r="M1261" s="2"/>
    </row>
    <row r="1262" spans="1:13" ht="14.5" hidden="1" x14ac:dyDescent="0.35">
      <c r="A1262" s="2" t="s">
        <v>1740</v>
      </c>
      <c r="B1262" s="5">
        <v>46168</v>
      </c>
      <c r="C1262" s="2" t="s">
        <v>138</v>
      </c>
      <c r="D1262" s="2" t="s">
        <v>448</v>
      </c>
      <c r="E1262" s="3" t="s">
        <v>449</v>
      </c>
      <c r="F1262" s="2">
        <v>80</v>
      </c>
      <c r="G1262" s="2" t="s">
        <v>121</v>
      </c>
      <c r="H1262" s="2">
        <v>36400</v>
      </c>
      <c r="I1262" s="2">
        <f>IF(AND(B1262&gt;=GR_Report!$C$4,B1262&lt;=GR_Report!$E$4),1,0)</f>
        <v>0</v>
      </c>
      <c r="J1262" s="2">
        <f>IF(GR_Report!$C$6="All",1,IF(C1262=GR_Report!$C$6,1,0))</f>
        <v>1</v>
      </c>
      <c r="K1262" s="2">
        <f>IF(GR_Report!$G$6="All",1,IF(D1262=GR_Report!$G$6,1,0))</f>
        <v>1</v>
      </c>
      <c r="L1262" s="2" t="str">
        <f>IF(AND(I1262=1,J1262=1,K1262=1),COUNTIFS($I$2:I1262,1,$J$2:J1262,1,$K$2:K1262,1),"")</f>
        <v/>
      </c>
      <c r="M1262" s="2"/>
    </row>
    <row r="1263" spans="1:13" ht="14.5" hidden="1" x14ac:dyDescent="0.35">
      <c r="A1263" s="2" t="s">
        <v>1741</v>
      </c>
      <c r="B1263" s="5">
        <v>46175</v>
      </c>
      <c r="C1263" s="2" t="s">
        <v>76</v>
      </c>
      <c r="D1263" s="2" t="s">
        <v>106</v>
      </c>
      <c r="E1263" s="3" t="s">
        <v>107</v>
      </c>
      <c r="F1263" s="2">
        <v>40</v>
      </c>
      <c r="G1263" s="2" t="s">
        <v>15</v>
      </c>
      <c r="H1263" s="2">
        <v>16300</v>
      </c>
      <c r="I1263" s="2">
        <f>IF(AND(B1263&gt;=GR_Report!$C$4,B1263&lt;=GR_Report!$E$4),1,0)</f>
        <v>0</v>
      </c>
      <c r="J1263" s="2">
        <f>IF(GR_Report!$C$6="All",1,IF(C1263=GR_Report!$C$6,1,0))</f>
        <v>1</v>
      </c>
      <c r="K1263" s="2">
        <f>IF(GR_Report!$G$6="All",1,IF(D1263=GR_Report!$G$6,1,0))</f>
        <v>1</v>
      </c>
      <c r="L1263" s="2" t="str">
        <f>IF(AND(I1263=1,J1263=1,K1263=1),COUNTIFS($I$2:I1263,1,$J$2:J1263,1,$K$2:K1263,1),"")</f>
        <v/>
      </c>
      <c r="M1263" s="2"/>
    </row>
    <row r="1264" spans="1:13" ht="14.5" x14ac:dyDescent="0.35">
      <c r="A1264" s="2" t="s">
        <v>1742</v>
      </c>
      <c r="B1264" s="5">
        <v>46047</v>
      </c>
      <c r="C1264" s="2" t="s">
        <v>64</v>
      </c>
      <c r="D1264" s="2" t="s">
        <v>186</v>
      </c>
      <c r="E1264" s="3" t="s">
        <v>187</v>
      </c>
      <c r="F1264" s="2">
        <v>80</v>
      </c>
      <c r="G1264" s="2" t="s">
        <v>121</v>
      </c>
      <c r="H1264" s="2">
        <v>48300</v>
      </c>
      <c r="I1264" s="2">
        <f>IF(AND(B1264&gt;=GR_Report!$C$4,B1264&lt;=GR_Report!$E$4),1,0)</f>
        <v>0</v>
      </c>
      <c r="J1264" s="2">
        <f>IF(GR_Report!$C$6="All",1,IF(C1264=GR_Report!$C$6,1,0))</f>
        <v>1</v>
      </c>
      <c r="K1264" s="2">
        <f>IF(GR_Report!$G$6="All",1,IF(D1264=GR_Report!$G$6,1,0))</f>
        <v>1</v>
      </c>
      <c r="L1264" s="2" t="str">
        <f>IF(AND(I1264=1,J1264=1,K1264=1),COUNTIFS($I$2:I1264,1,$J$2:J1264,1,$K$2:K1264,1),"")</f>
        <v/>
      </c>
      <c r="M1264" s="2"/>
    </row>
    <row r="1265" spans="1:13" ht="14.5" hidden="1" x14ac:dyDescent="0.35">
      <c r="A1265" s="2" t="s">
        <v>1743</v>
      </c>
      <c r="B1265" s="5">
        <v>46108</v>
      </c>
      <c r="C1265" s="2" t="s">
        <v>20</v>
      </c>
      <c r="D1265" s="2" t="s">
        <v>50</v>
      </c>
      <c r="E1265" s="3" t="s">
        <v>51</v>
      </c>
      <c r="F1265" s="2">
        <v>40</v>
      </c>
      <c r="G1265" s="2" t="s">
        <v>15</v>
      </c>
      <c r="H1265" s="2">
        <v>67200</v>
      </c>
      <c r="I1265" s="2">
        <f>IF(AND(B1265&gt;=GR_Report!$C$4,B1265&lt;=GR_Report!$E$4),1,0)</f>
        <v>1</v>
      </c>
      <c r="J1265" s="2">
        <f>IF(GR_Report!$C$6="All",1,IF(C1265=GR_Report!$C$6,1,0))</f>
        <v>1</v>
      </c>
      <c r="K1265" s="2">
        <f>IF(GR_Report!$G$6="All",1,IF(D1265=GR_Report!$G$6,1,0))</f>
        <v>1</v>
      </c>
      <c r="L1265" s="2">
        <f>IF(AND(I1265=1,J1265=1,K1265=1),COUNTIFS($I$2:I1265,1,$J$2:J1265,1,$K$2:K1265,1),"")</f>
        <v>211</v>
      </c>
      <c r="M1265" s="2"/>
    </row>
    <row r="1266" spans="1:13" ht="14.5" x14ac:dyDescent="0.35">
      <c r="A1266" s="2" t="s">
        <v>1744</v>
      </c>
      <c r="B1266" s="5">
        <v>46043</v>
      </c>
      <c r="C1266" s="2" t="s">
        <v>56</v>
      </c>
      <c r="D1266" s="2" t="s">
        <v>67</v>
      </c>
      <c r="E1266" s="3" t="s">
        <v>68</v>
      </c>
      <c r="F1266" s="2">
        <v>60</v>
      </c>
      <c r="G1266" s="2" t="s">
        <v>15</v>
      </c>
      <c r="H1266" s="2">
        <v>82400</v>
      </c>
      <c r="I1266" s="2">
        <f>IF(AND(B1266&gt;=GR_Report!$C$4,B1266&lt;=GR_Report!$E$4),1,0)</f>
        <v>0</v>
      </c>
      <c r="J1266" s="2">
        <f>IF(GR_Report!$C$6="All",1,IF(C1266=GR_Report!$C$6,1,0))</f>
        <v>1</v>
      </c>
      <c r="K1266" s="2">
        <f>IF(GR_Report!$G$6="All",1,IF(D1266=GR_Report!$G$6,1,0))</f>
        <v>1</v>
      </c>
      <c r="L1266" s="2" t="str">
        <f>IF(AND(I1266=1,J1266=1,K1266=1),COUNTIFS($I$2:I1266,1,$J$2:J1266,1,$K$2:K1266,1),"")</f>
        <v/>
      </c>
      <c r="M1266" s="2"/>
    </row>
    <row r="1267" spans="1:13" ht="14.5" hidden="1" x14ac:dyDescent="0.35">
      <c r="A1267" s="2" t="s">
        <v>1745</v>
      </c>
      <c r="B1267" s="5">
        <v>46148</v>
      </c>
      <c r="C1267" s="2" t="s">
        <v>46</v>
      </c>
      <c r="D1267" s="2" t="s">
        <v>403</v>
      </c>
      <c r="E1267" s="3" t="s">
        <v>404</v>
      </c>
      <c r="F1267" s="2">
        <v>150</v>
      </c>
      <c r="G1267" s="2" t="s">
        <v>121</v>
      </c>
      <c r="H1267" s="2">
        <v>55300</v>
      </c>
      <c r="I1267" s="2">
        <f>IF(AND(B1267&gt;=GR_Report!$C$4,B1267&lt;=GR_Report!$E$4),1,0)</f>
        <v>0</v>
      </c>
      <c r="J1267" s="2">
        <f>IF(GR_Report!$C$6="All",1,IF(C1267=GR_Report!$C$6,1,0))</f>
        <v>1</v>
      </c>
      <c r="K1267" s="2">
        <f>IF(GR_Report!$G$6="All",1,IF(D1267=GR_Report!$G$6,1,0))</f>
        <v>1</v>
      </c>
      <c r="L1267" s="2" t="str">
        <f>IF(AND(I1267=1,J1267=1,K1267=1),COUNTIFS($I$2:I1267,1,$J$2:J1267,1,$K$2:K1267,1),"")</f>
        <v/>
      </c>
      <c r="M1267" s="2"/>
    </row>
    <row r="1268" spans="1:13" ht="14.5" hidden="1" x14ac:dyDescent="0.35">
      <c r="A1268" s="2" t="s">
        <v>1746</v>
      </c>
      <c r="B1268" s="5">
        <v>46119</v>
      </c>
      <c r="C1268" s="2" t="s">
        <v>20</v>
      </c>
      <c r="D1268" s="2" t="s">
        <v>17</v>
      </c>
      <c r="E1268" s="3" t="s">
        <v>18</v>
      </c>
      <c r="F1268" s="2">
        <v>60</v>
      </c>
      <c r="G1268" s="2" t="s">
        <v>15</v>
      </c>
      <c r="H1268" s="2">
        <v>78700</v>
      </c>
      <c r="I1268" s="2">
        <f>IF(AND(B1268&gt;=GR_Report!$C$4,B1268&lt;=GR_Report!$E$4),1,0)</f>
        <v>0</v>
      </c>
      <c r="J1268" s="2">
        <f>IF(GR_Report!$C$6="All",1,IF(C1268=GR_Report!$C$6,1,0))</f>
        <v>1</v>
      </c>
      <c r="K1268" s="2">
        <f>IF(GR_Report!$G$6="All",1,IF(D1268=GR_Report!$G$6,1,0))</f>
        <v>1</v>
      </c>
      <c r="L1268" s="2" t="str">
        <f>IF(AND(I1268=1,J1268=1,K1268=1),COUNTIFS($I$2:I1268,1,$J$2:J1268,1,$K$2:K1268,1),"")</f>
        <v/>
      </c>
      <c r="M1268" s="2"/>
    </row>
    <row r="1269" spans="1:13" ht="14.5" hidden="1" x14ac:dyDescent="0.35">
      <c r="A1269" s="2" t="s">
        <v>1747</v>
      </c>
      <c r="B1269" s="5">
        <v>46173</v>
      </c>
      <c r="C1269" s="2" t="s">
        <v>90</v>
      </c>
      <c r="D1269" s="2" t="s">
        <v>198</v>
      </c>
      <c r="E1269" s="3" t="s">
        <v>199</v>
      </c>
      <c r="F1269" s="2">
        <v>20</v>
      </c>
      <c r="G1269" s="2" t="s">
        <v>121</v>
      </c>
      <c r="H1269" s="2">
        <v>75200</v>
      </c>
      <c r="I1269" s="2">
        <f>IF(AND(B1269&gt;=GR_Report!$C$4,B1269&lt;=GR_Report!$E$4),1,0)</f>
        <v>0</v>
      </c>
      <c r="J1269" s="2">
        <f>IF(GR_Report!$C$6="All",1,IF(C1269=GR_Report!$C$6,1,0))</f>
        <v>1</v>
      </c>
      <c r="K1269" s="2">
        <f>IF(GR_Report!$G$6="All",1,IF(D1269=GR_Report!$G$6,1,0))</f>
        <v>1</v>
      </c>
      <c r="L1269" s="2" t="str">
        <f>IF(AND(I1269=1,J1269=1,K1269=1),COUNTIFS($I$2:I1269,1,$J$2:J1269,1,$K$2:K1269,1),"")</f>
        <v/>
      </c>
      <c r="M1269" s="2"/>
    </row>
    <row r="1270" spans="1:13" ht="14.5" x14ac:dyDescent="0.35">
      <c r="A1270" s="2" t="s">
        <v>1748</v>
      </c>
      <c r="B1270" s="5">
        <v>46046</v>
      </c>
      <c r="C1270" s="2" t="s">
        <v>16</v>
      </c>
      <c r="D1270" s="2" t="s">
        <v>11</v>
      </c>
      <c r="E1270" s="3" t="s">
        <v>12</v>
      </c>
      <c r="F1270" s="2">
        <v>100</v>
      </c>
      <c r="G1270" s="2" t="s">
        <v>15</v>
      </c>
      <c r="H1270" s="2">
        <v>14300</v>
      </c>
      <c r="I1270" s="2">
        <f>IF(AND(B1270&gt;=GR_Report!$C$4,B1270&lt;=GR_Report!$E$4),1,0)</f>
        <v>0</v>
      </c>
      <c r="J1270" s="2">
        <f>IF(GR_Report!$C$6="All",1,IF(C1270=GR_Report!$C$6,1,0))</f>
        <v>1</v>
      </c>
      <c r="K1270" s="2">
        <f>IF(GR_Report!$G$6="All",1,IF(D1270=GR_Report!$G$6,1,0))</f>
        <v>1</v>
      </c>
      <c r="L1270" s="2" t="str">
        <f>IF(AND(I1270=1,J1270=1,K1270=1),COUNTIFS($I$2:I1270,1,$J$2:J1270,1,$K$2:K1270,1),"")</f>
        <v/>
      </c>
      <c r="M1270" s="2"/>
    </row>
    <row r="1271" spans="1:13" ht="14.5" hidden="1" x14ac:dyDescent="0.35">
      <c r="A1271" s="2" t="s">
        <v>1749</v>
      </c>
      <c r="B1271" s="5">
        <v>46123</v>
      </c>
      <c r="C1271" s="2" t="s">
        <v>251</v>
      </c>
      <c r="D1271" s="2" t="s">
        <v>249</v>
      </c>
      <c r="E1271" s="3" t="s">
        <v>250</v>
      </c>
      <c r="F1271" s="2">
        <v>20</v>
      </c>
      <c r="G1271" s="2" t="s">
        <v>121</v>
      </c>
      <c r="H1271" s="2">
        <v>76200</v>
      </c>
      <c r="I1271" s="2">
        <f>IF(AND(B1271&gt;=GR_Report!$C$4,B1271&lt;=GR_Report!$E$4),1,0)</f>
        <v>0</v>
      </c>
      <c r="J1271" s="2">
        <f>IF(GR_Report!$C$6="All",1,IF(C1271=GR_Report!$C$6,1,0))</f>
        <v>1</v>
      </c>
      <c r="K1271" s="2">
        <f>IF(GR_Report!$G$6="All",1,IF(D1271=GR_Report!$G$6,1,0))</f>
        <v>1</v>
      </c>
      <c r="L1271" s="2" t="str">
        <f>IF(AND(I1271=1,J1271=1,K1271=1),COUNTIFS($I$2:I1271,1,$J$2:J1271,1,$K$2:K1271,1),"")</f>
        <v/>
      </c>
      <c r="M1271" s="2"/>
    </row>
    <row r="1272" spans="1:13" ht="14.5" hidden="1" x14ac:dyDescent="0.35">
      <c r="A1272" s="2" t="s">
        <v>1750</v>
      </c>
      <c r="B1272" s="5">
        <v>46074</v>
      </c>
      <c r="C1272" s="2" t="s">
        <v>38</v>
      </c>
      <c r="D1272" s="2" t="s">
        <v>235</v>
      </c>
      <c r="E1272" s="3" t="s">
        <v>236</v>
      </c>
      <c r="F1272" s="2">
        <v>40</v>
      </c>
      <c r="G1272" s="2" t="s">
        <v>121</v>
      </c>
      <c r="H1272" s="2">
        <v>54400</v>
      </c>
      <c r="I1272" s="2">
        <f>IF(AND(B1272&gt;=GR_Report!$C$4,B1272&lt;=GR_Report!$E$4),1,0)</f>
        <v>0</v>
      </c>
      <c r="J1272" s="2">
        <f>IF(GR_Report!$C$6="All",1,IF(C1272=GR_Report!$C$6,1,0))</f>
        <v>1</v>
      </c>
      <c r="K1272" s="2">
        <f>IF(GR_Report!$G$6="All",1,IF(D1272=GR_Report!$G$6,1,0))</f>
        <v>1</v>
      </c>
      <c r="L1272" s="2" t="str">
        <f>IF(AND(I1272=1,J1272=1,K1272=1),COUNTIFS($I$2:I1272,1,$J$2:J1272,1,$K$2:K1272,1),"")</f>
        <v/>
      </c>
      <c r="M1272" s="2"/>
    </row>
    <row r="1273" spans="1:13" ht="14.5" x14ac:dyDescent="0.35">
      <c r="A1273" s="2" t="s">
        <v>1751</v>
      </c>
      <c r="B1273" s="5">
        <v>46024</v>
      </c>
      <c r="C1273" s="2" t="s">
        <v>71</v>
      </c>
      <c r="D1273" s="2" t="s">
        <v>401</v>
      </c>
      <c r="E1273" s="3" t="s">
        <v>402</v>
      </c>
      <c r="F1273" s="2">
        <v>80</v>
      </c>
      <c r="G1273" s="2" t="s">
        <v>121</v>
      </c>
      <c r="H1273" s="2">
        <v>11300</v>
      </c>
      <c r="I1273" s="2">
        <f>IF(AND(B1273&gt;=GR_Report!$C$4,B1273&lt;=GR_Report!$E$4),1,0)</f>
        <v>0</v>
      </c>
      <c r="J1273" s="2">
        <f>IF(GR_Report!$C$6="All",1,IF(C1273=GR_Report!$C$6,1,0))</f>
        <v>1</v>
      </c>
      <c r="K1273" s="2">
        <f>IF(GR_Report!$G$6="All",1,IF(D1273=GR_Report!$G$6,1,0))</f>
        <v>1</v>
      </c>
      <c r="L1273" s="2" t="str">
        <f>IF(AND(I1273=1,J1273=1,K1273=1),COUNTIFS($I$2:I1273,1,$J$2:J1273,1,$K$2:K1273,1),"")</f>
        <v/>
      </c>
      <c r="M1273" s="2"/>
    </row>
    <row r="1274" spans="1:13" ht="14.5" hidden="1" x14ac:dyDescent="0.35">
      <c r="A1274" s="2" t="s">
        <v>1752</v>
      </c>
      <c r="B1274" s="5">
        <v>46067</v>
      </c>
      <c r="C1274" s="2" t="s">
        <v>30</v>
      </c>
      <c r="D1274" s="2" t="s">
        <v>108</v>
      </c>
      <c r="E1274" s="3" t="s">
        <v>109</v>
      </c>
      <c r="F1274" s="2">
        <v>30</v>
      </c>
      <c r="G1274" s="2" t="s">
        <v>15</v>
      </c>
      <c r="H1274" s="2">
        <v>4300</v>
      </c>
      <c r="I1274" s="2">
        <f>IF(AND(B1274&gt;=GR_Report!$C$4,B1274&lt;=GR_Report!$E$4),1,0)</f>
        <v>0</v>
      </c>
      <c r="J1274" s="2">
        <f>IF(GR_Report!$C$6="All",1,IF(C1274=GR_Report!$C$6,1,0))</f>
        <v>1</v>
      </c>
      <c r="K1274" s="2">
        <f>IF(GR_Report!$G$6="All",1,IF(D1274=GR_Report!$G$6,1,0))</f>
        <v>1</v>
      </c>
      <c r="L1274" s="2" t="str">
        <f>IF(AND(I1274=1,J1274=1,K1274=1),COUNTIFS($I$2:I1274,1,$J$2:J1274,1,$K$2:K1274,1),"")</f>
        <v/>
      </c>
      <c r="M1274" s="2"/>
    </row>
    <row r="1275" spans="1:13" ht="14.5" hidden="1" x14ac:dyDescent="0.35">
      <c r="A1275" s="2" t="s">
        <v>1753</v>
      </c>
      <c r="B1275" s="5">
        <v>46060</v>
      </c>
      <c r="C1275" s="2" t="s">
        <v>46</v>
      </c>
      <c r="D1275" s="2" t="s">
        <v>276</v>
      </c>
      <c r="E1275" s="3" t="s">
        <v>277</v>
      </c>
      <c r="F1275" s="2">
        <v>60</v>
      </c>
      <c r="G1275" s="2" t="s">
        <v>262</v>
      </c>
      <c r="H1275" s="2">
        <v>52700</v>
      </c>
      <c r="I1275" s="2">
        <f>IF(AND(B1275&gt;=GR_Report!$C$4,B1275&lt;=GR_Report!$E$4),1,0)</f>
        <v>0</v>
      </c>
      <c r="J1275" s="2">
        <f>IF(GR_Report!$C$6="All",1,IF(C1275=GR_Report!$C$6,1,0))</f>
        <v>1</v>
      </c>
      <c r="K1275" s="2">
        <f>IF(GR_Report!$G$6="All",1,IF(D1275=GR_Report!$G$6,1,0))</f>
        <v>1</v>
      </c>
      <c r="L1275" s="2" t="str">
        <f>IF(AND(I1275=1,J1275=1,K1275=1),COUNTIFS($I$2:I1275,1,$J$2:J1275,1,$K$2:K1275,1),"")</f>
        <v/>
      </c>
      <c r="M1275" s="2"/>
    </row>
    <row r="1276" spans="1:13" ht="14.5" hidden="1" x14ac:dyDescent="0.35">
      <c r="A1276" s="2" t="s">
        <v>1754</v>
      </c>
      <c r="B1276" s="5">
        <v>46171</v>
      </c>
      <c r="C1276" s="2" t="s">
        <v>220</v>
      </c>
      <c r="D1276" s="2" t="s">
        <v>399</v>
      </c>
      <c r="E1276" s="3" t="s">
        <v>400</v>
      </c>
      <c r="F1276" s="2">
        <v>120</v>
      </c>
      <c r="G1276" s="2" t="s">
        <v>121</v>
      </c>
      <c r="H1276" s="2">
        <v>9000</v>
      </c>
      <c r="I1276" s="2">
        <f>IF(AND(B1276&gt;=GR_Report!$C$4,B1276&lt;=GR_Report!$E$4),1,0)</f>
        <v>0</v>
      </c>
      <c r="J1276" s="2">
        <f>IF(GR_Report!$C$6="All",1,IF(C1276=GR_Report!$C$6,1,0))</f>
        <v>1</v>
      </c>
      <c r="K1276" s="2">
        <f>IF(GR_Report!$G$6="All",1,IF(D1276=GR_Report!$G$6,1,0))</f>
        <v>1</v>
      </c>
      <c r="L1276" s="2" t="str">
        <f>IF(AND(I1276=1,J1276=1,K1276=1),COUNTIFS($I$2:I1276,1,$J$2:J1276,1,$K$2:K1276,1),"")</f>
        <v/>
      </c>
      <c r="M1276" s="2"/>
    </row>
    <row r="1277" spans="1:13" ht="14.5" hidden="1" x14ac:dyDescent="0.35">
      <c r="A1277" s="2" t="s">
        <v>1755</v>
      </c>
      <c r="B1277" s="5">
        <v>46073</v>
      </c>
      <c r="C1277" s="2" t="s">
        <v>30</v>
      </c>
      <c r="D1277" s="2" t="s">
        <v>278</v>
      </c>
      <c r="E1277" s="3" t="s">
        <v>279</v>
      </c>
      <c r="F1277" s="2">
        <v>200</v>
      </c>
      <c r="G1277" s="2" t="s">
        <v>262</v>
      </c>
      <c r="H1277" s="2">
        <v>24400</v>
      </c>
      <c r="I1277" s="2">
        <f>IF(AND(B1277&gt;=GR_Report!$C$4,B1277&lt;=GR_Report!$E$4),1,0)</f>
        <v>0</v>
      </c>
      <c r="J1277" s="2">
        <f>IF(GR_Report!$C$6="All",1,IF(C1277=GR_Report!$C$6,1,0))</f>
        <v>1</v>
      </c>
      <c r="K1277" s="2">
        <f>IF(GR_Report!$G$6="All",1,IF(D1277=GR_Report!$G$6,1,0))</f>
        <v>1</v>
      </c>
      <c r="L1277" s="2" t="str">
        <f>IF(AND(I1277=1,J1277=1,K1277=1),COUNTIFS($I$2:I1277,1,$J$2:J1277,1,$K$2:K1277,1),"")</f>
        <v/>
      </c>
      <c r="M1277" s="2"/>
    </row>
    <row r="1278" spans="1:13" ht="14.5" x14ac:dyDescent="0.35">
      <c r="A1278" s="2" t="s">
        <v>1756</v>
      </c>
      <c r="B1278" s="5">
        <v>46042</v>
      </c>
      <c r="C1278" s="2" t="s">
        <v>49</v>
      </c>
      <c r="D1278" s="2" t="s">
        <v>141</v>
      </c>
      <c r="E1278" s="3" t="s">
        <v>142</v>
      </c>
      <c r="F1278" s="2">
        <v>120</v>
      </c>
      <c r="G1278" s="2" t="s">
        <v>121</v>
      </c>
      <c r="H1278" s="2">
        <v>79300</v>
      </c>
      <c r="I1278" s="2">
        <f>IF(AND(B1278&gt;=GR_Report!$C$4,B1278&lt;=GR_Report!$E$4),1,0)</f>
        <v>0</v>
      </c>
      <c r="J1278" s="2">
        <f>IF(GR_Report!$C$6="All",1,IF(C1278=GR_Report!$C$6,1,0))</f>
        <v>1</v>
      </c>
      <c r="K1278" s="2">
        <f>IF(GR_Report!$G$6="All",1,IF(D1278=GR_Report!$G$6,1,0))</f>
        <v>1</v>
      </c>
      <c r="L1278" s="2" t="str">
        <f>IF(AND(I1278=1,J1278=1,K1278=1),COUNTIFS($I$2:I1278,1,$J$2:J1278,1,$K$2:K1278,1),"")</f>
        <v/>
      </c>
      <c r="M1278" s="2"/>
    </row>
    <row r="1279" spans="1:13" ht="14.5" hidden="1" x14ac:dyDescent="0.35">
      <c r="A1279" s="2" t="s">
        <v>1757</v>
      </c>
      <c r="B1279" s="5">
        <v>46117</v>
      </c>
      <c r="C1279" s="2" t="s">
        <v>30</v>
      </c>
      <c r="D1279" s="2" t="s">
        <v>28</v>
      </c>
      <c r="E1279" s="3" t="s">
        <v>29</v>
      </c>
      <c r="F1279" s="2">
        <v>150</v>
      </c>
      <c r="G1279" s="2" t="s">
        <v>15</v>
      </c>
      <c r="H1279" s="2">
        <v>43600</v>
      </c>
      <c r="I1279" s="2">
        <f>IF(AND(B1279&gt;=GR_Report!$C$4,B1279&lt;=GR_Report!$E$4),1,0)</f>
        <v>0</v>
      </c>
      <c r="J1279" s="2">
        <f>IF(GR_Report!$C$6="All",1,IF(C1279=GR_Report!$C$6,1,0))</f>
        <v>1</v>
      </c>
      <c r="K1279" s="2">
        <f>IF(GR_Report!$G$6="All",1,IF(D1279=GR_Report!$G$6,1,0))</f>
        <v>1</v>
      </c>
      <c r="L1279" s="2" t="str">
        <f>IF(AND(I1279=1,J1279=1,K1279=1),COUNTIFS($I$2:I1279,1,$J$2:J1279,1,$K$2:K1279,1),"")</f>
        <v/>
      </c>
      <c r="M1279" s="2"/>
    </row>
    <row r="1280" spans="1:13" ht="14.5" hidden="1" x14ac:dyDescent="0.35">
      <c r="A1280" s="2" t="s">
        <v>1758</v>
      </c>
      <c r="B1280" s="5">
        <v>46104</v>
      </c>
      <c r="C1280" s="2" t="s">
        <v>138</v>
      </c>
      <c r="D1280" s="2" t="s">
        <v>349</v>
      </c>
      <c r="E1280" s="3" t="s">
        <v>350</v>
      </c>
      <c r="F1280" s="2">
        <v>20</v>
      </c>
      <c r="G1280" s="2" t="s">
        <v>15</v>
      </c>
      <c r="H1280" s="2">
        <v>40700</v>
      </c>
      <c r="I1280" s="2">
        <f>IF(AND(B1280&gt;=GR_Report!$C$4,B1280&lt;=GR_Report!$E$4),1,0)</f>
        <v>1</v>
      </c>
      <c r="J1280" s="2">
        <f>IF(GR_Report!$C$6="All",1,IF(C1280=GR_Report!$C$6,1,0))</f>
        <v>1</v>
      </c>
      <c r="K1280" s="2">
        <f>IF(GR_Report!$G$6="All",1,IF(D1280=GR_Report!$G$6,1,0))</f>
        <v>1</v>
      </c>
      <c r="L1280" s="2">
        <f>IF(AND(I1280=1,J1280=1,K1280=1),COUNTIFS($I$2:I1280,1,$J$2:J1280,1,$K$2:K1280,1),"")</f>
        <v>212</v>
      </c>
      <c r="M1280" s="2"/>
    </row>
    <row r="1281" spans="1:13" ht="14.5" hidden="1" x14ac:dyDescent="0.35">
      <c r="A1281" s="2" t="s">
        <v>1759</v>
      </c>
      <c r="B1281" s="5">
        <v>46159</v>
      </c>
      <c r="C1281" s="2" t="s">
        <v>307</v>
      </c>
      <c r="D1281" s="2" t="s">
        <v>326</v>
      </c>
      <c r="E1281" s="3" t="s">
        <v>327</v>
      </c>
      <c r="F1281" s="2">
        <v>80</v>
      </c>
      <c r="G1281" s="2" t="s">
        <v>15</v>
      </c>
      <c r="H1281" s="2">
        <v>21300</v>
      </c>
      <c r="I1281" s="2">
        <f>IF(AND(B1281&gt;=GR_Report!$C$4,B1281&lt;=GR_Report!$E$4),1,0)</f>
        <v>0</v>
      </c>
      <c r="J1281" s="2">
        <f>IF(GR_Report!$C$6="All",1,IF(C1281=GR_Report!$C$6,1,0))</f>
        <v>1</v>
      </c>
      <c r="K1281" s="2">
        <f>IF(GR_Report!$G$6="All",1,IF(D1281=GR_Report!$G$6,1,0))</f>
        <v>1</v>
      </c>
      <c r="L1281" s="2" t="str">
        <f>IF(AND(I1281=1,J1281=1,K1281=1),COUNTIFS($I$2:I1281,1,$J$2:J1281,1,$K$2:K1281,1),"")</f>
        <v/>
      </c>
      <c r="M1281" s="2"/>
    </row>
    <row r="1282" spans="1:13" ht="14.5" x14ac:dyDescent="0.35">
      <c r="A1282" s="2" t="s">
        <v>1760</v>
      </c>
      <c r="B1282" s="5">
        <v>46032</v>
      </c>
      <c r="C1282" s="2" t="s">
        <v>220</v>
      </c>
      <c r="D1282" s="2" t="s">
        <v>218</v>
      </c>
      <c r="E1282" s="3" t="s">
        <v>219</v>
      </c>
      <c r="F1282" s="2">
        <v>80</v>
      </c>
      <c r="G1282" s="2" t="s">
        <v>121</v>
      </c>
      <c r="H1282" s="2">
        <v>5900</v>
      </c>
      <c r="I1282" s="2">
        <f>IF(AND(B1282&gt;=GR_Report!$C$4,B1282&lt;=GR_Report!$E$4),1,0)</f>
        <v>0</v>
      </c>
      <c r="J1282" s="2">
        <f>IF(GR_Report!$C$6="All",1,IF(C1282=GR_Report!$C$6,1,0))</f>
        <v>1</v>
      </c>
      <c r="K1282" s="2">
        <f>IF(GR_Report!$G$6="All",1,IF(D1282=GR_Report!$G$6,1,0))</f>
        <v>1</v>
      </c>
      <c r="L1282" s="2" t="str">
        <f>IF(AND(I1282=1,J1282=1,K1282=1),COUNTIFS($I$2:I1282,1,$J$2:J1282,1,$K$2:K1282,1),"")</f>
        <v/>
      </c>
      <c r="M1282" s="2"/>
    </row>
    <row r="1283" spans="1:13" ht="14.5" hidden="1" x14ac:dyDescent="0.35">
      <c r="A1283" s="2" t="s">
        <v>1761</v>
      </c>
      <c r="B1283" s="5">
        <v>46181</v>
      </c>
      <c r="C1283" s="2" t="s">
        <v>46</v>
      </c>
      <c r="D1283" s="2" t="s">
        <v>403</v>
      </c>
      <c r="E1283" s="3" t="s">
        <v>404</v>
      </c>
      <c r="F1283" s="2">
        <v>20</v>
      </c>
      <c r="G1283" s="2" t="s">
        <v>121</v>
      </c>
      <c r="H1283" s="2">
        <v>55300</v>
      </c>
      <c r="I1283" s="2">
        <f>IF(AND(B1283&gt;=GR_Report!$C$4,B1283&lt;=GR_Report!$E$4),1,0)</f>
        <v>0</v>
      </c>
      <c r="J1283" s="2">
        <f>IF(GR_Report!$C$6="All",1,IF(C1283=GR_Report!$C$6,1,0))</f>
        <v>1</v>
      </c>
      <c r="K1283" s="2">
        <f>IF(GR_Report!$G$6="All",1,IF(D1283=GR_Report!$G$6,1,0))</f>
        <v>1</v>
      </c>
      <c r="L1283" s="2" t="str">
        <f>IF(AND(I1283=1,J1283=1,K1283=1),COUNTIFS($I$2:I1283,1,$J$2:J1283,1,$K$2:K1283,1),"")</f>
        <v/>
      </c>
      <c r="M1283" s="2"/>
    </row>
    <row r="1284" spans="1:13" ht="14.5" hidden="1" x14ac:dyDescent="0.35">
      <c r="A1284" s="2" t="s">
        <v>1762</v>
      </c>
      <c r="B1284" s="5">
        <v>46076</v>
      </c>
      <c r="C1284" s="2" t="s">
        <v>64</v>
      </c>
      <c r="D1284" s="2" t="s">
        <v>186</v>
      </c>
      <c r="E1284" s="3" t="s">
        <v>187</v>
      </c>
      <c r="F1284" s="2">
        <v>200</v>
      </c>
      <c r="G1284" s="2" t="s">
        <v>121</v>
      </c>
      <c r="H1284" s="2">
        <v>48300</v>
      </c>
      <c r="I1284" s="2">
        <f>IF(AND(B1284&gt;=GR_Report!$C$4,B1284&lt;=GR_Report!$E$4),1,0)</f>
        <v>0</v>
      </c>
      <c r="J1284" s="2">
        <f>IF(GR_Report!$C$6="All",1,IF(C1284=GR_Report!$C$6,1,0))</f>
        <v>1</v>
      </c>
      <c r="K1284" s="2">
        <f>IF(GR_Report!$G$6="All",1,IF(D1284=GR_Report!$G$6,1,0))</f>
        <v>1</v>
      </c>
      <c r="L1284" s="2" t="str">
        <f>IF(AND(I1284=1,J1284=1,K1284=1),COUNTIFS($I$2:I1284,1,$J$2:J1284,1,$K$2:K1284,1),"")</f>
        <v/>
      </c>
      <c r="M1284" s="2"/>
    </row>
    <row r="1285" spans="1:13" ht="14.5" hidden="1" x14ac:dyDescent="0.35">
      <c r="A1285" s="2" t="s">
        <v>1763</v>
      </c>
      <c r="B1285" s="5">
        <v>46093</v>
      </c>
      <c r="C1285" s="2" t="s">
        <v>56</v>
      </c>
      <c r="D1285" s="2" t="s">
        <v>363</v>
      </c>
      <c r="E1285" s="3" t="s">
        <v>364</v>
      </c>
      <c r="F1285" s="2">
        <v>100</v>
      </c>
      <c r="G1285" s="2" t="s">
        <v>15</v>
      </c>
      <c r="H1285" s="2">
        <v>43800</v>
      </c>
      <c r="I1285" s="2">
        <f>IF(AND(B1285&gt;=GR_Report!$C$4,B1285&lt;=GR_Report!$E$4),1,0)</f>
        <v>1</v>
      </c>
      <c r="J1285" s="2">
        <f>IF(GR_Report!$C$6="All",1,IF(C1285=GR_Report!$C$6,1,0))</f>
        <v>1</v>
      </c>
      <c r="K1285" s="2">
        <f>IF(GR_Report!$G$6="All",1,IF(D1285=GR_Report!$G$6,1,0))</f>
        <v>1</v>
      </c>
      <c r="L1285" s="2">
        <f>IF(AND(I1285=1,J1285=1,K1285=1),COUNTIFS($I$2:I1285,1,$J$2:J1285,1,$K$2:K1285,1),"")</f>
        <v>213</v>
      </c>
      <c r="M1285" s="2"/>
    </row>
    <row r="1286" spans="1:13" ht="14.5" hidden="1" x14ac:dyDescent="0.35">
      <c r="A1286" s="2" t="s">
        <v>1764</v>
      </c>
      <c r="B1286" s="5">
        <v>46181</v>
      </c>
      <c r="C1286" s="2" t="s">
        <v>41</v>
      </c>
      <c r="D1286" s="2" t="s">
        <v>39</v>
      </c>
      <c r="E1286" s="3" t="s">
        <v>40</v>
      </c>
      <c r="F1286" s="2">
        <v>80</v>
      </c>
      <c r="G1286" s="2" t="s">
        <v>15</v>
      </c>
      <c r="H1286" s="2">
        <v>37300</v>
      </c>
      <c r="I1286" s="2">
        <f>IF(AND(B1286&gt;=GR_Report!$C$4,B1286&lt;=GR_Report!$E$4),1,0)</f>
        <v>0</v>
      </c>
      <c r="J1286" s="2">
        <f>IF(GR_Report!$C$6="All",1,IF(C1286=GR_Report!$C$6,1,0))</f>
        <v>1</v>
      </c>
      <c r="K1286" s="2">
        <f>IF(GR_Report!$G$6="All",1,IF(D1286=GR_Report!$G$6,1,0))</f>
        <v>1</v>
      </c>
      <c r="L1286" s="2" t="str">
        <f>IF(AND(I1286=1,J1286=1,K1286=1),COUNTIFS($I$2:I1286,1,$J$2:J1286,1,$K$2:K1286,1),"")</f>
        <v/>
      </c>
      <c r="M1286" s="2"/>
    </row>
    <row r="1287" spans="1:13" ht="14.5" hidden="1" x14ac:dyDescent="0.35">
      <c r="A1287" s="2" t="s">
        <v>1765</v>
      </c>
      <c r="B1287" s="5">
        <v>46162</v>
      </c>
      <c r="C1287" s="2" t="s">
        <v>46</v>
      </c>
      <c r="D1287" s="2" t="s">
        <v>44</v>
      </c>
      <c r="E1287" s="3" t="s">
        <v>45</v>
      </c>
      <c r="F1287" s="2">
        <v>40</v>
      </c>
      <c r="G1287" s="2" t="s">
        <v>15</v>
      </c>
      <c r="H1287" s="2">
        <v>83400</v>
      </c>
      <c r="I1287" s="2">
        <f>IF(AND(B1287&gt;=GR_Report!$C$4,B1287&lt;=GR_Report!$E$4),1,0)</f>
        <v>0</v>
      </c>
      <c r="J1287" s="2">
        <f>IF(GR_Report!$C$6="All",1,IF(C1287=GR_Report!$C$6,1,0))</f>
        <v>1</v>
      </c>
      <c r="K1287" s="2">
        <f>IF(GR_Report!$G$6="All",1,IF(D1287=GR_Report!$G$6,1,0))</f>
        <v>1</v>
      </c>
      <c r="L1287" s="2" t="str">
        <f>IF(AND(I1287=1,J1287=1,K1287=1),COUNTIFS($I$2:I1287,1,$J$2:J1287,1,$K$2:K1287,1),"")</f>
        <v/>
      </c>
      <c r="M1287" s="2"/>
    </row>
    <row r="1288" spans="1:13" ht="14.5" hidden="1" x14ac:dyDescent="0.35">
      <c r="A1288" s="2" t="s">
        <v>1766</v>
      </c>
      <c r="B1288" s="5">
        <v>46094</v>
      </c>
      <c r="C1288" s="2" t="s">
        <v>234</v>
      </c>
      <c r="D1288" s="2" t="s">
        <v>266</v>
      </c>
      <c r="E1288" s="3" t="s">
        <v>267</v>
      </c>
      <c r="F1288" s="2">
        <v>100</v>
      </c>
      <c r="G1288" s="2" t="s">
        <v>262</v>
      </c>
      <c r="H1288" s="2">
        <v>32900</v>
      </c>
      <c r="I1288" s="2">
        <f>IF(AND(B1288&gt;=GR_Report!$C$4,B1288&lt;=GR_Report!$E$4),1,0)</f>
        <v>1</v>
      </c>
      <c r="J1288" s="2">
        <f>IF(GR_Report!$C$6="All",1,IF(C1288=GR_Report!$C$6,1,0))</f>
        <v>1</v>
      </c>
      <c r="K1288" s="2">
        <f>IF(GR_Report!$G$6="All",1,IF(D1288=GR_Report!$G$6,1,0))</f>
        <v>1</v>
      </c>
      <c r="L1288" s="2">
        <f>IF(AND(I1288=1,J1288=1,K1288=1),COUNTIFS($I$2:I1288,1,$J$2:J1288,1,$K$2:K1288,1),"")</f>
        <v>214</v>
      </c>
      <c r="M1288" s="2"/>
    </row>
    <row r="1289" spans="1:13" ht="14.5" x14ac:dyDescent="0.35">
      <c r="A1289" s="2" t="s">
        <v>1767</v>
      </c>
      <c r="B1289" s="5">
        <v>46030</v>
      </c>
      <c r="C1289" s="2" t="s">
        <v>38</v>
      </c>
      <c r="D1289" s="2" t="s">
        <v>295</v>
      </c>
      <c r="E1289" s="3" t="s">
        <v>296</v>
      </c>
      <c r="F1289" s="2">
        <v>50</v>
      </c>
      <c r="G1289" s="2" t="s">
        <v>262</v>
      </c>
      <c r="H1289" s="2">
        <v>54000</v>
      </c>
      <c r="I1289" s="2">
        <f>IF(AND(B1289&gt;=GR_Report!$C$4,B1289&lt;=GR_Report!$E$4),1,0)</f>
        <v>0</v>
      </c>
      <c r="J1289" s="2">
        <f>IF(GR_Report!$C$6="All",1,IF(C1289=GR_Report!$C$6,1,0))</f>
        <v>1</v>
      </c>
      <c r="K1289" s="2">
        <f>IF(GR_Report!$G$6="All",1,IF(D1289=GR_Report!$G$6,1,0))</f>
        <v>1</v>
      </c>
      <c r="L1289" s="2" t="str">
        <f>IF(AND(I1289=1,J1289=1,K1289=1),COUNTIFS($I$2:I1289,1,$J$2:J1289,1,$K$2:K1289,1),"")</f>
        <v/>
      </c>
      <c r="M1289" s="2"/>
    </row>
    <row r="1290" spans="1:13" ht="14.5" hidden="1" x14ac:dyDescent="0.35">
      <c r="A1290" s="2" t="s">
        <v>1768</v>
      </c>
      <c r="B1290" s="5">
        <v>46110</v>
      </c>
      <c r="C1290" s="2" t="s">
        <v>156</v>
      </c>
      <c r="D1290" s="2" t="s">
        <v>263</v>
      </c>
      <c r="E1290" s="3" t="s">
        <v>264</v>
      </c>
      <c r="F1290" s="2">
        <v>60</v>
      </c>
      <c r="G1290" s="2" t="s">
        <v>262</v>
      </c>
      <c r="H1290" s="2">
        <v>16400</v>
      </c>
      <c r="I1290" s="2">
        <f>IF(AND(B1290&gt;=GR_Report!$C$4,B1290&lt;=GR_Report!$E$4),1,0)</f>
        <v>1</v>
      </c>
      <c r="J1290" s="2">
        <f>IF(GR_Report!$C$6="All",1,IF(C1290=GR_Report!$C$6,1,0))</f>
        <v>1</v>
      </c>
      <c r="K1290" s="2">
        <f>IF(GR_Report!$G$6="All",1,IF(D1290=GR_Report!$G$6,1,0))</f>
        <v>1</v>
      </c>
      <c r="L1290" s="2">
        <f>IF(AND(I1290=1,J1290=1,K1290=1),COUNTIFS($I$2:I1290,1,$J$2:J1290,1,$K$2:K1290,1),"")</f>
        <v>215</v>
      </c>
      <c r="M1290" s="2"/>
    </row>
    <row r="1291" spans="1:13" ht="14.5" hidden="1" x14ac:dyDescent="0.35">
      <c r="A1291" s="2" t="s">
        <v>1769</v>
      </c>
      <c r="B1291" s="5">
        <v>46117</v>
      </c>
      <c r="C1291" s="2" t="s">
        <v>56</v>
      </c>
      <c r="D1291" s="2" t="s">
        <v>54</v>
      </c>
      <c r="E1291" s="3" t="s">
        <v>55</v>
      </c>
      <c r="F1291" s="2">
        <v>20</v>
      </c>
      <c r="G1291" s="2" t="s">
        <v>15</v>
      </c>
      <c r="H1291" s="2">
        <v>37700</v>
      </c>
      <c r="I1291" s="2">
        <f>IF(AND(B1291&gt;=GR_Report!$C$4,B1291&lt;=GR_Report!$E$4),1,0)</f>
        <v>0</v>
      </c>
      <c r="J1291" s="2">
        <f>IF(GR_Report!$C$6="All",1,IF(C1291=GR_Report!$C$6,1,0))</f>
        <v>1</v>
      </c>
      <c r="K1291" s="2">
        <f>IF(GR_Report!$G$6="All",1,IF(D1291=GR_Report!$G$6,1,0))</f>
        <v>1</v>
      </c>
      <c r="L1291" s="2" t="str">
        <f>IF(AND(I1291=1,J1291=1,K1291=1),COUNTIFS($I$2:I1291,1,$J$2:J1291,1,$K$2:K1291,1),"")</f>
        <v/>
      </c>
      <c r="M1291" s="2"/>
    </row>
    <row r="1292" spans="1:13" ht="14.5" hidden="1" x14ac:dyDescent="0.35">
      <c r="A1292" s="2" t="s">
        <v>1770</v>
      </c>
      <c r="B1292" s="5">
        <v>46078</v>
      </c>
      <c r="C1292" s="2" t="s">
        <v>138</v>
      </c>
      <c r="D1292" s="2" t="s">
        <v>349</v>
      </c>
      <c r="E1292" s="3" t="s">
        <v>350</v>
      </c>
      <c r="F1292" s="2">
        <v>40</v>
      </c>
      <c r="G1292" s="2" t="s">
        <v>15</v>
      </c>
      <c r="H1292" s="2">
        <v>40700</v>
      </c>
      <c r="I1292" s="2">
        <f>IF(AND(B1292&gt;=GR_Report!$C$4,B1292&lt;=GR_Report!$E$4),1,0)</f>
        <v>0</v>
      </c>
      <c r="J1292" s="2">
        <f>IF(GR_Report!$C$6="All",1,IF(C1292=GR_Report!$C$6,1,0))</f>
        <v>1</v>
      </c>
      <c r="K1292" s="2">
        <f>IF(GR_Report!$G$6="All",1,IF(D1292=GR_Report!$G$6,1,0))</f>
        <v>1</v>
      </c>
      <c r="L1292" s="2" t="str">
        <f>IF(AND(I1292=1,J1292=1,K1292=1),COUNTIFS($I$2:I1292,1,$J$2:J1292,1,$K$2:K1292,1),"")</f>
        <v/>
      </c>
      <c r="M1292" s="2"/>
    </row>
    <row r="1293" spans="1:13" ht="14.5" hidden="1" x14ac:dyDescent="0.35">
      <c r="A1293" s="2" t="s">
        <v>1771</v>
      </c>
      <c r="B1293" s="5">
        <v>46198</v>
      </c>
      <c r="C1293" s="2" t="s">
        <v>71</v>
      </c>
      <c r="D1293" s="2" t="s">
        <v>210</v>
      </c>
      <c r="E1293" s="3" t="s">
        <v>211</v>
      </c>
      <c r="F1293" s="2">
        <v>150</v>
      </c>
      <c r="G1293" s="2" t="s">
        <v>121</v>
      </c>
      <c r="H1293" s="2">
        <v>47300</v>
      </c>
      <c r="I1293" s="2">
        <f>IF(AND(B1293&gt;=GR_Report!$C$4,B1293&lt;=GR_Report!$E$4),1,0)</f>
        <v>0</v>
      </c>
      <c r="J1293" s="2">
        <f>IF(GR_Report!$C$6="All",1,IF(C1293=GR_Report!$C$6,1,0))</f>
        <v>1</v>
      </c>
      <c r="K1293" s="2">
        <f>IF(GR_Report!$G$6="All",1,IF(D1293=GR_Report!$G$6,1,0))</f>
        <v>1</v>
      </c>
      <c r="L1293" s="2" t="str">
        <f>IF(AND(I1293=1,J1293=1,K1293=1),COUNTIFS($I$2:I1293,1,$J$2:J1293,1,$K$2:K1293,1),"")</f>
        <v/>
      </c>
      <c r="M1293" s="2"/>
    </row>
    <row r="1294" spans="1:13" ht="14.5" hidden="1" x14ac:dyDescent="0.35">
      <c r="A1294" s="2" t="s">
        <v>1772</v>
      </c>
      <c r="B1294" s="5">
        <v>46167</v>
      </c>
      <c r="C1294" s="2" t="s">
        <v>156</v>
      </c>
      <c r="D1294" s="2" t="s">
        <v>280</v>
      </c>
      <c r="E1294" s="3" t="s">
        <v>281</v>
      </c>
      <c r="F1294" s="2">
        <v>30</v>
      </c>
      <c r="G1294" s="2" t="s">
        <v>262</v>
      </c>
      <c r="H1294" s="2">
        <v>52800</v>
      </c>
      <c r="I1294" s="2">
        <f>IF(AND(B1294&gt;=GR_Report!$C$4,B1294&lt;=GR_Report!$E$4),1,0)</f>
        <v>0</v>
      </c>
      <c r="J1294" s="2">
        <f>IF(GR_Report!$C$6="All",1,IF(C1294=GR_Report!$C$6,1,0))</f>
        <v>1</v>
      </c>
      <c r="K1294" s="2">
        <f>IF(GR_Report!$G$6="All",1,IF(D1294=GR_Report!$G$6,1,0))</f>
        <v>1</v>
      </c>
      <c r="L1294" s="2" t="str">
        <f>IF(AND(I1294=1,J1294=1,K1294=1),COUNTIFS($I$2:I1294,1,$J$2:J1294,1,$K$2:K1294,1),"")</f>
        <v/>
      </c>
      <c r="M1294" s="2"/>
    </row>
    <row r="1295" spans="1:13" ht="14.5" x14ac:dyDescent="0.35">
      <c r="A1295" s="2" t="s">
        <v>1773</v>
      </c>
      <c r="B1295" s="5">
        <v>46052</v>
      </c>
      <c r="C1295" s="2" t="s">
        <v>41</v>
      </c>
      <c r="D1295" s="2" t="s">
        <v>395</v>
      </c>
      <c r="E1295" s="3" t="s">
        <v>396</v>
      </c>
      <c r="F1295" s="2">
        <v>150</v>
      </c>
      <c r="G1295" s="2" t="s">
        <v>121</v>
      </c>
      <c r="H1295" s="2">
        <v>64100</v>
      </c>
      <c r="I1295" s="2">
        <f>IF(AND(B1295&gt;=GR_Report!$C$4,B1295&lt;=GR_Report!$E$4),1,0)</f>
        <v>0</v>
      </c>
      <c r="J1295" s="2">
        <f>IF(GR_Report!$C$6="All",1,IF(C1295=GR_Report!$C$6,1,0))</f>
        <v>1</v>
      </c>
      <c r="K1295" s="2">
        <f>IF(GR_Report!$G$6="All",1,IF(D1295=GR_Report!$G$6,1,0))</f>
        <v>1</v>
      </c>
      <c r="L1295" s="2" t="str">
        <f>IF(AND(I1295=1,J1295=1,K1295=1),COUNTIFS($I$2:I1295,1,$J$2:J1295,1,$K$2:K1295,1),"")</f>
        <v/>
      </c>
      <c r="M1295" s="2"/>
    </row>
    <row r="1296" spans="1:13" ht="14.5" hidden="1" x14ac:dyDescent="0.35">
      <c r="A1296" s="2" t="s">
        <v>1774</v>
      </c>
      <c r="B1296" s="5">
        <v>46200</v>
      </c>
      <c r="C1296" s="2" t="s">
        <v>41</v>
      </c>
      <c r="D1296" s="2" t="s">
        <v>39</v>
      </c>
      <c r="E1296" s="3" t="s">
        <v>40</v>
      </c>
      <c r="F1296" s="2">
        <v>60</v>
      </c>
      <c r="G1296" s="2" t="s">
        <v>15</v>
      </c>
      <c r="H1296" s="2">
        <v>37300</v>
      </c>
      <c r="I1296" s="2">
        <f>IF(AND(B1296&gt;=GR_Report!$C$4,B1296&lt;=GR_Report!$E$4),1,0)</f>
        <v>0</v>
      </c>
      <c r="J1296" s="2">
        <f>IF(GR_Report!$C$6="All",1,IF(C1296=GR_Report!$C$6,1,0))</f>
        <v>1</v>
      </c>
      <c r="K1296" s="2">
        <f>IF(GR_Report!$G$6="All",1,IF(D1296=GR_Report!$G$6,1,0))</f>
        <v>1</v>
      </c>
      <c r="L1296" s="2" t="str">
        <f>IF(AND(I1296=1,J1296=1,K1296=1),COUNTIFS($I$2:I1296,1,$J$2:J1296,1,$K$2:K1296,1),"")</f>
        <v/>
      </c>
      <c r="M1296" s="2"/>
    </row>
    <row r="1297" spans="1:13" ht="14.5" hidden="1" x14ac:dyDescent="0.35">
      <c r="A1297" s="2" t="s">
        <v>1775</v>
      </c>
      <c r="B1297" s="5">
        <v>46098</v>
      </c>
      <c r="C1297" s="2" t="s">
        <v>81</v>
      </c>
      <c r="D1297" s="2" t="s">
        <v>79</v>
      </c>
      <c r="E1297" s="3" t="s">
        <v>80</v>
      </c>
      <c r="F1297" s="2">
        <v>80</v>
      </c>
      <c r="G1297" s="2" t="s">
        <v>15</v>
      </c>
      <c r="H1297" s="2">
        <v>9400</v>
      </c>
      <c r="I1297" s="2">
        <f>IF(AND(B1297&gt;=GR_Report!$C$4,B1297&lt;=GR_Report!$E$4),1,0)</f>
        <v>1</v>
      </c>
      <c r="J1297" s="2">
        <f>IF(GR_Report!$C$6="All",1,IF(C1297=GR_Report!$C$6,1,0))</f>
        <v>1</v>
      </c>
      <c r="K1297" s="2">
        <f>IF(GR_Report!$G$6="All",1,IF(D1297=GR_Report!$G$6,1,0))</f>
        <v>1</v>
      </c>
      <c r="L1297" s="2">
        <f>IF(AND(I1297=1,J1297=1,K1297=1),COUNTIFS($I$2:I1297,1,$J$2:J1297,1,$K$2:K1297,1),"")</f>
        <v>216</v>
      </c>
      <c r="M1297" s="2"/>
    </row>
    <row r="1298" spans="1:13" ht="14.5" hidden="1" x14ac:dyDescent="0.35">
      <c r="A1298" s="2" t="s">
        <v>1776</v>
      </c>
      <c r="B1298" s="5">
        <v>46092</v>
      </c>
      <c r="C1298" s="2" t="s">
        <v>41</v>
      </c>
      <c r="D1298" s="2" t="s">
        <v>270</v>
      </c>
      <c r="E1298" s="3" t="s">
        <v>271</v>
      </c>
      <c r="F1298" s="2">
        <v>100</v>
      </c>
      <c r="G1298" s="2" t="s">
        <v>262</v>
      </c>
      <c r="H1298" s="2">
        <v>29800</v>
      </c>
      <c r="I1298" s="2">
        <f>IF(AND(B1298&gt;=GR_Report!$C$4,B1298&lt;=GR_Report!$E$4),1,0)</f>
        <v>1</v>
      </c>
      <c r="J1298" s="2">
        <f>IF(GR_Report!$C$6="All",1,IF(C1298=GR_Report!$C$6,1,0))</f>
        <v>1</v>
      </c>
      <c r="K1298" s="2">
        <f>IF(GR_Report!$G$6="All",1,IF(D1298=GR_Report!$G$6,1,0))</f>
        <v>1</v>
      </c>
      <c r="L1298" s="2">
        <f>IF(AND(I1298=1,J1298=1,K1298=1),COUNTIFS($I$2:I1298,1,$J$2:J1298,1,$K$2:K1298,1),"")</f>
        <v>217</v>
      </c>
      <c r="M1298" s="2"/>
    </row>
    <row r="1299" spans="1:13" ht="14.5" hidden="1" x14ac:dyDescent="0.35">
      <c r="A1299" s="2" t="s">
        <v>1777</v>
      </c>
      <c r="B1299" s="5">
        <v>46196</v>
      </c>
      <c r="C1299" s="2" t="s">
        <v>251</v>
      </c>
      <c r="D1299" s="2" t="s">
        <v>446</v>
      </c>
      <c r="E1299" s="3" t="s">
        <v>447</v>
      </c>
      <c r="F1299" s="2">
        <v>40</v>
      </c>
      <c r="G1299" s="2" t="s">
        <v>121</v>
      </c>
      <c r="H1299" s="2">
        <v>79100</v>
      </c>
      <c r="I1299" s="2">
        <f>IF(AND(B1299&gt;=GR_Report!$C$4,B1299&lt;=GR_Report!$E$4),1,0)</f>
        <v>0</v>
      </c>
      <c r="J1299" s="2">
        <f>IF(GR_Report!$C$6="All",1,IF(C1299=GR_Report!$C$6,1,0))</f>
        <v>1</v>
      </c>
      <c r="K1299" s="2">
        <f>IF(GR_Report!$G$6="All",1,IF(D1299=GR_Report!$G$6,1,0))</f>
        <v>1</v>
      </c>
      <c r="L1299" s="2" t="str">
        <f>IF(AND(I1299=1,J1299=1,K1299=1),COUNTIFS($I$2:I1299,1,$J$2:J1299,1,$K$2:K1299,1),"")</f>
        <v/>
      </c>
      <c r="M1299" s="2"/>
    </row>
    <row r="1300" spans="1:13" ht="14.5" x14ac:dyDescent="0.35">
      <c r="A1300" s="2" t="s">
        <v>1778</v>
      </c>
      <c r="B1300" s="5">
        <v>46045</v>
      </c>
      <c r="C1300" s="2" t="s">
        <v>163</v>
      </c>
      <c r="D1300" s="2" t="s">
        <v>427</v>
      </c>
      <c r="E1300" s="3" t="s">
        <v>428</v>
      </c>
      <c r="F1300" s="2">
        <v>120</v>
      </c>
      <c r="G1300" s="2" t="s">
        <v>121</v>
      </c>
      <c r="H1300" s="2">
        <v>80000</v>
      </c>
      <c r="I1300" s="2">
        <f>IF(AND(B1300&gt;=GR_Report!$C$4,B1300&lt;=GR_Report!$E$4),1,0)</f>
        <v>0</v>
      </c>
      <c r="J1300" s="2">
        <f>IF(GR_Report!$C$6="All",1,IF(C1300=GR_Report!$C$6,1,0))</f>
        <v>1</v>
      </c>
      <c r="K1300" s="2">
        <f>IF(GR_Report!$G$6="All",1,IF(D1300=GR_Report!$G$6,1,0))</f>
        <v>1</v>
      </c>
      <c r="L1300" s="2" t="str">
        <f>IF(AND(I1300=1,J1300=1,K1300=1),COUNTIFS($I$2:I1300,1,$J$2:J1300,1,$K$2:K1300,1),"")</f>
        <v/>
      </c>
      <c r="M1300" s="2"/>
    </row>
    <row r="1301" spans="1:13" ht="14.5" hidden="1" x14ac:dyDescent="0.35">
      <c r="A1301" s="2" t="s">
        <v>1779</v>
      </c>
      <c r="B1301" s="5">
        <v>46086</v>
      </c>
      <c r="C1301" s="2" t="s">
        <v>172</v>
      </c>
      <c r="D1301" s="2" t="s">
        <v>170</v>
      </c>
      <c r="E1301" s="3" t="s">
        <v>171</v>
      </c>
      <c r="F1301" s="2">
        <v>100</v>
      </c>
      <c r="G1301" s="2" t="s">
        <v>121</v>
      </c>
      <c r="H1301" s="2">
        <v>25700</v>
      </c>
      <c r="I1301" s="2">
        <f>IF(AND(B1301&gt;=GR_Report!$C$4,B1301&lt;=GR_Report!$E$4),1,0)</f>
        <v>1</v>
      </c>
      <c r="J1301" s="2">
        <f>IF(GR_Report!$C$6="All",1,IF(C1301=GR_Report!$C$6,1,0))</f>
        <v>1</v>
      </c>
      <c r="K1301" s="2">
        <f>IF(GR_Report!$G$6="All",1,IF(D1301=GR_Report!$G$6,1,0))</f>
        <v>1</v>
      </c>
      <c r="L1301" s="2">
        <f>IF(AND(I1301=1,J1301=1,K1301=1),COUNTIFS($I$2:I1301,1,$J$2:J1301,1,$K$2:K1301,1),"")</f>
        <v>218</v>
      </c>
      <c r="M1301" s="2"/>
    </row>
    <row r="1302" spans="1:13" ht="14.5" hidden="1" x14ac:dyDescent="0.35">
      <c r="A1302" s="2" t="s">
        <v>1780</v>
      </c>
      <c r="B1302" s="5">
        <v>46152</v>
      </c>
      <c r="C1302" s="2" t="s">
        <v>251</v>
      </c>
      <c r="D1302" s="2" t="s">
        <v>383</v>
      </c>
      <c r="E1302" s="3" t="s">
        <v>384</v>
      </c>
      <c r="F1302" s="2">
        <v>20</v>
      </c>
      <c r="G1302" s="2" t="s">
        <v>121</v>
      </c>
      <c r="H1302" s="2">
        <v>58500</v>
      </c>
      <c r="I1302" s="2">
        <f>IF(AND(B1302&gt;=GR_Report!$C$4,B1302&lt;=GR_Report!$E$4),1,0)</f>
        <v>0</v>
      </c>
      <c r="J1302" s="2">
        <f>IF(GR_Report!$C$6="All",1,IF(C1302=GR_Report!$C$6,1,0))</f>
        <v>1</v>
      </c>
      <c r="K1302" s="2">
        <f>IF(GR_Report!$G$6="All",1,IF(D1302=GR_Report!$G$6,1,0))</f>
        <v>1</v>
      </c>
      <c r="L1302" s="2" t="str">
        <f>IF(AND(I1302=1,J1302=1,K1302=1),COUNTIFS($I$2:I1302,1,$J$2:J1302,1,$K$2:K1302,1),"")</f>
        <v/>
      </c>
      <c r="M1302" s="2"/>
    </row>
    <row r="1303" spans="1:13" ht="14.5" hidden="1" x14ac:dyDescent="0.35">
      <c r="A1303" s="2" t="s">
        <v>1781</v>
      </c>
      <c r="B1303" s="5">
        <v>46196</v>
      </c>
      <c r="C1303" s="2" t="s">
        <v>150</v>
      </c>
      <c r="D1303" s="2" t="s">
        <v>239</v>
      </c>
      <c r="E1303" s="3" t="s">
        <v>240</v>
      </c>
      <c r="F1303" s="2">
        <v>60</v>
      </c>
      <c r="G1303" s="2" t="s">
        <v>121</v>
      </c>
      <c r="H1303" s="2">
        <v>21400</v>
      </c>
      <c r="I1303" s="2">
        <f>IF(AND(B1303&gt;=GR_Report!$C$4,B1303&lt;=GR_Report!$E$4),1,0)</f>
        <v>0</v>
      </c>
      <c r="J1303" s="2">
        <f>IF(GR_Report!$C$6="All",1,IF(C1303=GR_Report!$C$6,1,0))</f>
        <v>1</v>
      </c>
      <c r="K1303" s="2">
        <f>IF(GR_Report!$G$6="All",1,IF(D1303=GR_Report!$G$6,1,0))</f>
        <v>1</v>
      </c>
      <c r="L1303" s="2" t="str">
        <f>IF(AND(I1303=1,J1303=1,K1303=1),COUNTIFS($I$2:I1303,1,$J$2:J1303,1,$K$2:K1303,1),"")</f>
        <v/>
      </c>
      <c r="M1303" s="2"/>
    </row>
    <row r="1304" spans="1:13" ht="14.5" hidden="1" x14ac:dyDescent="0.35">
      <c r="A1304" s="2" t="s">
        <v>1782</v>
      </c>
      <c r="B1304" s="5">
        <v>46177</v>
      </c>
      <c r="C1304" s="2" t="s">
        <v>147</v>
      </c>
      <c r="D1304" s="2" t="s">
        <v>145</v>
      </c>
      <c r="E1304" s="3" t="s">
        <v>146</v>
      </c>
      <c r="F1304" s="2">
        <v>40</v>
      </c>
      <c r="G1304" s="2" t="s">
        <v>121</v>
      </c>
      <c r="H1304" s="2">
        <v>54200</v>
      </c>
      <c r="I1304" s="2">
        <f>IF(AND(B1304&gt;=GR_Report!$C$4,B1304&lt;=GR_Report!$E$4),1,0)</f>
        <v>0</v>
      </c>
      <c r="J1304" s="2">
        <f>IF(GR_Report!$C$6="All",1,IF(C1304=GR_Report!$C$6,1,0))</f>
        <v>1</v>
      </c>
      <c r="K1304" s="2">
        <f>IF(GR_Report!$G$6="All",1,IF(D1304=GR_Report!$G$6,1,0))</f>
        <v>1</v>
      </c>
      <c r="L1304" s="2" t="str">
        <f>IF(AND(I1304=1,J1304=1,K1304=1),COUNTIFS($I$2:I1304,1,$J$2:J1304,1,$K$2:K1304,1),"")</f>
        <v/>
      </c>
      <c r="M1304" s="2"/>
    </row>
    <row r="1305" spans="1:13" ht="14.5" hidden="1" x14ac:dyDescent="0.35">
      <c r="A1305" s="2" t="s">
        <v>1783</v>
      </c>
      <c r="B1305" s="5">
        <v>46177</v>
      </c>
      <c r="C1305" s="2" t="s">
        <v>76</v>
      </c>
      <c r="D1305" s="2" t="s">
        <v>282</v>
      </c>
      <c r="E1305" s="3" t="s">
        <v>283</v>
      </c>
      <c r="F1305" s="2">
        <v>50</v>
      </c>
      <c r="G1305" s="2" t="s">
        <v>262</v>
      </c>
      <c r="H1305" s="2">
        <v>68000</v>
      </c>
      <c r="I1305" s="2">
        <f>IF(AND(B1305&gt;=GR_Report!$C$4,B1305&lt;=GR_Report!$E$4),1,0)</f>
        <v>0</v>
      </c>
      <c r="J1305" s="2">
        <f>IF(GR_Report!$C$6="All",1,IF(C1305=GR_Report!$C$6,1,0))</f>
        <v>1</v>
      </c>
      <c r="K1305" s="2">
        <f>IF(GR_Report!$G$6="All",1,IF(D1305=GR_Report!$G$6,1,0))</f>
        <v>1</v>
      </c>
      <c r="L1305" s="2" t="str">
        <f>IF(AND(I1305=1,J1305=1,K1305=1),COUNTIFS($I$2:I1305,1,$J$2:J1305,1,$K$2:K1305,1),"")</f>
        <v/>
      </c>
      <c r="M1305" s="2"/>
    </row>
    <row r="1306" spans="1:13" ht="14.5" hidden="1" x14ac:dyDescent="0.35">
      <c r="A1306" s="2" t="s">
        <v>1784</v>
      </c>
      <c r="B1306" s="5">
        <v>46057</v>
      </c>
      <c r="C1306" s="2" t="s">
        <v>38</v>
      </c>
      <c r="D1306" s="2" t="s">
        <v>36</v>
      </c>
      <c r="E1306" s="3" t="s">
        <v>37</v>
      </c>
      <c r="F1306" s="2">
        <v>50</v>
      </c>
      <c r="G1306" s="2" t="s">
        <v>15</v>
      </c>
      <c r="H1306" s="2">
        <v>48200</v>
      </c>
      <c r="I1306" s="2">
        <f>IF(AND(B1306&gt;=GR_Report!$C$4,B1306&lt;=GR_Report!$E$4),1,0)</f>
        <v>0</v>
      </c>
      <c r="J1306" s="2">
        <f>IF(GR_Report!$C$6="All",1,IF(C1306=GR_Report!$C$6,1,0))</f>
        <v>1</v>
      </c>
      <c r="K1306" s="2">
        <f>IF(GR_Report!$G$6="All",1,IF(D1306=GR_Report!$G$6,1,0))</f>
        <v>1</v>
      </c>
      <c r="L1306" s="2" t="str">
        <f>IF(AND(I1306=1,J1306=1,K1306=1),COUNTIFS($I$2:I1306,1,$J$2:J1306,1,$K$2:K1306,1),"")</f>
        <v/>
      </c>
      <c r="M1306" s="2"/>
    </row>
    <row r="1307" spans="1:13" ht="14.5" x14ac:dyDescent="0.35">
      <c r="A1307" s="2" t="s">
        <v>1785</v>
      </c>
      <c r="B1307" s="5">
        <v>46025</v>
      </c>
      <c r="C1307" s="2" t="s">
        <v>163</v>
      </c>
      <c r="D1307" s="2" t="s">
        <v>161</v>
      </c>
      <c r="E1307" s="3" t="s">
        <v>162</v>
      </c>
      <c r="F1307" s="2">
        <v>120</v>
      </c>
      <c r="G1307" s="2" t="s">
        <v>121</v>
      </c>
      <c r="H1307" s="2">
        <v>13800</v>
      </c>
      <c r="I1307" s="2">
        <f>IF(AND(B1307&gt;=GR_Report!$C$4,B1307&lt;=GR_Report!$E$4),1,0)</f>
        <v>0</v>
      </c>
      <c r="J1307" s="2">
        <f>IF(GR_Report!$C$6="All",1,IF(C1307=GR_Report!$C$6,1,0))</f>
        <v>1</v>
      </c>
      <c r="K1307" s="2">
        <f>IF(GR_Report!$G$6="All",1,IF(D1307=GR_Report!$G$6,1,0))</f>
        <v>1</v>
      </c>
      <c r="L1307" s="2" t="str">
        <f>IF(AND(I1307=1,J1307=1,K1307=1),COUNTIFS($I$2:I1307,1,$J$2:J1307,1,$K$2:K1307,1),"")</f>
        <v/>
      </c>
      <c r="M1307" s="2"/>
    </row>
    <row r="1308" spans="1:13" ht="14.5" x14ac:dyDescent="0.35">
      <c r="A1308" s="2" t="s">
        <v>1786</v>
      </c>
      <c r="B1308" s="5">
        <v>46037</v>
      </c>
      <c r="C1308" s="2" t="s">
        <v>138</v>
      </c>
      <c r="D1308" s="2" t="s">
        <v>159</v>
      </c>
      <c r="E1308" s="3" t="s">
        <v>160</v>
      </c>
      <c r="F1308" s="2">
        <v>120</v>
      </c>
      <c r="G1308" s="2" t="s">
        <v>121</v>
      </c>
      <c r="H1308" s="2">
        <v>57500</v>
      </c>
      <c r="I1308" s="2">
        <f>IF(AND(B1308&gt;=GR_Report!$C$4,B1308&lt;=GR_Report!$E$4),1,0)</f>
        <v>0</v>
      </c>
      <c r="J1308" s="2">
        <f>IF(GR_Report!$C$6="All",1,IF(C1308=GR_Report!$C$6,1,0))</f>
        <v>1</v>
      </c>
      <c r="K1308" s="2">
        <f>IF(GR_Report!$G$6="All",1,IF(D1308=GR_Report!$G$6,1,0))</f>
        <v>1</v>
      </c>
      <c r="L1308" s="2" t="str">
        <f>IF(AND(I1308=1,J1308=1,K1308=1),COUNTIFS($I$2:I1308,1,$J$2:J1308,1,$K$2:K1308,1),"")</f>
        <v/>
      </c>
      <c r="M1308" s="2"/>
    </row>
    <row r="1309" spans="1:13" ht="14.5" hidden="1" x14ac:dyDescent="0.35">
      <c r="A1309" s="2" t="s">
        <v>1787</v>
      </c>
      <c r="B1309" s="5">
        <v>46142</v>
      </c>
      <c r="C1309" s="2" t="s">
        <v>163</v>
      </c>
      <c r="D1309" s="2" t="s">
        <v>427</v>
      </c>
      <c r="E1309" s="3" t="s">
        <v>428</v>
      </c>
      <c r="F1309" s="2">
        <v>120</v>
      </c>
      <c r="G1309" s="2" t="s">
        <v>121</v>
      </c>
      <c r="H1309" s="2">
        <v>80000</v>
      </c>
      <c r="I1309" s="2">
        <f>IF(AND(B1309&gt;=GR_Report!$C$4,B1309&lt;=GR_Report!$E$4),1,0)</f>
        <v>0</v>
      </c>
      <c r="J1309" s="2">
        <f>IF(GR_Report!$C$6="All",1,IF(C1309=GR_Report!$C$6,1,0))</f>
        <v>1</v>
      </c>
      <c r="K1309" s="2">
        <f>IF(GR_Report!$G$6="All",1,IF(D1309=GR_Report!$G$6,1,0))</f>
        <v>1</v>
      </c>
      <c r="L1309" s="2" t="str">
        <f>IF(AND(I1309=1,J1309=1,K1309=1),COUNTIFS($I$2:I1309,1,$J$2:J1309,1,$K$2:K1309,1),"")</f>
        <v/>
      </c>
      <c r="M1309" s="2"/>
    </row>
    <row r="1310" spans="1:13" ht="14.5" hidden="1" x14ac:dyDescent="0.35">
      <c r="A1310" s="2" t="s">
        <v>1788</v>
      </c>
      <c r="B1310" s="5">
        <v>46090</v>
      </c>
      <c r="C1310" s="2" t="s">
        <v>71</v>
      </c>
      <c r="D1310" s="2" t="s">
        <v>69</v>
      </c>
      <c r="E1310" s="3" t="s">
        <v>70</v>
      </c>
      <c r="F1310" s="2">
        <v>40</v>
      </c>
      <c r="G1310" s="2" t="s">
        <v>15</v>
      </c>
      <c r="H1310" s="2">
        <v>23100</v>
      </c>
      <c r="I1310" s="2">
        <f>IF(AND(B1310&gt;=GR_Report!$C$4,B1310&lt;=GR_Report!$E$4),1,0)</f>
        <v>1</v>
      </c>
      <c r="J1310" s="2">
        <f>IF(GR_Report!$C$6="All",1,IF(C1310=GR_Report!$C$6,1,0))</f>
        <v>1</v>
      </c>
      <c r="K1310" s="2">
        <f>IF(GR_Report!$G$6="All",1,IF(D1310=GR_Report!$G$6,1,0))</f>
        <v>1</v>
      </c>
      <c r="L1310" s="2">
        <f>IF(AND(I1310=1,J1310=1,K1310=1),COUNTIFS($I$2:I1310,1,$J$2:J1310,1,$K$2:K1310,1),"")</f>
        <v>219</v>
      </c>
      <c r="M1310" s="2"/>
    </row>
    <row r="1311" spans="1:13" ht="14.5" hidden="1" x14ac:dyDescent="0.35">
      <c r="A1311" s="2" t="s">
        <v>1789</v>
      </c>
      <c r="B1311" s="5">
        <v>46064</v>
      </c>
      <c r="C1311" s="2" t="s">
        <v>234</v>
      </c>
      <c r="D1311" s="2" t="s">
        <v>266</v>
      </c>
      <c r="E1311" s="3" t="s">
        <v>267</v>
      </c>
      <c r="F1311" s="2">
        <v>80</v>
      </c>
      <c r="G1311" s="2" t="s">
        <v>262</v>
      </c>
      <c r="H1311" s="2">
        <v>32900</v>
      </c>
      <c r="I1311" s="2">
        <f>IF(AND(B1311&gt;=GR_Report!$C$4,B1311&lt;=GR_Report!$E$4),1,0)</f>
        <v>0</v>
      </c>
      <c r="J1311" s="2">
        <f>IF(GR_Report!$C$6="All",1,IF(C1311=GR_Report!$C$6,1,0))</f>
        <v>1</v>
      </c>
      <c r="K1311" s="2">
        <f>IF(GR_Report!$G$6="All",1,IF(D1311=GR_Report!$G$6,1,0))</f>
        <v>1</v>
      </c>
      <c r="L1311" s="2" t="str">
        <f>IF(AND(I1311=1,J1311=1,K1311=1),COUNTIFS($I$2:I1311,1,$J$2:J1311,1,$K$2:K1311,1),"")</f>
        <v/>
      </c>
      <c r="M1311" s="2"/>
    </row>
    <row r="1312" spans="1:13" ht="14.5" hidden="1" x14ac:dyDescent="0.35">
      <c r="A1312" s="2" t="s">
        <v>1790</v>
      </c>
      <c r="B1312" s="5">
        <v>46056</v>
      </c>
      <c r="C1312" s="2" t="s">
        <v>179</v>
      </c>
      <c r="D1312" s="2" t="s">
        <v>301</v>
      </c>
      <c r="E1312" s="3" t="s">
        <v>302</v>
      </c>
      <c r="F1312" s="2">
        <v>40</v>
      </c>
      <c r="G1312" s="2" t="s">
        <v>262</v>
      </c>
      <c r="H1312" s="2">
        <v>41600</v>
      </c>
      <c r="I1312" s="2">
        <f>IF(AND(B1312&gt;=GR_Report!$C$4,B1312&lt;=GR_Report!$E$4),1,0)</f>
        <v>0</v>
      </c>
      <c r="J1312" s="2">
        <f>IF(GR_Report!$C$6="All",1,IF(C1312=GR_Report!$C$6,1,0))</f>
        <v>1</v>
      </c>
      <c r="K1312" s="2">
        <f>IF(GR_Report!$G$6="All",1,IF(D1312=GR_Report!$G$6,1,0))</f>
        <v>1</v>
      </c>
      <c r="L1312" s="2" t="str">
        <f>IF(AND(I1312=1,J1312=1,K1312=1),COUNTIFS($I$2:I1312,1,$J$2:J1312,1,$K$2:K1312,1),"")</f>
        <v/>
      </c>
      <c r="M1312" s="2"/>
    </row>
    <row r="1313" spans="1:13" ht="14.5" hidden="1" x14ac:dyDescent="0.35">
      <c r="A1313" s="2" t="s">
        <v>1791</v>
      </c>
      <c r="B1313" s="5">
        <v>46151</v>
      </c>
      <c r="C1313" s="2" t="s">
        <v>81</v>
      </c>
      <c r="D1313" s="2" t="s">
        <v>204</v>
      </c>
      <c r="E1313" s="3" t="s">
        <v>205</v>
      </c>
      <c r="F1313" s="2">
        <v>80</v>
      </c>
      <c r="G1313" s="2" t="s">
        <v>121</v>
      </c>
      <c r="H1313" s="2">
        <v>5500</v>
      </c>
      <c r="I1313" s="2">
        <f>IF(AND(B1313&gt;=GR_Report!$C$4,B1313&lt;=GR_Report!$E$4),1,0)</f>
        <v>0</v>
      </c>
      <c r="J1313" s="2">
        <f>IF(GR_Report!$C$6="All",1,IF(C1313=GR_Report!$C$6,1,0))</f>
        <v>1</v>
      </c>
      <c r="K1313" s="2">
        <f>IF(GR_Report!$G$6="All",1,IF(D1313=GR_Report!$G$6,1,0))</f>
        <v>1</v>
      </c>
      <c r="L1313" s="2" t="str">
        <f>IF(AND(I1313=1,J1313=1,K1313=1),COUNTIFS($I$2:I1313,1,$J$2:J1313,1,$K$2:K1313,1),"")</f>
        <v/>
      </c>
      <c r="M1313" s="2"/>
    </row>
    <row r="1314" spans="1:13" ht="14.5" x14ac:dyDescent="0.35">
      <c r="A1314" s="2" t="s">
        <v>1792</v>
      </c>
      <c r="B1314" s="5">
        <v>46025</v>
      </c>
      <c r="C1314" s="2" t="s">
        <v>156</v>
      </c>
      <c r="D1314" s="2" t="s">
        <v>263</v>
      </c>
      <c r="E1314" s="3" t="s">
        <v>264</v>
      </c>
      <c r="F1314" s="2">
        <v>150</v>
      </c>
      <c r="G1314" s="2" t="s">
        <v>262</v>
      </c>
      <c r="H1314" s="2">
        <v>16400</v>
      </c>
      <c r="I1314" s="2">
        <f>IF(AND(B1314&gt;=GR_Report!$C$4,B1314&lt;=GR_Report!$E$4),1,0)</f>
        <v>0</v>
      </c>
      <c r="J1314" s="2">
        <f>IF(GR_Report!$C$6="All",1,IF(C1314=GR_Report!$C$6,1,0))</f>
        <v>1</v>
      </c>
      <c r="K1314" s="2">
        <f>IF(GR_Report!$G$6="All",1,IF(D1314=GR_Report!$G$6,1,0))</f>
        <v>1</v>
      </c>
      <c r="L1314" s="2" t="str">
        <f>IF(AND(I1314=1,J1314=1,K1314=1),COUNTIFS($I$2:I1314,1,$J$2:J1314,1,$K$2:K1314,1),"")</f>
        <v/>
      </c>
      <c r="M1314" s="2"/>
    </row>
    <row r="1315" spans="1:13" ht="14.5" hidden="1" x14ac:dyDescent="0.35">
      <c r="A1315" s="2" t="s">
        <v>1793</v>
      </c>
      <c r="B1315" s="5">
        <v>46196</v>
      </c>
      <c r="C1315" s="2" t="s">
        <v>150</v>
      </c>
      <c r="D1315" s="2" t="s">
        <v>148</v>
      </c>
      <c r="E1315" s="3" t="s">
        <v>149</v>
      </c>
      <c r="F1315" s="2">
        <v>50</v>
      </c>
      <c r="G1315" s="2" t="s">
        <v>121</v>
      </c>
      <c r="H1315" s="2">
        <v>52300</v>
      </c>
      <c r="I1315" s="2">
        <f>IF(AND(B1315&gt;=GR_Report!$C$4,B1315&lt;=GR_Report!$E$4),1,0)</f>
        <v>0</v>
      </c>
      <c r="J1315" s="2">
        <f>IF(GR_Report!$C$6="All",1,IF(C1315=GR_Report!$C$6,1,0))</f>
        <v>1</v>
      </c>
      <c r="K1315" s="2">
        <f>IF(GR_Report!$G$6="All",1,IF(D1315=GR_Report!$G$6,1,0))</f>
        <v>1</v>
      </c>
      <c r="L1315" s="2" t="str">
        <f>IF(AND(I1315=1,J1315=1,K1315=1),COUNTIFS($I$2:I1315,1,$J$2:J1315,1,$K$2:K1315,1),"")</f>
        <v/>
      </c>
      <c r="M1315" s="2"/>
    </row>
    <row r="1316" spans="1:13" ht="14.5" hidden="1" x14ac:dyDescent="0.35">
      <c r="A1316" s="2" t="s">
        <v>1794</v>
      </c>
      <c r="B1316" s="5">
        <v>46091</v>
      </c>
      <c r="C1316" s="2" t="s">
        <v>179</v>
      </c>
      <c r="D1316" s="2" t="s">
        <v>301</v>
      </c>
      <c r="E1316" s="3" t="s">
        <v>302</v>
      </c>
      <c r="F1316" s="2">
        <v>100</v>
      </c>
      <c r="G1316" s="2" t="s">
        <v>262</v>
      </c>
      <c r="H1316" s="2">
        <v>41600</v>
      </c>
      <c r="I1316" s="2">
        <f>IF(AND(B1316&gt;=GR_Report!$C$4,B1316&lt;=GR_Report!$E$4),1,0)</f>
        <v>1</v>
      </c>
      <c r="J1316" s="2">
        <f>IF(GR_Report!$C$6="All",1,IF(C1316=GR_Report!$C$6,1,0))</f>
        <v>1</v>
      </c>
      <c r="K1316" s="2">
        <f>IF(GR_Report!$G$6="All",1,IF(D1316=GR_Report!$G$6,1,0))</f>
        <v>1</v>
      </c>
      <c r="L1316" s="2">
        <f>IF(AND(I1316=1,J1316=1,K1316=1),COUNTIFS($I$2:I1316,1,$J$2:J1316,1,$K$2:K1316,1),"")</f>
        <v>220</v>
      </c>
      <c r="M1316" s="2"/>
    </row>
    <row r="1317" spans="1:13" ht="14.5" x14ac:dyDescent="0.35">
      <c r="A1317" s="2" t="s">
        <v>1795</v>
      </c>
      <c r="B1317" s="5">
        <v>46034</v>
      </c>
      <c r="C1317" s="2" t="s">
        <v>71</v>
      </c>
      <c r="D1317" s="2" t="s">
        <v>168</v>
      </c>
      <c r="E1317" s="3" t="s">
        <v>169</v>
      </c>
      <c r="F1317" s="2">
        <v>20</v>
      </c>
      <c r="G1317" s="2" t="s">
        <v>121</v>
      </c>
      <c r="H1317" s="2">
        <v>8900</v>
      </c>
      <c r="I1317" s="2">
        <f>IF(AND(B1317&gt;=GR_Report!$C$4,B1317&lt;=GR_Report!$E$4),1,0)</f>
        <v>0</v>
      </c>
      <c r="J1317" s="2">
        <f>IF(GR_Report!$C$6="All",1,IF(C1317=GR_Report!$C$6,1,0))</f>
        <v>1</v>
      </c>
      <c r="K1317" s="2">
        <f>IF(GR_Report!$G$6="All",1,IF(D1317=GR_Report!$G$6,1,0))</f>
        <v>1</v>
      </c>
      <c r="L1317" s="2" t="str">
        <f>IF(AND(I1317=1,J1317=1,K1317=1),COUNTIFS($I$2:I1317,1,$J$2:J1317,1,$K$2:K1317,1),"")</f>
        <v/>
      </c>
      <c r="M1317" s="2"/>
    </row>
    <row r="1318" spans="1:13" ht="14.5" hidden="1" x14ac:dyDescent="0.35">
      <c r="A1318" s="2" t="s">
        <v>1796</v>
      </c>
      <c r="B1318" s="5">
        <v>46164</v>
      </c>
      <c r="C1318" s="2" t="s">
        <v>20</v>
      </c>
      <c r="D1318" s="2" t="s">
        <v>464</v>
      </c>
      <c r="E1318" s="3" t="s">
        <v>465</v>
      </c>
      <c r="F1318" s="2">
        <v>60</v>
      </c>
      <c r="G1318" s="2" t="s">
        <v>121</v>
      </c>
      <c r="H1318" s="2">
        <v>30900</v>
      </c>
      <c r="I1318" s="2">
        <f>IF(AND(B1318&gt;=GR_Report!$C$4,B1318&lt;=GR_Report!$E$4),1,0)</f>
        <v>0</v>
      </c>
      <c r="J1318" s="2">
        <f>IF(GR_Report!$C$6="All",1,IF(C1318=GR_Report!$C$6,1,0))</f>
        <v>1</v>
      </c>
      <c r="K1318" s="2">
        <f>IF(GR_Report!$G$6="All",1,IF(D1318=GR_Report!$G$6,1,0))</f>
        <v>1</v>
      </c>
      <c r="L1318" s="2" t="str">
        <f>IF(AND(I1318=1,J1318=1,K1318=1),COUNTIFS($I$2:I1318,1,$J$2:J1318,1,$K$2:K1318,1),"")</f>
        <v/>
      </c>
      <c r="M1318" s="2"/>
    </row>
    <row r="1319" spans="1:13" ht="14.5" hidden="1" x14ac:dyDescent="0.35">
      <c r="A1319" s="2" t="s">
        <v>1797</v>
      </c>
      <c r="B1319" s="5">
        <v>46184</v>
      </c>
      <c r="C1319" s="2" t="s">
        <v>64</v>
      </c>
      <c r="D1319" s="2" t="s">
        <v>62</v>
      </c>
      <c r="E1319" s="3" t="s">
        <v>63</v>
      </c>
      <c r="F1319" s="2">
        <v>60</v>
      </c>
      <c r="G1319" s="2" t="s">
        <v>15</v>
      </c>
      <c r="H1319" s="2">
        <v>82500</v>
      </c>
      <c r="I1319" s="2">
        <f>IF(AND(B1319&gt;=GR_Report!$C$4,B1319&lt;=GR_Report!$E$4),1,0)</f>
        <v>0</v>
      </c>
      <c r="J1319" s="2">
        <f>IF(GR_Report!$C$6="All",1,IF(C1319=GR_Report!$C$6,1,0))</f>
        <v>1</v>
      </c>
      <c r="K1319" s="2">
        <f>IF(GR_Report!$G$6="All",1,IF(D1319=GR_Report!$G$6,1,0))</f>
        <v>1</v>
      </c>
      <c r="L1319" s="2" t="str">
        <f>IF(AND(I1319=1,J1319=1,K1319=1),COUNTIFS($I$2:I1319,1,$J$2:J1319,1,$K$2:K1319,1),"")</f>
        <v/>
      </c>
      <c r="M1319" s="2"/>
    </row>
    <row r="1320" spans="1:13" ht="14.5" hidden="1" x14ac:dyDescent="0.35">
      <c r="A1320" s="2" t="s">
        <v>1798</v>
      </c>
      <c r="B1320" s="5">
        <v>46054</v>
      </c>
      <c r="C1320" s="2" t="s">
        <v>27</v>
      </c>
      <c r="D1320" s="2" t="s">
        <v>462</v>
      </c>
      <c r="E1320" s="3" t="s">
        <v>463</v>
      </c>
      <c r="F1320" s="2">
        <v>60</v>
      </c>
      <c r="G1320" s="2" t="s">
        <v>121</v>
      </c>
      <c r="H1320" s="2">
        <v>43100</v>
      </c>
      <c r="I1320" s="2">
        <f>IF(AND(B1320&gt;=GR_Report!$C$4,B1320&lt;=GR_Report!$E$4),1,0)</f>
        <v>0</v>
      </c>
      <c r="J1320" s="2">
        <f>IF(GR_Report!$C$6="All",1,IF(C1320=GR_Report!$C$6,1,0))</f>
        <v>1</v>
      </c>
      <c r="K1320" s="2">
        <f>IF(GR_Report!$G$6="All",1,IF(D1320=GR_Report!$G$6,1,0))</f>
        <v>1</v>
      </c>
      <c r="L1320" s="2" t="str">
        <f>IF(AND(I1320=1,J1320=1,K1320=1),COUNTIFS($I$2:I1320,1,$J$2:J1320,1,$K$2:K1320,1),"")</f>
        <v/>
      </c>
      <c r="M1320" s="2"/>
    </row>
    <row r="1321" spans="1:13" ht="14.5" hidden="1" x14ac:dyDescent="0.35">
      <c r="A1321" s="2" t="s">
        <v>1799</v>
      </c>
      <c r="B1321" s="5">
        <v>46090</v>
      </c>
      <c r="C1321" s="2" t="s">
        <v>24</v>
      </c>
      <c r="D1321" s="2" t="s">
        <v>113</v>
      </c>
      <c r="E1321" s="3" t="s">
        <v>114</v>
      </c>
      <c r="F1321" s="2">
        <v>150</v>
      </c>
      <c r="G1321" s="2" t="s">
        <v>15</v>
      </c>
      <c r="H1321" s="2">
        <v>82400</v>
      </c>
      <c r="I1321" s="2">
        <f>IF(AND(B1321&gt;=GR_Report!$C$4,B1321&lt;=GR_Report!$E$4),1,0)</f>
        <v>1</v>
      </c>
      <c r="J1321" s="2">
        <f>IF(GR_Report!$C$6="All",1,IF(C1321=GR_Report!$C$6,1,0))</f>
        <v>1</v>
      </c>
      <c r="K1321" s="2">
        <f>IF(GR_Report!$G$6="All",1,IF(D1321=GR_Report!$G$6,1,0))</f>
        <v>1</v>
      </c>
      <c r="L1321" s="2">
        <f>IF(AND(I1321=1,J1321=1,K1321=1),COUNTIFS($I$2:I1321,1,$J$2:J1321,1,$K$2:K1321,1),"")</f>
        <v>221</v>
      </c>
      <c r="M1321" s="2"/>
    </row>
    <row r="1322" spans="1:13" ht="14.5" x14ac:dyDescent="0.35">
      <c r="A1322" s="2" t="s">
        <v>1800</v>
      </c>
      <c r="B1322" s="5">
        <v>46046</v>
      </c>
      <c r="C1322" s="2" t="s">
        <v>179</v>
      </c>
      <c r="D1322" s="2" t="s">
        <v>272</v>
      </c>
      <c r="E1322" s="3" t="s">
        <v>273</v>
      </c>
      <c r="F1322" s="2">
        <v>20</v>
      </c>
      <c r="G1322" s="2" t="s">
        <v>262</v>
      </c>
      <c r="H1322" s="2">
        <v>31500</v>
      </c>
      <c r="I1322" s="2">
        <f>IF(AND(B1322&gt;=GR_Report!$C$4,B1322&lt;=GR_Report!$E$4),1,0)</f>
        <v>0</v>
      </c>
      <c r="J1322" s="2">
        <f>IF(GR_Report!$C$6="All",1,IF(C1322=GR_Report!$C$6,1,0))</f>
        <v>1</v>
      </c>
      <c r="K1322" s="2">
        <f>IF(GR_Report!$G$6="All",1,IF(D1322=GR_Report!$G$6,1,0))</f>
        <v>1</v>
      </c>
      <c r="L1322" s="2" t="str">
        <f>IF(AND(I1322=1,J1322=1,K1322=1),COUNTIFS($I$2:I1322,1,$J$2:J1322,1,$K$2:K1322,1),"")</f>
        <v/>
      </c>
      <c r="M1322" s="2"/>
    </row>
    <row r="1323" spans="1:13" ht="14.5" hidden="1" x14ac:dyDescent="0.35">
      <c r="A1323" s="2" t="s">
        <v>1801</v>
      </c>
      <c r="B1323" s="5">
        <v>46099</v>
      </c>
      <c r="C1323" s="2" t="s">
        <v>76</v>
      </c>
      <c r="D1323" s="2" t="s">
        <v>74</v>
      </c>
      <c r="E1323" s="3" t="s">
        <v>75</v>
      </c>
      <c r="F1323" s="2">
        <v>60</v>
      </c>
      <c r="G1323" s="2" t="s">
        <v>15</v>
      </c>
      <c r="H1323" s="2">
        <v>43000</v>
      </c>
      <c r="I1323" s="2">
        <f>IF(AND(B1323&gt;=GR_Report!$C$4,B1323&lt;=GR_Report!$E$4),1,0)</f>
        <v>1</v>
      </c>
      <c r="J1323" s="2">
        <f>IF(GR_Report!$C$6="All",1,IF(C1323=GR_Report!$C$6,1,0))</f>
        <v>1</v>
      </c>
      <c r="K1323" s="2">
        <f>IF(GR_Report!$G$6="All",1,IF(D1323=GR_Report!$G$6,1,0))</f>
        <v>1</v>
      </c>
      <c r="L1323" s="2">
        <f>IF(AND(I1323=1,J1323=1,K1323=1),COUNTIFS($I$2:I1323,1,$J$2:J1323,1,$K$2:K1323,1),"")</f>
        <v>222</v>
      </c>
      <c r="M1323" s="2"/>
    </row>
    <row r="1324" spans="1:13" ht="14.5" x14ac:dyDescent="0.35">
      <c r="A1324" s="2" t="s">
        <v>1802</v>
      </c>
      <c r="B1324" s="5">
        <v>46037</v>
      </c>
      <c r="C1324" s="2" t="s">
        <v>153</v>
      </c>
      <c r="D1324" s="2" t="s">
        <v>286</v>
      </c>
      <c r="E1324" s="3" t="s">
        <v>287</v>
      </c>
      <c r="F1324" s="2">
        <v>100</v>
      </c>
      <c r="G1324" s="2" t="s">
        <v>262</v>
      </c>
      <c r="H1324" s="2">
        <v>67900</v>
      </c>
      <c r="I1324" s="2">
        <f>IF(AND(B1324&gt;=GR_Report!$C$4,B1324&lt;=GR_Report!$E$4),1,0)</f>
        <v>0</v>
      </c>
      <c r="J1324" s="2">
        <f>IF(GR_Report!$C$6="All",1,IF(C1324=GR_Report!$C$6,1,0))</f>
        <v>1</v>
      </c>
      <c r="K1324" s="2">
        <f>IF(GR_Report!$G$6="All",1,IF(D1324=GR_Report!$G$6,1,0))</f>
        <v>1</v>
      </c>
      <c r="L1324" s="2" t="str">
        <f>IF(AND(I1324=1,J1324=1,K1324=1),COUNTIFS($I$2:I1324,1,$J$2:J1324,1,$K$2:K1324,1),"")</f>
        <v/>
      </c>
      <c r="M1324" s="2"/>
    </row>
    <row r="1325" spans="1:13" ht="14.5" hidden="1" x14ac:dyDescent="0.35">
      <c r="A1325" s="2" t="s">
        <v>1803</v>
      </c>
      <c r="B1325" s="5">
        <v>46091</v>
      </c>
      <c r="C1325" s="2" t="s">
        <v>150</v>
      </c>
      <c r="D1325" s="2" t="s">
        <v>200</v>
      </c>
      <c r="E1325" s="3" t="s">
        <v>201</v>
      </c>
      <c r="F1325" s="2">
        <v>120</v>
      </c>
      <c r="G1325" s="2" t="s">
        <v>121</v>
      </c>
      <c r="H1325" s="2">
        <v>25500</v>
      </c>
      <c r="I1325" s="2">
        <f>IF(AND(B1325&gt;=GR_Report!$C$4,B1325&lt;=GR_Report!$E$4),1,0)</f>
        <v>1</v>
      </c>
      <c r="J1325" s="2">
        <f>IF(GR_Report!$C$6="All",1,IF(C1325=GR_Report!$C$6,1,0))</f>
        <v>1</v>
      </c>
      <c r="K1325" s="2">
        <f>IF(GR_Report!$G$6="All",1,IF(D1325=GR_Report!$G$6,1,0))</f>
        <v>1</v>
      </c>
      <c r="L1325" s="2">
        <f>IF(AND(I1325=1,J1325=1,K1325=1),COUNTIFS($I$2:I1325,1,$J$2:J1325,1,$K$2:K1325,1),"")</f>
        <v>223</v>
      </c>
      <c r="M1325" s="2"/>
    </row>
    <row r="1326" spans="1:13" ht="14.5" hidden="1" x14ac:dyDescent="0.35">
      <c r="A1326" s="2" t="s">
        <v>1804</v>
      </c>
      <c r="B1326" s="5">
        <v>46137</v>
      </c>
      <c r="C1326" s="2" t="s">
        <v>112</v>
      </c>
      <c r="D1326" s="2" t="s">
        <v>164</v>
      </c>
      <c r="E1326" s="3" t="s">
        <v>165</v>
      </c>
      <c r="F1326" s="2">
        <v>20</v>
      </c>
      <c r="G1326" s="2" t="s">
        <v>121</v>
      </c>
      <c r="H1326" s="2">
        <v>38400</v>
      </c>
      <c r="I1326" s="2">
        <f>IF(AND(B1326&gt;=GR_Report!$C$4,B1326&lt;=GR_Report!$E$4),1,0)</f>
        <v>0</v>
      </c>
      <c r="J1326" s="2">
        <f>IF(GR_Report!$C$6="All",1,IF(C1326=GR_Report!$C$6,1,0))</f>
        <v>1</v>
      </c>
      <c r="K1326" s="2">
        <f>IF(GR_Report!$G$6="All",1,IF(D1326=GR_Report!$G$6,1,0))</f>
        <v>1</v>
      </c>
      <c r="L1326" s="2" t="str">
        <f>IF(AND(I1326=1,J1326=1,K1326=1),COUNTIFS($I$2:I1326,1,$J$2:J1326,1,$K$2:K1326,1),"")</f>
        <v/>
      </c>
      <c r="M1326" s="2"/>
    </row>
    <row r="1327" spans="1:13" ht="14.5" hidden="1" x14ac:dyDescent="0.35">
      <c r="A1327" s="2" t="s">
        <v>1805</v>
      </c>
      <c r="B1327" s="5">
        <v>46155</v>
      </c>
      <c r="C1327" s="2" t="s">
        <v>56</v>
      </c>
      <c r="D1327" s="2" t="s">
        <v>54</v>
      </c>
      <c r="E1327" s="3" t="s">
        <v>55</v>
      </c>
      <c r="F1327" s="2">
        <v>120</v>
      </c>
      <c r="G1327" s="2" t="s">
        <v>15</v>
      </c>
      <c r="H1327" s="2">
        <v>37700</v>
      </c>
      <c r="I1327" s="2">
        <f>IF(AND(B1327&gt;=GR_Report!$C$4,B1327&lt;=GR_Report!$E$4),1,0)</f>
        <v>0</v>
      </c>
      <c r="J1327" s="2">
        <f>IF(GR_Report!$C$6="All",1,IF(C1327=GR_Report!$C$6,1,0))</f>
        <v>1</v>
      </c>
      <c r="K1327" s="2">
        <f>IF(GR_Report!$G$6="All",1,IF(D1327=GR_Report!$G$6,1,0))</f>
        <v>1</v>
      </c>
      <c r="L1327" s="2" t="str">
        <f>IF(AND(I1327=1,J1327=1,K1327=1),COUNTIFS($I$2:I1327,1,$J$2:J1327,1,$K$2:K1327,1),"")</f>
        <v/>
      </c>
      <c r="M1327" s="2"/>
    </row>
    <row r="1328" spans="1:13" ht="14.5" hidden="1" x14ac:dyDescent="0.35">
      <c r="A1328" s="2" t="s">
        <v>1806</v>
      </c>
      <c r="B1328" s="5">
        <v>46128</v>
      </c>
      <c r="C1328" s="2" t="s">
        <v>179</v>
      </c>
      <c r="D1328" s="2" t="s">
        <v>375</v>
      </c>
      <c r="E1328" s="3" t="s">
        <v>376</v>
      </c>
      <c r="F1328" s="2">
        <v>20</v>
      </c>
      <c r="G1328" s="2" t="s">
        <v>121</v>
      </c>
      <c r="H1328" s="2">
        <v>87000</v>
      </c>
      <c r="I1328" s="2">
        <f>IF(AND(B1328&gt;=GR_Report!$C$4,B1328&lt;=GR_Report!$E$4),1,0)</f>
        <v>0</v>
      </c>
      <c r="J1328" s="2">
        <f>IF(GR_Report!$C$6="All",1,IF(C1328=GR_Report!$C$6,1,0))</f>
        <v>1</v>
      </c>
      <c r="K1328" s="2">
        <f>IF(GR_Report!$G$6="All",1,IF(D1328=GR_Report!$G$6,1,0))</f>
        <v>1</v>
      </c>
      <c r="L1328" s="2" t="str">
        <f>IF(AND(I1328=1,J1328=1,K1328=1),COUNTIFS($I$2:I1328,1,$J$2:J1328,1,$K$2:K1328,1),"")</f>
        <v/>
      </c>
      <c r="M1328" s="2"/>
    </row>
    <row r="1329" spans="1:13" ht="14.5" hidden="1" x14ac:dyDescent="0.35">
      <c r="A1329" s="2" t="s">
        <v>1807</v>
      </c>
      <c r="B1329" s="5">
        <v>46165</v>
      </c>
      <c r="C1329" s="2" t="s">
        <v>153</v>
      </c>
      <c r="D1329" s="2" t="s">
        <v>328</v>
      </c>
      <c r="E1329" s="3" t="s">
        <v>329</v>
      </c>
      <c r="F1329" s="2">
        <v>40</v>
      </c>
      <c r="G1329" s="2" t="s">
        <v>15</v>
      </c>
      <c r="H1329" s="2">
        <v>24800</v>
      </c>
      <c r="I1329" s="2">
        <f>IF(AND(B1329&gt;=GR_Report!$C$4,B1329&lt;=GR_Report!$E$4),1,0)</f>
        <v>0</v>
      </c>
      <c r="J1329" s="2">
        <f>IF(GR_Report!$C$6="All",1,IF(C1329=GR_Report!$C$6,1,0))</f>
        <v>1</v>
      </c>
      <c r="K1329" s="2">
        <f>IF(GR_Report!$G$6="All",1,IF(D1329=GR_Report!$G$6,1,0))</f>
        <v>1</v>
      </c>
      <c r="L1329" s="2" t="str">
        <f>IF(AND(I1329=1,J1329=1,K1329=1),COUNTIFS($I$2:I1329,1,$J$2:J1329,1,$K$2:K1329,1),"")</f>
        <v/>
      </c>
      <c r="M1329" s="2"/>
    </row>
    <row r="1330" spans="1:13" ht="14.5" hidden="1" x14ac:dyDescent="0.35">
      <c r="A1330" s="2" t="s">
        <v>1808</v>
      </c>
      <c r="B1330" s="5">
        <v>46076</v>
      </c>
      <c r="C1330" s="2" t="s">
        <v>172</v>
      </c>
      <c r="D1330" s="2" t="s">
        <v>429</v>
      </c>
      <c r="E1330" s="3" t="s">
        <v>430</v>
      </c>
      <c r="F1330" s="2">
        <v>30</v>
      </c>
      <c r="G1330" s="2" t="s">
        <v>121</v>
      </c>
      <c r="H1330" s="2">
        <v>73800</v>
      </c>
      <c r="I1330" s="2">
        <f>IF(AND(B1330&gt;=GR_Report!$C$4,B1330&lt;=GR_Report!$E$4),1,0)</f>
        <v>0</v>
      </c>
      <c r="J1330" s="2">
        <f>IF(GR_Report!$C$6="All",1,IF(C1330=GR_Report!$C$6,1,0))</f>
        <v>1</v>
      </c>
      <c r="K1330" s="2">
        <f>IF(GR_Report!$G$6="All",1,IF(D1330=GR_Report!$G$6,1,0))</f>
        <v>1</v>
      </c>
      <c r="L1330" s="2" t="str">
        <f>IF(AND(I1330=1,J1330=1,K1330=1),COUNTIFS($I$2:I1330,1,$J$2:J1330,1,$K$2:K1330,1),"")</f>
        <v/>
      </c>
      <c r="M1330" s="2"/>
    </row>
    <row r="1331" spans="1:13" ht="14.5" hidden="1" x14ac:dyDescent="0.35">
      <c r="A1331" s="2" t="s">
        <v>1809</v>
      </c>
      <c r="B1331" s="5">
        <v>46193</v>
      </c>
      <c r="C1331" s="2" t="s">
        <v>307</v>
      </c>
      <c r="D1331" s="2" t="s">
        <v>409</v>
      </c>
      <c r="E1331" s="3" t="s">
        <v>410</v>
      </c>
      <c r="F1331" s="2">
        <v>80</v>
      </c>
      <c r="G1331" s="2" t="s">
        <v>121</v>
      </c>
      <c r="H1331" s="2">
        <v>71700</v>
      </c>
      <c r="I1331" s="2">
        <f>IF(AND(B1331&gt;=GR_Report!$C$4,B1331&lt;=GR_Report!$E$4),1,0)</f>
        <v>0</v>
      </c>
      <c r="J1331" s="2">
        <f>IF(GR_Report!$C$6="All",1,IF(C1331=GR_Report!$C$6,1,0))</f>
        <v>1</v>
      </c>
      <c r="K1331" s="2">
        <f>IF(GR_Report!$G$6="All",1,IF(D1331=GR_Report!$G$6,1,0))</f>
        <v>1</v>
      </c>
      <c r="L1331" s="2" t="str">
        <f>IF(AND(I1331=1,J1331=1,K1331=1),COUNTIFS($I$2:I1331,1,$J$2:J1331,1,$K$2:K1331,1),"")</f>
        <v/>
      </c>
      <c r="M1331" s="2"/>
    </row>
    <row r="1332" spans="1:13" ht="14.5" hidden="1" x14ac:dyDescent="0.35">
      <c r="A1332" s="2" t="s">
        <v>1810</v>
      </c>
      <c r="B1332" s="5">
        <v>46104</v>
      </c>
      <c r="C1332" s="2" t="s">
        <v>81</v>
      </c>
      <c r="D1332" s="2" t="s">
        <v>361</v>
      </c>
      <c r="E1332" s="3" t="s">
        <v>362</v>
      </c>
      <c r="F1332" s="2">
        <v>200</v>
      </c>
      <c r="G1332" s="2" t="s">
        <v>15</v>
      </c>
      <c r="H1332" s="2">
        <v>89300</v>
      </c>
      <c r="I1332" s="2">
        <f>IF(AND(B1332&gt;=GR_Report!$C$4,B1332&lt;=GR_Report!$E$4),1,0)</f>
        <v>1</v>
      </c>
      <c r="J1332" s="2">
        <f>IF(GR_Report!$C$6="All",1,IF(C1332=GR_Report!$C$6,1,0))</f>
        <v>1</v>
      </c>
      <c r="K1332" s="2">
        <f>IF(GR_Report!$G$6="All",1,IF(D1332=GR_Report!$G$6,1,0))</f>
        <v>1</v>
      </c>
      <c r="L1332" s="2">
        <f>IF(AND(I1332=1,J1332=1,K1332=1),COUNTIFS($I$2:I1332,1,$J$2:J1332,1,$K$2:K1332,1),"")</f>
        <v>224</v>
      </c>
      <c r="M1332" s="2"/>
    </row>
    <row r="1333" spans="1:13" ht="14.5" x14ac:dyDescent="0.35">
      <c r="A1333" s="2" t="s">
        <v>1811</v>
      </c>
      <c r="B1333" s="5">
        <v>46045</v>
      </c>
      <c r="C1333" s="2" t="s">
        <v>30</v>
      </c>
      <c r="D1333" s="2" t="s">
        <v>243</v>
      </c>
      <c r="E1333" s="3" t="s">
        <v>244</v>
      </c>
      <c r="F1333" s="2">
        <v>150</v>
      </c>
      <c r="G1333" s="2" t="s">
        <v>121</v>
      </c>
      <c r="H1333" s="2">
        <v>59500</v>
      </c>
      <c r="I1333" s="2">
        <f>IF(AND(B1333&gt;=GR_Report!$C$4,B1333&lt;=GR_Report!$E$4),1,0)</f>
        <v>0</v>
      </c>
      <c r="J1333" s="2">
        <f>IF(GR_Report!$C$6="All",1,IF(C1333=GR_Report!$C$6,1,0))</f>
        <v>1</v>
      </c>
      <c r="K1333" s="2">
        <f>IF(GR_Report!$G$6="All",1,IF(D1333=GR_Report!$G$6,1,0))</f>
        <v>1</v>
      </c>
      <c r="L1333" s="2" t="str">
        <f>IF(AND(I1333=1,J1333=1,K1333=1),COUNTIFS($I$2:I1333,1,$J$2:J1333,1,$K$2:K1333,1),"")</f>
        <v/>
      </c>
      <c r="M1333" s="2"/>
    </row>
    <row r="1334" spans="1:13" ht="14.5" hidden="1" x14ac:dyDescent="0.35">
      <c r="A1334" s="2" t="s">
        <v>1812</v>
      </c>
      <c r="B1334" s="5">
        <v>46084</v>
      </c>
      <c r="C1334" s="2" t="s">
        <v>105</v>
      </c>
      <c r="D1334" s="2" t="s">
        <v>335</v>
      </c>
      <c r="E1334" s="3" t="s">
        <v>336</v>
      </c>
      <c r="F1334" s="2">
        <v>50</v>
      </c>
      <c r="G1334" s="2" t="s">
        <v>15</v>
      </c>
      <c r="H1334" s="2">
        <v>45300</v>
      </c>
      <c r="I1334" s="2">
        <f>IF(AND(B1334&gt;=GR_Report!$C$4,B1334&lt;=GR_Report!$E$4),1,0)</f>
        <v>1</v>
      </c>
      <c r="J1334" s="2">
        <f>IF(GR_Report!$C$6="All",1,IF(C1334=GR_Report!$C$6,1,0))</f>
        <v>1</v>
      </c>
      <c r="K1334" s="2">
        <f>IF(GR_Report!$G$6="All",1,IF(D1334=GR_Report!$G$6,1,0))</f>
        <v>1</v>
      </c>
      <c r="L1334" s="2">
        <f>IF(AND(I1334=1,J1334=1,K1334=1),COUNTIFS($I$2:I1334,1,$J$2:J1334,1,$K$2:K1334,1),"")</f>
        <v>225</v>
      </c>
      <c r="M1334" s="2"/>
    </row>
    <row r="1335" spans="1:13" ht="14.5" hidden="1" x14ac:dyDescent="0.35">
      <c r="A1335" s="2" t="s">
        <v>1813</v>
      </c>
      <c r="B1335" s="5">
        <v>46091</v>
      </c>
      <c r="C1335" s="2" t="s">
        <v>76</v>
      </c>
      <c r="D1335" s="2" t="s">
        <v>106</v>
      </c>
      <c r="E1335" s="3" t="s">
        <v>107</v>
      </c>
      <c r="F1335" s="2">
        <v>200</v>
      </c>
      <c r="G1335" s="2" t="s">
        <v>15</v>
      </c>
      <c r="H1335" s="2">
        <v>16300</v>
      </c>
      <c r="I1335" s="2">
        <f>IF(AND(B1335&gt;=GR_Report!$C$4,B1335&lt;=GR_Report!$E$4),1,0)</f>
        <v>1</v>
      </c>
      <c r="J1335" s="2">
        <f>IF(GR_Report!$C$6="All",1,IF(C1335=GR_Report!$C$6,1,0))</f>
        <v>1</v>
      </c>
      <c r="K1335" s="2">
        <f>IF(GR_Report!$G$6="All",1,IF(D1335=GR_Report!$G$6,1,0))</f>
        <v>1</v>
      </c>
      <c r="L1335" s="2">
        <f>IF(AND(I1335=1,J1335=1,K1335=1),COUNTIFS($I$2:I1335,1,$J$2:J1335,1,$K$2:K1335,1),"")</f>
        <v>226</v>
      </c>
      <c r="M1335" s="2"/>
    </row>
    <row r="1336" spans="1:13" ht="14.5" hidden="1" x14ac:dyDescent="0.35">
      <c r="A1336" s="2" t="s">
        <v>1814</v>
      </c>
      <c r="B1336" s="5">
        <v>46177</v>
      </c>
      <c r="C1336" s="2" t="s">
        <v>20</v>
      </c>
      <c r="D1336" s="2" t="s">
        <v>72</v>
      </c>
      <c r="E1336" s="3" t="s">
        <v>73</v>
      </c>
      <c r="F1336" s="2">
        <v>40</v>
      </c>
      <c r="G1336" s="2" t="s">
        <v>15</v>
      </c>
      <c r="H1336" s="2">
        <v>34400</v>
      </c>
      <c r="I1336" s="2">
        <f>IF(AND(B1336&gt;=GR_Report!$C$4,B1336&lt;=GR_Report!$E$4),1,0)</f>
        <v>0</v>
      </c>
      <c r="J1336" s="2">
        <f>IF(GR_Report!$C$6="All",1,IF(C1336=GR_Report!$C$6,1,0))</f>
        <v>1</v>
      </c>
      <c r="K1336" s="2">
        <f>IF(GR_Report!$G$6="All",1,IF(D1336=GR_Report!$G$6,1,0))</f>
        <v>1</v>
      </c>
      <c r="L1336" s="2" t="str">
        <f>IF(AND(I1336=1,J1336=1,K1336=1),COUNTIFS($I$2:I1336,1,$J$2:J1336,1,$K$2:K1336,1),"")</f>
        <v/>
      </c>
      <c r="M1336" s="2"/>
    </row>
    <row r="1337" spans="1:13" ht="14.5" hidden="1" x14ac:dyDescent="0.35">
      <c r="A1337" s="2" t="s">
        <v>1815</v>
      </c>
      <c r="B1337" s="5">
        <v>46097</v>
      </c>
      <c r="C1337" s="2" t="s">
        <v>105</v>
      </c>
      <c r="D1337" s="2" t="s">
        <v>157</v>
      </c>
      <c r="E1337" s="3" t="s">
        <v>158</v>
      </c>
      <c r="F1337" s="2">
        <v>100</v>
      </c>
      <c r="G1337" s="2" t="s">
        <v>121</v>
      </c>
      <c r="H1337" s="2">
        <v>55400</v>
      </c>
      <c r="I1337" s="2">
        <f>IF(AND(B1337&gt;=GR_Report!$C$4,B1337&lt;=GR_Report!$E$4),1,0)</f>
        <v>1</v>
      </c>
      <c r="J1337" s="2">
        <f>IF(GR_Report!$C$6="All",1,IF(C1337=GR_Report!$C$6,1,0))</f>
        <v>1</v>
      </c>
      <c r="K1337" s="2">
        <f>IF(GR_Report!$G$6="All",1,IF(D1337=GR_Report!$G$6,1,0))</f>
        <v>1</v>
      </c>
      <c r="L1337" s="2">
        <f>IF(AND(I1337=1,J1337=1,K1337=1),COUNTIFS($I$2:I1337,1,$J$2:J1337,1,$K$2:K1337,1),"")</f>
        <v>227</v>
      </c>
      <c r="M1337" s="2"/>
    </row>
    <row r="1338" spans="1:13" ht="14.5" hidden="1" x14ac:dyDescent="0.35">
      <c r="A1338" s="2" t="s">
        <v>1816</v>
      </c>
      <c r="B1338" s="5">
        <v>46203</v>
      </c>
      <c r="C1338" s="2" t="s">
        <v>150</v>
      </c>
      <c r="D1338" s="2" t="s">
        <v>239</v>
      </c>
      <c r="E1338" s="3" t="s">
        <v>240</v>
      </c>
      <c r="F1338" s="2">
        <v>20</v>
      </c>
      <c r="G1338" s="2" t="s">
        <v>121</v>
      </c>
      <c r="H1338" s="2">
        <v>21400</v>
      </c>
      <c r="I1338" s="2">
        <f>IF(AND(B1338&gt;=GR_Report!$C$4,B1338&lt;=GR_Report!$E$4),1,0)</f>
        <v>0</v>
      </c>
      <c r="J1338" s="2">
        <f>IF(GR_Report!$C$6="All",1,IF(C1338=GR_Report!$C$6,1,0))</f>
        <v>1</v>
      </c>
      <c r="K1338" s="2">
        <f>IF(GR_Report!$G$6="All",1,IF(D1338=GR_Report!$G$6,1,0))</f>
        <v>1</v>
      </c>
      <c r="L1338" s="2" t="str">
        <f>IF(AND(I1338=1,J1338=1,K1338=1),COUNTIFS($I$2:I1338,1,$J$2:J1338,1,$K$2:K1338,1),"")</f>
        <v/>
      </c>
      <c r="M1338" s="2"/>
    </row>
    <row r="1339" spans="1:13" ht="14.5" hidden="1" x14ac:dyDescent="0.35">
      <c r="A1339" s="2" t="s">
        <v>1817</v>
      </c>
      <c r="B1339" s="5">
        <v>46078</v>
      </c>
      <c r="C1339" s="2" t="s">
        <v>112</v>
      </c>
      <c r="D1339" s="2" t="s">
        <v>252</v>
      </c>
      <c r="E1339" s="3" t="s">
        <v>253</v>
      </c>
      <c r="F1339" s="2">
        <v>80</v>
      </c>
      <c r="G1339" s="2" t="s">
        <v>121</v>
      </c>
      <c r="H1339" s="2">
        <v>89000</v>
      </c>
      <c r="I1339" s="2">
        <f>IF(AND(B1339&gt;=GR_Report!$C$4,B1339&lt;=GR_Report!$E$4),1,0)</f>
        <v>0</v>
      </c>
      <c r="J1339" s="2">
        <f>IF(GR_Report!$C$6="All",1,IF(C1339=GR_Report!$C$6,1,0))</f>
        <v>1</v>
      </c>
      <c r="K1339" s="2">
        <f>IF(GR_Report!$G$6="All",1,IF(D1339=GR_Report!$G$6,1,0))</f>
        <v>1</v>
      </c>
      <c r="L1339" s="2" t="str">
        <f>IF(AND(I1339=1,J1339=1,K1339=1),COUNTIFS($I$2:I1339,1,$J$2:J1339,1,$K$2:K1339,1),"")</f>
        <v/>
      </c>
      <c r="M1339" s="2"/>
    </row>
    <row r="1340" spans="1:13" ht="14.5" hidden="1" x14ac:dyDescent="0.35">
      <c r="A1340" s="2" t="s">
        <v>1818</v>
      </c>
      <c r="B1340" s="5">
        <v>46103</v>
      </c>
      <c r="C1340" s="2" t="s">
        <v>71</v>
      </c>
      <c r="D1340" s="2" t="s">
        <v>127</v>
      </c>
      <c r="E1340" s="3" t="s">
        <v>128</v>
      </c>
      <c r="F1340" s="2">
        <v>40</v>
      </c>
      <c r="G1340" s="2" t="s">
        <v>121</v>
      </c>
      <c r="H1340" s="2">
        <v>74000</v>
      </c>
      <c r="I1340" s="2">
        <f>IF(AND(B1340&gt;=GR_Report!$C$4,B1340&lt;=GR_Report!$E$4),1,0)</f>
        <v>1</v>
      </c>
      <c r="J1340" s="2">
        <f>IF(GR_Report!$C$6="All",1,IF(C1340=GR_Report!$C$6,1,0))</f>
        <v>1</v>
      </c>
      <c r="K1340" s="2">
        <f>IF(GR_Report!$G$6="All",1,IF(D1340=GR_Report!$G$6,1,0))</f>
        <v>1</v>
      </c>
      <c r="L1340" s="2">
        <f>IF(AND(I1340=1,J1340=1,K1340=1),COUNTIFS($I$2:I1340,1,$J$2:J1340,1,$K$2:K1340,1),"")</f>
        <v>228</v>
      </c>
      <c r="M1340" s="2"/>
    </row>
    <row r="1341" spans="1:13" ht="14.5" hidden="1" x14ac:dyDescent="0.35">
      <c r="A1341" s="2" t="s">
        <v>1819</v>
      </c>
      <c r="B1341" s="5">
        <v>46115</v>
      </c>
      <c r="C1341" s="2" t="s">
        <v>112</v>
      </c>
      <c r="D1341" s="2" t="s">
        <v>431</v>
      </c>
      <c r="E1341" s="3" t="s">
        <v>432</v>
      </c>
      <c r="F1341" s="2">
        <v>100</v>
      </c>
      <c r="G1341" s="2" t="s">
        <v>121</v>
      </c>
      <c r="H1341" s="2">
        <v>16700</v>
      </c>
      <c r="I1341" s="2">
        <f>IF(AND(B1341&gt;=GR_Report!$C$4,B1341&lt;=GR_Report!$E$4),1,0)</f>
        <v>0</v>
      </c>
      <c r="J1341" s="2">
        <f>IF(GR_Report!$C$6="All",1,IF(C1341=GR_Report!$C$6,1,0))</f>
        <v>1</v>
      </c>
      <c r="K1341" s="2">
        <f>IF(GR_Report!$G$6="All",1,IF(D1341=GR_Report!$G$6,1,0))</f>
        <v>1</v>
      </c>
      <c r="L1341" s="2" t="str">
        <f>IF(AND(I1341=1,J1341=1,K1341=1),COUNTIFS($I$2:I1341,1,$J$2:J1341,1,$K$2:K1341,1),"")</f>
        <v/>
      </c>
      <c r="M1341" s="2"/>
    </row>
    <row r="1342" spans="1:13" ht="14.5" hidden="1" x14ac:dyDescent="0.35">
      <c r="A1342" s="2" t="s">
        <v>1820</v>
      </c>
      <c r="B1342" s="5">
        <v>46176</v>
      </c>
      <c r="C1342" s="2" t="s">
        <v>153</v>
      </c>
      <c r="D1342" s="2" t="s">
        <v>407</v>
      </c>
      <c r="E1342" s="3" t="s">
        <v>408</v>
      </c>
      <c r="F1342" s="2">
        <v>80</v>
      </c>
      <c r="G1342" s="2" t="s">
        <v>121</v>
      </c>
      <c r="H1342" s="2">
        <v>70000</v>
      </c>
      <c r="I1342" s="2">
        <f>IF(AND(B1342&gt;=GR_Report!$C$4,B1342&lt;=GR_Report!$E$4),1,0)</f>
        <v>0</v>
      </c>
      <c r="J1342" s="2">
        <f>IF(GR_Report!$C$6="All",1,IF(C1342=GR_Report!$C$6,1,0))</f>
        <v>1</v>
      </c>
      <c r="K1342" s="2">
        <f>IF(GR_Report!$G$6="All",1,IF(D1342=GR_Report!$G$6,1,0))</f>
        <v>1</v>
      </c>
      <c r="L1342" s="2" t="str">
        <f>IF(AND(I1342=1,J1342=1,K1342=1),COUNTIFS($I$2:I1342,1,$J$2:J1342,1,$K$2:K1342,1),"")</f>
        <v/>
      </c>
      <c r="M1342" s="2"/>
    </row>
    <row r="1343" spans="1:13" ht="14.5" hidden="1" x14ac:dyDescent="0.35">
      <c r="A1343" s="2" t="s">
        <v>1821</v>
      </c>
      <c r="B1343" s="5">
        <v>46186</v>
      </c>
      <c r="C1343" s="2" t="s">
        <v>97</v>
      </c>
      <c r="D1343" s="2" t="s">
        <v>324</v>
      </c>
      <c r="E1343" s="3" t="s">
        <v>325</v>
      </c>
      <c r="F1343" s="2">
        <v>20</v>
      </c>
      <c r="G1343" s="2" t="s">
        <v>15</v>
      </c>
      <c r="H1343" s="2">
        <v>44100</v>
      </c>
      <c r="I1343" s="2">
        <f>IF(AND(B1343&gt;=GR_Report!$C$4,B1343&lt;=GR_Report!$E$4),1,0)</f>
        <v>0</v>
      </c>
      <c r="J1343" s="2">
        <f>IF(GR_Report!$C$6="All",1,IF(C1343=GR_Report!$C$6,1,0))</f>
        <v>1</v>
      </c>
      <c r="K1343" s="2">
        <f>IF(GR_Report!$G$6="All",1,IF(D1343=GR_Report!$G$6,1,0))</f>
        <v>1</v>
      </c>
      <c r="L1343" s="2" t="str">
        <f>IF(AND(I1343=1,J1343=1,K1343=1),COUNTIFS($I$2:I1343,1,$J$2:J1343,1,$K$2:K1343,1),"")</f>
        <v/>
      </c>
      <c r="M1343" s="2"/>
    </row>
    <row r="1344" spans="1:13" ht="14.5" hidden="1" x14ac:dyDescent="0.35">
      <c r="A1344" s="2" t="s">
        <v>1822</v>
      </c>
      <c r="B1344" s="5">
        <v>46110</v>
      </c>
      <c r="C1344" s="2" t="s">
        <v>41</v>
      </c>
      <c r="D1344" s="2" t="s">
        <v>98</v>
      </c>
      <c r="E1344" s="3" t="s">
        <v>99</v>
      </c>
      <c r="F1344" s="2">
        <v>150</v>
      </c>
      <c r="G1344" s="2" t="s">
        <v>15</v>
      </c>
      <c r="H1344" s="2">
        <v>7300</v>
      </c>
      <c r="I1344" s="2">
        <f>IF(AND(B1344&gt;=GR_Report!$C$4,B1344&lt;=GR_Report!$E$4),1,0)</f>
        <v>1</v>
      </c>
      <c r="J1344" s="2">
        <f>IF(GR_Report!$C$6="All",1,IF(C1344=GR_Report!$C$6,1,0))</f>
        <v>1</v>
      </c>
      <c r="K1344" s="2">
        <f>IF(GR_Report!$G$6="All",1,IF(D1344=GR_Report!$G$6,1,0))</f>
        <v>1</v>
      </c>
      <c r="L1344" s="2">
        <f>IF(AND(I1344=1,J1344=1,K1344=1),COUNTIFS($I$2:I1344,1,$J$2:J1344,1,$K$2:K1344,1),"")</f>
        <v>229</v>
      </c>
      <c r="M1344" s="2"/>
    </row>
    <row r="1345" spans="1:13" ht="14.5" hidden="1" x14ac:dyDescent="0.35">
      <c r="A1345" s="2" t="s">
        <v>1823</v>
      </c>
      <c r="B1345" s="5">
        <v>46059</v>
      </c>
      <c r="C1345" s="2" t="s">
        <v>30</v>
      </c>
      <c r="D1345" s="2" t="s">
        <v>243</v>
      </c>
      <c r="E1345" s="3" t="s">
        <v>244</v>
      </c>
      <c r="F1345" s="2">
        <v>200</v>
      </c>
      <c r="G1345" s="2" t="s">
        <v>121</v>
      </c>
      <c r="H1345" s="2">
        <v>59500</v>
      </c>
      <c r="I1345" s="2">
        <f>IF(AND(B1345&gt;=GR_Report!$C$4,B1345&lt;=GR_Report!$E$4),1,0)</f>
        <v>0</v>
      </c>
      <c r="J1345" s="2">
        <f>IF(GR_Report!$C$6="All",1,IF(C1345=GR_Report!$C$6,1,0))</f>
        <v>1</v>
      </c>
      <c r="K1345" s="2">
        <f>IF(GR_Report!$G$6="All",1,IF(D1345=GR_Report!$G$6,1,0))</f>
        <v>1</v>
      </c>
      <c r="L1345" s="2" t="str">
        <f>IF(AND(I1345=1,J1345=1,K1345=1),COUNTIFS($I$2:I1345,1,$J$2:J1345,1,$K$2:K1345,1),"")</f>
        <v/>
      </c>
      <c r="M1345" s="2"/>
    </row>
    <row r="1346" spans="1:13" ht="14.5" hidden="1" x14ac:dyDescent="0.35">
      <c r="A1346" s="2" t="s">
        <v>1824</v>
      </c>
      <c r="B1346" s="5">
        <v>46182</v>
      </c>
      <c r="C1346" s="2" t="s">
        <v>76</v>
      </c>
      <c r="D1346" s="2" t="s">
        <v>299</v>
      </c>
      <c r="E1346" s="3" t="s">
        <v>300</v>
      </c>
      <c r="F1346" s="2">
        <v>20</v>
      </c>
      <c r="G1346" s="2" t="s">
        <v>262</v>
      </c>
      <c r="H1346" s="2">
        <v>74400</v>
      </c>
      <c r="I1346" s="2">
        <f>IF(AND(B1346&gt;=GR_Report!$C$4,B1346&lt;=GR_Report!$E$4),1,0)</f>
        <v>0</v>
      </c>
      <c r="J1346" s="2">
        <f>IF(GR_Report!$C$6="All",1,IF(C1346=GR_Report!$C$6,1,0))</f>
        <v>1</v>
      </c>
      <c r="K1346" s="2">
        <f>IF(GR_Report!$G$6="All",1,IF(D1346=GR_Report!$G$6,1,0))</f>
        <v>1</v>
      </c>
      <c r="L1346" s="2" t="str">
        <f>IF(AND(I1346=1,J1346=1,K1346=1),COUNTIFS($I$2:I1346,1,$J$2:J1346,1,$K$2:K1346,1),"")</f>
        <v/>
      </c>
      <c r="M1346" s="2"/>
    </row>
    <row r="1347" spans="1:13" ht="14.5" hidden="1" x14ac:dyDescent="0.35">
      <c r="A1347" s="2" t="s">
        <v>1825</v>
      </c>
      <c r="B1347" s="5">
        <v>46162</v>
      </c>
      <c r="C1347" s="2" t="s">
        <v>150</v>
      </c>
      <c r="D1347" s="2" t="s">
        <v>192</v>
      </c>
      <c r="E1347" s="3" t="s">
        <v>193</v>
      </c>
      <c r="F1347" s="2">
        <v>150</v>
      </c>
      <c r="G1347" s="2" t="s">
        <v>121</v>
      </c>
      <c r="H1347" s="2">
        <v>71300</v>
      </c>
      <c r="I1347" s="2">
        <f>IF(AND(B1347&gt;=GR_Report!$C$4,B1347&lt;=GR_Report!$E$4),1,0)</f>
        <v>0</v>
      </c>
      <c r="J1347" s="2">
        <f>IF(GR_Report!$C$6="All",1,IF(C1347=GR_Report!$C$6,1,0))</f>
        <v>1</v>
      </c>
      <c r="K1347" s="2">
        <f>IF(GR_Report!$G$6="All",1,IF(D1347=GR_Report!$G$6,1,0))</f>
        <v>1</v>
      </c>
      <c r="L1347" s="2" t="str">
        <f>IF(AND(I1347=1,J1347=1,K1347=1),COUNTIFS($I$2:I1347,1,$J$2:J1347,1,$K$2:K1347,1),"")</f>
        <v/>
      </c>
      <c r="M1347" s="2"/>
    </row>
    <row r="1348" spans="1:13" ht="14.5" hidden="1" x14ac:dyDescent="0.35">
      <c r="A1348" s="2" t="s">
        <v>1826</v>
      </c>
      <c r="B1348" s="5">
        <v>46162</v>
      </c>
      <c r="C1348" s="2" t="s">
        <v>41</v>
      </c>
      <c r="D1348" s="2" t="s">
        <v>98</v>
      </c>
      <c r="E1348" s="3" t="s">
        <v>99</v>
      </c>
      <c r="F1348" s="2">
        <v>200</v>
      </c>
      <c r="G1348" s="2" t="s">
        <v>15</v>
      </c>
      <c r="H1348" s="2">
        <v>7300</v>
      </c>
      <c r="I1348" s="2">
        <f>IF(AND(B1348&gt;=GR_Report!$C$4,B1348&lt;=GR_Report!$E$4),1,0)</f>
        <v>0</v>
      </c>
      <c r="J1348" s="2">
        <f>IF(GR_Report!$C$6="All",1,IF(C1348=GR_Report!$C$6,1,0))</f>
        <v>1</v>
      </c>
      <c r="K1348" s="2">
        <f>IF(GR_Report!$G$6="All",1,IF(D1348=GR_Report!$G$6,1,0))</f>
        <v>1</v>
      </c>
      <c r="L1348" s="2" t="str">
        <f>IF(AND(I1348=1,J1348=1,K1348=1),COUNTIFS($I$2:I1348,1,$J$2:J1348,1,$K$2:K1348,1),"")</f>
        <v/>
      </c>
      <c r="M1348" s="2"/>
    </row>
    <row r="1349" spans="1:13" ht="14.5" hidden="1" x14ac:dyDescent="0.35">
      <c r="A1349" s="2" t="s">
        <v>1827</v>
      </c>
      <c r="B1349" s="5">
        <v>46196</v>
      </c>
      <c r="C1349" s="2" t="s">
        <v>56</v>
      </c>
      <c r="D1349" s="2" t="s">
        <v>54</v>
      </c>
      <c r="E1349" s="3" t="s">
        <v>55</v>
      </c>
      <c r="F1349" s="2">
        <v>60</v>
      </c>
      <c r="G1349" s="2" t="s">
        <v>15</v>
      </c>
      <c r="H1349" s="2">
        <v>37700</v>
      </c>
      <c r="I1349" s="2">
        <f>IF(AND(B1349&gt;=GR_Report!$C$4,B1349&lt;=GR_Report!$E$4),1,0)</f>
        <v>0</v>
      </c>
      <c r="J1349" s="2">
        <f>IF(GR_Report!$C$6="All",1,IF(C1349=GR_Report!$C$6,1,0))</f>
        <v>1</v>
      </c>
      <c r="K1349" s="2">
        <f>IF(GR_Report!$G$6="All",1,IF(D1349=GR_Report!$G$6,1,0))</f>
        <v>1</v>
      </c>
      <c r="L1349" s="2" t="str">
        <f>IF(AND(I1349=1,J1349=1,K1349=1),COUNTIFS($I$2:I1349,1,$J$2:J1349,1,$K$2:K1349,1),"")</f>
        <v/>
      </c>
      <c r="M1349" s="2"/>
    </row>
    <row r="1350" spans="1:13" ht="14.5" hidden="1" x14ac:dyDescent="0.35">
      <c r="A1350" s="2" t="s">
        <v>1828</v>
      </c>
      <c r="B1350" s="5">
        <v>46176</v>
      </c>
      <c r="C1350" s="2" t="s">
        <v>81</v>
      </c>
      <c r="D1350" s="2" t="s">
        <v>361</v>
      </c>
      <c r="E1350" s="3" t="s">
        <v>362</v>
      </c>
      <c r="F1350" s="2">
        <v>40</v>
      </c>
      <c r="G1350" s="2" t="s">
        <v>15</v>
      </c>
      <c r="H1350" s="2">
        <v>89300</v>
      </c>
      <c r="I1350" s="2">
        <f>IF(AND(B1350&gt;=GR_Report!$C$4,B1350&lt;=GR_Report!$E$4),1,0)</f>
        <v>0</v>
      </c>
      <c r="J1350" s="2">
        <f>IF(GR_Report!$C$6="All",1,IF(C1350=GR_Report!$C$6,1,0))</f>
        <v>1</v>
      </c>
      <c r="K1350" s="2">
        <f>IF(GR_Report!$G$6="All",1,IF(D1350=GR_Report!$G$6,1,0))</f>
        <v>1</v>
      </c>
      <c r="L1350" s="2" t="str">
        <f>IF(AND(I1350=1,J1350=1,K1350=1),COUNTIFS($I$2:I1350,1,$J$2:J1350,1,$K$2:K1350,1),"")</f>
        <v/>
      </c>
      <c r="M1350" s="2"/>
    </row>
    <row r="1351" spans="1:13" ht="14.5" x14ac:dyDescent="0.35">
      <c r="A1351" s="2" t="s">
        <v>1829</v>
      </c>
      <c r="B1351" s="5">
        <v>46023</v>
      </c>
      <c r="C1351" s="2" t="s">
        <v>76</v>
      </c>
      <c r="D1351" s="2" t="s">
        <v>74</v>
      </c>
      <c r="E1351" s="3" t="s">
        <v>75</v>
      </c>
      <c r="F1351" s="2">
        <v>80</v>
      </c>
      <c r="G1351" s="2" t="s">
        <v>15</v>
      </c>
      <c r="H1351" s="2">
        <v>43000</v>
      </c>
      <c r="I1351" s="2">
        <f>IF(AND(B1351&gt;=GR_Report!$C$4,B1351&lt;=GR_Report!$E$4),1,0)</f>
        <v>0</v>
      </c>
      <c r="J1351" s="2">
        <f>IF(GR_Report!$C$6="All",1,IF(C1351=GR_Report!$C$6,1,0))</f>
        <v>1</v>
      </c>
      <c r="K1351" s="2">
        <f>IF(GR_Report!$G$6="All",1,IF(D1351=GR_Report!$G$6,1,0))</f>
        <v>1</v>
      </c>
      <c r="L1351" s="2" t="str">
        <f>IF(AND(I1351=1,J1351=1,K1351=1),COUNTIFS($I$2:I1351,1,$J$2:J1351,1,$K$2:K1351,1),"")</f>
        <v/>
      </c>
      <c r="M1351" s="2"/>
    </row>
    <row r="1352" spans="1:13" ht="14.5" hidden="1" x14ac:dyDescent="0.35">
      <c r="A1352" s="2" t="s">
        <v>1830</v>
      </c>
      <c r="B1352" s="5">
        <v>46058</v>
      </c>
      <c r="C1352" s="2" t="s">
        <v>138</v>
      </c>
      <c r="D1352" s="2" t="s">
        <v>314</v>
      </c>
      <c r="E1352" s="3" t="s">
        <v>315</v>
      </c>
      <c r="F1352" s="2">
        <v>150</v>
      </c>
      <c r="G1352" s="2" t="s">
        <v>15</v>
      </c>
      <c r="H1352" s="2">
        <v>23100</v>
      </c>
      <c r="I1352" s="2">
        <f>IF(AND(B1352&gt;=GR_Report!$C$4,B1352&lt;=GR_Report!$E$4),1,0)</f>
        <v>0</v>
      </c>
      <c r="J1352" s="2">
        <f>IF(GR_Report!$C$6="All",1,IF(C1352=GR_Report!$C$6,1,0))</f>
        <v>1</v>
      </c>
      <c r="K1352" s="2">
        <f>IF(GR_Report!$G$6="All",1,IF(D1352=GR_Report!$G$6,1,0))</f>
        <v>1</v>
      </c>
      <c r="L1352" s="2" t="str">
        <f>IF(AND(I1352=1,J1352=1,K1352=1),COUNTIFS($I$2:I1352,1,$J$2:J1352,1,$K$2:K1352,1),"")</f>
        <v/>
      </c>
      <c r="M1352" s="2"/>
    </row>
    <row r="1353" spans="1:13" ht="14.5" x14ac:dyDescent="0.35">
      <c r="A1353" s="2" t="s">
        <v>1831</v>
      </c>
      <c r="B1353" s="5">
        <v>46024</v>
      </c>
      <c r="C1353" s="2" t="s">
        <v>153</v>
      </c>
      <c r="D1353" s="2" t="s">
        <v>151</v>
      </c>
      <c r="E1353" s="3" t="s">
        <v>152</v>
      </c>
      <c r="F1353" s="2">
        <v>80</v>
      </c>
      <c r="G1353" s="2" t="s">
        <v>121</v>
      </c>
      <c r="H1353" s="2">
        <v>59300</v>
      </c>
      <c r="I1353" s="2">
        <f>IF(AND(B1353&gt;=GR_Report!$C$4,B1353&lt;=GR_Report!$E$4),1,0)</f>
        <v>0</v>
      </c>
      <c r="J1353" s="2">
        <f>IF(GR_Report!$C$6="All",1,IF(C1353=GR_Report!$C$6,1,0))</f>
        <v>1</v>
      </c>
      <c r="K1353" s="2">
        <f>IF(GR_Report!$G$6="All",1,IF(D1353=GR_Report!$G$6,1,0))</f>
        <v>1</v>
      </c>
      <c r="L1353" s="2" t="str">
        <f>IF(AND(I1353=1,J1353=1,K1353=1),COUNTIFS($I$2:I1353,1,$J$2:J1353,1,$K$2:K1353,1),"")</f>
        <v/>
      </c>
      <c r="M1353" s="2"/>
    </row>
    <row r="1354" spans="1:13" ht="14.5" hidden="1" x14ac:dyDescent="0.35">
      <c r="A1354" s="2" t="s">
        <v>1832</v>
      </c>
      <c r="B1354" s="5">
        <v>46127</v>
      </c>
      <c r="C1354" s="2" t="s">
        <v>112</v>
      </c>
      <c r="D1354" s="2" t="s">
        <v>431</v>
      </c>
      <c r="E1354" s="3" t="s">
        <v>432</v>
      </c>
      <c r="F1354" s="2">
        <v>40</v>
      </c>
      <c r="G1354" s="2" t="s">
        <v>121</v>
      </c>
      <c r="H1354" s="2">
        <v>16700</v>
      </c>
      <c r="I1354" s="2">
        <f>IF(AND(B1354&gt;=GR_Report!$C$4,B1354&lt;=GR_Report!$E$4),1,0)</f>
        <v>0</v>
      </c>
      <c r="J1354" s="2">
        <f>IF(GR_Report!$C$6="All",1,IF(C1354=GR_Report!$C$6,1,0))</f>
        <v>1</v>
      </c>
      <c r="K1354" s="2">
        <f>IF(GR_Report!$G$6="All",1,IF(D1354=GR_Report!$G$6,1,0))</f>
        <v>1</v>
      </c>
      <c r="L1354" s="2" t="str">
        <f>IF(AND(I1354=1,J1354=1,K1354=1),COUNTIFS($I$2:I1354,1,$J$2:J1354,1,$K$2:K1354,1),"")</f>
        <v/>
      </c>
      <c r="M1354" s="2"/>
    </row>
    <row r="1355" spans="1:13" ht="14.5" hidden="1" x14ac:dyDescent="0.35">
      <c r="A1355" s="2" t="s">
        <v>1833</v>
      </c>
      <c r="B1355" s="5">
        <v>46090</v>
      </c>
      <c r="C1355" s="2" t="s">
        <v>76</v>
      </c>
      <c r="D1355" s="2" t="s">
        <v>299</v>
      </c>
      <c r="E1355" s="3" t="s">
        <v>300</v>
      </c>
      <c r="F1355" s="2">
        <v>50</v>
      </c>
      <c r="G1355" s="2" t="s">
        <v>262</v>
      </c>
      <c r="H1355" s="2">
        <v>74400</v>
      </c>
      <c r="I1355" s="2">
        <f>IF(AND(B1355&gt;=GR_Report!$C$4,B1355&lt;=GR_Report!$E$4),1,0)</f>
        <v>1</v>
      </c>
      <c r="J1355" s="2">
        <f>IF(GR_Report!$C$6="All",1,IF(C1355=GR_Report!$C$6,1,0))</f>
        <v>1</v>
      </c>
      <c r="K1355" s="2">
        <f>IF(GR_Report!$G$6="All",1,IF(D1355=GR_Report!$G$6,1,0))</f>
        <v>1</v>
      </c>
      <c r="L1355" s="2">
        <f>IF(AND(I1355=1,J1355=1,K1355=1),COUNTIFS($I$2:I1355,1,$J$2:J1355,1,$K$2:K1355,1),"")</f>
        <v>230</v>
      </c>
      <c r="M1355" s="2"/>
    </row>
    <row r="1356" spans="1:13" ht="14.5" hidden="1" x14ac:dyDescent="0.35">
      <c r="A1356" s="2" t="s">
        <v>1834</v>
      </c>
      <c r="B1356" s="5">
        <v>46161</v>
      </c>
      <c r="C1356" s="2" t="s">
        <v>138</v>
      </c>
      <c r="D1356" s="2" t="s">
        <v>136</v>
      </c>
      <c r="E1356" s="3" t="s">
        <v>137</v>
      </c>
      <c r="F1356" s="2">
        <v>100</v>
      </c>
      <c r="G1356" s="2" t="s">
        <v>121</v>
      </c>
      <c r="H1356" s="2">
        <v>84400</v>
      </c>
      <c r="I1356" s="2">
        <f>IF(AND(B1356&gt;=GR_Report!$C$4,B1356&lt;=GR_Report!$E$4),1,0)</f>
        <v>0</v>
      </c>
      <c r="J1356" s="2">
        <f>IF(GR_Report!$C$6="All",1,IF(C1356=GR_Report!$C$6,1,0))</f>
        <v>1</v>
      </c>
      <c r="K1356" s="2">
        <f>IF(GR_Report!$G$6="All",1,IF(D1356=GR_Report!$G$6,1,0))</f>
        <v>1</v>
      </c>
      <c r="L1356" s="2" t="str">
        <f>IF(AND(I1356=1,J1356=1,K1356=1),COUNTIFS($I$2:I1356,1,$J$2:J1356,1,$K$2:K1356,1),"")</f>
        <v/>
      </c>
      <c r="M1356" s="2"/>
    </row>
    <row r="1357" spans="1:13" ht="14.5" hidden="1" x14ac:dyDescent="0.35">
      <c r="A1357" s="2" t="s">
        <v>1835</v>
      </c>
      <c r="B1357" s="5">
        <v>46074</v>
      </c>
      <c r="C1357" s="2" t="s">
        <v>64</v>
      </c>
      <c r="D1357" s="2" t="s">
        <v>421</v>
      </c>
      <c r="E1357" s="3" t="s">
        <v>422</v>
      </c>
      <c r="F1357" s="2">
        <v>30</v>
      </c>
      <c r="G1357" s="2" t="s">
        <v>121</v>
      </c>
      <c r="H1357" s="2">
        <v>56200</v>
      </c>
      <c r="I1357" s="2">
        <f>IF(AND(B1357&gt;=GR_Report!$C$4,B1357&lt;=GR_Report!$E$4),1,0)</f>
        <v>0</v>
      </c>
      <c r="J1357" s="2">
        <f>IF(GR_Report!$C$6="All",1,IF(C1357=GR_Report!$C$6,1,0))</f>
        <v>1</v>
      </c>
      <c r="K1357" s="2">
        <f>IF(GR_Report!$G$6="All",1,IF(D1357=GR_Report!$G$6,1,0))</f>
        <v>1</v>
      </c>
      <c r="L1357" s="2" t="str">
        <f>IF(AND(I1357=1,J1357=1,K1357=1),COUNTIFS($I$2:I1357,1,$J$2:J1357,1,$K$2:K1357,1),"")</f>
        <v/>
      </c>
      <c r="M1357" s="2"/>
    </row>
    <row r="1358" spans="1:13" ht="14.5" hidden="1" x14ac:dyDescent="0.35">
      <c r="A1358" s="2" t="s">
        <v>1836</v>
      </c>
      <c r="B1358" s="5">
        <v>46113</v>
      </c>
      <c r="C1358" s="2" t="s">
        <v>24</v>
      </c>
      <c r="D1358" s="2" t="s">
        <v>180</v>
      </c>
      <c r="E1358" s="3" t="s">
        <v>181</v>
      </c>
      <c r="F1358" s="2">
        <v>60</v>
      </c>
      <c r="G1358" s="2" t="s">
        <v>121</v>
      </c>
      <c r="H1358" s="2">
        <v>50300</v>
      </c>
      <c r="I1358" s="2">
        <f>IF(AND(B1358&gt;=GR_Report!$C$4,B1358&lt;=GR_Report!$E$4),1,0)</f>
        <v>0</v>
      </c>
      <c r="J1358" s="2">
        <f>IF(GR_Report!$C$6="All",1,IF(C1358=GR_Report!$C$6,1,0))</f>
        <v>1</v>
      </c>
      <c r="K1358" s="2">
        <f>IF(GR_Report!$G$6="All",1,IF(D1358=GR_Report!$G$6,1,0))</f>
        <v>1</v>
      </c>
      <c r="L1358" s="2" t="str">
        <f>IF(AND(I1358=1,J1358=1,K1358=1),COUNTIFS($I$2:I1358,1,$J$2:J1358,1,$K$2:K1358,1),"")</f>
        <v/>
      </c>
      <c r="M1358" s="2"/>
    </row>
    <row r="1359" spans="1:13" ht="14.5" hidden="1" x14ac:dyDescent="0.35">
      <c r="A1359" s="2" t="s">
        <v>1837</v>
      </c>
      <c r="B1359" s="5">
        <v>46066</v>
      </c>
      <c r="C1359" s="2" t="s">
        <v>24</v>
      </c>
      <c r="D1359" s="2" t="s">
        <v>472</v>
      </c>
      <c r="E1359" s="3" t="s">
        <v>473</v>
      </c>
      <c r="F1359" s="2">
        <v>40</v>
      </c>
      <c r="G1359" s="2" t="s">
        <v>121</v>
      </c>
      <c r="H1359" s="2">
        <v>75800</v>
      </c>
      <c r="I1359" s="2">
        <f>IF(AND(B1359&gt;=GR_Report!$C$4,B1359&lt;=GR_Report!$E$4),1,0)</f>
        <v>0</v>
      </c>
      <c r="J1359" s="2">
        <f>IF(GR_Report!$C$6="All",1,IF(C1359=GR_Report!$C$6,1,0))</f>
        <v>1</v>
      </c>
      <c r="K1359" s="2">
        <f>IF(GR_Report!$G$6="All",1,IF(D1359=GR_Report!$G$6,1,0))</f>
        <v>1</v>
      </c>
      <c r="L1359" s="2" t="str">
        <f>IF(AND(I1359=1,J1359=1,K1359=1),COUNTIFS($I$2:I1359,1,$J$2:J1359,1,$K$2:K1359,1),"")</f>
        <v/>
      </c>
      <c r="M1359" s="2"/>
    </row>
    <row r="1360" spans="1:13" ht="14.5" hidden="1" x14ac:dyDescent="0.35">
      <c r="A1360" s="2" t="s">
        <v>1838</v>
      </c>
      <c r="B1360" s="5">
        <v>46090</v>
      </c>
      <c r="C1360" s="2" t="s">
        <v>49</v>
      </c>
      <c r="D1360" s="2" t="s">
        <v>57</v>
      </c>
      <c r="E1360" s="3" t="s">
        <v>58</v>
      </c>
      <c r="F1360" s="2">
        <v>60</v>
      </c>
      <c r="G1360" s="2" t="s">
        <v>15</v>
      </c>
      <c r="H1360" s="2">
        <v>38000</v>
      </c>
      <c r="I1360" s="2">
        <f>IF(AND(B1360&gt;=GR_Report!$C$4,B1360&lt;=GR_Report!$E$4),1,0)</f>
        <v>1</v>
      </c>
      <c r="J1360" s="2">
        <f>IF(GR_Report!$C$6="All",1,IF(C1360=GR_Report!$C$6,1,0))</f>
        <v>1</v>
      </c>
      <c r="K1360" s="2">
        <f>IF(GR_Report!$G$6="All",1,IF(D1360=GR_Report!$G$6,1,0))</f>
        <v>1</v>
      </c>
      <c r="L1360" s="2">
        <f>IF(AND(I1360=1,J1360=1,K1360=1),COUNTIFS($I$2:I1360,1,$J$2:J1360,1,$K$2:K1360,1),"")</f>
        <v>231</v>
      </c>
      <c r="M1360" s="2"/>
    </row>
    <row r="1361" spans="1:13" ht="14.5" x14ac:dyDescent="0.35">
      <c r="A1361" s="2" t="s">
        <v>1839</v>
      </c>
      <c r="B1361" s="5">
        <v>46045</v>
      </c>
      <c r="C1361" s="2" t="s">
        <v>38</v>
      </c>
      <c r="D1361" s="2" t="s">
        <v>311</v>
      </c>
      <c r="E1361" s="3" t="s">
        <v>312</v>
      </c>
      <c r="F1361" s="2">
        <v>30</v>
      </c>
      <c r="G1361" s="2" t="s">
        <v>15</v>
      </c>
      <c r="H1361" s="2">
        <v>19400</v>
      </c>
      <c r="I1361" s="2">
        <f>IF(AND(B1361&gt;=GR_Report!$C$4,B1361&lt;=GR_Report!$E$4),1,0)</f>
        <v>0</v>
      </c>
      <c r="J1361" s="2">
        <f>IF(GR_Report!$C$6="All",1,IF(C1361=GR_Report!$C$6,1,0))</f>
        <v>1</v>
      </c>
      <c r="K1361" s="2">
        <f>IF(GR_Report!$G$6="All",1,IF(D1361=GR_Report!$G$6,1,0))</f>
        <v>1</v>
      </c>
      <c r="L1361" s="2" t="str">
        <f>IF(AND(I1361=1,J1361=1,K1361=1),COUNTIFS($I$2:I1361,1,$J$2:J1361,1,$K$2:K1361,1),"")</f>
        <v/>
      </c>
      <c r="M1361" s="2"/>
    </row>
    <row r="1362" spans="1:13" ht="14.5" hidden="1" x14ac:dyDescent="0.35">
      <c r="A1362" s="2" t="s">
        <v>1840</v>
      </c>
      <c r="B1362" s="5">
        <v>46159</v>
      </c>
      <c r="C1362" s="2" t="s">
        <v>105</v>
      </c>
      <c r="D1362" s="2" t="s">
        <v>335</v>
      </c>
      <c r="E1362" s="3" t="s">
        <v>336</v>
      </c>
      <c r="F1362" s="2">
        <v>150</v>
      </c>
      <c r="G1362" s="2" t="s">
        <v>15</v>
      </c>
      <c r="H1362" s="2">
        <v>45300</v>
      </c>
      <c r="I1362" s="2">
        <f>IF(AND(B1362&gt;=GR_Report!$C$4,B1362&lt;=GR_Report!$E$4),1,0)</f>
        <v>0</v>
      </c>
      <c r="J1362" s="2">
        <f>IF(GR_Report!$C$6="All",1,IF(C1362=GR_Report!$C$6,1,0))</f>
        <v>1</v>
      </c>
      <c r="K1362" s="2">
        <f>IF(GR_Report!$G$6="All",1,IF(D1362=GR_Report!$G$6,1,0))</f>
        <v>1</v>
      </c>
      <c r="L1362" s="2" t="str">
        <f>IF(AND(I1362=1,J1362=1,K1362=1),COUNTIFS($I$2:I1362,1,$J$2:J1362,1,$K$2:K1362,1),"")</f>
        <v/>
      </c>
      <c r="M1362" s="2"/>
    </row>
    <row r="1363" spans="1:13" ht="14.5" x14ac:dyDescent="0.35">
      <c r="A1363" s="2" t="s">
        <v>1841</v>
      </c>
      <c r="B1363" s="5">
        <v>46042</v>
      </c>
      <c r="C1363" s="2" t="s">
        <v>64</v>
      </c>
      <c r="D1363" s="2" t="s">
        <v>186</v>
      </c>
      <c r="E1363" s="3" t="s">
        <v>187</v>
      </c>
      <c r="F1363" s="2">
        <v>60</v>
      </c>
      <c r="G1363" s="2" t="s">
        <v>121</v>
      </c>
      <c r="H1363" s="2">
        <v>48300</v>
      </c>
      <c r="I1363" s="2">
        <f>IF(AND(B1363&gt;=GR_Report!$C$4,B1363&lt;=GR_Report!$E$4),1,0)</f>
        <v>0</v>
      </c>
      <c r="J1363" s="2">
        <f>IF(GR_Report!$C$6="All",1,IF(C1363=GR_Report!$C$6,1,0))</f>
        <v>1</v>
      </c>
      <c r="K1363" s="2">
        <f>IF(GR_Report!$G$6="All",1,IF(D1363=GR_Report!$G$6,1,0))</f>
        <v>1</v>
      </c>
      <c r="L1363" s="2" t="str">
        <f>IF(AND(I1363=1,J1363=1,K1363=1),COUNTIFS($I$2:I1363,1,$J$2:J1363,1,$K$2:K1363,1),"")</f>
        <v/>
      </c>
      <c r="M1363" s="2"/>
    </row>
    <row r="1364" spans="1:13" ht="14.5" hidden="1" x14ac:dyDescent="0.35">
      <c r="A1364" s="2" t="s">
        <v>1842</v>
      </c>
      <c r="B1364" s="5">
        <v>46172</v>
      </c>
      <c r="C1364" s="2" t="s">
        <v>30</v>
      </c>
      <c r="D1364" s="2" t="s">
        <v>322</v>
      </c>
      <c r="E1364" s="3" t="s">
        <v>323</v>
      </c>
      <c r="F1364" s="2">
        <v>50</v>
      </c>
      <c r="G1364" s="2" t="s">
        <v>15</v>
      </c>
      <c r="H1364" s="2">
        <v>68400</v>
      </c>
      <c r="I1364" s="2">
        <f>IF(AND(B1364&gt;=GR_Report!$C$4,B1364&lt;=GR_Report!$E$4),1,0)</f>
        <v>0</v>
      </c>
      <c r="J1364" s="2">
        <f>IF(GR_Report!$C$6="All",1,IF(C1364=GR_Report!$C$6,1,0))</f>
        <v>1</v>
      </c>
      <c r="K1364" s="2">
        <f>IF(GR_Report!$G$6="All",1,IF(D1364=GR_Report!$G$6,1,0))</f>
        <v>1</v>
      </c>
      <c r="L1364" s="2" t="str">
        <f>IF(AND(I1364=1,J1364=1,K1364=1),COUNTIFS($I$2:I1364,1,$J$2:J1364,1,$K$2:K1364,1),"")</f>
        <v/>
      </c>
      <c r="M1364" s="2"/>
    </row>
    <row r="1365" spans="1:13" ht="14.5" hidden="1" x14ac:dyDescent="0.35">
      <c r="A1365" s="2" t="s">
        <v>1843</v>
      </c>
      <c r="B1365" s="5">
        <v>46112</v>
      </c>
      <c r="C1365" s="2" t="s">
        <v>76</v>
      </c>
      <c r="D1365" s="2" t="s">
        <v>74</v>
      </c>
      <c r="E1365" s="3" t="s">
        <v>75</v>
      </c>
      <c r="F1365" s="2">
        <v>40</v>
      </c>
      <c r="G1365" s="2" t="s">
        <v>15</v>
      </c>
      <c r="H1365" s="2">
        <v>43000</v>
      </c>
      <c r="I1365" s="2">
        <f>IF(AND(B1365&gt;=GR_Report!$C$4,B1365&lt;=GR_Report!$E$4),1,0)</f>
        <v>1</v>
      </c>
      <c r="J1365" s="2">
        <f>IF(GR_Report!$C$6="All",1,IF(C1365=GR_Report!$C$6,1,0))</f>
        <v>1</v>
      </c>
      <c r="K1365" s="2">
        <f>IF(GR_Report!$G$6="All",1,IF(D1365=GR_Report!$G$6,1,0))</f>
        <v>1</v>
      </c>
      <c r="L1365" s="2">
        <f>IF(AND(I1365=1,J1365=1,K1365=1),COUNTIFS($I$2:I1365,1,$J$2:J1365,1,$K$2:K1365,1),"")</f>
        <v>232</v>
      </c>
      <c r="M1365" s="2"/>
    </row>
    <row r="1366" spans="1:13" ht="14.5" hidden="1" x14ac:dyDescent="0.35">
      <c r="A1366" s="2" t="s">
        <v>1844</v>
      </c>
      <c r="B1366" s="5">
        <v>46059</v>
      </c>
      <c r="C1366" s="2" t="s">
        <v>71</v>
      </c>
      <c r="D1366" s="2" t="s">
        <v>168</v>
      </c>
      <c r="E1366" s="3" t="s">
        <v>169</v>
      </c>
      <c r="F1366" s="2">
        <v>60</v>
      </c>
      <c r="G1366" s="2" t="s">
        <v>121</v>
      </c>
      <c r="H1366" s="2">
        <v>8900</v>
      </c>
      <c r="I1366" s="2">
        <f>IF(AND(B1366&gt;=GR_Report!$C$4,B1366&lt;=GR_Report!$E$4),1,0)</f>
        <v>0</v>
      </c>
      <c r="J1366" s="2">
        <f>IF(GR_Report!$C$6="All",1,IF(C1366=GR_Report!$C$6,1,0))</f>
        <v>1</v>
      </c>
      <c r="K1366" s="2">
        <f>IF(GR_Report!$G$6="All",1,IF(D1366=GR_Report!$G$6,1,0))</f>
        <v>1</v>
      </c>
      <c r="L1366" s="2" t="str">
        <f>IF(AND(I1366=1,J1366=1,K1366=1),COUNTIFS($I$2:I1366,1,$J$2:J1366,1,$K$2:K1366,1),"")</f>
        <v/>
      </c>
      <c r="M1366" s="2"/>
    </row>
    <row r="1367" spans="1:13" ht="14.5" hidden="1" x14ac:dyDescent="0.35">
      <c r="A1367" s="2" t="s">
        <v>1845</v>
      </c>
      <c r="B1367" s="5">
        <v>46119</v>
      </c>
      <c r="C1367" s="2" t="s">
        <v>105</v>
      </c>
      <c r="D1367" s="2" t="s">
        <v>335</v>
      </c>
      <c r="E1367" s="3" t="s">
        <v>336</v>
      </c>
      <c r="F1367" s="2">
        <v>200</v>
      </c>
      <c r="G1367" s="2" t="s">
        <v>15</v>
      </c>
      <c r="H1367" s="2">
        <v>45300</v>
      </c>
      <c r="I1367" s="2">
        <f>IF(AND(B1367&gt;=GR_Report!$C$4,B1367&lt;=GR_Report!$E$4),1,0)</f>
        <v>0</v>
      </c>
      <c r="J1367" s="2">
        <f>IF(GR_Report!$C$6="All",1,IF(C1367=GR_Report!$C$6,1,0))</f>
        <v>1</v>
      </c>
      <c r="K1367" s="2">
        <f>IF(GR_Report!$G$6="All",1,IF(D1367=GR_Report!$G$6,1,0))</f>
        <v>1</v>
      </c>
      <c r="L1367" s="2" t="str">
        <f>IF(AND(I1367=1,J1367=1,K1367=1),COUNTIFS($I$2:I1367,1,$J$2:J1367,1,$K$2:K1367,1),"")</f>
        <v/>
      </c>
      <c r="M1367" s="2"/>
    </row>
    <row r="1368" spans="1:13" ht="14.5" x14ac:dyDescent="0.35">
      <c r="A1368" s="2" t="s">
        <v>1846</v>
      </c>
      <c r="B1368" s="5">
        <v>46037</v>
      </c>
      <c r="C1368" s="2" t="s">
        <v>56</v>
      </c>
      <c r="D1368" s="2" t="s">
        <v>230</v>
      </c>
      <c r="E1368" s="3" t="s">
        <v>231</v>
      </c>
      <c r="F1368" s="2">
        <v>60</v>
      </c>
      <c r="G1368" s="2" t="s">
        <v>121</v>
      </c>
      <c r="H1368" s="2">
        <v>54500</v>
      </c>
      <c r="I1368" s="2">
        <f>IF(AND(B1368&gt;=GR_Report!$C$4,B1368&lt;=GR_Report!$E$4),1,0)</f>
        <v>0</v>
      </c>
      <c r="J1368" s="2">
        <f>IF(GR_Report!$C$6="All",1,IF(C1368=GR_Report!$C$6,1,0))</f>
        <v>1</v>
      </c>
      <c r="K1368" s="2">
        <f>IF(GR_Report!$G$6="All",1,IF(D1368=GR_Report!$G$6,1,0))</f>
        <v>1</v>
      </c>
      <c r="L1368" s="2" t="str">
        <f>IF(AND(I1368=1,J1368=1,K1368=1),COUNTIFS($I$2:I1368,1,$J$2:J1368,1,$K$2:K1368,1),"")</f>
        <v/>
      </c>
      <c r="M1368" s="2"/>
    </row>
    <row r="1369" spans="1:13" ht="14.5" hidden="1" x14ac:dyDescent="0.35">
      <c r="A1369" s="2" t="s">
        <v>1847</v>
      </c>
      <c r="B1369" s="5">
        <v>46054</v>
      </c>
      <c r="C1369" s="2" t="s">
        <v>64</v>
      </c>
      <c r="D1369" s="2" t="s">
        <v>186</v>
      </c>
      <c r="E1369" s="3" t="s">
        <v>187</v>
      </c>
      <c r="F1369" s="2">
        <v>60</v>
      </c>
      <c r="G1369" s="2" t="s">
        <v>121</v>
      </c>
      <c r="H1369" s="2">
        <v>48300</v>
      </c>
      <c r="I1369" s="2">
        <f>IF(AND(B1369&gt;=GR_Report!$C$4,B1369&lt;=GR_Report!$E$4),1,0)</f>
        <v>0</v>
      </c>
      <c r="J1369" s="2">
        <f>IF(GR_Report!$C$6="All",1,IF(C1369=GR_Report!$C$6,1,0))</f>
        <v>1</v>
      </c>
      <c r="K1369" s="2">
        <f>IF(GR_Report!$G$6="All",1,IF(D1369=GR_Report!$G$6,1,0))</f>
        <v>1</v>
      </c>
      <c r="L1369" s="2" t="str">
        <f>IF(AND(I1369=1,J1369=1,K1369=1),COUNTIFS($I$2:I1369,1,$J$2:J1369,1,$K$2:K1369,1),"")</f>
        <v/>
      </c>
      <c r="M1369" s="2"/>
    </row>
    <row r="1370" spans="1:13" ht="14.5" hidden="1" x14ac:dyDescent="0.35">
      <c r="A1370" s="2" t="s">
        <v>1848</v>
      </c>
      <c r="B1370" s="5">
        <v>46089</v>
      </c>
      <c r="C1370" s="2" t="s">
        <v>163</v>
      </c>
      <c r="D1370" s="2" t="s">
        <v>166</v>
      </c>
      <c r="E1370" s="3" t="s">
        <v>167</v>
      </c>
      <c r="F1370" s="2">
        <v>60</v>
      </c>
      <c r="G1370" s="2" t="s">
        <v>121</v>
      </c>
      <c r="H1370" s="2">
        <v>65000</v>
      </c>
      <c r="I1370" s="2">
        <f>IF(AND(B1370&gt;=GR_Report!$C$4,B1370&lt;=GR_Report!$E$4),1,0)</f>
        <v>1</v>
      </c>
      <c r="J1370" s="2">
        <f>IF(GR_Report!$C$6="All",1,IF(C1370=GR_Report!$C$6,1,0))</f>
        <v>1</v>
      </c>
      <c r="K1370" s="2">
        <f>IF(GR_Report!$G$6="All",1,IF(D1370=GR_Report!$G$6,1,0))</f>
        <v>1</v>
      </c>
      <c r="L1370" s="2">
        <f>IF(AND(I1370=1,J1370=1,K1370=1),COUNTIFS($I$2:I1370,1,$J$2:J1370,1,$K$2:K1370,1),"")</f>
        <v>233</v>
      </c>
      <c r="M1370" s="2"/>
    </row>
    <row r="1371" spans="1:13" ht="14.5" hidden="1" x14ac:dyDescent="0.35">
      <c r="A1371" s="2" t="s">
        <v>1849</v>
      </c>
      <c r="B1371" s="5">
        <v>46061</v>
      </c>
      <c r="C1371" s="2" t="s">
        <v>147</v>
      </c>
      <c r="D1371" s="2" t="s">
        <v>245</v>
      </c>
      <c r="E1371" s="3" t="s">
        <v>246</v>
      </c>
      <c r="F1371" s="2">
        <v>100</v>
      </c>
      <c r="G1371" s="2" t="s">
        <v>121</v>
      </c>
      <c r="H1371" s="2">
        <v>15700</v>
      </c>
      <c r="I1371" s="2">
        <f>IF(AND(B1371&gt;=GR_Report!$C$4,B1371&lt;=GR_Report!$E$4),1,0)</f>
        <v>0</v>
      </c>
      <c r="J1371" s="2">
        <f>IF(GR_Report!$C$6="All",1,IF(C1371=GR_Report!$C$6,1,0))</f>
        <v>1</v>
      </c>
      <c r="K1371" s="2">
        <f>IF(GR_Report!$G$6="All",1,IF(D1371=GR_Report!$G$6,1,0))</f>
        <v>1</v>
      </c>
      <c r="L1371" s="2" t="str">
        <f>IF(AND(I1371=1,J1371=1,K1371=1),COUNTIFS($I$2:I1371,1,$J$2:J1371,1,$K$2:K1371,1),"")</f>
        <v/>
      </c>
      <c r="M1371" s="2"/>
    </row>
    <row r="1372" spans="1:13" ht="14.5" hidden="1" x14ac:dyDescent="0.35">
      <c r="A1372" s="2" t="s">
        <v>1850</v>
      </c>
      <c r="B1372" s="5">
        <v>46196</v>
      </c>
      <c r="C1372" s="2" t="s">
        <v>30</v>
      </c>
      <c r="D1372" s="2" t="s">
        <v>278</v>
      </c>
      <c r="E1372" s="3" t="s">
        <v>279</v>
      </c>
      <c r="F1372" s="2">
        <v>100</v>
      </c>
      <c r="G1372" s="2" t="s">
        <v>262</v>
      </c>
      <c r="H1372" s="2">
        <v>24400</v>
      </c>
      <c r="I1372" s="2">
        <f>IF(AND(B1372&gt;=GR_Report!$C$4,B1372&lt;=GR_Report!$E$4),1,0)</f>
        <v>0</v>
      </c>
      <c r="J1372" s="2">
        <f>IF(GR_Report!$C$6="All",1,IF(C1372=GR_Report!$C$6,1,0))</f>
        <v>1</v>
      </c>
      <c r="K1372" s="2">
        <f>IF(GR_Report!$G$6="All",1,IF(D1372=GR_Report!$G$6,1,0))</f>
        <v>1</v>
      </c>
      <c r="L1372" s="2" t="str">
        <f>IF(AND(I1372=1,J1372=1,K1372=1),COUNTIFS($I$2:I1372,1,$J$2:J1372,1,$K$2:K1372,1),"")</f>
        <v/>
      </c>
      <c r="M1372" s="2"/>
    </row>
    <row r="1373" spans="1:13" ht="14.5" hidden="1" x14ac:dyDescent="0.35">
      <c r="A1373" s="2" t="s">
        <v>1851</v>
      </c>
      <c r="B1373" s="5">
        <v>46070</v>
      </c>
      <c r="C1373" s="2" t="s">
        <v>290</v>
      </c>
      <c r="D1373" s="2" t="s">
        <v>468</v>
      </c>
      <c r="E1373" s="3" t="s">
        <v>469</v>
      </c>
      <c r="F1373" s="2">
        <v>150</v>
      </c>
      <c r="G1373" s="2" t="s">
        <v>121</v>
      </c>
      <c r="H1373" s="2">
        <v>28800</v>
      </c>
      <c r="I1373" s="2">
        <f>IF(AND(B1373&gt;=GR_Report!$C$4,B1373&lt;=GR_Report!$E$4),1,0)</f>
        <v>0</v>
      </c>
      <c r="J1373" s="2">
        <f>IF(GR_Report!$C$6="All",1,IF(C1373=GR_Report!$C$6,1,0))</f>
        <v>1</v>
      </c>
      <c r="K1373" s="2">
        <f>IF(GR_Report!$G$6="All",1,IF(D1373=GR_Report!$G$6,1,0))</f>
        <v>1</v>
      </c>
      <c r="L1373" s="2" t="str">
        <f>IF(AND(I1373=1,J1373=1,K1373=1),COUNTIFS($I$2:I1373,1,$J$2:J1373,1,$K$2:K1373,1),"")</f>
        <v/>
      </c>
      <c r="M1373" s="2"/>
    </row>
    <row r="1374" spans="1:13" ht="14.5" x14ac:dyDescent="0.35">
      <c r="A1374" s="2" t="s">
        <v>1852</v>
      </c>
      <c r="B1374" s="5">
        <v>46040</v>
      </c>
      <c r="C1374" s="2" t="s">
        <v>234</v>
      </c>
      <c r="D1374" s="2" t="s">
        <v>380</v>
      </c>
      <c r="E1374" s="3" t="s">
        <v>381</v>
      </c>
      <c r="F1374" s="2">
        <v>50</v>
      </c>
      <c r="G1374" s="2" t="s">
        <v>121</v>
      </c>
      <c r="H1374" s="2">
        <v>25800</v>
      </c>
      <c r="I1374" s="2">
        <f>IF(AND(B1374&gt;=GR_Report!$C$4,B1374&lt;=GR_Report!$E$4),1,0)</f>
        <v>0</v>
      </c>
      <c r="J1374" s="2">
        <f>IF(GR_Report!$C$6="All",1,IF(C1374=GR_Report!$C$6,1,0))</f>
        <v>1</v>
      </c>
      <c r="K1374" s="2">
        <f>IF(GR_Report!$G$6="All",1,IF(D1374=GR_Report!$G$6,1,0))</f>
        <v>1</v>
      </c>
      <c r="L1374" s="2" t="str">
        <f>IF(AND(I1374=1,J1374=1,K1374=1),COUNTIFS($I$2:I1374,1,$J$2:J1374,1,$K$2:K1374,1),"")</f>
        <v/>
      </c>
      <c r="M1374" s="2"/>
    </row>
    <row r="1375" spans="1:13" ht="14.5" x14ac:dyDescent="0.35">
      <c r="A1375" s="2" t="s">
        <v>1853</v>
      </c>
      <c r="B1375" s="5">
        <v>46047</v>
      </c>
      <c r="C1375" s="2" t="s">
        <v>30</v>
      </c>
      <c r="D1375" s="2" t="s">
        <v>108</v>
      </c>
      <c r="E1375" s="3" t="s">
        <v>109</v>
      </c>
      <c r="F1375" s="2">
        <v>40</v>
      </c>
      <c r="G1375" s="2" t="s">
        <v>15</v>
      </c>
      <c r="H1375" s="2">
        <v>4300</v>
      </c>
      <c r="I1375" s="2">
        <f>IF(AND(B1375&gt;=GR_Report!$C$4,B1375&lt;=GR_Report!$E$4),1,0)</f>
        <v>0</v>
      </c>
      <c r="J1375" s="2">
        <f>IF(GR_Report!$C$6="All",1,IF(C1375=GR_Report!$C$6,1,0))</f>
        <v>1</v>
      </c>
      <c r="K1375" s="2">
        <f>IF(GR_Report!$G$6="All",1,IF(D1375=GR_Report!$G$6,1,0))</f>
        <v>1</v>
      </c>
      <c r="L1375" s="2" t="str">
        <f>IF(AND(I1375=1,J1375=1,K1375=1),COUNTIFS($I$2:I1375,1,$J$2:J1375,1,$K$2:K1375,1),"")</f>
        <v/>
      </c>
      <c r="M1375" s="2"/>
    </row>
    <row r="1376" spans="1:13" ht="14.5" hidden="1" x14ac:dyDescent="0.35">
      <c r="A1376" s="2" t="s">
        <v>1854</v>
      </c>
      <c r="B1376" s="5">
        <v>46148</v>
      </c>
      <c r="C1376" s="2" t="s">
        <v>41</v>
      </c>
      <c r="D1376" s="2" t="s">
        <v>337</v>
      </c>
      <c r="E1376" s="3" t="s">
        <v>338</v>
      </c>
      <c r="F1376" s="2">
        <v>50</v>
      </c>
      <c r="G1376" s="2" t="s">
        <v>15</v>
      </c>
      <c r="H1376" s="2">
        <v>8100</v>
      </c>
      <c r="I1376" s="2">
        <f>IF(AND(B1376&gt;=GR_Report!$C$4,B1376&lt;=GR_Report!$E$4),1,0)</f>
        <v>0</v>
      </c>
      <c r="J1376" s="2">
        <f>IF(GR_Report!$C$6="All",1,IF(C1376=GR_Report!$C$6,1,0))</f>
        <v>1</v>
      </c>
      <c r="K1376" s="2">
        <f>IF(GR_Report!$G$6="All",1,IF(D1376=GR_Report!$G$6,1,0))</f>
        <v>1</v>
      </c>
      <c r="L1376" s="2" t="str">
        <f>IF(AND(I1376=1,J1376=1,K1376=1),COUNTIFS($I$2:I1376,1,$J$2:J1376,1,$K$2:K1376,1),"")</f>
        <v/>
      </c>
      <c r="M1376" s="2"/>
    </row>
    <row r="1377" spans="1:13" ht="14.5" hidden="1" x14ac:dyDescent="0.35">
      <c r="A1377" s="2" t="s">
        <v>1855</v>
      </c>
      <c r="B1377" s="5">
        <v>46079</v>
      </c>
      <c r="C1377" s="2" t="s">
        <v>46</v>
      </c>
      <c r="D1377" s="2" t="s">
        <v>413</v>
      </c>
      <c r="E1377" s="3" t="s">
        <v>414</v>
      </c>
      <c r="F1377" s="2">
        <v>200</v>
      </c>
      <c r="G1377" s="2" t="s">
        <v>121</v>
      </c>
      <c r="H1377" s="2">
        <v>58900</v>
      </c>
      <c r="I1377" s="2">
        <f>IF(AND(B1377&gt;=GR_Report!$C$4,B1377&lt;=GR_Report!$E$4),1,0)</f>
        <v>0</v>
      </c>
      <c r="J1377" s="2">
        <f>IF(GR_Report!$C$6="All",1,IF(C1377=GR_Report!$C$6,1,0))</f>
        <v>1</v>
      </c>
      <c r="K1377" s="2">
        <f>IF(GR_Report!$G$6="All",1,IF(D1377=GR_Report!$G$6,1,0))</f>
        <v>1</v>
      </c>
      <c r="L1377" s="2" t="str">
        <f>IF(AND(I1377=1,J1377=1,K1377=1),COUNTIFS($I$2:I1377,1,$J$2:J1377,1,$K$2:K1377,1),"")</f>
        <v/>
      </c>
      <c r="M1377" s="2"/>
    </row>
    <row r="1378" spans="1:13" ht="14.5" hidden="1" x14ac:dyDescent="0.35">
      <c r="A1378" s="2" t="s">
        <v>1856</v>
      </c>
      <c r="B1378" s="5">
        <v>46150</v>
      </c>
      <c r="C1378" s="2" t="s">
        <v>61</v>
      </c>
      <c r="D1378" s="2" t="s">
        <v>59</v>
      </c>
      <c r="E1378" s="3" t="s">
        <v>60</v>
      </c>
      <c r="F1378" s="2">
        <v>150</v>
      </c>
      <c r="G1378" s="2" t="s">
        <v>15</v>
      </c>
      <c r="H1378" s="2">
        <v>64800</v>
      </c>
      <c r="I1378" s="2">
        <f>IF(AND(B1378&gt;=GR_Report!$C$4,B1378&lt;=GR_Report!$E$4),1,0)</f>
        <v>0</v>
      </c>
      <c r="J1378" s="2">
        <f>IF(GR_Report!$C$6="All",1,IF(C1378=GR_Report!$C$6,1,0))</f>
        <v>1</v>
      </c>
      <c r="K1378" s="2">
        <f>IF(GR_Report!$G$6="All",1,IF(D1378=GR_Report!$G$6,1,0))</f>
        <v>1</v>
      </c>
      <c r="L1378" s="2" t="str">
        <f>IF(AND(I1378=1,J1378=1,K1378=1),COUNTIFS($I$2:I1378,1,$J$2:J1378,1,$K$2:K1378,1),"")</f>
        <v/>
      </c>
      <c r="M1378" s="2"/>
    </row>
    <row r="1379" spans="1:13" ht="14.5" hidden="1" x14ac:dyDescent="0.35">
      <c r="A1379" s="2" t="s">
        <v>1857</v>
      </c>
      <c r="B1379" s="5">
        <v>46196</v>
      </c>
      <c r="C1379" s="2" t="s">
        <v>172</v>
      </c>
      <c r="D1379" s="2" t="s">
        <v>429</v>
      </c>
      <c r="E1379" s="3" t="s">
        <v>430</v>
      </c>
      <c r="F1379" s="2">
        <v>20</v>
      </c>
      <c r="G1379" s="2" t="s">
        <v>121</v>
      </c>
      <c r="H1379" s="2">
        <v>73800</v>
      </c>
      <c r="I1379" s="2">
        <f>IF(AND(B1379&gt;=GR_Report!$C$4,B1379&lt;=GR_Report!$E$4),1,0)</f>
        <v>0</v>
      </c>
      <c r="J1379" s="2">
        <f>IF(GR_Report!$C$6="All",1,IF(C1379=GR_Report!$C$6,1,0))</f>
        <v>1</v>
      </c>
      <c r="K1379" s="2">
        <f>IF(GR_Report!$G$6="All",1,IF(D1379=GR_Report!$G$6,1,0))</f>
        <v>1</v>
      </c>
      <c r="L1379" s="2" t="str">
        <f>IF(AND(I1379=1,J1379=1,K1379=1),COUNTIFS($I$2:I1379,1,$J$2:J1379,1,$K$2:K1379,1),"")</f>
        <v/>
      </c>
      <c r="M1379" s="2"/>
    </row>
    <row r="1380" spans="1:13" ht="14.5" hidden="1" x14ac:dyDescent="0.35">
      <c r="A1380" s="2" t="s">
        <v>1858</v>
      </c>
      <c r="B1380" s="5">
        <v>46151</v>
      </c>
      <c r="C1380" s="2" t="s">
        <v>38</v>
      </c>
      <c r="D1380" s="2" t="s">
        <v>258</v>
      </c>
      <c r="E1380" s="3" t="s">
        <v>259</v>
      </c>
      <c r="F1380" s="2">
        <v>50</v>
      </c>
      <c r="G1380" s="2" t="s">
        <v>262</v>
      </c>
      <c r="H1380" s="2">
        <v>82600</v>
      </c>
      <c r="I1380" s="2">
        <f>IF(AND(B1380&gt;=GR_Report!$C$4,B1380&lt;=GR_Report!$E$4),1,0)</f>
        <v>0</v>
      </c>
      <c r="J1380" s="2">
        <f>IF(GR_Report!$C$6="All",1,IF(C1380=GR_Report!$C$6,1,0))</f>
        <v>1</v>
      </c>
      <c r="K1380" s="2">
        <f>IF(GR_Report!$G$6="All",1,IF(D1380=GR_Report!$G$6,1,0))</f>
        <v>1</v>
      </c>
      <c r="L1380" s="2" t="str">
        <f>IF(AND(I1380=1,J1380=1,K1380=1),COUNTIFS($I$2:I1380,1,$J$2:J1380,1,$K$2:K1380,1),"")</f>
        <v/>
      </c>
      <c r="M1380" s="2"/>
    </row>
    <row r="1381" spans="1:13" ht="14.5" hidden="1" x14ac:dyDescent="0.35">
      <c r="A1381" s="2" t="s">
        <v>1859</v>
      </c>
      <c r="B1381" s="5">
        <v>46082</v>
      </c>
      <c r="C1381" s="2" t="s">
        <v>290</v>
      </c>
      <c r="D1381" s="2" t="s">
        <v>333</v>
      </c>
      <c r="E1381" s="3" t="s">
        <v>334</v>
      </c>
      <c r="F1381" s="2">
        <v>60</v>
      </c>
      <c r="G1381" s="2" t="s">
        <v>15</v>
      </c>
      <c r="H1381" s="2">
        <v>35800</v>
      </c>
      <c r="I1381" s="2">
        <f>IF(AND(B1381&gt;=GR_Report!$C$4,B1381&lt;=GR_Report!$E$4),1,0)</f>
        <v>1</v>
      </c>
      <c r="J1381" s="2">
        <f>IF(GR_Report!$C$6="All",1,IF(C1381=GR_Report!$C$6,1,0))</f>
        <v>1</v>
      </c>
      <c r="K1381" s="2">
        <f>IF(GR_Report!$G$6="All",1,IF(D1381=GR_Report!$G$6,1,0))</f>
        <v>1</v>
      </c>
      <c r="L1381" s="2">
        <f>IF(AND(I1381=1,J1381=1,K1381=1),COUNTIFS($I$2:I1381,1,$J$2:J1381,1,$K$2:K1381,1),"")</f>
        <v>234</v>
      </c>
      <c r="M1381" s="2"/>
    </row>
    <row r="1382" spans="1:13" ht="14.5" hidden="1" x14ac:dyDescent="0.35">
      <c r="A1382" s="2" t="s">
        <v>1860</v>
      </c>
      <c r="B1382" s="5">
        <v>46065</v>
      </c>
      <c r="C1382" s="2" t="s">
        <v>112</v>
      </c>
      <c r="D1382" s="2" t="s">
        <v>132</v>
      </c>
      <c r="E1382" s="3" t="s">
        <v>133</v>
      </c>
      <c r="F1382" s="2">
        <v>100</v>
      </c>
      <c r="G1382" s="2" t="s">
        <v>121</v>
      </c>
      <c r="H1382" s="2">
        <v>18300</v>
      </c>
      <c r="I1382" s="2">
        <f>IF(AND(B1382&gt;=GR_Report!$C$4,B1382&lt;=GR_Report!$E$4),1,0)</f>
        <v>0</v>
      </c>
      <c r="J1382" s="2">
        <f>IF(GR_Report!$C$6="All",1,IF(C1382=GR_Report!$C$6,1,0))</f>
        <v>1</v>
      </c>
      <c r="K1382" s="2">
        <f>IF(GR_Report!$G$6="All",1,IF(D1382=GR_Report!$G$6,1,0))</f>
        <v>1</v>
      </c>
      <c r="L1382" s="2" t="str">
        <f>IF(AND(I1382=1,J1382=1,K1382=1),COUNTIFS($I$2:I1382,1,$J$2:J1382,1,$K$2:K1382,1),"")</f>
        <v/>
      </c>
      <c r="M1382" s="2"/>
    </row>
    <row r="1383" spans="1:13" ht="14.5" x14ac:dyDescent="0.35">
      <c r="A1383" s="2" t="s">
        <v>1861</v>
      </c>
      <c r="B1383" s="5">
        <v>46034</v>
      </c>
      <c r="C1383" s="2" t="s">
        <v>16</v>
      </c>
      <c r="D1383" s="2" t="s">
        <v>460</v>
      </c>
      <c r="E1383" s="3" t="s">
        <v>461</v>
      </c>
      <c r="F1383" s="2">
        <v>120</v>
      </c>
      <c r="G1383" s="2" t="s">
        <v>121</v>
      </c>
      <c r="H1383" s="2">
        <v>70900</v>
      </c>
      <c r="I1383" s="2">
        <f>IF(AND(B1383&gt;=GR_Report!$C$4,B1383&lt;=GR_Report!$E$4),1,0)</f>
        <v>0</v>
      </c>
      <c r="J1383" s="2">
        <f>IF(GR_Report!$C$6="All",1,IF(C1383=GR_Report!$C$6,1,0))</f>
        <v>1</v>
      </c>
      <c r="K1383" s="2">
        <f>IF(GR_Report!$G$6="All",1,IF(D1383=GR_Report!$G$6,1,0))</f>
        <v>1</v>
      </c>
      <c r="L1383" s="2" t="str">
        <f>IF(AND(I1383=1,J1383=1,K1383=1),COUNTIFS($I$2:I1383,1,$J$2:J1383,1,$K$2:K1383,1),"")</f>
        <v/>
      </c>
      <c r="M1383" s="2"/>
    </row>
    <row r="1384" spans="1:13" ht="14.5" hidden="1" x14ac:dyDescent="0.35">
      <c r="A1384" s="2" t="s">
        <v>1862</v>
      </c>
      <c r="B1384" s="5">
        <v>46161</v>
      </c>
      <c r="C1384" s="2" t="s">
        <v>156</v>
      </c>
      <c r="D1384" s="2" t="s">
        <v>405</v>
      </c>
      <c r="E1384" s="3" t="s">
        <v>406</v>
      </c>
      <c r="F1384" s="2">
        <v>120</v>
      </c>
      <c r="G1384" s="2" t="s">
        <v>121</v>
      </c>
      <c r="H1384" s="2">
        <v>37900</v>
      </c>
      <c r="I1384" s="2">
        <f>IF(AND(B1384&gt;=GR_Report!$C$4,B1384&lt;=GR_Report!$E$4),1,0)</f>
        <v>0</v>
      </c>
      <c r="J1384" s="2">
        <f>IF(GR_Report!$C$6="All",1,IF(C1384=GR_Report!$C$6,1,0))</f>
        <v>1</v>
      </c>
      <c r="K1384" s="2">
        <f>IF(GR_Report!$G$6="All",1,IF(D1384=GR_Report!$G$6,1,0))</f>
        <v>1</v>
      </c>
      <c r="L1384" s="2" t="str">
        <f>IF(AND(I1384=1,J1384=1,K1384=1),COUNTIFS($I$2:I1384,1,$J$2:J1384,1,$K$2:K1384,1),"")</f>
        <v/>
      </c>
      <c r="M1384" s="2"/>
    </row>
    <row r="1385" spans="1:13" ht="14.5" hidden="1" x14ac:dyDescent="0.35">
      <c r="A1385" s="2" t="s">
        <v>1863</v>
      </c>
      <c r="B1385" s="5">
        <v>46061</v>
      </c>
      <c r="C1385" s="2" t="s">
        <v>20</v>
      </c>
      <c r="D1385" s="2" t="s">
        <v>72</v>
      </c>
      <c r="E1385" s="3" t="s">
        <v>73</v>
      </c>
      <c r="F1385" s="2">
        <v>60</v>
      </c>
      <c r="G1385" s="2" t="s">
        <v>15</v>
      </c>
      <c r="H1385" s="2">
        <v>34400</v>
      </c>
      <c r="I1385" s="2">
        <f>IF(AND(B1385&gt;=GR_Report!$C$4,B1385&lt;=GR_Report!$E$4),1,0)</f>
        <v>0</v>
      </c>
      <c r="J1385" s="2">
        <f>IF(GR_Report!$C$6="All",1,IF(C1385=GR_Report!$C$6,1,0))</f>
        <v>1</v>
      </c>
      <c r="K1385" s="2">
        <f>IF(GR_Report!$G$6="All",1,IF(D1385=GR_Report!$G$6,1,0))</f>
        <v>1</v>
      </c>
      <c r="L1385" s="2" t="str">
        <f>IF(AND(I1385=1,J1385=1,K1385=1),COUNTIFS($I$2:I1385,1,$J$2:J1385,1,$K$2:K1385,1),"")</f>
        <v/>
      </c>
      <c r="M1385" s="2"/>
    </row>
    <row r="1386" spans="1:13" ht="14.5" hidden="1" x14ac:dyDescent="0.35">
      <c r="A1386" s="2" t="s">
        <v>1864</v>
      </c>
      <c r="B1386" s="5">
        <v>46140</v>
      </c>
      <c r="C1386" s="2" t="s">
        <v>49</v>
      </c>
      <c r="D1386" s="2" t="s">
        <v>442</v>
      </c>
      <c r="E1386" s="3" t="s">
        <v>443</v>
      </c>
      <c r="F1386" s="2">
        <v>120</v>
      </c>
      <c r="G1386" s="2" t="s">
        <v>121</v>
      </c>
      <c r="H1386" s="2">
        <v>15000</v>
      </c>
      <c r="I1386" s="2">
        <f>IF(AND(B1386&gt;=GR_Report!$C$4,B1386&lt;=GR_Report!$E$4),1,0)</f>
        <v>0</v>
      </c>
      <c r="J1386" s="2">
        <f>IF(GR_Report!$C$6="All",1,IF(C1386=GR_Report!$C$6,1,0))</f>
        <v>1</v>
      </c>
      <c r="K1386" s="2">
        <f>IF(GR_Report!$G$6="All",1,IF(D1386=GR_Report!$G$6,1,0))</f>
        <v>1</v>
      </c>
      <c r="L1386" s="2" t="str">
        <f>IF(AND(I1386=1,J1386=1,K1386=1),COUNTIFS($I$2:I1386,1,$J$2:J1386,1,$K$2:K1386,1),"")</f>
        <v/>
      </c>
      <c r="M1386" s="2"/>
    </row>
    <row r="1387" spans="1:13" ht="14.5" hidden="1" x14ac:dyDescent="0.35">
      <c r="A1387" s="2" t="s">
        <v>1865</v>
      </c>
      <c r="B1387" s="5">
        <v>46067</v>
      </c>
      <c r="C1387" s="2" t="s">
        <v>150</v>
      </c>
      <c r="D1387" s="2" t="s">
        <v>268</v>
      </c>
      <c r="E1387" s="3" t="s">
        <v>269</v>
      </c>
      <c r="F1387" s="2">
        <v>80</v>
      </c>
      <c r="G1387" s="2" t="s">
        <v>262</v>
      </c>
      <c r="H1387" s="2">
        <v>20500</v>
      </c>
      <c r="I1387" s="2">
        <f>IF(AND(B1387&gt;=GR_Report!$C$4,B1387&lt;=GR_Report!$E$4),1,0)</f>
        <v>0</v>
      </c>
      <c r="J1387" s="2">
        <f>IF(GR_Report!$C$6="All",1,IF(C1387=GR_Report!$C$6,1,0))</f>
        <v>1</v>
      </c>
      <c r="K1387" s="2">
        <f>IF(GR_Report!$G$6="All",1,IF(D1387=GR_Report!$G$6,1,0))</f>
        <v>1</v>
      </c>
      <c r="L1387" s="2" t="str">
        <f>IF(AND(I1387=1,J1387=1,K1387=1),COUNTIFS($I$2:I1387,1,$J$2:J1387,1,$K$2:K1387,1),"")</f>
        <v/>
      </c>
      <c r="M1387" s="2"/>
    </row>
    <row r="1388" spans="1:13" ht="14.5" x14ac:dyDescent="0.35">
      <c r="A1388" s="2" t="s">
        <v>1866</v>
      </c>
      <c r="B1388" s="5">
        <v>46049</v>
      </c>
      <c r="C1388" s="2" t="s">
        <v>46</v>
      </c>
      <c r="D1388" s="2" t="s">
        <v>413</v>
      </c>
      <c r="E1388" s="3" t="s">
        <v>414</v>
      </c>
      <c r="F1388" s="2">
        <v>20</v>
      </c>
      <c r="G1388" s="2" t="s">
        <v>121</v>
      </c>
      <c r="H1388" s="2">
        <v>58900</v>
      </c>
      <c r="I1388" s="2">
        <f>IF(AND(B1388&gt;=GR_Report!$C$4,B1388&lt;=GR_Report!$E$4),1,0)</f>
        <v>0</v>
      </c>
      <c r="J1388" s="2">
        <f>IF(GR_Report!$C$6="All",1,IF(C1388=GR_Report!$C$6,1,0))</f>
        <v>1</v>
      </c>
      <c r="K1388" s="2">
        <f>IF(GR_Report!$G$6="All",1,IF(D1388=GR_Report!$G$6,1,0))</f>
        <v>1</v>
      </c>
      <c r="L1388" s="2" t="str">
        <f>IF(AND(I1388=1,J1388=1,K1388=1),COUNTIFS($I$2:I1388,1,$J$2:J1388,1,$K$2:K1388,1),"")</f>
        <v/>
      </c>
      <c r="M1388" s="2"/>
    </row>
    <row r="1389" spans="1:13" ht="14.5" hidden="1" x14ac:dyDescent="0.35">
      <c r="A1389" s="2" t="s">
        <v>1867</v>
      </c>
      <c r="B1389" s="5">
        <v>46092</v>
      </c>
      <c r="C1389" s="2" t="s">
        <v>56</v>
      </c>
      <c r="D1389" s="2" t="s">
        <v>67</v>
      </c>
      <c r="E1389" s="3" t="s">
        <v>68</v>
      </c>
      <c r="F1389" s="2">
        <v>20</v>
      </c>
      <c r="G1389" s="2" t="s">
        <v>15</v>
      </c>
      <c r="H1389" s="2">
        <v>82400</v>
      </c>
      <c r="I1389" s="2">
        <f>IF(AND(B1389&gt;=GR_Report!$C$4,B1389&lt;=GR_Report!$E$4),1,0)</f>
        <v>1</v>
      </c>
      <c r="J1389" s="2">
        <f>IF(GR_Report!$C$6="All",1,IF(C1389=GR_Report!$C$6,1,0))</f>
        <v>1</v>
      </c>
      <c r="K1389" s="2">
        <f>IF(GR_Report!$G$6="All",1,IF(D1389=GR_Report!$G$6,1,0))</f>
        <v>1</v>
      </c>
      <c r="L1389" s="2">
        <f>IF(AND(I1389=1,J1389=1,K1389=1),COUNTIFS($I$2:I1389,1,$J$2:J1389,1,$K$2:K1389,1),"")</f>
        <v>235</v>
      </c>
      <c r="M1389" s="2"/>
    </row>
    <row r="1390" spans="1:13" ht="14.5" hidden="1" x14ac:dyDescent="0.35">
      <c r="A1390" s="2" t="s">
        <v>1868</v>
      </c>
      <c r="B1390" s="5">
        <v>46090</v>
      </c>
      <c r="C1390" s="2" t="s">
        <v>20</v>
      </c>
      <c r="D1390" s="2" t="s">
        <v>72</v>
      </c>
      <c r="E1390" s="3" t="s">
        <v>73</v>
      </c>
      <c r="F1390" s="2">
        <v>50</v>
      </c>
      <c r="G1390" s="2" t="s">
        <v>15</v>
      </c>
      <c r="H1390" s="2">
        <v>34400</v>
      </c>
      <c r="I1390" s="2">
        <f>IF(AND(B1390&gt;=GR_Report!$C$4,B1390&lt;=GR_Report!$E$4),1,0)</f>
        <v>1</v>
      </c>
      <c r="J1390" s="2">
        <f>IF(GR_Report!$C$6="All",1,IF(C1390=GR_Report!$C$6,1,0))</f>
        <v>1</v>
      </c>
      <c r="K1390" s="2">
        <f>IF(GR_Report!$G$6="All",1,IF(D1390=GR_Report!$G$6,1,0))</f>
        <v>1</v>
      </c>
      <c r="L1390" s="2">
        <f>IF(AND(I1390=1,J1390=1,K1390=1),COUNTIFS($I$2:I1390,1,$J$2:J1390,1,$K$2:K1390,1),"")</f>
        <v>236</v>
      </c>
      <c r="M1390" s="2"/>
    </row>
    <row r="1391" spans="1:13" ht="14.5" hidden="1" x14ac:dyDescent="0.35">
      <c r="A1391" s="2" t="s">
        <v>1869</v>
      </c>
      <c r="B1391" s="5">
        <v>46097</v>
      </c>
      <c r="C1391" s="2" t="s">
        <v>64</v>
      </c>
      <c r="D1391" s="2" t="s">
        <v>207</v>
      </c>
      <c r="E1391" s="3" t="s">
        <v>208</v>
      </c>
      <c r="F1391" s="2">
        <v>120</v>
      </c>
      <c r="G1391" s="2" t="s">
        <v>121</v>
      </c>
      <c r="H1391" s="2">
        <v>57800</v>
      </c>
      <c r="I1391" s="2">
        <f>IF(AND(B1391&gt;=GR_Report!$C$4,B1391&lt;=GR_Report!$E$4),1,0)</f>
        <v>1</v>
      </c>
      <c r="J1391" s="2">
        <f>IF(GR_Report!$C$6="All",1,IF(C1391=GR_Report!$C$6,1,0))</f>
        <v>1</v>
      </c>
      <c r="K1391" s="2">
        <f>IF(GR_Report!$G$6="All",1,IF(D1391=GR_Report!$G$6,1,0))</f>
        <v>1</v>
      </c>
      <c r="L1391" s="2">
        <f>IF(AND(I1391=1,J1391=1,K1391=1),COUNTIFS($I$2:I1391,1,$J$2:J1391,1,$K$2:K1391,1),"")</f>
        <v>237</v>
      </c>
      <c r="M1391" s="2"/>
    </row>
    <row r="1392" spans="1:13" ht="14.5" hidden="1" x14ac:dyDescent="0.35">
      <c r="A1392" s="2" t="s">
        <v>1870</v>
      </c>
      <c r="B1392" s="5">
        <v>46198</v>
      </c>
      <c r="C1392" s="2" t="s">
        <v>332</v>
      </c>
      <c r="D1392" s="2" t="s">
        <v>330</v>
      </c>
      <c r="E1392" s="3" t="s">
        <v>331</v>
      </c>
      <c r="F1392" s="2">
        <v>100</v>
      </c>
      <c r="G1392" s="2" t="s">
        <v>15</v>
      </c>
      <c r="H1392" s="2">
        <v>36800</v>
      </c>
      <c r="I1392" s="2">
        <f>IF(AND(B1392&gt;=GR_Report!$C$4,B1392&lt;=GR_Report!$E$4),1,0)</f>
        <v>0</v>
      </c>
      <c r="J1392" s="2">
        <f>IF(GR_Report!$C$6="All",1,IF(C1392=GR_Report!$C$6,1,0))</f>
        <v>1</v>
      </c>
      <c r="K1392" s="2">
        <f>IF(GR_Report!$G$6="All",1,IF(D1392=GR_Report!$G$6,1,0))</f>
        <v>1</v>
      </c>
      <c r="L1392" s="2" t="str">
        <f>IF(AND(I1392=1,J1392=1,K1392=1),COUNTIFS($I$2:I1392,1,$J$2:J1392,1,$K$2:K1392,1),"")</f>
        <v/>
      </c>
      <c r="M1392" s="2"/>
    </row>
    <row r="1393" spans="1:13" ht="14.5" hidden="1" x14ac:dyDescent="0.35">
      <c r="A1393" s="2" t="s">
        <v>1871</v>
      </c>
      <c r="B1393" s="5">
        <v>46121</v>
      </c>
      <c r="C1393" s="2" t="s">
        <v>16</v>
      </c>
      <c r="D1393" s="2" t="s">
        <v>345</v>
      </c>
      <c r="E1393" s="3" t="s">
        <v>346</v>
      </c>
      <c r="F1393" s="2">
        <v>40</v>
      </c>
      <c r="G1393" s="2" t="s">
        <v>15</v>
      </c>
      <c r="H1393" s="2">
        <v>28200</v>
      </c>
      <c r="I1393" s="2">
        <f>IF(AND(B1393&gt;=GR_Report!$C$4,B1393&lt;=GR_Report!$E$4),1,0)</f>
        <v>0</v>
      </c>
      <c r="J1393" s="2">
        <f>IF(GR_Report!$C$6="All",1,IF(C1393=GR_Report!$C$6,1,0))</f>
        <v>1</v>
      </c>
      <c r="K1393" s="2">
        <f>IF(GR_Report!$G$6="All",1,IF(D1393=GR_Report!$G$6,1,0))</f>
        <v>1</v>
      </c>
      <c r="L1393" s="2" t="str">
        <f>IF(AND(I1393=1,J1393=1,K1393=1),COUNTIFS($I$2:I1393,1,$J$2:J1393,1,$K$2:K1393,1),"")</f>
        <v/>
      </c>
      <c r="M1393" s="2"/>
    </row>
    <row r="1394" spans="1:13" ht="14.5" hidden="1" x14ac:dyDescent="0.35">
      <c r="A1394" s="2" t="s">
        <v>1872</v>
      </c>
      <c r="B1394" s="5">
        <v>46200</v>
      </c>
      <c r="C1394" s="2" t="s">
        <v>220</v>
      </c>
      <c r="D1394" s="2" t="s">
        <v>399</v>
      </c>
      <c r="E1394" s="3" t="s">
        <v>400</v>
      </c>
      <c r="F1394" s="2">
        <v>120</v>
      </c>
      <c r="G1394" s="2" t="s">
        <v>121</v>
      </c>
      <c r="H1394" s="2">
        <v>9000</v>
      </c>
      <c r="I1394" s="2">
        <f>IF(AND(B1394&gt;=GR_Report!$C$4,B1394&lt;=GR_Report!$E$4),1,0)</f>
        <v>0</v>
      </c>
      <c r="J1394" s="2">
        <f>IF(GR_Report!$C$6="All",1,IF(C1394=GR_Report!$C$6,1,0))</f>
        <v>1</v>
      </c>
      <c r="K1394" s="2">
        <f>IF(GR_Report!$G$6="All",1,IF(D1394=GR_Report!$G$6,1,0))</f>
        <v>1</v>
      </c>
      <c r="L1394" s="2" t="str">
        <f>IF(AND(I1394=1,J1394=1,K1394=1),COUNTIFS($I$2:I1394,1,$J$2:J1394,1,$K$2:K1394,1),"")</f>
        <v/>
      </c>
      <c r="M1394" s="2"/>
    </row>
    <row r="1395" spans="1:13" ht="14.5" hidden="1" x14ac:dyDescent="0.35">
      <c r="A1395" s="2" t="s">
        <v>1873</v>
      </c>
      <c r="B1395" s="5">
        <v>46071</v>
      </c>
      <c r="C1395" s="2" t="s">
        <v>163</v>
      </c>
      <c r="D1395" s="2" t="s">
        <v>427</v>
      </c>
      <c r="E1395" s="3" t="s">
        <v>428</v>
      </c>
      <c r="F1395" s="2">
        <v>200</v>
      </c>
      <c r="G1395" s="2" t="s">
        <v>121</v>
      </c>
      <c r="H1395" s="2">
        <v>80000</v>
      </c>
      <c r="I1395" s="2">
        <f>IF(AND(B1395&gt;=GR_Report!$C$4,B1395&lt;=GR_Report!$E$4),1,0)</f>
        <v>0</v>
      </c>
      <c r="J1395" s="2">
        <f>IF(GR_Report!$C$6="All",1,IF(C1395=GR_Report!$C$6,1,0))</f>
        <v>1</v>
      </c>
      <c r="K1395" s="2">
        <f>IF(GR_Report!$G$6="All",1,IF(D1395=GR_Report!$G$6,1,0))</f>
        <v>1</v>
      </c>
      <c r="L1395" s="2" t="str">
        <f>IF(AND(I1395=1,J1395=1,K1395=1),COUNTIFS($I$2:I1395,1,$J$2:J1395,1,$K$2:K1395,1),"")</f>
        <v/>
      </c>
      <c r="M1395" s="2"/>
    </row>
    <row r="1396" spans="1:13" ht="14.5" x14ac:dyDescent="0.35">
      <c r="A1396" s="2" t="s">
        <v>1874</v>
      </c>
      <c r="B1396" s="5">
        <v>46035</v>
      </c>
      <c r="C1396" s="2" t="s">
        <v>251</v>
      </c>
      <c r="D1396" s="2" t="s">
        <v>383</v>
      </c>
      <c r="E1396" s="3" t="s">
        <v>384</v>
      </c>
      <c r="F1396" s="2">
        <v>120</v>
      </c>
      <c r="G1396" s="2" t="s">
        <v>121</v>
      </c>
      <c r="H1396" s="2">
        <v>58500</v>
      </c>
      <c r="I1396" s="2">
        <f>IF(AND(B1396&gt;=GR_Report!$C$4,B1396&lt;=GR_Report!$E$4),1,0)</f>
        <v>0</v>
      </c>
      <c r="J1396" s="2">
        <f>IF(GR_Report!$C$6="All",1,IF(C1396=GR_Report!$C$6,1,0))</f>
        <v>1</v>
      </c>
      <c r="K1396" s="2">
        <f>IF(GR_Report!$G$6="All",1,IF(D1396=GR_Report!$G$6,1,0))</f>
        <v>1</v>
      </c>
      <c r="L1396" s="2" t="str">
        <f>IF(AND(I1396=1,J1396=1,K1396=1),COUNTIFS($I$2:I1396,1,$J$2:J1396,1,$K$2:K1396,1),"")</f>
        <v/>
      </c>
      <c r="M1396" s="2"/>
    </row>
    <row r="1397" spans="1:13" ht="14.5" hidden="1" x14ac:dyDescent="0.35">
      <c r="A1397" s="2" t="s">
        <v>1875</v>
      </c>
      <c r="B1397" s="5">
        <v>46179</v>
      </c>
      <c r="C1397" s="2" t="s">
        <v>156</v>
      </c>
      <c r="D1397" s="2" t="s">
        <v>393</v>
      </c>
      <c r="E1397" s="3" t="s">
        <v>394</v>
      </c>
      <c r="F1397" s="2">
        <v>150</v>
      </c>
      <c r="G1397" s="2" t="s">
        <v>121</v>
      </c>
      <c r="H1397" s="2">
        <v>88100</v>
      </c>
      <c r="I1397" s="2">
        <f>IF(AND(B1397&gt;=GR_Report!$C$4,B1397&lt;=GR_Report!$E$4),1,0)</f>
        <v>0</v>
      </c>
      <c r="J1397" s="2">
        <f>IF(GR_Report!$C$6="All",1,IF(C1397=GR_Report!$C$6,1,0))</f>
        <v>1</v>
      </c>
      <c r="K1397" s="2">
        <f>IF(GR_Report!$G$6="All",1,IF(D1397=GR_Report!$G$6,1,0))</f>
        <v>1</v>
      </c>
      <c r="L1397" s="2" t="str">
        <f>IF(AND(I1397=1,J1397=1,K1397=1),COUNTIFS($I$2:I1397,1,$J$2:J1397,1,$K$2:K1397,1),"")</f>
        <v/>
      </c>
      <c r="M1397" s="2"/>
    </row>
    <row r="1398" spans="1:13" ht="14.5" x14ac:dyDescent="0.35">
      <c r="A1398" s="2" t="s">
        <v>1876</v>
      </c>
      <c r="B1398" s="5">
        <v>46049</v>
      </c>
      <c r="C1398" s="2" t="s">
        <v>97</v>
      </c>
      <c r="D1398" s="2" t="s">
        <v>223</v>
      </c>
      <c r="E1398" s="3" t="s">
        <v>224</v>
      </c>
      <c r="F1398" s="2">
        <v>40</v>
      </c>
      <c r="G1398" s="2" t="s">
        <v>121</v>
      </c>
      <c r="H1398" s="2">
        <v>15600</v>
      </c>
      <c r="I1398" s="2">
        <f>IF(AND(B1398&gt;=GR_Report!$C$4,B1398&lt;=GR_Report!$E$4),1,0)</f>
        <v>0</v>
      </c>
      <c r="J1398" s="2">
        <f>IF(GR_Report!$C$6="All",1,IF(C1398=GR_Report!$C$6,1,0))</f>
        <v>1</v>
      </c>
      <c r="K1398" s="2">
        <f>IF(GR_Report!$G$6="All",1,IF(D1398=GR_Report!$G$6,1,0))</f>
        <v>1</v>
      </c>
      <c r="L1398" s="2" t="str">
        <f>IF(AND(I1398=1,J1398=1,K1398=1),COUNTIFS($I$2:I1398,1,$J$2:J1398,1,$K$2:K1398,1),"")</f>
        <v/>
      </c>
      <c r="M1398" s="2"/>
    </row>
    <row r="1399" spans="1:13" ht="14.5" hidden="1" x14ac:dyDescent="0.35">
      <c r="A1399" s="2" t="s">
        <v>1877</v>
      </c>
      <c r="B1399" s="5">
        <v>46099</v>
      </c>
      <c r="C1399" s="2" t="s">
        <v>172</v>
      </c>
      <c r="D1399" s="2" t="s">
        <v>429</v>
      </c>
      <c r="E1399" s="3" t="s">
        <v>430</v>
      </c>
      <c r="F1399" s="2">
        <v>80</v>
      </c>
      <c r="G1399" s="2" t="s">
        <v>121</v>
      </c>
      <c r="H1399" s="2">
        <v>73800</v>
      </c>
      <c r="I1399" s="2">
        <f>IF(AND(B1399&gt;=GR_Report!$C$4,B1399&lt;=GR_Report!$E$4),1,0)</f>
        <v>1</v>
      </c>
      <c r="J1399" s="2">
        <f>IF(GR_Report!$C$6="All",1,IF(C1399=GR_Report!$C$6,1,0))</f>
        <v>1</v>
      </c>
      <c r="K1399" s="2">
        <f>IF(GR_Report!$G$6="All",1,IF(D1399=GR_Report!$G$6,1,0))</f>
        <v>1</v>
      </c>
      <c r="L1399" s="2">
        <f>IF(AND(I1399=1,J1399=1,K1399=1),COUNTIFS($I$2:I1399,1,$J$2:J1399,1,$K$2:K1399,1),"")</f>
        <v>238</v>
      </c>
      <c r="M1399" s="2"/>
    </row>
    <row r="1400" spans="1:13" ht="14.5" hidden="1" x14ac:dyDescent="0.35">
      <c r="A1400" s="2" t="s">
        <v>1878</v>
      </c>
      <c r="B1400" s="5">
        <v>46171</v>
      </c>
      <c r="C1400" s="2" t="s">
        <v>30</v>
      </c>
      <c r="D1400" s="2" t="s">
        <v>278</v>
      </c>
      <c r="E1400" s="3" t="s">
        <v>279</v>
      </c>
      <c r="F1400" s="2">
        <v>100</v>
      </c>
      <c r="G1400" s="2" t="s">
        <v>262</v>
      </c>
      <c r="H1400" s="2">
        <v>24400</v>
      </c>
      <c r="I1400" s="2">
        <f>IF(AND(B1400&gt;=GR_Report!$C$4,B1400&lt;=GR_Report!$E$4),1,0)</f>
        <v>0</v>
      </c>
      <c r="J1400" s="2">
        <f>IF(GR_Report!$C$6="All",1,IF(C1400=GR_Report!$C$6,1,0))</f>
        <v>1</v>
      </c>
      <c r="K1400" s="2">
        <f>IF(GR_Report!$G$6="All",1,IF(D1400=GR_Report!$G$6,1,0))</f>
        <v>1</v>
      </c>
      <c r="L1400" s="2" t="str">
        <f>IF(AND(I1400=1,J1400=1,K1400=1),COUNTIFS($I$2:I1400,1,$J$2:J1400,1,$K$2:K1400,1),"")</f>
        <v/>
      </c>
      <c r="M1400" s="2"/>
    </row>
    <row r="1401" spans="1:13" ht="14.5" hidden="1" x14ac:dyDescent="0.35">
      <c r="A1401" s="2" t="s">
        <v>1879</v>
      </c>
      <c r="B1401" s="5">
        <v>46066</v>
      </c>
      <c r="C1401" s="2" t="s">
        <v>20</v>
      </c>
      <c r="D1401" s="2" t="s">
        <v>17</v>
      </c>
      <c r="E1401" s="3" t="s">
        <v>18</v>
      </c>
      <c r="F1401" s="2">
        <v>120</v>
      </c>
      <c r="G1401" s="2" t="s">
        <v>15</v>
      </c>
      <c r="H1401" s="2">
        <v>78700</v>
      </c>
      <c r="I1401" s="2">
        <f>IF(AND(B1401&gt;=GR_Report!$C$4,B1401&lt;=GR_Report!$E$4),1,0)</f>
        <v>0</v>
      </c>
      <c r="J1401" s="2">
        <f>IF(GR_Report!$C$6="All",1,IF(C1401=GR_Report!$C$6,1,0))</f>
        <v>1</v>
      </c>
      <c r="K1401" s="2">
        <f>IF(GR_Report!$G$6="All",1,IF(D1401=GR_Report!$G$6,1,0))</f>
        <v>1</v>
      </c>
      <c r="L1401" s="2" t="str">
        <f>IF(AND(I1401=1,J1401=1,K1401=1),COUNTIFS($I$2:I1401,1,$J$2:J1401,1,$K$2:K1401,1),"")</f>
        <v/>
      </c>
      <c r="M1401" s="2"/>
    </row>
    <row r="1402" spans="1:13" ht="14.5" hidden="1" x14ac:dyDescent="0.35">
      <c r="A1402" s="2" t="s">
        <v>1880</v>
      </c>
      <c r="B1402" s="5">
        <v>46185</v>
      </c>
      <c r="C1402" s="2" t="s">
        <v>97</v>
      </c>
      <c r="D1402" s="2" t="s">
        <v>95</v>
      </c>
      <c r="E1402" s="3" t="s">
        <v>96</v>
      </c>
      <c r="F1402" s="2">
        <v>200</v>
      </c>
      <c r="G1402" s="2" t="s">
        <v>15</v>
      </c>
      <c r="H1402" s="2">
        <v>68700</v>
      </c>
      <c r="I1402" s="2">
        <f>IF(AND(B1402&gt;=GR_Report!$C$4,B1402&lt;=GR_Report!$E$4),1,0)</f>
        <v>0</v>
      </c>
      <c r="J1402" s="2">
        <f>IF(GR_Report!$C$6="All",1,IF(C1402=GR_Report!$C$6,1,0))</f>
        <v>1</v>
      </c>
      <c r="K1402" s="2">
        <f>IF(GR_Report!$G$6="All",1,IF(D1402=GR_Report!$G$6,1,0))</f>
        <v>1</v>
      </c>
      <c r="L1402" s="2" t="str">
        <f>IF(AND(I1402=1,J1402=1,K1402=1),COUNTIFS($I$2:I1402,1,$J$2:J1402,1,$K$2:K1402,1),"")</f>
        <v/>
      </c>
      <c r="M1402" s="2"/>
    </row>
    <row r="1403" spans="1:13" ht="14.5" hidden="1" x14ac:dyDescent="0.35">
      <c r="A1403" s="2" t="s">
        <v>1881</v>
      </c>
      <c r="B1403" s="5">
        <v>46156</v>
      </c>
      <c r="C1403" s="2" t="s">
        <v>38</v>
      </c>
      <c r="D1403" s="2" t="s">
        <v>36</v>
      </c>
      <c r="E1403" s="3" t="s">
        <v>37</v>
      </c>
      <c r="F1403" s="2">
        <v>50</v>
      </c>
      <c r="G1403" s="2" t="s">
        <v>15</v>
      </c>
      <c r="H1403" s="2">
        <v>48200</v>
      </c>
      <c r="I1403" s="2">
        <f>IF(AND(B1403&gt;=GR_Report!$C$4,B1403&lt;=GR_Report!$E$4),1,0)</f>
        <v>0</v>
      </c>
      <c r="J1403" s="2">
        <f>IF(GR_Report!$C$6="All",1,IF(C1403=GR_Report!$C$6,1,0))</f>
        <v>1</v>
      </c>
      <c r="K1403" s="2">
        <f>IF(GR_Report!$G$6="All",1,IF(D1403=GR_Report!$G$6,1,0))</f>
        <v>1</v>
      </c>
      <c r="L1403" s="2" t="str">
        <f>IF(AND(I1403=1,J1403=1,K1403=1),COUNTIFS($I$2:I1403,1,$J$2:J1403,1,$K$2:K1403,1),"")</f>
        <v/>
      </c>
      <c r="M1403" s="2"/>
    </row>
    <row r="1404" spans="1:13" ht="14.5" hidden="1" x14ac:dyDescent="0.35">
      <c r="A1404" s="2" t="s">
        <v>1882</v>
      </c>
      <c r="B1404" s="5">
        <v>46148</v>
      </c>
      <c r="C1404" s="2" t="s">
        <v>71</v>
      </c>
      <c r="D1404" s="2" t="s">
        <v>401</v>
      </c>
      <c r="E1404" s="3" t="s">
        <v>402</v>
      </c>
      <c r="F1404" s="2">
        <v>40</v>
      </c>
      <c r="G1404" s="2" t="s">
        <v>121</v>
      </c>
      <c r="H1404" s="2">
        <v>11300</v>
      </c>
      <c r="I1404" s="2">
        <f>IF(AND(B1404&gt;=GR_Report!$C$4,B1404&lt;=GR_Report!$E$4),1,0)</f>
        <v>0</v>
      </c>
      <c r="J1404" s="2">
        <f>IF(GR_Report!$C$6="All",1,IF(C1404=GR_Report!$C$6,1,0))</f>
        <v>1</v>
      </c>
      <c r="K1404" s="2">
        <f>IF(GR_Report!$G$6="All",1,IF(D1404=GR_Report!$G$6,1,0))</f>
        <v>1</v>
      </c>
      <c r="L1404" s="2" t="str">
        <f>IF(AND(I1404=1,J1404=1,K1404=1),COUNTIFS($I$2:I1404,1,$J$2:J1404,1,$K$2:K1404,1),"")</f>
        <v/>
      </c>
      <c r="M1404" s="2"/>
    </row>
    <row r="1405" spans="1:13" ht="14.5" hidden="1" x14ac:dyDescent="0.35">
      <c r="A1405" s="2" t="s">
        <v>1883</v>
      </c>
      <c r="B1405" s="5">
        <v>46135</v>
      </c>
      <c r="C1405" s="2" t="s">
        <v>16</v>
      </c>
      <c r="D1405" s="2" t="s">
        <v>212</v>
      </c>
      <c r="E1405" s="3" t="s">
        <v>213</v>
      </c>
      <c r="F1405" s="2">
        <v>30</v>
      </c>
      <c r="G1405" s="2" t="s">
        <v>121</v>
      </c>
      <c r="H1405" s="2">
        <v>87400</v>
      </c>
      <c r="I1405" s="2">
        <f>IF(AND(B1405&gt;=GR_Report!$C$4,B1405&lt;=GR_Report!$E$4),1,0)</f>
        <v>0</v>
      </c>
      <c r="J1405" s="2">
        <f>IF(GR_Report!$C$6="All",1,IF(C1405=GR_Report!$C$6,1,0))</f>
        <v>1</v>
      </c>
      <c r="K1405" s="2">
        <f>IF(GR_Report!$G$6="All",1,IF(D1405=GR_Report!$G$6,1,0))</f>
        <v>1</v>
      </c>
      <c r="L1405" s="2" t="str">
        <f>IF(AND(I1405=1,J1405=1,K1405=1),COUNTIFS($I$2:I1405,1,$J$2:J1405,1,$K$2:K1405,1),"")</f>
        <v/>
      </c>
      <c r="M1405" s="2"/>
    </row>
    <row r="1406" spans="1:13" ht="14.5" hidden="1" x14ac:dyDescent="0.35">
      <c r="A1406" s="2" t="s">
        <v>1884</v>
      </c>
      <c r="B1406" s="5">
        <v>46110</v>
      </c>
      <c r="C1406" s="2" t="s">
        <v>153</v>
      </c>
      <c r="D1406" s="2" t="s">
        <v>182</v>
      </c>
      <c r="E1406" s="3" t="s">
        <v>183</v>
      </c>
      <c r="F1406" s="2">
        <v>120</v>
      </c>
      <c r="G1406" s="2" t="s">
        <v>121</v>
      </c>
      <c r="H1406" s="2">
        <v>53700</v>
      </c>
      <c r="I1406" s="2">
        <f>IF(AND(B1406&gt;=GR_Report!$C$4,B1406&lt;=GR_Report!$E$4),1,0)</f>
        <v>1</v>
      </c>
      <c r="J1406" s="2">
        <f>IF(GR_Report!$C$6="All",1,IF(C1406=GR_Report!$C$6,1,0))</f>
        <v>1</v>
      </c>
      <c r="K1406" s="2">
        <f>IF(GR_Report!$G$6="All",1,IF(D1406=GR_Report!$G$6,1,0))</f>
        <v>1</v>
      </c>
      <c r="L1406" s="2">
        <f>IF(AND(I1406=1,J1406=1,K1406=1),COUNTIFS($I$2:I1406,1,$J$2:J1406,1,$K$2:K1406,1),"")</f>
        <v>239</v>
      </c>
      <c r="M1406" s="2"/>
    </row>
    <row r="1407" spans="1:13" ht="14.5" hidden="1" x14ac:dyDescent="0.35">
      <c r="A1407" s="2" t="s">
        <v>1885</v>
      </c>
      <c r="B1407" s="5">
        <v>46114</v>
      </c>
      <c r="C1407" s="2" t="s">
        <v>76</v>
      </c>
      <c r="D1407" s="2" t="s">
        <v>357</v>
      </c>
      <c r="E1407" s="3" t="s">
        <v>358</v>
      </c>
      <c r="F1407" s="2">
        <v>80</v>
      </c>
      <c r="G1407" s="2" t="s">
        <v>15</v>
      </c>
      <c r="H1407" s="2">
        <v>86100</v>
      </c>
      <c r="I1407" s="2">
        <f>IF(AND(B1407&gt;=GR_Report!$C$4,B1407&lt;=GR_Report!$E$4),1,0)</f>
        <v>0</v>
      </c>
      <c r="J1407" s="2">
        <f>IF(GR_Report!$C$6="All",1,IF(C1407=GR_Report!$C$6,1,0))</f>
        <v>1</v>
      </c>
      <c r="K1407" s="2">
        <f>IF(GR_Report!$G$6="All",1,IF(D1407=GR_Report!$G$6,1,0))</f>
        <v>1</v>
      </c>
      <c r="L1407" s="2" t="str">
        <f>IF(AND(I1407=1,J1407=1,K1407=1),COUNTIFS($I$2:I1407,1,$J$2:J1407,1,$K$2:K1407,1),"")</f>
        <v/>
      </c>
      <c r="M1407" s="2"/>
    </row>
    <row r="1408" spans="1:13" ht="14.5" hidden="1" x14ac:dyDescent="0.35">
      <c r="A1408" s="2" t="s">
        <v>1886</v>
      </c>
      <c r="B1408" s="5">
        <v>46105</v>
      </c>
      <c r="C1408" s="2" t="s">
        <v>71</v>
      </c>
      <c r="D1408" s="2" t="s">
        <v>401</v>
      </c>
      <c r="E1408" s="3" t="s">
        <v>402</v>
      </c>
      <c r="F1408" s="2">
        <v>100</v>
      </c>
      <c r="G1408" s="2" t="s">
        <v>121</v>
      </c>
      <c r="H1408" s="2">
        <v>11300</v>
      </c>
      <c r="I1408" s="2">
        <f>IF(AND(B1408&gt;=GR_Report!$C$4,B1408&lt;=GR_Report!$E$4),1,0)</f>
        <v>1</v>
      </c>
      <c r="J1408" s="2">
        <f>IF(GR_Report!$C$6="All",1,IF(C1408=GR_Report!$C$6,1,0))</f>
        <v>1</v>
      </c>
      <c r="K1408" s="2">
        <f>IF(GR_Report!$G$6="All",1,IF(D1408=GR_Report!$G$6,1,0))</f>
        <v>1</v>
      </c>
      <c r="L1408" s="2">
        <f>IF(AND(I1408=1,J1408=1,K1408=1),COUNTIFS($I$2:I1408,1,$J$2:J1408,1,$K$2:K1408,1),"")</f>
        <v>240</v>
      </c>
      <c r="M1408" s="2"/>
    </row>
    <row r="1409" spans="1:13" ht="14.5" hidden="1" x14ac:dyDescent="0.35">
      <c r="A1409" s="2" t="s">
        <v>1887</v>
      </c>
      <c r="B1409" s="5">
        <v>46059</v>
      </c>
      <c r="C1409" s="2" t="s">
        <v>41</v>
      </c>
      <c r="D1409" s="2" t="s">
        <v>98</v>
      </c>
      <c r="E1409" s="3" t="s">
        <v>99</v>
      </c>
      <c r="F1409" s="2">
        <v>30</v>
      </c>
      <c r="G1409" s="2" t="s">
        <v>15</v>
      </c>
      <c r="H1409" s="2">
        <v>7300</v>
      </c>
      <c r="I1409" s="2">
        <f>IF(AND(B1409&gt;=GR_Report!$C$4,B1409&lt;=GR_Report!$E$4),1,0)</f>
        <v>0</v>
      </c>
      <c r="J1409" s="2">
        <f>IF(GR_Report!$C$6="All",1,IF(C1409=GR_Report!$C$6,1,0))</f>
        <v>1</v>
      </c>
      <c r="K1409" s="2">
        <f>IF(GR_Report!$G$6="All",1,IF(D1409=GR_Report!$G$6,1,0))</f>
        <v>1</v>
      </c>
      <c r="L1409" s="2" t="str">
        <f>IF(AND(I1409=1,J1409=1,K1409=1),COUNTIFS($I$2:I1409,1,$J$2:J1409,1,$K$2:K1409,1),"")</f>
        <v/>
      </c>
      <c r="M1409" s="2"/>
    </row>
    <row r="1410" spans="1:13" ht="14.5" hidden="1" x14ac:dyDescent="0.35">
      <c r="A1410" s="2" t="s">
        <v>1888</v>
      </c>
      <c r="B1410" s="5">
        <v>46083</v>
      </c>
      <c r="C1410" s="2" t="s">
        <v>227</v>
      </c>
      <c r="D1410" s="2" t="s">
        <v>225</v>
      </c>
      <c r="E1410" s="3" t="s">
        <v>226</v>
      </c>
      <c r="F1410" s="2">
        <v>40</v>
      </c>
      <c r="G1410" s="2" t="s">
        <v>121</v>
      </c>
      <c r="H1410" s="2">
        <v>39100</v>
      </c>
      <c r="I1410" s="2">
        <f>IF(AND(B1410&gt;=GR_Report!$C$4,B1410&lt;=GR_Report!$E$4),1,0)</f>
        <v>1</v>
      </c>
      <c r="J1410" s="2">
        <f>IF(GR_Report!$C$6="All",1,IF(C1410=GR_Report!$C$6,1,0))</f>
        <v>1</v>
      </c>
      <c r="K1410" s="2">
        <f>IF(GR_Report!$G$6="All",1,IF(D1410=GR_Report!$G$6,1,0))</f>
        <v>1</v>
      </c>
      <c r="L1410" s="2">
        <f>IF(AND(I1410=1,J1410=1,K1410=1),COUNTIFS($I$2:I1410,1,$J$2:J1410,1,$K$2:K1410,1),"")</f>
        <v>241</v>
      </c>
      <c r="M1410" s="2"/>
    </row>
    <row r="1411" spans="1:13" ht="14.5" hidden="1" x14ac:dyDescent="0.35">
      <c r="A1411" s="2" t="s">
        <v>1889</v>
      </c>
      <c r="B1411" s="5">
        <v>46116</v>
      </c>
      <c r="C1411" s="2" t="s">
        <v>163</v>
      </c>
      <c r="D1411" s="2" t="s">
        <v>196</v>
      </c>
      <c r="E1411" s="3" t="s">
        <v>197</v>
      </c>
      <c r="F1411" s="2">
        <v>60</v>
      </c>
      <c r="G1411" s="2" t="s">
        <v>121</v>
      </c>
      <c r="H1411" s="2">
        <v>55400</v>
      </c>
      <c r="I1411" s="2">
        <f>IF(AND(B1411&gt;=GR_Report!$C$4,B1411&lt;=GR_Report!$E$4),1,0)</f>
        <v>0</v>
      </c>
      <c r="J1411" s="2">
        <f>IF(GR_Report!$C$6="All",1,IF(C1411=GR_Report!$C$6,1,0))</f>
        <v>1</v>
      </c>
      <c r="K1411" s="2">
        <f>IF(GR_Report!$G$6="All",1,IF(D1411=GR_Report!$G$6,1,0))</f>
        <v>1</v>
      </c>
      <c r="L1411" s="2" t="str">
        <f>IF(AND(I1411=1,J1411=1,K1411=1),COUNTIFS($I$2:I1411,1,$J$2:J1411,1,$K$2:K1411,1),"")</f>
        <v/>
      </c>
      <c r="M1411" s="2"/>
    </row>
    <row r="1412" spans="1:13" ht="14.5" hidden="1" x14ac:dyDescent="0.35">
      <c r="A1412" s="2" t="s">
        <v>1890</v>
      </c>
      <c r="B1412" s="5">
        <v>46075</v>
      </c>
      <c r="C1412" s="2" t="s">
        <v>41</v>
      </c>
      <c r="D1412" s="2" t="s">
        <v>39</v>
      </c>
      <c r="E1412" s="3" t="s">
        <v>40</v>
      </c>
      <c r="F1412" s="2">
        <v>60</v>
      </c>
      <c r="G1412" s="2" t="s">
        <v>15</v>
      </c>
      <c r="H1412" s="2">
        <v>37300</v>
      </c>
      <c r="I1412" s="2">
        <f>IF(AND(B1412&gt;=GR_Report!$C$4,B1412&lt;=GR_Report!$E$4),1,0)</f>
        <v>0</v>
      </c>
      <c r="J1412" s="2">
        <f>IF(GR_Report!$C$6="All",1,IF(C1412=GR_Report!$C$6,1,0))</f>
        <v>1</v>
      </c>
      <c r="K1412" s="2">
        <f>IF(GR_Report!$G$6="All",1,IF(D1412=GR_Report!$G$6,1,0))</f>
        <v>1</v>
      </c>
      <c r="L1412" s="2" t="str">
        <f>IF(AND(I1412=1,J1412=1,K1412=1),COUNTIFS($I$2:I1412,1,$J$2:J1412,1,$K$2:K1412,1),"")</f>
        <v/>
      </c>
      <c r="M1412" s="2"/>
    </row>
    <row r="1413" spans="1:13" ht="14.5" hidden="1" x14ac:dyDescent="0.35">
      <c r="A1413" s="2" t="s">
        <v>1891</v>
      </c>
      <c r="B1413" s="5">
        <v>46187</v>
      </c>
      <c r="C1413" s="2" t="s">
        <v>172</v>
      </c>
      <c r="D1413" s="2" t="s">
        <v>170</v>
      </c>
      <c r="E1413" s="3" t="s">
        <v>171</v>
      </c>
      <c r="F1413" s="2">
        <v>200</v>
      </c>
      <c r="G1413" s="2" t="s">
        <v>121</v>
      </c>
      <c r="H1413" s="2">
        <v>25700</v>
      </c>
      <c r="I1413" s="2">
        <f>IF(AND(B1413&gt;=GR_Report!$C$4,B1413&lt;=GR_Report!$E$4),1,0)</f>
        <v>0</v>
      </c>
      <c r="J1413" s="2">
        <f>IF(GR_Report!$C$6="All",1,IF(C1413=GR_Report!$C$6,1,0))</f>
        <v>1</v>
      </c>
      <c r="K1413" s="2">
        <f>IF(GR_Report!$G$6="All",1,IF(D1413=GR_Report!$G$6,1,0))</f>
        <v>1</v>
      </c>
      <c r="L1413" s="2" t="str">
        <f>IF(AND(I1413=1,J1413=1,K1413=1),COUNTIFS($I$2:I1413,1,$J$2:J1413,1,$K$2:K1413,1),"")</f>
        <v/>
      </c>
      <c r="M1413" s="2"/>
    </row>
    <row r="1414" spans="1:13" ht="14.5" x14ac:dyDescent="0.35">
      <c r="A1414" s="2" t="s">
        <v>1892</v>
      </c>
      <c r="B1414" s="5">
        <v>46031</v>
      </c>
      <c r="C1414" s="2" t="s">
        <v>147</v>
      </c>
      <c r="D1414" s="2" t="s">
        <v>347</v>
      </c>
      <c r="E1414" s="3" t="s">
        <v>348</v>
      </c>
      <c r="F1414" s="2">
        <v>20</v>
      </c>
      <c r="G1414" s="2" t="s">
        <v>15</v>
      </c>
      <c r="H1414" s="2">
        <v>35600</v>
      </c>
      <c r="I1414" s="2">
        <f>IF(AND(B1414&gt;=GR_Report!$C$4,B1414&lt;=GR_Report!$E$4),1,0)</f>
        <v>0</v>
      </c>
      <c r="J1414" s="2">
        <f>IF(GR_Report!$C$6="All",1,IF(C1414=GR_Report!$C$6,1,0))</f>
        <v>1</v>
      </c>
      <c r="K1414" s="2">
        <f>IF(GR_Report!$G$6="All",1,IF(D1414=GR_Report!$G$6,1,0))</f>
        <v>1</v>
      </c>
      <c r="L1414" s="2" t="str">
        <f>IF(AND(I1414=1,J1414=1,K1414=1),COUNTIFS($I$2:I1414,1,$J$2:J1414,1,$K$2:K1414,1),"")</f>
        <v/>
      </c>
      <c r="M1414" s="2"/>
    </row>
    <row r="1415" spans="1:13" ht="14.5" x14ac:dyDescent="0.35">
      <c r="A1415" s="2" t="s">
        <v>1893</v>
      </c>
      <c r="B1415" s="5">
        <v>46037</v>
      </c>
      <c r="C1415" s="2" t="s">
        <v>24</v>
      </c>
      <c r="D1415" s="2" t="s">
        <v>343</v>
      </c>
      <c r="E1415" s="3" t="s">
        <v>344</v>
      </c>
      <c r="F1415" s="2">
        <v>60</v>
      </c>
      <c r="G1415" s="2" t="s">
        <v>15</v>
      </c>
      <c r="H1415" s="2">
        <v>27600</v>
      </c>
      <c r="I1415" s="2">
        <f>IF(AND(B1415&gt;=GR_Report!$C$4,B1415&lt;=GR_Report!$E$4),1,0)</f>
        <v>0</v>
      </c>
      <c r="J1415" s="2">
        <f>IF(GR_Report!$C$6="All",1,IF(C1415=GR_Report!$C$6,1,0))</f>
        <v>1</v>
      </c>
      <c r="K1415" s="2">
        <f>IF(GR_Report!$G$6="All",1,IF(D1415=GR_Report!$G$6,1,0))</f>
        <v>1</v>
      </c>
      <c r="L1415" s="2" t="str">
        <f>IF(AND(I1415=1,J1415=1,K1415=1),COUNTIFS($I$2:I1415,1,$J$2:J1415,1,$K$2:K1415,1),"")</f>
        <v/>
      </c>
      <c r="M1415" s="2"/>
    </row>
    <row r="1416" spans="1:13" ht="14.5" hidden="1" x14ac:dyDescent="0.35">
      <c r="A1416" s="2" t="s">
        <v>1894</v>
      </c>
      <c r="B1416" s="5">
        <v>46091</v>
      </c>
      <c r="C1416" s="2" t="s">
        <v>234</v>
      </c>
      <c r="D1416" s="2" t="s">
        <v>266</v>
      </c>
      <c r="E1416" s="3" t="s">
        <v>267</v>
      </c>
      <c r="F1416" s="2">
        <v>150</v>
      </c>
      <c r="G1416" s="2" t="s">
        <v>262</v>
      </c>
      <c r="H1416" s="2">
        <v>32900</v>
      </c>
      <c r="I1416" s="2">
        <f>IF(AND(B1416&gt;=GR_Report!$C$4,B1416&lt;=GR_Report!$E$4),1,0)</f>
        <v>1</v>
      </c>
      <c r="J1416" s="2">
        <f>IF(GR_Report!$C$6="All",1,IF(C1416=GR_Report!$C$6,1,0))</f>
        <v>1</v>
      </c>
      <c r="K1416" s="2">
        <f>IF(GR_Report!$G$6="All",1,IF(D1416=GR_Report!$G$6,1,0))</f>
        <v>1</v>
      </c>
      <c r="L1416" s="2">
        <f>IF(AND(I1416=1,J1416=1,K1416=1),COUNTIFS($I$2:I1416,1,$J$2:J1416,1,$K$2:K1416,1),"")</f>
        <v>242</v>
      </c>
      <c r="M1416" s="2"/>
    </row>
    <row r="1417" spans="1:13" ht="14.5" x14ac:dyDescent="0.35">
      <c r="A1417" s="2" t="s">
        <v>1895</v>
      </c>
      <c r="B1417" s="5">
        <v>46046</v>
      </c>
      <c r="C1417" s="2" t="s">
        <v>97</v>
      </c>
      <c r="D1417" s="2" t="s">
        <v>397</v>
      </c>
      <c r="E1417" s="3" t="s">
        <v>398</v>
      </c>
      <c r="F1417" s="2">
        <v>100</v>
      </c>
      <c r="G1417" s="2" t="s">
        <v>121</v>
      </c>
      <c r="H1417" s="2">
        <v>9800</v>
      </c>
      <c r="I1417" s="2">
        <f>IF(AND(B1417&gt;=GR_Report!$C$4,B1417&lt;=GR_Report!$E$4),1,0)</f>
        <v>0</v>
      </c>
      <c r="J1417" s="2">
        <f>IF(GR_Report!$C$6="All",1,IF(C1417=GR_Report!$C$6,1,0))</f>
        <v>1</v>
      </c>
      <c r="K1417" s="2">
        <f>IF(GR_Report!$G$6="All",1,IF(D1417=GR_Report!$G$6,1,0))</f>
        <v>1</v>
      </c>
      <c r="L1417" s="2" t="str">
        <f>IF(AND(I1417=1,J1417=1,K1417=1),COUNTIFS($I$2:I1417,1,$J$2:J1417,1,$K$2:K1417,1),"")</f>
        <v/>
      </c>
      <c r="M1417" s="2"/>
    </row>
    <row r="1418" spans="1:13" ht="14.5" hidden="1" x14ac:dyDescent="0.35">
      <c r="A1418" s="2" t="s">
        <v>1896</v>
      </c>
      <c r="B1418" s="5">
        <v>46125</v>
      </c>
      <c r="C1418" s="2" t="s">
        <v>112</v>
      </c>
      <c r="D1418" s="2" t="s">
        <v>132</v>
      </c>
      <c r="E1418" s="3" t="s">
        <v>133</v>
      </c>
      <c r="F1418" s="2">
        <v>200</v>
      </c>
      <c r="G1418" s="2" t="s">
        <v>121</v>
      </c>
      <c r="H1418" s="2">
        <v>18300</v>
      </c>
      <c r="I1418" s="2">
        <f>IF(AND(B1418&gt;=GR_Report!$C$4,B1418&lt;=GR_Report!$E$4),1,0)</f>
        <v>0</v>
      </c>
      <c r="J1418" s="2">
        <f>IF(GR_Report!$C$6="All",1,IF(C1418=GR_Report!$C$6,1,0))</f>
        <v>1</v>
      </c>
      <c r="K1418" s="2">
        <f>IF(GR_Report!$G$6="All",1,IF(D1418=GR_Report!$G$6,1,0))</f>
        <v>1</v>
      </c>
      <c r="L1418" s="2" t="str">
        <f>IF(AND(I1418=1,J1418=1,K1418=1),COUNTIFS($I$2:I1418,1,$J$2:J1418,1,$K$2:K1418,1),"")</f>
        <v/>
      </c>
      <c r="M1418" s="2"/>
    </row>
    <row r="1419" spans="1:13" ht="14.5" hidden="1" x14ac:dyDescent="0.35">
      <c r="A1419" s="2" t="s">
        <v>1897</v>
      </c>
      <c r="B1419" s="5">
        <v>46103</v>
      </c>
      <c r="C1419" s="2" t="s">
        <v>147</v>
      </c>
      <c r="D1419" s="2" t="s">
        <v>347</v>
      </c>
      <c r="E1419" s="3" t="s">
        <v>348</v>
      </c>
      <c r="F1419" s="2">
        <v>30</v>
      </c>
      <c r="G1419" s="2" t="s">
        <v>15</v>
      </c>
      <c r="H1419" s="2">
        <v>35600</v>
      </c>
      <c r="I1419" s="2">
        <f>IF(AND(B1419&gt;=GR_Report!$C$4,B1419&lt;=GR_Report!$E$4),1,0)</f>
        <v>1</v>
      </c>
      <c r="J1419" s="2">
        <f>IF(GR_Report!$C$6="All",1,IF(C1419=GR_Report!$C$6,1,0))</f>
        <v>1</v>
      </c>
      <c r="K1419" s="2">
        <f>IF(GR_Report!$G$6="All",1,IF(D1419=GR_Report!$G$6,1,0))</f>
        <v>1</v>
      </c>
      <c r="L1419" s="2">
        <f>IF(AND(I1419=1,J1419=1,K1419=1),COUNTIFS($I$2:I1419,1,$J$2:J1419,1,$K$2:K1419,1),"")</f>
        <v>243</v>
      </c>
      <c r="M1419" s="2"/>
    </row>
    <row r="1420" spans="1:13" ht="14.5" x14ac:dyDescent="0.35">
      <c r="A1420" s="2" t="s">
        <v>1898</v>
      </c>
      <c r="B1420" s="5">
        <v>46034</v>
      </c>
      <c r="C1420" s="2" t="s">
        <v>112</v>
      </c>
      <c r="D1420" s="2" t="s">
        <v>130</v>
      </c>
      <c r="E1420" s="3" t="s">
        <v>131</v>
      </c>
      <c r="F1420" s="2">
        <v>150</v>
      </c>
      <c r="G1420" s="2" t="s">
        <v>121</v>
      </c>
      <c r="H1420" s="2">
        <v>14700</v>
      </c>
      <c r="I1420" s="2">
        <f>IF(AND(B1420&gt;=GR_Report!$C$4,B1420&lt;=GR_Report!$E$4),1,0)</f>
        <v>0</v>
      </c>
      <c r="J1420" s="2">
        <f>IF(GR_Report!$C$6="All",1,IF(C1420=GR_Report!$C$6,1,0))</f>
        <v>1</v>
      </c>
      <c r="K1420" s="2">
        <f>IF(GR_Report!$G$6="All",1,IF(D1420=GR_Report!$G$6,1,0))</f>
        <v>1</v>
      </c>
      <c r="L1420" s="2" t="str">
        <f>IF(AND(I1420=1,J1420=1,K1420=1),COUNTIFS($I$2:I1420,1,$J$2:J1420,1,$K$2:K1420,1),"")</f>
        <v/>
      </c>
      <c r="M1420" s="2"/>
    </row>
    <row r="1421" spans="1:13" ht="14.5" hidden="1" x14ac:dyDescent="0.35">
      <c r="A1421" s="2" t="s">
        <v>1899</v>
      </c>
      <c r="B1421" s="5">
        <v>46067</v>
      </c>
      <c r="C1421" s="2" t="s">
        <v>220</v>
      </c>
      <c r="D1421" s="2" t="s">
        <v>399</v>
      </c>
      <c r="E1421" s="3" t="s">
        <v>400</v>
      </c>
      <c r="F1421" s="2">
        <v>60</v>
      </c>
      <c r="G1421" s="2" t="s">
        <v>121</v>
      </c>
      <c r="H1421" s="2">
        <v>9000</v>
      </c>
      <c r="I1421" s="2">
        <f>IF(AND(B1421&gt;=GR_Report!$C$4,B1421&lt;=GR_Report!$E$4),1,0)</f>
        <v>0</v>
      </c>
      <c r="J1421" s="2">
        <f>IF(GR_Report!$C$6="All",1,IF(C1421=GR_Report!$C$6,1,0))</f>
        <v>1</v>
      </c>
      <c r="K1421" s="2">
        <f>IF(GR_Report!$G$6="All",1,IF(D1421=GR_Report!$G$6,1,0))</f>
        <v>1</v>
      </c>
      <c r="L1421" s="2" t="str">
        <f>IF(AND(I1421=1,J1421=1,K1421=1),COUNTIFS($I$2:I1421,1,$J$2:J1421,1,$K$2:K1421,1),"")</f>
        <v/>
      </c>
      <c r="M1421" s="2"/>
    </row>
    <row r="1422" spans="1:13" ht="14.5" hidden="1" x14ac:dyDescent="0.35">
      <c r="A1422" s="2" t="s">
        <v>1900</v>
      </c>
      <c r="B1422" s="5">
        <v>46072</v>
      </c>
      <c r="C1422" s="2" t="s">
        <v>64</v>
      </c>
      <c r="D1422" s="2" t="s">
        <v>214</v>
      </c>
      <c r="E1422" s="3" t="s">
        <v>215</v>
      </c>
      <c r="F1422" s="2">
        <v>100</v>
      </c>
      <c r="G1422" s="2" t="s">
        <v>121</v>
      </c>
      <c r="H1422" s="2">
        <v>23500</v>
      </c>
      <c r="I1422" s="2">
        <f>IF(AND(B1422&gt;=GR_Report!$C$4,B1422&lt;=GR_Report!$E$4),1,0)</f>
        <v>0</v>
      </c>
      <c r="J1422" s="2">
        <f>IF(GR_Report!$C$6="All",1,IF(C1422=GR_Report!$C$6,1,0))</f>
        <v>1</v>
      </c>
      <c r="K1422" s="2">
        <f>IF(GR_Report!$G$6="All",1,IF(D1422=GR_Report!$G$6,1,0))</f>
        <v>1</v>
      </c>
      <c r="L1422" s="2" t="str">
        <f>IF(AND(I1422=1,J1422=1,K1422=1),COUNTIFS($I$2:I1422,1,$J$2:J1422,1,$K$2:K1422,1),"")</f>
        <v/>
      </c>
      <c r="M1422" s="2"/>
    </row>
    <row r="1423" spans="1:13" ht="14.5" hidden="1" x14ac:dyDescent="0.35">
      <c r="A1423" s="2" t="s">
        <v>1901</v>
      </c>
      <c r="B1423" s="5">
        <v>46078</v>
      </c>
      <c r="C1423" s="2" t="s">
        <v>30</v>
      </c>
      <c r="D1423" s="2" t="s">
        <v>456</v>
      </c>
      <c r="E1423" s="3" t="s">
        <v>457</v>
      </c>
      <c r="F1423" s="2">
        <v>40</v>
      </c>
      <c r="G1423" s="2" t="s">
        <v>121</v>
      </c>
      <c r="H1423" s="2">
        <v>88500</v>
      </c>
      <c r="I1423" s="2">
        <f>IF(AND(B1423&gt;=GR_Report!$C$4,B1423&lt;=GR_Report!$E$4),1,0)</f>
        <v>0</v>
      </c>
      <c r="J1423" s="2">
        <f>IF(GR_Report!$C$6="All",1,IF(C1423=GR_Report!$C$6,1,0))</f>
        <v>1</v>
      </c>
      <c r="K1423" s="2">
        <f>IF(GR_Report!$G$6="All",1,IF(D1423=GR_Report!$G$6,1,0))</f>
        <v>1</v>
      </c>
      <c r="L1423" s="2" t="str">
        <f>IF(AND(I1423=1,J1423=1,K1423=1),COUNTIFS($I$2:I1423,1,$J$2:J1423,1,$K$2:K1423,1),"")</f>
        <v/>
      </c>
      <c r="M1423" s="2"/>
    </row>
    <row r="1424" spans="1:13" ht="14.5" hidden="1" x14ac:dyDescent="0.35">
      <c r="A1424" s="2" t="s">
        <v>1902</v>
      </c>
      <c r="B1424" s="5">
        <v>46066</v>
      </c>
      <c r="C1424" s="2" t="s">
        <v>105</v>
      </c>
      <c r="D1424" s="2" t="s">
        <v>335</v>
      </c>
      <c r="E1424" s="3" t="s">
        <v>336</v>
      </c>
      <c r="F1424" s="2">
        <v>30</v>
      </c>
      <c r="G1424" s="2" t="s">
        <v>15</v>
      </c>
      <c r="H1424" s="2">
        <v>45300</v>
      </c>
      <c r="I1424" s="2">
        <f>IF(AND(B1424&gt;=GR_Report!$C$4,B1424&lt;=GR_Report!$E$4),1,0)</f>
        <v>0</v>
      </c>
      <c r="J1424" s="2">
        <f>IF(GR_Report!$C$6="All",1,IF(C1424=GR_Report!$C$6,1,0))</f>
        <v>1</v>
      </c>
      <c r="K1424" s="2">
        <f>IF(GR_Report!$G$6="All",1,IF(D1424=GR_Report!$G$6,1,0))</f>
        <v>1</v>
      </c>
      <c r="L1424" s="2" t="str">
        <f>IF(AND(I1424=1,J1424=1,K1424=1),COUNTIFS($I$2:I1424,1,$J$2:J1424,1,$K$2:K1424,1),"")</f>
        <v/>
      </c>
      <c r="M1424" s="2"/>
    </row>
    <row r="1425" spans="1:13" ht="14.5" x14ac:dyDescent="0.35">
      <c r="A1425" s="2" t="s">
        <v>1903</v>
      </c>
      <c r="B1425" s="5">
        <v>46032</v>
      </c>
      <c r="C1425" s="2" t="s">
        <v>16</v>
      </c>
      <c r="D1425" s="2" t="s">
        <v>274</v>
      </c>
      <c r="E1425" s="3" t="s">
        <v>275</v>
      </c>
      <c r="F1425" s="2">
        <v>80</v>
      </c>
      <c r="G1425" s="2" t="s">
        <v>262</v>
      </c>
      <c r="H1425" s="2">
        <v>68800</v>
      </c>
      <c r="I1425" s="2">
        <f>IF(AND(B1425&gt;=GR_Report!$C$4,B1425&lt;=GR_Report!$E$4),1,0)</f>
        <v>0</v>
      </c>
      <c r="J1425" s="2">
        <f>IF(GR_Report!$C$6="All",1,IF(C1425=GR_Report!$C$6,1,0))</f>
        <v>1</v>
      </c>
      <c r="K1425" s="2">
        <f>IF(GR_Report!$G$6="All",1,IF(D1425=GR_Report!$G$6,1,0))</f>
        <v>1</v>
      </c>
      <c r="L1425" s="2" t="str">
        <f>IF(AND(I1425=1,J1425=1,K1425=1),COUNTIFS($I$2:I1425,1,$J$2:J1425,1,$K$2:K1425,1),"")</f>
        <v/>
      </c>
      <c r="M1425" s="2"/>
    </row>
    <row r="1426" spans="1:13" ht="14.5" x14ac:dyDescent="0.35">
      <c r="A1426" s="2" t="s">
        <v>1904</v>
      </c>
      <c r="B1426" s="5">
        <v>46027</v>
      </c>
      <c r="C1426" s="2" t="s">
        <v>251</v>
      </c>
      <c r="D1426" s="2" t="s">
        <v>383</v>
      </c>
      <c r="E1426" s="3" t="s">
        <v>384</v>
      </c>
      <c r="F1426" s="2">
        <v>200</v>
      </c>
      <c r="G1426" s="2" t="s">
        <v>121</v>
      </c>
      <c r="H1426" s="2">
        <v>58500</v>
      </c>
      <c r="I1426" s="2">
        <f>IF(AND(B1426&gt;=GR_Report!$C$4,B1426&lt;=GR_Report!$E$4),1,0)</f>
        <v>0</v>
      </c>
      <c r="J1426" s="2">
        <f>IF(GR_Report!$C$6="All",1,IF(C1426=GR_Report!$C$6,1,0))</f>
        <v>1</v>
      </c>
      <c r="K1426" s="2">
        <f>IF(GR_Report!$G$6="All",1,IF(D1426=GR_Report!$G$6,1,0))</f>
        <v>1</v>
      </c>
      <c r="L1426" s="2" t="str">
        <f>IF(AND(I1426=1,J1426=1,K1426=1),COUNTIFS($I$2:I1426,1,$J$2:J1426,1,$K$2:K1426,1),"")</f>
        <v/>
      </c>
      <c r="M1426" s="2"/>
    </row>
    <row r="1427" spans="1:13" ht="14.5" hidden="1" x14ac:dyDescent="0.35">
      <c r="A1427" s="2" t="s">
        <v>1905</v>
      </c>
      <c r="B1427" s="5">
        <v>46118</v>
      </c>
      <c r="C1427" s="2" t="s">
        <v>16</v>
      </c>
      <c r="D1427" s="2" t="s">
        <v>31</v>
      </c>
      <c r="E1427" s="3" t="s">
        <v>32</v>
      </c>
      <c r="F1427" s="2">
        <v>40</v>
      </c>
      <c r="G1427" s="2" t="s">
        <v>15</v>
      </c>
      <c r="H1427" s="2">
        <v>60200</v>
      </c>
      <c r="I1427" s="2">
        <f>IF(AND(B1427&gt;=GR_Report!$C$4,B1427&lt;=GR_Report!$E$4),1,0)</f>
        <v>0</v>
      </c>
      <c r="J1427" s="2">
        <f>IF(GR_Report!$C$6="All",1,IF(C1427=GR_Report!$C$6,1,0))</f>
        <v>1</v>
      </c>
      <c r="K1427" s="2">
        <f>IF(GR_Report!$G$6="All",1,IF(D1427=GR_Report!$G$6,1,0))</f>
        <v>1</v>
      </c>
      <c r="L1427" s="2" t="str">
        <f>IF(AND(I1427=1,J1427=1,K1427=1),COUNTIFS($I$2:I1427,1,$J$2:J1427,1,$K$2:K1427,1),"")</f>
        <v/>
      </c>
      <c r="M1427" s="2"/>
    </row>
    <row r="1428" spans="1:13" ht="14.5" hidden="1" x14ac:dyDescent="0.35">
      <c r="A1428" s="2" t="s">
        <v>1906</v>
      </c>
      <c r="B1428" s="5">
        <v>46160</v>
      </c>
      <c r="C1428" s="2" t="s">
        <v>220</v>
      </c>
      <c r="D1428" s="2" t="s">
        <v>218</v>
      </c>
      <c r="E1428" s="3" t="s">
        <v>219</v>
      </c>
      <c r="F1428" s="2">
        <v>200</v>
      </c>
      <c r="G1428" s="2" t="s">
        <v>121</v>
      </c>
      <c r="H1428" s="2">
        <v>5900</v>
      </c>
      <c r="I1428" s="2">
        <f>IF(AND(B1428&gt;=GR_Report!$C$4,B1428&lt;=GR_Report!$E$4),1,0)</f>
        <v>0</v>
      </c>
      <c r="J1428" s="2">
        <f>IF(GR_Report!$C$6="All",1,IF(C1428=GR_Report!$C$6,1,0))</f>
        <v>1</v>
      </c>
      <c r="K1428" s="2">
        <f>IF(GR_Report!$G$6="All",1,IF(D1428=GR_Report!$G$6,1,0))</f>
        <v>1</v>
      </c>
      <c r="L1428" s="2" t="str">
        <f>IF(AND(I1428=1,J1428=1,K1428=1),COUNTIFS($I$2:I1428,1,$J$2:J1428,1,$K$2:K1428,1),"")</f>
        <v/>
      </c>
      <c r="M1428" s="2"/>
    </row>
    <row r="1429" spans="1:13" ht="14.5" hidden="1" x14ac:dyDescent="0.35">
      <c r="A1429" s="2" t="s">
        <v>1907</v>
      </c>
      <c r="B1429" s="5">
        <v>46117</v>
      </c>
      <c r="C1429" s="2" t="s">
        <v>16</v>
      </c>
      <c r="D1429" s="2" t="s">
        <v>274</v>
      </c>
      <c r="E1429" s="3" t="s">
        <v>275</v>
      </c>
      <c r="F1429" s="2">
        <v>150</v>
      </c>
      <c r="G1429" s="2" t="s">
        <v>262</v>
      </c>
      <c r="H1429" s="2">
        <v>68800</v>
      </c>
      <c r="I1429" s="2">
        <f>IF(AND(B1429&gt;=GR_Report!$C$4,B1429&lt;=GR_Report!$E$4),1,0)</f>
        <v>0</v>
      </c>
      <c r="J1429" s="2">
        <f>IF(GR_Report!$C$6="All",1,IF(C1429=GR_Report!$C$6,1,0))</f>
        <v>1</v>
      </c>
      <c r="K1429" s="2">
        <f>IF(GR_Report!$G$6="All",1,IF(D1429=GR_Report!$G$6,1,0))</f>
        <v>1</v>
      </c>
      <c r="L1429" s="2" t="str">
        <f>IF(AND(I1429=1,J1429=1,K1429=1),COUNTIFS($I$2:I1429,1,$J$2:J1429,1,$K$2:K1429,1),"")</f>
        <v/>
      </c>
      <c r="M1429" s="2"/>
    </row>
    <row r="1430" spans="1:13" ht="14.5" hidden="1" x14ac:dyDescent="0.35">
      <c r="A1430" s="2" t="s">
        <v>1908</v>
      </c>
      <c r="B1430" s="5">
        <v>46153</v>
      </c>
      <c r="C1430" s="2" t="s">
        <v>38</v>
      </c>
      <c r="D1430" s="2" t="s">
        <v>175</v>
      </c>
      <c r="E1430" s="3" t="s">
        <v>176</v>
      </c>
      <c r="F1430" s="2">
        <v>120</v>
      </c>
      <c r="G1430" s="2" t="s">
        <v>121</v>
      </c>
      <c r="H1430" s="2">
        <v>59200</v>
      </c>
      <c r="I1430" s="2">
        <f>IF(AND(B1430&gt;=GR_Report!$C$4,B1430&lt;=GR_Report!$E$4),1,0)</f>
        <v>0</v>
      </c>
      <c r="J1430" s="2">
        <f>IF(GR_Report!$C$6="All",1,IF(C1430=GR_Report!$C$6,1,0))</f>
        <v>1</v>
      </c>
      <c r="K1430" s="2">
        <f>IF(GR_Report!$G$6="All",1,IF(D1430=GR_Report!$G$6,1,0))</f>
        <v>1</v>
      </c>
      <c r="L1430" s="2" t="str">
        <f>IF(AND(I1430=1,J1430=1,K1430=1),COUNTIFS($I$2:I1430,1,$J$2:J1430,1,$K$2:K1430,1),"")</f>
        <v/>
      </c>
      <c r="M1430" s="2"/>
    </row>
    <row r="1431" spans="1:13" ht="14.5" hidden="1" x14ac:dyDescent="0.35">
      <c r="A1431" s="2" t="s">
        <v>1909</v>
      </c>
      <c r="B1431" s="5">
        <v>46191</v>
      </c>
      <c r="C1431" s="2" t="s">
        <v>290</v>
      </c>
      <c r="D1431" s="2" t="s">
        <v>468</v>
      </c>
      <c r="E1431" s="3" t="s">
        <v>469</v>
      </c>
      <c r="F1431" s="2">
        <v>200</v>
      </c>
      <c r="G1431" s="2" t="s">
        <v>121</v>
      </c>
      <c r="H1431" s="2">
        <v>28800</v>
      </c>
      <c r="I1431" s="2">
        <f>IF(AND(B1431&gt;=GR_Report!$C$4,B1431&lt;=GR_Report!$E$4),1,0)</f>
        <v>0</v>
      </c>
      <c r="J1431" s="2">
        <f>IF(GR_Report!$C$6="All",1,IF(C1431=GR_Report!$C$6,1,0))</f>
        <v>1</v>
      </c>
      <c r="K1431" s="2">
        <f>IF(GR_Report!$G$6="All",1,IF(D1431=GR_Report!$G$6,1,0))</f>
        <v>1</v>
      </c>
      <c r="L1431" s="2" t="str">
        <f>IF(AND(I1431=1,J1431=1,K1431=1),COUNTIFS($I$2:I1431,1,$J$2:J1431,1,$K$2:K1431,1),"")</f>
        <v/>
      </c>
      <c r="M1431" s="2"/>
    </row>
    <row r="1432" spans="1:13" ht="14.5" x14ac:dyDescent="0.35">
      <c r="A1432" s="2" t="s">
        <v>1910</v>
      </c>
      <c r="B1432" s="5">
        <v>46027</v>
      </c>
      <c r="C1432" s="2" t="s">
        <v>97</v>
      </c>
      <c r="D1432" s="2" t="s">
        <v>190</v>
      </c>
      <c r="E1432" s="3" t="s">
        <v>191</v>
      </c>
      <c r="F1432" s="2">
        <v>80</v>
      </c>
      <c r="G1432" s="2" t="s">
        <v>121</v>
      </c>
      <c r="H1432" s="2">
        <v>59000</v>
      </c>
      <c r="I1432" s="2">
        <f>IF(AND(B1432&gt;=GR_Report!$C$4,B1432&lt;=GR_Report!$E$4),1,0)</f>
        <v>0</v>
      </c>
      <c r="J1432" s="2">
        <f>IF(GR_Report!$C$6="All",1,IF(C1432=GR_Report!$C$6,1,0))</f>
        <v>1</v>
      </c>
      <c r="K1432" s="2">
        <f>IF(GR_Report!$G$6="All",1,IF(D1432=GR_Report!$G$6,1,0))</f>
        <v>1</v>
      </c>
      <c r="L1432" s="2" t="str">
        <f>IF(AND(I1432=1,J1432=1,K1432=1),COUNTIFS($I$2:I1432,1,$J$2:J1432,1,$K$2:K1432,1),"")</f>
        <v/>
      </c>
      <c r="M1432" s="2"/>
    </row>
    <row r="1433" spans="1:13" ht="14.5" hidden="1" x14ac:dyDescent="0.35">
      <c r="A1433" s="2" t="s">
        <v>1911</v>
      </c>
      <c r="B1433" s="5">
        <v>46087</v>
      </c>
      <c r="C1433" s="2" t="s">
        <v>234</v>
      </c>
      <c r="D1433" s="2" t="s">
        <v>380</v>
      </c>
      <c r="E1433" s="3" t="s">
        <v>381</v>
      </c>
      <c r="F1433" s="2">
        <v>50</v>
      </c>
      <c r="G1433" s="2" t="s">
        <v>121</v>
      </c>
      <c r="H1433" s="2">
        <v>25800</v>
      </c>
      <c r="I1433" s="2">
        <f>IF(AND(B1433&gt;=GR_Report!$C$4,B1433&lt;=GR_Report!$E$4),1,0)</f>
        <v>1</v>
      </c>
      <c r="J1433" s="2">
        <f>IF(GR_Report!$C$6="All",1,IF(C1433=GR_Report!$C$6,1,0))</f>
        <v>1</v>
      </c>
      <c r="K1433" s="2">
        <f>IF(GR_Report!$G$6="All",1,IF(D1433=GR_Report!$G$6,1,0))</f>
        <v>1</v>
      </c>
      <c r="L1433" s="2">
        <f>IF(AND(I1433=1,J1433=1,K1433=1),COUNTIFS($I$2:I1433,1,$J$2:J1433,1,$K$2:K1433,1),"")</f>
        <v>244</v>
      </c>
      <c r="M1433" s="2"/>
    </row>
    <row r="1434" spans="1:13" ht="14.5" hidden="1" x14ac:dyDescent="0.35">
      <c r="A1434" s="2" t="s">
        <v>1912</v>
      </c>
      <c r="B1434" s="5">
        <v>46135</v>
      </c>
      <c r="C1434" s="2" t="s">
        <v>153</v>
      </c>
      <c r="D1434" s="2" t="s">
        <v>359</v>
      </c>
      <c r="E1434" s="3" t="s">
        <v>360</v>
      </c>
      <c r="F1434" s="2">
        <v>80</v>
      </c>
      <c r="G1434" s="2" t="s">
        <v>15</v>
      </c>
      <c r="H1434" s="2">
        <v>25600</v>
      </c>
      <c r="I1434" s="2">
        <f>IF(AND(B1434&gt;=GR_Report!$C$4,B1434&lt;=GR_Report!$E$4),1,0)</f>
        <v>0</v>
      </c>
      <c r="J1434" s="2">
        <f>IF(GR_Report!$C$6="All",1,IF(C1434=GR_Report!$C$6,1,0))</f>
        <v>1</v>
      </c>
      <c r="K1434" s="2">
        <f>IF(GR_Report!$G$6="All",1,IF(D1434=GR_Report!$G$6,1,0))</f>
        <v>1</v>
      </c>
      <c r="L1434" s="2" t="str">
        <f>IF(AND(I1434=1,J1434=1,K1434=1),COUNTIFS($I$2:I1434,1,$J$2:J1434,1,$K$2:K1434,1),"")</f>
        <v/>
      </c>
      <c r="M1434" s="2"/>
    </row>
    <row r="1435" spans="1:13" ht="14.5" x14ac:dyDescent="0.35">
      <c r="A1435" s="2" t="s">
        <v>1913</v>
      </c>
      <c r="B1435" s="5">
        <v>46046</v>
      </c>
      <c r="C1435" s="2" t="s">
        <v>56</v>
      </c>
      <c r="D1435" s="2" t="s">
        <v>77</v>
      </c>
      <c r="E1435" s="3" t="s">
        <v>78</v>
      </c>
      <c r="F1435" s="2">
        <v>150</v>
      </c>
      <c r="G1435" s="2" t="s">
        <v>15</v>
      </c>
      <c r="H1435" s="2">
        <v>7100</v>
      </c>
      <c r="I1435" s="2">
        <f>IF(AND(B1435&gt;=GR_Report!$C$4,B1435&lt;=GR_Report!$E$4),1,0)</f>
        <v>0</v>
      </c>
      <c r="J1435" s="2">
        <f>IF(GR_Report!$C$6="All",1,IF(C1435=GR_Report!$C$6,1,0))</f>
        <v>1</v>
      </c>
      <c r="K1435" s="2">
        <f>IF(GR_Report!$G$6="All",1,IF(D1435=GR_Report!$G$6,1,0))</f>
        <v>1</v>
      </c>
      <c r="L1435" s="2" t="str">
        <f>IF(AND(I1435=1,J1435=1,K1435=1),COUNTIFS($I$2:I1435,1,$J$2:J1435,1,$K$2:K1435,1),"")</f>
        <v/>
      </c>
      <c r="M1435" s="2"/>
    </row>
    <row r="1436" spans="1:13" ht="14.5" hidden="1" x14ac:dyDescent="0.35">
      <c r="A1436" s="2" t="s">
        <v>1914</v>
      </c>
      <c r="B1436" s="5">
        <v>46137</v>
      </c>
      <c r="C1436" s="2" t="s">
        <v>49</v>
      </c>
      <c r="D1436" s="2" t="s">
        <v>415</v>
      </c>
      <c r="E1436" s="3" t="s">
        <v>416</v>
      </c>
      <c r="F1436" s="2">
        <v>50</v>
      </c>
      <c r="G1436" s="2" t="s">
        <v>121</v>
      </c>
      <c r="H1436" s="2">
        <v>10500</v>
      </c>
      <c r="I1436" s="2">
        <f>IF(AND(B1436&gt;=GR_Report!$C$4,B1436&lt;=GR_Report!$E$4),1,0)</f>
        <v>0</v>
      </c>
      <c r="J1436" s="2">
        <f>IF(GR_Report!$C$6="All",1,IF(C1436=GR_Report!$C$6,1,0))</f>
        <v>1</v>
      </c>
      <c r="K1436" s="2">
        <f>IF(GR_Report!$G$6="All",1,IF(D1436=GR_Report!$G$6,1,0))</f>
        <v>1</v>
      </c>
      <c r="L1436" s="2" t="str">
        <f>IF(AND(I1436=1,J1436=1,K1436=1),COUNTIFS($I$2:I1436,1,$J$2:J1436,1,$K$2:K1436,1),"")</f>
        <v/>
      </c>
      <c r="M1436" s="2"/>
    </row>
    <row r="1437" spans="1:13" ht="14.5" hidden="1" x14ac:dyDescent="0.35">
      <c r="A1437" s="2" t="s">
        <v>1915</v>
      </c>
      <c r="B1437" s="5">
        <v>46196</v>
      </c>
      <c r="C1437" s="2" t="s">
        <v>56</v>
      </c>
      <c r="D1437" s="2" t="s">
        <v>437</v>
      </c>
      <c r="E1437" s="3" t="s">
        <v>438</v>
      </c>
      <c r="F1437" s="2">
        <v>150</v>
      </c>
      <c r="G1437" s="2" t="s">
        <v>121</v>
      </c>
      <c r="H1437" s="2">
        <v>36900</v>
      </c>
      <c r="I1437" s="2">
        <f>IF(AND(B1437&gt;=GR_Report!$C$4,B1437&lt;=GR_Report!$E$4),1,0)</f>
        <v>0</v>
      </c>
      <c r="J1437" s="2">
        <f>IF(GR_Report!$C$6="All",1,IF(C1437=GR_Report!$C$6,1,0))</f>
        <v>1</v>
      </c>
      <c r="K1437" s="2">
        <f>IF(GR_Report!$G$6="All",1,IF(D1437=GR_Report!$G$6,1,0))</f>
        <v>1</v>
      </c>
      <c r="L1437" s="2" t="str">
        <f>IF(AND(I1437=1,J1437=1,K1437=1),COUNTIFS($I$2:I1437,1,$J$2:J1437,1,$K$2:K1437,1),"")</f>
        <v/>
      </c>
      <c r="M1437" s="2"/>
    </row>
    <row r="1438" spans="1:13" ht="14.5" x14ac:dyDescent="0.35">
      <c r="A1438" s="2" t="s">
        <v>1916</v>
      </c>
      <c r="B1438" s="5">
        <v>46042</v>
      </c>
      <c r="C1438" s="2" t="s">
        <v>56</v>
      </c>
      <c r="D1438" s="2" t="s">
        <v>363</v>
      </c>
      <c r="E1438" s="3" t="s">
        <v>364</v>
      </c>
      <c r="F1438" s="2">
        <v>30</v>
      </c>
      <c r="G1438" s="2" t="s">
        <v>15</v>
      </c>
      <c r="H1438" s="2">
        <v>43800</v>
      </c>
      <c r="I1438" s="2">
        <f>IF(AND(B1438&gt;=GR_Report!$C$4,B1438&lt;=GR_Report!$E$4),1,0)</f>
        <v>0</v>
      </c>
      <c r="J1438" s="2">
        <f>IF(GR_Report!$C$6="All",1,IF(C1438=GR_Report!$C$6,1,0))</f>
        <v>1</v>
      </c>
      <c r="K1438" s="2">
        <f>IF(GR_Report!$G$6="All",1,IF(D1438=GR_Report!$G$6,1,0))</f>
        <v>1</v>
      </c>
      <c r="L1438" s="2" t="str">
        <f>IF(AND(I1438=1,J1438=1,K1438=1),COUNTIFS($I$2:I1438,1,$J$2:J1438,1,$K$2:K1438,1),"")</f>
        <v/>
      </c>
      <c r="M1438" s="2"/>
    </row>
    <row r="1439" spans="1:13" ht="14.5" hidden="1" x14ac:dyDescent="0.35">
      <c r="A1439" s="2" t="s">
        <v>1917</v>
      </c>
      <c r="B1439" s="5">
        <v>46094</v>
      </c>
      <c r="C1439" s="2" t="s">
        <v>56</v>
      </c>
      <c r="D1439" s="2" t="s">
        <v>54</v>
      </c>
      <c r="E1439" s="3" t="s">
        <v>55</v>
      </c>
      <c r="F1439" s="2">
        <v>150</v>
      </c>
      <c r="G1439" s="2" t="s">
        <v>15</v>
      </c>
      <c r="H1439" s="2">
        <v>37700</v>
      </c>
      <c r="I1439" s="2">
        <f>IF(AND(B1439&gt;=GR_Report!$C$4,B1439&lt;=GR_Report!$E$4),1,0)</f>
        <v>1</v>
      </c>
      <c r="J1439" s="2">
        <f>IF(GR_Report!$C$6="All",1,IF(C1439=GR_Report!$C$6,1,0))</f>
        <v>1</v>
      </c>
      <c r="K1439" s="2">
        <f>IF(GR_Report!$G$6="All",1,IF(D1439=GR_Report!$G$6,1,0))</f>
        <v>1</v>
      </c>
      <c r="L1439" s="2">
        <f>IF(AND(I1439=1,J1439=1,K1439=1),COUNTIFS($I$2:I1439,1,$J$2:J1439,1,$K$2:K1439,1),"")</f>
        <v>245</v>
      </c>
      <c r="M1439" s="2"/>
    </row>
    <row r="1440" spans="1:13" ht="14.5" x14ac:dyDescent="0.35">
      <c r="A1440" s="2" t="s">
        <v>1918</v>
      </c>
      <c r="B1440" s="5">
        <v>46023</v>
      </c>
      <c r="C1440" s="2" t="s">
        <v>105</v>
      </c>
      <c r="D1440" s="2" t="s">
        <v>103</v>
      </c>
      <c r="E1440" s="3" t="s">
        <v>104</v>
      </c>
      <c r="F1440" s="2">
        <v>40</v>
      </c>
      <c r="G1440" s="2" t="s">
        <v>15</v>
      </c>
      <c r="H1440" s="2">
        <v>12500</v>
      </c>
      <c r="I1440" s="2">
        <f>IF(AND(B1440&gt;=GR_Report!$C$4,B1440&lt;=GR_Report!$E$4),1,0)</f>
        <v>0</v>
      </c>
      <c r="J1440" s="2">
        <f>IF(GR_Report!$C$6="All",1,IF(C1440=GR_Report!$C$6,1,0))</f>
        <v>1</v>
      </c>
      <c r="K1440" s="2">
        <f>IF(GR_Report!$G$6="All",1,IF(D1440=GR_Report!$G$6,1,0))</f>
        <v>1</v>
      </c>
      <c r="L1440" s="2" t="str">
        <f>IF(AND(I1440=1,J1440=1,K1440=1),COUNTIFS($I$2:I1440,1,$J$2:J1440,1,$K$2:K1440,1),"")</f>
        <v/>
      </c>
      <c r="M1440" s="2"/>
    </row>
    <row r="1441" spans="1:13" ht="14.5" hidden="1" x14ac:dyDescent="0.35">
      <c r="A1441" s="2" t="s">
        <v>1919</v>
      </c>
      <c r="B1441" s="5">
        <v>46188</v>
      </c>
      <c r="C1441" s="2" t="s">
        <v>20</v>
      </c>
      <c r="D1441" s="2" t="s">
        <v>464</v>
      </c>
      <c r="E1441" s="3" t="s">
        <v>465</v>
      </c>
      <c r="F1441" s="2">
        <v>50</v>
      </c>
      <c r="G1441" s="2" t="s">
        <v>121</v>
      </c>
      <c r="H1441" s="2">
        <v>30900</v>
      </c>
      <c r="I1441" s="2">
        <f>IF(AND(B1441&gt;=GR_Report!$C$4,B1441&lt;=GR_Report!$E$4),1,0)</f>
        <v>0</v>
      </c>
      <c r="J1441" s="2">
        <f>IF(GR_Report!$C$6="All",1,IF(C1441=GR_Report!$C$6,1,0))</f>
        <v>1</v>
      </c>
      <c r="K1441" s="2">
        <f>IF(GR_Report!$G$6="All",1,IF(D1441=GR_Report!$G$6,1,0))</f>
        <v>1</v>
      </c>
      <c r="L1441" s="2" t="str">
        <f>IF(AND(I1441=1,J1441=1,K1441=1),COUNTIFS($I$2:I1441,1,$J$2:J1441,1,$K$2:K1441,1),"")</f>
        <v/>
      </c>
      <c r="M1441" s="2"/>
    </row>
    <row r="1442" spans="1:13" ht="14.5" hidden="1" x14ac:dyDescent="0.35">
      <c r="A1442" s="2" t="s">
        <v>1920</v>
      </c>
      <c r="B1442" s="5">
        <v>46125</v>
      </c>
      <c r="C1442" s="2" t="s">
        <v>46</v>
      </c>
      <c r="D1442" s="2" t="s">
        <v>86</v>
      </c>
      <c r="E1442" s="3" t="s">
        <v>87</v>
      </c>
      <c r="F1442" s="2">
        <v>120</v>
      </c>
      <c r="G1442" s="2" t="s">
        <v>15</v>
      </c>
      <c r="H1442" s="2">
        <v>7400</v>
      </c>
      <c r="I1442" s="2">
        <f>IF(AND(B1442&gt;=GR_Report!$C$4,B1442&lt;=GR_Report!$E$4),1,0)</f>
        <v>0</v>
      </c>
      <c r="J1442" s="2">
        <f>IF(GR_Report!$C$6="All",1,IF(C1442=GR_Report!$C$6,1,0))</f>
        <v>1</v>
      </c>
      <c r="K1442" s="2">
        <f>IF(GR_Report!$G$6="All",1,IF(D1442=GR_Report!$G$6,1,0))</f>
        <v>1</v>
      </c>
      <c r="L1442" s="2" t="str">
        <f>IF(AND(I1442=1,J1442=1,K1442=1),COUNTIFS($I$2:I1442,1,$J$2:J1442,1,$K$2:K1442,1),"")</f>
        <v/>
      </c>
      <c r="M1442" s="2"/>
    </row>
    <row r="1443" spans="1:13" ht="14.5" hidden="1" x14ac:dyDescent="0.35">
      <c r="A1443" s="2" t="s">
        <v>1921</v>
      </c>
      <c r="B1443" s="5">
        <v>46136</v>
      </c>
      <c r="C1443" s="2" t="s">
        <v>112</v>
      </c>
      <c r="D1443" s="2" t="s">
        <v>132</v>
      </c>
      <c r="E1443" s="3" t="s">
        <v>133</v>
      </c>
      <c r="F1443" s="2">
        <v>60</v>
      </c>
      <c r="G1443" s="2" t="s">
        <v>121</v>
      </c>
      <c r="H1443" s="2">
        <v>18300</v>
      </c>
      <c r="I1443" s="2">
        <f>IF(AND(B1443&gt;=GR_Report!$C$4,B1443&lt;=GR_Report!$E$4),1,0)</f>
        <v>0</v>
      </c>
      <c r="J1443" s="2">
        <f>IF(GR_Report!$C$6="All",1,IF(C1443=GR_Report!$C$6,1,0))</f>
        <v>1</v>
      </c>
      <c r="K1443" s="2">
        <f>IF(GR_Report!$G$6="All",1,IF(D1443=GR_Report!$G$6,1,0))</f>
        <v>1</v>
      </c>
      <c r="L1443" s="2" t="str">
        <f>IF(AND(I1443=1,J1443=1,K1443=1),COUNTIFS($I$2:I1443,1,$J$2:J1443,1,$K$2:K1443,1),"")</f>
        <v/>
      </c>
      <c r="M1443" s="2"/>
    </row>
    <row r="1444" spans="1:13" ht="14.5" hidden="1" x14ac:dyDescent="0.35">
      <c r="A1444" s="2" t="s">
        <v>1922</v>
      </c>
      <c r="B1444" s="5">
        <v>46077</v>
      </c>
      <c r="C1444" s="2" t="s">
        <v>332</v>
      </c>
      <c r="D1444" s="2" t="s">
        <v>330</v>
      </c>
      <c r="E1444" s="3" t="s">
        <v>331</v>
      </c>
      <c r="F1444" s="2">
        <v>120</v>
      </c>
      <c r="G1444" s="2" t="s">
        <v>15</v>
      </c>
      <c r="H1444" s="2">
        <v>36800</v>
      </c>
      <c r="I1444" s="2">
        <f>IF(AND(B1444&gt;=GR_Report!$C$4,B1444&lt;=GR_Report!$E$4),1,0)</f>
        <v>0</v>
      </c>
      <c r="J1444" s="2">
        <f>IF(GR_Report!$C$6="All",1,IF(C1444=GR_Report!$C$6,1,0))</f>
        <v>1</v>
      </c>
      <c r="K1444" s="2">
        <f>IF(GR_Report!$G$6="All",1,IF(D1444=GR_Report!$G$6,1,0))</f>
        <v>1</v>
      </c>
      <c r="L1444" s="2" t="str">
        <f>IF(AND(I1444=1,J1444=1,K1444=1),COUNTIFS($I$2:I1444,1,$J$2:J1444,1,$K$2:K1444,1),"")</f>
        <v/>
      </c>
      <c r="M1444" s="2"/>
    </row>
    <row r="1445" spans="1:13" ht="14.5" hidden="1" x14ac:dyDescent="0.35">
      <c r="A1445" s="2" t="s">
        <v>1923</v>
      </c>
      <c r="B1445" s="5">
        <v>46119</v>
      </c>
      <c r="C1445" s="2" t="s">
        <v>46</v>
      </c>
      <c r="D1445" s="2" t="s">
        <v>82</v>
      </c>
      <c r="E1445" s="3" t="s">
        <v>83</v>
      </c>
      <c r="F1445" s="2">
        <v>60</v>
      </c>
      <c r="G1445" s="2" t="s">
        <v>15</v>
      </c>
      <c r="H1445" s="2">
        <v>79700</v>
      </c>
      <c r="I1445" s="2">
        <f>IF(AND(B1445&gt;=GR_Report!$C$4,B1445&lt;=GR_Report!$E$4),1,0)</f>
        <v>0</v>
      </c>
      <c r="J1445" s="2">
        <f>IF(GR_Report!$C$6="All",1,IF(C1445=GR_Report!$C$6,1,0))</f>
        <v>1</v>
      </c>
      <c r="K1445" s="2">
        <f>IF(GR_Report!$G$6="All",1,IF(D1445=GR_Report!$G$6,1,0))</f>
        <v>1</v>
      </c>
      <c r="L1445" s="2" t="str">
        <f>IF(AND(I1445=1,J1445=1,K1445=1),COUNTIFS($I$2:I1445,1,$J$2:J1445,1,$K$2:K1445,1),"")</f>
        <v/>
      </c>
      <c r="M1445" s="2"/>
    </row>
    <row r="1446" spans="1:13" ht="14.5" hidden="1" x14ac:dyDescent="0.35">
      <c r="A1446" s="2" t="s">
        <v>1924</v>
      </c>
      <c r="B1446" s="5">
        <v>46150</v>
      </c>
      <c r="C1446" s="2" t="s">
        <v>112</v>
      </c>
      <c r="D1446" s="2" t="s">
        <v>164</v>
      </c>
      <c r="E1446" s="3" t="s">
        <v>165</v>
      </c>
      <c r="F1446" s="2">
        <v>120</v>
      </c>
      <c r="G1446" s="2" t="s">
        <v>121</v>
      </c>
      <c r="H1446" s="2">
        <v>38400</v>
      </c>
      <c r="I1446" s="2">
        <f>IF(AND(B1446&gt;=GR_Report!$C$4,B1446&lt;=GR_Report!$E$4),1,0)</f>
        <v>0</v>
      </c>
      <c r="J1446" s="2">
        <f>IF(GR_Report!$C$6="All",1,IF(C1446=GR_Report!$C$6,1,0))</f>
        <v>1</v>
      </c>
      <c r="K1446" s="2">
        <f>IF(GR_Report!$G$6="All",1,IF(D1446=GR_Report!$G$6,1,0))</f>
        <v>1</v>
      </c>
      <c r="L1446" s="2" t="str">
        <f>IF(AND(I1446=1,J1446=1,K1446=1),COUNTIFS($I$2:I1446,1,$J$2:J1446,1,$K$2:K1446,1),"")</f>
        <v/>
      </c>
      <c r="M1446" s="2"/>
    </row>
    <row r="1447" spans="1:13" ht="14.5" hidden="1" x14ac:dyDescent="0.35">
      <c r="A1447" s="2" t="s">
        <v>1925</v>
      </c>
      <c r="B1447" s="5">
        <v>46092</v>
      </c>
      <c r="C1447" s="2" t="s">
        <v>20</v>
      </c>
      <c r="D1447" s="2" t="s">
        <v>464</v>
      </c>
      <c r="E1447" s="3" t="s">
        <v>465</v>
      </c>
      <c r="F1447" s="2">
        <v>150</v>
      </c>
      <c r="G1447" s="2" t="s">
        <v>121</v>
      </c>
      <c r="H1447" s="2">
        <v>30900</v>
      </c>
      <c r="I1447" s="2">
        <f>IF(AND(B1447&gt;=GR_Report!$C$4,B1447&lt;=GR_Report!$E$4),1,0)</f>
        <v>1</v>
      </c>
      <c r="J1447" s="2">
        <f>IF(GR_Report!$C$6="All",1,IF(C1447=GR_Report!$C$6,1,0))</f>
        <v>1</v>
      </c>
      <c r="K1447" s="2">
        <f>IF(GR_Report!$G$6="All",1,IF(D1447=GR_Report!$G$6,1,0))</f>
        <v>1</v>
      </c>
      <c r="L1447" s="2">
        <f>IF(AND(I1447=1,J1447=1,K1447=1),COUNTIFS($I$2:I1447,1,$J$2:J1447,1,$K$2:K1447,1),"")</f>
        <v>246</v>
      </c>
      <c r="M1447" s="2"/>
    </row>
    <row r="1448" spans="1:13" ht="14.5" hidden="1" x14ac:dyDescent="0.35">
      <c r="A1448" s="2" t="s">
        <v>1926</v>
      </c>
      <c r="B1448" s="5">
        <v>46069</v>
      </c>
      <c r="C1448" s="2" t="s">
        <v>153</v>
      </c>
      <c r="D1448" s="2" t="s">
        <v>151</v>
      </c>
      <c r="E1448" s="3" t="s">
        <v>152</v>
      </c>
      <c r="F1448" s="2">
        <v>120</v>
      </c>
      <c r="G1448" s="2" t="s">
        <v>121</v>
      </c>
      <c r="H1448" s="2">
        <v>59300</v>
      </c>
      <c r="I1448" s="2">
        <f>IF(AND(B1448&gt;=GR_Report!$C$4,B1448&lt;=GR_Report!$E$4),1,0)</f>
        <v>0</v>
      </c>
      <c r="J1448" s="2">
        <f>IF(GR_Report!$C$6="All",1,IF(C1448=GR_Report!$C$6,1,0))</f>
        <v>1</v>
      </c>
      <c r="K1448" s="2">
        <f>IF(GR_Report!$G$6="All",1,IF(D1448=GR_Report!$G$6,1,0))</f>
        <v>1</v>
      </c>
      <c r="L1448" s="2" t="str">
        <f>IF(AND(I1448=1,J1448=1,K1448=1),COUNTIFS($I$2:I1448,1,$J$2:J1448,1,$K$2:K1448,1),"")</f>
        <v/>
      </c>
      <c r="M1448" s="2"/>
    </row>
    <row r="1449" spans="1:13" ht="14.5" hidden="1" x14ac:dyDescent="0.35">
      <c r="A1449" s="2" t="s">
        <v>1927</v>
      </c>
      <c r="B1449" s="5">
        <v>46139</v>
      </c>
      <c r="C1449" s="2" t="s">
        <v>76</v>
      </c>
      <c r="D1449" s="2" t="s">
        <v>74</v>
      </c>
      <c r="E1449" s="3" t="s">
        <v>75</v>
      </c>
      <c r="F1449" s="2">
        <v>80</v>
      </c>
      <c r="G1449" s="2" t="s">
        <v>15</v>
      </c>
      <c r="H1449" s="2">
        <v>43000</v>
      </c>
      <c r="I1449" s="2">
        <f>IF(AND(B1449&gt;=GR_Report!$C$4,B1449&lt;=GR_Report!$E$4),1,0)</f>
        <v>0</v>
      </c>
      <c r="J1449" s="2">
        <f>IF(GR_Report!$C$6="All",1,IF(C1449=GR_Report!$C$6,1,0))</f>
        <v>1</v>
      </c>
      <c r="K1449" s="2">
        <f>IF(GR_Report!$G$6="All",1,IF(D1449=GR_Report!$G$6,1,0))</f>
        <v>1</v>
      </c>
      <c r="L1449" s="2" t="str">
        <f>IF(AND(I1449=1,J1449=1,K1449=1),COUNTIFS($I$2:I1449,1,$J$2:J1449,1,$K$2:K1449,1),"")</f>
        <v/>
      </c>
      <c r="M1449" s="2"/>
    </row>
    <row r="1450" spans="1:13" ht="14.5" hidden="1" x14ac:dyDescent="0.35">
      <c r="A1450" s="2" t="s">
        <v>1928</v>
      </c>
      <c r="B1450" s="5">
        <v>46156</v>
      </c>
      <c r="C1450" s="2" t="s">
        <v>41</v>
      </c>
      <c r="D1450" s="2" t="s">
        <v>395</v>
      </c>
      <c r="E1450" s="3" t="s">
        <v>396</v>
      </c>
      <c r="F1450" s="2">
        <v>100</v>
      </c>
      <c r="G1450" s="2" t="s">
        <v>121</v>
      </c>
      <c r="H1450" s="2">
        <v>64100</v>
      </c>
      <c r="I1450" s="2">
        <f>IF(AND(B1450&gt;=GR_Report!$C$4,B1450&lt;=GR_Report!$E$4),1,0)</f>
        <v>0</v>
      </c>
      <c r="J1450" s="2">
        <f>IF(GR_Report!$C$6="All",1,IF(C1450=GR_Report!$C$6,1,0))</f>
        <v>1</v>
      </c>
      <c r="K1450" s="2">
        <f>IF(GR_Report!$G$6="All",1,IF(D1450=GR_Report!$G$6,1,0))</f>
        <v>1</v>
      </c>
      <c r="L1450" s="2" t="str">
        <f>IF(AND(I1450=1,J1450=1,K1450=1),COUNTIFS($I$2:I1450,1,$J$2:J1450,1,$K$2:K1450,1),"")</f>
        <v/>
      </c>
      <c r="M1450" s="2"/>
    </row>
    <row r="1451" spans="1:13" ht="14.5" hidden="1" x14ac:dyDescent="0.35">
      <c r="A1451" s="2" t="s">
        <v>1929</v>
      </c>
      <c r="B1451" s="5">
        <v>46195</v>
      </c>
      <c r="C1451" s="2" t="s">
        <v>153</v>
      </c>
      <c r="D1451" s="2" t="s">
        <v>286</v>
      </c>
      <c r="E1451" s="3" t="s">
        <v>287</v>
      </c>
      <c r="F1451" s="2">
        <v>30</v>
      </c>
      <c r="G1451" s="2" t="s">
        <v>262</v>
      </c>
      <c r="H1451" s="2">
        <v>67900</v>
      </c>
      <c r="I1451" s="2">
        <f>IF(AND(B1451&gt;=GR_Report!$C$4,B1451&lt;=GR_Report!$E$4),1,0)</f>
        <v>0</v>
      </c>
      <c r="J1451" s="2">
        <f>IF(GR_Report!$C$6="All",1,IF(C1451=GR_Report!$C$6,1,0))</f>
        <v>1</v>
      </c>
      <c r="K1451" s="2">
        <f>IF(GR_Report!$G$6="All",1,IF(D1451=GR_Report!$G$6,1,0))</f>
        <v>1</v>
      </c>
      <c r="L1451" s="2" t="str">
        <f>IF(AND(I1451=1,J1451=1,K1451=1),COUNTIFS($I$2:I1451,1,$J$2:J1451,1,$K$2:K1451,1),"")</f>
        <v/>
      </c>
      <c r="M1451" s="2"/>
    </row>
    <row r="1452" spans="1:13" ht="14.5" hidden="1" x14ac:dyDescent="0.35">
      <c r="A1452" s="2" t="s">
        <v>1930</v>
      </c>
      <c r="B1452" s="5">
        <v>46163</v>
      </c>
      <c r="C1452" s="2" t="s">
        <v>90</v>
      </c>
      <c r="D1452" s="2" t="s">
        <v>117</v>
      </c>
      <c r="E1452" s="3" t="s">
        <v>118</v>
      </c>
      <c r="F1452" s="2">
        <v>50</v>
      </c>
      <c r="G1452" s="2" t="s">
        <v>121</v>
      </c>
      <c r="H1452" s="2">
        <v>85100</v>
      </c>
      <c r="I1452" s="2">
        <f>IF(AND(B1452&gt;=GR_Report!$C$4,B1452&lt;=GR_Report!$E$4),1,0)</f>
        <v>0</v>
      </c>
      <c r="J1452" s="2">
        <f>IF(GR_Report!$C$6="All",1,IF(C1452=GR_Report!$C$6,1,0))</f>
        <v>1</v>
      </c>
      <c r="K1452" s="2">
        <f>IF(GR_Report!$G$6="All",1,IF(D1452=GR_Report!$G$6,1,0))</f>
        <v>1</v>
      </c>
      <c r="L1452" s="2" t="str">
        <f>IF(AND(I1452=1,J1452=1,K1452=1),COUNTIFS($I$2:I1452,1,$J$2:J1452,1,$K$2:K1452,1),"")</f>
        <v/>
      </c>
      <c r="M1452" s="2"/>
    </row>
    <row r="1453" spans="1:13" ht="14.5" hidden="1" x14ac:dyDescent="0.35">
      <c r="A1453" s="2" t="s">
        <v>1931</v>
      </c>
      <c r="B1453" s="5">
        <v>46117</v>
      </c>
      <c r="C1453" s="2" t="s">
        <v>56</v>
      </c>
      <c r="D1453" s="2" t="s">
        <v>67</v>
      </c>
      <c r="E1453" s="3" t="s">
        <v>68</v>
      </c>
      <c r="F1453" s="2">
        <v>80</v>
      </c>
      <c r="G1453" s="2" t="s">
        <v>15</v>
      </c>
      <c r="H1453" s="2">
        <v>82400</v>
      </c>
      <c r="I1453" s="2">
        <f>IF(AND(B1453&gt;=GR_Report!$C$4,B1453&lt;=GR_Report!$E$4),1,0)</f>
        <v>0</v>
      </c>
      <c r="J1453" s="2">
        <f>IF(GR_Report!$C$6="All",1,IF(C1453=GR_Report!$C$6,1,0))</f>
        <v>1</v>
      </c>
      <c r="K1453" s="2">
        <f>IF(GR_Report!$G$6="All",1,IF(D1453=GR_Report!$G$6,1,0))</f>
        <v>1</v>
      </c>
      <c r="L1453" s="2" t="str">
        <f>IF(AND(I1453=1,J1453=1,K1453=1),COUNTIFS($I$2:I1453,1,$J$2:J1453,1,$K$2:K1453,1),"")</f>
        <v/>
      </c>
      <c r="M1453" s="2"/>
    </row>
    <row r="1454" spans="1:13" ht="14.5" x14ac:dyDescent="0.35">
      <c r="A1454" s="2" t="s">
        <v>1932</v>
      </c>
      <c r="B1454" s="5">
        <v>46023</v>
      </c>
      <c r="C1454" s="2" t="s">
        <v>97</v>
      </c>
      <c r="D1454" s="2" t="s">
        <v>397</v>
      </c>
      <c r="E1454" s="3" t="s">
        <v>398</v>
      </c>
      <c r="F1454" s="2">
        <v>200</v>
      </c>
      <c r="G1454" s="2" t="s">
        <v>121</v>
      </c>
      <c r="H1454" s="2">
        <v>9800</v>
      </c>
      <c r="I1454" s="2">
        <f>IF(AND(B1454&gt;=GR_Report!$C$4,B1454&lt;=GR_Report!$E$4),1,0)</f>
        <v>0</v>
      </c>
      <c r="J1454" s="2">
        <f>IF(GR_Report!$C$6="All",1,IF(C1454=GR_Report!$C$6,1,0))</f>
        <v>1</v>
      </c>
      <c r="K1454" s="2">
        <f>IF(GR_Report!$G$6="All",1,IF(D1454=GR_Report!$G$6,1,0))</f>
        <v>1</v>
      </c>
      <c r="L1454" s="2" t="str">
        <f>IF(AND(I1454=1,J1454=1,K1454=1),COUNTIFS($I$2:I1454,1,$J$2:J1454,1,$K$2:K1454,1),"")</f>
        <v/>
      </c>
      <c r="M1454" s="2"/>
    </row>
    <row r="1455" spans="1:13" ht="14.5" hidden="1" x14ac:dyDescent="0.35">
      <c r="A1455" s="2" t="s">
        <v>1933</v>
      </c>
      <c r="B1455" s="5">
        <v>46060</v>
      </c>
      <c r="C1455" s="2" t="s">
        <v>71</v>
      </c>
      <c r="D1455" s="2" t="s">
        <v>385</v>
      </c>
      <c r="E1455" s="3" t="s">
        <v>386</v>
      </c>
      <c r="F1455" s="2">
        <v>40</v>
      </c>
      <c r="G1455" s="2" t="s">
        <v>121</v>
      </c>
      <c r="H1455" s="2">
        <v>68600</v>
      </c>
      <c r="I1455" s="2">
        <f>IF(AND(B1455&gt;=GR_Report!$C$4,B1455&lt;=GR_Report!$E$4),1,0)</f>
        <v>0</v>
      </c>
      <c r="J1455" s="2">
        <f>IF(GR_Report!$C$6="All",1,IF(C1455=GR_Report!$C$6,1,0))</f>
        <v>1</v>
      </c>
      <c r="K1455" s="2">
        <f>IF(GR_Report!$G$6="All",1,IF(D1455=GR_Report!$G$6,1,0))</f>
        <v>1</v>
      </c>
      <c r="L1455" s="2" t="str">
        <f>IF(AND(I1455=1,J1455=1,K1455=1),COUNTIFS($I$2:I1455,1,$J$2:J1455,1,$K$2:K1455,1),"")</f>
        <v/>
      </c>
      <c r="M1455" s="2"/>
    </row>
    <row r="1456" spans="1:13" ht="14.5" x14ac:dyDescent="0.35">
      <c r="A1456" s="2" t="s">
        <v>1934</v>
      </c>
      <c r="B1456" s="5">
        <v>46031</v>
      </c>
      <c r="C1456" s="2" t="s">
        <v>112</v>
      </c>
      <c r="D1456" s="2" t="s">
        <v>110</v>
      </c>
      <c r="E1456" s="3" t="s">
        <v>111</v>
      </c>
      <c r="F1456" s="2">
        <v>60</v>
      </c>
      <c r="G1456" s="2" t="s">
        <v>15</v>
      </c>
      <c r="H1456" s="2">
        <v>70400</v>
      </c>
      <c r="I1456" s="2">
        <f>IF(AND(B1456&gt;=GR_Report!$C$4,B1456&lt;=GR_Report!$E$4),1,0)</f>
        <v>0</v>
      </c>
      <c r="J1456" s="2">
        <f>IF(GR_Report!$C$6="All",1,IF(C1456=GR_Report!$C$6,1,0))</f>
        <v>1</v>
      </c>
      <c r="K1456" s="2">
        <f>IF(GR_Report!$G$6="All",1,IF(D1456=GR_Report!$G$6,1,0))</f>
        <v>1</v>
      </c>
      <c r="L1456" s="2" t="str">
        <f>IF(AND(I1456=1,J1456=1,K1456=1),COUNTIFS($I$2:I1456,1,$J$2:J1456,1,$K$2:K1456,1),"")</f>
        <v/>
      </c>
      <c r="M1456" s="2"/>
    </row>
    <row r="1457" spans="1:13" ht="14.5" hidden="1" x14ac:dyDescent="0.35">
      <c r="A1457" s="2" t="s">
        <v>1935</v>
      </c>
      <c r="B1457" s="5">
        <v>46071</v>
      </c>
      <c r="C1457" s="2" t="s">
        <v>81</v>
      </c>
      <c r="D1457" s="2" t="s">
        <v>389</v>
      </c>
      <c r="E1457" s="3" t="s">
        <v>390</v>
      </c>
      <c r="F1457" s="2">
        <v>200</v>
      </c>
      <c r="G1457" s="2" t="s">
        <v>121</v>
      </c>
      <c r="H1457" s="2">
        <v>34200</v>
      </c>
      <c r="I1457" s="2">
        <f>IF(AND(B1457&gt;=GR_Report!$C$4,B1457&lt;=GR_Report!$E$4),1,0)</f>
        <v>0</v>
      </c>
      <c r="J1457" s="2">
        <f>IF(GR_Report!$C$6="All",1,IF(C1457=GR_Report!$C$6,1,0))</f>
        <v>1</v>
      </c>
      <c r="K1457" s="2">
        <f>IF(GR_Report!$G$6="All",1,IF(D1457=GR_Report!$G$6,1,0))</f>
        <v>1</v>
      </c>
      <c r="L1457" s="2" t="str">
        <f>IF(AND(I1457=1,J1457=1,K1457=1),COUNTIFS($I$2:I1457,1,$J$2:J1457,1,$K$2:K1457,1),"")</f>
        <v/>
      </c>
      <c r="M1457" s="2"/>
    </row>
    <row r="1458" spans="1:13" ht="14.5" hidden="1" x14ac:dyDescent="0.35">
      <c r="A1458" s="2" t="s">
        <v>1936</v>
      </c>
      <c r="B1458" s="5">
        <v>46092</v>
      </c>
      <c r="C1458" s="2" t="s">
        <v>16</v>
      </c>
      <c r="D1458" s="2" t="s">
        <v>31</v>
      </c>
      <c r="E1458" s="3" t="s">
        <v>32</v>
      </c>
      <c r="F1458" s="2">
        <v>150</v>
      </c>
      <c r="G1458" s="2" t="s">
        <v>15</v>
      </c>
      <c r="H1458" s="2">
        <v>60200</v>
      </c>
      <c r="I1458" s="2">
        <f>IF(AND(B1458&gt;=GR_Report!$C$4,B1458&lt;=GR_Report!$E$4),1,0)</f>
        <v>1</v>
      </c>
      <c r="J1458" s="2">
        <f>IF(GR_Report!$C$6="All",1,IF(C1458=GR_Report!$C$6,1,0))</f>
        <v>1</v>
      </c>
      <c r="K1458" s="2">
        <f>IF(GR_Report!$G$6="All",1,IF(D1458=GR_Report!$G$6,1,0))</f>
        <v>1</v>
      </c>
      <c r="L1458" s="2">
        <f>IF(AND(I1458=1,J1458=1,K1458=1),COUNTIFS($I$2:I1458,1,$J$2:J1458,1,$K$2:K1458,1),"")</f>
        <v>247</v>
      </c>
      <c r="M1458" s="2"/>
    </row>
    <row r="1459" spans="1:13" ht="14.5" hidden="1" x14ac:dyDescent="0.35">
      <c r="A1459" s="2" t="s">
        <v>1937</v>
      </c>
      <c r="B1459" s="5">
        <v>46088</v>
      </c>
      <c r="C1459" s="2" t="s">
        <v>16</v>
      </c>
      <c r="D1459" s="2" t="s">
        <v>65</v>
      </c>
      <c r="E1459" s="3" t="s">
        <v>66</v>
      </c>
      <c r="F1459" s="2">
        <v>100</v>
      </c>
      <c r="G1459" s="2" t="s">
        <v>15</v>
      </c>
      <c r="H1459" s="2">
        <v>84100</v>
      </c>
      <c r="I1459" s="2">
        <f>IF(AND(B1459&gt;=GR_Report!$C$4,B1459&lt;=GR_Report!$E$4),1,0)</f>
        <v>1</v>
      </c>
      <c r="J1459" s="2">
        <f>IF(GR_Report!$C$6="All",1,IF(C1459=GR_Report!$C$6,1,0))</f>
        <v>1</v>
      </c>
      <c r="K1459" s="2">
        <f>IF(GR_Report!$G$6="All",1,IF(D1459=GR_Report!$G$6,1,0))</f>
        <v>1</v>
      </c>
      <c r="L1459" s="2">
        <f>IF(AND(I1459=1,J1459=1,K1459=1),COUNTIFS($I$2:I1459,1,$J$2:J1459,1,$K$2:K1459,1),"")</f>
        <v>248</v>
      </c>
      <c r="M1459" s="2"/>
    </row>
    <row r="1460" spans="1:13" ht="14.5" hidden="1" x14ac:dyDescent="0.35">
      <c r="A1460" s="2" t="s">
        <v>1938</v>
      </c>
      <c r="B1460" s="5">
        <v>46177</v>
      </c>
      <c r="C1460" s="2" t="s">
        <v>153</v>
      </c>
      <c r="D1460" s="2" t="s">
        <v>286</v>
      </c>
      <c r="E1460" s="3" t="s">
        <v>287</v>
      </c>
      <c r="F1460" s="2">
        <v>150</v>
      </c>
      <c r="G1460" s="2" t="s">
        <v>262</v>
      </c>
      <c r="H1460" s="2">
        <v>67900</v>
      </c>
      <c r="I1460" s="2">
        <f>IF(AND(B1460&gt;=GR_Report!$C$4,B1460&lt;=GR_Report!$E$4),1,0)</f>
        <v>0</v>
      </c>
      <c r="J1460" s="2">
        <f>IF(GR_Report!$C$6="All",1,IF(C1460=GR_Report!$C$6,1,0))</f>
        <v>1</v>
      </c>
      <c r="K1460" s="2">
        <f>IF(GR_Report!$G$6="All",1,IF(D1460=GR_Report!$G$6,1,0))</f>
        <v>1</v>
      </c>
      <c r="L1460" s="2" t="str">
        <f>IF(AND(I1460=1,J1460=1,K1460=1),COUNTIFS($I$2:I1460,1,$J$2:J1460,1,$K$2:K1460,1),"")</f>
        <v/>
      </c>
      <c r="M1460" s="2"/>
    </row>
    <row r="1461" spans="1:13" ht="14.5" x14ac:dyDescent="0.35">
      <c r="A1461" s="2" t="s">
        <v>1939</v>
      </c>
      <c r="B1461" s="5">
        <v>46040</v>
      </c>
      <c r="C1461" s="2" t="s">
        <v>38</v>
      </c>
      <c r="D1461" s="2" t="s">
        <v>36</v>
      </c>
      <c r="E1461" s="3" t="s">
        <v>37</v>
      </c>
      <c r="F1461" s="2">
        <v>150</v>
      </c>
      <c r="G1461" s="2" t="s">
        <v>15</v>
      </c>
      <c r="H1461" s="2">
        <v>48200</v>
      </c>
      <c r="I1461" s="2">
        <f>IF(AND(B1461&gt;=GR_Report!$C$4,B1461&lt;=GR_Report!$E$4),1,0)</f>
        <v>0</v>
      </c>
      <c r="J1461" s="2">
        <f>IF(GR_Report!$C$6="All",1,IF(C1461=GR_Report!$C$6,1,0))</f>
        <v>1</v>
      </c>
      <c r="K1461" s="2">
        <f>IF(GR_Report!$G$6="All",1,IF(D1461=GR_Report!$G$6,1,0))</f>
        <v>1</v>
      </c>
      <c r="L1461" s="2" t="str">
        <f>IF(AND(I1461=1,J1461=1,K1461=1),COUNTIFS($I$2:I1461,1,$J$2:J1461,1,$K$2:K1461,1),"")</f>
        <v/>
      </c>
      <c r="M1461" s="2"/>
    </row>
    <row r="1462" spans="1:13" ht="14.5" hidden="1" x14ac:dyDescent="0.35">
      <c r="A1462" s="2" t="s">
        <v>1940</v>
      </c>
      <c r="B1462" s="5">
        <v>46063</v>
      </c>
      <c r="C1462" s="2" t="s">
        <v>27</v>
      </c>
      <c r="D1462" s="2" t="s">
        <v>320</v>
      </c>
      <c r="E1462" s="3" t="s">
        <v>321</v>
      </c>
      <c r="F1462" s="2">
        <v>200</v>
      </c>
      <c r="G1462" s="2" t="s">
        <v>15</v>
      </c>
      <c r="H1462" s="2">
        <v>65700</v>
      </c>
      <c r="I1462" s="2">
        <f>IF(AND(B1462&gt;=GR_Report!$C$4,B1462&lt;=GR_Report!$E$4),1,0)</f>
        <v>0</v>
      </c>
      <c r="J1462" s="2">
        <f>IF(GR_Report!$C$6="All",1,IF(C1462=GR_Report!$C$6,1,0))</f>
        <v>1</v>
      </c>
      <c r="K1462" s="2">
        <f>IF(GR_Report!$G$6="All",1,IF(D1462=GR_Report!$G$6,1,0))</f>
        <v>1</v>
      </c>
      <c r="L1462" s="2" t="str">
        <f>IF(AND(I1462=1,J1462=1,K1462=1),COUNTIFS($I$2:I1462,1,$J$2:J1462,1,$K$2:K1462,1),"")</f>
        <v/>
      </c>
      <c r="M1462" s="2"/>
    </row>
    <row r="1463" spans="1:13" ht="14.5" hidden="1" x14ac:dyDescent="0.35">
      <c r="A1463" s="2" t="s">
        <v>1941</v>
      </c>
      <c r="B1463" s="5">
        <v>46160</v>
      </c>
      <c r="C1463" s="2" t="s">
        <v>172</v>
      </c>
      <c r="D1463" s="2" t="s">
        <v>411</v>
      </c>
      <c r="E1463" s="3" t="s">
        <v>412</v>
      </c>
      <c r="F1463" s="2">
        <v>150</v>
      </c>
      <c r="G1463" s="2" t="s">
        <v>121</v>
      </c>
      <c r="H1463" s="2">
        <v>79600</v>
      </c>
      <c r="I1463" s="2">
        <f>IF(AND(B1463&gt;=GR_Report!$C$4,B1463&lt;=GR_Report!$E$4),1,0)</f>
        <v>0</v>
      </c>
      <c r="J1463" s="2">
        <f>IF(GR_Report!$C$6="All",1,IF(C1463=GR_Report!$C$6,1,0))</f>
        <v>1</v>
      </c>
      <c r="K1463" s="2">
        <f>IF(GR_Report!$G$6="All",1,IF(D1463=GR_Report!$G$6,1,0))</f>
        <v>1</v>
      </c>
      <c r="L1463" s="2" t="str">
        <f>IF(AND(I1463=1,J1463=1,K1463=1),COUNTIFS($I$2:I1463,1,$J$2:J1463,1,$K$2:K1463,1),"")</f>
        <v/>
      </c>
      <c r="M1463" s="2"/>
    </row>
    <row r="1464" spans="1:13" ht="14.5" hidden="1" x14ac:dyDescent="0.35">
      <c r="A1464" s="2" t="s">
        <v>1942</v>
      </c>
      <c r="B1464" s="5">
        <v>46184</v>
      </c>
      <c r="C1464" s="2" t="s">
        <v>138</v>
      </c>
      <c r="D1464" s="2" t="s">
        <v>448</v>
      </c>
      <c r="E1464" s="3" t="s">
        <v>449</v>
      </c>
      <c r="F1464" s="2">
        <v>100</v>
      </c>
      <c r="G1464" s="2" t="s">
        <v>121</v>
      </c>
      <c r="H1464" s="2">
        <v>36400</v>
      </c>
      <c r="I1464" s="2">
        <f>IF(AND(B1464&gt;=GR_Report!$C$4,B1464&lt;=GR_Report!$E$4),1,0)</f>
        <v>0</v>
      </c>
      <c r="J1464" s="2">
        <f>IF(GR_Report!$C$6="All",1,IF(C1464=GR_Report!$C$6,1,0))</f>
        <v>1</v>
      </c>
      <c r="K1464" s="2">
        <f>IF(GR_Report!$G$6="All",1,IF(D1464=GR_Report!$G$6,1,0))</f>
        <v>1</v>
      </c>
      <c r="L1464" s="2" t="str">
        <f>IF(AND(I1464=1,J1464=1,K1464=1),COUNTIFS($I$2:I1464,1,$J$2:J1464,1,$K$2:K1464,1),"")</f>
        <v/>
      </c>
      <c r="M1464" s="2"/>
    </row>
    <row r="1465" spans="1:13" ht="14.5" hidden="1" x14ac:dyDescent="0.35">
      <c r="A1465" s="2" t="s">
        <v>1943</v>
      </c>
      <c r="B1465" s="5">
        <v>46097</v>
      </c>
      <c r="C1465" s="2" t="s">
        <v>46</v>
      </c>
      <c r="D1465" s="2" t="s">
        <v>82</v>
      </c>
      <c r="E1465" s="3" t="s">
        <v>83</v>
      </c>
      <c r="F1465" s="2">
        <v>200</v>
      </c>
      <c r="G1465" s="2" t="s">
        <v>15</v>
      </c>
      <c r="H1465" s="2">
        <v>79700</v>
      </c>
      <c r="I1465" s="2">
        <f>IF(AND(B1465&gt;=GR_Report!$C$4,B1465&lt;=GR_Report!$E$4),1,0)</f>
        <v>1</v>
      </c>
      <c r="J1465" s="2">
        <f>IF(GR_Report!$C$6="All",1,IF(C1465=GR_Report!$C$6,1,0))</f>
        <v>1</v>
      </c>
      <c r="K1465" s="2">
        <f>IF(GR_Report!$G$6="All",1,IF(D1465=GR_Report!$G$6,1,0))</f>
        <v>1</v>
      </c>
      <c r="L1465" s="2">
        <f>IF(AND(I1465=1,J1465=1,K1465=1),COUNTIFS($I$2:I1465,1,$J$2:J1465,1,$K$2:K1465,1),"")</f>
        <v>249</v>
      </c>
      <c r="M1465" s="2"/>
    </row>
    <row r="1466" spans="1:13" ht="14.5" hidden="1" x14ac:dyDescent="0.35">
      <c r="A1466" s="2" t="s">
        <v>1944</v>
      </c>
      <c r="B1466" s="5">
        <v>46064</v>
      </c>
      <c r="C1466" s="2" t="s">
        <v>24</v>
      </c>
      <c r="D1466" s="2" t="s">
        <v>180</v>
      </c>
      <c r="E1466" s="3" t="s">
        <v>181</v>
      </c>
      <c r="F1466" s="2">
        <v>60</v>
      </c>
      <c r="G1466" s="2" t="s">
        <v>121</v>
      </c>
      <c r="H1466" s="2">
        <v>50300</v>
      </c>
      <c r="I1466" s="2">
        <f>IF(AND(B1466&gt;=GR_Report!$C$4,B1466&lt;=GR_Report!$E$4),1,0)</f>
        <v>0</v>
      </c>
      <c r="J1466" s="2">
        <f>IF(GR_Report!$C$6="All",1,IF(C1466=GR_Report!$C$6,1,0))</f>
        <v>1</v>
      </c>
      <c r="K1466" s="2">
        <f>IF(GR_Report!$G$6="All",1,IF(D1466=GR_Report!$G$6,1,0))</f>
        <v>1</v>
      </c>
      <c r="L1466" s="2" t="str">
        <f>IF(AND(I1466=1,J1466=1,K1466=1),COUNTIFS($I$2:I1466,1,$J$2:J1466,1,$K$2:K1466,1),"")</f>
        <v/>
      </c>
      <c r="M1466" s="2"/>
    </row>
    <row r="1467" spans="1:13" ht="14.5" x14ac:dyDescent="0.35">
      <c r="A1467" s="2" t="s">
        <v>1945</v>
      </c>
      <c r="B1467" s="5">
        <v>46043</v>
      </c>
      <c r="C1467" s="2" t="s">
        <v>150</v>
      </c>
      <c r="D1467" s="2" t="s">
        <v>268</v>
      </c>
      <c r="E1467" s="3" t="s">
        <v>269</v>
      </c>
      <c r="F1467" s="2">
        <v>200</v>
      </c>
      <c r="G1467" s="2" t="s">
        <v>262</v>
      </c>
      <c r="H1467" s="2">
        <v>20500</v>
      </c>
      <c r="I1467" s="2">
        <f>IF(AND(B1467&gt;=GR_Report!$C$4,B1467&lt;=GR_Report!$E$4),1,0)</f>
        <v>0</v>
      </c>
      <c r="J1467" s="2">
        <f>IF(GR_Report!$C$6="All",1,IF(C1467=GR_Report!$C$6,1,0))</f>
        <v>1</v>
      </c>
      <c r="K1467" s="2">
        <f>IF(GR_Report!$G$6="All",1,IF(D1467=GR_Report!$G$6,1,0))</f>
        <v>1</v>
      </c>
      <c r="L1467" s="2" t="str">
        <f>IF(AND(I1467=1,J1467=1,K1467=1),COUNTIFS($I$2:I1467,1,$J$2:J1467,1,$K$2:K1467,1),"")</f>
        <v/>
      </c>
      <c r="M1467" s="2"/>
    </row>
    <row r="1468" spans="1:13" ht="14.5" hidden="1" x14ac:dyDescent="0.35">
      <c r="A1468" s="2" t="s">
        <v>1946</v>
      </c>
      <c r="B1468" s="5">
        <v>46101</v>
      </c>
      <c r="C1468" s="2" t="s">
        <v>179</v>
      </c>
      <c r="D1468" s="2" t="s">
        <v>375</v>
      </c>
      <c r="E1468" s="3" t="s">
        <v>376</v>
      </c>
      <c r="F1468" s="2">
        <v>60</v>
      </c>
      <c r="G1468" s="2" t="s">
        <v>121</v>
      </c>
      <c r="H1468" s="2">
        <v>87000</v>
      </c>
      <c r="I1468" s="2">
        <f>IF(AND(B1468&gt;=GR_Report!$C$4,B1468&lt;=GR_Report!$E$4),1,0)</f>
        <v>1</v>
      </c>
      <c r="J1468" s="2">
        <f>IF(GR_Report!$C$6="All",1,IF(C1468=GR_Report!$C$6,1,0))</f>
        <v>1</v>
      </c>
      <c r="K1468" s="2">
        <f>IF(GR_Report!$G$6="All",1,IF(D1468=GR_Report!$G$6,1,0))</f>
        <v>1</v>
      </c>
      <c r="L1468" s="2">
        <f>IF(AND(I1468=1,J1468=1,K1468=1),COUNTIFS($I$2:I1468,1,$J$2:J1468,1,$K$2:K1468,1),"")</f>
        <v>250</v>
      </c>
      <c r="M1468" s="2"/>
    </row>
    <row r="1469" spans="1:13" ht="14.5" hidden="1" x14ac:dyDescent="0.35">
      <c r="A1469" s="2" t="s">
        <v>1947</v>
      </c>
      <c r="B1469" s="5">
        <v>46118</v>
      </c>
      <c r="C1469" s="2" t="s">
        <v>76</v>
      </c>
      <c r="D1469" s="2" t="s">
        <v>299</v>
      </c>
      <c r="E1469" s="3" t="s">
        <v>300</v>
      </c>
      <c r="F1469" s="2">
        <v>100</v>
      </c>
      <c r="G1469" s="2" t="s">
        <v>262</v>
      </c>
      <c r="H1469" s="2">
        <v>74400</v>
      </c>
      <c r="I1469" s="2">
        <f>IF(AND(B1469&gt;=GR_Report!$C$4,B1469&lt;=GR_Report!$E$4),1,0)</f>
        <v>0</v>
      </c>
      <c r="J1469" s="2">
        <f>IF(GR_Report!$C$6="All",1,IF(C1469=GR_Report!$C$6,1,0))</f>
        <v>1</v>
      </c>
      <c r="K1469" s="2">
        <f>IF(GR_Report!$G$6="All",1,IF(D1469=GR_Report!$G$6,1,0))</f>
        <v>1</v>
      </c>
      <c r="L1469" s="2" t="str">
        <f>IF(AND(I1469=1,J1469=1,K1469=1),COUNTIFS($I$2:I1469,1,$J$2:J1469,1,$K$2:K1469,1),"")</f>
        <v/>
      </c>
      <c r="M1469" s="2"/>
    </row>
    <row r="1470" spans="1:13" ht="14.5" hidden="1" x14ac:dyDescent="0.35">
      <c r="A1470" s="2" t="s">
        <v>1948</v>
      </c>
      <c r="B1470" s="5">
        <v>46128</v>
      </c>
      <c r="C1470" s="2" t="s">
        <v>220</v>
      </c>
      <c r="D1470" s="2" t="s">
        <v>218</v>
      </c>
      <c r="E1470" s="3" t="s">
        <v>219</v>
      </c>
      <c r="F1470" s="2">
        <v>60</v>
      </c>
      <c r="G1470" s="2" t="s">
        <v>121</v>
      </c>
      <c r="H1470" s="2">
        <v>5900</v>
      </c>
      <c r="I1470" s="2">
        <f>IF(AND(B1470&gt;=GR_Report!$C$4,B1470&lt;=GR_Report!$E$4),1,0)</f>
        <v>0</v>
      </c>
      <c r="J1470" s="2">
        <f>IF(GR_Report!$C$6="All",1,IF(C1470=GR_Report!$C$6,1,0))</f>
        <v>1</v>
      </c>
      <c r="K1470" s="2">
        <f>IF(GR_Report!$G$6="All",1,IF(D1470=GR_Report!$G$6,1,0))</f>
        <v>1</v>
      </c>
      <c r="L1470" s="2" t="str">
        <f>IF(AND(I1470=1,J1470=1,K1470=1),COUNTIFS($I$2:I1470,1,$J$2:J1470,1,$K$2:K1470,1),"")</f>
        <v/>
      </c>
      <c r="M1470" s="2"/>
    </row>
    <row r="1471" spans="1:13" ht="14.5" hidden="1" x14ac:dyDescent="0.35">
      <c r="A1471" s="2" t="s">
        <v>1949</v>
      </c>
      <c r="B1471" s="5">
        <v>46156</v>
      </c>
      <c r="C1471" s="2" t="s">
        <v>234</v>
      </c>
      <c r="D1471" s="2" t="s">
        <v>380</v>
      </c>
      <c r="E1471" s="3" t="s">
        <v>381</v>
      </c>
      <c r="F1471" s="2">
        <v>100</v>
      </c>
      <c r="G1471" s="2" t="s">
        <v>121</v>
      </c>
      <c r="H1471" s="2">
        <v>25800</v>
      </c>
      <c r="I1471" s="2">
        <f>IF(AND(B1471&gt;=GR_Report!$C$4,B1471&lt;=GR_Report!$E$4),1,0)</f>
        <v>0</v>
      </c>
      <c r="J1471" s="2">
        <f>IF(GR_Report!$C$6="All",1,IF(C1471=GR_Report!$C$6,1,0))</f>
        <v>1</v>
      </c>
      <c r="K1471" s="2">
        <f>IF(GR_Report!$G$6="All",1,IF(D1471=GR_Report!$G$6,1,0))</f>
        <v>1</v>
      </c>
      <c r="L1471" s="2" t="str">
        <f>IF(AND(I1471=1,J1471=1,K1471=1),COUNTIFS($I$2:I1471,1,$J$2:J1471,1,$K$2:K1471,1),"")</f>
        <v/>
      </c>
      <c r="M1471" s="2"/>
    </row>
    <row r="1472" spans="1:13" ht="14.5" hidden="1" x14ac:dyDescent="0.35">
      <c r="A1472" s="2" t="s">
        <v>1950</v>
      </c>
      <c r="B1472" s="5">
        <v>46157</v>
      </c>
      <c r="C1472" s="2" t="s">
        <v>46</v>
      </c>
      <c r="D1472" s="2" t="s">
        <v>44</v>
      </c>
      <c r="E1472" s="3" t="s">
        <v>45</v>
      </c>
      <c r="F1472" s="2">
        <v>60</v>
      </c>
      <c r="G1472" s="2" t="s">
        <v>15</v>
      </c>
      <c r="H1472" s="2">
        <v>83400</v>
      </c>
      <c r="I1472" s="2">
        <f>IF(AND(B1472&gt;=GR_Report!$C$4,B1472&lt;=GR_Report!$E$4),1,0)</f>
        <v>0</v>
      </c>
      <c r="J1472" s="2">
        <f>IF(GR_Report!$C$6="All",1,IF(C1472=GR_Report!$C$6,1,0))</f>
        <v>1</v>
      </c>
      <c r="K1472" s="2">
        <f>IF(GR_Report!$G$6="All",1,IF(D1472=GR_Report!$G$6,1,0))</f>
        <v>1</v>
      </c>
      <c r="L1472" s="2" t="str">
        <f>IF(AND(I1472=1,J1472=1,K1472=1),COUNTIFS($I$2:I1472,1,$J$2:J1472,1,$K$2:K1472,1),"")</f>
        <v/>
      </c>
      <c r="M1472" s="2"/>
    </row>
    <row r="1473" spans="1:13" ht="14.5" hidden="1" x14ac:dyDescent="0.35">
      <c r="A1473" s="2" t="s">
        <v>1951</v>
      </c>
      <c r="B1473" s="5">
        <v>46055</v>
      </c>
      <c r="C1473" s="2" t="s">
        <v>105</v>
      </c>
      <c r="D1473" s="2" t="s">
        <v>335</v>
      </c>
      <c r="E1473" s="3" t="s">
        <v>336</v>
      </c>
      <c r="F1473" s="2">
        <v>100</v>
      </c>
      <c r="G1473" s="2" t="s">
        <v>15</v>
      </c>
      <c r="H1473" s="2">
        <v>45300</v>
      </c>
      <c r="I1473" s="2">
        <f>IF(AND(B1473&gt;=GR_Report!$C$4,B1473&lt;=GR_Report!$E$4),1,0)</f>
        <v>0</v>
      </c>
      <c r="J1473" s="2">
        <f>IF(GR_Report!$C$6="All",1,IF(C1473=GR_Report!$C$6,1,0))</f>
        <v>1</v>
      </c>
      <c r="K1473" s="2">
        <f>IF(GR_Report!$G$6="All",1,IF(D1473=GR_Report!$G$6,1,0))</f>
        <v>1</v>
      </c>
      <c r="L1473" s="2" t="str">
        <f>IF(AND(I1473=1,J1473=1,K1473=1),COUNTIFS($I$2:I1473,1,$J$2:J1473,1,$K$2:K1473,1),"")</f>
        <v/>
      </c>
      <c r="M1473" s="2"/>
    </row>
    <row r="1474" spans="1:13" ht="14.5" hidden="1" x14ac:dyDescent="0.35">
      <c r="A1474" s="2" t="s">
        <v>1952</v>
      </c>
      <c r="B1474" s="5">
        <v>46084</v>
      </c>
      <c r="C1474" s="2" t="s">
        <v>49</v>
      </c>
      <c r="D1474" s="2" t="s">
        <v>57</v>
      </c>
      <c r="E1474" s="3" t="s">
        <v>58</v>
      </c>
      <c r="F1474" s="2">
        <v>80</v>
      </c>
      <c r="G1474" s="2" t="s">
        <v>15</v>
      </c>
      <c r="H1474" s="2">
        <v>38000</v>
      </c>
      <c r="I1474" s="2">
        <f>IF(AND(B1474&gt;=GR_Report!$C$4,B1474&lt;=GR_Report!$E$4),1,0)</f>
        <v>1</v>
      </c>
      <c r="J1474" s="2">
        <f>IF(GR_Report!$C$6="All",1,IF(C1474=GR_Report!$C$6,1,0))</f>
        <v>1</v>
      </c>
      <c r="K1474" s="2">
        <f>IF(GR_Report!$G$6="All",1,IF(D1474=GR_Report!$G$6,1,0))</f>
        <v>1</v>
      </c>
      <c r="L1474" s="2">
        <f>IF(AND(I1474=1,J1474=1,K1474=1),COUNTIFS($I$2:I1474,1,$J$2:J1474,1,$K$2:K1474,1),"")</f>
        <v>251</v>
      </c>
      <c r="M1474" s="2"/>
    </row>
    <row r="1475" spans="1:13" ht="14.5" hidden="1" x14ac:dyDescent="0.35">
      <c r="A1475" s="2" t="s">
        <v>1953</v>
      </c>
      <c r="B1475" s="5">
        <v>46145</v>
      </c>
      <c r="C1475" s="2" t="s">
        <v>16</v>
      </c>
      <c r="D1475" s="2" t="s">
        <v>274</v>
      </c>
      <c r="E1475" s="3" t="s">
        <v>275</v>
      </c>
      <c r="F1475" s="2">
        <v>120</v>
      </c>
      <c r="G1475" s="2" t="s">
        <v>262</v>
      </c>
      <c r="H1475" s="2">
        <v>68800</v>
      </c>
      <c r="I1475" s="2">
        <f>IF(AND(B1475&gt;=GR_Report!$C$4,B1475&lt;=GR_Report!$E$4),1,0)</f>
        <v>0</v>
      </c>
      <c r="J1475" s="2">
        <f>IF(GR_Report!$C$6="All",1,IF(C1475=GR_Report!$C$6,1,0))</f>
        <v>1</v>
      </c>
      <c r="K1475" s="2">
        <f>IF(GR_Report!$G$6="All",1,IF(D1475=GR_Report!$G$6,1,0))</f>
        <v>1</v>
      </c>
      <c r="L1475" s="2" t="str">
        <f>IF(AND(I1475=1,J1475=1,K1475=1),COUNTIFS($I$2:I1475,1,$J$2:J1475,1,$K$2:K1475,1),"")</f>
        <v/>
      </c>
      <c r="M1475" s="2"/>
    </row>
    <row r="1476" spans="1:13" ht="14.5" hidden="1" x14ac:dyDescent="0.35">
      <c r="A1476" s="2" t="s">
        <v>1954</v>
      </c>
      <c r="B1476" s="5">
        <v>46190</v>
      </c>
      <c r="C1476" s="2" t="s">
        <v>49</v>
      </c>
      <c r="D1476" s="2" t="s">
        <v>125</v>
      </c>
      <c r="E1476" s="3" t="s">
        <v>126</v>
      </c>
      <c r="F1476" s="2">
        <v>150</v>
      </c>
      <c r="G1476" s="2" t="s">
        <v>121</v>
      </c>
      <c r="H1476" s="2">
        <v>8200</v>
      </c>
      <c r="I1476" s="2">
        <f>IF(AND(B1476&gt;=GR_Report!$C$4,B1476&lt;=GR_Report!$E$4),1,0)</f>
        <v>0</v>
      </c>
      <c r="J1476" s="2">
        <f>IF(GR_Report!$C$6="All",1,IF(C1476=GR_Report!$C$6,1,0))</f>
        <v>1</v>
      </c>
      <c r="K1476" s="2">
        <f>IF(GR_Report!$G$6="All",1,IF(D1476=GR_Report!$G$6,1,0))</f>
        <v>1</v>
      </c>
      <c r="L1476" s="2" t="str">
        <f>IF(AND(I1476=1,J1476=1,K1476=1),COUNTIFS($I$2:I1476,1,$J$2:J1476,1,$K$2:K1476,1),"")</f>
        <v/>
      </c>
      <c r="M1476" s="2"/>
    </row>
    <row r="1477" spans="1:13" ht="14.5" hidden="1" x14ac:dyDescent="0.35">
      <c r="A1477" s="2" t="s">
        <v>1955</v>
      </c>
      <c r="B1477" s="5">
        <v>46153</v>
      </c>
      <c r="C1477" s="2" t="s">
        <v>234</v>
      </c>
      <c r="D1477" s="2" t="s">
        <v>266</v>
      </c>
      <c r="E1477" s="3" t="s">
        <v>267</v>
      </c>
      <c r="F1477" s="2">
        <v>150</v>
      </c>
      <c r="G1477" s="2" t="s">
        <v>262</v>
      </c>
      <c r="H1477" s="2">
        <v>32900</v>
      </c>
      <c r="I1477" s="2">
        <f>IF(AND(B1477&gt;=GR_Report!$C$4,B1477&lt;=GR_Report!$E$4),1,0)</f>
        <v>0</v>
      </c>
      <c r="J1477" s="2">
        <f>IF(GR_Report!$C$6="All",1,IF(C1477=GR_Report!$C$6,1,0))</f>
        <v>1</v>
      </c>
      <c r="K1477" s="2">
        <f>IF(GR_Report!$G$6="All",1,IF(D1477=GR_Report!$G$6,1,0))</f>
        <v>1</v>
      </c>
      <c r="L1477" s="2" t="str">
        <f>IF(AND(I1477=1,J1477=1,K1477=1),COUNTIFS($I$2:I1477,1,$J$2:J1477,1,$K$2:K1477,1),"")</f>
        <v/>
      </c>
      <c r="M1477" s="2"/>
    </row>
    <row r="1478" spans="1:13" ht="14.5" hidden="1" x14ac:dyDescent="0.35">
      <c r="A1478" s="2" t="s">
        <v>1956</v>
      </c>
      <c r="B1478" s="5">
        <v>46170</v>
      </c>
      <c r="C1478" s="2" t="s">
        <v>102</v>
      </c>
      <c r="D1478" s="2" t="s">
        <v>241</v>
      </c>
      <c r="E1478" s="3" t="s">
        <v>242</v>
      </c>
      <c r="F1478" s="2">
        <v>40</v>
      </c>
      <c r="G1478" s="2" t="s">
        <v>121</v>
      </c>
      <c r="H1478" s="2">
        <v>45900</v>
      </c>
      <c r="I1478" s="2">
        <f>IF(AND(B1478&gt;=GR_Report!$C$4,B1478&lt;=GR_Report!$E$4),1,0)</f>
        <v>0</v>
      </c>
      <c r="J1478" s="2">
        <f>IF(GR_Report!$C$6="All",1,IF(C1478=GR_Report!$C$6,1,0))</f>
        <v>1</v>
      </c>
      <c r="K1478" s="2">
        <f>IF(GR_Report!$G$6="All",1,IF(D1478=GR_Report!$G$6,1,0))</f>
        <v>1</v>
      </c>
      <c r="L1478" s="2" t="str">
        <f>IF(AND(I1478=1,J1478=1,K1478=1),COUNTIFS($I$2:I1478,1,$J$2:J1478,1,$K$2:K1478,1),"")</f>
        <v/>
      </c>
      <c r="M1478" s="2"/>
    </row>
    <row r="1479" spans="1:13" ht="14.5" hidden="1" x14ac:dyDescent="0.35">
      <c r="A1479" s="2" t="s">
        <v>1957</v>
      </c>
      <c r="B1479" s="5">
        <v>46129</v>
      </c>
      <c r="C1479" s="2" t="s">
        <v>307</v>
      </c>
      <c r="D1479" s="2" t="s">
        <v>326</v>
      </c>
      <c r="E1479" s="3" t="s">
        <v>327</v>
      </c>
      <c r="F1479" s="2">
        <v>60</v>
      </c>
      <c r="G1479" s="2" t="s">
        <v>15</v>
      </c>
      <c r="H1479" s="2">
        <v>21300</v>
      </c>
      <c r="I1479" s="2">
        <f>IF(AND(B1479&gt;=GR_Report!$C$4,B1479&lt;=GR_Report!$E$4),1,0)</f>
        <v>0</v>
      </c>
      <c r="J1479" s="2">
        <f>IF(GR_Report!$C$6="All",1,IF(C1479=GR_Report!$C$6,1,0))</f>
        <v>1</v>
      </c>
      <c r="K1479" s="2">
        <f>IF(GR_Report!$G$6="All",1,IF(D1479=GR_Report!$G$6,1,0))</f>
        <v>1</v>
      </c>
      <c r="L1479" s="2" t="str">
        <f>IF(AND(I1479=1,J1479=1,K1479=1),COUNTIFS($I$2:I1479,1,$J$2:J1479,1,$K$2:K1479,1),"")</f>
        <v/>
      </c>
      <c r="M1479" s="2"/>
    </row>
    <row r="1480" spans="1:13" ht="14.5" hidden="1" x14ac:dyDescent="0.35">
      <c r="A1480" s="2" t="s">
        <v>1958</v>
      </c>
      <c r="B1480" s="5">
        <v>46150</v>
      </c>
      <c r="C1480" s="2" t="s">
        <v>49</v>
      </c>
      <c r="D1480" s="2" t="s">
        <v>141</v>
      </c>
      <c r="E1480" s="3" t="s">
        <v>142</v>
      </c>
      <c r="F1480" s="2">
        <v>80</v>
      </c>
      <c r="G1480" s="2" t="s">
        <v>121</v>
      </c>
      <c r="H1480" s="2">
        <v>79300</v>
      </c>
      <c r="I1480" s="2">
        <f>IF(AND(B1480&gt;=GR_Report!$C$4,B1480&lt;=GR_Report!$E$4),1,0)</f>
        <v>0</v>
      </c>
      <c r="J1480" s="2">
        <f>IF(GR_Report!$C$6="All",1,IF(C1480=GR_Report!$C$6,1,0))</f>
        <v>1</v>
      </c>
      <c r="K1480" s="2">
        <f>IF(GR_Report!$G$6="All",1,IF(D1480=GR_Report!$G$6,1,0))</f>
        <v>1</v>
      </c>
      <c r="L1480" s="2" t="str">
        <f>IF(AND(I1480=1,J1480=1,K1480=1),COUNTIFS($I$2:I1480,1,$J$2:J1480,1,$K$2:K1480,1),"")</f>
        <v/>
      </c>
      <c r="M1480" s="2"/>
    </row>
    <row r="1481" spans="1:13" ht="14.5" hidden="1" x14ac:dyDescent="0.35">
      <c r="A1481" s="2" t="s">
        <v>1959</v>
      </c>
      <c r="B1481" s="5">
        <v>46106</v>
      </c>
      <c r="C1481" s="2" t="s">
        <v>76</v>
      </c>
      <c r="D1481" s="2" t="s">
        <v>357</v>
      </c>
      <c r="E1481" s="3" t="s">
        <v>358</v>
      </c>
      <c r="F1481" s="2">
        <v>20</v>
      </c>
      <c r="G1481" s="2" t="s">
        <v>15</v>
      </c>
      <c r="H1481" s="2">
        <v>86100</v>
      </c>
      <c r="I1481" s="2">
        <f>IF(AND(B1481&gt;=GR_Report!$C$4,B1481&lt;=GR_Report!$E$4),1,0)</f>
        <v>1</v>
      </c>
      <c r="J1481" s="2">
        <f>IF(GR_Report!$C$6="All",1,IF(C1481=GR_Report!$C$6,1,0))</f>
        <v>1</v>
      </c>
      <c r="K1481" s="2">
        <f>IF(GR_Report!$G$6="All",1,IF(D1481=GR_Report!$G$6,1,0))</f>
        <v>1</v>
      </c>
      <c r="L1481" s="2">
        <f>IF(AND(I1481=1,J1481=1,K1481=1),COUNTIFS($I$2:I1481,1,$J$2:J1481,1,$K$2:K1481,1),"")</f>
        <v>252</v>
      </c>
      <c r="M1481" s="2"/>
    </row>
    <row r="1482" spans="1:13" ht="14.5" x14ac:dyDescent="0.35">
      <c r="A1482" s="2" t="s">
        <v>1960</v>
      </c>
      <c r="B1482" s="5">
        <v>46041</v>
      </c>
      <c r="C1482" s="2" t="s">
        <v>251</v>
      </c>
      <c r="D1482" s="2" t="s">
        <v>351</v>
      </c>
      <c r="E1482" s="3" t="s">
        <v>352</v>
      </c>
      <c r="F1482" s="2">
        <v>30</v>
      </c>
      <c r="G1482" s="2" t="s">
        <v>15</v>
      </c>
      <c r="H1482" s="2">
        <v>31900</v>
      </c>
      <c r="I1482" s="2">
        <f>IF(AND(B1482&gt;=GR_Report!$C$4,B1482&lt;=GR_Report!$E$4),1,0)</f>
        <v>0</v>
      </c>
      <c r="J1482" s="2">
        <f>IF(GR_Report!$C$6="All",1,IF(C1482=GR_Report!$C$6,1,0))</f>
        <v>1</v>
      </c>
      <c r="K1482" s="2">
        <f>IF(GR_Report!$G$6="All",1,IF(D1482=GR_Report!$G$6,1,0))</f>
        <v>1</v>
      </c>
      <c r="L1482" s="2" t="str">
        <f>IF(AND(I1482=1,J1482=1,K1482=1),COUNTIFS($I$2:I1482,1,$J$2:J1482,1,$K$2:K1482,1),"")</f>
        <v/>
      </c>
      <c r="M1482" s="2"/>
    </row>
    <row r="1483" spans="1:13" ht="14.5" x14ac:dyDescent="0.35">
      <c r="A1483" s="2" t="s">
        <v>1961</v>
      </c>
      <c r="B1483" s="5">
        <v>46047</v>
      </c>
      <c r="C1483" s="2" t="s">
        <v>147</v>
      </c>
      <c r="D1483" s="2" t="s">
        <v>308</v>
      </c>
      <c r="E1483" s="3" t="s">
        <v>309</v>
      </c>
      <c r="F1483" s="2">
        <v>80</v>
      </c>
      <c r="G1483" s="2" t="s">
        <v>15</v>
      </c>
      <c r="H1483" s="2">
        <v>63000</v>
      </c>
      <c r="I1483" s="2">
        <f>IF(AND(B1483&gt;=GR_Report!$C$4,B1483&lt;=GR_Report!$E$4),1,0)</f>
        <v>0</v>
      </c>
      <c r="J1483" s="2">
        <f>IF(GR_Report!$C$6="All",1,IF(C1483=GR_Report!$C$6,1,0))</f>
        <v>1</v>
      </c>
      <c r="K1483" s="2">
        <f>IF(GR_Report!$G$6="All",1,IF(D1483=GR_Report!$G$6,1,0))</f>
        <v>1</v>
      </c>
      <c r="L1483" s="2" t="str">
        <f>IF(AND(I1483=1,J1483=1,K1483=1),COUNTIFS($I$2:I1483,1,$J$2:J1483,1,$K$2:K1483,1),"")</f>
        <v/>
      </c>
      <c r="M1483" s="2"/>
    </row>
    <row r="1484" spans="1:13" ht="14.5" x14ac:dyDescent="0.35">
      <c r="A1484" s="2" t="s">
        <v>1962</v>
      </c>
      <c r="B1484" s="5">
        <v>46033</v>
      </c>
      <c r="C1484" s="2" t="s">
        <v>64</v>
      </c>
      <c r="D1484" s="2" t="s">
        <v>339</v>
      </c>
      <c r="E1484" s="3" t="s">
        <v>340</v>
      </c>
      <c r="F1484" s="2">
        <v>40</v>
      </c>
      <c r="G1484" s="2" t="s">
        <v>15</v>
      </c>
      <c r="H1484" s="2">
        <v>77700</v>
      </c>
      <c r="I1484" s="2">
        <f>IF(AND(B1484&gt;=GR_Report!$C$4,B1484&lt;=GR_Report!$E$4),1,0)</f>
        <v>0</v>
      </c>
      <c r="J1484" s="2">
        <f>IF(GR_Report!$C$6="All",1,IF(C1484=GR_Report!$C$6,1,0))</f>
        <v>1</v>
      </c>
      <c r="K1484" s="2">
        <f>IF(GR_Report!$G$6="All",1,IF(D1484=GR_Report!$G$6,1,0))</f>
        <v>1</v>
      </c>
      <c r="L1484" s="2" t="str">
        <f>IF(AND(I1484=1,J1484=1,K1484=1),COUNTIFS($I$2:I1484,1,$J$2:J1484,1,$K$2:K1484,1),"")</f>
        <v/>
      </c>
      <c r="M1484" s="2"/>
    </row>
    <row r="1485" spans="1:13" ht="14.5" x14ac:dyDescent="0.35">
      <c r="A1485" s="2" t="s">
        <v>1963</v>
      </c>
      <c r="B1485" s="5">
        <v>46036</v>
      </c>
      <c r="C1485" s="2" t="s">
        <v>64</v>
      </c>
      <c r="D1485" s="2" t="s">
        <v>186</v>
      </c>
      <c r="E1485" s="3" t="s">
        <v>187</v>
      </c>
      <c r="F1485" s="2">
        <v>100</v>
      </c>
      <c r="G1485" s="2" t="s">
        <v>121</v>
      </c>
      <c r="H1485" s="2">
        <v>48300</v>
      </c>
      <c r="I1485" s="2">
        <f>IF(AND(B1485&gt;=GR_Report!$C$4,B1485&lt;=GR_Report!$E$4),1,0)</f>
        <v>0</v>
      </c>
      <c r="J1485" s="2">
        <f>IF(GR_Report!$C$6="All",1,IF(C1485=GR_Report!$C$6,1,0))</f>
        <v>1</v>
      </c>
      <c r="K1485" s="2">
        <f>IF(GR_Report!$G$6="All",1,IF(D1485=GR_Report!$G$6,1,0))</f>
        <v>1</v>
      </c>
      <c r="L1485" s="2" t="str">
        <f>IF(AND(I1485=1,J1485=1,K1485=1),COUNTIFS($I$2:I1485,1,$J$2:J1485,1,$K$2:K1485,1),"")</f>
        <v/>
      </c>
      <c r="M1485" s="2"/>
    </row>
    <row r="1486" spans="1:13" ht="14.5" hidden="1" x14ac:dyDescent="0.35">
      <c r="A1486" s="2" t="s">
        <v>1964</v>
      </c>
      <c r="B1486" s="5">
        <v>46078</v>
      </c>
      <c r="C1486" s="2" t="s">
        <v>38</v>
      </c>
      <c r="D1486" s="2" t="s">
        <v>143</v>
      </c>
      <c r="E1486" s="3" t="s">
        <v>144</v>
      </c>
      <c r="F1486" s="2">
        <v>200</v>
      </c>
      <c r="G1486" s="2" t="s">
        <v>121</v>
      </c>
      <c r="H1486" s="2">
        <v>85600</v>
      </c>
      <c r="I1486" s="2">
        <f>IF(AND(B1486&gt;=GR_Report!$C$4,B1486&lt;=GR_Report!$E$4),1,0)</f>
        <v>0</v>
      </c>
      <c r="J1486" s="2">
        <f>IF(GR_Report!$C$6="All",1,IF(C1486=GR_Report!$C$6,1,0))</f>
        <v>1</v>
      </c>
      <c r="K1486" s="2">
        <f>IF(GR_Report!$G$6="All",1,IF(D1486=GR_Report!$G$6,1,0))</f>
        <v>1</v>
      </c>
      <c r="L1486" s="2" t="str">
        <f>IF(AND(I1486=1,J1486=1,K1486=1),COUNTIFS($I$2:I1486,1,$J$2:J1486,1,$K$2:K1486,1),"")</f>
        <v/>
      </c>
      <c r="M1486" s="2"/>
    </row>
    <row r="1487" spans="1:13" ht="14.5" hidden="1" x14ac:dyDescent="0.35">
      <c r="A1487" s="2" t="s">
        <v>1965</v>
      </c>
      <c r="B1487" s="5">
        <v>46089</v>
      </c>
      <c r="C1487" s="2" t="s">
        <v>81</v>
      </c>
      <c r="D1487" s="2" t="s">
        <v>84</v>
      </c>
      <c r="E1487" s="3" t="s">
        <v>85</v>
      </c>
      <c r="F1487" s="2">
        <v>40</v>
      </c>
      <c r="G1487" s="2" t="s">
        <v>15</v>
      </c>
      <c r="H1487" s="2">
        <v>66300</v>
      </c>
      <c r="I1487" s="2">
        <f>IF(AND(B1487&gt;=GR_Report!$C$4,B1487&lt;=GR_Report!$E$4),1,0)</f>
        <v>1</v>
      </c>
      <c r="J1487" s="2">
        <f>IF(GR_Report!$C$6="All",1,IF(C1487=GR_Report!$C$6,1,0))</f>
        <v>1</v>
      </c>
      <c r="K1487" s="2">
        <f>IF(GR_Report!$G$6="All",1,IF(D1487=GR_Report!$G$6,1,0))</f>
        <v>1</v>
      </c>
      <c r="L1487" s="2">
        <f>IF(AND(I1487=1,J1487=1,K1487=1),COUNTIFS($I$2:I1487,1,$J$2:J1487,1,$K$2:K1487,1),"")</f>
        <v>253</v>
      </c>
      <c r="M1487" s="2"/>
    </row>
    <row r="1488" spans="1:13" ht="14.5" hidden="1" x14ac:dyDescent="0.35">
      <c r="A1488" s="2" t="s">
        <v>1966</v>
      </c>
      <c r="B1488" s="5">
        <v>46200</v>
      </c>
      <c r="C1488" s="2" t="s">
        <v>138</v>
      </c>
      <c r="D1488" s="2" t="s">
        <v>314</v>
      </c>
      <c r="E1488" s="3" t="s">
        <v>315</v>
      </c>
      <c r="F1488" s="2">
        <v>150</v>
      </c>
      <c r="G1488" s="2" t="s">
        <v>15</v>
      </c>
      <c r="H1488" s="2">
        <v>23100</v>
      </c>
      <c r="I1488" s="2">
        <f>IF(AND(B1488&gt;=GR_Report!$C$4,B1488&lt;=GR_Report!$E$4),1,0)</f>
        <v>0</v>
      </c>
      <c r="J1488" s="2">
        <f>IF(GR_Report!$C$6="All",1,IF(C1488=GR_Report!$C$6,1,0))</f>
        <v>1</v>
      </c>
      <c r="K1488" s="2">
        <f>IF(GR_Report!$G$6="All",1,IF(D1488=GR_Report!$G$6,1,0))</f>
        <v>1</v>
      </c>
      <c r="L1488" s="2" t="str">
        <f>IF(AND(I1488=1,J1488=1,K1488=1),COUNTIFS($I$2:I1488,1,$J$2:J1488,1,$K$2:K1488,1),"")</f>
        <v/>
      </c>
      <c r="M1488" s="2"/>
    </row>
    <row r="1489" spans="1:13" ht="14.5" x14ac:dyDescent="0.35">
      <c r="A1489" s="2" t="s">
        <v>1967</v>
      </c>
      <c r="B1489" s="5">
        <v>46042</v>
      </c>
      <c r="C1489" s="2" t="s">
        <v>56</v>
      </c>
      <c r="D1489" s="2" t="s">
        <v>423</v>
      </c>
      <c r="E1489" s="3" t="s">
        <v>424</v>
      </c>
      <c r="F1489" s="2">
        <v>30</v>
      </c>
      <c r="G1489" s="2" t="s">
        <v>121</v>
      </c>
      <c r="H1489" s="2">
        <v>54700</v>
      </c>
      <c r="I1489" s="2">
        <f>IF(AND(B1489&gt;=GR_Report!$C$4,B1489&lt;=GR_Report!$E$4),1,0)</f>
        <v>0</v>
      </c>
      <c r="J1489" s="2">
        <f>IF(GR_Report!$C$6="All",1,IF(C1489=GR_Report!$C$6,1,0))</f>
        <v>1</v>
      </c>
      <c r="K1489" s="2">
        <f>IF(GR_Report!$G$6="All",1,IF(D1489=GR_Report!$G$6,1,0))</f>
        <v>1</v>
      </c>
      <c r="L1489" s="2" t="str">
        <f>IF(AND(I1489=1,J1489=1,K1489=1),COUNTIFS($I$2:I1489,1,$J$2:J1489,1,$K$2:K1489,1),"")</f>
        <v/>
      </c>
      <c r="M1489" s="2"/>
    </row>
    <row r="1490" spans="1:13" ht="14.5" hidden="1" x14ac:dyDescent="0.35">
      <c r="A1490" s="2" t="s">
        <v>1968</v>
      </c>
      <c r="B1490" s="5">
        <v>46127</v>
      </c>
      <c r="C1490" s="2" t="s">
        <v>20</v>
      </c>
      <c r="D1490" s="2" t="s">
        <v>464</v>
      </c>
      <c r="E1490" s="3" t="s">
        <v>465</v>
      </c>
      <c r="F1490" s="2">
        <v>120</v>
      </c>
      <c r="G1490" s="2" t="s">
        <v>121</v>
      </c>
      <c r="H1490" s="2">
        <v>30900</v>
      </c>
      <c r="I1490" s="2">
        <f>IF(AND(B1490&gt;=GR_Report!$C$4,B1490&lt;=GR_Report!$E$4),1,0)</f>
        <v>0</v>
      </c>
      <c r="J1490" s="2">
        <f>IF(GR_Report!$C$6="All",1,IF(C1490=GR_Report!$C$6,1,0))</f>
        <v>1</v>
      </c>
      <c r="K1490" s="2">
        <f>IF(GR_Report!$G$6="All",1,IF(D1490=GR_Report!$G$6,1,0))</f>
        <v>1</v>
      </c>
      <c r="L1490" s="2" t="str">
        <f>IF(AND(I1490=1,J1490=1,K1490=1),COUNTIFS($I$2:I1490,1,$J$2:J1490,1,$K$2:K1490,1),"")</f>
        <v/>
      </c>
      <c r="M1490" s="2"/>
    </row>
    <row r="1491" spans="1:13" ht="14.5" hidden="1" x14ac:dyDescent="0.35">
      <c r="A1491" s="2" t="s">
        <v>1969</v>
      </c>
      <c r="B1491" s="5">
        <v>46165</v>
      </c>
      <c r="C1491" s="2" t="s">
        <v>150</v>
      </c>
      <c r="D1491" s="2" t="s">
        <v>148</v>
      </c>
      <c r="E1491" s="3" t="s">
        <v>149</v>
      </c>
      <c r="F1491" s="2">
        <v>100</v>
      </c>
      <c r="G1491" s="2" t="s">
        <v>121</v>
      </c>
      <c r="H1491" s="2">
        <v>52300</v>
      </c>
      <c r="I1491" s="2">
        <f>IF(AND(B1491&gt;=GR_Report!$C$4,B1491&lt;=GR_Report!$E$4),1,0)</f>
        <v>0</v>
      </c>
      <c r="J1491" s="2">
        <f>IF(GR_Report!$C$6="All",1,IF(C1491=GR_Report!$C$6,1,0))</f>
        <v>1</v>
      </c>
      <c r="K1491" s="2">
        <f>IF(GR_Report!$G$6="All",1,IF(D1491=GR_Report!$G$6,1,0))</f>
        <v>1</v>
      </c>
      <c r="L1491" s="2" t="str">
        <f>IF(AND(I1491=1,J1491=1,K1491=1),COUNTIFS($I$2:I1491,1,$J$2:J1491,1,$K$2:K1491,1),"")</f>
        <v/>
      </c>
      <c r="M1491" s="2"/>
    </row>
    <row r="1492" spans="1:13" ht="14.5" hidden="1" x14ac:dyDescent="0.35">
      <c r="A1492" s="2" t="s">
        <v>1970</v>
      </c>
      <c r="B1492" s="5">
        <v>46141</v>
      </c>
      <c r="C1492" s="2" t="s">
        <v>49</v>
      </c>
      <c r="D1492" s="2" t="s">
        <v>47</v>
      </c>
      <c r="E1492" s="3" t="s">
        <v>48</v>
      </c>
      <c r="F1492" s="2">
        <v>50</v>
      </c>
      <c r="G1492" s="2" t="s">
        <v>15</v>
      </c>
      <c r="H1492" s="2">
        <v>10600</v>
      </c>
      <c r="I1492" s="2">
        <f>IF(AND(B1492&gt;=GR_Report!$C$4,B1492&lt;=GR_Report!$E$4),1,0)</f>
        <v>0</v>
      </c>
      <c r="J1492" s="2">
        <f>IF(GR_Report!$C$6="All",1,IF(C1492=GR_Report!$C$6,1,0))</f>
        <v>1</v>
      </c>
      <c r="K1492" s="2">
        <f>IF(GR_Report!$G$6="All",1,IF(D1492=GR_Report!$G$6,1,0))</f>
        <v>1</v>
      </c>
      <c r="L1492" s="2" t="str">
        <f>IF(AND(I1492=1,J1492=1,K1492=1),COUNTIFS($I$2:I1492,1,$J$2:J1492,1,$K$2:K1492,1),"")</f>
        <v/>
      </c>
      <c r="M1492" s="2"/>
    </row>
    <row r="1493" spans="1:13" ht="14.5" hidden="1" x14ac:dyDescent="0.35">
      <c r="A1493" s="2" t="s">
        <v>1971</v>
      </c>
      <c r="B1493" s="5">
        <v>46064</v>
      </c>
      <c r="C1493" s="2" t="s">
        <v>138</v>
      </c>
      <c r="D1493" s="2" t="s">
        <v>448</v>
      </c>
      <c r="E1493" s="3" t="s">
        <v>449</v>
      </c>
      <c r="F1493" s="2">
        <v>40</v>
      </c>
      <c r="G1493" s="2" t="s">
        <v>121</v>
      </c>
      <c r="H1493" s="2">
        <v>36400</v>
      </c>
      <c r="I1493" s="2">
        <f>IF(AND(B1493&gt;=GR_Report!$C$4,B1493&lt;=GR_Report!$E$4),1,0)</f>
        <v>0</v>
      </c>
      <c r="J1493" s="2">
        <f>IF(GR_Report!$C$6="All",1,IF(C1493=GR_Report!$C$6,1,0))</f>
        <v>1</v>
      </c>
      <c r="K1493" s="2">
        <f>IF(GR_Report!$G$6="All",1,IF(D1493=GR_Report!$G$6,1,0))</f>
        <v>1</v>
      </c>
      <c r="L1493" s="2" t="str">
        <f>IF(AND(I1493=1,J1493=1,K1493=1),COUNTIFS($I$2:I1493,1,$J$2:J1493,1,$K$2:K1493,1),"")</f>
        <v/>
      </c>
      <c r="M1493" s="2"/>
    </row>
    <row r="1494" spans="1:13" ht="14.5" hidden="1" x14ac:dyDescent="0.35">
      <c r="A1494" s="2" t="s">
        <v>1972</v>
      </c>
      <c r="B1494" s="5">
        <v>46101</v>
      </c>
      <c r="C1494" s="2" t="s">
        <v>76</v>
      </c>
      <c r="D1494" s="2" t="s">
        <v>106</v>
      </c>
      <c r="E1494" s="3" t="s">
        <v>107</v>
      </c>
      <c r="F1494" s="2">
        <v>40</v>
      </c>
      <c r="G1494" s="2" t="s">
        <v>15</v>
      </c>
      <c r="H1494" s="2">
        <v>16300</v>
      </c>
      <c r="I1494" s="2">
        <f>IF(AND(B1494&gt;=GR_Report!$C$4,B1494&lt;=GR_Report!$E$4),1,0)</f>
        <v>1</v>
      </c>
      <c r="J1494" s="2">
        <f>IF(GR_Report!$C$6="All",1,IF(C1494=GR_Report!$C$6,1,0))</f>
        <v>1</v>
      </c>
      <c r="K1494" s="2">
        <f>IF(GR_Report!$G$6="All",1,IF(D1494=GR_Report!$G$6,1,0))</f>
        <v>1</v>
      </c>
      <c r="L1494" s="2">
        <f>IF(AND(I1494=1,J1494=1,K1494=1),COUNTIFS($I$2:I1494,1,$J$2:J1494,1,$K$2:K1494,1),"")</f>
        <v>254</v>
      </c>
      <c r="M1494" s="2"/>
    </row>
    <row r="1495" spans="1:13" ht="14.5" hidden="1" x14ac:dyDescent="0.35">
      <c r="A1495" s="2" t="s">
        <v>1973</v>
      </c>
      <c r="B1495" s="5">
        <v>46176</v>
      </c>
      <c r="C1495" s="2" t="s">
        <v>27</v>
      </c>
      <c r="D1495" s="2" t="s">
        <v>254</v>
      </c>
      <c r="E1495" s="3" t="s">
        <v>255</v>
      </c>
      <c r="F1495" s="2">
        <v>200</v>
      </c>
      <c r="G1495" s="2" t="s">
        <v>121</v>
      </c>
      <c r="H1495" s="2">
        <v>70100</v>
      </c>
      <c r="I1495" s="2">
        <f>IF(AND(B1495&gt;=GR_Report!$C$4,B1495&lt;=GR_Report!$E$4),1,0)</f>
        <v>0</v>
      </c>
      <c r="J1495" s="2">
        <f>IF(GR_Report!$C$6="All",1,IF(C1495=GR_Report!$C$6,1,0))</f>
        <v>1</v>
      </c>
      <c r="K1495" s="2">
        <f>IF(GR_Report!$G$6="All",1,IF(D1495=GR_Report!$G$6,1,0))</f>
        <v>1</v>
      </c>
      <c r="L1495" s="2" t="str">
        <f>IF(AND(I1495=1,J1495=1,K1495=1),COUNTIFS($I$2:I1495,1,$J$2:J1495,1,$K$2:K1495,1),"")</f>
        <v/>
      </c>
      <c r="M1495" s="2"/>
    </row>
    <row r="1496" spans="1:13" ht="14.5" hidden="1" x14ac:dyDescent="0.35">
      <c r="A1496" s="2" t="s">
        <v>1974</v>
      </c>
      <c r="B1496" s="5">
        <v>46165</v>
      </c>
      <c r="C1496" s="2" t="s">
        <v>307</v>
      </c>
      <c r="D1496" s="2" t="s">
        <v>409</v>
      </c>
      <c r="E1496" s="3" t="s">
        <v>410</v>
      </c>
      <c r="F1496" s="2">
        <v>20</v>
      </c>
      <c r="G1496" s="2" t="s">
        <v>121</v>
      </c>
      <c r="H1496" s="2">
        <v>71700</v>
      </c>
      <c r="I1496" s="2">
        <f>IF(AND(B1496&gt;=GR_Report!$C$4,B1496&lt;=GR_Report!$E$4),1,0)</f>
        <v>0</v>
      </c>
      <c r="J1496" s="2">
        <f>IF(GR_Report!$C$6="All",1,IF(C1496=GR_Report!$C$6,1,0))</f>
        <v>1</v>
      </c>
      <c r="K1496" s="2">
        <f>IF(GR_Report!$G$6="All",1,IF(D1496=GR_Report!$G$6,1,0))</f>
        <v>1</v>
      </c>
      <c r="L1496" s="2" t="str">
        <f>IF(AND(I1496=1,J1496=1,K1496=1),COUNTIFS($I$2:I1496,1,$J$2:J1496,1,$K$2:K1496,1),"")</f>
        <v/>
      </c>
      <c r="M1496" s="2"/>
    </row>
    <row r="1497" spans="1:13" ht="14.5" hidden="1" x14ac:dyDescent="0.35">
      <c r="A1497" s="2" t="s">
        <v>1975</v>
      </c>
      <c r="B1497" s="5">
        <v>46137</v>
      </c>
      <c r="C1497" s="2" t="s">
        <v>138</v>
      </c>
      <c r="D1497" s="2" t="s">
        <v>448</v>
      </c>
      <c r="E1497" s="3" t="s">
        <v>449</v>
      </c>
      <c r="F1497" s="2">
        <v>200</v>
      </c>
      <c r="G1497" s="2" t="s">
        <v>121</v>
      </c>
      <c r="H1497" s="2">
        <v>36400</v>
      </c>
      <c r="I1497" s="2">
        <f>IF(AND(B1497&gt;=GR_Report!$C$4,B1497&lt;=GR_Report!$E$4),1,0)</f>
        <v>0</v>
      </c>
      <c r="J1497" s="2">
        <f>IF(GR_Report!$C$6="All",1,IF(C1497=GR_Report!$C$6,1,0))</f>
        <v>1</v>
      </c>
      <c r="K1497" s="2">
        <f>IF(GR_Report!$G$6="All",1,IF(D1497=GR_Report!$G$6,1,0))</f>
        <v>1</v>
      </c>
      <c r="L1497" s="2" t="str">
        <f>IF(AND(I1497=1,J1497=1,K1497=1),COUNTIFS($I$2:I1497,1,$J$2:J1497,1,$K$2:K1497,1),"")</f>
        <v/>
      </c>
      <c r="M1497" s="2"/>
    </row>
    <row r="1498" spans="1:13" ht="14.5" hidden="1" x14ac:dyDescent="0.35">
      <c r="A1498" s="2" t="s">
        <v>1976</v>
      </c>
      <c r="B1498" s="5">
        <v>46110</v>
      </c>
      <c r="C1498" s="2" t="s">
        <v>156</v>
      </c>
      <c r="D1498" s="2" t="s">
        <v>256</v>
      </c>
      <c r="E1498" s="3" t="s">
        <v>257</v>
      </c>
      <c r="F1498" s="2">
        <v>120</v>
      </c>
      <c r="G1498" s="2" t="s">
        <v>121</v>
      </c>
      <c r="H1498" s="2">
        <v>55700</v>
      </c>
      <c r="I1498" s="2">
        <f>IF(AND(B1498&gt;=GR_Report!$C$4,B1498&lt;=GR_Report!$E$4),1,0)</f>
        <v>1</v>
      </c>
      <c r="J1498" s="2">
        <f>IF(GR_Report!$C$6="All",1,IF(C1498=GR_Report!$C$6,1,0))</f>
        <v>1</v>
      </c>
      <c r="K1498" s="2">
        <f>IF(GR_Report!$G$6="All",1,IF(D1498=GR_Report!$G$6,1,0))</f>
        <v>1</v>
      </c>
      <c r="L1498" s="2">
        <f>IF(AND(I1498=1,J1498=1,K1498=1),COUNTIFS($I$2:I1498,1,$J$2:J1498,1,$K$2:K1498,1),"")</f>
        <v>255</v>
      </c>
      <c r="M1498" s="2"/>
    </row>
    <row r="1499" spans="1:13" ht="14.5" hidden="1" x14ac:dyDescent="0.35">
      <c r="A1499" s="2" t="s">
        <v>1977</v>
      </c>
      <c r="B1499" s="5">
        <v>46182</v>
      </c>
      <c r="C1499" s="2" t="s">
        <v>163</v>
      </c>
      <c r="D1499" s="2" t="s">
        <v>161</v>
      </c>
      <c r="E1499" s="3" t="s">
        <v>162</v>
      </c>
      <c r="F1499" s="2">
        <v>80</v>
      </c>
      <c r="G1499" s="2" t="s">
        <v>121</v>
      </c>
      <c r="H1499" s="2">
        <v>13800</v>
      </c>
      <c r="I1499" s="2">
        <f>IF(AND(B1499&gt;=GR_Report!$C$4,B1499&lt;=GR_Report!$E$4),1,0)</f>
        <v>0</v>
      </c>
      <c r="J1499" s="2">
        <f>IF(GR_Report!$C$6="All",1,IF(C1499=GR_Report!$C$6,1,0))</f>
        <v>1</v>
      </c>
      <c r="K1499" s="2">
        <f>IF(GR_Report!$G$6="All",1,IF(D1499=GR_Report!$G$6,1,0))</f>
        <v>1</v>
      </c>
      <c r="L1499" s="2" t="str">
        <f>IF(AND(I1499=1,J1499=1,K1499=1),COUNTIFS($I$2:I1499,1,$J$2:J1499,1,$K$2:K1499,1),"")</f>
        <v/>
      </c>
      <c r="M1499" s="2"/>
    </row>
    <row r="1500" spans="1:13" ht="14.5" hidden="1" x14ac:dyDescent="0.35">
      <c r="A1500" s="2" t="s">
        <v>1978</v>
      </c>
      <c r="B1500" s="5">
        <v>46144</v>
      </c>
      <c r="C1500" s="2" t="s">
        <v>251</v>
      </c>
      <c r="D1500" s="2" t="s">
        <v>383</v>
      </c>
      <c r="E1500" s="3" t="s">
        <v>384</v>
      </c>
      <c r="F1500" s="2">
        <v>20</v>
      </c>
      <c r="G1500" s="2" t="s">
        <v>121</v>
      </c>
      <c r="H1500" s="2">
        <v>58500</v>
      </c>
      <c r="I1500" s="2">
        <f>IF(AND(B1500&gt;=GR_Report!$C$4,B1500&lt;=GR_Report!$E$4),1,0)</f>
        <v>0</v>
      </c>
      <c r="J1500" s="2">
        <f>IF(GR_Report!$C$6="All",1,IF(C1500=GR_Report!$C$6,1,0))</f>
        <v>1</v>
      </c>
      <c r="K1500" s="2">
        <f>IF(GR_Report!$G$6="All",1,IF(D1500=GR_Report!$G$6,1,0))</f>
        <v>1</v>
      </c>
      <c r="L1500" s="2" t="str">
        <f>IF(AND(I1500=1,J1500=1,K1500=1),COUNTIFS($I$2:I1500,1,$J$2:J1500,1,$K$2:K1500,1),"")</f>
        <v/>
      </c>
      <c r="M1500" s="2"/>
    </row>
    <row r="1501" spans="1:13" ht="14.5" hidden="1" x14ac:dyDescent="0.35">
      <c r="A1501" s="2" t="s">
        <v>1979</v>
      </c>
      <c r="B1501" s="5">
        <v>46150</v>
      </c>
      <c r="C1501" s="2" t="s">
        <v>56</v>
      </c>
      <c r="D1501" s="2" t="s">
        <v>54</v>
      </c>
      <c r="E1501" s="3" t="s">
        <v>55</v>
      </c>
      <c r="F1501" s="2">
        <v>30</v>
      </c>
      <c r="G1501" s="2" t="s">
        <v>15</v>
      </c>
      <c r="H1501" s="2">
        <v>37700</v>
      </c>
      <c r="I1501" s="2">
        <f>IF(AND(B1501&gt;=GR_Report!$C$4,B1501&lt;=GR_Report!$E$4),1,0)</f>
        <v>0</v>
      </c>
      <c r="J1501" s="2">
        <f>IF(GR_Report!$C$6="All",1,IF(C1501=GR_Report!$C$6,1,0))</f>
        <v>1</v>
      </c>
      <c r="K1501" s="2">
        <f>IF(GR_Report!$G$6="All",1,IF(D1501=GR_Report!$G$6,1,0))</f>
        <v>1</v>
      </c>
      <c r="L1501" s="2" t="str">
        <f>IF(AND(I1501=1,J1501=1,K1501=1),COUNTIFS($I$2:I1501,1,$J$2:J1501,1,$K$2:K1501,1),"")</f>
        <v/>
      </c>
      <c r="M1501" s="2"/>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76E66-CF8D-4B65-B37D-7A13233B0BC6}">
  <dimension ref="A1:K2501"/>
  <sheetViews>
    <sheetView workbookViewId="0">
      <selection activeCell="K8" sqref="K8"/>
    </sheetView>
  </sheetViews>
  <sheetFormatPr defaultRowHeight="14" x14ac:dyDescent="0.3"/>
  <cols>
    <col min="1" max="1" width="12.7265625" customWidth="1"/>
    <col min="2" max="2" width="10.453125" style="6" bestFit="1" customWidth="1"/>
    <col min="3" max="3" width="11.6328125" customWidth="1"/>
    <col min="4" max="4" width="11.453125" customWidth="1"/>
    <col min="5" max="5" width="30.90625" style="4" bestFit="1" customWidth="1"/>
    <col min="6" max="6" width="16" customWidth="1"/>
    <col min="8" max="8" width="14" bestFit="1" customWidth="1"/>
    <col min="9" max="9" width="13.90625" bestFit="1" customWidth="1"/>
    <col min="10" max="10" width="12.453125" bestFit="1" customWidth="1"/>
    <col min="11" max="11" width="14.81640625" bestFit="1" customWidth="1"/>
  </cols>
  <sheetData>
    <row r="1" spans="1:11" ht="14.5" x14ac:dyDescent="0.35">
      <c r="A1" s="1" t="s">
        <v>1980</v>
      </c>
      <c r="B1" s="7" t="s">
        <v>478</v>
      </c>
      <c r="C1" s="1" t="s">
        <v>1981</v>
      </c>
      <c r="D1" s="1" t="s">
        <v>0</v>
      </c>
      <c r="E1" s="3" t="s">
        <v>1</v>
      </c>
      <c r="F1" s="1" t="s">
        <v>4564</v>
      </c>
      <c r="G1" s="1" t="s">
        <v>4</v>
      </c>
      <c r="H1" s="1" t="s">
        <v>4630</v>
      </c>
      <c r="I1" s="1" t="s">
        <v>4637</v>
      </c>
      <c r="J1" s="1" t="s">
        <v>4632</v>
      </c>
      <c r="K1" s="1" t="s">
        <v>4633</v>
      </c>
    </row>
    <row r="2" spans="1:11" ht="14.5" x14ac:dyDescent="0.35">
      <c r="A2" s="2" t="s">
        <v>1982</v>
      </c>
      <c r="B2" s="5">
        <v>46052</v>
      </c>
      <c r="C2" s="2" t="s">
        <v>1983</v>
      </c>
      <c r="D2" s="2" t="s">
        <v>284</v>
      </c>
      <c r="E2" s="3" t="s">
        <v>285</v>
      </c>
      <c r="F2" s="2">
        <v>36</v>
      </c>
      <c r="G2" s="2" t="s">
        <v>262</v>
      </c>
      <c r="H2" s="2">
        <f>IF(AND(B2&gt;=GI_Report!$C$4,B2&lt;=GI_Report!$E$4),1,0)</f>
        <v>0</v>
      </c>
      <c r="I2" s="2">
        <f>IF(GI_Report!$C$6="All",1,IF(C2=GI_Report!$C$6,1,0))</f>
        <v>1</v>
      </c>
      <c r="J2" s="2">
        <f>IF(GI_Report!$F$6="All",1,IF(E2=GI_Report!$F$6,1,0))</f>
        <v>1</v>
      </c>
      <c r="K2" s="2" t="str">
        <f>IF(AND(H2=1,I2=1,J2=1),COUNTIFS($H$2:H2,1,$I$2:I2,1,$J$2:J2,1),"")</f>
        <v/>
      </c>
    </row>
    <row r="3" spans="1:11" ht="14.5" x14ac:dyDescent="0.35">
      <c r="A3" s="2" t="s">
        <v>1984</v>
      </c>
      <c r="B3" s="5">
        <v>46089</v>
      </c>
      <c r="C3" s="2" t="s">
        <v>1985</v>
      </c>
      <c r="D3" s="2" t="s">
        <v>456</v>
      </c>
      <c r="E3" s="3" t="s">
        <v>457</v>
      </c>
      <c r="F3" s="2">
        <v>24</v>
      </c>
      <c r="G3" s="2" t="s">
        <v>121</v>
      </c>
      <c r="H3" s="2">
        <f>IF(AND(B3&gt;=GI_Report!$C$4,B3&lt;=GI_Report!$E$4),1,0)</f>
        <v>0</v>
      </c>
      <c r="I3" s="2">
        <f>IF(GI_Report!$C$6="All",1,IF(C3=GI_Report!$C$6,1,0))</f>
        <v>1</v>
      </c>
      <c r="J3" s="2">
        <f>IF(GI_Report!$F$6="All",1,IF(E3=GI_Report!$F$6,1,0))</f>
        <v>1</v>
      </c>
      <c r="K3" s="2" t="str">
        <f>IF(AND(H3=1,I3=1,J3=1),COUNTIFS($H$2:H3,1,$I$2:I3,1,$J$2:J3,1),"")</f>
        <v/>
      </c>
    </row>
    <row r="4" spans="1:11" ht="14.5" x14ac:dyDescent="0.35">
      <c r="A4" s="2" t="s">
        <v>1986</v>
      </c>
      <c r="B4" s="5">
        <v>46187</v>
      </c>
      <c r="C4" s="2" t="s">
        <v>1987</v>
      </c>
      <c r="D4" s="2" t="s">
        <v>192</v>
      </c>
      <c r="E4" s="3" t="s">
        <v>193</v>
      </c>
      <c r="F4" s="2">
        <v>30</v>
      </c>
      <c r="G4" s="2" t="s">
        <v>121</v>
      </c>
      <c r="H4" s="2">
        <f>IF(AND(B4&gt;=GI_Report!$C$4,B4&lt;=GI_Report!$E$4),1,0)</f>
        <v>0</v>
      </c>
      <c r="I4" s="2">
        <f>IF(GI_Report!$C$6="All",1,IF(C4=GI_Report!$C$6,1,0))</f>
        <v>1</v>
      </c>
      <c r="J4" s="2">
        <f>IF(GI_Report!$F$6="All",1,IF(E4=GI_Report!$F$6,1,0))</f>
        <v>1</v>
      </c>
      <c r="K4" s="2" t="str">
        <f>IF(AND(H4=1,I4=1,J4=1),COUNTIFS($H$2:H4,1,$I$2:I4,1,$J$2:J4,1),"")</f>
        <v/>
      </c>
    </row>
    <row r="5" spans="1:11" ht="14.5" x14ac:dyDescent="0.35">
      <c r="A5" s="2" t="s">
        <v>1988</v>
      </c>
      <c r="B5" s="5">
        <v>46066</v>
      </c>
      <c r="C5" s="2" t="s">
        <v>1989</v>
      </c>
      <c r="D5" s="2" t="s">
        <v>93</v>
      </c>
      <c r="E5" s="3" t="s">
        <v>94</v>
      </c>
      <c r="F5" s="2">
        <v>5</v>
      </c>
      <c r="G5" s="2" t="s">
        <v>15</v>
      </c>
      <c r="H5" s="2">
        <f>IF(AND(B5&gt;=GI_Report!$C$4,B5&lt;=GI_Report!$E$4),1,0)</f>
        <v>1</v>
      </c>
      <c r="I5" s="2">
        <f>IF(GI_Report!$C$6="All",1,IF(C5=GI_Report!$C$6,1,0))</f>
        <v>1</v>
      </c>
      <c r="J5" s="2">
        <f>IF(GI_Report!$F$6="All",1,IF(E5=GI_Report!$F$6,1,0))</f>
        <v>1</v>
      </c>
      <c r="K5" s="2">
        <f>IF(AND(H5=1,I5=1,J5=1),COUNTIFS($H$2:H5,1,$I$2:I5,1,$J$2:J5,1),"")</f>
        <v>1</v>
      </c>
    </row>
    <row r="6" spans="1:11" ht="14.5" x14ac:dyDescent="0.35">
      <c r="A6" s="2" t="s">
        <v>1990</v>
      </c>
      <c r="B6" s="5">
        <v>46032</v>
      </c>
      <c r="C6" s="2" t="s">
        <v>1991</v>
      </c>
      <c r="D6" s="2" t="s">
        <v>239</v>
      </c>
      <c r="E6" s="3" t="s">
        <v>240</v>
      </c>
      <c r="F6" s="2">
        <v>10</v>
      </c>
      <c r="G6" s="2" t="s">
        <v>121</v>
      </c>
      <c r="H6" s="2">
        <f>IF(AND(B6&gt;=GI_Report!$C$4,B6&lt;=GI_Report!$E$4),1,0)</f>
        <v>0</v>
      </c>
      <c r="I6" s="2">
        <f>IF(GI_Report!$C$6="All",1,IF(C6=GI_Report!$C$6,1,0))</f>
        <v>1</v>
      </c>
      <c r="J6" s="2">
        <f>IF(GI_Report!$F$6="All",1,IF(E6=GI_Report!$F$6,1,0))</f>
        <v>1</v>
      </c>
      <c r="K6" s="2" t="str">
        <f>IF(AND(H6=1,I6=1,J6=1),COUNTIFS($H$2:H6,1,$I$2:I6,1,$J$2:J6,1),"")</f>
        <v/>
      </c>
    </row>
    <row r="7" spans="1:11" ht="14.5" x14ac:dyDescent="0.35">
      <c r="A7" s="2" t="s">
        <v>1992</v>
      </c>
      <c r="B7" s="5">
        <v>46042</v>
      </c>
      <c r="C7" s="2" t="s">
        <v>1993</v>
      </c>
      <c r="D7" s="2" t="s">
        <v>223</v>
      </c>
      <c r="E7" s="3" t="s">
        <v>224</v>
      </c>
      <c r="F7" s="2">
        <v>36</v>
      </c>
      <c r="G7" s="2" t="s">
        <v>121</v>
      </c>
      <c r="H7" s="2">
        <f>IF(AND(B7&gt;=GI_Report!$C$4,B7&lt;=GI_Report!$E$4),1,0)</f>
        <v>0</v>
      </c>
      <c r="I7" s="2">
        <f>IF(GI_Report!$C$6="All",1,IF(C7=GI_Report!$C$6,1,0))</f>
        <v>1</v>
      </c>
      <c r="J7" s="2">
        <f>IF(GI_Report!$F$6="All",1,IF(E7=GI_Report!$F$6,1,0))</f>
        <v>1</v>
      </c>
      <c r="K7" s="2" t="str">
        <f>IF(AND(H7=1,I7=1,J7=1),COUNTIFS($H$2:H7,1,$I$2:I7,1,$J$2:J7,1),"")</f>
        <v/>
      </c>
    </row>
    <row r="8" spans="1:11" ht="14.5" x14ac:dyDescent="0.35">
      <c r="A8" s="2" t="s">
        <v>1994</v>
      </c>
      <c r="B8" s="5">
        <v>46042</v>
      </c>
      <c r="C8" s="2" t="s">
        <v>1995</v>
      </c>
      <c r="D8" s="2" t="s">
        <v>291</v>
      </c>
      <c r="E8" s="3" t="s">
        <v>292</v>
      </c>
      <c r="F8" s="2">
        <v>20</v>
      </c>
      <c r="G8" s="2" t="s">
        <v>262</v>
      </c>
      <c r="H8" s="2">
        <f>IF(AND(B8&gt;=GI_Report!$C$4,B8&lt;=GI_Report!$E$4),1,0)</f>
        <v>0</v>
      </c>
      <c r="I8" s="2">
        <f>IF(GI_Report!$C$6="All",1,IF(C8=GI_Report!$C$6,1,0))</f>
        <v>1</v>
      </c>
      <c r="J8" s="2">
        <f>IF(GI_Report!$F$6="All",1,IF(E8=GI_Report!$F$6,1,0))</f>
        <v>1</v>
      </c>
      <c r="K8" s="2" t="str">
        <f>IF(AND(H8=1,I8=1,J8=1),COUNTIFS($H$2:H8,1,$I$2:I8,1,$J$2:J8,1),"")</f>
        <v/>
      </c>
    </row>
    <row r="9" spans="1:11" ht="14.5" x14ac:dyDescent="0.35">
      <c r="A9" s="2" t="s">
        <v>1996</v>
      </c>
      <c r="B9" s="5">
        <v>46063</v>
      </c>
      <c r="C9" s="2" t="s">
        <v>1985</v>
      </c>
      <c r="D9" s="2" t="s">
        <v>274</v>
      </c>
      <c r="E9" s="3" t="s">
        <v>275</v>
      </c>
      <c r="F9" s="2">
        <v>10</v>
      </c>
      <c r="G9" s="2" t="s">
        <v>262</v>
      </c>
      <c r="H9" s="2">
        <f>IF(AND(B9&gt;=GI_Report!$C$4,B9&lt;=GI_Report!$E$4),1,0)</f>
        <v>1</v>
      </c>
      <c r="I9" s="2">
        <f>IF(GI_Report!$C$6="All",1,IF(C9=GI_Report!$C$6,1,0))</f>
        <v>1</v>
      </c>
      <c r="J9" s="2">
        <f>IF(GI_Report!$F$6="All",1,IF(E9=GI_Report!$F$6,1,0))</f>
        <v>1</v>
      </c>
      <c r="K9" s="2">
        <f>IF(AND(H9=1,I9=1,J9=1),COUNTIFS($H$2:H9,1,$I$2:I9,1,$J$2:J9,1),"")</f>
        <v>2</v>
      </c>
    </row>
    <row r="10" spans="1:11" ht="14.5" x14ac:dyDescent="0.35">
      <c r="A10" s="2" t="s">
        <v>1997</v>
      </c>
      <c r="B10" s="5">
        <v>46177</v>
      </c>
      <c r="C10" s="2" t="s">
        <v>1998</v>
      </c>
      <c r="D10" s="2" t="s">
        <v>363</v>
      </c>
      <c r="E10" s="3" t="s">
        <v>364</v>
      </c>
      <c r="F10" s="2">
        <v>20</v>
      </c>
      <c r="G10" s="2" t="s">
        <v>15</v>
      </c>
      <c r="H10" s="2">
        <f>IF(AND(B10&gt;=GI_Report!$C$4,B10&lt;=GI_Report!$E$4),1,0)</f>
        <v>0</v>
      </c>
      <c r="I10" s="2">
        <f>IF(GI_Report!$C$6="All",1,IF(C10=GI_Report!$C$6,1,0))</f>
        <v>1</v>
      </c>
      <c r="J10" s="2">
        <f>IF(GI_Report!$F$6="All",1,IF(E10=GI_Report!$F$6,1,0))</f>
        <v>1</v>
      </c>
      <c r="K10" s="2" t="str">
        <f>IF(AND(H10=1,I10=1,J10=1),COUNTIFS($H$2:H10,1,$I$2:I10,1,$J$2:J10,1),"")</f>
        <v/>
      </c>
    </row>
    <row r="11" spans="1:11" ht="14.5" x14ac:dyDescent="0.35">
      <c r="A11" s="2" t="s">
        <v>1999</v>
      </c>
      <c r="B11" s="5">
        <v>46069</v>
      </c>
      <c r="C11" s="2" t="s">
        <v>2000</v>
      </c>
      <c r="D11" s="2" t="s">
        <v>52</v>
      </c>
      <c r="E11" s="3" t="s">
        <v>53</v>
      </c>
      <c r="F11" s="2">
        <v>24</v>
      </c>
      <c r="G11" s="2" t="s">
        <v>15</v>
      </c>
      <c r="H11" s="2">
        <f>IF(AND(B11&gt;=GI_Report!$C$4,B11&lt;=GI_Report!$E$4),1,0)</f>
        <v>1</v>
      </c>
      <c r="I11" s="2">
        <f>IF(GI_Report!$C$6="All",1,IF(C11=GI_Report!$C$6,1,0))</f>
        <v>1</v>
      </c>
      <c r="J11" s="2">
        <f>IF(GI_Report!$F$6="All",1,IF(E11=GI_Report!$F$6,1,0))</f>
        <v>1</v>
      </c>
      <c r="K11" s="2">
        <f>IF(AND(H11=1,I11=1,J11=1),COUNTIFS($H$2:H11,1,$I$2:I11,1,$J$2:J11,1),"")</f>
        <v>3</v>
      </c>
    </row>
    <row r="12" spans="1:11" ht="14.5" x14ac:dyDescent="0.35">
      <c r="A12" s="2" t="s">
        <v>2001</v>
      </c>
      <c r="B12" s="5">
        <v>46119</v>
      </c>
      <c r="C12" s="2" t="s">
        <v>2002</v>
      </c>
      <c r="D12" s="2" t="s">
        <v>425</v>
      </c>
      <c r="E12" s="3" t="s">
        <v>426</v>
      </c>
      <c r="F12" s="2">
        <v>48</v>
      </c>
      <c r="G12" s="2" t="s">
        <v>121</v>
      </c>
      <c r="H12" s="2">
        <f>IF(AND(B12&gt;=GI_Report!$C$4,B12&lt;=GI_Report!$E$4),1,0)</f>
        <v>0</v>
      </c>
      <c r="I12" s="2">
        <f>IF(GI_Report!$C$6="All",1,IF(C12=GI_Report!$C$6,1,0))</f>
        <v>1</v>
      </c>
      <c r="J12" s="2">
        <f>IF(GI_Report!$F$6="All",1,IF(E12=GI_Report!$F$6,1,0))</f>
        <v>1</v>
      </c>
      <c r="K12" s="2" t="str">
        <f>IF(AND(H12=1,I12=1,J12=1),COUNTIFS($H$2:H12,1,$I$2:I12,1,$J$2:J12,1),"")</f>
        <v/>
      </c>
    </row>
    <row r="13" spans="1:11" ht="14.5" x14ac:dyDescent="0.35">
      <c r="A13" s="2" t="s">
        <v>2003</v>
      </c>
      <c r="B13" s="5">
        <v>46098</v>
      </c>
      <c r="C13" s="2" t="s">
        <v>1993</v>
      </c>
      <c r="D13" s="2" t="s">
        <v>387</v>
      </c>
      <c r="E13" s="3" t="s">
        <v>388</v>
      </c>
      <c r="F13" s="2">
        <v>12</v>
      </c>
      <c r="G13" s="2" t="s">
        <v>121</v>
      </c>
      <c r="H13" s="2">
        <f>IF(AND(B13&gt;=GI_Report!$C$4,B13&lt;=GI_Report!$E$4),1,0)</f>
        <v>0</v>
      </c>
      <c r="I13" s="2">
        <f>IF(GI_Report!$C$6="All",1,IF(C13=GI_Report!$C$6,1,0))</f>
        <v>1</v>
      </c>
      <c r="J13" s="2">
        <f>IF(GI_Report!$F$6="All",1,IF(E13=GI_Report!$F$6,1,0))</f>
        <v>1</v>
      </c>
      <c r="K13" s="2" t="str">
        <f>IF(AND(H13=1,I13=1,J13=1),COUNTIFS($H$2:H13,1,$I$2:I13,1,$J$2:J13,1),"")</f>
        <v/>
      </c>
    </row>
    <row r="14" spans="1:11" ht="14.5" x14ac:dyDescent="0.35">
      <c r="A14" s="2" t="s">
        <v>2004</v>
      </c>
      <c r="B14" s="5">
        <v>46195</v>
      </c>
      <c r="C14" s="2" t="s">
        <v>2005</v>
      </c>
      <c r="D14" s="2" t="s">
        <v>359</v>
      </c>
      <c r="E14" s="3" t="s">
        <v>360</v>
      </c>
      <c r="F14" s="2">
        <v>30</v>
      </c>
      <c r="G14" s="2" t="s">
        <v>15</v>
      </c>
      <c r="H14" s="2">
        <f>IF(AND(B14&gt;=GI_Report!$C$4,B14&lt;=GI_Report!$E$4),1,0)</f>
        <v>0</v>
      </c>
      <c r="I14" s="2">
        <f>IF(GI_Report!$C$6="All",1,IF(C14=GI_Report!$C$6,1,0))</f>
        <v>1</v>
      </c>
      <c r="J14" s="2">
        <f>IF(GI_Report!$F$6="All",1,IF(E14=GI_Report!$F$6,1,0))</f>
        <v>1</v>
      </c>
      <c r="K14" s="2" t="str">
        <f>IF(AND(H14=1,I14=1,J14=1),COUNTIFS($H$2:H14,1,$I$2:I14,1,$J$2:J14,1),"")</f>
        <v/>
      </c>
    </row>
    <row r="15" spans="1:11" ht="14.5" x14ac:dyDescent="0.35">
      <c r="A15" s="2" t="s">
        <v>2006</v>
      </c>
      <c r="B15" s="5">
        <v>46094</v>
      </c>
      <c r="C15" s="2" t="s">
        <v>1995</v>
      </c>
      <c r="D15" s="2" t="s">
        <v>95</v>
      </c>
      <c r="E15" s="3" t="s">
        <v>96</v>
      </c>
      <c r="F15" s="2">
        <v>36</v>
      </c>
      <c r="G15" s="2" t="s">
        <v>15</v>
      </c>
      <c r="H15" s="2">
        <f>IF(AND(B15&gt;=GI_Report!$C$4,B15&lt;=GI_Report!$E$4),1,0)</f>
        <v>0</v>
      </c>
      <c r="I15" s="2">
        <f>IF(GI_Report!$C$6="All",1,IF(C15=GI_Report!$C$6,1,0))</f>
        <v>1</v>
      </c>
      <c r="J15" s="2">
        <f>IF(GI_Report!$F$6="All",1,IF(E15=GI_Report!$F$6,1,0))</f>
        <v>1</v>
      </c>
      <c r="K15" s="2" t="str">
        <f>IF(AND(H15=1,I15=1,J15=1),COUNTIFS($H$2:H15,1,$I$2:I15,1,$J$2:J15,1),"")</f>
        <v/>
      </c>
    </row>
    <row r="16" spans="1:11" ht="14.5" x14ac:dyDescent="0.35">
      <c r="A16" s="2" t="s">
        <v>2007</v>
      </c>
      <c r="B16" s="5">
        <v>46056</v>
      </c>
      <c r="C16" s="2" t="s">
        <v>2008</v>
      </c>
      <c r="D16" s="2" t="s">
        <v>157</v>
      </c>
      <c r="E16" s="3" t="s">
        <v>158</v>
      </c>
      <c r="F16" s="2">
        <v>12</v>
      </c>
      <c r="G16" s="2" t="s">
        <v>121</v>
      </c>
      <c r="H16" s="2">
        <f>IF(AND(B16&gt;=GI_Report!$C$4,B16&lt;=GI_Report!$E$4),1,0)</f>
        <v>1</v>
      </c>
      <c r="I16" s="2">
        <f>IF(GI_Report!$C$6="All",1,IF(C16=GI_Report!$C$6,1,0))</f>
        <v>1</v>
      </c>
      <c r="J16" s="2">
        <f>IF(GI_Report!$F$6="All",1,IF(E16=GI_Report!$F$6,1,0))</f>
        <v>1</v>
      </c>
      <c r="K16" s="2">
        <f>IF(AND(H16=1,I16=1,J16=1),COUNTIFS($H$2:H16,1,$I$2:I16,1,$J$2:J16,1),"")</f>
        <v>4</v>
      </c>
    </row>
    <row r="17" spans="1:11" ht="14.5" x14ac:dyDescent="0.35">
      <c r="A17" s="2" t="s">
        <v>2009</v>
      </c>
      <c r="B17" s="5">
        <v>46164</v>
      </c>
      <c r="C17" s="2" t="s">
        <v>2010</v>
      </c>
      <c r="D17" s="2" t="s">
        <v>345</v>
      </c>
      <c r="E17" s="3" t="s">
        <v>346</v>
      </c>
      <c r="F17" s="2">
        <v>12</v>
      </c>
      <c r="G17" s="2" t="s">
        <v>15</v>
      </c>
      <c r="H17" s="2">
        <f>IF(AND(B17&gt;=GI_Report!$C$4,B17&lt;=GI_Report!$E$4),1,0)</f>
        <v>0</v>
      </c>
      <c r="I17" s="2">
        <f>IF(GI_Report!$C$6="All",1,IF(C17=GI_Report!$C$6,1,0))</f>
        <v>1</v>
      </c>
      <c r="J17" s="2">
        <f>IF(GI_Report!$F$6="All",1,IF(E17=GI_Report!$F$6,1,0))</f>
        <v>1</v>
      </c>
      <c r="K17" s="2" t="str">
        <f>IF(AND(H17=1,I17=1,J17=1),COUNTIFS($H$2:H17,1,$I$2:I17,1,$J$2:J17,1),"")</f>
        <v/>
      </c>
    </row>
    <row r="18" spans="1:11" ht="14.5" x14ac:dyDescent="0.35">
      <c r="A18" s="2" t="s">
        <v>2011</v>
      </c>
      <c r="B18" s="5">
        <v>46087</v>
      </c>
      <c r="C18" s="2" t="s">
        <v>2010</v>
      </c>
      <c r="D18" s="2" t="s">
        <v>415</v>
      </c>
      <c r="E18" s="3" t="s">
        <v>416</v>
      </c>
      <c r="F18" s="2">
        <v>36</v>
      </c>
      <c r="G18" s="2" t="s">
        <v>121</v>
      </c>
      <c r="H18" s="2">
        <f>IF(AND(B18&gt;=GI_Report!$C$4,B18&lt;=GI_Report!$E$4),1,0)</f>
        <v>0</v>
      </c>
      <c r="I18" s="2">
        <f>IF(GI_Report!$C$6="All",1,IF(C18=GI_Report!$C$6,1,0))</f>
        <v>1</v>
      </c>
      <c r="J18" s="2">
        <f>IF(GI_Report!$F$6="All",1,IF(E18=GI_Report!$F$6,1,0))</f>
        <v>1</v>
      </c>
      <c r="K18" s="2" t="str">
        <f>IF(AND(H18=1,I18=1,J18=1),COUNTIFS($H$2:H18,1,$I$2:I18,1,$J$2:J18,1),"")</f>
        <v/>
      </c>
    </row>
    <row r="19" spans="1:11" ht="14.5" x14ac:dyDescent="0.35">
      <c r="A19" s="2" t="s">
        <v>2012</v>
      </c>
      <c r="B19" s="5">
        <v>46166</v>
      </c>
      <c r="C19" s="2" t="s">
        <v>1995</v>
      </c>
      <c r="D19" s="2" t="s">
        <v>357</v>
      </c>
      <c r="E19" s="3" t="s">
        <v>358</v>
      </c>
      <c r="F19" s="2">
        <v>30</v>
      </c>
      <c r="G19" s="2" t="s">
        <v>15</v>
      </c>
      <c r="H19" s="2">
        <f>IF(AND(B19&gt;=GI_Report!$C$4,B19&lt;=GI_Report!$E$4),1,0)</f>
        <v>0</v>
      </c>
      <c r="I19" s="2">
        <f>IF(GI_Report!$C$6="All",1,IF(C19=GI_Report!$C$6,1,0))</f>
        <v>1</v>
      </c>
      <c r="J19" s="2">
        <f>IF(GI_Report!$F$6="All",1,IF(E19=GI_Report!$F$6,1,0))</f>
        <v>1</v>
      </c>
      <c r="K19" s="2" t="str">
        <f>IF(AND(H19=1,I19=1,J19=1),COUNTIFS($H$2:H19,1,$I$2:I19,1,$J$2:J19,1),"")</f>
        <v/>
      </c>
    </row>
    <row r="20" spans="1:11" ht="14.5" x14ac:dyDescent="0.35">
      <c r="A20" s="2" t="s">
        <v>2013</v>
      </c>
      <c r="B20" s="5">
        <v>46105</v>
      </c>
      <c r="C20" s="2" t="s">
        <v>2014</v>
      </c>
      <c r="D20" s="2" t="s">
        <v>454</v>
      </c>
      <c r="E20" s="3" t="s">
        <v>455</v>
      </c>
      <c r="F20" s="2">
        <v>10</v>
      </c>
      <c r="G20" s="2" t="s">
        <v>121</v>
      </c>
      <c r="H20" s="2">
        <f>IF(AND(B20&gt;=GI_Report!$C$4,B20&lt;=GI_Report!$E$4),1,0)</f>
        <v>0</v>
      </c>
      <c r="I20" s="2">
        <f>IF(GI_Report!$C$6="All",1,IF(C20=GI_Report!$C$6,1,0))</f>
        <v>1</v>
      </c>
      <c r="J20" s="2">
        <f>IF(GI_Report!$F$6="All",1,IF(E20=GI_Report!$F$6,1,0))</f>
        <v>1</v>
      </c>
      <c r="K20" s="2" t="str">
        <f>IF(AND(H20=1,I20=1,J20=1),COUNTIFS($H$2:H20,1,$I$2:I20,1,$J$2:J20,1),"")</f>
        <v/>
      </c>
    </row>
    <row r="21" spans="1:11" ht="14.5" x14ac:dyDescent="0.35">
      <c r="A21" s="2" t="s">
        <v>2015</v>
      </c>
      <c r="B21" s="5">
        <v>46142</v>
      </c>
      <c r="C21" s="2" t="s">
        <v>2005</v>
      </c>
      <c r="D21" s="2" t="s">
        <v>389</v>
      </c>
      <c r="E21" s="3" t="s">
        <v>390</v>
      </c>
      <c r="F21" s="2">
        <v>60</v>
      </c>
      <c r="G21" s="2" t="s">
        <v>121</v>
      </c>
      <c r="H21" s="2">
        <f>IF(AND(B21&gt;=GI_Report!$C$4,B21&lt;=GI_Report!$E$4),1,0)</f>
        <v>0</v>
      </c>
      <c r="I21" s="2">
        <f>IF(GI_Report!$C$6="All",1,IF(C21=GI_Report!$C$6,1,0))</f>
        <v>1</v>
      </c>
      <c r="J21" s="2">
        <f>IF(GI_Report!$F$6="All",1,IF(E21=GI_Report!$F$6,1,0))</f>
        <v>1</v>
      </c>
      <c r="K21" s="2" t="str">
        <f>IF(AND(H21=1,I21=1,J21=1),COUNTIFS($H$2:H21,1,$I$2:I21,1,$J$2:J21,1),"")</f>
        <v/>
      </c>
    </row>
    <row r="22" spans="1:11" ht="14.5" x14ac:dyDescent="0.35">
      <c r="A22" s="2" t="s">
        <v>2016</v>
      </c>
      <c r="B22" s="5">
        <v>46102</v>
      </c>
      <c r="C22" s="2" t="s">
        <v>2014</v>
      </c>
      <c r="D22" s="2" t="s">
        <v>200</v>
      </c>
      <c r="E22" s="3" t="s">
        <v>201</v>
      </c>
      <c r="F22" s="2">
        <v>15</v>
      </c>
      <c r="G22" s="2" t="s">
        <v>121</v>
      </c>
      <c r="H22" s="2">
        <f>IF(AND(B22&gt;=GI_Report!$C$4,B22&lt;=GI_Report!$E$4),1,0)</f>
        <v>0</v>
      </c>
      <c r="I22" s="2">
        <f>IF(GI_Report!$C$6="All",1,IF(C22=GI_Report!$C$6,1,0))</f>
        <v>1</v>
      </c>
      <c r="J22" s="2">
        <f>IF(GI_Report!$F$6="All",1,IF(E22=GI_Report!$F$6,1,0))</f>
        <v>1</v>
      </c>
      <c r="K22" s="2" t="str">
        <f>IF(AND(H22=1,I22=1,J22=1),COUNTIFS($H$2:H22,1,$I$2:I22,1,$J$2:J22,1),"")</f>
        <v/>
      </c>
    </row>
    <row r="23" spans="1:11" ht="14.5" x14ac:dyDescent="0.35">
      <c r="A23" s="2" t="s">
        <v>2017</v>
      </c>
      <c r="B23" s="5">
        <v>46173</v>
      </c>
      <c r="C23" s="2" t="s">
        <v>2018</v>
      </c>
      <c r="D23" s="2" t="s">
        <v>243</v>
      </c>
      <c r="E23" s="3" t="s">
        <v>244</v>
      </c>
      <c r="F23" s="2">
        <v>30</v>
      </c>
      <c r="G23" s="2" t="s">
        <v>121</v>
      </c>
      <c r="H23" s="2">
        <f>IF(AND(B23&gt;=GI_Report!$C$4,B23&lt;=GI_Report!$E$4),1,0)</f>
        <v>0</v>
      </c>
      <c r="I23" s="2">
        <f>IF(GI_Report!$C$6="All",1,IF(C23=GI_Report!$C$6,1,0))</f>
        <v>1</v>
      </c>
      <c r="J23" s="2">
        <f>IF(GI_Report!$F$6="All",1,IF(E23=GI_Report!$F$6,1,0))</f>
        <v>1</v>
      </c>
      <c r="K23" s="2" t="str">
        <f>IF(AND(H23=1,I23=1,J23=1),COUNTIFS($H$2:H23,1,$I$2:I23,1,$J$2:J23,1),"")</f>
        <v/>
      </c>
    </row>
    <row r="24" spans="1:11" ht="14.5" x14ac:dyDescent="0.35">
      <c r="A24" s="2" t="s">
        <v>2019</v>
      </c>
      <c r="B24" s="5">
        <v>46170</v>
      </c>
      <c r="C24" s="2" t="s">
        <v>1983</v>
      </c>
      <c r="D24" s="2" t="s">
        <v>139</v>
      </c>
      <c r="E24" s="3" t="s">
        <v>140</v>
      </c>
      <c r="F24" s="2">
        <v>20</v>
      </c>
      <c r="G24" s="2" t="s">
        <v>121</v>
      </c>
      <c r="H24" s="2">
        <f>IF(AND(B24&gt;=GI_Report!$C$4,B24&lt;=GI_Report!$E$4),1,0)</f>
        <v>0</v>
      </c>
      <c r="I24" s="2">
        <f>IF(GI_Report!$C$6="All",1,IF(C24=GI_Report!$C$6,1,0))</f>
        <v>1</v>
      </c>
      <c r="J24" s="2">
        <f>IF(GI_Report!$F$6="All",1,IF(E24=GI_Report!$F$6,1,0))</f>
        <v>1</v>
      </c>
      <c r="K24" s="2" t="str">
        <f>IF(AND(H24=1,I24=1,J24=1),COUNTIFS($H$2:H24,1,$I$2:I24,1,$J$2:J24,1),"")</f>
        <v/>
      </c>
    </row>
    <row r="25" spans="1:11" ht="14.5" x14ac:dyDescent="0.35">
      <c r="A25" s="2" t="s">
        <v>2020</v>
      </c>
      <c r="B25" s="5">
        <v>46170</v>
      </c>
      <c r="C25" s="2" t="s">
        <v>2021</v>
      </c>
      <c r="D25" s="2" t="s">
        <v>440</v>
      </c>
      <c r="E25" s="3" t="s">
        <v>441</v>
      </c>
      <c r="F25" s="2">
        <v>60</v>
      </c>
      <c r="G25" s="2" t="s">
        <v>121</v>
      </c>
      <c r="H25" s="2">
        <f>IF(AND(B25&gt;=GI_Report!$C$4,B25&lt;=GI_Report!$E$4),1,0)</f>
        <v>0</v>
      </c>
      <c r="I25" s="2">
        <f>IF(GI_Report!$C$6="All",1,IF(C25=GI_Report!$C$6,1,0))</f>
        <v>1</v>
      </c>
      <c r="J25" s="2">
        <f>IF(GI_Report!$F$6="All",1,IF(E25=GI_Report!$F$6,1,0))</f>
        <v>1</v>
      </c>
      <c r="K25" s="2" t="str">
        <f>IF(AND(H25=1,I25=1,J25=1),COUNTIFS($H$2:H25,1,$I$2:I25,1,$J$2:J25,1),"")</f>
        <v/>
      </c>
    </row>
    <row r="26" spans="1:11" ht="14.5" x14ac:dyDescent="0.35">
      <c r="A26" s="2" t="s">
        <v>2022</v>
      </c>
      <c r="B26" s="5">
        <v>46162</v>
      </c>
      <c r="C26" s="2" t="s">
        <v>2023</v>
      </c>
      <c r="D26" s="2" t="s">
        <v>110</v>
      </c>
      <c r="E26" s="3" t="s">
        <v>111</v>
      </c>
      <c r="F26" s="2">
        <v>10</v>
      </c>
      <c r="G26" s="2" t="s">
        <v>15</v>
      </c>
      <c r="H26" s="2">
        <f>IF(AND(B26&gt;=GI_Report!$C$4,B26&lt;=GI_Report!$E$4),1,0)</f>
        <v>0</v>
      </c>
      <c r="I26" s="2">
        <f>IF(GI_Report!$C$6="All",1,IF(C26=GI_Report!$C$6,1,0))</f>
        <v>1</v>
      </c>
      <c r="J26" s="2">
        <f>IF(GI_Report!$F$6="All",1,IF(E26=GI_Report!$F$6,1,0))</f>
        <v>1</v>
      </c>
      <c r="K26" s="2" t="str">
        <f>IF(AND(H26=1,I26=1,J26=1),COUNTIFS($H$2:H26,1,$I$2:I26,1,$J$2:J26,1),"")</f>
        <v/>
      </c>
    </row>
    <row r="27" spans="1:11" ht="14.5" x14ac:dyDescent="0.35">
      <c r="A27" s="2" t="s">
        <v>2024</v>
      </c>
      <c r="B27" s="5">
        <v>46111</v>
      </c>
      <c r="C27" s="2" t="s">
        <v>2025</v>
      </c>
      <c r="D27" s="2" t="s">
        <v>103</v>
      </c>
      <c r="E27" s="3" t="s">
        <v>104</v>
      </c>
      <c r="F27" s="2">
        <v>15</v>
      </c>
      <c r="G27" s="2" t="s">
        <v>15</v>
      </c>
      <c r="H27" s="2">
        <f>IF(AND(B27&gt;=GI_Report!$C$4,B27&lt;=GI_Report!$E$4),1,0)</f>
        <v>0</v>
      </c>
      <c r="I27" s="2">
        <f>IF(GI_Report!$C$6="All",1,IF(C27=GI_Report!$C$6,1,0))</f>
        <v>1</v>
      </c>
      <c r="J27" s="2">
        <f>IF(GI_Report!$F$6="All",1,IF(E27=GI_Report!$F$6,1,0))</f>
        <v>1</v>
      </c>
      <c r="K27" s="2" t="str">
        <f>IF(AND(H27=1,I27=1,J27=1),COUNTIFS($H$2:H27,1,$I$2:I27,1,$J$2:J27,1),"")</f>
        <v/>
      </c>
    </row>
    <row r="28" spans="1:11" ht="14.5" x14ac:dyDescent="0.35">
      <c r="A28" s="2" t="s">
        <v>2026</v>
      </c>
      <c r="B28" s="5">
        <v>46071</v>
      </c>
      <c r="C28" s="2" t="s">
        <v>2027</v>
      </c>
      <c r="D28" s="2" t="s">
        <v>458</v>
      </c>
      <c r="E28" s="3" t="s">
        <v>459</v>
      </c>
      <c r="F28" s="2">
        <v>36</v>
      </c>
      <c r="G28" s="2" t="s">
        <v>121</v>
      </c>
      <c r="H28" s="2">
        <f>IF(AND(B28&gt;=GI_Report!$C$4,B28&lt;=GI_Report!$E$4),1,0)</f>
        <v>1</v>
      </c>
      <c r="I28" s="2">
        <f>IF(GI_Report!$C$6="All",1,IF(C28=GI_Report!$C$6,1,0))</f>
        <v>1</v>
      </c>
      <c r="J28" s="2">
        <f>IF(GI_Report!$F$6="All",1,IF(E28=GI_Report!$F$6,1,0))</f>
        <v>1</v>
      </c>
      <c r="K28" s="2">
        <f>IF(AND(H28=1,I28=1,J28=1),COUNTIFS($H$2:H28,1,$I$2:I28,1,$J$2:J28,1),"")</f>
        <v>5</v>
      </c>
    </row>
    <row r="29" spans="1:11" ht="14.5" x14ac:dyDescent="0.35">
      <c r="A29" s="2" t="s">
        <v>2028</v>
      </c>
      <c r="B29" s="5">
        <v>46138</v>
      </c>
      <c r="C29" s="2" t="s">
        <v>2029</v>
      </c>
      <c r="D29" s="2" t="s">
        <v>52</v>
      </c>
      <c r="E29" s="3" t="s">
        <v>53</v>
      </c>
      <c r="F29" s="2">
        <v>60</v>
      </c>
      <c r="G29" s="2" t="s">
        <v>15</v>
      </c>
      <c r="H29" s="2">
        <f>IF(AND(B29&gt;=GI_Report!$C$4,B29&lt;=GI_Report!$E$4),1,0)</f>
        <v>0</v>
      </c>
      <c r="I29" s="2">
        <f>IF(GI_Report!$C$6="All",1,IF(C29=GI_Report!$C$6,1,0))</f>
        <v>1</v>
      </c>
      <c r="J29" s="2">
        <f>IF(GI_Report!$F$6="All",1,IF(E29=GI_Report!$F$6,1,0))</f>
        <v>1</v>
      </c>
      <c r="K29" s="2" t="str">
        <f>IF(AND(H29=1,I29=1,J29=1),COUNTIFS($H$2:H29,1,$I$2:I29,1,$J$2:J29,1),"")</f>
        <v/>
      </c>
    </row>
    <row r="30" spans="1:11" ht="14.5" x14ac:dyDescent="0.35">
      <c r="A30" s="2" t="s">
        <v>2030</v>
      </c>
      <c r="B30" s="5">
        <v>46115</v>
      </c>
      <c r="C30" s="2" t="s">
        <v>2031</v>
      </c>
      <c r="D30" s="2" t="s">
        <v>413</v>
      </c>
      <c r="E30" s="3" t="s">
        <v>414</v>
      </c>
      <c r="F30" s="2">
        <v>36</v>
      </c>
      <c r="G30" s="2" t="s">
        <v>121</v>
      </c>
      <c r="H30" s="2">
        <f>IF(AND(B30&gt;=GI_Report!$C$4,B30&lt;=GI_Report!$E$4),1,0)</f>
        <v>0</v>
      </c>
      <c r="I30" s="2">
        <f>IF(GI_Report!$C$6="All",1,IF(C30=GI_Report!$C$6,1,0))</f>
        <v>1</v>
      </c>
      <c r="J30" s="2">
        <f>IF(GI_Report!$F$6="All",1,IF(E30=GI_Report!$F$6,1,0))</f>
        <v>1</v>
      </c>
      <c r="K30" s="2" t="str">
        <f>IF(AND(H30=1,I30=1,J30=1),COUNTIFS($H$2:H30,1,$I$2:I30,1,$J$2:J30,1),"")</f>
        <v/>
      </c>
    </row>
    <row r="31" spans="1:11" ht="14.5" x14ac:dyDescent="0.35">
      <c r="A31" s="2" t="s">
        <v>2032</v>
      </c>
      <c r="B31" s="5">
        <v>46171</v>
      </c>
      <c r="C31" s="2" t="s">
        <v>2014</v>
      </c>
      <c r="D31" s="2" t="s">
        <v>337</v>
      </c>
      <c r="E31" s="3" t="s">
        <v>338</v>
      </c>
      <c r="F31" s="2">
        <v>48</v>
      </c>
      <c r="G31" s="2" t="s">
        <v>15</v>
      </c>
      <c r="H31" s="2">
        <f>IF(AND(B31&gt;=GI_Report!$C$4,B31&lt;=GI_Report!$E$4),1,0)</f>
        <v>0</v>
      </c>
      <c r="I31" s="2">
        <f>IF(GI_Report!$C$6="All",1,IF(C31=GI_Report!$C$6,1,0))</f>
        <v>1</v>
      </c>
      <c r="J31" s="2">
        <f>IF(GI_Report!$F$6="All",1,IF(E31=GI_Report!$F$6,1,0))</f>
        <v>1</v>
      </c>
      <c r="K31" s="2" t="str">
        <f>IF(AND(H31=1,I31=1,J31=1),COUNTIFS($H$2:H31,1,$I$2:I31,1,$J$2:J31,1),"")</f>
        <v/>
      </c>
    </row>
    <row r="32" spans="1:11" ht="14.5" x14ac:dyDescent="0.35">
      <c r="A32" s="2" t="s">
        <v>2033</v>
      </c>
      <c r="B32" s="5">
        <v>46164</v>
      </c>
      <c r="C32" s="2" t="s">
        <v>2018</v>
      </c>
      <c r="D32" s="2" t="s">
        <v>103</v>
      </c>
      <c r="E32" s="3" t="s">
        <v>104</v>
      </c>
      <c r="F32" s="2">
        <v>20</v>
      </c>
      <c r="G32" s="2" t="s">
        <v>15</v>
      </c>
      <c r="H32" s="2">
        <f>IF(AND(B32&gt;=GI_Report!$C$4,B32&lt;=GI_Report!$E$4),1,0)</f>
        <v>0</v>
      </c>
      <c r="I32" s="2">
        <f>IF(GI_Report!$C$6="All",1,IF(C32=GI_Report!$C$6,1,0))</f>
        <v>1</v>
      </c>
      <c r="J32" s="2">
        <f>IF(GI_Report!$F$6="All",1,IF(E32=GI_Report!$F$6,1,0))</f>
        <v>1</v>
      </c>
      <c r="K32" s="2" t="str">
        <f>IF(AND(H32=1,I32=1,J32=1),COUNTIFS($H$2:H32,1,$I$2:I32,1,$J$2:J32,1),"")</f>
        <v/>
      </c>
    </row>
    <row r="33" spans="1:11" ht="14.5" x14ac:dyDescent="0.35">
      <c r="A33" s="2" t="s">
        <v>2034</v>
      </c>
      <c r="B33" s="5">
        <v>46144</v>
      </c>
      <c r="C33" s="2" t="s">
        <v>2035</v>
      </c>
      <c r="D33" s="2" t="s">
        <v>164</v>
      </c>
      <c r="E33" s="3" t="s">
        <v>165</v>
      </c>
      <c r="F33" s="2">
        <v>36</v>
      </c>
      <c r="G33" s="2" t="s">
        <v>121</v>
      </c>
      <c r="H33" s="2">
        <f>IF(AND(B33&gt;=GI_Report!$C$4,B33&lt;=GI_Report!$E$4),1,0)</f>
        <v>0</v>
      </c>
      <c r="I33" s="2">
        <f>IF(GI_Report!$C$6="All",1,IF(C33=GI_Report!$C$6,1,0))</f>
        <v>1</v>
      </c>
      <c r="J33" s="2">
        <f>IF(GI_Report!$F$6="All",1,IF(E33=GI_Report!$F$6,1,0))</f>
        <v>1</v>
      </c>
      <c r="K33" s="2" t="str">
        <f>IF(AND(H33=1,I33=1,J33=1),COUNTIFS($H$2:H33,1,$I$2:I33,1,$J$2:J33,1),"")</f>
        <v/>
      </c>
    </row>
    <row r="34" spans="1:11" ht="14.5" x14ac:dyDescent="0.35">
      <c r="A34" s="2" t="s">
        <v>2036</v>
      </c>
      <c r="B34" s="5">
        <v>46105</v>
      </c>
      <c r="C34" s="2" t="s">
        <v>2037</v>
      </c>
      <c r="D34" s="2" t="s">
        <v>132</v>
      </c>
      <c r="E34" s="3" t="s">
        <v>133</v>
      </c>
      <c r="F34" s="2">
        <v>36</v>
      </c>
      <c r="G34" s="2" t="s">
        <v>121</v>
      </c>
      <c r="H34" s="2">
        <f>IF(AND(B34&gt;=GI_Report!$C$4,B34&lt;=GI_Report!$E$4),1,0)</f>
        <v>0</v>
      </c>
      <c r="I34" s="2">
        <f>IF(GI_Report!$C$6="All",1,IF(C34=GI_Report!$C$6,1,0))</f>
        <v>1</v>
      </c>
      <c r="J34" s="2">
        <f>IF(GI_Report!$F$6="All",1,IF(E34=GI_Report!$F$6,1,0))</f>
        <v>1</v>
      </c>
      <c r="K34" s="2" t="str">
        <f>IF(AND(H34=1,I34=1,J34=1),COUNTIFS($H$2:H34,1,$I$2:I34,1,$J$2:J34,1),"")</f>
        <v/>
      </c>
    </row>
    <row r="35" spans="1:11" ht="14.5" x14ac:dyDescent="0.35">
      <c r="A35" s="2" t="s">
        <v>2038</v>
      </c>
      <c r="B35" s="5">
        <v>46112</v>
      </c>
      <c r="C35" s="2" t="s">
        <v>2029</v>
      </c>
      <c r="D35" s="2" t="s">
        <v>186</v>
      </c>
      <c r="E35" s="3" t="s">
        <v>187</v>
      </c>
      <c r="F35" s="2">
        <v>24</v>
      </c>
      <c r="G35" s="2" t="s">
        <v>121</v>
      </c>
      <c r="H35" s="2">
        <f>IF(AND(B35&gt;=GI_Report!$C$4,B35&lt;=GI_Report!$E$4),1,0)</f>
        <v>0</v>
      </c>
      <c r="I35" s="2">
        <f>IF(GI_Report!$C$6="All",1,IF(C35=GI_Report!$C$6,1,0))</f>
        <v>1</v>
      </c>
      <c r="J35" s="2">
        <f>IF(GI_Report!$F$6="All",1,IF(E35=GI_Report!$F$6,1,0))</f>
        <v>1</v>
      </c>
      <c r="K35" s="2" t="str">
        <f>IF(AND(H35=1,I35=1,J35=1),COUNTIFS($H$2:H35,1,$I$2:I35,1,$J$2:J35,1),"")</f>
        <v/>
      </c>
    </row>
    <row r="36" spans="1:11" ht="14.5" x14ac:dyDescent="0.35">
      <c r="A36" s="2" t="s">
        <v>2039</v>
      </c>
      <c r="B36" s="5">
        <v>46134</v>
      </c>
      <c r="C36" s="2" t="s">
        <v>2040</v>
      </c>
      <c r="D36" s="2" t="s">
        <v>132</v>
      </c>
      <c r="E36" s="3" t="s">
        <v>133</v>
      </c>
      <c r="F36" s="2">
        <v>30</v>
      </c>
      <c r="G36" s="2" t="s">
        <v>121</v>
      </c>
      <c r="H36" s="2">
        <f>IF(AND(B36&gt;=GI_Report!$C$4,B36&lt;=GI_Report!$E$4),1,0)</f>
        <v>0</v>
      </c>
      <c r="I36" s="2">
        <f>IF(GI_Report!$C$6="All",1,IF(C36=GI_Report!$C$6,1,0))</f>
        <v>1</v>
      </c>
      <c r="J36" s="2">
        <f>IF(GI_Report!$F$6="All",1,IF(E36=GI_Report!$F$6,1,0))</f>
        <v>1</v>
      </c>
      <c r="K36" s="2" t="str">
        <f>IF(AND(H36=1,I36=1,J36=1),COUNTIFS($H$2:H36,1,$I$2:I36,1,$J$2:J36,1),"")</f>
        <v/>
      </c>
    </row>
    <row r="37" spans="1:11" ht="14.5" x14ac:dyDescent="0.35">
      <c r="A37" s="2" t="s">
        <v>2041</v>
      </c>
      <c r="B37" s="5">
        <v>46169</v>
      </c>
      <c r="C37" s="2" t="s">
        <v>1998</v>
      </c>
      <c r="D37" s="2" t="s">
        <v>355</v>
      </c>
      <c r="E37" s="3" t="s">
        <v>356</v>
      </c>
      <c r="F37" s="2">
        <v>36</v>
      </c>
      <c r="G37" s="2" t="s">
        <v>15</v>
      </c>
      <c r="H37" s="2">
        <f>IF(AND(B37&gt;=GI_Report!$C$4,B37&lt;=GI_Report!$E$4),1,0)</f>
        <v>0</v>
      </c>
      <c r="I37" s="2">
        <f>IF(GI_Report!$C$6="All",1,IF(C37=GI_Report!$C$6,1,0))</f>
        <v>1</v>
      </c>
      <c r="J37" s="2">
        <f>IF(GI_Report!$F$6="All",1,IF(E37=GI_Report!$F$6,1,0))</f>
        <v>1</v>
      </c>
      <c r="K37" s="2" t="str">
        <f>IF(AND(H37=1,I37=1,J37=1),COUNTIFS($H$2:H37,1,$I$2:I37,1,$J$2:J37,1),"")</f>
        <v/>
      </c>
    </row>
    <row r="38" spans="1:11" ht="14.5" x14ac:dyDescent="0.35">
      <c r="A38" s="2" t="s">
        <v>2042</v>
      </c>
      <c r="B38" s="5">
        <v>46177</v>
      </c>
      <c r="C38" s="2" t="s">
        <v>2043</v>
      </c>
      <c r="D38" s="2" t="s">
        <v>254</v>
      </c>
      <c r="E38" s="3" t="s">
        <v>255</v>
      </c>
      <c r="F38" s="2">
        <v>10</v>
      </c>
      <c r="G38" s="2" t="s">
        <v>121</v>
      </c>
      <c r="H38" s="2">
        <f>IF(AND(B38&gt;=GI_Report!$C$4,B38&lt;=GI_Report!$E$4),1,0)</f>
        <v>0</v>
      </c>
      <c r="I38" s="2">
        <f>IF(GI_Report!$C$6="All",1,IF(C38=GI_Report!$C$6,1,0))</f>
        <v>1</v>
      </c>
      <c r="J38" s="2">
        <f>IF(GI_Report!$F$6="All",1,IF(E38=GI_Report!$F$6,1,0))</f>
        <v>1</v>
      </c>
      <c r="K38" s="2" t="str">
        <f>IF(AND(H38=1,I38=1,J38=1),COUNTIFS($H$2:H38,1,$I$2:I38,1,$J$2:J38,1),"")</f>
        <v/>
      </c>
    </row>
    <row r="39" spans="1:11" ht="14.5" x14ac:dyDescent="0.35">
      <c r="A39" s="2" t="s">
        <v>2044</v>
      </c>
      <c r="B39" s="5">
        <v>46070</v>
      </c>
      <c r="C39" s="2" t="s">
        <v>2045</v>
      </c>
      <c r="D39" s="2" t="s">
        <v>316</v>
      </c>
      <c r="E39" s="3" t="s">
        <v>317</v>
      </c>
      <c r="F39" s="2">
        <v>15</v>
      </c>
      <c r="G39" s="2" t="s">
        <v>15</v>
      </c>
      <c r="H39" s="2">
        <f>IF(AND(B39&gt;=GI_Report!$C$4,B39&lt;=GI_Report!$E$4),1,0)</f>
        <v>1</v>
      </c>
      <c r="I39" s="2">
        <f>IF(GI_Report!$C$6="All",1,IF(C39=GI_Report!$C$6,1,0))</f>
        <v>1</v>
      </c>
      <c r="J39" s="2">
        <f>IF(GI_Report!$F$6="All",1,IF(E39=GI_Report!$F$6,1,0))</f>
        <v>1</v>
      </c>
      <c r="K39" s="2">
        <f>IF(AND(H39=1,I39=1,J39=1),COUNTIFS($H$2:H39,1,$I$2:I39,1,$J$2:J39,1),"")</f>
        <v>6</v>
      </c>
    </row>
    <row r="40" spans="1:11" ht="14.5" x14ac:dyDescent="0.35">
      <c r="A40" s="2" t="s">
        <v>2046</v>
      </c>
      <c r="B40" s="5">
        <v>46074</v>
      </c>
      <c r="C40" s="2" t="s">
        <v>2047</v>
      </c>
      <c r="D40" s="2" t="s">
        <v>363</v>
      </c>
      <c r="E40" s="3" t="s">
        <v>364</v>
      </c>
      <c r="F40" s="2">
        <v>12</v>
      </c>
      <c r="G40" s="2" t="s">
        <v>15</v>
      </c>
      <c r="H40" s="2">
        <f>IF(AND(B40&gt;=GI_Report!$C$4,B40&lt;=GI_Report!$E$4),1,0)</f>
        <v>1</v>
      </c>
      <c r="I40" s="2">
        <f>IF(GI_Report!$C$6="All",1,IF(C40=GI_Report!$C$6,1,0))</f>
        <v>1</v>
      </c>
      <c r="J40" s="2">
        <f>IF(GI_Report!$F$6="All",1,IF(E40=GI_Report!$F$6,1,0))</f>
        <v>1</v>
      </c>
      <c r="K40" s="2">
        <f>IF(AND(H40=1,I40=1,J40=1),COUNTIFS($H$2:H40,1,$I$2:I40,1,$J$2:J40,1),"")</f>
        <v>7</v>
      </c>
    </row>
    <row r="41" spans="1:11" ht="14.5" x14ac:dyDescent="0.35">
      <c r="A41" s="2" t="s">
        <v>2048</v>
      </c>
      <c r="B41" s="5">
        <v>46028</v>
      </c>
      <c r="C41" s="2" t="s">
        <v>2049</v>
      </c>
      <c r="D41" s="2" t="s">
        <v>65</v>
      </c>
      <c r="E41" s="3" t="s">
        <v>66</v>
      </c>
      <c r="F41" s="2">
        <v>24</v>
      </c>
      <c r="G41" s="2" t="s">
        <v>15</v>
      </c>
      <c r="H41" s="2">
        <f>IF(AND(B41&gt;=GI_Report!$C$4,B41&lt;=GI_Report!$E$4),1,0)</f>
        <v>0</v>
      </c>
      <c r="I41" s="2">
        <f>IF(GI_Report!$C$6="All",1,IF(C41=GI_Report!$C$6,1,0))</f>
        <v>1</v>
      </c>
      <c r="J41" s="2">
        <f>IF(GI_Report!$F$6="All",1,IF(E41=GI_Report!$F$6,1,0))</f>
        <v>1</v>
      </c>
      <c r="K41" s="2" t="str">
        <f>IF(AND(H41=1,I41=1,J41=1),COUNTIFS($H$2:H41,1,$I$2:I41,1,$J$2:J41,1),"")</f>
        <v/>
      </c>
    </row>
    <row r="42" spans="1:11" ht="14.5" x14ac:dyDescent="0.35">
      <c r="A42" s="2" t="s">
        <v>2050</v>
      </c>
      <c r="B42" s="5">
        <v>46142</v>
      </c>
      <c r="C42" s="2" t="s">
        <v>2051</v>
      </c>
      <c r="D42" s="2" t="s">
        <v>252</v>
      </c>
      <c r="E42" s="3" t="s">
        <v>253</v>
      </c>
      <c r="F42" s="2">
        <v>5</v>
      </c>
      <c r="G42" s="2" t="s">
        <v>121</v>
      </c>
      <c r="H42" s="2">
        <f>IF(AND(B42&gt;=GI_Report!$C$4,B42&lt;=GI_Report!$E$4),1,0)</f>
        <v>0</v>
      </c>
      <c r="I42" s="2">
        <f>IF(GI_Report!$C$6="All",1,IF(C42=GI_Report!$C$6,1,0))</f>
        <v>1</v>
      </c>
      <c r="J42" s="2">
        <f>IF(GI_Report!$F$6="All",1,IF(E42=GI_Report!$F$6,1,0))</f>
        <v>1</v>
      </c>
      <c r="K42" s="2" t="str">
        <f>IF(AND(H42=1,I42=1,J42=1),COUNTIFS($H$2:H42,1,$I$2:I42,1,$J$2:J42,1),"")</f>
        <v/>
      </c>
    </row>
    <row r="43" spans="1:11" ht="14.5" x14ac:dyDescent="0.35">
      <c r="A43" s="2" t="s">
        <v>2052</v>
      </c>
      <c r="B43" s="5">
        <v>46023</v>
      </c>
      <c r="C43" s="2" t="s">
        <v>2053</v>
      </c>
      <c r="D43" s="2" t="s">
        <v>456</v>
      </c>
      <c r="E43" s="3" t="s">
        <v>457</v>
      </c>
      <c r="F43" s="2">
        <v>30</v>
      </c>
      <c r="G43" s="2" t="s">
        <v>121</v>
      </c>
      <c r="H43" s="2">
        <f>IF(AND(B43&gt;=GI_Report!$C$4,B43&lt;=GI_Report!$E$4),1,0)</f>
        <v>0</v>
      </c>
      <c r="I43" s="2">
        <f>IF(GI_Report!$C$6="All",1,IF(C43=GI_Report!$C$6,1,0))</f>
        <v>1</v>
      </c>
      <c r="J43" s="2">
        <f>IF(GI_Report!$F$6="All",1,IF(E43=GI_Report!$F$6,1,0))</f>
        <v>1</v>
      </c>
      <c r="K43" s="2" t="str">
        <f>IF(AND(H43=1,I43=1,J43=1),COUNTIFS($H$2:H43,1,$I$2:I43,1,$J$2:J43,1),"")</f>
        <v/>
      </c>
    </row>
    <row r="44" spans="1:11" ht="14.5" x14ac:dyDescent="0.35">
      <c r="A44" s="2" t="s">
        <v>2054</v>
      </c>
      <c r="B44" s="5">
        <v>46135</v>
      </c>
      <c r="C44" s="2" t="s">
        <v>2051</v>
      </c>
      <c r="D44" s="2" t="s">
        <v>65</v>
      </c>
      <c r="E44" s="3" t="s">
        <v>66</v>
      </c>
      <c r="F44" s="2">
        <v>15</v>
      </c>
      <c r="G44" s="2" t="s">
        <v>15</v>
      </c>
      <c r="H44" s="2">
        <f>IF(AND(B44&gt;=GI_Report!$C$4,B44&lt;=GI_Report!$E$4),1,0)</f>
        <v>0</v>
      </c>
      <c r="I44" s="2">
        <f>IF(GI_Report!$C$6="All",1,IF(C44=GI_Report!$C$6,1,0))</f>
        <v>1</v>
      </c>
      <c r="J44" s="2">
        <f>IF(GI_Report!$F$6="All",1,IF(E44=GI_Report!$F$6,1,0))</f>
        <v>1</v>
      </c>
      <c r="K44" s="2" t="str">
        <f>IF(AND(H44=1,I44=1,J44=1),COUNTIFS($H$2:H44,1,$I$2:I44,1,$J$2:J44,1),"")</f>
        <v/>
      </c>
    </row>
    <row r="45" spans="1:11" ht="14.5" x14ac:dyDescent="0.35">
      <c r="A45" s="2" t="s">
        <v>2055</v>
      </c>
      <c r="B45" s="5">
        <v>46067</v>
      </c>
      <c r="C45" s="2" t="s">
        <v>2043</v>
      </c>
      <c r="D45" s="2" t="s">
        <v>79</v>
      </c>
      <c r="E45" s="3" t="s">
        <v>80</v>
      </c>
      <c r="F45" s="2">
        <v>36</v>
      </c>
      <c r="G45" s="2" t="s">
        <v>15</v>
      </c>
      <c r="H45" s="2">
        <f>IF(AND(B45&gt;=GI_Report!$C$4,B45&lt;=GI_Report!$E$4),1,0)</f>
        <v>1</v>
      </c>
      <c r="I45" s="2">
        <f>IF(GI_Report!$C$6="All",1,IF(C45=GI_Report!$C$6,1,0))</f>
        <v>1</v>
      </c>
      <c r="J45" s="2">
        <f>IF(GI_Report!$F$6="All",1,IF(E45=GI_Report!$F$6,1,0))</f>
        <v>1</v>
      </c>
      <c r="K45" s="2">
        <f>IF(AND(H45=1,I45=1,J45=1),COUNTIFS($H$2:H45,1,$I$2:I45,1,$J$2:J45,1),"")</f>
        <v>8</v>
      </c>
    </row>
    <row r="46" spans="1:11" ht="14.5" x14ac:dyDescent="0.35">
      <c r="A46" s="2" t="s">
        <v>2056</v>
      </c>
      <c r="B46" s="5">
        <v>46052</v>
      </c>
      <c r="C46" s="2" t="s">
        <v>2002</v>
      </c>
      <c r="D46" s="2" t="s">
        <v>391</v>
      </c>
      <c r="E46" s="3" t="s">
        <v>392</v>
      </c>
      <c r="F46" s="2">
        <v>10</v>
      </c>
      <c r="G46" s="2" t="s">
        <v>121</v>
      </c>
      <c r="H46" s="2">
        <f>IF(AND(B46&gt;=GI_Report!$C$4,B46&lt;=GI_Report!$E$4),1,0)</f>
        <v>0</v>
      </c>
      <c r="I46" s="2">
        <f>IF(GI_Report!$C$6="All",1,IF(C46=GI_Report!$C$6,1,0))</f>
        <v>1</v>
      </c>
      <c r="J46" s="2">
        <f>IF(GI_Report!$F$6="All",1,IF(E46=GI_Report!$F$6,1,0))</f>
        <v>1</v>
      </c>
      <c r="K46" s="2" t="str">
        <f>IF(AND(H46=1,I46=1,J46=1),COUNTIFS($H$2:H46,1,$I$2:I46,1,$J$2:J46,1),"")</f>
        <v/>
      </c>
    </row>
    <row r="47" spans="1:11" ht="14.5" x14ac:dyDescent="0.35">
      <c r="A47" s="2" t="s">
        <v>2057</v>
      </c>
      <c r="B47" s="5">
        <v>46199</v>
      </c>
      <c r="C47" s="2" t="s">
        <v>2058</v>
      </c>
      <c r="D47" s="2" t="s">
        <v>383</v>
      </c>
      <c r="E47" s="3" t="s">
        <v>384</v>
      </c>
      <c r="F47" s="2">
        <v>30</v>
      </c>
      <c r="G47" s="2" t="s">
        <v>121</v>
      </c>
      <c r="H47" s="2">
        <f>IF(AND(B47&gt;=GI_Report!$C$4,B47&lt;=GI_Report!$E$4),1,0)</f>
        <v>0</v>
      </c>
      <c r="I47" s="2">
        <f>IF(GI_Report!$C$6="All",1,IF(C47=GI_Report!$C$6,1,0))</f>
        <v>1</v>
      </c>
      <c r="J47" s="2">
        <f>IF(GI_Report!$F$6="All",1,IF(E47=GI_Report!$F$6,1,0))</f>
        <v>1</v>
      </c>
      <c r="K47" s="2" t="str">
        <f>IF(AND(H47=1,I47=1,J47=1),COUNTIFS($H$2:H47,1,$I$2:I47,1,$J$2:J47,1),"")</f>
        <v/>
      </c>
    </row>
    <row r="48" spans="1:11" ht="14.5" x14ac:dyDescent="0.35">
      <c r="A48" s="2" t="s">
        <v>2059</v>
      </c>
      <c r="B48" s="5">
        <v>46102</v>
      </c>
      <c r="C48" s="2" t="s">
        <v>2060</v>
      </c>
      <c r="D48" s="2" t="s">
        <v>249</v>
      </c>
      <c r="E48" s="3" t="s">
        <v>250</v>
      </c>
      <c r="F48" s="2">
        <v>24</v>
      </c>
      <c r="G48" s="2" t="s">
        <v>121</v>
      </c>
      <c r="H48" s="2">
        <f>IF(AND(B48&gt;=GI_Report!$C$4,B48&lt;=GI_Report!$E$4),1,0)</f>
        <v>0</v>
      </c>
      <c r="I48" s="2">
        <f>IF(GI_Report!$C$6="All",1,IF(C48=GI_Report!$C$6,1,0))</f>
        <v>1</v>
      </c>
      <c r="J48" s="2">
        <f>IF(GI_Report!$F$6="All",1,IF(E48=GI_Report!$F$6,1,0))</f>
        <v>1</v>
      </c>
      <c r="K48" s="2" t="str">
        <f>IF(AND(H48=1,I48=1,J48=1),COUNTIFS($H$2:H48,1,$I$2:I48,1,$J$2:J48,1),"")</f>
        <v/>
      </c>
    </row>
    <row r="49" spans="1:11" ht="14.5" x14ac:dyDescent="0.35">
      <c r="A49" s="2" t="s">
        <v>2061</v>
      </c>
      <c r="B49" s="5">
        <v>46109</v>
      </c>
      <c r="C49" s="2" t="s">
        <v>2062</v>
      </c>
      <c r="D49" s="2" t="s">
        <v>212</v>
      </c>
      <c r="E49" s="3" t="s">
        <v>213</v>
      </c>
      <c r="F49" s="2">
        <v>60</v>
      </c>
      <c r="G49" s="2" t="s">
        <v>121</v>
      </c>
      <c r="H49" s="2">
        <f>IF(AND(B49&gt;=GI_Report!$C$4,B49&lt;=GI_Report!$E$4),1,0)</f>
        <v>0</v>
      </c>
      <c r="I49" s="2">
        <f>IF(GI_Report!$C$6="All",1,IF(C49=GI_Report!$C$6,1,0))</f>
        <v>1</v>
      </c>
      <c r="J49" s="2">
        <f>IF(GI_Report!$F$6="All",1,IF(E49=GI_Report!$F$6,1,0))</f>
        <v>1</v>
      </c>
      <c r="K49" s="2" t="str">
        <f>IF(AND(H49=1,I49=1,J49=1),COUNTIFS($H$2:H49,1,$I$2:I49,1,$J$2:J49,1),"")</f>
        <v/>
      </c>
    </row>
    <row r="50" spans="1:11" ht="14.5" x14ac:dyDescent="0.35">
      <c r="A50" s="2" t="s">
        <v>2063</v>
      </c>
      <c r="B50" s="5">
        <v>46053</v>
      </c>
      <c r="C50" s="2" t="s">
        <v>2045</v>
      </c>
      <c r="D50" s="2" t="s">
        <v>148</v>
      </c>
      <c r="E50" s="3" t="s">
        <v>149</v>
      </c>
      <c r="F50" s="2">
        <v>30</v>
      </c>
      <c r="G50" s="2" t="s">
        <v>121</v>
      </c>
      <c r="H50" s="2">
        <f>IF(AND(B50&gt;=GI_Report!$C$4,B50&lt;=GI_Report!$E$4),1,0)</f>
        <v>0</v>
      </c>
      <c r="I50" s="2">
        <f>IF(GI_Report!$C$6="All",1,IF(C50=GI_Report!$C$6,1,0))</f>
        <v>1</v>
      </c>
      <c r="J50" s="2">
        <f>IF(GI_Report!$F$6="All",1,IF(E50=GI_Report!$F$6,1,0))</f>
        <v>1</v>
      </c>
      <c r="K50" s="2" t="str">
        <f>IF(AND(H50=1,I50=1,J50=1),COUNTIFS($H$2:H50,1,$I$2:I50,1,$J$2:J50,1),"")</f>
        <v/>
      </c>
    </row>
    <row r="51" spans="1:11" ht="14.5" x14ac:dyDescent="0.35">
      <c r="A51" s="2" t="s">
        <v>2064</v>
      </c>
      <c r="B51" s="5">
        <v>46058</v>
      </c>
      <c r="C51" s="2" t="s">
        <v>2065</v>
      </c>
      <c r="D51" s="2" t="s">
        <v>100</v>
      </c>
      <c r="E51" s="3" t="s">
        <v>101</v>
      </c>
      <c r="F51" s="2">
        <v>12</v>
      </c>
      <c r="G51" s="2" t="s">
        <v>15</v>
      </c>
      <c r="H51" s="2">
        <f>IF(AND(B51&gt;=GI_Report!$C$4,B51&lt;=GI_Report!$E$4),1,0)</f>
        <v>1</v>
      </c>
      <c r="I51" s="2">
        <f>IF(GI_Report!$C$6="All",1,IF(C51=GI_Report!$C$6,1,0))</f>
        <v>1</v>
      </c>
      <c r="J51" s="2">
        <f>IF(GI_Report!$F$6="All",1,IF(E51=GI_Report!$F$6,1,0))</f>
        <v>1</v>
      </c>
      <c r="K51" s="2">
        <f>IF(AND(H51=1,I51=1,J51=1),COUNTIFS($H$2:H51,1,$I$2:I51,1,$J$2:J51,1),"")</f>
        <v>9</v>
      </c>
    </row>
    <row r="52" spans="1:11" ht="14.5" x14ac:dyDescent="0.35">
      <c r="A52" s="2" t="s">
        <v>2066</v>
      </c>
      <c r="B52" s="5">
        <v>46153</v>
      </c>
      <c r="C52" s="2" t="s">
        <v>2067</v>
      </c>
      <c r="D52" s="2" t="s">
        <v>308</v>
      </c>
      <c r="E52" s="3" t="s">
        <v>309</v>
      </c>
      <c r="F52" s="2">
        <v>20</v>
      </c>
      <c r="G52" s="2" t="s">
        <v>15</v>
      </c>
      <c r="H52" s="2">
        <f>IF(AND(B52&gt;=GI_Report!$C$4,B52&lt;=GI_Report!$E$4),1,0)</f>
        <v>0</v>
      </c>
      <c r="I52" s="2">
        <f>IF(GI_Report!$C$6="All",1,IF(C52=GI_Report!$C$6,1,0))</f>
        <v>1</v>
      </c>
      <c r="J52" s="2">
        <f>IF(GI_Report!$F$6="All",1,IF(E52=GI_Report!$F$6,1,0))</f>
        <v>1</v>
      </c>
      <c r="K52" s="2" t="str">
        <f>IF(AND(H52=1,I52=1,J52=1),COUNTIFS($H$2:H52,1,$I$2:I52,1,$J$2:J52,1),"")</f>
        <v/>
      </c>
    </row>
    <row r="53" spans="1:11" ht="14.5" x14ac:dyDescent="0.35">
      <c r="A53" s="2" t="s">
        <v>2068</v>
      </c>
      <c r="B53" s="5">
        <v>46116</v>
      </c>
      <c r="C53" s="2" t="s">
        <v>2049</v>
      </c>
      <c r="D53" s="2" t="s">
        <v>339</v>
      </c>
      <c r="E53" s="3" t="s">
        <v>340</v>
      </c>
      <c r="F53" s="2">
        <v>10</v>
      </c>
      <c r="G53" s="2" t="s">
        <v>15</v>
      </c>
      <c r="H53" s="2">
        <f>IF(AND(B53&gt;=GI_Report!$C$4,B53&lt;=GI_Report!$E$4),1,0)</f>
        <v>0</v>
      </c>
      <c r="I53" s="2">
        <f>IF(GI_Report!$C$6="All",1,IF(C53=GI_Report!$C$6,1,0))</f>
        <v>1</v>
      </c>
      <c r="J53" s="2">
        <f>IF(GI_Report!$F$6="All",1,IF(E53=GI_Report!$F$6,1,0))</f>
        <v>1</v>
      </c>
      <c r="K53" s="2" t="str">
        <f>IF(AND(H53=1,I53=1,J53=1),COUNTIFS($H$2:H53,1,$I$2:I53,1,$J$2:J53,1),"")</f>
        <v/>
      </c>
    </row>
    <row r="54" spans="1:11" ht="14.5" x14ac:dyDescent="0.35">
      <c r="A54" s="2" t="s">
        <v>2069</v>
      </c>
      <c r="B54" s="5">
        <v>46049</v>
      </c>
      <c r="C54" s="2" t="s">
        <v>2070</v>
      </c>
      <c r="D54" s="2" t="s">
        <v>324</v>
      </c>
      <c r="E54" s="3" t="s">
        <v>325</v>
      </c>
      <c r="F54" s="2">
        <v>30</v>
      </c>
      <c r="G54" s="2" t="s">
        <v>15</v>
      </c>
      <c r="H54" s="2">
        <f>IF(AND(B54&gt;=GI_Report!$C$4,B54&lt;=GI_Report!$E$4),1,0)</f>
        <v>0</v>
      </c>
      <c r="I54" s="2">
        <f>IF(GI_Report!$C$6="All",1,IF(C54=GI_Report!$C$6,1,0))</f>
        <v>1</v>
      </c>
      <c r="J54" s="2">
        <f>IF(GI_Report!$F$6="All",1,IF(E54=GI_Report!$F$6,1,0))</f>
        <v>1</v>
      </c>
      <c r="K54" s="2" t="str">
        <f>IF(AND(H54=1,I54=1,J54=1),COUNTIFS($H$2:H54,1,$I$2:I54,1,$J$2:J54,1),"")</f>
        <v/>
      </c>
    </row>
    <row r="55" spans="1:11" ht="14.5" x14ac:dyDescent="0.35">
      <c r="A55" s="2" t="s">
        <v>2071</v>
      </c>
      <c r="B55" s="5">
        <v>46185</v>
      </c>
      <c r="C55" s="2" t="s">
        <v>1987</v>
      </c>
      <c r="D55" s="2" t="s">
        <v>274</v>
      </c>
      <c r="E55" s="3" t="s">
        <v>275</v>
      </c>
      <c r="F55" s="2">
        <v>10</v>
      </c>
      <c r="G55" s="2" t="s">
        <v>262</v>
      </c>
      <c r="H55" s="2">
        <f>IF(AND(B55&gt;=GI_Report!$C$4,B55&lt;=GI_Report!$E$4),1,0)</f>
        <v>0</v>
      </c>
      <c r="I55" s="2">
        <f>IF(GI_Report!$C$6="All",1,IF(C55=GI_Report!$C$6,1,0))</f>
        <v>1</v>
      </c>
      <c r="J55" s="2">
        <f>IF(GI_Report!$F$6="All",1,IF(E55=GI_Report!$F$6,1,0))</f>
        <v>1</v>
      </c>
      <c r="K55" s="2" t="str">
        <f>IF(AND(H55=1,I55=1,J55=1),COUNTIFS($H$2:H55,1,$I$2:I55,1,$J$2:J55,1),"")</f>
        <v/>
      </c>
    </row>
    <row r="56" spans="1:11" ht="14.5" x14ac:dyDescent="0.35">
      <c r="A56" s="2" t="s">
        <v>2072</v>
      </c>
      <c r="B56" s="5">
        <v>46085</v>
      </c>
      <c r="C56" s="2" t="s">
        <v>2021</v>
      </c>
      <c r="D56" s="2" t="s">
        <v>464</v>
      </c>
      <c r="E56" s="3" t="s">
        <v>465</v>
      </c>
      <c r="F56" s="2">
        <v>5</v>
      </c>
      <c r="G56" s="2" t="s">
        <v>121</v>
      </c>
      <c r="H56" s="2">
        <f>IF(AND(B56&gt;=GI_Report!$C$4,B56&lt;=GI_Report!$E$4),1,0)</f>
        <v>0</v>
      </c>
      <c r="I56" s="2">
        <f>IF(GI_Report!$C$6="All",1,IF(C56=GI_Report!$C$6,1,0))</f>
        <v>1</v>
      </c>
      <c r="J56" s="2">
        <f>IF(GI_Report!$F$6="All",1,IF(E56=GI_Report!$F$6,1,0))</f>
        <v>1</v>
      </c>
      <c r="K56" s="2" t="str">
        <f>IF(AND(H56=1,I56=1,J56=1),COUNTIFS($H$2:H56,1,$I$2:I56,1,$J$2:J56,1),"")</f>
        <v/>
      </c>
    </row>
    <row r="57" spans="1:11" ht="14.5" x14ac:dyDescent="0.35">
      <c r="A57" s="2" t="s">
        <v>2073</v>
      </c>
      <c r="B57" s="5">
        <v>46070</v>
      </c>
      <c r="C57" s="2" t="s">
        <v>2029</v>
      </c>
      <c r="D57" s="2" t="s">
        <v>254</v>
      </c>
      <c r="E57" s="3" t="s">
        <v>255</v>
      </c>
      <c r="F57" s="2">
        <v>48</v>
      </c>
      <c r="G57" s="2" t="s">
        <v>121</v>
      </c>
      <c r="H57" s="2">
        <f>IF(AND(B57&gt;=GI_Report!$C$4,B57&lt;=GI_Report!$E$4),1,0)</f>
        <v>1</v>
      </c>
      <c r="I57" s="2">
        <f>IF(GI_Report!$C$6="All",1,IF(C57=GI_Report!$C$6,1,0))</f>
        <v>1</v>
      </c>
      <c r="J57" s="2">
        <f>IF(GI_Report!$F$6="All",1,IF(E57=GI_Report!$F$6,1,0))</f>
        <v>1</v>
      </c>
      <c r="K57" s="2">
        <f>IF(AND(H57=1,I57=1,J57=1),COUNTIFS($H$2:H57,1,$I$2:I57,1,$J$2:J57,1),"")</f>
        <v>10</v>
      </c>
    </row>
    <row r="58" spans="1:11" ht="14.5" x14ac:dyDescent="0.35">
      <c r="A58" s="2" t="s">
        <v>2074</v>
      </c>
      <c r="B58" s="5">
        <v>46159</v>
      </c>
      <c r="C58" s="2" t="s">
        <v>2075</v>
      </c>
      <c r="D58" s="2" t="s">
        <v>391</v>
      </c>
      <c r="E58" s="3" t="s">
        <v>392</v>
      </c>
      <c r="F58" s="2">
        <v>48</v>
      </c>
      <c r="G58" s="2" t="s">
        <v>121</v>
      </c>
      <c r="H58" s="2">
        <f>IF(AND(B58&gt;=GI_Report!$C$4,B58&lt;=GI_Report!$E$4),1,0)</f>
        <v>0</v>
      </c>
      <c r="I58" s="2">
        <f>IF(GI_Report!$C$6="All",1,IF(C58=GI_Report!$C$6,1,0))</f>
        <v>1</v>
      </c>
      <c r="J58" s="2">
        <f>IF(GI_Report!$F$6="All",1,IF(E58=GI_Report!$F$6,1,0))</f>
        <v>1</v>
      </c>
      <c r="K58" s="2" t="str">
        <f>IF(AND(H58=1,I58=1,J58=1),COUNTIFS($H$2:H58,1,$I$2:I58,1,$J$2:J58,1),"")</f>
        <v/>
      </c>
    </row>
    <row r="59" spans="1:11" ht="14.5" x14ac:dyDescent="0.35">
      <c r="A59" s="2" t="s">
        <v>2076</v>
      </c>
      <c r="B59" s="5">
        <v>46097</v>
      </c>
      <c r="C59" s="2" t="s">
        <v>2075</v>
      </c>
      <c r="D59" s="2" t="s">
        <v>93</v>
      </c>
      <c r="E59" s="3" t="s">
        <v>94</v>
      </c>
      <c r="F59" s="2">
        <v>24</v>
      </c>
      <c r="G59" s="2" t="s">
        <v>15</v>
      </c>
      <c r="H59" s="2">
        <f>IF(AND(B59&gt;=GI_Report!$C$4,B59&lt;=GI_Report!$E$4),1,0)</f>
        <v>0</v>
      </c>
      <c r="I59" s="2">
        <f>IF(GI_Report!$C$6="All",1,IF(C59=GI_Report!$C$6,1,0))</f>
        <v>1</v>
      </c>
      <c r="J59" s="2">
        <f>IF(GI_Report!$F$6="All",1,IF(E59=GI_Report!$F$6,1,0))</f>
        <v>1</v>
      </c>
      <c r="K59" s="2" t="str">
        <f>IF(AND(H59=1,I59=1,J59=1),COUNTIFS($H$2:H59,1,$I$2:I59,1,$J$2:J59,1),"")</f>
        <v/>
      </c>
    </row>
    <row r="60" spans="1:11" ht="14.5" x14ac:dyDescent="0.35">
      <c r="A60" s="2" t="s">
        <v>2077</v>
      </c>
      <c r="B60" s="5">
        <v>46058</v>
      </c>
      <c r="C60" s="2" t="s">
        <v>2078</v>
      </c>
      <c r="D60" s="2" t="s">
        <v>136</v>
      </c>
      <c r="E60" s="3" t="s">
        <v>137</v>
      </c>
      <c r="F60" s="2">
        <v>60</v>
      </c>
      <c r="G60" s="2" t="s">
        <v>121</v>
      </c>
      <c r="H60" s="2">
        <f>IF(AND(B60&gt;=GI_Report!$C$4,B60&lt;=GI_Report!$E$4),1,0)</f>
        <v>1</v>
      </c>
      <c r="I60" s="2">
        <f>IF(GI_Report!$C$6="All",1,IF(C60=GI_Report!$C$6,1,0))</f>
        <v>1</v>
      </c>
      <c r="J60" s="2">
        <f>IF(GI_Report!$F$6="All",1,IF(E60=GI_Report!$F$6,1,0))</f>
        <v>1</v>
      </c>
      <c r="K60" s="2">
        <f>IF(AND(H60=1,I60=1,J60=1),COUNTIFS($H$2:H60,1,$I$2:I60,1,$J$2:J60,1),"")</f>
        <v>11</v>
      </c>
    </row>
    <row r="61" spans="1:11" ht="14.5" x14ac:dyDescent="0.35">
      <c r="A61" s="2" t="s">
        <v>2079</v>
      </c>
      <c r="B61" s="5">
        <v>46130</v>
      </c>
      <c r="C61" s="2" t="s">
        <v>2035</v>
      </c>
      <c r="D61" s="2" t="s">
        <v>466</v>
      </c>
      <c r="E61" s="3" t="s">
        <v>467</v>
      </c>
      <c r="F61" s="2">
        <v>10</v>
      </c>
      <c r="G61" s="2" t="s">
        <v>121</v>
      </c>
      <c r="H61" s="2">
        <f>IF(AND(B61&gt;=GI_Report!$C$4,B61&lt;=GI_Report!$E$4),1,0)</f>
        <v>0</v>
      </c>
      <c r="I61" s="2">
        <f>IF(GI_Report!$C$6="All",1,IF(C61=GI_Report!$C$6,1,0))</f>
        <v>1</v>
      </c>
      <c r="J61" s="2">
        <f>IF(GI_Report!$F$6="All",1,IF(E61=GI_Report!$F$6,1,0))</f>
        <v>1</v>
      </c>
      <c r="K61" s="2" t="str">
        <f>IF(AND(H61=1,I61=1,J61=1),COUNTIFS($H$2:H61,1,$I$2:I61,1,$J$2:J61,1),"")</f>
        <v/>
      </c>
    </row>
    <row r="62" spans="1:11" ht="14.5" x14ac:dyDescent="0.35">
      <c r="A62" s="2" t="s">
        <v>2080</v>
      </c>
      <c r="B62" s="5">
        <v>46037</v>
      </c>
      <c r="C62" s="2" t="s">
        <v>2081</v>
      </c>
      <c r="D62" s="2" t="s">
        <v>168</v>
      </c>
      <c r="E62" s="3" t="s">
        <v>169</v>
      </c>
      <c r="F62" s="2">
        <v>48</v>
      </c>
      <c r="G62" s="2" t="s">
        <v>121</v>
      </c>
      <c r="H62" s="2">
        <f>IF(AND(B62&gt;=GI_Report!$C$4,B62&lt;=GI_Report!$E$4),1,0)</f>
        <v>0</v>
      </c>
      <c r="I62" s="2">
        <f>IF(GI_Report!$C$6="All",1,IF(C62=GI_Report!$C$6,1,0))</f>
        <v>1</v>
      </c>
      <c r="J62" s="2">
        <f>IF(GI_Report!$F$6="All",1,IF(E62=GI_Report!$F$6,1,0))</f>
        <v>1</v>
      </c>
      <c r="K62" s="2" t="str">
        <f>IF(AND(H62=1,I62=1,J62=1),COUNTIFS($H$2:H62,1,$I$2:I62,1,$J$2:J62,1),"")</f>
        <v/>
      </c>
    </row>
    <row r="63" spans="1:11" ht="14.5" x14ac:dyDescent="0.35">
      <c r="A63" s="2" t="s">
        <v>2082</v>
      </c>
      <c r="B63" s="5">
        <v>46030</v>
      </c>
      <c r="C63" s="2" t="s">
        <v>2083</v>
      </c>
      <c r="D63" s="2" t="s">
        <v>361</v>
      </c>
      <c r="E63" s="3" t="s">
        <v>362</v>
      </c>
      <c r="F63" s="2">
        <v>60</v>
      </c>
      <c r="G63" s="2" t="s">
        <v>15</v>
      </c>
      <c r="H63" s="2">
        <f>IF(AND(B63&gt;=GI_Report!$C$4,B63&lt;=GI_Report!$E$4),1,0)</f>
        <v>0</v>
      </c>
      <c r="I63" s="2">
        <f>IF(GI_Report!$C$6="All",1,IF(C63=GI_Report!$C$6,1,0))</f>
        <v>1</v>
      </c>
      <c r="J63" s="2">
        <f>IF(GI_Report!$F$6="All",1,IF(E63=GI_Report!$F$6,1,0))</f>
        <v>1</v>
      </c>
      <c r="K63" s="2" t="str">
        <f>IF(AND(H63=1,I63=1,J63=1),COUNTIFS($H$2:H63,1,$I$2:I63,1,$J$2:J63,1),"")</f>
        <v/>
      </c>
    </row>
    <row r="64" spans="1:11" ht="14.5" x14ac:dyDescent="0.35">
      <c r="A64" s="2" t="s">
        <v>2084</v>
      </c>
      <c r="B64" s="5">
        <v>46140</v>
      </c>
      <c r="C64" s="2" t="s">
        <v>2065</v>
      </c>
      <c r="D64" s="2" t="s">
        <v>351</v>
      </c>
      <c r="E64" s="3" t="s">
        <v>352</v>
      </c>
      <c r="F64" s="2">
        <v>24</v>
      </c>
      <c r="G64" s="2" t="s">
        <v>15</v>
      </c>
      <c r="H64" s="2">
        <f>IF(AND(B64&gt;=GI_Report!$C$4,B64&lt;=GI_Report!$E$4),1,0)</f>
        <v>0</v>
      </c>
      <c r="I64" s="2">
        <f>IF(GI_Report!$C$6="All",1,IF(C64=GI_Report!$C$6,1,0))</f>
        <v>1</v>
      </c>
      <c r="J64" s="2">
        <f>IF(GI_Report!$F$6="All",1,IF(E64=GI_Report!$F$6,1,0))</f>
        <v>1</v>
      </c>
      <c r="K64" s="2" t="str">
        <f>IF(AND(H64=1,I64=1,J64=1),COUNTIFS($H$2:H64,1,$I$2:I64,1,$J$2:J64,1),"")</f>
        <v/>
      </c>
    </row>
    <row r="65" spans="1:11" ht="14.5" x14ac:dyDescent="0.35">
      <c r="A65" s="2" t="s">
        <v>2085</v>
      </c>
      <c r="B65" s="5">
        <v>46146</v>
      </c>
      <c r="C65" s="2" t="s">
        <v>2086</v>
      </c>
      <c r="D65" s="2" t="s">
        <v>324</v>
      </c>
      <c r="E65" s="3" t="s">
        <v>325</v>
      </c>
      <c r="F65" s="2">
        <v>30</v>
      </c>
      <c r="G65" s="2" t="s">
        <v>15</v>
      </c>
      <c r="H65" s="2">
        <f>IF(AND(B65&gt;=GI_Report!$C$4,B65&lt;=GI_Report!$E$4),1,0)</f>
        <v>0</v>
      </c>
      <c r="I65" s="2">
        <f>IF(GI_Report!$C$6="All",1,IF(C65=GI_Report!$C$6,1,0))</f>
        <v>1</v>
      </c>
      <c r="J65" s="2">
        <f>IF(GI_Report!$F$6="All",1,IF(E65=GI_Report!$F$6,1,0))</f>
        <v>1</v>
      </c>
      <c r="K65" s="2" t="str">
        <f>IF(AND(H65=1,I65=1,J65=1),COUNTIFS($H$2:H65,1,$I$2:I65,1,$J$2:J65,1),"")</f>
        <v/>
      </c>
    </row>
    <row r="66" spans="1:11" ht="14.5" x14ac:dyDescent="0.35">
      <c r="A66" s="2" t="s">
        <v>2087</v>
      </c>
      <c r="B66" s="5">
        <v>46167</v>
      </c>
      <c r="C66" s="2" t="s">
        <v>2075</v>
      </c>
      <c r="D66" s="2" t="s">
        <v>42</v>
      </c>
      <c r="E66" s="3" t="s">
        <v>43</v>
      </c>
      <c r="F66" s="2">
        <v>60</v>
      </c>
      <c r="G66" s="2" t="s">
        <v>15</v>
      </c>
      <c r="H66" s="2">
        <f>IF(AND(B66&gt;=GI_Report!$C$4,B66&lt;=GI_Report!$E$4),1,0)</f>
        <v>0</v>
      </c>
      <c r="I66" s="2">
        <f>IF(GI_Report!$C$6="All",1,IF(C66=GI_Report!$C$6,1,0))</f>
        <v>1</v>
      </c>
      <c r="J66" s="2">
        <f>IF(GI_Report!$F$6="All",1,IF(E66=GI_Report!$F$6,1,0))</f>
        <v>1</v>
      </c>
      <c r="K66" s="2" t="str">
        <f>IF(AND(H66=1,I66=1,J66=1),COUNTIFS($H$2:H66,1,$I$2:I66,1,$J$2:J66,1),"")</f>
        <v/>
      </c>
    </row>
    <row r="67" spans="1:11" ht="14.5" x14ac:dyDescent="0.35">
      <c r="A67" s="2" t="s">
        <v>2088</v>
      </c>
      <c r="B67" s="5">
        <v>46057</v>
      </c>
      <c r="C67" s="2" t="s">
        <v>2089</v>
      </c>
      <c r="D67" s="2" t="s">
        <v>143</v>
      </c>
      <c r="E67" s="3" t="s">
        <v>144</v>
      </c>
      <c r="F67" s="2">
        <v>30</v>
      </c>
      <c r="G67" s="2" t="s">
        <v>121</v>
      </c>
      <c r="H67" s="2">
        <f>IF(AND(B67&gt;=GI_Report!$C$4,B67&lt;=GI_Report!$E$4),1,0)</f>
        <v>1</v>
      </c>
      <c r="I67" s="2">
        <f>IF(GI_Report!$C$6="All",1,IF(C67=GI_Report!$C$6,1,0))</f>
        <v>1</v>
      </c>
      <c r="J67" s="2">
        <f>IF(GI_Report!$F$6="All",1,IF(E67=GI_Report!$F$6,1,0))</f>
        <v>1</v>
      </c>
      <c r="K67" s="2">
        <f>IF(AND(H67=1,I67=1,J67=1),COUNTIFS($H$2:H67,1,$I$2:I67,1,$J$2:J67,1),"")</f>
        <v>12</v>
      </c>
    </row>
    <row r="68" spans="1:11" ht="14.5" x14ac:dyDescent="0.35">
      <c r="A68" s="2" t="s">
        <v>2090</v>
      </c>
      <c r="B68" s="5">
        <v>46159</v>
      </c>
      <c r="C68" s="2" t="s">
        <v>2091</v>
      </c>
      <c r="D68" s="2" t="s">
        <v>458</v>
      </c>
      <c r="E68" s="3" t="s">
        <v>459</v>
      </c>
      <c r="F68" s="2">
        <v>36</v>
      </c>
      <c r="G68" s="2" t="s">
        <v>121</v>
      </c>
      <c r="H68" s="2">
        <f>IF(AND(B68&gt;=GI_Report!$C$4,B68&lt;=GI_Report!$E$4),1,0)</f>
        <v>0</v>
      </c>
      <c r="I68" s="2">
        <f>IF(GI_Report!$C$6="All",1,IF(C68=GI_Report!$C$6,1,0))</f>
        <v>1</v>
      </c>
      <c r="J68" s="2">
        <f>IF(GI_Report!$F$6="All",1,IF(E68=GI_Report!$F$6,1,0))</f>
        <v>1</v>
      </c>
      <c r="K68" s="2" t="str">
        <f>IF(AND(H68=1,I68=1,J68=1),COUNTIFS($H$2:H68,1,$I$2:I68,1,$J$2:J68,1),"")</f>
        <v/>
      </c>
    </row>
    <row r="69" spans="1:11" ht="14.5" x14ac:dyDescent="0.35">
      <c r="A69" s="2" t="s">
        <v>2092</v>
      </c>
      <c r="B69" s="5">
        <v>46137</v>
      </c>
      <c r="C69" s="2" t="s">
        <v>2027</v>
      </c>
      <c r="D69" s="2" t="s">
        <v>311</v>
      </c>
      <c r="E69" s="3" t="s">
        <v>312</v>
      </c>
      <c r="F69" s="2">
        <v>10</v>
      </c>
      <c r="G69" s="2" t="s">
        <v>15</v>
      </c>
      <c r="H69" s="2">
        <f>IF(AND(B69&gt;=GI_Report!$C$4,B69&lt;=GI_Report!$E$4),1,0)</f>
        <v>0</v>
      </c>
      <c r="I69" s="2">
        <f>IF(GI_Report!$C$6="All",1,IF(C69=GI_Report!$C$6,1,0))</f>
        <v>1</v>
      </c>
      <c r="J69" s="2">
        <f>IF(GI_Report!$F$6="All",1,IF(E69=GI_Report!$F$6,1,0))</f>
        <v>1</v>
      </c>
      <c r="K69" s="2" t="str">
        <f>IF(AND(H69=1,I69=1,J69=1),COUNTIFS($H$2:H69,1,$I$2:I69,1,$J$2:J69,1),"")</f>
        <v/>
      </c>
    </row>
    <row r="70" spans="1:11" ht="14.5" x14ac:dyDescent="0.35">
      <c r="A70" s="2" t="s">
        <v>2093</v>
      </c>
      <c r="B70" s="5">
        <v>46149</v>
      </c>
      <c r="C70" s="2" t="s">
        <v>2094</v>
      </c>
      <c r="D70" s="2" t="s">
        <v>141</v>
      </c>
      <c r="E70" s="3" t="s">
        <v>142</v>
      </c>
      <c r="F70" s="2">
        <v>36</v>
      </c>
      <c r="G70" s="2" t="s">
        <v>121</v>
      </c>
      <c r="H70" s="2">
        <f>IF(AND(B70&gt;=GI_Report!$C$4,B70&lt;=GI_Report!$E$4),1,0)</f>
        <v>0</v>
      </c>
      <c r="I70" s="2">
        <f>IF(GI_Report!$C$6="All",1,IF(C70=GI_Report!$C$6,1,0))</f>
        <v>1</v>
      </c>
      <c r="J70" s="2">
        <f>IF(GI_Report!$F$6="All",1,IF(E70=GI_Report!$F$6,1,0))</f>
        <v>1</v>
      </c>
      <c r="K70" s="2" t="str">
        <f>IF(AND(H70=1,I70=1,J70=1),COUNTIFS($H$2:H70,1,$I$2:I70,1,$J$2:J70,1),"")</f>
        <v/>
      </c>
    </row>
    <row r="71" spans="1:11" ht="14.5" x14ac:dyDescent="0.35">
      <c r="A71" s="2" t="s">
        <v>2095</v>
      </c>
      <c r="B71" s="5">
        <v>46030</v>
      </c>
      <c r="C71" s="2" t="s">
        <v>2078</v>
      </c>
      <c r="D71" s="2" t="s">
        <v>357</v>
      </c>
      <c r="E71" s="3" t="s">
        <v>358</v>
      </c>
      <c r="F71" s="2">
        <v>15</v>
      </c>
      <c r="G71" s="2" t="s">
        <v>15</v>
      </c>
      <c r="H71" s="2">
        <f>IF(AND(B71&gt;=GI_Report!$C$4,B71&lt;=GI_Report!$E$4),1,0)</f>
        <v>0</v>
      </c>
      <c r="I71" s="2">
        <f>IF(GI_Report!$C$6="All",1,IF(C71=GI_Report!$C$6,1,0))</f>
        <v>1</v>
      </c>
      <c r="J71" s="2">
        <f>IF(GI_Report!$F$6="All",1,IF(E71=GI_Report!$F$6,1,0))</f>
        <v>1</v>
      </c>
      <c r="K71" s="2" t="str">
        <f>IF(AND(H71=1,I71=1,J71=1),COUNTIFS($H$2:H71,1,$I$2:I71,1,$J$2:J71,1),"")</f>
        <v/>
      </c>
    </row>
    <row r="72" spans="1:11" ht="14.5" x14ac:dyDescent="0.35">
      <c r="A72" s="2" t="s">
        <v>2096</v>
      </c>
      <c r="B72" s="5">
        <v>46139</v>
      </c>
      <c r="C72" s="2" t="s">
        <v>2097</v>
      </c>
      <c r="D72" s="2" t="s">
        <v>272</v>
      </c>
      <c r="E72" s="3" t="s">
        <v>273</v>
      </c>
      <c r="F72" s="2">
        <v>60</v>
      </c>
      <c r="G72" s="2" t="s">
        <v>262</v>
      </c>
      <c r="H72" s="2">
        <f>IF(AND(B72&gt;=GI_Report!$C$4,B72&lt;=GI_Report!$E$4),1,0)</f>
        <v>0</v>
      </c>
      <c r="I72" s="2">
        <f>IF(GI_Report!$C$6="All",1,IF(C72=GI_Report!$C$6,1,0))</f>
        <v>1</v>
      </c>
      <c r="J72" s="2">
        <f>IF(GI_Report!$F$6="All",1,IF(E72=GI_Report!$F$6,1,0))</f>
        <v>1</v>
      </c>
      <c r="K72" s="2" t="str">
        <f>IF(AND(H72=1,I72=1,J72=1),COUNTIFS($H$2:H72,1,$I$2:I72,1,$J$2:J72,1),"")</f>
        <v/>
      </c>
    </row>
    <row r="73" spans="1:11" ht="14.5" x14ac:dyDescent="0.35">
      <c r="A73" s="2" t="s">
        <v>2098</v>
      </c>
      <c r="B73" s="5">
        <v>46129</v>
      </c>
      <c r="C73" s="2" t="s">
        <v>2099</v>
      </c>
      <c r="D73" s="2" t="s">
        <v>228</v>
      </c>
      <c r="E73" s="3" t="s">
        <v>229</v>
      </c>
      <c r="F73" s="2">
        <v>30</v>
      </c>
      <c r="G73" s="2" t="s">
        <v>121</v>
      </c>
      <c r="H73" s="2">
        <f>IF(AND(B73&gt;=GI_Report!$C$4,B73&lt;=GI_Report!$E$4),1,0)</f>
        <v>0</v>
      </c>
      <c r="I73" s="2">
        <f>IF(GI_Report!$C$6="All",1,IF(C73=GI_Report!$C$6,1,0))</f>
        <v>1</v>
      </c>
      <c r="J73" s="2">
        <f>IF(GI_Report!$F$6="All",1,IF(E73=GI_Report!$F$6,1,0))</f>
        <v>1</v>
      </c>
      <c r="K73" s="2" t="str">
        <f>IF(AND(H73=1,I73=1,J73=1),COUNTIFS($H$2:H73,1,$I$2:I73,1,$J$2:J73,1),"")</f>
        <v/>
      </c>
    </row>
    <row r="74" spans="1:11" ht="14.5" x14ac:dyDescent="0.35">
      <c r="A74" s="2" t="s">
        <v>2100</v>
      </c>
      <c r="B74" s="5">
        <v>46144</v>
      </c>
      <c r="C74" s="2" t="s">
        <v>2089</v>
      </c>
      <c r="D74" s="2" t="s">
        <v>28</v>
      </c>
      <c r="E74" s="3" t="s">
        <v>29</v>
      </c>
      <c r="F74" s="2">
        <v>20</v>
      </c>
      <c r="G74" s="2" t="s">
        <v>15</v>
      </c>
      <c r="H74" s="2">
        <f>IF(AND(B74&gt;=GI_Report!$C$4,B74&lt;=GI_Report!$E$4),1,0)</f>
        <v>0</v>
      </c>
      <c r="I74" s="2">
        <f>IF(GI_Report!$C$6="All",1,IF(C74=GI_Report!$C$6,1,0))</f>
        <v>1</v>
      </c>
      <c r="J74" s="2">
        <f>IF(GI_Report!$F$6="All",1,IF(E74=GI_Report!$F$6,1,0))</f>
        <v>1</v>
      </c>
      <c r="K74" s="2" t="str">
        <f>IF(AND(H74=1,I74=1,J74=1),COUNTIFS($H$2:H74,1,$I$2:I74,1,$J$2:J74,1),"")</f>
        <v/>
      </c>
    </row>
    <row r="75" spans="1:11" ht="14.5" x14ac:dyDescent="0.35">
      <c r="A75" s="2" t="s">
        <v>2101</v>
      </c>
      <c r="B75" s="5">
        <v>46080</v>
      </c>
      <c r="C75" s="2" t="s">
        <v>2049</v>
      </c>
      <c r="D75" s="2" t="s">
        <v>159</v>
      </c>
      <c r="E75" s="3" t="s">
        <v>160</v>
      </c>
      <c r="F75" s="2">
        <v>12</v>
      </c>
      <c r="G75" s="2" t="s">
        <v>121</v>
      </c>
      <c r="H75" s="2">
        <f>IF(AND(B75&gt;=GI_Report!$C$4,B75&lt;=GI_Report!$E$4),1,0)</f>
        <v>1</v>
      </c>
      <c r="I75" s="2">
        <f>IF(GI_Report!$C$6="All",1,IF(C75=GI_Report!$C$6,1,0))</f>
        <v>1</v>
      </c>
      <c r="J75" s="2">
        <f>IF(GI_Report!$F$6="All",1,IF(E75=GI_Report!$F$6,1,0))</f>
        <v>1</v>
      </c>
      <c r="K75" s="2">
        <f>IF(AND(H75=1,I75=1,J75=1),COUNTIFS($H$2:H75,1,$I$2:I75,1,$J$2:J75,1),"")</f>
        <v>13</v>
      </c>
    </row>
    <row r="76" spans="1:11" ht="14.5" x14ac:dyDescent="0.35">
      <c r="A76" s="2" t="s">
        <v>2102</v>
      </c>
      <c r="B76" s="5">
        <v>46143</v>
      </c>
      <c r="C76" s="2" t="s">
        <v>2037</v>
      </c>
      <c r="D76" s="2" t="s">
        <v>263</v>
      </c>
      <c r="E76" s="3" t="s">
        <v>264</v>
      </c>
      <c r="F76" s="2">
        <v>15</v>
      </c>
      <c r="G76" s="2" t="s">
        <v>262</v>
      </c>
      <c r="H76" s="2">
        <f>IF(AND(B76&gt;=GI_Report!$C$4,B76&lt;=GI_Report!$E$4),1,0)</f>
        <v>0</v>
      </c>
      <c r="I76" s="2">
        <f>IF(GI_Report!$C$6="All",1,IF(C76=GI_Report!$C$6,1,0))</f>
        <v>1</v>
      </c>
      <c r="J76" s="2">
        <f>IF(GI_Report!$F$6="All",1,IF(E76=GI_Report!$F$6,1,0))</f>
        <v>1</v>
      </c>
      <c r="K76" s="2" t="str">
        <f>IF(AND(H76=1,I76=1,J76=1),COUNTIFS($H$2:H76,1,$I$2:I76,1,$J$2:J76,1),"")</f>
        <v/>
      </c>
    </row>
    <row r="77" spans="1:11" ht="14.5" x14ac:dyDescent="0.35">
      <c r="A77" s="2" t="s">
        <v>2103</v>
      </c>
      <c r="B77" s="5">
        <v>46158</v>
      </c>
      <c r="C77" s="2" t="s">
        <v>2014</v>
      </c>
      <c r="D77" s="2" t="s">
        <v>256</v>
      </c>
      <c r="E77" s="3" t="s">
        <v>257</v>
      </c>
      <c r="F77" s="2">
        <v>36</v>
      </c>
      <c r="G77" s="2" t="s">
        <v>121</v>
      </c>
      <c r="H77" s="2">
        <f>IF(AND(B77&gt;=GI_Report!$C$4,B77&lt;=GI_Report!$E$4),1,0)</f>
        <v>0</v>
      </c>
      <c r="I77" s="2">
        <f>IF(GI_Report!$C$6="All",1,IF(C77=GI_Report!$C$6,1,0))</f>
        <v>1</v>
      </c>
      <c r="J77" s="2">
        <f>IF(GI_Report!$F$6="All",1,IF(E77=GI_Report!$F$6,1,0))</f>
        <v>1</v>
      </c>
      <c r="K77" s="2" t="str">
        <f>IF(AND(H77=1,I77=1,J77=1),COUNTIFS($H$2:H77,1,$I$2:I77,1,$J$2:J77,1),"")</f>
        <v/>
      </c>
    </row>
    <row r="78" spans="1:11" ht="14.5" x14ac:dyDescent="0.35">
      <c r="A78" s="2" t="s">
        <v>2104</v>
      </c>
      <c r="B78" s="5">
        <v>46028</v>
      </c>
      <c r="C78" s="2" t="s">
        <v>2021</v>
      </c>
      <c r="D78" s="2" t="s">
        <v>168</v>
      </c>
      <c r="E78" s="3" t="s">
        <v>169</v>
      </c>
      <c r="F78" s="2">
        <v>60</v>
      </c>
      <c r="G78" s="2" t="s">
        <v>121</v>
      </c>
      <c r="H78" s="2">
        <f>IF(AND(B78&gt;=GI_Report!$C$4,B78&lt;=GI_Report!$E$4),1,0)</f>
        <v>0</v>
      </c>
      <c r="I78" s="2">
        <f>IF(GI_Report!$C$6="All",1,IF(C78=GI_Report!$C$6,1,0))</f>
        <v>1</v>
      </c>
      <c r="J78" s="2">
        <f>IF(GI_Report!$F$6="All",1,IF(E78=GI_Report!$F$6,1,0))</f>
        <v>1</v>
      </c>
      <c r="K78" s="2" t="str">
        <f>IF(AND(H78=1,I78=1,J78=1),COUNTIFS($H$2:H78,1,$I$2:I78,1,$J$2:J78,1),"")</f>
        <v/>
      </c>
    </row>
    <row r="79" spans="1:11" ht="14.5" x14ac:dyDescent="0.35">
      <c r="A79" s="2" t="s">
        <v>2105</v>
      </c>
      <c r="B79" s="5">
        <v>46135</v>
      </c>
      <c r="C79" s="2" t="s">
        <v>2045</v>
      </c>
      <c r="D79" s="2" t="s">
        <v>353</v>
      </c>
      <c r="E79" s="3" t="s">
        <v>354</v>
      </c>
      <c r="F79" s="2">
        <v>15</v>
      </c>
      <c r="G79" s="2" t="s">
        <v>15</v>
      </c>
      <c r="H79" s="2">
        <f>IF(AND(B79&gt;=GI_Report!$C$4,B79&lt;=GI_Report!$E$4),1,0)</f>
        <v>0</v>
      </c>
      <c r="I79" s="2">
        <f>IF(GI_Report!$C$6="All",1,IF(C79=GI_Report!$C$6,1,0))</f>
        <v>1</v>
      </c>
      <c r="J79" s="2">
        <f>IF(GI_Report!$F$6="All",1,IF(E79=GI_Report!$F$6,1,0))</f>
        <v>1</v>
      </c>
      <c r="K79" s="2" t="str">
        <f>IF(AND(H79=1,I79=1,J79=1),COUNTIFS($H$2:H79,1,$I$2:I79,1,$J$2:J79,1),"")</f>
        <v/>
      </c>
    </row>
    <row r="80" spans="1:11" ht="14.5" x14ac:dyDescent="0.35">
      <c r="A80" s="2" t="s">
        <v>2106</v>
      </c>
      <c r="B80" s="5">
        <v>46103</v>
      </c>
      <c r="C80" s="2" t="s">
        <v>2023</v>
      </c>
      <c r="D80" s="2" t="s">
        <v>57</v>
      </c>
      <c r="E80" s="3" t="s">
        <v>58</v>
      </c>
      <c r="F80" s="2">
        <v>10</v>
      </c>
      <c r="G80" s="2" t="s">
        <v>15</v>
      </c>
      <c r="H80" s="2">
        <f>IF(AND(B80&gt;=GI_Report!$C$4,B80&lt;=GI_Report!$E$4),1,0)</f>
        <v>0</v>
      </c>
      <c r="I80" s="2">
        <f>IF(GI_Report!$C$6="All",1,IF(C80=GI_Report!$C$6,1,0))</f>
        <v>1</v>
      </c>
      <c r="J80" s="2">
        <f>IF(GI_Report!$F$6="All",1,IF(E80=GI_Report!$F$6,1,0))</f>
        <v>1</v>
      </c>
      <c r="K80" s="2" t="str">
        <f>IF(AND(H80=1,I80=1,J80=1),COUNTIFS($H$2:H80,1,$I$2:I80,1,$J$2:J80,1),"")</f>
        <v/>
      </c>
    </row>
    <row r="81" spans="1:11" ht="14.5" x14ac:dyDescent="0.35">
      <c r="A81" s="2" t="s">
        <v>2107</v>
      </c>
      <c r="B81" s="5">
        <v>46050</v>
      </c>
      <c r="C81" s="2" t="s">
        <v>2108</v>
      </c>
      <c r="D81" s="2" t="s">
        <v>387</v>
      </c>
      <c r="E81" s="3" t="s">
        <v>388</v>
      </c>
      <c r="F81" s="2">
        <v>12</v>
      </c>
      <c r="G81" s="2" t="s">
        <v>121</v>
      </c>
      <c r="H81" s="2">
        <f>IF(AND(B81&gt;=GI_Report!$C$4,B81&lt;=GI_Report!$E$4),1,0)</f>
        <v>0</v>
      </c>
      <c r="I81" s="2">
        <f>IF(GI_Report!$C$6="All",1,IF(C81=GI_Report!$C$6,1,0))</f>
        <v>1</v>
      </c>
      <c r="J81" s="2">
        <f>IF(GI_Report!$F$6="All",1,IF(E81=GI_Report!$F$6,1,0))</f>
        <v>1</v>
      </c>
      <c r="K81" s="2" t="str">
        <f>IF(AND(H81=1,I81=1,J81=1),COUNTIFS($H$2:H81,1,$I$2:I81,1,$J$2:J81,1),"")</f>
        <v/>
      </c>
    </row>
    <row r="82" spans="1:11" ht="14.5" x14ac:dyDescent="0.35">
      <c r="A82" s="2" t="s">
        <v>2109</v>
      </c>
      <c r="B82" s="5">
        <v>46069</v>
      </c>
      <c r="C82" s="2" t="s">
        <v>2110</v>
      </c>
      <c r="D82" s="2" t="s">
        <v>228</v>
      </c>
      <c r="E82" s="3" t="s">
        <v>229</v>
      </c>
      <c r="F82" s="2">
        <v>20</v>
      </c>
      <c r="G82" s="2" t="s">
        <v>121</v>
      </c>
      <c r="H82" s="2">
        <f>IF(AND(B82&gt;=GI_Report!$C$4,B82&lt;=GI_Report!$E$4),1,0)</f>
        <v>1</v>
      </c>
      <c r="I82" s="2">
        <f>IF(GI_Report!$C$6="All",1,IF(C82=GI_Report!$C$6,1,0))</f>
        <v>1</v>
      </c>
      <c r="J82" s="2">
        <f>IF(GI_Report!$F$6="All",1,IF(E82=GI_Report!$F$6,1,0))</f>
        <v>1</v>
      </c>
      <c r="K82" s="2">
        <f>IF(AND(H82=1,I82=1,J82=1),COUNTIFS($H$2:H82,1,$I$2:I82,1,$J$2:J82,1),"")</f>
        <v>14</v>
      </c>
    </row>
    <row r="83" spans="1:11" ht="14.5" x14ac:dyDescent="0.35">
      <c r="A83" s="2" t="s">
        <v>2111</v>
      </c>
      <c r="B83" s="5">
        <v>46112</v>
      </c>
      <c r="C83" s="2" t="s">
        <v>2112</v>
      </c>
      <c r="D83" s="2" t="s">
        <v>235</v>
      </c>
      <c r="E83" s="3" t="s">
        <v>236</v>
      </c>
      <c r="F83" s="2">
        <v>15</v>
      </c>
      <c r="G83" s="2" t="s">
        <v>121</v>
      </c>
      <c r="H83" s="2">
        <f>IF(AND(B83&gt;=GI_Report!$C$4,B83&lt;=GI_Report!$E$4),1,0)</f>
        <v>0</v>
      </c>
      <c r="I83" s="2">
        <f>IF(GI_Report!$C$6="All",1,IF(C83=GI_Report!$C$6,1,0))</f>
        <v>1</v>
      </c>
      <c r="J83" s="2">
        <f>IF(GI_Report!$F$6="All",1,IF(E83=GI_Report!$F$6,1,0))</f>
        <v>1</v>
      </c>
      <c r="K83" s="2" t="str">
        <f>IF(AND(H83=1,I83=1,J83=1),COUNTIFS($H$2:H83,1,$I$2:I83,1,$J$2:J83,1),"")</f>
        <v/>
      </c>
    </row>
    <row r="84" spans="1:11" ht="14.5" x14ac:dyDescent="0.35">
      <c r="A84" s="2" t="s">
        <v>2113</v>
      </c>
      <c r="B84" s="5">
        <v>46196</v>
      </c>
      <c r="C84" s="2" t="s">
        <v>2008</v>
      </c>
      <c r="D84" s="2" t="s">
        <v>440</v>
      </c>
      <c r="E84" s="3" t="s">
        <v>441</v>
      </c>
      <c r="F84" s="2">
        <v>10</v>
      </c>
      <c r="G84" s="2" t="s">
        <v>121</v>
      </c>
      <c r="H84" s="2">
        <f>IF(AND(B84&gt;=GI_Report!$C$4,B84&lt;=GI_Report!$E$4),1,0)</f>
        <v>0</v>
      </c>
      <c r="I84" s="2">
        <f>IF(GI_Report!$C$6="All",1,IF(C84=GI_Report!$C$6,1,0))</f>
        <v>1</v>
      </c>
      <c r="J84" s="2">
        <f>IF(GI_Report!$F$6="All",1,IF(E84=GI_Report!$F$6,1,0))</f>
        <v>1</v>
      </c>
      <c r="K84" s="2" t="str">
        <f>IF(AND(H84=1,I84=1,J84=1),COUNTIFS($H$2:H84,1,$I$2:I84,1,$J$2:J84,1),"")</f>
        <v/>
      </c>
    </row>
    <row r="85" spans="1:11" ht="14.5" x14ac:dyDescent="0.35">
      <c r="A85" s="2" t="s">
        <v>2114</v>
      </c>
      <c r="B85" s="5">
        <v>46108</v>
      </c>
      <c r="C85" s="2" t="s">
        <v>2115</v>
      </c>
      <c r="D85" s="2" t="s">
        <v>272</v>
      </c>
      <c r="E85" s="3" t="s">
        <v>273</v>
      </c>
      <c r="F85" s="2">
        <v>36</v>
      </c>
      <c r="G85" s="2" t="s">
        <v>262</v>
      </c>
      <c r="H85" s="2">
        <f>IF(AND(B85&gt;=GI_Report!$C$4,B85&lt;=GI_Report!$E$4),1,0)</f>
        <v>0</v>
      </c>
      <c r="I85" s="2">
        <f>IF(GI_Report!$C$6="All",1,IF(C85=GI_Report!$C$6,1,0))</f>
        <v>1</v>
      </c>
      <c r="J85" s="2">
        <f>IF(GI_Report!$F$6="All",1,IF(E85=GI_Report!$F$6,1,0))</f>
        <v>1</v>
      </c>
      <c r="K85" s="2" t="str">
        <f>IF(AND(H85=1,I85=1,J85=1),COUNTIFS($H$2:H85,1,$I$2:I85,1,$J$2:J85,1),"")</f>
        <v/>
      </c>
    </row>
    <row r="86" spans="1:11" ht="14.5" x14ac:dyDescent="0.35">
      <c r="A86" s="2" t="s">
        <v>2116</v>
      </c>
      <c r="B86" s="5">
        <v>46126</v>
      </c>
      <c r="C86" s="2" t="s">
        <v>1987</v>
      </c>
      <c r="D86" s="2" t="s">
        <v>266</v>
      </c>
      <c r="E86" s="3" t="s">
        <v>267</v>
      </c>
      <c r="F86" s="2">
        <v>10</v>
      </c>
      <c r="G86" s="2" t="s">
        <v>262</v>
      </c>
      <c r="H86" s="2">
        <f>IF(AND(B86&gt;=GI_Report!$C$4,B86&lt;=GI_Report!$E$4),1,0)</f>
        <v>0</v>
      </c>
      <c r="I86" s="2">
        <f>IF(GI_Report!$C$6="All",1,IF(C86=GI_Report!$C$6,1,0))</f>
        <v>1</v>
      </c>
      <c r="J86" s="2">
        <f>IF(GI_Report!$F$6="All",1,IF(E86=GI_Report!$F$6,1,0))</f>
        <v>1</v>
      </c>
      <c r="K86" s="2" t="str">
        <f>IF(AND(H86=1,I86=1,J86=1),COUNTIFS($H$2:H86,1,$I$2:I86,1,$J$2:J86,1),"")</f>
        <v/>
      </c>
    </row>
    <row r="87" spans="1:11" ht="14.5" x14ac:dyDescent="0.35">
      <c r="A87" s="2" t="s">
        <v>2117</v>
      </c>
      <c r="B87" s="5">
        <v>46038</v>
      </c>
      <c r="C87" s="2" t="s">
        <v>2025</v>
      </c>
      <c r="D87" s="2" t="s">
        <v>405</v>
      </c>
      <c r="E87" s="3" t="s">
        <v>406</v>
      </c>
      <c r="F87" s="2">
        <v>5</v>
      </c>
      <c r="G87" s="2" t="s">
        <v>121</v>
      </c>
      <c r="H87" s="2">
        <f>IF(AND(B87&gt;=GI_Report!$C$4,B87&lt;=GI_Report!$E$4),1,0)</f>
        <v>0</v>
      </c>
      <c r="I87" s="2">
        <f>IF(GI_Report!$C$6="All",1,IF(C87=GI_Report!$C$6,1,0))</f>
        <v>1</v>
      </c>
      <c r="J87" s="2">
        <f>IF(GI_Report!$F$6="All",1,IF(E87=GI_Report!$F$6,1,0))</f>
        <v>1</v>
      </c>
      <c r="K87" s="2" t="str">
        <f>IF(AND(H87=1,I87=1,J87=1),COUNTIFS($H$2:H87,1,$I$2:I87,1,$J$2:J87,1),"")</f>
        <v/>
      </c>
    </row>
    <row r="88" spans="1:11" ht="14.5" x14ac:dyDescent="0.35">
      <c r="A88" s="2" t="s">
        <v>2118</v>
      </c>
      <c r="B88" s="5">
        <v>46154</v>
      </c>
      <c r="C88" s="2" t="s">
        <v>2035</v>
      </c>
      <c r="D88" s="2" t="s">
        <v>367</v>
      </c>
      <c r="E88" s="3" t="s">
        <v>368</v>
      </c>
      <c r="F88" s="2">
        <v>10</v>
      </c>
      <c r="G88" s="2" t="s">
        <v>15</v>
      </c>
      <c r="H88" s="2">
        <f>IF(AND(B88&gt;=GI_Report!$C$4,B88&lt;=GI_Report!$E$4),1,0)</f>
        <v>0</v>
      </c>
      <c r="I88" s="2">
        <f>IF(GI_Report!$C$6="All",1,IF(C88=GI_Report!$C$6,1,0))</f>
        <v>1</v>
      </c>
      <c r="J88" s="2">
        <f>IF(GI_Report!$F$6="All",1,IF(E88=GI_Report!$F$6,1,0))</f>
        <v>1</v>
      </c>
      <c r="K88" s="2" t="str">
        <f>IF(AND(H88=1,I88=1,J88=1),COUNTIFS($H$2:H88,1,$I$2:I88,1,$J$2:J88,1),"")</f>
        <v/>
      </c>
    </row>
    <row r="89" spans="1:11" ht="14.5" x14ac:dyDescent="0.35">
      <c r="A89" s="2" t="s">
        <v>2119</v>
      </c>
      <c r="B89" s="5">
        <v>46171</v>
      </c>
      <c r="C89" s="2" t="s">
        <v>2120</v>
      </c>
      <c r="D89" s="2" t="s">
        <v>57</v>
      </c>
      <c r="E89" s="3" t="s">
        <v>58</v>
      </c>
      <c r="F89" s="2">
        <v>5</v>
      </c>
      <c r="G89" s="2" t="s">
        <v>15</v>
      </c>
      <c r="H89" s="2">
        <f>IF(AND(B89&gt;=GI_Report!$C$4,B89&lt;=GI_Report!$E$4),1,0)</f>
        <v>0</v>
      </c>
      <c r="I89" s="2">
        <f>IF(GI_Report!$C$6="All",1,IF(C89=GI_Report!$C$6,1,0))</f>
        <v>1</v>
      </c>
      <c r="J89" s="2">
        <f>IF(GI_Report!$F$6="All",1,IF(E89=GI_Report!$F$6,1,0))</f>
        <v>1</v>
      </c>
      <c r="K89" s="2" t="str">
        <f>IF(AND(H89=1,I89=1,J89=1),COUNTIFS($H$2:H89,1,$I$2:I89,1,$J$2:J89,1),"")</f>
        <v/>
      </c>
    </row>
    <row r="90" spans="1:11" ht="14.5" x14ac:dyDescent="0.35">
      <c r="A90" s="2" t="s">
        <v>2121</v>
      </c>
      <c r="B90" s="5">
        <v>46148</v>
      </c>
      <c r="C90" s="2" t="s">
        <v>2049</v>
      </c>
      <c r="D90" s="2" t="s">
        <v>278</v>
      </c>
      <c r="E90" s="3" t="s">
        <v>279</v>
      </c>
      <c r="F90" s="2">
        <v>48</v>
      </c>
      <c r="G90" s="2" t="s">
        <v>262</v>
      </c>
      <c r="H90" s="2">
        <f>IF(AND(B90&gt;=GI_Report!$C$4,B90&lt;=GI_Report!$E$4),1,0)</f>
        <v>0</v>
      </c>
      <c r="I90" s="2">
        <f>IF(GI_Report!$C$6="All",1,IF(C90=GI_Report!$C$6,1,0))</f>
        <v>1</v>
      </c>
      <c r="J90" s="2">
        <f>IF(GI_Report!$F$6="All",1,IF(E90=GI_Report!$F$6,1,0))</f>
        <v>1</v>
      </c>
      <c r="K90" s="2" t="str">
        <f>IF(AND(H90=1,I90=1,J90=1),COUNTIFS($H$2:H90,1,$I$2:I90,1,$J$2:J90,1),"")</f>
        <v/>
      </c>
    </row>
    <row r="91" spans="1:11" ht="14.5" x14ac:dyDescent="0.35">
      <c r="A91" s="2" t="s">
        <v>2122</v>
      </c>
      <c r="B91" s="5">
        <v>46117</v>
      </c>
      <c r="C91" s="2" t="s">
        <v>2035</v>
      </c>
      <c r="D91" s="2" t="s">
        <v>440</v>
      </c>
      <c r="E91" s="3" t="s">
        <v>441</v>
      </c>
      <c r="F91" s="2">
        <v>15</v>
      </c>
      <c r="G91" s="2" t="s">
        <v>121</v>
      </c>
      <c r="H91" s="2">
        <f>IF(AND(B91&gt;=GI_Report!$C$4,B91&lt;=GI_Report!$E$4),1,0)</f>
        <v>0</v>
      </c>
      <c r="I91" s="2">
        <f>IF(GI_Report!$C$6="All",1,IF(C91=GI_Report!$C$6,1,0))</f>
        <v>1</v>
      </c>
      <c r="J91" s="2">
        <f>IF(GI_Report!$F$6="All",1,IF(E91=GI_Report!$F$6,1,0))</f>
        <v>1</v>
      </c>
      <c r="K91" s="2" t="str">
        <f>IF(AND(H91=1,I91=1,J91=1),COUNTIFS($H$2:H91,1,$I$2:I91,1,$J$2:J91,1),"")</f>
        <v/>
      </c>
    </row>
    <row r="92" spans="1:11" ht="14.5" x14ac:dyDescent="0.35">
      <c r="A92" s="2" t="s">
        <v>2123</v>
      </c>
      <c r="B92" s="5">
        <v>46153</v>
      </c>
      <c r="C92" s="2" t="s">
        <v>2060</v>
      </c>
      <c r="D92" s="2" t="s">
        <v>276</v>
      </c>
      <c r="E92" s="3" t="s">
        <v>277</v>
      </c>
      <c r="F92" s="2">
        <v>10</v>
      </c>
      <c r="G92" s="2" t="s">
        <v>262</v>
      </c>
      <c r="H92" s="2">
        <f>IF(AND(B92&gt;=GI_Report!$C$4,B92&lt;=GI_Report!$E$4),1,0)</f>
        <v>0</v>
      </c>
      <c r="I92" s="2">
        <f>IF(GI_Report!$C$6="All",1,IF(C92=GI_Report!$C$6,1,0))</f>
        <v>1</v>
      </c>
      <c r="J92" s="2">
        <f>IF(GI_Report!$F$6="All",1,IF(E92=GI_Report!$F$6,1,0))</f>
        <v>1</v>
      </c>
      <c r="K92" s="2" t="str">
        <f>IF(AND(H92=1,I92=1,J92=1),COUNTIFS($H$2:H92,1,$I$2:I92,1,$J$2:J92,1),"")</f>
        <v/>
      </c>
    </row>
    <row r="93" spans="1:11" ht="14.5" x14ac:dyDescent="0.35">
      <c r="A93" s="2" t="s">
        <v>2124</v>
      </c>
      <c r="B93" s="5">
        <v>46103</v>
      </c>
      <c r="C93" s="2" t="s">
        <v>2035</v>
      </c>
      <c r="D93" s="2" t="s">
        <v>415</v>
      </c>
      <c r="E93" s="3" t="s">
        <v>416</v>
      </c>
      <c r="F93" s="2">
        <v>60</v>
      </c>
      <c r="G93" s="2" t="s">
        <v>121</v>
      </c>
      <c r="H93" s="2">
        <f>IF(AND(B93&gt;=GI_Report!$C$4,B93&lt;=GI_Report!$E$4),1,0)</f>
        <v>0</v>
      </c>
      <c r="I93" s="2">
        <f>IF(GI_Report!$C$6="All",1,IF(C93=GI_Report!$C$6,1,0))</f>
        <v>1</v>
      </c>
      <c r="J93" s="2">
        <f>IF(GI_Report!$F$6="All",1,IF(E93=GI_Report!$F$6,1,0))</f>
        <v>1</v>
      </c>
      <c r="K93" s="2" t="str">
        <f>IF(AND(H93=1,I93=1,J93=1),COUNTIFS($H$2:H93,1,$I$2:I93,1,$J$2:J93,1),"")</f>
        <v/>
      </c>
    </row>
    <row r="94" spans="1:11" ht="14.5" x14ac:dyDescent="0.35">
      <c r="A94" s="2" t="s">
        <v>2125</v>
      </c>
      <c r="B94" s="5">
        <v>46184</v>
      </c>
      <c r="C94" s="2" t="s">
        <v>2049</v>
      </c>
      <c r="D94" s="2" t="s">
        <v>391</v>
      </c>
      <c r="E94" s="3" t="s">
        <v>392</v>
      </c>
      <c r="F94" s="2">
        <v>24</v>
      </c>
      <c r="G94" s="2" t="s">
        <v>121</v>
      </c>
      <c r="H94" s="2">
        <f>IF(AND(B94&gt;=GI_Report!$C$4,B94&lt;=GI_Report!$E$4),1,0)</f>
        <v>0</v>
      </c>
      <c r="I94" s="2">
        <f>IF(GI_Report!$C$6="All",1,IF(C94=GI_Report!$C$6,1,0))</f>
        <v>1</v>
      </c>
      <c r="J94" s="2">
        <f>IF(GI_Report!$F$6="All",1,IF(E94=GI_Report!$F$6,1,0))</f>
        <v>1</v>
      </c>
      <c r="K94" s="2" t="str">
        <f>IF(AND(H94=1,I94=1,J94=1),COUNTIFS($H$2:H94,1,$I$2:I94,1,$J$2:J94,1),"")</f>
        <v/>
      </c>
    </row>
    <row r="95" spans="1:11" ht="14.5" x14ac:dyDescent="0.35">
      <c r="A95" s="2" t="s">
        <v>2126</v>
      </c>
      <c r="B95" s="5">
        <v>46078</v>
      </c>
      <c r="C95" s="2" t="s">
        <v>2045</v>
      </c>
      <c r="D95" s="2" t="s">
        <v>232</v>
      </c>
      <c r="E95" s="3" t="s">
        <v>233</v>
      </c>
      <c r="F95" s="2">
        <v>30</v>
      </c>
      <c r="G95" s="2" t="s">
        <v>121</v>
      </c>
      <c r="H95" s="2">
        <f>IF(AND(B95&gt;=GI_Report!$C$4,B95&lt;=GI_Report!$E$4),1,0)</f>
        <v>1</v>
      </c>
      <c r="I95" s="2">
        <f>IF(GI_Report!$C$6="All",1,IF(C95=GI_Report!$C$6,1,0))</f>
        <v>1</v>
      </c>
      <c r="J95" s="2">
        <f>IF(GI_Report!$F$6="All",1,IF(E95=GI_Report!$F$6,1,0))</f>
        <v>1</v>
      </c>
      <c r="K95" s="2">
        <f>IF(AND(H95=1,I95=1,J95=1),COUNTIFS($H$2:H95,1,$I$2:I95,1,$J$2:J95,1),"")</f>
        <v>15</v>
      </c>
    </row>
    <row r="96" spans="1:11" ht="14.5" x14ac:dyDescent="0.35">
      <c r="A96" s="2" t="s">
        <v>2127</v>
      </c>
      <c r="B96" s="5">
        <v>46119</v>
      </c>
      <c r="C96" s="2" t="s">
        <v>2089</v>
      </c>
      <c r="D96" s="2" t="s">
        <v>239</v>
      </c>
      <c r="E96" s="3" t="s">
        <v>240</v>
      </c>
      <c r="F96" s="2">
        <v>48</v>
      </c>
      <c r="G96" s="2" t="s">
        <v>121</v>
      </c>
      <c r="H96" s="2">
        <f>IF(AND(B96&gt;=GI_Report!$C$4,B96&lt;=GI_Report!$E$4),1,0)</f>
        <v>0</v>
      </c>
      <c r="I96" s="2">
        <f>IF(GI_Report!$C$6="All",1,IF(C96=GI_Report!$C$6,1,0))</f>
        <v>1</v>
      </c>
      <c r="J96" s="2">
        <f>IF(GI_Report!$F$6="All",1,IF(E96=GI_Report!$F$6,1,0))</f>
        <v>1</v>
      </c>
      <c r="K96" s="2" t="str">
        <f>IF(AND(H96=1,I96=1,J96=1),COUNTIFS($H$2:H96,1,$I$2:I96,1,$J$2:J96,1),"")</f>
        <v/>
      </c>
    </row>
    <row r="97" spans="1:11" ht="14.5" x14ac:dyDescent="0.35">
      <c r="A97" s="2" t="s">
        <v>2128</v>
      </c>
      <c r="B97" s="5">
        <v>46183</v>
      </c>
      <c r="C97" s="2" t="s">
        <v>2078</v>
      </c>
      <c r="D97" s="2" t="s">
        <v>375</v>
      </c>
      <c r="E97" s="3" t="s">
        <v>376</v>
      </c>
      <c r="F97" s="2">
        <v>15</v>
      </c>
      <c r="G97" s="2" t="s">
        <v>121</v>
      </c>
      <c r="H97" s="2">
        <f>IF(AND(B97&gt;=GI_Report!$C$4,B97&lt;=GI_Report!$E$4),1,0)</f>
        <v>0</v>
      </c>
      <c r="I97" s="2">
        <f>IF(GI_Report!$C$6="All",1,IF(C97=GI_Report!$C$6,1,0))</f>
        <v>1</v>
      </c>
      <c r="J97" s="2">
        <f>IF(GI_Report!$F$6="All",1,IF(E97=GI_Report!$F$6,1,0))</f>
        <v>1</v>
      </c>
      <c r="K97" s="2" t="str">
        <f>IF(AND(H97=1,I97=1,J97=1),COUNTIFS($H$2:H97,1,$I$2:I97,1,$J$2:J97,1),"")</f>
        <v/>
      </c>
    </row>
    <row r="98" spans="1:11" ht="14.5" x14ac:dyDescent="0.35">
      <c r="A98" s="2" t="s">
        <v>2129</v>
      </c>
      <c r="B98" s="5">
        <v>46057</v>
      </c>
      <c r="C98" s="2" t="s">
        <v>2130</v>
      </c>
      <c r="D98" s="2" t="s">
        <v>180</v>
      </c>
      <c r="E98" s="3" t="s">
        <v>181</v>
      </c>
      <c r="F98" s="2">
        <v>15</v>
      </c>
      <c r="G98" s="2" t="s">
        <v>121</v>
      </c>
      <c r="H98" s="2">
        <f>IF(AND(B98&gt;=GI_Report!$C$4,B98&lt;=GI_Report!$E$4),1,0)</f>
        <v>1</v>
      </c>
      <c r="I98" s="2">
        <f>IF(GI_Report!$C$6="All",1,IF(C98=GI_Report!$C$6,1,0))</f>
        <v>1</v>
      </c>
      <c r="J98" s="2">
        <f>IF(GI_Report!$F$6="All",1,IF(E98=GI_Report!$F$6,1,0))</f>
        <v>1</v>
      </c>
      <c r="K98" s="2">
        <f>IF(AND(H98=1,I98=1,J98=1),COUNTIFS($H$2:H98,1,$I$2:I98,1,$J$2:J98,1),"")</f>
        <v>16</v>
      </c>
    </row>
    <row r="99" spans="1:11" ht="14.5" x14ac:dyDescent="0.35">
      <c r="A99" s="2" t="s">
        <v>2131</v>
      </c>
      <c r="B99" s="5">
        <v>46105</v>
      </c>
      <c r="C99" s="2" t="s">
        <v>1998</v>
      </c>
      <c r="D99" s="2" t="s">
        <v>320</v>
      </c>
      <c r="E99" s="3" t="s">
        <v>321</v>
      </c>
      <c r="F99" s="2">
        <v>30</v>
      </c>
      <c r="G99" s="2" t="s">
        <v>15</v>
      </c>
      <c r="H99" s="2">
        <f>IF(AND(B99&gt;=GI_Report!$C$4,B99&lt;=GI_Report!$E$4),1,0)</f>
        <v>0</v>
      </c>
      <c r="I99" s="2">
        <f>IF(GI_Report!$C$6="All",1,IF(C99=GI_Report!$C$6,1,0))</f>
        <v>1</v>
      </c>
      <c r="J99" s="2">
        <f>IF(GI_Report!$F$6="All",1,IF(E99=GI_Report!$F$6,1,0))</f>
        <v>1</v>
      </c>
      <c r="K99" s="2" t="str">
        <f>IF(AND(H99=1,I99=1,J99=1),COUNTIFS($H$2:H99,1,$I$2:I99,1,$J$2:J99,1),"")</f>
        <v/>
      </c>
    </row>
    <row r="100" spans="1:11" ht="14.5" x14ac:dyDescent="0.35">
      <c r="A100" s="2" t="s">
        <v>2132</v>
      </c>
      <c r="B100" s="5">
        <v>46125</v>
      </c>
      <c r="C100" s="2" t="s">
        <v>2027</v>
      </c>
      <c r="D100" s="2" t="s">
        <v>339</v>
      </c>
      <c r="E100" s="3" t="s">
        <v>340</v>
      </c>
      <c r="F100" s="2">
        <v>12</v>
      </c>
      <c r="G100" s="2" t="s">
        <v>15</v>
      </c>
      <c r="H100" s="2">
        <f>IF(AND(B100&gt;=GI_Report!$C$4,B100&lt;=GI_Report!$E$4),1,0)</f>
        <v>0</v>
      </c>
      <c r="I100" s="2">
        <f>IF(GI_Report!$C$6="All",1,IF(C100=GI_Report!$C$6,1,0))</f>
        <v>1</v>
      </c>
      <c r="J100" s="2">
        <f>IF(GI_Report!$F$6="All",1,IF(E100=GI_Report!$F$6,1,0))</f>
        <v>1</v>
      </c>
      <c r="K100" s="2" t="str">
        <f>IF(AND(H100=1,I100=1,J100=1),COUNTIFS($H$2:H100,1,$I$2:I100,1,$J$2:J100,1),"")</f>
        <v/>
      </c>
    </row>
    <row r="101" spans="1:11" ht="14.5" x14ac:dyDescent="0.35">
      <c r="A101" s="2" t="s">
        <v>2133</v>
      </c>
      <c r="B101" s="5">
        <v>46099</v>
      </c>
      <c r="C101" s="2" t="s">
        <v>2027</v>
      </c>
      <c r="D101" s="2" t="s">
        <v>274</v>
      </c>
      <c r="E101" s="3" t="s">
        <v>275</v>
      </c>
      <c r="F101" s="2">
        <v>24</v>
      </c>
      <c r="G101" s="2" t="s">
        <v>262</v>
      </c>
      <c r="H101" s="2">
        <f>IF(AND(B101&gt;=GI_Report!$C$4,B101&lt;=GI_Report!$E$4),1,0)</f>
        <v>0</v>
      </c>
      <c r="I101" s="2">
        <f>IF(GI_Report!$C$6="All",1,IF(C101=GI_Report!$C$6,1,0))</f>
        <v>1</v>
      </c>
      <c r="J101" s="2">
        <f>IF(GI_Report!$F$6="All",1,IF(E101=GI_Report!$F$6,1,0))</f>
        <v>1</v>
      </c>
      <c r="K101" s="2" t="str">
        <f>IF(AND(H101=1,I101=1,J101=1),COUNTIFS($H$2:H101,1,$I$2:I101,1,$J$2:J101,1),"")</f>
        <v/>
      </c>
    </row>
    <row r="102" spans="1:11" ht="14.5" x14ac:dyDescent="0.35">
      <c r="A102" s="2" t="s">
        <v>2134</v>
      </c>
      <c r="B102" s="5">
        <v>46030</v>
      </c>
      <c r="C102" s="2" t="s">
        <v>2135</v>
      </c>
      <c r="D102" s="2" t="s">
        <v>103</v>
      </c>
      <c r="E102" s="3" t="s">
        <v>104</v>
      </c>
      <c r="F102" s="2">
        <v>10</v>
      </c>
      <c r="G102" s="2" t="s">
        <v>15</v>
      </c>
      <c r="H102" s="2">
        <f>IF(AND(B102&gt;=GI_Report!$C$4,B102&lt;=GI_Report!$E$4),1,0)</f>
        <v>0</v>
      </c>
      <c r="I102" s="2">
        <f>IF(GI_Report!$C$6="All",1,IF(C102=GI_Report!$C$6,1,0))</f>
        <v>1</v>
      </c>
      <c r="J102" s="2">
        <f>IF(GI_Report!$F$6="All",1,IF(E102=GI_Report!$F$6,1,0))</f>
        <v>1</v>
      </c>
      <c r="K102" s="2" t="str">
        <f>IF(AND(H102=1,I102=1,J102=1),COUNTIFS($H$2:H102,1,$I$2:I102,1,$J$2:J102,1),"")</f>
        <v/>
      </c>
    </row>
    <row r="103" spans="1:11" ht="14.5" x14ac:dyDescent="0.35">
      <c r="A103" s="2" t="s">
        <v>2136</v>
      </c>
      <c r="B103" s="5">
        <v>46104</v>
      </c>
      <c r="C103" s="2" t="s">
        <v>2043</v>
      </c>
      <c r="D103" s="2" t="s">
        <v>380</v>
      </c>
      <c r="E103" s="3" t="s">
        <v>381</v>
      </c>
      <c r="F103" s="2">
        <v>30</v>
      </c>
      <c r="G103" s="2" t="s">
        <v>121</v>
      </c>
      <c r="H103" s="2">
        <f>IF(AND(B103&gt;=GI_Report!$C$4,B103&lt;=GI_Report!$E$4),1,0)</f>
        <v>0</v>
      </c>
      <c r="I103" s="2">
        <f>IF(GI_Report!$C$6="All",1,IF(C103=GI_Report!$C$6,1,0))</f>
        <v>1</v>
      </c>
      <c r="J103" s="2">
        <f>IF(GI_Report!$F$6="All",1,IF(E103=GI_Report!$F$6,1,0))</f>
        <v>1</v>
      </c>
      <c r="K103" s="2" t="str">
        <f>IF(AND(H103=1,I103=1,J103=1),COUNTIFS($H$2:H103,1,$I$2:I103,1,$J$2:J103,1),"")</f>
        <v/>
      </c>
    </row>
    <row r="104" spans="1:11" ht="14.5" x14ac:dyDescent="0.35">
      <c r="A104" s="2" t="s">
        <v>2137</v>
      </c>
      <c r="B104" s="5">
        <v>46054</v>
      </c>
      <c r="C104" s="2" t="s">
        <v>2089</v>
      </c>
      <c r="D104" s="2" t="s">
        <v>166</v>
      </c>
      <c r="E104" s="3" t="s">
        <v>167</v>
      </c>
      <c r="F104" s="2">
        <v>24</v>
      </c>
      <c r="G104" s="2" t="s">
        <v>121</v>
      </c>
      <c r="H104" s="2">
        <f>IF(AND(B104&gt;=GI_Report!$C$4,B104&lt;=GI_Report!$E$4),1,0)</f>
        <v>1</v>
      </c>
      <c r="I104" s="2">
        <f>IF(GI_Report!$C$6="All",1,IF(C104=GI_Report!$C$6,1,0))</f>
        <v>1</v>
      </c>
      <c r="J104" s="2">
        <f>IF(GI_Report!$F$6="All",1,IF(E104=GI_Report!$F$6,1,0))</f>
        <v>1</v>
      </c>
      <c r="K104" s="2">
        <f>IF(AND(H104=1,I104=1,J104=1),COUNTIFS($H$2:H104,1,$I$2:I104,1,$J$2:J104,1),"")</f>
        <v>17</v>
      </c>
    </row>
    <row r="105" spans="1:11" ht="14.5" x14ac:dyDescent="0.35">
      <c r="A105" s="2" t="s">
        <v>2138</v>
      </c>
      <c r="B105" s="5">
        <v>46186</v>
      </c>
      <c r="C105" s="2" t="s">
        <v>2120</v>
      </c>
      <c r="D105" s="2" t="s">
        <v>341</v>
      </c>
      <c r="E105" s="3" t="s">
        <v>342</v>
      </c>
      <c r="F105" s="2">
        <v>48</v>
      </c>
      <c r="G105" s="2" t="s">
        <v>15</v>
      </c>
      <c r="H105" s="2">
        <f>IF(AND(B105&gt;=GI_Report!$C$4,B105&lt;=GI_Report!$E$4),1,0)</f>
        <v>0</v>
      </c>
      <c r="I105" s="2">
        <f>IF(GI_Report!$C$6="All",1,IF(C105=GI_Report!$C$6,1,0))</f>
        <v>1</v>
      </c>
      <c r="J105" s="2">
        <f>IF(GI_Report!$F$6="All",1,IF(E105=GI_Report!$F$6,1,0))</f>
        <v>1</v>
      </c>
      <c r="K105" s="2" t="str">
        <f>IF(AND(H105=1,I105=1,J105=1),COUNTIFS($H$2:H105,1,$I$2:I105,1,$J$2:J105,1),"")</f>
        <v/>
      </c>
    </row>
    <row r="106" spans="1:11" ht="14.5" x14ac:dyDescent="0.35">
      <c r="A106" s="2" t="s">
        <v>2139</v>
      </c>
      <c r="B106" s="5">
        <v>46139</v>
      </c>
      <c r="C106" s="2" t="s">
        <v>2040</v>
      </c>
      <c r="D106" s="2" t="s">
        <v>59</v>
      </c>
      <c r="E106" s="3" t="s">
        <v>60</v>
      </c>
      <c r="F106" s="2">
        <v>10</v>
      </c>
      <c r="G106" s="2" t="s">
        <v>15</v>
      </c>
      <c r="H106" s="2">
        <f>IF(AND(B106&gt;=GI_Report!$C$4,B106&lt;=GI_Report!$E$4),1,0)</f>
        <v>0</v>
      </c>
      <c r="I106" s="2">
        <f>IF(GI_Report!$C$6="All",1,IF(C106=GI_Report!$C$6,1,0))</f>
        <v>1</v>
      </c>
      <c r="J106" s="2">
        <f>IF(GI_Report!$F$6="All",1,IF(E106=GI_Report!$F$6,1,0))</f>
        <v>1</v>
      </c>
      <c r="K106" s="2" t="str">
        <f>IF(AND(H106=1,I106=1,J106=1),COUNTIFS($H$2:H106,1,$I$2:I106,1,$J$2:J106,1),"")</f>
        <v/>
      </c>
    </row>
    <row r="107" spans="1:11" ht="14.5" x14ac:dyDescent="0.35">
      <c r="A107" s="2" t="s">
        <v>2140</v>
      </c>
      <c r="B107" s="5">
        <v>46191</v>
      </c>
      <c r="C107" s="2" t="s">
        <v>2141</v>
      </c>
      <c r="D107" s="2" t="s">
        <v>333</v>
      </c>
      <c r="E107" s="3" t="s">
        <v>334</v>
      </c>
      <c r="F107" s="2">
        <v>24</v>
      </c>
      <c r="G107" s="2" t="s">
        <v>15</v>
      </c>
      <c r="H107" s="2">
        <f>IF(AND(B107&gt;=GI_Report!$C$4,B107&lt;=GI_Report!$E$4),1,0)</f>
        <v>0</v>
      </c>
      <c r="I107" s="2">
        <f>IF(GI_Report!$C$6="All",1,IF(C107=GI_Report!$C$6,1,0))</f>
        <v>1</v>
      </c>
      <c r="J107" s="2">
        <f>IF(GI_Report!$F$6="All",1,IF(E107=GI_Report!$F$6,1,0))</f>
        <v>1</v>
      </c>
      <c r="K107" s="2" t="str">
        <f>IF(AND(H107=1,I107=1,J107=1),COUNTIFS($H$2:H107,1,$I$2:I107,1,$J$2:J107,1),"")</f>
        <v/>
      </c>
    </row>
    <row r="108" spans="1:11" ht="14.5" x14ac:dyDescent="0.35">
      <c r="A108" s="2" t="s">
        <v>2142</v>
      </c>
      <c r="B108" s="5">
        <v>46059</v>
      </c>
      <c r="C108" s="2" t="s">
        <v>2143</v>
      </c>
      <c r="D108" s="2" t="s">
        <v>314</v>
      </c>
      <c r="E108" s="3" t="s">
        <v>315</v>
      </c>
      <c r="F108" s="2">
        <v>48</v>
      </c>
      <c r="G108" s="2" t="s">
        <v>15</v>
      </c>
      <c r="H108" s="2">
        <f>IF(AND(B108&gt;=GI_Report!$C$4,B108&lt;=GI_Report!$E$4),1,0)</f>
        <v>1</v>
      </c>
      <c r="I108" s="2">
        <f>IF(GI_Report!$C$6="All",1,IF(C108=GI_Report!$C$6,1,0))</f>
        <v>1</v>
      </c>
      <c r="J108" s="2">
        <f>IF(GI_Report!$F$6="All",1,IF(E108=GI_Report!$F$6,1,0))</f>
        <v>1</v>
      </c>
      <c r="K108" s="2">
        <f>IF(AND(H108=1,I108=1,J108=1),COUNTIFS($H$2:H108,1,$I$2:I108,1,$J$2:J108,1),"")</f>
        <v>18</v>
      </c>
    </row>
    <row r="109" spans="1:11" ht="14.5" x14ac:dyDescent="0.35">
      <c r="A109" s="2" t="s">
        <v>2144</v>
      </c>
      <c r="B109" s="5">
        <v>46164</v>
      </c>
      <c r="C109" s="2" t="s">
        <v>2025</v>
      </c>
      <c r="D109" s="2" t="s">
        <v>218</v>
      </c>
      <c r="E109" s="3" t="s">
        <v>219</v>
      </c>
      <c r="F109" s="2">
        <v>10</v>
      </c>
      <c r="G109" s="2" t="s">
        <v>121</v>
      </c>
      <c r="H109" s="2">
        <f>IF(AND(B109&gt;=GI_Report!$C$4,B109&lt;=GI_Report!$E$4),1,0)</f>
        <v>0</v>
      </c>
      <c r="I109" s="2">
        <f>IF(GI_Report!$C$6="All",1,IF(C109=GI_Report!$C$6,1,0))</f>
        <v>1</v>
      </c>
      <c r="J109" s="2">
        <f>IF(GI_Report!$F$6="All",1,IF(E109=GI_Report!$F$6,1,0))</f>
        <v>1</v>
      </c>
      <c r="K109" s="2" t="str">
        <f>IF(AND(H109=1,I109=1,J109=1),COUNTIFS($H$2:H109,1,$I$2:I109,1,$J$2:J109,1),"")</f>
        <v/>
      </c>
    </row>
    <row r="110" spans="1:11" ht="14.5" x14ac:dyDescent="0.35">
      <c r="A110" s="2" t="s">
        <v>2145</v>
      </c>
      <c r="B110" s="5">
        <v>46076</v>
      </c>
      <c r="C110" s="2" t="s">
        <v>2146</v>
      </c>
      <c r="D110" s="2" t="s">
        <v>221</v>
      </c>
      <c r="E110" s="3" t="s">
        <v>222</v>
      </c>
      <c r="F110" s="2">
        <v>15</v>
      </c>
      <c r="G110" s="2" t="s">
        <v>121</v>
      </c>
      <c r="H110" s="2">
        <f>IF(AND(B110&gt;=GI_Report!$C$4,B110&lt;=GI_Report!$E$4),1,0)</f>
        <v>1</v>
      </c>
      <c r="I110" s="2">
        <f>IF(GI_Report!$C$6="All",1,IF(C110=GI_Report!$C$6,1,0))</f>
        <v>1</v>
      </c>
      <c r="J110" s="2">
        <f>IF(GI_Report!$F$6="All",1,IF(E110=GI_Report!$F$6,1,0))</f>
        <v>1</v>
      </c>
      <c r="K110" s="2">
        <f>IF(AND(H110=1,I110=1,J110=1),COUNTIFS($H$2:H110,1,$I$2:I110,1,$J$2:J110,1),"")</f>
        <v>19</v>
      </c>
    </row>
    <row r="111" spans="1:11" ht="14.5" x14ac:dyDescent="0.35">
      <c r="A111" s="2" t="s">
        <v>2147</v>
      </c>
      <c r="B111" s="5">
        <v>46166</v>
      </c>
      <c r="C111" s="2" t="s">
        <v>2148</v>
      </c>
      <c r="D111" s="2" t="s">
        <v>353</v>
      </c>
      <c r="E111" s="3" t="s">
        <v>354</v>
      </c>
      <c r="F111" s="2">
        <v>12</v>
      </c>
      <c r="G111" s="2" t="s">
        <v>15</v>
      </c>
      <c r="H111" s="2">
        <f>IF(AND(B111&gt;=GI_Report!$C$4,B111&lt;=GI_Report!$E$4),1,0)</f>
        <v>0</v>
      </c>
      <c r="I111" s="2">
        <f>IF(GI_Report!$C$6="All",1,IF(C111=GI_Report!$C$6,1,0))</f>
        <v>1</v>
      </c>
      <c r="J111" s="2">
        <f>IF(GI_Report!$F$6="All",1,IF(E111=GI_Report!$F$6,1,0))</f>
        <v>1</v>
      </c>
      <c r="K111" s="2" t="str">
        <f>IF(AND(H111=1,I111=1,J111=1),COUNTIFS($H$2:H111,1,$I$2:I111,1,$J$2:J111,1),"")</f>
        <v/>
      </c>
    </row>
    <row r="112" spans="1:11" ht="14.5" x14ac:dyDescent="0.35">
      <c r="A112" s="2" t="s">
        <v>2149</v>
      </c>
      <c r="B112" s="5">
        <v>46053</v>
      </c>
      <c r="C112" s="2" t="s">
        <v>2023</v>
      </c>
      <c r="D112" s="2" t="s">
        <v>200</v>
      </c>
      <c r="E112" s="3" t="s">
        <v>201</v>
      </c>
      <c r="F112" s="2">
        <v>30</v>
      </c>
      <c r="G112" s="2" t="s">
        <v>121</v>
      </c>
      <c r="H112" s="2">
        <f>IF(AND(B112&gt;=GI_Report!$C$4,B112&lt;=GI_Report!$E$4),1,0)</f>
        <v>0</v>
      </c>
      <c r="I112" s="2">
        <f>IF(GI_Report!$C$6="All",1,IF(C112=GI_Report!$C$6,1,0))</f>
        <v>1</v>
      </c>
      <c r="J112" s="2">
        <f>IF(GI_Report!$F$6="All",1,IF(E112=GI_Report!$F$6,1,0))</f>
        <v>1</v>
      </c>
      <c r="K112" s="2" t="str">
        <f>IF(AND(H112=1,I112=1,J112=1),COUNTIFS($H$2:H112,1,$I$2:I112,1,$J$2:J112,1),"")</f>
        <v/>
      </c>
    </row>
    <row r="113" spans="1:11" ht="14.5" x14ac:dyDescent="0.35">
      <c r="A113" s="2" t="s">
        <v>2150</v>
      </c>
      <c r="B113" s="5">
        <v>46085</v>
      </c>
      <c r="C113" s="2" t="s">
        <v>2027</v>
      </c>
      <c r="D113" s="2" t="s">
        <v>17</v>
      </c>
      <c r="E113" s="3" t="s">
        <v>18</v>
      </c>
      <c r="F113" s="2">
        <v>60</v>
      </c>
      <c r="G113" s="2" t="s">
        <v>15</v>
      </c>
      <c r="H113" s="2">
        <f>IF(AND(B113&gt;=GI_Report!$C$4,B113&lt;=GI_Report!$E$4),1,0)</f>
        <v>0</v>
      </c>
      <c r="I113" s="2">
        <f>IF(GI_Report!$C$6="All",1,IF(C113=GI_Report!$C$6,1,0))</f>
        <v>1</v>
      </c>
      <c r="J113" s="2">
        <f>IF(GI_Report!$F$6="All",1,IF(E113=GI_Report!$F$6,1,0))</f>
        <v>1</v>
      </c>
      <c r="K113" s="2" t="str">
        <f>IF(AND(H113=1,I113=1,J113=1),COUNTIFS($H$2:H113,1,$I$2:I113,1,$J$2:J113,1),"")</f>
        <v/>
      </c>
    </row>
    <row r="114" spans="1:11" ht="14.5" x14ac:dyDescent="0.35">
      <c r="A114" s="2" t="s">
        <v>2151</v>
      </c>
      <c r="B114" s="5">
        <v>46135</v>
      </c>
      <c r="C114" s="2" t="s">
        <v>1998</v>
      </c>
      <c r="D114" s="2" t="s">
        <v>254</v>
      </c>
      <c r="E114" s="3" t="s">
        <v>255</v>
      </c>
      <c r="F114" s="2">
        <v>30</v>
      </c>
      <c r="G114" s="2" t="s">
        <v>121</v>
      </c>
      <c r="H114" s="2">
        <f>IF(AND(B114&gt;=GI_Report!$C$4,B114&lt;=GI_Report!$E$4),1,0)</f>
        <v>0</v>
      </c>
      <c r="I114" s="2">
        <f>IF(GI_Report!$C$6="All",1,IF(C114=GI_Report!$C$6,1,0))</f>
        <v>1</v>
      </c>
      <c r="J114" s="2">
        <f>IF(GI_Report!$F$6="All",1,IF(E114=GI_Report!$F$6,1,0))</f>
        <v>1</v>
      </c>
      <c r="K114" s="2" t="str">
        <f>IF(AND(H114=1,I114=1,J114=1),COUNTIFS($H$2:H114,1,$I$2:I114,1,$J$2:J114,1),"")</f>
        <v/>
      </c>
    </row>
    <row r="115" spans="1:11" ht="14.5" x14ac:dyDescent="0.35">
      <c r="A115" s="2" t="s">
        <v>2152</v>
      </c>
      <c r="B115" s="5">
        <v>46078</v>
      </c>
      <c r="C115" s="2" t="s">
        <v>2143</v>
      </c>
      <c r="D115" s="2" t="s">
        <v>175</v>
      </c>
      <c r="E115" s="3" t="s">
        <v>176</v>
      </c>
      <c r="F115" s="2">
        <v>30</v>
      </c>
      <c r="G115" s="2" t="s">
        <v>121</v>
      </c>
      <c r="H115" s="2">
        <f>IF(AND(B115&gt;=GI_Report!$C$4,B115&lt;=GI_Report!$E$4),1,0)</f>
        <v>1</v>
      </c>
      <c r="I115" s="2">
        <f>IF(GI_Report!$C$6="All",1,IF(C115=GI_Report!$C$6,1,0))</f>
        <v>1</v>
      </c>
      <c r="J115" s="2">
        <f>IF(GI_Report!$F$6="All",1,IF(E115=GI_Report!$F$6,1,0))</f>
        <v>1</v>
      </c>
      <c r="K115" s="2">
        <f>IF(AND(H115=1,I115=1,J115=1),COUNTIFS($H$2:H115,1,$I$2:I115,1,$J$2:J115,1),"")</f>
        <v>20</v>
      </c>
    </row>
    <row r="116" spans="1:11" ht="14.5" x14ac:dyDescent="0.35">
      <c r="A116" s="2" t="s">
        <v>2153</v>
      </c>
      <c r="B116" s="5">
        <v>46096</v>
      </c>
      <c r="C116" s="2" t="s">
        <v>2154</v>
      </c>
      <c r="D116" s="2" t="s">
        <v>192</v>
      </c>
      <c r="E116" s="3" t="s">
        <v>193</v>
      </c>
      <c r="F116" s="2">
        <v>24</v>
      </c>
      <c r="G116" s="2" t="s">
        <v>121</v>
      </c>
      <c r="H116" s="2">
        <f>IF(AND(B116&gt;=GI_Report!$C$4,B116&lt;=GI_Report!$E$4),1,0)</f>
        <v>0</v>
      </c>
      <c r="I116" s="2">
        <f>IF(GI_Report!$C$6="All",1,IF(C116=GI_Report!$C$6,1,0))</f>
        <v>1</v>
      </c>
      <c r="J116" s="2">
        <f>IF(GI_Report!$F$6="All",1,IF(E116=GI_Report!$F$6,1,0))</f>
        <v>1</v>
      </c>
      <c r="K116" s="2" t="str">
        <f>IF(AND(H116=1,I116=1,J116=1),COUNTIFS($H$2:H116,1,$I$2:I116,1,$J$2:J116,1),"")</f>
        <v/>
      </c>
    </row>
    <row r="117" spans="1:11" ht="14.5" x14ac:dyDescent="0.35">
      <c r="A117" s="2" t="s">
        <v>2155</v>
      </c>
      <c r="B117" s="5">
        <v>46139</v>
      </c>
      <c r="C117" s="2" t="s">
        <v>2053</v>
      </c>
      <c r="D117" s="2" t="s">
        <v>190</v>
      </c>
      <c r="E117" s="3" t="s">
        <v>191</v>
      </c>
      <c r="F117" s="2">
        <v>30</v>
      </c>
      <c r="G117" s="2" t="s">
        <v>121</v>
      </c>
      <c r="H117" s="2">
        <f>IF(AND(B117&gt;=GI_Report!$C$4,B117&lt;=GI_Report!$E$4),1,0)</f>
        <v>0</v>
      </c>
      <c r="I117" s="2">
        <f>IF(GI_Report!$C$6="All",1,IF(C117=GI_Report!$C$6,1,0))</f>
        <v>1</v>
      </c>
      <c r="J117" s="2">
        <f>IF(GI_Report!$F$6="All",1,IF(E117=GI_Report!$F$6,1,0))</f>
        <v>1</v>
      </c>
      <c r="K117" s="2" t="str">
        <f>IF(AND(H117=1,I117=1,J117=1),COUNTIFS($H$2:H117,1,$I$2:I117,1,$J$2:J117,1),"")</f>
        <v/>
      </c>
    </row>
    <row r="118" spans="1:11" ht="14.5" x14ac:dyDescent="0.35">
      <c r="A118" s="2" t="s">
        <v>2156</v>
      </c>
      <c r="B118" s="5">
        <v>46113</v>
      </c>
      <c r="C118" s="2" t="s">
        <v>2014</v>
      </c>
      <c r="D118" s="2" t="s">
        <v>151</v>
      </c>
      <c r="E118" s="3" t="s">
        <v>152</v>
      </c>
      <c r="F118" s="2">
        <v>30</v>
      </c>
      <c r="G118" s="2" t="s">
        <v>121</v>
      </c>
      <c r="H118" s="2">
        <f>IF(AND(B118&gt;=GI_Report!$C$4,B118&lt;=GI_Report!$E$4),1,0)</f>
        <v>0</v>
      </c>
      <c r="I118" s="2">
        <f>IF(GI_Report!$C$6="All",1,IF(C118=GI_Report!$C$6,1,0))</f>
        <v>1</v>
      </c>
      <c r="J118" s="2">
        <f>IF(GI_Report!$F$6="All",1,IF(E118=GI_Report!$F$6,1,0))</f>
        <v>1</v>
      </c>
      <c r="K118" s="2" t="str">
        <f>IF(AND(H118=1,I118=1,J118=1),COUNTIFS($H$2:H118,1,$I$2:I118,1,$J$2:J118,1),"")</f>
        <v/>
      </c>
    </row>
    <row r="119" spans="1:11" ht="14.5" x14ac:dyDescent="0.35">
      <c r="A119" s="2" t="s">
        <v>2157</v>
      </c>
      <c r="B119" s="5">
        <v>46129</v>
      </c>
      <c r="C119" s="2" t="s">
        <v>2158</v>
      </c>
      <c r="D119" s="2" t="s">
        <v>324</v>
      </c>
      <c r="E119" s="3" t="s">
        <v>325</v>
      </c>
      <c r="F119" s="2">
        <v>60</v>
      </c>
      <c r="G119" s="2" t="s">
        <v>15</v>
      </c>
      <c r="H119" s="2">
        <f>IF(AND(B119&gt;=GI_Report!$C$4,B119&lt;=GI_Report!$E$4),1,0)</f>
        <v>0</v>
      </c>
      <c r="I119" s="2">
        <f>IF(GI_Report!$C$6="All",1,IF(C119=GI_Report!$C$6,1,0))</f>
        <v>1</v>
      </c>
      <c r="J119" s="2">
        <f>IF(GI_Report!$F$6="All",1,IF(E119=GI_Report!$F$6,1,0))</f>
        <v>1</v>
      </c>
      <c r="K119" s="2" t="str">
        <f>IF(AND(H119=1,I119=1,J119=1),COUNTIFS($H$2:H119,1,$I$2:I119,1,$J$2:J119,1),"")</f>
        <v/>
      </c>
    </row>
    <row r="120" spans="1:11" ht="14.5" x14ac:dyDescent="0.35">
      <c r="A120" s="2" t="s">
        <v>2159</v>
      </c>
      <c r="B120" s="5">
        <v>46152</v>
      </c>
      <c r="C120" s="2" t="s">
        <v>2089</v>
      </c>
      <c r="D120" s="2" t="s">
        <v>468</v>
      </c>
      <c r="E120" s="3" t="s">
        <v>469</v>
      </c>
      <c r="F120" s="2">
        <v>60</v>
      </c>
      <c r="G120" s="2" t="s">
        <v>121</v>
      </c>
      <c r="H120" s="2">
        <f>IF(AND(B120&gt;=GI_Report!$C$4,B120&lt;=GI_Report!$E$4),1,0)</f>
        <v>0</v>
      </c>
      <c r="I120" s="2">
        <f>IF(GI_Report!$C$6="All",1,IF(C120=GI_Report!$C$6,1,0))</f>
        <v>1</v>
      </c>
      <c r="J120" s="2">
        <f>IF(GI_Report!$F$6="All",1,IF(E120=GI_Report!$F$6,1,0))</f>
        <v>1</v>
      </c>
      <c r="K120" s="2" t="str">
        <f>IF(AND(H120=1,I120=1,J120=1),COUNTIFS($H$2:H120,1,$I$2:I120,1,$J$2:J120,1),"")</f>
        <v/>
      </c>
    </row>
    <row r="121" spans="1:11" ht="14.5" x14ac:dyDescent="0.35">
      <c r="A121" s="2" t="s">
        <v>2160</v>
      </c>
      <c r="B121" s="5">
        <v>46099</v>
      </c>
      <c r="C121" s="2" t="s">
        <v>1998</v>
      </c>
      <c r="D121" s="2" t="s">
        <v>373</v>
      </c>
      <c r="E121" s="3" t="s">
        <v>374</v>
      </c>
      <c r="F121" s="2">
        <v>30</v>
      </c>
      <c r="G121" s="2" t="s">
        <v>121</v>
      </c>
      <c r="H121" s="2">
        <f>IF(AND(B121&gt;=GI_Report!$C$4,B121&lt;=GI_Report!$E$4),1,0)</f>
        <v>0</v>
      </c>
      <c r="I121" s="2">
        <f>IF(GI_Report!$C$6="All",1,IF(C121=GI_Report!$C$6,1,0))</f>
        <v>1</v>
      </c>
      <c r="J121" s="2">
        <f>IF(GI_Report!$F$6="All",1,IF(E121=GI_Report!$F$6,1,0))</f>
        <v>1</v>
      </c>
      <c r="K121" s="2" t="str">
        <f>IF(AND(H121=1,I121=1,J121=1),COUNTIFS($H$2:H121,1,$I$2:I121,1,$J$2:J121,1),"")</f>
        <v/>
      </c>
    </row>
    <row r="122" spans="1:11" ht="14.5" x14ac:dyDescent="0.35">
      <c r="A122" s="2" t="s">
        <v>2161</v>
      </c>
      <c r="B122" s="5">
        <v>46037</v>
      </c>
      <c r="C122" s="2" t="s">
        <v>1989</v>
      </c>
      <c r="D122" s="2" t="s">
        <v>369</v>
      </c>
      <c r="E122" s="3" t="s">
        <v>370</v>
      </c>
      <c r="F122" s="2">
        <v>15</v>
      </c>
      <c r="G122" s="2" t="s">
        <v>121</v>
      </c>
      <c r="H122" s="2">
        <f>IF(AND(B122&gt;=GI_Report!$C$4,B122&lt;=GI_Report!$E$4),1,0)</f>
        <v>0</v>
      </c>
      <c r="I122" s="2">
        <f>IF(GI_Report!$C$6="All",1,IF(C122=GI_Report!$C$6,1,0))</f>
        <v>1</v>
      </c>
      <c r="J122" s="2">
        <f>IF(GI_Report!$F$6="All",1,IF(E122=GI_Report!$F$6,1,0))</f>
        <v>1</v>
      </c>
      <c r="K122" s="2" t="str">
        <f>IF(AND(H122=1,I122=1,J122=1),COUNTIFS($H$2:H122,1,$I$2:I122,1,$J$2:J122,1),"")</f>
        <v/>
      </c>
    </row>
    <row r="123" spans="1:11" ht="14.5" x14ac:dyDescent="0.35">
      <c r="A123" s="2" t="s">
        <v>2162</v>
      </c>
      <c r="B123" s="5">
        <v>46079</v>
      </c>
      <c r="C123" s="2" t="s">
        <v>2021</v>
      </c>
      <c r="D123" s="2" t="s">
        <v>54</v>
      </c>
      <c r="E123" s="3" t="s">
        <v>55</v>
      </c>
      <c r="F123" s="2">
        <v>60</v>
      </c>
      <c r="G123" s="2" t="s">
        <v>15</v>
      </c>
      <c r="H123" s="2">
        <f>IF(AND(B123&gt;=GI_Report!$C$4,B123&lt;=GI_Report!$E$4),1,0)</f>
        <v>1</v>
      </c>
      <c r="I123" s="2">
        <f>IF(GI_Report!$C$6="All",1,IF(C123=GI_Report!$C$6,1,0))</f>
        <v>1</v>
      </c>
      <c r="J123" s="2">
        <f>IF(GI_Report!$F$6="All",1,IF(E123=GI_Report!$F$6,1,0))</f>
        <v>1</v>
      </c>
      <c r="K123" s="2">
        <f>IF(AND(H123=1,I123=1,J123=1),COUNTIFS($H$2:H123,1,$I$2:I123,1,$J$2:J123,1),"")</f>
        <v>21</v>
      </c>
    </row>
    <row r="124" spans="1:11" ht="14.5" x14ac:dyDescent="0.35">
      <c r="A124" s="2" t="s">
        <v>2163</v>
      </c>
      <c r="B124" s="5">
        <v>46170</v>
      </c>
      <c r="C124" s="2" t="s">
        <v>2037</v>
      </c>
      <c r="D124" s="2" t="s">
        <v>276</v>
      </c>
      <c r="E124" s="3" t="s">
        <v>277</v>
      </c>
      <c r="F124" s="2">
        <v>12</v>
      </c>
      <c r="G124" s="2" t="s">
        <v>262</v>
      </c>
      <c r="H124" s="2">
        <f>IF(AND(B124&gt;=GI_Report!$C$4,B124&lt;=GI_Report!$E$4),1,0)</f>
        <v>0</v>
      </c>
      <c r="I124" s="2">
        <f>IF(GI_Report!$C$6="All",1,IF(C124=GI_Report!$C$6,1,0))</f>
        <v>1</v>
      </c>
      <c r="J124" s="2">
        <f>IF(GI_Report!$F$6="All",1,IF(E124=GI_Report!$F$6,1,0))</f>
        <v>1</v>
      </c>
      <c r="K124" s="2" t="str">
        <f>IF(AND(H124=1,I124=1,J124=1),COUNTIFS($H$2:H124,1,$I$2:I124,1,$J$2:J124,1),"")</f>
        <v/>
      </c>
    </row>
    <row r="125" spans="1:11" ht="14.5" x14ac:dyDescent="0.35">
      <c r="A125" s="2" t="s">
        <v>2164</v>
      </c>
      <c r="B125" s="5">
        <v>46108</v>
      </c>
      <c r="C125" s="2" t="s">
        <v>2023</v>
      </c>
      <c r="D125" s="2" t="s">
        <v>326</v>
      </c>
      <c r="E125" s="3" t="s">
        <v>327</v>
      </c>
      <c r="F125" s="2">
        <v>36</v>
      </c>
      <c r="G125" s="2" t="s">
        <v>15</v>
      </c>
      <c r="H125" s="2">
        <f>IF(AND(B125&gt;=GI_Report!$C$4,B125&lt;=GI_Report!$E$4),1,0)</f>
        <v>0</v>
      </c>
      <c r="I125" s="2">
        <f>IF(GI_Report!$C$6="All",1,IF(C125=GI_Report!$C$6,1,0))</f>
        <v>1</v>
      </c>
      <c r="J125" s="2">
        <f>IF(GI_Report!$F$6="All",1,IF(E125=GI_Report!$F$6,1,0))</f>
        <v>1</v>
      </c>
      <c r="K125" s="2" t="str">
        <f>IF(AND(H125=1,I125=1,J125=1),COUNTIFS($H$2:H125,1,$I$2:I125,1,$J$2:J125,1),"")</f>
        <v/>
      </c>
    </row>
    <row r="126" spans="1:11" ht="14.5" x14ac:dyDescent="0.35">
      <c r="A126" s="2" t="s">
        <v>2165</v>
      </c>
      <c r="B126" s="5">
        <v>46130</v>
      </c>
      <c r="C126" s="2" t="s">
        <v>2062</v>
      </c>
      <c r="D126" s="2" t="s">
        <v>391</v>
      </c>
      <c r="E126" s="3" t="s">
        <v>392</v>
      </c>
      <c r="F126" s="2">
        <v>48</v>
      </c>
      <c r="G126" s="2" t="s">
        <v>121</v>
      </c>
      <c r="H126" s="2">
        <f>IF(AND(B126&gt;=GI_Report!$C$4,B126&lt;=GI_Report!$E$4),1,0)</f>
        <v>0</v>
      </c>
      <c r="I126" s="2">
        <f>IF(GI_Report!$C$6="All",1,IF(C126=GI_Report!$C$6,1,0))</f>
        <v>1</v>
      </c>
      <c r="J126" s="2">
        <f>IF(GI_Report!$F$6="All",1,IF(E126=GI_Report!$F$6,1,0))</f>
        <v>1</v>
      </c>
      <c r="K126" s="2" t="str">
        <f>IF(AND(H126=1,I126=1,J126=1),COUNTIFS($H$2:H126,1,$I$2:I126,1,$J$2:J126,1),"")</f>
        <v/>
      </c>
    </row>
    <row r="127" spans="1:11" ht="14.5" x14ac:dyDescent="0.35">
      <c r="A127" s="2" t="s">
        <v>2166</v>
      </c>
      <c r="B127" s="5">
        <v>46042</v>
      </c>
      <c r="C127" s="2" t="s">
        <v>2108</v>
      </c>
      <c r="D127" s="2" t="s">
        <v>235</v>
      </c>
      <c r="E127" s="3" t="s">
        <v>236</v>
      </c>
      <c r="F127" s="2">
        <v>5</v>
      </c>
      <c r="G127" s="2" t="s">
        <v>121</v>
      </c>
      <c r="H127" s="2">
        <f>IF(AND(B127&gt;=GI_Report!$C$4,B127&lt;=GI_Report!$E$4),1,0)</f>
        <v>0</v>
      </c>
      <c r="I127" s="2">
        <f>IF(GI_Report!$C$6="All",1,IF(C127=GI_Report!$C$6,1,0))</f>
        <v>1</v>
      </c>
      <c r="J127" s="2">
        <f>IF(GI_Report!$F$6="All",1,IF(E127=GI_Report!$F$6,1,0))</f>
        <v>1</v>
      </c>
      <c r="K127" s="2" t="str">
        <f>IF(AND(H127=1,I127=1,J127=1),COUNTIFS($H$2:H127,1,$I$2:I127,1,$J$2:J127,1),"")</f>
        <v/>
      </c>
    </row>
    <row r="128" spans="1:11" ht="14.5" x14ac:dyDescent="0.35">
      <c r="A128" s="2" t="s">
        <v>2167</v>
      </c>
      <c r="B128" s="5">
        <v>46171</v>
      </c>
      <c r="C128" s="2" t="s">
        <v>2168</v>
      </c>
      <c r="D128" s="2" t="s">
        <v>72</v>
      </c>
      <c r="E128" s="3" t="s">
        <v>73</v>
      </c>
      <c r="F128" s="2">
        <v>24</v>
      </c>
      <c r="G128" s="2" t="s">
        <v>15</v>
      </c>
      <c r="H128" s="2">
        <f>IF(AND(B128&gt;=GI_Report!$C$4,B128&lt;=GI_Report!$E$4),1,0)</f>
        <v>0</v>
      </c>
      <c r="I128" s="2">
        <f>IF(GI_Report!$C$6="All",1,IF(C128=GI_Report!$C$6,1,0))</f>
        <v>1</v>
      </c>
      <c r="J128" s="2">
        <f>IF(GI_Report!$F$6="All",1,IF(E128=GI_Report!$F$6,1,0))</f>
        <v>1</v>
      </c>
      <c r="K128" s="2" t="str">
        <f>IF(AND(H128=1,I128=1,J128=1),COUNTIFS($H$2:H128,1,$I$2:I128,1,$J$2:J128,1),"")</f>
        <v/>
      </c>
    </row>
    <row r="129" spans="1:11" ht="14.5" x14ac:dyDescent="0.35">
      <c r="A129" s="2" t="s">
        <v>2169</v>
      </c>
      <c r="B129" s="5">
        <v>46123</v>
      </c>
      <c r="C129" s="2" t="s">
        <v>2005</v>
      </c>
      <c r="D129" s="2" t="s">
        <v>324</v>
      </c>
      <c r="E129" s="3" t="s">
        <v>325</v>
      </c>
      <c r="F129" s="2">
        <v>30</v>
      </c>
      <c r="G129" s="2" t="s">
        <v>15</v>
      </c>
      <c r="H129" s="2">
        <f>IF(AND(B129&gt;=GI_Report!$C$4,B129&lt;=GI_Report!$E$4),1,0)</f>
        <v>0</v>
      </c>
      <c r="I129" s="2">
        <f>IF(GI_Report!$C$6="All",1,IF(C129=GI_Report!$C$6,1,0))</f>
        <v>1</v>
      </c>
      <c r="J129" s="2">
        <f>IF(GI_Report!$F$6="All",1,IF(E129=GI_Report!$F$6,1,0))</f>
        <v>1</v>
      </c>
      <c r="K129" s="2" t="str">
        <f>IF(AND(H129=1,I129=1,J129=1),COUNTIFS($H$2:H129,1,$I$2:I129,1,$J$2:J129,1),"")</f>
        <v/>
      </c>
    </row>
    <row r="130" spans="1:11" ht="14.5" x14ac:dyDescent="0.35">
      <c r="A130" s="2" t="s">
        <v>2170</v>
      </c>
      <c r="B130" s="5">
        <v>46027</v>
      </c>
      <c r="C130" s="2" t="s">
        <v>2171</v>
      </c>
      <c r="D130" s="2" t="s">
        <v>347</v>
      </c>
      <c r="E130" s="3" t="s">
        <v>348</v>
      </c>
      <c r="F130" s="2">
        <v>12</v>
      </c>
      <c r="G130" s="2" t="s">
        <v>15</v>
      </c>
      <c r="H130" s="2">
        <f>IF(AND(B130&gt;=GI_Report!$C$4,B130&lt;=GI_Report!$E$4),1,0)</f>
        <v>0</v>
      </c>
      <c r="I130" s="2">
        <f>IF(GI_Report!$C$6="All",1,IF(C130=GI_Report!$C$6,1,0))</f>
        <v>1</v>
      </c>
      <c r="J130" s="2">
        <f>IF(GI_Report!$F$6="All",1,IF(E130=GI_Report!$F$6,1,0))</f>
        <v>1</v>
      </c>
      <c r="K130" s="2" t="str">
        <f>IF(AND(H130=1,I130=1,J130=1),COUNTIFS($H$2:H130,1,$I$2:I130,1,$J$2:J130,1),"")</f>
        <v/>
      </c>
    </row>
    <row r="131" spans="1:11" ht="14.5" x14ac:dyDescent="0.35">
      <c r="A131" s="2" t="s">
        <v>2172</v>
      </c>
      <c r="B131" s="5">
        <v>46173</v>
      </c>
      <c r="C131" s="2" t="s">
        <v>2049</v>
      </c>
      <c r="D131" s="2" t="s">
        <v>297</v>
      </c>
      <c r="E131" s="3" t="s">
        <v>298</v>
      </c>
      <c r="F131" s="2">
        <v>24</v>
      </c>
      <c r="G131" s="2" t="s">
        <v>262</v>
      </c>
      <c r="H131" s="2">
        <f>IF(AND(B131&gt;=GI_Report!$C$4,B131&lt;=GI_Report!$E$4),1,0)</f>
        <v>0</v>
      </c>
      <c r="I131" s="2">
        <f>IF(GI_Report!$C$6="All",1,IF(C131=GI_Report!$C$6,1,0))</f>
        <v>1</v>
      </c>
      <c r="J131" s="2">
        <f>IF(GI_Report!$F$6="All",1,IF(E131=GI_Report!$F$6,1,0))</f>
        <v>1</v>
      </c>
      <c r="K131" s="2" t="str">
        <f>IF(AND(H131=1,I131=1,J131=1),COUNTIFS($H$2:H131,1,$I$2:I131,1,$J$2:J131,1),"")</f>
        <v/>
      </c>
    </row>
    <row r="132" spans="1:11" ht="14.5" x14ac:dyDescent="0.35">
      <c r="A132" s="2" t="s">
        <v>2173</v>
      </c>
      <c r="B132" s="5">
        <v>46035</v>
      </c>
      <c r="C132" s="2" t="s">
        <v>2008</v>
      </c>
      <c r="D132" s="2" t="s">
        <v>190</v>
      </c>
      <c r="E132" s="3" t="s">
        <v>191</v>
      </c>
      <c r="F132" s="2">
        <v>12</v>
      </c>
      <c r="G132" s="2" t="s">
        <v>121</v>
      </c>
      <c r="H132" s="2">
        <f>IF(AND(B132&gt;=GI_Report!$C$4,B132&lt;=GI_Report!$E$4),1,0)</f>
        <v>0</v>
      </c>
      <c r="I132" s="2">
        <f>IF(GI_Report!$C$6="All",1,IF(C132=GI_Report!$C$6,1,0))</f>
        <v>1</v>
      </c>
      <c r="J132" s="2">
        <f>IF(GI_Report!$F$6="All",1,IF(E132=GI_Report!$F$6,1,0))</f>
        <v>1</v>
      </c>
      <c r="K132" s="2" t="str">
        <f>IF(AND(H132=1,I132=1,J132=1),COUNTIFS($H$2:H132,1,$I$2:I132,1,$J$2:J132,1),"")</f>
        <v/>
      </c>
    </row>
    <row r="133" spans="1:11" ht="14.5" x14ac:dyDescent="0.35">
      <c r="A133" s="2" t="s">
        <v>2174</v>
      </c>
      <c r="B133" s="5">
        <v>46094</v>
      </c>
      <c r="C133" s="2" t="s">
        <v>2067</v>
      </c>
      <c r="D133" s="2" t="s">
        <v>341</v>
      </c>
      <c r="E133" s="3" t="s">
        <v>342</v>
      </c>
      <c r="F133" s="2">
        <v>20</v>
      </c>
      <c r="G133" s="2" t="s">
        <v>15</v>
      </c>
      <c r="H133" s="2">
        <f>IF(AND(B133&gt;=GI_Report!$C$4,B133&lt;=GI_Report!$E$4),1,0)</f>
        <v>0</v>
      </c>
      <c r="I133" s="2">
        <f>IF(GI_Report!$C$6="All",1,IF(C133=GI_Report!$C$6,1,0))</f>
        <v>1</v>
      </c>
      <c r="J133" s="2">
        <f>IF(GI_Report!$F$6="All",1,IF(E133=GI_Report!$F$6,1,0))</f>
        <v>1</v>
      </c>
      <c r="K133" s="2" t="str">
        <f>IF(AND(H133=1,I133=1,J133=1),COUNTIFS($H$2:H133,1,$I$2:I133,1,$J$2:J133,1),"")</f>
        <v/>
      </c>
    </row>
    <row r="134" spans="1:11" ht="14.5" x14ac:dyDescent="0.35">
      <c r="A134" s="2" t="s">
        <v>2175</v>
      </c>
      <c r="B134" s="5">
        <v>46130</v>
      </c>
      <c r="C134" s="2" t="s">
        <v>2120</v>
      </c>
      <c r="D134" s="2" t="s">
        <v>468</v>
      </c>
      <c r="E134" s="3" t="s">
        <v>469</v>
      </c>
      <c r="F134" s="2">
        <v>5</v>
      </c>
      <c r="G134" s="2" t="s">
        <v>121</v>
      </c>
      <c r="H134" s="2">
        <f>IF(AND(B134&gt;=GI_Report!$C$4,B134&lt;=GI_Report!$E$4),1,0)</f>
        <v>0</v>
      </c>
      <c r="I134" s="2">
        <f>IF(GI_Report!$C$6="All",1,IF(C134=GI_Report!$C$6,1,0))</f>
        <v>1</v>
      </c>
      <c r="J134" s="2">
        <f>IF(GI_Report!$F$6="All",1,IF(E134=GI_Report!$F$6,1,0))</f>
        <v>1</v>
      </c>
      <c r="K134" s="2" t="str">
        <f>IF(AND(H134=1,I134=1,J134=1),COUNTIFS($H$2:H134,1,$I$2:I134,1,$J$2:J134,1),"")</f>
        <v/>
      </c>
    </row>
    <row r="135" spans="1:11" ht="14.5" x14ac:dyDescent="0.35">
      <c r="A135" s="2" t="s">
        <v>2176</v>
      </c>
      <c r="B135" s="5">
        <v>46039</v>
      </c>
      <c r="C135" s="2" t="s">
        <v>2000</v>
      </c>
      <c r="D135" s="2" t="s">
        <v>239</v>
      </c>
      <c r="E135" s="3" t="s">
        <v>240</v>
      </c>
      <c r="F135" s="2">
        <v>5</v>
      </c>
      <c r="G135" s="2" t="s">
        <v>121</v>
      </c>
      <c r="H135" s="2">
        <f>IF(AND(B135&gt;=GI_Report!$C$4,B135&lt;=GI_Report!$E$4),1,0)</f>
        <v>0</v>
      </c>
      <c r="I135" s="2">
        <f>IF(GI_Report!$C$6="All",1,IF(C135=GI_Report!$C$6,1,0))</f>
        <v>1</v>
      </c>
      <c r="J135" s="2">
        <f>IF(GI_Report!$F$6="All",1,IF(E135=GI_Report!$F$6,1,0))</f>
        <v>1</v>
      </c>
      <c r="K135" s="2" t="str">
        <f>IF(AND(H135=1,I135=1,J135=1),COUNTIFS($H$2:H135,1,$I$2:I135,1,$J$2:J135,1),"")</f>
        <v/>
      </c>
    </row>
    <row r="136" spans="1:11" ht="14.5" x14ac:dyDescent="0.35">
      <c r="A136" s="2" t="s">
        <v>2177</v>
      </c>
      <c r="B136" s="5">
        <v>46075</v>
      </c>
      <c r="C136" s="2" t="s">
        <v>2078</v>
      </c>
      <c r="D136" s="2" t="s">
        <v>419</v>
      </c>
      <c r="E136" s="3" t="s">
        <v>420</v>
      </c>
      <c r="F136" s="2">
        <v>30</v>
      </c>
      <c r="G136" s="2" t="s">
        <v>121</v>
      </c>
      <c r="H136" s="2">
        <f>IF(AND(B136&gt;=GI_Report!$C$4,B136&lt;=GI_Report!$E$4),1,0)</f>
        <v>1</v>
      </c>
      <c r="I136" s="2">
        <f>IF(GI_Report!$C$6="All",1,IF(C136=GI_Report!$C$6,1,0))</f>
        <v>1</v>
      </c>
      <c r="J136" s="2">
        <f>IF(GI_Report!$F$6="All",1,IF(E136=GI_Report!$F$6,1,0))</f>
        <v>1</v>
      </c>
      <c r="K136" s="2">
        <f>IF(AND(H136=1,I136=1,J136=1),COUNTIFS($H$2:H136,1,$I$2:I136,1,$J$2:J136,1),"")</f>
        <v>22</v>
      </c>
    </row>
    <row r="137" spans="1:11" ht="14.5" x14ac:dyDescent="0.35">
      <c r="A137" s="2" t="s">
        <v>2178</v>
      </c>
      <c r="B137" s="5">
        <v>46055</v>
      </c>
      <c r="C137" s="2" t="s">
        <v>2179</v>
      </c>
      <c r="D137" s="2" t="s">
        <v>335</v>
      </c>
      <c r="E137" s="3" t="s">
        <v>336</v>
      </c>
      <c r="F137" s="2">
        <v>10</v>
      </c>
      <c r="G137" s="2" t="s">
        <v>15</v>
      </c>
      <c r="H137" s="2">
        <f>IF(AND(B137&gt;=GI_Report!$C$4,B137&lt;=GI_Report!$E$4),1,0)</f>
        <v>1</v>
      </c>
      <c r="I137" s="2">
        <f>IF(GI_Report!$C$6="All",1,IF(C137=GI_Report!$C$6,1,0))</f>
        <v>1</v>
      </c>
      <c r="J137" s="2">
        <f>IF(GI_Report!$F$6="All",1,IF(E137=GI_Report!$F$6,1,0))</f>
        <v>1</v>
      </c>
      <c r="K137" s="2">
        <f>IF(AND(H137=1,I137=1,J137=1),COUNTIFS($H$2:H137,1,$I$2:I137,1,$J$2:J137,1),"")</f>
        <v>23</v>
      </c>
    </row>
    <row r="138" spans="1:11" ht="14.5" x14ac:dyDescent="0.35">
      <c r="A138" s="2" t="s">
        <v>2180</v>
      </c>
      <c r="B138" s="5">
        <v>46083</v>
      </c>
      <c r="C138" s="2" t="s">
        <v>2053</v>
      </c>
      <c r="D138" s="2" t="s">
        <v>288</v>
      </c>
      <c r="E138" s="3" t="s">
        <v>289</v>
      </c>
      <c r="F138" s="2">
        <v>12</v>
      </c>
      <c r="G138" s="2" t="s">
        <v>262</v>
      </c>
      <c r="H138" s="2">
        <f>IF(AND(B138&gt;=GI_Report!$C$4,B138&lt;=GI_Report!$E$4),1,0)</f>
        <v>0</v>
      </c>
      <c r="I138" s="2">
        <f>IF(GI_Report!$C$6="All",1,IF(C138=GI_Report!$C$6,1,0))</f>
        <v>1</v>
      </c>
      <c r="J138" s="2">
        <f>IF(GI_Report!$F$6="All",1,IF(E138=GI_Report!$F$6,1,0))</f>
        <v>1</v>
      </c>
      <c r="K138" s="2" t="str">
        <f>IF(AND(H138=1,I138=1,J138=1),COUNTIFS($H$2:H138,1,$I$2:I138,1,$J$2:J138,1),"")</f>
        <v/>
      </c>
    </row>
    <row r="139" spans="1:11" ht="14.5" x14ac:dyDescent="0.35">
      <c r="A139" s="2" t="s">
        <v>2181</v>
      </c>
      <c r="B139" s="5">
        <v>46130</v>
      </c>
      <c r="C139" s="2" t="s">
        <v>2182</v>
      </c>
      <c r="D139" s="2" t="s">
        <v>308</v>
      </c>
      <c r="E139" s="3" t="s">
        <v>309</v>
      </c>
      <c r="F139" s="2">
        <v>12</v>
      </c>
      <c r="G139" s="2" t="s">
        <v>15</v>
      </c>
      <c r="H139" s="2">
        <f>IF(AND(B139&gt;=GI_Report!$C$4,B139&lt;=GI_Report!$E$4),1,0)</f>
        <v>0</v>
      </c>
      <c r="I139" s="2">
        <f>IF(GI_Report!$C$6="All",1,IF(C139=GI_Report!$C$6,1,0))</f>
        <v>1</v>
      </c>
      <c r="J139" s="2">
        <f>IF(GI_Report!$F$6="All",1,IF(E139=GI_Report!$F$6,1,0))</f>
        <v>1</v>
      </c>
      <c r="K139" s="2" t="str">
        <f>IF(AND(H139=1,I139=1,J139=1),COUNTIFS($H$2:H139,1,$I$2:I139,1,$J$2:J139,1),"")</f>
        <v/>
      </c>
    </row>
    <row r="140" spans="1:11" ht="14.5" x14ac:dyDescent="0.35">
      <c r="A140" s="2" t="s">
        <v>2183</v>
      </c>
      <c r="B140" s="5">
        <v>46071</v>
      </c>
      <c r="C140" s="2" t="s">
        <v>2062</v>
      </c>
      <c r="D140" s="2" t="s">
        <v>103</v>
      </c>
      <c r="E140" s="3" t="s">
        <v>104</v>
      </c>
      <c r="F140" s="2">
        <v>10</v>
      </c>
      <c r="G140" s="2" t="s">
        <v>15</v>
      </c>
      <c r="H140" s="2">
        <f>IF(AND(B140&gt;=GI_Report!$C$4,B140&lt;=GI_Report!$E$4),1,0)</f>
        <v>1</v>
      </c>
      <c r="I140" s="2">
        <f>IF(GI_Report!$C$6="All",1,IF(C140=GI_Report!$C$6,1,0))</f>
        <v>1</v>
      </c>
      <c r="J140" s="2">
        <f>IF(GI_Report!$F$6="All",1,IF(E140=GI_Report!$F$6,1,0))</f>
        <v>1</v>
      </c>
      <c r="K140" s="2">
        <f>IF(AND(H140=1,I140=1,J140=1),COUNTIFS($H$2:H140,1,$I$2:I140,1,$J$2:J140,1),"")</f>
        <v>24</v>
      </c>
    </row>
    <row r="141" spans="1:11" ht="14.5" x14ac:dyDescent="0.35">
      <c r="A141" s="2" t="s">
        <v>2184</v>
      </c>
      <c r="B141" s="5">
        <v>46156</v>
      </c>
      <c r="C141" s="2" t="s">
        <v>2148</v>
      </c>
      <c r="D141" s="2" t="s">
        <v>192</v>
      </c>
      <c r="E141" s="3" t="s">
        <v>193</v>
      </c>
      <c r="F141" s="2">
        <v>60</v>
      </c>
      <c r="G141" s="2" t="s">
        <v>121</v>
      </c>
      <c r="H141" s="2">
        <f>IF(AND(B141&gt;=GI_Report!$C$4,B141&lt;=GI_Report!$E$4),1,0)</f>
        <v>0</v>
      </c>
      <c r="I141" s="2">
        <f>IF(GI_Report!$C$6="All",1,IF(C141=GI_Report!$C$6,1,0))</f>
        <v>1</v>
      </c>
      <c r="J141" s="2">
        <f>IF(GI_Report!$F$6="All",1,IF(E141=GI_Report!$F$6,1,0))</f>
        <v>1</v>
      </c>
      <c r="K141" s="2" t="str">
        <f>IF(AND(H141=1,I141=1,J141=1),COUNTIFS($H$2:H141,1,$I$2:I141,1,$J$2:J141,1),"")</f>
        <v/>
      </c>
    </row>
    <row r="142" spans="1:11" ht="14.5" x14ac:dyDescent="0.35">
      <c r="A142" s="2" t="s">
        <v>2185</v>
      </c>
      <c r="B142" s="5">
        <v>46056</v>
      </c>
      <c r="C142" s="2" t="s">
        <v>2021</v>
      </c>
      <c r="D142" s="2" t="s">
        <v>347</v>
      </c>
      <c r="E142" s="3" t="s">
        <v>348</v>
      </c>
      <c r="F142" s="2">
        <v>48</v>
      </c>
      <c r="G142" s="2" t="s">
        <v>15</v>
      </c>
      <c r="H142" s="2">
        <f>IF(AND(B142&gt;=GI_Report!$C$4,B142&lt;=GI_Report!$E$4),1,0)</f>
        <v>1</v>
      </c>
      <c r="I142" s="2">
        <f>IF(GI_Report!$C$6="All",1,IF(C142=GI_Report!$C$6,1,0))</f>
        <v>1</v>
      </c>
      <c r="J142" s="2">
        <f>IF(GI_Report!$F$6="All",1,IF(E142=GI_Report!$F$6,1,0))</f>
        <v>1</v>
      </c>
      <c r="K142" s="2">
        <f>IF(AND(H142=1,I142=1,J142=1),COUNTIFS($H$2:H142,1,$I$2:I142,1,$J$2:J142,1),"")</f>
        <v>25</v>
      </c>
    </row>
    <row r="143" spans="1:11" ht="14.5" x14ac:dyDescent="0.35">
      <c r="A143" s="2" t="s">
        <v>2186</v>
      </c>
      <c r="B143" s="5">
        <v>46138</v>
      </c>
      <c r="C143" s="2" t="s">
        <v>2035</v>
      </c>
      <c r="D143" s="2" t="s">
        <v>21</v>
      </c>
      <c r="E143" s="3" t="s">
        <v>22</v>
      </c>
      <c r="F143" s="2">
        <v>60</v>
      </c>
      <c r="G143" s="2" t="s">
        <v>15</v>
      </c>
      <c r="H143" s="2">
        <f>IF(AND(B143&gt;=GI_Report!$C$4,B143&lt;=GI_Report!$E$4),1,0)</f>
        <v>0</v>
      </c>
      <c r="I143" s="2">
        <f>IF(GI_Report!$C$6="All",1,IF(C143=GI_Report!$C$6,1,0))</f>
        <v>1</v>
      </c>
      <c r="J143" s="2">
        <f>IF(GI_Report!$F$6="All",1,IF(E143=GI_Report!$F$6,1,0))</f>
        <v>1</v>
      </c>
      <c r="K143" s="2" t="str">
        <f>IF(AND(H143=1,I143=1,J143=1),COUNTIFS($H$2:H143,1,$I$2:I143,1,$J$2:J143,1),"")</f>
        <v/>
      </c>
    </row>
    <row r="144" spans="1:11" ht="14.5" x14ac:dyDescent="0.35">
      <c r="A144" s="2" t="s">
        <v>2187</v>
      </c>
      <c r="B144" s="5">
        <v>46161</v>
      </c>
      <c r="C144" s="2" t="s">
        <v>2060</v>
      </c>
      <c r="D144" s="2" t="s">
        <v>460</v>
      </c>
      <c r="E144" s="3" t="s">
        <v>461</v>
      </c>
      <c r="F144" s="2">
        <v>12</v>
      </c>
      <c r="G144" s="2" t="s">
        <v>121</v>
      </c>
      <c r="H144" s="2">
        <f>IF(AND(B144&gt;=GI_Report!$C$4,B144&lt;=GI_Report!$E$4),1,0)</f>
        <v>0</v>
      </c>
      <c r="I144" s="2">
        <f>IF(GI_Report!$C$6="All",1,IF(C144=GI_Report!$C$6,1,0))</f>
        <v>1</v>
      </c>
      <c r="J144" s="2">
        <f>IF(GI_Report!$F$6="All",1,IF(E144=GI_Report!$F$6,1,0))</f>
        <v>1</v>
      </c>
      <c r="K144" s="2" t="str">
        <f>IF(AND(H144=1,I144=1,J144=1),COUNTIFS($H$2:H144,1,$I$2:I144,1,$J$2:J144,1),"")</f>
        <v/>
      </c>
    </row>
    <row r="145" spans="1:11" ht="14.5" x14ac:dyDescent="0.35">
      <c r="A145" s="2" t="s">
        <v>2188</v>
      </c>
      <c r="B145" s="5">
        <v>46145</v>
      </c>
      <c r="C145" s="2" t="s">
        <v>2005</v>
      </c>
      <c r="D145" s="2" t="s">
        <v>474</v>
      </c>
      <c r="E145" s="3" t="s">
        <v>475</v>
      </c>
      <c r="F145" s="2">
        <v>12</v>
      </c>
      <c r="G145" s="2" t="s">
        <v>121</v>
      </c>
      <c r="H145" s="2">
        <f>IF(AND(B145&gt;=GI_Report!$C$4,B145&lt;=GI_Report!$E$4),1,0)</f>
        <v>0</v>
      </c>
      <c r="I145" s="2">
        <f>IF(GI_Report!$C$6="All",1,IF(C145=GI_Report!$C$6,1,0))</f>
        <v>1</v>
      </c>
      <c r="J145" s="2">
        <f>IF(GI_Report!$F$6="All",1,IF(E145=GI_Report!$F$6,1,0))</f>
        <v>1</v>
      </c>
      <c r="K145" s="2" t="str">
        <f>IF(AND(H145=1,I145=1,J145=1),COUNTIFS($H$2:H145,1,$I$2:I145,1,$J$2:J145,1),"")</f>
        <v/>
      </c>
    </row>
    <row r="146" spans="1:11" ht="14.5" x14ac:dyDescent="0.35">
      <c r="A146" s="2" t="s">
        <v>2189</v>
      </c>
      <c r="B146" s="5">
        <v>46135</v>
      </c>
      <c r="C146" s="2" t="s">
        <v>2097</v>
      </c>
      <c r="D146" s="2" t="s">
        <v>326</v>
      </c>
      <c r="E146" s="3" t="s">
        <v>327</v>
      </c>
      <c r="F146" s="2">
        <v>20</v>
      </c>
      <c r="G146" s="2" t="s">
        <v>15</v>
      </c>
      <c r="H146" s="2">
        <f>IF(AND(B146&gt;=GI_Report!$C$4,B146&lt;=GI_Report!$E$4),1,0)</f>
        <v>0</v>
      </c>
      <c r="I146" s="2">
        <f>IF(GI_Report!$C$6="All",1,IF(C146=GI_Report!$C$6,1,0))</f>
        <v>1</v>
      </c>
      <c r="J146" s="2">
        <f>IF(GI_Report!$F$6="All",1,IF(E146=GI_Report!$F$6,1,0))</f>
        <v>1</v>
      </c>
      <c r="K146" s="2" t="str">
        <f>IF(AND(H146=1,I146=1,J146=1),COUNTIFS($H$2:H146,1,$I$2:I146,1,$J$2:J146,1),"")</f>
        <v/>
      </c>
    </row>
    <row r="147" spans="1:11" ht="14.5" x14ac:dyDescent="0.35">
      <c r="A147" s="2" t="s">
        <v>2190</v>
      </c>
      <c r="B147" s="5">
        <v>46082</v>
      </c>
      <c r="C147" s="2" t="s">
        <v>2191</v>
      </c>
      <c r="D147" s="2" t="s">
        <v>375</v>
      </c>
      <c r="E147" s="3" t="s">
        <v>376</v>
      </c>
      <c r="F147" s="2">
        <v>12</v>
      </c>
      <c r="G147" s="2" t="s">
        <v>121</v>
      </c>
      <c r="H147" s="2">
        <f>IF(AND(B147&gt;=GI_Report!$C$4,B147&lt;=GI_Report!$E$4),1,0)</f>
        <v>0</v>
      </c>
      <c r="I147" s="2">
        <f>IF(GI_Report!$C$6="All",1,IF(C147=GI_Report!$C$6,1,0))</f>
        <v>1</v>
      </c>
      <c r="J147" s="2">
        <f>IF(GI_Report!$F$6="All",1,IF(E147=GI_Report!$F$6,1,0))</f>
        <v>1</v>
      </c>
      <c r="K147" s="2" t="str">
        <f>IF(AND(H147=1,I147=1,J147=1),COUNTIFS($H$2:H147,1,$I$2:I147,1,$J$2:J147,1),"")</f>
        <v/>
      </c>
    </row>
    <row r="148" spans="1:11" ht="14.5" x14ac:dyDescent="0.35">
      <c r="A148" s="2" t="s">
        <v>2192</v>
      </c>
      <c r="B148" s="5">
        <v>46192</v>
      </c>
      <c r="C148" s="2" t="s">
        <v>2171</v>
      </c>
      <c r="D148" s="2" t="s">
        <v>268</v>
      </c>
      <c r="E148" s="3" t="s">
        <v>269</v>
      </c>
      <c r="F148" s="2">
        <v>60</v>
      </c>
      <c r="G148" s="2" t="s">
        <v>262</v>
      </c>
      <c r="H148" s="2">
        <f>IF(AND(B148&gt;=GI_Report!$C$4,B148&lt;=GI_Report!$E$4),1,0)</f>
        <v>0</v>
      </c>
      <c r="I148" s="2">
        <f>IF(GI_Report!$C$6="All",1,IF(C148=GI_Report!$C$6,1,0))</f>
        <v>1</v>
      </c>
      <c r="J148" s="2">
        <f>IF(GI_Report!$F$6="All",1,IF(E148=GI_Report!$F$6,1,0))</f>
        <v>1</v>
      </c>
      <c r="K148" s="2" t="str">
        <f>IF(AND(H148=1,I148=1,J148=1),COUNTIFS($H$2:H148,1,$I$2:I148,1,$J$2:J148,1),"")</f>
        <v/>
      </c>
    </row>
    <row r="149" spans="1:11" ht="14.5" x14ac:dyDescent="0.35">
      <c r="A149" s="2" t="s">
        <v>2193</v>
      </c>
      <c r="B149" s="5">
        <v>46121</v>
      </c>
      <c r="C149" s="2" t="s">
        <v>2062</v>
      </c>
      <c r="D149" s="2" t="s">
        <v>84</v>
      </c>
      <c r="E149" s="3" t="s">
        <v>85</v>
      </c>
      <c r="F149" s="2">
        <v>12</v>
      </c>
      <c r="G149" s="2" t="s">
        <v>15</v>
      </c>
      <c r="H149" s="2">
        <f>IF(AND(B149&gt;=GI_Report!$C$4,B149&lt;=GI_Report!$E$4),1,0)</f>
        <v>0</v>
      </c>
      <c r="I149" s="2">
        <f>IF(GI_Report!$C$6="All",1,IF(C149=GI_Report!$C$6,1,0))</f>
        <v>1</v>
      </c>
      <c r="J149" s="2">
        <f>IF(GI_Report!$F$6="All",1,IF(E149=GI_Report!$F$6,1,0))</f>
        <v>1</v>
      </c>
      <c r="K149" s="2" t="str">
        <f>IF(AND(H149=1,I149=1,J149=1),COUNTIFS($H$2:H149,1,$I$2:I149,1,$J$2:J149,1),"")</f>
        <v/>
      </c>
    </row>
    <row r="150" spans="1:11" ht="14.5" x14ac:dyDescent="0.35">
      <c r="A150" s="2" t="s">
        <v>2194</v>
      </c>
      <c r="B150" s="5">
        <v>46088</v>
      </c>
      <c r="C150" s="2" t="s">
        <v>1995</v>
      </c>
      <c r="D150" s="2" t="s">
        <v>136</v>
      </c>
      <c r="E150" s="3" t="s">
        <v>137</v>
      </c>
      <c r="F150" s="2">
        <v>60</v>
      </c>
      <c r="G150" s="2" t="s">
        <v>121</v>
      </c>
      <c r="H150" s="2">
        <f>IF(AND(B150&gt;=GI_Report!$C$4,B150&lt;=GI_Report!$E$4),1,0)</f>
        <v>0</v>
      </c>
      <c r="I150" s="2">
        <f>IF(GI_Report!$C$6="All",1,IF(C150=GI_Report!$C$6,1,0))</f>
        <v>1</v>
      </c>
      <c r="J150" s="2">
        <f>IF(GI_Report!$F$6="All",1,IF(E150=GI_Report!$F$6,1,0))</f>
        <v>1</v>
      </c>
      <c r="K150" s="2" t="str">
        <f>IF(AND(H150=1,I150=1,J150=1),COUNTIFS($H$2:H150,1,$I$2:I150,1,$J$2:J150,1),"")</f>
        <v/>
      </c>
    </row>
    <row r="151" spans="1:11" ht="14.5" x14ac:dyDescent="0.35">
      <c r="A151" s="2" t="s">
        <v>2195</v>
      </c>
      <c r="B151" s="5">
        <v>46095</v>
      </c>
      <c r="C151" s="2" t="s">
        <v>2029</v>
      </c>
      <c r="D151" s="2" t="s">
        <v>399</v>
      </c>
      <c r="E151" s="3" t="s">
        <v>400</v>
      </c>
      <c r="F151" s="2">
        <v>15</v>
      </c>
      <c r="G151" s="2" t="s">
        <v>121</v>
      </c>
      <c r="H151" s="2">
        <f>IF(AND(B151&gt;=GI_Report!$C$4,B151&lt;=GI_Report!$E$4),1,0)</f>
        <v>0</v>
      </c>
      <c r="I151" s="2">
        <f>IF(GI_Report!$C$6="All",1,IF(C151=GI_Report!$C$6,1,0))</f>
        <v>1</v>
      </c>
      <c r="J151" s="2">
        <f>IF(GI_Report!$F$6="All",1,IF(E151=GI_Report!$F$6,1,0))</f>
        <v>1</v>
      </c>
      <c r="K151" s="2" t="str">
        <f>IF(AND(H151=1,I151=1,J151=1),COUNTIFS($H$2:H151,1,$I$2:I151,1,$J$2:J151,1),"")</f>
        <v/>
      </c>
    </row>
    <row r="152" spans="1:11" ht="14.5" x14ac:dyDescent="0.35">
      <c r="A152" s="2" t="s">
        <v>2196</v>
      </c>
      <c r="B152" s="5">
        <v>46168</v>
      </c>
      <c r="C152" s="2" t="s">
        <v>1989</v>
      </c>
      <c r="D152" s="2" t="s">
        <v>100</v>
      </c>
      <c r="E152" s="3" t="s">
        <v>101</v>
      </c>
      <c r="F152" s="2">
        <v>12</v>
      </c>
      <c r="G152" s="2" t="s">
        <v>15</v>
      </c>
      <c r="H152" s="2">
        <f>IF(AND(B152&gt;=GI_Report!$C$4,B152&lt;=GI_Report!$E$4),1,0)</f>
        <v>0</v>
      </c>
      <c r="I152" s="2">
        <f>IF(GI_Report!$C$6="All",1,IF(C152=GI_Report!$C$6,1,0))</f>
        <v>1</v>
      </c>
      <c r="J152" s="2">
        <f>IF(GI_Report!$F$6="All",1,IF(E152=GI_Report!$F$6,1,0))</f>
        <v>1</v>
      </c>
      <c r="K152" s="2" t="str">
        <f>IF(AND(H152=1,I152=1,J152=1),COUNTIFS($H$2:H152,1,$I$2:I152,1,$J$2:J152,1),"")</f>
        <v/>
      </c>
    </row>
    <row r="153" spans="1:11" ht="14.5" x14ac:dyDescent="0.35">
      <c r="A153" s="2" t="s">
        <v>2197</v>
      </c>
      <c r="B153" s="5">
        <v>46198</v>
      </c>
      <c r="C153" s="2" t="s">
        <v>2130</v>
      </c>
      <c r="D153" s="2" t="s">
        <v>318</v>
      </c>
      <c r="E153" s="3" t="s">
        <v>319</v>
      </c>
      <c r="F153" s="2">
        <v>10</v>
      </c>
      <c r="G153" s="2" t="s">
        <v>15</v>
      </c>
      <c r="H153" s="2">
        <f>IF(AND(B153&gt;=GI_Report!$C$4,B153&lt;=GI_Report!$E$4),1,0)</f>
        <v>0</v>
      </c>
      <c r="I153" s="2">
        <f>IF(GI_Report!$C$6="All",1,IF(C153=GI_Report!$C$6,1,0))</f>
        <v>1</v>
      </c>
      <c r="J153" s="2">
        <f>IF(GI_Report!$F$6="All",1,IF(E153=GI_Report!$F$6,1,0))</f>
        <v>1</v>
      </c>
      <c r="K153" s="2" t="str">
        <f>IF(AND(H153=1,I153=1,J153=1),COUNTIFS($H$2:H153,1,$I$2:I153,1,$J$2:J153,1),"")</f>
        <v/>
      </c>
    </row>
    <row r="154" spans="1:11" ht="14.5" x14ac:dyDescent="0.35">
      <c r="A154" s="2" t="s">
        <v>2198</v>
      </c>
      <c r="B154" s="5">
        <v>46119</v>
      </c>
      <c r="C154" s="2" t="s">
        <v>2108</v>
      </c>
      <c r="D154" s="2" t="s">
        <v>369</v>
      </c>
      <c r="E154" s="3" t="s">
        <v>370</v>
      </c>
      <c r="F154" s="2">
        <v>36</v>
      </c>
      <c r="G154" s="2" t="s">
        <v>121</v>
      </c>
      <c r="H154" s="2">
        <f>IF(AND(B154&gt;=GI_Report!$C$4,B154&lt;=GI_Report!$E$4),1,0)</f>
        <v>0</v>
      </c>
      <c r="I154" s="2">
        <f>IF(GI_Report!$C$6="All",1,IF(C154=GI_Report!$C$6,1,0))</f>
        <v>1</v>
      </c>
      <c r="J154" s="2">
        <f>IF(GI_Report!$F$6="All",1,IF(E154=GI_Report!$F$6,1,0))</f>
        <v>1</v>
      </c>
      <c r="K154" s="2" t="str">
        <f>IF(AND(H154=1,I154=1,J154=1),COUNTIFS($H$2:H154,1,$I$2:I154,1,$J$2:J154,1),"")</f>
        <v/>
      </c>
    </row>
    <row r="155" spans="1:11" ht="14.5" x14ac:dyDescent="0.35">
      <c r="A155" s="2" t="s">
        <v>2199</v>
      </c>
      <c r="B155" s="5">
        <v>46064</v>
      </c>
      <c r="C155" s="2" t="s">
        <v>2099</v>
      </c>
      <c r="D155" s="2" t="s">
        <v>393</v>
      </c>
      <c r="E155" s="3" t="s">
        <v>394</v>
      </c>
      <c r="F155" s="2">
        <v>20</v>
      </c>
      <c r="G155" s="2" t="s">
        <v>121</v>
      </c>
      <c r="H155" s="2">
        <f>IF(AND(B155&gt;=GI_Report!$C$4,B155&lt;=GI_Report!$E$4),1,0)</f>
        <v>1</v>
      </c>
      <c r="I155" s="2">
        <f>IF(GI_Report!$C$6="All",1,IF(C155=GI_Report!$C$6,1,0))</f>
        <v>1</v>
      </c>
      <c r="J155" s="2">
        <f>IF(GI_Report!$F$6="All",1,IF(E155=GI_Report!$F$6,1,0))</f>
        <v>1</v>
      </c>
      <c r="K155" s="2">
        <f>IF(AND(H155=1,I155=1,J155=1),COUNTIFS($H$2:H155,1,$I$2:I155,1,$J$2:J155,1),"")</f>
        <v>26</v>
      </c>
    </row>
    <row r="156" spans="1:11" ht="14.5" x14ac:dyDescent="0.35">
      <c r="A156" s="2" t="s">
        <v>2200</v>
      </c>
      <c r="B156" s="5">
        <v>46116</v>
      </c>
      <c r="C156" s="2" t="s">
        <v>1983</v>
      </c>
      <c r="D156" s="2" t="s">
        <v>188</v>
      </c>
      <c r="E156" s="3" t="s">
        <v>189</v>
      </c>
      <c r="F156" s="2">
        <v>30</v>
      </c>
      <c r="G156" s="2" t="s">
        <v>121</v>
      </c>
      <c r="H156" s="2">
        <f>IF(AND(B156&gt;=GI_Report!$C$4,B156&lt;=GI_Report!$E$4),1,0)</f>
        <v>0</v>
      </c>
      <c r="I156" s="2">
        <f>IF(GI_Report!$C$6="All",1,IF(C156=GI_Report!$C$6,1,0))</f>
        <v>1</v>
      </c>
      <c r="J156" s="2">
        <f>IF(GI_Report!$F$6="All",1,IF(E156=GI_Report!$F$6,1,0))</f>
        <v>1</v>
      </c>
      <c r="K156" s="2" t="str">
        <f>IF(AND(H156=1,I156=1,J156=1),COUNTIFS($H$2:H156,1,$I$2:I156,1,$J$2:J156,1),"")</f>
        <v/>
      </c>
    </row>
    <row r="157" spans="1:11" ht="14.5" x14ac:dyDescent="0.35">
      <c r="A157" s="2" t="s">
        <v>2201</v>
      </c>
      <c r="B157" s="5">
        <v>46197</v>
      </c>
      <c r="C157" s="2" t="s">
        <v>2075</v>
      </c>
      <c r="D157" s="2" t="s">
        <v>391</v>
      </c>
      <c r="E157" s="3" t="s">
        <v>392</v>
      </c>
      <c r="F157" s="2">
        <v>48</v>
      </c>
      <c r="G157" s="2" t="s">
        <v>121</v>
      </c>
      <c r="H157" s="2">
        <f>IF(AND(B157&gt;=GI_Report!$C$4,B157&lt;=GI_Report!$E$4),1,0)</f>
        <v>0</v>
      </c>
      <c r="I157" s="2">
        <f>IF(GI_Report!$C$6="All",1,IF(C157=GI_Report!$C$6,1,0))</f>
        <v>1</v>
      </c>
      <c r="J157" s="2">
        <f>IF(GI_Report!$F$6="All",1,IF(E157=GI_Report!$F$6,1,0))</f>
        <v>1</v>
      </c>
      <c r="K157" s="2" t="str">
        <f>IF(AND(H157=1,I157=1,J157=1),COUNTIFS($H$2:H157,1,$I$2:I157,1,$J$2:J157,1),"")</f>
        <v/>
      </c>
    </row>
    <row r="158" spans="1:11" ht="14.5" x14ac:dyDescent="0.35">
      <c r="A158" s="2" t="s">
        <v>2202</v>
      </c>
      <c r="B158" s="5">
        <v>46197</v>
      </c>
      <c r="C158" s="2" t="s">
        <v>2058</v>
      </c>
      <c r="D158" s="2" t="s">
        <v>456</v>
      </c>
      <c r="E158" s="3" t="s">
        <v>457</v>
      </c>
      <c r="F158" s="2">
        <v>48</v>
      </c>
      <c r="G158" s="2" t="s">
        <v>121</v>
      </c>
      <c r="H158" s="2">
        <f>IF(AND(B158&gt;=GI_Report!$C$4,B158&lt;=GI_Report!$E$4),1,0)</f>
        <v>0</v>
      </c>
      <c r="I158" s="2">
        <f>IF(GI_Report!$C$6="All",1,IF(C158=GI_Report!$C$6,1,0))</f>
        <v>1</v>
      </c>
      <c r="J158" s="2">
        <f>IF(GI_Report!$F$6="All",1,IF(E158=GI_Report!$F$6,1,0))</f>
        <v>1</v>
      </c>
      <c r="K158" s="2" t="str">
        <f>IF(AND(H158=1,I158=1,J158=1),COUNTIFS($H$2:H158,1,$I$2:I158,1,$J$2:J158,1),"")</f>
        <v/>
      </c>
    </row>
    <row r="159" spans="1:11" ht="14.5" x14ac:dyDescent="0.35">
      <c r="A159" s="2" t="s">
        <v>2203</v>
      </c>
      <c r="B159" s="5">
        <v>46060</v>
      </c>
      <c r="C159" s="2" t="s">
        <v>2089</v>
      </c>
      <c r="D159" s="2" t="s">
        <v>351</v>
      </c>
      <c r="E159" s="3" t="s">
        <v>352</v>
      </c>
      <c r="F159" s="2">
        <v>10</v>
      </c>
      <c r="G159" s="2" t="s">
        <v>15</v>
      </c>
      <c r="H159" s="2">
        <f>IF(AND(B159&gt;=GI_Report!$C$4,B159&lt;=GI_Report!$E$4),1,0)</f>
        <v>1</v>
      </c>
      <c r="I159" s="2">
        <f>IF(GI_Report!$C$6="All",1,IF(C159=GI_Report!$C$6,1,0))</f>
        <v>1</v>
      </c>
      <c r="J159" s="2">
        <f>IF(GI_Report!$F$6="All",1,IF(E159=GI_Report!$F$6,1,0))</f>
        <v>1</v>
      </c>
      <c r="K159" s="2">
        <f>IF(AND(H159=1,I159=1,J159=1),COUNTIFS($H$2:H159,1,$I$2:I159,1,$J$2:J159,1),"")</f>
        <v>27</v>
      </c>
    </row>
    <row r="160" spans="1:11" ht="14.5" x14ac:dyDescent="0.35">
      <c r="A160" s="2" t="s">
        <v>2204</v>
      </c>
      <c r="B160" s="5">
        <v>46186</v>
      </c>
      <c r="C160" s="2" t="s">
        <v>2037</v>
      </c>
      <c r="D160" s="2" t="s">
        <v>207</v>
      </c>
      <c r="E160" s="3" t="s">
        <v>208</v>
      </c>
      <c r="F160" s="2">
        <v>48</v>
      </c>
      <c r="G160" s="2" t="s">
        <v>121</v>
      </c>
      <c r="H160" s="2">
        <f>IF(AND(B160&gt;=GI_Report!$C$4,B160&lt;=GI_Report!$E$4),1,0)</f>
        <v>0</v>
      </c>
      <c r="I160" s="2">
        <f>IF(GI_Report!$C$6="All",1,IF(C160=GI_Report!$C$6,1,0))</f>
        <v>1</v>
      </c>
      <c r="J160" s="2">
        <f>IF(GI_Report!$F$6="All",1,IF(E160=GI_Report!$F$6,1,0))</f>
        <v>1</v>
      </c>
      <c r="K160" s="2" t="str">
        <f>IF(AND(H160=1,I160=1,J160=1),COUNTIFS($H$2:H160,1,$I$2:I160,1,$J$2:J160,1),"")</f>
        <v/>
      </c>
    </row>
    <row r="161" spans="1:11" ht="14.5" x14ac:dyDescent="0.35">
      <c r="A161" s="2" t="s">
        <v>2205</v>
      </c>
      <c r="B161" s="5">
        <v>46168</v>
      </c>
      <c r="C161" s="2" t="s">
        <v>2043</v>
      </c>
      <c r="D161" s="2" t="s">
        <v>272</v>
      </c>
      <c r="E161" s="3" t="s">
        <v>273</v>
      </c>
      <c r="F161" s="2">
        <v>30</v>
      </c>
      <c r="G161" s="2" t="s">
        <v>262</v>
      </c>
      <c r="H161" s="2">
        <f>IF(AND(B161&gt;=GI_Report!$C$4,B161&lt;=GI_Report!$E$4),1,0)</f>
        <v>0</v>
      </c>
      <c r="I161" s="2">
        <f>IF(GI_Report!$C$6="All",1,IF(C161=GI_Report!$C$6,1,0))</f>
        <v>1</v>
      </c>
      <c r="J161" s="2">
        <f>IF(GI_Report!$F$6="All",1,IF(E161=GI_Report!$F$6,1,0))</f>
        <v>1</v>
      </c>
      <c r="K161" s="2" t="str">
        <f>IF(AND(H161=1,I161=1,J161=1),COUNTIFS($H$2:H161,1,$I$2:I161,1,$J$2:J161,1),"")</f>
        <v/>
      </c>
    </row>
    <row r="162" spans="1:11" ht="14.5" x14ac:dyDescent="0.35">
      <c r="A162" s="2" t="s">
        <v>2206</v>
      </c>
      <c r="B162" s="5">
        <v>46141</v>
      </c>
      <c r="C162" s="2" t="s">
        <v>2120</v>
      </c>
      <c r="D162" s="2" t="s">
        <v>284</v>
      </c>
      <c r="E162" s="3" t="s">
        <v>285</v>
      </c>
      <c r="F162" s="2">
        <v>30</v>
      </c>
      <c r="G162" s="2" t="s">
        <v>262</v>
      </c>
      <c r="H162" s="2">
        <f>IF(AND(B162&gt;=GI_Report!$C$4,B162&lt;=GI_Report!$E$4),1,0)</f>
        <v>0</v>
      </c>
      <c r="I162" s="2">
        <f>IF(GI_Report!$C$6="All",1,IF(C162=GI_Report!$C$6,1,0))</f>
        <v>1</v>
      </c>
      <c r="J162" s="2">
        <f>IF(GI_Report!$F$6="All",1,IF(E162=GI_Report!$F$6,1,0))</f>
        <v>1</v>
      </c>
      <c r="K162" s="2" t="str">
        <f>IF(AND(H162=1,I162=1,J162=1),COUNTIFS($H$2:H162,1,$I$2:I162,1,$J$2:J162,1),"")</f>
        <v/>
      </c>
    </row>
    <row r="163" spans="1:11" ht="14.5" x14ac:dyDescent="0.35">
      <c r="A163" s="2" t="s">
        <v>2207</v>
      </c>
      <c r="B163" s="5">
        <v>46062</v>
      </c>
      <c r="C163" s="2" t="s">
        <v>2014</v>
      </c>
      <c r="D163" s="2" t="s">
        <v>335</v>
      </c>
      <c r="E163" s="3" t="s">
        <v>336</v>
      </c>
      <c r="F163" s="2">
        <v>5</v>
      </c>
      <c r="G163" s="2" t="s">
        <v>15</v>
      </c>
      <c r="H163" s="2">
        <f>IF(AND(B163&gt;=GI_Report!$C$4,B163&lt;=GI_Report!$E$4),1,0)</f>
        <v>1</v>
      </c>
      <c r="I163" s="2">
        <f>IF(GI_Report!$C$6="All",1,IF(C163=GI_Report!$C$6,1,0))</f>
        <v>1</v>
      </c>
      <c r="J163" s="2">
        <f>IF(GI_Report!$F$6="All",1,IF(E163=GI_Report!$F$6,1,0))</f>
        <v>1</v>
      </c>
      <c r="K163" s="2">
        <f>IF(AND(H163=1,I163=1,J163=1),COUNTIFS($H$2:H163,1,$I$2:I163,1,$J$2:J163,1),"")</f>
        <v>28</v>
      </c>
    </row>
    <row r="164" spans="1:11" ht="14.5" x14ac:dyDescent="0.35">
      <c r="A164" s="2" t="s">
        <v>2208</v>
      </c>
      <c r="B164" s="5">
        <v>46185</v>
      </c>
      <c r="C164" s="2" t="s">
        <v>2091</v>
      </c>
      <c r="D164" s="2" t="s">
        <v>42</v>
      </c>
      <c r="E164" s="3" t="s">
        <v>43</v>
      </c>
      <c r="F164" s="2">
        <v>5</v>
      </c>
      <c r="G164" s="2" t="s">
        <v>15</v>
      </c>
      <c r="H164" s="2">
        <f>IF(AND(B164&gt;=GI_Report!$C$4,B164&lt;=GI_Report!$E$4),1,0)</f>
        <v>0</v>
      </c>
      <c r="I164" s="2">
        <f>IF(GI_Report!$C$6="All",1,IF(C164=GI_Report!$C$6,1,0))</f>
        <v>1</v>
      </c>
      <c r="J164" s="2">
        <f>IF(GI_Report!$F$6="All",1,IF(E164=GI_Report!$F$6,1,0))</f>
        <v>1</v>
      </c>
      <c r="K164" s="2" t="str">
        <f>IF(AND(H164=1,I164=1,J164=1),COUNTIFS($H$2:H164,1,$I$2:I164,1,$J$2:J164,1),"")</f>
        <v/>
      </c>
    </row>
    <row r="165" spans="1:11" ht="14.5" x14ac:dyDescent="0.35">
      <c r="A165" s="2" t="s">
        <v>2209</v>
      </c>
      <c r="B165" s="5">
        <v>46142</v>
      </c>
      <c r="C165" s="2" t="s">
        <v>2081</v>
      </c>
      <c r="D165" s="2" t="s">
        <v>31</v>
      </c>
      <c r="E165" s="3" t="s">
        <v>32</v>
      </c>
      <c r="F165" s="2">
        <v>15</v>
      </c>
      <c r="G165" s="2" t="s">
        <v>15</v>
      </c>
      <c r="H165" s="2">
        <f>IF(AND(B165&gt;=GI_Report!$C$4,B165&lt;=GI_Report!$E$4),1,0)</f>
        <v>0</v>
      </c>
      <c r="I165" s="2">
        <f>IF(GI_Report!$C$6="All",1,IF(C165=GI_Report!$C$6,1,0))</f>
        <v>1</v>
      </c>
      <c r="J165" s="2">
        <f>IF(GI_Report!$F$6="All",1,IF(E165=GI_Report!$F$6,1,0))</f>
        <v>1</v>
      </c>
      <c r="K165" s="2" t="str">
        <f>IF(AND(H165=1,I165=1,J165=1),COUNTIFS($H$2:H165,1,$I$2:I165,1,$J$2:J165,1),"")</f>
        <v/>
      </c>
    </row>
    <row r="166" spans="1:11" ht="14.5" x14ac:dyDescent="0.35">
      <c r="A166" s="2" t="s">
        <v>2210</v>
      </c>
      <c r="B166" s="5">
        <v>46049</v>
      </c>
      <c r="C166" s="2" t="s">
        <v>2070</v>
      </c>
      <c r="D166" s="2" t="s">
        <v>266</v>
      </c>
      <c r="E166" s="3" t="s">
        <v>267</v>
      </c>
      <c r="F166" s="2">
        <v>20</v>
      </c>
      <c r="G166" s="2" t="s">
        <v>262</v>
      </c>
      <c r="H166" s="2">
        <f>IF(AND(B166&gt;=GI_Report!$C$4,B166&lt;=GI_Report!$E$4),1,0)</f>
        <v>0</v>
      </c>
      <c r="I166" s="2">
        <f>IF(GI_Report!$C$6="All",1,IF(C166=GI_Report!$C$6,1,0))</f>
        <v>1</v>
      </c>
      <c r="J166" s="2">
        <f>IF(GI_Report!$F$6="All",1,IF(E166=GI_Report!$F$6,1,0))</f>
        <v>1</v>
      </c>
      <c r="K166" s="2" t="str">
        <f>IF(AND(H166=1,I166=1,J166=1),COUNTIFS($H$2:H166,1,$I$2:I166,1,$J$2:J166,1),"")</f>
        <v/>
      </c>
    </row>
    <row r="167" spans="1:11" ht="14.5" x14ac:dyDescent="0.35">
      <c r="A167" s="2" t="s">
        <v>2211</v>
      </c>
      <c r="B167" s="5">
        <v>46147</v>
      </c>
      <c r="C167" s="2" t="s">
        <v>2143</v>
      </c>
      <c r="D167" s="2" t="s">
        <v>52</v>
      </c>
      <c r="E167" s="3" t="s">
        <v>53</v>
      </c>
      <c r="F167" s="2">
        <v>15</v>
      </c>
      <c r="G167" s="2" t="s">
        <v>15</v>
      </c>
      <c r="H167" s="2">
        <f>IF(AND(B167&gt;=GI_Report!$C$4,B167&lt;=GI_Report!$E$4),1,0)</f>
        <v>0</v>
      </c>
      <c r="I167" s="2">
        <f>IF(GI_Report!$C$6="All",1,IF(C167=GI_Report!$C$6,1,0))</f>
        <v>1</v>
      </c>
      <c r="J167" s="2">
        <f>IF(GI_Report!$F$6="All",1,IF(E167=GI_Report!$F$6,1,0))</f>
        <v>1</v>
      </c>
      <c r="K167" s="2" t="str">
        <f>IF(AND(H167=1,I167=1,J167=1),COUNTIFS($H$2:H167,1,$I$2:I167,1,$J$2:J167,1),"")</f>
        <v/>
      </c>
    </row>
    <row r="168" spans="1:11" ht="14.5" x14ac:dyDescent="0.35">
      <c r="A168" s="2" t="s">
        <v>2212</v>
      </c>
      <c r="B168" s="5">
        <v>46162</v>
      </c>
      <c r="C168" s="2" t="s">
        <v>2115</v>
      </c>
      <c r="D168" s="2" t="s">
        <v>186</v>
      </c>
      <c r="E168" s="3" t="s">
        <v>187</v>
      </c>
      <c r="F168" s="2">
        <v>24</v>
      </c>
      <c r="G168" s="2" t="s">
        <v>121</v>
      </c>
      <c r="H168" s="2">
        <f>IF(AND(B168&gt;=GI_Report!$C$4,B168&lt;=GI_Report!$E$4),1,0)</f>
        <v>0</v>
      </c>
      <c r="I168" s="2">
        <f>IF(GI_Report!$C$6="All",1,IF(C168=GI_Report!$C$6,1,0))</f>
        <v>1</v>
      </c>
      <c r="J168" s="2">
        <f>IF(GI_Report!$F$6="All",1,IF(E168=GI_Report!$F$6,1,0))</f>
        <v>1</v>
      </c>
      <c r="K168" s="2" t="str">
        <f>IF(AND(H168=1,I168=1,J168=1),COUNTIFS($H$2:H168,1,$I$2:I168,1,$J$2:J168,1),"")</f>
        <v/>
      </c>
    </row>
    <row r="169" spans="1:11" ht="14.5" x14ac:dyDescent="0.35">
      <c r="A169" s="2" t="s">
        <v>2213</v>
      </c>
      <c r="B169" s="5">
        <v>46173</v>
      </c>
      <c r="C169" s="2" t="s">
        <v>2141</v>
      </c>
      <c r="D169" s="2" t="s">
        <v>316</v>
      </c>
      <c r="E169" s="3" t="s">
        <v>317</v>
      </c>
      <c r="F169" s="2">
        <v>10</v>
      </c>
      <c r="G169" s="2" t="s">
        <v>15</v>
      </c>
      <c r="H169" s="2">
        <f>IF(AND(B169&gt;=GI_Report!$C$4,B169&lt;=GI_Report!$E$4),1,0)</f>
        <v>0</v>
      </c>
      <c r="I169" s="2">
        <f>IF(GI_Report!$C$6="All",1,IF(C169=GI_Report!$C$6,1,0))</f>
        <v>1</v>
      </c>
      <c r="J169" s="2">
        <f>IF(GI_Report!$F$6="All",1,IF(E169=GI_Report!$F$6,1,0))</f>
        <v>1</v>
      </c>
      <c r="K169" s="2" t="str">
        <f>IF(AND(H169=1,I169=1,J169=1),COUNTIFS($H$2:H169,1,$I$2:I169,1,$J$2:J169,1),"")</f>
        <v/>
      </c>
    </row>
    <row r="170" spans="1:11" ht="14.5" x14ac:dyDescent="0.35">
      <c r="A170" s="2" t="s">
        <v>2214</v>
      </c>
      <c r="B170" s="5">
        <v>46167</v>
      </c>
      <c r="C170" s="2" t="s">
        <v>2182</v>
      </c>
      <c r="D170" s="2" t="s">
        <v>454</v>
      </c>
      <c r="E170" s="3" t="s">
        <v>455</v>
      </c>
      <c r="F170" s="2">
        <v>24</v>
      </c>
      <c r="G170" s="2" t="s">
        <v>121</v>
      </c>
      <c r="H170" s="2">
        <f>IF(AND(B170&gt;=GI_Report!$C$4,B170&lt;=GI_Report!$E$4),1,0)</f>
        <v>0</v>
      </c>
      <c r="I170" s="2">
        <f>IF(GI_Report!$C$6="All",1,IF(C170=GI_Report!$C$6,1,0))</f>
        <v>1</v>
      </c>
      <c r="J170" s="2">
        <f>IF(GI_Report!$F$6="All",1,IF(E170=GI_Report!$F$6,1,0))</f>
        <v>1</v>
      </c>
      <c r="K170" s="2" t="str">
        <f>IF(AND(H170=1,I170=1,J170=1),COUNTIFS($H$2:H170,1,$I$2:I170,1,$J$2:J170,1),"")</f>
        <v/>
      </c>
    </row>
    <row r="171" spans="1:11" ht="14.5" x14ac:dyDescent="0.35">
      <c r="A171" s="2" t="s">
        <v>2215</v>
      </c>
      <c r="B171" s="5">
        <v>46148</v>
      </c>
      <c r="C171" s="2" t="s">
        <v>1989</v>
      </c>
      <c r="D171" s="2" t="s">
        <v>397</v>
      </c>
      <c r="E171" s="3" t="s">
        <v>398</v>
      </c>
      <c r="F171" s="2">
        <v>60</v>
      </c>
      <c r="G171" s="2" t="s">
        <v>121</v>
      </c>
      <c r="H171" s="2">
        <f>IF(AND(B171&gt;=GI_Report!$C$4,B171&lt;=GI_Report!$E$4),1,0)</f>
        <v>0</v>
      </c>
      <c r="I171" s="2">
        <f>IF(GI_Report!$C$6="All",1,IF(C171=GI_Report!$C$6,1,0))</f>
        <v>1</v>
      </c>
      <c r="J171" s="2">
        <f>IF(GI_Report!$F$6="All",1,IF(E171=GI_Report!$F$6,1,0))</f>
        <v>1</v>
      </c>
      <c r="K171" s="2" t="str">
        <f>IF(AND(H171=1,I171=1,J171=1),COUNTIFS($H$2:H171,1,$I$2:I171,1,$J$2:J171,1),"")</f>
        <v/>
      </c>
    </row>
    <row r="172" spans="1:11" ht="14.5" x14ac:dyDescent="0.35">
      <c r="A172" s="2" t="s">
        <v>2216</v>
      </c>
      <c r="B172" s="5">
        <v>46080</v>
      </c>
      <c r="C172" s="2" t="s">
        <v>2099</v>
      </c>
      <c r="D172" s="2" t="s">
        <v>407</v>
      </c>
      <c r="E172" s="3" t="s">
        <v>408</v>
      </c>
      <c r="F172" s="2">
        <v>24</v>
      </c>
      <c r="G172" s="2" t="s">
        <v>121</v>
      </c>
      <c r="H172" s="2">
        <f>IF(AND(B172&gt;=GI_Report!$C$4,B172&lt;=GI_Report!$E$4),1,0)</f>
        <v>1</v>
      </c>
      <c r="I172" s="2">
        <f>IF(GI_Report!$C$6="All",1,IF(C172=GI_Report!$C$6,1,0))</f>
        <v>1</v>
      </c>
      <c r="J172" s="2">
        <f>IF(GI_Report!$F$6="All",1,IF(E172=GI_Report!$F$6,1,0))</f>
        <v>1</v>
      </c>
      <c r="K172" s="2">
        <f>IF(AND(H172=1,I172=1,J172=1),COUNTIFS($H$2:H172,1,$I$2:I172,1,$J$2:J172,1),"")</f>
        <v>29</v>
      </c>
    </row>
    <row r="173" spans="1:11" ht="14.5" x14ac:dyDescent="0.35">
      <c r="A173" s="2" t="s">
        <v>2217</v>
      </c>
      <c r="B173" s="5">
        <v>46201</v>
      </c>
      <c r="C173" s="2" t="s">
        <v>2218</v>
      </c>
      <c r="D173" s="2" t="s">
        <v>433</v>
      </c>
      <c r="E173" s="3" t="s">
        <v>434</v>
      </c>
      <c r="F173" s="2">
        <v>10</v>
      </c>
      <c r="G173" s="2" t="s">
        <v>121</v>
      </c>
      <c r="H173" s="2">
        <f>IF(AND(B173&gt;=GI_Report!$C$4,B173&lt;=GI_Report!$E$4),1,0)</f>
        <v>0</v>
      </c>
      <c r="I173" s="2">
        <f>IF(GI_Report!$C$6="All",1,IF(C173=GI_Report!$C$6,1,0))</f>
        <v>1</v>
      </c>
      <c r="J173" s="2">
        <f>IF(GI_Report!$F$6="All",1,IF(E173=GI_Report!$F$6,1,0))</f>
        <v>1</v>
      </c>
      <c r="K173" s="2" t="str">
        <f>IF(AND(H173=1,I173=1,J173=1),COUNTIFS($H$2:H173,1,$I$2:I173,1,$J$2:J173,1),"")</f>
        <v/>
      </c>
    </row>
    <row r="174" spans="1:11" ht="14.5" x14ac:dyDescent="0.35">
      <c r="A174" s="2" t="s">
        <v>2219</v>
      </c>
      <c r="B174" s="5">
        <v>46024</v>
      </c>
      <c r="C174" s="2" t="s">
        <v>2045</v>
      </c>
      <c r="D174" s="2" t="s">
        <v>82</v>
      </c>
      <c r="E174" s="3" t="s">
        <v>83</v>
      </c>
      <c r="F174" s="2">
        <v>48</v>
      </c>
      <c r="G174" s="2" t="s">
        <v>15</v>
      </c>
      <c r="H174" s="2">
        <f>IF(AND(B174&gt;=GI_Report!$C$4,B174&lt;=GI_Report!$E$4),1,0)</f>
        <v>0</v>
      </c>
      <c r="I174" s="2">
        <f>IF(GI_Report!$C$6="All",1,IF(C174=GI_Report!$C$6,1,0))</f>
        <v>1</v>
      </c>
      <c r="J174" s="2">
        <f>IF(GI_Report!$F$6="All",1,IF(E174=GI_Report!$F$6,1,0))</f>
        <v>1</v>
      </c>
      <c r="K174" s="2" t="str">
        <f>IF(AND(H174=1,I174=1,J174=1),COUNTIFS($H$2:H174,1,$I$2:I174,1,$J$2:J174,1),"")</f>
        <v/>
      </c>
    </row>
    <row r="175" spans="1:11" ht="14.5" x14ac:dyDescent="0.35">
      <c r="A175" s="2" t="s">
        <v>2220</v>
      </c>
      <c r="B175" s="5">
        <v>46141</v>
      </c>
      <c r="C175" s="2" t="s">
        <v>2051</v>
      </c>
      <c r="D175" s="2" t="s">
        <v>228</v>
      </c>
      <c r="E175" s="3" t="s">
        <v>229</v>
      </c>
      <c r="F175" s="2">
        <v>24</v>
      </c>
      <c r="G175" s="2" t="s">
        <v>121</v>
      </c>
      <c r="H175" s="2">
        <f>IF(AND(B175&gt;=GI_Report!$C$4,B175&lt;=GI_Report!$E$4),1,0)</f>
        <v>0</v>
      </c>
      <c r="I175" s="2">
        <f>IF(GI_Report!$C$6="All",1,IF(C175=GI_Report!$C$6,1,0))</f>
        <v>1</v>
      </c>
      <c r="J175" s="2">
        <f>IF(GI_Report!$F$6="All",1,IF(E175=GI_Report!$F$6,1,0))</f>
        <v>1</v>
      </c>
      <c r="K175" s="2" t="str">
        <f>IF(AND(H175=1,I175=1,J175=1),COUNTIFS($H$2:H175,1,$I$2:I175,1,$J$2:J175,1),"")</f>
        <v/>
      </c>
    </row>
    <row r="176" spans="1:11" ht="14.5" x14ac:dyDescent="0.35">
      <c r="A176" s="2" t="s">
        <v>2221</v>
      </c>
      <c r="B176" s="5">
        <v>46187</v>
      </c>
      <c r="C176" s="2" t="s">
        <v>1993</v>
      </c>
      <c r="D176" s="2" t="s">
        <v>223</v>
      </c>
      <c r="E176" s="3" t="s">
        <v>224</v>
      </c>
      <c r="F176" s="2">
        <v>10</v>
      </c>
      <c r="G176" s="2" t="s">
        <v>121</v>
      </c>
      <c r="H176" s="2">
        <f>IF(AND(B176&gt;=GI_Report!$C$4,B176&lt;=GI_Report!$E$4),1,0)</f>
        <v>0</v>
      </c>
      <c r="I176" s="2">
        <f>IF(GI_Report!$C$6="All",1,IF(C176=GI_Report!$C$6,1,0))</f>
        <v>1</v>
      </c>
      <c r="J176" s="2">
        <f>IF(GI_Report!$F$6="All",1,IF(E176=GI_Report!$F$6,1,0))</f>
        <v>1</v>
      </c>
      <c r="K176" s="2" t="str">
        <f>IF(AND(H176=1,I176=1,J176=1),COUNTIFS($H$2:H176,1,$I$2:I176,1,$J$2:J176,1),"")</f>
        <v/>
      </c>
    </row>
    <row r="177" spans="1:11" ht="14.5" x14ac:dyDescent="0.35">
      <c r="A177" s="2" t="s">
        <v>2222</v>
      </c>
      <c r="B177" s="5">
        <v>46158</v>
      </c>
      <c r="C177" s="2" t="s">
        <v>2110</v>
      </c>
      <c r="D177" s="2" t="s">
        <v>407</v>
      </c>
      <c r="E177" s="3" t="s">
        <v>408</v>
      </c>
      <c r="F177" s="2">
        <v>12</v>
      </c>
      <c r="G177" s="2" t="s">
        <v>121</v>
      </c>
      <c r="H177" s="2">
        <f>IF(AND(B177&gt;=GI_Report!$C$4,B177&lt;=GI_Report!$E$4),1,0)</f>
        <v>0</v>
      </c>
      <c r="I177" s="2">
        <f>IF(GI_Report!$C$6="All",1,IF(C177=GI_Report!$C$6,1,0))</f>
        <v>1</v>
      </c>
      <c r="J177" s="2">
        <f>IF(GI_Report!$F$6="All",1,IF(E177=GI_Report!$F$6,1,0))</f>
        <v>1</v>
      </c>
      <c r="K177" s="2" t="str">
        <f>IF(AND(H177=1,I177=1,J177=1),COUNTIFS($H$2:H177,1,$I$2:I177,1,$J$2:J177,1),"")</f>
        <v/>
      </c>
    </row>
    <row r="178" spans="1:11" ht="14.5" x14ac:dyDescent="0.35">
      <c r="A178" s="2" t="s">
        <v>2223</v>
      </c>
      <c r="B178" s="5">
        <v>46153</v>
      </c>
      <c r="C178" s="2" t="s">
        <v>2094</v>
      </c>
      <c r="D178" s="2" t="s">
        <v>409</v>
      </c>
      <c r="E178" s="3" t="s">
        <v>410</v>
      </c>
      <c r="F178" s="2">
        <v>15</v>
      </c>
      <c r="G178" s="2" t="s">
        <v>121</v>
      </c>
      <c r="H178" s="2">
        <f>IF(AND(B178&gt;=GI_Report!$C$4,B178&lt;=GI_Report!$E$4),1,0)</f>
        <v>0</v>
      </c>
      <c r="I178" s="2">
        <f>IF(GI_Report!$C$6="All",1,IF(C178=GI_Report!$C$6,1,0))</f>
        <v>1</v>
      </c>
      <c r="J178" s="2">
        <f>IF(GI_Report!$F$6="All",1,IF(E178=GI_Report!$F$6,1,0))</f>
        <v>1</v>
      </c>
      <c r="K178" s="2" t="str">
        <f>IF(AND(H178=1,I178=1,J178=1),COUNTIFS($H$2:H178,1,$I$2:I178,1,$J$2:J178,1),"")</f>
        <v/>
      </c>
    </row>
    <row r="179" spans="1:11" ht="14.5" x14ac:dyDescent="0.35">
      <c r="A179" s="2" t="s">
        <v>2224</v>
      </c>
      <c r="B179" s="5">
        <v>46150</v>
      </c>
      <c r="C179" s="2" t="s">
        <v>2027</v>
      </c>
      <c r="D179" s="2" t="s">
        <v>324</v>
      </c>
      <c r="E179" s="3" t="s">
        <v>325</v>
      </c>
      <c r="F179" s="2">
        <v>60</v>
      </c>
      <c r="G179" s="2" t="s">
        <v>15</v>
      </c>
      <c r="H179" s="2">
        <f>IF(AND(B179&gt;=GI_Report!$C$4,B179&lt;=GI_Report!$E$4),1,0)</f>
        <v>0</v>
      </c>
      <c r="I179" s="2">
        <f>IF(GI_Report!$C$6="All",1,IF(C179=GI_Report!$C$6,1,0))</f>
        <v>1</v>
      </c>
      <c r="J179" s="2">
        <f>IF(GI_Report!$F$6="All",1,IF(E179=GI_Report!$F$6,1,0))</f>
        <v>1</v>
      </c>
      <c r="K179" s="2" t="str">
        <f>IF(AND(H179=1,I179=1,J179=1),COUNTIFS($H$2:H179,1,$I$2:I179,1,$J$2:J179,1),"")</f>
        <v/>
      </c>
    </row>
    <row r="180" spans="1:11" ht="14.5" x14ac:dyDescent="0.35">
      <c r="A180" s="2" t="s">
        <v>2225</v>
      </c>
      <c r="B180" s="5">
        <v>46127</v>
      </c>
      <c r="C180" s="2" t="s">
        <v>2062</v>
      </c>
      <c r="D180" s="2" t="s">
        <v>207</v>
      </c>
      <c r="E180" s="3" t="s">
        <v>208</v>
      </c>
      <c r="F180" s="2">
        <v>10</v>
      </c>
      <c r="G180" s="2" t="s">
        <v>121</v>
      </c>
      <c r="H180" s="2">
        <f>IF(AND(B180&gt;=GI_Report!$C$4,B180&lt;=GI_Report!$E$4),1,0)</f>
        <v>0</v>
      </c>
      <c r="I180" s="2">
        <f>IF(GI_Report!$C$6="All",1,IF(C180=GI_Report!$C$6,1,0))</f>
        <v>1</v>
      </c>
      <c r="J180" s="2">
        <f>IF(GI_Report!$F$6="All",1,IF(E180=GI_Report!$F$6,1,0))</f>
        <v>1</v>
      </c>
      <c r="K180" s="2" t="str">
        <f>IF(AND(H180=1,I180=1,J180=1),COUNTIFS($H$2:H180,1,$I$2:I180,1,$J$2:J180,1),"")</f>
        <v/>
      </c>
    </row>
    <row r="181" spans="1:11" ht="14.5" x14ac:dyDescent="0.35">
      <c r="A181" s="2" t="s">
        <v>2226</v>
      </c>
      <c r="B181" s="5">
        <v>46072</v>
      </c>
      <c r="C181" s="2" t="s">
        <v>2154</v>
      </c>
      <c r="D181" s="2" t="s">
        <v>95</v>
      </c>
      <c r="E181" s="3" t="s">
        <v>96</v>
      </c>
      <c r="F181" s="2">
        <v>36</v>
      </c>
      <c r="G181" s="2" t="s">
        <v>15</v>
      </c>
      <c r="H181" s="2">
        <f>IF(AND(B181&gt;=GI_Report!$C$4,B181&lt;=GI_Report!$E$4),1,0)</f>
        <v>1</v>
      </c>
      <c r="I181" s="2">
        <f>IF(GI_Report!$C$6="All",1,IF(C181=GI_Report!$C$6,1,0))</f>
        <v>1</v>
      </c>
      <c r="J181" s="2">
        <f>IF(GI_Report!$F$6="All",1,IF(E181=GI_Report!$F$6,1,0))</f>
        <v>1</v>
      </c>
      <c r="K181" s="2">
        <f>IF(AND(H181=1,I181=1,J181=1),COUNTIFS($H$2:H181,1,$I$2:I181,1,$J$2:J181,1),"")</f>
        <v>30</v>
      </c>
    </row>
    <row r="182" spans="1:11" ht="14.5" x14ac:dyDescent="0.35">
      <c r="A182" s="2" t="s">
        <v>2227</v>
      </c>
      <c r="B182" s="5">
        <v>46054</v>
      </c>
      <c r="C182" s="2" t="s">
        <v>2018</v>
      </c>
      <c r="D182" s="2" t="s">
        <v>36</v>
      </c>
      <c r="E182" s="3" t="s">
        <v>37</v>
      </c>
      <c r="F182" s="2">
        <v>12</v>
      </c>
      <c r="G182" s="2" t="s">
        <v>15</v>
      </c>
      <c r="H182" s="2">
        <f>IF(AND(B182&gt;=GI_Report!$C$4,B182&lt;=GI_Report!$E$4),1,0)</f>
        <v>1</v>
      </c>
      <c r="I182" s="2">
        <f>IF(GI_Report!$C$6="All",1,IF(C182=GI_Report!$C$6,1,0))</f>
        <v>1</v>
      </c>
      <c r="J182" s="2">
        <f>IF(GI_Report!$F$6="All",1,IF(E182=GI_Report!$F$6,1,0))</f>
        <v>1</v>
      </c>
      <c r="K182" s="2">
        <f>IF(AND(H182=1,I182=1,J182=1),COUNTIFS($H$2:H182,1,$I$2:I182,1,$J$2:J182,1),"")</f>
        <v>31</v>
      </c>
    </row>
    <row r="183" spans="1:11" ht="14.5" x14ac:dyDescent="0.35">
      <c r="A183" s="2" t="s">
        <v>2228</v>
      </c>
      <c r="B183" s="5">
        <v>46143</v>
      </c>
      <c r="C183" s="2" t="s">
        <v>2099</v>
      </c>
      <c r="D183" s="2" t="s">
        <v>50</v>
      </c>
      <c r="E183" s="3" t="s">
        <v>51</v>
      </c>
      <c r="F183" s="2">
        <v>5</v>
      </c>
      <c r="G183" s="2" t="s">
        <v>15</v>
      </c>
      <c r="H183" s="2">
        <f>IF(AND(B183&gt;=GI_Report!$C$4,B183&lt;=GI_Report!$E$4),1,0)</f>
        <v>0</v>
      </c>
      <c r="I183" s="2">
        <f>IF(GI_Report!$C$6="All",1,IF(C183=GI_Report!$C$6,1,0))</f>
        <v>1</v>
      </c>
      <c r="J183" s="2">
        <f>IF(GI_Report!$F$6="All",1,IF(E183=GI_Report!$F$6,1,0))</f>
        <v>1</v>
      </c>
      <c r="K183" s="2" t="str">
        <f>IF(AND(H183=1,I183=1,J183=1),COUNTIFS($H$2:H183,1,$I$2:I183,1,$J$2:J183,1),"")</f>
        <v/>
      </c>
    </row>
    <row r="184" spans="1:11" ht="14.5" x14ac:dyDescent="0.35">
      <c r="A184" s="2" t="s">
        <v>2229</v>
      </c>
      <c r="B184" s="5">
        <v>46117</v>
      </c>
      <c r="C184" s="2" t="s">
        <v>2083</v>
      </c>
      <c r="D184" s="2" t="s">
        <v>95</v>
      </c>
      <c r="E184" s="3" t="s">
        <v>96</v>
      </c>
      <c r="F184" s="2">
        <v>15</v>
      </c>
      <c r="G184" s="2" t="s">
        <v>15</v>
      </c>
      <c r="H184" s="2">
        <f>IF(AND(B184&gt;=GI_Report!$C$4,B184&lt;=GI_Report!$E$4),1,0)</f>
        <v>0</v>
      </c>
      <c r="I184" s="2">
        <f>IF(GI_Report!$C$6="All",1,IF(C184=GI_Report!$C$6,1,0))</f>
        <v>1</v>
      </c>
      <c r="J184" s="2">
        <f>IF(GI_Report!$F$6="All",1,IF(E184=GI_Report!$F$6,1,0))</f>
        <v>1</v>
      </c>
      <c r="K184" s="2" t="str">
        <f>IF(AND(H184=1,I184=1,J184=1),COUNTIFS($H$2:H184,1,$I$2:I184,1,$J$2:J184,1),"")</f>
        <v/>
      </c>
    </row>
    <row r="185" spans="1:11" ht="14.5" x14ac:dyDescent="0.35">
      <c r="A185" s="2" t="s">
        <v>2230</v>
      </c>
      <c r="B185" s="5">
        <v>46119</v>
      </c>
      <c r="C185" s="2" t="s">
        <v>2051</v>
      </c>
      <c r="D185" s="2" t="s">
        <v>395</v>
      </c>
      <c r="E185" s="3" t="s">
        <v>396</v>
      </c>
      <c r="F185" s="2">
        <v>12</v>
      </c>
      <c r="G185" s="2" t="s">
        <v>121</v>
      </c>
      <c r="H185" s="2">
        <f>IF(AND(B185&gt;=GI_Report!$C$4,B185&lt;=GI_Report!$E$4),1,0)</f>
        <v>0</v>
      </c>
      <c r="I185" s="2">
        <f>IF(GI_Report!$C$6="All",1,IF(C185=GI_Report!$C$6,1,0))</f>
        <v>1</v>
      </c>
      <c r="J185" s="2">
        <f>IF(GI_Report!$F$6="All",1,IF(E185=GI_Report!$F$6,1,0))</f>
        <v>1</v>
      </c>
      <c r="K185" s="2" t="str">
        <f>IF(AND(H185=1,I185=1,J185=1),COUNTIFS($H$2:H185,1,$I$2:I185,1,$J$2:J185,1),"")</f>
        <v/>
      </c>
    </row>
    <row r="186" spans="1:11" ht="14.5" x14ac:dyDescent="0.35">
      <c r="A186" s="2" t="s">
        <v>2231</v>
      </c>
      <c r="B186" s="5">
        <v>46168</v>
      </c>
      <c r="C186" s="2" t="s">
        <v>1998</v>
      </c>
      <c r="D186" s="2" t="s">
        <v>399</v>
      </c>
      <c r="E186" s="3" t="s">
        <v>400</v>
      </c>
      <c r="F186" s="2">
        <v>30</v>
      </c>
      <c r="G186" s="2" t="s">
        <v>121</v>
      </c>
      <c r="H186" s="2">
        <f>IF(AND(B186&gt;=GI_Report!$C$4,B186&lt;=GI_Report!$E$4),1,0)</f>
        <v>0</v>
      </c>
      <c r="I186" s="2">
        <f>IF(GI_Report!$C$6="All",1,IF(C186=GI_Report!$C$6,1,0))</f>
        <v>1</v>
      </c>
      <c r="J186" s="2">
        <f>IF(GI_Report!$F$6="All",1,IF(E186=GI_Report!$F$6,1,0))</f>
        <v>1</v>
      </c>
      <c r="K186" s="2" t="str">
        <f>IF(AND(H186=1,I186=1,J186=1),COUNTIFS($H$2:H186,1,$I$2:I186,1,$J$2:J186,1),"")</f>
        <v/>
      </c>
    </row>
    <row r="187" spans="1:11" ht="14.5" x14ac:dyDescent="0.35">
      <c r="A187" s="2" t="s">
        <v>2232</v>
      </c>
      <c r="B187" s="5">
        <v>46180</v>
      </c>
      <c r="C187" s="2" t="s">
        <v>2060</v>
      </c>
      <c r="D187" s="2" t="s">
        <v>409</v>
      </c>
      <c r="E187" s="3" t="s">
        <v>410</v>
      </c>
      <c r="F187" s="2">
        <v>10</v>
      </c>
      <c r="G187" s="2" t="s">
        <v>121</v>
      </c>
      <c r="H187" s="2">
        <f>IF(AND(B187&gt;=GI_Report!$C$4,B187&lt;=GI_Report!$E$4),1,0)</f>
        <v>0</v>
      </c>
      <c r="I187" s="2">
        <f>IF(GI_Report!$C$6="All",1,IF(C187=GI_Report!$C$6,1,0))</f>
        <v>1</v>
      </c>
      <c r="J187" s="2">
        <f>IF(GI_Report!$F$6="All",1,IF(E187=GI_Report!$F$6,1,0))</f>
        <v>1</v>
      </c>
      <c r="K187" s="2" t="str">
        <f>IF(AND(H187=1,I187=1,J187=1),COUNTIFS($H$2:H187,1,$I$2:I187,1,$J$2:J187,1),"")</f>
        <v/>
      </c>
    </row>
    <row r="188" spans="1:11" ht="14.5" x14ac:dyDescent="0.35">
      <c r="A188" s="2" t="s">
        <v>2233</v>
      </c>
      <c r="B188" s="5">
        <v>46106</v>
      </c>
      <c r="C188" s="2" t="s">
        <v>2060</v>
      </c>
      <c r="D188" s="2" t="s">
        <v>349</v>
      </c>
      <c r="E188" s="3" t="s">
        <v>350</v>
      </c>
      <c r="F188" s="2">
        <v>5</v>
      </c>
      <c r="G188" s="2" t="s">
        <v>15</v>
      </c>
      <c r="H188" s="2">
        <f>IF(AND(B188&gt;=GI_Report!$C$4,B188&lt;=GI_Report!$E$4),1,0)</f>
        <v>0</v>
      </c>
      <c r="I188" s="2">
        <f>IF(GI_Report!$C$6="All",1,IF(C188=GI_Report!$C$6,1,0))</f>
        <v>1</v>
      </c>
      <c r="J188" s="2">
        <f>IF(GI_Report!$F$6="All",1,IF(E188=GI_Report!$F$6,1,0))</f>
        <v>1</v>
      </c>
      <c r="K188" s="2" t="str">
        <f>IF(AND(H188=1,I188=1,J188=1),COUNTIFS($H$2:H188,1,$I$2:I188,1,$J$2:J188,1),"")</f>
        <v/>
      </c>
    </row>
    <row r="189" spans="1:11" ht="14.5" x14ac:dyDescent="0.35">
      <c r="A189" s="2" t="s">
        <v>2234</v>
      </c>
      <c r="B189" s="5">
        <v>46055</v>
      </c>
      <c r="C189" s="2" t="s">
        <v>2018</v>
      </c>
      <c r="D189" s="2" t="s">
        <v>88</v>
      </c>
      <c r="E189" s="3" t="s">
        <v>89</v>
      </c>
      <c r="F189" s="2">
        <v>10</v>
      </c>
      <c r="G189" s="2" t="s">
        <v>15</v>
      </c>
      <c r="H189" s="2">
        <f>IF(AND(B189&gt;=GI_Report!$C$4,B189&lt;=GI_Report!$E$4),1,0)</f>
        <v>1</v>
      </c>
      <c r="I189" s="2">
        <f>IF(GI_Report!$C$6="All",1,IF(C189=GI_Report!$C$6,1,0))</f>
        <v>1</v>
      </c>
      <c r="J189" s="2">
        <f>IF(GI_Report!$F$6="All",1,IF(E189=GI_Report!$F$6,1,0))</f>
        <v>1</v>
      </c>
      <c r="K189" s="2">
        <f>IF(AND(H189=1,I189=1,J189=1),COUNTIFS($H$2:H189,1,$I$2:I189,1,$J$2:J189,1),"")</f>
        <v>32</v>
      </c>
    </row>
    <row r="190" spans="1:11" ht="14.5" x14ac:dyDescent="0.35">
      <c r="A190" s="2" t="s">
        <v>2235</v>
      </c>
      <c r="B190" s="5">
        <v>46111</v>
      </c>
      <c r="C190" s="2" t="s">
        <v>1995</v>
      </c>
      <c r="D190" s="2" t="s">
        <v>65</v>
      </c>
      <c r="E190" s="3" t="s">
        <v>66</v>
      </c>
      <c r="F190" s="2">
        <v>48</v>
      </c>
      <c r="G190" s="2" t="s">
        <v>15</v>
      </c>
      <c r="H190" s="2">
        <f>IF(AND(B190&gt;=GI_Report!$C$4,B190&lt;=GI_Report!$E$4),1,0)</f>
        <v>0</v>
      </c>
      <c r="I190" s="2">
        <f>IF(GI_Report!$C$6="All",1,IF(C190=GI_Report!$C$6,1,0))</f>
        <v>1</v>
      </c>
      <c r="J190" s="2">
        <f>IF(GI_Report!$F$6="All",1,IF(E190=GI_Report!$F$6,1,0))</f>
        <v>1</v>
      </c>
      <c r="K190" s="2" t="str">
        <f>IF(AND(H190=1,I190=1,J190=1),COUNTIFS($H$2:H190,1,$I$2:I190,1,$J$2:J190,1),"")</f>
        <v/>
      </c>
    </row>
    <row r="191" spans="1:11" ht="14.5" x14ac:dyDescent="0.35">
      <c r="A191" s="2" t="s">
        <v>2236</v>
      </c>
      <c r="B191" s="5">
        <v>46023</v>
      </c>
      <c r="C191" s="2" t="s">
        <v>2043</v>
      </c>
      <c r="D191" s="2" t="s">
        <v>216</v>
      </c>
      <c r="E191" s="3" t="s">
        <v>217</v>
      </c>
      <c r="F191" s="2">
        <v>24</v>
      </c>
      <c r="G191" s="2" t="s">
        <v>121</v>
      </c>
      <c r="H191" s="2">
        <f>IF(AND(B191&gt;=GI_Report!$C$4,B191&lt;=GI_Report!$E$4),1,0)</f>
        <v>0</v>
      </c>
      <c r="I191" s="2">
        <f>IF(GI_Report!$C$6="All",1,IF(C191=GI_Report!$C$6,1,0))</f>
        <v>1</v>
      </c>
      <c r="J191" s="2">
        <f>IF(GI_Report!$F$6="All",1,IF(E191=GI_Report!$F$6,1,0))</f>
        <v>1</v>
      </c>
      <c r="K191" s="2" t="str">
        <f>IF(AND(H191=1,I191=1,J191=1),COUNTIFS($H$2:H191,1,$I$2:I191,1,$J$2:J191,1),"")</f>
        <v/>
      </c>
    </row>
    <row r="192" spans="1:11" ht="14.5" x14ac:dyDescent="0.35">
      <c r="A192" s="2" t="s">
        <v>2237</v>
      </c>
      <c r="B192" s="5">
        <v>46089</v>
      </c>
      <c r="C192" s="2" t="s">
        <v>2083</v>
      </c>
      <c r="D192" s="2" t="s">
        <v>278</v>
      </c>
      <c r="E192" s="3" t="s">
        <v>279</v>
      </c>
      <c r="F192" s="2">
        <v>10</v>
      </c>
      <c r="G192" s="2" t="s">
        <v>262</v>
      </c>
      <c r="H192" s="2">
        <f>IF(AND(B192&gt;=GI_Report!$C$4,B192&lt;=GI_Report!$E$4),1,0)</f>
        <v>0</v>
      </c>
      <c r="I192" s="2">
        <f>IF(GI_Report!$C$6="All",1,IF(C192=GI_Report!$C$6,1,0))</f>
        <v>1</v>
      </c>
      <c r="J192" s="2">
        <f>IF(GI_Report!$F$6="All",1,IF(E192=GI_Report!$F$6,1,0))</f>
        <v>1</v>
      </c>
      <c r="K192" s="2" t="str">
        <f>IF(AND(H192=1,I192=1,J192=1),COUNTIFS($H$2:H192,1,$I$2:I192,1,$J$2:J192,1),"")</f>
        <v/>
      </c>
    </row>
    <row r="193" spans="1:11" ht="14.5" x14ac:dyDescent="0.35">
      <c r="A193" s="2" t="s">
        <v>2238</v>
      </c>
      <c r="B193" s="5">
        <v>46138</v>
      </c>
      <c r="C193" s="2" t="s">
        <v>2053</v>
      </c>
      <c r="D193" s="2" t="s">
        <v>450</v>
      </c>
      <c r="E193" s="3" t="s">
        <v>451</v>
      </c>
      <c r="F193" s="2">
        <v>24</v>
      </c>
      <c r="G193" s="2" t="s">
        <v>121</v>
      </c>
      <c r="H193" s="2">
        <f>IF(AND(B193&gt;=GI_Report!$C$4,B193&lt;=GI_Report!$E$4),1,0)</f>
        <v>0</v>
      </c>
      <c r="I193" s="2">
        <f>IF(GI_Report!$C$6="All",1,IF(C193=GI_Report!$C$6,1,0))</f>
        <v>1</v>
      </c>
      <c r="J193" s="2">
        <f>IF(GI_Report!$F$6="All",1,IF(E193=GI_Report!$F$6,1,0))</f>
        <v>1</v>
      </c>
      <c r="K193" s="2" t="str">
        <f>IF(AND(H193=1,I193=1,J193=1),COUNTIFS($H$2:H193,1,$I$2:I193,1,$J$2:J193,1),"")</f>
        <v/>
      </c>
    </row>
    <row r="194" spans="1:11" ht="14.5" x14ac:dyDescent="0.35">
      <c r="A194" s="2" t="s">
        <v>2239</v>
      </c>
      <c r="B194" s="5">
        <v>46117</v>
      </c>
      <c r="C194" s="2" t="s">
        <v>2005</v>
      </c>
      <c r="D194" s="2" t="s">
        <v>31</v>
      </c>
      <c r="E194" s="3" t="s">
        <v>32</v>
      </c>
      <c r="F194" s="2">
        <v>12</v>
      </c>
      <c r="G194" s="2" t="s">
        <v>15</v>
      </c>
      <c r="H194" s="2">
        <f>IF(AND(B194&gt;=GI_Report!$C$4,B194&lt;=GI_Report!$E$4),1,0)</f>
        <v>0</v>
      </c>
      <c r="I194" s="2">
        <f>IF(GI_Report!$C$6="All",1,IF(C194=GI_Report!$C$6,1,0))</f>
        <v>1</v>
      </c>
      <c r="J194" s="2">
        <f>IF(GI_Report!$F$6="All",1,IF(E194=GI_Report!$F$6,1,0))</f>
        <v>1</v>
      </c>
      <c r="K194" s="2" t="str">
        <f>IF(AND(H194=1,I194=1,J194=1),COUNTIFS($H$2:H194,1,$I$2:I194,1,$J$2:J194,1),"")</f>
        <v/>
      </c>
    </row>
    <row r="195" spans="1:11" ht="14.5" x14ac:dyDescent="0.35">
      <c r="A195" s="2" t="s">
        <v>2240</v>
      </c>
      <c r="B195" s="5">
        <v>46158</v>
      </c>
      <c r="C195" s="2" t="s">
        <v>2241</v>
      </c>
      <c r="D195" s="2" t="s">
        <v>474</v>
      </c>
      <c r="E195" s="3" t="s">
        <v>475</v>
      </c>
      <c r="F195" s="2">
        <v>5</v>
      </c>
      <c r="G195" s="2" t="s">
        <v>121</v>
      </c>
      <c r="H195" s="2">
        <f>IF(AND(B195&gt;=GI_Report!$C$4,B195&lt;=GI_Report!$E$4),1,0)</f>
        <v>0</v>
      </c>
      <c r="I195" s="2">
        <f>IF(GI_Report!$C$6="All",1,IF(C195=GI_Report!$C$6,1,0))</f>
        <v>1</v>
      </c>
      <c r="J195" s="2">
        <f>IF(GI_Report!$F$6="All",1,IF(E195=GI_Report!$F$6,1,0))</f>
        <v>1</v>
      </c>
      <c r="K195" s="2" t="str">
        <f>IF(AND(H195=1,I195=1,J195=1),COUNTIFS($H$2:H195,1,$I$2:I195,1,$J$2:J195,1),"")</f>
        <v/>
      </c>
    </row>
    <row r="196" spans="1:11" ht="14.5" x14ac:dyDescent="0.35">
      <c r="A196" s="2" t="s">
        <v>2242</v>
      </c>
      <c r="B196" s="5">
        <v>46111</v>
      </c>
      <c r="C196" s="2" t="s">
        <v>1985</v>
      </c>
      <c r="D196" s="2" t="s">
        <v>67</v>
      </c>
      <c r="E196" s="3" t="s">
        <v>68</v>
      </c>
      <c r="F196" s="2">
        <v>24</v>
      </c>
      <c r="G196" s="2" t="s">
        <v>15</v>
      </c>
      <c r="H196" s="2">
        <f>IF(AND(B196&gt;=GI_Report!$C$4,B196&lt;=GI_Report!$E$4),1,0)</f>
        <v>0</v>
      </c>
      <c r="I196" s="2">
        <f>IF(GI_Report!$C$6="All",1,IF(C196=GI_Report!$C$6,1,0))</f>
        <v>1</v>
      </c>
      <c r="J196" s="2">
        <f>IF(GI_Report!$F$6="All",1,IF(E196=GI_Report!$F$6,1,0))</f>
        <v>1</v>
      </c>
      <c r="K196" s="2" t="str">
        <f>IF(AND(H196=1,I196=1,J196=1),COUNTIFS($H$2:H196,1,$I$2:I196,1,$J$2:J196,1),"")</f>
        <v/>
      </c>
    </row>
    <row r="197" spans="1:11" ht="14.5" x14ac:dyDescent="0.35">
      <c r="A197" s="2" t="s">
        <v>2243</v>
      </c>
      <c r="B197" s="5">
        <v>46155</v>
      </c>
      <c r="C197" s="2" t="s">
        <v>2070</v>
      </c>
      <c r="D197" s="2" t="s">
        <v>218</v>
      </c>
      <c r="E197" s="3" t="s">
        <v>219</v>
      </c>
      <c r="F197" s="2">
        <v>36</v>
      </c>
      <c r="G197" s="2" t="s">
        <v>121</v>
      </c>
      <c r="H197" s="2">
        <f>IF(AND(B197&gt;=GI_Report!$C$4,B197&lt;=GI_Report!$E$4),1,0)</f>
        <v>0</v>
      </c>
      <c r="I197" s="2">
        <f>IF(GI_Report!$C$6="All",1,IF(C197=GI_Report!$C$6,1,0))</f>
        <v>1</v>
      </c>
      <c r="J197" s="2">
        <f>IF(GI_Report!$F$6="All",1,IF(E197=GI_Report!$F$6,1,0))</f>
        <v>1</v>
      </c>
      <c r="K197" s="2" t="str">
        <f>IF(AND(H197=1,I197=1,J197=1),COUNTIFS($H$2:H197,1,$I$2:I197,1,$J$2:J197,1),"")</f>
        <v/>
      </c>
    </row>
    <row r="198" spans="1:11" ht="14.5" x14ac:dyDescent="0.35">
      <c r="A198" s="2" t="s">
        <v>2244</v>
      </c>
      <c r="B198" s="5">
        <v>46136</v>
      </c>
      <c r="C198" s="2" t="s">
        <v>2094</v>
      </c>
      <c r="D198" s="2" t="s">
        <v>385</v>
      </c>
      <c r="E198" s="3" t="s">
        <v>386</v>
      </c>
      <c r="F198" s="2">
        <v>12</v>
      </c>
      <c r="G198" s="2" t="s">
        <v>121</v>
      </c>
      <c r="H198" s="2">
        <f>IF(AND(B198&gt;=GI_Report!$C$4,B198&lt;=GI_Report!$E$4),1,0)</f>
        <v>0</v>
      </c>
      <c r="I198" s="2">
        <f>IF(GI_Report!$C$6="All",1,IF(C198=GI_Report!$C$6,1,0))</f>
        <v>1</v>
      </c>
      <c r="J198" s="2">
        <f>IF(GI_Report!$F$6="All",1,IF(E198=GI_Report!$F$6,1,0))</f>
        <v>1</v>
      </c>
      <c r="K198" s="2" t="str">
        <f>IF(AND(H198=1,I198=1,J198=1),COUNTIFS($H$2:H198,1,$I$2:I198,1,$J$2:J198,1),"")</f>
        <v/>
      </c>
    </row>
    <row r="199" spans="1:11" ht="14.5" x14ac:dyDescent="0.35">
      <c r="A199" s="2" t="s">
        <v>2245</v>
      </c>
      <c r="B199" s="5">
        <v>46064</v>
      </c>
      <c r="C199" s="2" t="s">
        <v>2246</v>
      </c>
      <c r="D199" s="2" t="s">
        <v>268</v>
      </c>
      <c r="E199" s="3" t="s">
        <v>269</v>
      </c>
      <c r="F199" s="2">
        <v>12</v>
      </c>
      <c r="G199" s="2" t="s">
        <v>262</v>
      </c>
      <c r="H199" s="2">
        <f>IF(AND(B199&gt;=GI_Report!$C$4,B199&lt;=GI_Report!$E$4),1,0)</f>
        <v>1</v>
      </c>
      <c r="I199" s="2">
        <f>IF(GI_Report!$C$6="All",1,IF(C199=GI_Report!$C$6,1,0))</f>
        <v>1</v>
      </c>
      <c r="J199" s="2">
        <f>IF(GI_Report!$F$6="All",1,IF(E199=GI_Report!$F$6,1,0))</f>
        <v>1</v>
      </c>
      <c r="K199" s="2">
        <f>IF(AND(H199=1,I199=1,J199=1),COUNTIFS($H$2:H199,1,$I$2:I199,1,$J$2:J199,1),"")</f>
        <v>33</v>
      </c>
    </row>
    <row r="200" spans="1:11" ht="14.5" x14ac:dyDescent="0.35">
      <c r="A200" s="2" t="s">
        <v>2247</v>
      </c>
      <c r="B200" s="5">
        <v>46162</v>
      </c>
      <c r="C200" s="2" t="s">
        <v>2062</v>
      </c>
      <c r="D200" s="2" t="s">
        <v>198</v>
      </c>
      <c r="E200" s="3" t="s">
        <v>199</v>
      </c>
      <c r="F200" s="2">
        <v>20</v>
      </c>
      <c r="G200" s="2" t="s">
        <v>121</v>
      </c>
      <c r="H200" s="2">
        <f>IF(AND(B200&gt;=GI_Report!$C$4,B200&lt;=GI_Report!$E$4),1,0)</f>
        <v>0</v>
      </c>
      <c r="I200" s="2">
        <f>IF(GI_Report!$C$6="All",1,IF(C200=GI_Report!$C$6,1,0))</f>
        <v>1</v>
      </c>
      <c r="J200" s="2">
        <f>IF(GI_Report!$F$6="All",1,IF(E200=GI_Report!$F$6,1,0))</f>
        <v>1</v>
      </c>
      <c r="K200" s="2" t="str">
        <f>IF(AND(H200=1,I200=1,J200=1),COUNTIFS($H$2:H200,1,$I$2:I200,1,$J$2:J200,1),"")</f>
        <v/>
      </c>
    </row>
    <row r="201" spans="1:11" ht="14.5" x14ac:dyDescent="0.35">
      <c r="A201" s="2" t="s">
        <v>2248</v>
      </c>
      <c r="B201" s="5">
        <v>46095</v>
      </c>
      <c r="C201" s="2" t="s">
        <v>2070</v>
      </c>
      <c r="D201" s="2" t="s">
        <v>429</v>
      </c>
      <c r="E201" s="3" t="s">
        <v>430</v>
      </c>
      <c r="F201" s="2">
        <v>36</v>
      </c>
      <c r="G201" s="2" t="s">
        <v>121</v>
      </c>
      <c r="H201" s="2">
        <f>IF(AND(B201&gt;=GI_Report!$C$4,B201&lt;=GI_Report!$E$4),1,0)</f>
        <v>0</v>
      </c>
      <c r="I201" s="2">
        <f>IF(GI_Report!$C$6="All",1,IF(C201=GI_Report!$C$6,1,0))</f>
        <v>1</v>
      </c>
      <c r="J201" s="2">
        <f>IF(GI_Report!$F$6="All",1,IF(E201=GI_Report!$F$6,1,0))</f>
        <v>1</v>
      </c>
      <c r="K201" s="2" t="str">
        <f>IF(AND(H201=1,I201=1,J201=1),COUNTIFS($H$2:H201,1,$I$2:I201,1,$J$2:J201,1),"")</f>
        <v/>
      </c>
    </row>
    <row r="202" spans="1:11" ht="14.5" x14ac:dyDescent="0.35">
      <c r="A202" s="2" t="s">
        <v>2249</v>
      </c>
      <c r="B202" s="5">
        <v>46196</v>
      </c>
      <c r="C202" s="2" t="s">
        <v>2182</v>
      </c>
      <c r="D202" s="2" t="s">
        <v>47</v>
      </c>
      <c r="E202" s="3" t="s">
        <v>48</v>
      </c>
      <c r="F202" s="2">
        <v>15</v>
      </c>
      <c r="G202" s="2" t="s">
        <v>15</v>
      </c>
      <c r="H202" s="2">
        <f>IF(AND(B202&gt;=GI_Report!$C$4,B202&lt;=GI_Report!$E$4),1,0)</f>
        <v>0</v>
      </c>
      <c r="I202" s="2">
        <f>IF(GI_Report!$C$6="All",1,IF(C202=GI_Report!$C$6,1,0))</f>
        <v>1</v>
      </c>
      <c r="J202" s="2">
        <f>IF(GI_Report!$F$6="All",1,IF(E202=GI_Report!$F$6,1,0))</f>
        <v>1</v>
      </c>
      <c r="K202" s="2" t="str">
        <f>IF(AND(H202=1,I202=1,J202=1),COUNTIFS($H$2:H202,1,$I$2:I202,1,$J$2:J202,1),"")</f>
        <v/>
      </c>
    </row>
    <row r="203" spans="1:11" ht="14.5" x14ac:dyDescent="0.35">
      <c r="A203" s="2" t="s">
        <v>2250</v>
      </c>
      <c r="B203" s="5">
        <v>46154</v>
      </c>
      <c r="C203" s="2" t="s">
        <v>2112</v>
      </c>
      <c r="D203" s="2" t="s">
        <v>295</v>
      </c>
      <c r="E203" s="3" t="s">
        <v>296</v>
      </c>
      <c r="F203" s="2">
        <v>20</v>
      </c>
      <c r="G203" s="2" t="s">
        <v>262</v>
      </c>
      <c r="H203" s="2">
        <f>IF(AND(B203&gt;=GI_Report!$C$4,B203&lt;=GI_Report!$E$4),1,0)</f>
        <v>0</v>
      </c>
      <c r="I203" s="2">
        <f>IF(GI_Report!$C$6="All",1,IF(C203=GI_Report!$C$6,1,0))</f>
        <v>1</v>
      </c>
      <c r="J203" s="2">
        <f>IF(GI_Report!$F$6="All",1,IF(E203=GI_Report!$F$6,1,0))</f>
        <v>1</v>
      </c>
      <c r="K203" s="2" t="str">
        <f>IF(AND(H203=1,I203=1,J203=1),COUNTIFS($H$2:H203,1,$I$2:I203,1,$J$2:J203,1),"")</f>
        <v/>
      </c>
    </row>
    <row r="204" spans="1:11" ht="14.5" x14ac:dyDescent="0.35">
      <c r="A204" s="2" t="s">
        <v>2251</v>
      </c>
      <c r="B204" s="5">
        <v>46044</v>
      </c>
      <c r="C204" s="2" t="s">
        <v>2108</v>
      </c>
      <c r="D204" s="2" t="s">
        <v>442</v>
      </c>
      <c r="E204" s="3" t="s">
        <v>443</v>
      </c>
      <c r="F204" s="2">
        <v>48</v>
      </c>
      <c r="G204" s="2" t="s">
        <v>121</v>
      </c>
      <c r="H204" s="2">
        <f>IF(AND(B204&gt;=GI_Report!$C$4,B204&lt;=GI_Report!$E$4),1,0)</f>
        <v>0</v>
      </c>
      <c r="I204" s="2">
        <f>IF(GI_Report!$C$6="All",1,IF(C204=GI_Report!$C$6,1,0))</f>
        <v>1</v>
      </c>
      <c r="J204" s="2">
        <f>IF(GI_Report!$F$6="All",1,IF(E204=GI_Report!$F$6,1,0))</f>
        <v>1</v>
      </c>
      <c r="K204" s="2" t="str">
        <f>IF(AND(H204=1,I204=1,J204=1),COUNTIFS($H$2:H204,1,$I$2:I204,1,$J$2:J204,1),"")</f>
        <v/>
      </c>
    </row>
    <row r="205" spans="1:11" ht="14.5" x14ac:dyDescent="0.35">
      <c r="A205" s="2" t="s">
        <v>2252</v>
      </c>
      <c r="B205" s="5">
        <v>46197</v>
      </c>
      <c r="C205" s="2" t="s">
        <v>1993</v>
      </c>
      <c r="D205" s="2" t="s">
        <v>212</v>
      </c>
      <c r="E205" s="3" t="s">
        <v>213</v>
      </c>
      <c r="F205" s="2">
        <v>36</v>
      </c>
      <c r="G205" s="2" t="s">
        <v>121</v>
      </c>
      <c r="H205" s="2">
        <f>IF(AND(B205&gt;=GI_Report!$C$4,B205&lt;=GI_Report!$E$4),1,0)</f>
        <v>0</v>
      </c>
      <c r="I205" s="2">
        <f>IF(GI_Report!$C$6="All",1,IF(C205=GI_Report!$C$6,1,0))</f>
        <v>1</v>
      </c>
      <c r="J205" s="2">
        <f>IF(GI_Report!$F$6="All",1,IF(E205=GI_Report!$F$6,1,0))</f>
        <v>1</v>
      </c>
      <c r="K205" s="2" t="str">
        <f>IF(AND(H205=1,I205=1,J205=1),COUNTIFS($H$2:H205,1,$I$2:I205,1,$J$2:J205,1),"")</f>
        <v/>
      </c>
    </row>
    <row r="206" spans="1:11" ht="14.5" x14ac:dyDescent="0.35">
      <c r="A206" s="2" t="s">
        <v>2253</v>
      </c>
      <c r="B206" s="5">
        <v>46187</v>
      </c>
      <c r="C206" s="2" t="s">
        <v>2029</v>
      </c>
      <c r="D206" s="2" t="s">
        <v>145</v>
      </c>
      <c r="E206" s="3" t="s">
        <v>146</v>
      </c>
      <c r="F206" s="2">
        <v>30</v>
      </c>
      <c r="G206" s="2" t="s">
        <v>121</v>
      </c>
      <c r="H206" s="2">
        <f>IF(AND(B206&gt;=GI_Report!$C$4,B206&lt;=GI_Report!$E$4),1,0)</f>
        <v>0</v>
      </c>
      <c r="I206" s="2">
        <f>IF(GI_Report!$C$6="All",1,IF(C206=GI_Report!$C$6,1,0))</f>
        <v>1</v>
      </c>
      <c r="J206" s="2">
        <f>IF(GI_Report!$F$6="All",1,IF(E206=GI_Report!$F$6,1,0))</f>
        <v>1</v>
      </c>
      <c r="K206" s="2" t="str">
        <f>IF(AND(H206=1,I206=1,J206=1),COUNTIFS($H$2:H206,1,$I$2:I206,1,$J$2:J206,1),"")</f>
        <v/>
      </c>
    </row>
    <row r="207" spans="1:11" ht="14.5" x14ac:dyDescent="0.35">
      <c r="A207" s="2" t="s">
        <v>2254</v>
      </c>
      <c r="B207" s="5">
        <v>46078</v>
      </c>
      <c r="C207" s="2" t="s">
        <v>2065</v>
      </c>
      <c r="D207" s="2" t="s">
        <v>103</v>
      </c>
      <c r="E207" s="3" t="s">
        <v>104</v>
      </c>
      <c r="F207" s="2">
        <v>5</v>
      </c>
      <c r="G207" s="2" t="s">
        <v>15</v>
      </c>
      <c r="H207" s="2">
        <f>IF(AND(B207&gt;=GI_Report!$C$4,B207&lt;=GI_Report!$E$4),1,0)</f>
        <v>1</v>
      </c>
      <c r="I207" s="2">
        <f>IF(GI_Report!$C$6="All",1,IF(C207=GI_Report!$C$6,1,0))</f>
        <v>1</v>
      </c>
      <c r="J207" s="2">
        <f>IF(GI_Report!$F$6="All",1,IF(E207=GI_Report!$F$6,1,0))</f>
        <v>1</v>
      </c>
      <c r="K207" s="2">
        <f>IF(AND(H207=1,I207=1,J207=1),COUNTIFS($H$2:H207,1,$I$2:I207,1,$J$2:J207,1),"")</f>
        <v>34</v>
      </c>
    </row>
    <row r="208" spans="1:11" ht="14.5" x14ac:dyDescent="0.35">
      <c r="A208" s="2" t="s">
        <v>2255</v>
      </c>
      <c r="B208" s="5">
        <v>46164</v>
      </c>
      <c r="C208" s="2" t="s">
        <v>1995</v>
      </c>
      <c r="D208" s="2" t="s">
        <v>365</v>
      </c>
      <c r="E208" s="3" t="s">
        <v>366</v>
      </c>
      <c r="F208" s="2">
        <v>20</v>
      </c>
      <c r="G208" s="2" t="s">
        <v>15</v>
      </c>
      <c r="H208" s="2">
        <f>IF(AND(B208&gt;=GI_Report!$C$4,B208&lt;=GI_Report!$E$4),1,0)</f>
        <v>0</v>
      </c>
      <c r="I208" s="2">
        <f>IF(GI_Report!$C$6="All",1,IF(C208=GI_Report!$C$6,1,0))</f>
        <v>1</v>
      </c>
      <c r="J208" s="2">
        <f>IF(GI_Report!$F$6="All",1,IF(E208=GI_Report!$F$6,1,0))</f>
        <v>1</v>
      </c>
      <c r="K208" s="2" t="str">
        <f>IF(AND(H208=1,I208=1,J208=1),COUNTIFS($H$2:H208,1,$I$2:I208,1,$J$2:J208,1),"")</f>
        <v/>
      </c>
    </row>
    <row r="209" spans="1:11" ht="14.5" x14ac:dyDescent="0.35">
      <c r="A209" s="2" t="s">
        <v>2256</v>
      </c>
      <c r="B209" s="5">
        <v>46094</v>
      </c>
      <c r="C209" s="2" t="s">
        <v>2257</v>
      </c>
      <c r="D209" s="2" t="s">
        <v>444</v>
      </c>
      <c r="E209" s="3" t="s">
        <v>445</v>
      </c>
      <c r="F209" s="2">
        <v>20</v>
      </c>
      <c r="G209" s="2" t="s">
        <v>121</v>
      </c>
      <c r="H209" s="2">
        <f>IF(AND(B209&gt;=GI_Report!$C$4,B209&lt;=GI_Report!$E$4),1,0)</f>
        <v>0</v>
      </c>
      <c r="I209" s="2">
        <f>IF(GI_Report!$C$6="All",1,IF(C209=GI_Report!$C$6,1,0))</f>
        <v>1</v>
      </c>
      <c r="J209" s="2">
        <f>IF(GI_Report!$F$6="All",1,IF(E209=GI_Report!$F$6,1,0))</f>
        <v>1</v>
      </c>
      <c r="K209" s="2" t="str">
        <f>IF(AND(H209=1,I209=1,J209=1),COUNTIFS($H$2:H209,1,$I$2:I209,1,$J$2:J209,1),"")</f>
        <v/>
      </c>
    </row>
    <row r="210" spans="1:11" ht="14.5" x14ac:dyDescent="0.35">
      <c r="A210" s="2" t="s">
        <v>2258</v>
      </c>
      <c r="B210" s="5">
        <v>46080</v>
      </c>
      <c r="C210" s="2" t="s">
        <v>2091</v>
      </c>
      <c r="D210" s="2" t="s">
        <v>468</v>
      </c>
      <c r="E210" s="3" t="s">
        <v>469</v>
      </c>
      <c r="F210" s="2">
        <v>10</v>
      </c>
      <c r="G210" s="2" t="s">
        <v>121</v>
      </c>
      <c r="H210" s="2">
        <f>IF(AND(B210&gt;=GI_Report!$C$4,B210&lt;=GI_Report!$E$4),1,0)</f>
        <v>1</v>
      </c>
      <c r="I210" s="2">
        <f>IF(GI_Report!$C$6="All",1,IF(C210=GI_Report!$C$6,1,0))</f>
        <v>1</v>
      </c>
      <c r="J210" s="2">
        <f>IF(GI_Report!$F$6="All",1,IF(E210=GI_Report!$F$6,1,0))</f>
        <v>1</v>
      </c>
      <c r="K210" s="2">
        <f>IF(AND(H210=1,I210=1,J210=1),COUNTIFS($H$2:H210,1,$I$2:I210,1,$J$2:J210,1),"")</f>
        <v>35</v>
      </c>
    </row>
    <row r="211" spans="1:11" ht="14.5" x14ac:dyDescent="0.35">
      <c r="A211" s="2" t="s">
        <v>2259</v>
      </c>
      <c r="B211" s="5">
        <v>46092</v>
      </c>
      <c r="C211" s="2" t="s">
        <v>2260</v>
      </c>
      <c r="D211" s="2" t="s">
        <v>210</v>
      </c>
      <c r="E211" s="3" t="s">
        <v>211</v>
      </c>
      <c r="F211" s="2">
        <v>20</v>
      </c>
      <c r="G211" s="2" t="s">
        <v>121</v>
      </c>
      <c r="H211" s="2">
        <f>IF(AND(B211&gt;=GI_Report!$C$4,B211&lt;=GI_Report!$E$4),1,0)</f>
        <v>0</v>
      </c>
      <c r="I211" s="2">
        <f>IF(GI_Report!$C$6="All",1,IF(C211=GI_Report!$C$6,1,0))</f>
        <v>1</v>
      </c>
      <c r="J211" s="2">
        <f>IF(GI_Report!$F$6="All",1,IF(E211=GI_Report!$F$6,1,0))</f>
        <v>1</v>
      </c>
      <c r="K211" s="2" t="str">
        <f>IF(AND(H211=1,I211=1,J211=1),COUNTIFS($H$2:H211,1,$I$2:I211,1,$J$2:J211,1),"")</f>
        <v/>
      </c>
    </row>
    <row r="212" spans="1:11" ht="14.5" x14ac:dyDescent="0.35">
      <c r="A212" s="2" t="s">
        <v>2261</v>
      </c>
      <c r="B212" s="5">
        <v>46106</v>
      </c>
      <c r="C212" s="2" t="s">
        <v>2262</v>
      </c>
      <c r="D212" s="2" t="s">
        <v>377</v>
      </c>
      <c r="E212" s="3" t="s">
        <v>378</v>
      </c>
      <c r="F212" s="2">
        <v>30</v>
      </c>
      <c r="G212" s="2" t="s">
        <v>121</v>
      </c>
      <c r="H212" s="2">
        <f>IF(AND(B212&gt;=GI_Report!$C$4,B212&lt;=GI_Report!$E$4),1,0)</f>
        <v>0</v>
      </c>
      <c r="I212" s="2">
        <f>IF(GI_Report!$C$6="All",1,IF(C212=GI_Report!$C$6,1,0))</f>
        <v>1</v>
      </c>
      <c r="J212" s="2">
        <f>IF(GI_Report!$F$6="All",1,IF(E212=GI_Report!$F$6,1,0))</f>
        <v>1</v>
      </c>
      <c r="K212" s="2" t="str">
        <f>IF(AND(H212=1,I212=1,J212=1),COUNTIFS($H$2:H212,1,$I$2:I212,1,$J$2:J212,1),"")</f>
        <v/>
      </c>
    </row>
    <row r="213" spans="1:11" ht="14.5" x14ac:dyDescent="0.35">
      <c r="A213" s="2" t="s">
        <v>2263</v>
      </c>
      <c r="B213" s="5">
        <v>46095</v>
      </c>
      <c r="C213" s="2" t="s">
        <v>2168</v>
      </c>
      <c r="D213" s="2" t="s">
        <v>173</v>
      </c>
      <c r="E213" s="3" t="s">
        <v>174</v>
      </c>
      <c r="F213" s="2">
        <v>12</v>
      </c>
      <c r="G213" s="2" t="s">
        <v>121</v>
      </c>
      <c r="H213" s="2">
        <f>IF(AND(B213&gt;=GI_Report!$C$4,B213&lt;=GI_Report!$E$4),1,0)</f>
        <v>0</v>
      </c>
      <c r="I213" s="2">
        <f>IF(GI_Report!$C$6="All",1,IF(C213=GI_Report!$C$6,1,0))</f>
        <v>1</v>
      </c>
      <c r="J213" s="2">
        <f>IF(GI_Report!$F$6="All",1,IF(E213=GI_Report!$F$6,1,0))</f>
        <v>1</v>
      </c>
      <c r="K213" s="2" t="str">
        <f>IF(AND(H213=1,I213=1,J213=1),COUNTIFS($H$2:H213,1,$I$2:I213,1,$J$2:J213,1),"")</f>
        <v/>
      </c>
    </row>
    <row r="214" spans="1:11" ht="14.5" x14ac:dyDescent="0.35">
      <c r="A214" s="2" t="s">
        <v>2264</v>
      </c>
      <c r="B214" s="5">
        <v>46116</v>
      </c>
      <c r="C214" s="2" t="s">
        <v>2260</v>
      </c>
      <c r="D214" s="2" t="s">
        <v>357</v>
      </c>
      <c r="E214" s="3" t="s">
        <v>358</v>
      </c>
      <c r="F214" s="2">
        <v>15</v>
      </c>
      <c r="G214" s="2" t="s">
        <v>15</v>
      </c>
      <c r="H214" s="2">
        <f>IF(AND(B214&gt;=GI_Report!$C$4,B214&lt;=GI_Report!$E$4),1,0)</f>
        <v>0</v>
      </c>
      <c r="I214" s="2">
        <f>IF(GI_Report!$C$6="All",1,IF(C214=GI_Report!$C$6,1,0))</f>
        <v>1</v>
      </c>
      <c r="J214" s="2">
        <f>IF(GI_Report!$F$6="All",1,IF(E214=GI_Report!$F$6,1,0))</f>
        <v>1</v>
      </c>
      <c r="K214" s="2" t="str">
        <f>IF(AND(H214=1,I214=1,J214=1),COUNTIFS($H$2:H214,1,$I$2:I214,1,$J$2:J214,1),"")</f>
        <v/>
      </c>
    </row>
    <row r="215" spans="1:11" ht="14.5" x14ac:dyDescent="0.35">
      <c r="A215" s="2" t="s">
        <v>2265</v>
      </c>
      <c r="B215" s="5">
        <v>46203</v>
      </c>
      <c r="C215" s="2" t="s">
        <v>2083</v>
      </c>
      <c r="D215" s="2" t="s">
        <v>173</v>
      </c>
      <c r="E215" s="3" t="s">
        <v>174</v>
      </c>
      <c r="F215" s="2">
        <v>12</v>
      </c>
      <c r="G215" s="2" t="s">
        <v>121</v>
      </c>
      <c r="H215" s="2">
        <f>IF(AND(B215&gt;=GI_Report!$C$4,B215&lt;=GI_Report!$E$4),1,0)</f>
        <v>0</v>
      </c>
      <c r="I215" s="2">
        <f>IF(GI_Report!$C$6="All",1,IF(C215=GI_Report!$C$6,1,0))</f>
        <v>1</v>
      </c>
      <c r="J215" s="2">
        <f>IF(GI_Report!$F$6="All",1,IF(E215=GI_Report!$F$6,1,0))</f>
        <v>1</v>
      </c>
      <c r="K215" s="2" t="str">
        <f>IF(AND(H215=1,I215=1,J215=1),COUNTIFS($H$2:H215,1,$I$2:I215,1,$J$2:J215,1),"")</f>
        <v/>
      </c>
    </row>
    <row r="216" spans="1:11" ht="14.5" x14ac:dyDescent="0.35">
      <c r="A216" s="2" t="s">
        <v>2266</v>
      </c>
      <c r="B216" s="5">
        <v>46068</v>
      </c>
      <c r="C216" s="2" t="s">
        <v>2049</v>
      </c>
      <c r="D216" s="2" t="s">
        <v>353</v>
      </c>
      <c r="E216" s="3" t="s">
        <v>354</v>
      </c>
      <c r="F216" s="2">
        <v>30</v>
      </c>
      <c r="G216" s="2" t="s">
        <v>15</v>
      </c>
      <c r="H216" s="2">
        <f>IF(AND(B216&gt;=GI_Report!$C$4,B216&lt;=GI_Report!$E$4),1,0)</f>
        <v>1</v>
      </c>
      <c r="I216" s="2">
        <f>IF(GI_Report!$C$6="All",1,IF(C216=GI_Report!$C$6,1,0))</f>
        <v>1</v>
      </c>
      <c r="J216" s="2">
        <f>IF(GI_Report!$F$6="All",1,IF(E216=GI_Report!$F$6,1,0))</f>
        <v>1</v>
      </c>
      <c r="K216" s="2">
        <f>IF(AND(H216=1,I216=1,J216=1),COUNTIFS($H$2:H216,1,$I$2:I216,1,$J$2:J216,1),"")</f>
        <v>36</v>
      </c>
    </row>
    <row r="217" spans="1:11" ht="14.5" x14ac:dyDescent="0.35">
      <c r="A217" s="2" t="s">
        <v>2267</v>
      </c>
      <c r="B217" s="5">
        <v>46096</v>
      </c>
      <c r="C217" s="2" t="s">
        <v>2060</v>
      </c>
      <c r="D217" s="2" t="s">
        <v>214</v>
      </c>
      <c r="E217" s="3" t="s">
        <v>215</v>
      </c>
      <c r="F217" s="2">
        <v>60</v>
      </c>
      <c r="G217" s="2" t="s">
        <v>121</v>
      </c>
      <c r="H217" s="2">
        <f>IF(AND(B217&gt;=GI_Report!$C$4,B217&lt;=GI_Report!$E$4),1,0)</f>
        <v>0</v>
      </c>
      <c r="I217" s="2">
        <f>IF(GI_Report!$C$6="All",1,IF(C217=GI_Report!$C$6,1,0))</f>
        <v>1</v>
      </c>
      <c r="J217" s="2">
        <f>IF(GI_Report!$F$6="All",1,IF(E217=GI_Report!$F$6,1,0))</f>
        <v>1</v>
      </c>
      <c r="K217" s="2" t="str">
        <f>IF(AND(H217=1,I217=1,J217=1),COUNTIFS($H$2:H217,1,$I$2:I217,1,$J$2:J217,1),"")</f>
        <v/>
      </c>
    </row>
    <row r="218" spans="1:11" ht="14.5" x14ac:dyDescent="0.35">
      <c r="A218" s="2" t="s">
        <v>2268</v>
      </c>
      <c r="B218" s="5">
        <v>46060</v>
      </c>
      <c r="C218" s="2" t="s">
        <v>2257</v>
      </c>
      <c r="D218" s="2" t="s">
        <v>170</v>
      </c>
      <c r="E218" s="3" t="s">
        <v>171</v>
      </c>
      <c r="F218" s="2">
        <v>15</v>
      </c>
      <c r="G218" s="2" t="s">
        <v>121</v>
      </c>
      <c r="H218" s="2">
        <f>IF(AND(B218&gt;=GI_Report!$C$4,B218&lt;=GI_Report!$E$4),1,0)</f>
        <v>1</v>
      </c>
      <c r="I218" s="2">
        <f>IF(GI_Report!$C$6="All",1,IF(C218=GI_Report!$C$6,1,0))</f>
        <v>1</v>
      </c>
      <c r="J218" s="2">
        <f>IF(GI_Report!$F$6="All",1,IF(E218=GI_Report!$F$6,1,0))</f>
        <v>1</v>
      </c>
      <c r="K218" s="2">
        <f>IF(AND(H218=1,I218=1,J218=1),COUNTIFS($H$2:H218,1,$I$2:I218,1,$J$2:J218,1),"")</f>
        <v>37</v>
      </c>
    </row>
    <row r="219" spans="1:11" ht="14.5" x14ac:dyDescent="0.35">
      <c r="A219" s="2" t="s">
        <v>2269</v>
      </c>
      <c r="B219" s="5">
        <v>46052</v>
      </c>
      <c r="C219" s="2" t="s">
        <v>2083</v>
      </c>
      <c r="D219" s="2" t="s">
        <v>288</v>
      </c>
      <c r="E219" s="3" t="s">
        <v>289</v>
      </c>
      <c r="F219" s="2">
        <v>24</v>
      </c>
      <c r="G219" s="2" t="s">
        <v>262</v>
      </c>
      <c r="H219" s="2">
        <f>IF(AND(B219&gt;=GI_Report!$C$4,B219&lt;=GI_Report!$E$4),1,0)</f>
        <v>0</v>
      </c>
      <c r="I219" s="2">
        <f>IF(GI_Report!$C$6="All",1,IF(C219=GI_Report!$C$6,1,0))</f>
        <v>1</v>
      </c>
      <c r="J219" s="2">
        <f>IF(GI_Report!$F$6="All",1,IF(E219=GI_Report!$F$6,1,0))</f>
        <v>1</v>
      </c>
      <c r="K219" s="2" t="str">
        <f>IF(AND(H219=1,I219=1,J219=1),COUNTIFS($H$2:H219,1,$I$2:I219,1,$J$2:J219,1),"")</f>
        <v/>
      </c>
    </row>
    <row r="220" spans="1:11" ht="14.5" x14ac:dyDescent="0.35">
      <c r="A220" s="2" t="s">
        <v>2270</v>
      </c>
      <c r="B220" s="5">
        <v>46104</v>
      </c>
      <c r="C220" s="2" t="s">
        <v>2047</v>
      </c>
      <c r="D220" s="2" t="s">
        <v>387</v>
      </c>
      <c r="E220" s="3" t="s">
        <v>388</v>
      </c>
      <c r="F220" s="2">
        <v>10</v>
      </c>
      <c r="G220" s="2" t="s">
        <v>121</v>
      </c>
      <c r="H220" s="2">
        <f>IF(AND(B220&gt;=GI_Report!$C$4,B220&lt;=GI_Report!$E$4),1,0)</f>
        <v>0</v>
      </c>
      <c r="I220" s="2">
        <f>IF(GI_Report!$C$6="All",1,IF(C220=GI_Report!$C$6,1,0))</f>
        <v>1</v>
      </c>
      <c r="J220" s="2">
        <f>IF(GI_Report!$F$6="All",1,IF(E220=GI_Report!$F$6,1,0))</f>
        <v>1</v>
      </c>
      <c r="K220" s="2" t="str">
        <f>IF(AND(H220=1,I220=1,J220=1),COUNTIFS($H$2:H220,1,$I$2:I220,1,$J$2:J220,1),"")</f>
        <v/>
      </c>
    </row>
    <row r="221" spans="1:11" ht="14.5" x14ac:dyDescent="0.35">
      <c r="A221" s="2" t="s">
        <v>2271</v>
      </c>
      <c r="B221" s="5">
        <v>46107</v>
      </c>
      <c r="C221" s="2" t="s">
        <v>2120</v>
      </c>
      <c r="D221" s="2" t="s">
        <v>69</v>
      </c>
      <c r="E221" s="3" t="s">
        <v>70</v>
      </c>
      <c r="F221" s="2">
        <v>12</v>
      </c>
      <c r="G221" s="2" t="s">
        <v>15</v>
      </c>
      <c r="H221" s="2">
        <f>IF(AND(B221&gt;=GI_Report!$C$4,B221&lt;=GI_Report!$E$4),1,0)</f>
        <v>0</v>
      </c>
      <c r="I221" s="2">
        <f>IF(GI_Report!$C$6="All",1,IF(C221=GI_Report!$C$6,1,0))</f>
        <v>1</v>
      </c>
      <c r="J221" s="2">
        <f>IF(GI_Report!$F$6="All",1,IF(E221=GI_Report!$F$6,1,0))</f>
        <v>1</v>
      </c>
      <c r="K221" s="2" t="str">
        <f>IF(AND(H221=1,I221=1,J221=1),COUNTIFS($H$2:H221,1,$I$2:I221,1,$J$2:J221,1),"")</f>
        <v/>
      </c>
    </row>
    <row r="222" spans="1:11" ht="14.5" x14ac:dyDescent="0.35">
      <c r="A222" s="2" t="s">
        <v>2272</v>
      </c>
      <c r="B222" s="5">
        <v>46193</v>
      </c>
      <c r="C222" s="2" t="s">
        <v>2075</v>
      </c>
      <c r="D222" s="2" t="s">
        <v>353</v>
      </c>
      <c r="E222" s="3" t="s">
        <v>354</v>
      </c>
      <c r="F222" s="2">
        <v>20</v>
      </c>
      <c r="G222" s="2" t="s">
        <v>15</v>
      </c>
      <c r="H222" s="2">
        <f>IF(AND(B222&gt;=GI_Report!$C$4,B222&lt;=GI_Report!$E$4),1,0)</f>
        <v>0</v>
      </c>
      <c r="I222" s="2">
        <f>IF(GI_Report!$C$6="All",1,IF(C222=GI_Report!$C$6,1,0))</f>
        <v>1</v>
      </c>
      <c r="J222" s="2">
        <f>IF(GI_Report!$F$6="All",1,IF(E222=GI_Report!$F$6,1,0))</f>
        <v>1</v>
      </c>
      <c r="K222" s="2" t="str">
        <f>IF(AND(H222=1,I222=1,J222=1),COUNTIFS($H$2:H222,1,$I$2:I222,1,$J$2:J222,1),"")</f>
        <v/>
      </c>
    </row>
    <row r="223" spans="1:11" ht="14.5" x14ac:dyDescent="0.35">
      <c r="A223" s="2" t="s">
        <v>2273</v>
      </c>
      <c r="B223" s="5">
        <v>46069</v>
      </c>
      <c r="C223" s="2" t="s">
        <v>2005</v>
      </c>
      <c r="D223" s="2" t="s">
        <v>57</v>
      </c>
      <c r="E223" s="3" t="s">
        <v>58</v>
      </c>
      <c r="F223" s="2">
        <v>60</v>
      </c>
      <c r="G223" s="2" t="s">
        <v>15</v>
      </c>
      <c r="H223" s="2">
        <f>IF(AND(B223&gt;=GI_Report!$C$4,B223&lt;=GI_Report!$E$4),1,0)</f>
        <v>1</v>
      </c>
      <c r="I223" s="2">
        <f>IF(GI_Report!$C$6="All",1,IF(C223=GI_Report!$C$6,1,0))</f>
        <v>1</v>
      </c>
      <c r="J223" s="2">
        <f>IF(GI_Report!$F$6="All",1,IF(E223=GI_Report!$F$6,1,0))</f>
        <v>1</v>
      </c>
      <c r="K223" s="2">
        <f>IF(AND(H223=1,I223=1,J223=1),COUNTIFS($H$2:H223,1,$I$2:I223,1,$J$2:J223,1),"")</f>
        <v>38</v>
      </c>
    </row>
    <row r="224" spans="1:11" ht="14.5" x14ac:dyDescent="0.35">
      <c r="A224" s="2" t="s">
        <v>2274</v>
      </c>
      <c r="B224" s="5">
        <v>46047</v>
      </c>
      <c r="C224" s="2" t="s">
        <v>2005</v>
      </c>
      <c r="D224" s="2" t="s">
        <v>431</v>
      </c>
      <c r="E224" s="3" t="s">
        <v>432</v>
      </c>
      <c r="F224" s="2">
        <v>15</v>
      </c>
      <c r="G224" s="2" t="s">
        <v>121</v>
      </c>
      <c r="H224" s="2">
        <f>IF(AND(B224&gt;=GI_Report!$C$4,B224&lt;=GI_Report!$E$4),1,0)</f>
        <v>0</v>
      </c>
      <c r="I224" s="2">
        <f>IF(GI_Report!$C$6="All",1,IF(C224=GI_Report!$C$6,1,0))</f>
        <v>1</v>
      </c>
      <c r="J224" s="2">
        <f>IF(GI_Report!$F$6="All",1,IF(E224=GI_Report!$F$6,1,0))</f>
        <v>1</v>
      </c>
      <c r="K224" s="2" t="str">
        <f>IF(AND(H224=1,I224=1,J224=1),COUNTIFS($H$2:H224,1,$I$2:I224,1,$J$2:J224,1),"")</f>
        <v/>
      </c>
    </row>
    <row r="225" spans="1:11" ht="14.5" x14ac:dyDescent="0.35">
      <c r="A225" s="2" t="s">
        <v>2275</v>
      </c>
      <c r="B225" s="5">
        <v>46155</v>
      </c>
      <c r="C225" s="2" t="s">
        <v>2040</v>
      </c>
      <c r="D225" s="2" t="s">
        <v>225</v>
      </c>
      <c r="E225" s="3" t="s">
        <v>226</v>
      </c>
      <c r="F225" s="2">
        <v>60</v>
      </c>
      <c r="G225" s="2" t="s">
        <v>121</v>
      </c>
      <c r="H225" s="2">
        <f>IF(AND(B225&gt;=GI_Report!$C$4,B225&lt;=GI_Report!$E$4),1,0)</f>
        <v>0</v>
      </c>
      <c r="I225" s="2">
        <f>IF(GI_Report!$C$6="All",1,IF(C225=GI_Report!$C$6,1,0))</f>
        <v>1</v>
      </c>
      <c r="J225" s="2">
        <f>IF(GI_Report!$F$6="All",1,IF(E225=GI_Report!$F$6,1,0))</f>
        <v>1</v>
      </c>
      <c r="K225" s="2" t="str">
        <f>IF(AND(H225=1,I225=1,J225=1),COUNTIFS($H$2:H225,1,$I$2:I225,1,$J$2:J225,1),"")</f>
        <v/>
      </c>
    </row>
    <row r="226" spans="1:11" ht="14.5" x14ac:dyDescent="0.35">
      <c r="A226" s="2" t="s">
        <v>2276</v>
      </c>
      <c r="B226" s="5">
        <v>46131</v>
      </c>
      <c r="C226" s="2" t="s">
        <v>2043</v>
      </c>
      <c r="D226" s="2" t="s">
        <v>258</v>
      </c>
      <c r="E226" s="3" t="s">
        <v>259</v>
      </c>
      <c r="F226" s="2">
        <v>5</v>
      </c>
      <c r="G226" s="2" t="s">
        <v>262</v>
      </c>
      <c r="H226" s="2">
        <f>IF(AND(B226&gt;=GI_Report!$C$4,B226&lt;=GI_Report!$E$4),1,0)</f>
        <v>0</v>
      </c>
      <c r="I226" s="2">
        <f>IF(GI_Report!$C$6="All",1,IF(C226=GI_Report!$C$6,1,0))</f>
        <v>1</v>
      </c>
      <c r="J226" s="2">
        <f>IF(GI_Report!$F$6="All",1,IF(E226=GI_Report!$F$6,1,0))</f>
        <v>1</v>
      </c>
      <c r="K226" s="2" t="str">
        <f>IF(AND(H226=1,I226=1,J226=1),COUNTIFS($H$2:H226,1,$I$2:I226,1,$J$2:J226,1),"")</f>
        <v/>
      </c>
    </row>
    <row r="227" spans="1:11" ht="14.5" x14ac:dyDescent="0.35">
      <c r="A227" s="2" t="s">
        <v>2277</v>
      </c>
      <c r="B227" s="5">
        <v>46077</v>
      </c>
      <c r="C227" s="2" t="s">
        <v>2058</v>
      </c>
      <c r="D227" s="2" t="s">
        <v>369</v>
      </c>
      <c r="E227" s="3" t="s">
        <v>370</v>
      </c>
      <c r="F227" s="2">
        <v>36</v>
      </c>
      <c r="G227" s="2" t="s">
        <v>121</v>
      </c>
      <c r="H227" s="2">
        <f>IF(AND(B227&gt;=GI_Report!$C$4,B227&lt;=GI_Report!$E$4),1,0)</f>
        <v>1</v>
      </c>
      <c r="I227" s="2">
        <f>IF(GI_Report!$C$6="All",1,IF(C227=GI_Report!$C$6,1,0))</f>
        <v>1</v>
      </c>
      <c r="J227" s="2">
        <f>IF(GI_Report!$F$6="All",1,IF(E227=GI_Report!$F$6,1,0))</f>
        <v>1</v>
      </c>
      <c r="K227" s="2">
        <f>IF(AND(H227=1,I227=1,J227=1),COUNTIFS($H$2:H227,1,$I$2:I227,1,$J$2:J227,1),"")</f>
        <v>39</v>
      </c>
    </row>
    <row r="228" spans="1:11" ht="14.5" x14ac:dyDescent="0.35">
      <c r="A228" s="2" t="s">
        <v>2278</v>
      </c>
      <c r="B228" s="5">
        <v>46148</v>
      </c>
      <c r="C228" s="2" t="s">
        <v>2143</v>
      </c>
      <c r="D228" s="2" t="s">
        <v>103</v>
      </c>
      <c r="E228" s="3" t="s">
        <v>104</v>
      </c>
      <c r="F228" s="2">
        <v>48</v>
      </c>
      <c r="G228" s="2" t="s">
        <v>15</v>
      </c>
      <c r="H228" s="2">
        <f>IF(AND(B228&gt;=GI_Report!$C$4,B228&lt;=GI_Report!$E$4),1,0)</f>
        <v>0</v>
      </c>
      <c r="I228" s="2">
        <f>IF(GI_Report!$C$6="All",1,IF(C228=GI_Report!$C$6,1,0))</f>
        <v>1</v>
      </c>
      <c r="J228" s="2">
        <f>IF(GI_Report!$F$6="All",1,IF(E228=GI_Report!$F$6,1,0))</f>
        <v>1</v>
      </c>
      <c r="K228" s="2" t="str">
        <f>IF(AND(H228=1,I228=1,J228=1),COUNTIFS($H$2:H228,1,$I$2:I228,1,$J$2:J228,1),"")</f>
        <v/>
      </c>
    </row>
    <row r="229" spans="1:11" ht="14.5" x14ac:dyDescent="0.35">
      <c r="A229" s="2" t="s">
        <v>2279</v>
      </c>
      <c r="B229" s="5">
        <v>46024</v>
      </c>
      <c r="C229" s="2" t="s">
        <v>1993</v>
      </c>
      <c r="D229" s="2" t="s">
        <v>188</v>
      </c>
      <c r="E229" s="3" t="s">
        <v>189</v>
      </c>
      <c r="F229" s="2">
        <v>12</v>
      </c>
      <c r="G229" s="2" t="s">
        <v>121</v>
      </c>
      <c r="H229" s="2">
        <f>IF(AND(B229&gt;=GI_Report!$C$4,B229&lt;=GI_Report!$E$4),1,0)</f>
        <v>0</v>
      </c>
      <c r="I229" s="2">
        <f>IF(GI_Report!$C$6="All",1,IF(C229=GI_Report!$C$6,1,0))</f>
        <v>1</v>
      </c>
      <c r="J229" s="2">
        <f>IF(GI_Report!$F$6="All",1,IF(E229=GI_Report!$F$6,1,0))</f>
        <v>1</v>
      </c>
      <c r="K229" s="2" t="str">
        <f>IF(AND(H229=1,I229=1,J229=1),COUNTIFS($H$2:H229,1,$I$2:I229,1,$J$2:J229,1),"")</f>
        <v/>
      </c>
    </row>
    <row r="230" spans="1:11" ht="14.5" x14ac:dyDescent="0.35">
      <c r="A230" s="2" t="s">
        <v>2280</v>
      </c>
      <c r="B230" s="5">
        <v>46110</v>
      </c>
      <c r="C230" s="2" t="s">
        <v>2281</v>
      </c>
      <c r="D230" s="2" t="s">
        <v>415</v>
      </c>
      <c r="E230" s="3" t="s">
        <v>416</v>
      </c>
      <c r="F230" s="2">
        <v>12</v>
      </c>
      <c r="G230" s="2" t="s">
        <v>121</v>
      </c>
      <c r="H230" s="2">
        <f>IF(AND(B230&gt;=GI_Report!$C$4,B230&lt;=GI_Report!$E$4),1,0)</f>
        <v>0</v>
      </c>
      <c r="I230" s="2">
        <f>IF(GI_Report!$C$6="All",1,IF(C230=GI_Report!$C$6,1,0))</f>
        <v>1</v>
      </c>
      <c r="J230" s="2">
        <f>IF(GI_Report!$F$6="All",1,IF(E230=GI_Report!$F$6,1,0))</f>
        <v>1</v>
      </c>
      <c r="K230" s="2" t="str">
        <f>IF(AND(H230=1,I230=1,J230=1),COUNTIFS($H$2:H230,1,$I$2:I230,1,$J$2:J230,1),"")</f>
        <v/>
      </c>
    </row>
    <row r="231" spans="1:11" ht="14.5" x14ac:dyDescent="0.35">
      <c r="A231" s="2" t="s">
        <v>2282</v>
      </c>
      <c r="B231" s="5">
        <v>46192</v>
      </c>
      <c r="C231" s="2" t="s">
        <v>2075</v>
      </c>
      <c r="D231" s="2" t="s">
        <v>84</v>
      </c>
      <c r="E231" s="3" t="s">
        <v>85</v>
      </c>
      <c r="F231" s="2">
        <v>48</v>
      </c>
      <c r="G231" s="2" t="s">
        <v>15</v>
      </c>
      <c r="H231" s="2">
        <f>IF(AND(B231&gt;=GI_Report!$C$4,B231&lt;=GI_Report!$E$4),1,0)</f>
        <v>0</v>
      </c>
      <c r="I231" s="2">
        <f>IF(GI_Report!$C$6="All",1,IF(C231=GI_Report!$C$6,1,0))</f>
        <v>1</v>
      </c>
      <c r="J231" s="2">
        <f>IF(GI_Report!$F$6="All",1,IF(E231=GI_Report!$F$6,1,0))</f>
        <v>1</v>
      </c>
      <c r="K231" s="2" t="str">
        <f>IF(AND(H231=1,I231=1,J231=1),COUNTIFS($H$2:H231,1,$I$2:I231,1,$J$2:J231,1),"")</f>
        <v/>
      </c>
    </row>
    <row r="232" spans="1:11" ht="14.5" x14ac:dyDescent="0.35">
      <c r="A232" s="2" t="s">
        <v>2283</v>
      </c>
      <c r="B232" s="5">
        <v>46133</v>
      </c>
      <c r="C232" s="2" t="s">
        <v>2099</v>
      </c>
      <c r="D232" s="2" t="s">
        <v>318</v>
      </c>
      <c r="E232" s="3" t="s">
        <v>319</v>
      </c>
      <c r="F232" s="2">
        <v>24</v>
      </c>
      <c r="G232" s="2" t="s">
        <v>15</v>
      </c>
      <c r="H232" s="2">
        <f>IF(AND(B232&gt;=GI_Report!$C$4,B232&lt;=GI_Report!$E$4),1,0)</f>
        <v>0</v>
      </c>
      <c r="I232" s="2">
        <f>IF(GI_Report!$C$6="All",1,IF(C232=GI_Report!$C$6,1,0))</f>
        <v>1</v>
      </c>
      <c r="J232" s="2">
        <f>IF(GI_Report!$F$6="All",1,IF(E232=GI_Report!$F$6,1,0))</f>
        <v>1</v>
      </c>
      <c r="K232" s="2" t="str">
        <f>IF(AND(H232=1,I232=1,J232=1),COUNTIFS($H$2:H232,1,$I$2:I232,1,$J$2:J232,1),"")</f>
        <v/>
      </c>
    </row>
    <row r="233" spans="1:11" ht="14.5" x14ac:dyDescent="0.35">
      <c r="A233" s="2" t="s">
        <v>2284</v>
      </c>
      <c r="B233" s="5">
        <v>46152</v>
      </c>
      <c r="C233" s="2" t="s">
        <v>2035</v>
      </c>
      <c r="D233" s="2" t="s">
        <v>184</v>
      </c>
      <c r="E233" s="3" t="s">
        <v>185</v>
      </c>
      <c r="F233" s="2">
        <v>60</v>
      </c>
      <c r="G233" s="2" t="s">
        <v>121</v>
      </c>
      <c r="H233" s="2">
        <f>IF(AND(B233&gt;=GI_Report!$C$4,B233&lt;=GI_Report!$E$4),1,0)</f>
        <v>0</v>
      </c>
      <c r="I233" s="2">
        <f>IF(GI_Report!$C$6="All",1,IF(C233=GI_Report!$C$6,1,0))</f>
        <v>1</v>
      </c>
      <c r="J233" s="2">
        <f>IF(GI_Report!$F$6="All",1,IF(E233=GI_Report!$F$6,1,0))</f>
        <v>1</v>
      </c>
      <c r="K233" s="2" t="str">
        <f>IF(AND(H233=1,I233=1,J233=1),COUNTIFS($H$2:H233,1,$I$2:I233,1,$J$2:J233,1),"")</f>
        <v/>
      </c>
    </row>
    <row r="234" spans="1:11" ht="14.5" x14ac:dyDescent="0.35">
      <c r="A234" s="2" t="s">
        <v>2285</v>
      </c>
      <c r="B234" s="5">
        <v>46186</v>
      </c>
      <c r="C234" s="2" t="s">
        <v>2141</v>
      </c>
      <c r="D234" s="2" t="s">
        <v>216</v>
      </c>
      <c r="E234" s="3" t="s">
        <v>217</v>
      </c>
      <c r="F234" s="2">
        <v>20</v>
      </c>
      <c r="G234" s="2" t="s">
        <v>121</v>
      </c>
      <c r="H234" s="2">
        <f>IF(AND(B234&gt;=GI_Report!$C$4,B234&lt;=GI_Report!$E$4),1,0)</f>
        <v>0</v>
      </c>
      <c r="I234" s="2">
        <f>IF(GI_Report!$C$6="All",1,IF(C234=GI_Report!$C$6,1,0))</f>
        <v>1</v>
      </c>
      <c r="J234" s="2">
        <f>IF(GI_Report!$F$6="All",1,IF(E234=GI_Report!$F$6,1,0))</f>
        <v>1</v>
      </c>
      <c r="K234" s="2" t="str">
        <f>IF(AND(H234=1,I234=1,J234=1),COUNTIFS($H$2:H234,1,$I$2:I234,1,$J$2:J234,1),"")</f>
        <v/>
      </c>
    </row>
    <row r="235" spans="1:11" ht="14.5" x14ac:dyDescent="0.35">
      <c r="A235" s="2" t="s">
        <v>2286</v>
      </c>
      <c r="B235" s="5">
        <v>46053</v>
      </c>
      <c r="C235" s="2" t="s">
        <v>2014</v>
      </c>
      <c r="D235" s="2" t="s">
        <v>184</v>
      </c>
      <c r="E235" s="3" t="s">
        <v>185</v>
      </c>
      <c r="F235" s="2">
        <v>12</v>
      </c>
      <c r="G235" s="2" t="s">
        <v>121</v>
      </c>
      <c r="H235" s="2">
        <f>IF(AND(B235&gt;=GI_Report!$C$4,B235&lt;=GI_Report!$E$4),1,0)</f>
        <v>0</v>
      </c>
      <c r="I235" s="2">
        <f>IF(GI_Report!$C$6="All",1,IF(C235=GI_Report!$C$6,1,0))</f>
        <v>1</v>
      </c>
      <c r="J235" s="2">
        <f>IF(GI_Report!$F$6="All",1,IF(E235=GI_Report!$F$6,1,0))</f>
        <v>1</v>
      </c>
      <c r="K235" s="2" t="str">
        <f>IF(AND(H235=1,I235=1,J235=1),COUNTIFS($H$2:H235,1,$I$2:I235,1,$J$2:J235,1),"")</f>
        <v/>
      </c>
    </row>
    <row r="236" spans="1:11" ht="14.5" x14ac:dyDescent="0.35">
      <c r="A236" s="2" t="s">
        <v>2287</v>
      </c>
      <c r="B236" s="5">
        <v>46162</v>
      </c>
      <c r="C236" s="2" t="s">
        <v>1983</v>
      </c>
      <c r="D236" s="2" t="s">
        <v>314</v>
      </c>
      <c r="E236" s="3" t="s">
        <v>315</v>
      </c>
      <c r="F236" s="2">
        <v>10</v>
      </c>
      <c r="G236" s="2" t="s">
        <v>15</v>
      </c>
      <c r="H236" s="2">
        <f>IF(AND(B236&gt;=GI_Report!$C$4,B236&lt;=GI_Report!$E$4),1,0)</f>
        <v>0</v>
      </c>
      <c r="I236" s="2">
        <f>IF(GI_Report!$C$6="All",1,IF(C236=GI_Report!$C$6,1,0))</f>
        <v>1</v>
      </c>
      <c r="J236" s="2">
        <f>IF(GI_Report!$F$6="All",1,IF(E236=GI_Report!$F$6,1,0))</f>
        <v>1</v>
      </c>
      <c r="K236" s="2" t="str">
        <f>IF(AND(H236=1,I236=1,J236=1),COUNTIFS($H$2:H236,1,$I$2:I236,1,$J$2:J236,1),"")</f>
        <v/>
      </c>
    </row>
    <row r="237" spans="1:11" ht="14.5" x14ac:dyDescent="0.35">
      <c r="A237" s="2" t="s">
        <v>2288</v>
      </c>
      <c r="B237" s="5">
        <v>46099</v>
      </c>
      <c r="C237" s="2" t="s">
        <v>2168</v>
      </c>
      <c r="D237" s="2" t="s">
        <v>282</v>
      </c>
      <c r="E237" s="3" t="s">
        <v>283</v>
      </c>
      <c r="F237" s="2">
        <v>15</v>
      </c>
      <c r="G237" s="2" t="s">
        <v>262</v>
      </c>
      <c r="H237" s="2">
        <f>IF(AND(B237&gt;=GI_Report!$C$4,B237&lt;=GI_Report!$E$4),1,0)</f>
        <v>0</v>
      </c>
      <c r="I237" s="2">
        <f>IF(GI_Report!$C$6="All",1,IF(C237=GI_Report!$C$6,1,0))</f>
        <v>1</v>
      </c>
      <c r="J237" s="2">
        <f>IF(GI_Report!$F$6="All",1,IF(E237=GI_Report!$F$6,1,0))</f>
        <v>1</v>
      </c>
      <c r="K237" s="2" t="str">
        <f>IF(AND(H237=1,I237=1,J237=1),COUNTIFS($H$2:H237,1,$I$2:I237,1,$J$2:J237,1),"")</f>
        <v/>
      </c>
    </row>
    <row r="238" spans="1:11" ht="14.5" x14ac:dyDescent="0.35">
      <c r="A238" s="2" t="s">
        <v>2289</v>
      </c>
      <c r="B238" s="5">
        <v>46167</v>
      </c>
      <c r="C238" s="2" t="s">
        <v>2029</v>
      </c>
      <c r="D238" s="2" t="s">
        <v>72</v>
      </c>
      <c r="E238" s="3" t="s">
        <v>73</v>
      </c>
      <c r="F238" s="2">
        <v>24</v>
      </c>
      <c r="G238" s="2" t="s">
        <v>15</v>
      </c>
      <c r="H238" s="2">
        <f>IF(AND(B238&gt;=GI_Report!$C$4,B238&lt;=GI_Report!$E$4),1,0)</f>
        <v>0</v>
      </c>
      <c r="I238" s="2">
        <f>IF(GI_Report!$C$6="All",1,IF(C238=GI_Report!$C$6,1,0))</f>
        <v>1</v>
      </c>
      <c r="J238" s="2">
        <f>IF(GI_Report!$F$6="All",1,IF(E238=GI_Report!$F$6,1,0))</f>
        <v>1</v>
      </c>
      <c r="K238" s="2" t="str">
        <f>IF(AND(H238=1,I238=1,J238=1),COUNTIFS($H$2:H238,1,$I$2:I238,1,$J$2:J238,1),"")</f>
        <v/>
      </c>
    </row>
    <row r="239" spans="1:11" ht="14.5" x14ac:dyDescent="0.35">
      <c r="A239" s="2" t="s">
        <v>2290</v>
      </c>
      <c r="B239" s="5">
        <v>46167</v>
      </c>
      <c r="C239" s="2" t="s">
        <v>1998</v>
      </c>
      <c r="D239" s="2" t="s">
        <v>266</v>
      </c>
      <c r="E239" s="3" t="s">
        <v>267</v>
      </c>
      <c r="F239" s="2">
        <v>12</v>
      </c>
      <c r="G239" s="2" t="s">
        <v>262</v>
      </c>
      <c r="H239" s="2">
        <f>IF(AND(B239&gt;=GI_Report!$C$4,B239&lt;=GI_Report!$E$4),1,0)</f>
        <v>0</v>
      </c>
      <c r="I239" s="2">
        <f>IF(GI_Report!$C$6="All",1,IF(C239=GI_Report!$C$6,1,0))</f>
        <v>1</v>
      </c>
      <c r="J239" s="2">
        <f>IF(GI_Report!$F$6="All",1,IF(E239=GI_Report!$F$6,1,0))</f>
        <v>1</v>
      </c>
      <c r="K239" s="2" t="str">
        <f>IF(AND(H239=1,I239=1,J239=1),COUNTIFS($H$2:H239,1,$I$2:I239,1,$J$2:J239,1),"")</f>
        <v/>
      </c>
    </row>
    <row r="240" spans="1:11" ht="14.5" x14ac:dyDescent="0.35">
      <c r="A240" s="2" t="s">
        <v>2291</v>
      </c>
      <c r="B240" s="5">
        <v>46123</v>
      </c>
      <c r="C240" s="2" t="s">
        <v>2062</v>
      </c>
      <c r="D240" s="2" t="s">
        <v>295</v>
      </c>
      <c r="E240" s="3" t="s">
        <v>296</v>
      </c>
      <c r="F240" s="2">
        <v>36</v>
      </c>
      <c r="G240" s="2" t="s">
        <v>262</v>
      </c>
      <c r="H240" s="2">
        <f>IF(AND(B240&gt;=GI_Report!$C$4,B240&lt;=GI_Report!$E$4),1,0)</f>
        <v>0</v>
      </c>
      <c r="I240" s="2">
        <f>IF(GI_Report!$C$6="All",1,IF(C240=GI_Report!$C$6,1,0))</f>
        <v>1</v>
      </c>
      <c r="J240" s="2">
        <f>IF(GI_Report!$F$6="All",1,IF(E240=GI_Report!$F$6,1,0))</f>
        <v>1</v>
      </c>
      <c r="K240" s="2" t="str">
        <f>IF(AND(H240=1,I240=1,J240=1),COUNTIFS($H$2:H240,1,$I$2:I240,1,$J$2:J240,1),"")</f>
        <v/>
      </c>
    </row>
    <row r="241" spans="1:11" ht="14.5" x14ac:dyDescent="0.35">
      <c r="A241" s="2" t="s">
        <v>2292</v>
      </c>
      <c r="B241" s="5">
        <v>46102</v>
      </c>
      <c r="C241" s="2" t="s">
        <v>2099</v>
      </c>
      <c r="D241" s="2" t="s">
        <v>139</v>
      </c>
      <c r="E241" s="3" t="s">
        <v>140</v>
      </c>
      <c r="F241" s="2">
        <v>24</v>
      </c>
      <c r="G241" s="2" t="s">
        <v>121</v>
      </c>
      <c r="H241" s="2">
        <f>IF(AND(B241&gt;=GI_Report!$C$4,B241&lt;=GI_Report!$E$4),1,0)</f>
        <v>0</v>
      </c>
      <c r="I241" s="2">
        <f>IF(GI_Report!$C$6="All",1,IF(C241=GI_Report!$C$6,1,0))</f>
        <v>1</v>
      </c>
      <c r="J241" s="2">
        <f>IF(GI_Report!$F$6="All",1,IF(E241=GI_Report!$F$6,1,0))</f>
        <v>1</v>
      </c>
      <c r="K241" s="2" t="str">
        <f>IF(AND(H241=1,I241=1,J241=1),COUNTIFS($H$2:H241,1,$I$2:I241,1,$J$2:J241,1),"")</f>
        <v/>
      </c>
    </row>
    <row r="242" spans="1:11" ht="14.5" x14ac:dyDescent="0.35">
      <c r="A242" s="2" t="s">
        <v>2293</v>
      </c>
      <c r="B242" s="5">
        <v>46109</v>
      </c>
      <c r="C242" s="2" t="s">
        <v>2081</v>
      </c>
      <c r="D242" s="2" t="s">
        <v>337</v>
      </c>
      <c r="E242" s="3" t="s">
        <v>338</v>
      </c>
      <c r="F242" s="2">
        <v>12</v>
      </c>
      <c r="G242" s="2" t="s">
        <v>15</v>
      </c>
      <c r="H242" s="2">
        <f>IF(AND(B242&gt;=GI_Report!$C$4,B242&lt;=GI_Report!$E$4),1,0)</f>
        <v>0</v>
      </c>
      <c r="I242" s="2">
        <f>IF(GI_Report!$C$6="All",1,IF(C242=GI_Report!$C$6,1,0))</f>
        <v>1</v>
      </c>
      <c r="J242" s="2">
        <f>IF(GI_Report!$F$6="All",1,IF(E242=GI_Report!$F$6,1,0))</f>
        <v>1</v>
      </c>
      <c r="K242" s="2" t="str">
        <f>IF(AND(H242=1,I242=1,J242=1),COUNTIFS($H$2:H242,1,$I$2:I242,1,$J$2:J242,1),"")</f>
        <v/>
      </c>
    </row>
    <row r="243" spans="1:11" ht="14.5" x14ac:dyDescent="0.35">
      <c r="A243" s="2" t="s">
        <v>2294</v>
      </c>
      <c r="B243" s="5">
        <v>46184</v>
      </c>
      <c r="C243" s="2" t="s">
        <v>2081</v>
      </c>
      <c r="D243" s="2" t="s">
        <v>161</v>
      </c>
      <c r="E243" s="3" t="s">
        <v>162</v>
      </c>
      <c r="F243" s="2">
        <v>12</v>
      </c>
      <c r="G243" s="2" t="s">
        <v>121</v>
      </c>
      <c r="H243" s="2">
        <f>IF(AND(B243&gt;=GI_Report!$C$4,B243&lt;=GI_Report!$E$4),1,0)</f>
        <v>0</v>
      </c>
      <c r="I243" s="2">
        <f>IF(GI_Report!$C$6="All",1,IF(C243=GI_Report!$C$6,1,0))</f>
        <v>1</v>
      </c>
      <c r="J243" s="2">
        <f>IF(GI_Report!$F$6="All",1,IF(E243=GI_Report!$F$6,1,0))</f>
        <v>1</v>
      </c>
      <c r="K243" s="2" t="str">
        <f>IF(AND(H243=1,I243=1,J243=1),COUNTIFS($H$2:H243,1,$I$2:I243,1,$J$2:J243,1),"")</f>
        <v/>
      </c>
    </row>
    <row r="244" spans="1:11" ht="14.5" x14ac:dyDescent="0.35">
      <c r="A244" s="2" t="s">
        <v>2295</v>
      </c>
      <c r="B244" s="5">
        <v>46200</v>
      </c>
      <c r="C244" s="2" t="s">
        <v>2027</v>
      </c>
      <c r="D244" s="2" t="s">
        <v>190</v>
      </c>
      <c r="E244" s="3" t="s">
        <v>191</v>
      </c>
      <c r="F244" s="2">
        <v>60</v>
      </c>
      <c r="G244" s="2" t="s">
        <v>121</v>
      </c>
      <c r="H244" s="2">
        <f>IF(AND(B244&gt;=GI_Report!$C$4,B244&lt;=GI_Report!$E$4),1,0)</f>
        <v>0</v>
      </c>
      <c r="I244" s="2">
        <f>IF(GI_Report!$C$6="All",1,IF(C244=GI_Report!$C$6,1,0))</f>
        <v>1</v>
      </c>
      <c r="J244" s="2">
        <f>IF(GI_Report!$F$6="All",1,IF(E244=GI_Report!$F$6,1,0))</f>
        <v>1</v>
      </c>
      <c r="K244" s="2" t="str">
        <f>IF(AND(H244=1,I244=1,J244=1),COUNTIFS($H$2:H244,1,$I$2:I244,1,$J$2:J244,1),"")</f>
        <v/>
      </c>
    </row>
    <row r="245" spans="1:11" ht="14.5" x14ac:dyDescent="0.35">
      <c r="A245" s="2" t="s">
        <v>2296</v>
      </c>
      <c r="B245" s="5">
        <v>46202</v>
      </c>
      <c r="C245" s="2" t="s">
        <v>2262</v>
      </c>
      <c r="D245" s="2" t="s">
        <v>239</v>
      </c>
      <c r="E245" s="3" t="s">
        <v>240</v>
      </c>
      <c r="F245" s="2">
        <v>60</v>
      </c>
      <c r="G245" s="2" t="s">
        <v>121</v>
      </c>
      <c r="H245" s="2">
        <f>IF(AND(B245&gt;=GI_Report!$C$4,B245&lt;=GI_Report!$E$4),1,0)</f>
        <v>0</v>
      </c>
      <c r="I245" s="2">
        <f>IF(GI_Report!$C$6="All",1,IF(C245=GI_Report!$C$6,1,0))</f>
        <v>1</v>
      </c>
      <c r="J245" s="2">
        <f>IF(GI_Report!$F$6="All",1,IF(E245=GI_Report!$F$6,1,0))</f>
        <v>1</v>
      </c>
      <c r="K245" s="2" t="str">
        <f>IF(AND(H245=1,I245=1,J245=1),COUNTIFS($H$2:H245,1,$I$2:I245,1,$J$2:J245,1),"")</f>
        <v/>
      </c>
    </row>
    <row r="246" spans="1:11" ht="14.5" x14ac:dyDescent="0.35">
      <c r="A246" s="2" t="s">
        <v>2297</v>
      </c>
      <c r="B246" s="5">
        <v>46163</v>
      </c>
      <c r="C246" s="2" t="s">
        <v>2191</v>
      </c>
      <c r="D246" s="2" t="s">
        <v>351</v>
      </c>
      <c r="E246" s="3" t="s">
        <v>352</v>
      </c>
      <c r="F246" s="2">
        <v>10</v>
      </c>
      <c r="G246" s="2" t="s">
        <v>15</v>
      </c>
      <c r="H246" s="2">
        <f>IF(AND(B246&gt;=GI_Report!$C$4,B246&lt;=GI_Report!$E$4),1,0)</f>
        <v>0</v>
      </c>
      <c r="I246" s="2">
        <f>IF(GI_Report!$C$6="All",1,IF(C246=GI_Report!$C$6,1,0))</f>
        <v>1</v>
      </c>
      <c r="J246" s="2">
        <f>IF(GI_Report!$F$6="All",1,IF(E246=GI_Report!$F$6,1,0))</f>
        <v>1</v>
      </c>
      <c r="K246" s="2" t="str">
        <f>IF(AND(H246=1,I246=1,J246=1),COUNTIFS($H$2:H246,1,$I$2:I246,1,$J$2:J246,1),"")</f>
        <v/>
      </c>
    </row>
    <row r="247" spans="1:11" ht="14.5" x14ac:dyDescent="0.35">
      <c r="A247" s="2" t="s">
        <v>2298</v>
      </c>
      <c r="B247" s="5">
        <v>46122</v>
      </c>
      <c r="C247" s="2" t="s">
        <v>2043</v>
      </c>
      <c r="D247" s="2" t="s">
        <v>460</v>
      </c>
      <c r="E247" s="3" t="s">
        <v>461</v>
      </c>
      <c r="F247" s="2">
        <v>30</v>
      </c>
      <c r="G247" s="2" t="s">
        <v>121</v>
      </c>
      <c r="H247" s="2">
        <f>IF(AND(B247&gt;=GI_Report!$C$4,B247&lt;=GI_Report!$E$4),1,0)</f>
        <v>0</v>
      </c>
      <c r="I247" s="2">
        <f>IF(GI_Report!$C$6="All",1,IF(C247=GI_Report!$C$6,1,0))</f>
        <v>1</v>
      </c>
      <c r="J247" s="2">
        <f>IF(GI_Report!$F$6="All",1,IF(E247=GI_Report!$F$6,1,0))</f>
        <v>1</v>
      </c>
      <c r="K247" s="2" t="str">
        <f>IF(AND(H247=1,I247=1,J247=1),COUNTIFS($H$2:H247,1,$I$2:I247,1,$J$2:J247,1),"")</f>
        <v/>
      </c>
    </row>
    <row r="248" spans="1:11" ht="14.5" x14ac:dyDescent="0.35">
      <c r="A248" s="2" t="s">
        <v>2299</v>
      </c>
      <c r="B248" s="5">
        <v>46198</v>
      </c>
      <c r="C248" s="2" t="s">
        <v>2108</v>
      </c>
      <c r="D248" s="2" t="s">
        <v>95</v>
      </c>
      <c r="E248" s="3" t="s">
        <v>96</v>
      </c>
      <c r="F248" s="2">
        <v>20</v>
      </c>
      <c r="G248" s="2" t="s">
        <v>15</v>
      </c>
      <c r="H248" s="2">
        <f>IF(AND(B248&gt;=GI_Report!$C$4,B248&lt;=GI_Report!$E$4),1,0)</f>
        <v>0</v>
      </c>
      <c r="I248" s="2">
        <f>IF(GI_Report!$C$6="All",1,IF(C248=GI_Report!$C$6,1,0))</f>
        <v>1</v>
      </c>
      <c r="J248" s="2">
        <f>IF(GI_Report!$F$6="All",1,IF(E248=GI_Report!$F$6,1,0))</f>
        <v>1</v>
      </c>
      <c r="K248" s="2" t="str">
        <f>IF(AND(H248=1,I248=1,J248=1),COUNTIFS($H$2:H248,1,$I$2:I248,1,$J$2:J248,1),"")</f>
        <v/>
      </c>
    </row>
    <row r="249" spans="1:11" ht="14.5" x14ac:dyDescent="0.35">
      <c r="A249" s="2" t="s">
        <v>2300</v>
      </c>
      <c r="B249" s="5">
        <v>46053</v>
      </c>
      <c r="C249" s="2" t="s">
        <v>2014</v>
      </c>
      <c r="D249" s="2" t="s">
        <v>286</v>
      </c>
      <c r="E249" s="3" t="s">
        <v>287</v>
      </c>
      <c r="F249" s="2">
        <v>36</v>
      </c>
      <c r="G249" s="2" t="s">
        <v>262</v>
      </c>
      <c r="H249" s="2">
        <f>IF(AND(B249&gt;=GI_Report!$C$4,B249&lt;=GI_Report!$E$4),1,0)</f>
        <v>0</v>
      </c>
      <c r="I249" s="2">
        <f>IF(GI_Report!$C$6="All",1,IF(C249=GI_Report!$C$6,1,0))</f>
        <v>1</v>
      </c>
      <c r="J249" s="2">
        <f>IF(GI_Report!$F$6="All",1,IF(E249=GI_Report!$F$6,1,0))</f>
        <v>1</v>
      </c>
      <c r="K249" s="2" t="str">
        <f>IF(AND(H249=1,I249=1,J249=1),COUNTIFS($H$2:H249,1,$I$2:I249,1,$J$2:J249,1),"")</f>
        <v/>
      </c>
    </row>
    <row r="250" spans="1:11" ht="14.5" x14ac:dyDescent="0.35">
      <c r="A250" s="2" t="s">
        <v>2301</v>
      </c>
      <c r="B250" s="5">
        <v>46089</v>
      </c>
      <c r="C250" s="2" t="s">
        <v>2091</v>
      </c>
      <c r="D250" s="2" t="s">
        <v>411</v>
      </c>
      <c r="E250" s="3" t="s">
        <v>412</v>
      </c>
      <c r="F250" s="2">
        <v>24</v>
      </c>
      <c r="G250" s="2" t="s">
        <v>121</v>
      </c>
      <c r="H250" s="2">
        <f>IF(AND(B250&gt;=GI_Report!$C$4,B250&lt;=GI_Report!$E$4),1,0)</f>
        <v>0</v>
      </c>
      <c r="I250" s="2">
        <f>IF(GI_Report!$C$6="All",1,IF(C250=GI_Report!$C$6,1,0))</f>
        <v>1</v>
      </c>
      <c r="J250" s="2">
        <f>IF(GI_Report!$F$6="All",1,IF(E250=GI_Report!$F$6,1,0))</f>
        <v>1</v>
      </c>
      <c r="K250" s="2" t="str">
        <f>IF(AND(H250=1,I250=1,J250=1),COUNTIFS($H$2:H250,1,$I$2:I250,1,$J$2:J250,1),"")</f>
        <v/>
      </c>
    </row>
    <row r="251" spans="1:11" ht="14.5" x14ac:dyDescent="0.35">
      <c r="A251" s="2" t="s">
        <v>2302</v>
      </c>
      <c r="B251" s="5">
        <v>46193</v>
      </c>
      <c r="C251" s="2" t="s">
        <v>2260</v>
      </c>
      <c r="D251" s="2" t="s">
        <v>141</v>
      </c>
      <c r="E251" s="3" t="s">
        <v>142</v>
      </c>
      <c r="F251" s="2">
        <v>48</v>
      </c>
      <c r="G251" s="2" t="s">
        <v>121</v>
      </c>
      <c r="H251" s="2">
        <f>IF(AND(B251&gt;=GI_Report!$C$4,B251&lt;=GI_Report!$E$4),1,0)</f>
        <v>0</v>
      </c>
      <c r="I251" s="2">
        <f>IF(GI_Report!$C$6="All",1,IF(C251=GI_Report!$C$6,1,0))</f>
        <v>1</v>
      </c>
      <c r="J251" s="2">
        <f>IF(GI_Report!$F$6="All",1,IF(E251=GI_Report!$F$6,1,0))</f>
        <v>1</v>
      </c>
      <c r="K251" s="2" t="str">
        <f>IF(AND(H251=1,I251=1,J251=1),COUNTIFS($H$2:H251,1,$I$2:I251,1,$J$2:J251,1),"")</f>
        <v/>
      </c>
    </row>
    <row r="252" spans="1:11" ht="14.5" x14ac:dyDescent="0.35">
      <c r="A252" s="2" t="s">
        <v>2303</v>
      </c>
      <c r="B252" s="5">
        <v>46148</v>
      </c>
      <c r="C252" s="2" t="s">
        <v>2168</v>
      </c>
      <c r="D252" s="2" t="s">
        <v>232</v>
      </c>
      <c r="E252" s="3" t="s">
        <v>233</v>
      </c>
      <c r="F252" s="2">
        <v>10</v>
      </c>
      <c r="G252" s="2" t="s">
        <v>121</v>
      </c>
      <c r="H252" s="2">
        <f>IF(AND(B252&gt;=GI_Report!$C$4,B252&lt;=GI_Report!$E$4),1,0)</f>
        <v>0</v>
      </c>
      <c r="I252" s="2">
        <f>IF(GI_Report!$C$6="All",1,IF(C252=GI_Report!$C$6,1,0))</f>
        <v>1</v>
      </c>
      <c r="J252" s="2">
        <f>IF(GI_Report!$F$6="All",1,IF(E252=GI_Report!$F$6,1,0))</f>
        <v>1</v>
      </c>
      <c r="K252" s="2" t="str">
        <f>IF(AND(H252=1,I252=1,J252=1),COUNTIFS($H$2:H252,1,$I$2:I252,1,$J$2:J252,1),"")</f>
        <v/>
      </c>
    </row>
    <row r="253" spans="1:11" ht="14.5" x14ac:dyDescent="0.35">
      <c r="A253" s="2" t="s">
        <v>2304</v>
      </c>
      <c r="B253" s="5">
        <v>46188</v>
      </c>
      <c r="C253" s="2" t="s">
        <v>2305</v>
      </c>
      <c r="D253" s="2" t="s">
        <v>252</v>
      </c>
      <c r="E253" s="3" t="s">
        <v>253</v>
      </c>
      <c r="F253" s="2">
        <v>60</v>
      </c>
      <c r="G253" s="2" t="s">
        <v>121</v>
      </c>
      <c r="H253" s="2">
        <f>IF(AND(B253&gt;=GI_Report!$C$4,B253&lt;=GI_Report!$E$4),1,0)</f>
        <v>0</v>
      </c>
      <c r="I253" s="2">
        <f>IF(GI_Report!$C$6="All",1,IF(C253=GI_Report!$C$6,1,0))</f>
        <v>1</v>
      </c>
      <c r="J253" s="2">
        <f>IF(GI_Report!$F$6="All",1,IF(E253=GI_Report!$F$6,1,0))</f>
        <v>1</v>
      </c>
      <c r="K253" s="2" t="str">
        <f>IF(AND(H253=1,I253=1,J253=1),COUNTIFS($H$2:H253,1,$I$2:I253,1,$J$2:J253,1),"")</f>
        <v/>
      </c>
    </row>
    <row r="254" spans="1:11" ht="14.5" x14ac:dyDescent="0.35">
      <c r="A254" s="2" t="s">
        <v>2306</v>
      </c>
      <c r="B254" s="5">
        <v>46089</v>
      </c>
      <c r="C254" s="2" t="s">
        <v>2000</v>
      </c>
      <c r="D254" s="2" t="s">
        <v>272</v>
      </c>
      <c r="E254" s="3" t="s">
        <v>273</v>
      </c>
      <c r="F254" s="2">
        <v>10</v>
      </c>
      <c r="G254" s="2" t="s">
        <v>262</v>
      </c>
      <c r="H254" s="2">
        <f>IF(AND(B254&gt;=GI_Report!$C$4,B254&lt;=GI_Report!$E$4),1,0)</f>
        <v>0</v>
      </c>
      <c r="I254" s="2">
        <f>IF(GI_Report!$C$6="All",1,IF(C254=GI_Report!$C$6,1,0))</f>
        <v>1</v>
      </c>
      <c r="J254" s="2">
        <f>IF(GI_Report!$F$6="All",1,IF(E254=GI_Report!$F$6,1,0))</f>
        <v>1</v>
      </c>
      <c r="K254" s="2" t="str">
        <f>IF(AND(H254=1,I254=1,J254=1),COUNTIFS($H$2:H254,1,$I$2:I254,1,$J$2:J254,1),"")</f>
        <v/>
      </c>
    </row>
    <row r="255" spans="1:11" ht="14.5" x14ac:dyDescent="0.35">
      <c r="A255" s="2" t="s">
        <v>2307</v>
      </c>
      <c r="B255" s="5">
        <v>46040</v>
      </c>
      <c r="C255" s="2" t="s">
        <v>2308</v>
      </c>
      <c r="D255" s="2" t="s">
        <v>254</v>
      </c>
      <c r="E255" s="3" t="s">
        <v>255</v>
      </c>
      <c r="F255" s="2">
        <v>12</v>
      </c>
      <c r="G255" s="2" t="s">
        <v>121</v>
      </c>
      <c r="H255" s="2">
        <f>IF(AND(B255&gt;=GI_Report!$C$4,B255&lt;=GI_Report!$E$4),1,0)</f>
        <v>0</v>
      </c>
      <c r="I255" s="2">
        <f>IF(GI_Report!$C$6="All",1,IF(C255=GI_Report!$C$6,1,0))</f>
        <v>1</v>
      </c>
      <c r="J255" s="2">
        <f>IF(GI_Report!$F$6="All",1,IF(E255=GI_Report!$F$6,1,0))</f>
        <v>1</v>
      </c>
      <c r="K255" s="2" t="str">
        <f>IF(AND(H255=1,I255=1,J255=1),COUNTIFS($H$2:H255,1,$I$2:I255,1,$J$2:J255,1),"")</f>
        <v/>
      </c>
    </row>
    <row r="256" spans="1:11" ht="14.5" x14ac:dyDescent="0.35">
      <c r="A256" s="2" t="s">
        <v>2309</v>
      </c>
      <c r="B256" s="5">
        <v>46057</v>
      </c>
      <c r="C256" s="2" t="s">
        <v>2305</v>
      </c>
      <c r="D256" s="2" t="s">
        <v>347</v>
      </c>
      <c r="E256" s="3" t="s">
        <v>348</v>
      </c>
      <c r="F256" s="2">
        <v>60</v>
      </c>
      <c r="G256" s="2" t="s">
        <v>15</v>
      </c>
      <c r="H256" s="2">
        <f>IF(AND(B256&gt;=GI_Report!$C$4,B256&lt;=GI_Report!$E$4),1,0)</f>
        <v>1</v>
      </c>
      <c r="I256" s="2">
        <f>IF(GI_Report!$C$6="All",1,IF(C256=GI_Report!$C$6,1,0))</f>
        <v>1</v>
      </c>
      <c r="J256" s="2">
        <f>IF(GI_Report!$F$6="All",1,IF(E256=GI_Report!$F$6,1,0))</f>
        <v>1</v>
      </c>
      <c r="K256" s="2">
        <f>IF(AND(H256=1,I256=1,J256=1),COUNTIFS($H$2:H256,1,$I$2:I256,1,$J$2:J256,1),"")</f>
        <v>40</v>
      </c>
    </row>
    <row r="257" spans="1:11" ht="14.5" x14ac:dyDescent="0.35">
      <c r="A257" s="2" t="s">
        <v>2310</v>
      </c>
      <c r="B257" s="5">
        <v>46062</v>
      </c>
      <c r="C257" s="2" t="s">
        <v>2130</v>
      </c>
      <c r="D257" s="2" t="s">
        <v>427</v>
      </c>
      <c r="E257" s="3" t="s">
        <v>428</v>
      </c>
      <c r="F257" s="2">
        <v>15</v>
      </c>
      <c r="G257" s="2" t="s">
        <v>121</v>
      </c>
      <c r="H257" s="2">
        <f>IF(AND(B257&gt;=GI_Report!$C$4,B257&lt;=GI_Report!$E$4),1,0)</f>
        <v>1</v>
      </c>
      <c r="I257" s="2">
        <f>IF(GI_Report!$C$6="All",1,IF(C257=GI_Report!$C$6,1,0))</f>
        <v>1</v>
      </c>
      <c r="J257" s="2">
        <f>IF(GI_Report!$F$6="All",1,IF(E257=GI_Report!$F$6,1,0))</f>
        <v>1</v>
      </c>
      <c r="K257" s="2">
        <f>IF(AND(H257=1,I257=1,J257=1),COUNTIFS($H$2:H257,1,$I$2:I257,1,$J$2:J257,1),"")</f>
        <v>41</v>
      </c>
    </row>
    <row r="258" spans="1:11" ht="14.5" x14ac:dyDescent="0.35">
      <c r="A258" s="2" t="s">
        <v>2311</v>
      </c>
      <c r="B258" s="5">
        <v>46171</v>
      </c>
      <c r="C258" s="2" t="s">
        <v>2053</v>
      </c>
      <c r="D258" s="2" t="s">
        <v>391</v>
      </c>
      <c r="E258" s="3" t="s">
        <v>392</v>
      </c>
      <c r="F258" s="2">
        <v>48</v>
      </c>
      <c r="G258" s="2" t="s">
        <v>121</v>
      </c>
      <c r="H258" s="2">
        <f>IF(AND(B258&gt;=GI_Report!$C$4,B258&lt;=GI_Report!$E$4),1,0)</f>
        <v>0</v>
      </c>
      <c r="I258" s="2">
        <f>IF(GI_Report!$C$6="All",1,IF(C258=GI_Report!$C$6,1,0))</f>
        <v>1</v>
      </c>
      <c r="J258" s="2">
        <f>IF(GI_Report!$F$6="All",1,IF(E258=GI_Report!$F$6,1,0))</f>
        <v>1</v>
      </c>
      <c r="K258" s="2" t="str">
        <f>IF(AND(H258=1,I258=1,J258=1),COUNTIFS($H$2:H258,1,$I$2:I258,1,$J$2:J258,1),"")</f>
        <v/>
      </c>
    </row>
    <row r="259" spans="1:11" ht="14.5" x14ac:dyDescent="0.35">
      <c r="A259" s="2" t="s">
        <v>2312</v>
      </c>
      <c r="B259" s="5">
        <v>46180</v>
      </c>
      <c r="C259" s="2" t="s">
        <v>2075</v>
      </c>
      <c r="D259" s="2" t="s">
        <v>184</v>
      </c>
      <c r="E259" s="3" t="s">
        <v>185</v>
      </c>
      <c r="F259" s="2">
        <v>36</v>
      </c>
      <c r="G259" s="2" t="s">
        <v>121</v>
      </c>
      <c r="H259" s="2">
        <f>IF(AND(B259&gt;=GI_Report!$C$4,B259&lt;=GI_Report!$E$4),1,0)</f>
        <v>0</v>
      </c>
      <c r="I259" s="2">
        <f>IF(GI_Report!$C$6="All",1,IF(C259=GI_Report!$C$6,1,0))</f>
        <v>1</v>
      </c>
      <c r="J259" s="2">
        <f>IF(GI_Report!$F$6="All",1,IF(E259=GI_Report!$F$6,1,0))</f>
        <v>1</v>
      </c>
      <c r="K259" s="2" t="str">
        <f>IF(AND(H259=1,I259=1,J259=1),COUNTIFS($H$2:H259,1,$I$2:I259,1,$J$2:J259,1),"")</f>
        <v/>
      </c>
    </row>
    <row r="260" spans="1:11" ht="14.5" x14ac:dyDescent="0.35">
      <c r="A260" s="2" t="s">
        <v>2313</v>
      </c>
      <c r="B260" s="5">
        <v>46036</v>
      </c>
      <c r="C260" s="2" t="s">
        <v>2021</v>
      </c>
      <c r="D260" s="2" t="s">
        <v>188</v>
      </c>
      <c r="E260" s="3" t="s">
        <v>189</v>
      </c>
      <c r="F260" s="2">
        <v>12</v>
      </c>
      <c r="G260" s="2" t="s">
        <v>121</v>
      </c>
      <c r="H260" s="2">
        <f>IF(AND(B260&gt;=GI_Report!$C$4,B260&lt;=GI_Report!$E$4),1,0)</f>
        <v>0</v>
      </c>
      <c r="I260" s="2">
        <f>IF(GI_Report!$C$6="All",1,IF(C260=GI_Report!$C$6,1,0))</f>
        <v>1</v>
      </c>
      <c r="J260" s="2">
        <f>IF(GI_Report!$F$6="All",1,IF(E260=GI_Report!$F$6,1,0))</f>
        <v>1</v>
      </c>
      <c r="K260" s="2" t="str">
        <f>IF(AND(H260=1,I260=1,J260=1),COUNTIFS($H$2:H260,1,$I$2:I260,1,$J$2:J260,1),"")</f>
        <v/>
      </c>
    </row>
    <row r="261" spans="1:11" ht="14.5" x14ac:dyDescent="0.35">
      <c r="A261" s="2" t="s">
        <v>2314</v>
      </c>
      <c r="B261" s="5">
        <v>46111</v>
      </c>
      <c r="C261" s="2" t="s">
        <v>2065</v>
      </c>
      <c r="D261" s="2" t="s">
        <v>214</v>
      </c>
      <c r="E261" s="3" t="s">
        <v>215</v>
      </c>
      <c r="F261" s="2">
        <v>60</v>
      </c>
      <c r="G261" s="2" t="s">
        <v>121</v>
      </c>
      <c r="H261" s="2">
        <f>IF(AND(B261&gt;=GI_Report!$C$4,B261&lt;=GI_Report!$E$4),1,0)</f>
        <v>0</v>
      </c>
      <c r="I261" s="2">
        <f>IF(GI_Report!$C$6="All",1,IF(C261=GI_Report!$C$6,1,0))</f>
        <v>1</v>
      </c>
      <c r="J261" s="2">
        <f>IF(GI_Report!$F$6="All",1,IF(E261=GI_Report!$F$6,1,0))</f>
        <v>1</v>
      </c>
      <c r="K261" s="2" t="str">
        <f>IF(AND(H261=1,I261=1,J261=1),COUNTIFS($H$2:H261,1,$I$2:I261,1,$J$2:J261,1),"")</f>
        <v/>
      </c>
    </row>
    <row r="262" spans="1:11" ht="14.5" x14ac:dyDescent="0.35">
      <c r="A262" s="2" t="s">
        <v>2315</v>
      </c>
      <c r="B262" s="5">
        <v>46036</v>
      </c>
      <c r="C262" s="2" t="s">
        <v>2037</v>
      </c>
      <c r="D262" s="2" t="s">
        <v>357</v>
      </c>
      <c r="E262" s="3" t="s">
        <v>358</v>
      </c>
      <c r="F262" s="2">
        <v>30</v>
      </c>
      <c r="G262" s="2" t="s">
        <v>15</v>
      </c>
      <c r="H262" s="2">
        <f>IF(AND(B262&gt;=GI_Report!$C$4,B262&lt;=GI_Report!$E$4),1,0)</f>
        <v>0</v>
      </c>
      <c r="I262" s="2">
        <f>IF(GI_Report!$C$6="All",1,IF(C262=GI_Report!$C$6,1,0))</f>
        <v>1</v>
      </c>
      <c r="J262" s="2">
        <f>IF(GI_Report!$F$6="All",1,IF(E262=GI_Report!$F$6,1,0))</f>
        <v>1</v>
      </c>
      <c r="K262" s="2" t="str">
        <f>IF(AND(H262=1,I262=1,J262=1),COUNTIFS($H$2:H262,1,$I$2:I262,1,$J$2:J262,1),"")</f>
        <v/>
      </c>
    </row>
    <row r="263" spans="1:11" ht="14.5" x14ac:dyDescent="0.35">
      <c r="A263" s="2" t="s">
        <v>2316</v>
      </c>
      <c r="B263" s="5">
        <v>46086</v>
      </c>
      <c r="C263" s="2" t="s">
        <v>1987</v>
      </c>
      <c r="D263" s="2" t="s">
        <v>88</v>
      </c>
      <c r="E263" s="3" t="s">
        <v>89</v>
      </c>
      <c r="F263" s="2">
        <v>60</v>
      </c>
      <c r="G263" s="2" t="s">
        <v>15</v>
      </c>
      <c r="H263" s="2">
        <f>IF(AND(B263&gt;=GI_Report!$C$4,B263&lt;=GI_Report!$E$4),1,0)</f>
        <v>0</v>
      </c>
      <c r="I263" s="2">
        <f>IF(GI_Report!$C$6="All",1,IF(C263=GI_Report!$C$6,1,0))</f>
        <v>1</v>
      </c>
      <c r="J263" s="2">
        <f>IF(GI_Report!$F$6="All",1,IF(E263=GI_Report!$F$6,1,0))</f>
        <v>1</v>
      </c>
      <c r="K263" s="2" t="str">
        <f>IF(AND(H263=1,I263=1,J263=1),COUNTIFS($H$2:H263,1,$I$2:I263,1,$J$2:J263,1),"")</f>
        <v/>
      </c>
    </row>
    <row r="264" spans="1:11" ht="14.5" x14ac:dyDescent="0.35">
      <c r="A264" s="2" t="s">
        <v>2317</v>
      </c>
      <c r="B264" s="5">
        <v>46108</v>
      </c>
      <c r="C264" s="2" t="s">
        <v>2135</v>
      </c>
      <c r="D264" s="2" t="s">
        <v>164</v>
      </c>
      <c r="E264" s="3" t="s">
        <v>165</v>
      </c>
      <c r="F264" s="2">
        <v>10</v>
      </c>
      <c r="G264" s="2" t="s">
        <v>121</v>
      </c>
      <c r="H264" s="2">
        <f>IF(AND(B264&gt;=GI_Report!$C$4,B264&lt;=GI_Report!$E$4),1,0)</f>
        <v>0</v>
      </c>
      <c r="I264" s="2">
        <f>IF(GI_Report!$C$6="All",1,IF(C264=GI_Report!$C$6,1,0))</f>
        <v>1</v>
      </c>
      <c r="J264" s="2">
        <f>IF(GI_Report!$F$6="All",1,IF(E264=GI_Report!$F$6,1,0))</f>
        <v>1</v>
      </c>
      <c r="K264" s="2" t="str">
        <f>IF(AND(H264=1,I264=1,J264=1),COUNTIFS($H$2:H264,1,$I$2:I264,1,$J$2:J264,1),"")</f>
        <v/>
      </c>
    </row>
    <row r="265" spans="1:11" ht="14.5" x14ac:dyDescent="0.35">
      <c r="A265" s="2" t="s">
        <v>2318</v>
      </c>
      <c r="B265" s="5">
        <v>46032</v>
      </c>
      <c r="C265" s="2" t="s">
        <v>2319</v>
      </c>
      <c r="D265" s="2" t="s">
        <v>232</v>
      </c>
      <c r="E265" s="3" t="s">
        <v>233</v>
      </c>
      <c r="F265" s="2">
        <v>10</v>
      </c>
      <c r="G265" s="2" t="s">
        <v>121</v>
      </c>
      <c r="H265" s="2">
        <f>IF(AND(B265&gt;=GI_Report!$C$4,B265&lt;=GI_Report!$E$4),1,0)</f>
        <v>0</v>
      </c>
      <c r="I265" s="2">
        <f>IF(GI_Report!$C$6="All",1,IF(C265=GI_Report!$C$6,1,0))</f>
        <v>1</v>
      </c>
      <c r="J265" s="2">
        <f>IF(GI_Report!$F$6="All",1,IF(E265=GI_Report!$F$6,1,0))</f>
        <v>1</v>
      </c>
      <c r="K265" s="2" t="str">
        <f>IF(AND(H265=1,I265=1,J265=1),COUNTIFS($H$2:H265,1,$I$2:I265,1,$J$2:J265,1),"")</f>
        <v/>
      </c>
    </row>
    <row r="266" spans="1:11" ht="14.5" x14ac:dyDescent="0.35">
      <c r="A266" s="2" t="s">
        <v>2320</v>
      </c>
      <c r="B266" s="5">
        <v>46195</v>
      </c>
      <c r="C266" s="2" t="s">
        <v>2000</v>
      </c>
      <c r="D266" s="2" t="s">
        <v>225</v>
      </c>
      <c r="E266" s="3" t="s">
        <v>226</v>
      </c>
      <c r="F266" s="2">
        <v>15</v>
      </c>
      <c r="G266" s="2" t="s">
        <v>121</v>
      </c>
      <c r="H266" s="2">
        <f>IF(AND(B266&gt;=GI_Report!$C$4,B266&lt;=GI_Report!$E$4),1,0)</f>
        <v>0</v>
      </c>
      <c r="I266" s="2">
        <f>IF(GI_Report!$C$6="All",1,IF(C266=GI_Report!$C$6,1,0))</f>
        <v>1</v>
      </c>
      <c r="J266" s="2">
        <f>IF(GI_Report!$F$6="All",1,IF(E266=GI_Report!$F$6,1,0))</f>
        <v>1</v>
      </c>
      <c r="K266" s="2" t="str">
        <f>IF(AND(H266=1,I266=1,J266=1),COUNTIFS($H$2:H266,1,$I$2:I266,1,$J$2:J266,1),"")</f>
        <v/>
      </c>
    </row>
    <row r="267" spans="1:11" ht="14.5" x14ac:dyDescent="0.35">
      <c r="A267" s="2" t="s">
        <v>2321</v>
      </c>
      <c r="B267" s="5">
        <v>46144</v>
      </c>
      <c r="C267" s="2" t="s">
        <v>2322</v>
      </c>
      <c r="D267" s="2" t="s">
        <v>139</v>
      </c>
      <c r="E267" s="3" t="s">
        <v>140</v>
      </c>
      <c r="F267" s="2">
        <v>10</v>
      </c>
      <c r="G267" s="2" t="s">
        <v>121</v>
      </c>
      <c r="H267" s="2">
        <f>IF(AND(B267&gt;=GI_Report!$C$4,B267&lt;=GI_Report!$E$4),1,0)</f>
        <v>0</v>
      </c>
      <c r="I267" s="2">
        <f>IF(GI_Report!$C$6="All",1,IF(C267=GI_Report!$C$6,1,0))</f>
        <v>1</v>
      </c>
      <c r="J267" s="2">
        <f>IF(GI_Report!$F$6="All",1,IF(E267=GI_Report!$F$6,1,0))</f>
        <v>1</v>
      </c>
      <c r="K267" s="2" t="str">
        <f>IF(AND(H267=1,I267=1,J267=1),COUNTIFS($H$2:H267,1,$I$2:I267,1,$J$2:J267,1),"")</f>
        <v/>
      </c>
    </row>
    <row r="268" spans="1:11" ht="14.5" x14ac:dyDescent="0.35">
      <c r="A268" s="2" t="s">
        <v>2323</v>
      </c>
      <c r="B268" s="5">
        <v>46200</v>
      </c>
      <c r="C268" s="2" t="s">
        <v>2324</v>
      </c>
      <c r="D268" s="2" t="s">
        <v>337</v>
      </c>
      <c r="E268" s="3" t="s">
        <v>338</v>
      </c>
      <c r="F268" s="2">
        <v>20</v>
      </c>
      <c r="G268" s="2" t="s">
        <v>15</v>
      </c>
      <c r="H268" s="2">
        <f>IF(AND(B268&gt;=GI_Report!$C$4,B268&lt;=GI_Report!$E$4),1,0)</f>
        <v>0</v>
      </c>
      <c r="I268" s="2">
        <f>IF(GI_Report!$C$6="All",1,IF(C268=GI_Report!$C$6,1,0))</f>
        <v>1</v>
      </c>
      <c r="J268" s="2">
        <f>IF(GI_Report!$F$6="All",1,IF(E268=GI_Report!$F$6,1,0))</f>
        <v>1</v>
      </c>
      <c r="K268" s="2" t="str">
        <f>IF(AND(H268=1,I268=1,J268=1),COUNTIFS($H$2:H268,1,$I$2:I268,1,$J$2:J268,1),"")</f>
        <v/>
      </c>
    </row>
    <row r="269" spans="1:11" ht="14.5" x14ac:dyDescent="0.35">
      <c r="A269" s="2" t="s">
        <v>2325</v>
      </c>
      <c r="B269" s="5">
        <v>46034</v>
      </c>
      <c r="C269" s="2" t="s">
        <v>2027</v>
      </c>
      <c r="D269" s="2" t="s">
        <v>11</v>
      </c>
      <c r="E269" s="3" t="s">
        <v>12</v>
      </c>
      <c r="F269" s="2">
        <v>20</v>
      </c>
      <c r="G269" s="2" t="s">
        <v>15</v>
      </c>
      <c r="H269" s="2">
        <f>IF(AND(B269&gt;=GI_Report!$C$4,B269&lt;=GI_Report!$E$4),1,0)</f>
        <v>0</v>
      </c>
      <c r="I269" s="2">
        <f>IF(GI_Report!$C$6="All",1,IF(C269=GI_Report!$C$6,1,0))</f>
        <v>1</v>
      </c>
      <c r="J269" s="2">
        <f>IF(GI_Report!$F$6="All",1,IF(E269=GI_Report!$F$6,1,0))</f>
        <v>1</v>
      </c>
      <c r="K269" s="2" t="str">
        <f>IF(AND(H269=1,I269=1,J269=1),COUNTIFS($H$2:H269,1,$I$2:I269,1,$J$2:J269,1),"")</f>
        <v/>
      </c>
    </row>
    <row r="270" spans="1:11" ht="14.5" x14ac:dyDescent="0.35">
      <c r="A270" s="2" t="s">
        <v>2326</v>
      </c>
      <c r="B270" s="5">
        <v>46171</v>
      </c>
      <c r="C270" s="2" t="s">
        <v>1993</v>
      </c>
      <c r="D270" s="2" t="s">
        <v>337</v>
      </c>
      <c r="E270" s="3" t="s">
        <v>338</v>
      </c>
      <c r="F270" s="2">
        <v>24</v>
      </c>
      <c r="G270" s="2" t="s">
        <v>15</v>
      </c>
      <c r="H270" s="2">
        <f>IF(AND(B270&gt;=GI_Report!$C$4,B270&lt;=GI_Report!$E$4),1,0)</f>
        <v>0</v>
      </c>
      <c r="I270" s="2">
        <f>IF(GI_Report!$C$6="All",1,IF(C270=GI_Report!$C$6,1,0))</f>
        <v>1</v>
      </c>
      <c r="J270" s="2">
        <f>IF(GI_Report!$F$6="All",1,IF(E270=GI_Report!$F$6,1,0))</f>
        <v>1</v>
      </c>
      <c r="K270" s="2" t="str">
        <f>IF(AND(H270=1,I270=1,J270=1),COUNTIFS($H$2:H270,1,$I$2:I270,1,$J$2:J270,1),"")</f>
        <v/>
      </c>
    </row>
    <row r="271" spans="1:11" ht="14.5" x14ac:dyDescent="0.35">
      <c r="A271" s="2" t="s">
        <v>2327</v>
      </c>
      <c r="B271" s="5">
        <v>46196</v>
      </c>
      <c r="C271" s="2" t="s">
        <v>2014</v>
      </c>
      <c r="D271" s="2" t="s">
        <v>117</v>
      </c>
      <c r="E271" s="3" t="s">
        <v>118</v>
      </c>
      <c r="F271" s="2">
        <v>36</v>
      </c>
      <c r="G271" s="2" t="s">
        <v>121</v>
      </c>
      <c r="H271" s="2">
        <f>IF(AND(B271&gt;=GI_Report!$C$4,B271&lt;=GI_Report!$E$4),1,0)</f>
        <v>0</v>
      </c>
      <c r="I271" s="2">
        <f>IF(GI_Report!$C$6="All",1,IF(C271=GI_Report!$C$6,1,0))</f>
        <v>1</v>
      </c>
      <c r="J271" s="2">
        <f>IF(GI_Report!$F$6="All",1,IF(E271=GI_Report!$F$6,1,0))</f>
        <v>1</v>
      </c>
      <c r="K271" s="2" t="str">
        <f>IF(AND(H271=1,I271=1,J271=1),COUNTIFS($H$2:H271,1,$I$2:I271,1,$J$2:J271,1),"")</f>
        <v/>
      </c>
    </row>
    <row r="272" spans="1:11" ht="14.5" x14ac:dyDescent="0.35">
      <c r="A272" s="2" t="s">
        <v>2328</v>
      </c>
      <c r="B272" s="5">
        <v>46077</v>
      </c>
      <c r="C272" s="2" t="s">
        <v>2308</v>
      </c>
      <c r="D272" s="2" t="s">
        <v>132</v>
      </c>
      <c r="E272" s="3" t="s">
        <v>133</v>
      </c>
      <c r="F272" s="2">
        <v>10</v>
      </c>
      <c r="G272" s="2" t="s">
        <v>121</v>
      </c>
      <c r="H272" s="2">
        <f>IF(AND(B272&gt;=GI_Report!$C$4,B272&lt;=GI_Report!$E$4),1,0)</f>
        <v>1</v>
      </c>
      <c r="I272" s="2">
        <f>IF(GI_Report!$C$6="All",1,IF(C272=GI_Report!$C$6,1,0))</f>
        <v>1</v>
      </c>
      <c r="J272" s="2">
        <f>IF(GI_Report!$F$6="All",1,IF(E272=GI_Report!$F$6,1,0))</f>
        <v>1</v>
      </c>
      <c r="K272" s="2">
        <f>IF(AND(H272=1,I272=1,J272=1),COUNTIFS($H$2:H272,1,$I$2:I272,1,$J$2:J272,1),"")</f>
        <v>42</v>
      </c>
    </row>
    <row r="273" spans="1:11" ht="14.5" x14ac:dyDescent="0.35">
      <c r="A273" s="2" t="s">
        <v>2329</v>
      </c>
      <c r="B273" s="5">
        <v>46037</v>
      </c>
      <c r="C273" s="2" t="s">
        <v>2014</v>
      </c>
      <c r="D273" s="2" t="s">
        <v>423</v>
      </c>
      <c r="E273" s="3" t="s">
        <v>424</v>
      </c>
      <c r="F273" s="2">
        <v>10</v>
      </c>
      <c r="G273" s="2" t="s">
        <v>121</v>
      </c>
      <c r="H273" s="2">
        <f>IF(AND(B273&gt;=GI_Report!$C$4,B273&lt;=GI_Report!$E$4),1,0)</f>
        <v>0</v>
      </c>
      <c r="I273" s="2">
        <f>IF(GI_Report!$C$6="All",1,IF(C273=GI_Report!$C$6,1,0))</f>
        <v>1</v>
      </c>
      <c r="J273" s="2">
        <f>IF(GI_Report!$F$6="All",1,IF(E273=GI_Report!$F$6,1,0))</f>
        <v>1</v>
      </c>
      <c r="K273" s="2" t="str">
        <f>IF(AND(H273=1,I273=1,J273=1),COUNTIFS($H$2:H273,1,$I$2:I273,1,$J$2:J273,1),"")</f>
        <v/>
      </c>
    </row>
    <row r="274" spans="1:11" ht="14.5" x14ac:dyDescent="0.35">
      <c r="A274" s="2" t="s">
        <v>2330</v>
      </c>
      <c r="B274" s="5">
        <v>46075</v>
      </c>
      <c r="C274" s="2" t="s">
        <v>2146</v>
      </c>
      <c r="D274" s="2" t="s">
        <v>59</v>
      </c>
      <c r="E274" s="3" t="s">
        <v>60</v>
      </c>
      <c r="F274" s="2">
        <v>15</v>
      </c>
      <c r="G274" s="2" t="s">
        <v>15</v>
      </c>
      <c r="H274" s="2">
        <f>IF(AND(B274&gt;=GI_Report!$C$4,B274&lt;=GI_Report!$E$4),1,0)</f>
        <v>1</v>
      </c>
      <c r="I274" s="2">
        <f>IF(GI_Report!$C$6="All",1,IF(C274=GI_Report!$C$6,1,0))</f>
        <v>1</v>
      </c>
      <c r="J274" s="2">
        <f>IF(GI_Report!$F$6="All",1,IF(E274=GI_Report!$F$6,1,0))</f>
        <v>1</v>
      </c>
      <c r="K274" s="2">
        <f>IF(AND(H274=1,I274=1,J274=1),COUNTIFS($H$2:H274,1,$I$2:I274,1,$J$2:J274,1),"")</f>
        <v>43</v>
      </c>
    </row>
    <row r="275" spans="1:11" ht="14.5" x14ac:dyDescent="0.35">
      <c r="A275" s="2" t="s">
        <v>2331</v>
      </c>
      <c r="B275" s="5">
        <v>46160</v>
      </c>
      <c r="C275" s="2" t="s">
        <v>2308</v>
      </c>
      <c r="D275" s="2" t="s">
        <v>301</v>
      </c>
      <c r="E275" s="3" t="s">
        <v>302</v>
      </c>
      <c r="F275" s="2">
        <v>15</v>
      </c>
      <c r="G275" s="2" t="s">
        <v>262</v>
      </c>
      <c r="H275" s="2">
        <f>IF(AND(B275&gt;=GI_Report!$C$4,B275&lt;=GI_Report!$E$4),1,0)</f>
        <v>0</v>
      </c>
      <c r="I275" s="2">
        <f>IF(GI_Report!$C$6="All",1,IF(C275=GI_Report!$C$6,1,0))</f>
        <v>1</v>
      </c>
      <c r="J275" s="2">
        <f>IF(GI_Report!$F$6="All",1,IF(E275=GI_Report!$F$6,1,0))</f>
        <v>1</v>
      </c>
      <c r="K275" s="2" t="str">
        <f>IF(AND(H275=1,I275=1,J275=1),COUNTIFS($H$2:H275,1,$I$2:I275,1,$J$2:J275,1),"")</f>
        <v/>
      </c>
    </row>
    <row r="276" spans="1:11" ht="14.5" x14ac:dyDescent="0.35">
      <c r="A276" s="2" t="s">
        <v>2332</v>
      </c>
      <c r="B276" s="5">
        <v>46184</v>
      </c>
      <c r="C276" s="2" t="s">
        <v>2148</v>
      </c>
      <c r="D276" s="2" t="s">
        <v>74</v>
      </c>
      <c r="E276" s="3" t="s">
        <v>75</v>
      </c>
      <c r="F276" s="2">
        <v>12</v>
      </c>
      <c r="G276" s="2" t="s">
        <v>15</v>
      </c>
      <c r="H276" s="2">
        <f>IF(AND(B276&gt;=GI_Report!$C$4,B276&lt;=GI_Report!$E$4),1,0)</f>
        <v>0</v>
      </c>
      <c r="I276" s="2">
        <f>IF(GI_Report!$C$6="All",1,IF(C276=GI_Report!$C$6,1,0))</f>
        <v>1</v>
      </c>
      <c r="J276" s="2">
        <f>IF(GI_Report!$F$6="All",1,IF(E276=GI_Report!$F$6,1,0))</f>
        <v>1</v>
      </c>
      <c r="K276" s="2" t="str">
        <f>IF(AND(H276=1,I276=1,J276=1),COUNTIFS($H$2:H276,1,$I$2:I276,1,$J$2:J276,1),"")</f>
        <v/>
      </c>
    </row>
    <row r="277" spans="1:11" ht="14.5" x14ac:dyDescent="0.35">
      <c r="A277" s="2" t="s">
        <v>2333</v>
      </c>
      <c r="B277" s="5">
        <v>46192</v>
      </c>
      <c r="C277" s="2" t="s">
        <v>1989</v>
      </c>
      <c r="D277" s="2" t="s">
        <v>139</v>
      </c>
      <c r="E277" s="3" t="s">
        <v>140</v>
      </c>
      <c r="F277" s="2">
        <v>5</v>
      </c>
      <c r="G277" s="2" t="s">
        <v>121</v>
      </c>
      <c r="H277" s="2">
        <f>IF(AND(B277&gt;=GI_Report!$C$4,B277&lt;=GI_Report!$E$4),1,0)</f>
        <v>0</v>
      </c>
      <c r="I277" s="2">
        <f>IF(GI_Report!$C$6="All",1,IF(C277=GI_Report!$C$6,1,0))</f>
        <v>1</v>
      </c>
      <c r="J277" s="2">
        <f>IF(GI_Report!$F$6="All",1,IF(E277=GI_Report!$F$6,1,0))</f>
        <v>1</v>
      </c>
      <c r="K277" s="2" t="str">
        <f>IF(AND(H277=1,I277=1,J277=1),COUNTIFS($H$2:H277,1,$I$2:I277,1,$J$2:J277,1),"")</f>
        <v/>
      </c>
    </row>
    <row r="278" spans="1:11" ht="14.5" x14ac:dyDescent="0.35">
      <c r="A278" s="2" t="s">
        <v>2334</v>
      </c>
      <c r="B278" s="5">
        <v>46167</v>
      </c>
      <c r="C278" s="2" t="s">
        <v>2062</v>
      </c>
      <c r="D278" s="2" t="s">
        <v>383</v>
      </c>
      <c r="E278" s="3" t="s">
        <v>384</v>
      </c>
      <c r="F278" s="2">
        <v>10</v>
      </c>
      <c r="G278" s="2" t="s">
        <v>121</v>
      </c>
      <c r="H278" s="2">
        <f>IF(AND(B278&gt;=GI_Report!$C$4,B278&lt;=GI_Report!$E$4),1,0)</f>
        <v>0</v>
      </c>
      <c r="I278" s="2">
        <f>IF(GI_Report!$C$6="All",1,IF(C278=GI_Report!$C$6,1,0))</f>
        <v>1</v>
      </c>
      <c r="J278" s="2">
        <f>IF(GI_Report!$F$6="All",1,IF(E278=GI_Report!$F$6,1,0))</f>
        <v>1</v>
      </c>
      <c r="K278" s="2" t="str">
        <f>IF(AND(H278=1,I278=1,J278=1),COUNTIFS($H$2:H278,1,$I$2:I278,1,$J$2:J278,1),"")</f>
        <v/>
      </c>
    </row>
    <row r="279" spans="1:11" ht="14.5" x14ac:dyDescent="0.35">
      <c r="A279" s="2" t="s">
        <v>2335</v>
      </c>
      <c r="B279" s="5">
        <v>46089</v>
      </c>
      <c r="C279" s="2" t="s">
        <v>2146</v>
      </c>
      <c r="D279" s="2" t="s">
        <v>460</v>
      </c>
      <c r="E279" s="3" t="s">
        <v>461</v>
      </c>
      <c r="F279" s="2">
        <v>60</v>
      </c>
      <c r="G279" s="2" t="s">
        <v>121</v>
      </c>
      <c r="H279" s="2">
        <f>IF(AND(B279&gt;=GI_Report!$C$4,B279&lt;=GI_Report!$E$4),1,0)</f>
        <v>0</v>
      </c>
      <c r="I279" s="2">
        <f>IF(GI_Report!$C$6="All",1,IF(C279=GI_Report!$C$6,1,0))</f>
        <v>1</v>
      </c>
      <c r="J279" s="2">
        <f>IF(GI_Report!$F$6="All",1,IF(E279=GI_Report!$F$6,1,0))</f>
        <v>1</v>
      </c>
      <c r="K279" s="2" t="str">
        <f>IF(AND(H279=1,I279=1,J279=1),COUNTIFS($H$2:H279,1,$I$2:I279,1,$J$2:J279,1),"")</f>
        <v/>
      </c>
    </row>
    <row r="280" spans="1:11" ht="14.5" x14ac:dyDescent="0.35">
      <c r="A280" s="2" t="s">
        <v>2336</v>
      </c>
      <c r="B280" s="5">
        <v>46050</v>
      </c>
      <c r="C280" s="2" t="s">
        <v>1998</v>
      </c>
      <c r="D280" s="2" t="s">
        <v>184</v>
      </c>
      <c r="E280" s="3" t="s">
        <v>185</v>
      </c>
      <c r="F280" s="2">
        <v>24</v>
      </c>
      <c r="G280" s="2" t="s">
        <v>121</v>
      </c>
      <c r="H280" s="2">
        <f>IF(AND(B280&gt;=GI_Report!$C$4,B280&lt;=GI_Report!$E$4),1,0)</f>
        <v>0</v>
      </c>
      <c r="I280" s="2">
        <f>IF(GI_Report!$C$6="All",1,IF(C280=GI_Report!$C$6,1,0))</f>
        <v>1</v>
      </c>
      <c r="J280" s="2">
        <f>IF(GI_Report!$F$6="All",1,IF(E280=GI_Report!$F$6,1,0))</f>
        <v>1</v>
      </c>
      <c r="K280" s="2" t="str">
        <f>IF(AND(H280=1,I280=1,J280=1),COUNTIFS($H$2:H280,1,$I$2:I280,1,$J$2:J280,1),"")</f>
        <v/>
      </c>
    </row>
    <row r="281" spans="1:11" ht="14.5" x14ac:dyDescent="0.35">
      <c r="A281" s="2" t="s">
        <v>2337</v>
      </c>
      <c r="B281" s="5">
        <v>46109</v>
      </c>
      <c r="C281" s="2" t="s">
        <v>2097</v>
      </c>
      <c r="D281" s="2" t="s">
        <v>110</v>
      </c>
      <c r="E281" s="3" t="s">
        <v>111</v>
      </c>
      <c r="F281" s="2">
        <v>60</v>
      </c>
      <c r="G281" s="2" t="s">
        <v>15</v>
      </c>
      <c r="H281" s="2">
        <f>IF(AND(B281&gt;=GI_Report!$C$4,B281&lt;=GI_Report!$E$4),1,0)</f>
        <v>0</v>
      </c>
      <c r="I281" s="2">
        <f>IF(GI_Report!$C$6="All",1,IF(C281=GI_Report!$C$6,1,0))</f>
        <v>1</v>
      </c>
      <c r="J281" s="2">
        <f>IF(GI_Report!$F$6="All",1,IF(E281=GI_Report!$F$6,1,0))</f>
        <v>1</v>
      </c>
      <c r="K281" s="2" t="str">
        <f>IF(AND(H281=1,I281=1,J281=1),COUNTIFS($H$2:H281,1,$I$2:I281,1,$J$2:J281,1),"")</f>
        <v/>
      </c>
    </row>
    <row r="282" spans="1:11" ht="14.5" x14ac:dyDescent="0.35">
      <c r="A282" s="2" t="s">
        <v>2338</v>
      </c>
      <c r="B282" s="5">
        <v>46070</v>
      </c>
      <c r="C282" s="2" t="s">
        <v>2112</v>
      </c>
      <c r="D282" s="2" t="s">
        <v>274</v>
      </c>
      <c r="E282" s="3" t="s">
        <v>275</v>
      </c>
      <c r="F282" s="2">
        <v>10</v>
      </c>
      <c r="G282" s="2" t="s">
        <v>262</v>
      </c>
      <c r="H282" s="2">
        <f>IF(AND(B282&gt;=GI_Report!$C$4,B282&lt;=GI_Report!$E$4),1,0)</f>
        <v>1</v>
      </c>
      <c r="I282" s="2">
        <f>IF(GI_Report!$C$6="All",1,IF(C282=GI_Report!$C$6,1,0))</f>
        <v>1</v>
      </c>
      <c r="J282" s="2">
        <f>IF(GI_Report!$F$6="All",1,IF(E282=GI_Report!$F$6,1,0))</f>
        <v>1</v>
      </c>
      <c r="K282" s="2">
        <f>IF(AND(H282=1,I282=1,J282=1),COUNTIFS($H$2:H282,1,$I$2:I282,1,$J$2:J282,1),"")</f>
        <v>44</v>
      </c>
    </row>
    <row r="283" spans="1:11" ht="14.5" x14ac:dyDescent="0.35">
      <c r="A283" s="2" t="s">
        <v>2339</v>
      </c>
      <c r="B283" s="5">
        <v>46148</v>
      </c>
      <c r="C283" s="2" t="s">
        <v>2135</v>
      </c>
      <c r="D283" s="2" t="s">
        <v>200</v>
      </c>
      <c r="E283" s="3" t="s">
        <v>201</v>
      </c>
      <c r="F283" s="2">
        <v>15</v>
      </c>
      <c r="G283" s="2" t="s">
        <v>121</v>
      </c>
      <c r="H283" s="2">
        <f>IF(AND(B283&gt;=GI_Report!$C$4,B283&lt;=GI_Report!$E$4),1,0)</f>
        <v>0</v>
      </c>
      <c r="I283" s="2">
        <f>IF(GI_Report!$C$6="All",1,IF(C283=GI_Report!$C$6,1,0))</f>
        <v>1</v>
      </c>
      <c r="J283" s="2">
        <f>IF(GI_Report!$F$6="All",1,IF(E283=GI_Report!$F$6,1,0))</f>
        <v>1</v>
      </c>
      <c r="K283" s="2" t="str">
        <f>IF(AND(H283=1,I283=1,J283=1),COUNTIFS($H$2:H283,1,$I$2:I283,1,$J$2:J283,1),"")</f>
        <v/>
      </c>
    </row>
    <row r="284" spans="1:11" ht="14.5" x14ac:dyDescent="0.35">
      <c r="A284" s="2" t="s">
        <v>2340</v>
      </c>
      <c r="B284" s="5">
        <v>46042</v>
      </c>
      <c r="C284" s="2" t="s">
        <v>2341</v>
      </c>
      <c r="D284" s="2" t="s">
        <v>91</v>
      </c>
      <c r="E284" s="3" t="s">
        <v>92</v>
      </c>
      <c r="F284" s="2">
        <v>15</v>
      </c>
      <c r="G284" s="2" t="s">
        <v>15</v>
      </c>
      <c r="H284" s="2">
        <f>IF(AND(B284&gt;=GI_Report!$C$4,B284&lt;=GI_Report!$E$4),1,0)</f>
        <v>0</v>
      </c>
      <c r="I284" s="2">
        <f>IF(GI_Report!$C$6="All",1,IF(C284=GI_Report!$C$6,1,0))</f>
        <v>1</v>
      </c>
      <c r="J284" s="2">
        <f>IF(GI_Report!$F$6="All",1,IF(E284=GI_Report!$F$6,1,0))</f>
        <v>1</v>
      </c>
      <c r="K284" s="2" t="str">
        <f>IF(AND(H284=1,I284=1,J284=1),COUNTIFS($H$2:H284,1,$I$2:I284,1,$J$2:J284,1),"")</f>
        <v/>
      </c>
    </row>
    <row r="285" spans="1:11" ht="14.5" x14ac:dyDescent="0.35">
      <c r="A285" s="2" t="s">
        <v>2342</v>
      </c>
      <c r="B285" s="5">
        <v>46141</v>
      </c>
      <c r="C285" s="2" t="s">
        <v>2110</v>
      </c>
      <c r="D285" s="2" t="s">
        <v>413</v>
      </c>
      <c r="E285" s="3" t="s">
        <v>414</v>
      </c>
      <c r="F285" s="2">
        <v>5</v>
      </c>
      <c r="G285" s="2" t="s">
        <v>121</v>
      </c>
      <c r="H285" s="2">
        <f>IF(AND(B285&gt;=GI_Report!$C$4,B285&lt;=GI_Report!$E$4),1,0)</f>
        <v>0</v>
      </c>
      <c r="I285" s="2">
        <f>IF(GI_Report!$C$6="All",1,IF(C285=GI_Report!$C$6,1,0))</f>
        <v>1</v>
      </c>
      <c r="J285" s="2">
        <f>IF(GI_Report!$F$6="All",1,IF(E285=GI_Report!$F$6,1,0))</f>
        <v>1</v>
      </c>
      <c r="K285" s="2" t="str">
        <f>IF(AND(H285=1,I285=1,J285=1),COUNTIFS($H$2:H285,1,$I$2:I285,1,$J$2:J285,1),"")</f>
        <v/>
      </c>
    </row>
    <row r="286" spans="1:11" ht="14.5" x14ac:dyDescent="0.35">
      <c r="A286" s="2" t="s">
        <v>2343</v>
      </c>
      <c r="B286" s="5">
        <v>46109</v>
      </c>
      <c r="C286" s="2" t="s">
        <v>2040</v>
      </c>
      <c r="D286" s="2" t="s">
        <v>122</v>
      </c>
      <c r="E286" s="3" t="s">
        <v>123</v>
      </c>
      <c r="F286" s="2">
        <v>20</v>
      </c>
      <c r="G286" s="2" t="s">
        <v>121</v>
      </c>
      <c r="H286" s="2">
        <f>IF(AND(B286&gt;=GI_Report!$C$4,B286&lt;=GI_Report!$E$4),1,0)</f>
        <v>0</v>
      </c>
      <c r="I286" s="2">
        <f>IF(GI_Report!$C$6="All",1,IF(C286=GI_Report!$C$6,1,0))</f>
        <v>1</v>
      </c>
      <c r="J286" s="2">
        <f>IF(GI_Report!$F$6="All",1,IF(E286=GI_Report!$F$6,1,0))</f>
        <v>1</v>
      </c>
      <c r="K286" s="2" t="str">
        <f>IF(AND(H286=1,I286=1,J286=1),COUNTIFS($H$2:H286,1,$I$2:I286,1,$J$2:J286,1),"")</f>
        <v/>
      </c>
    </row>
    <row r="287" spans="1:11" ht="14.5" x14ac:dyDescent="0.35">
      <c r="A287" s="2" t="s">
        <v>2344</v>
      </c>
      <c r="B287" s="5">
        <v>46188</v>
      </c>
      <c r="C287" s="2" t="s">
        <v>2008</v>
      </c>
      <c r="D287" s="2" t="s">
        <v>122</v>
      </c>
      <c r="E287" s="3" t="s">
        <v>123</v>
      </c>
      <c r="F287" s="2">
        <v>30</v>
      </c>
      <c r="G287" s="2" t="s">
        <v>121</v>
      </c>
      <c r="H287" s="2">
        <f>IF(AND(B287&gt;=GI_Report!$C$4,B287&lt;=GI_Report!$E$4),1,0)</f>
        <v>0</v>
      </c>
      <c r="I287" s="2">
        <f>IF(GI_Report!$C$6="All",1,IF(C287=GI_Report!$C$6,1,0))</f>
        <v>1</v>
      </c>
      <c r="J287" s="2">
        <f>IF(GI_Report!$F$6="All",1,IF(E287=GI_Report!$F$6,1,0))</f>
        <v>1</v>
      </c>
      <c r="K287" s="2" t="str">
        <f>IF(AND(H287=1,I287=1,J287=1),COUNTIFS($H$2:H287,1,$I$2:I287,1,$J$2:J287,1),"")</f>
        <v/>
      </c>
    </row>
    <row r="288" spans="1:11" ht="14.5" x14ac:dyDescent="0.35">
      <c r="A288" s="2" t="s">
        <v>2345</v>
      </c>
      <c r="B288" s="5">
        <v>46139</v>
      </c>
      <c r="C288" s="2" t="s">
        <v>2346</v>
      </c>
      <c r="D288" s="2" t="s">
        <v>301</v>
      </c>
      <c r="E288" s="3" t="s">
        <v>302</v>
      </c>
      <c r="F288" s="2">
        <v>36</v>
      </c>
      <c r="G288" s="2" t="s">
        <v>262</v>
      </c>
      <c r="H288" s="2">
        <f>IF(AND(B288&gt;=GI_Report!$C$4,B288&lt;=GI_Report!$E$4),1,0)</f>
        <v>0</v>
      </c>
      <c r="I288" s="2">
        <f>IF(GI_Report!$C$6="All",1,IF(C288=GI_Report!$C$6,1,0))</f>
        <v>1</v>
      </c>
      <c r="J288" s="2">
        <f>IF(GI_Report!$F$6="All",1,IF(E288=GI_Report!$F$6,1,0))</f>
        <v>1</v>
      </c>
      <c r="K288" s="2" t="str">
        <f>IF(AND(H288=1,I288=1,J288=1),COUNTIFS($H$2:H288,1,$I$2:I288,1,$J$2:J288,1),"")</f>
        <v/>
      </c>
    </row>
    <row r="289" spans="1:11" ht="14.5" x14ac:dyDescent="0.35">
      <c r="A289" s="2" t="s">
        <v>2347</v>
      </c>
      <c r="B289" s="5">
        <v>46198</v>
      </c>
      <c r="C289" s="2" t="s">
        <v>2108</v>
      </c>
      <c r="D289" s="2" t="s">
        <v>333</v>
      </c>
      <c r="E289" s="3" t="s">
        <v>334</v>
      </c>
      <c r="F289" s="2">
        <v>24</v>
      </c>
      <c r="G289" s="2" t="s">
        <v>15</v>
      </c>
      <c r="H289" s="2">
        <f>IF(AND(B289&gt;=GI_Report!$C$4,B289&lt;=GI_Report!$E$4),1,0)</f>
        <v>0</v>
      </c>
      <c r="I289" s="2">
        <f>IF(GI_Report!$C$6="All",1,IF(C289=GI_Report!$C$6,1,0))</f>
        <v>1</v>
      </c>
      <c r="J289" s="2">
        <f>IF(GI_Report!$F$6="All",1,IF(E289=GI_Report!$F$6,1,0))</f>
        <v>1</v>
      </c>
      <c r="K289" s="2" t="str">
        <f>IF(AND(H289=1,I289=1,J289=1),COUNTIFS($H$2:H289,1,$I$2:I289,1,$J$2:J289,1),"")</f>
        <v/>
      </c>
    </row>
    <row r="290" spans="1:11" ht="14.5" x14ac:dyDescent="0.35">
      <c r="A290" s="2" t="s">
        <v>2348</v>
      </c>
      <c r="B290" s="5">
        <v>46201</v>
      </c>
      <c r="C290" s="2" t="s">
        <v>2078</v>
      </c>
      <c r="D290" s="2" t="s">
        <v>470</v>
      </c>
      <c r="E290" s="3" t="s">
        <v>471</v>
      </c>
      <c r="F290" s="2">
        <v>36</v>
      </c>
      <c r="G290" s="2" t="s">
        <v>121</v>
      </c>
      <c r="H290" s="2">
        <f>IF(AND(B290&gt;=GI_Report!$C$4,B290&lt;=GI_Report!$E$4),1,0)</f>
        <v>0</v>
      </c>
      <c r="I290" s="2">
        <f>IF(GI_Report!$C$6="All",1,IF(C290=GI_Report!$C$6,1,0))</f>
        <v>1</v>
      </c>
      <c r="J290" s="2">
        <f>IF(GI_Report!$F$6="All",1,IF(E290=GI_Report!$F$6,1,0))</f>
        <v>1</v>
      </c>
      <c r="K290" s="2" t="str">
        <f>IF(AND(H290=1,I290=1,J290=1),COUNTIFS($H$2:H290,1,$I$2:I290,1,$J$2:J290,1),"")</f>
        <v/>
      </c>
    </row>
    <row r="291" spans="1:11" ht="14.5" x14ac:dyDescent="0.35">
      <c r="A291" s="2" t="s">
        <v>2349</v>
      </c>
      <c r="B291" s="5">
        <v>46065</v>
      </c>
      <c r="C291" s="2" t="s">
        <v>2168</v>
      </c>
      <c r="D291" s="2" t="s">
        <v>276</v>
      </c>
      <c r="E291" s="3" t="s">
        <v>277</v>
      </c>
      <c r="F291" s="2">
        <v>36</v>
      </c>
      <c r="G291" s="2" t="s">
        <v>262</v>
      </c>
      <c r="H291" s="2">
        <f>IF(AND(B291&gt;=GI_Report!$C$4,B291&lt;=GI_Report!$E$4),1,0)</f>
        <v>1</v>
      </c>
      <c r="I291" s="2">
        <f>IF(GI_Report!$C$6="All",1,IF(C291=GI_Report!$C$6,1,0))</f>
        <v>1</v>
      </c>
      <c r="J291" s="2">
        <f>IF(GI_Report!$F$6="All",1,IF(E291=GI_Report!$F$6,1,0))</f>
        <v>1</v>
      </c>
      <c r="K291" s="2">
        <f>IF(AND(H291=1,I291=1,J291=1),COUNTIFS($H$2:H291,1,$I$2:I291,1,$J$2:J291,1),"")</f>
        <v>45</v>
      </c>
    </row>
    <row r="292" spans="1:11" ht="14.5" x14ac:dyDescent="0.35">
      <c r="A292" s="2" t="s">
        <v>2350</v>
      </c>
      <c r="B292" s="5">
        <v>46178</v>
      </c>
      <c r="C292" s="2" t="s">
        <v>2060</v>
      </c>
      <c r="D292" s="2" t="s">
        <v>182</v>
      </c>
      <c r="E292" s="3" t="s">
        <v>183</v>
      </c>
      <c r="F292" s="2">
        <v>24</v>
      </c>
      <c r="G292" s="2" t="s">
        <v>121</v>
      </c>
      <c r="H292" s="2">
        <f>IF(AND(B292&gt;=GI_Report!$C$4,B292&lt;=GI_Report!$E$4),1,0)</f>
        <v>0</v>
      </c>
      <c r="I292" s="2">
        <f>IF(GI_Report!$C$6="All",1,IF(C292=GI_Report!$C$6,1,0))</f>
        <v>1</v>
      </c>
      <c r="J292" s="2">
        <f>IF(GI_Report!$F$6="All",1,IF(E292=GI_Report!$F$6,1,0))</f>
        <v>1</v>
      </c>
      <c r="K292" s="2" t="str">
        <f>IF(AND(H292=1,I292=1,J292=1),COUNTIFS($H$2:H292,1,$I$2:I292,1,$J$2:J292,1),"")</f>
        <v/>
      </c>
    </row>
    <row r="293" spans="1:11" ht="14.5" x14ac:dyDescent="0.35">
      <c r="A293" s="2" t="s">
        <v>2351</v>
      </c>
      <c r="B293" s="5">
        <v>46031</v>
      </c>
      <c r="C293" s="2" t="s">
        <v>2051</v>
      </c>
      <c r="D293" s="2" t="s">
        <v>335</v>
      </c>
      <c r="E293" s="3" t="s">
        <v>336</v>
      </c>
      <c r="F293" s="2">
        <v>20</v>
      </c>
      <c r="G293" s="2" t="s">
        <v>15</v>
      </c>
      <c r="H293" s="2">
        <f>IF(AND(B293&gt;=GI_Report!$C$4,B293&lt;=GI_Report!$E$4),1,0)</f>
        <v>0</v>
      </c>
      <c r="I293" s="2">
        <f>IF(GI_Report!$C$6="All",1,IF(C293=GI_Report!$C$6,1,0))</f>
        <v>1</v>
      </c>
      <c r="J293" s="2">
        <f>IF(GI_Report!$F$6="All",1,IF(E293=GI_Report!$F$6,1,0))</f>
        <v>1</v>
      </c>
      <c r="K293" s="2" t="str">
        <f>IF(AND(H293=1,I293=1,J293=1),COUNTIFS($H$2:H293,1,$I$2:I293,1,$J$2:J293,1),"")</f>
        <v/>
      </c>
    </row>
    <row r="294" spans="1:11" ht="14.5" x14ac:dyDescent="0.35">
      <c r="A294" s="2" t="s">
        <v>2352</v>
      </c>
      <c r="B294" s="5">
        <v>46127</v>
      </c>
      <c r="C294" s="2" t="s">
        <v>2305</v>
      </c>
      <c r="D294" s="2" t="s">
        <v>82</v>
      </c>
      <c r="E294" s="3" t="s">
        <v>83</v>
      </c>
      <c r="F294" s="2">
        <v>24</v>
      </c>
      <c r="G294" s="2" t="s">
        <v>15</v>
      </c>
      <c r="H294" s="2">
        <f>IF(AND(B294&gt;=GI_Report!$C$4,B294&lt;=GI_Report!$E$4),1,0)</f>
        <v>0</v>
      </c>
      <c r="I294" s="2">
        <f>IF(GI_Report!$C$6="All",1,IF(C294=GI_Report!$C$6,1,0))</f>
        <v>1</v>
      </c>
      <c r="J294" s="2">
        <f>IF(GI_Report!$F$6="All",1,IF(E294=GI_Report!$F$6,1,0))</f>
        <v>1</v>
      </c>
      <c r="K294" s="2" t="str">
        <f>IF(AND(H294=1,I294=1,J294=1),COUNTIFS($H$2:H294,1,$I$2:I294,1,$J$2:J294,1),"")</f>
        <v/>
      </c>
    </row>
    <row r="295" spans="1:11" ht="14.5" x14ac:dyDescent="0.35">
      <c r="A295" s="2" t="s">
        <v>2353</v>
      </c>
      <c r="B295" s="5">
        <v>46033</v>
      </c>
      <c r="C295" s="2" t="s">
        <v>2010</v>
      </c>
      <c r="D295" s="2" t="s">
        <v>79</v>
      </c>
      <c r="E295" s="3" t="s">
        <v>80</v>
      </c>
      <c r="F295" s="2">
        <v>36</v>
      </c>
      <c r="G295" s="2" t="s">
        <v>15</v>
      </c>
      <c r="H295" s="2">
        <f>IF(AND(B295&gt;=GI_Report!$C$4,B295&lt;=GI_Report!$E$4),1,0)</f>
        <v>0</v>
      </c>
      <c r="I295" s="2">
        <f>IF(GI_Report!$C$6="All",1,IF(C295=GI_Report!$C$6,1,0))</f>
        <v>1</v>
      </c>
      <c r="J295" s="2">
        <f>IF(GI_Report!$F$6="All",1,IF(E295=GI_Report!$F$6,1,0))</f>
        <v>1</v>
      </c>
      <c r="K295" s="2" t="str">
        <f>IF(AND(H295=1,I295=1,J295=1),COUNTIFS($H$2:H295,1,$I$2:I295,1,$J$2:J295,1),"")</f>
        <v/>
      </c>
    </row>
    <row r="296" spans="1:11" ht="14.5" x14ac:dyDescent="0.35">
      <c r="A296" s="2" t="s">
        <v>2354</v>
      </c>
      <c r="B296" s="5">
        <v>46130</v>
      </c>
      <c r="C296" s="2" t="s">
        <v>2089</v>
      </c>
      <c r="D296" s="2" t="s">
        <v>186</v>
      </c>
      <c r="E296" s="3" t="s">
        <v>187</v>
      </c>
      <c r="F296" s="2">
        <v>60</v>
      </c>
      <c r="G296" s="2" t="s">
        <v>121</v>
      </c>
      <c r="H296" s="2">
        <f>IF(AND(B296&gt;=GI_Report!$C$4,B296&lt;=GI_Report!$E$4),1,0)</f>
        <v>0</v>
      </c>
      <c r="I296" s="2">
        <f>IF(GI_Report!$C$6="All",1,IF(C296=GI_Report!$C$6,1,0))</f>
        <v>1</v>
      </c>
      <c r="J296" s="2">
        <f>IF(GI_Report!$F$6="All",1,IF(E296=GI_Report!$F$6,1,0))</f>
        <v>1</v>
      </c>
      <c r="K296" s="2" t="str">
        <f>IF(AND(H296=1,I296=1,J296=1),COUNTIFS($H$2:H296,1,$I$2:I296,1,$J$2:J296,1),"")</f>
        <v/>
      </c>
    </row>
    <row r="297" spans="1:11" ht="14.5" x14ac:dyDescent="0.35">
      <c r="A297" s="2" t="s">
        <v>2355</v>
      </c>
      <c r="B297" s="5">
        <v>46143</v>
      </c>
      <c r="C297" s="2" t="s">
        <v>2281</v>
      </c>
      <c r="D297" s="2" t="s">
        <v>154</v>
      </c>
      <c r="E297" s="3" t="s">
        <v>155</v>
      </c>
      <c r="F297" s="2">
        <v>30</v>
      </c>
      <c r="G297" s="2" t="s">
        <v>121</v>
      </c>
      <c r="H297" s="2">
        <f>IF(AND(B297&gt;=GI_Report!$C$4,B297&lt;=GI_Report!$E$4),1,0)</f>
        <v>0</v>
      </c>
      <c r="I297" s="2">
        <f>IF(GI_Report!$C$6="All",1,IF(C297=GI_Report!$C$6,1,0))</f>
        <v>1</v>
      </c>
      <c r="J297" s="2">
        <f>IF(GI_Report!$F$6="All",1,IF(E297=GI_Report!$F$6,1,0))</f>
        <v>1</v>
      </c>
      <c r="K297" s="2" t="str">
        <f>IF(AND(H297=1,I297=1,J297=1),COUNTIFS($H$2:H297,1,$I$2:I297,1,$J$2:J297,1),"")</f>
        <v/>
      </c>
    </row>
    <row r="298" spans="1:11" ht="14.5" x14ac:dyDescent="0.35">
      <c r="A298" s="2" t="s">
        <v>2356</v>
      </c>
      <c r="B298" s="5">
        <v>46061</v>
      </c>
      <c r="C298" s="2" t="s">
        <v>2086</v>
      </c>
      <c r="D298" s="2" t="s">
        <v>184</v>
      </c>
      <c r="E298" s="3" t="s">
        <v>185</v>
      </c>
      <c r="F298" s="2">
        <v>12</v>
      </c>
      <c r="G298" s="2" t="s">
        <v>121</v>
      </c>
      <c r="H298" s="2">
        <f>IF(AND(B298&gt;=GI_Report!$C$4,B298&lt;=GI_Report!$E$4),1,0)</f>
        <v>1</v>
      </c>
      <c r="I298" s="2">
        <f>IF(GI_Report!$C$6="All",1,IF(C298=GI_Report!$C$6,1,0))</f>
        <v>1</v>
      </c>
      <c r="J298" s="2">
        <f>IF(GI_Report!$F$6="All",1,IF(E298=GI_Report!$F$6,1,0))</f>
        <v>1</v>
      </c>
      <c r="K298" s="2">
        <f>IF(AND(H298=1,I298=1,J298=1),COUNTIFS($H$2:H298,1,$I$2:I298,1,$J$2:J298,1),"")</f>
        <v>46</v>
      </c>
    </row>
    <row r="299" spans="1:11" ht="14.5" x14ac:dyDescent="0.35">
      <c r="A299" s="2" t="s">
        <v>2357</v>
      </c>
      <c r="B299" s="5">
        <v>46187</v>
      </c>
      <c r="C299" s="2" t="s">
        <v>2143</v>
      </c>
      <c r="D299" s="2" t="s">
        <v>369</v>
      </c>
      <c r="E299" s="3" t="s">
        <v>370</v>
      </c>
      <c r="F299" s="2">
        <v>5</v>
      </c>
      <c r="G299" s="2" t="s">
        <v>121</v>
      </c>
      <c r="H299" s="2">
        <f>IF(AND(B299&gt;=GI_Report!$C$4,B299&lt;=GI_Report!$E$4),1,0)</f>
        <v>0</v>
      </c>
      <c r="I299" s="2">
        <f>IF(GI_Report!$C$6="All",1,IF(C299=GI_Report!$C$6,1,0))</f>
        <v>1</v>
      </c>
      <c r="J299" s="2">
        <f>IF(GI_Report!$F$6="All",1,IF(E299=GI_Report!$F$6,1,0))</f>
        <v>1</v>
      </c>
      <c r="K299" s="2" t="str">
        <f>IF(AND(H299=1,I299=1,J299=1),COUNTIFS($H$2:H299,1,$I$2:I299,1,$J$2:J299,1),"")</f>
        <v/>
      </c>
    </row>
    <row r="300" spans="1:11" ht="14.5" x14ac:dyDescent="0.35">
      <c r="A300" s="2" t="s">
        <v>2358</v>
      </c>
      <c r="B300" s="5">
        <v>46133</v>
      </c>
      <c r="C300" s="2" t="s">
        <v>2043</v>
      </c>
      <c r="D300" s="2" t="s">
        <v>405</v>
      </c>
      <c r="E300" s="3" t="s">
        <v>406</v>
      </c>
      <c r="F300" s="2">
        <v>30</v>
      </c>
      <c r="G300" s="2" t="s">
        <v>121</v>
      </c>
      <c r="H300" s="2">
        <f>IF(AND(B300&gt;=GI_Report!$C$4,B300&lt;=GI_Report!$E$4),1,0)</f>
        <v>0</v>
      </c>
      <c r="I300" s="2">
        <f>IF(GI_Report!$C$6="All",1,IF(C300=GI_Report!$C$6,1,0))</f>
        <v>1</v>
      </c>
      <c r="J300" s="2">
        <f>IF(GI_Report!$F$6="All",1,IF(E300=GI_Report!$F$6,1,0))</f>
        <v>1</v>
      </c>
      <c r="K300" s="2" t="str">
        <f>IF(AND(H300=1,I300=1,J300=1),COUNTIFS($H$2:H300,1,$I$2:I300,1,$J$2:J300,1),"")</f>
        <v/>
      </c>
    </row>
    <row r="301" spans="1:11" ht="14.5" x14ac:dyDescent="0.35">
      <c r="A301" s="2" t="s">
        <v>2359</v>
      </c>
      <c r="B301" s="5">
        <v>46187</v>
      </c>
      <c r="C301" s="2" t="s">
        <v>2000</v>
      </c>
      <c r="D301" s="2" t="s">
        <v>446</v>
      </c>
      <c r="E301" s="3" t="s">
        <v>447</v>
      </c>
      <c r="F301" s="2">
        <v>60</v>
      </c>
      <c r="G301" s="2" t="s">
        <v>121</v>
      </c>
      <c r="H301" s="2">
        <f>IF(AND(B301&gt;=GI_Report!$C$4,B301&lt;=GI_Report!$E$4),1,0)</f>
        <v>0</v>
      </c>
      <c r="I301" s="2">
        <f>IF(GI_Report!$C$6="All",1,IF(C301=GI_Report!$C$6,1,0))</f>
        <v>1</v>
      </c>
      <c r="J301" s="2">
        <f>IF(GI_Report!$F$6="All",1,IF(E301=GI_Report!$F$6,1,0))</f>
        <v>1</v>
      </c>
      <c r="K301" s="2" t="str">
        <f>IF(AND(H301=1,I301=1,J301=1),COUNTIFS($H$2:H301,1,$I$2:I301,1,$J$2:J301,1),"")</f>
        <v/>
      </c>
    </row>
    <row r="302" spans="1:11" ht="14.5" x14ac:dyDescent="0.35">
      <c r="A302" s="2" t="s">
        <v>2360</v>
      </c>
      <c r="B302" s="5">
        <v>46039</v>
      </c>
      <c r="C302" s="2" t="s">
        <v>2027</v>
      </c>
      <c r="D302" s="2" t="s">
        <v>241</v>
      </c>
      <c r="E302" s="3" t="s">
        <v>242</v>
      </c>
      <c r="F302" s="2">
        <v>30</v>
      </c>
      <c r="G302" s="2" t="s">
        <v>121</v>
      </c>
      <c r="H302" s="2">
        <f>IF(AND(B302&gt;=GI_Report!$C$4,B302&lt;=GI_Report!$E$4),1,0)</f>
        <v>0</v>
      </c>
      <c r="I302" s="2">
        <f>IF(GI_Report!$C$6="All",1,IF(C302=GI_Report!$C$6,1,0))</f>
        <v>1</v>
      </c>
      <c r="J302" s="2">
        <f>IF(GI_Report!$F$6="All",1,IF(E302=GI_Report!$F$6,1,0))</f>
        <v>1</v>
      </c>
      <c r="K302" s="2" t="str">
        <f>IF(AND(H302=1,I302=1,J302=1),COUNTIFS($H$2:H302,1,$I$2:I302,1,$J$2:J302,1),"")</f>
        <v/>
      </c>
    </row>
    <row r="303" spans="1:11" ht="14.5" x14ac:dyDescent="0.35">
      <c r="A303" s="2" t="s">
        <v>2361</v>
      </c>
      <c r="B303" s="5">
        <v>46071</v>
      </c>
      <c r="C303" s="2" t="s">
        <v>1987</v>
      </c>
      <c r="D303" s="2" t="s">
        <v>341</v>
      </c>
      <c r="E303" s="3" t="s">
        <v>342</v>
      </c>
      <c r="F303" s="2">
        <v>36</v>
      </c>
      <c r="G303" s="2" t="s">
        <v>15</v>
      </c>
      <c r="H303" s="2">
        <f>IF(AND(B303&gt;=GI_Report!$C$4,B303&lt;=GI_Report!$E$4),1,0)</f>
        <v>1</v>
      </c>
      <c r="I303" s="2">
        <f>IF(GI_Report!$C$6="All",1,IF(C303=GI_Report!$C$6,1,0))</f>
        <v>1</v>
      </c>
      <c r="J303" s="2">
        <f>IF(GI_Report!$F$6="All",1,IF(E303=GI_Report!$F$6,1,0))</f>
        <v>1</v>
      </c>
      <c r="K303" s="2">
        <f>IF(AND(H303=1,I303=1,J303=1),COUNTIFS($H$2:H303,1,$I$2:I303,1,$J$2:J303,1),"")</f>
        <v>47</v>
      </c>
    </row>
    <row r="304" spans="1:11" ht="14.5" x14ac:dyDescent="0.35">
      <c r="A304" s="2" t="s">
        <v>2362</v>
      </c>
      <c r="B304" s="5">
        <v>46153</v>
      </c>
      <c r="C304" s="2" t="s">
        <v>2043</v>
      </c>
      <c r="D304" s="2" t="s">
        <v>268</v>
      </c>
      <c r="E304" s="3" t="s">
        <v>269</v>
      </c>
      <c r="F304" s="2">
        <v>60</v>
      </c>
      <c r="G304" s="2" t="s">
        <v>262</v>
      </c>
      <c r="H304" s="2">
        <f>IF(AND(B304&gt;=GI_Report!$C$4,B304&lt;=GI_Report!$E$4),1,0)</f>
        <v>0</v>
      </c>
      <c r="I304" s="2">
        <f>IF(GI_Report!$C$6="All",1,IF(C304=GI_Report!$C$6,1,0))</f>
        <v>1</v>
      </c>
      <c r="J304" s="2">
        <f>IF(GI_Report!$F$6="All",1,IF(E304=GI_Report!$F$6,1,0))</f>
        <v>1</v>
      </c>
      <c r="K304" s="2" t="str">
        <f>IF(AND(H304=1,I304=1,J304=1),COUNTIFS($H$2:H304,1,$I$2:I304,1,$J$2:J304,1),"")</f>
        <v/>
      </c>
    </row>
    <row r="305" spans="1:11" ht="14.5" x14ac:dyDescent="0.35">
      <c r="A305" s="2" t="s">
        <v>2363</v>
      </c>
      <c r="B305" s="5">
        <v>46040</v>
      </c>
      <c r="C305" s="2" t="s">
        <v>2051</v>
      </c>
      <c r="D305" s="2" t="s">
        <v>429</v>
      </c>
      <c r="E305" s="3" t="s">
        <v>430</v>
      </c>
      <c r="F305" s="2">
        <v>5</v>
      </c>
      <c r="G305" s="2" t="s">
        <v>121</v>
      </c>
      <c r="H305" s="2">
        <f>IF(AND(B305&gt;=GI_Report!$C$4,B305&lt;=GI_Report!$E$4),1,0)</f>
        <v>0</v>
      </c>
      <c r="I305" s="2">
        <f>IF(GI_Report!$C$6="All",1,IF(C305=GI_Report!$C$6,1,0))</f>
        <v>1</v>
      </c>
      <c r="J305" s="2">
        <f>IF(GI_Report!$F$6="All",1,IF(E305=GI_Report!$F$6,1,0))</f>
        <v>1</v>
      </c>
      <c r="K305" s="2" t="str">
        <f>IF(AND(H305=1,I305=1,J305=1),COUNTIFS($H$2:H305,1,$I$2:I305,1,$J$2:J305,1),"")</f>
        <v/>
      </c>
    </row>
    <row r="306" spans="1:11" ht="14.5" x14ac:dyDescent="0.35">
      <c r="A306" s="2" t="s">
        <v>2364</v>
      </c>
      <c r="B306" s="5">
        <v>46190</v>
      </c>
      <c r="C306" s="2" t="s">
        <v>2257</v>
      </c>
      <c r="D306" s="2" t="s">
        <v>280</v>
      </c>
      <c r="E306" s="3" t="s">
        <v>281</v>
      </c>
      <c r="F306" s="2">
        <v>15</v>
      </c>
      <c r="G306" s="2" t="s">
        <v>262</v>
      </c>
      <c r="H306" s="2">
        <f>IF(AND(B306&gt;=GI_Report!$C$4,B306&lt;=GI_Report!$E$4),1,0)</f>
        <v>0</v>
      </c>
      <c r="I306" s="2">
        <f>IF(GI_Report!$C$6="All",1,IF(C306=GI_Report!$C$6,1,0))</f>
        <v>1</v>
      </c>
      <c r="J306" s="2">
        <f>IF(GI_Report!$F$6="All",1,IF(E306=GI_Report!$F$6,1,0))</f>
        <v>1</v>
      </c>
      <c r="K306" s="2" t="str">
        <f>IF(AND(H306=1,I306=1,J306=1),COUNTIFS($H$2:H306,1,$I$2:I306,1,$J$2:J306,1),"")</f>
        <v/>
      </c>
    </row>
    <row r="307" spans="1:11" ht="14.5" x14ac:dyDescent="0.35">
      <c r="A307" s="2" t="s">
        <v>2365</v>
      </c>
      <c r="B307" s="5">
        <v>46137</v>
      </c>
      <c r="C307" s="2" t="s">
        <v>2305</v>
      </c>
      <c r="D307" s="2" t="s">
        <v>316</v>
      </c>
      <c r="E307" s="3" t="s">
        <v>317</v>
      </c>
      <c r="F307" s="2">
        <v>36</v>
      </c>
      <c r="G307" s="2" t="s">
        <v>15</v>
      </c>
      <c r="H307" s="2">
        <f>IF(AND(B307&gt;=GI_Report!$C$4,B307&lt;=GI_Report!$E$4),1,0)</f>
        <v>0</v>
      </c>
      <c r="I307" s="2">
        <f>IF(GI_Report!$C$6="All",1,IF(C307=GI_Report!$C$6,1,0))</f>
        <v>1</v>
      </c>
      <c r="J307" s="2">
        <f>IF(GI_Report!$F$6="All",1,IF(E307=GI_Report!$F$6,1,0))</f>
        <v>1</v>
      </c>
      <c r="K307" s="2" t="str">
        <f>IF(AND(H307=1,I307=1,J307=1),COUNTIFS($H$2:H307,1,$I$2:I307,1,$J$2:J307,1),"")</f>
        <v/>
      </c>
    </row>
    <row r="308" spans="1:11" ht="14.5" x14ac:dyDescent="0.35">
      <c r="A308" s="2" t="s">
        <v>2366</v>
      </c>
      <c r="B308" s="5">
        <v>46120</v>
      </c>
      <c r="C308" s="2" t="s">
        <v>2179</v>
      </c>
      <c r="D308" s="2" t="s">
        <v>383</v>
      </c>
      <c r="E308" s="3" t="s">
        <v>384</v>
      </c>
      <c r="F308" s="2">
        <v>15</v>
      </c>
      <c r="G308" s="2" t="s">
        <v>121</v>
      </c>
      <c r="H308" s="2">
        <f>IF(AND(B308&gt;=GI_Report!$C$4,B308&lt;=GI_Report!$E$4),1,0)</f>
        <v>0</v>
      </c>
      <c r="I308" s="2">
        <f>IF(GI_Report!$C$6="All",1,IF(C308=GI_Report!$C$6,1,0))</f>
        <v>1</v>
      </c>
      <c r="J308" s="2">
        <f>IF(GI_Report!$F$6="All",1,IF(E308=GI_Report!$F$6,1,0))</f>
        <v>1</v>
      </c>
      <c r="K308" s="2" t="str">
        <f>IF(AND(H308=1,I308=1,J308=1),COUNTIFS($H$2:H308,1,$I$2:I308,1,$J$2:J308,1),"")</f>
        <v/>
      </c>
    </row>
    <row r="309" spans="1:11" ht="14.5" x14ac:dyDescent="0.35">
      <c r="A309" s="2" t="s">
        <v>2367</v>
      </c>
      <c r="B309" s="5">
        <v>46058</v>
      </c>
      <c r="C309" s="2" t="s">
        <v>2089</v>
      </c>
      <c r="D309" s="2" t="s">
        <v>42</v>
      </c>
      <c r="E309" s="3" t="s">
        <v>43</v>
      </c>
      <c r="F309" s="2">
        <v>36</v>
      </c>
      <c r="G309" s="2" t="s">
        <v>15</v>
      </c>
      <c r="H309" s="2">
        <f>IF(AND(B309&gt;=GI_Report!$C$4,B309&lt;=GI_Report!$E$4),1,0)</f>
        <v>1</v>
      </c>
      <c r="I309" s="2">
        <f>IF(GI_Report!$C$6="All",1,IF(C309=GI_Report!$C$6,1,0))</f>
        <v>1</v>
      </c>
      <c r="J309" s="2">
        <f>IF(GI_Report!$F$6="All",1,IF(E309=GI_Report!$F$6,1,0))</f>
        <v>1</v>
      </c>
      <c r="K309" s="2">
        <f>IF(AND(H309=1,I309=1,J309=1),COUNTIFS($H$2:H309,1,$I$2:I309,1,$J$2:J309,1),"")</f>
        <v>48</v>
      </c>
    </row>
    <row r="310" spans="1:11" ht="14.5" x14ac:dyDescent="0.35">
      <c r="A310" s="2" t="s">
        <v>2368</v>
      </c>
      <c r="B310" s="5">
        <v>46142</v>
      </c>
      <c r="C310" s="2" t="s">
        <v>2097</v>
      </c>
      <c r="D310" s="2" t="s">
        <v>301</v>
      </c>
      <c r="E310" s="3" t="s">
        <v>302</v>
      </c>
      <c r="F310" s="2">
        <v>5</v>
      </c>
      <c r="G310" s="2" t="s">
        <v>262</v>
      </c>
      <c r="H310" s="2">
        <f>IF(AND(B310&gt;=GI_Report!$C$4,B310&lt;=GI_Report!$E$4),1,0)</f>
        <v>0</v>
      </c>
      <c r="I310" s="2">
        <f>IF(GI_Report!$C$6="All",1,IF(C310=GI_Report!$C$6,1,0))</f>
        <v>1</v>
      </c>
      <c r="J310" s="2">
        <f>IF(GI_Report!$F$6="All",1,IF(E310=GI_Report!$F$6,1,0))</f>
        <v>1</v>
      </c>
      <c r="K310" s="2" t="str">
        <f>IF(AND(H310=1,I310=1,J310=1),COUNTIFS($H$2:H310,1,$I$2:I310,1,$J$2:J310,1),"")</f>
        <v/>
      </c>
    </row>
    <row r="311" spans="1:11" ht="14.5" x14ac:dyDescent="0.35">
      <c r="A311" s="2" t="s">
        <v>2369</v>
      </c>
      <c r="B311" s="5">
        <v>46064</v>
      </c>
      <c r="C311" s="2" t="s">
        <v>2058</v>
      </c>
      <c r="D311" s="2" t="s">
        <v>454</v>
      </c>
      <c r="E311" s="3" t="s">
        <v>455</v>
      </c>
      <c r="F311" s="2">
        <v>10</v>
      </c>
      <c r="G311" s="2" t="s">
        <v>121</v>
      </c>
      <c r="H311" s="2">
        <f>IF(AND(B311&gt;=GI_Report!$C$4,B311&lt;=GI_Report!$E$4),1,0)</f>
        <v>1</v>
      </c>
      <c r="I311" s="2">
        <f>IF(GI_Report!$C$6="All",1,IF(C311=GI_Report!$C$6,1,0))</f>
        <v>1</v>
      </c>
      <c r="J311" s="2">
        <f>IF(GI_Report!$F$6="All",1,IF(E311=GI_Report!$F$6,1,0))</f>
        <v>1</v>
      </c>
      <c r="K311" s="2">
        <f>IF(AND(H311=1,I311=1,J311=1),COUNTIFS($H$2:H311,1,$I$2:I311,1,$J$2:J311,1),"")</f>
        <v>49</v>
      </c>
    </row>
    <row r="312" spans="1:11" ht="14.5" x14ac:dyDescent="0.35">
      <c r="A312" s="2" t="s">
        <v>2370</v>
      </c>
      <c r="B312" s="5">
        <v>46127</v>
      </c>
      <c r="C312" s="2" t="s">
        <v>2218</v>
      </c>
      <c r="D312" s="2" t="s">
        <v>98</v>
      </c>
      <c r="E312" s="3" t="s">
        <v>99</v>
      </c>
      <c r="F312" s="2">
        <v>24</v>
      </c>
      <c r="G312" s="2" t="s">
        <v>15</v>
      </c>
      <c r="H312" s="2">
        <f>IF(AND(B312&gt;=GI_Report!$C$4,B312&lt;=GI_Report!$E$4),1,0)</f>
        <v>0</v>
      </c>
      <c r="I312" s="2">
        <f>IF(GI_Report!$C$6="All",1,IF(C312=GI_Report!$C$6,1,0))</f>
        <v>1</v>
      </c>
      <c r="J312" s="2">
        <f>IF(GI_Report!$F$6="All",1,IF(E312=GI_Report!$F$6,1,0))</f>
        <v>1</v>
      </c>
      <c r="K312" s="2" t="str">
        <f>IF(AND(H312=1,I312=1,J312=1),COUNTIFS($H$2:H312,1,$I$2:I312,1,$J$2:J312,1),"")</f>
        <v/>
      </c>
    </row>
    <row r="313" spans="1:11" ht="14.5" x14ac:dyDescent="0.35">
      <c r="A313" s="2" t="s">
        <v>2371</v>
      </c>
      <c r="B313" s="5">
        <v>46052</v>
      </c>
      <c r="C313" s="2" t="s">
        <v>1993</v>
      </c>
      <c r="D313" s="2" t="s">
        <v>286</v>
      </c>
      <c r="E313" s="3" t="s">
        <v>287</v>
      </c>
      <c r="F313" s="2">
        <v>12</v>
      </c>
      <c r="G313" s="2" t="s">
        <v>262</v>
      </c>
      <c r="H313" s="2">
        <f>IF(AND(B313&gt;=GI_Report!$C$4,B313&lt;=GI_Report!$E$4),1,0)</f>
        <v>0</v>
      </c>
      <c r="I313" s="2">
        <f>IF(GI_Report!$C$6="All",1,IF(C313=GI_Report!$C$6,1,0))</f>
        <v>1</v>
      </c>
      <c r="J313" s="2">
        <f>IF(GI_Report!$F$6="All",1,IF(E313=GI_Report!$F$6,1,0))</f>
        <v>1</v>
      </c>
      <c r="K313" s="2" t="str">
        <f>IF(AND(H313=1,I313=1,J313=1),COUNTIFS($H$2:H313,1,$I$2:I313,1,$J$2:J313,1),"")</f>
        <v/>
      </c>
    </row>
    <row r="314" spans="1:11" ht="14.5" x14ac:dyDescent="0.35">
      <c r="A314" s="2" t="s">
        <v>2372</v>
      </c>
      <c r="B314" s="5">
        <v>46195</v>
      </c>
      <c r="C314" s="2" t="s">
        <v>1998</v>
      </c>
      <c r="D314" s="2" t="s">
        <v>223</v>
      </c>
      <c r="E314" s="3" t="s">
        <v>224</v>
      </c>
      <c r="F314" s="2">
        <v>30</v>
      </c>
      <c r="G314" s="2" t="s">
        <v>121</v>
      </c>
      <c r="H314" s="2">
        <f>IF(AND(B314&gt;=GI_Report!$C$4,B314&lt;=GI_Report!$E$4),1,0)</f>
        <v>0</v>
      </c>
      <c r="I314" s="2">
        <f>IF(GI_Report!$C$6="All",1,IF(C314=GI_Report!$C$6,1,0))</f>
        <v>1</v>
      </c>
      <c r="J314" s="2">
        <f>IF(GI_Report!$F$6="All",1,IF(E314=GI_Report!$F$6,1,0))</f>
        <v>1</v>
      </c>
      <c r="K314" s="2" t="str">
        <f>IF(AND(H314=1,I314=1,J314=1),COUNTIFS($H$2:H314,1,$I$2:I314,1,$J$2:J314,1),"")</f>
        <v/>
      </c>
    </row>
    <row r="315" spans="1:11" ht="14.5" x14ac:dyDescent="0.35">
      <c r="A315" s="2" t="s">
        <v>2373</v>
      </c>
      <c r="B315" s="5">
        <v>46040</v>
      </c>
      <c r="C315" s="2" t="s">
        <v>2031</v>
      </c>
      <c r="D315" s="2" t="s">
        <v>320</v>
      </c>
      <c r="E315" s="3" t="s">
        <v>321</v>
      </c>
      <c r="F315" s="2">
        <v>15</v>
      </c>
      <c r="G315" s="2" t="s">
        <v>15</v>
      </c>
      <c r="H315" s="2">
        <f>IF(AND(B315&gt;=GI_Report!$C$4,B315&lt;=GI_Report!$E$4),1,0)</f>
        <v>0</v>
      </c>
      <c r="I315" s="2">
        <f>IF(GI_Report!$C$6="All",1,IF(C315=GI_Report!$C$6,1,0))</f>
        <v>1</v>
      </c>
      <c r="J315" s="2">
        <f>IF(GI_Report!$F$6="All",1,IF(E315=GI_Report!$F$6,1,0))</f>
        <v>1</v>
      </c>
      <c r="K315" s="2" t="str">
        <f>IF(AND(H315=1,I315=1,J315=1),COUNTIFS($H$2:H315,1,$I$2:I315,1,$J$2:J315,1),"")</f>
        <v/>
      </c>
    </row>
    <row r="316" spans="1:11" ht="14.5" x14ac:dyDescent="0.35">
      <c r="A316" s="2" t="s">
        <v>2374</v>
      </c>
      <c r="B316" s="5">
        <v>46147</v>
      </c>
      <c r="C316" s="2" t="s">
        <v>2146</v>
      </c>
      <c r="D316" s="2" t="s">
        <v>141</v>
      </c>
      <c r="E316" s="3" t="s">
        <v>142</v>
      </c>
      <c r="F316" s="2">
        <v>60</v>
      </c>
      <c r="G316" s="2" t="s">
        <v>121</v>
      </c>
      <c r="H316" s="2">
        <f>IF(AND(B316&gt;=GI_Report!$C$4,B316&lt;=GI_Report!$E$4),1,0)</f>
        <v>0</v>
      </c>
      <c r="I316" s="2">
        <f>IF(GI_Report!$C$6="All",1,IF(C316=GI_Report!$C$6,1,0))</f>
        <v>1</v>
      </c>
      <c r="J316" s="2">
        <f>IF(GI_Report!$F$6="All",1,IF(E316=GI_Report!$F$6,1,0))</f>
        <v>1</v>
      </c>
      <c r="K316" s="2" t="str">
        <f>IF(AND(H316=1,I316=1,J316=1),COUNTIFS($H$2:H316,1,$I$2:I316,1,$J$2:J316,1),"")</f>
        <v/>
      </c>
    </row>
    <row r="317" spans="1:11" ht="14.5" x14ac:dyDescent="0.35">
      <c r="A317" s="2" t="s">
        <v>2375</v>
      </c>
      <c r="B317" s="5">
        <v>46081</v>
      </c>
      <c r="C317" s="2" t="s">
        <v>2086</v>
      </c>
      <c r="D317" s="2" t="s">
        <v>337</v>
      </c>
      <c r="E317" s="3" t="s">
        <v>338</v>
      </c>
      <c r="F317" s="2">
        <v>5</v>
      </c>
      <c r="G317" s="2" t="s">
        <v>15</v>
      </c>
      <c r="H317" s="2">
        <f>IF(AND(B317&gt;=GI_Report!$C$4,B317&lt;=GI_Report!$E$4),1,0)</f>
        <v>1</v>
      </c>
      <c r="I317" s="2">
        <f>IF(GI_Report!$C$6="All",1,IF(C317=GI_Report!$C$6,1,0))</f>
        <v>1</v>
      </c>
      <c r="J317" s="2">
        <f>IF(GI_Report!$F$6="All",1,IF(E317=GI_Report!$F$6,1,0))</f>
        <v>1</v>
      </c>
      <c r="K317" s="2">
        <f>IF(AND(H317=1,I317=1,J317=1),COUNTIFS($H$2:H317,1,$I$2:I317,1,$J$2:J317,1),"")</f>
        <v>50</v>
      </c>
    </row>
    <row r="318" spans="1:11" ht="14.5" x14ac:dyDescent="0.35">
      <c r="A318" s="2" t="s">
        <v>2376</v>
      </c>
      <c r="B318" s="5">
        <v>46084</v>
      </c>
      <c r="C318" s="2" t="s">
        <v>1998</v>
      </c>
      <c r="D318" s="2" t="s">
        <v>122</v>
      </c>
      <c r="E318" s="3" t="s">
        <v>123</v>
      </c>
      <c r="F318" s="2">
        <v>20</v>
      </c>
      <c r="G318" s="2" t="s">
        <v>121</v>
      </c>
      <c r="H318" s="2">
        <f>IF(AND(B318&gt;=GI_Report!$C$4,B318&lt;=GI_Report!$E$4),1,0)</f>
        <v>0</v>
      </c>
      <c r="I318" s="2">
        <f>IF(GI_Report!$C$6="All",1,IF(C318=GI_Report!$C$6,1,0))</f>
        <v>1</v>
      </c>
      <c r="J318" s="2">
        <f>IF(GI_Report!$F$6="All",1,IF(E318=GI_Report!$F$6,1,0))</f>
        <v>1</v>
      </c>
      <c r="K318" s="2" t="str">
        <f>IF(AND(H318=1,I318=1,J318=1),COUNTIFS($H$2:H318,1,$I$2:I318,1,$J$2:J318,1),"")</f>
        <v/>
      </c>
    </row>
    <row r="319" spans="1:11" ht="14.5" x14ac:dyDescent="0.35">
      <c r="A319" s="2" t="s">
        <v>2377</v>
      </c>
      <c r="B319" s="5">
        <v>46118</v>
      </c>
      <c r="C319" s="2" t="s">
        <v>2000</v>
      </c>
      <c r="D319" s="2" t="s">
        <v>440</v>
      </c>
      <c r="E319" s="3" t="s">
        <v>441</v>
      </c>
      <c r="F319" s="2">
        <v>20</v>
      </c>
      <c r="G319" s="2" t="s">
        <v>121</v>
      </c>
      <c r="H319" s="2">
        <f>IF(AND(B319&gt;=GI_Report!$C$4,B319&lt;=GI_Report!$E$4),1,0)</f>
        <v>0</v>
      </c>
      <c r="I319" s="2">
        <f>IF(GI_Report!$C$6="All",1,IF(C319=GI_Report!$C$6,1,0))</f>
        <v>1</v>
      </c>
      <c r="J319" s="2">
        <f>IF(GI_Report!$F$6="All",1,IF(E319=GI_Report!$F$6,1,0))</f>
        <v>1</v>
      </c>
      <c r="K319" s="2" t="str">
        <f>IF(AND(H319=1,I319=1,J319=1),COUNTIFS($H$2:H319,1,$I$2:I319,1,$J$2:J319,1),"")</f>
        <v/>
      </c>
    </row>
    <row r="320" spans="1:11" ht="14.5" x14ac:dyDescent="0.35">
      <c r="A320" s="2" t="s">
        <v>2378</v>
      </c>
      <c r="B320" s="5">
        <v>46112</v>
      </c>
      <c r="C320" s="2" t="s">
        <v>2143</v>
      </c>
      <c r="D320" s="2" t="s">
        <v>57</v>
      </c>
      <c r="E320" s="3" t="s">
        <v>58</v>
      </c>
      <c r="F320" s="2">
        <v>48</v>
      </c>
      <c r="G320" s="2" t="s">
        <v>15</v>
      </c>
      <c r="H320" s="2">
        <f>IF(AND(B320&gt;=GI_Report!$C$4,B320&lt;=GI_Report!$E$4),1,0)</f>
        <v>0</v>
      </c>
      <c r="I320" s="2">
        <f>IF(GI_Report!$C$6="All",1,IF(C320=GI_Report!$C$6,1,0))</f>
        <v>1</v>
      </c>
      <c r="J320" s="2">
        <f>IF(GI_Report!$F$6="All",1,IF(E320=GI_Report!$F$6,1,0))</f>
        <v>1</v>
      </c>
      <c r="K320" s="2" t="str">
        <f>IF(AND(H320=1,I320=1,J320=1),COUNTIFS($H$2:H320,1,$I$2:I320,1,$J$2:J320,1),"")</f>
        <v/>
      </c>
    </row>
    <row r="321" spans="1:11" ht="14.5" x14ac:dyDescent="0.35">
      <c r="A321" s="2" t="s">
        <v>2379</v>
      </c>
      <c r="B321" s="5">
        <v>46117</v>
      </c>
      <c r="C321" s="2" t="s">
        <v>1993</v>
      </c>
      <c r="D321" s="2" t="s">
        <v>380</v>
      </c>
      <c r="E321" s="3" t="s">
        <v>381</v>
      </c>
      <c r="F321" s="2">
        <v>60</v>
      </c>
      <c r="G321" s="2" t="s">
        <v>121</v>
      </c>
      <c r="H321" s="2">
        <f>IF(AND(B321&gt;=GI_Report!$C$4,B321&lt;=GI_Report!$E$4),1,0)</f>
        <v>0</v>
      </c>
      <c r="I321" s="2">
        <f>IF(GI_Report!$C$6="All",1,IF(C321=GI_Report!$C$6,1,0))</f>
        <v>1</v>
      </c>
      <c r="J321" s="2">
        <f>IF(GI_Report!$F$6="All",1,IF(E321=GI_Report!$F$6,1,0))</f>
        <v>1</v>
      </c>
      <c r="K321" s="2" t="str">
        <f>IF(AND(H321=1,I321=1,J321=1),COUNTIFS($H$2:H321,1,$I$2:I321,1,$J$2:J321,1),"")</f>
        <v/>
      </c>
    </row>
    <row r="322" spans="1:11" ht="14.5" x14ac:dyDescent="0.35">
      <c r="A322" s="2" t="s">
        <v>2380</v>
      </c>
      <c r="B322" s="5">
        <v>46065</v>
      </c>
      <c r="C322" s="2" t="s">
        <v>2047</v>
      </c>
      <c r="D322" s="2" t="s">
        <v>263</v>
      </c>
      <c r="E322" s="3" t="s">
        <v>264</v>
      </c>
      <c r="F322" s="2">
        <v>36</v>
      </c>
      <c r="G322" s="2" t="s">
        <v>262</v>
      </c>
      <c r="H322" s="2">
        <f>IF(AND(B322&gt;=GI_Report!$C$4,B322&lt;=GI_Report!$E$4),1,0)</f>
        <v>1</v>
      </c>
      <c r="I322" s="2">
        <f>IF(GI_Report!$C$6="All",1,IF(C322=GI_Report!$C$6,1,0))</f>
        <v>1</v>
      </c>
      <c r="J322" s="2">
        <f>IF(GI_Report!$F$6="All",1,IF(E322=GI_Report!$F$6,1,0))</f>
        <v>1</v>
      </c>
      <c r="K322" s="2">
        <f>IF(AND(H322=1,I322=1,J322=1),COUNTIFS($H$2:H322,1,$I$2:I322,1,$J$2:J322,1),"")</f>
        <v>51</v>
      </c>
    </row>
    <row r="323" spans="1:11" ht="14.5" x14ac:dyDescent="0.35">
      <c r="A323" s="2" t="s">
        <v>2381</v>
      </c>
      <c r="B323" s="5">
        <v>46046</v>
      </c>
      <c r="C323" s="2" t="s">
        <v>2078</v>
      </c>
      <c r="D323" s="2" t="s">
        <v>263</v>
      </c>
      <c r="E323" s="3" t="s">
        <v>264</v>
      </c>
      <c r="F323" s="2">
        <v>60</v>
      </c>
      <c r="G323" s="2" t="s">
        <v>262</v>
      </c>
      <c r="H323" s="2">
        <f>IF(AND(B323&gt;=GI_Report!$C$4,B323&lt;=GI_Report!$E$4),1,0)</f>
        <v>0</v>
      </c>
      <c r="I323" s="2">
        <f>IF(GI_Report!$C$6="All",1,IF(C323=GI_Report!$C$6,1,0))</f>
        <v>1</v>
      </c>
      <c r="J323" s="2">
        <f>IF(GI_Report!$F$6="All",1,IF(E323=GI_Report!$F$6,1,0))</f>
        <v>1</v>
      </c>
      <c r="K323" s="2" t="str">
        <f>IF(AND(H323=1,I323=1,J323=1),COUNTIFS($H$2:H323,1,$I$2:I323,1,$J$2:J323,1),"")</f>
        <v/>
      </c>
    </row>
    <row r="324" spans="1:11" ht="14.5" x14ac:dyDescent="0.35">
      <c r="A324" s="2" t="s">
        <v>2382</v>
      </c>
      <c r="B324" s="5">
        <v>46044</v>
      </c>
      <c r="C324" s="2" t="s">
        <v>2168</v>
      </c>
      <c r="D324" s="2" t="s">
        <v>349</v>
      </c>
      <c r="E324" s="3" t="s">
        <v>350</v>
      </c>
      <c r="F324" s="2">
        <v>12</v>
      </c>
      <c r="G324" s="2" t="s">
        <v>15</v>
      </c>
      <c r="H324" s="2">
        <f>IF(AND(B324&gt;=GI_Report!$C$4,B324&lt;=GI_Report!$E$4),1,0)</f>
        <v>0</v>
      </c>
      <c r="I324" s="2">
        <f>IF(GI_Report!$C$6="All",1,IF(C324=GI_Report!$C$6,1,0))</f>
        <v>1</v>
      </c>
      <c r="J324" s="2">
        <f>IF(GI_Report!$F$6="All",1,IF(E324=GI_Report!$F$6,1,0))</f>
        <v>1</v>
      </c>
      <c r="K324" s="2" t="str">
        <f>IF(AND(H324=1,I324=1,J324=1),COUNTIFS($H$2:H324,1,$I$2:I324,1,$J$2:J324,1),"")</f>
        <v/>
      </c>
    </row>
    <row r="325" spans="1:11" ht="14.5" x14ac:dyDescent="0.35">
      <c r="A325" s="2" t="s">
        <v>2383</v>
      </c>
      <c r="B325" s="5">
        <v>46083</v>
      </c>
      <c r="C325" s="2" t="s">
        <v>1987</v>
      </c>
      <c r="D325" s="2" t="s">
        <v>161</v>
      </c>
      <c r="E325" s="3" t="s">
        <v>162</v>
      </c>
      <c r="F325" s="2">
        <v>60</v>
      </c>
      <c r="G325" s="2" t="s">
        <v>121</v>
      </c>
      <c r="H325" s="2">
        <f>IF(AND(B325&gt;=GI_Report!$C$4,B325&lt;=GI_Report!$E$4),1,0)</f>
        <v>0</v>
      </c>
      <c r="I325" s="2">
        <f>IF(GI_Report!$C$6="All",1,IF(C325=GI_Report!$C$6,1,0))</f>
        <v>1</v>
      </c>
      <c r="J325" s="2">
        <f>IF(GI_Report!$F$6="All",1,IF(E325=GI_Report!$F$6,1,0))</f>
        <v>1</v>
      </c>
      <c r="K325" s="2" t="str">
        <f>IF(AND(H325=1,I325=1,J325=1),COUNTIFS($H$2:H325,1,$I$2:I325,1,$J$2:J325,1),"")</f>
        <v/>
      </c>
    </row>
    <row r="326" spans="1:11" ht="14.5" x14ac:dyDescent="0.35">
      <c r="A326" s="2" t="s">
        <v>2384</v>
      </c>
      <c r="B326" s="5">
        <v>46186</v>
      </c>
      <c r="C326" s="2" t="s">
        <v>2143</v>
      </c>
      <c r="D326" s="2" t="s">
        <v>468</v>
      </c>
      <c r="E326" s="3" t="s">
        <v>469</v>
      </c>
      <c r="F326" s="2">
        <v>48</v>
      </c>
      <c r="G326" s="2" t="s">
        <v>121</v>
      </c>
      <c r="H326" s="2">
        <f>IF(AND(B326&gt;=GI_Report!$C$4,B326&lt;=GI_Report!$E$4),1,0)</f>
        <v>0</v>
      </c>
      <c r="I326" s="2">
        <f>IF(GI_Report!$C$6="All",1,IF(C326=GI_Report!$C$6,1,0))</f>
        <v>1</v>
      </c>
      <c r="J326" s="2">
        <f>IF(GI_Report!$F$6="All",1,IF(E326=GI_Report!$F$6,1,0))</f>
        <v>1</v>
      </c>
      <c r="K326" s="2" t="str">
        <f>IF(AND(H326=1,I326=1,J326=1),COUNTIFS($H$2:H326,1,$I$2:I326,1,$J$2:J326,1),"")</f>
        <v/>
      </c>
    </row>
    <row r="327" spans="1:11" ht="14.5" x14ac:dyDescent="0.35">
      <c r="A327" s="2" t="s">
        <v>2385</v>
      </c>
      <c r="B327" s="5">
        <v>46088</v>
      </c>
      <c r="C327" s="2" t="s">
        <v>1987</v>
      </c>
      <c r="D327" s="2" t="s">
        <v>337</v>
      </c>
      <c r="E327" s="3" t="s">
        <v>338</v>
      </c>
      <c r="F327" s="2">
        <v>36</v>
      </c>
      <c r="G327" s="2" t="s">
        <v>15</v>
      </c>
      <c r="H327" s="2">
        <f>IF(AND(B327&gt;=GI_Report!$C$4,B327&lt;=GI_Report!$E$4),1,0)</f>
        <v>0</v>
      </c>
      <c r="I327" s="2">
        <f>IF(GI_Report!$C$6="All",1,IF(C327=GI_Report!$C$6,1,0))</f>
        <v>1</v>
      </c>
      <c r="J327" s="2">
        <f>IF(GI_Report!$F$6="All",1,IF(E327=GI_Report!$F$6,1,0))</f>
        <v>1</v>
      </c>
      <c r="K327" s="2" t="str">
        <f>IF(AND(H327=1,I327=1,J327=1),COUNTIFS($H$2:H327,1,$I$2:I327,1,$J$2:J327,1),"")</f>
        <v/>
      </c>
    </row>
    <row r="328" spans="1:11" ht="14.5" x14ac:dyDescent="0.35">
      <c r="A328" s="2" t="s">
        <v>2386</v>
      </c>
      <c r="B328" s="5">
        <v>46028</v>
      </c>
      <c r="C328" s="2" t="s">
        <v>1989</v>
      </c>
      <c r="D328" s="2" t="s">
        <v>212</v>
      </c>
      <c r="E328" s="3" t="s">
        <v>213</v>
      </c>
      <c r="F328" s="2">
        <v>10</v>
      </c>
      <c r="G328" s="2" t="s">
        <v>121</v>
      </c>
      <c r="H328" s="2">
        <f>IF(AND(B328&gt;=GI_Report!$C$4,B328&lt;=GI_Report!$E$4),1,0)</f>
        <v>0</v>
      </c>
      <c r="I328" s="2">
        <f>IF(GI_Report!$C$6="All",1,IF(C328=GI_Report!$C$6,1,0))</f>
        <v>1</v>
      </c>
      <c r="J328" s="2">
        <f>IF(GI_Report!$F$6="All",1,IF(E328=GI_Report!$F$6,1,0))</f>
        <v>1</v>
      </c>
      <c r="K328" s="2" t="str">
        <f>IF(AND(H328=1,I328=1,J328=1),COUNTIFS($H$2:H328,1,$I$2:I328,1,$J$2:J328,1),"")</f>
        <v/>
      </c>
    </row>
    <row r="329" spans="1:11" ht="14.5" x14ac:dyDescent="0.35">
      <c r="A329" s="2" t="s">
        <v>2387</v>
      </c>
      <c r="B329" s="5">
        <v>46110</v>
      </c>
      <c r="C329" s="2" t="s">
        <v>2027</v>
      </c>
      <c r="D329" s="2" t="s">
        <v>318</v>
      </c>
      <c r="E329" s="3" t="s">
        <v>319</v>
      </c>
      <c r="F329" s="2">
        <v>12</v>
      </c>
      <c r="G329" s="2" t="s">
        <v>15</v>
      </c>
      <c r="H329" s="2">
        <f>IF(AND(B329&gt;=GI_Report!$C$4,B329&lt;=GI_Report!$E$4),1,0)</f>
        <v>0</v>
      </c>
      <c r="I329" s="2">
        <f>IF(GI_Report!$C$6="All",1,IF(C329=GI_Report!$C$6,1,0))</f>
        <v>1</v>
      </c>
      <c r="J329" s="2">
        <f>IF(GI_Report!$F$6="All",1,IF(E329=GI_Report!$F$6,1,0))</f>
        <v>1</v>
      </c>
      <c r="K329" s="2" t="str">
        <f>IF(AND(H329=1,I329=1,J329=1),COUNTIFS($H$2:H329,1,$I$2:I329,1,$J$2:J329,1),"")</f>
        <v/>
      </c>
    </row>
    <row r="330" spans="1:11" ht="14.5" x14ac:dyDescent="0.35">
      <c r="A330" s="2" t="s">
        <v>2388</v>
      </c>
      <c r="B330" s="5">
        <v>46061</v>
      </c>
      <c r="C330" s="2" t="s">
        <v>2143</v>
      </c>
      <c r="D330" s="2" t="s">
        <v>411</v>
      </c>
      <c r="E330" s="3" t="s">
        <v>412</v>
      </c>
      <c r="F330" s="2">
        <v>48</v>
      </c>
      <c r="G330" s="2" t="s">
        <v>121</v>
      </c>
      <c r="H330" s="2">
        <f>IF(AND(B330&gt;=GI_Report!$C$4,B330&lt;=GI_Report!$E$4),1,0)</f>
        <v>1</v>
      </c>
      <c r="I330" s="2">
        <f>IF(GI_Report!$C$6="All",1,IF(C330=GI_Report!$C$6,1,0))</f>
        <v>1</v>
      </c>
      <c r="J330" s="2">
        <f>IF(GI_Report!$F$6="All",1,IF(E330=GI_Report!$F$6,1,0))</f>
        <v>1</v>
      </c>
      <c r="K330" s="2">
        <f>IF(AND(H330=1,I330=1,J330=1),COUNTIFS($H$2:H330,1,$I$2:I330,1,$J$2:J330,1),"")</f>
        <v>52</v>
      </c>
    </row>
    <row r="331" spans="1:11" ht="14.5" x14ac:dyDescent="0.35">
      <c r="A331" s="2" t="s">
        <v>2389</v>
      </c>
      <c r="B331" s="5">
        <v>46196</v>
      </c>
      <c r="C331" s="2" t="s">
        <v>2148</v>
      </c>
      <c r="D331" s="2" t="s">
        <v>328</v>
      </c>
      <c r="E331" s="3" t="s">
        <v>329</v>
      </c>
      <c r="F331" s="2">
        <v>5</v>
      </c>
      <c r="G331" s="2" t="s">
        <v>15</v>
      </c>
      <c r="H331" s="2">
        <f>IF(AND(B331&gt;=GI_Report!$C$4,B331&lt;=GI_Report!$E$4),1,0)</f>
        <v>0</v>
      </c>
      <c r="I331" s="2">
        <f>IF(GI_Report!$C$6="All",1,IF(C331=GI_Report!$C$6,1,0))</f>
        <v>1</v>
      </c>
      <c r="J331" s="2">
        <f>IF(GI_Report!$F$6="All",1,IF(E331=GI_Report!$F$6,1,0))</f>
        <v>1</v>
      </c>
      <c r="K331" s="2" t="str">
        <f>IF(AND(H331=1,I331=1,J331=1),COUNTIFS($H$2:H331,1,$I$2:I331,1,$J$2:J331,1),"")</f>
        <v/>
      </c>
    </row>
    <row r="332" spans="1:11" ht="14.5" x14ac:dyDescent="0.35">
      <c r="A332" s="2" t="s">
        <v>2390</v>
      </c>
      <c r="B332" s="5">
        <v>46084</v>
      </c>
      <c r="C332" s="2" t="s">
        <v>2021</v>
      </c>
      <c r="D332" s="2" t="s">
        <v>143</v>
      </c>
      <c r="E332" s="3" t="s">
        <v>144</v>
      </c>
      <c r="F332" s="2">
        <v>15</v>
      </c>
      <c r="G332" s="2" t="s">
        <v>121</v>
      </c>
      <c r="H332" s="2">
        <f>IF(AND(B332&gt;=GI_Report!$C$4,B332&lt;=GI_Report!$E$4),1,0)</f>
        <v>0</v>
      </c>
      <c r="I332" s="2">
        <f>IF(GI_Report!$C$6="All",1,IF(C332=GI_Report!$C$6,1,0))</f>
        <v>1</v>
      </c>
      <c r="J332" s="2">
        <f>IF(GI_Report!$F$6="All",1,IF(E332=GI_Report!$F$6,1,0))</f>
        <v>1</v>
      </c>
      <c r="K332" s="2" t="str">
        <f>IF(AND(H332=1,I332=1,J332=1),COUNTIFS($H$2:H332,1,$I$2:I332,1,$J$2:J332,1),"")</f>
        <v/>
      </c>
    </row>
    <row r="333" spans="1:11" ht="14.5" x14ac:dyDescent="0.35">
      <c r="A333" s="2" t="s">
        <v>2391</v>
      </c>
      <c r="B333" s="5">
        <v>46101</v>
      </c>
      <c r="C333" s="2" t="s">
        <v>2324</v>
      </c>
      <c r="D333" s="2" t="s">
        <v>108</v>
      </c>
      <c r="E333" s="3" t="s">
        <v>109</v>
      </c>
      <c r="F333" s="2">
        <v>48</v>
      </c>
      <c r="G333" s="2" t="s">
        <v>15</v>
      </c>
      <c r="H333" s="2">
        <f>IF(AND(B333&gt;=GI_Report!$C$4,B333&lt;=GI_Report!$E$4),1,0)</f>
        <v>0</v>
      </c>
      <c r="I333" s="2">
        <f>IF(GI_Report!$C$6="All",1,IF(C333=GI_Report!$C$6,1,0))</f>
        <v>1</v>
      </c>
      <c r="J333" s="2">
        <f>IF(GI_Report!$F$6="All",1,IF(E333=GI_Report!$F$6,1,0))</f>
        <v>1</v>
      </c>
      <c r="K333" s="2" t="str">
        <f>IF(AND(H333=1,I333=1,J333=1),COUNTIFS($H$2:H333,1,$I$2:I333,1,$J$2:J333,1),"")</f>
        <v/>
      </c>
    </row>
    <row r="334" spans="1:11" ht="14.5" x14ac:dyDescent="0.35">
      <c r="A334" s="2" t="s">
        <v>2392</v>
      </c>
      <c r="B334" s="5">
        <v>46029</v>
      </c>
      <c r="C334" s="2" t="s">
        <v>2083</v>
      </c>
      <c r="D334" s="2" t="s">
        <v>425</v>
      </c>
      <c r="E334" s="3" t="s">
        <v>426</v>
      </c>
      <c r="F334" s="2">
        <v>24</v>
      </c>
      <c r="G334" s="2" t="s">
        <v>121</v>
      </c>
      <c r="H334" s="2">
        <f>IF(AND(B334&gt;=GI_Report!$C$4,B334&lt;=GI_Report!$E$4),1,0)</f>
        <v>0</v>
      </c>
      <c r="I334" s="2">
        <f>IF(GI_Report!$C$6="All",1,IF(C334=GI_Report!$C$6,1,0))</f>
        <v>1</v>
      </c>
      <c r="J334" s="2">
        <f>IF(GI_Report!$F$6="All",1,IF(E334=GI_Report!$F$6,1,0))</f>
        <v>1</v>
      </c>
      <c r="K334" s="2" t="str">
        <f>IF(AND(H334=1,I334=1,J334=1),COUNTIFS($H$2:H334,1,$I$2:I334,1,$J$2:J334,1),"")</f>
        <v/>
      </c>
    </row>
    <row r="335" spans="1:11" ht="14.5" x14ac:dyDescent="0.35">
      <c r="A335" s="2" t="s">
        <v>2393</v>
      </c>
      <c r="B335" s="5">
        <v>46167</v>
      </c>
      <c r="C335" s="2" t="s">
        <v>2014</v>
      </c>
      <c r="D335" s="2" t="s">
        <v>225</v>
      </c>
      <c r="E335" s="3" t="s">
        <v>226</v>
      </c>
      <c r="F335" s="2">
        <v>15</v>
      </c>
      <c r="G335" s="2" t="s">
        <v>121</v>
      </c>
      <c r="H335" s="2">
        <f>IF(AND(B335&gt;=GI_Report!$C$4,B335&lt;=GI_Report!$E$4),1,0)</f>
        <v>0</v>
      </c>
      <c r="I335" s="2">
        <f>IF(GI_Report!$C$6="All",1,IF(C335=GI_Report!$C$6,1,0))</f>
        <v>1</v>
      </c>
      <c r="J335" s="2">
        <f>IF(GI_Report!$F$6="All",1,IF(E335=GI_Report!$F$6,1,0))</f>
        <v>1</v>
      </c>
      <c r="K335" s="2" t="str">
        <f>IF(AND(H335=1,I335=1,J335=1),COUNTIFS($H$2:H335,1,$I$2:I335,1,$J$2:J335,1),"")</f>
        <v/>
      </c>
    </row>
    <row r="336" spans="1:11" ht="14.5" x14ac:dyDescent="0.35">
      <c r="A336" s="2" t="s">
        <v>2394</v>
      </c>
      <c r="B336" s="5">
        <v>46112</v>
      </c>
      <c r="C336" s="2" t="s">
        <v>2083</v>
      </c>
      <c r="D336" s="2" t="s">
        <v>145</v>
      </c>
      <c r="E336" s="3" t="s">
        <v>146</v>
      </c>
      <c r="F336" s="2">
        <v>20</v>
      </c>
      <c r="G336" s="2" t="s">
        <v>121</v>
      </c>
      <c r="H336" s="2">
        <f>IF(AND(B336&gt;=GI_Report!$C$4,B336&lt;=GI_Report!$E$4),1,0)</f>
        <v>0</v>
      </c>
      <c r="I336" s="2">
        <f>IF(GI_Report!$C$6="All",1,IF(C336=GI_Report!$C$6,1,0))</f>
        <v>1</v>
      </c>
      <c r="J336" s="2">
        <f>IF(GI_Report!$F$6="All",1,IF(E336=GI_Report!$F$6,1,0))</f>
        <v>1</v>
      </c>
      <c r="K336" s="2" t="str">
        <f>IF(AND(H336=1,I336=1,J336=1),COUNTIFS($H$2:H336,1,$I$2:I336,1,$J$2:J336,1),"")</f>
        <v/>
      </c>
    </row>
    <row r="337" spans="1:11" ht="14.5" x14ac:dyDescent="0.35">
      <c r="A337" s="2" t="s">
        <v>2395</v>
      </c>
      <c r="B337" s="5">
        <v>46076</v>
      </c>
      <c r="C337" s="2" t="s">
        <v>2168</v>
      </c>
      <c r="D337" s="2" t="s">
        <v>355</v>
      </c>
      <c r="E337" s="3" t="s">
        <v>356</v>
      </c>
      <c r="F337" s="2">
        <v>60</v>
      </c>
      <c r="G337" s="2" t="s">
        <v>15</v>
      </c>
      <c r="H337" s="2">
        <f>IF(AND(B337&gt;=GI_Report!$C$4,B337&lt;=GI_Report!$E$4),1,0)</f>
        <v>1</v>
      </c>
      <c r="I337" s="2">
        <f>IF(GI_Report!$C$6="All",1,IF(C337=GI_Report!$C$6,1,0))</f>
        <v>1</v>
      </c>
      <c r="J337" s="2">
        <f>IF(GI_Report!$F$6="All",1,IF(E337=GI_Report!$F$6,1,0))</f>
        <v>1</v>
      </c>
      <c r="K337" s="2">
        <f>IF(AND(H337=1,I337=1,J337=1),COUNTIFS($H$2:H337,1,$I$2:I337,1,$J$2:J337,1),"")</f>
        <v>53</v>
      </c>
    </row>
    <row r="338" spans="1:11" ht="14.5" x14ac:dyDescent="0.35">
      <c r="A338" s="2" t="s">
        <v>2396</v>
      </c>
      <c r="B338" s="5">
        <v>46173</v>
      </c>
      <c r="C338" s="2" t="s">
        <v>2035</v>
      </c>
      <c r="D338" s="2" t="s">
        <v>375</v>
      </c>
      <c r="E338" s="3" t="s">
        <v>376</v>
      </c>
      <c r="F338" s="2">
        <v>12</v>
      </c>
      <c r="G338" s="2" t="s">
        <v>121</v>
      </c>
      <c r="H338" s="2">
        <f>IF(AND(B338&gt;=GI_Report!$C$4,B338&lt;=GI_Report!$E$4),1,0)</f>
        <v>0</v>
      </c>
      <c r="I338" s="2">
        <f>IF(GI_Report!$C$6="All",1,IF(C338=GI_Report!$C$6,1,0))</f>
        <v>1</v>
      </c>
      <c r="J338" s="2">
        <f>IF(GI_Report!$F$6="All",1,IF(E338=GI_Report!$F$6,1,0))</f>
        <v>1</v>
      </c>
      <c r="K338" s="2" t="str">
        <f>IF(AND(H338=1,I338=1,J338=1),COUNTIFS($H$2:H338,1,$I$2:I338,1,$J$2:J338,1),"")</f>
        <v/>
      </c>
    </row>
    <row r="339" spans="1:11" ht="14.5" x14ac:dyDescent="0.35">
      <c r="A339" s="2" t="s">
        <v>2397</v>
      </c>
      <c r="B339" s="5">
        <v>46158</v>
      </c>
      <c r="C339" s="2" t="s">
        <v>2146</v>
      </c>
      <c r="D339" s="2" t="s">
        <v>258</v>
      </c>
      <c r="E339" s="3" t="s">
        <v>259</v>
      </c>
      <c r="F339" s="2">
        <v>36</v>
      </c>
      <c r="G339" s="2" t="s">
        <v>262</v>
      </c>
      <c r="H339" s="2">
        <f>IF(AND(B339&gt;=GI_Report!$C$4,B339&lt;=GI_Report!$E$4),1,0)</f>
        <v>0</v>
      </c>
      <c r="I339" s="2">
        <f>IF(GI_Report!$C$6="All",1,IF(C339=GI_Report!$C$6,1,0))</f>
        <v>1</v>
      </c>
      <c r="J339" s="2">
        <f>IF(GI_Report!$F$6="All",1,IF(E339=GI_Report!$F$6,1,0))</f>
        <v>1</v>
      </c>
      <c r="K339" s="2" t="str">
        <f>IF(AND(H339=1,I339=1,J339=1),COUNTIFS($H$2:H339,1,$I$2:I339,1,$J$2:J339,1),"")</f>
        <v/>
      </c>
    </row>
    <row r="340" spans="1:11" ht="14.5" x14ac:dyDescent="0.35">
      <c r="A340" s="2" t="s">
        <v>2398</v>
      </c>
      <c r="B340" s="5">
        <v>46142</v>
      </c>
      <c r="C340" s="2" t="s">
        <v>2094</v>
      </c>
      <c r="D340" s="2" t="s">
        <v>359</v>
      </c>
      <c r="E340" s="3" t="s">
        <v>360</v>
      </c>
      <c r="F340" s="2">
        <v>12</v>
      </c>
      <c r="G340" s="2" t="s">
        <v>15</v>
      </c>
      <c r="H340" s="2">
        <f>IF(AND(B340&gt;=GI_Report!$C$4,B340&lt;=GI_Report!$E$4),1,0)</f>
        <v>0</v>
      </c>
      <c r="I340" s="2">
        <f>IF(GI_Report!$C$6="All",1,IF(C340=GI_Report!$C$6,1,0))</f>
        <v>1</v>
      </c>
      <c r="J340" s="2">
        <f>IF(GI_Report!$F$6="All",1,IF(E340=GI_Report!$F$6,1,0))</f>
        <v>1</v>
      </c>
      <c r="K340" s="2" t="str">
        <f>IF(AND(H340=1,I340=1,J340=1),COUNTIFS($H$2:H340,1,$I$2:I340,1,$J$2:J340,1),"")</f>
        <v/>
      </c>
    </row>
    <row r="341" spans="1:11" ht="14.5" x14ac:dyDescent="0.35">
      <c r="A341" s="2" t="s">
        <v>2399</v>
      </c>
      <c r="B341" s="5">
        <v>46171</v>
      </c>
      <c r="C341" s="2" t="s">
        <v>2035</v>
      </c>
      <c r="D341" s="2" t="s">
        <v>458</v>
      </c>
      <c r="E341" s="3" t="s">
        <v>459</v>
      </c>
      <c r="F341" s="2">
        <v>10</v>
      </c>
      <c r="G341" s="2" t="s">
        <v>121</v>
      </c>
      <c r="H341" s="2">
        <f>IF(AND(B341&gt;=GI_Report!$C$4,B341&lt;=GI_Report!$E$4),1,0)</f>
        <v>0</v>
      </c>
      <c r="I341" s="2">
        <f>IF(GI_Report!$C$6="All",1,IF(C341=GI_Report!$C$6,1,0))</f>
        <v>1</v>
      </c>
      <c r="J341" s="2">
        <f>IF(GI_Report!$F$6="All",1,IF(E341=GI_Report!$F$6,1,0))</f>
        <v>1</v>
      </c>
      <c r="K341" s="2" t="str">
        <f>IF(AND(H341=1,I341=1,J341=1),COUNTIFS($H$2:H341,1,$I$2:I341,1,$J$2:J341,1),"")</f>
        <v/>
      </c>
    </row>
    <row r="342" spans="1:11" ht="14.5" x14ac:dyDescent="0.35">
      <c r="A342" s="2" t="s">
        <v>2400</v>
      </c>
      <c r="B342" s="5">
        <v>46078</v>
      </c>
      <c r="C342" s="2" t="s">
        <v>1995</v>
      </c>
      <c r="D342" s="2" t="s">
        <v>421</v>
      </c>
      <c r="E342" s="3" t="s">
        <v>422</v>
      </c>
      <c r="F342" s="2">
        <v>12</v>
      </c>
      <c r="G342" s="2" t="s">
        <v>121</v>
      </c>
      <c r="H342" s="2">
        <f>IF(AND(B342&gt;=GI_Report!$C$4,B342&lt;=GI_Report!$E$4),1,0)</f>
        <v>1</v>
      </c>
      <c r="I342" s="2">
        <f>IF(GI_Report!$C$6="All",1,IF(C342=GI_Report!$C$6,1,0))</f>
        <v>1</v>
      </c>
      <c r="J342" s="2">
        <f>IF(GI_Report!$F$6="All",1,IF(E342=GI_Report!$F$6,1,0))</f>
        <v>1</v>
      </c>
      <c r="K342" s="2">
        <f>IF(AND(H342=1,I342=1,J342=1),COUNTIFS($H$2:H342,1,$I$2:I342,1,$J$2:J342,1),"")</f>
        <v>54</v>
      </c>
    </row>
    <row r="343" spans="1:11" ht="14.5" x14ac:dyDescent="0.35">
      <c r="A343" s="2" t="s">
        <v>2401</v>
      </c>
      <c r="B343" s="5">
        <v>46055</v>
      </c>
      <c r="C343" s="2" t="s">
        <v>2025</v>
      </c>
      <c r="D343" s="2" t="s">
        <v>154</v>
      </c>
      <c r="E343" s="3" t="s">
        <v>155</v>
      </c>
      <c r="F343" s="2">
        <v>36</v>
      </c>
      <c r="G343" s="2" t="s">
        <v>121</v>
      </c>
      <c r="H343" s="2">
        <f>IF(AND(B343&gt;=GI_Report!$C$4,B343&lt;=GI_Report!$E$4),1,0)</f>
        <v>1</v>
      </c>
      <c r="I343" s="2">
        <f>IF(GI_Report!$C$6="All",1,IF(C343=GI_Report!$C$6,1,0))</f>
        <v>1</v>
      </c>
      <c r="J343" s="2">
        <f>IF(GI_Report!$F$6="All",1,IF(E343=GI_Report!$F$6,1,0))</f>
        <v>1</v>
      </c>
      <c r="K343" s="2">
        <f>IF(AND(H343=1,I343=1,J343=1),COUNTIFS($H$2:H343,1,$I$2:I343,1,$J$2:J343,1),"")</f>
        <v>55</v>
      </c>
    </row>
    <row r="344" spans="1:11" ht="14.5" x14ac:dyDescent="0.35">
      <c r="A344" s="2" t="s">
        <v>2402</v>
      </c>
      <c r="B344" s="5">
        <v>46148</v>
      </c>
      <c r="C344" s="2" t="s">
        <v>2262</v>
      </c>
      <c r="D344" s="2" t="s">
        <v>91</v>
      </c>
      <c r="E344" s="3" t="s">
        <v>92</v>
      </c>
      <c r="F344" s="2">
        <v>24</v>
      </c>
      <c r="G344" s="2" t="s">
        <v>15</v>
      </c>
      <c r="H344" s="2">
        <f>IF(AND(B344&gt;=GI_Report!$C$4,B344&lt;=GI_Report!$E$4),1,0)</f>
        <v>0</v>
      </c>
      <c r="I344" s="2">
        <f>IF(GI_Report!$C$6="All",1,IF(C344=GI_Report!$C$6,1,0))</f>
        <v>1</v>
      </c>
      <c r="J344" s="2">
        <f>IF(GI_Report!$F$6="All",1,IF(E344=GI_Report!$F$6,1,0))</f>
        <v>1</v>
      </c>
      <c r="K344" s="2" t="str">
        <f>IF(AND(H344=1,I344=1,J344=1),COUNTIFS($H$2:H344,1,$I$2:I344,1,$J$2:J344,1),"")</f>
        <v/>
      </c>
    </row>
    <row r="345" spans="1:11" ht="14.5" x14ac:dyDescent="0.35">
      <c r="A345" s="2" t="s">
        <v>2403</v>
      </c>
      <c r="B345" s="5">
        <v>46062</v>
      </c>
      <c r="C345" s="2" t="s">
        <v>2241</v>
      </c>
      <c r="D345" s="2" t="s">
        <v>437</v>
      </c>
      <c r="E345" s="3" t="s">
        <v>438</v>
      </c>
      <c r="F345" s="2">
        <v>48</v>
      </c>
      <c r="G345" s="2" t="s">
        <v>121</v>
      </c>
      <c r="H345" s="2">
        <f>IF(AND(B345&gt;=GI_Report!$C$4,B345&lt;=GI_Report!$E$4),1,0)</f>
        <v>1</v>
      </c>
      <c r="I345" s="2">
        <f>IF(GI_Report!$C$6="All",1,IF(C345=GI_Report!$C$6,1,0))</f>
        <v>1</v>
      </c>
      <c r="J345" s="2">
        <f>IF(GI_Report!$F$6="All",1,IF(E345=GI_Report!$F$6,1,0))</f>
        <v>1</v>
      </c>
      <c r="K345" s="2">
        <f>IF(AND(H345=1,I345=1,J345=1),COUNTIFS($H$2:H345,1,$I$2:I345,1,$J$2:J345,1),"")</f>
        <v>56</v>
      </c>
    </row>
    <row r="346" spans="1:11" ht="14.5" x14ac:dyDescent="0.35">
      <c r="A346" s="2" t="s">
        <v>2404</v>
      </c>
      <c r="B346" s="5">
        <v>46045</v>
      </c>
      <c r="C346" s="2" t="s">
        <v>2078</v>
      </c>
      <c r="D346" s="2" t="s">
        <v>413</v>
      </c>
      <c r="E346" s="3" t="s">
        <v>414</v>
      </c>
      <c r="F346" s="2">
        <v>48</v>
      </c>
      <c r="G346" s="2" t="s">
        <v>121</v>
      </c>
      <c r="H346" s="2">
        <f>IF(AND(B346&gt;=GI_Report!$C$4,B346&lt;=GI_Report!$E$4),1,0)</f>
        <v>0</v>
      </c>
      <c r="I346" s="2">
        <f>IF(GI_Report!$C$6="All",1,IF(C346=GI_Report!$C$6,1,0))</f>
        <v>1</v>
      </c>
      <c r="J346" s="2">
        <f>IF(GI_Report!$F$6="All",1,IF(E346=GI_Report!$F$6,1,0))</f>
        <v>1</v>
      </c>
      <c r="K346" s="2" t="str">
        <f>IF(AND(H346=1,I346=1,J346=1),COUNTIFS($H$2:H346,1,$I$2:I346,1,$J$2:J346,1),"")</f>
        <v/>
      </c>
    </row>
    <row r="347" spans="1:11" ht="14.5" x14ac:dyDescent="0.35">
      <c r="A347" s="2" t="s">
        <v>2405</v>
      </c>
      <c r="B347" s="5">
        <v>46067</v>
      </c>
      <c r="C347" s="2" t="s">
        <v>2031</v>
      </c>
      <c r="D347" s="2" t="s">
        <v>192</v>
      </c>
      <c r="E347" s="3" t="s">
        <v>193</v>
      </c>
      <c r="F347" s="2">
        <v>20</v>
      </c>
      <c r="G347" s="2" t="s">
        <v>121</v>
      </c>
      <c r="H347" s="2">
        <f>IF(AND(B347&gt;=GI_Report!$C$4,B347&lt;=GI_Report!$E$4),1,0)</f>
        <v>1</v>
      </c>
      <c r="I347" s="2">
        <f>IF(GI_Report!$C$6="All",1,IF(C347=GI_Report!$C$6,1,0))</f>
        <v>1</v>
      </c>
      <c r="J347" s="2">
        <f>IF(GI_Report!$F$6="All",1,IF(E347=GI_Report!$F$6,1,0))</f>
        <v>1</v>
      </c>
      <c r="K347" s="2">
        <f>IF(AND(H347=1,I347=1,J347=1),COUNTIFS($H$2:H347,1,$I$2:I347,1,$J$2:J347,1),"")</f>
        <v>57</v>
      </c>
    </row>
    <row r="348" spans="1:11" ht="14.5" x14ac:dyDescent="0.35">
      <c r="A348" s="2" t="s">
        <v>2406</v>
      </c>
      <c r="B348" s="5">
        <v>46066</v>
      </c>
      <c r="C348" s="2" t="s">
        <v>2065</v>
      </c>
      <c r="D348" s="2" t="s">
        <v>225</v>
      </c>
      <c r="E348" s="3" t="s">
        <v>226</v>
      </c>
      <c r="F348" s="2">
        <v>10</v>
      </c>
      <c r="G348" s="2" t="s">
        <v>121</v>
      </c>
      <c r="H348" s="2">
        <f>IF(AND(B348&gt;=GI_Report!$C$4,B348&lt;=GI_Report!$E$4),1,0)</f>
        <v>1</v>
      </c>
      <c r="I348" s="2">
        <f>IF(GI_Report!$C$6="All",1,IF(C348=GI_Report!$C$6,1,0))</f>
        <v>1</v>
      </c>
      <c r="J348" s="2">
        <f>IF(GI_Report!$F$6="All",1,IF(E348=GI_Report!$F$6,1,0))</f>
        <v>1</v>
      </c>
      <c r="K348" s="2">
        <f>IF(AND(H348=1,I348=1,J348=1),COUNTIFS($H$2:H348,1,$I$2:I348,1,$J$2:J348,1),"")</f>
        <v>58</v>
      </c>
    </row>
    <row r="349" spans="1:11" ht="14.5" x14ac:dyDescent="0.35">
      <c r="A349" s="2" t="s">
        <v>2407</v>
      </c>
      <c r="B349" s="5">
        <v>46027</v>
      </c>
      <c r="C349" s="2" t="s">
        <v>2035</v>
      </c>
      <c r="D349" s="2" t="s">
        <v>151</v>
      </c>
      <c r="E349" s="3" t="s">
        <v>152</v>
      </c>
      <c r="F349" s="2">
        <v>30</v>
      </c>
      <c r="G349" s="2" t="s">
        <v>121</v>
      </c>
      <c r="H349" s="2">
        <f>IF(AND(B349&gt;=GI_Report!$C$4,B349&lt;=GI_Report!$E$4),1,0)</f>
        <v>0</v>
      </c>
      <c r="I349" s="2">
        <f>IF(GI_Report!$C$6="All",1,IF(C349=GI_Report!$C$6,1,0))</f>
        <v>1</v>
      </c>
      <c r="J349" s="2">
        <f>IF(GI_Report!$F$6="All",1,IF(E349=GI_Report!$F$6,1,0))</f>
        <v>1</v>
      </c>
      <c r="K349" s="2" t="str">
        <f>IF(AND(H349=1,I349=1,J349=1),COUNTIFS($H$2:H349,1,$I$2:I349,1,$J$2:J349,1),"")</f>
        <v/>
      </c>
    </row>
    <row r="350" spans="1:11" ht="14.5" x14ac:dyDescent="0.35">
      <c r="A350" s="2" t="s">
        <v>2408</v>
      </c>
      <c r="B350" s="5">
        <v>46048</v>
      </c>
      <c r="C350" s="2" t="s">
        <v>1995</v>
      </c>
      <c r="D350" s="2" t="s">
        <v>433</v>
      </c>
      <c r="E350" s="3" t="s">
        <v>434</v>
      </c>
      <c r="F350" s="2">
        <v>20</v>
      </c>
      <c r="G350" s="2" t="s">
        <v>121</v>
      </c>
      <c r="H350" s="2">
        <f>IF(AND(B350&gt;=GI_Report!$C$4,B350&lt;=GI_Report!$E$4),1,0)</f>
        <v>0</v>
      </c>
      <c r="I350" s="2">
        <f>IF(GI_Report!$C$6="All",1,IF(C350=GI_Report!$C$6,1,0))</f>
        <v>1</v>
      </c>
      <c r="J350" s="2">
        <f>IF(GI_Report!$F$6="All",1,IF(E350=GI_Report!$F$6,1,0))</f>
        <v>1</v>
      </c>
      <c r="K350" s="2" t="str">
        <f>IF(AND(H350=1,I350=1,J350=1),COUNTIFS($H$2:H350,1,$I$2:I350,1,$J$2:J350,1),"")</f>
        <v/>
      </c>
    </row>
    <row r="351" spans="1:11" ht="14.5" x14ac:dyDescent="0.35">
      <c r="A351" s="2" t="s">
        <v>2409</v>
      </c>
      <c r="B351" s="5">
        <v>46118</v>
      </c>
      <c r="C351" s="2" t="s">
        <v>1993</v>
      </c>
      <c r="D351" s="2" t="s">
        <v>249</v>
      </c>
      <c r="E351" s="3" t="s">
        <v>250</v>
      </c>
      <c r="F351" s="2">
        <v>10</v>
      </c>
      <c r="G351" s="2" t="s">
        <v>121</v>
      </c>
      <c r="H351" s="2">
        <f>IF(AND(B351&gt;=GI_Report!$C$4,B351&lt;=GI_Report!$E$4),1,0)</f>
        <v>0</v>
      </c>
      <c r="I351" s="2">
        <f>IF(GI_Report!$C$6="All",1,IF(C351=GI_Report!$C$6,1,0))</f>
        <v>1</v>
      </c>
      <c r="J351" s="2">
        <f>IF(GI_Report!$F$6="All",1,IF(E351=GI_Report!$F$6,1,0))</f>
        <v>1</v>
      </c>
      <c r="K351" s="2" t="str">
        <f>IF(AND(H351=1,I351=1,J351=1),COUNTIFS($H$2:H351,1,$I$2:I351,1,$J$2:J351,1),"")</f>
        <v/>
      </c>
    </row>
    <row r="352" spans="1:11" ht="14.5" x14ac:dyDescent="0.35">
      <c r="A352" s="2" t="s">
        <v>2410</v>
      </c>
      <c r="B352" s="5">
        <v>46071</v>
      </c>
      <c r="C352" s="2" t="s">
        <v>2141</v>
      </c>
      <c r="D352" s="2" t="s">
        <v>393</v>
      </c>
      <c r="E352" s="3" t="s">
        <v>394</v>
      </c>
      <c r="F352" s="2">
        <v>15</v>
      </c>
      <c r="G352" s="2" t="s">
        <v>121</v>
      </c>
      <c r="H352" s="2">
        <f>IF(AND(B352&gt;=GI_Report!$C$4,B352&lt;=GI_Report!$E$4),1,0)</f>
        <v>1</v>
      </c>
      <c r="I352" s="2">
        <f>IF(GI_Report!$C$6="All",1,IF(C352=GI_Report!$C$6,1,0))</f>
        <v>1</v>
      </c>
      <c r="J352" s="2">
        <f>IF(GI_Report!$F$6="All",1,IF(E352=GI_Report!$F$6,1,0))</f>
        <v>1</v>
      </c>
      <c r="K352" s="2">
        <f>IF(AND(H352=1,I352=1,J352=1),COUNTIFS($H$2:H352,1,$I$2:I352,1,$J$2:J352,1),"")</f>
        <v>59</v>
      </c>
    </row>
    <row r="353" spans="1:11" ht="14.5" x14ac:dyDescent="0.35">
      <c r="A353" s="2" t="s">
        <v>2411</v>
      </c>
      <c r="B353" s="5">
        <v>46037</v>
      </c>
      <c r="C353" s="2" t="s">
        <v>2062</v>
      </c>
      <c r="D353" s="2" t="s">
        <v>136</v>
      </c>
      <c r="E353" s="3" t="s">
        <v>137</v>
      </c>
      <c r="F353" s="2">
        <v>24</v>
      </c>
      <c r="G353" s="2" t="s">
        <v>121</v>
      </c>
      <c r="H353" s="2">
        <f>IF(AND(B353&gt;=GI_Report!$C$4,B353&lt;=GI_Report!$E$4),1,0)</f>
        <v>0</v>
      </c>
      <c r="I353" s="2">
        <f>IF(GI_Report!$C$6="All",1,IF(C353=GI_Report!$C$6,1,0))</f>
        <v>1</v>
      </c>
      <c r="J353" s="2">
        <f>IF(GI_Report!$F$6="All",1,IF(E353=GI_Report!$F$6,1,0))</f>
        <v>1</v>
      </c>
      <c r="K353" s="2" t="str">
        <f>IF(AND(H353=1,I353=1,J353=1),COUNTIFS($H$2:H353,1,$I$2:I353,1,$J$2:J353,1),"")</f>
        <v/>
      </c>
    </row>
    <row r="354" spans="1:11" ht="14.5" x14ac:dyDescent="0.35">
      <c r="A354" s="2" t="s">
        <v>2412</v>
      </c>
      <c r="B354" s="5">
        <v>46178</v>
      </c>
      <c r="C354" s="2" t="s">
        <v>2141</v>
      </c>
      <c r="D354" s="2" t="s">
        <v>389</v>
      </c>
      <c r="E354" s="3" t="s">
        <v>390</v>
      </c>
      <c r="F354" s="2">
        <v>15</v>
      </c>
      <c r="G354" s="2" t="s">
        <v>121</v>
      </c>
      <c r="H354" s="2">
        <f>IF(AND(B354&gt;=GI_Report!$C$4,B354&lt;=GI_Report!$E$4),1,0)</f>
        <v>0</v>
      </c>
      <c r="I354" s="2">
        <f>IF(GI_Report!$C$6="All",1,IF(C354=GI_Report!$C$6,1,0))</f>
        <v>1</v>
      </c>
      <c r="J354" s="2">
        <f>IF(GI_Report!$F$6="All",1,IF(E354=GI_Report!$F$6,1,0))</f>
        <v>1</v>
      </c>
      <c r="K354" s="2" t="str">
        <f>IF(AND(H354=1,I354=1,J354=1),COUNTIFS($H$2:H354,1,$I$2:I354,1,$J$2:J354,1),"")</f>
        <v/>
      </c>
    </row>
    <row r="355" spans="1:11" ht="14.5" x14ac:dyDescent="0.35">
      <c r="A355" s="2" t="s">
        <v>2413</v>
      </c>
      <c r="B355" s="5">
        <v>46185</v>
      </c>
      <c r="C355" s="2" t="s">
        <v>2110</v>
      </c>
      <c r="D355" s="2" t="s">
        <v>433</v>
      </c>
      <c r="E355" s="3" t="s">
        <v>434</v>
      </c>
      <c r="F355" s="2">
        <v>36</v>
      </c>
      <c r="G355" s="2" t="s">
        <v>121</v>
      </c>
      <c r="H355" s="2">
        <f>IF(AND(B355&gt;=GI_Report!$C$4,B355&lt;=GI_Report!$E$4),1,0)</f>
        <v>0</v>
      </c>
      <c r="I355" s="2">
        <f>IF(GI_Report!$C$6="All",1,IF(C355=GI_Report!$C$6,1,0))</f>
        <v>1</v>
      </c>
      <c r="J355" s="2">
        <f>IF(GI_Report!$F$6="All",1,IF(E355=GI_Report!$F$6,1,0))</f>
        <v>1</v>
      </c>
      <c r="K355" s="2" t="str">
        <f>IF(AND(H355=1,I355=1,J355=1),COUNTIFS($H$2:H355,1,$I$2:I355,1,$J$2:J355,1),"")</f>
        <v/>
      </c>
    </row>
    <row r="356" spans="1:11" ht="14.5" x14ac:dyDescent="0.35">
      <c r="A356" s="2" t="s">
        <v>2414</v>
      </c>
      <c r="B356" s="5">
        <v>46090</v>
      </c>
      <c r="C356" s="2" t="s">
        <v>2257</v>
      </c>
      <c r="D356" s="2" t="s">
        <v>429</v>
      </c>
      <c r="E356" s="3" t="s">
        <v>430</v>
      </c>
      <c r="F356" s="2">
        <v>48</v>
      </c>
      <c r="G356" s="2" t="s">
        <v>121</v>
      </c>
      <c r="H356" s="2">
        <f>IF(AND(B356&gt;=GI_Report!$C$4,B356&lt;=GI_Report!$E$4),1,0)</f>
        <v>0</v>
      </c>
      <c r="I356" s="2">
        <f>IF(GI_Report!$C$6="All",1,IF(C356=GI_Report!$C$6,1,0))</f>
        <v>1</v>
      </c>
      <c r="J356" s="2">
        <f>IF(GI_Report!$F$6="All",1,IF(E356=GI_Report!$F$6,1,0))</f>
        <v>1</v>
      </c>
      <c r="K356" s="2" t="str">
        <f>IF(AND(H356=1,I356=1,J356=1),COUNTIFS($H$2:H356,1,$I$2:I356,1,$J$2:J356,1),"")</f>
        <v/>
      </c>
    </row>
    <row r="357" spans="1:11" ht="14.5" x14ac:dyDescent="0.35">
      <c r="A357" s="2" t="s">
        <v>2415</v>
      </c>
      <c r="B357" s="5">
        <v>46106</v>
      </c>
      <c r="C357" s="2" t="s">
        <v>2047</v>
      </c>
      <c r="D357" s="2" t="s">
        <v>308</v>
      </c>
      <c r="E357" s="3" t="s">
        <v>309</v>
      </c>
      <c r="F357" s="2">
        <v>15</v>
      </c>
      <c r="G357" s="2" t="s">
        <v>15</v>
      </c>
      <c r="H357" s="2">
        <f>IF(AND(B357&gt;=GI_Report!$C$4,B357&lt;=GI_Report!$E$4),1,0)</f>
        <v>0</v>
      </c>
      <c r="I357" s="2">
        <f>IF(GI_Report!$C$6="All",1,IF(C357=GI_Report!$C$6,1,0))</f>
        <v>1</v>
      </c>
      <c r="J357" s="2">
        <f>IF(GI_Report!$F$6="All",1,IF(E357=GI_Report!$F$6,1,0))</f>
        <v>1</v>
      </c>
      <c r="K357" s="2" t="str">
        <f>IF(AND(H357=1,I357=1,J357=1),COUNTIFS($H$2:H357,1,$I$2:I357,1,$J$2:J357,1),"")</f>
        <v/>
      </c>
    </row>
    <row r="358" spans="1:11" ht="14.5" x14ac:dyDescent="0.35">
      <c r="A358" s="2" t="s">
        <v>2416</v>
      </c>
      <c r="B358" s="5">
        <v>46043</v>
      </c>
      <c r="C358" s="2" t="s">
        <v>2025</v>
      </c>
      <c r="D358" s="2" t="s">
        <v>159</v>
      </c>
      <c r="E358" s="3" t="s">
        <v>160</v>
      </c>
      <c r="F358" s="2">
        <v>30</v>
      </c>
      <c r="G358" s="2" t="s">
        <v>121</v>
      </c>
      <c r="H358" s="2">
        <f>IF(AND(B358&gt;=GI_Report!$C$4,B358&lt;=GI_Report!$E$4),1,0)</f>
        <v>0</v>
      </c>
      <c r="I358" s="2">
        <f>IF(GI_Report!$C$6="All",1,IF(C358=GI_Report!$C$6,1,0))</f>
        <v>1</v>
      </c>
      <c r="J358" s="2">
        <f>IF(GI_Report!$F$6="All",1,IF(E358=GI_Report!$F$6,1,0))</f>
        <v>1</v>
      </c>
      <c r="K358" s="2" t="str">
        <f>IF(AND(H358=1,I358=1,J358=1),COUNTIFS($H$2:H358,1,$I$2:I358,1,$J$2:J358,1),"")</f>
        <v/>
      </c>
    </row>
    <row r="359" spans="1:11" ht="14.5" x14ac:dyDescent="0.35">
      <c r="A359" s="2" t="s">
        <v>2417</v>
      </c>
      <c r="B359" s="5">
        <v>46073</v>
      </c>
      <c r="C359" s="2" t="s">
        <v>2086</v>
      </c>
      <c r="D359" s="2" t="s">
        <v>216</v>
      </c>
      <c r="E359" s="3" t="s">
        <v>217</v>
      </c>
      <c r="F359" s="2">
        <v>15</v>
      </c>
      <c r="G359" s="2" t="s">
        <v>121</v>
      </c>
      <c r="H359" s="2">
        <f>IF(AND(B359&gt;=GI_Report!$C$4,B359&lt;=GI_Report!$E$4),1,0)</f>
        <v>1</v>
      </c>
      <c r="I359" s="2">
        <f>IF(GI_Report!$C$6="All",1,IF(C359=GI_Report!$C$6,1,0))</f>
        <v>1</v>
      </c>
      <c r="J359" s="2">
        <f>IF(GI_Report!$F$6="All",1,IF(E359=GI_Report!$F$6,1,0))</f>
        <v>1</v>
      </c>
      <c r="K359" s="2">
        <f>IF(AND(H359=1,I359=1,J359=1),COUNTIFS($H$2:H359,1,$I$2:I359,1,$J$2:J359,1),"")</f>
        <v>60</v>
      </c>
    </row>
    <row r="360" spans="1:11" ht="14.5" x14ac:dyDescent="0.35">
      <c r="A360" s="2" t="s">
        <v>2418</v>
      </c>
      <c r="B360" s="5">
        <v>46034</v>
      </c>
      <c r="C360" s="2" t="s">
        <v>2070</v>
      </c>
      <c r="D360" s="2" t="s">
        <v>21</v>
      </c>
      <c r="E360" s="3" t="s">
        <v>22</v>
      </c>
      <c r="F360" s="2">
        <v>30</v>
      </c>
      <c r="G360" s="2" t="s">
        <v>15</v>
      </c>
      <c r="H360" s="2">
        <f>IF(AND(B360&gt;=GI_Report!$C$4,B360&lt;=GI_Report!$E$4),1,0)</f>
        <v>0</v>
      </c>
      <c r="I360" s="2">
        <f>IF(GI_Report!$C$6="All",1,IF(C360=GI_Report!$C$6,1,0))</f>
        <v>1</v>
      </c>
      <c r="J360" s="2">
        <f>IF(GI_Report!$F$6="All",1,IF(E360=GI_Report!$F$6,1,0))</f>
        <v>1</v>
      </c>
      <c r="K360" s="2" t="str">
        <f>IF(AND(H360=1,I360=1,J360=1),COUNTIFS($H$2:H360,1,$I$2:I360,1,$J$2:J360,1),"")</f>
        <v/>
      </c>
    </row>
    <row r="361" spans="1:11" ht="14.5" x14ac:dyDescent="0.35">
      <c r="A361" s="2" t="s">
        <v>2419</v>
      </c>
      <c r="B361" s="5">
        <v>46062</v>
      </c>
      <c r="C361" s="2" t="s">
        <v>2029</v>
      </c>
      <c r="D361" s="2" t="s">
        <v>470</v>
      </c>
      <c r="E361" s="3" t="s">
        <v>471</v>
      </c>
      <c r="F361" s="2">
        <v>24</v>
      </c>
      <c r="G361" s="2" t="s">
        <v>121</v>
      </c>
      <c r="H361" s="2">
        <f>IF(AND(B361&gt;=GI_Report!$C$4,B361&lt;=GI_Report!$E$4),1,0)</f>
        <v>1</v>
      </c>
      <c r="I361" s="2">
        <f>IF(GI_Report!$C$6="All",1,IF(C361=GI_Report!$C$6,1,0))</f>
        <v>1</v>
      </c>
      <c r="J361" s="2">
        <f>IF(GI_Report!$F$6="All",1,IF(E361=GI_Report!$F$6,1,0))</f>
        <v>1</v>
      </c>
      <c r="K361" s="2">
        <f>IF(AND(H361=1,I361=1,J361=1),COUNTIFS($H$2:H361,1,$I$2:I361,1,$J$2:J361,1),"")</f>
        <v>61</v>
      </c>
    </row>
    <row r="362" spans="1:11" ht="14.5" x14ac:dyDescent="0.35">
      <c r="A362" s="2" t="s">
        <v>2420</v>
      </c>
      <c r="B362" s="5">
        <v>46182</v>
      </c>
      <c r="C362" s="2" t="s">
        <v>2421</v>
      </c>
      <c r="D362" s="2" t="s">
        <v>235</v>
      </c>
      <c r="E362" s="3" t="s">
        <v>236</v>
      </c>
      <c r="F362" s="2">
        <v>5</v>
      </c>
      <c r="G362" s="2" t="s">
        <v>121</v>
      </c>
      <c r="H362" s="2">
        <f>IF(AND(B362&gt;=GI_Report!$C$4,B362&lt;=GI_Report!$E$4),1,0)</f>
        <v>0</v>
      </c>
      <c r="I362" s="2">
        <f>IF(GI_Report!$C$6="All",1,IF(C362=GI_Report!$C$6,1,0))</f>
        <v>1</v>
      </c>
      <c r="J362" s="2">
        <f>IF(GI_Report!$F$6="All",1,IF(E362=GI_Report!$F$6,1,0))</f>
        <v>1</v>
      </c>
      <c r="K362" s="2" t="str">
        <f>IF(AND(H362=1,I362=1,J362=1),COUNTIFS($H$2:H362,1,$I$2:I362,1,$J$2:J362,1),"")</f>
        <v/>
      </c>
    </row>
    <row r="363" spans="1:11" ht="14.5" x14ac:dyDescent="0.35">
      <c r="A363" s="2" t="s">
        <v>2422</v>
      </c>
      <c r="B363" s="5">
        <v>46139</v>
      </c>
      <c r="C363" s="2" t="s">
        <v>2062</v>
      </c>
      <c r="D363" s="2" t="s">
        <v>433</v>
      </c>
      <c r="E363" s="3" t="s">
        <v>434</v>
      </c>
      <c r="F363" s="2">
        <v>15</v>
      </c>
      <c r="G363" s="2" t="s">
        <v>121</v>
      </c>
      <c r="H363" s="2">
        <f>IF(AND(B363&gt;=GI_Report!$C$4,B363&lt;=GI_Report!$E$4),1,0)</f>
        <v>0</v>
      </c>
      <c r="I363" s="2">
        <f>IF(GI_Report!$C$6="All",1,IF(C363=GI_Report!$C$6,1,0))</f>
        <v>1</v>
      </c>
      <c r="J363" s="2">
        <f>IF(GI_Report!$F$6="All",1,IF(E363=GI_Report!$F$6,1,0))</f>
        <v>1</v>
      </c>
      <c r="K363" s="2" t="str">
        <f>IF(AND(H363=1,I363=1,J363=1),COUNTIFS($H$2:H363,1,$I$2:I363,1,$J$2:J363,1),"")</f>
        <v/>
      </c>
    </row>
    <row r="364" spans="1:11" ht="14.5" x14ac:dyDescent="0.35">
      <c r="A364" s="2" t="s">
        <v>2423</v>
      </c>
      <c r="B364" s="5">
        <v>46062</v>
      </c>
      <c r="C364" s="2" t="s">
        <v>2115</v>
      </c>
      <c r="D364" s="2" t="s">
        <v>333</v>
      </c>
      <c r="E364" s="3" t="s">
        <v>334</v>
      </c>
      <c r="F364" s="2">
        <v>5</v>
      </c>
      <c r="G364" s="2" t="s">
        <v>15</v>
      </c>
      <c r="H364" s="2">
        <f>IF(AND(B364&gt;=GI_Report!$C$4,B364&lt;=GI_Report!$E$4),1,0)</f>
        <v>1</v>
      </c>
      <c r="I364" s="2">
        <f>IF(GI_Report!$C$6="All",1,IF(C364=GI_Report!$C$6,1,0))</f>
        <v>1</v>
      </c>
      <c r="J364" s="2">
        <f>IF(GI_Report!$F$6="All",1,IF(E364=GI_Report!$F$6,1,0))</f>
        <v>1</v>
      </c>
      <c r="K364" s="2">
        <f>IF(AND(H364=1,I364=1,J364=1),COUNTIFS($H$2:H364,1,$I$2:I364,1,$J$2:J364,1),"")</f>
        <v>62</v>
      </c>
    </row>
    <row r="365" spans="1:11" ht="14.5" x14ac:dyDescent="0.35">
      <c r="A365" s="2" t="s">
        <v>2424</v>
      </c>
      <c r="B365" s="5">
        <v>46109</v>
      </c>
      <c r="C365" s="2" t="s">
        <v>1987</v>
      </c>
      <c r="D365" s="2" t="s">
        <v>440</v>
      </c>
      <c r="E365" s="3" t="s">
        <v>441</v>
      </c>
      <c r="F365" s="2">
        <v>12</v>
      </c>
      <c r="G365" s="2" t="s">
        <v>121</v>
      </c>
      <c r="H365" s="2">
        <f>IF(AND(B365&gt;=GI_Report!$C$4,B365&lt;=GI_Report!$E$4),1,0)</f>
        <v>0</v>
      </c>
      <c r="I365" s="2">
        <f>IF(GI_Report!$C$6="All",1,IF(C365=GI_Report!$C$6,1,0))</f>
        <v>1</v>
      </c>
      <c r="J365" s="2">
        <f>IF(GI_Report!$F$6="All",1,IF(E365=GI_Report!$F$6,1,0))</f>
        <v>1</v>
      </c>
      <c r="K365" s="2" t="str">
        <f>IF(AND(H365=1,I365=1,J365=1),COUNTIFS($H$2:H365,1,$I$2:I365,1,$J$2:J365,1),"")</f>
        <v/>
      </c>
    </row>
    <row r="366" spans="1:11" ht="14.5" x14ac:dyDescent="0.35">
      <c r="A366" s="2" t="s">
        <v>2425</v>
      </c>
      <c r="B366" s="5">
        <v>46181</v>
      </c>
      <c r="C366" s="2" t="s">
        <v>2218</v>
      </c>
      <c r="D366" s="2" t="s">
        <v>50</v>
      </c>
      <c r="E366" s="3" t="s">
        <v>51</v>
      </c>
      <c r="F366" s="2">
        <v>30</v>
      </c>
      <c r="G366" s="2" t="s">
        <v>15</v>
      </c>
      <c r="H366" s="2">
        <f>IF(AND(B366&gt;=GI_Report!$C$4,B366&lt;=GI_Report!$E$4),1,0)</f>
        <v>0</v>
      </c>
      <c r="I366" s="2">
        <f>IF(GI_Report!$C$6="All",1,IF(C366=GI_Report!$C$6,1,0))</f>
        <v>1</v>
      </c>
      <c r="J366" s="2">
        <f>IF(GI_Report!$F$6="All",1,IF(E366=GI_Report!$F$6,1,0))</f>
        <v>1</v>
      </c>
      <c r="K366" s="2" t="str">
        <f>IF(AND(H366=1,I366=1,J366=1),COUNTIFS($H$2:H366,1,$I$2:I366,1,$J$2:J366,1),"")</f>
        <v/>
      </c>
    </row>
    <row r="367" spans="1:11" ht="14.5" x14ac:dyDescent="0.35">
      <c r="A367" s="2" t="s">
        <v>2426</v>
      </c>
      <c r="B367" s="5">
        <v>46163</v>
      </c>
      <c r="C367" s="2" t="s">
        <v>2179</v>
      </c>
      <c r="D367" s="2" t="s">
        <v>204</v>
      </c>
      <c r="E367" s="3" t="s">
        <v>205</v>
      </c>
      <c r="F367" s="2">
        <v>5</v>
      </c>
      <c r="G367" s="2" t="s">
        <v>121</v>
      </c>
      <c r="H367" s="2">
        <f>IF(AND(B367&gt;=GI_Report!$C$4,B367&lt;=GI_Report!$E$4),1,0)</f>
        <v>0</v>
      </c>
      <c r="I367" s="2">
        <f>IF(GI_Report!$C$6="All",1,IF(C367=GI_Report!$C$6,1,0))</f>
        <v>1</v>
      </c>
      <c r="J367" s="2">
        <f>IF(GI_Report!$F$6="All",1,IF(E367=GI_Report!$F$6,1,0))</f>
        <v>1</v>
      </c>
      <c r="K367" s="2" t="str">
        <f>IF(AND(H367=1,I367=1,J367=1),COUNTIFS($H$2:H367,1,$I$2:I367,1,$J$2:J367,1),"")</f>
        <v/>
      </c>
    </row>
    <row r="368" spans="1:11" ht="14.5" x14ac:dyDescent="0.35">
      <c r="A368" s="2" t="s">
        <v>2427</v>
      </c>
      <c r="B368" s="5">
        <v>46192</v>
      </c>
      <c r="C368" s="2" t="s">
        <v>2029</v>
      </c>
      <c r="D368" s="2" t="s">
        <v>415</v>
      </c>
      <c r="E368" s="3" t="s">
        <v>416</v>
      </c>
      <c r="F368" s="2">
        <v>10</v>
      </c>
      <c r="G368" s="2" t="s">
        <v>121</v>
      </c>
      <c r="H368" s="2">
        <f>IF(AND(B368&gt;=GI_Report!$C$4,B368&lt;=GI_Report!$E$4),1,0)</f>
        <v>0</v>
      </c>
      <c r="I368" s="2">
        <f>IF(GI_Report!$C$6="All",1,IF(C368=GI_Report!$C$6,1,0))</f>
        <v>1</v>
      </c>
      <c r="J368" s="2">
        <f>IF(GI_Report!$F$6="All",1,IF(E368=GI_Report!$F$6,1,0))</f>
        <v>1</v>
      </c>
      <c r="K368" s="2" t="str">
        <f>IF(AND(H368=1,I368=1,J368=1),COUNTIFS($H$2:H368,1,$I$2:I368,1,$J$2:J368,1),"")</f>
        <v/>
      </c>
    </row>
    <row r="369" spans="1:11" ht="14.5" x14ac:dyDescent="0.35">
      <c r="A369" s="2" t="s">
        <v>2428</v>
      </c>
      <c r="B369" s="5">
        <v>46166</v>
      </c>
      <c r="C369" s="2" t="s">
        <v>2062</v>
      </c>
      <c r="D369" s="2" t="s">
        <v>458</v>
      </c>
      <c r="E369" s="3" t="s">
        <v>459</v>
      </c>
      <c r="F369" s="2">
        <v>5</v>
      </c>
      <c r="G369" s="2" t="s">
        <v>121</v>
      </c>
      <c r="H369" s="2">
        <f>IF(AND(B369&gt;=GI_Report!$C$4,B369&lt;=GI_Report!$E$4),1,0)</f>
        <v>0</v>
      </c>
      <c r="I369" s="2">
        <f>IF(GI_Report!$C$6="All",1,IF(C369=GI_Report!$C$6,1,0))</f>
        <v>1</v>
      </c>
      <c r="J369" s="2">
        <f>IF(GI_Report!$F$6="All",1,IF(E369=GI_Report!$F$6,1,0))</f>
        <v>1</v>
      </c>
      <c r="K369" s="2" t="str">
        <f>IF(AND(H369=1,I369=1,J369=1),COUNTIFS($H$2:H369,1,$I$2:I369,1,$J$2:J369,1),"")</f>
        <v/>
      </c>
    </row>
    <row r="370" spans="1:11" ht="14.5" x14ac:dyDescent="0.35">
      <c r="A370" s="2" t="s">
        <v>2429</v>
      </c>
      <c r="B370" s="5">
        <v>46172</v>
      </c>
      <c r="C370" s="2" t="s">
        <v>2246</v>
      </c>
      <c r="D370" s="2" t="s">
        <v>303</v>
      </c>
      <c r="E370" s="3" t="s">
        <v>304</v>
      </c>
      <c r="F370" s="2">
        <v>36</v>
      </c>
      <c r="G370" s="2" t="s">
        <v>15</v>
      </c>
      <c r="H370" s="2">
        <f>IF(AND(B370&gt;=GI_Report!$C$4,B370&lt;=GI_Report!$E$4),1,0)</f>
        <v>0</v>
      </c>
      <c r="I370" s="2">
        <f>IF(GI_Report!$C$6="All",1,IF(C370=GI_Report!$C$6,1,0))</f>
        <v>1</v>
      </c>
      <c r="J370" s="2">
        <f>IF(GI_Report!$F$6="All",1,IF(E370=GI_Report!$F$6,1,0))</f>
        <v>1</v>
      </c>
      <c r="K370" s="2" t="str">
        <f>IF(AND(H370=1,I370=1,J370=1),COUNTIFS($H$2:H370,1,$I$2:I370,1,$J$2:J370,1),"")</f>
        <v/>
      </c>
    </row>
    <row r="371" spans="1:11" ht="14.5" x14ac:dyDescent="0.35">
      <c r="A371" s="2" t="s">
        <v>2430</v>
      </c>
      <c r="B371" s="5">
        <v>46093</v>
      </c>
      <c r="C371" s="2" t="s">
        <v>2065</v>
      </c>
      <c r="D371" s="2" t="s">
        <v>437</v>
      </c>
      <c r="E371" s="3" t="s">
        <v>438</v>
      </c>
      <c r="F371" s="2">
        <v>12</v>
      </c>
      <c r="G371" s="2" t="s">
        <v>121</v>
      </c>
      <c r="H371" s="2">
        <f>IF(AND(B371&gt;=GI_Report!$C$4,B371&lt;=GI_Report!$E$4),1,0)</f>
        <v>0</v>
      </c>
      <c r="I371" s="2">
        <f>IF(GI_Report!$C$6="All",1,IF(C371=GI_Report!$C$6,1,0))</f>
        <v>1</v>
      </c>
      <c r="J371" s="2">
        <f>IF(GI_Report!$F$6="All",1,IF(E371=GI_Report!$F$6,1,0))</f>
        <v>1</v>
      </c>
      <c r="K371" s="2" t="str">
        <f>IF(AND(H371=1,I371=1,J371=1),COUNTIFS($H$2:H371,1,$I$2:I371,1,$J$2:J371,1),"")</f>
        <v/>
      </c>
    </row>
    <row r="372" spans="1:11" ht="14.5" x14ac:dyDescent="0.35">
      <c r="A372" s="2" t="s">
        <v>2431</v>
      </c>
      <c r="B372" s="5">
        <v>46028</v>
      </c>
      <c r="C372" s="2" t="s">
        <v>2058</v>
      </c>
      <c r="D372" s="2" t="s">
        <v>221</v>
      </c>
      <c r="E372" s="3" t="s">
        <v>222</v>
      </c>
      <c r="F372" s="2">
        <v>24</v>
      </c>
      <c r="G372" s="2" t="s">
        <v>121</v>
      </c>
      <c r="H372" s="2">
        <f>IF(AND(B372&gt;=GI_Report!$C$4,B372&lt;=GI_Report!$E$4),1,0)</f>
        <v>0</v>
      </c>
      <c r="I372" s="2">
        <f>IF(GI_Report!$C$6="All",1,IF(C372=GI_Report!$C$6,1,0))</f>
        <v>1</v>
      </c>
      <c r="J372" s="2">
        <f>IF(GI_Report!$F$6="All",1,IF(E372=GI_Report!$F$6,1,0))</f>
        <v>1</v>
      </c>
      <c r="K372" s="2" t="str">
        <f>IF(AND(H372=1,I372=1,J372=1),COUNTIFS($H$2:H372,1,$I$2:I372,1,$J$2:J372,1),"")</f>
        <v/>
      </c>
    </row>
    <row r="373" spans="1:11" ht="14.5" x14ac:dyDescent="0.35">
      <c r="A373" s="2" t="s">
        <v>2432</v>
      </c>
      <c r="B373" s="5">
        <v>46094</v>
      </c>
      <c r="C373" s="2" t="s">
        <v>2097</v>
      </c>
      <c r="D373" s="2" t="s">
        <v>339</v>
      </c>
      <c r="E373" s="3" t="s">
        <v>340</v>
      </c>
      <c r="F373" s="2">
        <v>24</v>
      </c>
      <c r="G373" s="2" t="s">
        <v>15</v>
      </c>
      <c r="H373" s="2">
        <f>IF(AND(B373&gt;=GI_Report!$C$4,B373&lt;=GI_Report!$E$4),1,0)</f>
        <v>0</v>
      </c>
      <c r="I373" s="2">
        <f>IF(GI_Report!$C$6="All",1,IF(C373=GI_Report!$C$6,1,0))</f>
        <v>1</v>
      </c>
      <c r="J373" s="2">
        <f>IF(GI_Report!$F$6="All",1,IF(E373=GI_Report!$F$6,1,0))</f>
        <v>1</v>
      </c>
      <c r="K373" s="2" t="str">
        <f>IF(AND(H373=1,I373=1,J373=1),COUNTIFS($H$2:H373,1,$I$2:I373,1,$J$2:J373,1),"")</f>
        <v/>
      </c>
    </row>
    <row r="374" spans="1:11" ht="14.5" x14ac:dyDescent="0.35">
      <c r="A374" s="2" t="s">
        <v>2433</v>
      </c>
      <c r="B374" s="5">
        <v>46084</v>
      </c>
      <c r="C374" s="2" t="s">
        <v>2000</v>
      </c>
      <c r="D374" s="2" t="s">
        <v>216</v>
      </c>
      <c r="E374" s="3" t="s">
        <v>217</v>
      </c>
      <c r="F374" s="2">
        <v>15</v>
      </c>
      <c r="G374" s="2" t="s">
        <v>121</v>
      </c>
      <c r="H374" s="2">
        <f>IF(AND(B374&gt;=GI_Report!$C$4,B374&lt;=GI_Report!$E$4),1,0)</f>
        <v>0</v>
      </c>
      <c r="I374" s="2">
        <f>IF(GI_Report!$C$6="All",1,IF(C374=GI_Report!$C$6,1,0))</f>
        <v>1</v>
      </c>
      <c r="J374" s="2">
        <f>IF(GI_Report!$F$6="All",1,IF(E374=GI_Report!$F$6,1,0))</f>
        <v>1</v>
      </c>
      <c r="K374" s="2" t="str">
        <f>IF(AND(H374=1,I374=1,J374=1),COUNTIFS($H$2:H374,1,$I$2:I374,1,$J$2:J374,1),"")</f>
        <v/>
      </c>
    </row>
    <row r="375" spans="1:11" ht="14.5" x14ac:dyDescent="0.35">
      <c r="A375" s="2" t="s">
        <v>2434</v>
      </c>
      <c r="B375" s="5">
        <v>46057</v>
      </c>
      <c r="C375" s="2" t="s">
        <v>2158</v>
      </c>
      <c r="D375" s="2" t="s">
        <v>268</v>
      </c>
      <c r="E375" s="3" t="s">
        <v>269</v>
      </c>
      <c r="F375" s="2">
        <v>48</v>
      </c>
      <c r="G375" s="2" t="s">
        <v>262</v>
      </c>
      <c r="H375" s="2">
        <f>IF(AND(B375&gt;=GI_Report!$C$4,B375&lt;=GI_Report!$E$4),1,0)</f>
        <v>1</v>
      </c>
      <c r="I375" s="2">
        <f>IF(GI_Report!$C$6="All",1,IF(C375=GI_Report!$C$6,1,0))</f>
        <v>1</v>
      </c>
      <c r="J375" s="2">
        <f>IF(GI_Report!$F$6="All",1,IF(E375=GI_Report!$F$6,1,0))</f>
        <v>1</v>
      </c>
      <c r="K375" s="2">
        <f>IF(AND(H375=1,I375=1,J375=1),COUNTIFS($H$2:H375,1,$I$2:I375,1,$J$2:J375,1),"")</f>
        <v>63</v>
      </c>
    </row>
    <row r="376" spans="1:11" ht="14.5" x14ac:dyDescent="0.35">
      <c r="A376" s="2" t="s">
        <v>2435</v>
      </c>
      <c r="B376" s="5">
        <v>46195</v>
      </c>
      <c r="C376" s="2" t="s">
        <v>2308</v>
      </c>
      <c r="D376" s="2" t="s">
        <v>450</v>
      </c>
      <c r="E376" s="3" t="s">
        <v>451</v>
      </c>
      <c r="F376" s="2">
        <v>20</v>
      </c>
      <c r="G376" s="2" t="s">
        <v>121</v>
      </c>
      <c r="H376" s="2">
        <f>IF(AND(B376&gt;=GI_Report!$C$4,B376&lt;=GI_Report!$E$4),1,0)</f>
        <v>0</v>
      </c>
      <c r="I376" s="2">
        <f>IF(GI_Report!$C$6="All",1,IF(C376=GI_Report!$C$6,1,0))</f>
        <v>1</v>
      </c>
      <c r="J376" s="2">
        <f>IF(GI_Report!$F$6="All",1,IF(E376=GI_Report!$F$6,1,0))</f>
        <v>1</v>
      </c>
      <c r="K376" s="2" t="str">
        <f>IF(AND(H376=1,I376=1,J376=1),COUNTIFS($H$2:H376,1,$I$2:I376,1,$J$2:J376,1),"")</f>
        <v/>
      </c>
    </row>
    <row r="377" spans="1:11" ht="14.5" x14ac:dyDescent="0.35">
      <c r="A377" s="2" t="s">
        <v>2436</v>
      </c>
      <c r="B377" s="5">
        <v>46145</v>
      </c>
      <c r="C377" s="2" t="s">
        <v>2141</v>
      </c>
      <c r="D377" s="2" t="s">
        <v>254</v>
      </c>
      <c r="E377" s="3" t="s">
        <v>255</v>
      </c>
      <c r="F377" s="2">
        <v>5</v>
      </c>
      <c r="G377" s="2" t="s">
        <v>121</v>
      </c>
      <c r="H377" s="2">
        <f>IF(AND(B377&gt;=GI_Report!$C$4,B377&lt;=GI_Report!$E$4),1,0)</f>
        <v>0</v>
      </c>
      <c r="I377" s="2">
        <f>IF(GI_Report!$C$6="All",1,IF(C377=GI_Report!$C$6,1,0))</f>
        <v>1</v>
      </c>
      <c r="J377" s="2">
        <f>IF(GI_Report!$F$6="All",1,IF(E377=GI_Report!$F$6,1,0))</f>
        <v>1</v>
      </c>
      <c r="K377" s="2" t="str">
        <f>IF(AND(H377=1,I377=1,J377=1),COUNTIFS($H$2:H377,1,$I$2:I377,1,$J$2:J377,1),"")</f>
        <v/>
      </c>
    </row>
    <row r="378" spans="1:11" ht="14.5" x14ac:dyDescent="0.35">
      <c r="A378" s="2" t="s">
        <v>2437</v>
      </c>
      <c r="B378" s="5">
        <v>46103</v>
      </c>
      <c r="C378" s="2" t="s">
        <v>2154</v>
      </c>
      <c r="D378" s="2" t="s">
        <v>383</v>
      </c>
      <c r="E378" s="3" t="s">
        <v>384</v>
      </c>
      <c r="F378" s="2">
        <v>10</v>
      </c>
      <c r="G378" s="2" t="s">
        <v>121</v>
      </c>
      <c r="H378" s="2">
        <f>IF(AND(B378&gt;=GI_Report!$C$4,B378&lt;=GI_Report!$E$4),1,0)</f>
        <v>0</v>
      </c>
      <c r="I378" s="2">
        <f>IF(GI_Report!$C$6="All",1,IF(C378=GI_Report!$C$6,1,0))</f>
        <v>1</v>
      </c>
      <c r="J378" s="2">
        <f>IF(GI_Report!$F$6="All",1,IF(E378=GI_Report!$F$6,1,0))</f>
        <v>1</v>
      </c>
      <c r="K378" s="2" t="str">
        <f>IF(AND(H378=1,I378=1,J378=1),COUNTIFS($H$2:H378,1,$I$2:I378,1,$J$2:J378,1),"")</f>
        <v/>
      </c>
    </row>
    <row r="379" spans="1:11" ht="14.5" x14ac:dyDescent="0.35">
      <c r="A379" s="2" t="s">
        <v>2438</v>
      </c>
      <c r="B379" s="5">
        <v>46197</v>
      </c>
      <c r="C379" s="2" t="s">
        <v>2047</v>
      </c>
      <c r="D379" s="2" t="s">
        <v>145</v>
      </c>
      <c r="E379" s="3" t="s">
        <v>146</v>
      </c>
      <c r="F379" s="2">
        <v>30</v>
      </c>
      <c r="G379" s="2" t="s">
        <v>121</v>
      </c>
      <c r="H379" s="2">
        <f>IF(AND(B379&gt;=GI_Report!$C$4,B379&lt;=GI_Report!$E$4),1,0)</f>
        <v>0</v>
      </c>
      <c r="I379" s="2">
        <f>IF(GI_Report!$C$6="All",1,IF(C379=GI_Report!$C$6,1,0))</f>
        <v>1</v>
      </c>
      <c r="J379" s="2">
        <f>IF(GI_Report!$F$6="All",1,IF(E379=GI_Report!$F$6,1,0))</f>
        <v>1</v>
      </c>
      <c r="K379" s="2" t="str">
        <f>IF(AND(H379=1,I379=1,J379=1),COUNTIFS($H$2:H379,1,$I$2:I379,1,$J$2:J379,1),"")</f>
        <v/>
      </c>
    </row>
    <row r="380" spans="1:11" ht="14.5" x14ac:dyDescent="0.35">
      <c r="A380" s="2" t="s">
        <v>2439</v>
      </c>
      <c r="B380" s="5">
        <v>46110</v>
      </c>
      <c r="C380" s="2" t="s">
        <v>2158</v>
      </c>
      <c r="D380" s="2" t="s">
        <v>318</v>
      </c>
      <c r="E380" s="3" t="s">
        <v>319</v>
      </c>
      <c r="F380" s="2">
        <v>5</v>
      </c>
      <c r="G380" s="2" t="s">
        <v>15</v>
      </c>
      <c r="H380" s="2">
        <f>IF(AND(B380&gt;=GI_Report!$C$4,B380&lt;=GI_Report!$E$4),1,0)</f>
        <v>0</v>
      </c>
      <c r="I380" s="2">
        <f>IF(GI_Report!$C$6="All",1,IF(C380=GI_Report!$C$6,1,0))</f>
        <v>1</v>
      </c>
      <c r="J380" s="2">
        <f>IF(GI_Report!$F$6="All",1,IF(E380=GI_Report!$F$6,1,0))</f>
        <v>1</v>
      </c>
      <c r="K380" s="2" t="str">
        <f>IF(AND(H380=1,I380=1,J380=1),COUNTIFS($H$2:H380,1,$I$2:I380,1,$J$2:J380,1),"")</f>
        <v/>
      </c>
    </row>
    <row r="381" spans="1:11" ht="14.5" x14ac:dyDescent="0.35">
      <c r="A381" s="2" t="s">
        <v>2440</v>
      </c>
      <c r="B381" s="5">
        <v>46200</v>
      </c>
      <c r="C381" s="2" t="s">
        <v>2047</v>
      </c>
      <c r="D381" s="2" t="s">
        <v>214</v>
      </c>
      <c r="E381" s="3" t="s">
        <v>215</v>
      </c>
      <c r="F381" s="2">
        <v>5</v>
      </c>
      <c r="G381" s="2" t="s">
        <v>121</v>
      </c>
      <c r="H381" s="2">
        <f>IF(AND(B381&gt;=GI_Report!$C$4,B381&lt;=GI_Report!$E$4),1,0)</f>
        <v>0</v>
      </c>
      <c r="I381" s="2">
        <f>IF(GI_Report!$C$6="All",1,IF(C381=GI_Report!$C$6,1,0))</f>
        <v>1</v>
      </c>
      <c r="J381" s="2">
        <f>IF(GI_Report!$F$6="All",1,IF(E381=GI_Report!$F$6,1,0))</f>
        <v>1</v>
      </c>
      <c r="K381" s="2" t="str">
        <f>IF(AND(H381=1,I381=1,J381=1),COUNTIFS($H$2:H381,1,$I$2:I381,1,$J$2:J381,1),"")</f>
        <v/>
      </c>
    </row>
    <row r="382" spans="1:11" ht="14.5" x14ac:dyDescent="0.35">
      <c r="A382" s="2" t="s">
        <v>2441</v>
      </c>
      <c r="B382" s="5">
        <v>46163</v>
      </c>
      <c r="C382" s="2" t="s">
        <v>2094</v>
      </c>
      <c r="D382" s="2" t="s">
        <v>122</v>
      </c>
      <c r="E382" s="3" t="s">
        <v>123</v>
      </c>
      <c r="F382" s="2">
        <v>36</v>
      </c>
      <c r="G382" s="2" t="s">
        <v>121</v>
      </c>
      <c r="H382" s="2">
        <f>IF(AND(B382&gt;=GI_Report!$C$4,B382&lt;=GI_Report!$E$4),1,0)</f>
        <v>0</v>
      </c>
      <c r="I382" s="2">
        <f>IF(GI_Report!$C$6="All",1,IF(C382=GI_Report!$C$6,1,0))</f>
        <v>1</v>
      </c>
      <c r="J382" s="2">
        <f>IF(GI_Report!$F$6="All",1,IF(E382=GI_Report!$F$6,1,0))</f>
        <v>1</v>
      </c>
      <c r="K382" s="2" t="str">
        <f>IF(AND(H382=1,I382=1,J382=1),COUNTIFS($H$2:H382,1,$I$2:I382,1,$J$2:J382,1),"")</f>
        <v/>
      </c>
    </row>
    <row r="383" spans="1:11" ht="14.5" x14ac:dyDescent="0.35">
      <c r="A383" s="2" t="s">
        <v>2442</v>
      </c>
      <c r="B383" s="5">
        <v>46135</v>
      </c>
      <c r="C383" s="2" t="s">
        <v>2421</v>
      </c>
      <c r="D383" s="2" t="s">
        <v>132</v>
      </c>
      <c r="E383" s="3" t="s">
        <v>133</v>
      </c>
      <c r="F383" s="2">
        <v>60</v>
      </c>
      <c r="G383" s="2" t="s">
        <v>121</v>
      </c>
      <c r="H383" s="2">
        <f>IF(AND(B383&gt;=GI_Report!$C$4,B383&lt;=GI_Report!$E$4),1,0)</f>
        <v>0</v>
      </c>
      <c r="I383" s="2">
        <f>IF(GI_Report!$C$6="All",1,IF(C383=GI_Report!$C$6,1,0))</f>
        <v>1</v>
      </c>
      <c r="J383" s="2">
        <f>IF(GI_Report!$F$6="All",1,IF(E383=GI_Report!$F$6,1,0))</f>
        <v>1</v>
      </c>
      <c r="K383" s="2" t="str">
        <f>IF(AND(H383=1,I383=1,J383=1),COUNTIFS($H$2:H383,1,$I$2:I383,1,$J$2:J383,1),"")</f>
        <v/>
      </c>
    </row>
    <row r="384" spans="1:11" ht="14.5" x14ac:dyDescent="0.35">
      <c r="A384" s="2" t="s">
        <v>2443</v>
      </c>
      <c r="B384" s="5">
        <v>46186</v>
      </c>
      <c r="C384" s="2" t="s">
        <v>2031</v>
      </c>
      <c r="D384" s="2" t="s">
        <v>258</v>
      </c>
      <c r="E384" s="3" t="s">
        <v>259</v>
      </c>
      <c r="F384" s="2">
        <v>10</v>
      </c>
      <c r="G384" s="2" t="s">
        <v>262</v>
      </c>
      <c r="H384" s="2">
        <f>IF(AND(B384&gt;=GI_Report!$C$4,B384&lt;=GI_Report!$E$4),1,0)</f>
        <v>0</v>
      </c>
      <c r="I384" s="2">
        <f>IF(GI_Report!$C$6="All",1,IF(C384=GI_Report!$C$6,1,0))</f>
        <v>1</v>
      </c>
      <c r="J384" s="2">
        <f>IF(GI_Report!$F$6="All",1,IF(E384=GI_Report!$F$6,1,0))</f>
        <v>1</v>
      </c>
      <c r="K384" s="2" t="str">
        <f>IF(AND(H384=1,I384=1,J384=1),COUNTIFS($H$2:H384,1,$I$2:I384,1,$J$2:J384,1),"")</f>
        <v/>
      </c>
    </row>
    <row r="385" spans="1:11" ht="14.5" x14ac:dyDescent="0.35">
      <c r="A385" s="2" t="s">
        <v>2444</v>
      </c>
      <c r="B385" s="5">
        <v>46070</v>
      </c>
      <c r="C385" s="2" t="s">
        <v>2086</v>
      </c>
      <c r="D385" s="2" t="s">
        <v>200</v>
      </c>
      <c r="E385" s="3" t="s">
        <v>201</v>
      </c>
      <c r="F385" s="2">
        <v>15</v>
      </c>
      <c r="G385" s="2" t="s">
        <v>121</v>
      </c>
      <c r="H385" s="2">
        <f>IF(AND(B385&gt;=GI_Report!$C$4,B385&lt;=GI_Report!$E$4),1,0)</f>
        <v>1</v>
      </c>
      <c r="I385" s="2">
        <f>IF(GI_Report!$C$6="All",1,IF(C385=GI_Report!$C$6,1,0))</f>
        <v>1</v>
      </c>
      <c r="J385" s="2">
        <f>IF(GI_Report!$F$6="All",1,IF(E385=GI_Report!$F$6,1,0))</f>
        <v>1</v>
      </c>
      <c r="K385" s="2">
        <f>IF(AND(H385=1,I385=1,J385=1),COUNTIFS($H$2:H385,1,$I$2:I385,1,$J$2:J385,1),"")</f>
        <v>64</v>
      </c>
    </row>
    <row r="386" spans="1:11" ht="14.5" x14ac:dyDescent="0.35">
      <c r="A386" s="2" t="s">
        <v>2445</v>
      </c>
      <c r="B386" s="5">
        <v>46147</v>
      </c>
      <c r="C386" s="2" t="s">
        <v>2171</v>
      </c>
      <c r="D386" s="2" t="s">
        <v>413</v>
      </c>
      <c r="E386" s="3" t="s">
        <v>414</v>
      </c>
      <c r="F386" s="2">
        <v>12</v>
      </c>
      <c r="G386" s="2" t="s">
        <v>121</v>
      </c>
      <c r="H386" s="2">
        <f>IF(AND(B386&gt;=GI_Report!$C$4,B386&lt;=GI_Report!$E$4),1,0)</f>
        <v>0</v>
      </c>
      <c r="I386" s="2">
        <f>IF(GI_Report!$C$6="All",1,IF(C386=GI_Report!$C$6,1,0))</f>
        <v>1</v>
      </c>
      <c r="J386" s="2">
        <f>IF(GI_Report!$F$6="All",1,IF(E386=GI_Report!$F$6,1,0))</f>
        <v>1</v>
      </c>
      <c r="K386" s="2" t="str">
        <f>IF(AND(H386=1,I386=1,J386=1),COUNTIFS($H$2:H386,1,$I$2:I386,1,$J$2:J386,1),"")</f>
        <v/>
      </c>
    </row>
    <row r="387" spans="1:11" ht="14.5" x14ac:dyDescent="0.35">
      <c r="A387" s="2" t="s">
        <v>2446</v>
      </c>
      <c r="B387" s="5">
        <v>46069</v>
      </c>
      <c r="C387" s="2" t="s">
        <v>2241</v>
      </c>
      <c r="D387" s="2" t="s">
        <v>295</v>
      </c>
      <c r="E387" s="3" t="s">
        <v>296</v>
      </c>
      <c r="F387" s="2">
        <v>5</v>
      </c>
      <c r="G387" s="2" t="s">
        <v>262</v>
      </c>
      <c r="H387" s="2">
        <f>IF(AND(B387&gt;=GI_Report!$C$4,B387&lt;=GI_Report!$E$4),1,0)</f>
        <v>1</v>
      </c>
      <c r="I387" s="2">
        <f>IF(GI_Report!$C$6="All",1,IF(C387=GI_Report!$C$6,1,0))</f>
        <v>1</v>
      </c>
      <c r="J387" s="2">
        <f>IF(GI_Report!$F$6="All",1,IF(E387=GI_Report!$F$6,1,0))</f>
        <v>1</v>
      </c>
      <c r="K387" s="2">
        <f>IF(AND(H387=1,I387=1,J387=1),COUNTIFS($H$2:H387,1,$I$2:I387,1,$J$2:J387,1),"")</f>
        <v>65</v>
      </c>
    </row>
    <row r="388" spans="1:11" ht="14.5" x14ac:dyDescent="0.35">
      <c r="A388" s="2" t="s">
        <v>2447</v>
      </c>
      <c r="B388" s="5">
        <v>46038</v>
      </c>
      <c r="C388" s="2" t="s">
        <v>2260</v>
      </c>
      <c r="D388" s="2" t="s">
        <v>291</v>
      </c>
      <c r="E388" s="3" t="s">
        <v>292</v>
      </c>
      <c r="F388" s="2">
        <v>60</v>
      </c>
      <c r="G388" s="2" t="s">
        <v>262</v>
      </c>
      <c r="H388" s="2">
        <f>IF(AND(B388&gt;=GI_Report!$C$4,B388&lt;=GI_Report!$E$4),1,0)</f>
        <v>0</v>
      </c>
      <c r="I388" s="2">
        <f>IF(GI_Report!$C$6="All",1,IF(C388=GI_Report!$C$6,1,0))</f>
        <v>1</v>
      </c>
      <c r="J388" s="2">
        <f>IF(GI_Report!$F$6="All",1,IF(E388=GI_Report!$F$6,1,0))</f>
        <v>1</v>
      </c>
      <c r="K388" s="2" t="str">
        <f>IF(AND(H388=1,I388=1,J388=1),COUNTIFS($H$2:H388,1,$I$2:I388,1,$J$2:J388,1),"")</f>
        <v/>
      </c>
    </row>
    <row r="389" spans="1:11" ht="14.5" x14ac:dyDescent="0.35">
      <c r="A389" s="2" t="s">
        <v>2448</v>
      </c>
      <c r="B389" s="5">
        <v>46167</v>
      </c>
      <c r="C389" s="2" t="s">
        <v>2027</v>
      </c>
      <c r="D389" s="2" t="s">
        <v>456</v>
      </c>
      <c r="E389" s="3" t="s">
        <v>457</v>
      </c>
      <c r="F389" s="2">
        <v>48</v>
      </c>
      <c r="G389" s="2" t="s">
        <v>121</v>
      </c>
      <c r="H389" s="2">
        <f>IF(AND(B389&gt;=GI_Report!$C$4,B389&lt;=GI_Report!$E$4),1,0)</f>
        <v>0</v>
      </c>
      <c r="I389" s="2">
        <f>IF(GI_Report!$C$6="All",1,IF(C389=GI_Report!$C$6,1,0))</f>
        <v>1</v>
      </c>
      <c r="J389" s="2">
        <f>IF(GI_Report!$F$6="All",1,IF(E389=GI_Report!$F$6,1,0))</f>
        <v>1</v>
      </c>
      <c r="K389" s="2" t="str">
        <f>IF(AND(H389=1,I389=1,J389=1),COUNTIFS($H$2:H389,1,$I$2:I389,1,$J$2:J389,1),"")</f>
        <v/>
      </c>
    </row>
    <row r="390" spans="1:11" ht="14.5" x14ac:dyDescent="0.35">
      <c r="A390" s="2" t="s">
        <v>2449</v>
      </c>
      <c r="B390" s="5">
        <v>46141</v>
      </c>
      <c r="C390" s="2" t="s">
        <v>2049</v>
      </c>
      <c r="D390" s="2" t="s">
        <v>164</v>
      </c>
      <c r="E390" s="3" t="s">
        <v>165</v>
      </c>
      <c r="F390" s="2">
        <v>5</v>
      </c>
      <c r="G390" s="2" t="s">
        <v>121</v>
      </c>
      <c r="H390" s="2">
        <f>IF(AND(B390&gt;=GI_Report!$C$4,B390&lt;=GI_Report!$E$4),1,0)</f>
        <v>0</v>
      </c>
      <c r="I390" s="2">
        <f>IF(GI_Report!$C$6="All",1,IF(C390=GI_Report!$C$6,1,0))</f>
        <v>1</v>
      </c>
      <c r="J390" s="2">
        <f>IF(GI_Report!$F$6="All",1,IF(E390=GI_Report!$F$6,1,0))</f>
        <v>1</v>
      </c>
      <c r="K390" s="2" t="str">
        <f>IF(AND(H390=1,I390=1,J390=1),COUNTIFS($H$2:H390,1,$I$2:I390,1,$J$2:J390,1),"")</f>
        <v/>
      </c>
    </row>
    <row r="391" spans="1:11" ht="14.5" x14ac:dyDescent="0.35">
      <c r="A391" s="2" t="s">
        <v>2450</v>
      </c>
      <c r="B391" s="5">
        <v>46111</v>
      </c>
      <c r="C391" s="2" t="s">
        <v>2045</v>
      </c>
      <c r="D391" s="2" t="s">
        <v>421</v>
      </c>
      <c r="E391" s="3" t="s">
        <v>422</v>
      </c>
      <c r="F391" s="2">
        <v>20</v>
      </c>
      <c r="G391" s="2" t="s">
        <v>121</v>
      </c>
      <c r="H391" s="2">
        <f>IF(AND(B391&gt;=GI_Report!$C$4,B391&lt;=GI_Report!$E$4),1,0)</f>
        <v>0</v>
      </c>
      <c r="I391" s="2">
        <f>IF(GI_Report!$C$6="All",1,IF(C391=GI_Report!$C$6,1,0))</f>
        <v>1</v>
      </c>
      <c r="J391" s="2">
        <f>IF(GI_Report!$F$6="All",1,IF(E391=GI_Report!$F$6,1,0))</f>
        <v>1</v>
      </c>
      <c r="K391" s="2" t="str">
        <f>IF(AND(H391=1,I391=1,J391=1),COUNTIFS($H$2:H391,1,$I$2:I391,1,$J$2:J391,1),"")</f>
        <v/>
      </c>
    </row>
    <row r="392" spans="1:11" ht="14.5" x14ac:dyDescent="0.35">
      <c r="A392" s="2" t="s">
        <v>2451</v>
      </c>
      <c r="B392" s="5">
        <v>46049</v>
      </c>
      <c r="C392" s="2" t="s">
        <v>2171</v>
      </c>
      <c r="D392" s="2" t="s">
        <v>423</v>
      </c>
      <c r="E392" s="3" t="s">
        <v>424</v>
      </c>
      <c r="F392" s="2">
        <v>24</v>
      </c>
      <c r="G392" s="2" t="s">
        <v>121</v>
      </c>
      <c r="H392" s="2">
        <f>IF(AND(B392&gt;=GI_Report!$C$4,B392&lt;=GI_Report!$E$4),1,0)</f>
        <v>0</v>
      </c>
      <c r="I392" s="2">
        <f>IF(GI_Report!$C$6="All",1,IF(C392=GI_Report!$C$6,1,0))</f>
        <v>1</v>
      </c>
      <c r="J392" s="2">
        <f>IF(GI_Report!$F$6="All",1,IF(E392=GI_Report!$F$6,1,0))</f>
        <v>1</v>
      </c>
      <c r="K392" s="2" t="str">
        <f>IF(AND(H392=1,I392=1,J392=1),COUNTIFS($H$2:H392,1,$I$2:I392,1,$J$2:J392,1),"")</f>
        <v/>
      </c>
    </row>
    <row r="393" spans="1:11" ht="14.5" x14ac:dyDescent="0.35">
      <c r="A393" s="2" t="s">
        <v>2452</v>
      </c>
      <c r="B393" s="5">
        <v>46051</v>
      </c>
      <c r="C393" s="2" t="s">
        <v>2130</v>
      </c>
      <c r="D393" s="2" t="s">
        <v>166</v>
      </c>
      <c r="E393" s="3" t="s">
        <v>167</v>
      </c>
      <c r="F393" s="2">
        <v>20</v>
      </c>
      <c r="G393" s="2" t="s">
        <v>121</v>
      </c>
      <c r="H393" s="2">
        <f>IF(AND(B393&gt;=GI_Report!$C$4,B393&lt;=GI_Report!$E$4),1,0)</f>
        <v>0</v>
      </c>
      <c r="I393" s="2">
        <f>IF(GI_Report!$C$6="All",1,IF(C393=GI_Report!$C$6,1,0))</f>
        <v>1</v>
      </c>
      <c r="J393" s="2">
        <f>IF(GI_Report!$F$6="All",1,IF(E393=GI_Report!$F$6,1,0))</f>
        <v>1</v>
      </c>
      <c r="K393" s="2" t="str">
        <f>IF(AND(H393=1,I393=1,J393=1),COUNTIFS($H$2:H393,1,$I$2:I393,1,$J$2:J393,1),"")</f>
        <v/>
      </c>
    </row>
    <row r="394" spans="1:11" ht="14.5" x14ac:dyDescent="0.35">
      <c r="A394" s="2" t="s">
        <v>2453</v>
      </c>
      <c r="B394" s="5">
        <v>46197</v>
      </c>
      <c r="C394" s="2" t="s">
        <v>2305</v>
      </c>
      <c r="D394" s="2" t="s">
        <v>141</v>
      </c>
      <c r="E394" s="3" t="s">
        <v>142</v>
      </c>
      <c r="F394" s="2">
        <v>24</v>
      </c>
      <c r="G394" s="2" t="s">
        <v>121</v>
      </c>
      <c r="H394" s="2">
        <f>IF(AND(B394&gt;=GI_Report!$C$4,B394&lt;=GI_Report!$E$4),1,0)</f>
        <v>0</v>
      </c>
      <c r="I394" s="2">
        <f>IF(GI_Report!$C$6="All",1,IF(C394=GI_Report!$C$6,1,0))</f>
        <v>1</v>
      </c>
      <c r="J394" s="2">
        <f>IF(GI_Report!$F$6="All",1,IF(E394=GI_Report!$F$6,1,0))</f>
        <v>1</v>
      </c>
      <c r="K394" s="2" t="str">
        <f>IF(AND(H394=1,I394=1,J394=1),COUNTIFS($H$2:H394,1,$I$2:I394,1,$J$2:J394,1),"")</f>
        <v/>
      </c>
    </row>
    <row r="395" spans="1:11" ht="14.5" x14ac:dyDescent="0.35">
      <c r="A395" s="2" t="s">
        <v>2454</v>
      </c>
      <c r="B395" s="5">
        <v>46104</v>
      </c>
      <c r="C395" s="2" t="s">
        <v>2045</v>
      </c>
      <c r="D395" s="2" t="s">
        <v>335</v>
      </c>
      <c r="E395" s="3" t="s">
        <v>336</v>
      </c>
      <c r="F395" s="2">
        <v>24</v>
      </c>
      <c r="G395" s="2" t="s">
        <v>15</v>
      </c>
      <c r="H395" s="2">
        <f>IF(AND(B395&gt;=GI_Report!$C$4,B395&lt;=GI_Report!$E$4),1,0)</f>
        <v>0</v>
      </c>
      <c r="I395" s="2">
        <f>IF(GI_Report!$C$6="All",1,IF(C395=GI_Report!$C$6,1,0))</f>
        <v>1</v>
      </c>
      <c r="J395" s="2">
        <f>IF(GI_Report!$F$6="All",1,IF(E395=GI_Report!$F$6,1,0))</f>
        <v>1</v>
      </c>
      <c r="K395" s="2" t="str">
        <f>IF(AND(H395=1,I395=1,J395=1),COUNTIFS($H$2:H395,1,$I$2:I395,1,$J$2:J395,1),"")</f>
        <v/>
      </c>
    </row>
    <row r="396" spans="1:11" ht="14.5" x14ac:dyDescent="0.35">
      <c r="A396" s="2" t="s">
        <v>2455</v>
      </c>
      <c r="B396" s="5">
        <v>46045</v>
      </c>
      <c r="C396" s="2" t="s">
        <v>2025</v>
      </c>
      <c r="D396" s="2" t="s">
        <v>365</v>
      </c>
      <c r="E396" s="3" t="s">
        <v>366</v>
      </c>
      <c r="F396" s="2">
        <v>10</v>
      </c>
      <c r="G396" s="2" t="s">
        <v>15</v>
      </c>
      <c r="H396" s="2">
        <f>IF(AND(B396&gt;=GI_Report!$C$4,B396&lt;=GI_Report!$E$4),1,0)</f>
        <v>0</v>
      </c>
      <c r="I396" s="2">
        <f>IF(GI_Report!$C$6="All",1,IF(C396=GI_Report!$C$6,1,0))</f>
        <v>1</v>
      </c>
      <c r="J396" s="2">
        <f>IF(GI_Report!$F$6="All",1,IF(E396=GI_Report!$F$6,1,0))</f>
        <v>1</v>
      </c>
      <c r="K396" s="2" t="str">
        <f>IF(AND(H396=1,I396=1,J396=1),COUNTIFS($H$2:H396,1,$I$2:I396,1,$J$2:J396,1),"")</f>
        <v/>
      </c>
    </row>
    <row r="397" spans="1:11" ht="14.5" x14ac:dyDescent="0.35">
      <c r="A397" s="2" t="s">
        <v>2456</v>
      </c>
      <c r="B397" s="5">
        <v>46093</v>
      </c>
      <c r="C397" s="2" t="s">
        <v>1985</v>
      </c>
      <c r="D397" s="2" t="s">
        <v>288</v>
      </c>
      <c r="E397" s="3" t="s">
        <v>289</v>
      </c>
      <c r="F397" s="2">
        <v>30</v>
      </c>
      <c r="G397" s="2" t="s">
        <v>262</v>
      </c>
      <c r="H397" s="2">
        <f>IF(AND(B397&gt;=GI_Report!$C$4,B397&lt;=GI_Report!$E$4),1,0)</f>
        <v>0</v>
      </c>
      <c r="I397" s="2">
        <f>IF(GI_Report!$C$6="All",1,IF(C397=GI_Report!$C$6,1,0))</f>
        <v>1</v>
      </c>
      <c r="J397" s="2">
        <f>IF(GI_Report!$F$6="All",1,IF(E397=GI_Report!$F$6,1,0))</f>
        <v>1</v>
      </c>
      <c r="K397" s="2" t="str">
        <f>IF(AND(H397=1,I397=1,J397=1),COUNTIFS($H$2:H397,1,$I$2:I397,1,$J$2:J397,1),"")</f>
        <v/>
      </c>
    </row>
    <row r="398" spans="1:11" ht="14.5" x14ac:dyDescent="0.35">
      <c r="A398" s="2" t="s">
        <v>2457</v>
      </c>
      <c r="B398" s="5">
        <v>46110</v>
      </c>
      <c r="C398" s="2" t="s">
        <v>1983</v>
      </c>
      <c r="D398" s="2" t="s">
        <v>318</v>
      </c>
      <c r="E398" s="3" t="s">
        <v>319</v>
      </c>
      <c r="F398" s="2">
        <v>5</v>
      </c>
      <c r="G398" s="2" t="s">
        <v>15</v>
      </c>
      <c r="H398" s="2">
        <f>IF(AND(B398&gt;=GI_Report!$C$4,B398&lt;=GI_Report!$E$4),1,0)</f>
        <v>0</v>
      </c>
      <c r="I398" s="2">
        <f>IF(GI_Report!$C$6="All",1,IF(C398=GI_Report!$C$6,1,0))</f>
        <v>1</v>
      </c>
      <c r="J398" s="2">
        <f>IF(GI_Report!$F$6="All",1,IF(E398=GI_Report!$F$6,1,0))</f>
        <v>1</v>
      </c>
      <c r="K398" s="2" t="str">
        <f>IF(AND(H398=1,I398=1,J398=1),COUNTIFS($H$2:H398,1,$I$2:I398,1,$J$2:J398,1),"")</f>
        <v/>
      </c>
    </row>
    <row r="399" spans="1:11" ht="14.5" x14ac:dyDescent="0.35">
      <c r="A399" s="2" t="s">
        <v>2458</v>
      </c>
      <c r="B399" s="5">
        <v>46133</v>
      </c>
      <c r="C399" s="2" t="s">
        <v>2078</v>
      </c>
      <c r="D399" s="2" t="s">
        <v>166</v>
      </c>
      <c r="E399" s="3" t="s">
        <v>167</v>
      </c>
      <c r="F399" s="2">
        <v>15</v>
      </c>
      <c r="G399" s="2" t="s">
        <v>121</v>
      </c>
      <c r="H399" s="2">
        <f>IF(AND(B399&gt;=GI_Report!$C$4,B399&lt;=GI_Report!$E$4),1,0)</f>
        <v>0</v>
      </c>
      <c r="I399" s="2">
        <f>IF(GI_Report!$C$6="All",1,IF(C399=GI_Report!$C$6,1,0))</f>
        <v>1</v>
      </c>
      <c r="J399" s="2">
        <f>IF(GI_Report!$F$6="All",1,IF(E399=GI_Report!$F$6,1,0))</f>
        <v>1</v>
      </c>
      <c r="K399" s="2" t="str">
        <f>IF(AND(H399=1,I399=1,J399=1),COUNTIFS($H$2:H399,1,$I$2:I399,1,$J$2:J399,1),"")</f>
        <v/>
      </c>
    </row>
    <row r="400" spans="1:11" ht="14.5" x14ac:dyDescent="0.35">
      <c r="A400" s="2" t="s">
        <v>2459</v>
      </c>
      <c r="B400" s="5">
        <v>46026</v>
      </c>
      <c r="C400" s="2" t="s">
        <v>2257</v>
      </c>
      <c r="D400" s="2" t="s">
        <v>299</v>
      </c>
      <c r="E400" s="3" t="s">
        <v>300</v>
      </c>
      <c r="F400" s="2">
        <v>15</v>
      </c>
      <c r="G400" s="2" t="s">
        <v>262</v>
      </c>
      <c r="H400" s="2">
        <f>IF(AND(B400&gt;=GI_Report!$C$4,B400&lt;=GI_Report!$E$4),1,0)</f>
        <v>0</v>
      </c>
      <c r="I400" s="2">
        <f>IF(GI_Report!$C$6="All",1,IF(C400=GI_Report!$C$6,1,0))</f>
        <v>1</v>
      </c>
      <c r="J400" s="2">
        <f>IF(GI_Report!$F$6="All",1,IF(E400=GI_Report!$F$6,1,0))</f>
        <v>1</v>
      </c>
      <c r="K400" s="2" t="str">
        <f>IF(AND(H400=1,I400=1,J400=1),COUNTIFS($H$2:H400,1,$I$2:I400,1,$J$2:J400,1),"")</f>
        <v/>
      </c>
    </row>
    <row r="401" spans="1:11" ht="14.5" x14ac:dyDescent="0.35">
      <c r="A401" s="2" t="s">
        <v>2460</v>
      </c>
      <c r="B401" s="5">
        <v>46114</v>
      </c>
      <c r="C401" s="2" t="s">
        <v>2037</v>
      </c>
      <c r="D401" s="2" t="s">
        <v>161</v>
      </c>
      <c r="E401" s="3" t="s">
        <v>162</v>
      </c>
      <c r="F401" s="2">
        <v>24</v>
      </c>
      <c r="G401" s="2" t="s">
        <v>121</v>
      </c>
      <c r="H401" s="2">
        <f>IF(AND(B401&gt;=GI_Report!$C$4,B401&lt;=GI_Report!$E$4),1,0)</f>
        <v>0</v>
      </c>
      <c r="I401" s="2">
        <f>IF(GI_Report!$C$6="All",1,IF(C401=GI_Report!$C$6,1,0))</f>
        <v>1</v>
      </c>
      <c r="J401" s="2">
        <f>IF(GI_Report!$F$6="All",1,IF(E401=GI_Report!$F$6,1,0))</f>
        <v>1</v>
      </c>
      <c r="K401" s="2" t="str">
        <f>IF(AND(H401=1,I401=1,J401=1),COUNTIFS($H$2:H401,1,$I$2:I401,1,$J$2:J401,1),"")</f>
        <v/>
      </c>
    </row>
    <row r="402" spans="1:11" ht="14.5" x14ac:dyDescent="0.35">
      <c r="A402" s="2" t="s">
        <v>2461</v>
      </c>
      <c r="B402" s="5">
        <v>46091</v>
      </c>
      <c r="C402" s="2" t="s">
        <v>2115</v>
      </c>
      <c r="D402" s="2" t="s">
        <v>136</v>
      </c>
      <c r="E402" s="3" t="s">
        <v>137</v>
      </c>
      <c r="F402" s="2">
        <v>48</v>
      </c>
      <c r="G402" s="2" t="s">
        <v>121</v>
      </c>
      <c r="H402" s="2">
        <f>IF(AND(B402&gt;=GI_Report!$C$4,B402&lt;=GI_Report!$E$4),1,0)</f>
        <v>0</v>
      </c>
      <c r="I402" s="2">
        <f>IF(GI_Report!$C$6="All",1,IF(C402=GI_Report!$C$6,1,0))</f>
        <v>1</v>
      </c>
      <c r="J402" s="2">
        <f>IF(GI_Report!$F$6="All",1,IF(E402=GI_Report!$F$6,1,0))</f>
        <v>1</v>
      </c>
      <c r="K402" s="2" t="str">
        <f>IF(AND(H402=1,I402=1,J402=1),COUNTIFS($H$2:H402,1,$I$2:I402,1,$J$2:J402,1),"")</f>
        <v/>
      </c>
    </row>
    <row r="403" spans="1:11" ht="14.5" x14ac:dyDescent="0.35">
      <c r="A403" s="2" t="s">
        <v>2462</v>
      </c>
      <c r="B403" s="5">
        <v>46191</v>
      </c>
      <c r="C403" s="2" t="s">
        <v>2158</v>
      </c>
      <c r="D403" s="2" t="s">
        <v>113</v>
      </c>
      <c r="E403" s="3" t="s">
        <v>114</v>
      </c>
      <c r="F403" s="2">
        <v>10</v>
      </c>
      <c r="G403" s="2" t="s">
        <v>15</v>
      </c>
      <c r="H403" s="2">
        <f>IF(AND(B403&gt;=GI_Report!$C$4,B403&lt;=GI_Report!$E$4),1,0)</f>
        <v>0</v>
      </c>
      <c r="I403" s="2">
        <f>IF(GI_Report!$C$6="All",1,IF(C403=GI_Report!$C$6,1,0))</f>
        <v>1</v>
      </c>
      <c r="J403" s="2">
        <f>IF(GI_Report!$F$6="All",1,IF(E403=GI_Report!$F$6,1,0))</f>
        <v>1</v>
      </c>
      <c r="K403" s="2" t="str">
        <f>IF(AND(H403=1,I403=1,J403=1),COUNTIFS($H$2:H403,1,$I$2:I403,1,$J$2:J403,1),"")</f>
        <v/>
      </c>
    </row>
    <row r="404" spans="1:11" ht="14.5" x14ac:dyDescent="0.35">
      <c r="A404" s="2" t="s">
        <v>2463</v>
      </c>
      <c r="B404" s="5">
        <v>46111</v>
      </c>
      <c r="C404" s="2" t="s">
        <v>2053</v>
      </c>
      <c r="D404" s="2" t="s">
        <v>442</v>
      </c>
      <c r="E404" s="3" t="s">
        <v>443</v>
      </c>
      <c r="F404" s="2">
        <v>12</v>
      </c>
      <c r="G404" s="2" t="s">
        <v>121</v>
      </c>
      <c r="H404" s="2">
        <f>IF(AND(B404&gt;=GI_Report!$C$4,B404&lt;=GI_Report!$E$4),1,0)</f>
        <v>0</v>
      </c>
      <c r="I404" s="2">
        <f>IF(GI_Report!$C$6="All",1,IF(C404=GI_Report!$C$6,1,0))</f>
        <v>1</v>
      </c>
      <c r="J404" s="2">
        <f>IF(GI_Report!$F$6="All",1,IF(E404=GI_Report!$F$6,1,0))</f>
        <v>1</v>
      </c>
      <c r="K404" s="2" t="str">
        <f>IF(AND(H404=1,I404=1,J404=1),COUNTIFS($H$2:H404,1,$I$2:I404,1,$J$2:J404,1),"")</f>
        <v/>
      </c>
    </row>
    <row r="405" spans="1:11" ht="14.5" x14ac:dyDescent="0.35">
      <c r="A405" s="2" t="s">
        <v>2464</v>
      </c>
      <c r="B405" s="5">
        <v>46036</v>
      </c>
      <c r="C405" s="2" t="s">
        <v>2049</v>
      </c>
      <c r="D405" s="2" t="s">
        <v>127</v>
      </c>
      <c r="E405" s="3" t="s">
        <v>128</v>
      </c>
      <c r="F405" s="2">
        <v>15</v>
      </c>
      <c r="G405" s="2" t="s">
        <v>121</v>
      </c>
      <c r="H405" s="2">
        <f>IF(AND(B405&gt;=GI_Report!$C$4,B405&lt;=GI_Report!$E$4),1,0)</f>
        <v>0</v>
      </c>
      <c r="I405" s="2">
        <f>IF(GI_Report!$C$6="All",1,IF(C405=GI_Report!$C$6,1,0))</f>
        <v>1</v>
      </c>
      <c r="J405" s="2">
        <f>IF(GI_Report!$F$6="All",1,IF(E405=GI_Report!$F$6,1,0))</f>
        <v>1</v>
      </c>
      <c r="K405" s="2" t="str">
        <f>IF(AND(H405=1,I405=1,J405=1),COUNTIFS($H$2:H405,1,$I$2:I405,1,$J$2:J405,1),"")</f>
        <v/>
      </c>
    </row>
    <row r="406" spans="1:11" ht="14.5" x14ac:dyDescent="0.35">
      <c r="A406" s="2" t="s">
        <v>2465</v>
      </c>
      <c r="B406" s="5">
        <v>46142</v>
      </c>
      <c r="C406" s="2" t="s">
        <v>2130</v>
      </c>
      <c r="D406" s="2" t="s">
        <v>154</v>
      </c>
      <c r="E406" s="3" t="s">
        <v>155</v>
      </c>
      <c r="F406" s="2">
        <v>5</v>
      </c>
      <c r="G406" s="2" t="s">
        <v>121</v>
      </c>
      <c r="H406" s="2">
        <f>IF(AND(B406&gt;=GI_Report!$C$4,B406&lt;=GI_Report!$E$4),1,0)</f>
        <v>0</v>
      </c>
      <c r="I406" s="2">
        <f>IF(GI_Report!$C$6="All",1,IF(C406=GI_Report!$C$6,1,0))</f>
        <v>1</v>
      </c>
      <c r="J406" s="2">
        <f>IF(GI_Report!$F$6="All",1,IF(E406=GI_Report!$F$6,1,0))</f>
        <v>1</v>
      </c>
      <c r="K406" s="2" t="str">
        <f>IF(AND(H406=1,I406=1,J406=1),COUNTIFS($H$2:H406,1,$I$2:I406,1,$J$2:J406,1),"")</f>
        <v/>
      </c>
    </row>
    <row r="407" spans="1:11" ht="14.5" x14ac:dyDescent="0.35">
      <c r="A407" s="2" t="s">
        <v>2466</v>
      </c>
      <c r="B407" s="5">
        <v>46080</v>
      </c>
      <c r="C407" s="2" t="s">
        <v>2000</v>
      </c>
      <c r="D407" s="2" t="s">
        <v>157</v>
      </c>
      <c r="E407" s="3" t="s">
        <v>158</v>
      </c>
      <c r="F407" s="2">
        <v>36</v>
      </c>
      <c r="G407" s="2" t="s">
        <v>121</v>
      </c>
      <c r="H407" s="2">
        <f>IF(AND(B407&gt;=GI_Report!$C$4,B407&lt;=GI_Report!$E$4),1,0)</f>
        <v>1</v>
      </c>
      <c r="I407" s="2">
        <f>IF(GI_Report!$C$6="All",1,IF(C407=GI_Report!$C$6,1,0))</f>
        <v>1</v>
      </c>
      <c r="J407" s="2">
        <f>IF(GI_Report!$F$6="All",1,IF(E407=GI_Report!$F$6,1,0))</f>
        <v>1</v>
      </c>
      <c r="K407" s="2">
        <f>IF(AND(H407=1,I407=1,J407=1),COUNTIFS($H$2:H407,1,$I$2:I407,1,$J$2:J407,1),"")</f>
        <v>66</v>
      </c>
    </row>
    <row r="408" spans="1:11" ht="14.5" x14ac:dyDescent="0.35">
      <c r="A408" s="2" t="s">
        <v>2467</v>
      </c>
      <c r="B408" s="5">
        <v>46155</v>
      </c>
      <c r="C408" s="2" t="s">
        <v>2115</v>
      </c>
      <c r="D408" s="2" t="s">
        <v>148</v>
      </c>
      <c r="E408" s="3" t="s">
        <v>149</v>
      </c>
      <c r="F408" s="2">
        <v>36</v>
      </c>
      <c r="G408" s="2" t="s">
        <v>121</v>
      </c>
      <c r="H408" s="2">
        <f>IF(AND(B408&gt;=GI_Report!$C$4,B408&lt;=GI_Report!$E$4),1,0)</f>
        <v>0</v>
      </c>
      <c r="I408" s="2">
        <f>IF(GI_Report!$C$6="All",1,IF(C408=GI_Report!$C$6,1,0))</f>
        <v>1</v>
      </c>
      <c r="J408" s="2">
        <f>IF(GI_Report!$F$6="All",1,IF(E408=GI_Report!$F$6,1,0))</f>
        <v>1</v>
      </c>
      <c r="K408" s="2" t="str">
        <f>IF(AND(H408=1,I408=1,J408=1),COUNTIFS($H$2:H408,1,$I$2:I408,1,$J$2:J408,1),"")</f>
        <v/>
      </c>
    </row>
    <row r="409" spans="1:11" ht="14.5" x14ac:dyDescent="0.35">
      <c r="A409" s="2" t="s">
        <v>2468</v>
      </c>
      <c r="B409" s="5">
        <v>46187</v>
      </c>
      <c r="C409" s="2" t="s">
        <v>2051</v>
      </c>
      <c r="D409" s="2" t="s">
        <v>67</v>
      </c>
      <c r="E409" s="3" t="s">
        <v>68</v>
      </c>
      <c r="F409" s="2">
        <v>48</v>
      </c>
      <c r="G409" s="2" t="s">
        <v>15</v>
      </c>
      <c r="H409" s="2">
        <f>IF(AND(B409&gt;=GI_Report!$C$4,B409&lt;=GI_Report!$E$4),1,0)</f>
        <v>0</v>
      </c>
      <c r="I409" s="2">
        <f>IF(GI_Report!$C$6="All",1,IF(C409=GI_Report!$C$6,1,0))</f>
        <v>1</v>
      </c>
      <c r="J409" s="2">
        <f>IF(GI_Report!$F$6="All",1,IF(E409=GI_Report!$F$6,1,0))</f>
        <v>1</v>
      </c>
      <c r="K409" s="2" t="str">
        <f>IF(AND(H409=1,I409=1,J409=1),COUNTIFS($H$2:H409,1,$I$2:I409,1,$J$2:J409,1),"")</f>
        <v/>
      </c>
    </row>
    <row r="410" spans="1:11" ht="14.5" x14ac:dyDescent="0.35">
      <c r="A410" s="2" t="s">
        <v>2469</v>
      </c>
      <c r="B410" s="5">
        <v>46197</v>
      </c>
      <c r="C410" s="2" t="s">
        <v>2045</v>
      </c>
      <c r="D410" s="2" t="s">
        <v>132</v>
      </c>
      <c r="E410" s="3" t="s">
        <v>133</v>
      </c>
      <c r="F410" s="2">
        <v>10</v>
      </c>
      <c r="G410" s="2" t="s">
        <v>121</v>
      </c>
      <c r="H410" s="2">
        <f>IF(AND(B410&gt;=GI_Report!$C$4,B410&lt;=GI_Report!$E$4),1,0)</f>
        <v>0</v>
      </c>
      <c r="I410" s="2">
        <f>IF(GI_Report!$C$6="All",1,IF(C410=GI_Report!$C$6,1,0))</f>
        <v>1</v>
      </c>
      <c r="J410" s="2">
        <f>IF(GI_Report!$F$6="All",1,IF(E410=GI_Report!$F$6,1,0))</f>
        <v>1</v>
      </c>
      <c r="K410" s="2" t="str">
        <f>IF(AND(H410=1,I410=1,J410=1),COUNTIFS($H$2:H410,1,$I$2:I410,1,$J$2:J410,1),"")</f>
        <v/>
      </c>
    </row>
    <row r="411" spans="1:11" ht="14.5" x14ac:dyDescent="0.35">
      <c r="A411" s="2" t="s">
        <v>2470</v>
      </c>
      <c r="B411" s="5">
        <v>46073</v>
      </c>
      <c r="C411" s="2" t="s">
        <v>2060</v>
      </c>
      <c r="D411" s="2" t="s">
        <v>380</v>
      </c>
      <c r="E411" s="3" t="s">
        <v>381</v>
      </c>
      <c r="F411" s="2">
        <v>12</v>
      </c>
      <c r="G411" s="2" t="s">
        <v>121</v>
      </c>
      <c r="H411" s="2">
        <f>IF(AND(B411&gt;=GI_Report!$C$4,B411&lt;=GI_Report!$E$4),1,0)</f>
        <v>1</v>
      </c>
      <c r="I411" s="2">
        <f>IF(GI_Report!$C$6="All",1,IF(C411=GI_Report!$C$6,1,0))</f>
        <v>1</v>
      </c>
      <c r="J411" s="2">
        <f>IF(GI_Report!$F$6="All",1,IF(E411=GI_Report!$F$6,1,0))</f>
        <v>1</v>
      </c>
      <c r="K411" s="2">
        <f>IF(AND(H411=1,I411=1,J411=1),COUNTIFS($H$2:H411,1,$I$2:I411,1,$J$2:J411,1),"")</f>
        <v>67</v>
      </c>
    </row>
    <row r="412" spans="1:11" ht="14.5" x14ac:dyDescent="0.35">
      <c r="A412" s="2" t="s">
        <v>2471</v>
      </c>
      <c r="B412" s="5">
        <v>46066</v>
      </c>
      <c r="C412" s="2" t="s">
        <v>2018</v>
      </c>
      <c r="D412" s="2" t="s">
        <v>196</v>
      </c>
      <c r="E412" s="3" t="s">
        <v>197</v>
      </c>
      <c r="F412" s="2">
        <v>20</v>
      </c>
      <c r="G412" s="2" t="s">
        <v>121</v>
      </c>
      <c r="H412" s="2">
        <f>IF(AND(B412&gt;=GI_Report!$C$4,B412&lt;=GI_Report!$E$4),1,0)</f>
        <v>1</v>
      </c>
      <c r="I412" s="2">
        <f>IF(GI_Report!$C$6="All",1,IF(C412=GI_Report!$C$6,1,0))</f>
        <v>1</v>
      </c>
      <c r="J412" s="2">
        <f>IF(GI_Report!$F$6="All",1,IF(E412=GI_Report!$F$6,1,0))</f>
        <v>1</v>
      </c>
      <c r="K412" s="2">
        <f>IF(AND(H412=1,I412=1,J412=1),COUNTIFS($H$2:H412,1,$I$2:I412,1,$J$2:J412,1),"")</f>
        <v>68</v>
      </c>
    </row>
    <row r="413" spans="1:11" ht="14.5" x14ac:dyDescent="0.35">
      <c r="A413" s="2" t="s">
        <v>2472</v>
      </c>
      <c r="B413" s="5">
        <v>46040</v>
      </c>
      <c r="C413" s="2" t="s">
        <v>2257</v>
      </c>
      <c r="D413" s="2" t="s">
        <v>357</v>
      </c>
      <c r="E413" s="3" t="s">
        <v>358</v>
      </c>
      <c r="F413" s="2">
        <v>12</v>
      </c>
      <c r="G413" s="2" t="s">
        <v>15</v>
      </c>
      <c r="H413" s="2">
        <f>IF(AND(B413&gt;=GI_Report!$C$4,B413&lt;=GI_Report!$E$4),1,0)</f>
        <v>0</v>
      </c>
      <c r="I413" s="2">
        <f>IF(GI_Report!$C$6="All",1,IF(C413=GI_Report!$C$6,1,0))</f>
        <v>1</v>
      </c>
      <c r="J413" s="2">
        <f>IF(GI_Report!$F$6="All",1,IF(E413=GI_Report!$F$6,1,0))</f>
        <v>1</v>
      </c>
      <c r="K413" s="2" t="str">
        <f>IF(AND(H413=1,I413=1,J413=1),COUNTIFS($H$2:H413,1,$I$2:I413,1,$J$2:J413,1),"")</f>
        <v/>
      </c>
    </row>
    <row r="414" spans="1:11" ht="14.5" x14ac:dyDescent="0.35">
      <c r="A414" s="2" t="s">
        <v>2473</v>
      </c>
      <c r="B414" s="5">
        <v>46078</v>
      </c>
      <c r="C414" s="2" t="s">
        <v>2281</v>
      </c>
      <c r="D414" s="2" t="s">
        <v>359</v>
      </c>
      <c r="E414" s="3" t="s">
        <v>360</v>
      </c>
      <c r="F414" s="2">
        <v>5</v>
      </c>
      <c r="G414" s="2" t="s">
        <v>15</v>
      </c>
      <c r="H414" s="2">
        <f>IF(AND(B414&gt;=GI_Report!$C$4,B414&lt;=GI_Report!$E$4),1,0)</f>
        <v>1</v>
      </c>
      <c r="I414" s="2">
        <f>IF(GI_Report!$C$6="All",1,IF(C414=GI_Report!$C$6,1,0))</f>
        <v>1</v>
      </c>
      <c r="J414" s="2">
        <f>IF(GI_Report!$F$6="All",1,IF(E414=GI_Report!$F$6,1,0))</f>
        <v>1</v>
      </c>
      <c r="K414" s="2">
        <f>IF(AND(H414=1,I414=1,J414=1),COUNTIFS($H$2:H414,1,$I$2:I414,1,$J$2:J414,1),"")</f>
        <v>69</v>
      </c>
    </row>
    <row r="415" spans="1:11" ht="14.5" x14ac:dyDescent="0.35">
      <c r="A415" s="2" t="s">
        <v>2474</v>
      </c>
      <c r="B415" s="5">
        <v>46149</v>
      </c>
      <c r="C415" s="2" t="s">
        <v>2058</v>
      </c>
      <c r="D415" s="2" t="s">
        <v>161</v>
      </c>
      <c r="E415" s="3" t="s">
        <v>162</v>
      </c>
      <c r="F415" s="2">
        <v>36</v>
      </c>
      <c r="G415" s="2" t="s">
        <v>121</v>
      </c>
      <c r="H415" s="2">
        <f>IF(AND(B415&gt;=GI_Report!$C$4,B415&lt;=GI_Report!$E$4),1,0)</f>
        <v>0</v>
      </c>
      <c r="I415" s="2">
        <f>IF(GI_Report!$C$6="All",1,IF(C415=GI_Report!$C$6,1,0))</f>
        <v>1</v>
      </c>
      <c r="J415" s="2">
        <f>IF(GI_Report!$F$6="All",1,IF(E415=GI_Report!$F$6,1,0))</f>
        <v>1</v>
      </c>
      <c r="K415" s="2" t="str">
        <f>IF(AND(H415=1,I415=1,J415=1),COUNTIFS($H$2:H415,1,$I$2:I415,1,$J$2:J415,1),"")</f>
        <v/>
      </c>
    </row>
    <row r="416" spans="1:11" ht="14.5" x14ac:dyDescent="0.35">
      <c r="A416" s="2" t="s">
        <v>2475</v>
      </c>
      <c r="B416" s="5">
        <v>46189</v>
      </c>
      <c r="C416" s="2" t="s">
        <v>2014</v>
      </c>
      <c r="D416" s="2" t="s">
        <v>79</v>
      </c>
      <c r="E416" s="3" t="s">
        <v>80</v>
      </c>
      <c r="F416" s="2">
        <v>30</v>
      </c>
      <c r="G416" s="2" t="s">
        <v>15</v>
      </c>
      <c r="H416" s="2">
        <f>IF(AND(B416&gt;=GI_Report!$C$4,B416&lt;=GI_Report!$E$4),1,0)</f>
        <v>0</v>
      </c>
      <c r="I416" s="2">
        <f>IF(GI_Report!$C$6="All",1,IF(C416=GI_Report!$C$6,1,0))</f>
        <v>1</v>
      </c>
      <c r="J416" s="2">
        <f>IF(GI_Report!$F$6="All",1,IF(E416=GI_Report!$F$6,1,0))</f>
        <v>1</v>
      </c>
      <c r="K416" s="2" t="str">
        <f>IF(AND(H416=1,I416=1,J416=1),COUNTIFS($H$2:H416,1,$I$2:I416,1,$J$2:J416,1),"")</f>
        <v/>
      </c>
    </row>
    <row r="417" spans="1:11" ht="14.5" x14ac:dyDescent="0.35">
      <c r="A417" s="2" t="s">
        <v>2476</v>
      </c>
      <c r="B417" s="5">
        <v>46035</v>
      </c>
      <c r="C417" s="2" t="s">
        <v>1991</v>
      </c>
      <c r="D417" s="2" t="s">
        <v>369</v>
      </c>
      <c r="E417" s="3" t="s">
        <v>370</v>
      </c>
      <c r="F417" s="2">
        <v>12</v>
      </c>
      <c r="G417" s="2" t="s">
        <v>121</v>
      </c>
      <c r="H417" s="2">
        <f>IF(AND(B417&gt;=GI_Report!$C$4,B417&lt;=GI_Report!$E$4),1,0)</f>
        <v>0</v>
      </c>
      <c r="I417" s="2">
        <f>IF(GI_Report!$C$6="All",1,IF(C417=GI_Report!$C$6,1,0))</f>
        <v>1</v>
      </c>
      <c r="J417" s="2">
        <f>IF(GI_Report!$F$6="All",1,IF(E417=GI_Report!$F$6,1,0))</f>
        <v>1</v>
      </c>
      <c r="K417" s="2" t="str">
        <f>IF(AND(H417=1,I417=1,J417=1),COUNTIFS($H$2:H417,1,$I$2:I417,1,$J$2:J417,1),"")</f>
        <v/>
      </c>
    </row>
    <row r="418" spans="1:11" ht="14.5" x14ac:dyDescent="0.35">
      <c r="A418" s="2" t="s">
        <v>2477</v>
      </c>
      <c r="B418" s="5">
        <v>46106</v>
      </c>
      <c r="C418" s="2" t="s">
        <v>2065</v>
      </c>
      <c r="D418" s="2" t="s">
        <v>245</v>
      </c>
      <c r="E418" s="3" t="s">
        <v>246</v>
      </c>
      <c r="F418" s="2">
        <v>20</v>
      </c>
      <c r="G418" s="2" t="s">
        <v>121</v>
      </c>
      <c r="H418" s="2">
        <f>IF(AND(B418&gt;=GI_Report!$C$4,B418&lt;=GI_Report!$E$4),1,0)</f>
        <v>0</v>
      </c>
      <c r="I418" s="2">
        <f>IF(GI_Report!$C$6="All",1,IF(C418=GI_Report!$C$6,1,0))</f>
        <v>1</v>
      </c>
      <c r="J418" s="2">
        <f>IF(GI_Report!$F$6="All",1,IF(E418=GI_Report!$F$6,1,0))</f>
        <v>1</v>
      </c>
      <c r="K418" s="2" t="str">
        <f>IF(AND(H418=1,I418=1,J418=1),COUNTIFS($H$2:H418,1,$I$2:I418,1,$J$2:J418,1),"")</f>
        <v/>
      </c>
    </row>
    <row r="419" spans="1:11" ht="14.5" x14ac:dyDescent="0.35">
      <c r="A419" s="2" t="s">
        <v>2478</v>
      </c>
      <c r="B419" s="5">
        <v>46027</v>
      </c>
      <c r="C419" s="2" t="s">
        <v>1991</v>
      </c>
      <c r="D419" s="2" t="s">
        <v>351</v>
      </c>
      <c r="E419" s="3" t="s">
        <v>352</v>
      </c>
      <c r="F419" s="2">
        <v>36</v>
      </c>
      <c r="G419" s="2" t="s">
        <v>15</v>
      </c>
      <c r="H419" s="2">
        <f>IF(AND(B419&gt;=GI_Report!$C$4,B419&lt;=GI_Report!$E$4),1,0)</f>
        <v>0</v>
      </c>
      <c r="I419" s="2">
        <f>IF(GI_Report!$C$6="All",1,IF(C419=GI_Report!$C$6,1,0))</f>
        <v>1</v>
      </c>
      <c r="J419" s="2">
        <f>IF(GI_Report!$F$6="All",1,IF(E419=GI_Report!$F$6,1,0))</f>
        <v>1</v>
      </c>
      <c r="K419" s="2" t="str">
        <f>IF(AND(H419=1,I419=1,J419=1),COUNTIFS($H$2:H419,1,$I$2:I419,1,$J$2:J419,1),"")</f>
        <v/>
      </c>
    </row>
    <row r="420" spans="1:11" ht="14.5" x14ac:dyDescent="0.35">
      <c r="A420" s="2" t="s">
        <v>2479</v>
      </c>
      <c r="B420" s="5">
        <v>46061</v>
      </c>
      <c r="C420" s="2" t="s">
        <v>2171</v>
      </c>
      <c r="D420" s="2" t="s">
        <v>256</v>
      </c>
      <c r="E420" s="3" t="s">
        <v>257</v>
      </c>
      <c r="F420" s="2">
        <v>10</v>
      </c>
      <c r="G420" s="2" t="s">
        <v>121</v>
      </c>
      <c r="H420" s="2">
        <f>IF(AND(B420&gt;=GI_Report!$C$4,B420&lt;=GI_Report!$E$4),1,0)</f>
        <v>1</v>
      </c>
      <c r="I420" s="2">
        <f>IF(GI_Report!$C$6="All",1,IF(C420=GI_Report!$C$6,1,0))</f>
        <v>1</v>
      </c>
      <c r="J420" s="2">
        <f>IF(GI_Report!$F$6="All",1,IF(E420=GI_Report!$F$6,1,0))</f>
        <v>1</v>
      </c>
      <c r="K420" s="2">
        <f>IF(AND(H420=1,I420=1,J420=1),COUNTIFS($H$2:H420,1,$I$2:I420,1,$J$2:J420,1),"")</f>
        <v>70</v>
      </c>
    </row>
    <row r="421" spans="1:11" ht="14.5" x14ac:dyDescent="0.35">
      <c r="A421" s="2" t="s">
        <v>2480</v>
      </c>
      <c r="B421" s="5">
        <v>46152</v>
      </c>
      <c r="C421" s="2" t="s">
        <v>2143</v>
      </c>
      <c r="D421" s="2" t="s">
        <v>164</v>
      </c>
      <c r="E421" s="3" t="s">
        <v>165</v>
      </c>
      <c r="F421" s="2">
        <v>12</v>
      </c>
      <c r="G421" s="2" t="s">
        <v>121</v>
      </c>
      <c r="H421" s="2">
        <f>IF(AND(B421&gt;=GI_Report!$C$4,B421&lt;=GI_Report!$E$4),1,0)</f>
        <v>0</v>
      </c>
      <c r="I421" s="2">
        <f>IF(GI_Report!$C$6="All",1,IF(C421=GI_Report!$C$6,1,0))</f>
        <v>1</v>
      </c>
      <c r="J421" s="2">
        <f>IF(GI_Report!$F$6="All",1,IF(E421=GI_Report!$F$6,1,0))</f>
        <v>1</v>
      </c>
      <c r="K421" s="2" t="str">
        <f>IF(AND(H421=1,I421=1,J421=1),COUNTIFS($H$2:H421,1,$I$2:I421,1,$J$2:J421,1),"")</f>
        <v/>
      </c>
    </row>
    <row r="422" spans="1:11" ht="14.5" x14ac:dyDescent="0.35">
      <c r="A422" s="2" t="s">
        <v>2481</v>
      </c>
      <c r="B422" s="5">
        <v>46188</v>
      </c>
      <c r="C422" s="2" t="s">
        <v>2045</v>
      </c>
      <c r="D422" s="2" t="s">
        <v>276</v>
      </c>
      <c r="E422" s="3" t="s">
        <v>277</v>
      </c>
      <c r="F422" s="2">
        <v>5</v>
      </c>
      <c r="G422" s="2" t="s">
        <v>262</v>
      </c>
      <c r="H422" s="2">
        <f>IF(AND(B422&gt;=GI_Report!$C$4,B422&lt;=GI_Report!$E$4),1,0)</f>
        <v>0</v>
      </c>
      <c r="I422" s="2">
        <f>IF(GI_Report!$C$6="All",1,IF(C422=GI_Report!$C$6,1,0))</f>
        <v>1</v>
      </c>
      <c r="J422" s="2">
        <f>IF(GI_Report!$F$6="All",1,IF(E422=GI_Report!$F$6,1,0))</f>
        <v>1</v>
      </c>
      <c r="K422" s="2" t="str">
        <f>IF(AND(H422=1,I422=1,J422=1),COUNTIFS($H$2:H422,1,$I$2:I422,1,$J$2:J422,1),"")</f>
        <v/>
      </c>
    </row>
    <row r="423" spans="1:11" ht="14.5" x14ac:dyDescent="0.35">
      <c r="A423" s="2" t="s">
        <v>2482</v>
      </c>
      <c r="B423" s="5">
        <v>46031</v>
      </c>
      <c r="C423" s="2" t="s">
        <v>2168</v>
      </c>
      <c r="D423" s="2" t="s">
        <v>399</v>
      </c>
      <c r="E423" s="3" t="s">
        <v>400</v>
      </c>
      <c r="F423" s="2">
        <v>60</v>
      </c>
      <c r="G423" s="2" t="s">
        <v>121</v>
      </c>
      <c r="H423" s="2">
        <f>IF(AND(B423&gt;=GI_Report!$C$4,B423&lt;=GI_Report!$E$4),1,0)</f>
        <v>0</v>
      </c>
      <c r="I423" s="2">
        <f>IF(GI_Report!$C$6="All",1,IF(C423=GI_Report!$C$6,1,0))</f>
        <v>1</v>
      </c>
      <c r="J423" s="2">
        <f>IF(GI_Report!$F$6="All",1,IF(E423=GI_Report!$F$6,1,0))</f>
        <v>1</v>
      </c>
      <c r="K423" s="2" t="str">
        <f>IF(AND(H423=1,I423=1,J423=1),COUNTIFS($H$2:H423,1,$I$2:I423,1,$J$2:J423,1),"")</f>
        <v/>
      </c>
    </row>
    <row r="424" spans="1:11" ht="14.5" x14ac:dyDescent="0.35">
      <c r="A424" s="2" t="s">
        <v>2483</v>
      </c>
      <c r="B424" s="5">
        <v>46121</v>
      </c>
      <c r="C424" s="2" t="s">
        <v>2260</v>
      </c>
      <c r="D424" s="2" t="s">
        <v>380</v>
      </c>
      <c r="E424" s="3" t="s">
        <v>381</v>
      </c>
      <c r="F424" s="2">
        <v>48</v>
      </c>
      <c r="G424" s="2" t="s">
        <v>121</v>
      </c>
      <c r="H424" s="2">
        <f>IF(AND(B424&gt;=GI_Report!$C$4,B424&lt;=GI_Report!$E$4),1,0)</f>
        <v>0</v>
      </c>
      <c r="I424" s="2">
        <f>IF(GI_Report!$C$6="All",1,IF(C424=GI_Report!$C$6,1,0))</f>
        <v>1</v>
      </c>
      <c r="J424" s="2">
        <f>IF(GI_Report!$F$6="All",1,IF(E424=GI_Report!$F$6,1,0))</f>
        <v>1</v>
      </c>
      <c r="K424" s="2" t="str">
        <f>IF(AND(H424=1,I424=1,J424=1),COUNTIFS($H$2:H424,1,$I$2:I424,1,$J$2:J424,1),"")</f>
        <v/>
      </c>
    </row>
    <row r="425" spans="1:11" ht="14.5" x14ac:dyDescent="0.35">
      <c r="A425" s="2" t="s">
        <v>2484</v>
      </c>
      <c r="B425" s="5">
        <v>46152</v>
      </c>
      <c r="C425" s="2" t="s">
        <v>2027</v>
      </c>
      <c r="D425" s="2" t="s">
        <v>278</v>
      </c>
      <c r="E425" s="3" t="s">
        <v>279</v>
      </c>
      <c r="F425" s="2">
        <v>48</v>
      </c>
      <c r="G425" s="2" t="s">
        <v>262</v>
      </c>
      <c r="H425" s="2">
        <f>IF(AND(B425&gt;=GI_Report!$C$4,B425&lt;=GI_Report!$E$4),1,0)</f>
        <v>0</v>
      </c>
      <c r="I425" s="2">
        <f>IF(GI_Report!$C$6="All",1,IF(C425=GI_Report!$C$6,1,0))</f>
        <v>1</v>
      </c>
      <c r="J425" s="2">
        <f>IF(GI_Report!$F$6="All",1,IF(E425=GI_Report!$F$6,1,0))</f>
        <v>1</v>
      </c>
      <c r="K425" s="2" t="str">
        <f>IF(AND(H425=1,I425=1,J425=1),COUNTIFS($H$2:H425,1,$I$2:I425,1,$J$2:J425,1),"")</f>
        <v/>
      </c>
    </row>
    <row r="426" spans="1:11" ht="14.5" x14ac:dyDescent="0.35">
      <c r="A426" s="2" t="s">
        <v>2485</v>
      </c>
      <c r="B426" s="5">
        <v>46027</v>
      </c>
      <c r="C426" s="2" t="s">
        <v>1987</v>
      </c>
      <c r="D426" s="2" t="s">
        <v>401</v>
      </c>
      <c r="E426" s="3" t="s">
        <v>402</v>
      </c>
      <c r="F426" s="2">
        <v>15</v>
      </c>
      <c r="G426" s="2" t="s">
        <v>121</v>
      </c>
      <c r="H426" s="2">
        <f>IF(AND(B426&gt;=GI_Report!$C$4,B426&lt;=GI_Report!$E$4),1,0)</f>
        <v>0</v>
      </c>
      <c r="I426" s="2">
        <f>IF(GI_Report!$C$6="All",1,IF(C426=GI_Report!$C$6,1,0))</f>
        <v>1</v>
      </c>
      <c r="J426" s="2">
        <f>IF(GI_Report!$F$6="All",1,IF(E426=GI_Report!$F$6,1,0))</f>
        <v>1</v>
      </c>
      <c r="K426" s="2" t="str">
        <f>IF(AND(H426=1,I426=1,J426=1),COUNTIFS($H$2:H426,1,$I$2:I426,1,$J$2:J426,1),"")</f>
        <v/>
      </c>
    </row>
    <row r="427" spans="1:11" ht="14.5" x14ac:dyDescent="0.35">
      <c r="A427" s="2" t="s">
        <v>2486</v>
      </c>
      <c r="B427" s="5">
        <v>46118</v>
      </c>
      <c r="C427" s="2" t="s">
        <v>2043</v>
      </c>
      <c r="D427" s="2" t="s">
        <v>139</v>
      </c>
      <c r="E427" s="3" t="s">
        <v>140</v>
      </c>
      <c r="F427" s="2">
        <v>48</v>
      </c>
      <c r="G427" s="2" t="s">
        <v>121</v>
      </c>
      <c r="H427" s="2">
        <f>IF(AND(B427&gt;=GI_Report!$C$4,B427&lt;=GI_Report!$E$4),1,0)</f>
        <v>0</v>
      </c>
      <c r="I427" s="2">
        <f>IF(GI_Report!$C$6="All",1,IF(C427=GI_Report!$C$6,1,0))</f>
        <v>1</v>
      </c>
      <c r="J427" s="2">
        <f>IF(GI_Report!$F$6="All",1,IF(E427=GI_Report!$F$6,1,0))</f>
        <v>1</v>
      </c>
      <c r="K427" s="2" t="str">
        <f>IF(AND(H427=1,I427=1,J427=1),COUNTIFS($H$2:H427,1,$I$2:I427,1,$J$2:J427,1),"")</f>
        <v/>
      </c>
    </row>
    <row r="428" spans="1:11" ht="14.5" x14ac:dyDescent="0.35">
      <c r="A428" s="2" t="s">
        <v>2487</v>
      </c>
      <c r="B428" s="5">
        <v>46030</v>
      </c>
      <c r="C428" s="2" t="s">
        <v>2281</v>
      </c>
      <c r="D428" s="2" t="s">
        <v>168</v>
      </c>
      <c r="E428" s="3" t="s">
        <v>169</v>
      </c>
      <c r="F428" s="2">
        <v>30</v>
      </c>
      <c r="G428" s="2" t="s">
        <v>121</v>
      </c>
      <c r="H428" s="2">
        <f>IF(AND(B428&gt;=GI_Report!$C$4,B428&lt;=GI_Report!$E$4),1,0)</f>
        <v>0</v>
      </c>
      <c r="I428" s="2">
        <f>IF(GI_Report!$C$6="All",1,IF(C428=GI_Report!$C$6,1,0))</f>
        <v>1</v>
      </c>
      <c r="J428" s="2">
        <f>IF(GI_Report!$F$6="All",1,IF(E428=GI_Report!$F$6,1,0))</f>
        <v>1</v>
      </c>
      <c r="K428" s="2" t="str">
        <f>IF(AND(H428=1,I428=1,J428=1),COUNTIFS($H$2:H428,1,$I$2:I428,1,$J$2:J428,1),"")</f>
        <v/>
      </c>
    </row>
    <row r="429" spans="1:11" ht="14.5" x14ac:dyDescent="0.35">
      <c r="A429" s="2" t="s">
        <v>2488</v>
      </c>
      <c r="B429" s="5">
        <v>46126</v>
      </c>
      <c r="C429" s="2" t="s">
        <v>2241</v>
      </c>
      <c r="D429" s="2" t="s">
        <v>86</v>
      </c>
      <c r="E429" s="3" t="s">
        <v>87</v>
      </c>
      <c r="F429" s="2">
        <v>12</v>
      </c>
      <c r="G429" s="2" t="s">
        <v>15</v>
      </c>
      <c r="H429" s="2">
        <f>IF(AND(B429&gt;=GI_Report!$C$4,B429&lt;=GI_Report!$E$4),1,0)</f>
        <v>0</v>
      </c>
      <c r="I429" s="2">
        <f>IF(GI_Report!$C$6="All",1,IF(C429=GI_Report!$C$6,1,0))</f>
        <v>1</v>
      </c>
      <c r="J429" s="2">
        <f>IF(GI_Report!$F$6="All",1,IF(E429=GI_Report!$F$6,1,0))</f>
        <v>1</v>
      </c>
      <c r="K429" s="2" t="str">
        <f>IF(AND(H429=1,I429=1,J429=1),COUNTIFS($H$2:H429,1,$I$2:I429,1,$J$2:J429,1),"")</f>
        <v/>
      </c>
    </row>
    <row r="430" spans="1:11" ht="14.5" x14ac:dyDescent="0.35">
      <c r="A430" s="2" t="s">
        <v>2489</v>
      </c>
      <c r="B430" s="5">
        <v>46104</v>
      </c>
      <c r="C430" s="2" t="s">
        <v>2086</v>
      </c>
      <c r="D430" s="2" t="s">
        <v>42</v>
      </c>
      <c r="E430" s="3" t="s">
        <v>43</v>
      </c>
      <c r="F430" s="2">
        <v>24</v>
      </c>
      <c r="G430" s="2" t="s">
        <v>15</v>
      </c>
      <c r="H430" s="2">
        <f>IF(AND(B430&gt;=GI_Report!$C$4,B430&lt;=GI_Report!$E$4),1,0)</f>
        <v>0</v>
      </c>
      <c r="I430" s="2">
        <f>IF(GI_Report!$C$6="All",1,IF(C430=GI_Report!$C$6,1,0))</f>
        <v>1</v>
      </c>
      <c r="J430" s="2">
        <f>IF(GI_Report!$F$6="All",1,IF(E430=GI_Report!$F$6,1,0))</f>
        <v>1</v>
      </c>
      <c r="K430" s="2" t="str">
        <f>IF(AND(H430=1,I430=1,J430=1),COUNTIFS($H$2:H430,1,$I$2:I430,1,$J$2:J430,1),"")</f>
        <v/>
      </c>
    </row>
    <row r="431" spans="1:11" ht="14.5" x14ac:dyDescent="0.35">
      <c r="A431" s="2" t="s">
        <v>2490</v>
      </c>
      <c r="B431" s="5">
        <v>46148</v>
      </c>
      <c r="C431" s="2" t="s">
        <v>2010</v>
      </c>
      <c r="D431" s="2" t="s">
        <v>417</v>
      </c>
      <c r="E431" s="3" t="s">
        <v>418</v>
      </c>
      <c r="F431" s="2">
        <v>24</v>
      </c>
      <c r="G431" s="2" t="s">
        <v>121</v>
      </c>
      <c r="H431" s="2">
        <f>IF(AND(B431&gt;=GI_Report!$C$4,B431&lt;=GI_Report!$E$4),1,0)</f>
        <v>0</v>
      </c>
      <c r="I431" s="2">
        <f>IF(GI_Report!$C$6="All",1,IF(C431=GI_Report!$C$6,1,0))</f>
        <v>1</v>
      </c>
      <c r="J431" s="2">
        <f>IF(GI_Report!$F$6="All",1,IF(E431=GI_Report!$F$6,1,0))</f>
        <v>1</v>
      </c>
      <c r="K431" s="2" t="str">
        <f>IF(AND(H431=1,I431=1,J431=1),COUNTIFS($H$2:H431,1,$I$2:I431,1,$J$2:J431,1),"")</f>
        <v/>
      </c>
    </row>
    <row r="432" spans="1:11" ht="14.5" x14ac:dyDescent="0.35">
      <c r="A432" s="2" t="s">
        <v>2491</v>
      </c>
      <c r="B432" s="5">
        <v>46034</v>
      </c>
      <c r="C432" s="2" t="s">
        <v>2346</v>
      </c>
      <c r="D432" s="2" t="s">
        <v>464</v>
      </c>
      <c r="E432" s="3" t="s">
        <v>465</v>
      </c>
      <c r="F432" s="2">
        <v>12</v>
      </c>
      <c r="G432" s="2" t="s">
        <v>121</v>
      </c>
      <c r="H432" s="2">
        <f>IF(AND(B432&gt;=GI_Report!$C$4,B432&lt;=GI_Report!$E$4),1,0)</f>
        <v>0</v>
      </c>
      <c r="I432" s="2">
        <f>IF(GI_Report!$C$6="All",1,IF(C432=GI_Report!$C$6,1,0))</f>
        <v>1</v>
      </c>
      <c r="J432" s="2">
        <f>IF(GI_Report!$F$6="All",1,IF(E432=GI_Report!$F$6,1,0))</f>
        <v>1</v>
      </c>
      <c r="K432" s="2" t="str">
        <f>IF(AND(H432=1,I432=1,J432=1),COUNTIFS($H$2:H432,1,$I$2:I432,1,$J$2:J432,1),"")</f>
        <v/>
      </c>
    </row>
    <row r="433" spans="1:11" ht="14.5" x14ac:dyDescent="0.35">
      <c r="A433" s="2" t="s">
        <v>2492</v>
      </c>
      <c r="B433" s="5">
        <v>46188</v>
      </c>
      <c r="C433" s="2" t="s">
        <v>2135</v>
      </c>
      <c r="D433" s="2" t="s">
        <v>380</v>
      </c>
      <c r="E433" s="3" t="s">
        <v>381</v>
      </c>
      <c r="F433" s="2">
        <v>30</v>
      </c>
      <c r="G433" s="2" t="s">
        <v>121</v>
      </c>
      <c r="H433" s="2">
        <f>IF(AND(B433&gt;=GI_Report!$C$4,B433&lt;=GI_Report!$E$4),1,0)</f>
        <v>0</v>
      </c>
      <c r="I433" s="2">
        <f>IF(GI_Report!$C$6="All",1,IF(C433=GI_Report!$C$6,1,0))</f>
        <v>1</v>
      </c>
      <c r="J433" s="2">
        <f>IF(GI_Report!$F$6="All",1,IF(E433=GI_Report!$F$6,1,0))</f>
        <v>1</v>
      </c>
      <c r="K433" s="2" t="str">
        <f>IF(AND(H433=1,I433=1,J433=1),COUNTIFS($H$2:H433,1,$I$2:I433,1,$J$2:J433,1),"")</f>
        <v/>
      </c>
    </row>
    <row r="434" spans="1:11" ht="14.5" x14ac:dyDescent="0.35">
      <c r="A434" s="2" t="s">
        <v>2493</v>
      </c>
      <c r="B434" s="5">
        <v>46162</v>
      </c>
      <c r="C434" s="2" t="s">
        <v>2262</v>
      </c>
      <c r="D434" s="2" t="s">
        <v>108</v>
      </c>
      <c r="E434" s="3" t="s">
        <v>109</v>
      </c>
      <c r="F434" s="2">
        <v>5</v>
      </c>
      <c r="G434" s="2" t="s">
        <v>15</v>
      </c>
      <c r="H434" s="2">
        <f>IF(AND(B434&gt;=GI_Report!$C$4,B434&lt;=GI_Report!$E$4),1,0)</f>
        <v>0</v>
      </c>
      <c r="I434" s="2">
        <f>IF(GI_Report!$C$6="All",1,IF(C434=GI_Report!$C$6,1,0))</f>
        <v>1</v>
      </c>
      <c r="J434" s="2">
        <f>IF(GI_Report!$F$6="All",1,IF(E434=GI_Report!$F$6,1,0))</f>
        <v>1</v>
      </c>
      <c r="K434" s="2" t="str">
        <f>IF(AND(H434=1,I434=1,J434=1),COUNTIFS($H$2:H434,1,$I$2:I434,1,$J$2:J434,1),"")</f>
        <v/>
      </c>
    </row>
    <row r="435" spans="1:11" ht="14.5" x14ac:dyDescent="0.35">
      <c r="A435" s="2" t="s">
        <v>2494</v>
      </c>
      <c r="B435" s="5">
        <v>46065</v>
      </c>
      <c r="C435" s="2" t="s">
        <v>2319</v>
      </c>
      <c r="D435" s="2" t="s">
        <v>106</v>
      </c>
      <c r="E435" s="3" t="s">
        <v>107</v>
      </c>
      <c r="F435" s="2">
        <v>30</v>
      </c>
      <c r="G435" s="2" t="s">
        <v>15</v>
      </c>
      <c r="H435" s="2">
        <f>IF(AND(B435&gt;=GI_Report!$C$4,B435&lt;=GI_Report!$E$4),1,0)</f>
        <v>1</v>
      </c>
      <c r="I435" s="2">
        <f>IF(GI_Report!$C$6="All",1,IF(C435=GI_Report!$C$6,1,0))</f>
        <v>1</v>
      </c>
      <c r="J435" s="2">
        <f>IF(GI_Report!$F$6="All",1,IF(E435=GI_Report!$F$6,1,0))</f>
        <v>1</v>
      </c>
      <c r="K435" s="2">
        <f>IF(AND(H435=1,I435=1,J435=1),COUNTIFS($H$2:H435,1,$I$2:I435,1,$J$2:J435,1),"")</f>
        <v>71</v>
      </c>
    </row>
    <row r="436" spans="1:11" ht="14.5" x14ac:dyDescent="0.35">
      <c r="A436" s="2" t="s">
        <v>2495</v>
      </c>
      <c r="B436" s="5">
        <v>46038</v>
      </c>
      <c r="C436" s="2" t="s">
        <v>2141</v>
      </c>
      <c r="D436" s="2" t="s">
        <v>21</v>
      </c>
      <c r="E436" s="3" t="s">
        <v>22</v>
      </c>
      <c r="F436" s="2">
        <v>36</v>
      </c>
      <c r="G436" s="2" t="s">
        <v>15</v>
      </c>
      <c r="H436" s="2">
        <f>IF(AND(B436&gt;=GI_Report!$C$4,B436&lt;=GI_Report!$E$4),1,0)</f>
        <v>0</v>
      </c>
      <c r="I436" s="2">
        <f>IF(GI_Report!$C$6="All",1,IF(C436=GI_Report!$C$6,1,0))</f>
        <v>1</v>
      </c>
      <c r="J436" s="2">
        <f>IF(GI_Report!$F$6="All",1,IF(E436=GI_Report!$F$6,1,0))</f>
        <v>1</v>
      </c>
      <c r="K436" s="2" t="str">
        <f>IF(AND(H436=1,I436=1,J436=1),COUNTIFS($H$2:H436,1,$I$2:I436,1,$J$2:J436,1),"")</f>
        <v/>
      </c>
    </row>
    <row r="437" spans="1:11" ht="14.5" x14ac:dyDescent="0.35">
      <c r="A437" s="2" t="s">
        <v>2496</v>
      </c>
      <c r="B437" s="5">
        <v>46111</v>
      </c>
      <c r="C437" s="2" t="s">
        <v>2089</v>
      </c>
      <c r="D437" s="2" t="s">
        <v>263</v>
      </c>
      <c r="E437" s="3" t="s">
        <v>264</v>
      </c>
      <c r="F437" s="2">
        <v>5</v>
      </c>
      <c r="G437" s="2" t="s">
        <v>262</v>
      </c>
      <c r="H437" s="2">
        <f>IF(AND(B437&gt;=GI_Report!$C$4,B437&lt;=GI_Report!$E$4),1,0)</f>
        <v>0</v>
      </c>
      <c r="I437" s="2">
        <f>IF(GI_Report!$C$6="All",1,IF(C437=GI_Report!$C$6,1,0))</f>
        <v>1</v>
      </c>
      <c r="J437" s="2">
        <f>IF(GI_Report!$F$6="All",1,IF(E437=GI_Report!$F$6,1,0))</f>
        <v>1</v>
      </c>
      <c r="K437" s="2" t="str">
        <f>IF(AND(H437=1,I437=1,J437=1),COUNTIFS($H$2:H437,1,$I$2:I437,1,$J$2:J437,1),"")</f>
        <v/>
      </c>
    </row>
    <row r="438" spans="1:11" ht="14.5" x14ac:dyDescent="0.35">
      <c r="A438" s="2" t="s">
        <v>2497</v>
      </c>
      <c r="B438" s="5">
        <v>46106</v>
      </c>
      <c r="C438" s="2" t="s">
        <v>2031</v>
      </c>
      <c r="D438" s="2" t="s">
        <v>450</v>
      </c>
      <c r="E438" s="3" t="s">
        <v>451</v>
      </c>
      <c r="F438" s="2">
        <v>30</v>
      </c>
      <c r="G438" s="2" t="s">
        <v>121</v>
      </c>
      <c r="H438" s="2">
        <f>IF(AND(B438&gt;=GI_Report!$C$4,B438&lt;=GI_Report!$E$4),1,0)</f>
        <v>0</v>
      </c>
      <c r="I438" s="2">
        <f>IF(GI_Report!$C$6="All",1,IF(C438=GI_Report!$C$6,1,0))</f>
        <v>1</v>
      </c>
      <c r="J438" s="2">
        <f>IF(GI_Report!$F$6="All",1,IF(E438=GI_Report!$F$6,1,0))</f>
        <v>1</v>
      </c>
      <c r="K438" s="2" t="str">
        <f>IF(AND(H438=1,I438=1,J438=1),COUNTIFS($H$2:H438,1,$I$2:I438,1,$J$2:J438,1),"")</f>
        <v/>
      </c>
    </row>
    <row r="439" spans="1:11" ht="14.5" x14ac:dyDescent="0.35">
      <c r="A439" s="2" t="s">
        <v>2498</v>
      </c>
      <c r="B439" s="5">
        <v>46159</v>
      </c>
      <c r="C439" s="2" t="s">
        <v>2097</v>
      </c>
      <c r="D439" s="2" t="s">
        <v>194</v>
      </c>
      <c r="E439" s="3" t="s">
        <v>195</v>
      </c>
      <c r="F439" s="2">
        <v>20</v>
      </c>
      <c r="G439" s="2" t="s">
        <v>121</v>
      </c>
      <c r="H439" s="2">
        <f>IF(AND(B439&gt;=GI_Report!$C$4,B439&lt;=GI_Report!$E$4),1,0)</f>
        <v>0</v>
      </c>
      <c r="I439" s="2">
        <f>IF(GI_Report!$C$6="All",1,IF(C439=GI_Report!$C$6,1,0))</f>
        <v>1</v>
      </c>
      <c r="J439" s="2">
        <f>IF(GI_Report!$F$6="All",1,IF(E439=GI_Report!$F$6,1,0))</f>
        <v>1</v>
      </c>
      <c r="K439" s="2" t="str">
        <f>IF(AND(H439=1,I439=1,J439=1),COUNTIFS($H$2:H439,1,$I$2:I439,1,$J$2:J439,1),"")</f>
        <v/>
      </c>
    </row>
    <row r="440" spans="1:11" ht="14.5" x14ac:dyDescent="0.35">
      <c r="A440" s="2" t="s">
        <v>2499</v>
      </c>
      <c r="B440" s="5">
        <v>46200</v>
      </c>
      <c r="C440" s="2" t="s">
        <v>2241</v>
      </c>
      <c r="D440" s="2" t="s">
        <v>86</v>
      </c>
      <c r="E440" s="3" t="s">
        <v>87</v>
      </c>
      <c r="F440" s="2">
        <v>20</v>
      </c>
      <c r="G440" s="2" t="s">
        <v>15</v>
      </c>
      <c r="H440" s="2">
        <f>IF(AND(B440&gt;=GI_Report!$C$4,B440&lt;=GI_Report!$E$4),1,0)</f>
        <v>0</v>
      </c>
      <c r="I440" s="2">
        <f>IF(GI_Report!$C$6="All",1,IF(C440=GI_Report!$C$6,1,0))</f>
        <v>1</v>
      </c>
      <c r="J440" s="2">
        <f>IF(GI_Report!$F$6="All",1,IF(E440=GI_Report!$F$6,1,0))</f>
        <v>1</v>
      </c>
      <c r="K440" s="2" t="str">
        <f>IF(AND(H440=1,I440=1,J440=1),COUNTIFS($H$2:H440,1,$I$2:I440,1,$J$2:J440,1),"")</f>
        <v/>
      </c>
    </row>
    <row r="441" spans="1:11" ht="14.5" x14ac:dyDescent="0.35">
      <c r="A441" s="2" t="s">
        <v>2500</v>
      </c>
      <c r="B441" s="5">
        <v>46196</v>
      </c>
      <c r="C441" s="2" t="s">
        <v>2324</v>
      </c>
      <c r="D441" s="2" t="s">
        <v>425</v>
      </c>
      <c r="E441" s="3" t="s">
        <v>426</v>
      </c>
      <c r="F441" s="2">
        <v>48</v>
      </c>
      <c r="G441" s="2" t="s">
        <v>121</v>
      </c>
      <c r="H441" s="2">
        <f>IF(AND(B441&gt;=GI_Report!$C$4,B441&lt;=GI_Report!$E$4),1,0)</f>
        <v>0</v>
      </c>
      <c r="I441" s="2">
        <f>IF(GI_Report!$C$6="All",1,IF(C441=GI_Report!$C$6,1,0))</f>
        <v>1</v>
      </c>
      <c r="J441" s="2">
        <f>IF(GI_Report!$F$6="All",1,IF(E441=GI_Report!$F$6,1,0))</f>
        <v>1</v>
      </c>
      <c r="K441" s="2" t="str">
        <f>IF(AND(H441=1,I441=1,J441=1),COUNTIFS($H$2:H441,1,$I$2:I441,1,$J$2:J441,1),"")</f>
        <v/>
      </c>
    </row>
    <row r="442" spans="1:11" ht="14.5" x14ac:dyDescent="0.35">
      <c r="A442" s="2" t="s">
        <v>2501</v>
      </c>
      <c r="B442" s="5">
        <v>46109</v>
      </c>
      <c r="C442" s="2" t="s">
        <v>2086</v>
      </c>
      <c r="D442" s="2" t="s">
        <v>143</v>
      </c>
      <c r="E442" s="3" t="s">
        <v>144</v>
      </c>
      <c r="F442" s="2">
        <v>15</v>
      </c>
      <c r="G442" s="2" t="s">
        <v>121</v>
      </c>
      <c r="H442" s="2">
        <f>IF(AND(B442&gt;=GI_Report!$C$4,B442&lt;=GI_Report!$E$4),1,0)</f>
        <v>0</v>
      </c>
      <c r="I442" s="2">
        <f>IF(GI_Report!$C$6="All",1,IF(C442=GI_Report!$C$6,1,0))</f>
        <v>1</v>
      </c>
      <c r="J442" s="2">
        <f>IF(GI_Report!$F$6="All",1,IF(E442=GI_Report!$F$6,1,0))</f>
        <v>1</v>
      </c>
      <c r="K442" s="2" t="str">
        <f>IF(AND(H442=1,I442=1,J442=1),COUNTIFS($H$2:H442,1,$I$2:I442,1,$J$2:J442,1),"")</f>
        <v/>
      </c>
    </row>
    <row r="443" spans="1:11" ht="14.5" x14ac:dyDescent="0.35">
      <c r="A443" s="2" t="s">
        <v>2502</v>
      </c>
      <c r="B443" s="5">
        <v>46199</v>
      </c>
      <c r="C443" s="2" t="s">
        <v>2115</v>
      </c>
      <c r="D443" s="2" t="s">
        <v>166</v>
      </c>
      <c r="E443" s="3" t="s">
        <v>167</v>
      </c>
      <c r="F443" s="2">
        <v>20</v>
      </c>
      <c r="G443" s="2" t="s">
        <v>121</v>
      </c>
      <c r="H443" s="2">
        <f>IF(AND(B443&gt;=GI_Report!$C$4,B443&lt;=GI_Report!$E$4),1,0)</f>
        <v>0</v>
      </c>
      <c r="I443" s="2">
        <f>IF(GI_Report!$C$6="All",1,IF(C443=GI_Report!$C$6,1,0))</f>
        <v>1</v>
      </c>
      <c r="J443" s="2">
        <f>IF(GI_Report!$F$6="All",1,IF(E443=GI_Report!$F$6,1,0))</f>
        <v>1</v>
      </c>
      <c r="K443" s="2" t="str">
        <f>IF(AND(H443=1,I443=1,J443=1),COUNTIFS($H$2:H443,1,$I$2:I443,1,$J$2:J443,1),"")</f>
        <v/>
      </c>
    </row>
    <row r="444" spans="1:11" ht="14.5" x14ac:dyDescent="0.35">
      <c r="A444" s="2" t="s">
        <v>2503</v>
      </c>
      <c r="B444" s="5">
        <v>46059</v>
      </c>
      <c r="C444" s="2" t="s">
        <v>2158</v>
      </c>
      <c r="D444" s="2" t="s">
        <v>458</v>
      </c>
      <c r="E444" s="3" t="s">
        <v>459</v>
      </c>
      <c r="F444" s="2">
        <v>24</v>
      </c>
      <c r="G444" s="2" t="s">
        <v>121</v>
      </c>
      <c r="H444" s="2">
        <f>IF(AND(B444&gt;=GI_Report!$C$4,B444&lt;=GI_Report!$E$4),1,0)</f>
        <v>1</v>
      </c>
      <c r="I444" s="2">
        <f>IF(GI_Report!$C$6="All",1,IF(C444=GI_Report!$C$6,1,0))</f>
        <v>1</v>
      </c>
      <c r="J444" s="2">
        <f>IF(GI_Report!$F$6="All",1,IF(E444=GI_Report!$F$6,1,0))</f>
        <v>1</v>
      </c>
      <c r="K444" s="2">
        <f>IF(AND(H444=1,I444=1,J444=1),COUNTIFS($H$2:H444,1,$I$2:I444,1,$J$2:J444,1),"")</f>
        <v>72</v>
      </c>
    </row>
    <row r="445" spans="1:11" ht="14.5" x14ac:dyDescent="0.35">
      <c r="A445" s="2" t="s">
        <v>2504</v>
      </c>
      <c r="B445" s="5">
        <v>46116</v>
      </c>
      <c r="C445" s="2" t="s">
        <v>2081</v>
      </c>
      <c r="D445" s="2" t="s">
        <v>194</v>
      </c>
      <c r="E445" s="3" t="s">
        <v>195</v>
      </c>
      <c r="F445" s="2">
        <v>48</v>
      </c>
      <c r="G445" s="2" t="s">
        <v>121</v>
      </c>
      <c r="H445" s="2">
        <f>IF(AND(B445&gt;=GI_Report!$C$4,B445&lt;=GI_Report!$E$4),1,0)</f>
        <v>0</v>
      </c>
      <c r="I445" s="2">
        <f>IF(GI_Report!$C$6="All",1,IF(C445=GI_Report!$C$6,1,0))</f>
        <v>1</v>
      </c>
      <c r="J445" s="2">
        <f>IF(GI_Report!$F$6="All",1,IF(E445=GI_Report!$F$6,1,0))</f>
        <v>1</v>
      </c>
      <c r="K445" s="2" t="str">
        <f>IF(AND(H445=1,I445=1,J445=1),COUNTIFS($H$2:H445,1,$I$2:I445,1,$J$2:J445,1),"")</f>
        <v/>
      </c>
    </row>
    <row r="446" spans="1:11" ht="14.5" x14ac:dyDescent="0.35">
      <c r="A446" s="2" t="s">
        <v>2505</v>
      </c>
      <c r="B446" s="5">
        <v>46124</v>
      </c>
      <c r="C446" s="2" t="s">
        <v>2094</v>
      </c>
      <c r="D446" s="2" t="s">
        <v>320</v>
      </c>
      <c r="E446" s="3" t="s">
        <v>321</v>
      </c>
      <c r="F446" s="2">
        <v>30</v>
      </c>
      <c r="G446" s="2" t="s">
        <v>15</v>
      </c>
      <c r="H446" s="2">
        <f>IF(AND(B446&gt;=GI_Report!$C$4,B446&lt;=GI_Report!$E$4),1,0)</f>
        <v>0</v>
      </c>
      <c r="I446" s="2">
        <f>IF(GI_Report!$C$6="All",1,IF(C446=GI_Report!$C$6,1,0))</f>
        <v>1</v>
      </c>
      <c r="J446" s="2">
        <f>IF(GI_Report!$F$6="All",1,IF(E446=GI_Report!$F$6,1,0))</f>
        <v>1</v>
      </c>
      <c r="K446" s="2" t="str">
        <f>IF(AND(H446=1,I446=1,J446=1),COUNTIFS($H$2:H446,1,$I$2:I446,1,$J$2:J446,1),"")</f>
        <v/>
      </c>
    </row>
    <row r="447" spans="1:11" ht="14.5" x14ac:dyDescent="0.35">
      <c r="A447" s="2" t="s">
        <v>2506</v>
      </c>
      <c r="B447" s="5">
        <v>46032</v>
      </c>
      <c r="C447" s="2" t="s">
        <v>1987</v>
      </c>
      <c r="D447" s="2" t="s">
        <v>214</v>
      </c>
      <c r="E447" s="3" t="s">
        <v>215</v>
      </c>
      <c r="F447" s="2">
        <v>60</v>
      </c>
      <c r="G447" s="2" t="s">
        <v>121</v>
      </c>
      <c r="H447" s="2">
        <f>IF(AND(B447&gt;=GI_Report!$C$4,B447&lt;=GI_Report!$E$4),1,0)</f>
        <v>0</v>
      </c>
      <c r="I447" s="2">
        <f>IF(GI_Report!$C$6="All",1,IF(C447=GI_Report!$C$6,1,0))</f>
        <v>1</v>
      </c>
      <c r="J447" s="2">
        <f>IF(GI_Report!$F$6="All",1,IF(E447=GI_Report!$F$6,1,0))</f>
        <v>1</v>
      </c>
      <c r="K447" s="2" t="str">
        <f>IF(AND(H447=1,I447=1,J447=1),COUNTIFS($H$2:H447,1,$I$2:I447,1,$J$2:J447,1),"")</f>
        <v/>
      </c>
    </row>
    <row r="448" spans="1:11" ht="14.5" x14ac:dyDescent="0.35">
      <c r="A448" s="2" t="s">
        <v>2507</v>
      </c>
      <c r="B448" s="5">
        <v>46136</v>
      </c>
      <c r="C448" s="2" t="s">
        <v>2075</v>
      </c>
      <c r="D448" s="2" t="s">
        <v>301</v>
      </c>
      <c r="E448" s="3" t="s">
        <v>302</v>
      </c>
      <c r="F448" s="2">
        <v>5</v>
      </c>
      <c r="G448" s="2" t="s">
        <v>262</v>
      </c>
      <c r="H448" s="2">
        <f>IF(AND(B448&gt;=GI_Report!$C$4,B448&lt;=GI_Report!$E$4),1,0)</f>
        <v>0</v>
      </c>
      <c r="I448" s="2">
        <f>IF(GI_Report!$C$6="All",1,IF(C448=GI_Report!$C$6,1,0))</f>
        <v>1</v>
      </c>
      <c r="J448" s="2">
        <f>IF(GI_Report!$F$6="All",1,IF(E448=GI_Report!$F$6,1,0))</f>
        <v>1</v>
      </c>
      <c r="K448" s="2" t="str">
        <f>IF(AND(H448=1,I448=1,J448=1),COUNTIFS($H$2:H448,1,$I$2:I448,1,$J$2:J448,1),"")</f>
        <v/>
      </c>
    </row>
    <row r="449" spans="1:11" ht="14.5" x14ac:dyDescent="0.35">
      <c r="A449" s="2" t="s">
        <v>2508</v>
      </c>
      <c r="B449" s="5">
        <v>46112</v>
      </c>
      <c r="C449" s="2" t="s">
        <v>2075</v>
      </c>
      <c r="D449" s="2" t="s">
        <v>286</v>
      </c>
      <c r="E449" s="3" t="s">
        <v>287</v>
      </c>
      <c r="F449" s="2">
        <v>15</v>
      </c>
      <c r="G449" s="2" t="s">
        <v>262</v>
      </c>
      <c r="H449" s="2">
        <f>IF(AND(B449&gt;=GI_Report!$C$4,B449&lt;=GI_Report!$E$4),1,0)</f>
        <v>0</v>
      </c>
      <c r="I449" s="2">
        <f>IF(GI_Report!$C$6="All",1,IF(C449=GI_Report!$C$6,1,0))</f>
        <v>1</v>
      </c>
      <c r="J449" s="2">
        <f>IF(GI_Report!$F$6="All",1,IF(E449=GI_Report!$F$6,1,0))</f>
        <v>1</v>
      </c>
      <c r="K449" s="2" t="str">
        <f>IF(AND(H449=1,I449=1,J449=1),COUNTIFS($H$2:H449,1,$I$2:I449,1,$J$2:J449,1),"")</f>
        <v/>
      </c>
    </row>
    <row r="450" spans="1:11" ht="14.5" x14ac:dyDescent="0.35">
      <c r="A450" s="2" t="s">
        <v>2509</v>
      </c>
      <c r="B450" s="5">
        <v>46083</v>
      </c>
      <c r="C450" s="2" t="s">
        <v>2008</v>
      </c>
      <c r="D450" s="2" t="s">
        <v>466</v>
      </c>
      <c r="E450" s="3" t="s">
        <v>467</v>
      </c>
      <c r="F450" s="2">
        <v>24</v>
      </c>
      <c r="G450" s="2" t="s">
        <v>121</v>
      </c>
      <c r="H450" s="2">
        <f>IF(AND(B450&gt;=GI_Report!$C$4,B450&lt;=GI_Report!$E$4),1,0)</f>
        <v>0</v>
      </c>
      <c r="I450" s="2">
        <f>IF(GI_Report!$C$6="All",1,IF(C450=GI_Report!$C$6,1,0))</f>
        <v>1</v>
      </c>
      <c r="J450" s="2">
        <f>IF(GI_Report!$F$6="All",1,IF(E450=GI_Report!$F$6,1,0))</f>
        <v>1</v>
      </c>
      <c r="K450" s="2" t="str">
        <f>IF(AND(H450=1,I450=1,J450=1),COUNTIFS($H$2:H450,1,$I$2:I450,1,$J$2:J450,1),"")</f>
        <v/>
      </c>
    </row>
    <row r="451" spans="1:11" ht="14.5" x14ac:dyDescent="0.35">
      <c r="A451" s="2" t="s">
        <v>2510</v>
      </c>
      <c r="B451" s="5">
        <v>46108</v>
      </c>
      <c r="C451" s="2" t="s">
        <v>2308</v>
      </c>
      <c r="D451" s="2" t="s">
        <v>47</v>
      </c>
      <c r="E451" s="3" t="s">
        <v>48</v>
      </c>
      <c r="F451" s="2">
        <v>30</v>
      </c>
      <c r="G451" s="2" t="s">
        <v>15</v>
      </c>
      <c r="H451" s="2">
        <f>IF(AND(B451&gt;=GI_Report!$C$4,B451&lt;=GI_Report!$E$4),1,0)</f>
        <v>0</v>
      </c>
      <c r="I451" s="2">
        <f>IF(GI_Report!$C$6="All",1,IF(C451=GI_Report!$C$6,1,0))</f>
        <v>1</v>
      </c>
      <c r="J451" s="2">
        <f>IF(GI_Report!$F$6="All",1,IF(E451=GI_Report!$F$6,1,0))</f>
        <v>1</v>
      </c>
      <c r="K451" s="2" t="str">
        <f>IF(AND(H451=1,I451=1,J451=1),COUNTIFS($H$2:H451,1,$I$2:I451,1,$J$2:J451,1),"")</f>
        <v/>
      </c>
    </row>
    <row r="452" spans="1:11" ht="14.5" x14ac:dyDescent="0.35">
      <c r="A452" s="2" t="s">
        <v>2511</v>
      </c>
      <c r="B452" s="5">
        <v>46134</v>
      </c>
      <c r="C452" s="2" t="s">
        <v>2067</v>
      </c>
      <c r="D452" s="2" t="s">
        <v>256</v>
      </c>
      <c r="E452" s="3" t="s">
        <v>257</v>
      </c>
      <c r="F452" s="2">
        <v>12</v>
      </c>
      <c r="G452" s="2" t="s">
        <v>121</v>
      </c>
      <c r="H452" s="2">
        <f>IF(AND(B452&gt;=GI_Report!$C$4,B452&lt;=GI_Report!$E$4),1,0)</f>
        <v>0</v>
      </c>
      <c r="I452" s="2">
        <f>IF(GI_Report!$C$6="All",1,IF(C452=GI_Report!$C$6,1,0))</f>
        <v>1</v>
      </c>
      <c r="J452" s="2">
        <f>IF(GI_Report!$F$6="All",1,IF(E452=GI_Report!$F$6,1,0))</f>
        <v>1</v>
      </c>
      <c r="K452" s="2" t="str">
        <f>IF(AND(H452=1,I452=1,J452=1),COUNTIFS($H$2:H452,1,$I$2:I452,1,$J$2:J452,1),"")</f>
        <v/>
      </c>
    </row>
    <row r="453" spans="1:11" ht="14.5" x14ac:dyDescent="0.35">
      <c r="A453" s="2" t="s">
        <v>2512</v>
      </c>
      <c r="B453" s="5">
        <v>46182</v>
      </c>
      <c r="C453" s="2" t="s">
        <v>2341</v>
      </c>
      <c r="D453" s="2" t="s">
        <v>341</v>
      </c>
      <c r="E453" s="3" t="s">
        <v>342</v>
      </c>
      <c r="F453" s="2">
        <v>30</v>
      </c>
      <c r="G453" s="2" t="s">
        <v>15</v>
      </c>
      <c r="H453" s="2">
        <f>IF(AND(B453&gt;=GI_Report!$C$4,B453&lt;=GI_Report!$E$4),1,0)</f>
        <v>0</v>
      </c>
      <c r="I453" s="2">
        <f>IF(GI_Report!$C$6="All",1,IF(C453=GI_Report!$C$6,1,0))</f>
        <v>1</v>
      </c>
      <c r="J453" s="2">
        <f>IF(GI_Report!$F$6="All",1,IF(E453=GI_Report!$F$6,1,0))</f>
        <v>1</v>
      </c>
      <c r="K453" s="2" t="str">
        <f>IF(AND(H453=1,I453=1,J453=1),COUNTIFS($H$2:H453,1,$I$2:I453,1,$J$2:J453,1),"")</f>
        <v/>
      </c>
    </row>
    <row r="454" spans="1:11" ht="14.5" x14ac:dyDescent="0.35">
      <c r="A454" s="2" t="s">
        <v>2513</v>
      </c>
      <c r="B454" s="5">
        <v>46195</v>
      </c>
      <c r="C454" s="2" t="s">
        <v>2005</v>
      </c>
      <c r="D454" s="2" t="s">
        <v>168</v>
      </c>
      <c r="E454" s="3" t="s">
        <v>169</v>
      </c>
      <c r="F454" s="2">
        <v>5</v>
      </c>
      <c r="G454" s="2" t="s">
        <v>121</v>
      </c>
      <c r="H454" s="2">
        <f>IF(AND(B454&gt;=GI_Report!$C$4,B454&lt;=GI_Report!$E$4),1,0)</f>
        <v>0</v>
      </c>
      <c r="I454" s="2">
        <f>IF(GI_Report!$C$6="All",1,IF(C454=GI_Report!$C$6,1,0))</f>
        <v>1</v>
      </c>
      <c r="J454" s="2">
        <f>IF(GI_Report!$F$6="All",1,IF(E454=GI_Report!$F$6,1,0))</f>
        <v>1</v>
      </c>
      <c r="K454" s="2" t="str">
        <f>IF(AND(H454=1,I454=1,J454=1),COUNTIFS($H$2:H454,1,$I$2:I454,1,$J$2:J454,1),"")</f>
        <v/>
      </c>
    </row>
    <row r="455" spans="1:11" ht="14.5" x14ac:dyDescent="0.35">
      <c r="A455" s="2" t="s">
        <v>2514</v>
      </c>
      <c r="B455" s="5">
        <v>46086</v>
      </c>
      <c r="C455" s="2" t="s">
        <v>2099</v>
      </c>
      <c r="D455" s="2" t="s">
        <v>333</v>
      </c>
      <c r="E455" s="3" t="s">
        <v>334</v>
      </c>
      <c r="F455" s="2">
        <v>36</v>
      </c>
      <c r="G455" s="2" t="s">
        <v>15</v>
      </c>
      <c r="H455" s="2">
        <f>IF(AND(B455&gt;=GI_Report!$C$4,B455&lt;=GI_Report!$E$4),1,0)</f>
        <v>0</v>
      </c>
      <c r="I455" s="2">
        <f>IF(GI_Report!$C$6="All",1,IF(C455=GI_Report!$C$6,1,0))</f>
        <v>1</v>
      </c>
      <c r="J455" s="2">
        <f>IF(GI_Report!$F$6="All",1,IF(E455=GI_Report!$F$6,1,0))</f>
        <v>1</v>
      </c>
      <c r="K455" s="2" t="str">
        <f>IF(AND(H455=1,I455=1,J455=1),COUNTIFS($H$2:H455,1,$I$2:I455,1,$J$2:J455,1),"")</f>
        <v/>
      </c>
    </row>
    <row r="456" spans="1:11" ht="14.5" x14ac:dyDescent="0.35">
      <c r="A456" s="2" t="s">
        <v>2515</v>
      </c>
      <c r="B456" s="5">
        <v>46192</v>
      </c>
      <c r="C456" s="2" t="s">
        <v>1983</v>
      </c>
      <c r="D456" s="2" t="s">
        <v>397</v>
      </c>
      <c r="E456" s="3" t="s">
        <v>398</v>
      </c>
      <c r="F456" s="2">
        <v>12</v>
      </c>
      <c r="G456" s="2" t="s">
        <v>121</v>
      </c>
      <c r="H456" s="2">
        <f>IF(AND(B456&gt;=GI_Report!$C$4,B456&lt;=GI_Report!$E$4),1,0)</f>
        <v>0</v>
      </c>
      <c r="I456" s="2">
        <f>IF(GI_Report!$C$6="All",1,IF(C456=GI_Report!$C$6,1,0))</f>
        <v>1</v>
      </c>
      <c r="J456" s="2">
        <f>IF(GI_Report!$F$6="All",1,IF(E456=GI_Report!$F$6,1,0))</f>
        <v>1</v>
      </c>
      <c r="K456" s="2" t="str">
        <f>IF(AND(H456=1,I456=1,J456=1),COUNTIFS($H$2:H456,1,$I$2:I456,1,$J$2:J456,1),"")</f>
        <v/>
      </c>
    </row>
    <row r="457" spans="1:11" ht="14.5" x14ac:dyDescent="0.35">
      <c r="A457" s="2" t="s">
        <v>2516</v>
      </c>
      <c r="B457" s="5">
        <v>46065</v>
      </c>
      <c r="C457" s="2" t="s">
        <v>1993</v>
      </c>
      <c r="D457" s="2" t="s">
        <v>59</v>
      </c>
      <c r="E457" s="3" t="s">
        <v>60</v>
      </c>
      <c r="F457" s="2">
        <v>30</v>
      </c>
      <c r="G457" s="2" t="s">
        <v>15</v>
      </c>
      <c r="H457" s="2">
        <f>IF(AND(B457&gt;=GI_Report!$C$4,B457&lt;=GI_Report!$E$4),1,0)</f>
        <v>1</v>
      </c>
      <c r="I457" s="2">
        <f>IF(GI_Report!$C$6="All",1,IF(C457=GI_Report!$C$6,1,0))</f>
        <v>1</v>
      </c>
      <c r="J457" s="2">
        <f>IF(GI_Report!$F$6="All",1,IF(E457=GI_Report!$F$6,1,0))</f>
        <v>1</v>
      </c>
      <c r="K457" s="2">
        <f>IF(AND(H457=1,I457=1,J457=1),COUNTIFS($H$2:H457,1,$I$2:I457,1,$J$2:J457,1),"")</f>
        <v>73</v>
      </c>
    </row>
    <row r="458" spans="1:11" ht="14.5" x14ac:dyDescent="0.35">
      <c r="A458" s="2" t="s">
        <v>2517</v>
      </c>
      <c r="B458" s="5">
        <v>46149</v>
      </c>
      <c r="C458" s="2" t="s">
        <v>2060</v>
      </c>
      <c r="D458" s="2" t="s">
        <v>247</v>
      </c>
      <c r="E458" s="3" t="s">
        <v>248</v>
      </c>
      <c r="F458" s="2">
        <v>48</v>
      </c>
      <c r="G458" s="2" t="s">
        <v>121</v>
      </c>
      <c r="H458" s="2">
        <f>IF(AND(B458&gt;=GI_Report!$C$4,B458&lt;=GI_Report!$E$4),1,0)</f>
        <v>0</v>
      </c>
      <c r="I458" s="2">
        <f>IF(GI_Report!$C$6="All",1,IF(C458=GI_Report!$C$6,1,0))</f>
        <v>1</v>
      </c>
      <c r="J458" s="2">
        <f>IF(GI_Report!$F$6="All",1,IF(E458=GI_Report!$F$6,1,0))</f>
        <v>1</v>
      </c>
      <c r="K458" s="2" t="str">
        <f>IF(AND(H458=1,I458=1,J458=1),COUNTIFS($H$2:H458,1,$I$2:I458,1,$J$2:J458,1),"")</f>
        <v/>
      </c>
    </row>
    <row r="459" spans="1:11" ht="14.5" x14ac:dyDescent="0.35">
      <c r="A459" s="2" t="s">
        <v>2518</v>
      </c>
      <c r="B459" s="5">
        <v>46092</v>
      </c>
      <c r="C459" s="2" t="s">
        <v>1989</v>
      </c>
      <c r="D459" s="2" t="s">
        <v>442</v>
      </c>
      <c r="E459" s="3" t="s">
        <v>443</v>
      </c>
      <c r="F459" s="2">
        <v>15</v>
      </c>
      <c r="G459" s="2" t="s">
        <v>121</v>
      </c>
      <c r="H459" s="2">
        <f>IF(AND(B459&gt;=GI_Report!$C$4,B459&lt;=GI_Report!$E$4),1,0)</f>
        <v>0</v>
      </c>
      <c r="I459" s="2">
        <f>IF(GI_Report!$C$6="All",1,IF(C459=GI_Report!$C$6,1,0))</f>
        <v>1</v>
      </c>
      <c r="J459" s="2">
        <f>IF(GI_Report!$F$6="All",1,IF(E459=GI_Report!$F$6,1,0))</f>
        <v>1</v>
      </c>
      <c r="K459" s="2" t="str">
        <f>IF(AND(H459=1,I459=1,J459=1),COUNTIFS($H$2:H459,1,$I$2:I459,1,$J$2:J459,1),"")</f>
        <v/>
      </c>
    </row>
    <row r="460" spans="1:11" ht="14.5" x14ac:dyDescent="0.35">
      <c r="A460" s="2" t="s">
        <v>2519</v>
      </c>
      <c r="B460" s="5">
        <v>46151</v>
      </c>
      <c r="C460" s="2" t="s">
        <v>2305</v>
      </c>
      <c r="D460" s="2" t="s">
        <v>230</v>
      </c>
      <c r="E460" s="3" t="s">
        <v>231</v>
      </c>
      <c r="F460" s="2">
        <v>5</v>
      </c>
      <c r="G460" s="2" t="s">
        <v>121</v>
      </c>
      <c r="H460" s="2">
        <f>IF(AND(B460&gt;=GI_Report!$C$4,B460&lt;=GI_Report!$E$4),1,0)</f>
        <v>0</v>
      </c>
      <c r="I460" s="2">
        <f>IF(GI_Report!$C$6="All",1,IF(C460=GI_Report!$C$6,1,0))</f>
        <v>1</v>
      </c>
      <c r="J460" s="2">
        <f>IF(GI_Report!$F$6="All",1,IF(E460=GI_Report!$F$6,1,0))</f>
        <v>1</v>
      </c>
      <c r="K460" s="2" t="str">
        <f>IF(AND(H460=1,I460=1,J460=1),COUNTIFS($H$2:H460,1,$I$2:I460,1,$J$2:J460,1),"")</f>
        <v/>
      </c>
    </row>
    <row r="461" spans="1:11" ht="14.5" x14ac:dyDescent="0.35">
      <c r="A461" s="2" t="s">
        <v>2520</v>
      </c>
      <c r="B461" s="5">
        <v>46123</v>
      </c>
      <c r="C461" s="2" t="s">
        <v>1991</v>
      </c>
      <c r="D461" s="2" t="s">
        <v>326</v>
      </c>
      <c r="E461" s="3" t="s">
        <v>327</v>
      </c>
      <c r="F461" s="2">
        <v>20</v>
      </c>
      <c r="G461" s="2" t="s">
        <v>15</v>
      </c>
      <c r="H461" s="2">
        <f>IF(AND(B461&gt;=GI_Report!$C$4,B461&lt;=GI_Report!$E$4),1,0)</f>
        <v>0</v>
      </c>
      <c r="I461" s="2">
        <f>IF(GI_Report!$C$6="All",1,IF(C461=GI_Report!$C$6,1,0))</f>
        <v>1</v>
      </c>
      <c r="J461" s="2">
        <f>IF(GI_Report!$F$6="All",1,IF(E461=GI_Report!$F$6,1,0))</f>
        <v>1</v>
      </c>
      <c r="K461" s="2" t="str">
        <f>IF(AND(H461=1,I461=1,J461=1),COUNTIFS($H$2:H461,1,$I$2:I461,1,$J$2:J461,1),"")</f>
        <v/>
      </c>
    </row>
    <row r="462" spans="1:11" ht="14.5" x14ac:dyDescent="0.35">
      <c r="A462" s="2" t="s">
        <v>2521</v>
      </c>
      <c r="B462" s="5">
        <v>46072</v>
      </c>
      <c r="C462" s="2" t="s">
        <v>1989</v>
      </c>
      <c r="D462" s="2" t="s">
        <v>214</v>
      </c>
      <c r="E462" s="3" t="s">
        <v>215</v>
      </c>
      <c r="F462" s="2">
        <v>24</v>
      </c>
      <c r="G462" s="2" t="s">
        <v>121</v>
      </c>
      <c r="H462" s="2">
        <f>IF(AND(B462&gt;=GI_Report!$C$4,B462&lt;=GI_Report!$E$4),1,0)</f>
        <v>1</v>
      </c>
      <c r="I462" s="2">
        <f>IF(GI_Report!$C$6="All",1,IF(C462=GI_Report!$C$6,1,0))</f>
        <v>1</v>
      </c>
      <c r="J462" s="2">
        <f>IF(GI_Report!$F$6="All",1,IF(E462=GI_Report!$F$6,1,0))</f>
        <v>1</v>
      </c>
      <c r="K462" s="2">
        <f>IF(AND(H462=1,I462=1,J462=1),COUNTIFS($H$2:H462,1,$I$2:I462,1,$J$2:J462,1),"")</f>
        <v>74</v>
      </c>
    </row>
    <row r="463" spans="1:11" ht="14.5" x14ac:dyDescent="0.35">
      <c r="A463" s="2" t="s">
        <v>2522</v>
      </c>
      <c r="B463" s="5">
        <v>46161</v>
      </c>
      <c r="C463" s="2" t="s">
        <v>2421</v>
      </c>
      <c r="D463" s="2" t="s">
        <v>98</v>
      </c>
      <c r="E463" s="3" t="s">
        <v>99</v>
      </c>
      <c r="F463" s="2">
        <v>12</v>
      </c>
      <c r="G463" s="2" t="s">
        <v>15</v>
      </c>
      <c r="H463" s="2">
        <f>IF(AND(B463&gt;=GI_Report!$C$4,B463&lt;=GI_Report!$E$4),1,0)</f>
        <v>0</v>
      </c>
      <c r="I463" s="2">
        <f>IF(GI_Report!$C$6="All",1,IF(C463=GI_Report!$C$6,1,0))</f>
        <v>1</v>
      </c>
      <c r="J463" s="2">
        <f>IF(GI_Report!$F$6="All",1,IF(E463=GI_Report!$F$6,1,0))</f>
        <v>1</v>
      </c>
      <c r="K463" s="2" t="str">
        <f>IF(AND(H463=1,I463=1,J463=1),COUNTIFS($H$2:H463,1,$I$2:I463,1,$J$2:J463,1),"")</f>
        <v/>
      </c>
    </row>
    <row r="464" spans="1:11" ht="14.5" x14ac:dyDescent="0.35">
      <c r="A464" s="2" t="s">
        <v>2523</v>
      </c>
      <c r="B464" s="5">
        <v>46147</v>
      </c>
      <c r="C464" s="2" t="s">
        <v>2035</v>
      </c>
      <c r="D464" s="2" t="s">
        <v>399</v>
      </c>
      <c r="E464" s="3" t="s">
        <v>400</v>
      </c>
      <c r="F464" s="2">
        <v>36</v>
      </c>
      <c r="G464" s="2" t="s">
        <v>121</v>
      </c>
      <c r="H464" s="2">
        <f>IF(AND(B464&gt;=GI_Report!$C$4,B464&lt;=GI_Report!$E$4),1,0)</f>
        <v>0</v>
      </c>
      <c r="I464" s="2">
        <f>IF(GI_Report!$C$6="All",1,IF(C464=GI_Report!$C$6,1,0))</f>
        <v>1</v>
      </c>
      <c r="J464" s="2">
        <f>IF(GI_Report!$F$6="All",1,IF(E464=GI_Report!$F$6,1,0))</f>
        <v>1</v>
      </c>
      <c r="K464" s="2" t="str">
        <f>IF(AND(H464=1,I464=1,J464=1),COUNTIFS($H$2:H464,1,$I$2:I464,1,$J$2:J464,1),"")</f>
        <v/>
      </c>
    </row>
    <row r="465" spans="1:11" ht="14.5" x14ac:dyDescent="0.35">
      <c r="A465" s="2" t="s">
        <v>2524</v>
      </c>
      <c r="B465" s="5">
        <v>46086</v>
      </c>
      <c r="C465" s="2" t="s">
        <v>2081</v>
      </c>
      <c r="D465" s="2" t="s">
        <v>65</v>
      </c>
      <c r="E465" s="3" t="s">
        <v>66</v>
      </c>
      <c r="F465" s="2">
        <v>30</v>
      </c>
      <c r="G465" s="2" t="s">
        <v>15</v>
      </c>
      <c r="H465" s="2">
        <f>IF(AND(B465&gt;=GI_Report!$C$4,B465&lt;=GI_Report!$E$4),1,0)</f>
        <v>0</v>
      </c>
      <c r="I465" s="2">
        <f>IF(GI_Report!$C$6="All",1,IF(C465=GI_Report!$C$6,1,0))</f>
        <v>1</v>
      </c>
      <c r="J465" s="2">
        <f>IF(GI_Report!$F$6="All",1,IF(E465=GI_Report!$F$6,1,0))</f>
        <v>1</v>
      </c>
      <c r="K465" s="2" t="str">
        <f>IF(AND(H465=1,I465=1,J465=1),COUNTIFS($H$2:H465,1,$I$2:I465,1,$J$2:J465,1),"")</f>
        <v/>
      </c>
    </row>
    <row r="466" spans="1:11" ht="14.5" x14ac:dyDescent="0.35">
      <c r="A466" s="2" t="s">
        <v>2525</v>
      </c>
      <c r="B466" s="5">
        <v>46171</v>
      </c>
      <c r="C466" s="2" t="s">
        <v>2257</v>
      </c>
      <c r="D466" s="2" t="s">
        <v>62</v>
      </c>
      <c r="E466" s="3" t="s">
        <v>63</v>
      </c>
      <c r="F466" s="2">
        <v>36</v>
      </c>
      <c r="G466" s="2" t="s">
        <v>15</v>
      </c>
      <c r="H466" s="2">
        <f>IF(AND(B466&gt;=GI_Report!$C$4,B466&lt;=GI_Report!$E$4),1,0)</f>
        <v>0</v>
      </c>
      <c r="I466" s="2">
        <f>IF(GI_Report!$C$6="All",1,IF(C466=GI_Report!$C$6,1,0))</f>
        <v>1</v>
      </c>
      <c r="J466" s="2">
        <f>IF(GI_Report!$F$6="All",1,IF(E466=GI_Report!$F$6,1,0))</f>
        <v>1</v>
      </c>
      <c r="K466" s="2" t="str">
        <f>IF(AND(H466=1,I466=1,J466=1),COUNTIFS($H$2:H466,1,$I$2:I466,1,$J$2:J466,1),"")</f>
        <v/>
      </c>
    </row>
    <row r="467" spans="1:11" ht="14.5" x14ac:dyDescent="0.35">
      <c r="A467" s="2" t="s">
        <v>2526</v>
      </c>
      <c r="B467" s="5">
        <v>46199</v>
      </c>
      <c r="C467" s="2" t="s">
        <v>2040</v>
      </c>
      <c r="D467" s="2" t="s">
        <v>355</v>
      </c>
      <c r="E467" s="3" t="s">
        <v>356</v>
      </c>
      <c r="F467" s="2">
        <v>12</v>
      </c>
      <c r="G467" s="2" t="s">
        <v>15</v>
      </c>
      <c r="H467" s="2">
        <f>IF(AND(B467&gt;=GI_Report!$C$4,B467&lt;=GI_Report!$E$4),1,0)</f>
        <v>0</v>
      </c>
      <c r="I467" s="2">
        <f>IF(GI_Report!$C$6="All",1,IF(C467=GI_Report!$C$6,1,0))</f>
        <v>1</v>
      </c>
      <c r="J467" s="2">
        <f>IF(GI_Report!$F$6="All",1,IF(E467=GI_Report!$F$6,1,0))</f>
        <v>1</v>
      </c>
      <c r="K467" s="2" t="str">
        <f>IF(AND(H467=1,I467=1,J467=1),COUNTIFS($H$2:H467,1,$I$2:I467,1,$J$2:J467,1),"")</f>
        <v/>
      </c>
    </row>
    <row r="468" spans="1:11" ht="14.5" x14ac:dyDescent="0.35">
      <c r="A468" s="2" t="s">
        <v>2527</v>
      </c>
      <c r="B468" s="5">
        <v>46030</v>
      </c>
      <c r="C468" s="2" t="s">
        <v>2308</v>
      </c>
      <c r="D468" s="2" t="s">
        <v>437</v>
      </c>
      <c r="E468" s="3" t="s">
        <v>438</v>
      </c>
      <c r="F468" s="2">
        <v>36</v>
      </c>
      <c r="G468" s="2" t="s">
        <v>121</v>
      </c>
      <c r="H468" s="2">
        <f>IF(AND(B468&gt;=GI_Report!$C$4,B468&lt;=GI_Report!$E$4),1,0)</f>
        <v>0</v>
      </c>
      <c r="I468" s="2">
        <f>IF(GI_Report!$C$6="All",1,IF(C468=GI_Report!$C$6,1,0))</f>
        <v>1</v>
      </c>
      <c r="J468" s="2">
        <f>IF(GI_Report!$F$6="All",1,IF(E468=GI_Report!$F$6,1,0))</f>
        <v>1</v>
      </c>
      <c r="K468" s="2" t="str">
        <f>IF(AND(H468=1,I468=1,J468=1),COUNTIFS($H$2:H468,1,$I$2:I468,1,$J$2:J468,1),"")</f>
        <v/>
      </c>
    </row>
    <row r="469" spans="1:11" ht="14.5" x14ac:dyDescent="0.35">
      <c r="A469" s="2" t="s">
        <v>2528</v>
      </c>
      <c r="B469" s="5">
        <v>46069</v>
      </c>
      <c r="C469" s="2" t="s">
        <v>2529</v>
      </c>
      <c r="D469" s="2" t="s">
        <v>207</v>
      </c>
      <c r="E469" s="3" t="s">
        <v>208</v>
      </c>
      <c r="F469" s="2">
        <v>20</v>
      </c>
      <c r="G469" s="2" t="s">
        <v>121</v>
      </c>
      <c r="H469" s="2">
        <f>IF(AND(B469&gt;=GI_Report!$C$4,B469&lt;=GI_Report!$E$4),1,0)</f>
        <v>1</v>
      </c>
      <c r="I469" s="2">
        <f>IF(GI_Report!$C$6="All",1,IF(C469=GI_Report!$C$6,1,0))</f>
        <v>1</v>
      </c>
      <c r="J469" s="2">
        <f>IF(GI_Report!$F$6="All",1,IF(E469=GI_Report!$F$6,1,0))</f>
        <v>1</v>
      </c>
      <c r="K469" s="2">
        <f>IF(AND(H469=1,I469=1,J469=1),COUNTIFS($H$2:H469,1,$I$2:I469,1,$J$2:J469,1),"")</f>
        <v>75</v>
      </c>
    </row>
    <row r="470" spans="1:11" ht="14.5" x14ac:dyDescent="0.35">
      <c r="A470" s="2" t="s">
        <v>2530</v>
      </c>
      <c r="B470" s="5">
        <v>46088</v>
      </c>
      <c r="C470" s="2" t="s">
        <v>2035</v>
      </c>
      <c r="D470" s="2" t="s">
        <v>399</v>
      </c>
      <c r="E470" s="3" t="s">
        <v>400</v>
      </c>
      <c r="F470" s="2">
        <v>20</v>
      </c>
      <c r="G470" s="2" t="s">
        <v>121</v>
      </c>
      <c r="H470" s="2">
        <f>IF(AND(B470&gt;=GI_Report!$C$4,B470&lt;=GI_Report!$E$4),1,0)</f>
        <v>0</v>
      </c>
      <c r="I470" s="2">
        <f>IF(GI_Report!$C$6="All",1,IF(C470=GI_Report!$C$6,1,0))</f>
        <v>1</v>
      </c>
      <c r="J470" s="2">
        <f>IF(GI_Report!$F$6="All",1,IF(E470=GI_Report!$F$6,1,0))</f>
        <v>1</v>
      </c>
      <c r="K470" s="2" t="str">
        <f>IF(AND(H470=1,I470=1,J470=1),COUNTIFS($H$2:H470,1,$I$2:I470,1,$J$2:J470,1),"")</f>
        <v/>
      </c>
    </row>
    <row r="471" spans="1:11" ht="14.5" x14ac:dyDescent="0.35">
      <c r="A471" s="2" t="s">
        <v>2531</v>
      </c>
      <c r="B471" s="5">
        <v>46061</v>
      </c>
      <c r="C471" s="2" t="s">
        <v>2322</v>
      </c>
      <c r="D471" s="2" t="s">
        <v>433</v>
      </c>
      <c r="E471" s="3" t="s">
        <v>434</v>
      </c>
      <c r="F471" s="2">
        <v>15</v>
      </c>
      <c r="G471" s="2" t="s">
        <v>121</v>
      </c>
      <c r="H471" s="2">
        <f>IF(AND(B471&gt;=GI_Report!$C$4,B471&lt;=GI_Report!$E$4),1,0)</f>
        <v>1</v>
      </c>
      <c r="I471" s="2">
        <f>IF(GI_Report!$C$6="All",1,IF(C471=GI_Report!$C$6,1,0))</f>
        <v>1</v>
      </c>
      <c r="J471" s="2">
        <f>IF(GI_Report!$F$6="All",1,IF(E471=GI_Report!$F$6,1,0))</f>
        <v>1</v>
      </c>
      <c r="K471" s="2">
        <f>IF(AND(H471=1,I471=1,J471=1),COUNTIFS($H$2:H471,1,$I$2:I471,1,$J$2:J471,1),"")</f>
        <v>76</v>
      </c>
    </row>
    <row r="472" spans="1:11" ht="14.5" x14ac:dyDescent="0.35">
      <c r="A472" s="2" t="s">
        <v>2532</v>
      </c>
      <c r="B472" s="5">
        <v>46203</v>
      </c>
      <c r="C472" s="2" t="s">
        <v>2260</v>
      </c>
      <c r="D472" s="2" t="s">
        <v>212</v>
      </c>
      <c r="E472" s="3" t="s">
        <v>213</v>
      </c>
      <c r="F472" s="2">
        <v>12</v>
      </c>
      <c r="G472" s="2" t="s">
        <v>121</v>
      </c>
      <c r="H472" s="2">
        <f>IF(AND(B472&gt;=GI_Report!$C$4,B472&lt;=GI_Report!$E$4),1,0)</f>
        <v>0</v>
      </c>
      <c r="I472" s="2">
        <f>IF(GI_Report!$C$6="All",1,IF(C472=GI_Report!$C$6,1,0))</f>
        <v>1</v>
      </c>
      <c r="J472" s="2">
        <f>IF(GI_Report!$F$6="All",1,IF(E472=GI_Report!$F$6,1,0))</f>
        <v>1</v>
      </c>
      <c r="K472" s="2" t="str">
        <f>IF(AND(H472=1,I472=1,J472=1),COUNTIFS($H$2:H472,1,$I$2:I472,1,$J$2:J472,1),"")</f>
        <v/>
      </c>
    </row>
    <row r="473" spans="1:11" ht="14.5" x14ac:dyDescent="0.35">
      <c r="A473" s="2" t="s">
        <v>2533</v>
      </c>
      <c r="B473" s="5">
        <v>46083</v>
      </c>
      <c r="C473" s="2" t="s">
        <v>2308</v>
      </c>
      <c r="D473" s="2" t="s">
        <v>268</v>
      </c>
      <c r="E473" s="3" t="s">
        <v>269</v>
      </c>
      <c r="F473" s="2">
        <v>5</v>
      </c>
      <c r="G473" s="2" t="s">
        <v>262</v>
      </c>
      <c r="H473" s="2">
        <f>IF(AND(B473&gt;=GI_Report!$C$4,B473&lt;=GI_Report!$E$4),1,0)</f>
        <v>0</v>
      </c>
      <c r="I473" s="2">
        <f>IF(GI_Report!$C$6="All",1,IF(C473=GI_Report!$C$6,1,0))</f>
        <v>1</v>
      </c>
      <c r="J473" s="2">
        <f>IF(GI_Report!$F$6="All",1,IF(E473=GI_Report!$F$6,1,0))</f>
        <v>1</v>
      </c>
      <c r="K473" s="2" t="str">
        <f>IF(AND(H473=1,I473=1,J473=1),COUNTIFS($H$2:H473,1,$I$2:I473,1,$J$2:J473,1),"")</f>
        <v/>
      </c>
    </row>
    <row r="474" spans="1:11" ht="14.5" x14ac:dyDescent="0.35">
      <c r="A474" s="2" t="s">
        <v>2534</v>
      </c>
      <c r="B474" s="5">
        <v>46127</v>
      </c>
      <c r="C474" s="2" t="s">
        <v>2023</v>
      </c>
      <c r="D474" s="2" t="s">
        <v>79</v>
      </c>
      <c r="E474" s="3" t="s">
        <v>80</v>
      </c>
      <c r="F474" s="2">
        <v>48</v>
      </c>
      <c r="G474" s="2" t="s">
        <v>15</v>
      </c>
      <c r="H474" s="2">
        <f>IF(AND(B474&gt;=GI_Report!$C$4,B474&lt;=GI_Report!$E$4),1,0)</f>
        <v>0</v>
      </c>
      <c r="I474" s="2">
        <f>IF(GI_Report!$C$6="All",1,IF(C474=GI_Report!$C$6,1,0))</f>
        <v>1</v>
      </c>
      <c r="J474" s="2">
        <f>IF(GI_Report!$F$6="All",1,IF(E474=GI_Report!$F$6,1,0))</f>
        <v>1</v>
      </c>
      <c r="K474" s="2" t="str">
        <f>IF(AND(H474=1,I474=1,J474=1),COUNTIFS($H$2:H474,1,$I$2:I474,1,$J$2:J474,1),"")</f>
        <v/>
      </c>
    </row>
    <row r="475" spans="1:11" ht="14.5" x14ac:dyDescent="0.35">
      <c r="A475" s="2" t="s">
        <v>2535</v>
      </c>
      <c r="B475" s="5">
        <v>46084</v>
      </c>
      <c r="C475" s="2" t="s">
        <v>2322</v>
      </c>
      <c r="D475" s="2" t="s">
        <v>274</v>
      </c>
      <c r="E475" s="3" t="s">
        <v>275</v>
      </c>
      <c r="F475" s="2">
        <v>10</v>
      </c>
      <c r="G475" s="2" t="s">
        <v>262</v>
      </c>
      <c r="H475" s="2">
        <f>IF(AND(B475&gt;=GI_Report!$C$4,B475&lt;=GI_Report!$E$4),1,0)</f>
        <v>0</v>
      </c>
      <c r="I475" s="2">
        <f>IF(GI_Report!$C$6="All",1,IF(C475=GI_Report!$C$6,1,0))</f>
        <v>1</v>
      </c>
      <c r="J475" s="2">
        <f>IF(GI_Report!$F$6="All",1,IF(E475=GI_Report!$F$6,1,0))</f>
        <v>1</v>
      </c>
      <c r="K475" s="2" t="str">
        <f>IF(AND(H475=1,I475=1,J475=1),COUNTIFS($H$2:H475,1,$I$2:I475,1,$J$2:J475,1),"")</f>
        <v/>
      </c>
    </row>
    <row r="476" spans="1:11" ht="14.5" x14ac:dyDescent="0.35">
      <c r="A476" s="2" t="s">
        <v>2536</v>
      </c>
      <c r="B476" s="5">
        <v>46202</v>
      </c>
      <c r="C476" s="2" t="s">
        <v>2091</v>
      </c>
      <c r="D476" s="2" t="s">
        <v>450</v>
      </c>
      <c r="E476" s="3" t="s">
        <v>451</v>
      </c>
      <c r="F476" s="2">
        <v>15</v>
      </c>
      <c r="G476" s="2" t="s">
        <v>121</v>
      </c>
      <c r="H476" s="2">
        <f>IF(AND(B476&gt;=GI_Report!$C$4,B476&lt;=GI_Report!$E$4),1,0)</f>
        <v>0</v>
      </c>
      <c r="I476" s="2">
        <f>IF(GI_Report!$C$6="All",1,IF(C476=GI_Report!$C$6,1,0))</f>
        <v>1</v>
      </c>
      <c r="J476" s="2">
        <f>IF(GI_Report!$F$6="All",1,IF(E476=GI_Report!$F$6,1,0))</f>
        <v>1</v>
      </c>
      <c r="K476" s="2" t="str">
        <f>IF(AND(H476=1,I476=1,J476=1),COUNTIFS($H$2:H476,1,$I$2:I476,1,$J$2:J476,1),"")</f>
        <v/>
      </c>
    </row>
    <row r="477" spans="1:11" ht="14.5" x14ac:dyDescent="0.35">
      <c r="A477" s="2" t="s">
        <v>2537</v>
      </c>
      <c r="B477" s="5">
        <v>46097</v>
      </c>
      <c r="C477" s="2" t="s">
        <v>2191</v>
      </c>
      <c r="D477" s="2" t="s">
        <v>115</v>
      </c>
      <c r="E477" s="3" t="s">
        <v>116</v>
      </c>
      <c r="F477" s="2">
        <v>10</v>
      </c>
      <c r="G477" s="2" t="s">
        <v>15</v>
      </c>
      <c r="H477" s="2">
        <f>IF(AND(B477&gt;=GI_Report!$C$4,B477&lt;=GI_Report!$E$4),1,0)</f>
        <v>0</v>
      </c>
      <c r="I477" s="2">
        <f>IF(GI_Report!$C$6="All",1,IF(C477=GI_Report!$C$6,1,0))</f>
        <v>1</v>
      </c>
      <c r="J477" s="2">
        <f>IF(GI_Report!$F$6="All",1,IF(E477=GI_Report!$F$6,1,0))</f>
        <v>1</v>
      </c>
      <c r="K477" s="2" t="str">
        <f>IF(AND(H477=1,I477=1,J477=1),COUNTIFS($H$2:H477,1,$I$2:I477,1,$J$2:J477,1),"")</f>
        <v/>
      </c>
    </row>
    <row r="478" spans="1:11" ht="14.5" x14ac:dyDescent="0.35">
      <c r="A478" s="2" t="s">
        <v>2538</v>
      </c>
      <c r="B478" s="5">
        <v>46116</v>
      </c>
      <c r="C478" s="2" t="s">
        <v>2047</v>
      </c>
      <c r="D478" s="2" t="s">
        <v>311</v>
      </c>
      <c r="E478" s="3" t="s">
        <v>312</v>
      </c>
      <c r="F478" s="2">
        <v>30</v>
      </c>
      <c r="G478" s="2" t="s">
        <v>15</v>
      </c>
      <c r="H478" s="2">
        <f>IF(AND(B478&gt;=GI_Report!$C$4,B478&lt;=GI_Report!$E$4),1,0)</f>
        <v>0</v>
      </c>
      <c r="I478" s="2">
        <f>IF(GI_Report!$C$6="All",1,IF(C478=GI_Report!$C$6,1,0))</f>
        <v>1</v>
      </c>
      <c r="J478" s="2">
        <f>IF(GI_Report!$F$6="All",1,IF(E478=GI_Report!$F$6,1,0))</f>
        <v>1</v>
      </c>
      <c r="K478" s="2" t="str">
        <f>IF(AND(H478=1,I478=1,J478=1),COUNTIFS($H$2:H478,1,$I$2:I478,1,$J$2:J478,1),"")</f>
        <v/>
      </c>
    </row>
    <row r="479" spans="1:11" ht="14.5" x14ac:dyDescent="0.35">
      <c r="A479" s="2" t="s">
        <v>2539</v>
      </c>
      <c r="B479" s="5">
        <v>46040</v>
      </c>
      <c r="C479" s="2" t="s">
        <v>2035</v>
      </c>
      <c r="D479" s="2" t="s">
        <v>57</v>
      </c>
      <c r="E479" s="3" t="s">
        <v>58</v>
      </c>
      <c r="F479" s="2">
        <v>24</v>
      </c>
      <c r="G479" s="2" t="s">
        <v>15</v>
      </c>
      <c r="H479" s="2">
        <f>IF(AND(B479&gt;=GI_Report!$C$4,B479&lt;=GI_Report!$E$4),1,0)</f>
        <v>0</v>
      </c>
      <c r="I479" s="2">
        <f>IF(GI_Report!$C$6="All",1,IF(C479=GI_Report!$C$6,1,0))</f>
        <v>1</v>
      </c>
      <c r="J479" s="2">
        <f>IF(GI_Report!$F$6="All",1,IF(E479=GI_Report!$F$6,1,0))</f>
        <v>1</v>
      </c>
      <c r="K479" s="2" t="str">
        <f>IF(AND(H479=1,I479=1,J479=1),COUNTIFS($H$2:H479,1,$I$2:I479,1,$J$2:J479,1),"")</f>
        <v/>
      </c>
    </row>
    <row r="480" spans="1:11" ht="14.5" x14ac:dyDescent="0.35">
      <c r="A480" s="2" t="s">
        <v>2540</v>
      </c>
      <c r="B480" s="5">
        <v>46042</v>
      </c>
      <c r="C480" s="2" t="s">
        <v>1989</v>
      </c>
      <c r="D480" s="2" t="s">
        <v>299</v>
      </c>
      <c r="E480" s="3" t="s">
        <v>300</v>
      </c>
      <c r="F480" s="2">
        <v>36</v>
      </c>
      <c r="G480" s="2" t="s">
        <v>262</v>
      </c>
      <c r="H480" s="2">
        <f>IF(AND(B480&gt;=GI_Report!$C$4,B480&lt;=GI_Report!$E$4),1,0)</f>
        <v>0</v>
      </c>
      <c r="I480" s="2">
        <f>IF(GI_Report!$C$6="All",1,IF(C480=GI_Report!$C$6,1,0))</f>
        <v>1</v>
      </c>
      <c r="J480" s="2">
        <f>IF(GI_Report!$F$6="All",1,IF(E480=GI_Report!$F$6,1,0))</f>
        <v>1</v>
      </c>
      <c r="K480" s="2" t="str">
        <f>IF(AND(H480=1,I480=1,J480=1),COUNTIFS($H$2:H480,1,$I$2:I480,1,$J$2:J480,1),"")</f>
        <v/>
      </c>
    </row>
    <row r="481" spans="1:11" ht="14.5" x14ac:dyDescent="0.35">
      <c r="A481" s="2" t="s">
        <v>2541</v>
      </c>
      <c r="B481" s="5">
        <v>46088</v>
      </c>
      <c r="C481" s="2" t="s">
        <v>2191</v>
      </c>
      <c r="D481" s="2" t="s">
        <v>458</v>
      </c>
      <c r="E481" s="3" t="s">
        <v>459</v>
      </c>
      <c r="F481" s="2">
        <v>48</v>
      </c>
      <c r="G481" s="2" t="s">
        <v>121</v>
      </c>
      <c r="H481" s="2">
        <f>IF(AND(B481&gt;=GI_Report!$C$4,B481&lt;=GI_Report!$E$4),1,0)</f>
        <v>0</v>
      </c>
      <c r="I481" s="2">
        <f>IF(GI_Report!$C$6="All",1,IF(C481=GI_Report!$C$6,1,0))</f>
        <v>1</v>
      </c>
      <c r="J481" s="2">
        <f>IF(GI_Report!$F$6="All",1,IF(E481=GI_Report!$F$6,1,0))</f>
        <v>1</v>
      </c>
      <c r="K481" s="2" t="str">
        <f>IF(AND(H481=1,I481=1,J481=1),COUNTIFS($H$2:H481,1,$I$2:I481,1,$J$2:J481,1),"")</f>
        <v/>
      </c>
    </row>
    <row r="482" spans="1:11" ht="14.5" x14ac:dyDescent="0.35">
      <c r="A482" s="2" t="s">
        <v>2542</v>
      </c>
      <c r="B482" s="5">
        <v>46169</v>
      </c>
      <c r="C482" s="2" t="s">
        <v>2324</v>
      </c>
      <c r="D482" s="2" t="s">
        <v>466</v>
      </c>
      <c r="E482" s="3" t="s">
        <v>467</v>
      </c>
      <c r="F482" s="2">
        <v>30</v>
      </c>
      <c r="G482" s="2" t="s">
        <v>121</v>
      </c>
      <c r="H482" s="2">
        <f>IF(AND(B482&gt;=GI_Report!$C$4,B482&lt;=GI_Report!$E$4),1,0)</f>
        <v>0</v>
      </c>
      <c r="I482" s="2">
        <f>IF(GI_Report!$C$6="All",1,IF(C482=GI_Report!$C$6,1,0))</f>
        <v>1</v>
      </c>
      <c r="J482" s="2">
        <f>IF(GI_Report!$F$6="All",1,IF(E482=GI_Report!$F$6,1,0))</f>
        <v>1</v>
      </c>
      <c r="K482" s="2" t="str">
        <f>IF(AND(H482=1,I482=1,J482=1),COUNTIFS($H$2:H482,1,$I$2:I482,1,$J$2:J482,1),"")</f>
        <v/>
      </c>
    </row>
    <row r="483" spans="1:11" ht="14.5" x14ac:dyDescent="0.35">
      <c r="A483" s="2" t="s">
        <v>2543</v>
      </c>
      <c r="B483" s="5">
        <v>46124</v>
      </c>
      <c r="C483" s="2" t="s">
        <v>2146</v>
      </c>
      <c r="D483" s="2" t="s">
        <v>320</v>
      </c>
      <c r="E483" s="3" t="s">
        <v>321</v>
      </c>
      <c r="F483" s="2">
        <v>60</v>
      </c>
      <c r="G483" s="2" t="s">
        <v>15</v>
      </c>
      <c r="H483" s="2">
        <f>IF(AND(B483&gt;=GI_Report!$C$4,B483&lt;=GI_Report!$E$4),1,0)</f>
        <v>0</v>
      </c>
      <c r="I483" s="2">
        <f>IF(GI_Report!$C$6="All",1,IF(C483=GI_Report!$C$6,1,0))</f>
        <v>1</v>
      </c>
      <c r="J483" s="2">
        <f>IF(GI_Report!$F$6="All",1,IF(E483=GI_Report!$F$6,1,0))</f>
        <v>1</v>
      </c>
      <c r="K483" s="2" t="str">
        <f>IF(AND(H483=1,I483=1,J483=1),COUNTIFS($H$2:H483,1,$I$2:I483,1,$J$2:J483,1),"")</f>
        <v/>
      </c>
    </row>
    <row r="484" spans="1:11" ht="14.5" x14ac:dyDescent="0.35">
      <c r="A484" s="2" t="s">
        <v>2544</v>
      </c>
      <c r="B484" s="5">
        <v>46032</v>
      </c>
      <c r="C484" s="2" t="s">
        <v>2014</v>
      </c>
      <c r="D484" s="2" t="s">
        <v>472</v>
      </c>
      <c r="E484" s="3" t="s">
        <v>473</v>
      </c>
      <c r="F484" s="2">
        <v>10</v>
      </c>
      <c r="G484" s="2" t="s">
        <v>121</v>
      </c>
      <c r="H484" s="2">
        <f>IF(AND(B484&gt;=GI_Report!$C$4,B484&lt;=GI_Report!$E$4),1,0)</f>
        <v>0</v>
      </c>
      <c r="I484" s="2">
        <f>IF(GI_Report!$C$6="All",1,IF(C484=GI_Report!$C$6,1,0))</f>
        <v>1</v>
      </c>
      <c r="J484" s="2">
        <f>IF(GI_Report!$F$6="All",1,IF(E484=GI_Report!$F$6,1,0))</f>
        <v>1</v>
      </c>
      <c r="K484" s="2" t="str">
        <f>IF(AND(H484=1,I484=1,J484=1),COUNTIFS($H$2:H484,1,$I$2:I484,1,$J$2:J484,1),"")</f>
        <v/>
      </c>
    </row>
    <row r="485" spans="1:11" ht="14.5" x14ac:dyDescent="0.35">
      <c r="A485" s="2" t="s">
        <v>2545</v>
      </c>
      <c r="B485" s="5">
        <v>46189</v>
      </c>
      <c r="C485" s="2" t="s">
        <v>2143</v>
      </c>
      <c r="D485" s="2" t="s">
        <v>433</v>
      </c>
      <c r="E485" s="3" t="s">
        <v>434</v>
      </c>
      <c r="F485" s="2">
        <v>36</v>
      </c>
      <c r="G485" s="2" t="s">
        <v>121</v>
      </c>
      <c r="H485" s="2">
        <f>IF(AND(B485&gt;=GI_Report!$C$4,B485&lt;=GI_Report!$E$4),1,0)</f>
        <v>0</v>
      </c>
      <c r="I485" s="2">
        <f>IF(GI_Report!$C$6="All",1,IF(C485=GI_Report!$C$6,1,0))</f>
        <v>1</v>
      </c>
      <c r="J485" s="2">
        <f>IF(GI_Report!$F$6="All",1,IF(E485=GI_Report!$F$6,1,0))</f>
        <v>1</v>
      </c>
      <c r="K485" s="2" t="str">
        <f>IF(AND(H485=1,I485=1,J485=1),COUNTIFS($H$2:H485,1,$I$2:I485,1,$J$2:J485,1),"")</f>
        <v/>
      </c>
    </row>
    <row r="486" spans="1:11" ht="14.5" x14ac:dyDescent="0.35">
      <c r="A486" s="2" t="s">
        <v>2546</v>
      </c>
      <c r="B486" s="5">
        <v>46150</v>
      </c>
      <c r="C486" s="2" t="s">
        <v>2168</v>
      </c>
      <c r="D486" s="2" t="s">
        <v>148</v>
      </c>
      <c r="E486" s="3" t="s">
        <v>149</v>
      </c>
      <c r="F486" s="2">
        <v>12</v>
      </c>
      <c r="G486" s="2" t="s">
        <v>121</v>
      </c>
      <c r="H486" s="2">
        <f>IF(AND(B486&gt;=GI_Report!$C$4,B486&lt;=GI_Report!$E$4),1,0)</f>
        <v>0</v>
      </c>
      <c r="I486" s="2">
        <f>IF(GI_Report!$C$6="All",1,IF(C486=GI_Report!$C$6,1,0))</f>
        <v>1</v>
      </c>
      <c r="J486" s="2">
        <f>IF(GI_Report!$F$6="All",1,IF(E486=GI_Report!$F$6,1,0))</f>
        <v>1</v>
      </c>
      <c r="K486" s="2" t="str">
        <f>IF(AND(H486=1,I486=1,J486=1),COUNTIFS($H$2:H486,1,$I$2:I486,1,$J$2:J486,1),"")</f>
        <v/>
      </c>
    </row>
    <row r="487" spans="1:11" ht="14.5" x14ac:dyDescent="0.35">
      <c r="A487" s="2" t="s">
        <v>2547</v>
      </c>
      <c r="B487" s="5">
        <v>46180</v>
      </c>
      <c r="C487" s="2" t="s">
        <v>2040</v>
      </c>
      <c r="D487" s="2" t="s">
        <v>383</v>
      </c>
      <c r="E487" s="3" t="s">
        <v>384</v>
      </c>
      <c r="F487" s="2">
        <v>15</v>
      </c>
      <c r="G487" s="2" t="s">
        <v>121</v>
      </c>
      <c r="H487" s="2">
        <f>IF(AND(B487&gt;=GI_Report!$C$4,B487&lt;=GI_Report!$E$4),1,0)</f>
        <v>0</v>
      </c>
      <c r="I487" s="2">
        <f>IF(GI_Report!$C$6="All",1,IF(C487=GI_Report!$C$6,1,0))</f>
        <v>1</v>
      </c>
      <c r="J487" s="2">
        <f>IF(GI_Report!$F$6="All",1,IF(E487=GI_Report!$F$6,1,0))</f>
        <v>1</v>
      </c>
      <c r="K487" s="2" t="str">
        <f>IF(AND(H487=1,I487=1,J487=1),COUNTIFS($H$2:H487,1,$I$2:I487,1,$J$2:J487,1),"")</f>
        <v/>
      </c>
    </row>
    <row r="488" spans="1:11" ht="14.5" x14ac:dyDescent="0.35">
      <c r="A488" s="2" t="s">
        <v>2548</v>
      </c>
      <c r="B488" s="5">
        <v>46055</v>
      </c>
      <c r="C488" s="2" t="s">
        <v>2049</v>
      </c>
      <c r="D488" s="2" t="s">
        <v>34</v>
      </c>
      <c r="E488" s="3" t="s">
        <v>35</v>
      </c>
      <c r="F488" s="2">
        <v>10</v>
      </c>
      <c r="G488" s="2" t="s">
        <v>15</v>
      </c>
      <c r="H488" s="2">
        <f>IF(AND(B488&gt;=GI_Report!$C$4,B488&lt;=GI_Report!$E$4),1,0)</f>
        <v>1</v>
      </c>
      <c r="I488" s="2">
        <f>IF(GI_Report!$C$6="All",1,IF(C488=GI_Report!$C$6,1,0))</f>
        <v>1</v>
      </c>
      <c r="J488" s="2">
        <f>IF(GI_Report!$F$6="All",1,IF(E488=GI_Report!$F$6,1,0))</f>
        <v>1</v>
      </c>
      <c r="K488" s="2">
        <f>IF(AND(H488=1,I488=1,J488=1),COUNTIFS($H$2:H488,1,$I$2:I488,1,$J$2:J488,1),"")</f>
        <v>77</v>
      </c>
    </row>
    <row r="489" spans="1:11" ht="14.5" x14ac:dyDescent="0.35">
      <c r="A489" s="2" t="s">
        <v>2549</v>
      </c>
      <c r="B489" s="5">
        <v>46143</v>
      </c>
      <c r="C489" s="2" t="s">
        <v>2091</v>
      </c>
      <c r="D489" s="2" t="s">
        <v>230</v>
      </c>
      <c r="E489" s="3" t="s">
        <v>231</v>
      </c>
      <c r="F489" s="2">
        <v>10</v>
      </c>
      <c r="G489" s="2" t="s">
        <v>121</v>
      </c>
      <c r="H489" s="2">
        <f>IF(AND(B489&gt;=GI_Report!$C$4,B489&lt;=GI_Report!$E$4),1,0)</f>
        <v>0</v>
      </c>
      <c r="I489" s="2">
        <f>IF(GI_Report!$C$6="All",1,IF(C489=GI_Report!$C$6,1,0))</f>
        <v>1</v>
      </c>
      <c r="J489" s="2">
        <f>IF(GI_Report!$F$6="All",1,IF(E489=GI_Report!$F$6,1,0))</f>
        <v>1</v>
      </c>
      <c r="K489" s="2" t="str">
        <f>IF(AND(H489=1,I489=1,J489=1),COUNTIFS($H$2:H489,1,$I$2:I489,1,$J$2:J489,1),"")</f>
        <v/>
      </c>
    </row>
    <row r="490" spans="1:11" ht="14.5" x14ac:dyDescent="0.35">
      <c r="A490" s="2" t="s">
        <v>2550</v>
      </c>
      <c r="B490" s="5">
        <v>46163</v>
      </c>
      <c r="C490" s="2" t="s">
        <v>2053</v>
      </c>
      <c r="D490" s="2" t="s">
        <v>431</v>
      </c>
      <c r="E490" s="3" t="s">
        <v>432</v>
      </c>
      <c r="F490" s="2">
        <v>20</v>
      </c>
      <c r="G490" s="2" t="s">
        <v>121</v>
      </c>
      <c r="H490" s="2">
        <f>IF(AND(B490&gt;=GI_Report!$C$4,B490&lt;=GI_Report!$E$4),1,0)</f>
        <v>0</v>
      </c>
      <c r="I490" s="2">
        <f>IF(GI_Report!$C$6="All",1,IF(C490=GI_Report!$C$6,1,0))</f>
        <v>1</v>
      </c>
      <c r="J490" s="2">
        <f>IF(GI_Report!$F$6="All",1,IF(E490=GI_Report!$F$6,1,0))</f>
        <v>1</v>
      </c>
      <c r="K490" s="2" t="str">
        <f>IF(AND(H490=1,I490=1,J490=1),COUNTIFS($H$2:H490,1,$I$2:I490,1,$J$2:J490,1),"")</f>
        <v/>
      </c>
    </row>
    <row r="491" spans="1:11" ht="14.5" x14ac:dyDescent="0.35">
      <c r="A491" s="2" t="s">
        <v>2551</v>
      </c>
      <c r="B491" s="5">
        <v>46134</v>
      </c>
      <c r="C491" s="2" t="s">
        <v>2179</v>
      </c>
      <c r="D491" s="2" t="s">
        <v>450</v>
      </c>
      <c r="E491" s="3" t="s">
        <v>451</v>
      </c>
      <c r="F491" s="2">
        <v>20</v>
      </c>
      <c r="G491" s="2" t="s">
        <v>121</v>
      </c>
      <c r="H491" s="2">
        <f>IF(AND(B491&gt;=GI_Report!$C$4,B491&lt;=GI_Report!$E$4),1,0)</f>
        <v>0</v>
      </c>
      <c r="I491" s="2">
        <f>IF(GI_Report!$C$6="All",1,IF(C491=GI_Report!$C$6,1,0))</f>
        <v>1</v>
      </c>
      <c r="J491" s="2">
        <f>IF(GI_Report!$F$6="All",1,IF(E491=GI_Report!$F$6,1,0))</f>
        <v>1</v>
      </c>
      <c r="K491" s="2" t="str">
        <f>IF(AND(H491=1,I491=1,J491=1),COUNTIFS($H$2:H491,1,$I$2:I491,1,$J$2:J491,1),"")</f>
        <v/>
      </c>
    </row>
    <row r="492" spans="1:11" ht="14.5" x14ac:dyDescent="0.35">
      <c r="A492" s="2" t="s">
        <v>2552</v>
      </c>
      <c r="B492" s="5">
        <v>46091</v>
      </c>
      <c r="C492" s="2" t="s">
        <v>2040</v>
      </c>
      <c r="D492" s="2" t="s">
        <v>62</v>
      </c>
      <c r="E492" s="3" t="s">
        <v>63</v>
      </c>
      <c r="F492" s="2">
        <v>36</v>
      </c>
      <c r="G492" s="2" t="s">
        <v>15</v>
      </c>
      <c r="H492" s="2">
        <f>IF(AND(B492&gt;=GI_Report!$C$4,B492&lt;=GI_Report!$E$4),1,0)</f>
        <v>0</v>
      </c>
      <c r="I492" s="2">
        <f>IF(GI_Report!$C$6="All",1,IF(C492=GI_Report!$C$6,1,0))</f>
        <v>1</v>
      </c>
      <c r="J492" s="2">
        <f>IF(GI_Report!$F$6="All",1,IF(E492=GI_Report!$F$6,1,0))</f>
        <v>1</v>
      </c>
      <c r="K492" s="2" t="str">
        <f>IF(AND(H492=1,I492=1,J492=1),COUNTIFS($H$2:H492,1,$I$2:I492,1,$J$2:J492,1),"")</f>
        <v/>
      </c>
    </row>
    <row r="493" spans="1:11" ht="14.5" x14ac:dyDescent="0.35">
      <c r="A493" s="2" t="s">
        <v>2553</v>
      </c>
      <c r="B493" s="5">
        <v>46170</v>
      </c>
      <c r="C493" s="2" t="s">
        <v>2168</v>
      </c>
      <c r="D493" s="2" t="s">
        <v>186</v>
      </c>
      <c r="E493" s="3" t="s">
        <v>187</v>
      </c>
      <c r="F493" s="2">
        <v>12</v>
      </c>
      <c r="G493" s="2" t="s">
        <v>121</v>
      </c>
      <c r="H493" s="2">
        <f>IF(AND(B493&gt;=GI_Report!$C$4,B493&lt;=GI_Report!$E$4),1,0)</f>
        <v>0</v>
      </c>
      <c r="I493" s="2">
        <f>IF(GI_Report!$C$6="All",1,IF(C493=GI_Report!$C$6,1,0))</f>
        <v>1</v>
      </c>
      <c r="J493" s="2">
        <f>IF(GI_Report!$F$6="All",1,IF(E493=GI_Report!$F$6,1,0))</f>
        <v>1</v>
      </c>
      <c r="K493" s="2" t="str">
        <f>IF(AND(H493=1,I493=1,J493=1),COUNTIFS($H$2:H493,1,$I$2:I493,1,$J$2:J493,1),"")</f>
        <v/>
      </c>
    </row>
    <row r="494" spans="1:11" ht="14.5" x14ac:dyDescent="0.35">
      <c r="A494" s="2" t="s">
        <v>2554</v>
      </c>
      <c r="B494" s="5">
        <v>46136</v>
      </c>
      <c r="C494" s="2" t="s">
        <v>2023</v>
      </c>
      <c r="D494" s="2" t="s">
        <v>25</v>
      </c>
      <c r="E494" s="3" t="s">
        <v>26</v>
      </c>
      <c r="F494" s="2">
        <v>5</v>
      </c>
      <c r="G494" s="2" t="s">
        <v>15</v>
      </c>
      <c r="H494" s="2">
        <f>IF(AND(B494&gt;=GI_Report!$C$4,B494&lt;=GI_Report!$E$4),1,0)</f>
        <v>0</v>
      </c>
      <c r="I494" s="2">
        <f>IF(GI_Report!$C$6="All",1,IF(C494=GI_Report!$C$6,1,0))</f>
        <v>1</v>
      </c>
      <c r="J494" s="2">
        <f>IF(GI_Report!$F$6="All",1,IF(E494=GI_Report!$F$6,1,0))</f>
        <v>1</v>
      </c>
      <c r="K494" s="2" t="str">
        <f>IF(AND(H494=1,I494=1,J494=1),COUNTIFS($H$2:H494,1,$I$2:I494,1,$J$2:J494,1),"")</f>
        <v/>
      </c>
    </row>
    <row r="495" spans="1:11" ht="14.5" x14ac:dyDescent="0.35">
      <c r="A495" s="2" t="s">
        <v>2555</v>
      </c>
      <c r="B495" s="5">
        <v>46070</v>
      </c>
      <c r="C495" s="2" t="s">
        <v>2075</v>
      </c>
      <c r="D495" s="2" t="s">
        <v>216</v>
      </c>
      <c r="E495" s="3" t="s">
        <v>217</v>
      </c>
      <c r="F495" s="2">
        <v>24</v>
      </c>
      <c r="G495" s="2" t="s">
        <v>121</v>
      </c>
      <c r="H495" s="2">
        <f>IF(AND(B495&gt;=GI_Report!$C$4,B495&lt;=GI_Report!$E$4),1,0)</f>
        <v>1</v>
      </c>
      <c r="I495" s="2">
        <f>IF(GI_Report!$C$6="All",1,IF(C495=GI_Report!$C$6,1,0))</f>
        <v>1</v>
      </c>
      <c r="J495" s="2">
        <f>IF(GI_Report!$F$6="All",1,IF(E495=GI_Report!$F$6,1,0))</f>
        <v>1</v>
      </c>
      <c r="K495" s="2">
        <f>IF(AND(H495=1,I495=1,J495=1),COUNTIFS($H$2:H495,1,$I$2:I495,1,$J$2:J495,1),"")</f>
        <v>78</v>
      </c>
    </row>
    <row r="496" spans="1:11" ht="14.5" x14ac:dyDescent="0.35">
      <c r="A496" s="2" t="s">
        <v>2556</v>
      </c>
      <c r="B496" s="5">
        <v>46173</v>
      </c>
      <c r="C496" s="2" t="s">
        <v>2246</v>
      </c>
      <c r="D496" s="2" t="s">
        <v>177</v>
      </c>
      <c r="E496" s="3" t="s">
        <v>178</v>
      </c>
      <c r="F496" s="2">
        <v>24</v>
      </c>
      <c r="G496" s="2" t="s">
        <v>121</v>
      </c>
      <c r="H496" s="2">
        <f>IF(AND(B496&gt;=GI_Report!$C$4,B496&lt;=GI_Report!$E$4),1,0)</f>
        <v>0</v>
      </c>
      <c r="I496" s="2">
        <f>IF(GI_Report!$C$6="All",1,IF(C496=GI_Report!$C$6,1,0))</f>
        <v>1</v>
      </c>
      <c r="J496" s="2">
        <f>IF(GI_Report!$F$6="All",1,IF(E496=GI_Report!$F$6,1,0))</f>
        <v>1</v>
      </c>
      <c r="K496" s="2" t="str">
        <f>IF(AND(H496=1,I496=1,J496=1),COUNTIFS($H$2:H496,1,$I$2:I496,1,$J$2:J496,1),"")</f>
        <v/>
      </c>
    </row>
    <row r="497" spans="1:11" ht="14.5" x14ac:dyDescent="0.35">
      <c r="A497" s="2" t="s">
        <v>2557</v>
      </c>
      <c r="B497" s="5">
        <v>46056</v>
      </c>
      <c r="C497" s="2" t="s">
        <v>2043</v>
      </c>
      <c r="D497" s="2" t="s">
        <v>393</v>
      </c>
      <c r="E497" s="3" t="s">
        <v>394</v>
      </c>
      <c r="F497" s="2">
        <v>12</v>
      </c>
      <c r="G497" s="2" t="s">
        <v>121</v>
      </c>
      <c r="H497" s="2">
        <f>IF(AND(B497&gt;=GI_Report!$C$4,B497&lt;=GI_Report!$E$4),1,0)</f>
        <v>1</v>
      </c>
      <c r="I497" s="2">
        <f>IF(GI_Report!$C$6="All",1,IF(C497=GI_Report!$C$6,1,0))</f>
        <v>1</v>
      </c>
      <c r="J497" s="2">
        <f>IF(GI_Report!$F$6="All",1,IF(E497=GI_Report!$F$6,1,0))</f>
        <v>1</v>
      </c>
      <c r="K497" s="2">
        <f>IF(AND(H497=1,I497=1,J497=1),COUNTIFS($H$2:H497,1,$I$2:I497,1,$J$2:J497,1),"")</f>
        <v>79</v>
      </c>
    </row>
    <row r="498" spans="1:11" ht="14.5" x14ac:dyDescent="0.35">
      <c r="A498" s="2" t="s">
        <v>2558</v>
      </c>
      <c r="B498" s="5">
        <v>46060</v>
      </c>
      <c r="C498" s="2" t="s">
        <v>1993</v>
      </c>
      <c r="D498" s="2" t="s">
        <v>125</v>
      </c>
      <c r="E498" s="3" t="s">
        <v>126</v>
      </c>
      <c r="F498" s="2">
        <v>48</v>
      </c>
      <c r="G498" s="2" t="s">
        <v>121</v>
      </c>
      <c r="H498" s="2">
        <f>IF(AND(B498&gt;=GI_Report!$C$4,B498&lt;=GI_Report!$E$4),1,0)</f>
        <v>1</v>
      </c>
      <c r="I498" s="2">
        <f>IF(GI_Report!$C$6="All",1,IF(C498=GI_Report!$C$6,1,0))</f>
        <v>1</v>
      </c>
      <c r="J498" s="2">
        <f>IF(GI_Report!$F$6="All",1,IF(E498=GI_Report!$F$6,1,0))</f>
        <v>1</v>
      </c>
      <c r="K498" s="2">
        <f>IF(AND(H498=1,I498=1,J498=1),COUNTIFS($H$2:H498,1,$I$2:I498,1,$J$2:J498,1),"")</f>
        <v>80</v>
      </c>
    </row>
    <row r="499" spans="1:11" ht="14.5" x14ac:dyDescent="0.35">
      <c r="A499" s="2" t="s">
        <v>2559</v>
      </c>
      <c r="B499" s="5">
        <v>46166</v>
      </c>
      <c r="C499" s="2" t="s">
        <v>2083</v>
      </c>
      <c r="D499" s="2" t="s">
        <v>39</v>
      </c>
      <c r="E499" s="3" t="s">
        <v>40</v>
      </c>
      <c r="F499" s="2">
        <v>60</v>
      </c>
      <c r="G499" s="2" t="s">
        <v>15</v>
      </c>
      <c r="H499" s="2">
        <f>IF(AND(B499&gt;=GI_Report!$C$4,B499&lt;=GI_Report!$E$4),1,0)</f>
        <v>0</v>
      </c>
      <c r="I499" s="2">
        <f>IF(GI_Report!$C$6="All",1,IF(C499=GI_Report!$C$6,1,0))</f>
        <v>1</v>
      </c>
      <c r="J499" s="2">
        <f>IF(GI_Report!$F$6="All",1,IF(E499=GI_Report!$F$6,1,0))</f>
        <v>1</v>
      </c>
      <c r="K499" s="2" t="str">
        <f>IF(AND(H499=1,I499=1,J499=1),COUNTIFS($H$2:H499,1,$I$2:I499,1,$J$2:J499,1),"")</f>
        <v/>
      </c>
    </row>
    <row r="500" spans="1:11" ht="14.5" x14ac:dyDescent="0.35">
      <c r="A500" s="2" t="s">
        <v>2560</v>
      </c>
      <c r="B500" s="5">
        <v>46028</v>
      </c>
      <c r="C500" s="2" t="s">
        <v>2148</v>
      </c>
      <c r="D500" s="2" t="s">
        <v>110</v>
      </c>
      <c r="E500" s="3" t="s">
        <v>111</v>
      </c>
      <c r="F500" s="2">
        <v>15</v>
      </c>
      <c r="G500" s="2" t="s">
        <v>15</v>
      </c>
      <c r="H500" s="2">
        <f>IF(AND(B500&gt;=GI_Report!$C$4,B500&lt;=GI_Report!$E$4),1,0)</f>
        <v>0</v>
      </c>
      <c r="I500" s="2">
        <f>IF(GI_Report!$C$6="All",1,IF(C500=GI_Report!$C$6,1,0))</f>
        <v>1</v>
      </c>
      <c r="J500" s="2">
        <f>IF(GI_Report!$F$6="All",1,IF(E500=GI_Report!$F$6,1,0))</f>
        <v>1</v>
      </c>
      <c r="K500" s="2" t="str">
        <f>IF(AND(H500=1,I500=1,J500=1),COUNTIFS($H$2:H500,1,$I$2:I500,1,$J$2:J500,1),"")</f>
        <v/>
      </c>
    </row>
    <row r="501" spans="1:11" ht="14.5" x14ac:dyDescent="0.35">
      <c r="A501" s="2" t="s">
        <v>2561</v>
      </c>
      <c r="B501" s="5">
        <v>46203</v>
      </c>
      <c r="C501" s="2" t="s">
        <v>2031</v>
      </c>
      <c r="D501" s="2" t="s">
        <v>456</v>
      </c>
      <c r="E501" s="3" t="s">
        <v>457</v>
      </c>
      <c r="F501" s="2">
        <v>10</v>
      </c>
      <c r="G501" s="2" t="s">
        <v>121</v>
      </c>
      <c r="H501" s="2">
        <f>IF(AND(B501&gt;=GI_Report!$C$4,B501&lt;=GI_Report!$E$4),1,0)</f>
        <v>0</v>
      </c>
      <c r="I501" s="2">
        <f>IF(GI_Report!$C$6="All",1,IF(C501=GI_Report!$C$6,1,0))</f>
        <v>1</v>
      </c>
      <c r="J501" s="2">
        <f>IF(GI_Report!$F$6="All",1,IF(E501=GI_Report!$F$6,1,0))</f>
        <v>1</v>
      </c>
      <c r="K501" s="2" t="str">
        <f>IF(AND(H501=1,I501=1,J501=1),COUNTIFS($H$2:H501,1,$I$2:I501,1,$J$2:J501,1),"")</f>
        <v/>
      </c>
    </row>
    <row r="502" spans="1:11" ht="14.5" x14ac:dyDescent="0.35">
      <c r="A502" s="2" t="s">
        <v>2562</v>
      </c>
      <c r="B502" s="5">
        <v>46189</v>
      </c>
      <c r="C502" s="2" t="s">
        <v>1989</v>
      </c>
      <c r="D502" s="2" t="s">
        <v>427</v>
      </c>
      <c r="E502" s="3" t="s">
        <v>428</v>
      </c>
      <c r="F502" s="2">
        <v>12</v>
      </c>
      <c r="G502" s="2" t="s">
        <v>121</v>
      </c>
      <c r="H502" s="2">
        <f>IF(AND(B502&gt;=GI_Report!$C$4,B502&lt;=GI_Report!$E$4),1,0)</f>
        <v>0</v>
      </c>
      <c r="I502" s="2">
        <f>IF(GI_Report!$C$6="All",1,IF(C502=GI_Report!$C$6,1,0))</f>
        <v>1</v>
      </c>
      <c r="J502" s="2">
        <f>IF(GI_Report!$F$6="All",1,IF(E502=GI_Report!$F$6,1,0))</f>
        <v>1</v>
      </c>
      <c r="K502" s="2" t="str">
        <f>IF(AND(H502=1,I502=1,J502=1),COUNTIFS($H$2:H502,1,$I$2:I502,1,$J$2:J502,1),"")</f>
        <v/>
      </c>
    </row>
    <row r="503" spans="1:11" ht="14.5" x14ac:dyDescent="0.35">
      <c r="A503" s="2" t="s">
        <v>2563</v>
      </c>
      <c r="B503" s="5">
        <v>46132</v>
      </c>
      <c r="C503" s="2" t="s">
        <v>2130</v>
      </c>
      <c r="D503" s="2" t="s">
        <v>320</v>
      </c>
      <c r="E503" s="3" t="s">
        <v>321</v>
      </c>
      <c r="F503" s="2">
        <v>24</v>
      </c>
      <c r="G503" s="2" t="s">
        <v>15</v>
      </c>
      <c r="H503" s="2">
        <f>IF(AND(B503&gt;=GI_Report!$C$4,B503&lt;=GI_Report!$E$4),1,0)</f>
        <v>0</v>
      </c>
      <c r="I503" s="2">
        <f>IF(GI_Report!$C$6="All",1,IF(C503=GI_Report!$C$6,1,0))</f>
        <v>1</v>
      </c>
      <c r="J503" s="2">
        <f>IF(GI_Report!$F$6="All",1,IF(E503=GI_Report!$F$6,1,0))</f>
        <v>1</v>
      </c>
      <c r="K503" s="2" t="str">
        <f>IF(AND(H503=1,I503=1,J503=1),COUNTIFS($H$2:H503,1,$I$2:I503,1,$J$2:J503,1),"")</f>
        <v/>
      </c>
    </row>
    <row r="504" spans="1:11" ht="14.5" x14ac:dyDescent="0.35">
      <c r="A504" s="2" t="s">
        <v>2564</v>
      </c>
      <c r="B504" s="5">
        <v>46190</v>
      </c>
      <c r="C504" s="2" t="s">
        <v>2047</v>
      </c>
      <c r="D504" s="2" t="s">
        <v>110</v>
      </c>
      <c r="E504" s="3" t="s">
        <v>111</v>
      </c>
      <c r="F504" s="2">
        <v>15</v>
      </c>
      <c r="G504" s="2" t="s">
        <v>15</v>
      </c>
      <c r="H504" s="2">
        <f>IF(AND(B504&gt;=GI_Report!$C$4,B504&lt;=GI_Report!$E$4),1,0)</f>
        <v>0</v>
      </c>
      <c r="I504" s="2">
        <f>IF(GI_Report!$C$6="All",1,IF(C504=GI_Report!$C$6,1,0))</f>
        <v>1</v>
      </c>
      <c r="J504" s="2">
        <f>IF(GI_Report!$F$6="All",1,IF(E504=GI_Report!$F$6,1,0))</f>
        <v>1</v>
      </c>
      <c r="K504" s="2" t="str">
        <f>IF(AND(H504=1,I504=1,J504=1),COUNTIFS($H$2:H504,1,$I$2:I504,1,$J$2:J504,1),"")</f>
        <v/>
      </c>
    </row>
    <row r="505" spans="1:11" ht="14.5" x14ac:dyDescent="0.35">
      <c r="A505" s="2" t="s">
        <v>2565</v>
      </c>
      <c r="B505" s="5">
        <v>46099</v>
      </c>
      <c r="C505" s="2" t="s">
        <v>2091</v>
      </c>
      <c r="D505" s="2" t="s">
        <v>458</v>
      </c>
      <c r="E505" s="3" t="s">
        <v>459</v>
      </c>
      <c r="F505" s="2">
        <v>60</v>
      </c>
      <c r="G505" s="2" t="s">
        <v>121</v>
      </c>
      <c r="H505" s="2">
        <f>IF(AND(B505&gt;=GI_Report!$C$4,B505&lt;=GI_Report!$E$4),1,0)</f>
        <v>0</v>
      </c>
      <c r="I505" s="2">
        <f>IF(GI_Report!$C$6="All",1,IF(C505=GI_Report!$C$6,1,0))</f>
        <v>1</v>
      </c>
      <c r="J505" s="2">
        <f>IF(GI_Report!$F$6="All",1,IF(E505=GI_Report!$F$6,1,0))</f>
        <v>1</v>
      </c>
      <c r="K505" s="2" t="str">
        <f>IF(AND(H505=1,I505=1,J505=1),COUNTIFS($H$2:H505,1,$I$2:I505,1,$J$2:J505,1),"")</f>
        <v/>
      </c>
    </row>
    <row r="506" spans="1:11" ht="14.5" x14ac:dyDescent="0.35">
      <c r="A506" s="2" t="s">
        <v>2566</v>
      </c>
      <c r="B506" s="5">
        <v>46156</v>
      </c>
      <c r="C506" s="2" t="s">
        <v>2023</v>
      </c>
      <c r="D506" s="2" t="s">
        <v>353</v>
      </c>
      <c r="E506" s="3" t="s">
        <v>354</v>
      </c>
      <c r="F506" s="2">
        <v>30</v>
      </c>
      <c r="G506" s="2" t="s">
        <v>15</v>
      </c>
      <c r="H506" s="2">
        <f>IF(AND(B506&gt;=GI_Report!$C$4,B506&lt;=GI_Report!$E$4),1,0)</f>
        <v>0</v>
      </c>
      <c r="I506" s="2">
        <f>IF(GI_Report!$C$6="All",1,IF(C506=GI_Report!$C$6,1,0))</f>
        <v>1</v>
      </c>
      <c r="J506" s="2">
        <f>IF(GI_Report!$F$6="All",1,IF(E506=GI_Report!$F$6,1,0))</f>
        <v>1</v>
      </c>
      <c r="K506" s="2" t="str">
        <f>IF(AND(H506=1,I506=1,J506=1),COUNTIFS($H$2:H506,1,$I$2:I506,1,$J$2:J506,1),"")</f>
        <v/>
      </c>
    </row>
    <row r="507" spans="1:11" ht="14.5" x14ac:dyDescent="0.35">
      <c r="A507" s="2" t="s">
        <v>2567</v>
      </c>
      <c r="B507" s="5">
        <v>46132</v>
      </c>
      <c r="C507" s="2" t="s">
        <v>2031</v>
      </c>
      <c r="D507" s="2" t="s">
        <v>339</v>
      </c>
      <c r="E507" s="3" t="s">
        <v>340</v>
      </c>
      <c r="F507" s="2">
        <v>5</v>
      </c>
      <c r="G507" s="2" t="s">
        <v>15</v>
      </c>
      <c r="H507" s="2">
        <f>IF(AND(B507&gt;=GI_Report!$C$4,B507&lt;=GI_Report!$E$4),1,0)</f>
        <v>0</v>
      </c>
      <c r="I507" s="2">
        <f>IF(GI_Report!$C$6="All",1,IF(C507=GI_Report!$C$6,1,0))</f>
        <v>1</v>
      </c>
      <c r="J507" s="2">
        <f>IF(GI_Report!$F$6="All",1,IF(E507=GI_Report!$F$6,1,0))</f>
        <v>1</v>
      </c>
      <c r="K507" s="2" t="str">
        <f>IF(AND(H507=1,I507=1,J507=1),COUNTIFS($H$2:H507,1,$I$2:I507,1,$J$2:J507,1),"")</f>
        <v/>
      </c>
    </row>
    <row r="508" spans="1:11" ht="14.5" x14ac:dyDescent="0.35">
      <c r="A508" s="2" t="s">
        <v>2568</v>
      </c>
      <c r="B508" s="5">
        <v>46081</v>
      </c>
      <c r="C508" s="2" t="s">
        <v>2341</v>
      </c>
      <c r="D508" s="2" t="s">
        <v>284</v>
      </c>
      <c r="E508" s="3" t="s">
        <v>285</v>
      </c>
      <c r="F508" s="2">
        <v>24</v>
      </c>
      <c r="G508" s="2" t="s">
        <v>262</v>
      </c>
      <c r="H508" s="2">
        <f>IF(AND(B508&gt;=GI_Report!$C$4,B508&lt;=GI_Report!$E$4),1,0)</f>
        <v>1</v>
      </c>
      <c r="I508" s="2">
        <f>IF(GI_Report!$C$6="All",1,IF(C508=GI_Report!$C$6,1,0))</f>
        <v>1</v>
      </c>
      <c r="J508" s="2">
        <f>IF(GI_Report!$F$6="All",1,IF(E508=GI_Report!$F$6,1,0))</f>
        <v>1</v>
      </c>
      <c r="K508" s="2">
        <f>IF(AND(H508=1,I508=1,J508=1),COUNTIFS($H$2:H508,1,$I$2:I508,1,$J$2:J508,1),"")</f>
        <v>81</v>
      </c>
    </row>
    <row r="509" spans="1:11" ht="14.5" x14ac:dyDescent="0.35">
      <c r="A509" s="2" t="s">
        <v>2569</v>
      </c>
      <c r="B509" s="5">
        <v>46195</v>
      </c>
      <c r="C509" s="2" t="s">
        <v>2421</v>
      </c>
      <c r="D509" s="2" t="s">
        <v>180</v>
      </c>
      <c r="E509" s="3" t="s">
        <v>181</v>
      </c>
      <c r="F509" s="2">
        <v>24</v>
      </c>
      <c r="G509" s="2" t="s">
        <v>121</v>
      </c>
      <c r="H509" s="2">
        <f>IF(AND(B509&gt;=GI_Report!$C$4,B509&lt;=GI_Report!$E$4),1,0)</f>
        <v>0</v>
      </c>
      <c r="I509" s="2">
        <f>IF(GI_Report!$C$6="All",1,IF(C509=GI_Report!$C$6,1,0))</f>
        <v>1</v>
      </c>
      <c r="J509" s="2">
        <f>IF(GI_Report!$F$6="All",1,IF(E509=GI_Report!$F$6,1,0))</f>
        <v>1</v>
      </c>
      <c r="K509" s="2" t="str">
        <f>IF(AND(H509=1,I509=1,J509=1),COUNTIFS($H$2:H509,1,$I$2:I509,1,$J$2:J509,1),"")</f>
        <v/>
      </c>
    </row>
    <row r="510" spans="1:11" ht="14.5" x14ac:dyDescent="0.35">
      <c r="A510" s="2" t="s">
        <v>2570</v>
      </c>
      <c r="B510" s="5">
        <v>46203</v>
      </c>
      <c r="C510" s="2" t="s">
        <v>2143</v>
      </c>
      <c r="D510" s="2" t="s">
        <v>417</v>
      </c>
      <c r="E510" s="3" t="s">
        <v>418</v>
      </c>
      <c r="F510" s="2">
        <v>60</v>
      </c>
      <c r="G510" s="2" t="s">
        <v>121</v>
      </c>
      <c r="H510" s="2">
        <f>IF(AND(B510&gt;=GI_Report!$C$4,B510&lt;=GI_Report!$E$4),1,0)</f>
        <v>0</v>
      </c>
      <c r="I510" s="2">
        <f>IF(GI_Report!$C$6="All",1,IF(C510=GI_Report!$C$6,1,0))</f>
        <v>1</v>
      </c>
      <c r="J510" s="2">
        <f>IF(GI_Report!$F$6="All",1,IF(E510=GI_Report!$F$6,1,0))</f>
        <v>1</v>
      </c>
      <c r="K510" s="2" t="str">
        <f>IF(AND(H510=1,I510=1,J510=1),COUNTIFS($H$2:H510,1,$I$2:I510,1,$J$2:J510,1),"")</f>
        <v/>
      </c>
    </row>
    <row r="511" spans="1:11" ht="14.5" x14ac:dyDescent="0.35">
      <c r="A511" s="2" t="s">
        <v>2571</v>
      </c>
      <c r="B511" s="5">
        <v>46100</v>
      </c>
      <c r="C511" s="2" t="s">
        <v>2070</v>
      </c>
      <c r="D511" s="2" t="s">
        <v>98</v>
      </c>
      <c r="E511" s="3" t="s">
        <v>99</v>
      </c>
      <c r="F511" s="2">
        <v>24</v>
      </c>
      <c r="G511" s="2" t="s">
        <v>15</v>
      </c>
      <c r="H511" s="2">
        <f>IF(AND(B511&gt;=GI_Report!$C$4,B511&lt;=GI_Report!$E$4),1,0)</f>
        <v>0</v>
      </c>
      <c r="I511" s="2">
        <f>IF(GI_Report!$C$6="All",1,IF(C511=GI_Report!$C$6,1,0))</f>
        <v>1</v>
      </c>
      <c r="J511" s="2">
        <f>IF(GI_Report!$F$6="All",1,IF(E511=GI_Report!$F$6,1,0))</f>
        <v>1</v>
      </c>
      <c r="K511" s="2" t="str">
        <f>IF(AND(H511=1,I511=1,J511=1),COUNTIFS($H$2:H511,1,$I$2:I511,1,$J$2:J511,1),"")</f>
        <v/>
      </c>
    </row>
    <row r="512" spans="1:11" ht="14.5" x14ac:dyDescent="0.35">
      <c r="A512" s="2" t="s">
        <v>2572</v>
      </c>
      <c r="B512" s="5">
        <v>46049</v>
      </c>
      <c r="C512" s="2" t="s">
        <v>2319</v>
      </c>
      <c r="D512" s="2" t="s">
        <v>117</v>
      </c>
      <c r="E512" s="3" t="s">
        <v>118</v>
      </c>
      <c r="F512" s="2">
        <v>60</v>
      </c>
      <c r="G512" s="2" t="s">
        <v>121</v>
      </c>
      <c r="H512" s="2">
        <f>IF(AND(B512&gt;=GI_Report!$C$4,B512&lt;=GI_Report!$E$4),1,0)</f>
        <v>0</v>
      </c>
      <c r="I512" s="2">
        <f>IF(GI_Report!$C$6="All",1,IF(C512=GI_Report!$C$6,1,0))</f>
        <v>1</v>
      </c>
      <c r="J512" s="2">
        <f>IF(GI_Report!$F$6="All",1,IF(E512=GI_Report!$F$6,1,0))</f>
        <v>1</v>
      </c>
      <c r="K512" s="2" t="str">
        <f>IF(AND(H512=1,I512=1,J512=1),COUNTIFS($H$2:H512,1,$I$2:I512,1,$J$2:J512,1),"")</f>
        <v/>
      </c>
    </row>
    <row r="513" spans="1:11" ht="14.5" x14ac:dyDescent="0.35">
      <c r="A513" s="2" t="s">
        <v>2573</v>
      </c>
      <c r="B513" s="5">
        <v>46023</v>
      </c>
      <c r="C513" s="2" t="s">
        <v>2025</v>
      </c>
      <c r="D513" s="2" t="s">
        <v>377</v>
      </c>
      <c r="E513" s="3" t="s">
        <v>378</v>
      </c>
      <c r="F513" s="2">
        <v>48</v>
      </c>
      <c r="G513" s="2" t="s">
        <v>121</v>
      </c>
      <c r="H513" s="2">
        <f>IF(AND(B513&gt;=GI_Report!$C$4,B513&lt;=GI_Report!$E$4),1,0)</f>
        <v>0</v>
      </c>
      <c r="I513" s="2">
        <f>IF(GI_Report!$C$6="All",1,IF(C513=GI_Report!$C$6,1,0))</f>
        <v>1</v>
      </c>
      <c r="J513" s="2">
        <f>IF(GI_Report!$F$6="All",1,IF(E513=GI_Report!$F$6,1,0))</f>
        <v>1</v>
      </c>
      <c r="K513" s="2" t="str">
        <f>IF(AND(H513=1,I513=1,J513=1),COUNTIFS($H$2:H513,1,$I$2:I513,1,$J$2:J513,1),"")</f>
        <v/>
      </c>
    </row>
    <row r="514" spans="1:11" ht="14.5" x14ac:dyDescent="0.35">
      <c r="A514" s="2" t="s">
        <v>2574</v>
      </c>
      <c r="B514" s="5">
        <v>46087</v>
      </c>
      <c r="C514" s="2" t="s">
        <v>2281</v>
      </c>
      <c r="D514" s="2" t="s">
        <v>95</v>
      </c>
      <c r="E514" s="3" t="s">
        <v>96</v>
      </c>
      <c r="F514" s="2">
        <v>48</v>
      </c>
      <c r="G514" s="2" t="s">
        <v>15</v>
      </c>
      <c r="H514" s="2">
        <f>IF(AND(B514&gt;=GI_Report!$C$4,B514&lt;=GI_Report!$E$4),1,0)</f>
        <v>0</v>
      </c>
      <c r="I514" s="2">
        <f>IF(GI_Report!$C$6="All",1,IF(C514=GI_Report!$C$6,1,0))</f>
        <v>1</v>
      </c>
      <c r="J514" s="2">
        <f>IF(GI_Report!$F$6="All",1,IF(E514=GI_Report!$F$6,1,0))</f>
        <v>1</v>
      </c>
      <c r="K514" s="2" t="str">
        <f>IF(AND(H514=1,I514=1,J514=1),COUNTIFS($H$2:H514,1,$I$2:I514,1,$J$2:J514,1),"")</f>
        <v/>
      </c>
    </row>
    <row r="515" spans="1:11" ht="14.5" x14ac:dyDescent="0.35">
      <c r="A515" s="2" t="s">
        <v>2575</v>
      </c>
      <c r="B515" s="5">
        <v>46098</v>
      </c>
      <c r="C515" s="2" t="s">
        <v>1989</v>
      </c>
      <c r="D515" s="2" t="s">
        <v>399</v>
      </c>
      <c r="E515" s="3" t="s">
        <v>400</v>
      </c>
      <c r="F515" s="2">
        <v>12</v>
      </c>
      <c r="G515" s="2" t="s">
        <v>121</v>
      </c>
      <c r="H515" s="2">
        <f>IF(AND(B515&gt;=GI_Report!$C$4,B515&lt;=GI_Report!$E$4),1,0)</f>
        <v>0</v>
      </c>
      <c r="I515" s="2">
        <f>IF(GI_Report!$C$6="All",1,IF(C515=GI_Report!$C$6,1,0))</f>
        <v>1</v>
      </c>
      <c r="J515" s="2">
        <f>IF(GI_Report!$F$6="All",1,IF(E515=GI_Report!$F$6,1,0))</f>
        <v>1</v>
      </c>
      <c r="K515" s="2" t="str">
        <f>IF(AND(H515=1,I515=1,J515=1),COUNTIFS($H$2:H515,1,$I$2:I515,1,$J$2:J515,1),"")</f>
        <v/>
      </c>
    </row>
    <row r="516" spans="1:11" ht="14.5" x14ac:dyDescent="0.35">
      <c r="A516" s="2" t="s">
        <v>2576</v>
      </c>
      <c r="B516" s="5">
        <v>46173</v>
      </c>
      <c r="C516" s="2" t="s">
        <v>2049</v>
      </c>
      <c r="D516" s="2" t="s">
        <v>132</v>
      </c>
      <c r="E516" s="3" t="s">
        <v>133</v>
      </c>
      <c r="F516" s="2">
        <v>30</v>
      </c>
      <c r="G516" s="2" t="s">
        <v>121</v>
      </c>
      <c r="H516" s="2">
        <f>IF(AND(B516&gt;=GI_Report!$C$4,B516&lt;=GI_Report!$E$4),1,0)</f>
        <v>0</v>
      </c>
      <c r="I516" s="2">
        <f>IF(GI_Report!$C$6="All",1,IF(C516=GI_Report!$C$6,1,0))</f>
        <v>1</v>
      </c>
      <c r="J516" s="2">
        <f>IF(GI_Report!$F$6="All",1,IF(E516=GI_Report!$F$6,1,0))</f>
        <v>1</v>
      </c>
      <c r="K516" s="2" t="str">
        <f>IF(AND(H516=1,I516=1,J516=1),COUNTIFS($H$2:H516,1,$I$2:I516,1,$J$2:J516,1),"")</f>
        <v/>
      </c>
    </row>
    <row r="517" spans="1:11" ht="14.5" x14ac:dyDescent="0.35">
      <c r="A517" s="2" t="s">
        <v>2577</v>
      </c>
      <c r="B517" s="5">
        <v>46142</v>
      </c>
      <c r="C517" s="2" t="s">
        <v>2086</v>
      </c>
      <c r="D517" s="2" t="s">
        <v>380</v>
      </c>
      <c r="E517" s="3" t="s">
        <v>381</v>
      </c>
      <c r="F517" s="2">
        <v>48</v>
      </c>
      <c r="G517" s="2" t="s">
        <v>121</v>
      </c>
      <c r="H517" s="2">
        <f>IF(AND(B517&gt;=GI_Report!$C$4,B517&lt;=GI_Report!$E$4),1,0)</f>
        <v>0</v>
      </c>
      <c r="I517" s="2">
        <f>IF(GI_Report!$C$6="All",1,IF(C517=GI_Report!$C$6,1,0))</f>
        <v>1</v>
      </c>
      <c r="J517" s="2">
        <f>IF(GI_Report!$F$6="All",1,IF(E517=GI_Report!$F$6,1,0))</f>
        <v>1</v>
      </c>
      <c r="K517" s="2" t="str">
        <f>IF(AND(H517=1,I517=1,J517=1),COUNTIFS($H$2:H517,1,$I$2:I517,1,$J$2:J517,1),"")</f>
        <v/>
      </c>
    </row>
    <row r="518" spans="1:11" ht="14.5" x14ac:dyDescent="0.35">
      <c r="A518" s="2" t="s">
        <v>2578</v>
      </c>
      <c r="B518" s="5">
        <v>46171</v>
      </c>
      <c r="C518" s="2" t="s">
        <v>2094</v>
      </c>
      <c r="D518" s="2" t="s">
        <v>460</v>
      </c>
      <c r="E518" s="3" t="s">
        <v>461</v>
      </c>
      <c r="F518" s="2">
        <v>10</v>
      </c>
      <c r="G518" s="2" t="s">
        <v>121</v>
      </c>
      <c r="H518" s="2">
        <f>IF(AND(B518&gt;=GI_Report!$C$4,B518&lt;=GI_Report!$E$4),1,0)</f>
        <v>0</v>
      </c>
      <c r="I518" s="2">
        <f>IF(GI_Report!$C$6="All",1,IF(C518=GI_Report!$C$6,1,0))</f>
        <v>1</v>
      </c>
      <c r="J518" s="2">
        <f>IF(GI_Report!$F$6="All",1,IF(E518=GI_Report!$F$6,1,0))</f>
        <v>1</v>
      </c>
      <c r="K518" s="2" t="str">
        <f>IF(AND(H518=1,I518=1,J518=1),COUNTIFS($H$2:H518,1,$I$2:I518,1,$J$2:J518,1),"")</f>
        <v/>
      </c>
    </row>
    <row r="519" spans="1:11" ht="14.5" x14ac:dyDescent="0.35">
      <c r="A519" s="2" t="s">
        <v>2579</v>
      </c>
      <c r="B519" s="5">
        <v>46114</v>
      </c>
      <c r="C519" s="2" t="s">
        <v>2010</v>
      </c>
      <c r="D519" s="2" t="s">
        <v>263</v>
      </c>
      <c r="E519" s="3" t="s">
        <v>264</v>
      </c>
      <c r="F519" s="2">
        <v>30</v>
      </c>
      <c r="G519" s="2" t="s">
        <v>262</v>
      </c>
      <c r="H519" s="2">
        <f>IF(AND(B519&gt;=GI_Report!$C$4,B519&lt;=GI_Report!$E$4),1,0)</f>
        <v>0</v>
      </c>
      <c r="I519" s="2">
        <f>IF(GI_Report!$C$6="All",1,IF(C519=GI_Report!$C$6,1,0))</f>
        <v>1</v>
      </c>
      <c r="J519" s="2">
        <f>IF(GI_Report!$F$6="All",1,IF(E519=GI_Report!$F$6,1,0))</f>
        <v>1</v>
      </c>
      <c r="K519" s="2" t="str">
        <f>IF(AND(H519=1,I519=1,J519=1),COUNTIFS($H$2:H519,1,$I$2:I519,1,$J$2:J519,1),"")</f>
        <v/>
      </c>
    </row>
    <row r="520" spans="1:11" ht="14.5" x14ac:dyDescent="0.35">
      <c r="A520" s="2" t="s">
        <v>2580</v>
      </c>
      <c r="B520" s="5">
        <v>46158</v>
      </c>
      <c r="C520" s="2" t="s">
        <v>2058</v>
      </c>
      <c r="D520" s="2" t="s">
        <v>136</v>
      </c>
      <c r="E520" s="3" t="s">
        <v>137</v>
      </c>
      <c r="F520" s="2">
        <v>15</v>
      </c>
      <c r="G520" s="2" t="s">
        <v>121</v>
      </c>
      <c r="H520" s="2">
        <f>IF(AND(B520&gt;=GI_Report!$C$4,B520&lt;=GI_Report!$E$4),1,0)</f>
        <v>0</v>
      </c>
      <c r="I520" s="2">
        <f>IF(GI_Report!$C$6="All",1,IF(C520=GI_Report!$C$6,1,0))</f>
        <v>1</v>
      </c>
      <c r="J520" s="2">
        <f>IF(GI_Report!$F$6="All",1,IF(E520=GI_Report!$F$6,1,0))</f>
        <v>1</v>
      </c>
      <c r="K520" s="2" t="str">
        <f>IF(AND(H520=1,I520=1,J520=1),COUNTIFS($H$2:H520,1,$I$2:I520,1,$J$2:J520,1),"")</f>
        <v/>
      </c>
    </row>
    <row r="521" spans="1:11" ht="14.5" x14ac:dyDescent="0.35">
      <c r="A521" s="2" t="s">
        <v>2581</v>
      </c>
      <c r="B521" s="5">
        <v>46099</v>
      </c>
      <c r="C521" s="2" t="s">
        <v>2029</v>
      </c>
      <c r="D521" s="2" t="s">
        <v>397</v>
      </c>
      <c r="E521" s="3" t="s">
        <v>398</v>
      </c>
      <c r="F521" s="2">
        <v>12</v>
      </c>
      <c r="G521" s="2" t="s">
        <v>121</v>
      </c>
      <c r="H521" s="2">
        <f>IF(AND(B521&gt;=GI_Report!$C$4,B521&lt;=GI_Report!$E$4),1,0)</f>
        <v>0</v>
      </c>
      <c r="I521" s="2">
        <f>IF(GI_Report!$C$6="All",1,IF(C521=GI_Report!$C$6,1,0))</f>
        <v>1</v>
      </c>
      <c r="J521" s="2">
        <f>IF(GI_Report!$F$6="All",1,IF(E521=GI_Report!$F$6,1,0))</f>
        <v>1</v>
      </c>
      <c r="K521" s="2" t="str">
        <f>IF(AND(H521=1,I521=1,J521=1),COUNTIFS($H$2:H521,1,$I$2:I521,1,$J$2:J521,1),"")</f>
        <v/>
      </c>
    </row>
    <row r="522" spans="1:11" ht="14.5" x14ac:dyDescent="0.35">
      <c r="A522" s="2" t="s">
        <v>2582</v>
      </c>
      <c r="B522" s="5">
        <v>46184</v>
      </c>
      <c r="C522" s="2" t="s">
        <v>2324</v>
      </c>
      <c r="D522" s="2" t="s">
        <v>401</v>
      </c>
      <c r="E522" s="3" t="s">
        <v>402</v>
      </c>
      <c r="F522" s="2">
        <v>12</v>
      </c>
      <c r="G522" s="2" t="s">
        <v>121</v>
      </c>
      <c r="H522" s="2">
        <f>IF(AND(B522&gt;=GI_Report!$C$4,B522&lt;=GI_Report!$E$4),1,0)</f>
        <v>0</v>
      </c>
      <c r="I522" s="2">
        <f>IF(GI_Report!$C$6="All",1,IF(C522=GI_Report!$C$6,1,0))</f>
        <v>1</v>
      </c>
      <c r="J522" s="2">
        <f>IF(GI_Report!$F$6="All",1,IF(E522=GI_Report!$F$6,1,0))</f>
        <v>1</v>
      </c>
      <c r="K522" s="2" t="str">
        <f>IF(AND(H522=1,I522=1,J522=1),COUNTIFS($H$2:H522,1,$I$2:I522,1,$J$2:J522,1),"")</f>
        <v/>
      </c>
    </row>
    <row r="523" spans="1:11" ht="14.5" x14ac:dyDescent="0.35">
      <c r="A523" s="2" t="s">
        <v>2583</v>
      </c>
      <c r="B523" s="5">
        <v>46085</v>
      </c>
      <c r="C523" s="2" t="s">
        <v>2218</v>
      </c>
      <c r="D523" s="2" t="s">
        <v>272</v>
      </c>
      <c r="E523" s="3" t="s">
        <v>273</v>
      </c>
      <c r="F523" s="2">
        <v>12</v>
      </c>
      <c r="G523" s="2" t="s">
        <v>262</v>
      </c>
      <c r="H523" s="2">
        <f>IF(AND(B523&gt;=GI_Report!$C$4,B523&lt;=GI_Report!$E$4),1,0)</f>
        <v>0</v>
      </c>
      <c r="I523" s="2">
        <f>IF(GI_Report!$C$6="All",1,IF(C523=GI_Report!$C$6,1,0))</f>
        <v>1</v>
      </c>
      <c r="J523" s="2">
        <f>IF(GI_Report!$F$6="All",1,IF(E523=GI_Report!$F$6,1,0))</f>
        <v>1</v>
      </c>
      <c r="K523" s="2" t="str">
        <f>IF(AND(H523=1,I523=1,J523=1),COUNTIFS($H$2:H523,1,$I$2:I523,1,$J$2:J523,1),"")</f>
        <v/>
      </c>
    </row>
    <row r="524" spans="1:11" ht="14.5" x14ac:dyDescent="0.35">
      <c r="A524" s="2" t="s">
        <v>2584</v>
      </c>
      <c r="B524" s="5">
        <v>46186</v>
      </c>
      <c r="C524" s="2" t="s">
        <v>1987</v>
      </c>
      <c r="D524" s="2" t="s">
        <v>383</v>
      </c>
      <c r="E524" s="3" t="s">
        <v>384</v>
      </c>
      <c r="F524" s="2">
        <v>48</v>
      </c>
      <c r="G524" s="2" t="s">
        <v>121</v>
      </c>
      <c r="H524" s="2">
        <f>IF(AND(B524&gt;=GI_Report!$C$4,B524&lt;=GI_Report!$E$4),1,0)</f>
        <v>0</v>
      </c>
      <c r="I524" s="2">
        <f>IF(GI_Report!$C$6="All",1,IF(C524=GI_Report!$C$6,1,0))</f>
        <v>1</v>
      </c>
      <c r="J524" s="2">
        <f>IF(GI_Report!$F$6="All",1,IF(E524=GI_Report!$F$6,1,0))</f>
        <v>1</v>
      </c>
      <c r="K524" s="2" t="str">
        <f>IF(AND(H524=1,I524=1,J524=1),COUNTIFS($H$2:H524,1,$I$2:I524,1,$J$2:J524,1),"")</f>
        <v/>
      </c>
    </row>
    <row r="525" spans="1:11" ht="14.5" x14ac:dyDescent="0.35">
      <c r="A525" s="2" t="s">
        <v>2585</v>
      </c>
      <c r="B525" s="5">
        <v>46133</v>
      </c>
      <c r="C525" s="2" t="s">
        <v>2040</v>
      </c>
      <c r="D525" s="2" t="s">
        <v>173</v>
      </c>
      <c r="E525" s="3" t="s">
        <v>174</v>
      </c>
      <c r="F525" s="2">
        <v>10</v>
      </c>
      <c r="G525" s="2" t="s">
        <v>121</v>
      </c>
      <c r="H525" s="2">
        <f>IF(AND(B525&gt;=GI_Report!$C$4,B525&lt;=GI_Report!$E$4),1,0)</f>
        <v>0</v>
      </c>
      <c r="I525" s="2">
        <f>IF(GI_Report!$C$6="All",1,IF(C525=GI_Report!$C$6,1,0))</f>
        <v>1</v>
      </c>
      <c r="J525" s="2">
        <f>IF(GI_Report!$F$6="All",1,IF(E525=GI_Report!$F$6,1,0))</f>
        <v>1</v>
      </c>
      <c r="K525" s="2" t="str">
        <f>IF(AND(H525=1,I525=1,J525=1),COUNTIFS($H$2:H525,1,$I$2:I525,1,$J$2:J525,1),"")</f>
        <v/>
      </c>
    </row>
    <row r="526" spans="1:11" ht="14.5" x14ac:dyDescent="0.35">
      <c r="A526" s="2" t="s">
        <v>2586</v>
      </c>
      <c r="B526" s="5">
        <v>46105</v>
      </c>
      <c r="C526" s="2" t="s">
        <v>2083</v>
      </c>
      <c r="D526" s="2" t="s">
        <v>464</v>
      </c>
      <c r="E526" s="3" t="s">
        <v>465</v>
      </c>
      <c r="F526" s="2">
        <v>60</v>
      </c>
      <c r="G526" s="2" t="s">
        <v>121</v>
      </c>
      <c r="H526" s="2">
        <f>IF(AND(B526&gt;=GI_Report!$C$4,B526&lt;=GI_Report!$E$4),1,0)</f>
        <v>0</v>
      </c>
      <c r="I526" s="2">
        <f>IF(GI_Report!$C$6="All",1,IF(C526=GI_Report!$C$6,1,0))</f>
        <v>1</v>
      </c>
      <c r="J526" s="2">
        <f>IF(GI_Report!$F$6="All",1,IF(E526=GI_Report!$F$6,1,0))</f>
        <v>1</v>
      </c>
      <c r="K526" s="2" t="str">
        <f>IF(AND(H526=1,I526=1,J526=1),COUNTIFS($H$2:H526,1,$I$2:I526,1,$J$2:J526,1),"")</f>
        <v/>
      </c>
    </row>
    <row r="527" spans="1:11" ht="14.5" x14ac:dyDescent="0.35">
      <c r="A527" s="2" t="s">
        <v>2587</v>
      </c>
      <c r="B527" s="5">
        <v>46203</v>
      </c>
      <c r="C527" s="2" t="s">
        <v>2308</v>
      </c>
      <c r="D527" s="2" t="s">
        <v>245</v>
      </c>
      <c r="E527" s="3" t="s">
        <v>246</v>
      </c>
      <c r="F527" s="2">
        <v>20</v>
      </c>
      <c r="G527" s="2" t="s">
        <v>121</v>
      </c>
      <c r="H527" s="2">
        <f>IF(AND(B527&gt;=GI_Report!$C$4,B527&lt;=GI_Report!$E$4),1,0)</f>
        <v>0</v>
      </c>
      <c r="I527" s="2">
        <f>IF(GI_Report!$C$6="All",1,IF(C527=GI_Report!$C$6,1,0))</f>
        <v>1</v>
      </c>
      <c r="J527" s="2">
        <f>IF(GI_Report!$F$6="All",1,IF(E527=GI_Report!$F$6,1,0))</f>
        <v>1</v>
      </c>
      <c r="K527" s="2" t="str">
        <f>IF(AND(H527=1,I527=1,J527=1),COUNTIFS($H$2:H527,1,$I$2:I527,1,$J$2:J527,1),"")</f>
        <v/>
      </c>
    </row>
    <row r="528" spans="1:11" ht="14.5" x14ac:dyDescent="0.35">
      <c r="A528" s="2" t="s">
        <v>2588</v>
      </c>
      <c r="B528" s="5">
        <v>46057</v>
      </c>
      <c r="C528" s="2" t="s">
        <v>2246</v>
      </c>
      <c r="D528" s="2" t="s">
        <v>249</v>
      </c>
      <c r="E528" s="3" t="s">
        <v>250</v>
      </c>
      <c r="F528" s="2">
        <v>60</v>
      </c>
      <c r="G528" s="2" t="s">
        <v>121</v>
      </c>
      <c r="H528" s="2">
        <f>IF(AND(B528&gt;=GI_Report!$C$4,B528&lt;=GI_Report!$E$4),1,0)</f>
        <v>1</v>
      </c>
      <c r="I528" s="2">
        <f>IF(GI_Report!$C$6="All",1,IF(C528=GI_Report!$C$6,1,0))</f>
        <v>1</v>
      </c>
      <c r="J528" s="2">
        <f>IF(GI_Report!$F$6="All",1,IF(E528=GI_Report!$F$6,1,0))</f>
        <v>1</v>
      </c>
      <c r="K528" s="2">
        <f>IF(AND(H528=1,I528=1,J528=1),COUNTIFS($H$2:H528,1,$I$2:I528,1,$J$2:J528,1),"")</f>
        <v>82</v>
      </c>
    </row>
    <row r="529" spans="1:11" ht="14.5" x14ac:dyDescent="0.35">
      <c r="A529" s="2" t="s">
        <v>2589</v>
      </c>
      <c r="B529" s="5">
        <v>46048</v>
      </c>
      <c r="C529" s="2" t="s">
        <v>2099</v>
      </c>
      <c r="D529" s="2" t="s">
        <v>225</v>
      </c>
      <c r="E529" s="3" t="s">
        <v>226</v>
      </c>
      <c r="F529" s="2">
        <v>15</v>
      </c>
      <c r="G529" s="2" t="s">
        <v>121</v>
      </c>
      <c r="H529" s="2">
        <f>IF(AND(B529&gt;=GI_Report!$C$4,B529&lt;=GI_Report!$E$4),1,0)</f>
        <v>0</v>
      </c>
      <c r="I529" s="2">
        <f>IF(GI_Report!$C$6="All",1,IF(C529=GI_Report!$C$6,1,0))</f>
        <v>1</v>
      </c>
      <c r="J529" s="2">
        <f>IF(GI_Report!$F$6="All",1,IF(E529=GI_Report!$F$6,1,0))</f>
        <v>1</v>
      </c>
      <c r="K529" s="2" t="str">
        <f>IF(AND(H529=1,I529=1,J529=1),COUNTIFS($H$2:H529,1,$I$2:I529,1,$J$2:J529,1),"")</f>
        <v/>
      </c>
    </row>
    <row r="530" spans="1:11" ht="14.5" x14ac:dyDescent="0.35">
      <c r="A530" s="2" t="s">
        <v>2590</v>
      </c>
      <c r="B530" s="5">
        <v>46071</v>
      </c>
      <c r="C530" s="2" t="s">
        <v>2108</v>
      </c>
      <c r="D530" s="2" t="s">
        <v>284</v>
      </c>
      <c r="E530" s="3" t="s">
        <v>285</v>
      </c>
      <c r="F530" s="2">
        <v>36</v>
      </c>
      <c r="G530" s="2" t="s">
        <v>262</v>
      </c>
      <c r="H530" s="2">
        <f>IF(AND(B530&gt;=GI_Report!$C$4,B530&lt;=GI_Report!$E$4),1,0)</f>
        <v>1</v>
      </c>
      <c r="I530" s="2">
        <f>IF(GI_Report!$C$6="All",1,IF(C530=GI_Report!$C$6,1,0))</f>
        <v>1</v>
      </c>
      <c r="J530" s="2">
        <f>IF(GI_Report!$F$6="All",1,IF(E530=GI_Report!$F$6,1,0))</f>
        <v>1</v>
      </c>
      <c r="K530" s="2">
        <f>IF(AND(H530=1,I530=1,J530=1),COUNTIFS($H$2:H530,1,$I$2:I530,1,$J$2:J530,1),"")</f>
        <v>83</v>
      </c>
    </row>
    <row r="531" spans="1:11" ht="14.5" x14ac:dyDescent="0.35">
      <c r="A531" s="2" t="s">
        <v>2591</v>
      </c>
      <c r="B531" s="5">
        <v>46105</v>
      </c>
      <c r="C531" s="2" t="s">
        <v>2148</v>
      </c>
      <c r="D531" s="2" t="s">
        <v>188</v>
      </c>
      <c r="E531" s="3" t="s">
        <v>189</v>
      </c>
      <c r="F531" s="2">
        <v>5</v>
      </c>
      <c r="G531" s="2" t="s">
        <v>121</v>
      </c>
      <c r="H531" s="2">
        <f>IF(AND(B531&gt;=GI_Report!$C$4,B531&lt;=GI_Report!$E$4),1,0)</f>
        <v>0</v>
      </c>
      <c r="I531" s="2">
        <f>IF(GI_Report!$C$6="All",1,IF(C531=GI_Report!$C$6,1,0))</f>
        <v>1</v>
      </c>
      <c r="J531" s="2">
        <f>IF(GI_Report!$F$6="All",1,IF(E531=GI_Report!$F$6,1,0))</f>
        <v>1</v>
      </c>
      <c r="K531" s="2" t="str">
        <f>IF(AND(H531=1,I531=1,J531=1),COUNTIFS($H$2:H531,1,$I$2:I531,1,$J$2:J531,1),"")</f>
        <v/>
      </c>
    </row>
    <row r="532" spans="1:11" ht="14.5" x14ac:dyDescent="0.35">
      <c r="A532" s="2" t="s">
        <v>2592</v>
      </c>
      <c r="B532" s="5">
        <v>46027</v>
      </c>
      <c r="C532" s="2" t="s">
        <v>2043</v>
      </c>
      <c r="D532" s="2" t="s">
        <v>297</v>
      </c>
      <c r="E532" s="3" t="s">
        <v>298</v>
      </c>
      <c r="F532" s="2">
        <v>24</v>
      </c>
      <c r="G532" s="2" t="s">
        <v>262</v>
      </c>
      <c r="H532" s="2">
        <f>IF(AND(B532&gt;=GI_Report!$C$4,B532&lt;=GI_Report!$E$4),1,0)</f>
        <v>0</v>
      </c>
      <c r="I532" s="2">
        <f>IF(GI_Report!$C$6="All",1,IF(C532=GI_Report!$C$6,1,0))</f>
        <v>1</v>
      </c>
      <c r="J532" s="2">
        <f>IF(GI_Report!$F$6="All",1,IF(E532=GI_Report!$F$6,1,0))</f>
        <v>1</v>
      </c>
      <c r="K532" s="2" t="str">
        <f>IF(AND(H532=1,I532=1,J532=1),COUNTIFS($H$2:H532,1,$I$2:I532,1,$J$2:J532,1),"")</f>
        <v/>
      </c>
    </row>
    <row r="533" spans="1:11" ht="14.5" x14ac:dyDescent="0.35">
      <c r="A533" s="2" t="s">
        <v>2593</v>
      </c>
      <c r="B533" s="5">
        <v>46192</v>
      </c>
      <c r="C533" s="2" t="s">
        <v>1998</v>
      </c>
      <c r="D533" s="2" t="s">
        <v>258</v>
      </c>
      <c r="E533" s="3" t="s">
        <v>259</v>
      </c>
      <c r="F533" s="2">
        <v>24</v>
      </c>
      <c r="G533" s="2" t="s">
        <v>262</v>
      </c>
      <c r="H533" s="2">
        <f>IF(AND(B533&gt;=GI_Report!$C$4,B533&lt;=GI_Report!$E$4),1,0)</f>
        <v>0</v>
      </c>
      <c r="I533" s="2">
        <f>IF(GI_Report!$C$6="All",1,IF(C533=GI_Report!$C$6,1,0))</f>
        <v>1</v>
      </c>
      <c r="J533" s="2">
        <f>IF(GI_Report!$F$6="All",1,IF(E533=GI_Report!$F$6,1,0))</f>
        <v>1</v>
      </c>
      <c r="K533" s="2" t="str">
        <f>IF(AND(H533=1,I533=1,J533=1),COUNTIFS($H$2:H533,1,$I$2:I533,1,$J$2:J533,1),"")</f>
        <v/>
      </c>
    </row>
    <row r="534" spans="1:11" ht="14.5" x14ac:dyDescent="0.35">
      <c r="A534" s="2" t="s">
        <v>2594</v>
      </c>
      <c r="B534" s="5">
        <v>46031</v>
      </c>
      <c r="C534" s="2" t="s">
        <v>2081</v>
      </c>
      <c r="D534" s="2" t="s">
        <v>186</v>
      </c>
      <c r="E534" s="3" t="s">
        <v>187</v>
      </c>
      <c r="F534" s="2">
        <v>48</v>
      </c>
      <c r="G534" s="2" t="s">
        <v>121</v>
      </c>
      <c r="H534" s="2">
        <f>IF(AND(B534&gt;=GI_Report!$C$4,B534&lt;=GI_Report!$E$4),1,0)</f>
        <v>0</v>
      </c>
      <c r="I534" s="2">
        <f>IF(GI_Report!$C$6="All",1,IF(C534=GI_Report!$C$6,1,0))</f>
        <v>1</v>
      </c>
      <c r="J534" s="2">
        <f>IF(GI_Report!$F$6="All",1,IF(E534=GI_Report!$F$6,1,0))</f>
        <v>1</v>
      </c>
      <c r="K534" s="2" t="str">
        <f>IF(AND(H534=1,I534=1,J534=1),COUNTIFS($H$2:H534,1,$I$2:I534,1,$J$2:J534,1),"")</f>
        <v/>
      </c>
    </row>
    <row r="535" spans="1:11" ht="14.5" x14ac:dyDescent="0.35">
      <c r="A535" s="2" t="s">
        <v>2595</v>
      </c>
      <c r="B535" s="5">
        <v>46039</v>
      </c>
      <c r="C535" s="2" t="s">
        <v>2045</v>
      </c>
      <c r="D535" s="2" t="s">
        <v>326</v>
      </c>
      <c r="E535" s="3" t="s">
        <v>327</v>
      </c>
      <c r="F535" s="2">
        <v>12</v>
      </c>
      <c r="G535" s="2" t="s">
        <v>15</v>
      </c>
      <c r="H535" s="2">
        <f>IF(AND(B535&gt;=GI_Report!$C$4,B535&lt;=GI_Report!$E$4),1,0)</f>
        <v>0</v>
      </c>
      <c r="I535" s="2">
        <f>IF(GI_Report!$C$6="All",1,IF(C535=GI_Report!$C$6,1,0))</f>
        <v>1</v>
      </c>
      <c r="J535" s="2">
        <f>IF(GI_Report!$F$6="All",1,IF(E535=GI_Report!$F$6,1,0))</f>
        <v>1</v>
      </c>
      <c r="K535" s="2" t="str">
        <f>IF(AND(H535=1,I535=1,J535=1),COUNTIFS($H$2:H535,1,$I$2:I535,1,$J$2:J535,1),"")</f>
        <v/>
      </c>
    </row>
    <row r="536" spans="1:11" ht="14.5" x14ac:dyDescent="0.35">
      <c r="A536" s="2" t="s">
        <v>2596</v>
      </c>
      <c r="B536" s="5">
        <v>46115</v>
      </c>
      <c r="C536" s="2" t="s">
        <v>2120</v>
      </c>
      <c r="D536" s="2" t="s">
        <v>110</v>
      </c>
      <c r="E536" s="3" t="s">
        <v>111</v>
      </c>
      <c r="F536" s="2">
        <v>20</v>
      </c>
      <c r="G536" s="2" t="s">
        <v>15</v>
      </c>
      <c r="H536" s="2">
        <f>IF(AND(B536&gt;=GI_Report!$C$4,B536&lt;=GI_Report!$E$4),1,0)</f>
        <v>0</v>
      </c>
      <c r="I536" s="2">
        <f>IF(GI_Report!$C$6="All",1,IF(C536=GI_Report!$C$6,1,0))</f>
        <v>1</v>
      </c>
      <c r="J536" s="2">
        <f>IF(GI_Report!$F$6="All",1,IF(E536=GI_Report!$F$6,1,0))</f>
        <v>1</v>
      </c>
      <c r="K536" s="2" t="str">
        <f>IF(AND(H536=1,I536=1,J536=1),COUNTIFS($H$2:H536,1,$I$2:I536,1,$J$2:J536,1),"")</f>
        <v/>
      </c>
    </row>
    <row r="537" spans="1:11" ht="14.5" x14ac:dyDescent="0.35">
      <c r="A537" s="2" t="s">
        <v>2597</v>
      </c>
      <c r="B537" s="5">
        <v>46095</v>
      </c>
      <c r="C537" s="2" t="s">
        <v>1993</v>
      </c>
      <c r="D537" s="2" t="s">
        <v>403</v>
      </c>
      <c r="E537" s="3" t="s">
        <v>404</v>
      </c>
      <c r="F537" s="2">
        <v>12</v>
      </c>
      <c r="G537" s="2" t="s">
        <v>121</v>
      </c>
      <c r="H537" s="2">
        <f>IF(AND(B537&gt;=GI_Report!$C$4,B537&lt;=GI_Report!$E$4),1,0)</f>
        <v>0</v>
      </c>
      <c r="I537" s="2">
        <f>IF(GI_Report!$C$6="All",1,IF(C537=GI_Report!$C$6,1,0))</f>
        <v>1</v>
      </c>
      <c r="J537" s="2">
        <f>IF(GI_Report!$F$6="All",1,IF(E537=GI_Report!$F$6,1,0))</f>
        <v>1</v>
      </c>
      <c r="K537" s="2" t="str">
        <f>IF(AND(H537=1,I537=1,J537=1),COUNTIFS($H$2:H537,1,$I$2:I537,1,$J$2:J537,1),"")</f>
        <v/>
      </c>
    </row>
    <row r="538" spans="1:11" ht="14.5" x14ac:dyDescent="0.35">
      <c r="A538" s="2" t="s">
        <v>2598</v>
      </c>
      <c r="B538" s="5">
        <v>46034</v>
      </c>
      <c r="C538" s="2" t="s">
        <v>2346</v>
      </c>
      <c r="D538" s="2" t="s">
        <v>433</v>
      </c>
      <c r="E538" s="3" t="s">
        <v>434</v>
      </c>
      <c r="F538" s="2">
        <v>48</v>
      </c>
      <c r="G538" s="2" t="s">
        <v>121</v>
      </c>
      <c r="H538" s="2">
        <f>IF(AND(B538&gt;=GI_Report!$C$4,B538&lt;=GI_Report!$E$4),1,0)</f>
        <v>0</v>
      </c>
      <c r="I538" s="2">
        <f>IF(GI_Report!$C$6="All",1,IF(C538=GI_Report!$C$6,1,0))</f>
        <v>1</v>
      </c>
      <c r="J538" s="2">
        <f>IF(GI_Report!$F$6="All",1,IF(E538=GI_Report!$F$6,1,0))</f>
        <v>1</v>
      </c>
      <c r="K538" s="2" t="str">
        <f>IF(AND(H538=1,I538=1,J538=1),COUNTIFS($H$2:H538,1,$I$2:I538,1,$J$2:J538,1),"")</f>
        <v/>
      </c>
    </row>
    <row r="539" spans="1:11" ht="14.5" x14ac:dyDescent="0.35">
      <c r="A539" s="2" t="s">
        <v>2599</v>
      </c>
      <c r="B539" s="5">
        <v>46072</v>
      </c>
      <c r="C539" s="2" t="s">
        <v>2040</v>
      </c>
      <c r="D539" s="2" t="s">
        <v>50</v>
      </c>
      <c r="E539" s="3" t="s">
        <v>51</v>
      </c>
      <c r="F539" s="2">
        <v>5</v>
      </c>
      <c r="G539" s="2" t="s">
        <v>15</v>
      </c>
      <c r="H539" s="2">
        <f>IF(AND(B539&gt;=GI_Report!$C$4,B539&lt;=GI_Report!$E$4),1,0)</f>
        <v>1</v>
      </c>
      <c r="I539" s="2">
        <f>IF(GI_Report!$C$6="All",1,IF(C539=GI_Report!$C$6,1,0))</f>
        <v>1</v>
      </c>
      <c r="J539" s="2">
        <f>IF(GI_Report!$F$6="All",1,IF(E539=GI_Report!$F$6,1,0))</f>
        <v>1</v>
      </c>
      <c r="K539" s="2">
        <f>IF(AND(H539=1,I539=1,J539=1),COUNTIFS($H$2:H539,1,$I$2:I539,1,$J$2:J539,1),"")</f>
        <v>84</v>
      </c>
    </row>
    <row r="540" spans="1:11" ht="14.5" x14ac:dyDescent="0.35">
      <c r="A540" s="2" t="s">
        <v>2600</v>
      </c>
      <c r="B540" s="5">
        <v>46076</v>
      </c>
      <c r="C540" s="2" t="s">
        <v>2281</v>
      </c>
      <c r="D540" s="2" t="s">
        <v>401</v>
      </c>
      <c r="E540" s="3" t="s">
        <v>402</v>
      </c>
      <c r="F540" s="2">
        <v>30</v>
      </c>
      <c r="G540" s="2" t="s">
        <v>121</v>
      </c>
      <c r="H540" s="2">
        <f>IF(AND(B540&gt;=GI_Report!$C$4,B540&lt;=GI_Report!$E$4),1,0)</f>
        <v>1</v>
      </c>
      <c r="I540" s="2">
        <f>IF(GI_Report!$C$6="All",1,IF(C540=GI_Report!$C$6,1,0))</f>
        <v>1</v>
      </c>
      <c r="J540" s="2">
        <f>IF(GI_Report!$F$6="All",1,IF(E540=GI_Report!$F$6,1,0))</f>
        <v>1</v>
      </c>
      <c r="K540" s="2">
        <f>IF(AND(H540=1,I540=1,J540=1),COUNTIFS($H$2:H540,1,$I$2:I540,1,$J$2:J540,1),"")</f>
        <v>85</v>
      </c>
    </row>
    <row r="541" spans="1:11" ht="14.5" x14ac:dyDescent="0.35">
      <c r="A541" s="2" t="s">
        <v>2601</v>
      </c>
      <c r="B541" s="5">
        <v>46092</v>
      </c>
      <c r="C541" s="2" t="s">
        <v>2146</v>
      </c>
      <c r="D541" s="2" t="s">
        <v>39</v>
      </c>
      <c r="E541" s="3" t="s">
        <v>40</v>
      </c>
      <c r="F541" s="2">
        <v>60</v>
      </c>
      <c r="G541" s="2" t="s">
        <v>15</v>
      </c>
      <c r="H541" s="2">
        <f>IF(AND(B541&gt;=GI_Report!$C$4,B541&lt;=GI_Report!$E$4),1,0)</f>
        <v>0</v>
      </c>
      <c r="I541" s="2">
        <f>IF(GI_Report!$C$6="All",1,IF(C541=GI_Report!$C$6,1,0))</f>
        <v>1</v>
      </c>
      <c r="J541" s="2">
        <f>IF(GI_Report!$F$6="All",1,IF(E541=GI_Report!$F$6,1,0))</f>
        <v>1</v>
      </c>
      <c r="K541" s="2" t="str">
        <f>IF(AND(H541=1,I541=1,J541=1),COUNTIFS($H$2:H541,1,$I$2:I541,1,$J$2:J541,1),"")</f>
        <v/>
      </c>
    </row>
    <row r="542" spans="1:11" ht="14.5" x14ac:dyDescent="0.35">
      <c r="A542" s="2" t="s">
        <v>2602</v>
      </c>
      <c r="B542" s="5">
        <v>46142</v>
      </c>
      <c r="C542" s="2" t="s">
        <v>2257</v>
      </c>
      <c r="D542" s="2" t="s">
        <v>328</v>
      </c>
      <c r="E542" s="3" t="s">
        <v>329</v>
      </c>
      <c r="F542" s="2">
        <v>15</v>
      </c>
      <c r="G542" s="2" t="s">
        <v>15</v>
      </c>
      <c r="H542" s="2">
        <f>IF(AND(B542&gt;=GI_Report!$C$4,B542&lt;=GI_Report!$E$4),1,0)</f>
        <v>0</v>
      </c>
      <c r="I542" s="2">
        <f>IF(GI_Report!$C$6="All",1,IF(C542=GI_Report!$C$6,1,0))</f>
        <v>1</v>
      </c>
      <c r="J542" s="2">
        <f>IF(GI_Report!$F$6="All",1,IF(E542=GI_Report!$F$6,1,0))</f>
        <v>1</v>
      </c>
      <c r="K542" s="2" t="str">
        <f>IF(AND(H542=1,I542=1,J542=1),COUNTIFS($H$2:H542,1,$I$2:I542,1,$J$2:J542,1),"")</f>
        <v/>
      </c>
    </row>
    <row r="543" spans="1:11" ht="14.5" x14ac:dyDescent="0.35">
      <c r="A543" s="2" t="s">
        <v>2603</v>
      </c>
      <c r="B543" s="5">
        <v>46200</v>
      </c>
      <c r="C543" s="2" t="s">
        <v>2070</v>
      </c>
      <c r="D543" s="2" t="s">
        <v>419</v>
      </c>
      <c r="E543" s="3" t="s">
        <v>420</v>
      </c>
      <c r="F543" s="2">
        <v>10</v>
      </c>
      <c r="G543" s="2" t="s">
        <v>121</v>
      </c>
      <c r="H543" s="2">
        <f>IF(AND(B543&gt;=GI_Report!$C$4,B543&lt;=GI_Report!$E$4),1,0)</f>
        <v>0</v>
      </c>
      <c r="I543" s="2">
        <f>IF(GI_Report!$C$6="All",1,IF(C543=GI_Report!$C$6,1,0))</f>
        <v>1</v>
      </c>
      <c r="J543" s="2">
        <f>IF(GI_Report!$F$6="All",1,IF(E543=GI_Report!$F$6,1,0))</f>
        <v>1</v>
      </c>
      <c r="K543" s="2" t="str">
        <f>IF(AND(H543=1,I543=1,J543=1),COUNTIFS($H$2:H543,1,$I$2:I543,1,$J$2:J543,1),"")</f>
        <v/>
      </c>
    </row>
    <row r="544" spans="1:11" ht="14.5" x14ac:dyDescent="0.35">
      <c r="A544" s="2" t="s">
        <v>2604</v>
      </c>
      <c r="B544" s="5">
        <v>46122</v>
      </c>
      <c r="C544" s="2" t="s">
        <v>2099</v>
      </c>
      <c r="D544" s="2" t="s">
        <v>31</v>
      </c>
      <c r="E544" s="3" t="s">
        <v>32</v>
      </c>
      <c r="F544" s="2">
        <v>24</v>
      </c>
      <c r="G544" s="2" t="s">
        <v>15</v>
      </c>
      <c r="H544" s="2">
        <f>IF(AND(B544&gt;=GI_Report!$C$4,B544&lt;=GI_Report!$E$4),1,0)</f>
        <v>0</v>
      </c>
      <c r="I544" s="2">
        <f>IF(GI_Report!$C$6="All",1,IF(C544=GI_Report!$C$6,1,0))</f>
        <v>1</v>
      </c>
      <c r="J544" s="2">
        <f>IF(GI_Report!$F$6="All",1,IF(E544=GI_Report!$F$6,1,0))</f>
        <v>1</v>
      </c>
      <c r="K544" s="2" t="str">
        <f>IF(AND(H544=1,I544=1,J544=1),COUNTIFS($H$2:H544,1,$I$2:I544,1,$J$2:J544,1),"")</f>
        <v/>
      </c>
    </row>
    <row r="545" spans="1:11" ht="14.5" x14ac:dyDescent="0.35">
      <c r="A545" s="2" t="s">
        <v>2605</v>
      </c>
      <c r="B545" s="5">
        <v>46191</v>
      </c>
      <c r="C545" s="2" t="s">
        <v>2146</v>
      </c>
      <c r="D545" s="2" t="s">
        <v>59</v>
      </c>
      <c r="E545" s="3" t="s">
        <v>60</v>
      </c>
      <c r="F545" s="2">
        <v>5</v>
      </c>
      <c r="G545" s="2" t="s">
        <v>15</v>
      </c>
      <c r="H545" s="2">
        <f>IF(AND(B545&gt;=GI_Report!$C$4,B545&lt;=GI_Report!$E$4),1,0)</f>
        <v>0</v>
      </c>
      <c r="I545" s="2">
        <f>IF(GI_Report!$C$6="All",1,IF(C545=GI_Report!$C$6,1,0))</f>
        <v>1</v>
      </c>
      <c r="J545" s="2">
        <f>IF(GI_Report!$F$6="All",1,IF(E545=GI_Report!$F$6,1,0))</f>
        <v>1</v>
      </c>
      <c r="K545" s="2" t="str">
        <f>IF(AND(H545=1,I545=1,J545=1),COUNTIFS($H$2:H545,1,$I$2:I545,1,$J$2:J545,1),"")</f>
        <v/>
      </c>
    </row>
    <row r="546" spans="1:11" ht="14.5" x14ac:dyDescent="0.35">
      <c r="A546" s="2" t="s">
        <v>2606</v>
      </c>
      <c r="B546" s="5">
        <v>46156</v>
      </c>
      <c r="C546" s="2" t="s">
        <v>2257</v>
      </c>
      <c r="D546" s="2" t="s">
        <v>100</v>
      </c>
      <c r="E546" s="3" t="s">
        <v>101</v>
      </c>
      <c r="F546" s="2">
        <v>24</v>
      </c>
      <c r="G546" s="2" t="s">
        <v>15</v>
      </c>
      <c r="H546" s="2">
        <f>IF(AND(B546&gt;=GI_Report!$C$4,B546&lt;=GI_Report!$E$4),1,0)</f>
        <v>0</v>
      </c>
      <c r="I546" s="2">
        <f>IF(GI_Report!$C$6="All",1,IF(C546=GI_Report!$C$6,1,0))</f>
        <v>1</v>
      </c>
      <c r="J546" s="2">
        <f>IF(GI_Report!$F$6="All",1,IF(E546=GI_Report!$F$6,1,0))</f>
        <v>1</v>
      </c>
      <c r="K546" s="2" t="str">
        <f>IF(AND(H546=1,I546=1,J546=1),COUNTIFS($H$2:H546,1,$I$2:I546,1,$J$2:J546,1),"")</f>
        <v/>
      </c>
    </row>
    <row r="547" spans="1:11" ht="14.5" x14ac:dyDescent="0.35">
      <c r="A547" s="2" t="s">
        <v>2607</v>
      </c>
      <c r="B547" s="5">
        <v>46100</v>
      </c>
      <c r="C547" s="2" t="s">
        <v>2065</v>
      </c>
      <c r="D547" s="2" t="s">
        <v>349</v>
      </c>
      <c r="E547" s="3" t="s">
        <v>350</v>
      </c>
      <c r="F547" s="2">
        <v>30</v>
      </c>
      <c r="G547" s="2" t="s">
        <v>15</v>
      </c>
      <c r="H547" s="2">
        <f>IF(AND(B547&gt;=GI_Report!$C$4,B547&lt;=GI_Report!$E$4),1,0)</f>
        <v>0</v>
      </c>
      <c r="I547" s="2">
        <f>IF(GI_Report!$C$6="All",1,IF(C547=GI_Report!$C$6,1,0))</f>
        <v>1</v>
      </c>
      <c r="J547" s="2">
        <f>IF(GI_Report!$F$6="All",1,IF(E547=GI_Report!$F$6,1,0))</f>
        <v>1</v>
      </c>
      <c r="K547" s="2" t="str">
        <f>IF(AND(H547=1,I547=1,J547=1),COUNTIFS($H$2:H547,1,$I$2:I547,1,$J$2:J547,1),"")</f>
        <v/>
      </c>
    </row>
    <row r="548" spans="1:11" ht="14.5" x14ac:dyDescent="0.35">
      <c r="A548" s="2" t="s">
        <v>2608</v>
      </c>
      <c r="B548" s="5">
        <v>46100</v>
      </c>
      <c r="C548" s="2" t="s">
        <v>2047</v>
      </c>
      <c r="D548" s="2" t="s">
        <v>117</v>
      </c>
      <c r="E548" s="3" t="s">
        <v>118</v>
      </c>
      <c r="F548" s="2">
        <v>24</v>
      </c>
      <c r="G548" s="2" t="s">
        <v>121</v>
      </c>
      <c r="H548" s="2">
        <f>IF(AND(B548&gt;=GI_Report!$C$4,B548&lt;=GI_Report!$E$4),1,0)</f>
        <v>0</v>
      </c>
      <c r="I548" s="2">
        <f>IF(GI_Report!$C$6="All",1,IF(C548=GI_Report!$C$6,1,0))</f>
        <v>1</v>
      </c>
      <c r="J548" s="2">
        <f>IF(GI_Report!$F$6="All",1,IF(E548=GI_Report!$F$6,1,0))</f>
        <v>1</v>
      </c>
      <c r="K548" s="2" t="str">
        <f>IF(AND(H548=1,I548=1,J548=1),COUNTIFS($H$2:H548,1,$I$2:I548,1,$J$2:J548,1),"")</f>
        <v/>
      </c>
    </row>
    <row r="549" spans="1:11" ht="14.5" x14ac:dyDescent="0.35">
      <c r="A549" s="2" t="s">
        <v>2609</v>
      </c>
      <c r="B549" s="5">
        <v>46124</v>
      </c>
      <c r="C549" s="2" t="s">
        <v>2025</v>
      </c>
      <c r="D549" s="2" t="s">
        <v>433</v>
      </c>
      <c r="E549" s="3" t="s">
        <v>434</v>
      </c>
      <c r="F549" s="2">
        <v>20</v>
      </c>
      <c r="G549" s="2" t="s">
        <v>121</v>
      </c>
      <c r="H549" s="2">
        <f>IF(AND(B549&gt;=GI_Report!$C$4,B549&lt;=GI_Report!$E$4),1,0)</f>
        <v>0</v>
      </c>
      <c r="I549" s="2">
        <f>IF(GI_Report!$C$6="All",1,IF(C549=GI_Report!$C$6,1,0))</f>
        <v>1</v>
      </c>
      <c r="J549" s="2">
        <f>IF(GI_Report!$F$6="All",1,IF(E549=GI_Report!$F$6,1,0))</f>
        <v>1</v>
      </c>
      <c r="K549" s="2" t="str">
        <f>IF(AND(H549=1,I549=1,J549=1),COUNTIFS($H$2:H549,1,$I$2:I549,1,$J$2:J549,1),"")</f>
        <v/>
      </c>
    </row>
    <row r="550" spans="1:11" ht="14.5" x14ac:dyDescent="0.35">
      <c r="A550" s="2" t="s">
        <v>2610</v>
      </c>
      <c r="B550" s="5">
        <v>46201</v>
      </c>
      <c r="C550" s="2" t="s">
        <v>2246</v>
      </c>
      <c r="D550" s="2" t="s">
        <v>286</v>
      </c>
      <c r="E550" s="3" t="s">
        <v>287</v>
      </c>
      <c r="F550" s="2">
        <v>60</v>
      </c>
      <c r="G550" s="2" t="s">
        <v>262</v>
      </c>
      <c r="H550" s="2">
        <f>IF(AND(B550&gt;=GI_Report!$C$4,B550&lt;=GI_Report!$E$4),1,0)</f>
        <v>0</v>
      </c>
      <c r="I550" s="2">
        <f>IF(GI_Report!$C$6="All",1,IF(C550=GI_Report!$C$6,1,0))</f>
        <v>1</v>
      </c>
      <c r="J550" s="2">
        <f>IF(GI_Report!$F$6="All",1,IF(E550=GI_Report!$F$6,1,0))</f>
        <v>1</v>
      </c>
      <c r="K550" s="2" t="str">
        <f>IF(AND(H550=1,I550=1,J550=1),COUNTIFS($H$2:H550,1,$I$2:I550,1,$J$2:J550,1),"")</f>
        <v/>
      </c>
    </row>
    <row r="551" spans="1:11" ht="14.5" x14ac:dyDescent="0.35">
      <c r="A551" s="2" t="s">
        <v>2611</v>
      </c>
      <c r="B551" s="5">
        <v>46090</v>
      </c>
      <c r="C551" s="2" t="s">
        <v>2018</v>
      </c>
      <c r="D551" s="2" t="s">
        <v>456</v>
      </c>
      <c r="E551" s="3" t="s">
        <v>457</v>
      </c>
      <c r="F551" s="2">
        <v>20</v>
      </c>
      <c r="G551" s="2" t="s">
        <v>121</v>
      </c>
      <c r="H551" s="2">
        <f>IF(AND(B551&gt;=GI_Report!$C$4,B551&lt;=GI_Report!$E$4),1,0)</f>
        <v>0</v>
      </c>
      <c r="I551" s="2">
        <f>IF(GI_Report!$C$6="All",1,IF(C551=GI_Report!$C$6,1,0))</f>
        <v>1</v>
      </c>
      <c r="J551" s="2">
        <f>IF(GI_Report!$F$6="All",1,IF(E551=GI_Report!$F$6,1,0))</f>
        <v>1</v>
      </c>
      <c r="K551" s="2" t="str">
        <f>IF(AND(H551=1,I551=1,J551=1),COUNTIFS($H$2:H551,1,$I$2:I551,1,$J$2:J551,1),"")</f>
        <v/>
      </c>
    </row>
    <row r="552" spans="1:11" ht="14.5" x14ac:dyDescent="0.35">
      <c r="A552" s="2" t="s">
        <v>2612</v>
      </c>
      <c r="B552" s="5">
        <v>46116</v>
      </c>
      <c r="C552" s="2" t="s">
        <v>2043</v>
      </c>
      <c r="D552" s="2" t="s">
        <v>79</v>
      </c>
      <c r="E552" s="3" t="s">
        <v>80</v>
      </c>
      <c r="F552" s="2">
        <v>48</v>
      </c>
      <c r="G552" s="2" t="s">
        <v>15</v>
      </c>
      <c r="H552" s="2">
        <f>IF(AND(B552&gt;=GI_Report!$C$4,B552&lt;=GI_Report!$E$4),1,0)</f>
        <v>0</v>
      </c>
      <c r="I552" s="2">
        <f>IF(GI_Report!$C$6="All",1,IF(C552=GI_Report!$C$6,1,0))</f>
        <v>1</v>
      </c>
      <c r="J552" s="2">
        <f>IF(GI_Report!$F$6="All",1,IF(E552=GI_Report!$F$6,1,0))</f>
        <v>1</v>
      </c>
      <c r="K552" s="2" t="str">
        <f>IF(AND(H552=1,I552=1,J552=1),COUNTIFS($H$2:H552,1,$I$2:I552,1,$J$2:J552,1),"")</f>
        <v/>
      </c>
    </row>
    <row r="553" spans="1:11" ht="14.5" x14ac:dyDescent="0.35">
      <c r="A553" s="2" t="s">
        <v>2613</v>
      </c>
      <c r="B553" s="5">
        <v>46111</v>
      </c>
      <c r="C553" s="2" t="s">
        <v>2108</v>
      </c>
      <c r="D553" s="2" t="s">
        <v>130</v>
      </c>
      <c r="E553" s="3" t="s">
        <v>131</v>
      </c>
      <c r="F553" s="2">
        <v>60</v>
      </c>
      <c r="G553" s="2" t="s">
        <v>121</v>
      </c>
      <c r="H553" s="2">
        <f>IF(AND(B553&gt;=GI_Report!$C$4,B553&lt;=GI_Report!$E$4),1,0)</f>
        <v>0</v>
      </c>
      <c r="I553" s="2">
        <f>IF(GI_Report!$C$6="All",1,IF(C553=GI_Report!$C$6,1,0))</f>
        <v>1</v>
      </c>
      <c r="J553" s="2">
        <f>IF(GI_Report!$F$6="All",1,IF(E553=GI_Report!$F$6,1,0))</f>
        <v>1</v>
      </c>
      <c r="K553" s="2" t="str">
        <f>IF(AND(H553=1,I553=1,J553=1),COUNTIFS($H$2:H553,1,$I$2:I553,1,$J$2:J553,1),"")</f>
        <v/>
      </c>
    </row>
    <row r="554" spans="1:11" ht="14.5" x14ac:dyDescent="0.35">
      <c r="A554" s="2" t="s">
        <v>2614</v>
      </c>
      <c r="B554" s="5">
        <v>46029</v>
      </c>
      <c r="C554" s="2" t="s">
        <v>1989</v>
      </c>
      <c r="D554" s="2" t="s">
        <v>127</v>
      </c>
      <c r="E554" s="3" t="s">
        <v>128</v>
      </c>
      <c r="F554" s="2">
        <v>5</v>
      </c>
      <c r="G554" s="2" t="s">
        <v>121</v>
      </c>
      <c r="H554" s="2">
        <f>IF(AND(B554&gt;=GI_Report!$C$4,B554&lt;=GI_Report!$E$4),1,0)</f>
        <v>0</v>
      </c>
      <c r="I554" s="2">
        <f>IF(GI_Report!$C$6="All",1,IF(C554=GI_Report!$C$6,1,0))</f>
        <v>1</v>
      </c>
      <c r="J554" s="2">
        <f>IF(GI_Report!$F$6="All",1,IF(E554=GI_Report!$F$6,1,0))</f>
        <v>1</v>
      </c>
      <c r="K554" s="2" t="str">
        <f>IF(AND(H554=1,I554=1,J554=1),COUNTIFS($H$2:H554,1,$I$2:I554,1,$J$2:J554,1),"")</f>
        <v/>
      </c>
    </row>
    <row r="555" spans="1:11" ht="14.5" x14ac:dyDescent="0.35">
      <c r="A555" s="2" t="s">
        <v>2615</v>
      </c>
      <c r="B555" s="5">
        <v>46130</v>
      </c>
      <c r="C555" s="2" t="s">
        <v>2005</v>
      </c>
      <c r="D555" s="2" t="s">
        <v>314</v>
      </c>
      <c r="E555" s="3" t="s">
        <v>315</v>
      </c>
      <c r="F555" s="2">
        <v>30</v>
      </c>
      <c r="G555" s="2" t="s">
        <v>15</v>
      </c>
      <c r="H555" s="2">
        <f>IF(AND(B555&gt;=GI_Report!$C$4,B555&lt;=GI_Report!$E$4),1,0)</f>
        <v>0</v>
      </c>
      <c r="I555" s="2">
        <f>IF(GI_Report!$C$6="All",1,IF(C555=GI_Report!$C$6,1,0))</f>
        <v>1</v>
      </c>
      <c r="J555" s="2">
        <f>IF(GI_Report!$F$6="All",1,IF(E555=GI_Report!$F$6,1,0))</f>
        <v>1</v>
      </c>
      <c r="K555" s="2" t="str">
        <f>IF(AND(H555=1,I555=1,J555=1),COUNTIFS($H$2:H555,1,$I$2:I555,1,$J$2:J555,1),"")</f>
        <v/>
      </c>
    </row>
    <row r="556" spans="1:11" ht="14.5" x14ac:dyDescent="0.35">
      <c r="A556" s="2" t="s">
        <v>2616</v>
      </c>
      <c r="B556" s="5">
        <v>46091</v>
      </c>
      <c r="C556" s="2" t="s">
        <v>2005</v>
      </c>
      <c r="D556" s="2" t="s">
        <v>322</v>
      </c>
      <c r="E556" s="3" t="s">
        <v>323</v>
      </c>
      <c r="F556" s="2">
        <v>10</v>
      </c>
      <c r="G556" s="2" t="s">
        <v>15</v>
      </c>
      <c r="H556" s="2">
        <f>IF(AND(B556&gt;=GI_Report!$C$4,B556&lt;=GI_Report!$E$4),1,0)</f>
        <v>0</v>
      </c>
      <c r="I556" s="2">
        <f>IF(GI_Report!$C$6="All",1,IF(C556=GI_Report!$C$6,1,0))</f>
        <v>1</v>
      </c>
      <c r="J556" s="2">
        <f>IF(GI_Report!$F$6="All",1,IF(E556=GI_Report!$F$6,1,0))</f>
        <v>1</v>
      </c>
      <c r="K556" s="2" t="str">
        <f>IF(AND(H556=1,I556=1,J556=1),COUNTIFS($H$2:H556,1,$I$2:I556,1,$J$2:J556,1),"")</f>
        <v/>
      </c>
    </row>
    <row r="557" spans="1:11" ht="14.5" x14ac:dyDescent="0.35">
      <c r="A557" s="2" t="s">
        <v>2617</v>
      </c>
      <c r="B557" s="5">
        <v>46085</v>
      </c>
      <c r="C557" s="2" t="s">
        <v>2051</v>
      </c>
      <c r="D557" s="2" t="s">
        <v>458</v>
      </c>
      <c r="E557" s="3" t="s">
        <v>459</v>
      </c>
      <c r="F557" s="2">
        <v>60</v>
      </c>
      <c r="G557" s="2" t="s">
        <v>121</v>
      </c>
      <c r="H557" s="2">
        <f>IF(AND(B557&gt;=GI_Report!$C$4,B557&lt;=GI_Report!$E$4),1,0)</f>
        <v>0</v>
      </c>
      <c r="I557" s="2">
        <f>IF(GI_Report!$C$6="All",1,IF(C557=GI_Report!$C$6,1,0))</f>
        <v>1</v>
      </c>
      <c r="J557" s="2">
        <f>IF(GI_Report!$F$6="All",1,IF(E557=GI_Report!$F$6,1,0))</f>
        <v>1</v>
      </c>
      <c r="K557" s="2" t="str">
        <f>IF(AND(H557=1,I557=1,J557=1),COUNTIFS($H$2:H557,1,$I$2:I557,1,$J$2:J557,1),"")</f>
        <v/>
      </c>
    </row>
    <row r="558" spans="1:11" ht="14.5" x14ac:dyDescent="0.35">
      <c r="A558" s="2" t="s">
        <v>2618</v>
      </c>
      <c r="B558" s="5">
        <v>46047</v>
      </c>
      <c r="C558" s="2" t="s">
        <v>2146</v>
      </c>
      <c r="D558" s="2" t="s">
        <v>184</v>
      </c>
      <c r="E558" s="3" t="s">
        <v>185</v>
      </c>
      <c r="F558" s="2">
        <v>5</v>
      </c>
      <c r="G558" s="2" t="s">
        <v>121</v>
      </c>
      <c r="H558" s="2">
        <f>IF(AND(B558&gt;=GI_Report!$C$4,B558&lt;=GI_Report!$E$4),1,0)</f>
        <v>0</v>
      </c>
      <c r="I558" s="2">
        <f>IF(GI_Report!$C$6="All",1,IF(C558=GI_Report!$C$6,1,0))</f>
        <v>1</v>
      </c>
      <c r="J558" s="2">
        <f>IF(GI_Report!$F$6="All",1,IF(E558=GI_Report!$F$6,1,0))</f>
        <v>1</v>
      </c>
      <c r="K558" s="2" t="str">
        <f>IF(AND(H558=1,I558=1,J558=1),COUNTIFS($H$2:H558,1,$I$2:I558,1,$J$2:J558,1),"")</f>
        <v/>
      </c>
    </row>
    <row r="559" spans="1:11" ht="14.5" x14ac:dyDescent="0.35">
      <c r="A559" s="2" t="s">
        <v>2619</v>
      </c>
      <c r="B559" s="5">
        <v>46196</v>
      </c>
      <c r="C559" s="2" t="s">
        <v>2040</v>
      </c>
      <c r="D559" s="2" t="s">
        <v>395</v>
      </c>
      <c r="E559" s="3" t="s">
        <v>396</v>
      </c>
      <c r="F559" s="2">
        <v>48</v>
      </c>
      <c r="G559" s="2" t="s">
        <v>121</v>
      </c>
      <c r="H559" s="2">
        <f>IF(AND(B559&gt;=GI_Report!$C$4,B559&lt;=GI_Report!$E$4),1,0)</f>
        <v>0</v>
      </c>
      <c r="I559" s="2">
        <f>IF(GI_Report!$C$6="All",1,IF(C559=GI_Report!$C$6,1,0))</f>
        <v>1</v>
      </c>
      <c r="J559" s="2">
        <f>IF(GI_Report!$F$6="All",1,IF(E559=GI_Report!$F$6,1,0))</f>
        <v>1</v>
      </c>
      <c r="K559" s="2" t="str">
        <f>IF(AND(H559=1,I559=1,J559=1),COUNTIFS($H$2:H559,1,$I$2:I559,1,$J$2:J559,1),"")</f>
        <v/>
      </c>
    </row>
    <row r="560" spans="1:11" ht="14.5" x14ac:dyDescent="0.35">
      <c r="A560" s="2" t="s">
        <v>2620</v>
      </c>
      <c r="B560" s="5">
        <v>46088</v>
      </c>
      <c r="C560" s="2" t="s">
        <v>2262</v>
      </c>
      <c r="D560" s="2" t="s">
        <v>50</v>
      </c>
      <c r="E560" s="3" t="s">
        <v>51</v>
      </c>
      <c r="F560" s="2">
        <v>20</v>
      </c>
      <c r="G560" s="2" t="s">
        <v>15</v>
      </c>
      <c r="H560" s="2">
        <f>IF(AND(B560&gt;=GI_Report!$C$4,B560&lt;=GI_Report!$E$4),1,0)</f>
        <v>0</v>
      </c>
      <c r="I560" s="2">
        <f>IF(GI_Report!$C$6="All",1,IF(C560=GI_Report!$C$6,1,0))</f>
        <v>1</v>
      </c>
      <c r="J560" s="2">
        <f>IF(GI_Report!$F$6="All",1,IF(E560=GI_Report!$F$6,1,0))</f>
        <v>1</v>
      </c>
      <c r="K560" s="2" t="str">
        <f>IF(AND(H560=1,I560=1,J560=1),COUNTIFS($H$2:H560,1,$I$2:I560,1,$J$2:J560,1),"")</f>
        <v/>
      </c>
    </row>
    <row r="561" spans="1:11" ht="14.5" x14ac:dyDescent="0.35">
      <c r="A561" s="2" t="s">
        <v>2621</v>
      </c>
      <c r="B561" s="5">
        <v>46148</v>
      </c>
      <c r="C561" s="2" t="s">
        <v>2081</v>
      </c>
      <c r="D561" s="2" t="s">
        <v>293</v>
      </c>
      <c r="E561" s="3" t="s">
        <v>294</v>
      </c>
      <c r="F561" s="2">
        <v>36</v>
      </c>
      <c r="G561" s="2" t="s">
        <v>262</v>
      </c>
      <c r="H561" s="2">
        <f>IF(AND(B561&gt;=GI_Report!$C$4,B561&lt;=GI_Report!$E$4),1,0)</f>
        <v>0</v>
      </c>
      <c r="I561" s="2">
        <f>IF(GI_Report!$C$6="All",1,IF(C561=GI_Report!$C$6,1,0))</f>
        <v>1</v>
      </c>
      <c r="J561" s="2">
        <f>IF(GI_Report!$F$6="All",1,IF(E561=GI_Report!$F$6,1,0))</f>
        <v>1</v>
      </c>
      <c r="K561" s="2" t="str">
        <f>IF(AND(H561=1,I561=1,J561=1),COUNTIFS($H$2:H561,1,$I$2:I561,1,$J$2:J561,1),"")</f>
        <v/>
      </c>
    </row>
    <row r="562" spans="1:11" ht="14.5" x14ac:dyDescent="0.35">
      <c r="A562" s="2" t="s">
        <v>2622</v>
      </c>
      <c r="B562" s="5">
        <v>46189</v>
      </c>
      <c r="C562" s="2" t="s">
        <v>2094</v>
      </c>
      <c r="D562" s="2" t="s">
        <v>11</v>
      </c>
      <c r="E562" s="3" t="s">
        <v>12</v>
      </c>
      <c r="F562" s="2">
        <v>48</v>
      </c>
      <c r="G562" s="2" t="s">
        <v>15</v>
      </c>
      <c r="H562" s="2">
        <f>IF(AND(B562&gt;=GI_Report!$C$4,B562&lt;=GI_Report!$E$4),1,0)</f>
        <v>0</v>
      </c>
      <c r="I562" s="2">
        <f>IF(GI_Report!$C$6="All",1,IF(C562=GI_Report!$C$6,1,0))</f>
        <v>1</v>
      </c>
      <c r="J562" s="2">
        <f>IF(GI_Report!$F$6="All",1,IF(E562=GI_Report!$F$6,1,0))</f>
        <v>1</v>
      </c>
      <c r="K562" s="2" t="str">
        <f>IF(AND(H562=1,I562=1,J562=1),COUNTIFS($H$2:H562,1,$I$2:I562,1,$J$2:J562,1),"")</f>
        <v/>
      </c>
    </row>
    <row r="563" spans="1:11" ht="14.5" x14ac:dyDescent="0.35">
      <c r="A563" s="2" t="s">
        <v>2623</v>
      </c>
      <c r="B563" s="5">
        <v>46048</v>
      </c>
      <c r="C563" s="2" t="s">
        <v>2031</v>
      </c>
      <c r="D563" s="2" t="s">
        <v>57</v>
      </c>
      <c r="E563" s="3" t="s">
        <v>58</v>
      </c>
      <c r="F563" s="2">
        <v>30</v>
      </c>
      <c r="G563" s="2" t="s">
        <v>15</v>
      </c>
      <c r="H563" s="2">
        <f>IF(AND(B563&gt;=GI_Report!$C$4,B563&lt;=GI_Report!$E$4),1,0)</f>
        <v>0</v>
      </c>
      <c r="I563" s="2">
        <f>IF(GI_Report!$C$6="All",1,IF(C563=GI_Report!$C$6,1,0))</f>
        <v>1</v>
      </c>
      <c r="J563" s="2">
        <f>IF(GI_Report!$F$6="All",1,IF(E563=GI_Report!$F$6,1,0))</f>
        <v>1</v>
      </c>
      <c r="K563" s="2" t="str">
        <f>IF(AND(H563=1,I563=1,J563=1),COUNTIFS($H$2:H563,1,$I$2:I563,1,$J$2:J563,1),"")</f>
        <v/>
      </c>
    </row>
    <row r="564" spans="1:11" ht="14.5" x14ac:dyDescent="0.35">
      <c r="A564" s="2" t="s">
        <v>2624</v>
      </c>
      <c r="B564" s="5">
        <v>46121</v>
      </c>
      <c r="C564" s="2" t="s">
        <v>2037</v>
      </c>
      <c r="D564" s="2" t="s">
        <v>79</v>
      </c>
      <c r="E564" s="3" t="s">
        <v>80</v>
      </c>
      <c r="F564" s="2">
        <v>10</v>
      </c>
      <c r="G564" s="2" t="s">
        <v>15</v>
      </c>
      <c r="H564" s="2">
        <f>IF(AND(B564&gt;=GI_Report!$C$4,B564&lt;=GI_Report!$E$4),1,0)</f>
        <v>0</v>
      </c>
      <c r="I564" s="2">
        <f>IF(GI_Report!$C$6="All",1,IF(C564=GI_Report!$C$6,1,0))</f>
        <v>1</v>
      </c>
      <c r="J564" s="2">
        <f>IF(GI_Report!$F$6="All",1,IF(E564=GI_Report!$F$6,1,0))</f>
        <v>1</v>
      </c>
      <c r="K564" s="2" t="str">
        <f>IF(AND(H564=1,I564=1,J564=1),COUNTIFS($H$2:H564,1,$I$2:I564,1,$J$2:J564,1),"")</f>
        <v/>
      </c>
    </row>
    <row r="565" spans="1:11" ht="14.5" x14ac:dyDescent="0.35">
      <c r="A565" s="2" t="s">
        <v>2625</v>
      </c>
      <c r="B565" s="5">
        <v>46144</v>
      </c>
      <c r="C565" s="2" t="s">
        <v>1983</v>
      </c>
      <c r="D565" s="2" t="s">
        <v>79</v>
      </c>
      <c r="E565" s="3" t="s">
        <v>80</v>
      </c>
      <c r="F565" s="2">
        <v>60</v>
      </c>
      <c r="G565" s="2" t="s">
        <v>15</v>
      </c>
      <c r="H565" s="2">
        <f>IF(AND(B565&gt;=GI_Report!$C$4,B565&lt;=GI_Report!$E$4),1,0)</f>
        <v>0</v>
      </c>
      <c r="I565" s="2">
        <f>IF(GI_Report!$C$6="All",1,IF(C565=GI_Report!$C$6,1,0))</f>
        <v>1</v>
      </c>
      <c r="J565" s="2">
        <f>IF(GI_Report!$F$6="All",1,IF(E565=GI_Report!$F$6,1,0))</f>
        <v>1</v>
      </c>
      <c r="K565" s="2" t="str">
        <f>IF(AND(H565=1,I565=1,J565=1),COUNTIFS($H$2:H565,1,$I$2:I565,1,$J$2:J565,1),"")</f>
        <v/>
      </c>
    </row>
    <row r="566" spans="1:11" ht="14.5" x14ac:dyDescent="0.35">
      <c r="A566" s="2" t="s">
        <v>2626</v>
      </c>
      <c r="B566" s="5">
        <v>46099</v>
      </c>
      <c r="C566" s="2" t="s">
        <v>2027</v>
      </c>
      <c r="D566" s="2" t="s">
        <v>288</v>
      </c>
      <c r="E566" s="3" t="s">
        <v>289</v>
      </c>
      <c r="F566" s="2">
        <v>36</v>
      </c>
      <c r="G566" s="2" t="s">
        <v>262</v>
      </c>
      <c r="H566" s="2">
        <f>IF(AND(B566&gt;=GI_Report!$C$4,B566&lt;=GI_Report!$E$4),1,0)</f>
        <v>0</v>
      </c>
      <c r="I566" s="2">
        <f>IF(GI_Report!$C$6="All",1,IF(C566=GI_Report!$C$6,1,0))</f>
        <v>1</v>
      </c>
      <c r="J566" s="2">
        <f>IF(GI_Report!$F$6="All",1,IF(E566=GI_Report!$F$6,1,0))</f>
        <v>1</v>
      </c>
      <c r="K566" s="2" t="str">
        <f>IF(AND(H566=1,I566=1,J566=1),COUNTIFS($H$2:H566,1,$I$2:I566,1,$J$2:J566,1),"")</f>
        <v/>
      </c>
    </row>
    <row r="567" spans="1:11" ht="14.5" x14ac:dyDescent="0.35">
      <c r="A567" s="2" t="s">
        <v>2627</v>
      </c>
      <c r="B567" s="5">
        <v>46063</v>
      </c>
      <c r="C567" s="2" t="s">
        <v>2148</v>
      </c>
      <c r="D567" s="2" t="s">
        <v>194</v>
      </c>
      <c r="E567" s="3" t="s">
        <v>195</v>
      </c>
      <c r="F567" s="2">
        <v>15</v>
      </c>
      <c r="G567" s="2" t="s">
        <v>121</v>
      </c>
      <c r="H567" s="2">
        <f>IF(AND(B567&gt;=GI_Report!$C$4,B567&lt;=GI_Report!$E$4),1,0)</f>
        <v>1</v>
      </c>
      <c r="I567" s="2">
        <f>IF(GI_Report!$C$6="All",1,IF(C567=GI_Report!$C$6,1,0))</f>
        <v>1</v>
      </c>
      <c r="J567" s="2">
        <f>IF(GI_Report!$F$6="All",1,IF(E567=GI_Report!$F$6,1,0))</f>
        <v>1</v>
      </c>
      <c r="K567" s="2">
        <f>IF(AND(H567=1,I567=1,J567=1),COUNTIFS($H$2:H567,1,$I$2:I567,1,$J$2:J567,1),"")</f>
        <v>86</v>
      </c>
    </row>
    <row r="568" spans="1:11" ht="14.5" x14ac:dyDescent="0.35">
      <c r="A568" s="2" t="s">
        <v>2628</v>
      </c>
      <c r="B568" s="5">
        <v>46145</v>
      </c>
      <c r="C568" s="2" t="s">
        <v>2308</v>
      </c>
      <c r="D568" s="2" t="s">
        <v>127</v>
      </c>
      <c r="E568" s="3" t="s">
        <v>128</v>
      </c>
      <c r="F568" s="2">
        <v>5</v>
      </c>
      <c r="G568" s="2" t="s">
        <v>121</v>
      </c>
      <c r="H568" s="2">
        <f>IF(AND(B568&gt;=GI_Report!$C$4,B568&lt;=GI_Report!$E$4),1,0)</f>
        <v>0</v>
      </c>
      <c r="I568" s="2">
        <f>IF(GI_Report!$C$6="All",1,IF(C568=GI_Report!$C$6,1,0))</f>
        <v>1</v>
      </c>
      <c r="J568" s="2">
        <f>IF(GI_Report!$F$6="All",1,IF(E568=GI_Report!$F$6,1,0))</f>
        <v>1</v>
      </c>
      <c r="K568" s="2" t="str">
        <f>IF(AND(H568=1,I568=1,J568=1),COUNTIFS($H$2:H568,1,$I$2:I568,1,$J$2:J568,1),"")</f>
        <v/>
      </c>
    </row>
    <row r="569" spans="1:11" ht="14.5" x14ac:dyDescent="0.35">
      <c r="A569" s="2" t="s">
        <v>2629</v>
      </c>
      <c r="B569" s="5">
        <v>46144</v>
      </c>
      <c r="C569" s="2" t="s">
        <v>2146</v>
      </c>
      <c r="D569" s="2" t="s">
        <v>143</v>
      </c>
      <c r="E569" s="3" t="s">
        <v>144</v>
      </c>
      <c r="F569" s="2">
        <v>15</v>
      </c>
      <c r="G569" s="2" t="s">
        <v>121</v>
      </c>
      <c r="H569" s="2">
        <f>IF(AND(B569&gt;=GI_Report!$C$4,B569&lt;=GI_Report!$E$4),1,0)</f>
        <v>0</v>
      </c>
      <c r="I569" s="2">
        <f>IF(GI_Report!$C$6="All",1,IF(C569=GI_Report!$C$6,1,0))</f>
        <v>1</v>
      </c>
      <c r="J569" s="2">
        <f>IF(GI_Report!$F$6="All",1,IF(E569=GI_Report!$F$6,1,0))</f>
        <v>1</v>
      </c>
      <c r="K569" s="2" t="str">
        <f>IF(AND(H569=1,I569=1,J569=1),COUNTIFS($H$2:H569,1,$I$2:I569,1,$J$2:J569,1),"")</f>
        <v/>
      </c>
    </row>
    <row r="570" spans="1:11" ht="14.5" x14ac:dyDescent="0.35">
      <c r="A570" s="2" t="s">
        <v>2630</v>
      </c>
      <c r="B570" s="5">
        <v>46106</v>
      </c>
      <c r="C570" s="2" t="s">
        <v>1991</v>
      </c>
      <c r="D570" s="2" t="s">
        <v>351</v>
      </c>
      <c r="E570" s="3" t="s">
        <v>352</v>
      </c>
      <c r="F570" s="2">
        <v>15</v>
      </c>
      <c r="G570" s="2" t="s">
        <v>15</v>
      </c>
      <c r="H570" s="2">
        <f>IF(AND(B570&gt;=GI_Report!$C$4,B570&lt;=GI_Report!$E$4),1,0)</f>
        <v>0</v>
      </c>
      <c r="I570" s="2">
        <f>IF(GI_Report!$C$6="All",1,IF(C570=GI_Report!$C$6,1,0))</f>
        <v>1</v>
      </c>
      <c r="J570" s="2">
        <f>IF(GI_Report!$F$6="All",1,IF(E570=GI_Report!$F$6,1,0))</f>
        <v>1</v>
      </c>
      <c r="K570" s="2" t="str">
        <f>IF(AND(H570=1,I570=1,J570=1),COUNTIFS($H$2:H570,1,$I$2:I570,1,$J$2:J570,1),"")</f>
        <v/>
      </c>
    </row>
    <row r="571" spans="1:11" ht="14.5" x14ac:dyDescent="0.35">
      <c r="A571" s="2" t="s">
        <v>2631</v>
      </c>
      <c r="B571" s="5">
        <v>46082</v>
      </c>
      <c r="C571" s="2" t="s">
        <v>2070</v>
      </c>
      <c r="D571" s="2" t="s">
        <v>291</v>
      </c>
      <c r="E571" s="3" t="s">
        <v>292</v>
      </c>
      <c r="F571" s="2">
        <v>60</v>
      </c>
      <c r="G571" s="2" t="s">
        <v>262</v>
      </c>
      <c r="H571" s="2">
        <f>IF(AND(B571&gt;=GI_Report!$C$4,B571&lt;=GI_Report!$E$4),1,0)</f>
        <v>0</v>
      </c>
      <c r="I571" s="2">
        <f>IF(GI_Report!$C$6="All",1,IF(C571=GI_Report!$C$6,1,0))</f>
        <v>1</v>
      </c>
      <c r="J571" s="2">
        <f>IF(GI_Report!$F$6="All",1,IF(E571=GI_Report!$F$6,1,0))</f>
        <v>1</v>
      </c>
      <c r="K571" s="2" t="str">
        <f>IF(AND(H571=1,I571=1,J571=1),COUNTIFS($H$2:H571,1,$I$2:I571,1,$J$2:J571,1),"")</f>
        <v/>
      </c>
    </row>
    <row r="572" spans="1:11" ht="14.5" x14ac:dyDescent="0.35">
      <c r="A572" s="2" t="s">
        <v>2632</v>
      </c>
      <c r="B572" s="5">
        <v>46074</v>
      </c>
      <c r="C572" s="2" t="s">
        <v>2322</v>
      </c>
      <c r="D572" s="2" t="s">
        <v>82</v>
      </c>
      <c r="E572" s="3" t="s">
        <v>83</v>
      </c>
      <c r="F572" s="2">
        <v>5</v>
      </c>
      <c r="G572" s="2" t="s">
        <v>15</v>
      </c>
      <c r="H572" s="2">
        <f>IF(AND(B572&gt;=GI_Report!$C$4,B572&lt;=GI_Report!$E$4),1,0)</f>
        <v>1</v>
      </c>
      <c r="I572" s="2">
        <f>IF(GI_Report!$C$6="All",1,IF(C572=GI_Report!$C$6,1,0))</f>
        <v>1</v>
      </c>
      <c r="J572" s="2">
        <f>IF(GI_Report!$F$6="All",1,IF(E572=GI_Report!$F$6,1,0))</f>
        <v>1</v>
      </c>
      <c r="K572" s="2">
        <f>IF(AND(H572=1,I572=1,J572=1),COUNTIFS($H$2:H572,1,$I$2:I572,1,$J$2:J572,1),"")</f>
        <v>87</v>
      </c>
    </row>
    <row r="573" spans="1:11" ht="14.5" x14ac:dyDescent="0.35">
      <c r="A573" s="2" t="s">
        <v>2633</v>
      </c>
      <c r="B573" s="5">
        <v>46066</v>
      </c>
      <c r="C573" s="2" t="s">
        <v>2141</v>
      </c>
      <c r="D573" s="2" t="s">
        <v>297</v>
      </c>
      <c r="E573" s="3" t="s">
        <v>298</v>
      </c>
      <c r="F573" s="2">
        <v>10</v>
      </c>
      <c r="G573" s="2" t="s">
        <v>262</v>
      </c>
      <c r="H573" s="2">
        <f>IF(AND(B573&gt;=GI_Report!$C$4,B573&lt;=GI_Report!$E$4),1,0)</f>
        <v>1</v>
      </c>
      <c r="I573" s="2">
        <f>IF(GI_Report!$C$6="All",1,IF(C573=GI_Report!$C$6,1,0))</f>
        <v>1</v>
      </c>
      <c r="J573" s="2">
        <f>IF(GI_Report!$F$6="All",1,IF(E573=GI_Report!$F$6,1,0))</f>
        <v>1</v>
      </c>
      <c r="K573" s="2">
        <f>IF(AND(H573=1,I573=1,J573=1),COUNTIFS($H$2:H573,1,$I$2:I573,1,$J$2:J573,1),"")</f>
        <v>88</v>
      </c>
    </row>
    <row r="574" spans="1:11" ht="14.5" x14ac:dyDescent="0.35">
      <c r="A574" s="2" t="s">
        <v>2634</v>
      </c>
      <c r="B574" s="5">
        <v>46065</v>
      </c>
      <c r="C574" s="2" t="s">
        <v>2065</v>
      </c>
      <c r="D574" s="2" t="s">
        <v>407</v>
      </c>
      <c r="E574" s="3" t="s">
        <v>408</v>
      </c>
      <c r="F574" s="2">
        <v>10</v>
      </c>
      <c r="G574" s="2" t="s">
        <v>121</v>
      </c>
      <c r="H574" s="2">
        <f>IF(AND(B574&gt;=GI_Report!$C$4,B574&lt;=GI_Report!$E$4),1,0)</f>
        <v>1</v>
      </c>
      <c r="I574" s="2">
        <f>IF(GI_Report!$C$6="All",1,IF(C574=GI_Report!$C$6,1,0))</f>
        <v>1</v>
      </c>
      <c r="J574" s="2">
        <f>IF(GI_Report!$F$6="All",1,IF(E574=GI_Report!$F$6,1,0))</f>
        <v>1</v>
      </c>
      <c r="K574" s="2">
        <f>IF(AND(H574=1,I574=1,J574=1),COUNTIFS($H$2:H574,1,$I$2:I574,1,$J$2:J574,1),"")</f>
        <v>89</v>
      </c>
    </row>
    <row r="575" spans="1:11" ht="14.5" x14ac:dyDescent="0.35">
      <c r="A575" s="2" t="s">
        <v>2635</v>
      </c>
      <c r="B575" s="5">
        <v>46062</v>
      </c>
      <c r="C575" s="2" t="s">
        <v>2182</v>
      </c>
      <c r="D575" s="2" t="s">
        <v>54</v>
      </c>
      <c r="E575" s="3" t="s">
        <v>55</v>
      </c>
      <c r="F575" s="2">
        <v>24</v>
      </c>
      <c r="G575" s="2" t="s">
        <v>15</v>
      </c>
      <c r="H575" s="2">
        <f>IF(AND(B575&gt;=GI_Report!$C$4,B575&lt;=GI_Report!$E$4),1,0)</f>
        <v>1</v>
      </c>
      <c r="I575" s="2">
        <f>IF(GI_Report!$C$6="All",1,IF(C575=GI_Report!$C$6,1,0))</f>
        <v>1</v>
      </c>
      <c r="J575" s="2">
        <f>IF(GI_Report!$F$6="All",1,IF(E575=GI_Report!$F$6,1,0))</f>
        <v>1</v>
      </c>
      <c r="K575" s="2">
        <f>IF(AND(H575=1,I575=1,J575=1),COUNTIFS($H$2:H575,1,$I$2:I575,1,$J$2:J575,1),"")</f>
        <v>90</v>
      </c>
    </row>
    <row r="576" spans="1:11" ht="14.5" x14ac:dyDescent="0.35">
      <c r="A576" s="2" t="s">
        <v>2636</v>
      </c>
      <c r="B576" s="5">
        <v>46166</v>
      </c>
      <c r="C576" s="2" t="s">
        <v>2040</v>
      </c>
      <c r="D576" s="2" t="s">
        <v>39</v>
      </c>
      <c r="E576" s="3" t="s">
        <v>40</v>
      </c>
      <c r="F576" s="2">
        <v>36</v>
      </c>
      <c r="G576" s="2" t="s">
        <v>15</v>
      </c>
      <c r="H576" s="2">
        <f>IF(AND(B576&gt;=GI_Report!$C$4,B576&lt;=GI_Report!$E$4),1,0)</f>
        <v>0</v>
      </c>
      <c r="I576" s="2">
        <f>IF(GI_Report!$C$6="All",1,IF(C576=GI_Report!$C$6,1,0))</f>
        <v>1</v>
      </c>
      <c r="J576" s="2">
        <f>IF(GI_Report!$F$6="All",1,IF(E576=GI_Report!$F$6,1,0))</f>
        <v>1</v>
      </c>
      <c r="K576" s="2" t="str">
        <f>IF(AND(H576=1,I576=1,J576=1),COUNTIFS($H$2:H576,1,$I$2:I576,1,$J$2:J576,1),"")</f>
        <v/>
      </c>
    </row>
    <row r="577" spans="1:11" ht="14.5" x14ac:dyDescent="0.35">
      <c r="A577" s="2" t="s">
        <v>2637</v>
      </c>
      <c r="B577" s="5">
        <v>46043</v>
      </c>
      <c r="C577" s="2" t="s">
        <v>2043</v>
      </c>
      <c r="D577" s="2" t="s">
        <v>98</v>
      </c>
      <c r="E577" s="3" t="s">
        <v>99</v>
      </c>
      <c r="F577" s="2">
        <v>15</v>
      </c>
      <c r="G577" s="2" t="s">
        <v>15</v>
      </c>
      <c r="H577" s="2">
        <f>IF(AND(B577&gt;=GI_Report!$C$4,B577&lt;=GI_Report!$E$4),1,0)</f>
        <v>0</v>
      </c>
      <c r="I577" s="2">
        <f>IF(GI_Report!$C$6="All",1,IF(C577=GI_Report!$C$6,1,0))</f>
        <v>1</v>
      </c>
      <c r="J577" s="2">
        <f>IF(GI_Report!$F$6="All",1,IF(E577=GI_Report!$F$6,1,0))</f>
        <v>1</v>
      </c>
      <c r="K577" s="2" t="str">
        <f>IF(AND(H577=1,I577=1,J577=1),COUNTIFS($H$2:H577,1,$I$2:I577,1,$J$2:J577,1),"")</f>
        <v/>
      </c>
    </row>
    <row r="578" spans="1:11" ht="14.5" x14ac:dyDescent="0.35">
      <c r="A578" s="2" t="s">
        <v>2638</v>
      </c>
      <c r="B578" s="5">
        <v>46108</v>
      </c>
      <c r="C578" s="2" t="s">
        <v>2179</v>
      </c>
      <c r="D578" s="2" t="s">
        <v>28</v>
      </c>
      <c r="E578" s="3" t="s">
        <v>29</v>
      </c>
      <c r="F578" s="2">
        <v>12</v>
      </c>
      <c r="G578" s="2" t="s">
        <v>15</v>
      </c>
      <c r="H578" s="2">
        <f>IF(AND(B578&gt;=GI_Report!$C$4,B578&lt;=GI_Report!$E$4),1,0)</f>
        <v>0</v>
      </c>
      <c r="I578" s="2">
        <f>IF(GI_Report!$C$6="All",1,IF(C578=GI_Report!$C$6,1,0))</f>
        <v>1</v>
      </c>
      <c r="J578" s="2">
        <f>IF(GI_Report!$F$6="All",1,IF(E578=GI_Report!$F$6,1,0))</f>
        <v>1</v>
      </c>
      <c r="K578" s="2" t="str">
        <f>IF(AND(H578=1,I578=1,J578=1),COUNTIFS($H$2:H578,1,$I$2:I578,1,$J$2:J578,1),"")</f>
        <v/>
      </c>
    </row>
    <row r="579" spans="1:11" ht="14.5" x14ac:dyDescent="0.35">
      <c r="A579" s="2" t="s">
        <v>2639</v>
      </c>
      <c r="B579" s="5">
        <v>46196</v>
      </c>
      <c r="C579" s="2" t="s">
        <v>2257</v>
      </c>
      <c r="D579" s="2" t="s">
        <v>239</v>
      </c>
      <c r="E579" s="3" t="s">
        <v>240</v>
      </c>
      <c r="F579" s="2">
        <v>48</v>
      </c>
      <c r="G579" s="2" t="s">
        <v>121</v>
      </c>
      <c r="H579" s="2">
        <f>IF(AND(B579&gt;=GI_Report!$C$4,B579&lt;=GI_Report!$E$4),1,0)</f>
        <v>0</v>
      </c>
      <c r="I579" s="2">
        <f>IF(GI_Report!$C$6="All",1,IF(C579=GI_Report!$C$6,1,0))</f>
        <v>1</v>
      </c>
      <c r="J579" s="2">
        <f>IF(GI_Report!$F$6="All",1,IF(E579=GI_Report!$F$6,1,0))</f>
        <v>1</v>
      </c>
      <c r="K579" s="2" t="str">
        <f>IF(AND(H579=1,I579=1,J579=1),COUNTIFS($H$2:H579,1,$I$2:I579,1,$J$2:J579,1),"")</f>
        <v/>
      </c>
    </row>
    <row r="580" spans="1:11" ht="14.5" x14ac:dyDescent="0.35">
      <c r="A580" s="2" t="s">
        <v>2640</v>
      </c>
      <c r="B580" s="5">
        <v>46190</v>
      </c>
      <c r="C580" s="2" t="s">
        <v>2241</v>
      </c>
      <c r="D580" s="2" t="s">
        <v>454</v>
      </c>
      <c r="E580" s="3" t="s">
        <v>455</v>
      </c>
      <c r="F580" s="2">
        <v>24</v>
      </c>
      <c r="G580" s="2" t="s">
        <v>121</v>
      </c>
      <c r="H580" s="2">
        <f>IF(AND(B580&gt;=GI_Report!$C$4,B580&lt;=GI_Report!$E$4),1,0)</f>
        <v>0</v>
      </c>
      <c r="I580" s="2">
        <f>IF(GI_Report!$C$6="All",1,IF(C580=GI_Report!$C$6,1,0))</f>
        <v>1</v>
      </c>
      <c r="J580" s="2">
        <f>IF(GI_Report!$F$6="All",1,IF(E580=GI_Report!$F$6,1,0))</f>
        <v>1</v>
      </c>
      <c r="K580" s="2" t="str">
        <f>IF(AND(H580=1,I580=1,J580=1),COUNTIFS($H$2:H580,1,$I$2:I580,1,$J$2:J580,1),"")</f>
        <v/>
      </c>
    </row>
    <row r="581" spans="1:11" ht="14.5" x14ac:dyDescent="0.35">
      <c r="A581" s="2" t="s">
        <v>2641</v>
      </c>
      <c r="B581" s="5">
        <v>46117</v>
      </c>
      <c r="C581" s="2" t="s">
        <v>2058</v>
      </c>
      <c r="D581" s="2" t="s">
        <v>151</v>
      </c>
      <c r="E581" s="3" t="s">
        <v>152</v>
      </c>
      <c r="F581" s="2">
        <v>15</v>
      </c>
      <c r="G581" s="2" t="s">
        <v>121</v>
      </c>
      <c r="H581" s="2">
        <f>IF(AND(B581&gt;=GI_Report!$C$4,B581&lt;=GI_Report!$E$4),1,0)</f>
        <v>0</v>
      </c>
      <c r="I581" s="2">
        <f>IF(GI_Report!$C$6="All",1,IF(C581=GI_Report!$C$6,1,0))</f>
        <v>1</v>
      </c>
      <c r="J581" s="2">
        <f>IF(GI_Report!$F$6="All",1,IF(E581=GI_Report!$F$6,1,0))</f>
        <v>1</v>
      </c>
      <c r="K581" s="2" t="str">
        <f>IF(AND(H581=1,I581=1,J581=1),COUNTIFS($H$2:H581,1,$I$2:I581,1,$J$2:J581,1),"")</f>
        <v/>
      </c>
    </row>
    <row r="582" spans="1:11" ht="14.5" x14ac:dyDescent="0.35">
      <c r="A582" s="2" t="s">
        <v>2642</v>
      </c>
      <c r="B582" s="5">
        <v>46166</v>
      </c>
      <c r="C582" s="2" t="s">
        <v>2002</v>
      </c>
      <c r="D582" s="2" t="s">
        <v>393</v>
      </c>
      <c r="E582" s="3" t="s">
        <v>394</v>
      </c>
      <c r="F582" s="2">
        <v>10</v>
      </c>
      <c r="G582" s="2" t="s">
        <v>121</v>
      </c>
      <c r="H582" s="2">
        <f>IF(AND(B582&gt;=GI_Report!$C$4,B582&lt;=GI_Report!$E$4),1,0)</f>
        <v>0</v>
      </c>
      <c r="I582" s="2">
        <f>IF(GI_Report!$C$6="All",1,IF(C582=GI_Report!$C$6,1,0))</f>
        <v>1</v>
      </c>
      <c r="J582" s="2">
        <f>IF(GI_Report!$F$6="All",1,IF(E582=GI_Report!$F$6,1,0))</f>
        <v>1</v>
      </c>
      <c r="K582" s="2" t="str">
        <f>IF(AND(H582=1,I582=1,J582=1),COUNTIFS($H$2:H582,1,$I$2:I582,1,$J$2:J582,1),"")</f>
        <v/>
      </c>
    </row>
    <row r="583" spans="1:11" ht="14.5" x14ac:dyDescent="0.35">
      <c r="A583" s="2" t="s">
        <v>2643</v>
      </c>
      <c r="B583" s="5">
        <v>46091</v>
      </c>
      <c r="C583" s="2" t="s">
        <v>1983</v>
      </c>
      <c r="D583" s="2" t="s">
        <v>182</v>
      </c>
      <c r="E583" s="3" t="s">
        <v>183</v>
      </c>
      <c r="F583" s="2">
        <v>5</v>
      </c>
      <c r="G583" s="2" t="s">
        <v>121</v>
      </c>
      <c r="H583" s="2">
        <f>IF(AND(B583&gt;=GI_Report!$C$4,B583&lt;=GI_Report!$E$4),1,0)</f>
        <v>0</v>
      </c>
      <c r="I583" s="2">
        <f>IF(GI_Report!$C$6="All",1,IF(C583=GI_Report!$C$6,1,0))</f>
        <v>1</v>
      </c>
      <c r="J583" s="2">
        <f>IF(GI_Report!$F$6="All",1,IF(E583=GI_Report!$F$6,1,0))</f>
        <v>1</v>
      </c>
      <c r="K583" s="2" t="str">
        <f>IF(AND(H583=1,I583=1,J583=1),COUNTIFS($H$2:H583,1,$I$2:I583,1,$J$2:J583,1),"")</f>
        <v/>
      </c>
    </row>
    <row r="584" spans="1:11" ht="14.5" x14ac:dyDescent="0.35">
      <c r="A584" s="2" t="s">
        <v>2644</v>
      </c>
      <c r="B584" s="5">
        <v>46037</v>
      </c>
      <c r="C584" s="2" t="s">
        <v>2027</v>
      </c>
      <c r="D584" s="2" t="s">
        <v>446</v>
      </c>
      <c r="E584" s="3" t="s">
        <v>447</v>
      </c>
      <c r="F584" s="2">
        <v>36</v>
      </c>
      <c r="G584" s="2" t="s">
        <v>121</v>
      </c>
      <c r="H584" s="2">
        <f>IF(AND(B584&gt;=GI_Report!$C$4,B584&lt;=GI_Report!$E$4),1,0)</f>
        <v>0</v>
      </c>
      <c r="I584" s="2">
        <f>IF(GI_Report!$C$6="All",1,IF(C584=GI_Report!$C$6,1,0))</f>
        <v>1</v>
      </c>
      <c r="J584" s="2">
        <f>IF(GI_Report!$F$6="All",1,IF(E584=GI_Report!$F$6,1,0))</f>
        <v>1</v>
      </c>
      <c r="K584" s="2" t="str">
        <f>IF(AND(H584=1,I584=1,J584=1),COUNTIFS($H$2:H584,1,$I$2:I584,1,$J$2:J584,1),"")</f>
        <v/>
      </c>
    </row>
    <row r="585" spans="1:11" ht="14.5" x14ac:dyDescent="0.35">
      <c r="A585" s="2" t="s">
        <v>2645</v>
      </c>
      <c r="B585" s="5">
        <v>46107</v>
      </c>
      <c r="C585" s="2" t="s">
        <v>2281</v>
      </c>
      <c r="D585" s="2" t="s">
        <v>145</v>
      </c>
      <c r="E585" s="3" t="s">
        <v>146</v>
      </c>
      <c r="F585" s="2">
        <v>20</v>
      </c>
      <c r="G585" s="2" t="s">
        <v>121</v>
      </c>
      <c r="H585" s="2">
        <f>IF(AND(B585&gt;=GI_Report!$C$4,B585&lt;=GI_Report!$E$4),1,0)</f>
        <v>0</v>
      </c>
      <c r="I585" s="2">
        <f>IF(GI_Report!$C$6="All",1,IF(C585=GI_Report!$C$6,1,0))</f>
        <v>1</v>
      </c>
      <c r="J585" s="2">
        <f>IF(GI_Report!$F$6="All",1,IF(E585=GI_Report!$F$6,1,0))</f>
        <v>1</v>
      </c>
      <c r="K585" s="2" t="str">
        <f>IF(AND(H585=1,I585=1,J585=1),COUNTIFS($H$2:H585,1,$I$2:I585,1,$J$2:J585,1),"")</f>
        <v/>
      </c>
    </row>
    <row r="586" spans="1:11" ht="14.5" x14ac:dyDescent="0.35">
      <c r="A586" s="2" t="s">
        <v>2646</v>
      </c>
      <c r="B586" s="5">
        <v>46176</v>
      </c>
      <c r="C586" s="2" t="s">
        <v>2005</v>
      </c>
      <c r="D586" s="2" t="s">
        <v>464</v>
      </c>
      <c r="E586" s="3" t="s">
        <v>465</v>
      </c>
      <c r="F586" s="2">
        <v>30</v>
      </c>
      <c r="G586" s="2" t="s">
        <v>121</v>
      </c>
      <c r="H586" s="2">
        <f>IF(AND(B586&gt;=GI_Report!$C$4,B586&lt;=GI_Report!$E$4),1,0)</f>
        <v>0</v>
      </c>
      <c r="I586" s="2">
        <f>IF(GI_Report!$C$6="All",1,IF(C586=GI_Report!$C$6,1,0))</f>
        <v>1</v>
      </c>
      <c r="J586" s="2">
        <f>IF(GI_Report!$F$6="All",1,IF(E586=GI_Report!$F$6,1,0))</f>
        <v>1</v>
      </c>
      <c r="K586" s="2" t="str">
        <f>IF(AND(H586=1,I586=1,J586=1),COUNTIFS($H$2:H586,1,$I$2:I586,1,$J$2:J586,1),"")</f>
        <v/>
      </c>
    </row>
    <row r="587" spans="1:11" ht="14.5" x14ac:dyDescent="0.35">
      <c r="A587" s="2" t="s">
        <v>2647</v>
      </c>
      <c r="B587" s="5">
        <v>46136</v>
      </c>
      <c r="C587" s="2" t="s">
        <v>2346</v>
      </c>
      <c r="D587" s="2" t="s">
        <v>62</v>
      </c>
      <c r="E587" s="3" t="s">
        <v>63</v>
      </c>
      <c r="F587" s="2">
        <v>30</v>
      </c>
      <c r="G587" s="2" t="s">
        <v>15</v>
      </c>
      <c r="H587" s="2">
        <f>IF(AND(B587&gt;=GI_Report!$C$4,B587&lt;=GI_Report!$E$4),1,0)</f>
        <v>0</v>
      </c>
      <c r="I587" s="2">
        <f>IF(GI_Report!$C$6="All",1,IF(C587=GI_Report!$C$6,1,0))</f>
        <v>1</v>
      </c>
      <c r="J587" s="2">
        <f>IF(GI_Report!$F$6="All",1,IF(E587=GI_Report!$F$6,1,0))</f>
        <v>1</v>
      </c>
      <c r="K587" s="2" t="str">
        <f>IF(AND(H587=1,I587=1,J587=1),COUNTIFS($H$2:H587,1,$I$2:I587,1,$J$2:J587,1),"")</f>
        <v/>
      </c>
    </row>
    <row r="588" spans="1:11" ht="14.5" x14ac:dyDescent="0.35">
      <c r="A588" s="2" t="s">
        <v>2648</v>
      </c>
      <c r="B588" s="5">
        <v>46185</v>
      </c>
      <c r="C588" s="2" t="s">
        <v>2045</v>
      </c>
      <c r="D588" s="2" t="s">
        <v>454</v>
      </c>
      <c r="E588" s="3" t="s">
        <v>455</v>
      </c>
      <c r="F588" s="2">
        <v>10</v>
      </c>
      <c r="G588" s="2" t="s">
        <v>121</v>
      </c>
      <c r="H588" s="2">
        <f>IF(AND(B588&gt;=GI_Report!$C$4,B588&lt;=GI_Report!$E$4),1,0)</f>
        <v>0</v>
      </c>
      <c r="I588" s="2">
        <f>IF(GI_Report!$C$6="All",1,IF(C588=GI_Report!$C$6,1,0))</f>
        <v>1</v>
      </c>
      <c r="J588" s="2">
        <f>IF(GI_Report!$F$6="All",1,IF(E588=GI_Report!$F$6,1,0))</f>
        <v>1</v>
      </c>
      <c r="K588" s="2" t="str">
        <f>IF(AND(H588=1,I588=1,J588=1),COUNTIFS($H$2:H588,1,$I$2:I588,1,$J$2:J588,1),"")</f>
        <v/>
      </c>
    </row>
    <row r="589" spans="1:11" ht="14.5" x14ac:dyDescent="0.35">
      <c r="A589" s="2" t="s">
        <v>2649</v>
      </c>
      <c r="B589" s="5">
        <v>46104</v>
      </c>
      <c r="C589" s="2" t="s">
        <v>2246</v>
      </c>
      <c r="D589" s="2" t="s">
        <v>284</v>
      </c>
      <c r="E589" s="3" t="s">
        <v>285</v>
      </c>
      <c r="F589" s="2">
        <v>30</v>
      </c>
      <c r="G589" s="2" t="s">
        <v>262</v>
      </c>
      <c r="H589" s="2">
        <f>IF(AND(B589&gt;=GI_Report!$C$4,B589&lt;=GI_Report!$E$4),1,0)</f>
        <v>0</v>
      </c>
      <c r="I589" s="2">
        <f>IF(GI_Report!$C$6="All",1,IF(C589=GI_Report!$C$6,1,0))</f>
        <v>1</v>
      </c>
      <c r="J589" s="2">
        <f>IF(GI_Report!$F$6="All",1,IF(E589=GI_Report!$F$6,1,0))</f>
        <v>1</v>
      </c>
      <c r="K589" s="2" t="str">
        <f>IF(AND(H589=1,I589=1,J589=1),COUNTIFS($H$2:H589,1,$I$2:I589,1,$J$2:J589,1),"")</f>
        <v/>
      </c>
    </row>
    <row r="590" spans="1:11" ht="14.5" x14ac:dyDescent="0.35">
      <c r="A590" s="2" t="s">
        <v>2650</v>
      </c>
      <c r="B590" s="5">
        <v>46035</v>
      </c>
      <c r="C590" s="2" t="s">
        <v>2112</v>
      </c>
      <c r="D590" s="2" t="s">
        <v>161</v>
      </c>
      <c r="E590" s="3" t="s">
        <v>162</v>
      </c>
      <c r="F590" s="2">
        <v>36</v>
      </c>
      <c r="G590" s="2" t="s">
        <v>121</v>
      </c>
      <c r="H590" s="2">
        <f>IF(AND(B590&gt;=GI_Report!$C$4,B590&lt;=GI_Report!$E$4),1,0)</f>
        <v>0</v>
      </c>
      <c r="I590" s="2">
        <f>IF(GI_Report!$C$6="All",1,IF(C590=GI_Report!$C$6,1,0))</f>
        <v>1</v>
      </c>
      <c r="J590" s="2">
        <f>IF(GI_Report!$F$6="All",1,IF(E590=GI_Report!$F$6,1,0))</f>
        <v>1</v>
      </c>
      <c r="K590" s="2" t="str">
        <f>IF(AND(H590=1,I590=1,J590=1),COUNTIFS($H$2:H590,1,$I$2:I590,1,$J$2:J590,1),"")</f>
        <v/>
      </c>
    </row>
    <row r="591" spans="1:11" ht="14.5" x14ac:dyDescent="0.35">
      <c r="A591" s="2" t="s">
        <v>2651</v>
      </c>
      <c r="B591" s="5">
        <v>46173</v>
      </c>
      <c r="C591" s="2" t="s">
        <v>2062</v>
      </c>
      <c r="D591" s="2" t="s">
        <v>293</v>
      </c>
      <c r="E591" s="3" t="s">
        <v>294</v>
      </c>
      <c r="F591" s="2">
        <v>15</v>
      </c>
      <c r="G591" s="2" t="s">
        <v>262</v>
      </c>
      <c r="H591" s="2">
        <f>IF(AND(B591&gt;=GI_Report!$C$4,B591&lt;=GI_Report!$E$4),1,0)</f>
        <v>0</v>
      </c>
      <c r="I591" s="2">
        <f>IF(GI_Report!$C$6="All",1,IF(C591=GI_Report!$C$6,1,0))</f>
        <v>1</v>
      </c>
      <c r="J591" s="2">
        <f>IF(GI_Report!$F$6="All",1,IF(E591=GI_Report!$F$6,1,0))</f>
        <v>1</v>
      </c>
      <c r="K591" s="2" t="str">
        <f>IF(AND(H591=1,I591=1,J591=1),COUNTIFS($H$2:H591,1,$I$2:I591,1,$J$2:J591,1),"")</f>
        <v/>
      </c>
    </row>
    <row r="592" spans="1:11" ht="14.5" x14ac:dyDescent="0.35">
      <c r="A592" s="2" t="s">
        <v>2652</v>
      </c>
      <c r="B592" s="5">
        <v>46189</v>
      </c>
      <c r="C592" s="2" t="s">
        <v>2179</v>
      </c>
      <c r="D592" s="2" t="s">
        <v>91</v>
      </c>
      <c r="E592" s="3" t="s">
        <v>92</v>
      </c>
      <c r="F592" s="2">
        <v>36</v>
      </c>
      <c r="G592" s="2" t="s">
        <v>15</v>
      </c>
      <c r="H592" s="2">
        <f>IF(AND(B592&gt;=GI_Report!$C$4,B592&lt;=GI_Report!$E$4),1,0)</f>
        <v>0</v>
      </c>
      <c r="I592" s="2">
        <f>IF(GI_Report!$C$6="All",1,IF(C592=GI_Report!$C$6,1,0))</f>
        <v>1</v>
      </c>
      <c r="J592" s="2">
        <f>IF(GI_Report!$F$6="All",1,IF(E592=GI_Report!$F$6,1,0))</f>
        <v>1</v>
      </c>
      <c r="K592" s="2" t="str">
        <f>IF(AND(H592=1,I592=1,J592=1),COUNTIFS($H$2:H592,1,$I$2:I592,1,$J$2:J592,1),"")</f>
        <v/>
      </c>
    </row>
    <row r="593" spans="1:11" ht="14.5" x14ac:dyDescent="0.35">
      <c r="A593" s="2" t="s">
        <v>2653</v>
      </c>
      <c r="B593" s="5">
        <v>46185</v>
      </c>
      <c r="C593" s="2" t="s">
        <v>2078</v>
      </c>
      <c r="D593" s="2" t="s">
        <v>276</v>
      </c>
      <c r="E593" s="3" t="s">
        <v>277</v>
      </c>
      <c r="F593" s="2">
        <v>48</v>
      </c>
      <c r="G593" s="2" t="s">
        <v>262</v>
      </c>
      <c r="H593" s="2">
        <f>IF(AND(B593&gt;=GI_Report!$C$4,B593&lt;=GI_Report!$E$4),1,0)</f>
        <v>0</v>
      </c>
      <c r="I593" s="2">
        <f>IF(GI_Report!$C$6="All",1,IF(C593=GI_Report!$C$6,1,0))</f>
        <v>1</v>
      </c>
      <c r="J593" s="2">
        <f>IF(GI_Report!$F$6="All",1,IF(E593=GI_Report!$F$6,1,0))</f>
        <v>1</v>
      </c>
      <c r="K593" s="2" t="str">
        <f>IF(AND(H593=1,I593=1,J593=1),COUNTIFS($H$2:H593,1,$I$2:I593,1,$J$2:J593,1),"")</f>
        <v/>
      </c>
    </row>
    <row r="594" spans="1:11" ht="14.5" x14ac:dyDescent="0.35">
      <c r="A594" s="2" t="s">
        <v>2654</v>
      </c>
      <c r="B594" s="5">
        <v>46118</v>
      </c>
      <c r="C594" s="2" t="s">
        <v>2262</v>
      </c>
      <c r="D594" s="2" t="s">
        <v>108</v>
      </c>
      <c r="E594" s="3" t="s">
        <v>109</v>
      </c>
      <c r="F594" s="2">
        <v>12</v>
      </c>
      <c r="G594" s="2" t="s">
        <v>15</v>
      </c>
      <c r="H594" s="2">
        <f>IF(AND(B594&gt;=GI_Report!$C$4,B594&lt;=GI_Report!$E$4),1,0)</f>
        <v>0</v>
      </c>
      <c r="I594" s="2">
        <f>IF(GI_Report!$C$6="All",1,IF(C594=GI_Report!$C$6,1,0))</f>
        <v>1</v>
      </c>
      <c r="J594" s="2">
        <f>IF(GI_Report!$F$6="All",1,IF(E594=GI_Report!$F$6,1,0))</f>
        <v>1</v>
      </c>
      <c r="K594" s="2" t="str">
        <f>IF(AND(H594=1,I594=1,J594=1),COUNTIFS($H$2:H594,1,$I$2:I594,1,$J$2:J594,1),"")</f>
        <v/>
      </c>
    </row>
    <row r="595" spans="1:11" ht="14.5" x14ac:dyDescent="0.35">
      <c r="A595" s="2" t="s">
        <v>2655</v>
      </c>
      <c r="B595" s="5">
        <v>46109</v>
      </c>
      <c r="C595" s="2" t="s">
        <v>2182</v>
      </c>
      <c r="D595" s="2" t="s">
        <v>192</v>
      </c>
      <c r="E595" s="3" t="s">
        <v>193</v>
      </c>
      <c r="F595" s="2">
        <v>24</v>
      </c>
      <c r="G595" s="2" t="s">
        <v>121</v>
      </c>
      <c r="H595" s="2">
        <f>IF(AND(B595&gt;=GI_Report!$C$4,B595&lt;=GI_Report!$E$4),1,0)</f>
        <v>0</v>
      </c>
      <c r="I595" s="2">
        <f>IF(GI_Report!$C$6="All",1,IF(C595=GI_Report!$C$6,1,0))</f>
        <v>1</v>
      </c>
      <c r="J595" s="2">
        <f>IF(GI_Report!$F$6="All",1,IF(E595=GI_Report!$F$6,1,0))</f>
        <v>1</v>
      </c>
      <c r="K595" s="2" t="str">
        <f>IF(AND(H595=1,I595=1,J595=1),COUNTIFS($H$2:H595,1,$I$2:I595,1,$J$2:J595,1),"")</f>
        <v/>
      </c>
    </row>
    <row r="596" spans="1:11" ht="14.5" x14ac:dyDescent="0.35">
      <c r="A596" s="2" t="s">
        <v>2656</v>
      </c>
      <c r="B596" s="5">
        <v>46091</v>
      </c>
      <c r="C596" s="2" t="s">
        <v>2078</v>
      </c>
      <c r="D596" s="2" t="s">
        <v>254</v>
      </c>
      <c r="E596" s="3" t="s">
        <v>255</v>
      </c>
      <c r="F596" s="2">
        <v>48</v>
      </c>
      <c r="G596" s="2" t="s">
        <v>121</v>
      </c>
      <c r="H596" s="2">
        <f>IF(AND(B596&gt;=GI_Report!$C$4,B596&lt;=GI_Report!$E$4),1,0)</f>
        <v>0</v>
      </c>
      <c r="I596" s="2">
        <f>IF(GI_Report!$C$6="All",1,IF(C596=GI_Report!$C$6,1,0))</f>
        <v>1</v>
      </c>
      <c r="J596" s="2">
        <f>IF(GI_Report!$F$6="All",1,IF(E596=GI_Report!$F$6,1,0))</f>
        <v>1</v>
      </c>
      <c r="K596" s="2" t="str">
        <f>IF(AND(H596=1,I596=1,J596=1),COUNTIFS($H$2:H596,1,$I$2:I596,1,$J$2:J596,1),"")</f>
        <v/>
      </c>
    </row>
    <row r="597" spans="1:11" ht="14.5" x14ac:dyDescent="0.35">
      <c r="A597" s="2" t="s">
        <v>2657</v>
      </c>
      <c r="B597" s="5">
        <v>46055</v>
      </c>
      <c r="C597" s="2" t="s">
        <v>2257</v>
      </c>
      <c r="D597" s="2" t="s">
        <v>108</v>
      </c>
      <c r="E597" s="3" t="s">
        <v>109</v>
      </c>
      <c r="F597" s="2">
        <v>20</v>
      </c>
      <c r="G597" s="2" t="s">
        <v>15</v>
      </c>
      <c r="H597" s="2">
        <f>IF(AND(B597&gt;=GI_Report!$C$4,B597&lt;=GI_Report!$E$4),1,0)</f>
        <v>1</v>
      </c>
      <c r="I597" s="2">
        <f>IF(GI_Report!$C$6="All",1,IF(C597=GI_Report!$C$6,1,0))</f>
        <v>1</v>
      </c>
      <c r="J597" s="2">
        <f>IF(GI_Report!$F$6="All",1,IF(E597=GI_Report!$F$6,1,0))</f>
        <v>1</v>
      </c>
      <c r="K597" s="2">
        <f>IF(AND(H597=1,I597=1,J597=1),COUNTIFS($H$2:H597,1,$I$2:I597,1,$J$2:J597,1),"")</f>
        <v>91</v>
      </c>
    </row>
    <row r="598" spans="1:11" ht="14.5" x14ac:dyDescent="0.35">
      <c r="A598" s="2" t="s">
        <v>2658</v>
      </c>
      <c r="B598" s="5">
        <v>46075</v>
      </c>
      <c r="C598" s="2" t="s">
        <v>2035</v>
      </c>
      <c r="D598" s="2" t="s">
        <v>337</v>
      </c>
      <c r="E598" s="3" t="s">
        <v>338</v>
      </c>
      <c r="F598" s="2">
        <v>36</v>
      </c>
      <c r="G598" s="2" t="s">
        <v>15</v>
      </c>
      <c r="H598" s="2">
        <f>IF(AND(B598&gt;=GI_Report!$C$4,B598&lt;=GI_Report!$E$4),1,0)</f>
        <v>1</v>
      </c>
      <c r="I598" s="2">
        <f>IF(GI_Report!$C$6="All",1,IF(C598=GI_Report!$C$6,1,0))</f>
        <v>1</v>
      </c>
      <c r="J598" s="2">
        <f>IF(GI_Report!$F$6="All",1,IF(E598=GI_Report!$F$6,1,0))</f>
        <v>1</v>
      </c>
      <c r="K598" s="2">
        <f>IF(AND(H598=1,I598=1,J598=1),COUNTIFS($H$2:H598,1,$I$2:I598,1,$J$2:J598,1),"")</f>
        <v>92</v>
      </c>
    </row>
    <row r="599" spans="1:11" ht="14.5" x14ac:dyDescent="0.35">
      <c r="A599" s="2" t="s">
        <v>2659</v>
      </c>
      <c r="B599" s="5">
        <v>46043</v>
      </c>
      <c r="C599" s="2" t="s">
        <v>2179</v>
      </c>
      <c r="D599" s="2" t="s">
        <v>47</v>
      </c>
      <c r="E599" s="3" t="s">
        <v>48</v>
      </c>
      <c r="F599" s="2">
        <v>24</v>
      </c>
      <c r="G599" s="2" t="s">
        <v>15</v>
      </c>
      <c r="H599" s="2">
        <f>IF(AND(B599&gt;=GI_Report!$C$4,B599&lt;=GI_Report!$E$4),1,0)</f>
        <v>0</v>
      </c>
      <c r="I599" s="2">
        <f>IF(GI_Report!$C$6="All",1,IF(C599=GI_Report!$C$6,1,0))</f>
        <v>1</v>
      </c>
      <c r="J599" s="2">
        <f>IF(GI_Report!$F$6="All",1,IF(E599=GI_Report!$F$6,1,0))</f>
        <v>1</v>
      </c>
      <c r="K599" s="2" t="str">
        <f>IF(AND(H599=1,I599=1,J599=1),COUNTIFS($H$2:H599,1,$I$2:I599,1,$J$2:J599,1),"")</f>
        <v/>
      </c>
    </row>
    <row r="600" spans="1:11" ht="14.5" x14ac:dyDescent="0.35">
      <c r="A600" s="2" t="s">
        <v>2660</v>
      </c>
      <c r="B600" s="5">
        <v>46041</v>
      </c>
      <c r="C600" s="2" t="s">
        <v>2257</v>
      </c>
      <c r="D600" s="2" t="s">
        <v>474</v>
      </c>
      <c r="E600" s="3" t="s">
        <v>475</v>
      </c>
      <c r="F600" s="2">
        <v>30</v>
      </c>
      <c r="G600" s="2" t="s">
        <v>121</v>
      </c>
      <c r="H600" s="2">
        <f>IF(AND(B600&gt;=GI_Report!$C$4,B600&lt;=GI_Report!$E$4),1,0)</f>
        <v>0</v>
      </c>
      <c r="I600" s="2">
        <f>IF(GI_Report!$C$6="All",1,IF(C600=GI_Report!$C$6,1,0))</f>
        <v>1</v>
      </c>
      <c r="J600" s="2">
        <f>IF(GI_Report!$F$6="All",1,IF(E600=GI_Report!$F$6,1,0))</f>
        <v>1</v>
      </c>
      <c r="K600" s="2" t="str">
        <f>IF(AND(H600=1,I600=1,J600=1),COUNTIFS($H$2:H600,1,$I$2:I600,1,$J$2:J600,1),"")</f>
        <v/>
      </c>
    </row>
    <row r="601" spans="1:11" ht="14.5" x14ac:dyDescent="0.35">
      <c r="A601" s="2" t="s">
        <v>2661</v>
      </c>
      <c r="B601" s="5">
        <v>46116</v>
      </c>
      <c r="C601" s="2" t="s">
        <v>2168</v>
      </c>
      <c r="D601" s="2" t="s">
        <v>36</v>
      </c>
      <c r="E601" s="3" t="s">
        <v>37</v>
      </c>
      <c r="F601" s="2">
        <v>10</v>
      </c>
      <c r="G601" s="2" t="s">
        <v>15</v>
      </c>
      <c r="H601" s="2">
        <f>IF(AND(B601&gt;=GI_Report!$C$4,B601&lt;=GI_Report!$E$4),1,0)</f>
        <v>0</v>
      </c>
      <c r="I601" s="2">
        <f>IF(GI_Report!$C$6="All",1,IF(C601=GI_Report!$C$6,1,0))</f>
        <v>1</v>
      </c>
      <c r="J601" s="2">
        <f>IF(GI_Report!$F$6="All",1,IF(E601=GI_Report!$F$6,1,0))</f>
        <v>1</v>
      </c>
      <c r="K601" s="2" t="str">
        <f>IF(AND(H601=1,I601=1,J601=1),COUNTIFS($H$2:H601,1,$I$2:I601,1,$J$2:J601,1),"")</f>
        <v/>
      </c>
    </row>
    <row r="602" spans="1:11" ht="14.5" x14ac:dyDescent="0.35">
      <c r="A602" s="2" t="s">
        <v>2662</v>
      </c>
      <c r="B602" s="5">
        <v>46072</v>
      </c>
      <c r="C602" s="2" t="s">
        <v>2146</v>
      </c>
      <c r="D602" s="2" t="s">
        <v>284</v>
      </c>
      <c r="E602" s="3" t="s">
        <v>285</v>
      </c>
      <c r="F602" s="2">
        <v>36</v>
      </c>
      <c r="G602" s="2" t="s">
        <v>262</v>
      </c>
      <c r="H602" s="2">
        <f>IF(AND(B602&gt;=GI_Report!$C$4,B602&lt;=GI_Report!$E$4),1,0)</f>
        <v>1</v>
      </c>
      <c r="I602" s="2">
        <f>IF(GI_Report!$C$6="All",1,IF(C602=GI_Report!$C$6,1,0))</f>
        <v>1</v>
      </c>
      <c r="J602" s="2">
        <f>IF(GI_Report!$F$6="All",1,IF(E602=GI_Report!$F$6,1,0))</f>
        <v>1</v>
      </c>
      <c r="K602" s="2">
        <f>IF(AND(H602=1,I602=1,J602=1),COUNTIFS($H$2:H602,1,$I$2:I602,1,$J$2:J602,1),"")</f>
        <v>93</v>
      </c>
    </row>
    <row r="603" spans="1:11" ht="14.5" x14ac:dyDescent="0.35">
      <c r="A603" s="2" t="s">
        <v>2663</v>
      </c>
      <c r="B603" s="5">
        <v>46094</v>
      </c>
      <c r="C603" s="2" t="s">
        <v>2305</v>
      </c>
      <c r="D603" s="2" t="s">
        <v>464</v>
      </c>
      <c r="E603" s="3" t="s">
        <v>465</v>
      </c>
      <c r="F603" s="2">
        <v>60</v>
      </c>
      <c r="G603" s="2" t="s">
        <v>121</v>
      </c>
      <c r="H603" s="2">
        <f>IF(AND(B603&gt;=GI_Report!$C$4,B603&lt;=GI_Report!$E$4),1,0)</f>
        <v>0</v>
      </c>
      <c r="I603" s="2">
        <f>IF(GI_Report!$C$6="All",1,IF(C603=GI_Report!$C$6,1,0))</f>
        <v>1</v>
      </c>
      <c r="J603" s="2">
        <f>IF(GI_Report!$F$6="All",1,IF(E603=GI_Report!$F$6,1,0))</f>
        <v>1</v>
      </c>
      <c r="K603" s="2" t="str">
        <f>IF(AND(H603=1,I603=1,J603=1),COUNTIFS($H$2:H603,1,$I$2:I603,1,$J$2:J603,1),"")</f>
        <v/>
      </c>
    </row>
    <row r="604" spans="1:11" ht="14.5" x14ac:dyDescent="0.35">
      <c r="A604" s="2" t="s">
        <v>2664</v>
      </c>
      <c r="B604" s="5">
        <v>46097</v>
      </c>
      <c r="C604" s="2" t="s">
        <v>2246</v>
      </c>
      <c r="D604" s="2" t="s">
        <v>95</v>
      </c>
      <c r="E604" s="3" t="s">
        <v>96</v>
      </c>
      <c r="F604" s="2">
        <v>48</v>
      </c>
      <c r="G604" s="2" t="s">
        <v>15</v>
      </c>
      <c r="H604" s="2">
        <f>IF(AND(B604&gt;=GI_Report!$C$4,B604&lt;=GI_Report!$E$4),1,0)</f>
        <v>0</v>
      </c>
      <c r="I604" s="2">
        <f>IF(GI_Report!$C$6="All",1,IF(C604=GI_Report!$C$6,1,0))</f>
        <v>1</v>
      </c>
      <c r="J604" s="2">
        <f>IF(GI_Report!$F$6="All",1,IF(E604=GI_Report!$F$6,1,0))</f>
        <v>1</v>
      </c>
      <c r="K604" s="2" t="str">
        <f>IF(AND(H604=1,I604=1,J604=1),COUNTIFS($H$2:H604,1,$I$2:I604,1,$J$2:J604,1),"")</f>
        <v/>
      </c>
    </row>
    <row r="605" spans="1:11" ht="14.5" x14ac:dyDescent="0.35">
      <c r="A605" s="2" t="s">
        <v>2665</v>
      </c>
      <c r="B605" s="5">
        <v>46097</v>
      </c>
      <c r="C605" s="2" t="s">
        <v>2091</v>
      </c>
      <c r="D605" s="2" t="s">
        <v>180</v>
      </c>
      <c r="E605" s="3" t="s">
        <v>181</v>
      </c>
      <c r="F605" s="2">
        <v>10</v>
      </c>
      <c r="G605" s="2" t="s">
        <v>121</v>
      </c>
      <c r="H605" s="2">
        <f>IF(AND(B605&gt;=GI_Report!$C$4,B605&lt;=GI_Report!$E$4),1,0)</f>
        <v>0</v>
      </c>
      <c r="I605" s="2">
        <f>IF(GI_Report!$C$6="All",1,IF(C605=GI_Report!$C$6,1,0))</f>
        <v>1</v>
      </c>
      <c r="J605" s="2">
        <f>IF(GI_Report!$F$6="All",1,IF(E605=GI_Report!$F$6,1,0))</f>
        <v>1</v>
      </c>
      <c r="K605" s="2" t="str">
        <f>IF(AND(H605=1,I605=1,J605=1),COUNTIFS($H$2:H605,1,$I$2:I605,1,$J$2:J605,1),"")</f>
        <v/>
      </c>
    </row>
    <row r="606" spans="1:11" ht="14.5" x14ac:dyDescent="0.35">
      <c r="A606" s="2" t="s">
        <v>2666</v>
      </c>
      <c r="B606" s="5">
        <v>46152</v>
      </c>
      <c r="C606" s="2" t="s">
        <v>2143</v>
      </c>
      <c r="D606" s="2" t="s">
        <v>42</v>
      </c>
      <c r="E606" s="3" t="s">
        <v>43</v>
      </c>
      <c r="F606" s="2">
        <v>36</v>
      </c>
      <c r="G606" s="2" t="s">
        <v>15</v>
      </c>
      <c r="H606" s="2">
        <f>IF(AND(B606&gt;=GI_Report!$C$4,B606&lt;=GI_Report!$E$4),1,0)</f>
        <v>0</v>
      </c>
      <c r="I606" s="2">
        <f>IF(GI_Report!$C$6="All",1,IF(C606=GI_Report!$C$6,1,0))</f>
        <v>1</v>
      </c>
      <c r="J606" s="2">
        <f>IF(GI_Report!$F$6="All",1,IF(E606=GI_Report!$F$6,1,0))</f>
        <v>1</v>
      </c>
      <c r="K606" s="2" t="str">
        <f>IF(AND(H606=1,I606=1,J606=1),COUNTIFS($H$2:H606,1,$I$2:I606,1,$J$2:J606,1),"")</f>
        <v/>
      </c>
    </row>
    <row r="607" spans="1:11" ht="14.5" x14ac:dyDescent="0.35">
      <c r="A607" s="2" t="s">
        <v>2667</v>
      </c>
      <c r="B607" s="5">
        <v>46030</v>
      </c>
      <c r="C607" s="2" t="s">
        <v>2005</v>
      </c>
      <c r="D607" s="2" t="s">
        <v>369</v>
      </c>
      <c r="E607" s="3" t="s">
        <v>370</v>
      </c>
      <c r="F607" s="2">
        <v>60</v>
      </c>
      <c r="G607" s="2" t="s">
        <v>121</v>
      </c>
      <c r="H607" s="2">
        <f>IF(AND(B607&gt;=GI_Report!$C$4,B607&lt;=GI_Report!$E$4),1,0)</f>
        <v>0</v>
      </c>
      <c r="I607" s="2">
        <f>IF(GI_Report!$C$6="All",1,IF(C607=GI_Report!$C$6,1,0))</f>
        <v>1</v>
      </c>
      <c r="J607" s="2">
        <f>IF(GI_Report!$F$6="All",1,IF(E607=GI_Report!$F$6,1,0))</f>
        <v>1</v>
      </c>
      <c r="K607" s="2" t="str">
        <f>IF(AND(H607=1,I607=1,J607=1),COUNTIFS($H$2:H607,1,$I$2:I607,1,$J$2:J607,1),"")</f>
        <v/>
      </c>
    </row>
    <row r="608" spans="1:11" ht="14.5" x14ac:dyDescent="0.35">
      <c r="A608" s="2" t="s">
        <v>2668</v>
      </c>
      <c r="B608" s="5">
        <v>46178</v>
      </c>
      <c r="C608" s="2" t="s">
        <v>2018</v>
      </c>
      <c r="D608" s="2" t="s">
        <v>151</v>
      </c>
      <c r="E608" s="3" t="s">
        <v>152</v>
      </c>
      <c r="F608" s="2">
        <v>12</v>
      </c>
      <c r="G608" s="2" t="s">
        <v>121</v>
      </c>
      <c r="H608" s="2">
        <f>IF(AND(B608&gt;=GI_Report!$C$4,B608&lt;=GI_Report!$E$4),1,0)</f>
        <v>0</v>
      </c>
      <c r="I608" s="2">
        <f>IF(GI_Report!$C$6="All",1,IF(C608=GI_Report!$C$6,1,0))</f>
        <v>1</v>
      </c>
      <c r="J608" s="2">
        <f>IF(GI_Report!$F$6="All",1,IF(E608=GI_Report!$F$6,1,0))</f>
        <v>1</v>
      </c>
      <c r="K608" s="2" t="str">
        <f>IF(AND(H608=1,I608=1,J608=1),COUNTIFS($H$2:H608,1,$I$2:I608,1,$J$2:J608,1),"")</f>
        <v/>
      </c>
    </row>
    <row r="609" spans="1:11" ht="14.5" x14ac:dyDescent="0.35">
      <c r="A609" s="2" t="s">
        <v>2669</v>
      </c>
      <c r="B609" s="5">
        <v>46174</v>
      </c>
      <c r="C609" s="2" t="s">
        <v>2099</v>
      </c>
      <c r="D609" s="2" t="s">
        <v>91</v>
      </c>
      <c r="E609" s="3" t="s">
        <v>92</v>
      </c>
      <c r="F609" s="2">
        <v>24</v>
      </c>
      <c r="G609" s="2" t="s">
        <v>15</v>
      </c>
      <c r="H609" s="2">
        <f>IF(AND(B609&gt;=GI_Report!$C$4,B609&lt;=GI_Report!$E$4),1,0)</f>
        <v>0</v>
      </c>
      <c r="I609" s="2">
        <f>IF(GI_Report!$C$6="All",1,IF(C609=GI_Report!$C$6,1,0))</f>
        <v>1</v>
      </c>
      <c r="J609" s="2">
        <f>IF(GI_Report!$F$6="All",1,IF(E609=GI_Report!$F$6,1,0))</f>
        <v>1</v>
      </c>
      <c r="K609" s="2" t="str">
        <f>IF(AND(H609=1,I609=1,J609=1),COUNTIFS($H$2:H609,1,$I$2:I609,1,$J$2:J609,1),"")</f>
        <v/>
      </c>
    </row>
    <row r="610" spans="1:11" ht="14.5" x14ac:dyDescent="0.35">
      <c r="A610" s="2" t="s">
        <v>2670</v>
      </c>
      <c r="B610" s="5">
        <v>46046</v>
      </c>
      <c r="C610" s="2" t="s">
        <v>2341</v>
      </c>
      <c r="D610" s="2" t="s">
        <v>36</v>
      </c>
      <c r="E610" s="3" t="s">
        <v>37</v>
      </c>
      <c r="F610" s="2">
        <v>20</v>
      </c>
      <c r="G610" s="2" t="s">
        <v>15</v>
      </c>
      <c r="H610" s="2">
        <f>IF(AND(B610&gt;=GI_Report!$C$4,B610&lt;=GI_Report!$E$4),1,0)</f>
        <v>0</v>
      </c>
      <c r="I610" s="2">
        <f>IF(GI_Report!$C$6="All",1,IF(C610=GI_Report!$C$6,1,0))</f>
        <v>1</v>
      </c>
      <c r="J610" s="2">
        <f>IF(GI_Report!$F$6="All",1,IF(E610=GI_Report!$F$6,1,0))</f>
        <v>1</v>
      </c>
      <c r="K610" s="2" t="str">
        <f>IF(AND(H610=1,I610=1,J610=1),COUNTIFS($H$2:H610,1,$I$2:I610,1,$J$2:J610,1),"")</f>
        <v/>
      </c>
    </row>
    <row r="611" spans="1:11" ht="14.5" x14ac:dyDescent="0.35">
      <c r="A611" s="2" t="s">
        <v>2671</v>
      </c>
      <c r="B611" s="5">
        <v>46041</v>
      </c>
      <c r="C611" s="2" t="s">
        <v>1995</v>
      </c>
      <c r="D611" s="2" t="s">
        <v>452</v>
      </c>
      <c r="E611" s="3" t="s">
        <v>453</v>
      </c>
      <c r="F611" s="2">
        <v>10</v>
      </c>
      <c r="G611" s="2" t="s">
        <v>121</v>
      </c>
      <c r="H611" s="2">
        <f>IF(AND(B611&gt;=GI_Report!$C$4,B611&lt;=GI_Report!$E$4),1,0)</f>
        <v>0</v>
      </c>
      <c r="I611" s="2">
        <f>IF(GI_Report!$C$6="All",1,IF(C611=GI_Report!$C$6,1,0))</f>
        <v>1</v>
      </c>
      <c r="J611" s="2">
        <f>IF(GI_Report!$F$6="All",1,IF(E611=GI_Report!$F$6,1,0))</f>
        <v>1</v>
      </c>
      <c r="K611" s="2" t="str">
        <f>IF(AND(H611=1,I611=1,J611=1),COUNTIFS($H$2:H611,1,$I$2:I611,1,$J$2:J611,1),"")</f>
        <v/>
      </c>
    </row>
    <row r="612" spans="1:11" ht="14.5" x14ac:dyDescent="0.35">
      <c r="A612" s="2" t="s">
        <v>2672</v>
      </c>
      <c r="B612" s="5">
        <v>46125</v>
      </c>
      <c r="C612" s="2" t="s">
        <v>2154</v>
      </c>
      <c r="D612" s="2" t="s">
        <v>164</v>
      </c>
      <c r="E612" s="3" t="s">
        <v>165</v>
      </c>
      <c r="F612" s="2">
        <v>24</v>
      </c>
      <c r="G612" s="2" t="s">
        <v>121</v>
      </c>
      <c r="H612" s="2">
        <f>IF(AND(B612&gt;=GI_Report!$C$4,B612&lt;=GI_Report!$E$4),1,0)</f>
        <v>0</v>
      </c>
      <c r="I612" s="2">
        <f>IF(GI_Report!$C$6="All",1,IF(C612=GI_Report!$C$6,1,0))</f>
        <v>1</v>
      </c>
      <c r="J612" s="2">
        <f>IF(GI_Report!$F$6="All",1,IF(E612=GI_Report!$F$6,1,0))</f>
        <v>1</v>
      </c>
      <c r="K612" s="2" t="str">
        <f>IF(AND(H612=1,I612=1,J612=1),COUNTIFS($H$2:H612,1,$I$2:I612,1,$J$2:J612,1),"")</f>
        <v/>
      </c>
    </row>
    <row r="613" spans="1:11" ht="14.5" x14ac:dyDescent="0.35">
      <c r="A613" s="2" t="s">
        <v>2673</v>
      </c>
      <c r="B613" s="5">
        <v>46053</v>
      </c>
      <c r="C613" s="2" t="s">
        <v>2053</v>
      </c>
      <c r="D613" s="2" t="s">
        <v>77</v>
      </c>
      <c r="E613" s="3" t="s">
        <v>78</v>
      </c>
      <c r="F613" s="2">
        <v>24</v>
      </c>
      <c r="G613" s="2" t="s">
        <v>15</v>
      </c>
      <c r="H613" s="2">
        <f>IF(AND(B613&gt;=GI_Report!$C$4,B613&lt;=GI_Report!$E$4),1,0)</f>
        <v>0</v>
      </c>
      <c r="I613" s="2">
        <f>IF(GI_Report!$C$6="All",1,IF(C613=GI_Report!$C$6,1,0))</f>
        <v>1</v>
      </c>
      <c r="J613" s="2">
        <f>IF(GI_Report!$F$6="All",1,IF(E613=GI_Report!$F$6,1,0))</f>
        <v>1</v>
      </c>
      <c r="K613" s="2" t="str">
        <f>IF(AND(H613=1,I613=1,J613=1),COUNTIFS($H$2:H613,1,$I$2:I613,1,$J$2:J613,1),"")</f>
        <v/>
      </c>
    </row>
    <row r="614" spans="1:11" ht="14.5" x14ac:dyDescent="0.35">
      <c r="A614" s="2" t="s">
        <v>2674</v>
      </c>
      <c r="B614" s="5">
        <v>46104</v>
      </c>
      <c r="C614" s="2" t="s">
        <v>2421</v>
      </c>
      <c r="D614" s="2" t="s">
        <v>91</v>
      </c>
      <c r="E614" s="3" t="s">
        <v>92</v>
      </c>
      <c r="F614" s="2">
        <v>5</v>
      </c>
      <c r="G614" s="2" t="s">
        <v>15</v>
      </c>
      <c r="H614" s="2">
        <f>IF(AND(B614&gt;=GI_Report!$C$4,B614&lt;=GI_Report!$E$4),1,0)</f>
        <v>0</v>
      </c>
      <c r="I614" s="2">
        <f>IF(GI_Report!$C$6="All",1,IF(C614=GI_Report!$C$6,1,0))</f>
        <v>1</v>
      </c>
      <c r="J614" s="2">
        <f>IF(GI_Report!$F$6="All",1,IF(E614=GI_Report!$F$6,1,0))</f>
        <v>1</v>
      </c>
      <c r="K614" s="2" t="str">
        <f>IF(AND(H614=1,I614=1,J614=1),COUNTIFS($H$2:H614,1,$I$2:I614,1,$J$2:J614,1),"")</f>
        <v/>
      </c>
    </row>
    <row r="615" spans="1:11" ht="14.5" x14ac:dyDescent="0.35">
      <c r="A615" s="2" t="s">
        <v>2675</v>
      </c>
      <c r="B615" s="5">
        <v>46085</v>
      </c>
      <c r="C615" s="2" t="s">
        <v>2097</v>
      </c>
      <c r="D615" s="2" t="s">
        <v>328</v>
      </c>
      <c r="E615" s="3" t="s">
        <v>329</v>
      </c>
      <c r="F615" s="2">
        <v>24</v>
      </c>
      <c r="G615" s="2" t="s">
        <v>15</v>
      </c>
      <c r="H615" s="2">
        <f>IF(AND(B615&gt;=GI_Report!$C$4,B615&lt;=GI_Report!$E$4),1,0)</f>
        <v>0</v>
      </c>
      <c r="I615" s="2">
        <f>IF(GI_Report!$C$6="All",1,IF(C615=GI_Report!$C$6,1,0))</f>
        <v>1</v>
      </c>
      <c r="J615" s="2">
        <f>IF(GI_Report!$F$6="All",1,IF(E615=GI_Report!$F$6,1,0))</f>
        <v>1</v>
      </c>
      <c r="K615" s="2" t="str">
        <f>IF(AND(H615=1,I615=1,J615=1),COUNTIFS($H$2:H615,1,$I$2:I615,1,$J$2:J615,1),"")</f>
        <v/>
      </c>
    </row>
    <row r="616" spans="1:11" ht="14.5" x14ac:dyDescent="0.35">
      <c r="A616" s="2" t="s">
        <v>2676</v>
      </c>
      <c r="B616" s="5">
        <v>46126</v>
      </c>
      <c r="C616" s="2" t="s">
        <v>2099</v>
      </c>
      <c r="D616" s="2" t="s">
        <v>132</v>
      </c>
      <c r="E616" s="3" t="s">
        <v>133</v>
      </c>
      <c r="F616" s="2">
        <v>10</v>
      </c>
      <c r="G616" s="2" t="s">
        <v>121</v>
      </c>
      <c r="H616" s="2">
        <f>IF(AND(B616&gt;=GI_Report!$C$4,B616&lt;=GI_Report!$E$4),1,0)</f>
        <v>0</v>
      </c>
      <c r="I616" s="2">
        <f>IF(GI_Report!$C$6="All",1,IF(C616=GI_Report!$C$6,1,0))</f>
        <v>1</v>
      </c>
      <c r="J616" s="2">
        <f>IF(GI_Report!$F$6="All",1,IF(E616=GI_Report!$F$6,1,0))</f>
        <v>1</v>
      </c>
      <c r="K616" s="2" t="str">
        <f>IF(AND(H616=1,I616=1,J616=1),COUNTIFS($H$2:H616,1,$I$2:I616,1,$J$2:J616,1),"")</f>
        <v/>
      </c>
    </row>
    <row r="617" spans="1:11" ht="14.5" x14ac:dyDescent="0.35">
      <c r="A617" s="2" t="s">
        <v>2677</v>
      </c>
      <c r="B617" s="5">
        <v>46173</v>
      </c>
      <c r="C617" s="2" t="s">
        <v>2027</v>
      </c>
      <c r="D617" s="2" t="s">
        <v>204</v>
      </c>
      <c r="E617" s="3" t="s">
        <v>205</v>
      </c>
      <c r="F617" s="2">
        <v>15</v>
      </c>
      <c r="G617" s="2" t="s">
        <v>121</v>
      </c>
      <c r="H617" s="2">
        <f>IF(AND(B617&gt;=GI_Report!$C$4,B617&lt;=GI_Report!$E$4),1,0)</f>
        <v>0</v>
      </c>
      <c r="I617" s="2">
        <f>IF(GI_Report!$C$6="All",1,IF(C617=GI_Report!$C$6,1,0))</f>
        <v>1</v>
      </c>
      <c r="J617" s="2">
        <f>IF(GI_Report!$F$6="All",1,IF(E617=GI_Report!$F$6,1,0))</f>
        <v>1</v>
      </c>
      <c r="K617" s="2" t="str">
        <f>IF(AND(H617=1,I617=1,J617=1),COUNTIFS($H$2:H617,1,$I$2:I617,1,$J$2:J617,1),"")</f>
        <v/>
      </c>
    </row>
    <row r="618" spans="1:11" ht="14.5" x14ac:dyDescent="0.35">
      <c r="A618" s="2" t="s">
        <v>2678</v>
      </c>
      <c r="B618" s="5">
        <v>46115</v>
      </c>
      <c r="C618" s="2" t="s">
        <v>2094</v>
      </c>
      <c r="D618" s="2" t="s">
        <v>276</v>
      </c>
      <c r="E618" s="3" t="s">
        <v>277</v>
      </c>
      <c r="F618" s="2">
        <v>5</v>
      </c>
      <c r="G618" s="2" t="s">
        <v>262</v>
      </c>
      <c r="H618" s="2">
        <f>IF(AND(B618&gt;=GI_Report!$C$4,B618&lt;=GI_Report!$E$4),1,0)</f>
        <v>0</v>
      </c>
      <c r="I618" s="2">
        <f>IF(GI_Report!$C$6="All",1,IF(C618=GI_Report!$C$6,1,0))</f>
        <v>1</v>
      </c>
      <c r="J618" s="2">
        <f>IF(GI_Report!$F$6="All",1,IF(E618=GI_Report!$F$6,1,0))</f>
        <v>1</v>
      </c>
      <c r="K618" s="2" t="str">
        <f>IF(AND(H618=1,I618=1,J618=1),COUNTIFS($H$2:H618,1,$I$2:I618,1,$J$2:J618,1),"")</f>
        <v/>
      </c>
    </row>
    <row r="619" spans="1:11" ht="14.5" x14ac:dyDescent="0.35">
      <c r="A619" s="2" t="s">
        <v>2679</v>
      </c>
      <c r="B619" s="5">
        <v>46026</v>
      </c>
      <c r="C619" s="2" t="s">
        <v>2182</v>
      </c>
      <c r="D619" s="2" t="s">
        <v>353</v>
      </c>
      <c r="E619" s="3" t="s">
        <v>354</v>
      </c>
      <c r="F619" s="2">
        <v>60</v>
      </c>
      <c r="G619" s="2" t="s">
        <v>15</v>
      </c>
      <c r="H619" s="2">
        <f>IF(AND(B619&gt;=GI_Report!$C$4,B619&lt;=GI_Report!$E$4),1,0)</f>
        <v>0</v>
      </c>
      <c r="I619" s="2">
        <f>IF(GI_Report!$C$6="All",1,IF(C619=GI_Report!$C$6,1,0))</f>
        <v>1</v>
      </c>
      <c r="J619" s="2">
        <f>IF(GI_Report!$F$6="All",1,IF(E619=GI_Report!$F$6,1,0))</f>
        <v>1</v>
      </c>
      <c r="K619" s="2" t="str">
        <f>IF(AND(H619=1,I619=1,J619=1),COUNTIFS($H$2:H619,1,$I$2:I619,1,$J$2:J619,1),"")</f>
        <v/>
      </c>
    </row>
    <row r="620" spans="1:11" ht="14.5" x14ac:dyDescent="0.35">
      <c r="A620" s="2" t="s">
        <v>2680</v>
      </c>
      <c r="B620" s="5">
        <v>46038</v>
      </c>
      <c r="C620" s="2" t="s">
        <v>2051</v>
      </c>
      <c r="D620" s="2" t="s">
        <v>282</v>
      </c>
      <c r="E620" s="3" t="s">
        <v>283</v>
      </c>
      <c r="F620" s="2">
        <v>20</v>
      </c>
      <c r="G620" s="2" t="s">
        <v>262</v>
      </c>
      <c r="H620" s="2">
        <f>IF(AND(B620&gt;=GI_Report!$C$4,B620&lt;=GI_Report!$E$4),1,0)</f>
        <v>0</v>
      </c>
      <c r="I620" s="2">
        <f>IF(GI_Report!$C$6="All",1,IF(C620=GI_Report!$C$6,1,0))</f>
        <v>1</v>
      </c>
      <c r="J620" s="2">
        <f>IF(GI_Report!$F$6="All",1,IF(E620=GI_Report!$F$6,1,0))</f>
        <v>1</v>
      </c>
      <c r="K620" s="2" t="str">
        <f>IF(AND(H620=1,I620=1,J620=1),COUNTIFS($H$2:H620,1,$I$2:I620,1,$J$2:J620,1),"")</f>
        <v/>
      </c>
    </row>
    <row r="621" spans="1:11" ht="14.5" x14ac:dyDescent="0.35">
      <c r="A621" s="2" t="s">
        <v>2681</v>
      </c>
      <c r="B621" s="5">
        <v>46095</v>
      </c>
      <c r="C621" s="2" t="s">
        <v>1995</v>
      </c>
      <c r="D621" s="2" t="s">
        <v>397</v>
      </c>
      <c r="E621" s="3" t="s">
        <v>398</v>
      </c>
      <c r="F621" s="2">
        <v>10</v>
      </c>
      <c r="G621" s="2" t="s">
        <v>121</v>
      </c>
      <c r="H621" s="2">
        <f>IF(AND(B621&gt;=GI_Report!$C$4,B621&lt;=GI_Report!$E$4),1,0)</f>
        <v>0</v>
      </c>
      <c r="I621" s="2">
        <f>IF(GI_Report!$C$6="All",1,IF(C621=GI_Report!$C$6,1,0))</f>
        <v>1</v>
      </c>
      <c r="J621" s="2">
        <f>IF(GI_Report!$F$6="All",1,IF(E621=GI_Report!$F$6,1,0))</f>
        <v>1</v>
      </c>
      <c r="K621" s="2" t="str">
        <f>IF(AND(H621=1,I621=1,J621=1),COUNTIFS($H$2:H621,1,$I$2:I621,1,$J$2:J621,1),"")</f>
        <v/>
      </c>
    </row>
    <row r="622" spans="1:11" ht="14.5" x14ac:dyDescent="0.35">
      <c r="A622" s="2" t="s">
        <v>2682</v>
      </c>
      <c r="B622" s="5">
        <v>46135</v>
      </c>
      <c r="C622" s="2" t="s">
        <v>2148</v>
      </c>
      <c r="D622" s="2" t="s">
        <v>322</v>
      </c>
      <c r="E622" s="3" t="s">
        <v>323</v>
      </c>
      <c r="F622" s="2">
        <v>5</v>
      </c>
      <c r="G622" s="2" t="s">
        <v>15</v>
      </c>
      <c r="H622" s="2">
        <f>IF(AND(B622&gt;=GI_Report!$C$4,B622&lt;=GI_Report!$E$4),1,0)</f>
        <v>0</v>
      </c>
      <c r="I622" s="2">
        <f>IF(GI_Report!$C$6="All",1,IF(C622=GI_Report!$C$6,1,0))</f>
        <v>1</v>
      </c>
      <c r="J622" s="2">
        <f>IF(GI_Report!$F$6="All",1,IF(E622=GI_Report!$F$6,1,0))</f>
        <v>1</v>
      </c>
      <c r="K622" s="2" t="str">
        <f>IF(AND(H622=1,I622=1,J622=1),COUNTIFS($H$2:H622,1,$I$2:I622,1,$J$2:J622,1),"")</f>
        <v/>
      </c>
    </row>
    <row r="623" spans="1:11" ht="14.5" x14ac:dyDescent="0.35">
      <c r="A623" s="2" t="s">
        <v>2683</v>
      </c>
      <c r="B623" s="5">
        <v>46157</v>
      </c>
      <c r="C623" s="2" t="s">
        <v>2047</v>
      </c>
      <c r="D623" s="2" t="s">
        <v>184</v>
      </c>
      <c r="E623" s="3" t="s">
        <v>185</v>
      </c>
      <c r="F623" s="2">
        <v>20</v>
      </c>
      <c r="G623" s="2" t="s">
        <v>121</v>
      </c>
      <c r="H623" s="2">
        <f>IF(AND(B623&gt;=GI_Report!$C$4,B623&lt;=GI_Report!$E$4),1,0)</f>
        <v>0</v>
      </c>
      <c r="I623" s="2">
        <f>IF(GI_Report!$C$6="All",1,IF(C623=GI_Report!$C$6,1,0))</f>
        <v>1</v>
      </c>
      <c r="J623" s="2">
        <f>IF(GI_Report!$F$6="All",1,IF(E623=GI_Report!$F$6,1,0))</f>
        <v>1</v>
      </c>
      <c r="K623" s="2" t="str">
        <f>IF(AND(H623=1,I623=1,J623=1),COUNTIFS($H$2:H623,1,$I$2:I623,1,$J$2:J623,1),"")</f>
        <v/>
      </c>
    </row>
    <row r="624" spans="1:11" ht="14.5" x14ac:dyDescent="0.35">
      <c r="A624" s="2" t="s">
        <v>2684</v>
      </c>
      <c r="B624" s="5">
        <v>46161</v>
      </c>
      <c r="C624" s="2" t="s">
        <v>2141</v>
      </c>
      <c r="D624" s="2" t="s">
        <v>284</v>
      </c>
      <c r="E624" s="3" t="s">
        <v>285</v>
      </c>
      <c r="F624" s="2">
        <v>48</v>
      </c>
      <c r="G624" s="2" t="s">
        <v>262</v>
      </c>
      <c r="H624" s="2">
        <f>IF(AND(B624&gt;=GI_Report!$C$4,B624&lt;=GI_Report!$E$4),1,0)</f>
        <v>0</v>
      </c>
      <c r="I624" s="2">
        <f>IF(GI_Report!$C$6="All",1,IF(C624=GI_Report!$C$6,1,0))</f>
        <v>1</v>
      </c>
      <c r="J624" s="2">
        <f>IF(GI_Report!$F$6="All",1,IF(E624=GI_Report!$F$6,1,0))</f>
        <v>1</v>
      </c>
      <c r="K624" s="2" t="str">
        <f>IF(AND(H624=1,I624=1,J624=1),COUNTIFS($H$2:H624,1,$I$2:I624,1,$J$2:J624,1),"")</f>
        <v/>
      </c>
    </row>
    <row r="625" spans="1:11" ht="14.5" x14ac:dyDescent="0.35">
      <c r="A625" s="2" t="s">
        <v>2685</v>
      </c>
      <c r="B625" s="5">
        <v>46109</v>
      </c>
      <c r="C625" s="2" t="s">
        <v>2262</v>
      </c>
      <c r="D625" s="2" t="s">
        <v>417</v>
      </c>
      <c r="E625" s="3" t="s">
        <v>418</v>
      </c>
      <c r="F625" s="2">
        <v>10</v>
      </c>
      <c r="G625" s="2" t="s">
        <v>121</v>
      </c>
      <c r="H625" s="2">
        <f>IF(AND(B625&gt;=GI_Report!$C$4,B625&lt;=GI_Report!$E$4),1,0)</f>
        <v>0</v>
      </c>
      <c r="I625" s="2">
        <f>IF(GI_Report!$C$6="All",1,IF(C625=GI_Report!$C$6,1,0))</f>
        <v>1</v>
      </c>
      <c r="J625" s="2">
        <f>IF(GI_Report!$F$6="All",1,IF(E625=GI_Report!$F$6,1,0))</f>
        <v>1</v>
      </c>
      <c r="K625" s="2" t="str">
        <f>IF(AND(H625=1,I625=1,J625=1),COUNTIFS($H$2:H625,1,$I$2:I625,1,$J$2:J625,1),"")</f>
        <v/>
      </c>
    </row>
    <row r="626" spans="1:11" ht="14.5" x14ac:dyDescent="0.35">
      <c r="A626" s="2" t="s">
        <v>2686</v>
      </c>
      <c r="B626" s="5">
        <v>46080</v>
      </c>
      <c r="C626" s="2" t="s">
        <v>2179</v>
      </c>
      <c r="D626" s="2" t="s">
        <v>42</v>
      </c>
      <c r="E626" s="3" t="s">
        <v>43</v>
      </c>
      <c r="F626" s="2">
        <v>15</v>
      </c>
      <c r="G626" s="2" t="s">
        <v>15</v>
      </c>
      <c r="H626" s="2">
        <f>IF(AND(B626&gt;=GI_Report!$C$4,B626&lt;=GI_Report!$E$4),1,0)</f>
        <v>1</v>
      </c>
      <c r="I626" s="2">
        <f>IF(GI_Report!$C$6="All",1,IF(C626=GI_Report!$C$6,1,0))</f>
        <v>1</v>
      </c>
      <c r="J626" s="2">
        <f>IF(GI_Report!$F$6="All",1,IF(E626=GI_Report!$F$6,1,0))</f>
        <v>1</v>
      </c>
      <c r="K626" s="2">
        <f>IF(AND(H626=1,I626=1,J626=1),COUNTIFS($H$2:H626,1,$I$2:I626,1,$J$2:J626,1),"")</f>
        <v>94</v>
      </c>
    </row>
    <row r="627" spans="1:11" ht="14.5" x14ac:dyDescent="0.35">
      <c r="A627" s="2" t="s">
        <v>2687</v>
      </c>
      <c r="B627" s="5">
        <v>46048</v>
      </c>
      <c r="C627" s="2" t="s">
        <v>1991</v>
      </c>
      <c r="D627" s="2" t="s">
        <v>391</v>
      </c>
      <c r="E627" s="3" t="s">
        <v>392</v>
      </c>
      <c r="F627" s="2">
        <v>60</v>
      </c>
      <c r="G627" s="2" t="s">
        <v>121</v>
      </c>
      <c r="H627" s="2">
        <f>IF(AND(B627&gt;=GI_Report!$C$4,B627&lt;=GI_Report!$E$4),1,0)</f>
        <v>0</v>
      </c>
      <c r="I627" s="2">
        <f>IF(GI_Report!$C$6="All",1,IF(C627=GI_Report!$C$6,1,0))</f>
        <v>1</v>
      </c>
      <c r="J627" s="2">
        <f>IF(GI_Report!$F$6="All",1,IF(E627=GI_Report!$F$6,1,0))</f>
        <v>1</v>
      </c>
      <c r="K627" s="2" t="str">
        <f>IF(AND(H627=1,I627=1,J627=1),COUNTIFS($H$2:H627,1,$I$2:I627,1,$J$2:J627,1),"")</f>
        <v/>
      </c>
    </row>
    <row r="628" spans="1:11" ht="14.5" x14ac:dyDescent="0.35">
      <c r="A628" s="2" t="s">
        <v>2688</v>
      </c>
      <c r="B628" s="5">
        <v>46095</v>
      </c>
      <c r="C628" s="2" t="s">
        <v>2081</v>
      </c>
      <c r="D628" s="2" t="s">
        <v>132</v>
      </c>
      <c r="E628" s="3" t="s">
        <v>133</v>
      </c>
      <c r="F628" s="2">
        <v>48</v>
      </c>
      <c r="G628" s="2" t="s">
        <v>121</v>
      </c>
      <c r="H628" s="2">
        <f>IF(AND(B628&gt;=GI_Report!$C$4,B628&lt;=GI_Report!$E$4),1,0)</f>
        <v>0</v>
      </c>
      <c r="I628" s="2">
        <f>IF(GI_Report!$C$6="All",1,IF(C628=GI_Report!$C$6,1,0))</f>
        <v>1</v>
      </c>
      <c r="J628" s="2">
        <f>IF(GI_Report!$F$6="All",1,IF(E628=GI_Report!$F$6,1,0))</f>
        <v>1</v>
      </c>
      <c r="K628" s="2" t="str">
        <f>IF(AND(H628=1,I628=1,J628=1),COUNTIFS($H$2:H628,1,$I$2:I628,1,$J$2:J628,1),"")</f>
        <v/>
      </c>
    </row>
    <row r="629" spans="1:11" ht="14.5" x14ac:dyDescent="0.35">
      <c r="A629" s="2" t="s">
        <v>2689</v>
      </c>
      <c r="B629" s="5">
        <v>46185</v>
      </c>
      <c r="C629" s="2" t="s">
        <v>2260</v>
      </c>
      <c r="D629" s="2" t="s">
        <v>218</v>
      </c>
      <c r="E629" s="3" t="s">
        <v>219</v>
      </c>
      <c r="F629" s="2">
        <v>24</v>
      </c>
      <c r="G629" s="2" t="s">
        <v>121</v>
      </c>
      <c r="H629" s="2">
        <f>IF(AND(B629&gt;=GI_Report!$C$4,B629&lt;=GI_Report!$E$4),1,0)</f>
        <v>0</v>
      </c>
      <c r="I629" s="2">
        <f>IF(GI_Report!$C$6="All",1,IF(C629=GI_Report!$C$6,1,0))</f>
        <v>1</v>
      </c>
      <c r="J629" s="2">
        <f>IF(GI_Report!$F$6="All",1,IF(E629=GI_Report!$F$6,1,0))</f>
        <v>1</v>
      </c>
      <c r="K629" s="2" t="str">
        <f>IF(AND(H629=1,I629=1,J629=1),COUNTIFS($H$2:H629,1,$I$2:I629,1,$J$2:J629,1),"")</f>
        <v/>
      </c>
    </row>
    <row r="630" spans="1:11" ht="14.5" x14ac:dyDescent="0.35">
      <c r="A630" s="2" t="s">
        <v>2690</v>
      </c>
      <c r="B630" s="5">
        <v>46162</v>
      </c>
      <c r="C630" s="2" t="s">
        <v>2040</v>
      </c>
      <c r="D630" s="2" t="s">
        <v>367</v>
      </c>
      <c r="E630" s="3" t="s">
        <v>368</v>
      </c>
      <c r="F630" s="2">
        <v>48</v>
      </c>
      <c r="G630" s="2" t="s">
        <v>15</v>
      </c>
      <c r="H630" s="2">
        <f>IF(AND(B630&gt;=GI_Report!$C$4,B630&lt;=GI_Report!$E$4),1,0)</f>
        <v>0</v>
      </c>
      <c r="I630" s="2">
        <f>IF(GI_Report!$C$6="All",1,IF(C630=GI_Report!$C$6,1,0))</f>
        <v>1</v>
      </c>
      <c r="J630" s="2">
        <f>IF(GI_Report!$F$6="All",1,IF(E630=GI_Report!$F$6,1,0))</f>
        <v>1</v>
      </c>
      <c r="K630" s="2" t="str">
        <f>IF(AND(H630=1,I630=1,J630=1),COUNTIFS($H$2:H630,1,$I$2:I630,1,$J$2:J630,1),"")</f>
        <v/>
      </c>
    </row>
    <row r="631" spans="1:11" ht="14.5" x14ac:dyDescent="0.35">
      <c r="A631" s="2" t="s">
        <v>2691</v>
      </c>
      <c r="B631" s="5">
        <v>46118</v>
      </c>
      <c r="C631" s="2" t="s">
        <v>2246</v>
      </c>
      <c r="D631" s="2" t="s">
        <v>326</v>
      </c>
      <c r="E631" s="3" t="s">
        <v>327</v>
      </c>
      <c r="F631" s="2">
        <v>20</v>
      </c>
      <c r="G631" s="2" t="s">
        <v>15</v>
      </c>
      <c r="H631" s="2">
        <f>IF(AND(B631&gt;=GI_Report!$C$4,B631&lt;=GI_Report!$E$4),1,0)</f>
        <v>0</v>
      </c>
      <c r="I631" s="2">
        <f>IF(GI_Report!$C$6="All",1,IF(C631=GI_Report!$C$6,1,0))</f>
        <v>1</v>
      </c>
      <c r="J631" s="2">
        <f>IF(GI_Report!$F$6="All",1,IF(E631=GI_Report!$F$6,1,0))</f>
        <v>1</v>
      </c>
      <c r="K631" s="2" t="str">
        <f>IF(AND(H631=1,I631=1,J631=1),COUNTIFS($H$2:H631,1,$I$2:I631,1,$J$2:J631,1),"")</f>
        <v/>
      </c>
    </row>
    <row r="632" spans="1:11" ht="14.5" x14ac:dyDescent="0.35">
      <c r="A632" s="2" t="s">
        <v>2692</v>
      </c>
      <c r="B632" s="5">
        <v>46089</v>
      </c>
      <c r="C632" s="2" t="s">
        <v>2086</v>
      </c>
      <c r="D632" s="2" t="s">
        <v>339</v>
      </c>
      <c r="E632" s="3" t="s">
        <v>340</v>
      </c>
      <c r="F632" s="2">
        <v>48</v>
      </c>
      <c r="G632" s="2" t="s">
        <v>15</v>
      </c>
      <c r="H632" s="2">
        <f>IF(AND(B632&gt;=GI_Report!$C$4,B632&lt;=GI_Report!$E$4),1,0)</f>
        <v>0</v>
      </c>
      <c r="I632" s="2">
        <f>IF(GI_Report!$C$6="All",1,IF(C632=GI_Report!$C$6,1,0))</f>
        <v>1</v>
      </c>
      <c r="J632" s="2">
        <f>IF(GI_Report!$F$6="All",1,IF(E632=GI_Report!$F$6,1,0))</f>
        <v>1</v>
      </c>
      <c r="K632" s="2" t="str">
        <f>IF(AND(H632=1,I632=1,J632=1),COUNTIFS($H$2:H632,1,$I$2:I632,1,$J$2:J632,1),"")</f>
        <v/>
      </c>
    </row>
    <row r="633" spans="1:11" ht="14.5" x14ac:dyDescent="0.35">
      <c r="A633" s="2" t="s">
        <v>2693</v>
      </c>
      <c r="B633" s="5">
        <v>46061</v>
      </c>
      <c r="C633" s="2" t="s">
        <v>2324</v>
      </c>
      <c r="D633" s="2" t="s">
        <v>230</v>
      </c>
      <c r="E633" s="3" t="s">
        <v>231</v>
      </c>
      <c r="F633" s="2">
        <v>24</v>
      </c>
      <c r="G633" s="2" t="s">
        <v>121</v>
      </c>
      <c r="H633" s="2">
        <f>IF(AND(B633&gt;=GI_Report!$C$4,B633&lt;=GI_Report!$E$4),1,0)</f>
        <v>1</v>
      </c>
      <c r="I633" s="2">
        <f>IF(GI_Report!$C$6="All",1,IF(C633=GI_Report!$C$6,1,0))</f>
        <v>1</v>
      </c>
      <c r="J633" s="2">
        <f>IF(GI_Report!$F$6="All",1,IF(E633=GI_Report!$F$6,1,0))</f>
        <v>1</v>
      </c>
      <c r="K633" s="2">
        <f>IF(AND(H633=1,I633=1,J633=1),COUNTIFS($H$2:H633,1,$I$2:I633,1,$J$2:J633,1),"")</f>
        <v>95</v>
      </c>
    </row>
    <row r="634" spans="1:11" ht="14.5" x14ac:dyDescent="0.35">
      <c r="A634" s="2" t="s">
        <v>2694</v>
      </c>
      <c r="B634" s="5">
        <v>46159</v>
      </c>
      <c r="C634" s="2" t="s">
        <v>2058</v>
      </c>
      <c r="D634" s="2" t="s">
        <v>472</v>
      </c>
      <c r="E634" s="3" t="s">
        <v>473</v>
      </c>
      <c r="F634" s="2">
        <v>36</v>
      </c>
      <c r="G634" s="2" t="s">
        <v>121</v>
      </c>
      <c r="H634" s="2">
        <f>IF(AND(B634&gt;=GI_Report!$C$4,B634&lt;=GI_Report!$E$4),1,0)</f>
        <v>0</v>
      </c>
      <c r="I634" s="2">
        <f>IF(GI_Report!$C$6="All",1,IF(C634=GI_Report!$C$6,1,0))</f>
        <v>1</v>
      </c>
      <c r="J634" s="2">
        <f>IF(GI_Report!$F$6="All",1,IF(E634=GI_Report!$F$6,1,0))</f>
        <v>1</v>
      </c>
      <c r="K634" s="2" t="str">
        <f>IF(AND(H634=1,I634=1,J634=1),COUNTIFS($H$2:H634,1,$I$2:I634,1,$J$2:J634,1),"")</f>
        <v/>
      </c>
    </row>
    <row r="635" spans="1:11" ht="14.5" x14ac:dyDescent="0.35">
      <c r="A635" s="2" t="s">
        <v>2695</v>
      </c>
      <c r="B635" s="5">
        <v>46023</v>
      </c>
      <c r="C635" s="2" t="s">
        <v>2027</v>
      </c>
      <c r="D635" s="2" t="s">
        <v>184</v>
      </c>
      <c r="E635" s="3" t="s">
        <v>185</v>
      </c>
      <c r="F635" s="2">
        <v>15</v>
      </c>
      <c r="G635" s="2" t="s">
        <v>121</v>
      </c>
      <c r="H635" s="2">
        <f>IF(AND(B635&gt;=GI_Report!$C$4,B635&lt;=GI_Report!$E$4),1,0)</f>
        <v>0</v>
      </c>
      <c r="I635" s="2">
        <f>IF(GI_Report!$C$6="All",1,IF(C635=GI_Report!$C$6,1,0))</f>
        <v>1</v>
      </c>
      <c r="J635" s="2">
        <f>IF(GI_Report!$F$6="All",1,IF(E635=GI_Report!$F$6,1,0))</f>
        <v>1</v>
      </c>
      <c r="K635" s="2" t="str">
        <f>IF(AND(H635=1,I635=1,J635=1),COUNTIFS($H$2:H635,1,$I$2:I635,1,$J$2:J635,1),"")</f>
        <v/>
      </c>
    </row>
    <row r="636" spans="1:11" ht="14.5" x14ac:dyDescent="0.35">
      <c r="A636" s="2" t="s">
        <v>2696</v>
      </c>
      <c r="B636" s="5">
        <v>46065</v>
      </c>
      <c r="C636" s="2" t="s">
        <v>2168</v>
      </c>
      <c r="D636" s="2" t="s">
        <v>377</v>
      </c>
      <c r="E636" s="3" t="s">
        <v>378</v>
      </c>
      <c r="F636" s="2">
        <v>5</v>
      </c>
      <c r="G636" s="2" t="s">
        <v>121</v>
      </c>
      <c r="H636" s="2">
        <f>IF(AND(B636&gt;=GI_Report!$C$4,B636&lt;=GI_Report!$E$4),1,0)</f>
        <v>1</v>
      </c>
      <c r="I636" s="2">
        <f>IF(GI_Report!$C$6="All",1,IF(C636=GI_Report!$C$6,1,0))</f>
        <v>1</v>
      </c>
      <c r="J636" s="2">
        <f>IF(GI_Report!$F$6="All",1,IF(E636=GI_Report!$F$6,1,0))</f>
        <v>1</v>
      </c>
      <c r="K636" s="2">
        <f>IF(AND(H636=1,I636=1,J636=1),COUNTIFS($H$2:H636,1,$I$2:I636,1,$J$2:J636,1),"")</f>
        <v>96</v>
      </c>
    </row>
    <row r="637" spans="1:11" ht="14.5" x14ac:dyDescent="0.35">
      <c r="A637" s="2" t="s">
        <v>2697</v>
      </c>
      <c r="B637" s="5">
        <v>46197</v>
      </c>
      <c r="C637" s="2" t="s">
        <v>2081</v>
      </c>
      <c r="D637" s="2" t="s">
        <v>54</v>
      </c>
      <c r="E637" s="3" t="s">
        <v>55</v>
      </c>
      <c r="F637" s="2">
        <v>10</v>
      </c>
      <c r="G637" s="2" t="s">
        <v>15</v>
      </c>
      <c r="H637" s="2">
        <f>IF(AND(B637&gt;=GI_Report!$C$4,B637&lt;=GI_Report!$E$4),1,0)</f>
        <v>0</v>
      </c>
      <c r="I637" s="2">
        <f>IF(GI_Report!$C$6="All",1,IF(C637=GI_Report!$C$6,1,0))</f>
        <v>1</v>
      </c>
      <c r="J637" s="2">
        <f>IF(GI_Report!$F$6="All",1,IF(E637=GI_Report!$F$6,1,0))</f>
        <v>1</v>
      </c>
      <c r="K637" s="2" t="str">
        <f>IF(AND(H637=1,I637=1,J637=1),COUNTIFS($H$2:H637,1,$I$2:I637,1,$J$2:J637,1),"")</f>
        <v/>
      </c>
    </row>
    <row r="638" spans="1:11" ht="14.5" x14ac:dyDescent="0.35">
      <c r="A638" s="2" t="s">
        <v>2698</v>
      </c>
      <c r="B638" s="5">
        <v>46197</v>
      </c>
      <c r="C638" s="2" t="s">
        <v>2067</v>
      </c>
      <c r="D638" s="2" t="s">
        <v>409</v>
      </c>
      <c r="E638" s="3" t="s">
        <v>410</v>
      </c>
      <c r="F638" s="2">
        <v>15</v>
      </c>
      <c r="G638" s="2" t="s">
        <v>121</v>
      </c>
      <c r="H638" s="2">
        <f>IF(AND(B638&gt;=GI_Report!$C$4,B638&lt;=GI_Report!$E$4),1,0)</f>
        <v>0</v>
      </c>
      <c r="I638" s="2">
        <f>IF(GI_Report!$C$6="All",1,IF(C638=GI_Report!$C$6,1,0))</f>
        <v>1</v>
      </c>
      <c r="J638" s="2">
        <f>IF(GI_Report!$F$6="All",1,IF(E638=GI_Report!$F$6,1,0))</f>
        <v>1</v>
      </c>
      <c r="K638" s="2" t="str">
        <f>IF(AND(H638=1,I638=1,J638=1),COUNTIFS($H$2:H638,1,$I$2:I638,1,$J$2:J638,1),"")</f>
        <v/>
      </c>
    </row>
    <row r="639" spans="1:11" ht="14.5" x14ac:dyDescent="0.35">
      <c r="A639" s="2" t="s">
        <v>2699</v>
      </c>
      <c r="B639" s="5">
        <v>46151</v>
      </c>
      <c r="C639" s="2" t="s">
        <v>2281</v>
      </c>
      <c r="D639" s="2" t="s">
        <v>232</v>
      </c>
      <c r="E639" s="3" t="s">
        <v>233</v>
      </c>
      <c r="F639" s="2">
        <v>12</v>
      </c>
      <c r="G639" s="2" t="s">
        <v>121</v>
      </c>
      <c r="H639" s="2">
        <f>IF(AND(B639&gt;=GI_Report!$C$4,B639&lt;=GI_Report!$E$4),1,0)</f>
        <v>0</v>
      </c>
      <c r="I639" s="2">
        <f>IF(GI_Report!$C$6="All",1,IF(C639=GI_Report!$C$6,1,0))</f>
        <v>1</v>
      </c>
      <c r="J639" s="2">
        <f>IF(GI_Report!$F$6="All",1,IF(E639=GI_Report!$F$6,1,0))</f>
        <v>1</v>
      </c>
      <c r="K639" s="2" t="str">
        <f>IF(AND(H639=1,I639=1,J639=1),COUNTIFS($H$2:H639,1,$I$2:I639,1,$J$2:J639,1),"")</f>
        <v/>
      </c>
    </row>
    <row r="640" spans="1:11" ht="14.5" x14ac:dyDescent="0.35">
      <c r="A640" s="2" t="s">
        <v>2700</v>
      </c>
      <c r="B640" s="5">
        <v>46172</v>
      </c>
      <c r="C640" s="2" t="s">
        <v>2075</v>
      </c>
      <c r="D640" s="2" t="s">
        <v>180</v>
      </c>
      <c r="E640" s="3" t="s">
        <v>181</v>
      </c>
      <c r="F640" s="2">
        <v>12</v>
      </c>
      <c r="G640" s="2" t="s">
        <v>121</v>
      </c>
      <c r="H640" s="2">
        <f>IF(AND(B640&gt;=GI_Report!$C$4,B640&lt;=GI_Report!$E$4),1,0)</f>
        <v>0</v>
      </c>
      <c r="I640" s="2">
        <f>IF(GI_Report!$C$6="All",1,IF(C640=GI_Report!$C$6,1,0))</f>
        <v>1</v>
      </c>
      <c r="J640" s="2">
        <f>IF(GI_Report!$F$6="All",1,IF(E640=GI_Report!$F$6,1,0))</f>
        <v>1</v>
      </c>
      <c r="K640" s="2" t="str">
        <f>IF(AND(H640=1,I640=1,J640=1),COUNTIFS($H$2:H640,1,$I$2:I640,1,$J$2:J640,1),"")</f>
        <v/>
      </c>
    </row>
    <row r="641" spans="1:11" ht="14.5" x14ac:dyDescent="0.35">
      <c r="A641" s="2" t="s">
        <v>2701</v>
      </c>
      <c r="B641" s="5">
        <v>46066</v>
      </c>
      <c r="C641" s="2" t="s">
        <v>2097</v>
      </c>
      <c r="D641" s="2" t="s">
        <v>11</v>
      </c>
      <c r="E641" s="3" t="s">
        <v>12</v>
      </c>
      <c r="F641" s="2">
        <v>15</v>
      </c>
      <c r="G641" s="2" t="s">
        <v>15</v>
      </c>
      <c r="H641" s="2">
        <f>IF(AND(B641&gt;=GI_Report!$C$4,B641&lt;=GI_Report!$E$4),1,0)</f>
        <v>1</v>
      </c>
      <c r="I641" s="2">
        <f>IF(GI_Report!$C$6="All",1,IF(C641=GI_Report!$C$6,1,0))</f>
        <v>1</v>
      </c>
      <c r="J641" s="2">
        <f>IF(GI_Report!$F$6="All",1,IF(E641=GI_Report!$F$6,1,0))</f>
        <v>1</v>
      </c>
      <c r="K641" s="2">
        <f>IF(AND(H641=1,I641=1,J641=1),COUNTIFS($H$2:H641,1,$I$2:I641,1,$J$2:J641,1),"")</f>
        <v>97</v>
      </c>
    </row>
    <row r="642" spans="1:11" ht="14.5" x14ac:dyDescent="0.35">
      <c r="A642" s="2" t="s">
        <v>2702</v>
      </c>
      <c r="B642" s="5">
        <v>46179</v>
      </c>
      <c r="C642" s="2" t="s">
        <v>2421</v>
      </c>
      <c r="D642" s="2" t="s">
        <v>210</v>
      </c>
      <c r="E642" s="3" t="s">
        <v>211</v>
      </c>
      <c r="F642" s="2">
        <v>30</v>
      </c>
      <c r="G642" s="2" t="s">
        <v>121</v>
      </c>
      <c r="H642" s="2">
        <f>IF(AND(B642&gt;=GI_Report!$C$4,B642&lt;=GI_Report!$E$4),1,0)</f>
        <v>0</v>
      </c>
      <c r="I642" s="2">
        <f>IF(GI_Report!$C$6="All",1,IF(C642=GI_Report!$C$6,1,0))</f>
        <v>1</v>
      </c>
      <c r="J642" s="2">
        <f>IF(GI_Report!$F$6="All",1,IF(E642=GI_Report!$F$6,1,0))</f>
        <v>1</v>
      </c>
      <c r="K642" s="2" t="str">
        <f>IF(AND(H642=1,I642=1,J642=1),COUNTIFS($H$2:H642,1,$I$2:I642,1,$J$2:J642,1),"")</f>
        <v/>
      </c>
    </row>
    <row r="643" spans="1:11" ht="14.5" x14ac:dyDescent="0.35">
      <c r="A643" s="2" t="s">
        <v>2703</v>
      </c>
      <c r="B643" s="5">
        <v>46132</v>
      </c>
      <c r="C643" s="2" t="s">
        <v>2089</v>
      </c>
      <c r="D643" s="2" t="s">
        <v>425</v>
      </c>
      <c r="E643" s="3" t="s">
        <v>426</v>
      </c>
      <c r="F643" s="2">
        <v>60</v>
      </c>
      <c r="G643" s="2" t="s">
        <v>121</v>
      </c>
      <c r="H643" s="2">
        <f>IF(AND(B643&gt;=GI_Report!$C$4,B643&lt;=GI_Report!$E$4),1,0)</f>
        <v>0</v>
      </c>
      <c r="I643" s="2">
        <f>IF(GI_Report!$C$6="All",1,IF(C643=GI_Report!$C$6,1,0))</f>
        <v>1</v>
      </c>
      <c r="J643" s="2">
        <f>IF(GI_Report!$F$6="All",1,IF(E643=GI_Report!$F$6,1,0))</f>
        <v>1</v>
      </c>
      <c r="K643" s="2" t="str">
        <f>IF(AND(H643=1,I643=1,J643=1),COUNTIFS($H$2:H643,1,$I$2:I643,1,$J$2:J643,1),"")</f>
        <v/>
      </c>
    </row>
    <row r="644" spans="1:11" ht="14.5" x14ac:dyDescent="0.35">
      <c r="A644" s="2" t="s">
        <v>2704</v>
      </c>
      <c r="B644" s="5">
        <v>46168</v>
      </c>
      <c r="C644" s="2" t="s">
        <v>2025</v>
      </c>
      <c r="D644" s="2" t="s">
        <v>468</v>
      </c>
      <c r="E644" s="3" t="s">
        <v>469</v>
      </c>
      <c r="F644" s="2">
        <v>60</v>
      </c>
      <c r="G644" s="2" t="s">
        <v>121</v>
      </c>
      <c r="H644" s="2">
        <f>IF(AND(B644&gt;=GI_Report!$C$4,B644&lt;=GI_Report!$E$4),1,0)</f>
        <v>0</v>
      </c>
      <c r="I644" s="2">
        <f>IF(GI_Report!$C$6="All",1,IF(C644=GI_Report!$C$6,1,0))</f>
        <v>1</v>
      </c>
      <c r="J644" s="2">
        <f>IF(GI_Report!$F$6="All",1,IF(E644=GI_Report!$F$6,1,0))</f>
        <v>1</v>
      </c>
      <c r="K644" s="2" t="str">
        <f>IF(AND(H644=1,I644=1,J644=1),COUNTIFS($H$2:H644,1,$I$2:I644,1,$J$2:J644,1),"")</f>
        <v/>
      </c>
    </row>
    <row r="645" spans="1:11" ht="14.5" x14ac:dyDescent="0.35">
      <c r="A645" s="2" t="s">
        <v>2705</v>
      </c>
      <c r="B645" s="5">
        <v>46073</v>
      </c>
      <c r="C645" s="2" t="s">
        <v>2031</v>
      </c>
      <c r="D645" s="2" t="s">
        <v>417</v>
      </c>
      <c r="E645" s="3" t="s">
        <v>418</v>
      </c>
      <c r="F645" s="2">
        <v>15</v>
      </c>
      <c r="G645" s="2" t="s">
        <v>121</v>
      </c>
      <c r="H645" s="2">
        <f>IF(AND(B645&gt;=GI_Report!$C$4,B645&lt;=GI_Report!$E$4),1,0)</f>
        <v>1</v>
      </c>
      <c r="I645" s="2">
        <f>IF(GI_Report!$C$6="All",1,IF(C645=GI_Report!$C$6,1,0))</f>
        <v>1</v>
      </c>
      <c r="J645" s="2">
        <f>IF(GI_Report!$F$6="All",1,IF(E645=GI_Report!$F$6,1,0))</f>
        <v>1</v>
      </c>
      <c r="K645" s="2">
        <f>IF(AND(H645=1,I645=1,J645=1),COUNTIFS($H$2:H645,1,$I$2:I645,1,$J$2:J645,1),"")</f>
        <v>98</v>
      </c>
    </row>
    <row r="646" spans="1:11" ht="14.5" x14ac:dyDescent="0.35">
      <c r="A646" s="2" t="s">
        <v>2706</v>
      </c>
      <c r="B646" s="5">
        <v>46105</v>
      </c>
      <c r="C646" s="2" t="s">
        <v>2031</v>
      </c>
      <c r="D646" s="2" t="s">
        <v>462</v>
      </c>
      <c r="E646" s="3" t="s">
        <v>463</v>
      </c>
      <c r="F646" s="2">
        <v>20</v>
      </c>
      <c r="G646" s="2" t="s">
        <v>121</v>
      </c>
      <c r="H646" s="2">
        <f>IF(AND(B646&gt;=GI_Report!$C$4,B646&lt;=GI_Report!$E$4),1,0)</f>
        <v>0</v>
      </c>
      <c r="I646" s="2">
        <f>IF(GI_Report!$C$6="All",1,IF(C646=GI_Report!$C$6,1,0))</f>
        <v>1</v>
      </c>
      <c r="J646" s="2">
        <f>IF(GI_Report!$F$6="All",1,IF(E646=GI_Report!$F$6,1,0))</f>
        <v>1</v>
      </c>
      <c r="K646" s="2" t="str">
        <f>IF(AND(H646=1,I646=1,J646=1),COUNTIFS($H$2:H646,1,$I$2:I646,1,$J$2:J646,1),"")</f>
        <v/>
      </c>
    </row>
    <row r="647" spans="1:11" ht="14.5" x14ac:dyDescent="0.35">
      <c r="A647" s="2" t="s">
        <v>2707</v>
      </c>
      <c r="B647" s="5">
        <v>46078</v>
      </c>
      <c r="C647" s="2" t="s">
        <v>2115</v>
      </c>
      <c r="D647" s="2" t="s">
        <v>419</v>
      </c>
      <c r="E647" s="3" t="s">
        <v>420</v>
      </c>
      <c r="F647" s="2">
        <v>48</v>
      </c>
      <c r="G647" s="2" t="s">
        <v>121</v>
      </c>
      <c r="H647" s="2">
        <f>IF(AND(B647&gt;=GI_Report!$C$4,B647&lt;=GI_Report!$E$4),1,0)</f>
        <v>1</v>
      </c>
      <c r="I647" s="2">
        <f>IF(GI_Report!$C$6="All",1,IF(C647=GI_Report!$C$6,1,0))</f>
        <v>1</v>
      </c>
      <c r="J647" s="2">
        <f>IF(GI_Report!$F$6="All",1,IF(E647=GI_Report!$F$6,1,0))</f>
        <v>1</v>
      </c>
      <c r="K647" s="2">
        <f>IF(AND(H647=1,I647=1,J647=1),COUNTIFS($H$2:H647,1,$I$2:I647,1,$J$2:J647,1),"")</f>
        <v>99</v>
      </c>
    </row>
    <row r="648" spans="1:11" ht="14.5" x14ac:dyDescent="0.35">
      <c r="A648" s="2" t="s">
        <v>2708</v>
      </c>
      <c r="B648" s="5">
        <v>46194</v>
      </c>
      <c r="C648" s="2" t="s">
        <v>2045</v>
      </c>
      <c r="D648" s="2" t="s">
        <v>417</v>
      </c>
      <c r="E648" s="3" t="s">
        <v>418</v>
      </c>
      <c r="F648" s="2">
        <v>48</v>
      </c>
      <c r="G648" s="2" t="s">
        <v>121</v>
      </c>
      <c r="H648" s="2">
        <f>IF(AND(B648&gt;=GI_Report!$C$4,B648&lt;=GI_Report!$E$4),1,0)</f>
        <v>0</v>
      </c>
      <c r="I648" s="2">
        <f>IF(GI_Report!$C$6="All",1,IF(C648=GI_Report!$C$6,1,0))</f>
        <v>1</v>
      </c>
      <c r="J648" s="2">
        <f>IF(GI_Report!$F$6="All",1,IF(E648=GI_Report!$F$6,1,0))</f>
        <v>1</v>
      </c>
      <c r="K648" s="2" t="str">
        <f>IF(AND(H648=1,I648=1,J648=1),COUNTIFS($H$2:H648,1,$I$2:I648,1,$J$2:J648,1),"")</f>
        <v/>
      </c>
    </row>
    <row r="649" spans="1:11" ht="14.5" x14ac:dyDescent="0.35">
      <c r="A649" s="2" t="s">
        <v>2709</v>
      </c>
      <c r="B649" s="5">
        <v>46051</v>
      </c>
      <c r="C649" s="2" t="s">
        <v>2322</v>
      </c>
      <c r="D649" s="2" t="s">
        <v>91</v>
      </c>
      <c r="E649" s="3" t="s">
        <v>92</v>
      </c>
      <c r="F649" s="2">
        <v>60</v>
      </c>
      <c r="G649" s="2" t="s">
        <v>15</v>
      </c>
      <c r="H649" s="2">
        <f>IF(AND(B649&gt;=GI_Report!$C$4,B649&lt;=GI_Report!$E$4),1,0)</f>
        <v>0</v>
      </c>
      <c r="I649" s="2">
        <f>IF(GI_Report!$C$6="All",1,IF(C649=GI_Report!$C$6,1,0))</f>
        <v>1</v>
      </c>
      <c r="J649" s="2">
        <f>IF(GI_Report!$F$6="All",1,IF(E649=GI_Report!$F$6,1,0))</f>
        <v>1</v>
      </c>
      <c r="K649" s="2" t="str">
        <f>IF(AND(H649=1,I649=1,J649=1),COUNTIFS($H$2:H649,1,$I$2:I649,1,$J$2:J649,1),"")</f>
        <v/>
      </c>
    </row>
    <row r="650" spans="1:11" ht="14.5" x14ac:dyDescent="0.35">
      <c r="A650" s="2" t="s">
        <v>2710</v>
      </c>
      <c r="B650" s="5">
        <v>46190</v>
      </c>
      <c r="C650" s="2" t="s">
        <v>2037</v>
      </c>
      <c r="D650" s="2" t="s">
        <v>403</v>
      </c>
      <c r="E650" s="3" t="s">
        <v>404</v>
      </c>
      <c r="F650" s="2">
        <v>24</v>
      </c>
      <c r="G650" s="2" t="s">
        <v>121</v>
      </c>
      <c r="H650" s="2">
        <f>IF(AND(B650&gt;=GI_Report!$C$4,B650&lt;=GI_Report!$E$4),1,0)</f>
        <v>0</v>
      </c>
      <c r="I650" s="2">
        <f>IF(GI_Report!$C$6="All",1,IF(C650=GI_Report!$C$6,1,0))</f>
        <v>1</v>
      </c>
      <c r="J650" s="2">
        <f>IF(GI_Report!$F$6="All",1,IF(E650=GI_Report!$F$6,1,0))</f>
        <v>1</v>
      </c>
      <c r="K650" s="2" t="str">
        <f>IF(AND(H650=1,I650=1,J650=1),COUNTIFS($H$2:H650,1,$I$2:I650,1,$J$2:J650,1),"")</f>
        <v/>
      </c>
    </row>
    <row r="651" spans="1:11" ht="14.5" x14ac:dyDescent="0.35">
      <c r="A651" s="2" t="s">
        <v>2711</v>
      </c>
      <c r="B651" s="5">
        <v>46090</v>
      </c>
      <c r="C651" s="2" t="s">
        <v>2047</v>
      </c>
      <c r="D651" s="2" t="s">
        <v>397</v>
      </c>
      <c r="E651" s="3" t="s">
        <v>398</v>
      </c>
      <c r="F651" s="2">
        <v>10</v>
      </c>
      <c r="G651" s="2" t="s">
        <v>121</v>
      </c>
      <c r="H651" s="2">
        <f>IF(AND(B651&gt;=GI_Report!$C$4,B651&lt;=GI_Report!$E$4),1,0)</f>
        <v>0</v>
      </c>
      <c r="I651" s="2">
        <f>IF(GI_Report!$C$6="All",1,IF(C651=GI_Report!$C$6,1,0))</f>
        <v>1</v>
      </c>
      <c r="J651" s="2">
        <f>IF(GI_Report!$F$6="All",1,IF(E651=GI_Report!$F$6,1,0))</f>
        <v>1</v>
      </c>
      <c r="K651" s="2" t="str">
        <f>IF(AND(H651=1,I651=1,J651=1),COUNTIFS($H$2:H651,1,$I$2:I651,1,$J$2:J651,1),"")</f>
        <v/>
      </c>
    </row>
    <row r="652" spans="1:11" ht="14.5" x14ac:dyDescent="0.35">
      <c r="A652" s="2" t="s">
        <v>2712</v>
      </c>
      <c r="B652" s="5">
        <v>46048</v>
      </c>
      <c r="C652" s="2" t="s">
        <v>2218</v>
      </c>
      <c r="D652" s="2" t="s">
        <v>186</v>
      </c>
      <c r="E652" s="3" t="s">
        <v>187</v>
      </c>
      <c r="F652" s="2">
        <v>30</v>
      </c>
      <c r="G652" s="2" t="s">
        <v>121</v>
      </c>
      <c r="H652" s="2">
        <f>IF(AND(B652&gt;=GI_Report!$C$4,B652&lt;=GI_Report!$E$4),1,0)</f>
        <v>0</v>
      </c>
      <c r="I652" s="2">
        <f>IF(GI_Report!$C$6="All",1,IF(C652=GI_Report!$C$6,1,0))</f>
        <v>1</v>
      </c>
      <c r="J652" s="2">
        <f>IF(GI_Report!$F$6="All",1,IF(E652=GI_Report!$F$6,1,0))</f>
        <v>1</v>
      </c>
      <c r="K652" s="2" t="str">
        <f>IF(AND(H652=1,I652=1,J652=1),COUNTIFS($H$2:H652,1,$I$2:I652,1,$J$2:J652,1),"")</f>
        <v/>
      </c>
    </row>
    <row r="653" spans="1:11" ht="14.5" x14ac:dyDescent="0.35">
      <c r="A653" s="2" t="s">
        <v>2713</v>
      </c>
      <c r="B653" s="5">
        <v>46153</v>
      </c>
      <c r="C653" s="2" t="s">
        <v>2179</v>
      </c>
      <c r="D653" s="2" t="s">
        <v>170</v>
      </c>
      <c r="E653" s="3" t="s">
        <v>171</v>
      </c>
      <c r="F653" s="2">
        <v>15</v>
      </c>
      <c r="G653" s="2" t="s">
        <v>121</v>
      </c>
      <c r="H653" s="2">
        <f>IF(AND(B653&gt;=GI_Report!$C$4,B653&lt;=GI_Report!$E$4),1,0)</f>
        <v>0</v>
      </c>
      <c r="I653" s="2">
        <f>IF(GI_Report!$C$6="All",1,IF(C653=GI_Report!$C$6,1,0))</f>
        <v>1</v>
      </c>
      <c r="J653" s="2">
        <f>IF(GI_Report!$F$6="All",1,IF(E653=GI_Report!$F$6,1,0))</f>
        <v>1</v>
      </c>
      <c r="K653" s="2" t="str">
        <f>IF(AND(H653=1,I653=1,J653=1),COUNTIFS($H$2:H653,1,$I$2:I653,1,$J$2:J653,1),"")</f>
        <v/>
      </c>
    </row>
    <row r="654" spans="1:11" ht="14.5" x14ac:dyDescent="0.35">
      <c r="A654" s="2" t="s">
        <v>2714</v>
      </c>
      <c r="B654" s="5">
        <v>46143</v>
      </c>
      <c r="C654" s="2" t="s">
        <v>2110</v>
      </c>
      <c r="D654" s="2" t="s">
        <v>91</v>
      </c>
      <c r="E654" s="3" t="s">
        <v>92</v>
      </c>
      <c r="F654" s="2">
        <v>5</v>
      </c>
      <c r="G654" s="2" t="s">
        <v>15</v>
      </c>
      <c r="H654" s="2">
        <f>IF(AND(B654&gt;=GI_Report!$C$4,B654&lt;=GI_Report!$E$4),1,0)</f>
        <v>0</v>
      </c>
      <c r="I654" s="2">
        <f>IF(GI_Report!$C$6="All",1,IF(C654=GI_Report!$C$6,1,0))</f>
        <v>1</v>
      </c>
      <c r="J654" s="2">
        <f>IF(GI_Report!$F$6="All",1,IF(E654=GI_Report!$F$6,1,0))</f>
        <v>1</v>
      </c>
      <c r="K654" s="2" t="str">
        <f>IF(AND(H654=1,I654=1,J654=1),COUNTIFS($H$2:H654,1,$I$2:I654,1,$J$2:J654,1),"")</f>
        <v/>
      </c>
    </row>
    <row r="655" spans="1:11" ht="14.5" x14ac:dyDescent="0.35">
      <c r="A655" s="2" t="s">
        <v>2715</v>
      </c>
      <c r="B655" s="5">
        <v>46069</v>
      </c>
      <c r="C655" s="2" t="s">
        <v>2346</v>
      </c>
      <c r="D655" s="2" t="s">
        <v>47</v>
      </c>
      <c r="E655" s="3" t="s">
        <v>48</v>
      </c>
      <c r="F655" s="2">
        <v>48</v>
      </c>
      <c r="G655" s="2" t="s">
        <v>15</v>
      </c>
      <c r="H655" s="2">
        <f>IF(AND(B655&gt;=GI_Report!$C$4,B655&lt;=GI_Report!$E$4),1,0)</f>
        <v>1</v>
      </c>
      <c r="I655" s="2">
        <f>IF(GI_Report!$C$6="All",1,IF(C655=GI_Report!$C$6,1,0))</f>
        <v>1</v>
      </c>
      <c r="J655" s="2">
        <f>IF(GI_Report!$F$6="All",1,IF(E655=GI_Report!$F$6,1,0))</f>
        <v>1</v>
      </c>
      <c r="K655" s="2">
        <f>IF(AND(H655=1,I655=1,J655=1),COUNTIFS($H$2:H655,1,$I$2:I655,1,$J$2:J655,1),"")</f>
        <v>100</v>
      </c>
    </row>
    <row r="656" spans="1:11" ht="14.5" x14ac:dyDescent="0.35">
      <c r="A656" s="2" t="s">
        <v>2716</v>
      </c>
      <c r="B656" s="5">
        <v>46090</v>
      </c>
      <c r="C656" s="2" t="s">
        <v>2110</v>
      </c>
      <c r="D656" s="2" t="s">
        <v>468</v>
      </c>
      <c r="E656" s="3" t="s">
        <v>469</v>
      </c>
      <c r="F656" s="2">
        <v>48</v>
      </c>
      <c r="G656" s="2" t="s">
        <v>121</v>
      </c>
      <c r="H656" s="2">
        <f>IF(AND(B656&gt;=GI_Report!$C$4,B656&lt;=GI_Report!$E$4),1,0)</f>
        <v>0</v>
      </c>
      <c r="I656" s="2">
        <f>IF(GI_Report!$C$6="All",1,IF(C656=GI_Report!$C$6,1,0))</f>
        <v>1</v>
      </c>
      <c r="J656" s="2">
        <f>IF(GI_Report!$F$6="All",1,IF(E656=GI_Report!$F$6,1,0))</f>
        <v>1</v>
      </c>
      <c r="K656" s="2" t="str">
        <f>IF(AND(H656=1,I656=1,J656=1),COUNTIFS($H$2:H656,1,$I$2:I656,1,$J$2:J656,1),"")</f>
        <v/>
      </c>
    </row>
    <row r="657" spans="1:11" ht="14.5" x14ac:dyDescent="0.35">
      <c r="A657" s="2" t="s">
        <v>2717</v>
      </c>
      <c r="B657" s="5">
        <v>46050</v>
      </c>
      <c r="C657" s="2" t="s">
        <v>2083</v>
      </c>
      <c r="D657" s="2" t="s">
        <v>17</v>
      </c>
      <c r="E657" s="3" t="s">
        <v>18</v>
      </c>
      <c r="F657" s="2">
        <v>5</v>
      </c>
      <c r="G657" s="2" t="s">
        <v>15</v>
      </c>
      <c r="H657" s="2">
        <f>IF(AND(B657&gt;=GI_Report!$C$4,B657&lt;=GI_Report!$E$4),1,0)</f>
        <v>0</v>
      </c>
      <c r="I657" s="2">
        <f>IF(GI_Report!$C$6="All",1,IF(C657=GI_Report!$C$6,1,0))</f>
        <v>1</v>
      </c>
      <c r="J657" s="2">
        <f>IF(GI_Report!$F$6="All",1,IF(E657=GI_Report!$F$6,1,0))</f>
        <v>1</v>
      </c>
      <c r="K657" s="2" t="str">
        <f>IF(AND(H657=1,I657=1,J657=1),COUNTIFS($H$2:H657,1,$I$2:I657,1,$J$2:J657,1),"")</f>
        <v/>
      </c>
    </row>
    <row r="658" spans="1:11" ht="14.5" x14ac:dyDescent="0.35">
      <c r="A658" s="2" t="s">
        <v>2718</v>
      </c>
      <c r="B658" s="5">
        <v>46094</v>
      </c>
      <c r="C658" s="2" t="s">
        <v>2086</v>
      </c>
      <c r="D658" s="2" t="s">
        <v>359</v>
      </c>
      <c r="E658" s="3" t="s">
        <v>360</v>
      </c>
      <c r="F658" s="2">
        <v>15</v>
      </c>
      <c r="G658" s="2" t="s">
        <v>15</v>
      </c>
      <c r="H658" s="2">
        <f>IF(AND(B658&gt;=GI_Report!$C$4,B658&lt;=GI_Report!$E$4),1,0)</f>
        <v>0</v>
      </c>
      <c r="I658" s="2">
        <f>IF(GI_Report!$C$6="All",1,IF(C658=GI_Report!$C$6,1,0))</f>
        <v>1</v>
      </c>
      <c r="J658" s="2">
        <f>IF(GI_Report!$F$6="All",1,IF(E658=GI_Report!$F$6,1,0))</f>
        <v>1</v>
      </c>
      <c r="K658" s="2" t="str">
        <f>IF(AND(H658=1,I658=1,J658=1),COUNTIFS($H$2:H658,1,$I$2:I658,1,$J$2:J658,1),"")</f>
        <v/>
      </c>
    </row>
    <row r="659" spans="1:11" ht="14.5" x14ac:dyDescent="0.35">
      <c r="A659" s="2" t="s">
        <v>2719</v>
      </c>
      <c r="B659" s="5">
        <v>46079</v>
      </c>
      <c r="C659" s="2" t="s">
        <v>2083</v>
      </c>
      <c r="D659" s="2" t="s">
        <v>429</v>
      </c>
      <c r="E659" s="3" t="s">
        <v>430</v>
      </c>
      <c r="F659" s="2">
        <v>24</v>
      </c>
      <c r="G659" s="2" t="s">
        <v>121</v>
      </c>
      <c r="H659" s="2">
        <f>IF(AND(B659&gt;=GI_Report!$C$4,B659&lt;=GI_Report!$E$4),1,0)</f>
        <v>1</v>
      </c>
      <c r="I659" s="2">
        <f>IF(GI_Report!$C$6="All",1,IF(C659=GI_Report!$C$6,1,0))</f>
        <v>1</v>
      </c>
      <c r="J659" s="2">
        <f>IF(GI_Report!$F$6="All",1,IF(E659=GI_Report!$F$6,1,0))</f>
        <v>1</v>
      </c>
      <c r="K659" s="2">
        <f>IF(AND(H659=1,I659=1,J659=1),COUNTIFS($H$2:H659,1,$I$2:I659,1,$J$2:J659,1),"")</f>
        <v>101</v>
      </c>
    </row>
    <row r="660" spans="1:11" ht="14.5" x14ac:dyDescent="0.35">
      <c r="A660" s="2" t="s">
        <v>2720</v>
      </c>
      <c r="B660" s="5">
        <v>46052</v>
      </c>
      <c r="C660" s="2" t="s">
        <v>2182</v>
      </c>
      <c r="D660" s="2" t="s">
        <v>268</v>
      </c>
      <c r="E660" s="3" t="s">
        <v>269</v>
      </c>
      <c r="F660" s="2">
        <v>15</v>
      </c>
      <c r="G660" s="2" t="s">
        <v>262</v>
      </c>
      <c r="H660" s="2">
        <f>IF(AND(B660&gt;=GI_Report!$C$4,B660&lt;=GI_Report!$E$4),1,0)</f>
        <v>0</v>
      </c>
      <c r="I660" s="2">
        <f>IF(GI_Report!$C$6="All",1,IF(C660=GI_Report!$C$6,1,0))</f>
        <v>1</v>
      </c>
      <c r="J660" s="2">
        <f>IF(GI_Report!$F$6="All",1,IF(E660=GI_Report!$F$6,1,0))</f>
        <v>1</v>
      </c>
      <c r="K660" s="2" t="str">
        <f>IF(AND(H660=1,I660=1,J660=1),COUNTIFS($H$2:H660,1,$I$2:I660,1,$J$2:J660,1),"")</f>
        <v/>
      </c>
    </row>
    <row r="661" spans="1:11" ht="14.5" x14ac:dyDescent="0.35">
      <c r="A661" s="2" t="s">
        <v>2721</v>
      </c>
      <c r="B661" s="5">
        <v>46176</v>
      </c>
      <c r="C661" s="2" t="s">
        <v>2078</v>
      </c>
      <c r="D661" s="2" t="s">
        <v>314</v>
      </c>
      <c r="E661" s="3" t="s">
        <v>315</v>
      </c>
      <c r="F661" s="2">
        <v>20</v>
      </c>
      <c r="G661" s="2" t="s">
        <v>15</v>
      </c>
      <c r="H661" s="2">
        <f>IF(AND(B661&gt;=GI_Report!$C$4,B661&lt;=GI_Report!$E$4),1,0)</f>
        <v>0</v>
      </c>
      <c r="I661" s="2">
        <f>IF(GI_Report!$C$6="All",1,IF(C661=GI_Report!$C$6,1,0))</f>
        <v>1</v>
      </c>
      <c r="J661" s="2">
        <f>IF(GI_Report!$F$6="All",1,IF(E661=GI_Report!$F$6,1,0))</f>
        <v>1</v>
      </c>
      <c r="K661" s="2" t="str">
        <f>IF(AND(H661=1,I661=1,J661=1),COUNTIFS($H$2:H661,1,$I$2:I661,1,$J$2:J661,1),"")</f>
        <v/>
      </c>
    </row>
    <row r="662" spans="1:11" ht="14.5" x14ac:dyDescent="0.35">
      <c r="A662" s="2" t="s">
        <v>2722</v>
      </c>
      <c r="B662" s="5">
        <v>46156</v>
      </c>
      <c r="C662" s="2" t="s">
        <v>1995</v>
      </c>
      <c r="D662" s="2" t="s">
        <v>442</v>
      </c>
      <c r="E662" s="3" t="s">
        <v>443</v>
      </c>
      <c r="F662" s="2">
        <v>20</v>
      </c>
      <c r="G662" s="2" t="s">
        <v>121</v>
      </c>
      <c r="H662" s="2">
        <f>IF(AND(B662&gt;=GI_Report!$C$4,B662&lt;=GI_Report!$E$4),1,0)</f>
        <v>0</v>
      </c>
      <c r="I662" s="2">
        <f>IF(GI_Report!$C$6="All",1,IF(C662=GI_Report!$C$6,1,0))</f>
        <v>1</v>
      </c>
      <c r="J662" s="2">
        <f>IF(GI_Report!$F$6="All",1,IF(E662=GI_Report!$F$6,1,0))</f>
        <v>1</v>
      </c>
      <c r="K662" s="2" t="str">
        <f>IF(AND(H662=1,I662=1,J662=1),COUNTIFS($H$2:H662,1,$I$2:I662,1,$J$2:J662,1),"")</f>
        <v/>
      </c>
    </row>
    <row r="663" spans="1:11" ht="14.5" x14ac:dyDescent="0.35">
      <c r="A663" s="2" t="s">
        <v>2723</v>
      </c>
      <c r="B663" s="5">
        <v>46056</v>
      </c>
      <c r="C663" s="2" t="s">
        <v>2218</v>
      </c>
      <c r="D663" s="2" t="s">
        <v>241</v>
      </c>
      <c r="E663" s="3" t="s">
        <v>242</v>
      </c>
      <c r="F663" s="2">
        <v>10</v>
      </c>
      <c r="G663" s="2" t="s">
        <v>121</v>
      </c>
      <c r="H663" s="2">
        <f>IF(AND(B663&gt;=GI_Report!$C$4,B663&lt;=GI_Report!$E$4),1,0)</f>
        <v>1</v>
      </c>
      <c r="I663" s="2">
        <f>IF(GI_Report!$C$6="All",1,IF(C663=GI_Report!$C$6,1,0))</f>
        <v>1</v>
      </c>
      <c r="J663" s="2">
        <f>IF(GI_Report!$F$6="All",1,IF(E663=GI_Report!$F$6,1,0))</f>
        <v>1</v>
      </c>
      <c r="K663" s="2">
        <f>IF(AND(H663=1,I663=1,J663=1),COUNTIFS($H$2:H663,1,$I$2:I663,1,$J$2:J663,1),"")</f>
        <v>102</v>
      </c>
    </row>
    <row r="664" spans="1:11" ht="14.5" x14ac:dyDescent="0.35">
      <c r="A664" s="2" t="s">
        <v>2724</v>
      </c>
      <c r="B664" s="5">
        <v>46177</v>
      </c>
      <c r="C664" s="2" t="s">
        <v>2086</v>
      </c>
      <c r="D664" s="2" t="s">
        <v>333</v>
      </c>
      <c r="E664" s="3" t="s">
        <v>334</v>
      </c>
      <c r="F664" s="2">
        <v>60</v>
      </c>
      <c r="G664" s="2" t="s">
        <v>15</v>
      </c>
      <c r="H664" s="2">
        <f>IF(AND(B664&gt;=GI_Report!$C$4,B664&lt;=GI_Report!$E$4),1,0)</f>
        <v>0</v>
      </c>
      <c r="I664" s="2">
        <f>IF(GI_Report!$C$6="All",1,IF(C664=GI_Report!$C$6,1,0))</f>
        <v>1</v>
      </c>
      <c r="J664" s="2">
        <f>IF(GI_Report!$F$6="All",1,IF(E664=GI_Report!$F$6,1,0))</f>
        <v>1</v>
      </c>
      <c r="K664" s="2" t="str">
        <f>IF(AND(H664=1,I664=1,J664=1),COUNTIFS($H$2:H664,1,$I$2:I664,1,$J$2:J664,1),"")</f>
        <v/>
      </c>
    </row>
    <row r="665" spans="1:11" ht="14.5" x14ac:dyDescent="0.35">
      <c r="A665" s="2" t="s">
        <v>2725</v>
      </c>
      <c r="B665" s="5">
        <v>46165</v>
      </c>
      <c r="C665" s="2" t="s">
        <v>2262</v>
      </c>
      <c r="D665" s="2" t="s">
        <v>464</v>
      </c>
      <c r="E665" s="3" t="s">
        <v>465</v>
      </c>
      <c r="F665" s="2">
        <v>12</v>
      </c>
      <c r="G665" s="2" t="s">
        <v>121</v>
      </c>
      <c r="H665" s="2">
        <f>IF(AND(B665&gt;=GI_Report!$C$4,B665&lt;=GI_Report!$E$4),1,0)</f>
        <v>0</v>
      </c>
      <c r="I665" s="2">
        <f>IF(GI_Report!$C$6="All",1,IF(C665=GI_Report!$C$6,1,0))</f>
        <v>1</v>
      </c>
      <c r="J665" s="2">
        <f>IF(GI_Report!$F$6="All",1,IF(E665=GI_Report!$F$6,1,0))</f>
        <v>1</v>
      </c>
      <c r="K665" s="2" t="str">
        <f>IF(AND(H665=1,I665=1,J665=1),COUNTIFS($H$2:H665,1,$I$2:I665,1,$J$2:J665,1),"")</f>
        <v/>
      </c>
    </row>
    <row r="666" spans="1:11" ht="14.5" x14ac:dyDescent="0.35">
      <c r="A666" s="2" t="s">
        <v>2726</v>
      </c>
      <c r="B666" s="5">
        <v>46203</v>
      </c>
      <c r="C666" s="2" t="s">
        <v>2045</v>
      </c>
      <c r="D666" s="2" t="s">
        <v>452</v>
      </c>
      <c r="E666" s="3" t="s">
        <v>453</v>
      </c>
      <c r="F666" s="2">
        <v>12</v>
      </c>
      <c r="G666" s="2" t="s">
        <v>121</v>
      </c>
      <c r="H666" s="2">
        <f>IF(AND(B666&gt;=GI_Report!$C$4,B666&lt;=GI_Report!$E$4),1,0)</f>
        <v>0</v>
      </c>
      <c r="I666" s="2">
        <f>IF(GI_Report!$C$6="All",1,IF(C666=GI_Report!$C$6,1,0))</f>
        <v>1</v>
      </c>
      <c r="J666" s="2">
        <f>IF(GI_Report!$F$6="All",1,IF(E666=GI_Report!$F$6,1,0))</f>
        <v>1</v>
      </c>
      <c r="K666" s="2" t="str">
        <f>IF(AND(H666=1,I666=1,J666=1),COUNTIFS($H$2:H666,1,$I$2:I666,1,$J$2:J666,1),"")</f>
        <v/>
      </c>
    </row>
    <row r="667" spans="1:11" ht="14.5" x14ac:dyDescent="0.35">
      <c r="A667" s="2" t="s">
        <v>2727</v>
      </c>
      <c r="B667" s="5">
        <v>46080</v>
      </c>
      <c r="C667" s="2" t="s">
        <v>2308</v>
      </c>
      <c r="D667" s="2" t="s">
        <v>225</v>
      </c>
      <c r="E667" s="3" t="s">
        <v>226</v>
      </c>
      <c r="F667" s="2">
        <v>36</v>
      </c>
      <c r="G667" s="2" t="s">
        <v>121</v>
      </c>
      <c r="H667" s="2">
        <f>IF(AND(B667&gt;=GI_Report!$C$4,B667&lt;=GI_Report!$E$4),1,0)</f>
        <v>1</v>
      </c>
      <c r="I667" s="2">
        <f>IF(GI_Report!$C$6="All",1,IF(C667=GI_Report!$C$6,1,0))</f>
        <v>1</v>
      </c>
      <c r="J667" s="2">
        <f>IF(GI_Report!$F$6="All",1,IF(E667=GI_Report!$F$6,1,0))</f>
        <v>1</v>
      </c>
      <c r="K667" s="2">
        <f>IF(AND(H667=1,I667=1,J667=1),COUNTIFS($H$2:H667,1,$I$2:I667,1,$J$2:J667,1),"")</f>
        <v>103</v>
      </c>
    </row>
    <row r="668" spans="1:11" ht="14.5" x14ac:dyDescent="0.35">
      <c r="A668" s="2" t="s">
        <v>2728</v>
      </c>
      <c r="B668" s="5">
        <v>46148</v>
      </c>
      <c r="C668" s="2" t="s">
        <v>2262</v>
      </c>
      <c r="D668" s="2" t="s">
        <v>54</v>
      </c>
      <c r="E668" s="3" t="s">
        <v>55</v>
      </c>
      <c r="F668" s="2">
        <v>24</v>
      </c>
      <c r="G668" s="2" t="s">
        <v>15</v>
      </c>
      <c r="H668" s="2">
        <f>IF(AND(B668&gt;=GI_Report!$C$4,B668&lt;=GI_Report!$E$4),1,0)</f>
        <v>0</v>
      </c>
      <c r="I668" s="2">
        <f>IF(GI_Report!$C$6="All",1,IF(C668=GI_Report!$C$6,1,0))</f>
        <v>1</v>
      </c>
      <c r="J668" s="2">
        <f>IF(GI_Report!$F$6="All",1,IF(E668=GI_Report!$F$6,1,0))</f>
        <v>1</v>
      </c>
      <c r="K668" s="2" t="str">
        <f>IF(AND(H668=1,I668=1,J668=1),COUNTIFS($H$2:H668,1,$I$2:I668,1,$J$2:J668,1),"")</f>
        <v/>
      </c>
    </row>
    <row r="669" spans="1:11" ht="14.5" x14ac:dyDescent="0.35">
      <c r="A669" s="2" t="s">
        <v>2729</v>
      </c>
      <c r="B669" s="5">
        <v>46068</v>
      </c>
      <c r="C669" s="2" t="s">
        <v>1983</v>
      </c>
      <c r="D669" s="2" t="s">
        <v>326</v>
      </c>
      <c r="E669" s="3" t="s">
        <v>327</v>
      </c>
      <c r="F669" s="2">
        <v>60</v>
      </c>
      <c r="G669" s="2" t="s">
        <v>15</v>
      </c>
      <c r="H669" s="2">
        <f>IF(AND(B669&gt;=GI_Report!$C$4,B669&lt;=GI_Report!$E$4),1,0)</f>
        <v>1</v>
      </c>
      <c r="I669" s="2">
        <f>IF(GI_Report!$C$6="All",1,IF(C669=GI_Report!$C$6,1,0))</f>
        <v>1</v>
      </c>
      <c r="J669" s="2">
        <f>IF(GI_Report!$F$6="All",1,IF(E669=GI_Report!$F$6,1,0))</f>
        <v>1</v>
      </c>
      <c r="K669" s="2">
        <f>IF(AND(H669=1,I669=1,J669=1),COUNTIFS($H$2:H669,1,$I$2:I669,1,$J$2:J669,1),"")</f>
        <v>104</v>
      </c>
    </row>
    <row r="670" spans="1:11" ht="14.5" x14ac:dyDescent="0.35">
      <c r="A670" s="2" t="s">
        <v>2730</v>
      </c>
      <c r="B670" s="5">
        <v>46129</v>
      </c>
      <c r="C670" s="2" t="s">
        <v>1985</v>
      </c>
      <c r="D670" s="2" t="s">
        <v>284</v>
      </c>
      <c r="E670" s="3" t="s">
        <v>285</v>
      </c>
      <c r="F670" s="2">
        <v>48</v>
      </c>
      <c r="G670" s="2" t="s">
        <v>262</v>
      </c>
      <c r="H670" s="2">
        <f>IF(AND(B670&gt;=GI_Report!$C$4,B670&lt;=GI_Report!$E$4),1,0)</f>
        <v>0</v>
      </c>
      <c r="I670" s="2">
        <f>IF(GI_Report!$C$6="All",1,IF(C670=GI_Report!$C$6,1,0))</f>
        <v>1</v>
      </c>
      <c r="J670" s="2">
        <f>IF(GI_Report!$F$6="All",1,IF(E670=GI_Report!$F$6,1,0))</f>
        <v>1</v>
      </c>
      <c r="K670" s="2" t="str">
        <f>IF(AND(H670=1,I670=1,J670=1),COUNTIFS($H$2:H670,1,$I$2:I670,1,$J$2:J670,1),"")</f>
        <v/>
      </c>
    </row>
    <row r="671" spans="1:11" ht="14.5" x14ac:dyDescent="0.35">
      <c r="A671" s="2" t="s">
        <v>2731</v>
      </c>
      <c r="B671" s="5">
        <v>46087</v>
      </c>
      <c r="C671" s="2" t="s">
        <v>2025</v>
      </c>
      <c r="D671" s="2" t="s">
        <v>86</v>
      </c>
      <c r="E671" s="3" t="s">
        <v>87</v>
      </c>
      <c r="F671" s="2">
        <v>48</v>
      </c>
      <c r="G671" s="2" t="s">
        <v>15</v>
      </c>
      <c r="H671" s="2">
        <f>IF(AND(B671&gt;=GI_Report!$C$4,B671&lt;=GI_Report!$E$4),1,0)</f>
        <v>0</v>
      </c>
      <c r="I671" s="2">
        <f>IF(GI_Report!$C$6="All",1,IF(C671=GI_Report!$C$6,1,0))</f>
        <v>1</v>
      </c>
      <c r="J671" s="2">
        <f>IF(GI_Report!$F$6="All",1,IF(E671=GI_Report!$F$6,1,0))</f>
        <v>1</v>
      </c>
      <c r="K671" s="2" t="str">
        <f>IF(AND(H671=1,I671=1,J671=1),COUNTIFS($H$2:H671,1,$I$2:I671,1,$J$2:J671,1),"")</f>
        <v/>
      </c>
    </row>
    <row r="672" spans="1:11" ht="14.5" x14ac:dyDescent="0.35">
      <c r="A672" s="2" t="s">
        <v>2732</v>
      </c>
      <c r="B672" s="5">
        <v>46087</v>
      </c>
      <c r="C672" s="2" t="s">
        <v>2070</v>
      </c>
      <c r="D672" s="2" t="s">
        <v>284</v>
      </c>
      <c r="E672" s="3" t="s">
        <v>285</v>
      </c>
      <c r="F672" s="2">
        <v>20</v>
      </c>
      <c r="G672" s="2" t="s">
        <v>262</v>
      </c>
      <c r="H672" s="2">
        <f>IF(AND(B672&gt;=GI_Report!$C$4,B672&lt;=GI_Report!$E$4),1,0)</f>
        <v>0</v>
      </c>
      <c r="I672" s="2">
        <f>IF(GI_Report!$C$6="All",1,IF(C672=GI_Report!$C$6,1,0))</f>
        <v>1</v>
      </c>
      <c r="J672" s="2">
        <f>IF(GI_Report!$F$6="All",1,IF(E672=GI_Report!$F$6,1,0))</f>
        <v>1</v>
      </c>
      <c r="K672" s="2" t="str">
        <f>IF(AND(H672=1,I672=1,J672=1),COUNTIFS($H$2:H672,1,$I$2:I672,1,$J$2:J672,1),"")</f>
        <v/>
      </c>
    </row>
    <row r="673" spans="1:11" ht="14.5" x14ac:dyDescent="0.35">
      <c r="A673" s="2" t="s">
        <v>2733</v>
      </c>
      <c r="B673" s="5">
        <v>46178</v>
      </c>
      <c r="C673" s="2" t="s">
        <v>2078</v>
      </c>
      <c r="D673" s="2" t="s">
        <v>345</v>
      </c>
      <c r="E673" s="3" t="s">
        <v>346</v>
      </c>
      <c r="F673" s="2">
        <v>10</v>
      </c>
      <c r="G673" s="2" t="s">
        <v>15</v>
      </c>
      <c r="H673" s="2">
        <f>IF(AND(B673&gt;=GI_Report!$C$4,B673&lt;=GI_Report!$E$4),1,0)</f>
        <v>0</v>
      </c>
      <c r="I673" s="2">
        <f>IF(GI_Report!$C$6="All",1,IF(C673=GI_Report!$C$6,1,0))</f>
        <v>1</v>
      </c>
      <c r="J673" s="2">
        <f>IF(GI_Report!$F$6="All",1,IF(E673=GI_Report!$F$6,1,0))</f>
        <v>1</v>
      </c>
      <c r="K673" s="2" t="str">
        <f>IF(AND(H673=1,I673=1,J673=1),COUNTIFS($H$2:H673,1,$I$2:I673,1,$J$2:J673,1),"")</f>
        <v/>
      </c>
    </row>
    <row r="674" spans="1:11" ht="14.5" x14ac:dyDescent="0.35">
      <c r="A674" s="2" t="s">
        <v>2734</v>
      </c>
      <c r="B674" s="5">
        <v>46128</v>
      </c>
      <c r="C674" s="2" t="s">
        <v>2108</v>
      </c>
      <c r="D674" s="2" t="s">
        <v>460</v>
      </c>
      <c r="E674" s="3" t="s">
        <v>461</v>
      </c>
      <c r="F674" s="2">
        <v>5</v>
      </c>
      <c r="G674" s="2" t="s">
        <v>121</v>
      </c>
      <c r="H674" s="2">
        <f>IF(AND(B674&gt;=GI_Report!$C$4,B674&lt;=GI_Report!$E$4),1,0)</f>
        <v>0</v>
      </c>
      <c r="I674" s="2">
        <f>IF(GI_Report!$C$6="All",1,IF(C674=GI_Report!$C$6,1,0))</f>
        <v>1</v>
      </c>
      <c r="J674" s="2">
        <f>IF(GI_Report!$F$6="All",1,IF(E674=GI_Report!$F$6,1,0))</f>
        <v>1</v>
      </c>
      <c r="K674" s="2" t="str">
        <f>IF(AND(H674=1,I674=1,J674=1),COUNTIFS($H$2:H674,1,$I$2:I674,1,$J$2:J674,1),"")</f>
        <v/>
      </c>
    </row>
    <row r="675" spans="1:11" ht="14.5" x14ac:dyDescent="0.35">
      <c r="A675" s="2" t="s">
        <v>2735</v>
      </c>
      <c r="B675" s="5">
        <v>46123</v>
      </c>
      <c r="C675" s="2" t="s">
        <v>2324</v>
      </c>
      <c r="D675" s="2" t="s">
        <v>280</v>
      </c>
      <c r="E675" s="3" t="s">
        <v>281</v>
      </c>
      <c r="F675" s="2">
        <v>60</v>
      </c>
      <c r="G675" s="2" t="s">
        <v>262</v>
      </c>
      <c r="H675" s="2">
        <f>IF(AND(B675&gt;=GI_Report!$C$4,B675&lt;=GI_Report!$E$4),1,0)</f>
        <v>0</v>
      </c>
      <c r="I675" s="2">
        <f>IF(GI_Report!$C$6="All",1,IF(C675=GI_Report!$C$6,1,0))</f>
        <v>1</v>
      </c>
      <c r="J675" s="2">
        <f>IF(GI_Report!$F$6="All",1,IF(E675=GI_Report!$F$6,1,0))</f>
        <v>1</v>
      </c>
      <c r="K675" s="2" t="str">
        <f>IF(AND(H675=1,I675=1,J675=1),COUNTIFS($H$2:H675,1,$I$2:I675,1,$J$2:J675,1),"")</f>
        <v/>
      </c>
    </row>
    <row r="676" spans="1:11" ht="14.5" x14ac:dyDescent="0.35">
      <c r="A676" s="2" t="s">
        <v>2736</v>
      </c>
      <c r="B676" s="5">
        <v>46136</v>
      </c>
      <c r="C676" s="2" t="s">
        <v>2135</v>
      </c>
      <c r="D676" s="2" t="s">
        <v>337</v>
      </c>
      <c r="E676" s="3" t="s">
        <v>338</v>
      </c>
      <c r="F676" s="2">
        <v>12</v>
      </c>
      <c r="G676" s="2" t="s">
        <v>15</v>
      </c>
      <c r="H676" s="2">
        <f>IF(AND(B676&gt;=GI_Report!$C$4,B676&lt;=GI_Report!$E$4),1,0)</f>
        <v>0</v>
      </c>
      <c r="I676" s="2">
        <f>IF(GI_Report!$C$6="All",1,IF(C676=GI_Report!$C$6,1,0))</f>
        <v>1</v>
      </c>
      <c r="J676" s="2">
        <f>IF(GI_Report!$F$6="All",1,IF(E676=GI_Report!$F$6,1,0))</f>
        <v>1</v>
      </c>
      <c r="K676" s="2" t="str">
        <f>IF(AND(H676=1,I676=1,J676=1),COUNTIFS($H$2:H676,1,$I$2:I676,1,$J$2:J676,1),"")</f>
        <v/>
      </c>
    </row>
    <row r="677" spans="1:11" ht="14.5" x14ac:dyDescent="0.35">
      <c r="A677" s="2" t="s">
        <v>2737</v>
      </c>
      <c r="B677" s="5">
        <v>46141</v>
      </c>
      <c r="C677" s="2" t="s">
        <v>2053</v>
      </c>
      <c r="D677" s="2" t="s">
        <v>225</v>
      </c>
      <c r="E677" s="3" t="s">
        <v>226</v>
      </c>
      <c r="F677" s="2">
        <v>5</v>
      </c>
      <c r="G677" s="2" t="s">
        <v>121</v>
      </c>
      <c r="H677" s="2">
        <f>IF(AND(B677&gt;=GI_Report!$C$4,B677&lt;=GI_Report!$E$4),1,0)</f>
        <v>0</v>
      </c>
      <c r="I677" s="2">
        <f>IF(GI_Report!$C$6="All",1,IF(C677=GI_Report!$C$6,1,0))</f>
        <v>1</v>
      </c>
      <c r="J677" s="2">
        <f>IF(GI_Report!$F$6="All",1,IF(E677=GI_Report!$F$6,1,0))</f>
        <v>1</v>
      </c>
      <c r="K677" s="2" t="str">
        <f>IF(AND(H677=1,I677=1,J677=1),COUNTIFS($H$2:H677,1,$I$2:I677,1,$J$2:J677,1),"")</f>
        <v/>
      </c>
    </row>
    <row r="678" spans="1:11" ht="14.5" x14ac:dyDescent="0.35">
      <c r="A678" s="2" t="s">
        <v>2738</v>
      </c>
      <c r="B678" s="5">
        <v>46060</v>
      </c>
      <c r="C678" s="2" t="s">
        <v>2058</v>
      </c>
      <c r="D678" s="2" t="s">
        <v>263</v>
      </c>
      <c r="E678" s="3" t="s">
        <v>264</v>
      </c>
      <c r="F678" s="2">
        <v>5</v>
      </c>
      <c r="G678" s="2" t="s">
        <v>262</v>
      </c>
      <c r="H678" s="2">
        <f>IF(AND(B678&gt;=GI_Report!$C$4,B678&lt;=GI_Report!$E$4),1,0)</f>
        <v>1</v>
      </c>
      <c r="I678" s="2">
        <f>IF(GI_Report!$C$6="All",1,IF(C678=GI_Report!$C$6,1,0))</f>
        <v>1</v>
      </c>
      <c r="J678" s="2">
        <f>IF(GI_Report!$F$6="All",1,IF(E678=GI_Report!$F$6,1,0))</f>
        <v>1</v>
      </c>
      <c r="K678" s="2">
        <f>IF(AND(H678=1,I678=1,J678=1),COUNTIFS($H$2:H678,1,$I$2:I678,1,$J$2:J678,1),"")</f>
        <v>105</v>
      </c>
    </row>
    <row r="679" spans="1:11" ht="14.5" x14ac:dyDescent="0.35">
      <c r="A679" s="2" t="s">
        <v>2739</v>
      </c>
      <c r="B679" s="5">
        <v>46164</v>
      </c>
      <c r="C679" s="2" t="s">
        <v>1998</v>
      </c>
      <c r="D679" s="2" t="s">
        <v>311</v>
      </c>
      <c r="E679" s="3" t="s">
        <v>312</v>
      </c>
      <c r="F679" s="2">
        <v>60</v>
      </c>
      <c r="G679" s="2" t="s">
        <v>15</v>
      </c>
      <c r="H679" s="2">
        <f>IF(AND(B679&gt;=GI_Report!$C$4,B679&lt;=GI_Report!$E$4),1,0)</f>
        <v>0</v>
      </c>
      <c r="I679" s="2">
        <f>IF(GI_Report!$C$6="All",1,IF(C679=GI_Report!$C$6,1,0))</f>
        <v>1</v>
      </c>
      <c r="J679" s="2">
        <f>IF(GI_Report!$F$6="All",1,IF(E679=GI_Report!$F$6,1,0))</f>
        <v>1</v>
      </c>
      <c r="K679" s="2" t="str">
        <f>IF(AND(H679=1,I679=1,J679=1),COUNTIFS($H$2:H679,1,$I$2:I679,1,$J$2:J679,1),"")</f>
        <v/>
      </c>
    </row>
    <row r="680" spans="1:11" ht="14.5" x14ac:dyDescent="0.35">
      <c r="A680" s="2" t="s">
        <v>2740</v>
      </c>
      <c r="B680" s="5">
        <v>46074</v>
      </c>
      <c r="C680" s="2" t="s">
        <v>1985</v>
      </c>
      <c r="D680" s="2" t="s">
        <v>136</v>
      </c>
      <c r="E680" s="3" t="s">
        <v>137</v>
      </c>
      <c r="F680" s="2">
        <v>48</v>
      </c>
      <c r="G680" s="2" t="s">
        <v>121</v>
      </c>
      <c r="H680" s="2">
        <f>IF(AND(B680&gt;=GI_Report!$C$4,B680&lt;=GI_Report!$E$4),1,0)</f>
        <v>1</v>
      </c>
      <c r="I680" s="2">
        <f>IF(GI_Report!$C$6="All",1,IF(C680=GI_Report!$C$6,1,0))</f>
        <v>1</v>
      </c>
      <c r="J680" s="2">
        <f>IF(GI_Report!$F$6="All",1,IF(E680=GI_Report!$F$6,1,0))</f>
        <v>1</v>
      </c>
      <c r="K680" s="2">
        <f>IF(AND(H680=1,I680=1,J680=1),COUNTIFS($H$2:H680,1,$I$2:I680,1,$J$2:J680,1),"")</f>
        <v>106</v>
      </c>
    </row>
    <row r="681" spans="1:11" ht="14.5" x14ac:dyDescent="0.35">
      <c r="A681" s="2" t="s">
        <v>2741</v>
      </c>
      <c r="B681" s="5">
        <v>46157</v>
      </c>
      <c r="C681" s="2" t="s">
        <v>2008</v>
      </c>
      <c r="D681" s="2" t="s">
        <v>54</v>
      </c>
      <c r="E681" s="3" t="s">
        <v>55</v>
      </c>
      <c r="F681" s="2">
        <v>20</v>
      </c>
      <c r="G681" s="2" t="s">
        <v>15</v>
      </c>
      <c r="H681" s="2">
        <f>IF(AND(B681&gt;=GI_Report!$C$4,B681&lt;=GI_Report!$E$4),1,0)</f>
        <v>0</v>
      </c>
      <c r="I681" s="2">
        <f>IF(GI_Report!$C$6="All",1,IF(C681=GI_Report!$C$6,1,0))</f>
        <v>1</v>
      </c>
      <c r="J681" s="2">
        <f>IF(GI_Report!$F$6="All",1,IF(E681=GI_Report!$F$6,1,0))</f>
        <v>1</v>
      </c>
      <c r="K681" s="2" t="str">
        <f>IF(AND(H681=1,I681=1,J681=1),COUNTIFS($H$2:H681,1,$I$2:I681,1,$J$2:J681,1),"")</f>
        <v/>
      </c>
    </row>
    <row r="682" spans="1:11" ht="14.5" x14ac:dyDescent="0.35">
      <c r="A682" s="2" t="s">
        <v>2742</v>
      </c>
      <c r="B682" s="5">
        <v>46176</v>
      </c>
      <c r="C682" s="2" t="s">
        <v>2262</v>
      </c>
      <c r="D682" s="2" t="s">
        <v>69</v>
      </c>
      <c r="E682" s="3" t="s">
        <v>70</v>
      </c>
      <c r="F682" s="2">
        <v>5</v>
      </c>
      <c r="G682" s="2" t="s">
        <v>15</v>
      </c>
      <c r="H682" s="2">
        <f>IF(AND(B682&gt;=GI_Report!$C$4,B682&lt;=GI_Report!$E$4),1,0)</f>
        <v>0</v>
      </c>
      <c r="I682" s="2">
        <f>IF(GI_Report!$C$6="All",1,IF(C682=GI_Report!$C$6,1,0))</f>
        <v>1</v>
      </c>
      <c r="J682" s="2">
        <f>IF(GI_Report!$F$6="All",1,IF(E682=GI_Report!$F$6,1,0))</f>
        <v>1</v>
      </c>
      <c r="K682" s="2" t="str">
        <f>IF(AND(H682=1,I682=1,J682=1),COUNTIFS($H$2:H682,1,$I$2:I682,1,$J$2:J682,1),"")</f>
        <v/>
      </c>
    </row>
    <row r="683" spans="1:11" ht="14.5" x14ac:dyDescent="0.35">
      <c r="A683" s="2" t="s">
        <v>2743</v>
      </c>
      <c r="B683" s="5">
        <v>46034</v>
      </c>
      <c r="C683" s="2" t="s">
        <v>2341</v>
      </c>
      <c r="D683" s="2" t="s">
        <v>132</v>
      </c>
      <c r="E683" s="3" t="s">
        <v>133</v>
      </c>
      <c r="F683" s="2">
        <v>48</v>
      </c>
      <c r="G683" s="2" t="s">
        <v>121</v>
      </c>
      <c r="H683" s="2">
        <f>IF(AND(B683&gt;=GI_Report!$C$4,B683&lt;=GI_Report!$E$4),1,0)</f>
        <v>0</v>
      </c>
      <c r="I683" s="2">
        <f>IF(GI_Report!$C$6="All",1,IF(C683=GI_Report!$C$6,1,0))</f>
        <v>1</v>
      </c>
      <c r="J683" s="2">
        <f>IF(GI_Report!$F$6="All",1,IF(E683=GI_Report!$F$6,1,0))</f>
        <v>1</v>
      </c>
      <c r="K683" s="2" t="str">
        <f>IF(AND(H683=1,I683=1,J683=1),COUNTIFS($H$2:H683,1,$I$2:I683,1,$J$2:J683,1),"")</f>
        <v/>
      </c>
    </row>
    <row r="684" spans="1:11" ht="14.5" x14ac:dyDescent="0.35">
      <c r="A684" s="2" t="s">
        <v>2744</v>
      </c>
      <c r="B684" s="5">
        <v>46109</v>
      </c>
      <c r="C684" s="2" t="s">
        <v>2130</v>
      </c>
      <c r="D684" s="2" t="s">
        <v>256</v>
      </c>
      <c r="E684" s="3" t="s">
        <v>257</v>
      </c>
      <c r="F684" s="2">
        <v>24</v>
      </c>
      <c r="G684" s="2" t="s">
        <v>121</v>
      </c>
      <c r="H684" s="2">
        <f>IF(AND(B684&gt;=GI_Report!$C$4,B684&lt;=GI_Report!$E$4),1,0)</f>
        <v>0</v>
      </c>
      <c r="I684" s="2">
        <f>IF(GI_Report!$C$6="All",1,IF(C684=GI_Report!$C$6,1,0))</f>
        <v>1</v>
      </c>
      <c r="J684" s="2">
        <f>IF(GI_Report!$F$6="All",1,IF(E684=GI_Report!$F$6,1,0))</f>
        <v>1</v>
      </c>
      <c r="K684" s="2" t="str">
        <f>IF(AND(H684=1,I684=1,J684=1),COUNTIFS($H$2:H684,1,$I$2:I684,1,$J$2:J684,1),"")</f>
        <v/>
      </c>
    </row>
    <row r="685" spans="1:11" ht="14.5" x14ac:dyDescent="0.35">
      <c r="A685" s="2" t="s">
        <v>2745</v>
      </c>
      <c r="B685" s="5">
        <v>46156</v>
      </c>
      <c r="C685" s="2" t="s">
        <v>2099</v>
      </c>
      <c r="D685" s="2" t="s">
        <v>383</v>
      </c>
      <c r="E685" s="3" t="s">
        <v>384</v>
      </c>
      <c r="F685" s="2">
        <v>48</v>
      </c>
      <c r="G685" s="2" t="s">
        <v>121</v>
      </c>
      <c r="H685" s="2">
        <f>IF(AND(B685&gt;=GI_Report!$C$4,B685&lt;=GI_Report!$E$4),1,0)</f>
        <v>0</v>
      </c>
      <c r="I685" s="2">
        <f>IF(GI_Report!$C$6="All",1,IF(C685=GI_Report!$C$6,1,0))</f>
        <v>1</v>
      </c>
      <c r="J685" s="2">
        <f>IF(GI_Report!$F$6="All",1,IF(E685=GI_Report!$F$6,1,0))</f>
        <v>1</v>
      </c>
      <c r="K685" s="2" t="str">
        <f>IF(AND(H685=1,I685=1,J685=1),COUNTIFS($H$2:H685,1,$I$2:I685,1,$J$2:J685,1),"")</f>
        <v/>
      </c>
    </row>
    <row r="686" spans="1:11" ht="14.5" x14ac:dyDescent="0.35">
      <c r="A686" s="2" t="s">
        <v>2746</v>
      </c>
      <c r="B686" s="5">
        <v>46105</v>
      </c>
      <c r="C686" s="2" t="s">
        <v>2065</v>
      </c>
      <c r="D686" s="2" t="s">
        <v>34</v>
      </c>
      <c r="E686" s="3" t="s">
        <v>35</v>
      </c>
      <c r="F686" s="2">
        <v>24</v>
      </c>
      <c r="G686" s="2" t="s">
        <v>15</v>
      </c>
      <c r="H686" s="2">
        <f>IF(AND(B686&gt;=GI_Report!$C$4,B686&lt;=GI_Report!$E$4),1,0)</f>
        <v>0</v>
      </c>
      <c r="I686" s="2">
        <f>IF(GI_Report!$C$6="All",1,IF(C686=GI_Report!$C$6,1,0))</f>
        <v>1</v>
      </c>
      <c r="J686" s="2">
        <f>IF(GI_Report!$F$6="All",1,IF(E686=GI_Report!$F$6,1,0))</f>
        <v>1</v>
      </c>
      <c r="K686" s="2" t="str">
        <f>IF(AND(H686=1,I686=1,J686=1),COUNTIFS($H$2:H686,1,$I$2:I686,1,$J$2:J686,1),"")</f>
        <v/>
      </c>
    </row>
    <row r="687" spans="1:11" ht="14.5" x14ac:dyDescent="0.35">
      <c r="A687" s="2" t="s">
        <v>2747</v>
      </c>
      <c r="B687" s="5">
        <v>46089</v>
      </c>
      <c r="C687" s="2" t="s">
        <v>1995</v>
      </c>
      <c r="D687" s="2" t="s">
        <v>21</v>
      </c>
      <c r="E687" s="3" t="s">
        <v>22</v>
      </c>
      <c r="F687" s="2">
        <v>15</v>
      </c>
      <c r="G687" s="2" t="s">
        <v>15</v>
      </c>
      <c r="H687" s="2">
        <f>IF(AND(B687&gt;=GI_Report!$C$4,B687&lt;=GI_Report!$E$4),1,0)</f>
        <v>0</v>
      </c>
      <c r="I687" s="2">
        <f>IF(GI_Report!$C$6="All",1,IF(C687=GI_Report!$C$6,1,0))</f>
        <v>1</v>
      </c>
      <c r="J687" s="2">
        <f>IF(GI_Report!$F$6="All",1,IF(E687=GI_Report!$F$6,1,0))</f>
        <v>1</v>
      </c>
      <c r="K687" s="2" t="str">
        <f>IF(AND(H687=1,I687=1,J687=1),COUNTIFS($H$2:H687,1,$I$2:I687,1,$J$2:J687,1),"")</f>
        <v/>
      </c>
    </row>
    <row r="688" spans="1:11" ht="14.5" x14ac:dyDescent="0.35">
      <c r="A688" s="2" t="s">
        <v>2748</v>
      </c>
      <c r="B688" s="5">
        <v>46119</v>
      </c>
      <c r="C688" s="2" t="s">
        <v>2005</v>
      </c>
      <c r="D688" s="2" t="s">
        <v>204</v>
      </c>
      <c r="E688" s="3" t="s">
        <v>205</v>
      </c>
      <c r="F688" s="2">
        <v>36</v>
      </c>
      <c r="G688" s="2" t="s">
        <v>121</v>
      </c>
      <c r="H688" s="2">
        <f>IF(AND(B688&gt;=GI_Report!$C$4,B688&lt;=GI_Report!$E$4),1,0)</f>
        <v>0</v>
      </c>
      <c r="I688" s="2">
        <f>IF(GI_Report!$C$6="All",1,IF(C688=GI_Report!$C$6,1,0))</f>
        <v>1</v>
      </c>
      <c r="J688" s="2">
        <f>IF(GI_Report!$F$6="All",1,IF(E688=GI_Report!$F$6,1,0))</f>
        <v>1</v>
      </c>
      <c r="K688" s="2" t="str">
        <f>IF(AND(H688=1,I688=1,J688=1),COUNTIFS($H$2:H688,1,$I$2:I688,1,$J$2:J688,1),"")</f>
        <v/>
      </c>
    </row>
    <row r="689" spans="1:11" ht="14.5" x14ac:dyDescent="0.35">
      <c r="A689" s="2" t="s">
        <v>2749</v>
      </c>
      <c r="B689" s="5">
        <v>46152</v>
      </c>
      <c r="C689" s="2" t="s">
        <v>2062</v>
      </c>
      <c r="D689" s="2" t="s">
        <v>397</v>
      </c>
      <c r="E689" s="3" t="s">
        <v>398</v>
      </c>
      <c r="F689" s="2">
        <v>12</v>
      </c>
      <c r="G689" s="2" t="s">
        <v>121</v>
      </c>
      <c r="H689" s="2">
        <f>IF(AND(B689&gt;=GI_Report!$C$4,B689&lt;=GI_Report!$E$4),1,0)</f>
        <v>0</v>
      </c>
      <c r="I689" s="2">
        <f>IF(GI_Report!$C$6="All",1,IF(C689=GI_Report!$C$6,1,0))</f>
        <v>1</v>
      </c>
      <c r="J689" s="2">
        <f>IF(GI_Report!$F$6="All",1,IF(E689=GI_Report!$F$6,1,0))</f>
        <v>1</v>
      </c>
      <c r="K689" s="2" t="str">
        <f>IF(AND(H689=1,I689=1,J689=1),COUNTIFS($H$2:H689,1,$I$2:I689,1,$J$2:J689,1),"")</f>
        <v/>
      </c>
    </row>
    <row r="690" spans="1:11" ht="14.5" x14ac:dyDescent="0.35">
      <c r="A690" s="2" t="s">
        <v>2750</v>
      </c>
      <c r="B690" s="5">
        <v>46102</v>
      </c>
      <c r="C690" s="2" t="s">
        <v>2027</v>
      </c>
      <c r="D690" s="2" t="s">
        <v>127</v>
      </c>
      <c r="E690" s="3" t="s">
        <v>128</v>
      </c>
      <c r="F690" s="2">
        <v>12</v>
      </c>
      <c r="G690" s="2" t="s">
        <v>121</v>
      </c>
      <c r="H690" s="2">
        <f>IF(AND(B690&gt;=GI_Report!$C$4,B690&lt;=GI_Report!$E$4),1,0)</f>
        <v>0</v>
      </c>
      <c r="I690" s="2">
        <f>IF(GI_Report!$C$6="All",1,IF(C690=GI_Report!$C$6,1,0))</f>
        <v>1</v>
      </c>
      <c r="J690" s="2">
        <f>IF(GI_Report!$F$6="All",1,IF(E690=GI_Report!$F$6,1,0))</f>
        <v>1</v>
      </c>
      <c r="K690" s="2" t="str">
        <f>IF(AND(H690=1,I690=1,J690=1),COUNTIFS($H$2:H690,1,$I$2:I690,1,$J$2:J690,1),"")</f>
        <v/>
      </c>
    </row>
    <row r="691" spans="1:11" ht="14.5" x14ac:dyDescent="0.35">
      <c r="A691" s="2" t="s">
        <v>2751</v>
      </c>
      <c r="B691" s="5">
        <v>46054</v>
      </c>
      <c r="C691" s="2" t="s">
        <v>1983</v>
      </c>
      <c r="D691" s="2" t="s">
        <v>293</v>
      </c>
      <c r="E691" s="3" t="s">
        <v>294</v>
      </c>
      <c r="F691" s="2">
        <v>60</v>
      </c>
      <c r="G691" s="2" t="s">
        <v>262</v>
      </c>
      <c r="H691" s="2">
        <f>IF(AND(B691&gt;=GI_Report!$C$4,B691&lt;=GI_Report!$E$4),1,0)</f>
        <v>1</v>
      </c>
      <c r="I691" s="2">
        <f>IF(GI_Report!$C$6="All",1,IF(C691=GI_Report!$C$6,1,0))</f>
        <v>1</v>
      </c>
      <c r="J691" s="2">
        <f>IF(GI_Report!$F$6="All",1,IF(E691=GI_Report!$F$6,1,0))</f>
        <v>1</v>
      </c>
      <c r="K691" s="2">
        <f>IF(AND(H691=1,I691=1,J691=1),COUNTIFS($H$2:H691,1,$I$2:I691,1,$J$2:J691,1),"")</f>
        <v>107</v>
      </c>
    </row>
    <row r="692" spans="1:11" ht="14.5" x14ac:dyDescent="0.35">
      <c r="A692" s="2" t="s">
        <v>2752</v>
      </c>
      <c r="B692" s="5">
        <v>46096</v>
      </c>
      <c r="C692" s="2" t="s">
        <v>2218</v>
      </c>
      <c r="D692" s="2" t="s">
        <v>367</v>
      </c>
      <c r="E692" s="3" t="s">
        <v>368</v>
      </c>
      <c r="F692" s="2">
        <v>12</v>
      </c>
      <c r="G692" s="2" t="s">
        <v>15</v>
      </c>
      <c r="H692" s="2">
        <f>IF(AND(B692&gt;=GI_Report!$C$4,B692&lt;=GI_Report!$E$4),1,0)</f>
        <v>0</v>
      </c>
      <c r="I692" s="2">
        <f>IF(GI_Report!$C$6="All",1,IF(C692=GI_Report!$C$6,1,0))</f>
        <v>1</v>
      </c>
      <c r="J692" s="2">
        <f>IF(GI_Report!$F$6="All",1,IF(E692=GI_Report!$F$6,1,0))</f>
        <v>1</v>
      </c>
      <c r="K692" s="2" t="str">
        <f>IF(AND(H692=1,I692=1,J692=1),COUNTIFS($H$2:H692,1,$I$2:I692,1,$J$2:J692,1),"")</f>
        <v/>
      </c>
    </row>
    <row r="693" spans="1:11" ht="14.5" x14ac:dyDescent="0.35">
      <c r="A693" s="2" t="s">
        <v>2753</v>
      </c>
      <c r="B693" s="5">
        <v>46041</v>
      </c>
      <c r="C693" s="2" t="s">
        <v>2341</v>
      </c>
      <c r="D693" s="2" t="s">
        <v>401</v>
      </c>
      <c r="E693" s="3" t="s">
        <v>402</v>
      </c>
      <c r="F693" s="2">
        <v>30</v>
      </c>
      <c r="G693" s="2" t="s">
        <v>121</v>
      </c>
      <c r="H693" s="2">
        <f>IF(AND(B693&gt;=GI_Report!$C$4,B693&lt;=GI_Report!$E$4),1,0)</f>
        <v>0</v>
      </c>
      <c r="I693" s="2">
        <f>IF(GI_Report!$C$6="All",1,IF(C693=GI_Report!$C$6,1,0))</f>
        <v>1</v>
      </c>
      <c r="J693" s="2">
        <f>IF(GI_Report!$F$6="All",1,IF(E693=GI_Report!$F$6,1,0))</f>
        <v>1</v>
      </c>
      <c r="K693" s="2" t="str">
        <f>IF(AND(H693=1,I693=1,J693=1),COUNTIFS($H$2:H693,1,$I$2:I693,1,$J$2:J693,1),"")</f>
        <v/>
      </c>
    </row>
    <row r="694" spans="1:11" ht="14.5" x14ac:dyDescent="0.35">
      <c r="A694" s="2" t="s">
        <v>2754</v>
      </c>
      <c r="B694" s="5">
        <v>46035</v>
      </c>
      <c r="C694" s="2" t="s">
        <v>2322</v>
      </c>
      <c r="D694" s="2" t="s">
        <v>50</v>
      </c>
      <c r="E694" s="3" t="s">
        <v>51</v>
      </c>
      <c r="F694" s="2">
        <v>20</v>
      </c>
      <c r="G694" s="2" t="s">
        <v>15</v>
      </c>
      <c r="H694" s="2">
        <f>IF(AND(B694&gt;=GI_Report!$C$4,B694&lt;=GI_Report!$E$4),1,0)</f>
        <v>0</v>
      </c>
      <c r="I694" s="2">
        <f>IF(GI_Report!$C$6="All",1,IF(C694=GI_Report!$C$6,1,0))</f>
        <v>1</v>
      </c>
      <c r="J694" s="2">
        <f>IF(GI_Report!$F$6="All",1,IF(E694=GI_Report!$F$6,1,0))</f>
        <v>1</v>
      </c>
      <c r="K694" s="2" t="str">
        <f>IF(AND(H694=1,I694=1,J694=1),COUNTIFS($H$2:H694,1,$I$2:I694,1,$J$2:J694,1),"")</f>
        <v/>
      </c>
    </row>
    <row r="695" spans="1:11" ht="14.5" x14ac:dyDescent="0.35">
      <c r="A695" s="2" t="s">
        <v>2755</v>
      </c>
      <c r="B695" s="5">
        <v>46105</v>
      </c>
      <c r="C695" s="2" t="s">
        <v>2021</v>
      </c>
      <c r="D695" s="2" t="s">
        <v>393</v>
      </c>
      <c r="E695" s="3" t="s">
        <v>394</v>
      </c>
      <c r="F695" s="2">
        <v>10</v>
      </c>
      <c r="G695" s="2" t="s">
        <v>121</v>
      </c>
      <c r="H695" s="2">
        <f>IF(AND(B695&gt;=GI_Report!$C$4,B695&lt;=GI_Report!$E$4),1,0)</f>
        <v>0</v>
      </c>
      <c r="I695" s="2">
        <f>IF(GI_Report!$C$6="All",1,IF(C695=GI_Report!$C$6,1,0))</f>
        <v>1</v>
      </c>
      <c r="J695" s="2">
        <f>IF(GI_Report!$F$6="All",1,IF(E695=GI_Report!$F$6,1,0))</f>
        <v>1</v>
      </c>
      <c r="K695" s="2" t="str">
        <f>IF(AND(H695=1,I695=1,J695=1),COUNTIFS($H$2:H695,1,$I$2:I695,1,$J$2:J695,1),"")</f>
        <v/>
      </c>
    </row>
    <row r="696" spans="1:11" ht="14.5" x14ac:dyDescent="0.35">
      <c r="A696" s="2" t="s">
        <v>2756</v>
      </c>
      <c r="B696" s="5">
        <v>46033</v>
      </c>
      <c r="C696" s="2" t="s">
        <v>2110</v>
      </c>
      <c r="D696" s="2" t="s">
        <v>295</v>
      </c>
      <c r="E696" s="3" t="s">
        <v>296</v>
      </c>
      <c r="F696" s="2">
        <v>15</v>
      </c>
      <c r="G696" s="2" t="s">
        <v>262</v>
      </c>
      <c r="H696" s="2">
        <f>IF(AND(B696&gt;=GI_Report!$C$4,B696&lt;=GI_Report!$E$4),1,0)</f>
        <v>0</v>
      </c>
      <c r="I696" s="2">
        <f>IF(GI_Report!$C$6="All",1,IF(C696=GI_Report!$C$6,1,0))</f>
        <v>1</v>
      </c>
      <c r="J696" s="2">
        <f>IF(GI_Report!$F$6="All",1,IF(E696=GI_Report!$F$6,1,0))</f>
        <v>1</v>
      </c>
      <c r="K696" s="2" t="str">
        <f>IF(AND(H696=1,I696=1,J696=1),COUNTIFS($H$2:H696,1,$I$2:I696,1,$J$2:J696,1),"")</f>
        <v/>
      </c>
    </row>
    <row r="697" spans="1:11" ht="14.5" x14ac:dyDescent="0.35">
      <c r="A697" s="2" t="s">
        <v>2757</v>
      </c>
      <c r="B697" s="5">
        <v>46196</v>
      </c>
      <c r="C697" s="2" t="s">
        <v>2065</v>
      </c>
      <c r="D697" s="2" t="s">
        <v>274</v>
      </c>
      <c r="E697" s="3" t="s">
        <v>275</v>
      </c>
      <c r="F697" s="2">
        <v>10</v>
      </c>
      <c r="G697" s="2" t="s">
        <v>262</v>
      </c>
      <c r="H697" s="2">
        <f>IF(AND(B697&gt;=GI_Report!$C$4,B697&lt;=GI_Report!$E$4),1,0)</f>
        <v>0</v>
      </c>
      <c r="I697" s="2">
        <f>IF(GI_Report!$C$6="All",1,IF(C697=GI_Report!$C$6,1,0))</f>
        <v>1</v>
      </c>
      <c r="J697" s="2">
        <f>IF(GI_Report!$F$6="All",1,IF(E697=GI_Report!$F$6,1,0))</f>
        <v>1</v>
      </c>
      <c r="K697" s="2" t="str">
        <f>IF(AND(H697=1,I697=1,J697=1),COUNTIFS($H$2:H697,1,$I$2:I697,1,$J$2:J697,1),"")</f>
        <v/>
      </c>
    </row>
    <row r="698" spans="1:11" ht="14.5" x14ac:dyDescent="0.35">
      <c r="A698" s="2" t="s">
        <v>2758</v>
      </c>
      <c r="B698" s="5">
        <v>46038</v>
      </c>
      <c r="C698" s="2" t="s">
        <v>2091</v>
      </c>
      <c r="D698" s="2" t="s">
        <v>345</v>
      </c>
      <c r="E698" s="3" t="s">
        <v>346</v>
      </c>
      <c r="F698" s="2">
        <v>48</v>
      </c>
      <c r="G698" s="2" t="s">
        <v>15</v>
      </c>
      <c r="H698" s="2">
        <f>IF(AND(B698&gt;=GI_Report!$C$4,B698&lt;=GI_Report!$E$4),1,0)</f>
        <v>0</v>
      </c>
      <c r="I698" s="2">
        <f>IF(GI_Report!$C$6="All",1,IF(C698=GI_Report!$C$6,1,0))</f>
        <v>1</v>
      </c>
      <c r="J698" s="2">
        <f>IF(GI_Report!$F$6="All",1,IF(E698=GI_Report!$F$6,1,0))</f>
        <v>1</v>
      </c>
      <c r="K698" s="2" t="str">
        <f>IF(AND(H698=1,I698=1,J698=1),COUNTIFS($H$2:H698,1,$I$2:I698,1,$J$2:J698,1),"")</f>
        <v/>
      </c>
    </row>
    <row r="699" spans="1:11" ht="14.5" x14ac:dyDescent="0.35">
      <c r="A699" s="2" t="s">
        <v>2759</v>
      </c>
      <c r="B699" s="5">
        <v>46037</v>
      </c>
      <c r="C699" s="2" t="s">
        <v>2089</v>
      </c>
      <c r="D699" s="2" t="s">
        <v>141</v>
      </c>
      <c r="E699" s="3" t="s">
        <v>142</v>
      </c>
      <c r="F699" s="2">
        <v>15</v>
      </c>
      <c r="G699" s="2" t="s">
        <v>121</v>
      </c>
      <c r="H699" s="2">
        <f>IF(AND(B699&gt;=GI_Report!$C$4,B699&lt;=GI_Report!$E$4),1,0)</f>
        <v>0</v>
      </c>
      <c r="I699" s="2">
        <f>IF(GI_Report!$C$6="All",1,IF(C699=GI_Report!$C$6,1,0))</f>
        <v>1</v>
      </c>
      <c r="J699" s="2">
        <f>IF(GI_Report!$F$6="All",1,IF(E699=GI_Report!$F$6,1,0))</f>
        <v>1</v>
      </c>
      <c r="K699" s="2" t="str">
        <f>IF(AND(H699=1,I699=1,J699=1),COUNTIFS($H$2:H699,1,$I$2:I699,1,$J$2:J699,1),"")</f>
        <v/>
      </c>
    </row>
    <row r="700" spans="1:11" ht="14.5" x14ac:dyDescent="0.35">
      <c r="A700" s="2" t="s">
        <v>2760</v>
      </c>
      <c r="B700" s="5">
        <v>46177</v>
      </c>
      <c r="C700" s="2" t="s">
        <v>2305</v>
      </c>
      <c r="D700" s="2" t="s">
        <v>186</v>
      </c>
      <c r="E700" s="3" t="s">
        <v>187</v>
      </c>
      <c r="F700" s="2">
        <v>48</v>
      </c>
      <c r="G700" s="2" t="s">
        <v>121</v>
      </c>
      <c r="H700" s="2">
        <f>IF(AND(B700&gt;=GI_Report!$C$4,B700&lt;=GI_Report!$E$4),1,0)</f>
        <v>0</v>
      </c>
      <c r="I700" s="2">
        <f>IF(GI_Report!$C$6="All",1,IF(C700=GI_Report!$C$6,1,0))</f>
        <v>1</v>
      </c>
      <c r="J700" s="2">
        <f>IF(GI_Report!$F$6="All",1,IF(E700=GI_Report!$F$6,1,0))</f>
        <v>1</v>
      </c>
      <c r="K700" s="2" t="str">
        <f>IF(AND(H700=1,I700=1,J700=1),COUNTIFS($H$2:H700,1,$I$2:I700,1,$J$2:J700,1),"")</f>
        <v/>
      </c>
    </row>
    <row r="701" spans="1:11" ht="14.5" x14ac:dyDescent="0.35">
      <c r="A701" s="2" t="s">
        <v>2761</v>
      </c>
      <c r="B701" s="5">
        <v>46198</v>
      </c>
      <c r="C701" s="2" t="s">
        <v>2078</v>
      </c>
      <c r="D701" s="2" t="s">
        <v>69</v>
      </c>
      <c r="E701" s="3" t="s">
        <v>70</v>
      </c>
      <c r="F701" s="2">
        <v>20</v>
      </c>
      <c r="G701" s="2" t="s">
        <v>15</v>
      </c>
      <c r="H701" s="2">
        <f>IF(AND(B701&gt;=GI_Report!$C$4,B701&lt;=GI_Report!$E$4),1,0)</f>
        <v>0</v>
      </c>
      <c r="I701" s="2">
        <f>IF(GI_Report!$C$6="All",1,IF(C701=GI_Report!$C$6,1,0))</f>
        <v>1</v>
      </c>
      <c r="J701" s="2">
        <f>IF(GI_Report!$F$6="All",1,IF(E701=GI_Report!$F$6,1,0))</f>
        <v>1</v>
      </c>
      <c r="K701" s="2" t="str">
        <f>IF(AND(H701=1,I701=1,J701=1),COUNTIFS($H$2:H701,1,$I$2:I701,1,$J$2:J701,1),"")</f>
        <v/>
      </c>
    </row>
    <row r="702" spans="1:11" ht="14.5" x14ac:dyDescent="0.35">
      <c r="A702" s="2" t="s">
        <v>2762</v>
      </c>
      <c r="B702" s="5">
        <v>46044</v>
      </c>
      <c r="C702" s="2" t="s">
        <v>2099</v>
      </c>
      <c r="D702" s="2" t="s">
        <v>77</v>
      </c>
      <c r="E702" s="3" t="s">
        <v>78</v>
      </c>
      <c r="F702" s="2">
        <v>48</v>
      </c>
      <c r="G702" s="2" t="s">
        <v>15</v>
      </c>
      <c r="H702" s="2">
        <f>IF(AND(B702&gt;=GI_Report!$C$4,B702&lt;=GI_Report!$E$4),1,0)</f>
        <v>0</v>
      </c>
      <c r="I702" s="2">
        <f>IF(GI_Report!$C$6="All",1,IF(C702=GI_Report!$C$6,1,0))</f>
        <v>1</v>
      </c>
      <c r="J702" s="2">
        <f>IF(GI_Report!$F$6="All",1,IF(E702=GI_Report!$F$6,1,0))</f>
        <v>1</v>
      </c>
      <c r="K702" s="2" t="str">
        <f>IF(AND(H702=1,I702=1,J702=1),COUNTIFS($H$2:H702,1,$I$2:I702,1,$J$2:J702,1),"")</f>
        <v/>
      </c>
    </row>
    <row r="703" spans="1:11" ht="14.5" x14ac:dyDescent="0.35">
      <c r="A703" s="2" t="s">
        <v>2763</v>
      </c>
      <c r="B703" s="5">
        <v>46034</v>
      </c>
      <c r="C703" s="2" t="s">
        <v>2120</v>
      </c>
      <c r="D703" s="2" t="s">
        <v>39</v>
      </c>
      <c r="E703" s="3" t="s">
        <v>40</v>
      </c>
      <c r="F703" s="2">
        <v>12</v>
      </c>
      <c r="G703" s="2" t="s">
        <v>15</v>
      </c>
      <c r="H703" s="2">
        <f>IF(AND(B703&gt;=GI_Report!$C$4,B703&lt;=GI_Report!$E$4),1,0)</f>
        <v>0</v>
      </c>
      <c r="I703" s="2">
        <f>IF(GI_Report!$C$6="All",1,IF(C703=GI_Report!$C$6,1,0))</f>
        <v>1</v>
      </c>
      <c r="J703" s="2">
        <f>IF(GI_Report!$F$6="All",1,IF(E703=GI_Report!$F$6,1,0))</f>
        <v>1</v>
      </c>
      <c r="K703" s="2" t="str">
        <f>IF(AND(H703=1,I703=1,J703=1),COUNTIFS($H$2:H703,1,$I$2:I703,1,$J$2:J703,1),"")</f>
        <v/>
      </c>
    </row>
    <row r="704" spans="1:11" ht="14.5" x14ac:dyDescent="0.35">
      <c r="A704" s="2" t="s">
        <v>2764</v>
      </c>
      <c r="B704" s="5">
        <v>46186</v>
      </c>
      <c r="C704" s="2" t="s">
        <v>2115</v>
      </c>
      <c r="D704" s="2" t="s">
        <v>65</v>
      </c>
      <c r="E704" s="3" t="s">
        <v>66</v>
      </c>
      <c r="F704" s="2">
        <v>15</v>
      </c>
      <c r="G704" s="2" t="s">
        <v>15</v>
      </c>
      <c r="H704" s="2">
        <f>IF(AND(B704&gt;=GI_Report!$C$4,B704&lt;=GI_Report!$E$4),1,0)</f>
        <v>0</v>
      </c>
      <c r="I704" s="2">
        <f>IF(GI_Report!$C$6="All",1,IF(C704=GI_Report!$C$6,1,0))</f>
        <v>1</v>
      </c>
      <c r="J704" s="2">
        <f>IF(GI_Report!$F$6="All",1,IF(E704=GI_Report!$F$6,1,0))</f>
        <v>1</v>
      </c>
      <c r="K704" s="2" t="str">
        <f>IF(AND(H704=1,I704=1,J704=1),COUNTIFS($H$2:H704,1,$I$2:I704,1,$J$2:J704,1),"")</f>
        <v/>
      </c>
    </row>
    <row r="705" spans="1:11" ht="14.5" x14ac:dyDescent="0.35">
      <c r="A705" s="2" t="s">
        <v>2765</v>
      </c>
      <c r="B705" s="5">
        <v>46128</v>
      </c>
      <c r="C705" s="2" t="s">
        <v>2341</v>
      </c>
      <c r="D705" s="2" t="s">
        <v>148</v>
      </c>
      <c r="E705" s="3" t="s">
        <v>149</v>
      </c>
      <c r="F705" s="2">
        <v>30</v>
      </c>
      <c r="G705" s="2" t="s">
        <v>121</v>
      </c>
      <c r="H705" s="2">
        <f>IF(AND(B705&gt;=GI_Report!$C$4,B705&lt;=GI_Report!$E$4),1,0)</f>
        <v>0</v>
      </c>
      <c r="I705" s="2">
        <f>IF(GI_Report!$C$6="All",1,IF(C705=GI_Report!$C$6,1,0))</f>
        <v>1</v>
      </c>
      <c r="J705" s="2">
        <f>IF(GI_Report!$F$6="All",1,IF(E705=GI_Report!$F$6,1,0))</f>
        <v>1</v>
      </c>
      <c r="K705" s="2" t="str">
        <f>IF(AND(H705=1,I705=1,J705=1),COUNTIFS($H$2:H705,1,$I$2:I705,1,$J$2:J705,1),"")</f>
        <v/>
      </c>
    </row>
    <row r="706" spans="1:11" ht="14.5" x14ac:dyDescent="0.35">
      <c r="A706" s="2" t="s">
        <v>2766</v>
      </c>
      <c r="B706" s="5">
        <v>46078</v>
      </c>
      <c r="C706" s="2" t="s">
        <v>2029</v>
      </c>
      <c r="D706" s="2" t="s">
        <v>444</v>
      </c>
      <c r="E706" s="3" t="s">
        <v>445</v>
      </c>
      <c r="F706" s="2">
        <v>36</v>
      </c>
      <c r="G706" s="2" t="s">
        <v>121</v>
      </c>
      <c r="H706" s="2">
        <f>IF(AND(B706&gt;=GI_Report!$C$4,B706&lt;=GI_Report!$E$4),1,0)</f>
        <v>1</v>
      </c>
      <c r="I706" s="2">
        <f>IF(GI_Report!$C$6="All",1,IF(C706=GI_Report!$C$6,1,0))</f>
        <v>1</v>
      </c>
      <c r="J706" s="2">
        <f>IF(GI_Report!$F$6="All",1,IF(E706=GI_Report!$F$6,1,0))</f>
        <v>1</v>
      </c>
      <c r="K706" s="2">
        <f>IF(AND(H706=1,I706=1,J706=1),COUNTIFS($H$2:H706,1,$I$2:I706,1,$J$2:J706,1),"")</f>
        <v>108</v>
      </c>
    </row>
    <row r="707" spans="1:11" ht="14.5" x14ac:dyDescent="0.35">
      <c r="A707" s="2" t="s">
        <v>2767</v>
      </c>
      <c r="B707" s="5">
        <v>46113</v>
      </c>
      <c r="C707" s="2" t="s">
        <v>2049</v>
      </c>
      <c r="D707" s="2" t="s">
        <v>458</v>
      </c>
      <c r="E707" s="3" t="s">
        <v>459</v>
      </c>
      <c r="F707" s="2">
        <v>15</v>
      </c>
      <c r="G707" s="2" t="s">
        <v>121</v>
      </c>
      <c r="H707" s="2">
        <f>IF(AND(B707&gt;=GI_Report!$C$4,B707&lt;=GI_Report!$E$4),1,0)</f>
        <v>0</v>
      </c>
      <c r="I707" s="2">
        <f>IF(GI_Report!$C$6="All",1,IF(C707=GI_Report!$C$6,1,0))</f>
        <v>1</v>
      </c>
      <c r="J707" s="2">
        <f>IF(GI_Report!$F$6="All",1,IF(E707=GI_Report!$F$6,1,0))</f>
        <v>1</v>
      </c>
      <c r="K707" s="2" t="str">
        <f>IF(AND(H707=1,I707=1,J707=1),COUNTIFS($H$2:H707,1,$I$2:I707,1,$J$2:J707,1),"")</f>
        <v/>
      </c>
    </row>
    <row r="708" spans="1:11" ht="14.5" x14ac:dyDescent="0.35">
      <c r="A708" s="2" t="s">
        <v>2768</v>
      </c>
      <c r="B708" s="5">
        <v>46156</v>
      </c>
      <c r="C708" s="2" t="s">
        <v>2008</v>
      </c>
      <c r="D708" s="2" t="s">
        <v>110</v>
      </c>
      <c r="E708" s="3" t="s">
        <v>111</v>
      </c>
      <c r="F708" s="2">
        <v>36</v>
      </c>
      <c r="G708" s="2" t="s">
        <v>15</v>
      </c>
      <c r="H708" s="2">
        <f>IF(AND(B708&gt;=GI_Report!$C$4,B708&lt;=GI_Report!$E$4),1,0)</f>
        <v>0</v>
      </c>
      <c r="I708" s="2">
        <f>IF(GI_Report!$C$6="All",1,IF(C708=GI_Report!$C$6,1,0))</f>
        <v>1</v>
      </c>
      <c r="J708" s="2">
        <f>IF(GI_Report!$F$6="All",1,IF(E708=GI_Report!$F$6,1,0))</f>
        <v>1</v>
      </c>
      <c r="K708" s="2" t="str">
        <f>IF(AND(H708=1,I708=1,J708=1),COUNTIFS($H$2:H708,1,$I$2:I708,1,$J$2:J708,1),"")</f>
        <v/>
      </c>
    </row>
    <row r="709" spans="1:11" ht="14.5" x14ac:dyDescent="0.35">
      <c r="A709" s="2" t="s">
        <v>2769</v>
      </c>
      <c r="B709" s="5">
        <v>46114</v>
      </c>
      <c r="C709" s="2" t="s">
        <v>1993</v>
      </c>
      <c r="D709" s="2" t="s">
        <v>407</v>
      </c>
      <c r="E709" s="3" t="s">
        <v>408</v>
      </c>
      <c r="F709" s="2">
        <v>5</v>
      </c>
      <c r="G709" s="2" t="s">
        <v>121</v>
      </c>
      <c r="H709" s="2">
        <f>IF(AND(B709&gt;=GI_Report!$C$4,B709&lt;=GI_Report!$E$4),1,0)</f>
        <v>0</v>
      </c>
      <c r="I709" s="2">
        <f>IF(GI_Report!$C$6="All",1,IF(C709=GI_Report!$C$6,1,0))</f>
        <v>1</v>
      </c>
      <c r="J709" s="2">
        <f>IF(GI_Report!$F$6="All",1,IF(E709=GI_Report!$F$6,1,0))</f>
        <v>1</v>
      </c>
      <c r="K709" s="2" t="str">
        <f>IF(AND(H709=1,I709=1,J709=1),COUNTIFS($H$2:H709,1,$I$2:I709,1,$J$2:J709,1),"")</f>
        <v/>
      </c>
    </row>
    <row r="710" spans="1:11" ht="14.5" x14ac:dyDescent="0.35">
      <c r="A710" s="2" t="s">
        <v>2770</v>
      </c>
      <c r="B710" s="5">
        <v>46102</v>
      </c>
      <c r="C710" s="2" t="s">
        <v>2070</v>
      </c>
      <c r="D710" s="2" t="s">
        <v>223</v>
      </c>
      <c r="E710" s="3" t="s">
        <v>224</v>
      </c>
      <c r="F710" s="2">
        <v>60</v>
      </c>
      <c r="G710" s="2" t="s">
        <v>121</v>
      </c>
      <c r="H710" s="2">
        <f>IF(AND(B710&gt;=GI_Report!$C$4,B710&lt;=GI_Report!$E$4),1,0)</f>
        <v>0</v>
      </c>
      <c r="I710" s="2">
        <f>IF(GI_Report!$C$6="All",1,IF(C710=GI_Report!$C$6,1,0))</f>
        <v>1</v>
      </c>
      <c r="J710" s="2">
        <f>IF(GI_Report!$F$6="All",1,IF(E710=GI_Report!$F$6,1,0))</f>
        <v>1</v>
      </c>
      <c r="K710" s="2" t="str">
        <f>IF(AND(H710=1,I710=1,J710=1),COUNTIFS($H$2:H710,1,$I$2:I710,1,$J$2:J710,1),"")</f>
        <v/>
      </c>
    </row>
    <row r="711" spans="1:11" ht="14.5" x14ac:dyDescent="0.35">
      <c r="A711" s="2" t="s">
        <v>2771</v>
      </c>
      <c r="B711" s="5">
        <v>46194</v>
      </c>
      <c r="C711" s="2" t="s">
        <v>2130</v>
      </c>
      <c r="D711" s="2" t="s">
        <v>230</v>
      </c>
      <c r="E711" s="3" t="s">
        <v>231</v>
      </c>
      <c r="F711" s="2">
        <v>30</v>
      </c>
      <c r="G711" s="2" t="s">
        <v>121</v>
      </c>
      <c r="H711" s="2">
        <f>IF(AND(B711&gt;=GI_Report!$C$4,B711&lt;=GI_Report!$E$4),1,0)</f>
        <v>0</v>
      </c>
      <c r="I711" s="2">
        <f>IF(GI_Report!$C$6="All",1,IF(C711=GI_Report!$C$6,1,0))</f>
        <v>1</v>
      </c>
      <c r="J711" s="2">
        <f>IF(GI_Report!$F$6="All",1,IF(E711=GI_Report!$F$6,1,0))</f>
        <v>1</v>
      </c>
      <c r="K711" s="2" t="str">
        <f>IF(AND(H711=1,I711=1,J711=1),COUNTIFS($H$2:H711,1,$I$2:I711,1,$J$2:J711,1),"")</f>
        <v/>
      </c>
    </row>
    <row r="712" spans="1:11" ht="14.5" x14ac:dyDescent="0.35">
      <c r="A712" s="2" t="s">
        <v>2772</v>
      </c>
      <c r="B712" s="5">
        <v>46030</v>
      </c>
      <c r="C712" s="2" t="s">
        <v>2040</v>
      </c>
      <c r="D712" s="2" t="s">
        <v>448</v>
      </c>
      <c r="E712" s="3" t="s">
        <v>449</v>
      </c>
      <c r="F712" s="2">
        <v>30</v>
      </c>
      <c r="G712" s="2" t="s">
        <v>121</v>
      </c>
      <c r="H712" s="2">
        <f>IF(AND(B712&gt;=GI_Report!$C$4,B712&lt;=GI_Report!$E$4),1,0)</f>
        <v>0</v>
      </c>
      <c r="I712" s="2">
        <f>IF(GI_Report!$C$6="All",1,IF(C712=GI_Report!$C$6,1,0))</f>
        <v>1</v>
      </c>
      <c r="J712" s="2">
        <f>IF(GI_Report!$F$6="All",1,IF(E712=GI_Report!$F$6,1,0))</f>
        <v>1</v>
      </c>
      <c r="K712" s="2" t="str">
        <f>IF(AND(H712=1,I712=1,J712=1),COUNTIFS($H$2:H712,1,$I$2:I712,1,$J$2:J712,1),"")</f>
        <v/>
      </c>
    </row>
    <row r="713" spans="1:11" ht="14.5" x14ac:dyDescent="0.35">
      <c r="A713" s="2" t="s">
        <v>2773</v>
      </c>
      <c r="B713" s="5">
        <v>46203</v>
      </c>
      <c r="C713" s="2" t="s">
        <v>1989</v>
      </c>
      <c r="D713" s="2" t="s">
        <v>77</v>
      </c>
      <c r="E713" s="3" t="s">
        <v>78</v>
      </c>
      <c r="F713" s="2">
        <v>36</v>
      </c>
      <c r="G713" s="2" t="s">
        <v>15</v>
      </c>
      <c r="H713" s="2">
        <f>IF(AND(B713&gt;=GI_Report!$C$4,B713&lt;=GI_Report!$E$4),1,0)</f>
        <v>0</v>
      </c>
      <c r="I713" s="2">
        <f>IF(GI_Report!$C$6="All",1,IF(C713=GI_Report!$C$6,1,0))</f>
        <v>1</v>
      </c>
      <c r="J713" s="2">
        <f>IF(GI_Report!$F$6="All",1,IF(E713=GI_Report!$F$6,1,0))</f>
        <v>1</v>
      </c>
      <c r="K713" s="2" t="str">
        <f>IF(AND(H713=1,I713=1,J713=1),COUNTIFS($H$2:H713,1,$I$2:I713,1,$J$2:J713,1),"")</f>
        <v/>
      </c>
    </row>
    <row r="714" spans="1:11" ht="14.5" x14ac:dyDescent="0.35">
      <c r="A714" s="2" t="s">
        <v>2774</v>
      </c>
      <c r="B714" s="5">
        <v>46089</v>
      </c>
      <c r="C714" s="2" t="s">
        <v>2108</v>
      </c>
      <c r="D714" s="2" t="s">
        <v>223</v>
      </c>
      <c r="E714" s="3" t="s">
        <v>224</v>
      </c>
      <c r="F714" s="2">
        <v>15</v>
      </c>
      <c r="G714" s="2" t="s">
        <v>121</v>
      </c>
      <c r="H714" s="2">
        <f>IF(AND(B714&gt;=GI_Report!$C$4,B714&lt;=GI_Report!$E$4),1,0)</f>
        <v>0</v>
      </c>
      <c r="I714" s="2">
        <f>IF(GI_Report!$C$6="All",1,IF(C714=GI_Report!$C$6,1,0))</f>
        <v>1</v>
      </c>
      <c r="J714" s="2">
        <f>IF(GI_Report!$F$6="All",1,IF(E714=GI_Report!$F$6,1,0))</f>
        <v>1</v>
      </c>
      <c r="K714" s="2" t="str">
        <f>IF(AND(H714=1,I714=1,J714=1),COUNTIFS($H$2:H714,1,$I$2:I714,1,$J$2:J714,1),"")</f>
        <v/>
      </c>
    </row>
    <row r="715" spans="1:11" ht="14.5" x14ac:dyDescent="0.35">
      <c r="A715" s="2" t="s">
        <v>2775</v>
      </c>
      <c r="B715" s="5">
        <v>46175</v>
      </c>
      <c r="C715" s="2" t="s">
        <v>2246</v>
      </c>
      <c r="D715" s="2" t="s">
        <v>268</v>
      </c>
      <c r="E715" s="3" t="s">
        <v>269</v>
      </c>
      <c r="F715" s="2">
        <v>12</v>
      </c>
      <c r="G715" s="2" t="s">
        <v>262</v>
      </c>
      <c r="H715" s="2">
        <f>IF(AND(B715&gt;=GI_Report!$C$4,B715&lt;=GI_Report!$E$4),1,0)</f>
        <v>0</v>
      </c>
      <c r="I715" s="2">
        <f>IF(GI_Report!$C$6="All",1,IF(C715=GI_Report!$C$6,1,0))</f>
        <v>1</v>
      </c>
      <c r="J715" s="2">
        <f>IF(GI_Report!$F$6="All",1,IF(E715=GI_Report!$F$6,1,0))</f>
        <v>1</v>
      </c>
      <c r="K715" s="2" t="str">
        <f>IF(AND(H715=1,I715=1,J715=1),COUNTIFS($H$2:H715,1,$I$2:I715,1,$J$2:J715,1),"")</f>
        <v/>
      </c>
    </row>
    <row r="716" spans="1:11" ht="14.5" x14ac:dyDescent="0.35">
      <c r="A716" s="2" t="s">
        <v>2776</v>
      </c>
      <c r="B716" s="5">
        <v>46058</v>
      </c>
      <c r="C716" s="2" t="s">
        <v>2346</v>
      </c>
      <c r="D716" s="2" t="s">
        <v>359</v>
      </c>
      <c r="E716" s="3" t="s">
        <v>360</v>
      </c>
      <c r="F716" s="2">
        <v>48</v>
      </c>
      <c r="G716" s="2" t="s">
        <v>15</v>
      </c>
      <c r="H716" s="2">
        <f>IF(AND(B716&gt;=GI_Report!$C$4,B716&lt;=GI_Report!$E$4),1,0)</f>
        <v>1</v>
      </c>
      <c r="I716" s="2">
        <f>IF(GI_Report!$C$6="All",1,IF(C716=GI_Report!$C$6,1,0))</f>
        <v>1</v>
      </c>
      <c r="J716" s="2">
        <f>IF(GI_Report!$F$6="All",1,IF(E716=GI_Report!$F$6,1,0))</f>
        <v>1</v>
      </c>
      <c r="K716" s="2">
        <f>IF(AND(H716=1,I716=1,J716=1),COUNTIFS($H$2:H716,1,$I$2:I716,1,$J$2:J716,1),"")</f>
        <v>109</v>
      </c>
    </row>
    <row r="717" spans="1:11" ht="14.5" x14ac:dyDescent="0.35">
      <c r="A717" s="2" t="s">
        <v>2777</v>
      </c>
      <c r="B717" s="5">
        <v>46077</v>
      </c>
      <c r="C717" s="2" t="s">
        <v>2021</v>
      </c>
      <c r="D717" s="2" t="s">
        <v>210</v>
      </c>
      <c r="E717" s="3" t="s">
        <v>211</v>
      </c>
      <c r="F717" s="2">
        <v>15</v>
      </c>
      <c r="G717" s="2" t="s">
        <v>121</v>
      </c>
      <c r="H717" s="2">
        <f>IF(AND(B717&gt;=GI_Report!$C$4,B717&lt;=GI_Report!$E$4),1,0)</f>
        <v>1</v>
      </c>
      <c r="I717" s="2">
        <f>IF(GI_Report!$C$6="All",1,IF(C717=GI_Report!$C$6,1,0))</f>
        <v>1</v>
      </c>
      <c r="J717" s="2">
        <f>IF(GI_Report!$F$6="All",1,IF(E717=GI_Report!$F$6,1,0))</f>
        <v>1</v>
      </c>
      <c r="K717" s="2">
        <f>IF(AND(H717=1,I717=1,J717=1),COUNTIFS($H$2:H717,1,$I$2:I717,1,$J$2:J717,1),"")</f>
        <v>110</v>
      </c>
    </row>
    <row r="718" spans="1:11" ht="14.5" x14ac:dyDescent="0.35">
      <c r="A718" s="2" t="s">
        <v>2778</v>
      </c>
      <c r="B718" s="5">
        <v>46074</v>
      </c>
      <c r="C718" s="2" t="s">
        <v>2319</v>
      </c>
      <c r="D718" s="2" t="s">
        <v>148</v>
      </c>
      <c r="E718" s="3" t="s">
        <v>149</v>
      </c>
      <c r="F718" s="2">
        <v>60</v>
      </c>
      <c r="G718" s="2" t="s">
        <v>121</v>
      </c>
      <c r="H718" s="2">
        <f>IF(AND(B718&gt;=GI_Report!$C$4,B718&lt;=GI_Report!$E$4),1,0)</f>
        <v>1</v>
      </c>
      <c r="I718" s="2">
        <f>IF(GI_Report!$C$6="All",1,IF(C718=GI_Report!$C$6,1,0))</f>
        <v>1</v>
      </c>
      <c r="J718" s="2">
        <f>IF(GI_Report!$F$6="All",1,IF(E718=GI_Report!$F$6,1,0))</f>
        <v>1</v>
      </c>
      <c r="K718" s="2">
        <f>IF(AND(H718=1,I718=1,J718=1),COUNTIFS($H$2:H718,1,$I$2:I718,1,$J$2:J718,1),"")</f>
        <v>111</v>
      </c>
    </row>
    <row r="719" spans="1:11" ht="14.5" x14ac:dyDescent="0.35">
      <c r="A719" s="2" t="s">
        <v>2779</v>
      </c>
      <c r="B719" s="5">
        <v>46059</v>
      </c>
      <c r="C719" s="2" t="s">
        <v>2179</v>
      </c>
      <c r="D719" s="2" t="s">
        <v>139</v>
      </c>
      <c r="E719" s="3" t="s">
        <v>140</v>
      </c>
      <c r="F719" s="2">
        <v>10</v>
      </c>
      <c r="G719" s="2" t="s">
        <v>121</v>
      </c>
      <c r="H719" s="2">
        <f>IF(AND(B719&gt;=GI_Report!$C$4,B719&lt;=GI_Report!$E$4),1,0)</f>
        <v>1</v>
      </c>
      <c r="I719" s="2">
        <f>IF(GI_Report!$C$6="All",1,IF(C719=GI_Report!$C$6,1,0))</f>
        <v>1</v>
      </c>
      <c r="J719" s="2">
        <f>IF(GI_Report!$F$6="All",1,IF(E719=GI_Report!$F$6,1,0))</f>
        <v>1</v>
      </c>
      <c r="K719" s="2">
        <f>IF(AND(H719=1,I719=1,J719=1),COUNTIFS($H$2:H719,1,$I$2:I719,1,$J$2:J719,1),"")</f>
        <v>112</v>
      </c>
    </row>
    <row r="720" spans="1:11" ht="14.5" x14ac:dyDescent="0.35">
      <c r="A720" s="2" t="s">
        <v>2780</v>
      </c>
      <c r="B720" s="5">
        <v>46100</v>
      </c>
      <c r="C720" s="2" t="s">
        <v>2154</v>
      </c>
      <c r="D720" s="2" t="s">
        <v>113</v>
      </c>
      <c r="E720" s="3" t="s">
        <v>114</v>
      </c>
      <c r="F720" s="2">
        <v>30</v>
      </c>
      <c r="G720" s="2" t="s">
        <v>15</v>
      </c>
      <c r="H720" s="2">
        <f>IF(AND(B720&gt;=GI_Report!$C$4,B720&lt;=GI_Report!$E$4),1,0)</f>
        <v>0</v>
      </c>
      <c r="I720" s="2">
        <f>IF(GI_Report!$C$6="All",1,IF(C720=GI_Report!$C$6,1,0))</f>
        <v>1</v>
      </c>
      <c r="J720" s="2">
        <f>IF(GI_Report!$F$6="All",1,IF(E720=GI_Report!$F$6,1,0))</f>
        <v>1</v>
      </c>
      <c r="K720" s="2" t="str">
        <f>IF(AND(H720=1,I720=1,J720=1),COUNTIFS($H$2:H720,1,$I$2:I720,1,$J$2:J720,1),"")</f>
        <v/>
      </c>
    </row>
    <row r="721" spans="1:11" ht="14.5" x14ac:dyDescent="0.35">
      <c r="A721" s="2" t="s">
        <v>2781</v>
      </c>
      <c r="B721" s="5">
        <v>46120</v>
      </c>
      <c r="C721" s="2" t="s">
        <v>2058</v>
      </c>
      <c r="D721" s="2" t="s">
        <v>316</v>
      </c>
      <c r="E721" s="3" t="s">
        <v>317</v>
      </c>
      <c r="F721" s="2">
        <v>24</v>
      </c>
      <c r="G721" s="2" t="s">
        <v>15</v>
      </c>
      <c r="H721" s="2">
        <f>IF(AND(B721&gt;=GI_Report!$C$4,B721&lt;=GI_Report!$E$4),1,0)</f>
        <v>0</v>
      </c>
      <c r="I721" s="2">
        <f>IF(GI_Report!$C$6="All",1,IF(C721=GI_Report!$C$6,1,0))</f>
        <v>1</v>
      </c>
      <c r="J721" s="2">
        <f>IF(GI_Report!$F$6="All",1,IF(E721=GI_Report!$F$6,1,0))</f>
        <v>1</v>
      </c>
      <c r="K721" s="2" t="str">
        <f>IF(AND(H721=1,I721=1,J721=1),COUNTIFS($H$2:H721,1,$I$2:I721,1,$J$2:J721,1),"")</f>
        <v/>
      </c>
    </row>
    <row r="722" spans="1:11" ht="14.5" x14ac:dyDescent="0.35">
      <c r="A722" s="2" t="s">
        <v>2782</v>
      </c>
      <c r="B722" s="5">
        <v>46151</v>
      </c>
      <c r="C722" s="2" t="s">
        <v>2115</v>
      </c>
      <c r="D722" s="2" t="s">
        <v>460</v>
      </c>
      <c r="E722" s="3" t="s">
        <v>461</v>
      </c>
      <c r="F722" s="2">
        <v>20</v>
      </c>
      <c r="G722" s="2" t="s">
        <v>121</v>
      </c>
      <c r="H722" s="2">
        <f>IF(AND(B722&gt;=GI_Report!$C$4,B722&lt;=GI_Report!$E$4),1,0)</f>
        <v>0</v>
      </c>
      <c r="I722" s="2">
        <f>IF(GI_Report!$C$6="All",1,IF(C722=GI_Report!$C$6,1,0))</f>
        <v>1</v>
      </c>
      <c r="J722" s="2">
        <f>IF(GI_Report!$F$6="All",1,IF(E722=GI_Report!$F$6,1,0))</f>
        <v>1</v>
      </c>
      <c r="K722" s="2" t="str">
        <f>IF(AND(H722=1,I722=1,J722=1),COUNTIFS($H$2:H722,1,$I$2:I722,1,$J$2:J722,1),"")</f>
        <v/>
      </c>
    </row>
    <row r="723" spans="1:11" ht="14.5" x14ac:dyDescent="0.35">
      <c r="A723" s="2" t="s">
        <v>2783</v>
      </c>
      <c r="B723" s="5">
        <v>46198</v>
      </c>
      <c r="C723" s="2" t="s">
        <v>2010</v>
      </c>
      <c r="D723" s="2" t="s">
        <v>365</v>
      </c>
      <c r="E723" s="3" t="s">
        <v>366</v>
      </c>
      <c r="F723" s="2">
        <v>24</v>
      </c>
      <c r="G723" s="2" t="s">
        <v>15</v>
      </c>
      <c r="H723" s="2">
        <f>IF(AND(B723&gt;=GI_Report!$C$4,B723&lt;=GI_Report!$E$4),1,0)</f>
        <v>0</v>
      </c>
      <c r="I723" s="2">
        <f>IF(GI_Report!$C$6="All",1,IF(C723=GI_Report!$C$6,1,0))</f>
        <v>1</v>
      </c>
      <c r="J723" s="2">
        <f>IF(GI_Report!$F$6="All",1,IF(E723=GI_Report!$F$6,1,0))</f>
        <v>1</v>
      </c>
      <c r="K723" s="2" t="str">
        <f>IF(AND(H723=1,I723=1,J723=1),COUNTIFS($H$2:H723,1,$I$2:I723,1,$J$2:J723,1),"")</f>
        <v/>
      </c>
    </row>
    <row r="724" spans="1:11" ht="14.5" x14ac:dyDescent="0.35">
      <c r="A724" s="2" t="s">
        <v>2784</v>
      </c>
      <c r="B724" s="5">
        <v>46105</v>
      </c>
      <c r="C724" s="2" t="s">
        <v>2021</v>
      </c>
      <c r="D724" s="2" t="s">
        <v>316</v>
      </c>
      <c r="E724" s="3" t="s">
        <v>317</v>
      </c>
      <c r="F724" s="2">
        <v>30</v>
      </c>
      <c r="G724" s="2" t="s">
        <v>15</v>
      </c>
      <c r="H724" s="2">
        <f>IF(AND(B724&gt;=GI_Report!$C$4,B724&lt;=GI_Report!$E$4),1,0)</f>
        <v>0</v>
      </c>
      <c r="I724" s="2">
        <f>IF(GI_Report!$C$6="All",1,IF(C724=GI_Report!$C$6,1,0))</f>
        <v>1</v>
      </c>
      <c r="J724" s="2">
        <f>IF(GI_Report!$F$6="All",1,IF(E724=GI_Report!$F$6,1,0))</f>
        <v>1</v>
      </c>
      <c r="K724" s="2" t="str">
        <f>IF(AND(H724=1,I724=1,J724=1),COUNTIFS($H$2:H724,1,$I$2:I724,1,$J$2:J724,1),"")</f>
        <v/>
      </c>
    </row>
    <row r="725" spans="1:11" ht="14.5" x14ac:dyDescent="0.35">
      <c r="A725" s="2" t="s">
        <v>2785</v>
      </c>
      <c r="B725" s="5">
        <v>46076</v>
      </c>
      <c r="C725" s="2" t="s">
        <v>2112</v>
      </c>
      <c r="D725" s="2" t="s">
        <v>472</v>
      </c>
      <c r="E725" s="3" t="s">
        <v>473</v>
      </c>
      <c r="F725" s="2">
        <v>12</v>
      </c>
      <c r="G725" s="2" t="s">
        <v>121</v>
      </c>
      <c r="H725" s="2">
        <f>IF(AND(B725&gt;=GI_Report!$C$4,B725&lt;=GI_Report!$E$4),1,0)</f>
        <v>1</v>
      </c>
      <c r="I725" s="2">
        <f>IF(GI_Report!$C$6="All",1,IF(C725=GI_Report!$C$6,1,0))</f>
        <v>1</v>
      </c>
      <c r="J725" s="2">
        <f>IF(GI_Report!$F$6="All",1,IF(E725=GI_Report!$F$6,1,0))</f>
        <v>1</v>
      </c>
      <c r="K725" s="2">
        <f>IF(AND(H725=1,I725=1,J725=1),COUNTIFS($H$2:H725,1,$I$2:I725,1,$J$2:J725,1),"")</f>
        <v>113</v>
      </c>
    </row>
    <row r="726" spans="1:11" ht="14.5" x14ac:dyDescent="0.35">
      <c r="A726" s="2" t="s">
        <v>2786</v>
      </c>
      <c r="B726" s="5">
        <v>46054</v>
      </c>
      <c r="C726" s="2" t="s">
        <v>2421</v>
      </c>
      <c r="D726" s="2" t="s">
        <v>196</v>
      </c>
      <c r="E726" s="3" t="s">
        <v>197</v>
      </c>
      <c r="F726" s="2">
        <v>12</v>
      </c>
      <c r="G726" s="2" t="s">
        <v>121</v>
      </c>
      <c r="H726" s="2">
        <f>IF(AND(B726&gt;=GI_Report!$C$4,B726&lt;=GI_Report!$E$4),1,0)</f>
        <v>1</v>
      </c>
      <c r="I726" s="2">
        <f>IF(GI_Report!$C$6="All",1,IF(C726=GI_Report!$C$6,1,0))</f>
        <v>1</v>
      </c>
      <c r="J726" s="2">
        <f>IF(GI_Report!$F$6="All",1,IF(E726=GI_Report!$F$6,1,0))</f>
        <v>1</v>
      </c>
      <c r="K726" s="2">
        <f>IF(AND(H726=1,I726=1,J726=1),COUNTIFS($H$2:H726,1,$I$2:I726,1,$J$2:J726,1),"")</f>
        <v>114</v>
      </c>
    </row>
    <row r="727" spans="1:11" ht="14.5" x14ac:dyDescent="0.35">
      <c r="A727" s="2" t="s">
        <v>2787</v>
      </c>
      <c r="B727" s="5">
        <v>46200</v>
      </c>
      <c r="C727" s="2" t="s">
        <v>2000</v>
      </c>
      <c r="D727" s="2" t="s">
        <v>115</v>
      </c>
      <c r="E727" s="3" t="s">
        <v>116</v>
      </c>
      <c r="F727" s="2">
        <v>48</v>
      </c>
      <c r="G727" s="2" t="s">
        <v>15</v>
      </c>
      <c r="H727" s="2">
        <f>IF(AND(B727&gt;=GI_Report!$C$4,B727&lt;=GI_Report!$E$4),1,0)</f>
        <v>0</v>
      </c>
      <c r="I727" s="2">
        <f>IF(GI_Report!$C$6="All",1,IF(C727=GI_Report!$C$6,1,0))</f>
        <v>1</v>
      </c>
      <c r="J727" s="2">
        <f>IF(GI_Report!$F$6="All",1,IF(E727=GI_Report!$F$6,1,0))</f>
        <v>1</v>
      </c>
      <c r="K727" s="2" t="str">
        <f>IF(AND(H727=1,I727=1,J727=1),COUNTIFS($H$2:H727,1,$I$2:I727,1,$J$2:J727,1),"")</f>
        <v/>
      </c>
    </row>
    <row r="728" spans="1:11" ht="14.5" x14ac:dyDescent="0.35">
      <c r="A728" s="2" t="s">
        <v>2788</v>
      </c>
      <c r="B728" s="5">
        <v>46095</v>
      </c>
      <c r="C728" s="2" t="s">
        <v>2179</v>
      </c>
      <c r="D728" s="2" t="s">
        <v>74</v>
      </c>
      <c r="E728" s="3" t="s">
        <v>75</v>
      </c>
      <c r="F728" s="2">
        <v>15</v>
      </c>
      <c r="G728" s="2" t="s">
        <v>15</v>
      </c>
      <c r="H728" s="2">
        <f>IF(AND(B728&gt;=GI_Report!$C$4,B728&lt;=GI_Report!$E$4),1,0)</f>
        <v>0</v>
      </c>
      <c r="I728" s="2">
        <f>IF(GI_Report!$C$6="All",1,IF(C728=GI_Report!$C$6,1,0))</f>
        <v>1</v>
      </c>
      <c r="J728" s="2">
        <f>IF(GI_Report!$F$6="All",1,IF(E728=GI_Report!$F$6,1,0))</f>
        <v>1</v>
      </c>
      <c r="K728" s="2" t="str">
        <f>IF(AND(H728=1,I728=1,J728=1),COUNTIFS($H$2:H728,1,$I$2:I728,1,$J$2:J728,1),"")</f>
        <v/>
      </c>
    </row>
    <row r="729" spans="1:11" ht="14.5" x14ac:dyDescent="0.35">
      <c r="A729" s="2" t="s">
        <v>2789</v>
      </c>
      <c r="B729" s="5">
        <v>46066</v>
      </c>
      <c r="C729" s="2" t="s">
        <v>2037</v>
      </c>
      <c r="D729" s="2" t="s">
        <v>136</v>
      </c>
      <c r="E729" s="3" t="s">
        <v>137</v>
      </c>
      <c r="F729" s="2">
        <v>5</v>
      </c>
      <c r="G729" s="2" t="s">
        <v>121</v>
      </c>
      <c r="H729" s="2">
        <f>IF(AND(B729&gt;=GI_Report!$C$4,B729&lt;=GI_Report!$E$4),1,0)</f>
        <v>1</v>
      </c>
      <c r="I729" s="2">
        <f>IF(GI_Report!$C$6="All",1,IF(C729=GI_Report!$C$6,1,0))</f>
        <v>1</v>
      </c>
      <c r="J729" s="2">
        <f>IF(GI_Report!$F$6="All",1,IF(E729=GI_Report!$F$6,1,0))</f>
        <v>1</v>
      </c>
      <c r="K729" s="2">
        <f>IF(AND(H729=1,I729=1,J729=1),COUNTIFS($H$2:H729,1,$I$2:I729,1,$J$2:J729,1),"")</f>
        <v>115</v>
      </c>
    </row>
    <row r="730" spans="1:11" ht="14.5" x14ac:dyDescent="0.35">
      <c r="A730" s="2" t="s">
        <v>2790</v>
      </c>
      <c r="B730" s="5">
        <v>46106</v>
      </c>
      <c r="C730" s="2" t="s">
        <v>2281</v>
      </c>
      <c r="D730" s="2" t="s">
        <v>232</v>
      </c>
      <c r="E730" s="3" t="s">
        <v>233</v>
      </c>
      <c r="F730" s="2">
        <v>10</v>
      </c>
      <c r="G730" s="2" t="s">
        <v>121</v>
      </c>
      <c r="H730" s="2">
        <f>IF(AND(B730&gt;=GI_Report!$C$4,B730&lt;=GI_Report!$E$4),1,0)</f>
        <v>0</v>
      </c>
      <c r="I730" s="2">
        <f>IF(GI_Report!$C$6="All",1,IF(C730=GI_Report!$C$6,1,0))</f>
        <v>1</v>
      </c>
      <c r="J730" s="2">
        <f>IF(GI_Report!$F$6="All",1,IF(E730=GI_Report!$F$6,1,0))</f>
        <v>1</v>
      </c>
      <c r="K730" s="2" t="str">
        <f>IF(AND(H730=1,I730=1,J730=1),COUNTIFS($H$2:H730,1,$I$2:I730,1,$J$2:J730,1),"")</f>
        <v/>
      </c>
    </row>
    <row r="731" spans="1:11" ht="14.5" x14ac:dyDescent="0.35">
      <c r="A731" s="2" t="s">
        <v>2791</v>
      </c>
      <c r="B731" s="5">
        <v>46147</v>
      </c>
      <c r="C731" s="2" t="s">
        <v>2148</v>
      </c>
      <c r="D731" s="2" t="s">
        <v>130</v>
      </c>
      <c r="E731" s="3" t="s">
        <v>131</v>
      </c>
      <c r="F731" s="2">
        <v>10</v>
      </c>
      <c r="G731" s="2" t="s">
        <v>121</v>
      </c>
      <c r="H731" s="2">
        <f>IF(AND(B731&gt;=GI_Report!$C$4,B731&lt;=GI_Report!$E$4),1,0)</f>
        <v>0</v>
      </c>
      <c r="I731" s="2">
        <f>IF(GI_Report!$C$6="All",1,IF(C731=GI_Report!$C$6,1,0))</f>
        <v>1</v>
      </c>
      <c r="J731" s="2">
        <f>IF(GI_Report!$F$6="All",1,IF(E731=GI_Report!$F$6,1,0))</f>
        <v>1</v>
      </c>
      <c r="K731" s="2" t="str">
        <f>IF(AND(H731=1,I731=1,J731=1),COUNTIFS($H$2:H731,1,$I$2:I731,1,$J$2:J731,1),"")</f>
        <v/>
      </c>
    </row>
    <row r="732" spans="1:11" ht="14.5" x14ac:dyDescent="0.35">
      <c r="A732" s="2" t="s">
        <v>2792</v>
      </c>
      <c r="B732" s="5">
        <v>46174</v>
      </c>
      <c r="C732" s="2" t="s">
        <v>2025</v>
      </c>
      <c r="D732" s="2" t="s">
        <v>339</v>
      </c>
      <c r="E732" s="3" t="s">
        <v>340</v>
      </c>
      <c r="F732" s="2">
        <v>36</v>
      </c>
      <c r="G732" s="2" t="s">
        <v>15</v>
      </c>
      <c r="H732" s="2">
        <f>IF(AND(B732&gt;=GI_Report!$C$4,B732&lt;=GI_Report!$E$4),1,0)</f>
        <v>0</v>
      </c>
      <c r="I732" s="2">
        <f>IF(GI_Report!$C$6="All",1,IF(C732=GI_Report!$C$6,1,0))</f>
        <v>1</v>
      </c>
      <c r="J732" s="2">
        <f>IF(GI_Report!$F$6="All",1,IF(E732=GI_Report!$F$6,1,0))</f>
        <v>1</v>
      </c>
      <c r="K732" s="2" t="str">
        <f>IF(AND(H732=1,I732=1,J732=1),COUNTIFS($H$2:H732,1,$I$2:I732,1,$J$2:J732,1),"")</f>
        <v/>
      </c>
    </row>
    <row r="733" spans="1:11" ht="14.5" x14ac:dyDescent="0.35">
      <c r="A733" s="2" t="s">
        <v>2793</v>
      </c>
      <c r="B733" s="5">
        <v>46056</v>
      </c>
      <c r="C733" s="2" t="s">
        <v>2029</v>
      </c>
      <c r="D733" s="2" t="s">
        <v>148</v>
      </c>
      <c r="E733" s="3" t="s">
        <v>149</v>
      </c>
      <c r="F733" s="2">
        <v>10</v>
      </c>
      <c r="G733" s="2" t="s">
        <v>121</v>
      </c>
      <c r="H733" s="2">
        <f>IF(AND(B733&gt;=GI_Report!$C$4,B733&lt;=GI_Report!$E$4),1,0)</f>
        <v>1</v>
      </c>
      <c r="I733" s="2">
        <f>IF(GI_Report!$C$6="All",1,IF(C733=GI_Report!$C$6,1,0))</f>
        <v>1</v>
      </c>
      <c r="J733" s="2">
        <f>IF(GI_Report!$F$6="All",1,IF(E733=GI_Report!$F$6,1,0))</f>
        <v>1</v>
      </c>
      <c r="K733" s="2">
        <f>IF(AND(H733=1,I733=1,J733=1),COUNTIFS($H$2:H733,1,$I$2:I733,1,$J$2:J733,1),"")</f>
        <v>116</v>
      </c>
    </row>
    <row r="734" spans="1:11" ht="14.5" x14ac:dyDescent="0.35">
      <c r="A734" s="2" t="s">
        <v>2794</v>
      </c>
      <c r="B734" s="5">
        <v>46036</v>
      </c>
      <c r="C734" s="2" t="s">
        <v>2130</v>
      </c>
      <c r="D734" s="2" t="s">
        <v>314</v>
      </c>
      <c r="E734" s="3" t="s">
        <v>315</v>
      </c>
      <c r="F734" s="2">
        <v>12</v>
      </c>
      <c r="G734" s="2" t="s">
        <v>15</v>
      </c>
      <c r="H734" s="2">
        <f>IF(AND(B734&gt;=GI_Report!$C$4,B734&lt;=GI_Report!$E$4),1,0)</f>
        <v>0</v>
      </c>
      <c r="I734" s="2">
        <f>IF(GI_Report!$C$6="All",1,IF(C734=GI_Report!$C$6,1,0))</f>
        <v>1</v>
      </c>
      <c r="J734" s="2">
        <f>IF(GI_Report!$F$6="All",1,IF(E734=GI_Report!$F$6,1,0))</f>
        <v>1</v>
      </c>
      <c r="K734" s="2" t="str">
        <f>IF(AND(H734=1,I734=1,J734=1),COUNTIFS($H$2:H734,1,$I$2:I734,1,$J$2:J734,1),"")</f>
        <v/>
      </c>
    </row>
    <row r="735" spans="1:11" ht="14.5" x14ac:dyDescent="0.35">
      <c r="A735" s="2" t="s">
        <v>2795</v>
      </c>
      <c r="B735" s="5">
        <v>46158</v>
      </c>
      <c r="C735" s="2" t="s">
        <v>2112</v>
      </c>
      <c r="D735" s="2" t="s">
        <v>421</v>
      </c>
      <c r="E735" s="3" t="s">
        <v>422</v>
      </c>
      <c r="F735" s="2">
        <v>12</v>
      </c>
      <c r="G735" s="2" t="s">
        <v>121</v>
      </c>
      <c r="H735" s="2">
        <f>IF(AND(B735&gt;=GI_Report!$C$4,B735&lt;=GI_Report!$E$4),1,0)</f>
        <v>0</v>
      </c>
      <c r="I735" s="2">
        <f>IF(GI_Report!$C$6="All",1,IF(C735=GI_Report!$C$6,1,0))</f>
        <v>1</v>
      </c>
      <c r="J735" s="2">
        <f>IF(GI_Report!$F$6="All",1,IF(E735=GI_Report!$F$6,1,0))</f>
        <v>1</v>
      </c>
      <c r="K735" s="2" t="str">
        <f>IF(AND(H735=1,I735=1,J735=1),COUNTIFS($H$2:H735,1,$I$2:I735,1,$J$2:J735,1),"")</f>
        <v/>
      </c>
    </row>
    <row r="736" spans="1:11" ht="14.5" x14ac:dyDescent="0.35">
      <c r="A736" s="2" t="s">
        <v>2796</v>
      </c>
      <c r="B736" s="5">
        <v>46101</v>
      </c>
      <c r="C736" s="2" t="s">
        <v>2308</v>
      </c>
      <c r="D736" s="2" t="s">
        <v>95</v>
      </c>
      <c r="E736" s="3" t="s">
        <v>96</v>
      </c>
      <c r="F736" s="2">
        <v>48</v>
      </c>
      <c r="G736" s="2" t="s">
        <v>15</v>
      </c>
      <c r="H736" s="2">
        <f>IF(AND(B736&gt;=GI_Report!$C$4,B736&lt;=GI_Report!$E$4),1,0)</f>
        <v>0</v>
      </c>
      <c r="I736" s="2">
        <f>IF(GI_Report!$C$6="All",1,IF(C736=GI_Report!$C$6,1,0))</f>
        <v>1</v>
      </c>
      <c r="J736" s="2">
        <f>IF(GI_Report!$F$6="All",1,IF(E736=GI_Report!$F$6,1,0))</f>
        <v>1</v>
      </c>
      <c r="K736" s="2" t="str">
        <f>IF(AND(H736=1,I736=1,J736=1),COUNTIFS($H$2:H736,1,$I$2:I736,1,$J$2:J736,1),"")</f>
        <v/>
      </c>
    </row>
    <row r="737" spans="1:11" ht="14.5" x14ac:dyDescent="0.35">
      <c r="A737" s="2" t="s">
        <v>2797</v>
      </c>
      <c r="B737" s="5">
        <v>46110</v>
      </c>
      <c r="C737" s="2" t="s">
        <v>2031</v>
      </c>
      <c r="D737" s="2" t="s">
        <v>249</v>
      </c>
      <c r="E737" s="3" t="s">
        <v>250</v>
      </c>
      <c r="F737" s="2">
        <v>15</v>
      </c>
      <c r="G737" s="2" t="s">
        <v>121</v>
      </c>
      <c r="H737" s="2">
        <f>IF(AND(B737&gt;=GI_Report!$C$4,B737&lt;=GI_Report!$E$4),1,0)</f>
        <v>0</v>
      </c>
      <c r="I737" s="2">
        <f>IF(GI_Report!$C$6="All",1,IF(C737=GI_Report!$C$6,1,0))</f>
        <v>1</v>
      </c>
      <c r="J737" s="2">
        <f>IF(GI_Report!$F$6="All",1,IF(E737=GI_Report!$F$6,1,0))</f>
        <v>1</v>
      </c>
      <c r="K737" s="2" t="str">
        <f>IF(AND(H737=1,I737=1,J737=1),COUNTIFS($H$2:H737,1,$I$2:I737,1,$J$2:J737,1),"")</f>
        <v/>
      </c>
    </row>
    <row r="738" spans="1:11" ht="14.5" x14ac:dyDescent="0.35">
      <c r="A738" s="2" t="s">
        <v>2798</v>
      </c>
      <c r="B738" s="5">
        <v>46030</v>
      </c>
      <c r="C738" s="2" t="s">
        <v>2037</v>
      </c>
      <c r="D738" s="2" t="s">
        <v>266</v>
      </c>
      <c r="E738" s="3" t="s">
        <v>267</v>
      </c>
      <c r="F738" s="2">
        <v>48</v>
      </c>
      <c r="G738" s="2" t="s">
        <v>262</v>
      </c>
      <c r="H738" s="2">
        <f>IF(AND(B738&gt;=GI_Report!$C$4,B738&lt;=GI_Report!$E$4),1,0)</f>
        <v>0</v>
      </c>
      <c r="I738" s="2">
        <f>IF(GI_Report!$C$6="All",1,IF(C738=GI_Report!$C$6,1,0))</f>
        <v>1</v>
      </c>
      <c r="J738" s="2">
        <f>IF(GI_Report!$F$6="All",1,IF(E738=GI_Report!$F$6,1,0))</f>
        <v>1</v>
      </c>
      <c r="K738" s="2" t="str">
        <f>IF(AND(H738=1,I738=1,J738=1),COUNTIFS($H$2:H738,1,$I$2:I738,1,$J$2:J738,1),"")</f>
        <v/>
      </c>
    </row>
    <row r="739" spans="1:11" ht="14.5" x14ac:dyDescent="0.35">
      <c r="A739" s="2" t="s">
        <v>2799</v>
      </c>
      <c r="B739" s="5">
        <v>46182</v>
      </c>
      <c r="C739" s="2" t="s">
        <v>2421</v>
      </c>
      <c r="D739" s="2" t="s">
        <v>320</v>
      </c>
      <c r="E739" s="3" t="s">
        <v>321</v>
      </c>
      <c r="F739" s="2">
        <v>10</v>
      </c>
      <c r="G739" s="2" t="s">
        <v>15</v>
      </c>
      <c r="H739" s="2">
        <f>IF(AND(B739&gt;=GI_Report!$C$4,B739&lt;=GI_Report!$E$4),1,0)</f>
        <v>0</v>
      </c>
      <c r="I739" s="2">
        <f>IF(GI_Report!$C$6="All",1,IF(C739=GI_Report!$C$6,1,0))</f>
        <v>1</v>
      </c>
      <c r="J739" s="2">
        <f>IF(GI_Report!$F$6="All",1,IF(E739=GI_Report!$F$6,1,0))</f>
        <v>1</v>
      </c>
      <c r="K739" s="2" t="str">
        <f>IF(AND(H739=1,I739=1,J739=1),COUNTIFS($H$2:H739,1,$I$2:I739,1,$J$2:J739,1),"")</f>
        <v/>
      </c>
    </row>
    <row r="740" spans="1:11" ht="14.5" x14ac:dyDescent="0.35">
      <c r="A740" s="2" t="s">
        <v>2800</v>
      </c>
      <c r="B740" s="5">
        <v>46070</v>
      </c>
      <c r="C740" s="2" t="s">
        <v>2182</v>
      </c>
      <c r="D740" s="2" t="s">
        <v>194</v>
      </c>
      <c r="E740" s="3" t="s">
        <v>195</v>
      </c>
      <c r="F740" s="2">
        <v>36</v>
      </c>
      <c r="G740" s="2" t="s">
        <v>121</v>
      </c>
      <c r="H740" s="2">
        <f>IF(AND(B740&gt;=GI_Report!$C$4,B740&lt;=GI_Report!$E$4),1,0)</f>
        <v>1</v>
      </c>
      <c r="I740" s="2">
        <f>IF(GI_Report!$C$6="All",1,IF(C740=GI_Report!$C$6,1,0))</f>
        <v>1</v>
      </c>
      <c r="J740" s="2">
        <f>IF(GI_Report!$F$6="All",1,IF(E740=GI_Report!$F$6,1,0))</f>
        <v>1</v>
      </c>
      <c r="K740" s="2">
        <f>IF(AND(H740=1,I740=1,J740=1),COUNTIFS($H$2:H740,1,$I$2:I740,1,$J$2:J740,1),"")</f>
        <v>117</v>
      </c>
    </row>
    <row r="741" spans="1:11" ht="14.5" x14ac:dyDescent="0.35">
      <c r="A741" s="2" t="s">
        <v>2801</v>
      </c>
      <c r="B741" s="5">
        <v>46026</v>
      </c>
      <c r="C741" s="2" t="s">
        <v>2062</v>
      </c>
      <c r="D741" s="2" t="s">
        <v>359</v>
      </c>
      <c r="E741" s="3" t="s">
        <v>360</v>
      </c>
      <c r="F741" s="2">
        <v>15</v>
      </c>
      <c r="G741" s="2" t="s">
        <v>15</v>
      </c>
      <c r="H741" s="2">
        <f>IF(AND(B741&gt;=GI_Report!$C$4,B741&lt;=GI_Report!$E$4),1,0)</f>
        <v>0</v>
      </c>
      <c r="I741" s="2">
        <f>IF(GI_Report!$C$6="All",1,IF(C741=GI_Report!$C$6,1,0))</f>
        <v>1</v>
      </c>
      <c r="J741" s="2">
        <f>IF(GI_Report!$F$6="All",1,IF(E741=GI_Report!$F$6,1,0))</f>
        <v>1</v>
      </c>
      <c r="K741" s="2" t="str">
        <f>IF(AND(H741=1,I741=1,J741=1),COUNTIFS($H$2:H741,1,$I$2:I741,1,$J$2:J741,1),"")</f>
        <v/>
      </c>
    </row>
    <row r="742" spans="1:11" ht="14.5" x14ac:dyDescent="0.35">
      <c r="A742" s="2" t="s">
        <v>2802</v>
      </c>
      <c r="B742" s="5">
        <v>46086</v>
      </c>
      <c r="C742" s="2" t="s">
        <v>2010</v>
      </c>
      <c r="D742" s="2" t="s">
        <v>464</v>
      </c>
      <c r="E742" s="3" t="s">
        <v>465</v>
      </c>
      <c r="F742" s="2">
        <v>48</v>
      </c>
      <c r="G742" s="2" t="s">
        <v>121</v>
      </c>
      <c r="H742" s="2">
        <f>IF(AND(B742&gt;=GI_Report!$C$4,B742&lt;=GI_Report!$E$4),1,0)</f>
        <v>0</v>
      </c>
      <c r="I742" s="2">
        <f>IF(GI_Report!$C$6="All",1,IF(C742=GI_Report!$C$6,1,0))</f>
        <v>1</v>
      </c>
      <c r="J742" s="2">
        <f>IF(GI_Report!$F$6="All",1,IF(E742=GI_Report!$F$6,1,0))</f>
        <v>1</v>
      </c>
      <c r="K742" s="2" t="str">
        <f>IF(AND(H742=1,I742=1,J742=1),COUNTIFS($H$2:H742,1,$I$2:I742,1,$J$2:J742,1),"")</f>
        <v/>
      </c>
    </row>
    <row r="743" spans="1:11" ht="14.5" x14ac:dyDescent="0.35">
      <c r="A743" s="2" t="s">
        <v>2803</v>
      </c>
      <c r="B743" s="5">
        <v>46114</v>
      </c>
      <c r="C743" s="2" t="s">
        <v>2043</v>
      </c>
      <c r="D743" s="2" t="s">
        <v>210</v>
      </c>
      <c r="E743" s="3" t="s">
        <v>211</v>
      </c>
      <c r="F743" s="2">
        <v>15</v>
      </c>
      <c r="G743" s="2" t="s">
        <v>121</v>
      </c>
      <c r="H743" s="2">
        <f>IF(AND(B743&gt;=GI_Report!$C$4,B743&lt;=GI_Report!$E$4),1,0)</f>
        <v>0</v>
      </c>
      <c r="I743" s="2">
        <f>IF(GI_Report!$C$6="All",1,IF(C743=GI_Report!$C$6,1,0))</f>
        <v>1</v>
      </c>
      <c r="J743" s="2">
        <f>IF(GI_Report!$F$6="All",1,IF(E743=GI_Report!$F$6,1,0))</f>
        <v>1</v>
      </c>
      <c r="K743" s="2" t="str">
        <f>IF(AND(H743=1,I743=1,J743=1),COUNTIFS($H$2:H743,1,$I$2:I743,1,$J$2:J743,1),"")</f>
        <v/>
      </c>
    </row>
    <row r="744" spans="1:11" ht="14.5" x14ac:dyDescent="0.35">
      <c r="A744" s="2" t="s">
        <v>2804</v>
      </c>
      <c r="B744" s="5">
        <v>46201</v>
      </c>
      <c r="C744" s="2" t="s">
        <v>1991</v>
      </c>
      <c r="D744" s="2" t="s">
        <v>347</v>
      </c>
      <c r="E744" s="3" t="s">
        <v>348</v>
      </c>
      <c r="F744" s="2">
        <v>12</v>
      </c>
      <c r="G744" s="2" t="s">
        <v>15</v>
      </c>
      <c r="H744" s="2">
        <f>IF(AND(B744&gt;=GI_Report!$C$4,B744&lt;=GI_Report!$E$4),1,0)</f>
        <v>0</v>
      </c>
      <c r="I744" s="2">
        <f>IF(GI_Report!$C$6="All",1,IF(C744=GI_Report!$C$6,1,0))</f>
        <v>1</v>
      </c>
      <c r="J744" s="2">
        <f>IF(GI_Report!$F$6="All",1,IF(E744=GI_Report!$F$6,1,0))</f>
        <v>1</v>
      </c>
      <c r="K744" s="2" t="str">
        <f>IF(AND(H744=1,I744=1,J744=1),COUNTIFS($H$2:H744,1,$I$2:I744,1,$J$2:J744,1),"")</f>
        <v/>
      </c>
    </row>
    <row r="745" spans="1:11" ht="14.5" x14ac:dyDescent="0.35">
      <c r="A745" s="2" t="s">
        <v>2805</v>
      </c>
      <c r="B745" s="5">
        <v>46136</v>
      </c>
      <c r="C745" s="2" t="s">
        <v>2115</v>
      </c>
      <c r="D745" s="2" t="s">
        <v>86</v>
      </c>
      <c r="E745" s="3" t="s">
        <v>87</v>
      </c>
      <c r="F745" s="2">
        <v>60</v>
      </c>
      <c r="G745" s="2" t="s">
        <v>15</v>
      </c>
      <c r="H745" s="2">
        <f>IF(AND(B745&gt;=GI_Report!$C$4,B745&lt;=GI_Report!$E$4),1,0)</f>
        <v>0</v>
      </c>
      <c r="I745" s="2">
        <f>IF(GI_Report!$C$6="All",1,IF(C745=GI_Report!$C$6,1,0))</f>
        <v>1</v>
      </c>
      <c r="J745" s="2">
        <f>IF(GI_Report!$F$6="All",1,IF(E745=GI_Report!$F$6,1,0))</f>
        <v>1</v>
      </c>
      <c r="K745" s="2" t="str">
        <f>IF(AND(H745=1,I745=1,J745=1),COUNTIFS($H$2:H745,1,$I$2:I745,1,$J$2:J745,1),"")</f>
        <v/>
      </c>
    </row>
    <row r="746" spans="1:11" ht="14.5" x14ac:dyDescent="0.35">
      <c r="A746" s="2" t="s">
        <v>2806</v>
      </c>
      <c r="B746" s="5">
        <v>46170</v>
      </c>
      <c r="C746" s="2" t="s">
        <v>2058</v>
      </c>
      <c r="D746" s="2" t="s">
        <v>232</v>
      </c>
      <c r="E746" s="3" t="s">
        <v>233</v>
      </c>
      <c r="F746" s="2">
        <v>36</v>
      </c>
      <c r="G746" s="2" t="s">
        <v>121</v>
      </c>
      <c r="H746" s="2">
        <f>IF(AND(B746&gt;=GI_Report!$C$4,B746&lt;=GI_Report!$E$4),1,0)</f>
        <v>0</v>
      </c>
      <c r="I746" s="2">
        <f>IF(GI_Report!$C$6="All",1,IF(C746=GI_Report!$C$6,1,0))</f>
        <v>1</v>
      </c>
      <c r="J746" s="2">
        <f>IF(GI_Report!$F$6="All",1,IF(E746=GI_Report!$F$6,1,0))</f>
        <v>1</v>
      </c>
      <c r="K746" s="2" t="str">
        <f>IF(AND(H746=1,I746=1,J746=1),COUNTIFS($H$2:H746,1,$I$2:I746,1,$J$2:J746,1),"")</f>
        <v/>
      </c>
    </row>
    <row r="747" spans="1:11" ht="14.5" x14ac:dyDescent="0.35">
      <c r="A747" s="2" t="s">
        <v>2807</v>
      </c>
      <c r="B747" s="5">
        <v>46131</v>
      </c>
      <c r="C747" s="2" t="s">
        <v>2018</v>
      </c>
      <c r="D747" s="2" t="s">
        <v>407</v>
      </c>
      <c r="E747" s="3" t="s">
        <v>408</v>
      </c>
      <c r="F747" s="2">
        <v>36</v>
      </c>
      <c r="G747" s="2" t="s">
        <v>121</v>
      </c>
      <c r="H747" s="2">
        <f>IF(AND(B747&gt;=GI_Report!$C$4,B747&lt;=GI_Report!$E$4),1,0)</f>
        <v>0</v>
      </c>
      <c r="I747" s="2">
        <f>IF(GI_Report!$C$6="All",1,IF(C747=GI_Report!$C$6,1,0))</f>
        <v>1</v>
      </c>
      <c r="J747" s="2">
        <f>IF(GI_Report!$F$6="All",1,IF(E747=GI_Report!$F$6,1,0))</f>
        <v>1</v>
      </c>
      <c r="K747" s="2" t="str">
        <f>IF(AND(H747=1,I747=1,J747=1),COUNTIFS($H$2:H747,1,$I$2:I747,1,$J$2:J747,1),"")</f>
        <v/>
      </c>
    </row>
    <row r="748" spans="1:11" ht="14.5" x14ac:dyDescent="0.35">
      <c r="A748" s="2" t="s">
        <v>2808</v>
      </c>
      <c r="B748" s="5">
        <v>46026</v>
      </c>
      <c r="C748" s="2" t="s">
        <v>2305</v>
      </c>
      <c r="D748" s="2" t="s">
        <v>326</v>
      </c>
      <c r="E748" s="3" t="s">
        <v>327</v>
      </c>
      <c r="F748" s="2">
        <v>20</v>
      </c>
      <c r="G748" s="2" t="s">
        <v>15</v>
      </c>
      <c r="H748" s="2">
        <f>IF(AND(B748&gt;=GI_Report!$C$4,B748&lt;=GI_Report!$E$4),1,0)</f>
        <v>0</v>
      </c>
      <c r="I748" s="2">
        <f>IF(GI_Report!$C$6="All",1,IF(C748=GI_Report!$C$6,1,0))</f>
        <v>1</v>
      </c>
      <c r="J748" s="2">
        <f>IF(GI_Report!$F$6="All",1,IF(E748=GI_Report!$F$6,1,0))</f>
        <v>1</v>
      </c>
      <c r="K748" s="2" t="str">
        <f>IF(AND(H748=1,I748=1,J748=1),COUNTIFS($H$2:H748,1,$I$2:I748,1,$J$2:J748,1),"")</f>
        <v/>
      </c>
    </row>
    <row r="749" spans="1:11" ht="14.5" x14ac:dyDescent="0.35">
      <c r="A749" s="2" t="s">
        <v>2809</v>
      </c>
      <c r="B749" s="5">
        <v>46154</v>
      </c>
      <c r="C749" s="2" t="s">
        <v>2078</v>
      </c>
      <c r="D749" s="2" t="s">
        <v>446</v>
      </c>
      <c r="E749" s="3" t="s">
        <v>447</v>
      </c>
      <c r="F749" s="2">
        <v>10</v>
      </c>
      <c r="G749" s="2" t="s">
        <v>121</v>
      </c>
      <c r="H749" s="2">
        <f>IF(AND(B749&gt;=GI_Report!$C$4,B749&lt;=GI_Report!$E$4),1,0)</f>
        <v>0</v>
      </c>
      <c r="I749" s="2">
        <f>IF(GI_Report!$C$6="All",1,IF(C749=GI_Report!$C$6,1,0))</f>
        <v>1</v>
      </c>
      <c r="J749" s="2">
        <f>IF(GI_Report!$F$6="All",1,IF(E749=GI_Report!$F$6,1,0))</f>
        <v>1</v>
      </c>
      <c r="K749" s="2" t="str">
        <f>IF(AND(H749=1,I749=1,J749=1),COUNTIFS($H$2:H749,1,$I$2:I749,1,$J$2:J749,1),"")</f>
        <v/>
      </c>
    </row>
    <row r="750" spans="1:11" ht="14.5" x14ac:dyDescent="0.35">
      <c r="A750" s="2" t="s">
        <v>2810</v>
      </c>
      <c r="B750" s="5">
        <v>46126</v>
      </c>
      <c r="C750" s="2" t="s">
        <v>2000</v>
      </c>
      <c r="D750" s="2" t="s">
        <v>190</v>
      </c>
      <c r="E750" s="3" t="s">
        <v>191</v>
      </c>
      <c r="F750" s="2">
        <v>30</v>
      </c>
      <c r="G750" s="2" t="s">
        <v>121</v>
      </c>
      <c r="H750" s="2">
        <f>IF(AND(B750&gt;=GI_Report!$C$4,B750&lt;=GI_Report!$E$4),1,0)</f>
        <v>0</v>
      </c>
      <c r="I750" s="2">
        <f>IF(GI_Report!$C$6="All",1,IF(C750=GI_Report!$C$6,1,0))</f>
        <v>1</v>
      </c>
      <c r="J750" s="2">
        <f>IF(GI_Report!$F$6="All",1,IF(E750=GI_Report!$F$6,1,0))</f>
        <v>1</v>
      </c>
      <c r="K750" s="2" t="str">
        <f>IF(AND(H750=1,I750=1,J750=1),COUNTIFS($H$2:H750,1,$I$2:I750,1,$J$2:J750,1),"")</f>
        <v/>
      </c>
    </row>
    <row r="751" spans="1:11" ht="14.5" x14ac:dyDescent="0.35">
      <c r="A751" s="2" t="s">
        <v>2811</v>
      </c>
      <c r="B751" s="5">
        <v>46023</v>
      </c>
      <c r="C751" s="2" t="s">
        <v>2143</v>
      </c>
      <c r="D751" s="2" t="s">
        <v>192</v>
      </c>
      <c r="E751" s="3" t="s">
        <v>193</v>
      </c>
      <c r="F751" s="2">
        <v>24</v>
      </c>
      <c r="G751" s="2" t="s">
        <v>121</v>
      </c>
      <c r="H751" s="2">
        <f>IF(AND(B751&gt;=GI_Report!$C$4,B751&lt;=GI_Report!$E$4),1,0)</f>
        <v>0</v>
      </c>
      <c r="I751" s="2">
        <f>IF(GI_Report!$C$6="All",1,IF(C751=GI_Report!$C$6,1,0))</f>
        <v>1</v>
      </c>
      <c r="J751" s="2">
        <f>IF(GI_Report!$F$6="All",1,IF(E751=GI_Report!$F$6,1,0))</f>
        <v>1</v>
      </c>
      <c r="K751" s="2" t="str">
        <f>IF(AND(H751=1,I751=1,J751=1),COUNTIFS($H$2:H751,1,$I$2:I751,1,$J$2:J751,1),"")</f>
        <v/>
      </c>
    </row>
    <row r="752" spans="1:11" ht="14.5" x14ac:dyDescent="0.35">
      <c r="A752" s="2" t="s">
        <v>2812</v>
      </c>
      <c r="B752" s="5">
        <v>46078</v>
      </c>
      <c r="C752" s="2" t="s">
        <v>2148</v>
      </c>
      <c r="D752" s="2" t="s">
        <v>365</v>
      </c>
      <c r="E752" s="3" t="s">
        <v>366</v>
      </c>
      <c r="F752" s="2">
        <v>20</v>
      </c>
      <c r="G752" s="2" t="s">
        <v>15</v>
      </c>
      <c r="H752" s="2">
        <f>IF(AND(B752&gt;=GI_Report!$C$4,B752&lt;=GI_Report!$E$4),1,0)</f>
        <v>1</v>
      </c>
      <c r="I752" s="2">
        <f>IF(GI_Report!$C$6="All",1,IF(C752=GI_Report!$C$6,1,0))</f>
        <v>1</v>
      </c>
      <c r="J752" s="2">
        <f>IF(GI_Report!$F$6="All",1,IF(E752=GI_Report!$F$6,1,0))</f>
        <v>1</v>
      </c>
      <c r="K752" s="2">
        <f>IF(AND(H752=1,I752=1,J752=1),COUNTIFS($H$2:H752,1,$I$2:I752,1,$J$2:J752,1),"")</f>
        <v>118</v>
      </c>
    </row>
    <row r="753" spans="1:11" ht="14.5" x14ac:dyDescent="0.35">
      <c r="A753" s="2" t="s">
        <v>2813</v>
      </c>
      <c r="B753" s="5">
        <v>46191</v>
      </c>
      <c r="C753" s="2" t="s">
        <v>2346</v>
      </c>
      <c r="D753" s="2" t="s">
        <v>115</v>
      </c>
      <c r="E753" s="3" t="s">
        <v>116</v>
      </c>
      <c r="F753" s="2">
        <v>10</v>
      </c>
      <c r="G753" s="2" t="s">
        <v>15</v>
      </c>
      <c r="H753" s="2">
        <f>IF(AND(B753&gt;=GI_Report!$C$4,B753&lt;=GI_Report!$E$4),1,0)</f>
        <v>0</v>
      </c>
      <c r="I753" s="2">
        <f>IF(GI_Report!$C$6="All",1,IF(C753=GI_Report!$C$6,1,0))</f>
        <v>1</v>
      </c>
      <c r="J753" s="2">
        <f>IF(GI_Report!$F$6="All",1,IF(E753=GI_Report!$F$6,1,0))</f>
        <v>1</v>
      </c>
      <c r="K753" s="2" t="str">
        <f>IF(AND(H753=1,I753=1,J753=1),COUNTIFS($H$2:H753,1,$I$2:I753,1,$J$2:J753,1),"")</f>
        <v/>
      </c>
    </row>
    <row r="754" spans="1:11" ht="14.5" x14ac:dyDescent="0.35">
      <c r="A754" s="2" t="s">
        <v>2814</v>
      </c>
      <c r="B754" s="5">
        <v>46088</v>
      </c>
      <c r="C754" s="2" t="s">
        <v>2346</v>
      </c>
      <c r="D754" s="2" t="s">
        <v>415</v>
      </c>
      <c r="E754" s="3" t="s">
        <v>416</v>
      </c>
      <c r="F754" s="2">
        <v>12</v>
      </c>
      <c r="G754" s="2" t="s">
        <v>121</v>
      </c>
      <c r="H754" s="2">
        <f>IF(AND(B754&gt;=GI_Report!$C$4,B754&lt;=GI_Report!$E$4),1,0)</f>
        <v>0</v>
      </c>
      <c r="I754" s="2">
        <f>IF(GI_Report!$C$6="All",1,IF(C754=GI_Report!$C$6,1,0))</f>
        <v>1</v>
      </c>
      <c r="J754" s="2">
        <f>IF(GI_Report!$F$6="All",1,IF(E754=GI_Report!$F$6,1,0))</f>
        <v>1</v>
      </c>
      <c r="K754" s="2" t="str">
        <f>IF(AND(H754=1,I754=1,J754=1),COUNTIFS($H$2:H754,1,$I$2:I754,1,$J$2:J754,1),"")</f>
        <v/>
      </c>
    </row>
    <row r="755" spans="1:11" ht="14.5" x14ac:dyDescent="0.35">
      <c r="A755" s="2" t="s">
        <v>2815</v>
      </c>
      <c r="B755" s="5">
        <v>46111</v>
      </c>
      <c r="C755" s="2" t="s">
        <v>2346</v>
      </c>
      <c r="D755" s="2" t="s">
        <v>98</v>
      </c>
      <c r="E755" s="3" t="s">
        <v>99</v>
      </c>
      <c r="F755" s="2">
        <v>30</v>
      </c>
      <c r="G755" s="2" t="s">
        <v>15</v>
      </c>
      <c r="H755" s="2">
        <f>IF(AND(B755&gt;=GI_Report!$C$4,B755&lt;=GI_Report!$E$4),1,0)</f>
        <v>0</v>
      </c>
      <c r="I755" s="2">
        <f>IF(GI_Report!$C$6="All",1,IF(C755=GI_Report!$C$6,1,0))</f>
        <v>1</v>
      </c>
      <c r="J755" s="2">
        <f>IF(GI_Report!$F$6="All",1,IF(E755=GI_Report!$F$6,1,0))</f>
        <v>1</v>
      </c>
      <c r="K755" s="2" t="str">
        <f>IF(AND(H755=1,I755=1,J755=1),COUNTIFS($H$2:H755,1,$I$2:I755,1,$J$2:J755,1),"")</f>
        <v/>
      </c>
    </row>
    <row r="756" spans="1:11" ht="14.5" x14ac:dyDescent="0.35">
      <c r="A756" s="2" t="s">
        <v>2816</v>
      </c>
      <c r="B756" s="5">
        <v>46175</v>
      </c>
      <c r="C756" s="2" t="s">
        <v>2049</v>
      </c>
      <c r="D756" s="2" t="s">
        <v>339</v>
      </c>
      <c r="E756" s="3" t="s">
        <v>340</v>
      </c>
      <c r="F756" s="2">
        <v>20</v>
      </c>
      <c r="G756" s="2" t="s">
        <v>15</v>
      </c>
      <c r="H756" s="2">
        <f>IF(AND(B756&gt;=GI_Report!$C$4,B756&lt;=GI_Report!$E$4),1,0)</f>
        <v>0</v>
      </c>
      <c r="I756" s="2">
        <f>IF(GI_Report!$C$6="All",1,IF(C756=GI_Report!$C$6,1,0))</f>
        <v>1</v>
      </c>
      <c r="J756" s="2">
        <f>IF(GI_Report!$F$6="All",1,IF(E756=GI_Report!$F$6,1,0))</f>
        <v>1</v>
      </c>
      <c r="K756" s="2" t="str">
        <f>IF(AND(H756=1,I756=1,J756=1),COUNTIFS($H$2:H756,1,$I$2:I756,1,$J$2:J756,1),"")</f>
        <v/>
      </c>
    </row>
    <row r="757" spans="1:11" ht="14.5" x14ac:dyDescent="0.35">
      <c r="A757" s="2" t="s">
        <v>2817</v>
      </c>
      <c r="B757" s="5">
        <v>46185</v>
      </c>
      <c r="C757" s="2" t="s">
        <v>2120</v>
      </c>
      <c r="D757" s="2" t="s">
        <v>180</v>
      </c>
      <c r="E757" s="3" t="s">
        <v>181</v>
      </c>
      <c r="F757" s="2">
        <v>20</v>
      </c>
      <c r="G757" s="2" t="s">
        <v>121</v>
      </c>
      <c r="H757" s="2">
        <f>IF(AND(B757&gt;=GI_Report!$C$4,B757&lt;=GI_Report!$E$4),1,0)</f>
        <v>0</v>
      </c>
      <c r="I757" s="2">
        <f>IF(GI_Report!$C$6="All",1,IF(C757=GI_Report!$C$6,1,0))</f>
        <v>1</v>
      </c>
      <c r="J757" s="2">
        <f>IF(GI_Report!$F$6="All",1,IF(E757=GI_Report!$F$6,1,0))</f>
        <v>1</v>
      </c>
      <c r="K757" s="2" t="str">
        <f>IF(AND(H757=1,I757=1,J757=1),COUNTIFS($H$2:H757,1,$I$2:I757,1,$J$2:J757,1),"")</f>
        <v/>
      </c>
    </row>
    <row r="758" spans="1:11" ht="14.5" x14ac:dyDescent="0.35">
      <c r="A758" s="2" t="s">
        <v>2818</v>
      </c>
      <c r="B758" s="5">
        <v>46157</v>
      </c>
      <c r="C758" s="2" t="s">
        <v>2086</v>
      </c>
      <c r="D758" s="2" t="s">
        <v>98</v>
      </c>
      <c r="E758" s="3" t="s">
        <v>99</v>
      </c>
      <c r="F758" s="2">
        <v>20</v>
      </c>
      <c r="G758" s="2" t="s">
        <v>15</v>
      </c>
      <c r="H758" s="2">
        <f>IF(AND(B758&gt;=GI_Report!$C$4,B758&lt;=GI_Report!$E$4),1,0)</f>
        <v>0</v>
      </c>
      <c r="I758" s="2">
        <f>IF(GI_Report!$C$6="All",1,IF(C758=GI_Report!$C$6,1,0))</f>
        <v>1</v>
      </c>
      <c r="J758" s="2">
        <f>IF(GI_Report!$F$6="All",1,IF(E758=GI_Report!$F$6,1,0))</f>
        <v>1</v>
      </c>
      <c r="K758" s="2" t="str">
        <f>IF(AND(H758=1,I758=1,J758=1),COUNTIFS($H$2:H758,1,$I$2:I758,1,$J$2:J758,1),"")</f>
        <v/>
      </c>
    </row>
    <row r="759" spans="1:11" ht="14.5" x14ac:dyDescent="0.35">
      <c r="A759" s="2" t="s">
        <v>2819</v>
      </c>
      <c r="B759" s="5">
        <v>46033</v>
      </c>
      <c r="C759" s="2" t="s">
        <v>2108</v>
      </c>
      <c r="D759" s="2" t="s">
        <v>62</v>
      </c>
      <c r="E759" s="3" t="s">
        <v>63</v>
      </c>
      <c r="F759" s="2">
        <v>60</v>
      </c>
      <c r="G759" s="2" t="s">
        <v>15</v>
      </c>
      <c r="H759" s="2">
        <f>IF(AND(B759&gt;=GI_Report!$C$4,B759&lt;=GI_Report!$E$4),1,0)</f>
        <v>0</v>
      </c>
      <c r="I759" s="2">
        <f>IF(GI_Report!$C$6="All",1,IF(C759=GI_Report!$C$6,1,0))</f>
        <v>1</v>
      </c>
      <c r="J759" s="2">
        <f>IF(GI_Report!$F$6="All",1,IF(E759=GI_Report!$F$6,1,0))</f>
        <v>1</v>
      </c>
      <c r="K759" s="2" t="str">
        <f>IF(AND(H759=1,I759=1,J759=1),COUNTIFS($H$2:H759,1,$I$2:I759,1,$J$2:J759,1),"")</f>
        <v/>
      </c>
    </row>
    <row r="760" spans="1:11" ht="14.5" x14ac:dyDescent="0.35">
      <c r="A760" s="2" t="s">
        <v>2820</v>
      </c>
      <c r="B760" s="5">
        <v>46056</v>
      </c>
      <c r="C760" s="2" t="s">
        <v>2025</v>
      </c>
      <c r="D760" s="2" t="s">
        <v>241</v>
      </c>
      <c r="E760" s="3" t="s">
        <v>242</v>
      </c>
      <c r="F760" s="2">
        <v>12</v>
      </c>
      <c r="G760" s="2" t="s">
        <v>121</v>
      </c>
      <c r="H760" s="2">
        <f>IF(AND(B760&gt;=GI_Report!$C$4,B760&lt;=GI_Report!$E$4),1,0)</f>
        <v>1</v>
      </c>
      <c r="I760" s="2">
        <f>IF(GI_Report!$C$6="All",1,IF(C760=GI_Report!$C$6,1,0))</f>
        <v>1</v>
      </c>
      <c r="J760" s="2">
        <f>IF(GI_Report!$F$6="All",1,IF(E760=GI_Report!$F$6,1,0))</f>
        <v>1</v>
      </c>
      <c r="K760" s="2">
        <f>IF(AND(H760=1,I760=1,J760=1),COUNTIFS($H$2:H760,1,$I$2:I760,1,$J$2:J760,1),"")</f>
        <v>119</v>
      </c>
    </row>
    <row r="761" spans="1:11" ht="14.5" x14ac:dyDescent="0.35">
      <c r="A761" s="2" t="s">
        <v>2821</v>
      </c>
      <c r="B761" s="5">
        <v>46087</v>
      </c>
      <c r="C761" s="2" t="s">
        <v>1987</v>
      </c>
      <c r="D761" s="2" t="s">
        <v>117</v>
      </c>
      <c r="E761" s="3" t="s">
        <v>118</v>
      </c>
      <c r="F761" s="2">
        <v>60</v>
      </c>
      <c r="G761" s="2" t="s">
        <v>121</v>
      </c>
      <c r="H761" s="2">
        <f>IF(AND(B761&gt;=GI_Report!$C$4,B761&lt;=GI_Report!$E$4),1,0)</f>
        <v>0</v>
      </c>
      <c r="I761" s="2">
        <f>IF(GI_Report!$C$6="All",1,IF(C761=GI_Report!$C$6,1,0))</f>
        <v>1</v>
      </c>
      <c r="J761" s="2">
        <f>IF(GI_Report!$F$6="All",1,IF(E761=GI_Report!$F$6,1,0))</f>
        <v>1</v>
      </c>
      <c r="K761" s="2" t="str">
        <f>IF(AND(H761=1,I761=1,J761=1),COUNTIFS($H$2:H761,1,$I$2:I761,1,$J$2:J761,1),"")</f>
        <v/>
      </c>
    </row>
    <row r="762" spans="1:11" ht="14.5" x14ac:dyDescent="0.35">
      <c r="A762" s="2" t="s">
        <v>2822</v>
      </c>
      <c r="B762" s="5">
        <v>46185</v>
      </c>
      <c r="C762" s="2" t="s">
        <v>2053</v>
      </c>
      <c r="D762" s="2" t="s">
        <v>375</v>
      </c>
      <c r="E762" s="3" t="s">
        <v>376</v>
      </c>
      <c r="F762" s="2">
        <v>60</v>
      </c>
      <c r="G762" s="2" t="s">
        <v>121</v>
      </c>
      <c r="H762" s="2">
        <f>IF(AND(B762&gt;=GI_Report!$C$4,B762&lt;=GI_Report!$E$4),1,0)</f>
        <v>0</v>
      </c>
      <c r="I762" s="2">
        <f>IF(GI_Report!$C$6="All",1,IF(C762=GI_Report!$C$6,1,0))</f>
        <v>1</v>
      </c>
      <c r="J762" s="2">
        <f>IF(GI_Report!$F$6="All",1,IF(E762=GI_Report!$F$6,1,0))</f>
        <v>1</v>
      </c>
      <c r="K762" s="2" t="str">
        <f>IF(AND(H762=1,I762=1,J762=1),COUNTIFS($H$2:H762,1,$I$2:I762,1,$J$2:J762,1),"")</f>
        <v/>
      </c>
    </row>
    <row r="763" spans="1:11" ht="14.5" x14ac:dyDescent="0.35">
      <c r="A763" s="2" t="s">
        <v>2823</v>
      </c>
      <c r="B763" s="5">
        <v>46046</v>
      </c>
      <c r="C763" s="2" t="s">
        <v>1993</v>
      </c>
      <c r="D763" s="2" t="s">
        <v>204</v>
      </c>
      <c r="E763" s="3" t="s">
        <v>205</v>
      </c>
      <c r="F763" s="2">
        <v>24</v>
      </c>
      <c r="G763" s="2" t="s">
        <v>121</v>
      </c>
      <c r="H763" s="2">
        <f>IF(AND(B763&gt;=GI_Report!$C$4,B763&lt;=GI_Report!$E$4),1,0)</f>
        <v>0</v>
      </c>
      <c r="I763" s="2">
        <f>IF(GI_Report!$C$6="All",1,IF(C763=GI_Report!$C$6,1,0))</f>
        <v>1</v>
      </c>
      <c r="J763" s="2">
        <f>IF(GI_Report!$F$6="All",1,IF(E763=GI_Report!$F$6,1,0))</f>
        <v>1</v>
      </c>
      <c r="K763" s="2" t="str">
        <f>IF(AND(H763=1,I763=1,J763=1),COUNTIFS($H$2:H763,1,$I$2:I763,1,$J$2:J763,1),"")</f>
        <v/>
      </c>
    </row>
    <row r="764" spans="1:11" ht="14.5" x14ac:dyDescent="0.35">
      <c r="A764" s="2" t="s">
        <v>2824</v>
      </c>
      <c r="B764" s="5">
        <v>46088</v>
      </c>
      <c r="C764" s="2" t="s">
        <v>2045</v>
      </c>
      <c r="D764" s="2" t="s">
        <v>409</v>
      </c>
      <c r="E764" s="3" t="s">
        <v>410</v>
      </c>
      <c r="F764" s="2">
        <v>48</v>
      </c>
      <c r="G764" s="2" t="s">
        <v>121</v>
      </c>
      <c r="H764" s="2">
        <f>IF(AND(B764&gt;=GI_Report!$C$4,B764&lt;=GI_Report!$E$4),1,0)</f>
        <v>0</v>
      </c>
      <c r="I764" s="2">
        <f>IF(GI_Report!$C$6="All",1,IF(C764=GI_Report!$C$6,1,0))</f>
        <v>1</v>
      </c>
      <c r="J764" s="2">
        <f>IF(GI_Report!$F$6="All",1,IF(E764=GI_Report!$F$6,1,0))</f>
        <v>1</v>
      </c>
      <c r="K764" s="2" t="str">
        <f>IF(AND(H764=1,I764=1,J764=1),COUNTIFS($H$2:H764,1,$I$2:I764,1,$J$2:J764,1),"")</f>
        <v/>
      </c>
    </row>
    <row r="765" spans="1:11" ht="14.5" x14ac:dyDescent="0.35">
      <c r="A765" s="2" t="s">
        <v>2825</v>
      </c>
      <c r="B765" s="5">
        <v>46141</v>
      </c>
      <c r="C765" s="2" t="s">
        <v>2115</v>
      </c>
      <c r="D765" s="2" t="s">
        <v>207</v>
      </c>
      <c r="E765" s="3" t="s">
        <v>208</v>
      </c>
      <c r="F765" s="2">
        <v>10</v>
      </c>
      <c r="G765" s="2" t="s">
        <v>121</v>
      </c>
      <c r="H765" s="2">
        <f>IF(AND(B765&gt;=GI_Report!$C$4,B765&lt;=GI_Report!$E$4),1,0)</f>
        <v>0</v>
      </c>
      <c r="I765" s="2">
        <f>IF(GI_Report!$C$6="All",1,IF(C765=GI_Report!$C$6,1,0))</f>
        <v>1</v>
      </c>
      <c r="J765" s="2">
        <f>IF(GI_Report!$F$6="All",1,IF(E765=GI_Report!$F$6,1,0))</f>
        <v>1</v>
      </c>
      <c r="K765" s="2" t="str">
        <f>IF(AND(H765=1,I765=1,J765=1),COUNTIFS($H$2:H765,1,$I$2:I765,1,$J$2:J765,1),"")</f>
        <v/>
      </c>
    </row>
    <row r="766" spans="1:11" ht="14.5" x14ac:dyDescent="0.35">
      <c r="A766" s="2" t="s">
        <v>2826</v>
      </c>
      <c r="B766" s="5">
        <v>46132</v>
      </c>
      <c r="C766" s="2" t="s">
        <v>2141</v>
      </c>
      <c r="D766" s="2" t="s">
        <v>57</v>
      </c>
      <c r="E766" s="3" t="s">
        <v>58</v>
      </c>
      <c r="F766" s="2">
        <v>15</v>
      </c>
      <c r="G766" s="2" t="s">
        <v>15</v>
      </c>
      <c r="H766" s="2">
        <f>IF(AND(B766&gt;=GI_Report!$C$4,B766&lt;=GI_Report!$E$4),1,0)</f>
        <v>0</v>
      </c>
      <c r="I766" s="2">
        <f>IF(GI_Report!$C$6="All",1,IF(C766=GI_Report!$C$6,1,0))</f>
        <v>1</v>
      </c>
      <c r="J766" s="2">
        <f>IF(GI_Report!$F$6="All",1,IF(E766=GI_Report!$F$6,1,0))</f>
        <v>1</v>
      </c>
      <c r="K766" s="2" t="str">
        <f>IF(AND(H766=1,I766=1,J766=1),COUNTIFS($H$2:H766,1,$I$2:I766,1,$J$2:J766,1),"")</f>
        <v/>
      </c>
    </row>
    <row r="767" spans="1:11" ht="14.5" x14ac:dyDescent="0.35">
      <c r="A767" s="2" t="s">
        <v>2827</v>
      </c>
      <c r="B767" s="5">
        <v>46194</v>
      </c>
      <c r="C767" s="2" t="s">
        <v>2130</v>
      </c>
      <c r="D767" s="2" t="s">
        <v>330</v>
      </c>
      <c r="E767" s="3" t="s">
        <v>331</v>
      </c>
      <c r="F767" s="2">
        <v>10</v>
      </c>
      <c r="G767" s="2" t="s">
        <v>15</v>
      </c>
      <c r="H767" s="2">
        <f>IF(AND(B767&gt;=GI_Report!$C$4,B767&lt;=GI_Report!$E$4),1,0)</f>
        <v>0</v>
      </c>
      <c r="I767" s="2">
        <f>IF(GI_Report!$C$6="All",1,IF(C767=GI_Report!$C$6,1,0))</f>
        <v>1</v>
      </c>
      <c r="J767" s="2">
        <f>IF(GI_Report!$F$6="All",1,IF(E767=GI_Report!$F$6,1,0))</f>
        <v>1</v>
      </c>
      <c r="K767" s="2" t="str">
        <f>IF(AND(H767=1,I767=1,J767=1),COUNTIFS($H$2:H767,1,$I$2:I767,1,$J$2:J767,1),"")</f>
        <v/>
      </c>
    </row>
    <row r="768" spans="1:11" ht="14.5" x14ac:dyDescent="0.35">
      <c r="A768" s="2" t="s">
        <v>2828</v>
      </c>
      <c r="B768" s="5">
        <v>46103</v>
      </c>
      <c r="C768" s="2" t="s">
        <v>1993</v>
      </c>
      <c r="D768" s="2" t="s">
        <v>28</v>
      </c>
      <c r="E768" s="3" t="s">
        <v>29</v>
      </c>
      <c r="F768" s="2">
        <v>20</v>
      </c>
      <c r="G768" s="2" t="s">
        <v>15</v>
      </c>
      <c r="H768" s="2">
        <f>IF(AND(B768&gt;=GI_Report!$C$4,B768&lt;=GI_Report!$E$4),1,0)</f>
        <v>0</v>
      </c>
      <c r="I768" s="2">
        <f>IF(GI_Report!$C$6="All",1,IF(C768=GI_Report!$C$6,1,0))</f>
        <v>1</v>
      </c>
      <c r="J768" s="2">
        <f>IF(GI_Report!$F$6="All",1,IF(E768=GI_Report!$F$6,1,0))</f>
        <v>1</v>
      </c>
      <c r="K768" s="2" t="str">
        <f>IF(AND(H768=1,I768=1,J768=1),COUNTIFS($H$2:H768,1,$I$2:I768,1,$J$2:J768,1),"")</f>
        <v/>
      </c>
    </row>
    <row r="769" spans="1:11" ht="14.5" x14ac:dyDescent="0.35">
      <c r="A769" s="2" t="s">
        <v>2829</v>
      </c>
      <c r="B769" s="5">
        <v>46177</v>
      </c>
      <c r="C769" s="2" t="s">
        <v>2049</v>
      </c>
      <c r="D769" s="2" t="s">
        <v>299</v>
      </c>
      <c r="E769" s="3" t="s">
        <v>300</v>
      </c>
      <c r="F769" s="2">
        <v>36</v>
      </c>
      <c r="G769" s="2" t="s">
        <v>262</v>
      </c>
      <c r="H769" s="2">
        <f>IF(AND(B769&gt;=GI_Report!$C$4,B769&lt;=GI_Report!$E$4),1,0)</f>
        <v>0</v>
      </c>
      <c r="I769" s="2">
        <f>IF(GI_Report!$C$6="All",1,IF(C769=GI_Report!$C$6,1,0))</f>
        <v>1</v>
      </c>
      <c r="J769" s="2">
        <f>IF(GI_Report!$F$6="All",1,IF(E769=GI_Report!$F$6,1,0))</f>
        <v>1</v>
      </c>
      <c r="K769" s="2" t="str">
        <f>IF(AND(H769=1,I769=1,J769=1),COUNTIFS($H$2:H769,1,$I$2:I769,1,$J$2:J769,1),"")</f>
        <v/>
      </c>
    </row>
    <row r="770" spans="1:11" ht="14.5" x14ac:dyDescent="0.35">
      <c r="A770" s="2" t="s">
        <v>2830</v>
      </c>
      <c r="B770" s="5">
        <v>46023</v>
      </c>
      <c r="C770" s="2" t="s">
        <v>2262</v>
      </c>
      <c r="D770" s="2" t="s">
        <v>272</v>
      </c>
      <c r="E770" s="3" t="s">
        <v>273</v>
      </c>
      <c r="F770" s="2">
        <v>24</v>
      </c>
      <c r="G770" s="2" t="s">
        <v>262</v>
      </c>
      <c r="H770" s="2">
        <f>IF(AND(B770&gt;=GI_Report!$C$4,B770&lt;=GI_Report!$E$4),1,0)</f>
        <v>0</v>
      </c>
      <c r="I770" s="2">
        <f>IF(GI_Report!$C$6="All",1,IF(C770=GI_Report!$C$6,1,0))</f>
        <v>1</v>
      </c>
      <c r="J770" s="2">
        <f>IF(GI_Report!$F$6="All",1,IF(E770=GI_Report!$F$6,1,0))</f>
        <v>1</v>
      </c>
      <c r="K770" s="2" t="str">
        <f>IF(AND(H770=1,I770=1,J770=1),COUNTIFS($H$2:H770,1,$I$2:I770,1,$J$2:J770,1),"")</f>
        <v/>
      </c>
    </row>
    <row r="771" spans="1:11" ht="14.5" x14ac:dyDescent="0.35">
      <c r="A771" s="2" t="s">
        <v>2831</v>
      </c>
      <c r="B771" s="5">
        <v>46199</v>
      </c>
      <c r="C771" s="2" t="s">
        <v>2421</v>
      </c>
      <c r="D771" s="2" t="s">
        <v>403</v>
      </c>
      <c r="E771" s="3" t="s">
        <v>404</v>
      </c>
      <c r="F771" s="2">
        <v>5</v>
      </c>
      <c r="G771" s="2" t="s">
        <v>121</v>
      </c>
      <c r="H771" s="2">
        <f>IF(AND(B771&gt;=GI_Report!$C$4,B771&lt;=GI_Report!$E$4),1,0)</f>
        <v>0</v>
      </c>
      <c r="I771" s="2">
        <f>IF(GI_Report!$C$6="All",1,IF(C771=GI_Report!$C$6,1,0))</f>
        <v>1</v>
      </c>
      <c r="J771" s="2">
        <f>IF(GI_Report!$F$6="All",1,IF(E771=GI_Report!$F$6,1,0))</f>
        <v>1</v>
      </c>
      <c r="K771" s="2" t="str">
        <f>IF(AND(H771=1,I771=1,J771=1),COUNTIFS($H$2:H771,1,$I$2:I771,1,$J$2:J771,1),"")</f>
        <v/>
      </c>
    </row>
    <row r="772" spans="1:11" ht="14.5" x14ac:dyDescent="0.35">
      <c r="A772" s="2" t="s">
        <v>2832</v>
      </c>
      <c r="B772" s="5">
        <v>46135</v>
      </c>
      <c r="C772" s="2" t="s">
        <v>1989</v>
      </c>
      <c r="D772" s="2" t="s">
        <v>82</v>
      </c>
      <c r="E772" s="3" t="s">
        <v>83</v>
      </c>
      <c r="F772" s="2">
        <v>15</v>
      </c>
      <c r="G772" s="2" t="s">
        <v>15</v>
      </c>
      <c r="H772" s="2">
        <f>IF(AND(B772&gt;=GI_Report!$C$4,B772&lt;=GI_Report!$E$4),1,0)</f>
        <v>0</v>
      </c>
      <c r="I772" s="2">
        <f>IF(GI_Report!$C$6="All",1,IF(C772=GI_Report!$C$6,1,0))</f>
        <v>1</v>
      </c>
      <c r="J772" s="2">
        <f>IF(GI_Report!$F$6="All",1,IF(E772=GI_Report!$F$6,1,0))</f>
        <v>1</v>
      </c>
      <c r="K772" s="2" t="str">
        <f>IF(AND(H772=1,I772=1,J772=1),COUNTIFS($H$2:H772,1,$I$2:I772,1,$J$2:J772,1),"")</f>
        <v/>
      </c>
    </row>
    <row r="773" spans="1:11" ht="14.5" x14ac:dyDescent="0.35">
      <c r="A773" s="2" t="s">
        <v>2833</v>
      </c>
      <c r="B773" s="5">
        <v>46083</v>
      </c>
      <c r="C773" s="2" t="s">
        <v>2120</v>
      </c>
      <c r="D773" s="2" t="s">
        <v>157</v>
      </c>
      <c r="E773" s="3" t="s">
        <v>158</v>
      </c>
      <c r="F773" s="2">
        <v>10</v>
      </c>
      <c r="G773" s="2" t="s">
        <v>121</v>
      </c>
      <c r="H773" s="2">
        <f>IF(AND(B773&gt;=GI_Report!$C$4,B773&lt;=GI_Report!$E$4),1,0)</f>
        <v>0</v>
      </c>
      <c r="I773" s="2">
        <f>IF(GI_Report!$C$6="All",1,IF(C773=GI_Report!$C$6,1,0))</f>
        <v>1</v>
      </c>
      <c r="J773" s="2">
        <f>IF(GI_Report!$F$6="All",1,IF(E773=GI_Report!$F$6,1,0))</f>
        <v>1</v>
      </c>
      <c r="K773" s="2" t="str">
        <f>IF(AND(H773=1,I773=1,J773=1),COUNTIFS($H$2:H773,1,$I$2:I773,1,$J$2:J773,1),"")</f>
        <v/>
      </c>
    </row>
    <row r="774" spans="1:11" ht="14.5" x14ac:dyDescent="0.35">
      <c r="A774" s="2" t="s">
        <v>2834</v>
      </c>
      <c r="B774" s="5">
        <v>46117</v>
      </c>
      <c r="C774" s="2" t="s">
        <v>2086</v>
      </c>
      <c r="D774" s="2" t="s">
        <v>462</v>
      </c>
      <c r="E774" s="3" t="s">
        <v>463</v>
      </c>
      <c r="F774" s="2">
        <v>15</v>
      </c>
      <c r="G774" s="2" t="s">
        <v>121</v>
      </c>
      <c r="H774" s="2">
        <f>IF(AND(B774&gt;=GI_Report!$C$4,B774&lt;=GI_Report!$E$4),1,0)</f>
        <v>0</v>
      </c>
      <c r="I774" s="2">
        <f>IF(GI_Report!$C$6="All",1,IF(C774=GI_Report!$C$6,1,0))</f>
        <v>1</v>
      </c>
      <c r="J774" s="2">
        <f>IF(GI_Report!$F$6="All",1,IF(E774=GI_Report!$F$6,1,0))</f>
        <v>1</v>
      </c>
      <c r="K774" s="2" t="str">
        <f>IF(AND(H774=1,I774=1,J774=1),COUNTIFS($H$2:H774,1,$I$2:I774,1,$J$2:J774,1),"")</f>
        <v/>
      </c>
    </row>
    <row r="775" spans="1:11" ht="14.5" x14ac:dyDescent="0.35">
      <c r="A775" s="2" t="s">
        <v>2835</v>
      </c>
      <c r="B775" s="5">
        <v>46099</v>
      </c>
      <c r="C775" s="2" t="s">
        <v>2257</v>
      </c>
      <c r="D775" s="2" t="s">
        <v>151</v>
      </c>
      <c r="E775" s="3" t="s">
        <v>152</v>
      </c>
      <c r="F775" s="2">
        <v>20</v>
      </c>
      <c r="G775" s="2" t="s">
        <v>121</v>
      </c>
      <c r="H775" s="2">
        <f>IF(AND(B775&gt;=GI_Report!$C$4,B775&lt;=GI_Report!$E$4),1,0)</f>
        <v>0</v>
      </c>
      <c r="I775" s="2">
        <f>IF(GI_Report!$C$6="All",1,IF(C775=GI_Report!$C$6,1,0))</f>
        <v>1</v>
      </c>
      <c r="J775" s="2">
        <f>IF(GI_Report!$F$6="All",1,IF(E775=GI_Report!$F$6,1,0))</f>
        <v>1</v>
      </c>
      <c r="K775" s="2" t="str">
        <f>IF(AND(H775=1,I775=1,J775=1),COUNTIFS($H$2:H775,1,$I$2:I775,1,$J$2:J775,1),"")</f>
        <v/>
      </c>
    </row>
    <row r="776" spans="1:11" ht="14.5" x14ac:dyDescent="0.35">
      <c r="A776" s="2" t="s">
        <v>2836</v>
      </c>
      <c r="B776" s="5">
        <v>46065</v>
      </c>
      <c r="C776" s="2" t="s">
        <v>2110</v>
      </c>
      <c r="D776" s="2" t="s">
        <v>301</v>
      </c>
      <c r="E776" s="3" t="s">
        <v>302</v>
      </c>
      <c r="F776" s="2">
        <v>30</v>
      </c>
      <c r="G776" s="2" t="s">
        <v>262</v>
      </c>
      <c r="H776" s="2">
        <f>IF(AND(B776&gt;=GI_Report!$C$4,B776&lt;=GI_Report!$E$4),1,0)</f>
        <v>1</v>
      </c>
      <c r="I776" s="2">
        <f>IF(GI_Report!$C$6="All",1,IF(C776=GI_Report!$C$6,1,0))</f>
        <v>1</v>
      </c>
      <c r="J776" s="2">
        <f>IF(GI_Report!$F$6="All",1,IF(E776=GI_Report!$F$6,1,0))</f>
        <v>1</v>
      </c>
      <c r="K776" s="2">
        <f>IF(AND(H776=1,I776=1,J776=1),COUNTIFS($H$2:H776,1,$I$2:I776,1,$J$2:J776,1),"")</f>
        <v>120</v>
      </c>
    </row>
    <row r="777" spans="1:11" ht="14.5" x14ac:dyDescent="0.35">
      <c r="A777" s="2" t="s">
        <v>2837</v>
      </c>
      <c r="B777" s="5">
        <v>46116</v>
      </c>
      <c r="C777" s="2" t="s">
        <v>2218</v>
      </c>
      <c r="D777" s="2" t="s">
        <v>223</v>
      </c>
      <c r="E777" s="3" t="s">
        <v>224</v>
      </c>
      <c r="F777" s="2">
        <v>5</v>
      </c>
      <c r="G777" s="2" t="s">
        <v>121</v>
      </c>
      <c r="H777" s="2">
        <f>IF(AND(B777&gt;=GI_Report!$C$4,B777&lt;=GI_Report!$E$4),1,0)</f>
        <v>0</v>
      </c>
      <c r="I777" s="2">
        <f>IF(GI_Report!$C$6="All",1,IF(C777=GI_Report!$C$6,1,0))</f>
        <v>1</v>
      </c>
      <c r="J777" s="2">
        <f>IF(GI_Report!$F$6="All",1,IF(E777=GI_Report!$F$6,1,0))</f>
        <v>1</v>
      </c>
      <c r="K777" s="2" t="str">
        <f>IF(AND(H777=1,I777=1,J777=1),COUNTIFS($H$2:H777,1,$I$2:I777,1,$J$2:J777,1),"")</f>
        <v/>
      </c>
    </row>
    <row r="778" spans="1:11" ht="14.5" x14ac:dyDescent="0.35">
      <c r="A778" s="2" t="s">
        <v>2838</v>
      </c>
      <c r="B778" s="5">
        <v>46145</v>
      </c>
      <c r="C778" s="2" t="s">
        <v>2008</v>
      </c>
      <c r="D778" s="2" t="s">
        <v>391</v>
      </c>
      <c r="E778" s="3" t="s">
        <v>392</v>
      </c>
      <c r="F778" s="2">
        <v>60</v>
      </c>
      <c r="G778" s="2" t="s">
        <v>121</v>
      </c>
      <c r="H778" s="2">
        <f>IF(AND(B778&gt;=GI_Report!$C$4,B778&lt;=GI_Report!$E$4),1,0)</f>
        <v>0</v>
      </c>
      <c r="I778" s="2">
        <f>IF(GI_Report!$C$6="All",1,IF(C778=GI_Report!$C$6,1,0))</f>
        <v>1</v>
      </c>
      <c r="J778" s="2">
        <f>IF(GI_Report!$F$6="All",1,IF(E778=GI_Report!$F$6,1,0))</f>
        <v>1</v>
      </c>
      <c r="K778" s="2" t="str">
        <f>IF(AND(H778=1,I778=1,J778=1),COUNTIFS($H$2:H778,1,$I$2:I778,1,$J$2:J778,1),"")</f>
        <v/>
      </c>
    </row>
    <row r="779" spans="1:11" ht="14.5" x14ac:dyDescent="0.35">
      <c r="A779" s="2" t="s">
        <v>2839</v>
      </c>
      <c r="B779" s="5">
        <v>46198</v>
      </c>
      <c r="C779" s="2" t="s">
        <v>1993</v>
      </c>
      <c r="D779" s="2" t="s">
        <v>57</v>
      </c>
      <c r="E779" s="3" t="s">
        <v>58</v>
      </c>
      <c r="F779" s="2">
        <v>60</v>
      </c>
      <c r="G779" s="2" t="s">
        <v>15</v>
      </c>
      <c r="H779" s="2">
        <f>IF(AND(B779&gt;=GI_Report!$C$4,B779&lt;=GI_Report!$E$4),1,0)</f>
        <v>0</v>
      </c>
      <c r="I779" s="2">
        <f>IF(GI_Report!$C$6="All",1,IF(C779=GI_Report!$C$6,1,0))</f>
        <v>1</v>
      </c>
      <c r="J779" s="2">
        <f>IF(GI_Report!$F$6="All",1,IF(E779=GI_Report!$F$6,1,0))</f>
        <v>1</v>
      </c>
      <c r="K779" s="2" t="str">
        <f>IF(AND(H779=1,I779=1,J779=1),COUNTIFS($H$2:H779,1,$I$2:I779,1,$J$2:J779,1),"")</f>
        <v/>
      </c>
    </row>
    <row r="780" spans="1:11" ht="14.5" x14ac:dyDescent="0.35">
      <c r="A780" s="2" t="s">
        <v>2840</v>
      </c>
      <c r="B780" s="5">
        <v>46158</v>
      </c>
      <c r="C780" s="2" t="s">
        <v>1998</v>
      </c>
      <c r="D780" s="2" t="s">
        <v>454</v>
      </c>
      <c r="E780" s="3" t="s">
        <v>455</v>
      </c>
      <c r="F780" s="2">
        <v>48</v>
      </c>
      <c r="G780" s="2" t="s">
        <v>121</v>
      </c>
      <c r="H780" s="2">
        <f>IF(AND(B780&gt;=GI_Report!$C$4,B780&lt;=GI_Report!$E$4),1,0)</f>
        <v>0</v>
      </c>
      <c r="I780" s="2">
        <f>IF(GI_Report!$C$6="All",1,IF(C780=GI_Report!$C$6,1,0))</f>
        <v>1</v>
      </c>
      <c r="J780" s="2">
        <f>IF(GI_Report!$F$6="All",1,IF(E780=GI_Report!$F$6,1,0))</f>
        <v>1</v>
      </c>
      <c r="K780" s="2" t="str">
        <f>IF(AND(H780=1,I780=1,J780=1),COUNTIFS($H$2:H780,1,$I$2:I780,1,$J$2:J780,1),"")</f>
        <v/>
      </c>
    </row>
    <row r="781" spans="1:11" ht="14.5" x14ac:dyDescent="0.35">
      <c r="A781" s="2" t="s">
        <v>2841</v>
      </c>
      <c r="B781" s="5">
        <v>46140</v>
      </c>
      <c r="C781" s="2" t="s">
        <v>2029</v>
      </c>
      <c r="D781" s="2" t="s">
        <v>415</v>
      </c>
      <c r="E781" s="3" t="s">
        <v>416</v>
      </c>
      <c r="F781" s="2">
        <v>5</v>
      </c>
      <c r="G781" s="2" t="s">
        <v>121</v>
      </c>
      <c r="H781" s="2">
        <f>IF(AND(B781&gt;=GI_Report!$C$4,B781&lt;=GI_Report!$E$4),1,0)</f>
        <v>0</v>
      </c>
      <c r="I781" s="2">
        <f>IF(GI_Report!$C$6="All",1,IF(C781=GI_Report!$C$6,1,0))</f>
        <v>1</v>
      </c>
      <c r="J781" s="2">
        <f>IF(GI_Report!$F$6="All",1,IF(E781=GI_Report!$F$6,1,0))</f>
        <v>1</v>
      </c>
      <c r="K781" s="2" t="str">
        <f>IF(AND(H781=1,I781=1,J781=1),COUNTIFS($H$2:H781,1,$I$2:I781,1,$J$2:J781,1),"")</f>
        <v/>
      </c>
    </row>
    <row r="782" spans="1:11" ht="14.5" x14ac:dyDescent="0.35">
      <c r="A782" s="2" t="s">
        <v>2842</v>
      </c>
      <c r="B782" s="5">
        <v>46126</v>
      </c>
      <c r="C782" s="2" t="s">
        <v>2094</v>
      </c>
      <c r="D782" s="2" t="s">
        <v>397</v>
      </c>
      <c r="E782" s="3" t="s">
        <v>398</v>
      </c>
      <c r="F782" s="2">
        <v>12</v>
      </c>
      <c r="G782" s="2" t="s">
        <v>121</v>
      </c>
      <c r="H782" s="2">
        <f>IF(AND(B782&gt;=GI_Report!$C$4,B782&lt;=GI_Report!$E$4),1,0)</f>
        <v>0</v>
      </c>
      <c r="I782" s="2">
        <f>IF(GI_Report!$C$6="All",1,IF(C782=GI_Report!$C$6,1,0))</f>
        <v>1</v>
      </c>
      <c r="J782" s="2">
        <f>IF(GI_Report!$F$6="All",1,IF(E782=GI_Report!$F$6,1,0))</f>
        <v>1</v>
      </c>
      <c r="K782" s="2" t="str">
        <f>IF(AND(H782=1,I782=1,J782=1),COUNTIFS($H$2:H782,1,$I$2:I782,1,$J$2:J782,1),"")</f>
        <v/>
      </c>
    </row>
    <row r="783" spans="1:11" ht="14.5" x14ac:dyDescent="0.35">
      <c r="A783" s="2" t="s">
        <v>2843</v>
      </c>
      <c r="B783" s="5">
        <v>46188</v>
      </c>
      <c r="C783" s="2" t="s">
        <v>2053</v>
      </c>
      <c r="D783" s="2" t="s">
        <v>330</v>
      </c>
      <c r="E783" s="3" t="s">
        <v>331</v>
      </c>
      <c r="F783" s="2">
        <v>5</v>
      </c>
      <c r="G783" s="2" t="s">
        <v>15</v>
      </c>
      <c r="H783" s="2">
        <f>IF(AND(B783&gt;=GI_Report!$C$4,B783&lt;=GI_Report!$E$4),1,0)</f>
        <v>0</v>
      </c>
      <c r="I783" s="2">
        <f>IF(GI_Report!$C$6="All",1,IF(C783=GI_Report!$C$6,1,0))</f>
        <v>1</v>
      </c>
      <c r="J783" s="2">
        <f>IF(GI_Report!$F$6="All",1,IF(E783=GI_Report!$F$6,1,0))</f>
        <v>1</v>
      </c>
      <c r="K783" s="2" t="str">
        <f>IF(AND(H783=1,I783=1,J783=1),COUNTIFS($H$2:H783,1,$I$2:I783,1,$J$2:J783,1),"")</f>
        <v/>
      </c>
    </row>
    <row r="784" spans="1:11" ht="14.5" x14ac:dyDescent="0.35">
      <c r="A784" s="2" t="s">
        <v>2844</v>
      </c>
      <c r="B784" s="5">
        <v>46028</v>
      </c>
      <c r="C784" s="2" t="s">
        <v>2322</v>
      </c>
      <c r="D784" s="2" t="s">
        <v>363</v>
      </c>
      <c r="E784" s="3" t="s">
        <v>364</v>
      </c>
      <c r="F784" s="2">
        <v>12</v>
      </c>
      <c r="G784" s="2" t="s">
        <v>15</v>
      </c>
      <c r="H784" s="2">
        <f>IF(AND(B784&gt;=GI_Report!$C$4,B784&lt;=GI_Report!$E$4),1,0)</f>
        <v>0</v>
      </c>
      <c r="I784" s="2">
        <f>IF(GI_Report!$C$6="All",1,IF(C784=GI_Report!$C$6,1,0))</f>
        <v>1</v>
      </c>
      <c r="J784" s="2">
        <f>IF(GI_Report!$F$6="All",1,IF(E784=GI_Report!$F$6,1,0))</f>
        <v>1</v>
      </c>
      <c r="K784" s="2" t="str">
        <f>IF(AND(H784=1,I784=1,J784=1),COUNTIFS($H$2:H784,1,$I$2:I784,1,$J$2:J784,1),"")</f>
        <v/>
      </c>
    </row>
    <row r="785" spans="1:11" ht="14.5" x14ac:dyDescent="0.35">
      <c r="A785" s="2" t="s">
        <v>2845</v>
      </c>
      <c r="B785" s="5">
        <v>46144</v>
      </c>
      <c r="C785" s="2" t="s">
        <v>2035</v>
      </c>
      <c r="D785" s="2" t="s">
        <v>36</v>
      </c>
      <c r="E785" s="3" t="s">
        <v>37</v>
      </c>
      <c r="F785" s="2">
        <v>30</v>
      </c>
      <c r="G785" s="2" t="s">
        <v>15</v>
      </c>
      <c r="H785" s="2">
        <f>IF(AND(B785&gt;=GI_Report!$C$4,B785&lt;=GI_Report!$E$4),1,0)</f>
        <v>0</v>
      </c>
      <c r="I785" s="2">
        <f>IF(GI_Report!$C$6="All",1,IF(C785=GI_Report!$C$6,1,0))</f>
        <v>1</v>
      </c>
      <c r="J785" s="2">
        <f>IF(GI_Report!$F$6="All",1,IF(E785=GI_Report!$F$6,1,0))</f>
        <v>1</v>
      </c>
      <c r="K785" s="2" t="str">
        <f>IF(AND(H785=1,I785=1,J785=1),COUNTIFS($H$2:H785,1,$I$2:I785,1,$J$2:J785,1),"")</f>
        <v/>
      </c>
    </row>
    <row r="786" spans="1:11" ht="14.5" x14ac:dyDescent="0.35">
      <c r="A786" s="2" t="s">
        <v>2846</v>
      </c>
      <c r="B786" s="5">
        <v>46147</v>
      </c>
      <c r="C786" s="2" t="s">
        <v>2262</v>
      </c>
      <c r="D786" s="2" t="s">
        <v>373</v>
      </c>
      <c r="E786" s="3" t="s">
        <v>374</v>
      </c>
      <c r="F786" s="2">
        <v>5</v>
      </c>
      <c r="G786" s="2" t="s">
        <v>121</v>
      </c>
      <c r="H786" s="2">
        <f>IF(AND(B786&gt;=GI_Report!$C$4,B786&lt;=GI_Report!$E$4),1,0)</f>
        <v>0</v>
      </c>
      <c r="I786" s="2">
        <f>IF(GI_Report!$C$6="All",1,IF(C786=GI_Report!$C$6,1,0))</f>
        <v>1</v>
      </c>
      <c r="J786" s="2">
        <f>IF(GI_Report!$F$6="All",1,IF(E786=GI_Report!$F$6,1,0))</f>
        <v>1</v>
      </c>
      <c r="K786" s="2" t="str">
        <f>IF(AND(H786=1,I786=1,J786=1),COUNTIFS($H$2:H786,1,$I$2:I786,1,$J$2:J786,1),"")</f>
        <v/>
      </c>
    </row>
    <row r="787" spans="1:11" ht="14.5" x14ac:dyDescent="0.35">
      <c r="A787" s="2" t="s">
        <v>2847</v>
      </c>
      <c r="B787" s="5">
        <v>46102</v>
      </c>
      <c r="C787" s="2" t="s">
        <v>2002</v>
      </c>
      <c r="D787" s="2" t="s">
        <v>258</v>
      </c>
      <c r="E787" s="3" t="s">
        <v>259</v>
      </c>
      <c r="F787" s="2">
        <v>5</v>
      </c>
      <c r="G787" s="2" t="s">
        <v>262</v>
      </c>
      <c r="H787" s="2">
        <f>IF(AND(B787&gt;=GI_Report!$C$4,B787&lt;=GI_Report!$E$4),1,0)</f>
        <v>0</v>
      </c>
      <c r="I787" s="2">
        <f>IF(GI_Report!$C$6="All",1,IF(C787=GI_Report!$C$6,1,0))</f>
        <v>1</v>
      </c>
      <c r="J787" s="2">
        <f>IF(GI_Report!$F$6="All",1,IF(E787=GI_Report!$F$6,1,0))</f>
        <v>1</v>
      </c>
      <c r="K787" s="2" t="str">
        <f>IF(AND(H787=1,I787=1,J787=1),COUNTIFS($H$2:H787,1,$I$2:I787,1,$J$2:J787,1),"")</f>
        <v/>
      </c>
    </row>
    <row r="788" spans="1:11" ht="14.5" x14ac:dyDescent="0.35">
      <c r="A788" s="2" t="s">
        <v>2848</v>
      </c>
      <c r="B788" s="5">
        <v>46055</v>
      </c>
      <c r="C788" s="2" t="s">
        <v>2086</v>
      </c>
      <c r="D788" s="2" t="s">
        <v>361</v>
      </c>
      <c r="E788" s="3" t="s">
        <v>362</v>
      </c>
      <c r="F788" s="2">
        <v>15</v>
      </c>
      <c r="G788" s="2" t="s">
        <v>15</v>
      </c>
      <c r="H788" s="2">
        <f>IF(AND(B788&gt;=GI_Report!$C$4,B788&lt;=GI_Report!$E$4),1,0)</f>
        <v>1</v>
      </c>
      <c r="I788" s="2">
        <f>IF(GI_Report!$C$6="All",1,IF(C788=GI_Report!$C$6,1,0))</f>
        <v>1</v>
      </c>
      <c r="J788" s="2">
        <f>IF(GI_Report!$F$6="All",1,IF(E788=GI_Report!$F$6,1,0))</f>
        <v>1</v>
      </c>
      <c r="K788" s="2">
        <f>IF(AND(H788=1,I788=1,J788=1),COUNTIFS($H$2:H788,1,$I$2:I788,1,$J$2:J788,1),"")</f>
        <v>121</v>
      </c>
    </row>
    <row r="789" spans="1:11" ht="14.5" x14ac:dyDescent="0.35">
      <c r="A789" s="2" t="s">
        <v>2849</v>
      </c>
      <c r="B789" s="5">
        <v>46164</v>
      </c>
      <c r="C789" s="2" t="s">
        <v>2089</v>
      </c>
      <c r="D789" s="2" t="s">
        <v>458</v>
      </c>
      <c r="E789" s="3" t="s">
        <v>459</v>
      </c>
      <c r="F789" s="2">
        <v>12</v>
      </c>
      <c r="G789" s="2" t="s">
        <v>121</v>
      </c>
      <c r="H789" s="2">
        <f>IF(AND(B789&gt;=GI_Report!$C$4,B789&lt;=GI_Report!$E$4),1,0)</f>
        <v>0</v>
      </c>
      <c r="I789" s="2">
        <f>IF(GI_Report!$C$6="All",1,IF(C789=GI_Report!$C$6,1,0))</f>
        <v>1</v>
      </c>
      <c r="J789" s="2">
        <f>IF(GI_Report!$F$6="All",1,IF(E789=GI_Report!$F$6,1,0))</f>
        <v>1</v>
      </c>
      <c r="K789" s="2" t="str">
        <f>IF(AND(H789=1,I789=1,J789=1),COUNTIFS($H$2:H789,1,$I$2:I789,1,$J$2:J789,1),"")</f>
        <v/>
      </c>
    </row>
    <row r="790" spans="1:11" ht="14.5" x14ac:dyDescent="0.35">
      <c r="A790" s="2" t="s">
        <v>2850</v>
      </c>
      <c r="B790" s="5">
        <v>46041</v>
      </c>
      <c r="C790" s="2" t="s">
        <v>2112</v>
      </c>
      <c r="D790" s="2" t="s">
        <v>314</v>
      </c>
      <c r="E790" s="3" t="s">
        <v>315</v>
      </c>
      <c r="F790" s="2">
        <v>48</v>
      </c>
      <c r="G790" s="2" t="s">
        <v>15</v>
      </c>
      <c r="H790" s="2">
        <f>IF(AND(B790&gt;=GI_Report!$C$4,B790&lt;=GI_Report!$E$4),1,0)</f>
        <v>0</v>
      </c>
      <c r="I790" s="2">
        <f>IF(GI_Report!$C$6="All",1,IF(C790=GI_Report!$C$6,1,0))</f>
        <v>1</v>
      </c>
      <c r="J790" s="2">
        <f>IF(GI_Report!$F$6="All",1,IF(E790=GI_Report!$F$6,1,0))</f>
        <v>1</v>
      </c>
      <c r="K790" s="2" t="str">
        <f>IF(AND(H790=1,I790=1,J790=1),COUNTIFS($H$2:H790,1,$I$2:I790,1,$J$2:J790,1),"")</f>
        <v/>
      </c>
    </row>
    <row r="791" spans="1:11" ht="14.5" x14ac:dyDescent="0.35">
      <c r="A791" s="2" t="s">
        <v>2851</v>
      </c>
      <c r="B791" s="5">
        <v>46047</v>
      </c>
      <c r="C791" s="2" t="s">
        <v>2049</v>
      </c>
      <c r="D791" s="2" t="s">
        <v>427</v>
      </c>
      <c r="E791" s="3" t="s">
        <v>428</v>
      </c>
      <c r="F791" s="2">
        <v>5</v>
      </c>
      <c r="G791" s="2" t="s">
        <v>121</v>
      </c>
      <c r="H791" s="2">
        <f>IF(AND(B791&gt;=GI_Report!$C$4,B791&lt;=GI_Report!$E$4),1,0)</f>
        <v>0</v>
      </c>
      <c r="I791" s="2">
        <f>IF(GI_Report!$C$6="All",1,IF(C791=GI_Report!$C$6,1,0))</f>
        <v>1</v>
      </c>
      <c r="J791" s="2">
        <f>IF(GI_Report!$F$6="All",1,IF(E791=GI_Report!$F$6,1,0))</f>
        <v>1</v>
      </c>
      <c r="K791" s="2" t="str">
        <f>IF(AND(H791=1,I791=1,J791=1),COUNTIFS($H$2:H791,1,$I$2:I791,1,$J$2:J791,1),"")</f>
        <v/>
      </c>
    </row>
    <row r="792" spans="1:11" ht="14.5" x14ac:dyDescent="0.35">
      <c r="A792" s="2" t="s">
        <v>2852</v>
      </c>
      <c r="B792" s="5">
        <v>46023</v>
      </c>
      <c r="C792" s="2" t="s">
        <v>2120</v>
      </c>
      <c r="D792" s="2" t="s">
        <v>353</v>
      </c>
      <c r="E792" s="3" t="s">
        <v>354</v>
      </c>
      <c r="F792" s="2">
        <v>24</v>
      </c>
      <c r="G792" s="2" t="s">
        <v>15</v>
      </c>
      <c r="H792" s="2">
        <f>IF(AND(B792&gt;=GI_Report!$C$4,B792&lt;=GI_Report!$E$4),1,0)</f>
        <v>0</v>
      </c>
      <c r="I792" s="2">
        <f>IF(GI_Report!$C$6="All",1,IF(C792=GI_Report!$C$6,1,0))</f>
        <v>1</v>
      </c>
      <c r="J792" s="2">
        <f>IF(GI_Report!$F$6="All",1,IF(E792=GI_Report!$F$6,1,0))</f>
        <v>1</v>
      </c>
      <c r="K792" s="2" t="str">
        <f>IF(AND(H792=1,I792=1,J792=1),COUNTIFS($H$2:H792,1,$I$2:I792,1,$J$2:J792,1),"")</f>
        <v/>
      </c>
    </row>
    <row r="793" spans="1:11" ht="14.5" x14ac:dyDescent="0.35">
      <c r="A793" s="2" t="s">
        <v>2853</v>
      </c>
      <c r="B793" s="5">
        <v>46085</v>
      </c>
      <c r="C793" s="2" t="s">
        <v>2031</v>
      </c>
      <c r="D793" s="2" t="s">
        <v>341</v>
      </c>
      <c r="E793" s="3" t="s">
        <v>342</v>
      </c>
      <c r="F793" s="2">
        <v>30</v>
      </c>
      <c r="G793" s="2" t="s">
        <v>15</v>
      </c>
      <c r="H793" s="2">
        <f>IF(AND(B793&gt;=GI_Report!$C$4,B793&lt;=GI_Report!$E$4),1,0)</f>
        <v>0</v>
      </c>
      <c r="I793" s="2">
        <f>IF(GI_Report!$C$6="All",1,IF(C793=GI_Report!$C$6,1,0))</f>
        <v>1</v>
      </c>
      <c r="J793" s="2">
        <f>IF(GI_Report!$F$6="All",1,IF(E793=GI_Report!$F$6,1,0))</f>
        <v>1</v>
      </c>
      <c r="K793" s="2" t="str">
        <f>IF(AND(H793=1,I793=1,J793=1),COUNTIFS($H$2:H793,1,$I$2:I793,1,$J$2:J793,1),"")</f>
        <v/>
      </c>
    </row>
    <row r="794" spans="1:11" ht="14.5" x14ac:dyDescent="0.35">
      <c r="A794" s="2" t="s">
        <v>2854</v>
      </c>
      <c r="B794" s="5">
        <v>46070</v>
      </c>
      <c r="C794" s="2" t="s">
        <v>2058</v>
      </c>
      <c r="D794" s="2" t="s">
        <v>228</v>
      </c>
      <c r="E794" s="3" t="s">
        <v>229</v>
      </c>
      <c r="F794" s="2">
        <v>15</v>
      </c>
      <c r="G794" s="2" t="s">
        <v>121</v>
      </c>
      <c r="H794" s="2">
        <f>IF(AND(B794&gt;=GI_Report!$C$4,B794&lt;=GI_Report!$E$4),1,0)</f>
        <v>1</v>
      </c>
      <c r="I794" s="2">
        <f>IF(GI_Report!$C$6="All",1,IF(C794=GI_Report!$C$6,1,0))</f>
        <v>1</v>
      </c>
      <c r="J794" s="2">
        <f>IF(GI_Report!$F$6="All",1,IF(E794=GI_Report!$F$6,1,0))</f>
        <v>1</v>
      </c>
      <c r="K794" s="2">
        <f>IF(AND(H794=1,I794=1,J794=1),COUNTIFS($H$2:H794,1,$I$2:I794,1,$J$2:J794,1),"")</f>
        <v>122</v>
      </c>
    </row>
    <row r="795" spans="1:11" ht="14.5" x14ac:dyDescent="0.35">
      <c r="A795" s="2" t="s">
        <v>2855</v>
      </c>
      <c r="B795" s="5">
        <v>46087</v>
      </c>
      <c r="C795" s="2" t="s">
        <v>2319</v>
      </c>
      <c r="D795" s="2" t="s">
        <v>151</v>
      </c>
      <c r="E795" s="3" t="s">
        <v>152</v>
      </c>
      <c r="F795" s="2">
        <v>20</v>
      </c>
      <c r="G795" s="2" t="s">
        <v>121</v>
      </c>
      <c r="H795" s="2">
        <f>IF(AND(B795&gt;=GI_Report!$C$4,B795&lt;=GI_Report!$E$4),1,0)</f>
        <v>0</v>
      </c>
      <c r="I795" s="2">
        <f>IF(GI_Report!$C$6="All",1,IF(C795=GI_Report!$C$6,1,0))</f>
        <v>1</v>
      </c>
      <c r="J795" s="2">
        <f>IF(GI_Report!$F$6="All",1,IF(E795=GI_Report!$F$6,1,0))</f>
        <v>1</v>
      </c>
      <c r="K795" s="2" t="str">
        <f>IF(AND(H795=1,I795=1,J795=1),COUNTIFS($H$2:H795,1,$I$2:I795,1,$J$2:J795,1),"")</f>
        <v/>
      </c>
    </row>
    <row r="796" spans="1:11" ht="14.5" x14ac:dyDescent="0.35">
      <c r="A796" s="2" t="s">
        <v>2856</v>
      </c>
      <c r="B796" s="5">
        <v>46191</v>
      </c>
      <c r="C796" s="2" t="s">
        <v>2179</v>
      </c>
      <c r="D796" s="2" t="s">
        <v>194</v>
      </c>
      <c r="E796" s="3" t="s">
        <v>195</v>
      </c>
      <c r="F796" s="2">
        <v>30</v>
      </c>
      <c r="G796" s="2" t="s">
        <v>121</v>
      </c>
      <c r="H796" s="2">
        <f>IF(AND(B796&gt;=GI_Report!$C$4,B796&lt;=GI_Report!$E$4),1,0)</f>
        <v>0</v>
      </c>
      <c r="I796" s="2">
        <f>IF(GI_Report!$C$6="All",1,IF(C796=GI_Report!$C$6,1,0))</f>
        <v>1</v>
      </c>
      <c r="J796" s="2">
        <f>IF(GI_Report!$F$6="All",1,IF(E796=GI_Report!$F$6,1,0))</f>
        <v>1</v>
      </c>
      <c r="K796" s="2" t="str">
        <f>IF(AND(H796=1,I796=1,J796=1),COUNTIFS($H$2:H796,1,$I$2:I796,1,$J$2:J796,1),"")</f>
        <v/>
      </c>
    </row>
    <row r="797" spans="1:11" ht="14.5" x14ac:dyDescent="0.35">
      <c r="A797" s="2" t="s">
        <v>2857</v>
      </c>
      <c r="B797" s="5">
        <v>46064</v>
      </c>
      <c r="C797" s="2" t="s">
        <v>2027</v>
      </c>
      <c r="D797" s="2" t="s">
        <v>377</v>
      </c>
      <c r="E797" s="3" t="s">
        <v>378</v>
      </c>
      <c r="F797" s="2">
        <v>48</v>
      </c>
      <c r="G797" s="2" t="s">
        <v>121</v>
      </c>
      <c r="H797" s="2">
        <f>IF(AND(B797&gt;=GI_Report!$C$4,B797&lt;=GI_Report!$E$4),1,0)</f>
        <v>1</v>
      </c>
      <c r="I797" s="2">
        <f>IF(GI_Report!$C$6="All",1,IF(C797=GI_Report!$C$6,1,0))</f>
        <v>1</v>
      </c>
      <c r="J797" s="2">
        <f>IF(GI_Report!$F$6="All",1,IF(E797=GI_Report!$F$6,1,0))</f>
        <v>1</v>
      </c>
      <c r="K797" s="2">
        <f>IF(AND(H797=1,I797=1,J797=1),COUNTIFS($H$2:H797,1,$I$2:I797,1,$J$2:J797,1),"")</f>
        <v>123</v>
      </c>
    </row>
    <row r="798" spans="1:11" ht="14.5" x14ac:dyDescent="0.35">
      <c r="A798" s="2" t="s">
        <v>2858</v>
      </c>
      <c r="B798" s="5">
        <v>46102</v>
      </c>
      <c r="C798" s="2" t="s">
        <v>2040</v>
      </c>
      <c r="D798" s="2" t="s">
        <v>254</v>
      </c>
      <c r="E798" s="3" t="s">
        <v>255</v>
      </c>
      <c r="F798" s="2">
        <v>15</v>
      </c>
      <c r="G798" s="2" t="s">
        <v>121</v>
      </c>
      <c r="H798" s="2">
        <f>IF(AND(B798&gt;=GI_Report!$C$4,B798&lt;=GI_Report!$E$4),1,0)</f>
        <v>0</v>
      </c>
      <c r="I798" s="2">
        <f>IF(GI_Report!$C$6="All",1,IF(C798=GI_Report!$C$6,1,0))</f>
        <v>1</v>
      </c>
      <c r="J798" s="2">
        <f>IF(GI_Report!$F$6="All",1,IF(E798=GI_Report!$F$6,1,0))</f>
        <v>1</v>
      </c>
      <c r="K798" s="2" t="str">
        <f>IF(AND(H798=1,I798=1,J798=1),COUNTIFS($H$2:H798,1,$I$2:I798,1,$J$2:J798,1),"")</f>
        <v/>
      </c>
    </row>
    <row r="799" spans="1:11" ht="14.5" x14ac:dyDescent="0.35">
      <c r="A799" s="2" t="s">
        <v>2859</v>
      </c>
      <c r="B799" s="5">
        <v>46128</v>
      </c>
      <c r="C799" s="2" t="s">
        <v>2070</v>
      </c>
      <c r="D799" s="2" t="s">
        <v>154</v>
      </c>
      <c r="E799" s="3" t="s">
        <v>155</v>
      </c>
      <c r="F799" s="2">
        <v>30</v>
      </c>
      <c r="G799" s="2" t="s">
        <v>121</v>
      </c>
      <c r="H799" s="2">
        <f>IF(AND(B799&gt;=GI_Report!$C$4,B799&lt;=GI_Report!$E$4),1,0)</f>
        <v>0</v>
      </c>
      <c r="I799" s="2">
        <f>IF(GI_Report!$C$6="All",1,IF(C799=GI_Report!$C$6,1,0))</f>
        <v>1</v>
      </c>
      <c r="J799" s="2">
        <f>IF(GI_Report!$F$6="All",1,IF(E799=GI_Report!$F$6,1,0))</f>
        <v>1</v>
      </c>
      <c r="K799" s="2" t="str">
        <f>IF(AND(H799=1,I799=1,J799=1),COUNTIFS($H$2:H799,1,$I$2:I799,1,$J$2:J799,1),"")</f>
        <v/>
      </c>
    </row>
    <row r="800" spans="1:11" ht="14.5" x14ac:dyDescent="0.35">
      <c r="A800" s="2" t="s">
        <v>2860</v>
      </c>
      <c r="B800" s="5">
        <v>46052</v>
      </c>
      <c r="C800" s="2" t="s">
        <v>2108</v>
      </c>
      <c r="D800" s="2" t="s">
        <v>196</v>
      </c>
      <c r="E800" s="3" t="s">
        <v>197</v>
      </c>
      <c r="F800" s="2">
        <v>24</v>
      </c>
      <c r="G800" s="2" t="s">
        <v>121</v>
      </c>
      <c r="H800" s="2">
        <f>IF(AND(B800&gt;=GI_Report!$C$4,B800&lt;=GI_Report!$E$4),1,0)</f>
        <v>0</v>
      </c>
      <c r="I800" s="2">
        <f>IF(GI_Report!$C$6="All",1,IF(C800=GI_Report!$C$6,1,0))</f>
        <v>1</v>
      </c>
      <c r="J800" s="2">
        <f>IF(GI_Report!$F$6="All",1,IF(E800=GI_Report!$F$6,1,0))</f>
        <v>1</v>
      </c>
      <c r="K800" s="2" t="str">
        <f>IF(AND(H800=1,I800=1,J800=1),COUNTIFS($H$2:H800,1,$I$2:I800,1,$J$2:J800,1),"")</f>
        <v/>
      </c>
    </row>
    <row r="801" spans="1:11" ht="14.5" x14ac:dyDescent="0.35">
      <c r="A801" s="2" t="s">
        <v>2861</v>
      </c>
      <c r="B801" s="5">
        <v>46191</v>
      </c>
      <c r="C801" s="2" t="s">
        <v>2008</v>
      </c>
      <c r="D801" s="2" t="s">
        <v>377</v>
      </c>
      <c r="E801" s="3" t="s">
        <v>378</v>
      </c>
      <c r="F801" s="2">
        <v>30</v>
      </c>
      <c r="G801" s="2" t="s">
        <v>121</v>
      </c>
      <c r="H801" s="2">
        <f>IF(AND(B801&gt;=GI_Report!$C$4,B801&lt;=GI_Report!$E$4),1,0)</f>
        <v>0</v>
      </c>
      <c r="I801" s="2">
        <f>IF(GI_Report!$C$6="All",1,IF(C801=GI_Report!$C$6,1,0))</f>
        <v>1</v>
      </c>
      <c r="J801" s="2">
        <f>IF(GI_Report!$F$6="All",1,IF(E801=GI_Report!$F$6,1,0))</f>
        <v>1</v>
      </c>
      <c r="K801" s="2" t="str">
        <f>IF(AND(H801=1,I801=1,J801=1),COUNTIFS($H$2:H801,1,$I$2:I801,1,$J$2:J801,1),"")</f>
        <v/>
      </c>
    </row>
    <row r="802" spans="1:11" ht="14.5" x14ac:dyDescent="0.35">
      <c r="A802" s="2" t="s">
        <v>2862</v>
      </c>
      <c r="B802" s="5">
        <v>46142</v>
      </c>
      <c r="C802" s="2" t="s">
        <v>2099</v>
      </c>
      <c r="D802" s="2" t="s">
        <v>357</v>
      </c>
      <c r="E802" s="3" t="s">
        <v>358</v>
      </c>
      <c r="F802" s="2">
        <v>20</v>
      </c>
      <c r="G802" s="2" t="s">
        <v>15</v>
      </c>
      <c r="H802" s="2">
        <f>IF(AND(B802&gt;=GI_Report!$C$4,B802&lt;=GI_Report!$E$4),1,0)</f>
        <v>0</v>
      </c>
      <c r="I802" s="2">
        <f>IF(GI_Report!$C$6="All",1,IF(C802=GI_Report!$C$6,1,0))</f>
        <v>1</v>
      </c>
      <c r="J802" s="2">
        <f>IF(GI_Report!$F$6="All",1,IF(E802=GI_Report!$F$6,1,0))</f>
        <v>1</v>
      </c>
      <c r="K802" s="2" t="str">
        <f>IF(AND(H802=1,I802=1,J802=1),COUNTIFS($H$2:H802,1,$I$2:I802,1,$J$2:J802,1),"")</f>
        <v/>
      </c>
    </row>
    <row r="803" spans="1:11" ht="14.5" x14ac:dyDescent="0.35">
      <c r="A803" s="2" t="s">
        <v>2863</v>
      </c>
      <c r="B803" s="5">
        <v>46175</v>
      </c>
      <c r="C803" s="2" t="s">
        <v>2021</v>
      </c>
      <c r="D803" s="2" t="s">
        <v>446</v>
      </c>
      <c r="E803" s="3" t="s">
        <v>447</v>
      </c>
      <c r="F803" s="2">
        <v>20</v>
      </c>
      <c r="G803" s="2" t="s">
        <v>121</v>
      </c>
      <c r="H803" s="2">
        <f>IF(AND(B803&gt;=GI_Report!$C$4,B803&lt;=GI_Report!$E$4),1,0)</f>
        <v>0</v>
      </c>
      <c r="I803" s="2">
        <f>IF(GI_Report!$C$6="All",1,IF(C803=GI_Report!$C$6,1,0))</f>
        <v>1</v>
      </c>
      <c r="J803" s="2">
        <f>IF(GI_Report!$F$6="All",1,IF(E803=GI_Report!$F$6,1,0))</f>
        <v>1</v>
      </c>
      <c r="K803" s="2" t="str">
        <f>IF(AND(H803=1,I803=1,J803=1),COUNTIFS($H$2:H803,1,$I$2:I803,1,$J$2:J803,1),"")</f>
        <v/>
      </c>
    </row>
    <row r="804" spans="1:11" ht="14.5" x14ac:dyDescent="0.35">
      <c r="A804" s="2" t="s">
        <v>2864</v>
      </c>
      <c r="B804" s="5">
        <v>46155</v>
      </c>
      <c r="C804" s="2" t="s">
        <v>2158</v>
      </c>
      <c r="D804" s="2" t="s">
        <v>293</v>
      </c>
      <c r="E804" s="3" t="s">
        <v>294</v>
      </c>
      <c r="F804" s="2">
        <v>5</v>
      </c>
      <c r="G804" s="2" t="s">
        <v>262</v>
      </c>
      <c r="H804" s="2">
        <f>IF(AND(B804&gt;=GI_Report!$C$4,B804&lt;=GI_Report!$E$4),1,0)</f>
        <v>0</v>
      </c>
      <c r="I804" s="2">
        <f>IF(GI_Report!$C$6="All",1,IF(C804=GI_Report!$C$6,1,0))</f>
        <v>1</v>
      </c>
      <c r="J804" s="2">
        <f>IF(GI_Report!$F$6="All",1,IF(E804=GI_Report!$F$6,1,0))</f>
        <v>1</v>
      </c>
      <c r="K804" s="2" t="str">
        <f>IF(AND(H804=1,I804=1,J804=1),COUNTIFS($H$2:H804,1,$I$2:I804,1,$J$2:J804,1),"")</f>
        <v/>
      </c>
    </row>
    <row r="805" spans="1:11" ht="14.5" x14ac:dyDescent="0.35">
      <c r="A805" s="2" t="s">
        <v>2865</v>
      </c>
      <c r="B805" s="5">
        <v>46076</v>
      </c>
      <c r="C805" s="2" t="s">
        <v>2067</v>
      </c>
      <c r="D805" s="2" t="s">
        <v>320</v>
      </c>
      <c r="E805" s="3" t="s">
        <v>321</v>
      </c>
      <c r="F805" s="2">
        <v>15</v>
      </c>
      <c r="G805" s="2" t="s">
        <v>15</v>
      </c>
      <c r="H805" s="2">
        <f>IF(AND(B805&gt;=GI_Report!$C$4,B805&lt;=GI_Report!$E$4),1,0)</f>
        <v>1</v>
      </c>
      <c r="I805" s="2">
        <f>IF(GI_Report!$C$6="All",1,IF(C805=GI_Report!$C$6,1,0))</f>
        <v>1</v>
      </c>
      <c r="J805" s="2">
        <f>IF(GI_Report!$F$6="All",1,IF(E805=GI_Report!$F$6,1,0))</f>
        <v>1</v>
      </c>
      <c r="K805" s="2">
        <f>IF(AND(H805=1,I805=1,J805=1),COUNTIFS($H$2:H805,1,$I$2:I805,1,$J$2:J805,1),"")</f>
        <v>124</v>
      </c>
    </row>
    <row r="806" spans="1:11" ht="14.5" x14ac:dyDescent="0.35">
      <c r="A806" s="2" t="s">
        <v>2866</v>
      </c>
      <c r="B806" s="5">
        <v>46082</v>
      </c>
      <c r="C806" s="2" t="s">
        <v>2023</v>
      </c>
      <c r="D806" s="2" t="s">
        <v>192</v>
      </c>
      <c r="E806" s="3" t="s">
        <v>193</v>
      </c>
      <c r="F806" s="2">
        <v>30</v>
      </c>
      <c r="G806" s="2" t="s">
        <v>121</v>
      </c>
      <c r="H806" s="2">
        <f>IF(AND(B806&gt;=GI_Report!$C$4,B806&lt;=GI_Report!$E$4),1,0)</f>
        <v>0</v>
      </c>
      <c r="I806" s="2">
        <f>IF(GI_Report!$C$6="All",1,IF(C806=GI_Report!$C$6,1,0))</f>
        <v>1</v>
      </c>
      <c r="J806" s="2">
        <f>IF(GI_Report!$F$6="All",1,IF(E806=GI_Report!$F$6,1,0))</f>
        <v>1</v>
      </c>
      <c r="K806" s="2" t="str">
        <f>IF(AND(H806=1,I806=1,J806=1),COUNTIFS($H$2:H806,1,$I$2:I806,1,$J$2:J806,1),"")</f>
        <v/>
      </c>
    </row>
    <row r="807" spans="1:11" ht="14.5" x14ac:dyDescent="0.35">
      <c r="A807" s="2" t="s">
        <v>2867</v>
      </c>
      <c r="B807" s="5">
        <v>46111</v>
      </c>
      <c r="C807" s="2" t="s">
        <v>1989</v>
      </c>
      <c r="D807" s="2" t="s">
        <v>454</v>
      </c>
      <c r="E807" s="3" t="s">
        <v>455</v>
      </c>
      <c r="F807" s="2">
        <v>48</v>
      </c>
      <c r="G807" s="2" t="s">
        <v>121</v>
      </c>
      <c r="H807" s="2">
        <f>IF(AND(B807&gt;=GI_Report!$C$4,B807&lt;=GI_Report!$E$4),1,0)</f>
        <v>0</v>
      </c>
      <c r="I807" s="2">
        <f>IF(GI_Report!$C$6="All",1,IF(C807=GI_Report!$C$6,1,0))</f>
        <v>1</v>
      </c>
      <c r="J807" s="2">
        <f>IF(GI_Report!$F$6="All",1,IF(E807=GI_Report!$F$6,1,0))</f>
        <v>1</v>
      </c>
      <c r="K807" s="2" t="str">
        <f>IF(AND(H807=1,I807=1,J807=1),COUNTIFS($H$2:H807,1,$I$2:I807,1,$J$2:J807,1),"")</f>
        <v/>
      </c>
    </row>
    <row r="808" spans="1:11" ht="14.5" x14ac:dyDescent="0.35">
      <c r="A808" s="2" t="s">
        <v>2868</v>
      </c>
      <c r="B808" s="5">
        <v>46070</v>
      </c>
      <c r="C808" s="2" t="s">
        <v>2021</v>
      </c>
      <c r="D808" s="2" t="s">
        <v>82</v>
      </c>
      <c r="E808" s="3" t="s">
        <v>83</v>
      </c>
      <c r="F808" s="2">
        <v>12</v>
      </c>
      <c r="G808" s="2" t="s">
        <v>15</v>
      </c>
      <c r="H808" s="2">
        <f>IF(AND(B808&gt;=GI_Report!$C$4,B808&lt;=GI_Report!$E$4),1,0)</f>
        <v>1</v>
      </c>
      <c r="I808" s="2">
        <f>IF(GI_Report!$C$6="All",1,IF(C808=GI_Report!$C$6,1,0))</f>
        <v>1</v>
      </c>
      <c r="J808" s="2">
        <f>IF(GI_Report!$F$6="All",1,IF(E808=GI_Report!$F$6,1,0))</f>
        <v>1</v>
      </c>
      <c r="K808" s="2">
        <f>IF(AND(H808=1,I808=1,J808=1),COUNTIFS($H$2:H808,1,$I$2:I808,1,$J$2:J808,1),"")</f>
        <v>125</v>
      </c>
    </row>
    <row r="809" spans="1:11" ht="14.5" x14ac:dyDescent="0.35">
      <c r="A809" s="2" t="s">
        <v>2869</v>
      </c>
      <c r="B809" s="5">
        <v>46090</v>
      </c>
      <c r="C809" s="2" t="s">
        <v>2148</v>
      </c>
      <c r="D809" s="2" t="s">
        <v>450</v>
      </c>
      <c r="E809" s="3" t="s">
        <v>451</v>
      </c>
      <c r="F809" s="2">
        <v>60</v>
      </c>
      <c r="G809" s="2" t="s">
        <v>121</v>
      </c>
      <c r="H809" s="2">
        <f>IF(AND(B809&gt;=GI_Report!$C$4,B809&lt;=GI_Report!$E$4),1,0)</f>
        <v>0</v>
      </c>
      <c r="I809" s="2">
        <f>IF(GI_Report!$C$6="All",1,IF(C809=GI_Report!$C$6,1,0))</f>
        <v>1</v>
      </c>
      <c r="J809" s="2">
        <f>IF(GI_Report!$F$6="All",1,IF(E809=GI_Report!$F$6,1,0))</f>
        <v>1</v>
      </c>
      <c r="K809" s="2" t="str">
        <f>IF(AND(H809=1,I809=1,J809=1),COUNTIFS($H$2:H809,1,$I$2:I809,1,$J$2:J809,1),"")</f>
        <v/>
      </c>
    </row>
    <row r="810" spans="1:11" ht="14.5" x14ac:dyDescent="0.35">
      <c r="A810" s="2" t="s">
        <v>2870</v>
      </c>
      <c r="B810" s="5">
        <v>46189</v>
      </c>
      <c r="C810" s="2" t="s">
        <v>2081</v>
      </c>
      <c r="D810" s="2" t="s">
        <v>52</v>
      </c>
      <c r="E810" s="3" t="s">
        <v>53</v>
      </c>
      <c r="F810" s="2">
        <v>24</v>
      </c>
      <c r="G810" s="2" t="s">
        <v>15</v>
      </c>
      <c r="H810" s="2">
        <f>IF(AND(B810&gt;=GI_Report!$C$4,B810&lt;=GI_Report!$E$4),1,0)</f>
        <v>0</v>
      </c>
      <c r="I810" s="2">
        <f>IF(GI_Report!$C$6="All",1,IF(C810=GI_Report!$C$6,1,0))</f>
        <v>1</v>
      </c>
      <c r="J810" s="2">
        <f>IF(GI_Report!$F$6="All",1,IF(E810=GI_Report!$F$6,1,0))</f>
        <v>1</v>
      </c>
      <c r="K810" s="2" t="str">
        <f>IF(AND(H810=1,I810=1,J810=1),COUNTIFS($H$2:H810,1,$I$2:I810,1,$J$2:J810,1),"")</f>
        <v/>
      </c>
    </row>
    <row r="811" spans="1:11" ht="14.5" x14ac:dyDescent="0.35">
      <c r="A811" s="2" t="s">
        <v>2871</v>
      </c>
      <c r="B811" s="5">
        <v>46177</v>
      </c>
      <c r="C811" s="2" t="s">
        <v>2146</v>
      </c>
      <c r="D811" s="2" t="s">
        <v>295</v>
      </c>
      <c r="E811" s="3" t="s">
        <v>296</v>
      </c>
      <c r="F811" s="2">
        <v>60</v>
      </c>
      <c r="G811" s="2" t="s">
        <v>262</v>
      </c>
      <c r="H811" s="2">
        <f>IF(AND(B811&gt;=GI_Report!$C$4,B811&lt;=GI_Report!$E$4),1,0)</f>
        <v>0</v>
      </c>
      <c r="I811" s="2">
        <f>IF(GI_Report!$C$6="All",1,IF(C811=GI_Report!$C$6,1,0))</f>
        <v>1</v>
      </c>
      <c r="J811" s="2">
        <f>IF(GI_Report!$F$6="All",1,IF(E811=GI_Report!$F$6,1,0))</f>
        <v>1</v>
      </c>
      <c r="K811" s="2" t="str">
        <f>IF(AND(H811=1,I811=1,J811=1),COUNTIFS($H$2:H811,1,$I$2:I811,1,$J$2:J811,1),"")</f>
        <v/>
      </c>
    </row>
    <row r="812" spans="1:11" ht="14.5" x14ac:dyDescent="0.35">
      <c r="A812" s="2" t="s">
        <v>2872</v>
      </c>
      <c r="B812" s="5">
        <v>46123</v>
      </c>
      <c r="C812" s="2" t="s">
        <v>2021</v>
      </c>
      <c r="D812" s="2" t="s">
        <v>84</v>
      </c>
      <c r="E812" s="3" t="s">
        <v>85</v>
      </c>
      <c r="F812" s="2">
        <v>5</v>
      </c>
      <c r="G812" s="2" t="s">
        <v>15</v>
      </c>
      <c r="H812" s="2">
        <f>IF(AND(B812&gt;=GI_Report!$C$4,B812&lt;=GI_Report!$E$4),1,0)</f>
        <v>0</v>
      </c>
      <c r="I812" s="2">
        <f>IF(GI_Report!$C$6="All",1,IF(C812=GI_Report!$C$6,1,0))</f>
        <v>1</v>
      </c>
      <c r="J812" s="2">
        <f>IF(GI_Report!$F$6="All",1,IF(E812=GI_Report!$F$6,1,0))</f>
        <v>1</v>
      </c>
      <c r="K812" s="2" t="str">
        <f>IF(AND(H812=1,I812=1,J812=1),COUNTIFS($H$2:H812,1,$I$2:I812,1,$J$2:J812,1),"")</f>
        <v/>
      </c>
    </row>
    <row r="813" spans="1:11" ht="14.5" x14ac:dyDescent="0.35">
      <c r="A813" s="2" t="s">
        <v>2873</v>
      </c>
      <c r="B813" s="5">
        <v>46093</v>
      </c>
      <c r="C813" s="2" t="s">
        <v>2047</v>
      </c>
      <c r="D813" s="2" t="s">
        <v>130</v>
      </c>
      <c r="E813" s="3" t="s">
        <v>131</v>
      </c>
      <c r="F813" s="2">
        <v>24</v>
      </c>
      <c r="G813" s="2" t="s">
        <v>121</v>
      </c>
      <c r="H813" s="2">
        <f>IF(AND(B813&gt;=GI_Report!$C$4,B813&lt;=GI_Report!$E$4),1,0)</f>
        <v>0</v>
      </c>
      <c r="I813" s="2">
        <f>IF(GI_Report!$C$6="All",1,IF(C813=GI_Report!$C$6,1,0))</f>
        <v>1</v>
      </c>
      <c r="J813" s="2">
        <f>IF(GI_Report!$F$6="All",1,IF(E813=GI_Report!$F$6,1,0))</f>
        <v>1</v>
      </c>
      <c r="K813" s="2" t="str">
        <f>IF(AND(H813=1,I813=1,J813=1),COUNTIFS($H$2:H813,1,$I$2:I813,1,$J$2:J813,1),"")</f>
        <v/>
      </c>
    </row>
    <row r="814" spans="1:11" ht="14.5" x14ac:dyDescent="0.35">
      <c r="A814" s="2" t="s">
        <v>2874</v>
      </c>
      <c r="B814" s="5">
        <v>46082</v>
      </c>
      <c r="C814" s="2" t="s">
        <v>2115</v>
      </c>
      <c r="D814" s="2" t="s">
        <v>373</v>
      </c>
      <c r="E814" s="3" t="s">
        <v>374</v>
      </c>
      <c r="F814" s="2">
        <v>10</v>
      </c>
      <c r="G814" s="2" t="s">
        <v>121</v>
      </c>
      <c r="H814" s="2">
        <f>IF(AND(B814&gt;=GI_Report!$C$4,B814&lt;=GI_Report!$E$4),1,0)</f>
        <v>0</v>
      </c>
      <c r="I814" s="2">
        <f>IF(GI_Report!$C$6="All",1,IF(C814=GI_Report!$C$6,1,0))</f>
        <v>1</v>
      </c>
      <c r="J814" s="2">
        <f>IF(GI_Report!$F$6="All",1,IF(E814=GI_Report!$F$6,1,0))</f>
        <v>1</v>
      </c>
      <c r="K814" s="2" t="str">
        <f>IF(AND(H814=1,I814=1,J814=1),COUNTIFS($H$2:H814,1,$I$2:I814,1,$J$2:J814,1),"")</f>
        <v/>
      </c>
    </row>
    <row r="815" spans="1:11" ht="14.5" x14ac:dyDescent="0.35">
      <c r="A815" s="2" t="s">
        <v>2875</v>
      </c>
      <c r="B815" s="5">
        <v>46043</v>
      </c>
      <c r="C815" s="2" t="s">
        <v>2083</v>
      </c>
      <c r="D815" s="2" t="s">
        <v>345</v>
      </c>
      <c r="E815" s="3" t="s">
        <v>346</v>
      </c>
      <c r="F815" s="2">
        <v>36</v>
      </c>
      <c r="G815" s="2" t="s">
        <v>15</v>
      </c>
      <c r="H815" s="2">
        <f>IF(AND(B815&gt;=GI_Report!$C$4,B815&lt;=GI_Report!$E$4),1,0)</f>
        <v>0</v>
      </c>
      <c r="I815" s="2">
        <f>IF(GI_Report!$C$6="All",1,IF(C815=GI_Report!$C$6,1,0))</f>
        <v>1</v>
      </c>
      <c r="J815" s="2">
        <f>IF(GI_Report!$F$6="All",1,IF(E815=GI_Report!$F$6,1,0))</f>
        <v>1</v>
      </c>
      <c r="K815" s="2" t="str">
        <f>IF(AND(H815=1,I815=1,J815=1),COUNTIFS($H$2:H815,1,$I$2:I815,1,$J$2:J815,1),"")</f>
        <v/>
      </c>
    </row>
    <row r="816" spans="1:11" ht="14.5" x14ac:dyDescent="0.35">
      <c r="A816" s="2" t="s">
        <v>2876</v>
      </c>
      <c r="B816" s="5">
        <v>46184</v>
      </c>
      <c r="C816" s="2" t="s">
        <v>2097</v>
      </c>
      <c r="D816" s="2" t="s">
        <v>88</v>
      </c>
      <c r="E816" s="3" t="s">
        <v>89</v>
      </c>
      <c r="F816" s="2">
        <v>30</v>
      </c>
      <c r="G816" s="2" t="s">
        <v>15</v>
      </c>
      <c r="H816" s="2">
        <f>IF(AND(B816&gt;=GI_Report!$C$4,B816&lt;=GI_Report!$E$4),1,0)</f>
        <v>0</v>
      </c>
      <c r="I816" s="2">
        <f>IF(GI_Report!$C$6="All",1,IF(C816=GI_Report!$C$6,1,0))</f>
        <v>1</v>
      </c>
      <c r="J816" s="2">
        <f>IF(GI_Report!$F$6="All",1,IF(E816=GI_Report!$F$6,1,0))</f>
        <v>1</v>
      </c>
      <c r="K816" s="2" t="str">
        <f>IF(AND(H816=1,I816=1,J816=1),COUNTIFS($H$2:H816,1,$I$2:I816,1,$J$2:J816,1),"")</f>
        <v/>
      </c>
    </row>
    <row r="817" spans="1:11" ht="14.5" x14ac:dyDescent="0.35">
      <c r="A817" s="2" t="s">
        <v>2877</v>
      </c>
      <c r="B817" s="5">
        <v>46108</v>
      </c>
      <c r="C817" s="2" t="s">
        <v>2078</v>
      </c>
      <c r="D817" s="2" t="s">
        <v>164</v>
      </c>
      <c r="E817" s="3" t="s">
        <v>165</v>
      </c>
      <c r="F817" s="2">
        <v>12</v>
      </c>
      <c r="G817" s="2" t="s">
        <v>121</v>
      </c>
      <c r="H817" s="2">
        <f>IF(AND(B817&gt;=GI_Report!$C$4,B817&lt;=GI_Report!$E$4),1,0)</f>
        <v>0</v>
      </c>
      <c r="I817" s="2">
        <f>IF(GI_Report!$C$6="All",1,IF(C817=GI_Report!$C$6,1,0))</f>
        <v>1</v>
      </c>
      <c r="J817" s="2">
        <f>IF(GI_Report!$F$6="All",1,IF(E817=GI_Report!$F$6,1,0))</f>
        <v>1</v>
      </c>
      <c r="K817" s="2" t="str">
        <f>IF(AND(H817=1,I817=1,J817=1),COUNTIFS($H$2:H817,1,$I$2:I817,1,$J$2:J817,1),"")</f>
        <v/>
      </c>
    </row>
    <row r="818" spans="1:11" ht="14.5" x14ac:dyDescent="0.35">
      <c r="A818" s="2" t="s">
        <v>2878</v>
      </c>
      <c r="B818" s="5">
        <v>46087</v>
      </c>
      <c r="C818" s="2" t="s">
        <v>2097</v>
      </c>
      <c r="D818" s="2" t="s">
        <v>21</v>
      </c>
      <c r="E818" s="3" t="s">
        <v>22</v>
      </c>
      <c r="F818" s="2">
        <v>20</v>
      </c>
      <c r="G818" s="2" t="s">
        <v>15</v>
      </c>
      <c r="H818" s="2">
        <f>IF(AND(B818&gt;=GI_Report!$C$4,B818&lt;=GI_Report!$E$4),1,0)</f>
        <v>0</v>
      </c>
      <c r="I818" s="2">
        <f>IF(GI_Report!$C$6="All",1,IF(C818=GI_Report!$C$6,1,0))</f>
        <v>1</v>
      </c>
      <c r="J818" s="2">
        <f>IF(GI_Report!$F$6="All",1,IF(E818=GI_Report!$F$6,1,0))</f>
        <v>1</v>
      </c>
      <c r="K818" s="2" t="str">
        <f>IF(AND(H818=1,I818=1,J818=1),COUNTIFS($H$2:H818,1,$I$2:I818,1,$J$2:J818,1),"")</f>
        <v/>
      </c>
    </row>
    <row r="819" spans="1:11" ht="14.5" x14ac:dyDescent="0.35">
      <c r="A819" s="2" t="s">
        <v>2879</v>
      </c>
      <c r="B819" s="5">
        <v>46136</v>
      </c>
      <c r="C819" s="2" t="s">
        <v>2078</v>
      </c>
      <c r="D819" s="2" t="s">
        <v>337</v>
      </c>
      <c r="E819" s="3" t="s">
        <v>338</v>
      </c>
      <c r="F819" s="2">
        <v>12</v>
      </c>
      <c r="G819" s="2" t="s">
        <v>15</v>
      </c>
      <c r="H819" s="2">
        <f>IF(AND(B819&gt;=GI_Report!$C$4,B819&lt;=GI_Report!$E$4),1,0)</f>
        <v>0</v>
      </c>
      <c r="I819" s="2">
        <f>IF(GI_Report!$C$6="All",1,IF(C819=GI_Report!$C$6,1,0))</f>
        <v>1</v>
      </c>
      <c r="J819" s="2">
        <f>IF(GI_Report!$F$6="All",1,IF(E819=GI_Report!$F$6,1,0))</f>
        <v>1</v>
      </c>
      <c r="K819" s="2" t="str">
        <f>IF(AND(H819=1,I819=1,J819=1),COUNTIFS($H$2:H819,1,$I$2:I819,1,$J$2:J819,1),"")</f>
        <v/>
      </c>
    </row>
    <row r="820" spans="1:11" ht="14.5" x14ac:dyDescent="0.35">
      <c r="A820" s="2" t="s">
        <v>2880</v>
      </c>
      <c r="B820" s="5">
        <v>46055</v>
      </c>
      <c r="C820" s="2" t="s">
        <v>2049</v>
      </c>
      <c r="D820" s="2" t="s">
        <v>148</v>
      </c>
      <c r="E820" s="3" t="s">
        <v>149</v>
      </c>
      <c r="F820" s="2">
        <v>12</v>
      </c>
      <c r="G820" s="2" t="s">
        <v>121</v>
      </c>
      <c r="H820" s="2">
        <f>IF(AND(B820&gt;=GI_Report!$C$4,B820&lt;=GI_Report!$E$4),1,0)</f>
        <v>1</v>
      </c>
      <c r="I820" s="2">
        <f>IF(GI_Report!$C$6="All",1,IF(C820=GI_Report!$C$6,1,0))</f>
        <v>1</v>
      </c>
      <c r="J820" s="2">
        <f>IF(GI_Report!$F$6="All",1,IF(E820=GI_Report!$F$6,1,0))</f>
        <v>1</v>
      </c>
      <c r="K820" s="2">
        <f>IF(AND(H820=1,I820=1,J820=1),COUNTIFS($H$2:H820,1,$I$2:I820,1,$J$2:J820,1),"")</f>
        <v>126</v>
      </c>
    </row>
    <row r="821" spans="1:11" ht="14.5" x14ac:dyDescent="0.35">
      <c r="A821" s="2" t="s">
        <v>2881</v>
      </c>
      <c r="B821" s="5">
        <v>46183</v>
      </c>
      <c r="C821" s="2" t="s">
        <v>2305</v>
      </c>
      <c r="D821" s="2" t="s">
        <v>326</v>
      </c>
      <c r="E821" s="3" t="s">
        <v>327</v>
      </c>
      <c r="F821" s="2">
        <v>12</v>
      </c>
      <c r="G821" s="2" t="s">
        <v>15</v>
      </c>
      <c r="H821" s="2">
        <f>IF(AND(B821&gt;=GI_Report!$C$4,B821&lt;=GI_Report!$E$4),1,0)</f>
        <v>0</v>
      </c>
      <c r="I821" s="2">
        <f>IF(GI_Report!$C$6="All",1,IF(C821=GI_Report!$C$6,1,0))</f>
        <v>1</v>
      </c>
      <c r="J821" s="2">
        <f>IF(GI_Report!$F$6="All",1,IF(E821=GI_Report!$F$6,1,0))</f>
        <v>1</v>
      </c>
      <c r="K821" s="2" t="str">
        <f>IF(AND(H821=1,I821=1,J821=1),COUNTIFS($H$2:H821,1,$I$2:I821,1,$J$2:J821,1),"")</f>
        <v/>
      </c>
    </row>
    <row r="822" spans="1:11" ht="14.5" x14ac:dyDescent="0.35">
      <c r="A822" s="2" t="s">
        <v>2882</v>
      </c>
      <c r="B822" s="5">
        <v>46074</v>
      </c>
      <c r="C822" s="2" t="s">
        <v>1989</v>
      </c>
      <c r="D822" s="2" t="s">
        <v>212</v>
      </c>
      <c r="E822" s="3" t="s">
        <v>213</v>
      </c>
      <c r="F822" s="2">
        <v>48</v>
      </c>
      <c r="G822" s="2" t="s">
        <v>121</v>
      </c>
      <c r="H822" s="2">
        <f>IF(AND(B822&gt;=GI_Report!$C$4,B822&lt;=GI_Report!$E$4),1,0)</f>
        <v>1</v>
      </c>
      <c r="I822" s="2">
        <f>IF(GI_Report!$C$6="All",1,IF(C822=GI_Report!$C$6,1,0))</f>
        <v>1</v>
      </c>
      <c r="J822" s="2">
        <f>IF(GI_Report!$F$6="All",1,IF(E822=GI_Report!$F$6,1,0))</f>
        <v>1</v>
      </c>
      <c r="K822" s="2">
        <f>IF(AND(H822=1,I822=1,J822=1),COUNTIFS($H$2:H822,1,$I$2:I822,1,$J$2:J822,1),"")</f>
        <v>127</v>
      </c>
    </row>
    <row r="823" spans="1:11" ht="14.5" x14ac:dyDescent="0.35">
      <c r="A823" s="2" t="s">
        <v>2883</v>
      </c>
      <c r="B823" s="5">
        <v>46184</v>
      </c>
      <c r="C823" s="2" t="s">
        <v>2002</v>
      </c>
      <c r="D823" s="2" t="s">
        <v>25</v>
      </c>
      <c r="E823" s="3" t="s">
        <v>26</v>
      </c>
      <c r="F823" s="2">
        <v>48</v>
      </c>
      <c r="G823" s="2" t="s">
        <v>15</v>
      </c>
      <c r="H823" s="2">
        <f>IF(AND(B823&gt;=GI_Report!$C$4,B823&lt;=GI_Report!$E$4),1,0)</f>
        <v>0</v>
      </c>
      <c r="I823" s="2">
        <f>IF(GI_Report!$C$6="All",1,IF(C823=GI_Report!$C$6,1,0))</f>
        <v>1</v>
      </c>
      <c r="J823" s="2">
        <f>IF(GI_Report!$F$6="All",1,IF(E823=GI_Report!$F$6,1,0))</f>
        <v>1</v>
      </c>
      <c r="K823" s="2" t="str">
        <f>IF(AND(H823=1,I823=1,J823=1),COUNTIFS($H$2:H823,1,$I$2:I823,1,$J$2:J823,1),"")</f>
        <v/>
      </c>
    </row>
    <row r="824" spans="1:11" ht="14.5" x14ac:dyDescent="0.35">
      <c r="A824" s="2" t="s">
        <v>2884</v>
      </c>
      <c r="B824" s="5">
        <v>46067</v>
      </c>
      <c r="C824" s="2" t="s">
        <v>2112</v>
      </c>
      <c r="D824" s="2" t="s">
        <v>192</v>
      </c>
      <c r="E824" s="3" t="s">
        <v>193</v>
      </c>
      <c r="F824" s="2">
        <v>48</v>
      </c>
      <c r="G824" s="2" t="s">
        <v>121</v>
      </c>
      <c r="H824" s="2">
        <f>IF(AND(B824&gt;=GI_Report!$C$4,B824&lt;=GI_Report!$E$4),1,0)</f>
        <v>1</v>
      </c>
      <c r="I824" s="2">
        <f>IF(GI_Report!$C$6="All",1,IF(C824=GI_Report!$C$6,1,0))</f>
        <v>1</v>
      </c>
      <c r="J824" s="2">
        <f>IF(GI_Report!$F$6="All",1,IF(E824=GI_Report!$F$6,1,0))</f>
        <v>1</v>
      </c>
      <c r="K824" s="2">
        <f>IF(AND(H824=1,I824=1,J824=1),COUNTIFS($H$2:H824,1,$I$2:I824,1,$J$2:J824,1),"")</f>
        <v>128</v>
      </c>
    </row>
    <row r="825" spans="1:11" ht="14.5" x14ac:dyDescent="0.35">
      <c r="A825" s="2" t="s">
        <v>2885</v>
      </c>
      <c r="B825" s="5">
        <v>46138</v>
      </c>
      <c r="C825" s="2" t="s">
        <v>2000</v>
      </c>
      <c r="D825" s="2" t="s">
        <v>247</v>
      </c>
      <c r="E825" s="3" t="s">
        <v>248</v>
      </c>
      <c r="F825" s="2">
        <v>20</v>
      </c>
      <c r="G825" s="2" t="s">
        <v>121</v>
      </c>
      <c r="H825" s="2">
        <f>IF(AND(B825&gt;=GI_Report!$C$4,B825&lt;=GI_Report!$E$4),1,0)</f>
        <v>0</v>
      </c>
      <c r="I825" s="2">
        <f>IF(GI_Report!$C$6="All",1,IF(C825=GI_Report!$C$6,1,0))</f>
        <v>1</v>
      </c>
      <c r="J825" s="2">
        <f>IF(GI_Report!$F$6="All",1,IF(E825=GI_Report!$F$6,1,0))</f>
        <v>1</v>
      </c>
      <c r="K825" s="2" t="str">
        <f>IF(AND(H825=1,I825=1,J825=1),COUNTIFS($H$2:H825,1,$I$2:I825,1,$J$2:J825,1),"")</f>
        <v/>
      </c>
    </row>
    <row r="826" spans="1:11" ht="14.5" x14ac:dyDescent="0.35">
      <c r="A826" s="2" t="s">
        <v>2886</v>
      </c>
      <c r="B826" s="5">
        <v>46202</v>
      </c>
      <c r="C826" s="2" t="s">
        <v>2094</v>
      </c>
      <c r="D826" s="2" t="s">
        <v>274</v>
      </c>
      <c r="E826" s="3" t="s">
        <v>275</v>
      </c>
      <c r="F826" s="2">
        <v>20</v>
      </c>
      <c r="G826" s="2" t="s">
        <v>262</v>
      </c>
      <c r="H826" s="2">
        <f>IF(AND(B826&gt;=GI_Report!$C$4,B826&lt;=GI_Report!$E$4),1,0)</f>
        <v>0</v>
      </c>
      <c r="I826" s="2">
        <f>IF(GI_Report!$C$6="All",1,IF(C826=GI_Report!$C$6,1,0))</f>
        <v>1</v>
      </c>
      <c r="J826" s="2">
        <f>IF(GI_Report!$F$6="All",1,IF(E826=GI_Report!$F$6,1,0))</f>
        <v>1</v>
      </c>
      <c r="K826" s="2" t="str">
        <f>IF(AND(H826=1,I826=1,J826=1),COUNTIFS($H$2:H826,1,$I$2:I826,1,$J$2:J826,1),"")</f>
        <v/>
      </c>
    </row>
    <row r="827" spans="1:11" ht="14.5" x14ac:dyDescent="0.35">
      <c r="A827" s="2" t="s">
        <v>2887</v>
      </c>
      <c r="B827" s="5">
        <v>46102</v>
      </c>
      <c r="C827" s="2" t="s">
        <v>2529</v>
      </c>
      <c r="D827" s="2" t="s">
        <v>274</v>
      </c>
      <c r="E827" s="3" t="s">
        <v>275</v>
      </c>
      <c r="F827" s="2">
        <v>5</v>
      </c>
      <c r="G827" s="2" t="s">
        <v>262</v>
      </c>
      <c r="H827" s="2">
        <f>IF(AND(B827&gt;=GI_Report!$C$4,B827&lt;=GI_Report!$E$4),1,0)</f>
        <v>0</v>
      </c>
      <c r="I827" s="2">
        <f>IF(GI_Report!$C$6="All",1,IF(C827=GI_Report!$C$6,1,0))</f>
        <v>1</v>
      </c>
      <c r="J827" s="2">
        <f>IF(GI_Report!$F$6="All",1,IF(E827=GI_Report!$F$6,1,0))</f>
        <v>1</v>
      </c>
      <c r="K827" s="2" t="str">
        <f>IF(AND(H827=1,I827=1,J827=1),COUNTIFS($H$2:H827,1,$I$2:I827,1,$J$2:J827,1),"")</f>
        <v/>
      </c>
    </row>
    <row r="828" spans="1:11" ht="14.5" x14ac:dyDescent="0.35">
      <c r="A828" s="2" t="s">
        <v>2888</v>
      </c>
      <c r="B828" s="5">
        <v>46086</v>
      </c>
      <c r="C828" s="2" t="s">
        <v>2037</v>
      </c>
      <c r="D828" s="2" t="s">
        <v>194</v>
      </c>
      <c r="E828" s="3" t="s">
        <v>195</v>
      </c>
      <c r="F828" s="2">
        <v>48</v>
      </c>
      <c r="G828" s="2" t="s">
        <v>121</v>
      </c>
      <c r="H828" s="2">
        <f>IF(AND(B828&gt;=GI_Report!$C$4,B828&lt;=GI_Report!$E$4),1,0)</f>
        <v>0</v>
      </c>
      <c r="I828" s="2">
        <f>IF(GI_Report!$C$6="All",1,IF(C828=GI_Report!$C$6,1,0))</f>
        <v>1</v>
      </c>
      <c r="J828" s="2">
        <f>IF(GI_Report!$F$6="All",1,IF(E828=GI_Report!$F$6,1,0))</f>
        <v>1</v>
      </c>
      <c r="K828" s="2" t="str">
        <f>IF(AND(H828=1,I828=1,J828=1),COUNTIFS($H$2:H828,1,$I$2:I828,1,$J$2:J828,1),"")</f>
        <v/>
      </c>
    </row>
    <row r="829" spans="1:11" ht="14.5" x14ac:dyDescent="0.35">
      <c r="A829" s="2" t="s">
        <v>2889</v>
      </c>
      <c r="B829" s="5">
        <v>46054</v>
      </c>
      <c r="C829" s="2" t="s">
        <v>2097</v>
      </c>
      <c r="D829" s="2" t="s">
        <v>308</v>
      </c>
      <c r="E829" s="3" t="s">
        <v>309</v>
      </c>
      <c r="F829" s="2">
        <v>15</v>
      </c>
      <c r="G829" s="2" t="s">
        <v>15</v>
      </c>
      <c r="H829" s="2">
        <f>IF(AND(B829&gt;=GI_Report!$C$4,B829&lt;=GI_Report!$E$4),1,0)</f>
        <v>1</v>
      </c>
      <c r="I829" s="2">
        <f>IF(GI_Report!$C$6="All",1,IF(C829=GI_Report!$C$6,1,0))</f>
        <v>1</v>
      </c>
      <c r="J829" s="2">
        <f>IF(GI_Report!$F$6="All",1,IF(E829=GI_Report!$F$6,1,0))</f>
        <v>1</v>
      </c>
      <c r="K829" s="2">
        <f>IF(AND(H829=1,I829=1,J829=1),COUNTIFS($H$2:H829,1,$I$2:I829,1,$J$2:J829,1),"")</f>
        <v>129</v>
      </c>
    </row>
    <row r="830" spans="1:11" ht="14.5" x14ac:dyDescent="0.35">
      <c r="A830" s="2" t="s">
        <v>2890</v>
      </c>
      <c r="B830" s="5">
        <v>46041</v>
      </c>
      <c r="C830" s="2" t="s">
        <v>2058</v>
      </c>
      <c r="D830" s="2" t="s">
        <v>196</v>
      </c>
      <c r="E830" s="3" t="s">
        <v>197</v>
      </c>
      <c r="F830" s="2">
        <v>12</v>
      </c>
      <c r="G830" s="2" t="s">
        <v>121</v>
      </c>
      <c r="H830" s="2">
        <f>IF(AND(B830&gt;=GI_Report!$C$4,B830&lt;=GI_Report!$E$4),1,0)</f>
        <v>0</v>
      </c>
      <c r="I830" s="2">
        <f>IF(GI_Report!$C$6="All",1,IF(C830=GI_Report!$C$6,1,0))</f>
        <v>1</v>
      </c>
      <c r="J830" s="2">
        <f>IF(GI_Report!$F$6="All",1,IF(E830=GI_Report!$F$6,1,0))</f>
        <v>1</v>
      </c>
      <c r="K830" s="2" t="str">
        <f>IF(AND(H830=1,I830=1,J830=1),COUNTIFS($H$2:H830,1,$I$2:I830,1,$J$2:J830,1),"")</f>
        <v/>
      </c>
    </row>
    <row r="831" spans="1:11" ht="14.5" x14ac:dyDescent="0.35">
      <c r="A831" s="2" t="s">
        <v>2891</v>
      </c>
      <c r="B831" s="5">
        <v>46063</v>
      </c>
      <c r="C831" s="2" t="s">
        <v>2094</v>
      </c>
      <c r="D831" s="2" t="s">
        <v>245</v>
      </c>
      <c r="E831" s="3" t="s">
        <v>246</v>
      </c>
      <c r="F831" s="2">
        <v>30</v>
      </c>
      <c r="G831" s="2" t="s">
        <v>121</v>
      </c>
      <c r="H831" s="2">
        <f>IF(AND(B831&gt;=GI_Report!$C$4,B831&lt;=GI_Report!$E$4),1,0)</f>
        <v>1</v>
      </c>
      <c r="I831" s="2">
        <f>IF(GI_Report!$C$6="All",1,IF(C831=GI_Report!$C$6,1,0))</f>
        <v>1</v>
      </c>
      <c r="J831" s="2">
        <f>IF(GI_Report!$F$6="All",1,IF(E831=GI_Report!$F$6,1,0))</f>
        <v>1</v>
      </c>
      <c r="K831" s="2">
        <f>IF(AND(H831=1,I831=1,J831=1),COUNTIFS($H$2:H831,1,$I$2:I831,1,$J$2:J831,1),"")</f>
        <v>130</v>
      </c>
    </row>
    <row r="832" spans="1:11" ht="14.5" x14ac:dyDescent="0.35">
      <c r="A832" s="2" t="s">
        <v>2892</v>
      </c>
      <c r="B832" s="5">
        <v>46054</v>
      </c>
      <c r="C832" s="2" t="s">
        <v>2025</v>
      </c>
      <c r="D832" s="2" t="s">
        <v>442</v>
      </c>
      <c r="E832" s="3" t="s">
        <v>443</v>
      </c>
      <c r="F832" s="2">
        <v>10</v>
      </c>
      <c r="G832" s="2" t="s">
        <v>121</v>
      </c>
      <c r="H832" s="2">
        <f>IF(AND(B832&gt;=GI_Report!$C$4,B832&lt;=GI_Report!$E$4),1,0)</f>
        <v>1</v>
      </c>
      <c r="I832" s="2">
        <f>IF(GI_Report!$C$6="All",1,IF(C832=GI_Report!$C$6,1,0))</f>
        <v>1</v>
      </c>
      <c r="J832" s="2">
        <f>IF(GI_Report!$F$6="All",1,IF(E832=GI_Report!$F$6,1,0))</f>
        <v>1</v>
      </c>
      <c r="K832" s="2">
        <f>IF(AND(H832=1,I832=1,J832=1),COUNTIFS($H$2:H832,1,$I$2:I832,1,$J$2:J832,1),"")</f>
        <v>131</v>
      </c>
    </row>
    <row r="833" spans="1:11" ht="14.5" x14ac:dyDescent="0.35">
      <c r="A833" s="2" t="s">
        <v>2893</v>
      </c>
      <c r="B833" s="5">
        <v>46036</v>
      </c>
      <c r="C833" s="2" t="s">
        <v>2043</v>
      </c>
      <c r="D833" s="2" t="s">
        <v>272</v>
      </c>
      <c r="E833" s="3" t="s">
        <v>273</v>
      </c>
      <c r="F833" s="2">
        <v>5</v>
      </c>
      <c r="G833" s="2" t="s">
        <v>262</v>
      </c>
      <c r="H833" s="2">
        <f>IF(AND(B833&gt;=GI_Report!$C$4,B833&lt;=GI_Report!$E$4),1,0)</f>
        <v>0</v>
      </c>
      <c r="I833" s="2">
        <f>IF(GI_Report!$C$6="All",1,IF(C833=GI_Report!$C$6,1,0))</f>
        <v>1</v>
      </c>
      <c r="J833" s="2">
        <f>IF(GI_Report!$F$6="All",1,IF(E833=GI_Report!$F$6,1,0))</f>
        <v>1</v>
      </c>
      <c r="K833" s="2" t="str">
        <f>IF(AND(H833=1,I833=1,J833=1),COUNTIFS($H$2:H833,1,$I$2:I833,1,$J$2:J833,1),"")</f>
        <v/>
      </c>
    </row>
    <row r="834" spans="1:11" ht="14.5" x14ac:dyDescent="0.35">
      <c r="A834" s="2" t="s">
        <v>2894</v>
      </c>
      <c r="B834" s="5">
        <v>46167</v>
      </c>
      <c r="C834" s="2" t="s">
        <v>2115</v>
      </c>
      <c r="D834" s="2" t="s">
        <v>415</v>
      </c>
      <c r="E834" s="3" t="s">
        <v>416</v>
      </c>
      <c r="F834" s="2">
        <v>10</v>
      </c>
      <c r="G834" s="2" t="s">
        <v>121</v>
      </c>
      <c r="H834" s="2">
        <f>IF(AND(B834&gt;=GI_Report!$C$4,B834&lt;=GI_Report!$E$4),1,0)</f>
        <v>0</v>
      </c>
      <c r="I834" s="2">
        <f>IF(GI_Report!$C$6="All",1,IF(C834=GI_Report!$C$6,1,0))</f>
        <v>1</v>
      </c>
      <c r="J834" s="2">
        <f>IF(GI_Report!$F$6="All",1,IF(E834=GI_Report!$F$6,1,0))</f>
        <v>1</v>
      </c>
      <c r="K834" s="2" t="str">
        <f>IF(AND(H834=1,I834=1,J834=1),COUNTIFS($H$2:H834,1,$I$2:I834,1,$J$2:J834,1),"")</f>
        <v/>
      </c>
    </row>
    <row r="835" spans="1:11" ht="14.5" x14ac:dyDescent="0.35">
      <c r="A835" s="2" t="s">
        <v>2895</v>
      </c>
      <c r="B835" s="5">
        <v>46140</v>
      </c>
      <c r="C835" s="2" t="s">
        <v>2257</v>
      </c>
      <c r="D835" s="2" t="s">
        <v>322</v>
      </c>
      <c r="E835" s="3" t="s">
        <v>323</v>
      </c>
      <c r="F835" s="2">
        <v>20</v>
      </c>
      <c r="G835" s="2" t="s">
        <v>15</v>
      </c>
      <c r="H835" s="2">
        <f>IF(AND(B835&gt;=GI_Report!$C$4,B835&lt;=GI_Report!$E$4),1,0)</f>
        <v>0</v>
      </c>
      <c r="I835" s="2">
        <f>IF(GI_Report!$C$6="All",1,IF(C835=GI_Report!$C$6,1,0))</f>
        <v>1</v>
      </c>
      <c r="J835" s="2">
        <f>IF(GI_Report!$F$6="All",1,IF(E835=GI_Report!$F$6,1,0))</f>
        <v>1</v>
      </c>
      <c r="K835" s="2" t="str">
        <f>IF(AND(H835=1,I835=1,J835=1),COUNTIFS($H$2:H835,1,$I$2:I835,1,$J$2:J835,1),"")</f>
        <v/>
      </c>
    </row>
    <row r="836" spans="1:11" ht="14.5" x14ac:dyDescent="0.35">
      <c r="A836" s="2" t="s">
        <v>2896</v>
      </c>
      <c r="B836" s="5">
        <v>46129</v>
      </c>
      <c r="C836" s="2" t="s">
        <v>2281</v>
      </c>
      <c r="D836" s="2" t="s">
        <v>282</v>
      </c>
      <c r="E836" s="3" t="s">
        <v>283</v>
      </c>
      <c r="F836" s="2">
        <v>20</v>
      </c>
      <c r="G836" s="2" t="s">
        <v>262</v>
      </c>
      <c r="H836" s="2">
        <f>IF(AND(B836&gt;=GI_Report!$C$4,B836&lt;=GI_Report!$E$4),1,0)</f>
        <v>0</v>
      </c>
      <c r="I836" s="2">
        <f>IF(GI_Report!$C$6="All",1,IF(C836=GI_Report!$C$6,1,0))</f>
        <v>1</v>
      </c>
      <c r="J836" s="2">
        <f>IF(GI_Report!$F$6="All",1,IF(E836=GI_Report!$F$6,1,0))</f>
        <v>1</v>
      </c>
      <c r="K836" s="2" t="str">
        <f>IF(AND(H836=1,I836=1,J836=1),COUNTIFS($H$2:H836,1,$I$2:I836,1,$J$2:J836,1),"")</f>
        <v/>
      </c>
    </row>
    <row r="837" spans="1:11" ht="14.5" x14ac:dyDescent="0.35">
      <c r="A837" s="2" t="s">
        <v>2897</v>
      </c>
      <c r="B837" s="5">
        <v>46121</v>
      </c>
      <c r="C837" s="2" t="s">
        <v>2025</v>
      </c>
      <c r="D837" s="2" t="s">
        <v>407</v>
      </c>
      <c r="E837" s="3" t="s">
        <v>408</v>
      </c>
      <c r="F837" s="2">
        <v>20</v>
      </c>
      <c r="G837" s="2" t="s">
        <v>121</v>
      </c>
      <c r="H837" s="2">
        <f>IF(AND(B837&gt;=GI_Report!$C$4,B837&lt;=GI_Report!$E$4),1,0)</f>
        <v>0</v>
      </c>
      <c r="I837" s="2">
        <f>IF(GI_Report!$C$6="All",1,IF(C837=GI_Report!$C$6,1,0))</f>
        <v>1</v>
      </c>
      <c r="J837" s="2">
        <f>IF(GI_Report!$F$6="All",1,IF(E837=GI_Report!$F$6,1,0))</f>
        <v>1</v>
      </c>
      <c r="K837" s="2" t="str">
        <f>IF(AND(H837=1,I837=1,J837=1),COUNTIFS($H$2:H837,1,$I$2:I837,1,$J$2:J837,1),"")</f>
        <v/>
      </c>
    </row>
    <row r="838" spans="1:11" ht="14.5" x14ac:dyDescent="0.35">
      <c r="A838" s="2" t="s">
        <v>2898</v>
      </c>
      <c r="B838" s="5">
        <v>46068</v>
      </c>
      <c r="C838" s="2" t="s">
        <v>2281</v>
      </c>
      <c r="D838" s="2" t="s">
        <v>367</v>
      </c>
      <c r="E838" s="3" t="s">
        <v>368</v>
      </c>
      <c r="F838" s="2">
        <v>5</v>
      </c>
      <c r="G838" s="2" t="s">
        <v>15</v>
      </c>
      <c r="H838" s="2">
        <f>IF(AND(B838&gt;=GI_Report!$C$4,B838&lt;=GI_Report!$E$4),1,0)</f>
        <v>1</v>
      </c>
      <c r="I838" s="2">
        <f>IF(GI_Report!$C$6="All",1,IF(C838=GI_Report!$C$6,1,0))</f>
        <v>1</v>
      </c>
      <c r="J838" s="2">
        <f>IF(GI_Report!$F$6="All",1,IF(E838=GI_Report!$F$6,1,0))</f>
        <v>1</v>
      </c>
      <c r="K838" s="2">
        <f>IF(AND(H838=1,I838=1,J838=1),COUNTIFS($H$2:H838,1,$I$2:I838,1,$J$2:J838,1),"")</f>
        <v>132</v>
      </c>
    </row>
    <row r="839" spans="1:11" ht="14.5" x14ac:dyDescent="0.35">
      <c r="A839" s="2" t="s">
        <v>2899</v>
      </c>
      <c r="B839" s="5">
        <v>46162</v>
      </c>
      <c r="C839" s="2" t="s">
        <v>2023</v>
      </c>
      <c r="D839" s="2" t="s">
        <v>320</v>
      </c>
      <c r="E839" s="3" t="s">
        <v>321</v>
      </c>
      <c r="F839" s="2">
        <v>15</v>
      </c>
      <c r="G839" s="2" t="s">
        <v>15</v>
      </c>
      <c r="H839" s="2">
        <f>IF(AND(B839&gt;=GI_Report!$C$4,B839&lt;=GI_Report!$E$4),1,0)</f>
        <v>0</v>
      </c>
      <c r="I839" s="2">
        <f>IF(GI_Report!$C$6="All",1,IF(C839=GI_Report!$C$6,1,0))</f>
        <v>1</v>
      </c>
      <c r="J839" s="2">
        <f>IF(GI_Report!$F$6="All",1,IF(E839=GI_Report!$F$6,1,0))</f>
        <v>1</v>
      </c>
      <c r="K839" s="2" t="str">
        <f>IF(AND(H839=1,I839=1,J839=1),COUNTIFS($H$2:H839,1,$I$2:I839,1,$J$2:J839,1),"")</f>
        <v/>
      </c>
    </row>
    <row r="840" spans="1:11" ht="14.5" x14ac:dyDescent="0.35">
      <c r="A840" s="2" t="s">
        <v>2900</v>
      </c>
      <c r="B840" s="5">
        <v>46068</v>
      </c>
      <c r="C840" s="2" t="s">
        <v>2070</v>
      </c>
      <c r="D840" s="2" t="s">
        <v>65</v>
      </c>
      <c r="E840" s="3" t="s">
        <v>66</v>
      </c>
      <c r="F840" s="2">
        <v>30</v>
      </c>
      <c r="G840" s="2" t="s">
        <v>15</v>
      </c>
      <c r="H840" s="2">
        <f>IF(AND(B840&gt;=GI_Report!$C$4,B840&lt;=GI_Report!$E$4),1,0)</f>
        <v>1</v>
      </c>
      <c r="I840" s="2">
        <f>IF(GI_Report!$C$6="All",1,IF(C840=GI_Report!$C$6,1,0))</f>
        <v>1</v>
      </c>
      <c r="J840" s="2">
        <f>IF(GI_Report!$F$6="All",1,IF(E840=GI_Report!$F$6,1,0))</f>
        <v>1</v>
      </c>
      <c r="K840" s="2">
        <f>IF(AND(H840=1,I840=1,J840=1),COUNTIFS($H$2:H840,1,$I$2:I840,1,$J$2:J840,1),"")</f>
        <v>133</v>
      </c>
    </row>
    <row r="841" spans="1:11" ht="14.5" x14ac:dyDescent="0.35">
      <c r="A841" s="2" t="s">
        <v>2901</v>
      </c>
      <c r="B841" s="5">
        <v>46074</v>
      </c>
      <c r="C841" s="2" t="s">
        <v>1989</v>
      </c>
      <c r="D841" s="2" t="s">
        <v>151</v>
      </c>
      <c r="E841" s="3" t="s">
        <v>152</v>
      </c>
      <c r="F841" s="2">
        <v>20</v>
      </c>
      <c r="G841" s="2" t="s">
        <v>121</v>
      </c>
      <c r="H841" s="2">
        <f>IF(AND(B841&gt;=GI_Report!$C$4,B841&lt;=GI_Report!$E$4),1,0)</f>
        <v>1</v>
      </c>
      <c r="I841" s="2">
        <f>IF(GI_Report!$C$6="All",1,IF(C841=GI_Report!$C$6,1,0))</f>
        <v>1</v>
      </c>
      <c r="J841" s="2">
        <f>IF(GI_Report!$F$6="All",1,IF(E841=GI_Report!$F$6,1,0))</f>
        <v>1</v>
      </c>
      <c r="K841" s="2">
        <f>IF(AND(H841=1,I841=1,J841=1),COUNTIFS($H$2:H841,1,$I$2:I841,1,$J$2:J841,1),"")</f>
        <v>134</v>
      </c>
    </row>
    <row r="842" spans="1:11" ht="14.5" x14ac:dyDescent="0.35">
      <c r="A842" s="2" t="s">
        <v>2902</v>
      </c>
      <c r="B842" s="5">
        <v>46094</v>
      </c>
      <c r="C842" s="2" t="s">
        <v>2078</v>
      </c>
      <c r="D842" s="2" t="s">
        <v>301</v>
      </c>
      <c r="E842" s="3" t="s">
        <v>302</v>
      </c>
      <c r="F842" s="2">
        <v>30</v>
      </c>
      <c r="G842" s="2" t="s">
        <v>262</v>
      </c>
      <c r="H842" s="2">
        <f>IF(AND(B842&gt;=GI_Report!$C$4,B842&lt;=GI_Report!$E$4),1,0)</f>
        <v>0</v>
      </c>
      <c r="I842" s="2">
        <f>IF(GI_Report!$C$6="All",1,IF(C842=GI_Report!$C$6,1,0))</f>
        <v>1</v>
      </c>
      <c r="J842" s="2">
        <f>IF(GI_Report!$F$6="All",1,IF(E842=GI_Report!$F$6,1,0))</f>
        <v>1</v>
      </c>
      <c r="K842" s="2" t="str">
        <f>IF(AND(H842=1,I842=1,J842=1),COUNTIFS($H$2:H842,1,$I$2:I842,1,$J$2:J842,1),"")</f>
        <v/>
      </c>
    </row>
    <row r="843" spans="1:11" ht="14.5" x14ac:dyDescent="0.35">
      <c r="A843" s="2" t="s">
        <v>2903</v>
      </c>
      <c r="B843" s="5">
        <v>46127</v>
      </c>
      <c r="C843" s="2" t="s">
        <v>2014</v>
      </c>
      <c r="D843" s="2" t="s">
        <v>168</v>
      </c>
      <c r="E843" s="3" t="s">
        <v>169</v>
      </c>
      <c r="F843" s="2">
        <v>30</v>
      </c>
      <c r="G843" s="2" t="s">
        <v>121</v>
      </c>
      <c r="H843" s="2">
        <f>IF(AND(B843&gt;=GI_Report!$C$4,B843&lt;=GI_Report!$E$4),1,0)</f>
        <v>0</v>
      </c>
      <c r="I843" s="2">
        <f>IF(GI_Report!$C$6="All",1,IF(C843=GI_Report!$C$6,1,0))</f>
        <v>1</v>
      </c>
      <c r="J843" s="2">
        <f>IF(GI_Report!$F$6="All",1,IF(E843=GI_Report!$F$6,1,0))</f>
        <v>1</v>
      </c>
      <c r="K843" s="2" t="str">
        <f>IF(AND(H843=1,I843=1,J843=1),COUNTIFS($H$2:H843,1,$I$2:I843,1,$J$2:J843,1),"")</f>
        <v/>
      </c>
    </row>
    <row r="844" spans="1:11" ht="14.5" x14ac:dyDescent="0.35">
      <c r="A844" s="2" t="s">
        <v>2904</v>
      </c>
      <c r="B844" s="5">
        <v>46030</v>
      </c>
      <c r="C844" s="2" t="s">
        <v>2120</v>
      </c>
      <c r="D844" s="2" t="s">
        <v>170</v>
      </c>
      <c r="E844" s="3" t="s">
        <v>171</v>
      </c>
      <c r="F844" s="2">
        <v>10</v>
      </c>
      <c r="G844" s="2" t="s">
        <v>121</v>
      </c>
      <c r="H844" s="2">
        <f>IF(AND(B844&gt;=GI_Report!$C$4,B844&lt;=GI_Report!$E$4),1,0)</f>
        <v>0</v>
      </c>
      <c r="I844" s="2">
        <f>IF(GI_Report!$C$6="All",1,IF(C844=GI_Report!$C$6,1,0))</f>
        <v>1</v>
      </c>
      <c r="J844" s="2">
        <f>IF(GI_Report!$F$6="All",1,IF(E844=GI_Report!$F$6,1,0))</f>
        <v>1</v>
      </c>
      <c r="K844" s="2" t="str">
        <f>IF(AND(H844=1,I844=1,J844=1),COUNTIFS($H$2:H844,1,$I$2:I844,1,$J$2:J844,1),"")</f>
        <v/>
      </c>
    </row>
    <row r="845" spans="1:11" ht="14.5" x14ac:dyDescent="0.35">
      <c r="A845" s="2" t="s">
        <v>2905</v>
      </c>
      <c r="B845" s="5">
        <v>46171</v>
      </c>
      <c r="C845" s="2" t="s">
        <v>2158</v>
      </c>
      <c r="D845" s="2" t="s">
        <v>462</v>
      </c>
      <c r="E845" s="3" t="s">
        <v>463</v>
      </c>
      <c r="F845" s="2">
        <v>30</v>
      </c>
      <c r="G845" s="2" t="s">
        <v>121</v>
      </c>
      <c r="H845" s="2">
        <f>IF(AND(B845&gt;=GI_Report!$C$4,B845&lt;=GI_Report!$E$4),1,0)</f>
        <v>0</v>
      </c>
      <c r="I845" s="2">
        <f>IF(GI_Report!$C$6="All",1,IF(C845=GI_Report!$C$6,1,0))</f>
        <v>1</v>
      </c>
      <c r="J845" s="2">
        <f>IF(GI_Report!$F$6="All",1,IF(E845=GI_Report!$F$6,1,0))</f>
        <v>1</v>
      </c>
      <c r="K845" s="2" t="str">
        <f>IF(AND(H845=1,I845=1,J845=1),COUNTIFS($H$2:H845,1,$I$2:I845,1,$J$2:J845,1),"")</f>
        <v/>
      </c>
    </row>
    <row r="846" spans="1:11" ht="14.5" x14ac:dyDescent="0.35">
      <c r="A846" s="2" t="s">
        <v>2906</v>
      </c>
      <c r="B846" s="5">
        <v>46194</v>
      </c>
      <c r="C846" s="2" t="s">
        <v>1995</v>
      </c>
      <c r="D846" s="2" t="s">
        <v>108</v>
      </c>
      <c r="E846" s="3" t="s">
        <v>109</v>
      </c>
      <c r="F846" s="2">
        <v>24</v>
      </c>
      <c r="G846" s="2" t="s">
        <v>15</v>
      </c>
      <c r="H846" s="2">
        <f>IF(AND(B846&gt;=GI_Report!$C$4,B846&lt;=GI_Report!$E$4),1,0)</f>
        <v>0</v>
      </c>
      <c r="I846" s="2">
        <f>IF(GI_Report!$C$6="All",1,IF(C846=GI_Report!$C$6,1,0))</f>
        <v>1</v>
      </c>
      <c r="J846" s="2">
        <f>IF(GI_Report!$F$6="All",1,IF(E846=GI_Report!$F$6,1,0))</f>
        <v>1</v>
      </c>
      <c r="K846" s="2" t="str">
        <f>IF(AND(H846=1,I846=1,J846=1),COUNTIFS($H$2:H846,1,$I$2:I846,1,$J$2:J846,1),"")</f>
        <v/>
      </c>
    </row>
    <row r="847" spans="1:11" ht="14.5" x14ac:dyDescent="0.35">
      <c r="A847" s="2" t="s">
        <v>2907</v>
      </c>
      <c r="B847" s="5">
        <v>46063</v>
      </c>
      <c r="C847" s="2" t="s">
        <v>2065</v>
      </c>
      <c r="D847" s="2" t="s">
        <v>25</v>
      </c>
      <c r="E847" s="3" t="s">
        <v>26</v>
      </c>
      <c r="F847" s="2">
        <v>60</v>
      </c>
      <c r="G847" s="2" t="s">
        <v>15</v>
      </c>
      <c r="H847" s="2">
        <f>IF(AND(B847&gt;=GI_Report!$C$4,B847&lt;=GI_Report!$E$4),1,0)</f>
        <v>1</v>
      </c>
      <c r="I847" s="2">
        <f>IF(GI_Report!$C$6="All",1,IF(C847=GI_Report!$C$6,1,0))</f>
        <v>1</v>
      </c>
      <c r="J847" s="2">
        <f>IF(GI_Report!$F$6="All",1,IF(E847=GI_Report!$F$6,1,0))</f>
        <v>1</v>
      </c>
      <c r="K847" s="2">
        <f>IF(AND(H847=1,I847=1,J847=1),COUNTIFS($H$2:H847,1,$I$2:I847,1,$J$2:J847,1),"")</f>
        <v>135</v>
      </c>
    </row>
    <row r="848" spans="1:11" ht="14.5" x14ac:dyDescent="0.35">
      <c r="A848" s="2" t="s">
        <v>2908</v>
      </c>
      <c r="B848" s="5">
        <v>46162</v>
      </c>
      <c r="C848" s="2" t="s">
        <v>1991</v>
      </c>
      <c r="D848" s="2" t="s">
        <v>380</v>
      </c>
      <c r="E848" s="3" t="s">
        <v>381</v>
      </c>
      <c r="F848" s="2">
        <v>36</v>
      </c>
      <c r="G848" s="2" t="s">
        <v>121</v>
      </c>
      <c r="H848" s="2">
        <f>IF(AND(B848&gt;=GI_Report!$C$4,B848&lt;=GI_Report!$E$4),1,0)</f>
        <v>0</v>
      </c>
      <c r="I848" s="2">
        <f>IF(GI_Report!$C$6="All",1,IF(C848=GI_Report!$C$6,1,0))</f>
        <v>1</v>
      </c>
      <c r="J848" s="2">
        <f>IF(GI_Report!$F$6="All",1,IF(E848=GI_Report!$F$6,1,0))</f>
        <v>1</v>
      </c>
      <c r="K848" s="2" t="str">
        <f>IF(AND(H848=1,I848=1,J848=1),COUNTIFS($H$2:H848,1,$I$2:I848,1,$J$2:J848,1),"")</f>
        <v/>
      </c>
    </row>
    <row r="849" spans="1:11" ht="14.5" x14ac:dyDescent="0.35">
      <c r="A849" s="2" t="s">
        <v>2909</v>
      </c>
      <c r="B849" s="5">
        <v>46089</v>
      </c>
      <c r="C849" s="2" t="s">
        <v>2047</v>
      </c>
      <c r="D849" s="2" t="s">
        <v>39</v>
      </c>
      <c r="E849" s="3" t="s">
        <v>40</v>
      </c>
      <c r="F849" s="2">
        <v>48</v>
      </c>
      <c r="G849" s="2" t="s">
        <v>15</v>
      </c>
      <c r="H849" s="2">
        <f>IF(AND(B849&gt;=GI_Report!$C$4,B849&lt;=GI_Report!$E$4),1,0)</f>
        <v>0</v>
      </c>
      <c r="I849" s="2">
        <f>IF(GI_Report!$C$6="All",1,IF(C849=GI_Report!$C$6,1,0))</f>
        <v>1</v>
      </c>
      <c r="J849" s="2">
        <f>IF(GI_Report!$F$6="All",1,IF(E849=GI_Report!$F$6,1,0))</f>
        <v>1</v>
      </c>
      <c r="K849" s="2" t="str">
        <f>IF(AND(H849=1,I849=1,J849=1),COUNTIFS($H$2:H849,1,$I$2:I849,1,$J$2:J849,1),"")</f>
        <v/>
      </c>
    </row>
    <row r="850" spans="1:11" ht="14.5" x14ac:dyDescent="0.35">
      <c r="A850" s="2" t="s">
        <v>2910</v>
      </c>
      <c r="B850" s="5">
        <v>46140</v>
      </c>
      <c r="C850" s="2" t="s">
        <v>2002</v>
      </c>
      <c r="D850" s="2" t="s">
        <v>228</v>
      </c>
      <c r="E850" s="3" t="s">
        <v>229</v>
      </c>
      <c r="F850" s="2">
        <v>12</v>
      </c>
      <c r="G850" s="2" t="s">
        <v>121</v>
      </c>
      <c r="H850" s="2">
        <f>IF(AND(B850&gt;=GI_Report!$C$4,B850&lt;=GI_Report!$E$4),1,0)</f>
        <v>0</v>
      </c>
      <c r="I850" s="2">
        <f>IF(GI_Report!$C$6="All",1,IF(C850=GI_Report!$C$6,1,0))</f>
        <v>1</v>
      </c>
      <c r="J850" s="2">
        <f>IF(GI_Report!$F$6="All",1,IF(E850=GI_Report!$F$6,1,0))</f>
        <v>1</v>
      </c>
      <c r="K850" s="2" t="str">
        <f>IF(AND(H850=1,I850=1,J850=1),COUNTIFS($H$2:H850,1,$I$2:I850,1,$J$2:J850,1),"")</f>
        <v/>
      </c>
    </row>
    <row r="851" spans="1:11" ht="14.5" x14ac:dyDescent="0.35">
      <c r="A851" s="2" t="s">
        <v>2911</v>
      </c>
      <c r="B851" s="5">
        <v>46152</v>
      </c>
      <c r="C851" s="2" t="s">
        <v>1998</v>
      </c>
      <c r="D851" s="2" t="s">
        <v>324</v>
      </c>
      <c r="E851" s="3" t="s">
        <v>325</v>
      </c>
      <c r="F851" s="2">
        <v>48</v>
      </c>
      <c r="G851" s="2" t="s">
        <v>15</v>
      </c>
      <c r="H851" s="2">
        <f>IF(AND(B851&gt;=GI_Report!$C$4,B851&lt;=GI_Report!$E$4),1,0)</f>
        <v>0</v>
      </c>
      <c r="I851" s="2">
        <f>IF(GI_Report!$C$6="All",1,IF(C851=GI_Report!$C$6,1,0))</f>
        <v>1</v>
      </c>
      <c r="J851" s="2">
        <f>IF(GI_Report!$F$6="All",1,IF(E851=GI_Report!$F$6,1,0))</f>
        <v>1</v>
      </c>
      <c r="K851" s="2" t="str">
        <f>IF(AND(H851=1,I851=1,J851=1),COUNTIFS($H$2:H851,1,$I$2:I851,1,$J$2:J851,1),"")</f>
        <v/>
      </c>
    </row>
    <row r="852" spans="1:11" ht="14.5" x14ac:dyDescent="0.35">
      <c r="A852" s="2" t="s">
        <v>2912</v>
      </c>
      <c r="B852" s="5">
        <v>46024</v>
      </c>
      <c r="C852" s="2" t="s">
        <v>1983</v>
      </c>
      <c r="D852" s="2" t="s">
        <v>28</v>
      </c>
      <c r="E852" s="3" t="s">
        <v>29</v>
      </c>
      <c r="F852" s="2">
        <v>48</v>
      </c>
      <c r="G852" s="2" t="s">
        <v>15</v>
      </c>
      <c r="H852" s="2">
        <f>IF(AND(B852&gt;=GI_Report!$C$4,B852&lt;=GI_Report!$E$4),1,0)</f>
        <v>0</v>
      </c>
      <c r="I852" s="2">
        <f>IF(GI_Report!$C$6="All",1,IF(C852=GI_Report!$C$6,1,0))</f>
        <v>1</v>
      </c>
      <c r="J852" s="2">
        <f>IF(GI_Report!$F$6="All",1,IF(E852=GI_Report!$F$6,1,0))</f>
        <v>1</v>
      </c>
      <c r="K852" s="2" t="str">
        <f>IF(AND(H852=1,I852=1,J852=1),COUNTIFS($H$2:H852,1,$I$2:I852,1,$J$2:J852,1),"")</f>
        <v/>
      </c>
    </row>
    <row r="853" spans="1:11" ht="14.5" x14ac:dyDescent="0.35">
      <c r="A853" s="2" t="s">
        <v>2913</v>
      </c>
      <c r="B853" s="5">
        <v>46144</v>
      </c>
      <c r="C853" s="2" t="s">
        <v>2262</v>
      </c>
      <c r="D853" s="2" t="s">
        <v>444</v>
      </c>
      <c r="E853" s="3" t="s">
        <v>445</v>
      </c>
      <c r="F853" s="2">
        <v>36</v>
      </c>
      <c r="G853" s="2" t="s">
        <v>121</v>
      </c>
      <c r="H853" s="2">
        <f>IF(AND(B853&gt;=GI_Report!$C$4,B853&lt;=GI_Report!$E$4),1,0)</f>
        <v>0</v>
      </c>
      <c r="I853" s="2">
        <f>IF(GI_Report!$C$6="All",1,IF(C853=GI_Report!$C$6,1,0))</f>
        <v>1</v>
      </c>
      <c r="J853" s="2">
        <f>IF(GI_Report!$F$6="All",1,IF(E853=GI_Report!$F$6,1,0))</f>
        <v>1</v>
      </c>
      <c r="K853" s="2" t="str">
        <f>IF(AND(H853=1,I853=1,J853=1),COUNTIFS($H$2:H853,1,$I$2:I853,1,$J$2:J853,1),"")</f>
        <v/>
      </c>
    </row>
    <row r="854" spans="1:11" ht="14.5" x14ac:dyDescent="0.35">
      <c r="A854" s="2" t="s">
        <v>2914</v>
      </c>
      <c r="B854" s="5">
        <v>46108</v>
      </c>
      <c r="C854" s="2" t="s">
        <v>2045</v>
      </c>
      <c r="D854" s="2" t="s">
        <v>425</v>
      </c>
      <c r="E854" s="3" t="s">
        <v>426</v>
      </c>
      <c r="F854" s="2">
        <v>15</v>
      </c>
      <c r="G854" s="2" t="s">
        <v>121</v>
      </c>
      <c r="H854" s="2">
        <f>IF(AND(B854&gt;=GI_Report!$C$4,B854&lt;=GI_Report!$E$4),1,0)</f>
        <v>0</v>
      </c>
      <c r="I854" s="2">
        <f>IF(GI_Report!$C$6="All",1,IF(C854=GI_Report!$C$6,1,0))</f>
        <v>1</v>
      </c>
      <c r="J854" s="2">
        <f>IF(GI_Report!$F$6="All",1,IF(E854=GI_Report!$F$6,1,0))</f>
        <v>1</v>
      </c>
      <c r="K854" s="2" t="str">
        <f>IF(AND(H854=1,I854=1,J854=1),COUNTIFS($H$2:H854,1,$I$2:I854,1,$J$2:J854,1),"")</f>
        <v/>
      </c>
    </row>
    <row r="855" spans="1:11" ht="14.5" x14ac:dyDescent="0.35">
      <c r="A855" s="2" t="s">
        <v>2915</v>
      </c>
      <c r="B855" s="5">
        <v>46102</v>
      </c>
      <c r="C855" s="2" t="s">
        <v>2182</v>
      </c>
      <c r="D855" s="2" t="s">
        <v>286</v>
      </c>
      <c r="E855" s="3" t="s">
        <v>287</v>
      </c>
      <c r="F855" s="2">
        <v>30</v>
      </c>
      <c r="G855" s="2" t="s">
        <v>262</v>
      </c>
      <c r="H855" s="2">
        <f>IF(AND(B855&gt;=GI_Report!$C$4,B855&lt;=GI_Report!$E$4),1,0)</f>
        <v>0</v>
      </c>
      <c r="I855" s="2">
        <f>IF(GI_Report!$C$6="All",1,IF(C855=GI_Report!$C$6,1,0))</f>
        <v>1</v>
      </c>
      <c r="J855" s="2">
        <f>IF(GI_Report!$F$6="All",1,IF(E855=GI_Report!$F$6,1,0))</f>
        <v>1</v>
      </c>
      <c r="K855" s="2" t="str">
        <f>IF(AND(H855=1,I855=1,J855=1),COUNTIFS($H$2:H855,1,$I$2:I855,1,$J$2:J855,1),"")</f>
        <v/>
      </c>
    </row>
    <row r="856" spans="1:11" ht="14.5" x14ac:dyDescent="0.35">
      <c r="A856" s="2" t="s">
        <v>2916</v>
      </c>
      <c r="B856" s="5">
        <v>46051</v>
      </c>
      <c r="C856" s="2" t="s">
        <v>2089</v>
      </c>
      <c r="D856" s="2" t="s">
        <v>383</v>
      </c>
      <c r="E856" s="3" t="s">
        <v>384</v>
      </c>
      <c r="F856" s="2">
        <v>30</v>
      </c>
      <c r="G856" s="2" t="s">
        <v>121</v>
      </c>
      <c r="H856" s="2">
        <f>IF(AND(B856&gt;=GI_Report!$C$4,B856&lt;=GI_Report!$E$4),1,0)</f>
        <v>0</v>
      </c>
      <c r="I856" s="2">
        <f>IF(GI_Report!$C$6="All",1,IF(C856=GI_Report!$C$6,1,0))</f>
        <v>1</v>
      </c>
      <c r="J856" s="2">
        <f>IF(GI_Report!$F$6="All",1,IF(E856=GI_Report!$F$6,1,0))</f>
        <v>1</v>
      </c>
      <c r="K856" s="2" t="str">
        <f>IF(AND(H856=1,I856=1,J856=1),COUNTIFS($H$2:H856,1,$I$2:I856,1,$J$2:J856,1),"")</f>
        <v/>
      </c>
    </row>
    <row r="857" spans="1:11" ht="14.5" x14ac:dyDescent="0.35">
      <c r="A857" s="2" t="s">
        <v>2917</v>
      </c>
      <c r="B857" s="5">
        <v>46063</v>
      </c>
      <c r="C857" s="2" t="s">
        <v>2421</v>
      </c>
      <c r="D857" s="2" t="s">
        <v>28</v>
      </c>
      <c r="E857" s="3" t="s">
        <v>29</v>
      </c>
      <c r="F857" s="2">
        <v>36</v>
      </c>
      <c r="G857" s="2" t="s">
        <v>15</v>
      </c>
      <c r="H857" s="2">
        <f>IF(AND(B857&gt;=GI_Report!$C$4,B857&lt;=GI_Report!$E$4),1,0)</f>
        <v>1</v>
      </c>
      <c r="I857" s="2">
        <f>IF(GI_Report!$C$6="All",1,IF(C857=GI_Report!$C$6,1,0))</f>
        <v>1</v>
      </c>
      <c r="J857" s="2">
        <f>IF(GI_Report!$F$6="All",1,IF(E857=GI_Report!$F$6,1,0))</f>
        <v>1</v>
      </c>
      <c r="K857" s="2">
        <f>IF(AND(H857=1,I857=1,J857=1),COUNTIFS($H$2:H857,1,$I$2:I857,1,$J$2:J857,1),"")</f>
        <v>136</v>
      </c>
    </row>
    <row r="858" spans="1:11" ht="14.5" x14ac:dyDescent="0.35">
      <c r="A858" s="2" t="s">
        <v>2918</v>
      </c>
      <c r="B858" s="5">
        <v>46123</v>
      </c>
      <c r="C858" s="2" t="s">
        <v>2008</v>
      </c>
      <c r="D858" s="2" t="s">
        <v>367</v>
      </c>
      <c r="E858" s="3" t="s">
        <v>368</v>
      </c>
      <c r="F858" s="2">
        <v>30</v>
      </c>
      <c r="G858" s="2" t="s">
        <v>15</v>
      </c>
      <c r="H858" s="2">
        <f>IF(AND(B858&gt;=GI_Report!$C$4,B858&lt;=GI_Report!$E$4),1,0)</f>
        <v>0</v>
      </c>
      <c r="I858" s="2">
        <f>IF(GI_Report!$C$6="All",1,IF(C858=GI_Report!$C$6,1,0))</f>
        <v>1</v>
      </c>
      <c r="J858" s="2">
        <f>IF(GI_Report!$F$6="All",1,IF(E858=GI_Report!$F$6,1,0))</f>
        <v>1</v>
      </c>
      <c r="K858" s="2" t="str">
        <f>IF(AND(H858=1,I858=1,J858=1),COUNTIFS($H$2:H858,1,$I$2:I858,1,$J$2:J858,1),"")</f>
        <v/>
      </c>
    </row>
    <row r="859" spans="1:11" ht="14.5" x14ac:dyDescent="0.35">
      <c r="A859" s="2" t="s">
        <v>2919</v>
      </c>
      <c r="B859" s="5">
        <v>46164</v>
      </c>
      <c r="C859" s="2" t="s">
        <v>2120</v>
      </c>
      <c r="D859" s="2" t="s">
        <v>145</v>
      </c>
      <c r="E859" s="3" t="s">
        <v>146</v>
      </c>
      <c r="F859" s="2">
        <v>12</v>
      </c>
      <c r="G859" s="2" t="s">
        <v>121</v>
      </c>
      <c r="H859" s="2">
        <f>IF(AND(B859&gt;=GI_Report!$C$4,B859&lt;=GI_Report!$E$4),1,0)</f>
        <v>0</v>
      </c>
      <c r="I859" s="2">
        <f>IF(GI_Report!$C$6="All",1,IF(C859=GI_Report!$C$6,1,0))</f>
        <v>1</v>
      </c>
      <c r="J859" s="2">
        <f>IF(GI_Report!$F$6="All",1,IF(E859=GI_Report!$F$6,1,0))</f>
        <v>1</v>
      </c>
      <c r="K859" s="2" t="str">
        <f>IF(AND(H859=1,I859=1,J859=1),COUNTIFS($H$2:H859,1,$I$2:I859,1,$J$2:J859,1),"")</f>
        <v/>
      </c>
    </row>
    <row r="860" spans="1:11" ht="14.5" x14ac:dyDescent="0.35">
      <c r="A860" s="2" t="s">
        <v>2920</v>
      </c>
      <c r="B860" s="5">
        <v>46137</v>
      </c>
      <c r="C860" s="2" t="s">
        <v>2031</v>
      </c>
      <c r="D860" s="2" t="s">
        <v>474</v>
      </c>
      <c r="E860" s="3" t="s">
        <v>475</v>
      </c>
      <c r="F860" s="2">
        <v>15</v>
      </c>
      <c r="G860" s="2" t="s">
        <v>121</v>
      </c>
      <c r="H860" s="2">
        <f>IF(AND(B860&gt;=GI_Report!$C$4,B860&lt;=GI_Report!$E$4),1,0)</f>
        <v>0</v>
      </c>
      <c r="I860" s="2">
        <f>IF(GI_Report!$C$6="All",1,IF(C860=GI_Report!$C$6,1,0))</f>
        <v>1</v>
      </c>
      <c r="J860" s="2">
        <f>IF(GI_Report!$F$6="All",1,IF(E860=GI_Report!$F$6,1,0))</f>
        <v>1</v>
      </c>
      <c r="K860" s="2" t="str">
        <f>IF(AND(H860=1,I860=1,J860=1),COUNTIFS($H$2:H860,1,$I$2:I860,1,$J$2:J860,1),"")</f>
        <v/>
      </c>
    </row>
    <row r="861" spans="1:11" ht="14.5" x14ac:dyDescent="0.35">
      <c r="A861" s="2" t="s">
        <v>2921</v>
      </c>
      <c r="B861" s="5">
        <v>46067</v>
      </c>
      <c r="C861" s="2" t="s">
        <v>2014</v>
      </c>
      <c r="D861" s="2" t="s">
        <v>395</v>
      </c>
      <c r="E861" s="3" t="s">
        <v>396</v>
      </c>
      <c r="F861" s="2">
        <v>48</v>
      </c>
      <c r="G861" s="2" t="s">
        <v>121</v>
      </c>
      <c r="H861" s="2">
        <f>IF(AND(B861&gt;=GI_Report!$C$4,B861&lt;=GI_Report!$E$4),1,0)</f>
        <v>1</v>
      </c>
      <c r="I861" s="2">
        <f>IF(GI_Report!$C$6="All",1,IF(C861=GI_Report!$C$6,1,0))</f>
        <v>1</v>
      </c>
      <c r="J861" s="2">
        <f>IF(GI_Report!$F$6="All",1,IF(E861=GI_Report!$F$6,1,0))</f>
        <v>1</v>
      </c>
      <c r="K861" s="2">
        <f>IF(AND(H861=1,I861=1,J861=1),COUNTIFS($H$2:H861,1,$I$2:I861,1,$J$2:J861,1),"")</f>
        <v>137</v>
      </c>
    </row>
    <row r="862" spans="1:11" ht="14.5" x14ac:dyDescent="0.35">
      <c r="A862" s="2" t="s">
        <v>2922</v>
      </c>
      <c r="B862" s="5">
        <v>46120</v>
      </c>
      <c r="C862" s="2" t="s">
        <v>2025</v>
      </c>
      <c r="D862" s="2" t="s">
        <v>278</v>
      </c>
      <c r="E862" s="3" t="s">
        <v>279</v>
      </c>
      <c r="F862" s="2">
        <v>15</v>
      </c>
      <c r="G862" s="2" t="s">
        <v>262</v>
      </c>
      <c r="H862" s="2">
        <f>IF(AND(B862&gt;=GI_Report!$C$4,B862&lt;=GI_Report!$E$4),1,0)</f>
        <v>0</v>
      </c>
      <c r="I862" s="2">
        <f>IF(GI_Report!$C$6="All",1,IF(C862=GI_Report!$C$6,1,0))</f>
        <v>1</v>
      </c>
      <c r="J862" s="2">
        <f>IF(GI_Report!$F$6="All",1,IF(E862=GI_Report!$F$6,1,0))</f>
        <v>1</v>
      </c>
      <c r="K862" s="2" t="str">
        <f>IF(AND(H862=1,I862=1,J862=1),COUNTIFS($H$2:H862,1,$I$2:I862,1,$J$2:J862,1),"")</f>
        <v/>
      </c>
    </row>
    <row r="863" spans="1:11" ht="14.5" x14ac:dyDescent="0.35">
      <c r="A863" s="2" t="s">
        <v>2923</v>
      </c>
      <c r="B863" s="5">
        <v>46127</v>
      </c>
      <c r="C863" s="2" t="s">
        <v>2053</v>
      </c>
      <c r="D863" s="2" t="s">
        <v>284</v>
      </c>
      <c r="E863" s="3" t="s">
        <v>285</v>
      </c>
      <c r="F863" s="2">
        <v>48</v>
      </c>
      <c r="G863" s="2" t="s">
        <v>262</v>
      </c>
      <c r="H863" s="2">
        <f>IF(AND(B863&gt;=GI_Report!$C$4,B863&lt;=GI_Report!$E$4),1,0)</f>
        <v>0</v>
      </c>
      <c r="I863" s="2">
        <f>IF(GI_Report!$C$6="All",1,IF(C863=GI_Report!$C$6,1,0))</f>
        <v>1</v>
      </c>
      <c r="J863" s="2">
        <f>IF(GI_Report!$F$6="All",1,IF(E863=GI_Report!$F$6,1,0))</f>
        <v>1</v>
      </c>
      <c r="K863" s="2" t="str">
        <f>IF(AND(H863=1,I863=1,J863=1),COUNTIFS($H$2:H863,1,$I$2:I863,1,$J$2:J863,1),"")</f>
        <v/>
      </c>
    </row>
    <row r="864" spans="1:11" ht="14.5" x14ac:dyDescent="0.35">
      <c r="A864" s="2" t="s">
        <v>2924</v>
      </c>
      <c r="B864" s="5">
        <v>46147</v>
      </c>
      <c r="C864" s="2" t="s">
        <v>1989</v>
      </c>
      <c r="D864" s="2" t="s">
        <v>405</v>
      </c>
      <c r="E864" s="3" t="s">
        <v>406</v>
      </c>
      <c r="F864" s="2">
        <v>10</v>
      </c>
      <c r="G864" s="2" t="s">
        <v>121</v>
      </c>
      <c r="H864" s="2">
        <f>IF(AND(B864&gt;=GI_Report!$C$4,B864&lt;=GI_Report!$E$4),1,0)</f>
        <v>0</v>
      </c>
      <c r="I864" s="2">
        <f>IF(GI_Report!$C$6="All",1,IF(C864=GI_Report!$C$6,1,0))</f>
        <v>1</v>
      </c>
      <c r="J864" s="2">
        <f>IF(GI_Report!$F$6="All",1,IF(E864=GI_Report!$F$6,1,0))</f>
        <v>1</v>
      </c>
      <c r="K864" s="2" t="str">
        <f>IF(AND(H864=1,I864=1,J864=1),COUNTIFS($H$2:H864,1,$I$2:I864,1,$J$2:J864,1),"")</f>
        <v/>
      </c>
    </row>
    <row r="865" spans="1:11" ht="14.5" x14ac:dyDescent="0.35">
      <c r="A865" s="2" t="s">
        <v>2925</v>
      </c>
      <c r="B865" s="5">
        <v>46193</v>
      </c>
      <c r="C865" s="2" t="s">
        <v>2051</v>
      </c>
      <c r="D865" s="2" t="s">
        <v>266</v>
      </c>
      <c r="E865" s="3" t="s">
        <v>267</v>
      </c>
      <c r="F865" s="2">
        <v>30</v>
      </c>
      <c r="G865" s="2" t="s">
        <v>262</v>
      </c>
      <c r="H865" s="2">
        <f>IF(AND(B865&gt;=GI_Report!$C$4,B865&lt;=GI_Report!$E$4),1,0)</f>
        <v>0</v>
      </c>
      <c r="I865" s="2">
        <f>IF(GI_Report!$C$6="All",1,IF(C865=GI_Report!$C$6,1,0))</f>
        <v>1</v>
      </c>
      <c r="J865" s="2">
        <f>IF(GI_Report!$F$6="All",1,IF(E865=GI_Report!$F$6,1,0))</f>
        <v>1</v>
      </c>
      <c r="K865" s="2" t="str">
        <f>IF(AND(H865=1,I865=1,J865=1),COUNTIFS($H$2:H865,1,$I$2:I865,1,$J$2:J865,1),"")</f>
        <v/>
      </c>
    </row>
    <row r="866" spans="1:11" ht="14.5" x14ac:dyDescent="0.35">
      <c r="A866" s="2" t="s">
        <v>2926</v>
      </c>
      <c r="B866" s="5">
        <v>46122</v>
      </c>
      <c r="C866" s="2" t="s">
        <v>2099</v>
      </c>
      <c r="D866" s="2" t="s">
        <v>57</v>
      </c>
      <c r="E866" s="3" t="s">
        <v>58</v>
      </c>
      <c r="F866" s="2">
        <v>60</v>
      </c>
      <c r="G866" s="2" t="s">
        <v>15</v>
      </c>
      <c r="H866" s="2">
        <f>IF(AND(B866&gt;=GI_Report!$C$4,B866&lt;=GI_Report!$E$4),1,0)</f>
        <v>0</v>
      </c>
      <c r="I866" s="2">
        <f>IF(GI_Report!$C$6="All",1,IF(C866=GI_Report!$C$6,1,0))</f>
        <v>1</v>
      </c>
      <c r="J866" s="2">
        <f>IF(GI_Report!$F$6="All",1,IF(E866=GI_Report!$F$6,1,0))</f>
        <v>1</v>
      </c>
      <c r="K866" s="2" t="str">
        <f>IF(AND(H866=1,I866=1,J866=1),COUNTIFS($H$2:H866,1,$I$2:I866,1,$J$2:J866,1),"")</f>
        <v/>
      </c>
    </row>
    <row r="867" spans="1:11" ht="14.5" x14ac:dyDescent="0.35">
      <c r="A867" s="2" t="s">
        <v>2927</v>
      </c>
      <c r="B867" s="5">
        <v>46031</v>
      </c>
      <c r="C867" s="2" t="s">
        <v>1989</v>
      </c>
      <c r="D867" s="2" t="s">
        <v>88</v>
      </c>
      <c r="E867" s="3" t="s">
        <v>89</v>
      </c>
      <c r="F867" s="2">
        <v>20</v>
      </c>
      <c r="G867" s="2" t="s">
        <v>15</v>
      </c>
      <c r="H867" s="2">
        <f>IF(AND(B867&gt;=GI_Report!$C$4,B867&lt;=GI_Report!$E$4),1,0)</f>
        <v>0</v>
      </c>
      <c r="I867" s="2">
        <f>IF(GI_Report!$C$6="All",1,IF(C867=GI_Report!$C$6,1,0))</f>
        <v>1</v>
      </c>
      <c r="J867" s="2">
        <f>IF(GI_Report!$F$6="All",1,IF(E867=GI_Report!$F$6,1,0))</f>
        <v>1</v>
      </c>
      <c r="K867" s="2" t="str">
        <f>IF(AND(H867=1,I867=1,J867=1),COUNTIFS($H$2:H867,1,$I$2:I867,1,$J$2:J867,1),"")</f>
        <v/>
      </c>
    </row>
    <row r="868" spans="1:11" ht="14.5" x14ac:dyDescent="0.35">
      <c r="A868" s="2" t="s">
        <v>2928</v>
      </c>
      <c r="B868" s="5">
        <v>46129</v>
      </c>
      <c r="C868" s="2" t="s">
        <v>2018</v>
      </c>
      <c r="D868" s="2" t="s">
        <v>266</v>
      </c>
      <c r="E868" s="3" t="s">
        <v>267</v>
      </c>
      <c r="F868" s="2">
        <v>48</v>
      </c>
      <c r="G868" s="2" t="s">
        <v>262</v>
      </c>
      <c r="H868" s="2">
        <f>IF(AND(B868&gt;=GI_Report!$C$4,B868&lt;=GI_Report!$E$4),1,0)</f>
        <v>0</v>
      </c>
      <c r="I868" s="2">
        <f>IF(GI_Report!$C$6="All",1,IF(C868=GI_Report!$C$6,1,0))</f>
        <v>1</v>
      </c>
      <c r="J868" s="2">
        <f>IF(GI_Report!$F$6="All",1,IF(E868=GI_Report!$F$6,1,0))</f>
        <v>1</v>
      </c>
      <c r="K868" s="2" t="str">
        <f>IF(AND(H868=1,I868=1,J868=1),COUNTIFS($H$2:H868,1,$I$2:I868,1,$J$2:J868,1),"")</f>
        <v/>
      </c>
    </row>
    <row r="869" spans="1:11" ht="14.5" x14ac:dyDescent="0.35">
      <c r="A869" s="2" t="s">
        <v>2929</v>
      </c>
      <c r="B869" s="5">
        <v>46108</v>
      </c>
      <c r="C869" s="2" t="s">
        <v>2168</v>
      </c>
      <c r="D869" s="2" t="s">
        <v>59</v>
      </c>
      <c r="E869" s="3" t="s">
        <v>60</v>
      </c>
      <c r="F869" s="2">
        <v>10</v>
      </c>
      <c r="G869" s="2" t="s">
        <v>15</v>
      </c>
      <c r="H869" s="2">
        <f>IF(AND(B869&gt;=GI_Report!$C$4,B869&lt;=GI_Report!$E$4),1,0)</f>
        <v>0</v>
      </c>
      <c r="I869" s="2">
        <f>IF(GI_Report!$C$6="All",1,IF(C869=GI_Report!$C$6,1,0))</f>
        <v>1</v>
      </c>
      <c r="J869" s="2">
        <f>IF(GI_Report!$F$6="All",1,IF(E869=GI_Report!$F$6,1,0))</f>
        <v>1</v>
      </c>
      <c r="K869" s="2" t="str">
        <f>IF(AND(H869=1,I869=1,J869=1),COUNTIFS($H$2:H869,1,$I$2:I869,1,$J$2:J869,1),"")</f>
        <v/>
      </c>
    </row>
    <row r="870" spans="1:11" ht="14.5" x14ac:dyDescent="0.35">
      <c r="A870" s="2" t="s">
        <v>2930</v>
      </c>
      <c r="B870" s="5">
        <v>46170</v>
      </c>
      <c r="C870" s="2" t="s">
        <v>2112</v>
      </c>
      <c r="D870" s="2" t="s">
        <v>166</v>
      </c>
      <c r="E870" s="3" t="s">
        <v>167</v>
      </c>
      <c r="F870" s="2">
        <v>48</v>
      </c>
      <c r="G870" s="2" t="s">
        <v>121</v>
      </c>
      <c r="H870" s="2">
        <f>IF(AND(B870&gt;=GI_Report!$C$4,B870&lt;=GI_Report!$E$4),1,0)</f>
        <v>0</v>
      </c>
      <c r="I870" s="2">
        <f>IF(GI_Report!$C$6="All",1,IF(C870=GI_Report!$C$6,1,0))</f>
        <v>1</v>
      </c>
      <c r="J870" s="2">
        <f>IF(GI_Report!$F$6="All",1,IF(E870=GI_Report!$F$6,1,0))</f>
        <v>1</v>
      </c>
      <c r="K870" s="2" t="str">
        <f>IF(AND(H870=1,I870=1,J870=1),COUNTIFS($H$2:H870,1,$I$2:I870,1,$J$2:J870,1),"")</f>
        <v/>
      </c>
    </row>
    <row r="871" spans="1:11" ht="14.5" x14ac:dyDescent="0.35">
      <c r="A871" s="2" t="s">
        <v>2931</v>
      </c>
      <c r="B871" s="5">
        <v>46027</v>
      </c>
      <c r="C871" s="2" t="s">
        <v>2097</v>
      </c>
      <c r="D871" s="2" t="s">
        <v>164</v>
      </c>
      <c r="E871" s="3" t="s">
        <v>165</v>
      </c>
      <c r="F871" s="2">
        <v>20</v>
      </c>
      <c r="G871" s="2" t="s">
        <v>121</v>
      </c>
      <c r="H871" s="2">
        <f>IF(AND(B871&gt;=GI_Report!$C$4,B871&lt;=GI_Report!$E$4),1,0)</f>
        <v>0</v>
      </c>
      <c r="I871" s="2">
        <f>IF(GI_Report!$C$6="All",1,IF(C871=GI_Report!$C$6,1,0))</f>
        <v>1</v>
      </c>
      <c r="J871" s="2">
        <f>IF(GI_Report!$F$6="All",1,IF(E871=GI_Report!$F$6,1,0))</f>
        <v>1</v>
      </c>
      <c r="K871" s="2" t="str">
        <f>IF(AND(H871=1,I871=1,J871=1),COUNTIFS($H$2:H871,1,$I$2:I871,1,$J$2:J871,1),"")</f>
        <v/>
      </c>
    </row>
    <row r="872" spans="1:11" ht="14.5" x14ac:dyDescent="0.35">
      <c r="A872" s="2" t="s">
        <v>2932</v>
      </c>
      <c r="B872" s="5">
        <v>46193</v>
      </c>
      <c r="C872" s="2" t="s">
        <v>2191</v>
      </c>
      <c r="D872" s="2" t="s">
        <v>301</v>
      </c>
      <c r="E872" s="3" t="s">
        <v>302</v>
      </c>
      <c r="F872" s="2">
        <v>36</v>
      </c>
      <c r="G872" s="2" t="s">
        <v>262</v>
      </c>
      <c r="H872" s="2">
        <f>IF(AND(B872&gt;=GI_Report!$C$4,B872&lt;=GI_Report!$E$4),1,0)</f>
        <v>0</v>
      </c>
      <c r="I872" s="2">
        <f>IF(GI_Report!$C$6="All",1,IF(C872=GI_Report!$C$6,1,0))</f>
        <v>1</v>
      </c>
      <c r="J872" s="2">
        <f>IF(GI_Report!$F$6="All",1,IF(E872=GI_Report!$F$6,1,0))</f>
        <v>1</v>
      </c>
      <c r="K872" s="2" t="str">
        <f>IF(AND(H872=1,I872=1,J872=1),COUNTIFS($H$2:H872,1,$I$2:I872,1,$J$2:J872,1),"")</f>
        <v/>
      </c>
    </row>
    <row r="873" spans="1:11" ht="14.5" x14ac:dyDescent="0.35">
      <c r="A873" s="2" t="s">
        <v>2933</v>
      </c>
      <c r="B873" s="5">
        <v>46152</v>
      </c>
      <c r="C873" s="2" t="s">
        <v>2010</v>
      </c>
      <c r="D873" s="2" t="s">
        <v>214</v>
      </c>
      <c r="E873" s="3" t="s">
        <v>215</v>
      </c>
      <c r="F873" s="2">
        <v>15</v>
      </c>
      <c r="G873" s="2" t="s">
        <v>121</v>
      </c>
      <c r="H873" s="2">
        <f>IF(AND(B873&gt;=GI_Report!$C$4,B873&lt;=GI_Report!$E$4),1,0)</f>
        <v>0</v>
      </c>
      <c r="I873" s="2">
        <f>IF(GI_Report!$C$6="All",1,IF(C873=GI_Report!$C$6,1,0))</f>
        <v>1</v>
      </c>
      <c r="J873" s="2">
        <f>IF(GI_Report!$F$6="All",1,IF(E873=GI_Report!$F$6,1,0))</f>
        <v>1</v>
      </c>
      <c r="K873" s="2" t="str">
        <f>IF(AND(H873=1,I873=1,J873=1),COUNTIFS($H$2:H873,1,$I$2:I873,1,$J$2:J873,1),"")</f>
        <v/>
      </c>
    </row>
    <row r="874" spans="1:11" ht="14.5" x14ac:dyDescent="0.35">
      <c r="A874" s="2" t="s">
        <v>2934</v>
      </c>
      <c r="B874" s="5">
        <v>46045</v>
      </c>
      <c r="C874" s="2" t="s">
        <v>2158</v>
      </c>
      <c r="D874" s="2" t="s">
        <v>401</v>
      </c>
      <c r="E874" s="3" t="s">
        <v>402</v>
      </c>
      <c r="F874" s="2">
        <v>5</v>
      </c>
      <c r="G874" s="2" t="s">
        <v>121</v>
      </c>
      <c r="H874" s="2">
        <f>IF(AND(B874&gt;=GI_Report!$C$4,B874&lt;=GI_Report!$E$4),1,0)</f>
        <v>0</v>
      </c>
      <c r="I874" s="2">
        <f>IF(GI_Report!$C$6="All",1,IF(C874=GI_Report!$C$6,1,0))</f>
        <v>1</v>
      </c>
      <c r="J874" s="2">
        <f>IF(GI_Report!$F$6="All",1,IF(E874=GI_Report!$F$6,1,0))</f>
        <v>1</v>
      </c>
      <c r="K874" s="2" t="str">
        <f>IF(AND(H874=1,I874=1,J874=1),COUNTIFS($H$2:H874,1,$I$2:I874,1,$J$2:J874,1),"")</f>
        <v/>
      </c>
    </row>
    <row r="875" spans="1:11" ht="14.5" x14ac:dyDescent="0.35">
      <c r="A875" s="2" t="s">
        <v>2935</v>
      </c>
      <c r="B875" s="5">
        <v>46051</v>
      </c>
      <c r="C875" s="2" t="s">
        <v>2086</v>
      </c>
      <c r="D875" s="2" t="s">
        <v>341</v>
      </c>
      <c r="E875" s="3" t="s">
        <v>342</v>
      </c>
      <c r="F875" s="2">
        <v>5</v>
      </c>
      <c r="G875" s="2" t="s">
        <v>15</v>
      </c>
      <c r="H875" s="2">
        <f>IF(AND(B875&gt;=GI_Report!$C$4,B875&lt;=GI_Report!$E$4),1,0)</f>
        <v>0</v>
      </c>
      <c r="I875" s="2">
        <f>IF(GI_Report!$C$6="All",1,IF(C875=GI_Report!$C$6,1,0))</f>
        <v>1</v>
      </c>
      <c r="J875" s="2">
        <f>IF(GI_Report!$F$6="All",1,IF(E875=GI_Report!$F$6,1,0))</f>
        <v>1</v>
      </c>
      <c r="K875" s="2" t="str">
        <f>IF(AND(H875=1,I875=1,J875=1),COUNTIFS($H$2:H875,1,$I$2:I875,1,$J$2:J875,1),"")</f>
        <v/>
      </c>
    </row>
    <row r="876" spans="1:11" ht="14.5" x14ac:dyDescent="0.35">
      <c r="A876" s="2" t="s">
        <v>2936</v>
      </c>
      <c r="B876" s="5">
        <v>46073</v>
      </c>
      <c r="C876" s="2" t="s">
        <v>2060</v>
      </c>
      <c r="D876" s="2" t="s">
        <v>106</v>
      </c>
      <c r="E876" s="3" t="s">
        <v>107</v>
      </c>
      <c r="F876" s="2">
        <v>48</v>
      </c>
      <c r="G876" s="2" t="s">
        <v>15</v>
      </c>
      <c r="H876" s="2">
        <f>IF(AND(B876&gt;=GI_Report!$C$4,B876&lt;=GI_Report!$E$4),1,0)</f>
        <v>1</v>
      </c>
      <c r="I876" s="2">
        <f>IF(GI_Report!$C$6="All",1,IF(C876=GI_Report!$C$6,1,0))</f>
        <v>1</v>
      </c>
      <c r="J876" s="2">
        <f>IF(GI_Report!$F$6="All",1,IF(E876=GI_Report!$F$6,1,0))</f>
        <v>1</v>
      </c>
      <c r="K876" s="2">
        <f>IF(AND(H876=1,I876=1,J876=1),COUNTIFS($H$2:H876,1,$I$2:I876,1,$J$2:J876,1),"")</f>
        <v>138</v>
      </c>
    </row>
    <row r="877" spans="1:11" ht="14.5" x14ac:dyDescent="0.35">
      <c r="A877" s="2" t="s">
        <v>2937</v>
      </c>
      <c r="B877" s="5">
        <v>46114</v>
      </c>
      <c r="C877" s="2" t="s">
        <v>2005</v>
      </c>
      <c r="D877" s="2" t="s">
        <v>214</v>
      </c>
      <c r="E877" s="3" t="s">
        <v>215</v>
      </c>
      <c r="F877" s="2">
        <v>10</v>
      </c>
      <c r="G877" s="2" t="s">
        <v>121</v>
      </c>
      <c r="H877" s="2">
        <f>IF(AND(B877&gt;=GI_Report!$C$4,B877&lt;=GI_Report!$E$4),1,0)</f>
        <v>0</v>
      </c>
      <c r="I877" s="2">
        <f>IF(GI_Report!$C$6="All",1,IF(C877=GI_Report!$C$6,1,0))</f>
        <v>1</v>
      </c>
      <c r="J877" s="2">
        <f>IF(GI_Report!$F$6="All",1,IF(E877=GI_Report!$F$6,1,0))</f>
        <v>1</v>
      </c>
      <c r="K877" s="2" t="str">
        <f>IF(AND(H877=1,I877=1,J877=1),COUNTIFS($H$2:H877,1,$I$2:I877,1,$J$2:J877,1),"")</f>
        <v/>
      </c>
    </row>
    <row r="878" spans="1:11" ht="14.5" x14ac:dyDescent="0.35">
      <c r="A878" s="2" t="s">
        <v>2938</v>
      </c>
      <c r="B878" s="5">
        <v>46188</v>
      </c>
      <c r="C878" s="2" t="s">
        <v>2262</v>
      </c>
      <c r="D878" s="2" t="s">
        <v>303</v>
      </c>
      <c r="E878" s="3" t="s">
        <v>304</v>
      </c>
      <c r="F878" s="2">
        <v>30</v>
      </c>
      <c r="G878" s="2" t="s">
        <v>15</v>
      </c>
      <c r="H878" s="2">
        <f>IF(AND(B878&gt;=GI_Report!$C$4,B878&lt;=GI_Report!$E$4),1,0)</f>
        <v>0</v>
      </c>
      <c r="I878" s="2">
        <f>IF(GI_Report!$C$6="All",1,IF(C878=GI_Report!$C$6,1,0))</f>
        <v>1</v>
      </c>
      <c r="J878" s="2">
        <f>IF(GI_Report!$F$6="All",1,IF(E878=GI_Report!$F$6,1,0))</f>
        <v>1</v>
      </c>
      <c r="K878" s="2" t="str">
        <f>IF(AND(H878=1,I878=1,J878=1),COUNTIFS($H$2:H878,1,$I$2:I878,1,$J$2:J878,1),"")</f>
        <v/>
      </c>
    </row>
    <row r="879" spans="1:11" ht="14.5" x14ac:dyDescent="0.35">
      <c r="A879" s="2" t="s">
        <v>2939</v>
      </c>
      <c r="B879" s="5">
        <v>46167</v>
      </c>
      <c r="C879" s="2" t="s">
        <v>2014</v>
      </c>
      <c r="D879" s="2" t="s">
        <v>349</v>
      </c>
      <c r="E879" s="3" t="s">
        <v>350</v>
      </c>
      <c r="F879" s="2">
        <v>30</v>
      </c>
      <c r="G879" s="2" t="s">
        <v>15</v>
      </c>
      <c r="H879" s="2">
        <f>IF(AND(B879&gt;=GI_Report!$C$4,B879&lt;=GI_Report!$E$4),1,0)</f>
        <v>0</v>
      </c>
      <c r="I879" s="2">
        <f>IF(GI_Report!$C$6="All",1,IF(C879=GI_Report!$C$6,1,0))</f>
        <v>1</v>
      </c>
      <c r="J879" s="2">
        <f>IF(GI_Report!$F$6="All",1,IF(E879=GI_Report!$F$6,1,0))</f>
        <v>1</v>
      </c>
      <c r="K879" s="2" t="str">
        <f>IF(AND(H879=1,I879=1,J879=1),COUNTIFS($H$2:H879,1,$I$2:I879,1,$J$2:J879,1),"")</f>
        <v/>
      </c>
    </row>
    <row r="880" spans="1:11" ht="14.5" x14ac:dyDescent="0.35">
      <c r="A880" s="2" t="s">
        <v>2940</v>
      </c>
      <c r="B880" s="5">
        <v>46115</v>
      </c>
      <c r="C880" s="2" t="s">
        <v>2099</v>
      </c>
      <c r="D880" s="2" t="s">
        <v>452</v>
      </c>
      <c r="E880" s="3" t="s">
        <v>453</v>
      </c>
      <c r="F880" s="2">
        <v>30</v>
      </c>
      <c r="G880" s="2" t="s">
        <v>121</v>
      </c>
      <c r="H880" s="2">
        <f>IF(AND(B880&gt;=GI_Report!$C$4,B880&lt;=GI_Report!$E$4),1,0)</f>
        <v>0</v>
      </c>
      <c r="I880" s="2">
        <f>IF(GI_Report!$C$6="All",1,IF(C880=GI_Report!$C$6,1,0))</f>
        <v>1</v>
      </c>
      <c r="J880" s="2">
        <f>IF(GI_Report!$F$6="All",1,IF(E880=GI_Report!$F$6,1,0))</f>
        <v>1</v>
      </c>
      <c r="K880" s="2" t="str">
        <f>IF(AND(H880=1,I880=1,J880=1),COUNTIFS($H$2:H880,1,$I$2:I880,1,$J$2:J880,1),"")</f>
        <v/>
      </c>
    </row>
    <row r="881" spans="1:11" ht="14.5" x14ac:dyDescent="0.35">
      <c r="A881" s="2" t="s">
        <v>2941</v>
      </c>
      <c r="B881" s="5">
        <v>46185</v>
      </c>
      <c r="C881" s="2" t="s">
        <v>2319</v>
      </c>
      <c r="D881" s="2" t="s">
        <v>249</v>
      </c>
      <c r="E881" s="3" t="s">
        <v>250</v>
      </c>
      <c r="F881" s="2">
        <v>5</v>
      </c>
      <c r="G881" s="2" t="s">
        <v>121</v>
      </c>
      <c r="H881" s="2">
        <f>IF(AND(B881&gt;=GI_Report!$C$4,B881&lt;=GI_Report!$E$4),1,0)</f>
        <v>0</v>
      </c>
      <c r="I881" s="2">
        <f>IF(GI_Report!$C$6="All",1,IF(C881=GI_Report!$C$6,1,0))</f>
        <v>1</v>
      </c>
      <c r="J881" s="2">
        <f>IF(GI_Report!$F$6="All",1,IF(E881=GI_Report!$F$6,1,0))</f>
        <v>1</v>
      </c>
      <c r="K881" s="2" t="str">
        <f>IF(AND(H881=1,I881=1,J881=1),COUNTIFS($H$2:H881,1,$I$2:I881,1,$J$2:J881,1),"")</f>
        <v/>
      </c>
    </row>
    <row r="882" spans="1:11" ht="14.5" x14ac:dyDescent="0.35">
      <c r="A882" s="2" t="s">
        <v>2942</v>
      </c>
      <c r="B882" s="5">
        <v>46090</v>
      </c>
      <c r="C882" s="2" t="s">
        <v>2146</v>
      </c>
      <c r="D882" s="2" t="s">
        <v>347</v>
      </c>
      <c r="E882" s="3" t="s">
        <v>348</v>
      </c>
      <c r="F882" s="2">
        <v>5</v>
      </c>
      <c r="G882" s="2" t="s">
        <v>15</v>
      </c>
      <c r="H882" s="2">
        <f>IF(AND(B882&gt;=GI_Report!$C$4,B882&lt;=GI_Report!$E$4),1,0)</f>
        <v>0</v>
      </c>
      <c r="I882" s="2">
        <f>IF(GI_Report!$C$6="All",1,IF(C882=GI_Report!$C$6,1,0))</f>
        <v>1</v>
      </c>
      <c r="J882" s="2">
        <f>IF(GI_Report!$F$6="All",1,IF(E882=GI_Report!$F$6,1,0))</f>
        <v>1</v>
      </c>
      <c r="K882" s="2" t="str">
        <f>IF(AND(H882=1,I882=1,J882=1),COUNTIFS($H$2:H882,1,$I$2:I882,1,$J$2:J882,1),"")</f>
        <v/>
      </c>
    </row>
    <row r="883" spans="1:11" ht="14.5" x14ac:dyDescent="0.35">
      <c r="A883" s="2" t="s">
        <v>2943</v>
      </c>
      <c r="B883" s="5">
        <v>46174</v>
      </c>
      <c r="C883" s="2" t="s">
        <v>2246</v>
      </c>
      <c r="D883" s="2" t="s">
        <v>210</v>
      </c>
      <c r="E883" s="3" t="s">
        <v>211</v>
      </c>
      <c r="F883" s="2">
        <v>24</v>
      </c>
      <c r="G883" s="2" t="s">
        <v>121</v>
      </c>
      <c r="H883" s="2">
        <f>IF(AND(B883&gt;=GI_Report!$C$4,B883&lt;=GI_Report!$E$4),1,0)</f>
        <v>0</v>
      </c>
      <c r="I883" s="2">
        <f>IF(GI_Report!$C$6="All",1,IF(C883=GI_Report!$C$6,1,0))</f>
        <v>1</v>
      </c>
      <c r="J883" s="2">
        <f>IF(GI_Report!$F$6="All",1,IF(E883=GI_Report!$F$6,1,0))</f>
        <v>1</v>
      </c>
      <c r="K883" s="2" t="str">
        <f>IF(AND(H883=1,I883=1,J883=1),COUNTIFS($H$2:H883,1,$I$2:I883,1,$J$2:J883,1),"")</f>
        <v/>
      </c>
    </row>
    <row r="884" spans="1:11" ht="14.5" x14ac:dyDescent="0.35">
      <c r="A884" s="2" t="s">
        <v>2944</v>
      </c>
      <c r="B884" s="5">
        <v>46163</v>
      </c>
      <c r="C884" s="2" t="s">
        <v>2182</v>
      </c>
      <c r="D884" s="2" t="s">
        <v>21</v>
      </c>
      <c r="E884" s="3" t="s">
        <v>22</v>
      </c>
      <c r="F884" s="2">
        <v>48</v>
      </c>
      <c r="G884" s="2" t="s">
        <v>15</v>
      </c>
      <c r="H884" s="2">
        <f>IF(AND(B884&gt;=GI_Report!$C$4,B884&lt;=GI_Report!$E$4),1,0)</f>
        <v>0</v>
      </c>
      <c r="I884" s="2">
        <f>IF(GI_Report!$C$6="All",1,IF(C884=GI_Report!$C$6,1,0))</f>
        <v>1</v>
      </c>
      <c r="J884" s="2">
        <f>IF(GI_Report!$F$6="All",1,IF(E884=GI_Report!$F$6,1,0))</f>
        <v>1</v>
      </c>
      <c r="K884" s="2" t="str">
        <f>IF(AND(H884=1,I884=1,J884=1),COUNTIFS($H$2:H884,1,$I$2:I884,1,$J$2:J884,1),"")</f>
        <v/>
      </c>
    </row>
    <row r="885" spans="1:11" ht="14.5" x14ac:dyDescent="0.35">
      <c r="A885" s="2" t="s">
        <v>2945</v>
      </c>
      <c r="B885" s="5">
        <v>46162</v>
      </c>
      <c r="C885" s="2" t="s">
        <v>2146</v>
      </c>
      <c r="D885" s="2" t="s">
        <v>212</v>
      </c>
      <c r="E885" s="3" t="s">
        <v>213</v>
      </c>
      <c r="F885" s="2">
        <v>30</v>
      </c>
      <c r="G885" s="2" t="s">
        <v>121</v>
      </c>
      <c r="H885" s="2">
        <f>IF(AND(B885&gt;=GI_Report!$C$4,B885&lt;=GI_Report!$E$4),1,0)</f>
        <v>0</v>
      </c>
      <c r="I885" s="2">
        <f>IF(GI_Report!$C$6="All",1,IF(C885=GI_Report!$C$6,1,0))</f>
        <v>1</v>
      </c>
      <c r="J885" s="2">
        <f>IF(GI_Report!$F$6="All",1,IF(E885=GI_Report!$F$6,1,0))</f>
        <v>1</v>
      </c>
      <c r="K885" s="2" t="str">
        <f>IF(AND(H885=1,I885=1,J885=1),COUNTIFS($H$2:H885,1,$I$2:I885,1,$J$2:J885,1),"")</f>
        <v/>
      </c>
    </row>
    <row r="886" spans="1:11" ht="14.5" x14ac:dyDescent="0.35">
      <c r="A886" s="2" t="s">
        <v>2946</v>
      </c>
      <c r="B886" s="5">
        <v>46036</v>
      </c>
      <c r="C886" s="2" t="s">
        <v>2031</v>
      </c>
      <c r="D886" s="2" t="s">
        <v>274</v>
      </c>
      <c r="E886" s="3" t="s">
        <v>275</v>
      </c>
      <c r="F886" s="2">
        <v>15</v>
      </c>
      <c r="G886" s="2" t="s">
        <v>262</v>
      </c>
      <c r="H886" s="2">
        <f>IF(AND(B886&gt;=GI_Report!$C$4,B886&lt;=GI_Report!$E$4),1,0)</f>
        <v>0</v>
      </c>
      <c r="I886" s="2">
        <f>IF(GI_Report!$C$6="All",1,IF(C886=GI_Report!$C$6,1,0))</f>
        <v>1</v>
      </c>
      <c r="J886" s="2">
        <f>IF(GI_Report!$F$6="All",1,IF(E886=GI_Report!$F$6,1,0))</f>
        <v>1</v>
      </c>
      <c r="K886" s="2" t="str">
        <f>IF(AND(H886=1,I886=1,J886=1),COUNTIFS($H$2:H886,1,$I$2:I886,1,$J$2:J886,1),"")</f>
        <v/>
      </c>
    </row>
    <row r="887" spans="1:11" ht="14.5" x14ac:dyDescent="0.35">
      <c r="A887" s="2" t="s">
        <v>2947</v>
      </c>
      <c r="B887" s="5">
        <v>46028</v>
      </c>
      <c r="C887" s="2" t="s">
        <v>2158</v>
      </c>
      <c r="D887" s="2" t="s">
        <v>272</v>
      </c>
      <c r="E887" s="3" t="s">
        <v>273</v>
      </c>
      <c r="F887" s="2">
        <v>60</v>
      </c>
      <c r="G887" s="2" t="s">
        <v>262</v>
      </c>
      <c r="H887" s="2">
        <f>IF(AND(B887&gt;=GI_Report!$C$4,B887&lt;=GI_Report!$E$4),1,0)</f>
        <v>0</v>
      </c>
      <c r="I887" s="2">
        <f>IF(GI_Report!$C$6="All",1,IF(C887=GI_Report!$C$6,1,0))</f>
        <v>1</v>
      </c>
      <c r="J887" s="2">
        <f>IF(GI_Report!$F$6="All",1,IF(E887=GI_Report!$F$6,1,0))</f>
        <v>1</v>
      </c>
      <c r="K887" s="2" t="str">
        <f>IF(AND(H887=1,I887=1,J887=1),COUNTIFS($H$2:H887,1,$I$2:I887,1,$J$2:J887,1),"")</f>
        <v/>
      </c>
    </row>
    <row r="888" spans="1:11" ht="14.5" x14ac:dyDescent="0.35">
      <c r="A888" s="2" t="s">
        <v>2948</v>
      </c>
      <c r="B888" s="5">
        <v>46180</v>
      </c>
      <c r="C888" s="2" t="s">
        <v>2023</v>
      </c>
      <c r="D888" s="2" t="s">
        <v>293</v>
      </c>
      <c r="E888" s="3" t="s">
        <v>294</v>
      </c>
      <c r="F888" s="2">
        <v>5</v>
      </c>
      <c r="G888" s="2" t="s">
        <v>262</v>
      </c>
      <c r="H888" s="2">
        <f>IF(AND(B888&gt;=GI_Report!$C$4,B888&lt;=GI_Report!$E$4),1,0)</f>
        <v>0</v>
      </c>
      <c r="I888" s="2">
        <f>IF(GI_Report!$C$6="All",1,IF(C888=GI_Report!$C$6,1,0))</f>
        <v>1</v>
      </c>
      <c r="J888" s="2">
        <f>IF(GI_Report!$F$6="All",1,IF(E888=GI_Report!$F$6,1,0))</f>
        <v>1</v>
      </c>
      <c r="K888" s="2" t="str">
        <f>IF(AND(H888=1,I888=1,J888=1),COUNTIFS($H$2:H888,1,$I$2:I888,1,$J$2:J888,1),"")</f>
        <v/>
      </c>
    </row>
    <row r="889" spans="1:11" ht="14.5" x14ac:dyDescent="0.35">
      <c r="A889" s="2" t="s">
        <v>2949</v>
      </c>
      <c r="B889" s="5">
        <v>46160</v>
      </c>
      <c r="C889" s="2" t="s">
        <v>1989</v>
      </c>
      <c r="D889" s="2" t="s">
        <v>241</v>
      </c>
      <c r="E889" s="3" t="s">
        <v>242</v>
      </c>
      <c r="F889" s="2">
        <v>30</v>
      </c>
      <c r="G889" s="2" t="s">
        <v>121</v>
      </c>
      <c r="H889" s="2">
        <f>IF(AND(B889&gt;=GI_Report!$C$4,B889&lt;=GI_Report!$E$4),1,0)</f>
        <v>0</v>
      </c>
      <c r="I889" s="2">
        <f>IF(GI_Report!$C$6="All",1,IF(C889=GI_Report!$C$6,1,0))</f>
        <v>1</v>
      </c>
      <c r="J889" s="2">
        <f>IF(GI_Report!$F$6="All",1,IF(E889=GI_Report!$F$6,1,0))</f>
        <v>1</v>
      </c>
      <c r="K889" s="2" t="str">
        <f>IF(AND(H889=1,I889=1,J889=1),COUNTIFS($H$2:H889,1,$I$2:I889,1,$J$2:J889,1),"")</f>
        <v/>
      </c>
    </row>
    <row r="890" spans="1:11" ht="14.5" x14ac:dyDescent="0.35">
      <c r="A890" s="2" t="s">
        <v>2950</v>
      </c>
      <c r="B890" s="5">
        <v>46087</v>
      </c>
      <c r="C890" s="2" t="s">
        <v>2051</v>
      </c>
      <c r="D890" s="2" t="s">
        <v>369</v>
      </c>
      <c r="E890" s="3" t="s">
        <v>370</v>
      </c>
      <c r="F890" s="2">
        <v>20</v>
      </c>
      <c r="G890" s="2" t="s">
        <v>121</v>
      </c>
      <c r="H890" s="2">
        <f>IF(AND(B890&gt;=GI_Report!$C$4,B890&lt;=GI_Report!$E$4),1,0)</f>
        <v>0</v>
      </c>
      <c r="I890" s="2">
        <f>IF(GI_Report!$C$6="All",1,IF(C890=GI_Report!$C$6,1,0))</f>
        <v>1</v>
      </c>
      <c r="J890" s="2">
        <f>IF(GI_Report!$F$6="All",1,IF(E890=GI_Report!$F$6,1,0))</f>
        <v>1</v>
      </c>
      <c r="K890" s="2" t="str">
        <f>IF(AND(H890=1,I890=1,J890=1),COUNTIFS($H$2:H890,1,$I$2:I890,1,$J$2:J890,1),"")</f>
        <v/>
      </c>
    </row>
    <row r="891" spans="1:11" ht="14.5" x14ac:dyDescent="0.35">
      <c r="A891" s="2" t="s">
        <v>2951</v>
      </c>
      <c r="B891" s="5">
        <v>46171</v>
      </c>
      <c r="C891" s="2" t="s">
        <v>2035</v>
      </c>
      <c r="D891" s="2" t="s">
        <v>339</v>
      </c>
      <c r="E891" s="3" t="s">
        <v>340</v>
      </c>
      <c r="F891" s="2">
        <v>12</v>
      </c>
      <c r="G891" s="2" t="s">
        <v>15</v>
      </c>
      <c r="H891" s="2">
        <f>IF(AND(B891&gt;=GI_Report!$C$4,B891&lt;=GI_Report!$E$4),1,0)</f>
        <v>0</v>
      </c>
      <c r="I891" s="2">
        <f>IF(GI_Report!$C$6="All",1,IF(C891=GI_Report!$C$6,1,0))</f>
        <v>1</v>
      </c>
      <c r="J891" s="2">
        <f>IF(GI_Report!$F$6="All",1,IF(E891=GI_Report!$F$6,1,0))</f>
        <v>1</v>
      </c>
      <c r="K891" s="2" t="str">
        <f>IF(AND(H891=1,I891=1,J891=1),COUNTIFS($H$2:H891,1,$I$2:I891,1,$J$2:J891,1),"")</f>
        <v/>
      </c>
    </row>
    <row r="892" spans="1:11" ht="14.5" x14ac:dyDescent="0.35">
      <c r="A892" s="2" t="s">
        <v>2952</v>
      </c>
      <c r="B892" s="5">
        <v>46126</v>
      </c>
      <c r="C892" s="2" t="s">
        <v>2319</v>
      </c>
      <c r="D892" s="2" t="s">
        <v>182</v>
      </c>
      <c r="E892" s="3" t="s">
        <v>183</v>
      </c>
      <c r="F892" s="2">
        <v>10</v>
      </c>
      <c r="G892" s="2" t="s">
        <v>121</v>
      </c>
      <c r="H892" s="2">
        <f>IF(AND(B892&gt;=GI_Report!$C$4,B892&lt;=GI_Report!$E$4),1,0)</f>
        <v>0</v>
      </c>
      <c r="I892" s="2">
        <f>IF(GI_Report!$C$6="All",1,IF(C892=GI_Report!$C$6,1,0))</f>
        <v>1</v>
      </c>
      <c r="J892" s="2">
        <f>IF(GI_Report!$F$6="All",1,IF(E892=GI_Report!$F$6,1,0))</f>
        <v>1</v>
      </c>
      <c r="K892" s="2" t="str">
        <f>IF(AND(H892=1,I892=1,J892=1),COUNTIFS($H$2:H892,1,$I$2:I892,1,$J$2:J892,1),"")</f>
        <v/>
      </c>
    </row>
    <row r="893" spans="1:11" ht="14.5" x14ac:dyDescent="0.35">
      <c r="A893" s="2" t="s">
        <v>2953</v>
      </c>
      <c r="B893" s="5">
        <v>46157</v>
      </c>
      <c r="C893" s="2" t="s">
        <v>1995</v>
      </c>
      <c r="D893" s="2" t="s">
        <v>377</v>
      </c>
      <c r="E893" s="3" t="s">
        <v>378</v>
      </c>
      <c r="F893" s="2">
        <v>30</v>
      </c>
      <c r="G893" s="2" t="s">
        <v>121</v>
      </c>
      <c r="H893" s="2">
        <f>IF(AND(B893&gt;=GI_Report!$C$4,B893&lt;=GI_Report!$E$4),1,0)</f>
        <v>0</v>
      </c>
      <c r="I893" s="2">
        <f>IF(GI_Report!$C$6="All",1,IF(C893=GI_Report!$C$6,1,0))</f>
        <v>1</v>
      </c>
      <c r="J893" s="2">
        <f>IF(GI_Report!$F$6="All",1,IF(E893=GI_Report!$F$6,1,0))</f>
        <v>1</v>
      </c>
      <c r="K893" s="2" t="str">
        <f>IF(AND(H893=1,I893=1,J893=1),COUNTIFS($H$2:H893,1,$I$2:I893,1,$J$2:J893,1),"")</f>
        <v/>
      </c>
    </row>
    <row r="894" spans="1:11" ht="14.5" x14ac:dyDescent="0.35">
      <c r="A894" s="2" t="s">
        <v>2954</v>
      </c>
      <c r="B894" s="5">
        <v>46152</v>
      </c>
      <c r="C894" s="2" t="s">
        <v>2094</v>
      </c>
      <c r="D894" s="2" t="s">
        <v>421</v>
      </c>
      <c r="E894" s="3" t="s">
        <v>422</v>
      </c>
      <c r="F894" s="2">
        <v>12</v>
      </c>
      <c r="G894" s="2" t="s">
        <v>121</v>
      </c>
      <c r="H894" s="2">
        <f>IF(AND(B894&gt;=GI_Report!$C$4,B894&lt;=GI_Report!$E$4),1,0)</f>
        <v>0</v>
      </c>
      <c r="I894" s="2">
        <f>IF(GI_Report!$C$6="All",1,IF(C894=GI_Report!$C$6,1,0))</f>
        <v>1</v>
      </c>
      <c r="J894" s="2">
        <f>IF(GI_Report!$F$6="All",1,IF(E894=GI_Report!$F$6,1,0))</f>
        <v>1</v>
      </c>
      <c r="K894" s="2" t="str">
        <f>IF(AND(H894=1,I894=1,J894=1),COUNTIFS($H$2:H894,1,$I$2:I894,1,$J$2:J894,1),"")</f>
        <v/>
      </c>
    </row>
    <row r="895" spans="1:11" ht="14.5" x14ac:dyDescent="0.35">
      <c r="A895" s="2" t="s">
        <v>2955</v>
      </c>
      <c r="B895" s="5">
        <v>46162</v>
      </c>
      <c r="C895" s="2" t="s">
        <v>2110</v>
      </c>
      <c r="D895" s="2" t="s">
        <v>161</v>
      </c>
      <c r="E895" s="3" t="s">
        <v>162</v>
      </c>
      <c r="F895" s="2">
        <v>48</v>
      </c>
      <c r="G895" s="2" t="s">
        <v>121</v>
      </c>
      <c r="H895" s="2">
        <f>IF(AND(B895&gt;=GI_Report!$C$4,B895&lt;=GI_Report!$E$4),1,0)</f>
        <v>0</v>
      </c>
      <c r="I895" s="2">
        <f>IF(GI_Report!$C$6="All",1,IF(C895=GI_Report!$C$6,1,0))</f>
        <v>1</v>
      </c>
      <c r="J895" s="2">
        <f>IF(GI_Report!$F$6="All",1,IF(E895=GI_Report!$F$6,1,0))</f>
        <v>1</v>
      </c>
      <c r="K895" s="2" t="str">
        <f>IF(AND(H895=1,I895=1,J895=1),COUNTIFS($H$2:H895,1,$I$2:I895,1,$J$2:J895,1),"")</f>
        <v/>
      </c>
    </row>
    <row r="896" spans="1:11" ht="14.5" x14ac:dyDescent="0.35">
      <c r="A896" s="2" t="s">
        <v>2956</v>
      </c>
      <c r="B896" s="5">
        <v>46103</v>
      </c>
      <c r="C896" s="2" t="s">
        <v>2047</v>
      </c>
      <c r="D896" s="2" t="s">
        <v>198</v>
      </c>
      <c r="E896" s="3" t="s">
        <v>199</v>
      </c>
      <c r="F896" s="2">
        <v>48</v>
      </c>
      <c r="G896" s="2" t="s">
        <v>121</v>
      </c>
      <c r="H896" s="2">
        <f>IF(AND(B896&gt;=GI_Report!$C$4,B896&lt;=GI_Report!$E$4),1,0)</f>
        <v>0</v>
      </c>
      <c r="I896" s="2">
        <f>IF(GI_Report!$C$6="All",1,IF(C896=GI_Report!$C$6,1,0))</f>
        <v>1</v>
      </c>
      <c r="J896" s="2">
        <f>IF(GI_Report!$F$6="All",1,IF(E896=GI_Report!$F$6,1,0))</f>
        <v>1</v>
      </c>
      <c r="K896" s="2" t="str">
        <f>IF(AND(H896=1,I896=1,J896=1),COUNTIFS($H$2:H896,1,$I$2:I896,1,$J$2:J896,1),"")</f>
        <v/>
      </c>
    </row>
    <row r="897" spans="1:11" ht="14.5" x14ac:dyDescent="0.35">
      <c r="A897" s="2" t="s">
        <v>2957</v>
      </c>
      <c r="B897" s="5">
        <v>46137</v>
      </c>
      <c r="C897" s="2" t="s">
        <v>2083</v>
      </c>
      <c r="D897" s="2" t="s">
        <v>200</v>
      </c>
      <c r="E897" s="3" t="s">
        <v>201</v>
      </c>
      <c r="F897" s="2">
        <v>20</v>
      </c>
      <c r="G897" s="2" t="s">
        <v>121</v>
      </c>
      <c r="H897" s="2">
        <f>IF(AND(B897&gt;=GI_Report!$C$4,B897&lt;=GI_Report!$E$4),1,0)</f>
        <v>0</v>
      </c>
      <c r="I897" s="2">
        <f>IF(GI_Report!$C$6="All",1,IF(C897=GI_Report!$C$6,1,0))</f>
        <v>1</v>
      </c>
      <c r="J897" s="2">
        <f>IF(GI_Report!$F$6="All",1,IF(E897=GI_Report!$F$6,1,0))</f>
        <v>1</v>
      </c>
      <c r="K897" s="2" t="str">
        <f>IF(AND(H897=1,I897=1,J897=1),COUNTIFS($H$2:H897,1,$I$2:I897,1,$J$2:J897,1),"")</f>
        <v/>
      </c>
    </row>
    <row r="898" spans="1:11" ht="14.5" x14ac:dyDescent="0.35">
      <c r="A898" s="2" t="s">
        <v>2958</v>
      </c>
      <c r="B898" s="5">
        <v>46141</v>
      </c>
      <c r="C898" s="2" t="s">
        <v>2171</v>
      </c>
      <c r="D898" s="2" t="s">
        <v>86</v>
      </c>
      <c r="E898" s="3" t="s">
        <v>87</v>
      </c>
      <c r="F898" s="2">
        <v>48</v>
      </c>
      <c r="G898" s="2" t="s">
        <v>15</v>
      </c>
      <c r="H898" s="2">
        <f>IF(AND(B898&gt;=GI_Report!$C$4,B898&lt;=GI_Report!$E$4),1,0)</f>
        <v>0</v>
      </c>
      <c r="I898" s="2">
        <f>IF(GI_Report!$C$6="All",1,IF(C898=GI_Report!$C$6,1,0))</f>
        <v>1</v>
      </c>
      <c r="J898" s="2">
        <f>IF(GI_Report!$F$6="All",1,IF(E898=GI_Report!$F$6,1,0))</f>
        <v>1</v>
      </c>
      <c r="K898" s="2" t="str">
        <f>IF(AND(H898=1,I898=1,J898=1),COUNTIFS($H$2:H898,1,$I$2:I898,1,$J$2:J898,1),"")</f>
        <v/>
      </c>
    </row>
    <row r="899" spans="1:11" ht="14.5" x14ac:dyDescent="0.35">
      <c r="A899" s="2" t="s">
        <v>2959</v>
      </c>
      <c r="B899" s="5">
        <v>46183</v>
      </c>
      <c r="C899" s="2" t="s">
        <v>2141</v>
      </c>
      <c r="D899" s="2" t="s">
        <v>282</v>
      </c>
      <c r="E899" s="3" t="s">
        <v>283</v>
      </c>
      <c r="F899" s="2">
        <v>30</v>
      </c>
      <c r="G899" s="2" t="s">
        <v>262</v>
      </c>
      <c r="H899" s="2">
        <f>IF(AND(B899&gt;=GI_Report!$C$4,B899&lt;=GI_Report!$E$4),1,0)</f>
        <v>0</v>
      </c>
      <c r="I899" s="2">
        <f>IF(GI_Report!$C$6="All",1,IF(C899=GI_Report!$C$6,1,0))</f>
        <v>1</v>
      </c>
      <c r="J899" s="2">
        <f>IF(GI_Report!$F$6="All",1,IF(E899=GI_Report!$F$6,1,0))</f>
        <v>1</v>
      </c>
      <c r="K899" s="2" t="str">
        <f>IF(AND(H899=1,I899=1,J899=1),COUNTIFS($H$2:H899,1,$I$2:I899,1,$J$2:J899,1),"")</f>
        <v/>
      </c>
    </row>
    <row r="900" spans="1:11" ht="14.5" x14ac:dyDescent="0.35">
      <c r="A900" s="2" t="s">
        <v>2960</v>
      </c>
      <c r="B900" s="5">
        <v>46120</v>
      </c>
      <c r="C900" s="2" t="s">
        <v>1983</v>
      </c>
      <c r="D900" s="2" t="s">
        <v>380</v>
      </c>
      <c r="E900" s="3" t="s">
        <v>381</v>
      </c>
      <c r="F900" s="2">
        <v>60</v>
      </c>
      <c r="G900" s="2" t="s">
        <v>121</v>
      </c>
      <c r="H900" s="2">
        <f>IF(AND(B900&gt;=GI_Report!$C$4,B900&lt;=GI_Report!$E$4),1,0)</f>
        <v>0</v>
      </c>
      <c r="I900" s="2">
        <f>IF(GI_Report!$C$6="All",1,IF(C900=GI_Report!$C$6,1,0))</f>
        <v>1</v>
      </c>
      <c r="J900" s="2">
        <f>IF(GI_Report!$F$6="All",1,IF(E900=GI_Report!$F$6,1,0))</f>
        <v>1</v>
      </c>
      <c r="K900" s="2" t="str">
        <f>IF(AND(H900=1,I900=1,J900=1),COUNTIFS($H$2:H900,1,$I$2:I900,1,$J$2:J900,1),"")</f>
        <v/>
      </c>
    </row>
    <row r="901" spans="1:11" ht="14.5" x14ac:dyDescent="0.35">
      <c r="A901" s="2" t="s">
        <v>2961</v>
      </c>
      <c r="B901" s="5">
        <v>46201</v>
      </c>
      <c r="C901" s="2" t="s">
        <v>2027</v>
      </c>
      <c r="D901" s="2" t="s">
        <v>389</v>
      </c>
      <c r="E901" s="3" t="s">
        <v>390</v>
      </c>
      <c r="F901" s="2">
        <v>24</v>
      </c>
      <c r="G901" s="2" t="s">
        <v>121</v>
      </c>
      <c r="H901" s="2">
        <f>IF(AND(B901&gt;=GI_Report!$C$4,B901&lt;=GI_Report!$E$4),1,0)</f>
        <v>0</v>
      </c>
      <c r="I901" s="2">
        <f>IF(GI_Report!$C$6="All",1,IF(C901=GI_Report!$C$6,1,0))</f>
        <v>1</v>
      </c>
      <c r="J901" s="2">
        <f>IF(GI_Report!$F$6="All",1,IF(E901=GI_Report!$F$6,1,0))</f>
        <v>1</v>
      </c>
      <c r="K901" s="2" t="str">
        <f>IF(AND(H901=1,I901=1,J901=1),COUNTIFS($H$2:H901,1,$I$2:I901,1,$J$2:J901,1),"")</f>
        <v/>
      </c>
    </row>
    <row r="902" spans="1:11" ht="14.5" x14ac:dyDescent="0.35">
      <c r="A902" s="2" t="s">
        <v>2962</v>
      </c>
      <c r="B902" s="5">
        <v>46078</v>
      </c>
      <c r="C902" s="2" t="s">
        <v>2341</v>
      </c>
      <c r="D902" s="2" t="s">
        <v>333</v>
      </c>
      <c r="E902" s="3" t="s">
        <v>334</v>
      </c>
      <c r="F902" s="2">
        <v>15</v>
      </c>
      <c r="G902" s="2" t="s">
        <v>15</v>
      </c>
      <c r="H902" s="2">
        <f>IF(AND(B902&gt;=GI_Report!$C$4,B902&lt;=GI_Report!$E$4),1,0)</f>
        <v>1</v>
      </c>
      <c r="I902" s="2">
        <f>IF(GI_Report!$C$6="All",1,IF(C902=GI_Report!$C$6,1,0))</f>
        <v>1</v>
      </c>
      <c r="J902" s="2">
        <f>IF(GI_Report!$F$6="All",1,IF(E902=GI_Report!$F$6,1,0))</f>
        <v>1</v>
      </c>
      <c r="K902" s="2">
        <f>IF(AND(H902=1,I902=1,J902=1),COUNTIFS($H$2:H902,1,$I$2:I902,1,$J$2:J902,1),"")</f>
        <v>139</v>
      </c>
    </row>
    <row r="903" spans="1:11" ht="14.5" x14ac:dyDescent="0.35">
      <c r="A903" s="2" t="s">
        <v>2963</v>
      </c>
      <c r="B903" s="5">
        <v>46153</v>
      </c>
      <c r="C903" s="2" t="s">
        <v>2110</v>
      </c>
      <c r="D903" s="2" t="s">
        <v>423</v>
      </c>
      <c r="E903" s="3" t="s">
        <v>424</v>
      </c>
      <c r="F903" s="2">
        <v>24</v>
      </c>
      <c r="G903" s="2" t="s">
        <v>121</v>
      </c>
      <c r="H903" s="2">
        <f>IF(AND(B903&gt;=GI_Report!$C$4,B903&lt;=GI_Report!$E$4),1,0)</f>
        <v>0</v>
      </c>
      <c r="I903" s="2">
        <f>IF(GI_Report!$C$6="All",1,IF(C903=GI_Report!$C$6,1,0))</f>
        <v>1</v>
      </c>
      <c r="J903" s="2">
        <f>IF(GI_Report!$F$6="All",1,IF(E903=GI_Report!$F$6,1,0))</f>
        <v>1</v>
      </c>
      <c r="K903" s="2" t="str">
        <f>IF(AND(H903=1,I903=1,J903=1),COUNTIFS($H$2:H903,1,$I$2:I903,1,$J$2:J903,1),"")</f>
        <v/>
      </c>
    </row>
    <row r="904" spans="1:11" ht="14.5" x14ac:dyDescent="0.35">
      <c r="A904" s="2" t="s">
        <v>2964</v>
      </c>
      <c r="B904" s="5">
        <v>46063</v>
      </c>
      <c r="C904" s="2" t="s">
        <v>2029</v>
      </c>
      <c r="D904" s="2" t="s">
        <v>464</v>
      </c>
      <c r="E904" s="3" t="s">
        <v>465</v>
      </c>
      <c r="F904" s="2">
        <v>12</v>
      </c>
      <c r="G904" s="2" t="s">
        <v>121</v>
      </c>
      <c r="H904" s="2">
        <f>IF(AND(B904&gt;=GI_Report!$C$4,B904&lt;=GI_Report!$E$4),1,0)</f>
        <v>1</v>
      </c>
      <c r="I904" s="2">
        <f>IF(GI_Report!$C$6="All",1,IF(C904=GI_Report!$C$6,1,0))</f>
        <v>1</v>
      </c>
      <c r="J904" s="2">
        <f>IF(GI_Report!$F$6="All",1,IF(E904=GI_Report!$F$6,1,0))</f>
        <v>1</v>
      </c>
      <c r="K904" s="2">
        <f>IF(AND(H904=1,I904=1,J904=1),COUNTIFS($H$2:H904,1,$I$2:I904,1,$J$2:J904,1),"")</f>
        <v>140</v>
      </c>
    </row>
    <row r="905" spans="1:11" ht="14.5" x14ac:dyDescent="0.35">
      <c r="A905" s="2" t="s">
        <v>2965</v>
      </c>
      <c r="B905" s="5">
        <v>46038</v>
      </c>
      <c r="C905" s="2" t="s">
        <v>2025</v>
      </c>
      <c r="D905" s="2" t="s">
        <v>320</v>
      </c>
      <c r="E905" s="3" t="s">
        <v>321</v>
      </c>
      <c r="F905" s="2">
        <v>30</v>
      </c>
      <c r="G905" s="2" t="s">
        <v>15</v>
      </c>
      <c r="H905" s="2">
        <f>IF(AND(B905&gt;=GI_Report!$C$4,B905&lt;=GI_Report!$E$4),1,0)</f>
        <v>0</v>
      </c>
      <c r="I905" s="2">
        <f>IF(GI_Report!$C$6="All",1,IF(C905=GI_Report!$C$6,1,0))</f>
        <v>1</v>
      </c>
      <c r="J905" s="2">
        <f>IF(GI_Report!$F$6="All",1,IF(E905=GI_Report!$F$6,1,0))</f>
        <v>1</v>
      </c>
      <c r="K905" s="2" t="str">
        <f>IF(AND(H905=1,I905=1,J905=1),COUNTIFS($H$2:H905,1,$I$2:I905,1,$J$2:J905,1),"")</f>
        <v/>
      </c>
    </row>
    <row r="906" spans="1:11" ht="14.5" x14ac:dyDescent="0.35">
      <c r="A906" s="2" t="s">
        <v>2966</v>
      </c>
      <c r="B906" s="5">
        <v>46129</v>
      </c>
      <c r="C906" s="2" t="s">
        <v>2421</v>
      </c>
      <c r="D906" s="2" t="s">
        <v>425</v>
      </c>
      <c r="E906" s="3" t="s">
        <v>426</v>
      </c>
      <c r="F906" s="2">
        <v>15</v>
      </c>
      <c r="G906" s="2" t="s">
        <v>121</v>
      </c>
      <c r="H906" s="2">
        <f>IF(AND(B906&gt;=GI_Report!$C$4,B906&lt;=GI_Report!$E$4),1,0)</f>
        <v>0</v>
      </c>
      <c r="I906" s="2">
        <f>IF(GI_Report!$C$6="All",1,IF(C906=GI_Report!$C$6,1,0))</f>
        <v>1</v>
      </c>
      <c r="J906" s="2">
        <f>IF(GI_Report!$F$6="All",1,IF(E906=GI_Report!$F$6,1,0))</f>
        <v>1</v>
      </c>
      <c r="K906" s="2" t="str">
        <f>IF(AND(H906=1,I906=1,J906=1),COUNTIFS($H$2:H906,1,$I$2:I906,1,$J$2:J906,1),"")</f>
        <v/>
      </c>
    </row>
    <row r="907" spans="1:11" ht="14.5" x14ac:dyDescent="0.35">
      <c r="A907" s="2" t="s">
        <v>2967</v>
      </c>
      <c r="B907" s="5">
        <v>46117</v>
      </c>
      <c r="C907" s="2" t="s">
        <v>2141</v>
      </c>
      <c r="D907" s="2" t="s">
        <v>134</v>
      </c>
      <c r="E907" s="3" t="s">
        <v>135</v>
      </c>
      <c r="F907" s="2">
        <v>10</v>
      </c>
      <c r="G907" s="2" t="s">
        <v>121</v>
      </c>
      <c r="H907" s="2">
        <f>IF(AND(B907&gt;=GI_Report!$C$4,B907&lt;=GI_Report!$E$4),1,0)</f>
        <v>0</v>
      </c>
      <c r="I907" s="2">
        <f>IF(GI_Report!$C$6="All",1,IF(C907=GI_Report!$C$6,1,0))</f>
        <v>1</v>
      </c>
      <c r="J907" s="2">
        <f>IF(GI_Report!$F$6="All",1,IF(E907=GI_Report!$F$6,1,0))</f>
        <v>1</v>
      </c>
      <c r="K907" s="2" t="str">
        <f>IF(AND(H907=1,I907=1,J907=1),COUNTIFS($H$2:H907,1,$I$2:I907,1,$J$2:J907,1),"")</f>
        <v/>
      </c>
    </row>
    <row r="908" spans="1:11" ht="14.5" x14ac:dyDescent="0.35">
      <c r="A908" s="2" t="s">
        <v>2968</v>
      </c>
      <c r="B908" s="5">
        <v>46142</v>
      </c>
      <c r="C908" s="2" t="s">
        <v>2158</v>
      </c>
      <c r="D908" s="2" t="s">
        <v>154</v>
      </c>
      <c r="E908" s="3" t="s">
        <v>155</v>
      </c>
      <c r="F908" s="2">
        <v>48</v>
      </c>
      <c r="G908" s="2" t="s">
        <v>121</v>
      </c>
      <c r="H908" s="2">
        <f>IF(AND(B908&gt;=GI_Report!$C$4,B908&lt;=GI_Report!$E$4),1,0)</f>
        <v>0</v>
      </c>
      <c r="I908" s="2">
        <f>IF(GI_Report!$C$6="All",1,IF(C908=GI_Report!$C$6,1,0))</f>
        <v>1</v>
      </c>
      <c r="J908" s="2">
        <f>IF(GI_Report!$F$6="All",1,IF(E908=GI_Report!$F$6,1,0))</f>
        <v>1</v>
      </c>
      <c r="K908" s="2" t="str">
        <f>IF(AND(H908=1,I908=1,J908=1),COUNTIFS($H$2:H908,1,$I$2:I908,1,$J$2:J908,1),"")</f>
        <v/>
      </c>
    </row>
    <row r="909" spans="1:11" ht="14.5" x14ac:dyDescent="0.35">
      <c r="A909" s="2" t="s">
        <v>2969</v>
      </c>
      <c r="B909" s="5">
        <v>46155</v>
      </c>
      <c r="C909" s="2" t="s">
        <v>2179</v>
      </c>
      <c r="D909" s="2" t="s">
        <v>136</v>
      </c>
      <c r="E909" s="3" t="s">
        <v>137</v>
      </c>
      <c r="F909" s="2">
        <v>10</v>
      </c>
      <c r="G909" s="2" t="s">
        <v>121</v>
      </c>
      <c r="H909" s="2">
        <f>IF(AND(B909&gt;=GI_Report!$C$4,B909&lt;=GI_Report!$E$4),1,0)</f>
        <v>0</v>
      </c>
      <c r="I909" s="2">
        <f>IF(GI_Report!$C$6="All",1,IF(C909=GI_Report!$C$6,1,0))</f>
        <v>1</v>
      </c>
      <c r="J909" s="2">
        <f>IF(GI_Report!$F$6="All",1,IF(E909=GI_Report!$F$6,1,0))</f>
        <v>1</v>
      </c>
      <c r="K909" s="2" t="str">
        <f>IF(AND(H909=1,I909=1,J909=1),COUNTIFS($H$2:H909,1,$I$2:I909,1,$J$2:J909,1),"")</f>
        <v/>
      </c>
    </row>
    <row r="910" spans="1:11" ht="14.5" x14ac:dyDescent="0.35">
      <c r="A910" s="2" t="s">
        <v>2970</v>
      </c>
      <c r="B910" s="5">
        <v>46047</v>
      </c>
      <c r="C910" s="2" t="s">
        <v>2091</v>
      </c>
      <c r="D910" s="2" t="s">
        <v>399</v>
      </c>
      <c r="E910" s="3" t="s">
        <v>400</v>
      </c>
      <c r="F910" s="2">
        <v>5</v>
      </c>
      <c r="G910" s="2" t="s">
        <v>121</v>
      </c>
      <c r="H910" s="2">
        <f>IF(AND(B910&gt;=GI_Report!$C$4,B910&lt;=GI_Report!$E$4),1,0)</f>
        <v>0</v>
      </c>
      <c r="I910" s="2">
        <f>IF(GI_Report!$C$6="All",1,IF(C910=GI_Report!$C$6,1,0))</f>
        <v>1</v>
      </c>
      <c r="J910" s="2">
        <f>IF(GI_Report!$F$6="All",1,IF(E910=GI_Report!$F$6,1,0))</f>
        <v>1</v>
      </c>
      <c r="K910" s="2" t="str">
        <f>IF(AND(H910=1,I910=1,J910=1),COUNTIFS($H$2:H910,1,$I$2:I910,1,$J$2:J910,1),"")</f>
        <v/>
      </c>
    </row>
    <row r="911" spans="1:11" ht="14.5" x14ac:dyDescent="0.35">
      <c r="A911" s="2" t="s">
        <v>2971</v>
      </c>
      <c r="B911" s="5">
        <v>46163</v>
      </c>
      <c r="C911" s="2" t="s">
        <v>2324</v>
      </c>
      <c r="D911" s="2" t="s">
        <v>59</v>
      </c>
      <c r="E911" s="3" t="s">
        <v>60</v>
      </c>
      <c r="F911" s="2">
        <v>5</v>
      </c>
      <c r="G911" s="2" t="s">
        <v>15</v>
      </c>
      <c r="H911" s="2">
        <f>IF(AND(B911&gt;=GI_Report!$C$4,B911&lt;=GI_Report!$E$4),1,0)</f>
        <v>0</v>
      </c>
      <c r="I911" s="2">
        <f>IF(GI_Report!$C$6="All",1,IF(C911=GI_Report!$C$6,1,0))</f>
        <v>1</v>
      </c>
      <c r="J911" s="2">
        <f>IF(GI_Report!$F$6="All",1,IF(E911=GI_Report!$F$6,1,0))</f>
        <v>1</v>
      </c>
      <c r="K911" s="2" t="str">
        <f>IF(AND(H911=1,I911=1,J911=1),COUNTIFS($H$2:H911,1,$I$2:I911,1,$J$2:J911,1),"")</f>
        <v/>
      </c>
    </row>
    <row r="912" spans="1:11" ht="14.5" x14ac:dyDescent="0.35">
      <c r="A912" s="2" t="s">
        <v>2972</v>
      </c>
      <c r="B912" s="5">
        <v>46034</v>
      </c>
      <c r="C912" s="2" t="s">
        <v>2246</v>
      </c>
      <c r="D912" s="2" t="s">
        <v>351</v>
      </c>
      <c r="E912" s="3" t="s">
        <v>352</v>
      </c>
      <c r="F912" s="2">
        <v>12</v>
      </c>
      <c r="G912" s="2" t="s">
        <v>15</v>
      </c>
      <c r="H912" s="2">
        <f>IF(AND(B912&gt;=GI_Report!$C$4,B912&lt;=GI_Report!$E$4),1,0)</f>
        <v>0</v>
      </c>
      <c r="I912" s="2">
        <f>IF(GI_Report!$C$6="All",1,IF(C912=GI_Report!$C$6,1,0))</f>
        <v>1</v>
      </c>
      <c r="J912" s="2">
        <f>IF(GI_Report!$F$6="All",1,IF(E912=GI_Report!$F$6,1,0))</f>
        <v>1</v>
      </c>
      <c r="K912" s="2" t="str">
        <f>IF(AND(H912=1,I912=1,J912=1),COUNTIFS($H$2:H912,1,$I$2:I912,1,$J$2:J912,1),"")</f>
        <v/>
      </c>
    </row>
    <row r="913" spans="1:11" ht="14.5" x14ac:dyDescent="0.35">
      <c r="A913" s="2" t="s">
        <v>2973</v>
      </c>
      <c r="B913" s="5">
        <v>46176</v>
      </c>
      <c r="C913" s="2" t="s">
        <v>2065</v>
      </c>
      <c r="D913" s="2" t="s">
        <v>79</v>
      </c>
      <c r="E913" s="3" t="s">
        <v>80</v>
      </c>
      <c r="F913" s="2">
        <v>12</v>
      </c>
      <c r="G913" s="2" t="s">
        <v>15</v>
      </c>
      <c r="H913" s="2">
        <f>IF(AND(B913&gt;=GI_Report!$C$4,B913&lt;=GI_Report!$E$4),1,0)</f>
        <v>0</v>
      </c>
      <c r="I913" s="2">
        <f>IF(GI_Report!$C$6="All",1,IF(C913=GI_Report!$C$6,1,0))</f>
        <v>1</v>
      </c>
      <c r="J913" s="2">
        <f>IF(GI_Report!$F$6="All",1,IF(E913=GI_Report!$F$6,1,0))</f>
        <v>1</v>
      </c>
      <c r="K913" s="2" t="str">
        <f>IF(AND(H913=1,I913=1,J913=1),COUNTIFS($H$2:H913,1,$I$2:I913,1,$J$2:J913,1),"")</f>
        <v/>
      </c>
    </row>
    <row r="914" spans="1:11" ht="14.5" x14ac:dyDescent="0.35">
      <c r="A914" s="2" t="s">
        <v>2974</v>
      </c>
      <c r="B914" s="5">
        <v>46175</v>
      </c>
      <c r="C914" s="2" t="s">
        <v>2308</v>
      </c>
      <c r="D914" s="2" t="s">
        <v>11</v>
      </c>
      <c r="E914" s="3" t="s">
        <v>12</v>
      </c>
      <c r="F914" s="2">
        <v>30</v>
      </c>
      <c r="G914" s="2" t="s">
        <v>15</v>
      </c>
      <c r="H914" s="2">
        <f>IF(AND(B914&gt;=GI_Report!$C$4,B914&lt;=GI_Report!$E$4),1,0)</f>
        <v>0</v>
      </c>
      <c r="I914" s="2">
        <f>IF(GI_Report!$C$6="All",1,IF(C914=GI_Report!$C$6,1,0))</f>
        <v>1</v>
      </c>
      <c r="J914" s="2">
        <f>IF(GI_Report!$F$6="All",1,IF(E914=GI_Report!$F$6,1,0))</f>
        <v>1</v>
      </c>
      <c r="K914" s="2" t="str">
        <f>IF(AND(H914=1,I914=1,J914=1),COUNTIFS($H$2:H914,1,$I$2:I914,1,$J$2:J914,1),"")</f>
        <v/>
      </c>
    </row>
    <row r="915" spans="1:11" ht="14.5" x14ac:dyDescent="0.35">
      <c r="A915" s="2" t="s">
        <v>2975</v>
      </c>
      <c r="B915" s="5">
        <v>46030</v>
      </c>
      <c r="C915" s="2" t="s">
        <v>2421</v>
      </c>
      <c r="D915" s="2" t="s">
        <v>86</v>
      </c>
      <c r="E915" s="3" t="s">
        <v>87</v>
      </c>
      <c r="F915" s="2">
        <v>5</v>
      </c>
      <c r="G915" s="2" t="s">
        <v>15</v>
      </c>
      <c r="H915" s="2">
        <f>IF(AND(B915&gt;=GI_Report!$C$4,B915&lt;=GI_Report!$E$4),1,0)</f>
        <v>0</v>
      </c>
      <c r="I915" s="2">
        <f>IF(GI_Report!$C$6="All",1,IF(C915=GI_Report!$C$6,1,0))</f>
        <v>1</v>
      </c>
      <c r="J915" s="2">
        <f>IF(GI_Report!$F$6="All",1,IF(E915=GI_Report!$F$6,1,0))</f>
        <v>1</v>
      </c>
      <c r="K915" s="2" t="str">
        <f>IF(AND(H915=1,I915=1,J915=1),COUNTIFS($H$2:H915,1,$I$2:I915,1,$J$2:J915,1),"")</f>
        <v/>
      </c>
    </row>
    <row r="916" spans="1:11" ht="14.5" x14ac:dyDescent="0.35">
      <c r="A916" s="2" t="s">
        <v>2976</v>
      </c>
      <c r="B916" s="5">
        <v>46125</v>
      </c>
      <c r="C916" s="2" t="s">
        <v>1987</v>
      </c>
      <c r="D916" s="2" t="s">
        <v>433</v>
      </c>
      <c r="E916" s="3" t="s">
        <v>434</v>
      </c>
      <c r="F916" s="2">
        <v>60</v>
      </c>
      <c r="G916" s="2" t="s">
        <v>121</v>
      </c>
      <c r="H916" s="2">
        <f>IF(AND(B916&gt;=GI_Report!$C$4,B916&lt;=GI_Report!$E$4),1,0)</f>
        <v>0</v>
      </c>
      <c r="I916" s="2">
        <f>IF(GI_Report!$C$6="All",1,IF(C916=GI_Report!$C$6,1,0))</f>
        <v>1</v>
      </c>
      <c r="J916" s="2">
        <f>IF(GI_Report!$F$6="All",1,IF(E916=GI_Report!$F$6,1,0))</f>
        <v>1</v>
      </c>
      <c r="K916" s="2" t="str">
        <f>IF(AND(H916=1,I916=1,J916=1),COUNTIFS($H$2:H916,1,$I$2:I916,1,$J$2:J916,1),"")</f>
        <v/>
      </c>
    </row>
    <row r="917" spans="1:11" ht="14.5" x14ac:dyDescent="0.35">
      <c r="A917" s="2" t="s">
        <v>2977</v>
      </c>
      <c r="B917" s="5">
        <v>46062</v>
      </c>
      <c r="C917" s="2" t="s">
        <v>2018</v>
      </c>
      <c r="D917" s="2" t="s">
        <v>411</v>
      </c>
      <c r="E917" s="3" t="s">
        <v>412</v>
      </c>
      <c r="F917" s="2">
        <v>60</v>
      </c>
      <c r="G917" s="2" t="s">
        <v>121</v>
      </c>
      <c r="H917" s="2">
        <f>IF(AND(B917&gt;=GI_Report!$C$4,B917&lt;=GI_Report!$E$4),1,0)</f>
        <v>1</v>
      </c>
      <c r="I917" s="2">
        <f>IF(GI_Report!$C$6="All",1,IF(C917=GI_Report!$C$6,1,0))</f>
        <v>1</v>
      </c>
      <c r="J917" s="2">
        <f>IF(GI_Report!$F$6="All",1,IF(E917=GI_Report!$F$6,1,0))</f>
        <v>1</v>
      </c>
      <c r="K917" s="2">
        <f>IF(AND(H917=1,I917=1,J917=1),COUNTIFS($H$2:H917,1,$I$2:I917,1,$J$2:J917,1),"")</f>
        <v>141</v>
      </c>
    </row>
    <row r="918" spans="1:11" ht="14.5" x14ac:dyDescent="0.35">
      <c r="A918" s="2" t="s">
        <v>2978</v>
      </c>
      <c r="B918" s="5">
        <v>46069</v>
      </c>
      <c r="C918" s="2" t="s">
        <v>2112</v>
      </c>
      <c r="D918" s="2" t="s">
        <v>130</v>
      </c>
      <c r="E918" s="3" t="s">
        <v>131</v>
      </c>
      <c r="F918" s="2">
        <v>60</v>
      </c>
      <c r="G918" s="2" t="s">
        <v>121</v>
      </c>
      <c r="H918" s="2">
        <f>IF(AND(B918&gt;=GI_Report!$C$4,B918&lt;=GI_Report!$E$4),1,0)</f>
        <v>1</v>
      </c>
      <c r="I918" s="2">
        <f>IF(GI_Report!$C$6="All",1,IF(C918=GI_Report!$C$6,1,0))</f>
        <v>1</v>
      </c>
      <c r="J918" s="2">
        <f>IF(GI_Report!$F$6="All",1,IF(E918=GI_Report!$F$6,1,0))</f>
        <v>1</v>
      </c>
      <c r="K918" s="2">
        <f>IF(AND(H918=1,I918=1,J918=1),COUNTIFS($H$2:H918,1,$I$2:I918,1,$J$2:J918,1),"")</f>
        <v>142</v>
      </c>
    </row>
    <row r="919" spans="1:11" ht="14.5" x14ac:dyDescent="0.35">
      <c r="A919" s="2" t="s">
        <v>2979</v>
      </c>
      <c r="B919" s="5">
        <v>46178</v>
      </c>
      <c r="C919" s="2" t="s">
        <v>1995</v>
      </c>
      <c r="D919" s="2" t="s">
        <v>154</v>
      </c>
      <c r="E919" s="3" t="s">
        <v>155</v>
      </c>
      <c r="F919" s="2">
        <v>24</v>
      </c>
      <c r="G919" s="2" t="s">
        <v>121</v>
      </c>
      <c r="H919" s="2">
        <f>IF(AND(B919&gt;=GI_Report!$C$4,B919&lt;=GI_Report!$E$4),1,0)</f>
        <v>0</v>
      </c>
      <c r="I919" s="2">
        <f>IF(GI_Report!$C$6="All",1,IF(C919=GI_Report!$C$6,1,0))</f>
        <v>1</v>
      </c>
      <c r="J919" s="2">
        <f>IF(GI_Report!$F$6="All",1,IF(E919=GI_Report!$F$6,1,0))</f>
        <v>1</v>
      </c>
      <c r="K919" s="2" t="str">
        <f>IF(AND(H919=1,I919=1,J919=1),COUNTIFS($H$2:H919,1,$I$2:I919,1,$J$2:J919,1),"")</f>
        <v/>
      </c>
    </row>
    <row r="920" spans="1:11" ht="14.5" x14ac:dyDescent="0.35">
      <c r="A920" s="2" t="s">
        <v>2980</v>
      </c>
      <c r="B920" s="5">
        <v>46023</v>
      </c>
      <c r="C920" s="2" t="s">
        <v>1998</v>
      </c>
      <c r="D920" s="2" t="s">
        <v>474</v>
      </c>
      <c r="E920" s="3" t="s">
        <v>475</v>
      </c>
      <c r="F920" s="2">
        <v>60</v>
      </c>
      <c r="G920" s="2" t="s">
        <v>121</v>
      </c>
      <c r="H920" s="2">
        <f>IF(AND(B920&gt;=GI_Report!$C$4,B920&lt;=GI_Report!$E$4),1,0)</f>
        <v>0</v>
      </c>
      <c r="I920" s="2">
        <f>IF(GI_Report!$C$6="All",1,IF(C920=GI_Report!$C$6,1,0))</f>
        <v>1</v>
      </c>
      <c r="J920" s="2">
        <f>IF(GI_Report!$F$6="All",1,IF(E920=GI_Report!$F$6,1,0))</f>
        <v>1</v>
      </c>
      <c r="K920" s="2" t="str">
        <f>IF(AND(H920=1,I920=1,J920=1),COUNTIFS($H$2:H920,1,$I$2:I920,1,$J$2:J920,1),"")</f>
        <v/>
      </c>
    </row>
    <row r="921" spans="1:11" ht="14.5" x14ac:dyDescent="0.35">
      <c r="A921" s="2" t="s">
        <v>2981</v>
      </c>
      <c r="B921" s="5">
        <v>46166</v>
      </c>
      <c r="C921" s="2" t="s">
        <v>1993</v>
      </c>
      <c r="D921" s="2" t="s">
        <v>373</v>
      </c>
      <c r="E921" s="3" t="s">
        <v>374</v>
      </c>
      <c r="F921" s="2">
        <v>10</v>
      </c>
      <c r="G921" s="2" t="s">
        <v>121</v>
      </c>
      <c r="H921" s="2">
        <f>IF(AND(B921&gt;=GI_Report!$C$4,B921&lt;=GI_Report!$E$4),1,0)</f>
        <v>0</v>
      </c>
      <c r="I921" s="2">
        <f>IF(GI_Report!$C$6="All",1,IF(C921=GI_Report!$C$6,1,0))</f>
        <v>1</v>
      </c>
      <c r="J921" s="2">
        <f>IF(GI_Report!$F$6="All",1,IF(E921=GI_Report!$F$6,1,0))</f>
        <v>1</v>
      </c>
      <c r="K921" s="2" t="str">
        <f>IF(AND(H921=1,I921=1,J921=1),COUNTIFS($H$2:H921,1,$I$2:I921,1,$J$2:J921,1),"")</f>
        <v/>
      </c>
    </row>
    <row r="922" spans="1:11" ht="14.5" x14ac:dyDescent="0.35">
      <c r="A922" s="2" t="s">
        <v>2982</v>
      </c>
      <c r="B922" s="5">
        <v>46174</v>
      </c>
      <c r="C922" s="2" t="s">
        <v>2130</v>
      </c>
      <c r="D922" s="2" t="s">
        <v>440</v>
      </c>
      <c r="E922" s="3" t="s">
        <v>441</v>
      </c>
      <c r="F922" s="2">
        <v>12</v>
      </c>
      <c r="G922" s="2" t="s">
        <v>121</v>
      </c>
      <c r="H922" s="2">
        <f>IF(AND(B922&gt;=GI_Report!$C$4,B922&lt;=GI_Report!$E$4),1,0)</f>
        <v>0</v>
      </c>
      <c r="I922" s="2">
        <f>IF(GI_Report!$C$6="All",1,IF(C922=GI_Report!$C$6,1,0))</f>
        <v>1</v>
      </c>
      <c r="J922" s="2">
        <f>IF(GI_Report!$F$6="All",1,IF(E922=GI_Report!$F$6,1,0))</f>
        <v>1</v>
      </c>
      <c r="K922" s="2" t="str">
        <f>IF(AND(H922=1,I922=1,J922=1),COUNTIFS($H$2:H922,1,$I$2:I922,1,$J$2:J922,1),"")</f>
        <v/>
      </c>
    </row>
    <row r="923" spans="1:11" ht="14.5" x14ac:dyDescent="0.35">
      <c r="A923" s="2" t="s">
        <v>2983</v>
      </c>
      <c r="B923" s="5">
        <v>46085</v>
      </c>
      <c r="C923" s="2" t="s">
        <v>1993</v>
      </c>
      <c r="D923" s="2" t="s">
        <v>361</v>
      </c>
      <c r="E923" s="3" t="s">
        <v>362</v>
      </c>
      <c r="F923" s="2">
        <v>24</v>
      </c>
      <c r="G923" s="2" t="s">
        <v>15</v>
      </c>
      <c r="H923" s="2">
        <f>IF(AND(B923&gt;=GI_Report!$C$4,B923&lt;=GI_Report!$E$4),1,0)</f>
        <v>0</v>
      </c>
      <c r="I923" s="2">
        <f>IF(GI_Report!$C$6="All",1,IF(C923=GI_Report!$C$6,1,0))</f>
        <v>1</v>
      </c>
      <c r="J923" s="2">
        <f>IF(GI_Report!$F$6="All",1,IF(E923=GI_Report!$F$6,1,0))</f>
        <v>1</v>
      </c>
      <c r="K923" s="2" t="str">
        <f>IF(AND(H923=1,I923=1,J923=1),COUNTIFS($H$2:H923,1,$I$2:I923,1,$J$2:J923,1),"")</f>
        <v/>
      </c>
    </row>
    <row r="924" spans="1:11" ht="14.5" x14ac:dyDescent="0.35">
      <c r="A924" s="2" t="s">
        <v>2984</v>
      </c>
      <c r="B924" s="5">
        <v>46075</v>
      </c>
      <c r="C924" s="2" t="s">
        <v>2089</v>
      </c>
      <c r="D924" s="2" t="s">
        <v>173</v>
      </c>
      <c r="E924" s="3" t="s">
        <v>174</v>
      </c>
      <c r="F924" s="2">
        <v>10</v>
      </c>
      <c r="G924" s="2" t="s">
        <v>121</v>
      </c>
      <c r="H924" s="2">
        <f>IF(AND(B924&gt;=GI_Report!$C$4,B924&lt;=GI_Report!$E$4),1,0)</f>
        <v>1</v>
      </c>
      <c r="I924" s="2">
        <f>IF(GI_Report!$C$6="All",1,IF(C924=GI_Report!$C$6,1,0))</f>
        <v>1</v>
      </c>
      <c r="J924" s="2">
        <f>IF(GI_Report!$F$6="All",1,IF(E924=GI_Report!$F$6,1,0))</f>
        <v>1</v>
      </c>
      <c r="K924" s="2">
        <f>IF(AND(H924=1,I924=1,J924=1),COUNTIFS($H$2:H924,1,$I$2:I924,1,$J$2:J924,1),"")</f>
        <v>143</v>
      </c>
    </row>
    <row r="925" spans="1:11" ht="14.5" x14ac:dyDescent="0.35">
      <c r="A925" s="2" t="s">
        <v>2985</v>
      </c>
      <c r="B925" s="5">
        <v>46078</v>
      </c>
      <c r="C925" s="2" t="s">
        <v>2053</v>
      </c>
      <c r="D925" s="2" t="s">
        <v>136</v>
      </c>
      <c r="E925" s="3" t="s">
        <v>137</v>
      </c>
      <c r="F925" s="2">
        <v>24</v>
      </c>
      <c r="G925" s="2" t="s">
        <v>121</v>
      </c>
      <c r="H925" s="2">
        <f>IF(AND(B925&gt;=GI_Report!$C$4,B925&lt;=GI_Report!$E$4),1,0)</f>
        <v>1</v>
      </c>
      <c r="I925" s="2">
        <f>IF(GI_Report!$C$6="All",1,IF(C925=GI_Report!$C$6,1,0))</f>
        <v>1</v>
      </c>
      <c r="J925" s="2">
        <f>IF(GI_Report!$F$6="All",1,IF(E925=GI_Report!$F$6,1,0))</f>
        <v>1</v>
      </c>
      <c r="K925" s="2">
        <f>IF(AND(H925=1,I925=1,J925=1),COUNTIFS($H$2:H925,1,$I$2:I925,1,$J$2:J925,1),"")</f>
        <v>144</v>
      </c>
    </row>
    <row r="926" spans="1:11" ht="14.5" x14ac:dyDescent="0.35">
      <c r="A926" s="2" t="s">
        <v>2986</v>
      </c>
      <c r="B926" s="5">
        <v>46092</v>
      </c>
      <c r="C926" s="2" t="s">
        <v>2027</v>
      </c>
      <c r="D926" s="2" t="s">
        <v>44</v>
      </c>
      <c r="E926" s="3" t="s">
        <v>45</v>
      </c>
      <c r="F926" s="2">
        <v>20</v>
      </c>
      <c r="G926" s="2" t="s">
        <v>15</v>
      </c>
      <c r="H926" s="2">
        <f>IF(AND(B926&gt;=GI_Report!$C$4,B926&lt;=GI_Report!$E$4),1,0)</f>
        <v>0</v>
      </c>
      <c r="I926" s="2">
        <f>IF(GI_Report!$C$6="All",1,IF(C926=GI_Report!$C$6,1,0))</f>
        <v>1</v>
      </c>
      <c r="J926" s="2">
        <f>IF(GI_Report!$F$6="All",1,IF(E926=GI_Report!$F$6,1,0))</f>
        <v>1</v>
      </c>
      <c r="K926" s="2" t="str">
        <f>IF(AND(H926=1,I926=1,J926=1),COUNTIFS($H$2:H926,1,$I$2:I926,1,$J$2:J926,1),"")</f>
        <v/>
      </c>
    </row>
    <row r="927" spans="1:11" ht="14.5" x14ac:dyDescent="0.35">
      <c r="A927" s="2" t="s">
        <v>2987</v>
      </c>
      <c r="B927" s="5">
        <v>46109</v>
      </c>
      <c r="C927" s="2" t="s">
        <v>2141</v>
      </c>
      <c r="D927" s="2" t="s">
        <v>284</v>
      </c>
      <c r="E927" s="3" t="s">
        <v>285</v>
      </c>
      <c r="F927" s="2">
        <v>10</v>
      </c>
      <c r="G927" s="2" t="s">
        <v>262</v>
      </c>
      <c r="H927" s="2">
        <f>IF(AND(B927&gt;=GI_Report!$C$4,B927&lt;=GI_Report!$E$4),1,0)</f>
        <v>0</v>
      </c>
      <c r="I927" s="2">
        <f>IF(GI_Report!$C$6="All",1,IF(C927=GI_Report!$C$6,1,0))</f>
        <v>1</v>
      </c>
      <c r="J927" s="2">
        <f>IF(GI_Report!$F$6="All",1,IF(E927=GI_Report!$F$6,1,0))</f>
        <v>1</v>
      </c>
      <c r="K927" s="2" t="str">
        <f>IF(AND(H927=1,I927=1,J927=1),COUNTIFS($H$2:H927,1,$I$2:I927,1,$J$2:J927,1),"")</f>
        <v/>
      </c>
    </row>
    <row r="928" spans="1:11" ht="14.5" x14ac:dyDescent="0.35">
      <c r="A928" s="2" t="s">
        <v>2988</v>
      </c>
      <c r="B928" s="5">
        <v>46155</v>
      </c>
      <c r="C928" s="2" t="s">
        <v>2089</v>
      </c>
      <c r="D928" s="2" t="s">
        <v>437</v>
      </c>
      <c r="E928" s="3" t="s">
        <v>438</v>
      </c>
      <c r="F928" s="2">
        <v>15</v>
      </c>
      <c r="G928" s="2" t="s">
        <v>121</v>
      </c>
      <c r="H928" s="2">
        <f>IF(AND(B928&gt;=GI_Report!$C$4,B928&lt;=GI_Report!$E$4),1,0)</f>
        <v>0</v>
      </c>
      <c r="I928" s="2">
        <f>IF(GI_Report!$C$6="All",1,IF(C928=GI_Report!$C$6,1,0))</f>
        <v>1</v>
      </c>
      <c r="J928" s="2">
        <f>IF(GI_Report!$F$6="All",1,IF(E928=GI_Report!$F$6,1,0))</f>
        <v>1</v>
      </c>
      <c r="K928" s="2" t="str">
        <f>IF(AND(H928=1,I928=1,J928=1),COUNTIFS($H$2:H928,1,$I$2:I928,1,$J$2:J928,1),"")</f>
        <v/>
      </c>
    </row>
    <row r="929" spans="1:11" ht="14.5" x14ac:dyDescent="0.35">
      <c r="A929" s="2" t="s">
        <v>2989</v>
      </c>
      <c r="B929" s="5">
        <v>46077</v>
      </c>
      <c r="C929" s="2" t="s">
        <v>2529</v>
      </c>
      <c r="D929" s="2" t="s">
        <v>324</v>
      </c>
      <c r="E929" s="3" t="s">
        <v>325</v>
      </c>
      <c r="F929" s="2">
        <v>24</v>
      </c>
      <c r="G929" s="2" t="s">
        <v>15</v>
      </c>
      <c r="H929" s="2">
        <f>IF(AND(B929&gt;=GI_Report!$C$4,B929&lt;=GI_Report!$E$4),1,0)</f>
        <v>1</v>
      </c>
      <c r="I929" s="2">
        <f>IF(GI_Report!$C$6="All",1,IF(C929=GI_Report!$C$6,1,0))</f>
        <v>1</v>
      </c>
      <c r="J929" s="2">
        <f>IF(GI_Report!$F$6="All",1,IF(E929=GI_Report!$F$6,1,0))</f>
        <v>1</v>
      </c>
      <c r="K929" s="2">
        <f>IF(AND(H929=1,I929=1,J929=1),COUNTIFS($H$2:H929,1,$I$2:I929,1,$J$2:J929,1),"")</f>
        <v>145</v>
      </c>
    </row>
    <row r="930" spans="1:11" ht="14.5" x14ac:dyDescent="0.35">
      <c r="A930" s="2" t="s">
        <v>2990</v>
      </c>
      <c r="B930" s="5">
        <v>46115</v>
      </c>
      <c r="C930" s="2" t="s">
        <v>2346</v>
      </c>
      <c r="D930" s="2" t="s">
        <v>175</v>
      </c>
      <c r="E930" s="3" t="s">
        <v>176</v>
      </c>
      <c r="F930" s="2">
        <v>60</v>
      </c>
      <c r="G930" s="2" t="s">
        <v>121</v>
      </c>
      <c r="H930" s="2">
        <f>IF(AND(B930&gt;=GI_Report!$C$4,B930&lt;=GI_Report!$E$4),1,0)</f>
        <v>0</v>
      </c>
      <c r="I930" s="2">
        <f>IF(GI_Report!$C$6="All",1,IF(C930=GI_Report!$C$6,1,0))</f>
        <v>1</v>
      </c>
      <c r="J930" s="2">
        <f>IF(GI_Report!$F$6="All",1,IF(E930=GI_Report!$F$6,1,0))</f>
        <v>1</v>
      </c>
      <c r="K930" s="2" t="str">
        <f>IF(AND(H930=1,I930=1,J930=1),COUNTIFS($H$2:H930,1,$I$2:I930,1,$J$2:J930,1),"")</f>
        <v/>
      </c>
    </row>
    <row r="931" spans="1:11" ht="14.5" x14ac:dyDescent="0.35">
      <c r="A931" s="2" t="s">
        <v>2991</v>
      </c>
      <c r="B931" s="5">
        <v>46100</v>
      </c>
      <c r="C931" s="2" t="s">
        <v>2154</v>
      </c>
      <c r="D931" s="2" t="s">
        <v>192</v>
      </c>
      <c r="E931" s="3" t="s">
        <v>193</v>
      </c>
      <c r="F931" s="2">
        <v>15</v>
      </c>
      <c r="G931" s="2" t="s">
        <v>121</v>
      </c>
      <c r="H931" s="2">
        <f>IF(AND(B931&gt;=GI_Report!$C$4,B931&lt;=GI_Report!$E$4),1,0)</f>
        <v>0</v>
      </c>
      <c r="I931" s="2">
        <f>IF(GI_Report!$C$6="All",1,IF(C931=GI_Report!$C$6,1,0))</f>
        <v>1</v>
      </c>
      <c r="J931" s="2">
        <f>IF(GI_Report!$F$6="All",1,IF(E931=GI_Report!$F$6,1,0))</f>
        <v>1</v>
      </c>
      <c r="K931" s="2" t="str">
        <f>IF(AND(H931=1,I931=1,J931=1),COUNTIFS($H$2:H931,1,$I$2:I931,1,$J$2:J931,1),"")</f>
        <v/>
      </c>
    </row>
    <row r="932" spans="1:11" ht="14.5" x14ac:dyDescent="0.35">
      <c r="A932" s="2" t="s">
        <v>2992</v>
      </c>
      <c r="B932" s="5">
        <v>46123</v>
      </c>
      <c r="C932" s="2" t="s">
        <v>2037</v>
      </c>
      <c r="D932" s="2" t="s">
        <v>335</v>
      </c>
      <c r="E932" s="3" t="s">
        <v>336</v>
      </c>
      <c r="F932" s="2">
        <v>36</v>
      </c>
      <c r="G932" s="2" t="s">
        <v>15</v>
      </c>
      <c r="H932" s="2">
        <f>IF(AND(B932&gt;=GI_Report!$C$4,B932&lt;=GI_Report!$E$4),1,0)</f>
        <v>0</v>
      </c>
      <c r="I932" s="2">
        <f>IF(GI_Report!$C$6="All",1,IF(C932=GI_Report!$C$6,1,0))</f>
        <v>1</v>
      </c>
      <c r="J932" s="2">
        <f>IF(GI_Report!$F$6="All",1,IF(E932=GI_Report!$F$6,1,0))</f>
        <v>1</v>
      </c>
      <c r="K932" s="2" t="str">
        <f>IF(AND(H932=1,I932=1,J932=1),COUNTIFS($H$2:H932,1,$I$2:I932,1,$J$2:J932,1),"")</f>
        <v/>
      </c>
    </row>
    <row r="933" spans="1:11" ht="14.5" x14ac:dyDescent="0.35">
      <c r="A933" s="2" t="s">
        <v>2993</v>
      </c>
      <c r="B933" s="5">
        <v>46050</v>
      </c>
      <c r="C933" s="2" t="s">
        <v>1993</v>
      </c>
      <c r="D933" s="2" t="s">
        <v>359</v>
      </c>
      <c r="E933" s="3" t="s">
        <v>360</v>
      </c>
      <c r="F933" s="2">
        <v>15</v>
      </c>
      <c r="G933" s="2" t="s">
        <v>15</v>
      </c>
      <c r="H933" s="2">
        <f>IF(AND(B933&gt;=GI_Report!$C$4,B933&lt;=GI_Report!$E$4),1,0)</f>
        <v>0</v>
      </c>
      <c r="I933" s="2">
        <f>IF(GI_Report!$C$6="All",1,IF(C933=GI_Report!$C$6,1,0))</f>
        <v>1</v>
      </c>
      <c r="J933" s="2">
        <f>IF(GI_Report!$F$6="All",1,IF(E933=GI_Report!$F$6,1,0))</f>
        <v>1</v>
      </c>
      <c r="K933" s="2" t="str">
        <f>IF(AND(H933=1,I933=1,J933=1),COUNTIFS($H$2:H933,1,$I$2:I933,1,$J$2:J933,1),"")</f>
        <v/>
      </c>
    </row>
    <row r="934" spans="1:11" ht="14.5" x14ac:dyDescent="0.35">
      <c r="A934" s="2" t="s">
        <v>2994</v>
      </c>
      <c r="B934" s="5">
        <v>46163</v>
      </c>
      <c r="C934" s="2" t="s">
        <v>2158</v>
      </c>
      <c r="D934" s="2" t="s">
        <v>252</v>
      </c>
      <c r="E934" s="3" t="s">
        <v>253</v>
      </c>
      <c r="F934" s="2">
        <v>5</v>
      </c>
      <c r="G934" s="2" t="s">
        <v>121</v>
      </c>
      <c r="H934" s="2">
        <f>IF(AND(B934&gt;=GI_Report!$C$4,B934&lt;=GI_Report!$E$4),1,0)</f>
        <v>0</v>
      </c>
      <c r="I934" s="2">
        <f>IF(GI_Report!$C$6="All",1,IF(C934=GI_Report!$C$6,1,0))</f>
        <v>1</v>
      </c>
      <c r="J934" s="2">
        <f>IF(GI_Report!$F$6="All",1,IF(E934=GI_Report!$F$6,1,0))</f>
        <v>1</v>
      </c>
      <c r="K934" s="2" t="str">
        <f>IF(AND(H934=1,I934=1,J934=1),COUNTIFS($H$2:H934,1,$I$2:I934,1,$J$2:J934,1),"")</f>
        <v/>
      </c>
    </row>
    <row r="935" spans="1:11" ht="14.5" x14ac:dyDescent="0.35">
      <c r="A935" s="2" t="s">
        <v>2995</v>
      </c>
      <c r="B935" s="5">
        <v>46056</v>
      </c>
      <c r="C935" s="2" t="s">
        <v>2065</v>
      </c>
      <c r="D935" s="2" t="s">
        <v>330</v>
      </c>
      <c r="E935" s="3" t="s">
        <v>331</v>
      </c>
      <c r="F935" s="2">
        <v>10</v>
      </c>
      <c r="G935" s="2" t="s">
        <v>15</v>
      </c>
      <c r="H935" s="2">
        <f>IF(AND(B935&gt;=GI_Report!$C$4,B935&lt;=GI_Report!$E$4),1,0)</f>
        <v>1</v>
      </c>
      <c r="I935" s="2">
        <f>IF(GI_Report!$C$6="All",1,IF(C935=GI_Report!$C$6,1,0))</f>
        <v>1</v>
      </c>
      <c r="J935" s="2">
        <f>IF(GI_Report!$F$6="All",1,IF(E935=GI_Report!$F$6,1,0))</f>
        <v>1</v>
      </c>
      <c r="K935" s="2">
        <f>IF(AND(H935=1,I935=1,J935=1),COUNTIFS($H$2:H935,1,$I$2:I935,1,$J$2:J935,1),"")</f>
        <v>146</v>
      </c>
    </row>
    <row r="936" spans="1:11" ht="14.5" x14ac:dyDescent="0.35">
      <c r="A936" s="2" t="s">
        <v>2996</v>
      </c>
      <c r="B936" s="5">
        <v>46153</v>
      </c>
      <c r="C936" s="2" t="s">
        <v>2060</v>
      </c>
      <c r="D936" s="2" t="s">
        <v>175</v>
      </c>
      <c r="E936" s="3" t="s">
        <v>176</v>
      </c>
      <c r="F936" s="2">
        <v>10</v>
      </c>
      <c r="G936" s="2" t="s">
        <v>121</v>
      </c>
      <c r="H936" s="2">
        <f>IF(AND(B936&gt;=GI_Report!$C$4,B936&lt;=GI_Report!$E$4),1,0)</f>
        <v>0</v>
      </c>
      <c r="I936" s="2">
        <f>IF(GI_Report!$C$6="All",1,IF(C936=GI_Report!$C$6,1,0))</f>
        <v>1</v>
      </c>
      <c r="J936" s="2">
        <f>IF(GI_Report!$F$6="All",1,IF(E936=GI_Report!$F$6,1,0))</f>
        <v>1</v>
      </c>
      <c r="K936" s="2" t="str">
        <f>IF(AND(H936=1,I936=1,J936=1),COUNTIFS($H$2:H936,1,$I$2:I936,1,$J$2:J936,1),"")</f>
        <v/>
      </c>
    </row>
    <row r="937" spans="1:11" ht="14.5" x14ac:dyDescent="0.35">
      <c r="A937" s="2" t="s">
        <v>2997</v>
      </c>
      <c r="B937" s="5">
        <v>46155</v>
      </c>
      <c r="C937" s="2" t="s">
        <v>2040</v>
      </c>
      <c r="D937" s="2" t="s">
        <v>448</v>
      </c>
      <c r="E937" s="3" t="s">
        <v>449</v>
      </c>
      <c r="F937" s="2">
        <v>12</v>
      </c>
      <c r="G937" s="2" t="s">
        <v>121</v>
      </c>
      <c r="H937" s="2">
        <f>IF(AND(B937&gt;=GI_Report!$C$4,B937&lt;=GI_Report!$E$4),1,0)</f>
        <v>0</v>
      </c>
      <c r="I937" s="2">
        <f>IF(GI_Report!$C$6="All",1,IF(C937=GI_Report!$C$6,1,0))</f>
        <v>1</v>
      </c>
      <c r="J937" s="2">
        <f>IF(GI_Report!$F$6="All",1,IF(E937=GI_Report!$F$6,1,0))</f>
        <v>1</v>
      </c>
      <c r="K937" s="2" t="str">
        <f>IF(AND(H937=1,I937=1,J937=1),COUNTIFS($H$2:H937,1,$I$2:I937,1,$J$2:J937,1),"")</f>
        <v/>
      </c>
    </row>
    <row r="938" spans="1:11" ht="14.5" x14ac:dyDescent="0.35">
      <c r="A938" s="2" t="s">
        <v>2998</v>
      </c>
      <c r="B938" s="5">
        <v>46036</v>
      </c>
      <c r="C938" s="2" t="s">
        <v>2091</v>
      </c>
      <c r="D938" s="2" t="s">
        <v>415</v>
      </c>
      <c r="E938" s="3" t="s">
        <v>416</v>
      </c>
      <c r="F938" s="2">
        <v>15</v>
      </c>
      <c r="G938" s="2" t="s">
        <v>121</v>
      </c>
      <c r="H938" s="2">
        <f>IF(AND(B938&gt;=GI_Report!$C$4,B938&lt;=GI_Report!$E$4),1,0)</f>
        <v>0</v>
      </c>
      <c r="I938" s="2">
        <f>IF(GI_Report!$C$6="All",1,IF(C938=GI_Report!$C$6,1,0))</f>
        <v>1</v>
      </c>
      <c r="J938" s="2">
        <f>IF(GI_Report!$F$6="All",1,IF(E938=GI_Report!$F$6,1,0))</f>
        <v>1</v>
      </c>
      <c r="K938" s="2" t="str">
        <f>IF(AND(H938=1,I938=1,J938=1),COUNTIFS($H$2:H938,1,$I$2:I938,1,$J$2:J938,1),"")</f>
        <v/>
      </c>
    </row>
    <row r="939" spans="1:11" ht="14.5" x14ac:dyDescent="0.35">
      <c r="A939" s="2" t="s">
        <v>2999</v>
      </c>
      <c r="B939" s="5">
        <v>46180</v>
      </c>
      <c r="C939" s="2" t="s">
        <v>2070</v>
      </c>
      <c r="D939" s="2" t="s">
        <v>243</v>
      </c>
      <c r="E939" s="3" t="s">
        <v>244</v>
      </c>
      <c r="F939" s="2">
        <v>12</v>
      </c>
      <c r="G939" s="2" t="s">
        <v>121</v>
      </c>
      <c r="H939" s="2">
        <f>IF(AND(B939&gt;=GI_Report!$C$4,B939&lt;=GI_Report!$E$4),1,0)</f>
        <v>0</v>
      </c>
      <c r="I939" s="2">
        <f>IF(GI_Report!$C$6="All",1,IF(C939=GI_Report!$C$6,1,0))</f>
        <v>1</v>
      </c>
      <c r="J939" s="2">
        <f>IF(GI_Report!$F$6="All",1,IF(E939=GI_Report!$F$6,1,0))</f>
        <v>1</v>
      </c>
      <c r="K939" s="2" t="str">
        <f>IF(AND(H939=1,I939=1,J939=1),COUNTIFS($H$2:H939,1,$I$2:I939,1,$J$2:J939,1),"")</f>
        <v/>
      </c>
    </row>
    <row r="940" spans="1:11" ht="14.5" x14ac:dyDescent="0.35">
      <c r="A940" s="2" t="s">
        <v>3000</v>
      </c>
      <c r="B940" s="5">
        <v>46099</v>
      </c>
      <c r="C940" s="2" t="s">
        <v>2319</v>
      </c>
      <c r="D940" s="2" t="s">
        <v>413</v>
      </c>
      <c r="E940" s="3" t="s">
        <v>414</v>
      </c>
      <c r="F940" s="2">
        <v>36</v>
      </c>
      <c r="G940" s="2" t="s">
        <v>121</v>
      </c>
      <c r="H940" s="2">
        <f>IF(AND(B940&gt;=GI_Report!$C$4,B940&lt;=GI_Report!$E$4),1,0)</f>
        <v>0</v>
      </c>
      <c r="I940" s="2">
        <f>IF(GI_Report!$C$6="All",1,IF(C940=GI_Report!$C$6,1,0))</f>
        <v>1</v>
      </c>
      <c r="J940" s="2">
        <f>IF(GI_Report!$F$6="All",1,IF(E940=GI_Report!$F$6,1,0))</f>
        <v>1</v>
      </c>
      <c r="K940" s="2" t="str">
        <f>IF(AND(H940=1,I940=1,J940=1),COUNTIFS($H$2:H940,1,$I$2:I940,1,$J$2:J940,1),"")</f>
        <v/>
      </c>
    </row>
    <row r="941" spans="1:11" ht="14.5" x14ac:dyDescent="0.35">
      <c r="A941" s="2" t="s">
        <v>3001</v>
      </c>
      <c r="B941" s="5">
        <v>46120</v>
      </c>
      <c r="C941" s="2" t="s">
        <v>2097</v>
      </c>
      <c r="D941" s="2" t="s">
        <v>278</v>
      </c>
      <c r="E941" s="3" t="s">
        <v>279</v>
      </c>
      <c r="F941" s="2">
        <v>15</v>
      </c>
      <c r="G941" s="2" t="s">
        <v>262</v>
      </c>
      <c r="H941" s="2">
        <f>IF(AND(B941&gt;=GI_Report!$C$4,B941&lt;=GI_Report!$E$4),1,0)</f>
        <v>0</v>
      </c>
      <c r="I941" s="2">
        <f>IF(GI_Report!$C$6="All",1,IF(C941=GI_Report!$C$6,1,0))</f>
        <v>1</v>
      </c>
      <c r="J941" s="2">
        <f>IF(GI_Report!$F$6="All",1,IF(E941=GI_Report!$F$6,1,0))</f>
        <v>1</v>
      </c>
      <c r="K941" s="2" t="str">
        <f>IF(AND(H941=1,I941=1,J941=1),COUNTIFS($H$2:H941,1,$I$2:I941,1,$J$2:J941,1),"")</f>
        <v/>
      </c>
    </row>
    <row r="942" spans="1:11" ht="14.5" x14ac:dyDescent="0.35">
      <c r="A942" s="2" t="s">
        <v>3002</v>
      </c>
      <c r="B942" s="5">
        <v>46170</v>
      </c>
      <c r="C942" s="2" t="s">
        <v>2037</v>
      </c>
      <c r="D942" s="2" t="s">
        <v>52</v>
      </c>
      <c r="E942" s="3" t="s">
        <v>53</v>
      </c>
      <c r="F942" s="2">
        <v>20</v>
      </c>
      <c r="G942" s="2" t="s">
        <v>15</v>
      </c>
      <c r="H942" s="2">
        <f>IF(AND(B942&gt;=GI_Report!$C$4,B942&lt;=GI_Report!$E$4),1,0)</f>
        <v>0</v>
      </c>
      <c r="I942" s="2">
        <f>IF(GI_Report!$C$6="All",1,IF(C942=GI_Report!$C$6,1,0))</f>
        <v>1</v>
      </c>
      <c r="J942" s="2">
        <f>IF(GI_Report!$F$6="All",1,IF(E942=GI_Report!$F$6,1,0))</f>
        <v>1</v>
      </c>
      <c r="K942" s="2" t="str">
        <f>IF(AND(H942=1,I942=1,J942=1),COUNTIFS($H$2:H942,1,$I$2:I942,1,$J$2:J942,1),"")</f>
        <v/>
      </c>
    </row>
    <row r="943" spans="1:11" ht="14.5" x14ac:dyDescent="0.35">
      <c r="A943" s="2" t="s">
        <v>3003</v>
      </c>
      <c r="B943" s="5">
        <v>46183</v>
      </c>
      <c r="C943" s="2" t="s">
        <v>2062</v>
      </c>
      <c r="D943" s="2" t="s">
        <v>413</v>
      </c>
      <c r="E943" s="3" t="s">
        <v>414</v>
      </c>
      <c r="F943" s="2">
        <v>12</v>
      </c>
      <c r="G943" s="2" t="s">
        <v>121</v>
      </c>
      <c r="H943" s="2">
        <f>IF(AND(B943&gt;=GI_Report!$C$4,B943&lt;=GI_Report!$E$4),1,0)</f>
        <v>0</v>
      </c>
      <c r="I943" s="2">
        <f>IF(GI_Report!$C$6="All",1,IF(C943=GI_Report!$C$6,1,0))</f>
        <v>1</v>
      </c>
      <c r="J943" s="2">
        <f>IF(GI_Report!$F$6="All",1,IF(E943=GI_Report!$F$6,1,0))</f>
        <v>1</v>
      </c>
      <c r="K943" s="2" t="str">
        <f>IF(AND(H943=1,I943=1,J943=1),COUNTIFS($H$2:H943,1,$I$2:I943,1,$J$2:J943,1),"")</f>
        <v/>
      </c>
    </row>
    <row r="944" spans="1:11" ht="14.5" x14ac:dyDescent="0.35">
      <c r="A944" s="2" t="s">
        <v>3004</v>
      </c>
      <c r="B944" s="5">
        <v>46039</v>
      </c>
      <c r="C944" s="2" t="s">
        <v>1998</v>
      </c>
      <c r="D944" s="2" t="s">
        <v>286</v>
      </c>
      <c r="E944" s="3" t="s">
        <v>287</v>
      </c>
      <c r="F944" s="2">
        <v>15</v>
      </c>
      <c r="G944" s="2" t="s">
        <v>262</v>
      </c>
      <c r="H944" s="2">
        <f>IF(AND(B944&gt;=GI_Report!$C$4,B944&lt;=GI_Report!$E$4),1,0)</f>
        <v>0</v>
      </c>
      <c r="I944" s="2">
        <f>IF(GI_Report!$C$6="All",1,IF(C944=GI_Report!$C$6,1,0))</f>
        <v>1</v>
      </c>
      <c r="J944" s="2">
        <f>IF(GI_Report!$F$6="All",1,IF(E944=GI_Report!$F$6,1,0))</f>
        <v>1</v>
      </c>
      <c r="K944" s="2" t="str">
        <f>IF(AND(H944=1,I944=1,J944=1),COUNTIFS($H$2:H944,1,$I$2:I944,1,$J$2:J944,1),"")</f>
        <v/>
      </c>
    </row>
    <row r="945" spans="1:11" ht="14.5" x14ac:dyDescent="0.35">
      <c r="A945" s="2" t="s">
        <v>3005</v>
      </c>
      <c r="B945" s="5">
        <v>46091</v>
      </c>
      <c r="C945" s="2" t="s">
        <v>2148</v>
      </c>
      <c r="D945" s="2" t="s">
        <v>74</v>
      </c>
      <c r="E945" s="3" t="s">
        <v>75</v>
      </c>
      <c r="F945" s="2">
        <v>60</v>
      </c>
      <c r="G945" s="2" t="s">
        <v>15</v>
      </c>
      <c r="H945" s="2">
        <f>IF(AND(B945&gt;=GI_Report!$C$4,B945&lt;=GI_Report!$E$4),1,0)</f>
        <v>0</v>
      </c>
      <c r="I945" s="2">
        <f>IF(GI_Report!$C$6="All",1,IF(C945=GI_Report!$C$6,1,0))</f>
        <v>1</v>
      </c>
      <c r="J945" s="2">
        <f>IF(GI_Report!$F$6="All",1,IF(E945=GI_Report!$F$6,1,0))</f>
        <v>1</v>
      </c>
      <c r="K945" s="2" t="str">
        <f>IF(AND(H945=1,I945=1,J945=1),COUNTIFS($H$2:H945,1,$I$2:I945,1,$J$2:J945,1),"")</f>
        <v/>
      </c>
    </row>
    <row r="946" spans="1:11" ht="14.5" x14ac:dyDescent="0.35">
      <c r="A946" s="2" t="s">
        <v>3006</v>
      </c>
      <c r="B946" s="5">
        <v>46101</v>
      </c>
      <c r="C946" s="2" t="s">
        <v>2023</v>
      </c>
      <c r="D946" s="2" t="s">
        <v>322</v>
      </c>
      <c r="E946" s="3" t="s">
        <v>323</v>
      </c>
      <c r="F946" s="2">
        <v>12</v>
      </c>
      <c r="G946" s="2" t="s">
        <v>15</v>
      </c>
      <c r="H946" s="2">
        <f>IF(AND(B946&gt;=GI_Report!$C$4,B946&lt;=GI_Report!$E$4),1,0)</f>
        <v>0</v>
      </c>
      <c r="I946" s="2">
        <f>IF(GI_Report!$C$6="All",1,IF(C946=GI_Report!$C$6,1,0))</f>
        <v>1</v>
      </c>
      <c r="J946" s="2">
        <f>IF(GI_Report!$F$6="All",1,IF(E946=GI_Report!$F$6,1,0))</f>
        <v>1</v>
      </c>
      <c r="K946" s="2" t="str">
        <f>IF(AND(H946=1,I946=1,J946=1),COUNTIFS($H$2:H946,1,$I$2:I946,1,$J$2:J946,1),"")</f>
        <v/>
      </c>
    </row>
    <row r="947" spans="1:11" ht="14.5" x14ac:dyDescent="0.35">
      <c r="A947" s="2" t="s">
        <v>3007</v>
      </c>
      <c r="B947" s="5">
        <v>46100</v>
      </c>
      <c r="C947" s="2" t="s">
        <v>2421</v>
      </c>
      <c r="D947" s="2" t="s">
        <v>117</v>
      </c>
      <c r="E947" s="3" t="s">
        <v>118</v>
      </c>
      <c r="F947" s="2">
        <v>5</v>
      </c>
      <c r="G947" s="2" t="s">
        <v>121</v>
      </c>
      <c r="H947" s="2">
        <f>IF(AND(B947&gt;=GI_Report!$C$4,B947&lt;=GI_Report!$E$4),1,0)</f>
        <v>0</v>
      </c>
      <c r="I947" s="2">
        <f>IF(GI_Report!$C$6="All",1,IF(C947=GI_Report!$C$6,1,0))</f>
        <v>1</v>
      </c>
      <c r="J947" s="2">
        <f>IF(GI_Report!$F$6="All",1,IF(E947=GI_Report!$F$6,1,0))</f>
        <v>1</v>
      </c>
      <c r="K947" s="2" t="str">
        <f>IF(AND(H947=1,I947=1,J947=1),COUNTIFS($H$2:H947,1,$I$2:I947,1,$J$2:J947,1),"")</f>
        <v/>
      </c>
    </row>
    <row r="948" spans="1:11" ht="14.5" x14ac:dyDescent="0.35">
      <c r="A948" s="2" t="s">
        <v>3008</v>
      </c>
      <c r="B948" s="5">
        <v>46041</v>
      </c>
      <c r="C948" s="2" t="s">
        <v>2078</v>
      </c>
      <c r="D948" s="2" t="s">
        <v>249</v>
      </c>
      <c r="E948" s="3" t="s">
        <v>250</v>
      </c>
      <c r="F948" s="2">
        <v>10</v>
      </c>
      <c r="G948" s="2" t="s">
        <v>121</v>
      </c>
      <c r="H948" s="2">
        <f>IF(AND(B948&gt;=GI_Report!$C$4,B948&lt;=GI_Report!$E$4),1,0)</f>
        <v>0</v>
      </c>
      <c r="I948" s="2">
        <f>IF(GI_Report!$C$6="All",1,IF(C948=GI_Report!$C$6,1,0))</f>
        <v>1</v>
      </c>
      <c r="J948" s="2">
        <f>IF(GI_Report!$F$6="All",1,IF(E948=GI_Report!$F$6,1,0))</f>
        <v>1</v>
      </c>
      <c r="K948" s="2" t="str">
        <f>IF(AND(H948=1,I948=1,J948=1),COUNTIFS($H$2:H948,1,$I$2:I948,1,$J$2:J948,1),"")</f>
        <v/>
      </c>
    </row>
    <row r="949" spans="1:11" ht="14.5" x14ac:dyDescent="0.35">
      <c r="A949" s="2" t="s">
        <v>3009</v>
      </c>
      <c r="B949" s="5">
        <v>46076</v>
      </c>
      <c r="C949" s="2" t="s">
        <v>2078</v>
      </c>
      <c r="D949" s="2" t="s">
        <v>468</v>
      </c>
      <c r="E949" s="3" t="s">
        <v>469</v>
      </c>
      <c r="F949" s="2">
        <v>60</v>
      </c>
      <c r="G949" s="2" t="s">
        <v>121</v>
      </c>
      <c r="H949" s="2">
        <f>IF(AND(B949&gt;=GI_Report!$C$4,B949&lt;=GI_Report!$E$4),1,0)</f>
        <v>1</v>
      </c>
      <c r="I949" s="2">
        <f>IF(GI_Report!$C$6="All",1,IF(C949=GI_Report!$C$6,1,0))</f>
        <v>1</v>
      </c>
      <c r="J949" s="2">
        <f>IF(GI_Report!$F$6="All",1,IF(E949=GI_Report!$F$6,1,0))</f>
        <v>1</v>
      </c>
      <c r="K949" s="2">
        <f>IF(AND(H949=1,I949=1,J949=1),COUNTIFS($H$2:H949,1,$I$2:I949,1,$J$2:J949,1),"")</f>
        <v>147</v>
      </c>
    </row>
    <row r="950" spans="1:11" ht="14.5" x14ac:dyDescent="0.35">
      <c r="A950" s="2" t="s">
        <v>3010</v>
      </c>
      <c r="B950" s="5">
        <v>46040</v>
      </c>
      <c r="C950" s="2" t="s">
        <v>2120</v>
      </c>
      <c r="D950" s="2" t="s">
        <v>468</v>
      </c>
      <c r="E950" s="3" t="s">
        <v>469</v>
      </c>
      <c r="F950" s="2">
        <v>5</v>
      </c>
      <c r="G950" s="2" t="s">
        <v>121</v>
      </c>
      <c r="H950" s="2">
        <f>IF(AND(B950&gt;=GI_Report!$C$4,B950&lt;=GI_Report!$E$4),1,0)</f>
        <v>0</v>
      </c>
      <c r="I950" s="2">
        <f>IF(GI_Report!$C$6="All",1,IF(C950=GI_Report!$C$6,1,0))</f>
        <v>1</v>
      </c>
      <c r="J950" s="2">
        <f>IF(GI_Report!$F$6="All",1,IF(E950=GI_Report!$F$6,1,0))</f>
        <v>1</v>
      </c>
      <c r="K950" s="2" t="str">
        <f>IF(AND(H950=1,I950=1,J950=1),COUNTIFS($H$2:H950,1,$I$2:I950,1,$J$2:J950,1),"")</f>
        <v/>
      </c>
    </row>
    <row r="951" spans="1:11" ht="14.5" x14ac:dyDescent="0.35">
      <c r="A951" s="2" t="s">
        <v>3011</v>
      </c>
      <c r="B951" s="5">
        <v>46140</v>
      </c>
      <c r="C951" s="2" t="s">
        <v>2246</v>
      </c>
      <c r="D951" s="2" t="s">
        <v>359</v>
      </c>
      <c r="E951" s="3" t="s">
        <v>360</v>
      </c>
      <c r="F951" s="2">
        <v>48</v>
      </c>
      <c r="G951" s="2" t="s">
        <v>15</v>
      </c>
      <c r="H951" s="2">
        <f>IF(AND(B951&gt;=GI_Report!$C$4,B951&lt;=GI_Report!$E$4),1,0)</f>
        <v>0</v>
      </c>
      <c r="I951" s="2">
        <f>IF(GI_Report!$C$6="All",1,IF(C951=GI_Report!$C$6,1,0))</f>
        <v>1</v>
      </c>
      <c r="J951" s="2">
        <f>IF(GI_Report!$F$6="All",1,IF(E951=GI_Report!$F$6,1,0))</f>
        <v>1</v>
      </c>
      <c r="K951" s="2" t="str">
        <f>IF(AND(H951=1,I951=1,J951=1),COUNTIFS($H$2:H951,1,$I$2:I951,1,$J$2:J951,1),"")</f>
        <v/>
      </c>
    </row>
    <row r="952" spans="1:11" ht="14.5" x14ac:dyDescent="0.35">
      <c r="A952" s="2" t="s">
        <v>3012</v>
      </c>
      <c r="B952" s="5">
        <v>46159</v>
      </c>
      <c r="C952" s="2" t="s">
        <v>2141</v>
      </c>
      <c r="D952" s="2" t="s">
        <v>367</v>
      </c>
      <c r="E952" s="3" t="s">
        <v>368</v>
      </c>
      <c r="F952" s="2">
        <v>5</v>
      </c>
      <c r="G952" s="2" t="s">
        <v>15</v>
      </c>
      <c r="H952" s="2">
        <f>IF(AND(B952&gt;=GI_Report!$C$4,B952&lt;=GI_Report!$E$4),1,0)</f>
        <v>0</v>
      </c>
      <c r="I952" s="2">
        <f>IF(GI_Report!$C$6="All",1,IF(C952=GI_Report!$C$6,1,0))</f>
        <v>1</v>
      </c>
      <c r="J952" s="2">
        <f>IF(GI_Report!$F$6="All",1,IF(E952=GI_Report!$F$6,1,0))</f>
        <v>1</v>
      </c>
      <c r="K952" s="2" t="str">
        <f>IF(AND(H952=1,I952=1,J952=1),COUNTIFS($H$2:H952,1,$I$2:I952,1,$J$2:J952,1),"")</f>
        <v/>
      </c>
    </row>
    <row r="953" spans="1:11" ht="14.5" x14ac:dyDescent="0.35">
      <c r="A953" s="2" t="s">
        <v>3013</v>
      </c>
      <c r="B953" s="5">
        <v>46084</v>
      </c>
      <c r="C953" s="2" t="s">
        <v>2305</v>
      </c>
      <c r="D953" s="2" t="s">
        <v>419</v>
      </c>
      <c r="E953" s="3" t="s">
        <v>420</v>
      </c>
      <c r="F953" s="2">
        <v>12</v>
      </c>
      <c r="G953" s="2" t="s">
        <v>121</v>
      </c>
      <c r="H953" s="2">
        <f>IF(AND(B953&gt;=GI_Report!$C$4,B953&lt;=GI_Report!$E$4),1,0)</f>
        <v>0</v>
      </c>
      <c r="I953" s="2">
        <f>IF(GI_Report!$C$6="All",1,IF(C953=GI_Report!$C$6,1,0))</f>
        <v>1</v>
      </c>
      <c r="J953" s="2">
        <f>IF(GI_Report!$F$6="All",1,IF(E953=GI_Report!$F$6,1,0))</f>
        <v>1</v>
      </c>
      <c r="K953" s="2" t="str">
        <f>IF(AND(H953=1,I953=1,J953=1),COUNTIFS($H$2:H953,1,$I$2:I953,1,$J$2:J953,1),"")</f>
        <v/>
      </c>
    </row>
    <row r="954" spans="1:11" ht="14.5" x14ac:dyDescent="0.35">
      <c r="A954" s="2" t="s">
        <v>3014</v>
      </c>
      <c r="B954" s="5">
        <v>46065</v>
      </c>
      <c r="C954" s="2" t="s">
        <v>2099</v>
      </c>
      <c r="D954" s="2" t="s">
        <v>462</v>
      </c>
      <c r="E954" s="3" t="s">
        <v>463</v>
      </c>
      <c r="F954" s="2">
        <v>30</v>
      </c>
      <c r="G954" s="2" t="s">
        <v>121</v>
      </c>
      <c r="H954" s="2">
        <f>IF(AND(B954&gt;=GI_Report!$C$4,B954&lt;=GI_Report!$E$4),1,0)</f>
        <v>1</v>
      </c>
      <c r="I954" s="2">
        <f>IF(GI_Report!$C$6="All",1,IF(C954=GI_Report!$C$6,1,0))</f>
        <v>1</v>
      </c>
      <c r="J954" s="2">
        <f>IF(GI_Report!$F$6="All",1,IF(E954=GI_Report!$F$6,1,0))</f>
        <v>1</v>
      </c>
      <c r="K954" s="2">
        <f>IF(AND(H954=1,I954=1,J954=1),COUNTIFS($H$2:H954,1,$I$2:I954,1,$J$2:J954,1),"")</f>
        <v>148</v>
      </c>
    </row>
    <row r="955" spans="1:11" ht="14.5" x14ac:dyDescent="0.35">
      <c r="A955" s="2" t="s">
        <v>3015</v>
      </c>
      <c r="B955" s="5">
        <v>46167</v>
      </c>
      <c r="C955" s="2" t="s">
        <v>2191</v>
      </c>
      <c r="D955" s="2" t="s">
        <v>212</v>
      </c>
      <c r="E955" s="3" t="s">
        <v>213</v>
      </c>
      <c r="F955" s="2">
        <v>10</v>
      </c>
      <c r="G955" s="2" t="s">
        <v>121</v>
      </c>
      <c r="H955" s="2">
        <f>IF(AND(B955&gt;=GI_Report!$C$4,B955&lt;=GI_Report!$E$4),1,0)</f>
        <v>0</v>
      </c>
      <c r="I955" s="2">
        <f>IF(GI_Report!$C$6="All",1,IF(C955=GI_Report!$C$6,1,0))</f>
        <v>1</v>
      </c>
      <c r="J955" s="2">
        <f>IF(GI_Report!$F$6="All",1,IF(E955=GI_Report!$F$6,1,0))</f>
        <v>1</v>
      </c>
      <c r="K955" s="2" t="str">
        <f>IF(AND(H955=1,I955=1,J955=1),COUNTIFS($H$2:H955,1,$I$2:I955,1,$J$2:J955,1),"")</f>
        <v/>
      </c>
    </row>
    <row r="956" spans="1:11" ht="14.5" x14ac:dyDescent="0.35">
      <c r="A956" s="2" t="s">
        <v>3016</v>
      </c>
      <c r="B956" s="5">
        <v>46177</v>
      </c>
      <c r="C956" s="2" t="s">
        <v>2053</v>
      </c>
      <c r="D956" s="2" t="s">
        <v>166</v>
      </c>
      <c r="E956" s="3" t="s">
        <v>167</v>
      </c>
      <c r="F956" s="2">
        <v>12</v>
      </c>
      <c r="G956" s="2" t="s">
        <v>121</v>
      </c>
      <c r="H956" s="2">
        <f>IF(AND(B956&gt;=GI_Report!$C$4,B956&lt;=GI_Report!$E$4),1,0)</f>
        <v>0</v>
      </c>
      <c r="I956" s="2">
        <f>IF(GI_Report!$C$6="All",1,IF(C956=GI_Report!$C$6,1,0))</f>
        <v>1</v>
      </c>
      <c r="J956" s="2">
        <f>IF(GI_Report!$F$6="All",1,IF(E956=GI_Report!$F$6,1,0))</f>
        <v>1</v>
      </c>
      <c r="K956" s="2" t="str">
        <f>IF(AND(H956=1,I956=1,J956=1),COUNTIFS($H$2:H956,1,$I$2:I956,1,$J$2:J956,1),"")</f>
        <v/>
      </c>
    </row>
    <row r="957" spans="1:11" ht="14.5" x14ac:dyDescent="0.35">
      <c r="A957" s="2" t="s">
        <v>3017</v>
      </c>
      <c r="B957" s="5">
        <v>46201</v>
      </c>
      <c r="C957" s="2" t="s">
        <v>2081</v>
      </c>
      <c r="D957" s="2" t="s">
        <v>47</v>
      </c>
      <c r="E957" s="3" t="s">
        <v>48</v>
      </c>
      <c r="F957" s="2">
        <v>60</v>
      </c>
      <c r="G957" s="2" t="s">
        <v>15</v>
      </c>
      <c r="H957" s="2">
        <f>IF(AND(B957&gt;=GI_Report!$C$4,B957&lt;=GI_Report!$E$4),1,0)</f>
        <v>0</v>
      </c>
      <c r="I957" s="2">
        <f>IF(GI_Report!$C$6="All",1,IF(C957=GI_Report!$C$6,1,0))</f>
        <v>1</v>
      </c>
      <c r="J957" s="2">
        <f>IF(GI_Report!$F$6="All",1,IF(E957=GI_Report!$F$6,1,0))</f>
        <v>1</v>
      </c>
      <c r="K957" s="2" t="str">
        <f>IF(AND(H957=1,I957=1,J957=1),COUNTIFS($H$2:H957,1,$I$2:I957,1,$J$2:J957,1),"")</f>
        <v/>
      </c>
    </row>
    <row r="958" spans="1:11" ht="14.5" x14ac:dyDescent="0.35">
      <c r="A958" s="2" t="s">
        <v>3018</v>
      </c>
      <c r="B958" s="5">
        <v>46188</v>
      </c>
      <c r="C958" s="2" t="s">
        <v>2346</v>
      </c>
      <c r="D958" s="2" t="s">
        <v>363</v>
      </c>
      <c r="E958" s="3" t="s">
        <v>364</v>
      </c>
      <c r="F958" s="2">
        <v>20</v>
      </c>
      <c r="G958" s="2" t="s">
        <v>15</v>
      </c>
      <c r="H958" s="2">
        <f>IF(AND(B958&gt;=GI_Report!$C$4,B958&lt;=GI_Report!$E$4),1,0)</f>
        <v>0</v>
      </c>
      <c r="I958" s="2">
        <f>IF(GI_Report!$C$6="All",1,IF(C958=GI_Report!$C$6,1,0))</f>
        <v>1</v>
      </c>
      <c r="J958" s="2">
        <f>IF(GI_Report!$F$6="All",1,IF(E958=GI_Report!$F$6,1,0))</f>
        <v>1</v>
      </c>
      <c r="K958" s="2" t="str">
        <f>IF(AND(H958=1,I958=1,J958=1),COUNTIFS($H$2:H958,1,$I$2:I958,1,$J$2:J958,1),"")</f>
        <v/>
      </c>
    </row>
    <row r="959" spans="1:11" ht="14.5" x14ac:dyDescent="0.35">
      <c r="A959" s="2" t="s">
        <v>3019</v>
      </c>
      <c r="B959" s="5">
        <v>46124</v>
      </c>
      <c r="C959" s="2" t="s">
        <v>2081</v>
      </c>
      <c r="D959" s="2" t="s">
        <v>375</v>
      </c>
      <c r="E959" s="3" t="s">
        <v>376</v>
      </c>
      <c r="F959" s="2">
        <v>12</v>
      </c>
      <c r="G959" s="2" t="s">
        <v>121</v>
      </c>
      <c r="H959" s="2">
        <f>IF(AND(B959&gt;=GI_Report!$C$4,B959&lt;=GI_Report!$E$4),1,0)</f>
        <v>0</v>
      </c>
      <c r="I959" s="2">
        <f>IF(GI_Report!$C$6="All",1,IF(C959=GI_Report!$C$6,1,0))</f>
        <v>1</v>
      </c>
      <c r="J959" s="2">
        <f>IF(GI_Report!$F$6="All",1,IF(E959=GI_Report!$F$6,1,0))</f>
        <v>1</v>
      </c>
      <c r="K959" s="2" t="str">
        <f>IF(AND(H959=1,I959=1,J959=1),COUNTIFS($H$2:H959,1,$I$2:I959,1,$J$2:J959,1),"")</f>
        <v/>
      </c>
    </row>
    <row r="960" spans="1:11" ht="14.5" x14ac:dyDescent="0.35">
      <c r="A960" s="2" t="s">
        <v>3020</v>
      </c>
      <c r="B960" s="5">
        <v>46169</v>
      </c>
      <c r="C960" s="2" t="s">
        <v>2075</v>
      </c>
      <c r="D960" s="2" t="s">
        <v>103</v>
      </c>
      <c r="E960" s="3" t="s">
        <v>104</v>
      </c>
      <c r="F960" s="2">
        <v>20</v>
      </c>
      <c r="G960" s="2" t="s">
        <v>15</v>
      </c>
      <c r="H960" s="2">
        <f>IF(AND(B960&gt;=GI_Report!$C$4,B960&lt;=GI_Report!$E$4),1,0)</f>
        <v>0</v>
      </c>
      <c r="I960" s="2">
        <f>IF(GI_Report!$C$6="All",1,IF(C960=GI_Report!$C$6,1,0))</f>
        <v>1</v>
      </c>
      <c r="J960" s="2">
        <f>IF(GI_Report!$F$6="All",1,IF(E960=GI_Report!$F$6,1,0))</f>
        <v>1</v>
      </c>
      <c r="K960" s="2" t="str">
        <f>IF(AND(H960=1,I960=1,J960=1),COUNTIFS($H$2:H960,1,$I$2:I960,1,$J$2:J960,1),"")</f>
        <v/>
      </c>
    </row>
    <row r="961" spans="1:11" ht="14.5" x14ac:dyDescent="0.35">
      <c r="A961" s="2" t="s">
        <v>3021</v>
      </c>
      <c r="B961" s="5">
        <v>46136</v>
      </c>
      <c r="C961" s="2" t="s">
        <v>2060</v>
      </c>
      <c r="D961" s="2" t="s">
        <v>361</v>
      </c>
      <c r="E961" s="3" t="s">
        <v>362</v>
      </c>
      <c r="F961" s="2">
        <v>24</v>
      </c>
      <c r="G961" s="2" t="s">
        <v>15</v>
      </c>
      <c r="H961" s="2">
        <f>IF(AND(B961&gt;=GI_Report!$C$4,B961&lt;=GI_Report!$E$4),1,0)</f>
        <v>0</v>
      </c>
      <c r="I961" s="2">
        <f>IF(GI_Report!$C$6="All",1,IF(C961=GI_Report!$C$6,1,0))</f>
        <v>1</v>
      </c>
      <c r="J961" s="2">
        <f>IF(GI_Report!$F$6="All",1,IF(E961=GI_Report!$F$6,1,0))</f>
        <v>1</v>
      </c>
      <c r="K961" s="2" t="str">
        <f>IF(AND(H961=1,I961=1,J961=1),COUNTIFS($H$2:H961,1,$I$2:I961,1,$J$2:J961,1),"")</f>
        <v/>
      </c>
    </row>
    <row r="962" spans="1:11" ht="14.5" x14ac:dyDescent="0.35">
      <c r="A962" s="2" t="s">
        <v>3022</v>
      </c>
      <c r="B962" s="5">
        <v>46196</v>
      </c>
      <c r="C962" s="2" t="s">
        <v>2010</v>
      </c>
      <c r="D962" s="2" t="s">
        <v>82</v>
      </c>
      <c r="E962" s="3" t="s">
        <v>83</v>
      </c>
      <c r="F962" s="2">
        <v>15</v>
      </c>
      <c r="G962" s="2" t="s">
        <v>15</v>
      </c>
      <c r="H962" s="2">
        <f>IF(AND(B962&gt;=GI_Report!$C$4,B962&lt;=GI_Report!$E$4),1,0)</f>
        <v>0</v>
      </c>
      <c r="I962" s="2">
        <f>IF(GI_Report!$C$6="All",1,IF(C962=GI_Report!$C$6,1,0))</f>
        <v>1</v>
      </c>
      <c r="J962" s="2">
        <f>IF(GI_Report!$F$6="All",1,IF(E962=GI_Report!$F$6,1,0))</f>
        <v>1</v>
      </c>
      <c r="K962" s="2" t="str">
        <f>IF(AND(H962=1,I962=1,J962=1),COUNTIFS($H$2:H962,1,$I$2:I962,1,$J$2:J962,1),"")</f>
        <v/>
      </c>
    </row>
    <row r="963" spans="1:11" ht="14.5" x14ac:dyDescent="0.35">
      <c r="A963" s="2" t="s">
        <v>3023</v>
      </c>
      <c r="B963" s="5">
        <v>46046</v>
      </c>
      <c r="C963" s="2" t="s">
        <v>2305</v>
      </c>
      <c r="D963" s="2" t="s">
        <v>161</v>
      </c>
      <c r="E963" s="3" t="s">
        <v>162</v>
      </c>
      <c r="F963" s="2">
        <v>5</v>
      </c>
      <c r="G963" s="2" t="s">
        <v>121</v>
      </c>
      <c r="H963" s="2">
        <f>IF(AND(B963&gt;=GI_Report!$C$4,B963&lt;=GI_Report!$E$4),1,0)</f>
        <v>0</v>
      </c>
      <c r="I963" s="2">
        <f>IF(GI_Report!$C$6="All",1,IF(C963=GI_Report!$C$6,1,0))</f>
        <v>1</v>
      </c>
      <c r="J963" s="2">
        <f>IF(GI_Report!$F$6="All",1,IF(E963=GI_Report!$F$6,1,0))</f>
        <v>1</v>
      </c>
      <c r="K963" s="2" t="str">
        <f>IF(AND(H963=1,I963=1,J963=1),COUNTIFS($H$2:H963,1,$I$2:I963,1,$J$2:J963,1),"")</f>
        <v/>
      </c>
    </row>
    <row r="964" spans="1:11" ht="14.5" x14ac:dyDescent="0.35">
      <c r="A964" s="2" t="s">
        <v>3024</v>
      </c>
      <c r="B964" s="5">
        <v>46096</v>
      </c>
      <c r="C964" s="2" t="s">
        <v>2040</v>
      </c>
      <c r="D964" s="2" t="s">
        <v>141</v>
      </c>
      <c r="E964" s="3" t="s">
        <v>142</v>
      </c>
      <c r="F964" s="2">
        <v>48</v>
      </c>
      <c r="G964" s="2" t="s">
        <v>121</v>
      </c>
      <c r="H964" s="2">
        <f>IF(AND(B964&gt;=GI_Report!$C$4,B964&lt;=GI_Report!$E$4),1,0)</f>
        <v>0</v>
      </c>
      <c r="I964" s="2">
        <f>IF(GI_Report!$C$6="All",1,IF(C964=GI_Report!$C$6,1,0))</f>
        <v>1</v>
      </c>
      <c r="J964" s="2">
        <f>IF(GI_Report!$F$6="All",1,IF(E964=GI_Report!$F$6,1,0))</f>
        <v>1</v>
      </c>
      <c r="K964" s="2" t="str">
        <f>IF(AND(H964=1,I964=1,J964=1),COUNTIFS($H$2:H964,1,$I$2:I964,1,$J$2:J964,1),"")</f>
        <v/>
      </c>
    </row>
    <row r="965" spans="1:11" ht="14.5" x14ac:dyDescent="0.35">
      <c r="A965" s="2" t="s">
        <v>3025</v>
      </c>
      <c r="B965" s="5">
        <v>46027</v>
      </c>
      <c r="C965" s="2" t="s">
        <v>2281</v>
      </c>
      <c r="D965" s="2" t="s">
        <v>367</v>
      </c>
      <c r="E965" s="3" t="s">
        <v>368</v>
      </c>
      <c r="F965" s="2">
        <v>20</v>
      </c>
      <c r="G965" s="2" t="s">
        <v>15</v>
      </c>
      <c r="H965" s="2">
        <f>IF(AND(B965&gt;=GI_Report!$C$4,B965&lt;=GI_Report!$E$4),1,0)</f>
        <v>0</v>
      </c>
      <c r="I965" s="2">
        <f>IF(GI_Report!$C$6="All",1,IF(C965=GI_Report!$C$6,1,0))</f>
        <v>1</v>
      </c>
      <c r="J965" s="2">
        <f>IF(GI_Report!$F$6="All",1,IF(E965=GI_Report!$F$6,1,0))</f>
        <v>1</v>
      </c>
      <c r="K965" s="2" t="str">
        <f>IF(AND(H965=1,I965=1,J965=1),COUNTIFS($H$2:H965,1,$I$2:I965,1,$J$2:J965,1),"")</f>
        <v/>
      </c>
    </row>
    <row r="966" spans="1:11" ht="14.5" x14ac:dyDescent="0.35">
      <c r="A966" s="2" t="s">
        <v>3026</v>
      </c>
      <c r="B966" s="5">
        <v>46146</v>
      </c>
      <c r="C966" s="2" t="s">
        <v>2005</v>
      </c>
      <c r="D966" s="2" t="s">
        <v>403</v>
      </c>
      <c r="E966" s="3" t="s">
        <v>404</v>
      </c>
      <c r="F966" s="2">
        <v>24</v>
      </c>
      <c r="G966" s="2" t="s">
        <v>121</v>
      </c>
      <c r="H966" s="2">
        <f>IF(AND(B966&gt;=GI_Report!$C$4,B966&lt;=GI_Report!$E$4),1,0)</f>
        <v>0</v>
      </c>
      <c r="I966" s="2">
        <f>IF(GI_Report!$C$6="All",1,IF(C966=GI_Report!$C$6,1,0))</f>
        <v>1</v>
      </c>
      <c r="J966" s="2">
        <f>IF(GI_Report!$F$6="All",1,IF(E966=GI_Report!$F$6,1,0))</f>
        <v>1</v>
      </c>
      <c r="K966" s="2" t="str">
        <f>IF(AND(H966=1,I966=1,J966=1),COUNTIFS($H$2:H966,1,$I$2:I966,1,$J$2:J966,1),"")</f>
        <v/>
      </c>
    </row>
    <row r="967" spans="1:11" ht="14.5" x14ac:dyDescent="0.35">
      <c r="A967" s="2" t="s">
        <v>3027</v>
      </c>
      <c r="B967" s="5">
        <v>46035</v>
      </c>
      <c r="C967" s="2" t="s">
        <v>2002</v>
      </c>
      <c r="D967" s="2" t="s">
        <v>272</v>
      </c>
      <c r="E967" s="3" t="s">
        <v>273</v>
      </c>
      <c r="F967" s="2">
        <v>36</v>
      </c>
      <c r="G967" s="2" t="s">
        <v>262</v>
      </c>
      <c r="H967" s="2">
        <f>IF(AND(B967&gt;=GI_Report!$C$4,B967&lt;=GI_Report!$E$4),1,0)</f>
        <v>0</v>
      </c>
      <c r="I967" s="2">
        <f>IF(GI_Report!$C$6="All",1,IF(C967=GI_Report!$C$6,1,0))</f>
        <v>1</v>
      </c>
      <c r="J967" s="2">
        <f>IF(GI_Report!$F$6="All",1,IF(E967=GI_Report!$F$6,1,0))</f>
        <v>1</v>
      </c>
      <c r="K967" s="2" t="str">
        <f>IF(AND(H967=1,I967=1,J967=1),COUNTIFS($H$2:H967,1,$I$2:I967,1,$J$2:J967,1),"")</f>
        <v/>
      </c>
    </row>
    <row r="968" spans="1:11" ht="14.5" x14ac:dyDescent="0.35">
      <c r="A968" s="2" t="s">
        <v>3028</v>
      </c>
      <c r="B968" s="5">
        <v>46103</v>
      </c>
      <c r="C968" s="2" t="s">
        <v>2037</v>
      </c>
      <c r="D968" s="2" t="s">
        <v>136</v>
      </c>
      <c r="E968" s="3" t="s">
        <v>137</v>
      </c>
      <c r="F968" s="2">
        <v>30</v>
      </c>
      <c r="G968" s="2" t="s">
        <v>121</v>
      </c>
      <c r="H968" s="2">
        <f>IF(AND(B968&gt;=GI_Report!$C$4,B968&lt;=GI_Report!$E$4),1,0)</f>
        <v>0</v>
      </c>
      <c r="I968" s="2">
        <f>IF(GI_Report!$C$6="All",1,IF(C968=GI_Report!$C$6,1,0))</f>
        <v>1</v>
      </c>
      <c r="J968" s="2">
        <f>IF(GI_Report!$F$6="All",1,IF(E968=GI_Report!$F$6,1,0))</f>
        <v>1</v>
      </c>
      <c r="K968" s="2" t="str">
        <f>IF(AND(H968=1,I968=1,J968=1),COUNTIFS($H$2:H968,1,$I$2:I968,1,$J$2:J968,1),"")</f>
        <v/>
      </c>
    </row>
    <row r="969" spans="1:11" ht="14.5" x14ac:dyDescent="0.35">
      <c r="A969" s="2" t="s">
        <v>3029</v>
      </c>
      <c r="B969" s="5">
        <v>46136</v>
      </c>
      <c r="C969" s="2" t="s">
        <v>2078</v>
      </c>
      <c r="D969" s="2" t="s">
        <v>223</v>
      </c>
      <c r="E969" s="3" t="s">
        <v>224</v>
      </c>
      <c r="F969" s="2">
        <v>10</v>
      </c>
      <c r="G969" s="2" t="s">
        <v>121</v>
      </c>
      <c r="H969" s="2">
        <f>IF(AND(B969&gt;=GI_Report!$C$4,B969&lt;=GI_Report!$E$4),1,0)</f>
        <v>0</v>
      </c>
      <c r="I969" s="2">
        <f>IF(GI_Report!$C$6="All",1,IF(C969=GI_Report!$C$6,1,0))</f>
        <v>1</v>
      </c>
      <c r="J969" s="2">
        <f>IF(GI_Report!$F$6="All",1,IF(E969=GI_Report!$F$6,1,0))</f>
        <v>1</v>
      </c>
      <c r="K969" s="2" t="str">
        <f>IF(AND(H969=1,I969=1,J969=1),COUNTIFS($H$2:H969,1,$I$2:I969,1,$J$2:J969,1),"")</f>
        <v/>
      </c>
    </row>
    <row r="970" spans="1:11" ht="14.5" x14ac:dyDescent="0.35">
      <c r="A970" s="2" t="s">
        <v>3030</v>
      </c>
      <c r="B970" s="5">
        <v>46194</v>
      </c>
      <c r="C970" s="2" t="s">
        <v>2021</v>
      </c>
      <c r="D970" s="2" t="s">
        <v>230</v>
      </c>
      <c r="E970" s="3" t="s">
        <v>231</v>
      </c>
      <c r="F970" s="2">
        <v>24</v>
      </c>
      <c r="G970" s="2" t="s">
        <v>121</v>
      </c>
      <c r="H970" s="2">
        <f>IF(AND(B970&gt;=GI_Report!$C$4,B970&lt;=GI_Report!$E$4),1,0)</f>
        <v>0</v>
      </c>
      <c r="I970" s="2">
        <f>IF(GI_Report!$C$6="All",1,IF(C970=GI_Report!$C$6,1,0))</f>
        <v>1</v>
      </c>
      <c r="J970" s="2">
        <f>IF(GI_Report!$F$6="All",1,IF(E970=GI_Report!$F$6,1,0))</f>
        <v>1</v>
      </c>
      <c r="K970" s="2" t="str">
        <f>IF(AND(H970=1,I970=1,J970=1),COUNTIFS($H$2:H970,1,$I$2:I970,1,$J$2:J970,1),"")</f>
        <v/>
      </c>
    </row>
    <row r="971" spans="1:11" ht="14.5" x14ac:dyDescent="0.35">
      <c r="A971" s="2" t="s">
        <v>3031</v>
      </c>
      <c r="B971" s="5">
        <v>46203</v>
      </c>
      <c r="C971" s="2" t="s">
        <v>2262</v>
      </c>
      <c r="D971" s="2" t="s">
        <v>186</v>
      </c>
      <c r="E971" s="3" t="s">
        <v>187</v>
      </c>
      <c r="F971" s="2">
        <v>48</v>
      </c>
      <c r="G971" s="2" t="s">
        <v>121</v>
      </c>
      <c r="H971" s="2">
        <f>IF(AND(B971&gt;=GI_Report!$C$4,B971&lt;=GI_Report!$E$4),1,0)</f>
        <v>0</v>
      </c>
      <c r="I971" s="2">
        <f>IF(GI_Report!$C$6="All",1,IF(C971=GI_Report!$C$6,1,0))</f>
        <v>1</v>
      </c>
      <c r="J971" s="2">
        <f>IF(GI_Report!$F$6="All",1,IF(E971=GI_Report!$F$6,1,0))</f>
        <v>1</v>
      </c>
      <c r="K971" s="2" t="str">
        <f>IF(AND(H971=1,I971=1,J971=1),COUNTIFS($H$2:H971,1,$I$2:I971,1,$J$2:J971,1),"")</f>
        <v/>
      </c>
    </row>
    <row r="972" spans="1:11" ht="14.5" x14ac:dyDescent="0.35">
      <c r="A972" s="2" t="s">
        <v>3032</v>
      </c>
      <c r="B972" s="5">
        <v>46179</v>
      </c>
      <c r="C972" s="2" t="s">
        <v>2023</v>
      </c>
      <c r="D972" s="2" t="s">
        <v>355</v>
      </c>
      <c r="E972" s="3" t="s">
        <v>356</v>
      </c>
      <c r="F972" s="2">
        <v>24</v>
      </c>
      <c r="G972" s="2" t="s">
        <v>15</v>
      </c>
      <c r="H972" s="2">
        <f>IF(AND(B972&gt;=GI_Report!$C$4,B972&lt;=GI_Report!$E$4),1,0)</f>
        <v>0</v>
      </c>
      <c r="I972" s="2">
        <f>IF(GI_Report!$C$6="All",1,IF(C972=GI_Report!$C$6,1,0))</f>
        <v>1</v>
      </c>
      <c r="J972" s="2">
        <f>IF(GI_Report!$F$6="All",1,IF(E972=GI_Report!$F$6,1,0))</f>
        <v>1</v>
      </c>
      <c r="K972" s="2" t="str">
        <f>IF(AND(H972=1,I972=1,J972=1),COUNTIFS($H$2:H972,1,$I$2:I972,1,$J$2:J972,1),"")</f>
        <v/>
      </c>
    </row>
    <row r="973" spans="1:11" ht="14.5" x14ac:dyDescent="0.35">
      <c r="A973" s="2" t="s">
        <v>3033</v>
      </c>
      <c r="B973" s="5">
        <v>46073</v>
      </c>
      <c r="C973" s="2" t="s">
        <v>1985</v>
      </c>
      <c r="D973" s="2" t="s">
        <v>468</v>
      </c>
      <c r="E973" s="3" t="s">
        <v>469</v>
      </c>
      <c r="F973" s="2">
        <v>12</v>
      </c>
      <c r="G973" s="2" t="s">
        <v>121</v>
      </c>
      <c r="H973" s="2">
        <f>IF(AND(B973&gt;=GI_Report!$C$4,B973&lt;=GI_Report!$E$4),1,0)</f>
        <v>1</v>
      </c>
      <c r="I973" s="2">
        <f>IF(GI_Report!$C$6="All",1,IF(C973=GI_Report!$C$6,1,0))</f>
        <v>1</v>
      </c>
      <c r="J973" s="2">
        <f>IF(GI_Report!$F$6="All",1,IF(E973=GI_Report!$F$6,1,0))</f>
        <v>1</v>
      </c>
      <c r="K973" s="2">
        <f>IF(AND(H973=1,I973=1,J973=1),COUNTIFS($H$2:H973,1,$I$2:I973,1,$J$2:J973,1),"")</f>
        <v>149</v>
      </c>
    </row>
    <row r="974" spans="1:11" ht="14.5" x14ac:dyDescent="0.35">
      <c r="A974" s="2" t="s">
        <v>3034</v>
      </c>
      <c r="B974" s="5">
        <v>46138</v>
      </c>
      <c r="C974" s="2" t="s">
        <v>2083</v>
      </c>
      <c r="D974" s="2" t="s">
        <v>59</v>
      </c>
      <c r="E974" s="3" t="s">
        <v>60</v>
      </c>
      <c r="F974" s="2">
        <v>36</v>
      </c>
      <c r="G974" s="2" t="s">
        <v>15</v>
      </c>
      <c r="H974" s="2">
        <f>IF(AND(B974&gt;=GI_Report!$C$4,B974&lt;=GI_Report!$E$4),1,0)</f>
        <v>0</v>
      </c>
      <c r="I974" s="2">
        <f>IF(GI_Report!$C$6="All",1,IF(C974=GI_Report!$C$6,1,0))</f>
        <v>1</v>
      </c>
      <c r="J974" s="2">
        <f>IF(GI_Report!$F$6="All",1,IF(E974=GI_Report!$F$6,1,0))</f>
        <v>1</v>
      </c>
      <c r="K974" s="2" t="str">
        <f>IF(AND(H974=1,I974=1,J974=1),COUNTIFS($H$2:H974,1,$I$2:I974,1,$J$2:J974,1),"")</f>
        <v/>
      </c>
    </row>
    <row r="975" spans="1:11" ht="14.5" x14ac:dyDescent="0.35">
      <c r="A975" s="2" t="s">
        <v>3035</v>
      </c>
      <c r="B975" s="5">
        <v>46112</v>
      </c>
      <c r="C975" s="2" t="s">
        <v>1998</v>
      </c>
      <c r="D975" s="2" t="s">
        <v>62</v>
      </c>
      <c r="E975" s="3" t="s">
        <v>63</v>
      </c>
      <c r="F975" s="2">
        <v>20</v>
      </c>
      <c r="G975" s="2" t="s">
        <v>15</v>
      </c>
      <c r="H975" s="2">
        <f>IF(AND(B975&gt;=GI_Report!$C$4,B975&lt;=GI_Report!$E$4),1,0)</f>
        <v>0</v>
      </c>
      <c r="I975" s="2">
        <f>IF(GI_Report!$C$6="All",1,IF(C975=GI_Report!$C$6,1,0))</f>
        <v>1</v>
      </c>
      <c r="J975" s="2">
        <f>IF(GI_Report!$F$6="All",1,IF(E975=GI_Report!$F$6,1,0))</f>
        <v>1</v>
      </c>
      <c r="K975" s="2" t="str">
        <f>IF(AND(H975=1,I975=1,J975=1),COUNTIFS($H$2:H975,1,$I$2:I975,1,$J$2:J975,1),"")</f>
        <v/>
      </c>
    </row>
    <row r="976" spans="1:11" ht="14.5" x14ac:dyDescent="0.35">
      <c r="A976" s="2" t="s">
        <v>3036</v>
      </c>
      <c r="B976" s="5">
        <v>46197</v>
      </c>
      <c r="C976" s="2" t="s">
        <v>2014</v>
      </c>
      <c r="D976" s="2" t="s">
        <v>223</v>
      </c>
      <c r="E976" s="3" t="s">
        <v>224</v>
      </c>
      <c r="F976" s="2">
        <v>5</v>
      </c>
      <c r="G976" s="2" t="s">
        <v>121</v>
      </c>
      <c r="H976" s="2">
        <f>IF(AND(B976&gt;=GI_Report!$C$4,B976&lt;=GI_Report!$E$4),1,0)</f>
        <v>0</v>
      </c>
      <c r="I976" s="2">
        <f>IF(GI_Report!$C$6="All",1,IF(C976=GI_Report!$C$6,1,0))</f>
        <v>1</v>
      </c>
      <c r="J976" s="2">
        <f>IF(GI_Report!$F$6="All",1,IF(E976=GI_Report!$F$6,1,0))</f>
        <v>1</v>
      </c>
      <c r="K976" s="2" t="str">
        <f>IF(AND(H976=1,I976=1,J976=1),COUNTIFS($H$2:H976,1,$I$2:I976,1,$J$2:J976,1),"")</f>
        <v/>
      </c>
    </row>
    <row r="977" spans="1:11" ht="14.5" x14ac:dyDescent="0.35">
      <c r="A977" s="2" t="s">
        <v>3037</v>
      </c>
      <c r="B977" s="5">
        <v>46077</v>
      </c>
      <c r="C977" s="2" t="s">
        <v>2010</v>
      </c>
      <c r="D977" s="2" t="s">
        <v>462</v>
      </c>
      <c r="E977" s="3" t="s">
        <v>463</v>
      </c>
      <c r="F977" s="2">
        <v>24</v>
      </c>
      <c r="G977" s="2" t="s">
        <v>121</v>
      </c>
      <c r="H977" s="2">
        <f>IF(AND(B977&gt;=GI_Report!$C$4,B977&lt;=GI_Report!$E$4),1,0)</f>
        <v>1</v>
      </c>
      <c r="I977" s="2">
        <f>IF(GI_Report!$C$6="All",1,IF(C977=GI_Report!$C$6,1,0))</f>
        <v>1</v>
      </c>
      <c r="J977" s="2">
        <f>IF(GI_Report!$F$6="All",1,IF(E977=GI_Report!$F$6,1,0))</f>
        <v>1</v>
      </c>
      <c r="K977" s="2">
        <f>IF(AND(H977=1,I977=1,J977=1),COUNTIFS($H$2:H977,1,$I$2:I977,1,$J$2:J977,1),"")</f>
        <v>150</v>
      </c>
    </row>
    <row r="978" spans="1:11" ht="14.5" x14ac:dyDescent="0.35">
      <c r="A978" s="2" t="s">
        <v>3038</v>
      </c>
      <c r="B978" s="5">
        <v>46100</v>
      </c>
      <c r="C978" s="2" t="s">
        <v>2035</v>
      </c>
      <c r="D978" s="2" t="s">
        <v>198</v>
      </c>
      <c r="E978" s="3" t="s">
        <v>199</v>
      </c>
      <c r="F978" s="2">
        <v>20</v>
      </c>
      <c r="G978" s="2" t="s">
        <v>121</v>
      </c>
      <c r="H978" s="2">
        <f>IF(AND(B978&gt;=GI_Report!$C$4,B978&lt;=GI_Report!$E$4),1,0)</f>
        <v>0</v>
      </c>
      <c r="I978" s="2">
        <f>IF(GI_Report!$C$6="All",1,IF(C978=GI_Report!$C$6,1,0))</f>
        <v>1</v>
      </c>
      <c r="J978" s="2">
        <f>IF(GI_Report!$F$6="All",1,IF(E978=GI_Report!$F$6,1,0))</f>
        <v>1</v>
      </c>
      <c r="K978" s="2" t="str">
        <f>IF(AND(H978=1,I978=1,J978=1),COUNTIFS($H$2:H978,1,$I$2:I978,1,$J$2:J978,1),"")</f>
        <v/>
      </c>
    </row>
    <row r="979" spans="1:11" ht="14.5" x14ac:dyDescent="0.35">
      <c r="A979" s="2" t="s">
        <v>3039</v>
      </c>
      <c r="B979" s="5">
        <v>46141</v>
      </c>
      <c r="C979" s="2" t="s">
        <v>2094</v>
      </c>
      <c r="D979" s="2" t="s">
        <v>247</v>
      </c>
      <c r="E979" s="3" t="s">
        <v>248</v>
      </c>
      <c r="F979" s="2">
        <v>30</v>
      </c>
      <c r="G979" s="2" t="s">
        <v>121</v>
      </c>
      <c r="H979" s="2">
        <f>IF(AND(B979&gt;=GI_Report!$C$4,B979&lt;=GI_Report!$E$4),1,0)</f>
        <v>0</v>
      </c>
      <c r="I979" s="2">
        <f>IF(GI_Report!$C$6="All",1,IF(C979=GI_Report!$C$6,1,0))</f>
        <v>1</v>
      </c>
      <c r="J979" s="2">
        <f>IF(GI_Report!$F$6="All",1,IF(E979=GI_Report!$F$6,1,0))</f>
        <v>1</v>
      </c>
      <c r="K979" s="2" t="str">
        <f>IF(AND(H979=1,I979=1,J979=1),COUNTIFS($H$2:H979,1,$I$2:I979,1,$J$2:J979,1),"")</f>
        <v/>
      </c>
    </row>
    <row r="980" spans="1:11" ht="14.5" x14ac:dyDescent="0.35">
      <c r="A980" s="2" t="s">
        <v>3040</v>
      </c>
      <c r="B980" s="5">
        <v>46186</v>
      </c>
      <c r="C980" s="2" t="s">
        <v>2021</v>
      </c>
      <c r="D980" s="2" t="s">
        <v>214</v>
      </c>
      <c r="E980" s="3" t="s">
        <v>215</v>
      </c>
      <c r="F980" s="2">
        <v>24</v>
      </c>
      <c r="G980" s="2" t="s">
        <v>121</v>
      </c>
      <c r="H980" s="2">
        <f>IF(AND(B980&gt;=GI_Report!$C$4,B980&lt;=GI_Report!$E$4),1,0)</f>
        <v>0</v>
      </c>
      <c r="I980" s="2">
        <f>IF(GI_Report!$C$6="All",1,IF(C980=GI_Report!$C$6,1,0))</f>
        <v>1</v>
      </c>
      <c r="J980" s="2">
        <f>IF(GI_Report!$F$6="All",1,IF(E980=GI_Report!$F$6,1,0))</f>
        <v>1</v>
      </c>
      <c r="K980" s="2" t="str">
        <f>IF(AND(H980=1,I980=1,J980=1),COUNTIFS($H$2:H980,1,$I$2:I980,1,$J$2:J980,1),"")</f>
        <v/>
      </c>
    </row>
    <row r="981" spans="1:11" ht="14.5" x14ac:dyDescent="0.35">
      <c r="A981" s="2" t="s">
        <v>3041</v>
      </c>
      <c r="B981" s="5">
        <v>46072</v>
      </c>
      <c r="C981" s="2" t="s">
        <v>2260</v>
      </c>
      <c r="D981" s="2" t="s">
        <v>345</v>
      </c>
      <c r="E981" s="3" t="s">
        <v>346</v>
      </c>
      <c r="F981" s="2">
        <v>36</v>
      </c>
      <c r="G981" s="2" t="s">
        <v>15</v>
      </c>
      <c r="H981" s="2">
        <f>IF(AND(B981&gt;=GI_Report!$C$4,B981&lt;=GI_Report!$E$4),1,0)</f>
        <v>1</v>
      </c>
      <c r="I981" s="2">
        <f>IF(GI_Report!$C$6="All",1,IF(C981=GI_Report!$C$6,1,0))</f>
        <v>1</v>
      </c>
      <c r="J981" s="2">
        <f>IF(GI_Report!$F$6="All",1,IF(E981=GI_Report!$F$6,1,0))</f>
        <v>1</v>
      </c>
      <c r="K981" s="2">
        <f>IF(AND(H981=1,I981=1,J981=1),COUNTIFS($H$2:H981,1,$I$2:I981,1,$J$2:J981,1),"")</f>
        <v>151</v>
      </c>
    </row>
    <row r="982" spans="1:11" ht="14.5" x14ac:dyDescent="0.35">
      <c r="A982" s="2" t="s">
        <v>3042</v>
      </c>
      <c r="B982" s="5">
        <v>46201</v>
      </c>
      <c r="C982" s="2" t="s">
        <v>2005</v>
      </c>
      <c r="D982" s="2" t="s">
        <v>311</v>
      </c>
      <c r="E982" s="3" t="s">
        <v>312</v>
      </c>
      <c r="F982" s="2">
        <v>5</v>
      </c>
      <c r="G982" s="2" t="s">
        <v>15</v>
      </c>
      <c r="H982" s="2">
        <f>IF(AND(B982&gt;=GI_Report!$C$4,B982&lt;=GI_Report!$E$4),1,0)</f>
        <v>0</v>
      </c>
      <c r="I982" s="2">
        <f>IF(GI_Report!$C$6="All",1,IF(C982=GI_Report!$C$6,1,0))</f>
        <v>1</v>
      </c>
      <c r="J982" s="2">
        <f>IF(GI_Report!$F$6="All",1,IF(E982=GI_Report!$F$6,1,0))</f>
        <v>1</v>
      </c>
      <c r="K982" s="2" t="str">
        <f>IF(AND(H982=1,I982=1,J982=1),COUNTIFS($H$2:H982,1,$I$2:I982,1,$J$2:J982,1),"")</f>
        <v/>
      </c>
    </row>
    <row r="983" spans="1:11" ht="14.5" x14ac:dyDescent="0.35">
      <c r="A983" s="2" t="s">
        <v>3043</v>
      </c>
      <c r="B983" s="5">
        <v>46047</v>
      </c>
      <c r="C983" s="2" t="s">
        <v>2143</v>
      </c>
      <c r="D983" s="2" t="s">
        <v>141</v>
      </c>
      <c r="E983" s="3" t="s">
        <v>142</v>
      </c>
      <c r="F983" s="2">
        <v>30</v>
      </c>
      <c r="G983" s="2" t="s">
        <v>121</v>
      </c>
      <c r="H983" s="2">
        <f>IF(AND(B983&gt;=GI_Report!$C$4,B983&lt;=GI_Report!$E$4),1,0)</f>
        <v>0</v>
      </c>
      <c r="I983" s="2">
        <f>IF(GI_Report!$C$6="All",1,IF(C983=GI_Report!$C$6,1,0))</f>
        <v>1</v>
      </c>
      <c r="J983" s="2">
        <f>IF(GI_Report!$F$6="All",1,IF(E983=GI_Report!$F$6,1,0))</f>
        <v>1</v>
      </c>
      <c r="K983" s="2" t="str">
        <f>IF(AND(H983=1,I983=1,J983=1),COUNTIFS($H$2:H983,1,$I$2:I983,1,$J$2:J983,1),"")</f>
        <v/>
      </c>
    </row>
    <row r="984" spans="1:11" ht="14.5" x14ac:dyDescent="0.35">
      <c r="A984" s="2" t="s">
        <v>3044</v>
      </c>
      <c r="B984" s="5">
        <v>46165</v>
      </c>
      <c r="C984" s="2" t="s">
        <v>1985</v>
      </c>
      <c r="D984" s="2" t="s">
        <v>431</v>
      </c>
      <c r="E984" s="3" t="s">
        <v>432</v>
      </c>
      <c r="F984" s="2">
        <v>15</v>
      </c>
      <c r="G984" s="2" t="s">
        <v>121</v>
      </c>
      <c r="H984" s="2">
        <f>IF(AND(B984&gt;=GI_Report!$C$4,B984&lt;=GI_Report!$E$4),1,0)</f>
        <v>0</v>
      </c>
      <c r="I984" s="2">
        <f>IF(GI_Report!$C$6="All",1,IF(C984=GI_Report!$C$6,1,0))</f>
        <v>1</v>
      </c>
      <c r="J984" s="2">
        <f>IF(GI_Report!$F$6="All",1,IF(E984=GI_Report!$F$6,1,0))</f>
        <v>1</v>
      </c>
      <c r="K984" s="2" t="str">
        <f>IF(AND(H984=1,I984=1,J984=1),COUNTIFS($H$2:H984,1,$I$2:I984,1,$J$2:J984,1),"")</f>
        <v/>
      </c>
    </row>
    <row r="985" spans="1:11" ht="14.5" x14ac:dyDescent="0.35">
      <c r="A985" s="2" t="s">
        <v>3045</v>
      </c>
      <c r="B985" s="5">
        <v>46024</v>
      </c>
      <c r="C985" s="2" t="s">
        <v>2257</v>
      </c>
      <c r="D985" s="2" t="s">
        <v>44</v>
      </c>
      <c r="E985" s="3" t="s">
        <v>45</v>
      </c>
      <c r="F985" s="2">
        <v>5</v>
      </c>
      <c r="G985" s="2" t="s">
        <v>15</v>
      </c>
      <c r="H985" s="2">
        <f>IF(AND(B985&gt;=GI_Report!$C$4,B985&lt;=GI_Report!$E$4),1,0)</f>
        <v>0</v>
      </c>
      <c r="I985" s="2">
        <f>IF(GI_Report!$C$6="All",1,IF(C985=GI_Report!$C$6,1,0))</f>
        <v>1</v>
      </c>
      <c r="J985" s="2">
        <f>IF(GI_Report!$F$6="All",1,IF(E985=GI_Report!$F$6,1,0))</f>
        <v>1</v>
      </c>
      <c r="K985" s="2" t="str">
        <f>IF(AND(H985=1,I985=1,J985=1),COUNTIFS($H$2:H985,1,$I$2:I985,1,$J$2:J985,1),"")</f>
        <v/>
      </c>
    </row>
    <row r="986" spans="1:11" ht="14.5" x14ac:dyDescent="0.35">
      <c r="A986" s="2" t="s">
        <v>3046</v>
      </c>
      <c r="B986" s="5">
        <v>46111</v>
      </c>
      <c r="C986" s="2" t="s">
        <v>2043</v>
      </c>
      <c r="D986" s="2" t="s">
        <v>365</v>
      </c>
      <c r="E986" s="3" t="s">
        <v>366</v>
      </c>
      <c r="F986" s="2">
        <v>24</v>
      </c>
      <c r="G986" s="2" t="s">
        <v>15</v>
      </c>
      <c r="H986" s="2">
        <f>IF(AND(B986&gt;=GI_Report!$C$4,B986&lt;=GI_Report!$E$4),1,0)</f>
        <v>0</v>
      </c>
      <c r="I986" s="2">
        <f>IF(GI_Report!$C$6="All",1,IF(C986=GI_Report!$C$6,1,0))</f>
        <v>1</v>
      </c>
      <c r="J986" s="2">
        <f>IF(GI_Report!$F$6="All",1,IF(E986=GI_Report!$F$6,1,0))</f>
        <v>1</v>
      </c>
      <c r="K986" s="2" t="str">
        <f>IF(AND(H986=1,I986=1,J986=1),COUNTIFS($H$2:H986,1,$I$2:I986,1,$J$2:J986,1),"")</f>
        <v/>
      </c>
    </row>
    <row r="987" spans="1:11" ht="14.5" x14ac:dyDescent="0.35">
      <c r="A987" s="2" t="s">
        <v>3047</v>
      </c>
      <c r="B987" s="5">
        <v>46175</v>
      </c>
      <c r="C987" s="2" t="s">
        <v>2099</v>
      </c>
      <c r="D987" s="2" t="s">
        <v>198</v>
      </c>
      <c r="E987" s="3" t="s">
        <v>199</v>
      </c>
      <c r="F987" s="2">
        <v>12</v>
      </c>
      <c r="G987" s="2" t="s">
        <v>121</v>
      </c>
      <c r="H987" s="2">
        <f>IF(AND(B987&gt;=GI_Report!$C$4,B987&lt;=GI_Report!$E$4),1,0)</f>
        <v>0</v>
      </c>
      <c r="I987" s="2">
        <f>IF(GI_Report!$C$6="All",1,IF(C987=GI_Report!$C$6,1,0))</f>
        <v>1</v>
      </c>
      <c r="J987" s="2">
        <f>IF(GI_Report!$F$6="All",1,IF(E987=GI_Report!$F$6,1,0))</f>
        <v>1</v>
      </c>
      <c r="K987" s="2" t="str">
        <f>IF(AND(H987=1,I987=1,J987=1),COUNTIFS($H$2:H987,1,$I$2:I987,1,$J$2:J987,1),"")</f>
        <v/>
      </c>
    </row>
    <row r="988" spans="1:11" ht="14.5" x14ac:dyDescent="0.35">
      <c r="A988" s="2" t="s">
        <v>3048</v>
      </c>
      <c r="B988" s="5">
        <v>46040</v>
      </c>
      <c r="C988" s="2" t="s">
        <v>2018</v>
      </c>
      <c r="D988" s="2" t="s">
        <v>282</v>
      </c>
      <c r="E988" s="3" t="s">
        <v>283</v>
      </c>
      <c r="F988" s="2">
        <v>5</v>
      </c>
      <c r="G988" s="2" t="s">
        <v>262</v>
      </c>
      <c r="H988" s="2">
        <f>IF(AND(B988&gt;=GI_Report!$C$4,B988&lt;=GI_Report!$E$4),1,0)</f>
        <v>0</v>
      </c>
      <c r="I988" s="2">
        <f>IF(GI_Report!$C$6="All",1,IF(C988=GI_Report!$C$6,1,0))</f>
        <v>1</v>
      </c>
      <c r="J988" s="2">
        <f>IF(GI_Report!$F$6="All",1,IF(E988=GI_Report!$F$6,1,0))</f>
        <v>1</v>
      </c>
      <c r="K988" s="2" t="str">
        <f>IF(AND(H988=1,I988=1,J988=1),COUNTIFS($H$2:H988,1,$I$2:I988,1,$J$2:J988,1),"")</f>
        <v/>
      </c>
    </row>
    <row r="989" spans="1:11" ht="14.5" x14ac:dyDescent="0.35">
      <c r="A989" s="2" t="s">
        <v>3049</v>
      </c>
      <c r="B989" s="5">
        <v>46147</v>
      </c>
      <c r="C989" s="2" t="s">
        <v>2158</v>
      </c>
      <c r="D989" s="2" t="s">
        <v>297</v>
      </c>
      <c r="E989" s="3" t="s">
        <v>298</v>
      </c>
      <c r="F989" s="2">
        <v>5</v>
      </c>
      <c r="G989" s="2" t="s">
        <v>262</v>
      </c>
      <c r="H989" s="2">
        <f>IF(AND(B989&gt;=GI_Report!$C$4,B989&lt;=GI_Report!$E$4),1,0)</f>
        <v>0</v>
      </c>
      <c r="I989" s="2">
        <f>IF(GI_Report!$C$6="All",1,IF(C989=GI_Report!$C$6,1,0))</f>
        <v>1</v>
      </c>
      <c r="J989" s="2">
        <f>IF(GI_Report!$F$6="All",1,IF(E989=GI_Report!$F$6,1,0))</f>
        <v>1</v>
      </c>
      <c r="K989" s="2" t="str">
        <f>IF(AND(H989=1,I989=1,J989=1),COUNTIFS($H$2:H989,1,$I$2:I989,1,$J$2:J989,1),"")</f>
        <v/>
      </c>
    </row>
    <row r="990" spans="1:11" ht="14.5" x14ac:dyDescent="0.35">
      <c r="A990" s="2" t="s">
        <v>3050</v>
      </c>
      <c r="B990" s="5">
        <v>46082</v>
      </c>
      <c r="C990" s="2" t="s">
        <v>2086</v>
      </c>
      <c r="D990" s="2" t="s">
        <v>367</v>
      </c>
      <c r="E990" s="3" t="s">
        <v>368</v>
      </c>
      <c r="F990" s="2">
        <v>12</v>
      </c>
      <c r="G990" s="2" t="s">
        <v>15</v>
      </c>
      <c r="H990" s="2">
        <f>IF(AND(B990&gt;=GI_Report!$C$4,B990&lt;=GI_Report!$E$4),1,0)</f>
        <v>0</v>
      </c>
      <c r="I990" s="2">
        <f>IF(GI_Report!$C$6="All",1,IF(C990=GI_Report!$C$6,1,0))</f>
        <v>1</v>
      </c>
      <c r="J990" s="2">
        <f>IF(GI_Report!$F$6="All",1,IF(E990=GI_Report!$F$6,1,0))</f>
        <v>1</v>
      </c>
      <c r="K990" s="2" t="str">
        <f>IF(AND(H990=1,I990=1,J990=1),COUNTIFS($H$2:H990,1,$I$2:I990,1,$J$2:J990,1),"")</f>
        <v/>
      </c>
    </row>
    <row r="991" spans="1:11" ht="14.5" x14ac:dyDescent="0.35">
      <c r="A991" s="2" t="s">
        <v>3051</v>
      </c>
      <c r="B991" s="5">
        <v>46078</v>
      </c>
      <c r="C991" s="2" t="s">
        <v>2062</v>
      </c>
      <c r="D991" s="2" t="s">
        <v>31</v>
      </c>
      <c r="E991" s="3" t="s">
        <v>32</v>
      </c>
      <c r="F991" s="2">
        <v>20</v>
      </c>
      <c r="G991" s="2" t="s">
        <v>15</v>
      </c>
      <c r="H991" s="2">
        <f>IF(AND(B991&gt;=GI_Report!$C$4,B991&lt;=GI_Report!$E$4),1,0)</f>
        <v>1</v>
      </c>
      <c r="I991" s="2">
        <f>IF(GI_Report!$C$6="All",1,IF(C991=GI_Report!$C$6,1,0))</f>
        <v>1</v>
      </c>
      <c r="J991" s="2">
        <f>IF(GI_Report!$F$6="All",1,IF(E991=GI_Report!$F$6,1,0))</f>
        <v>1</v>
      </c>
      <c r="K991" s="2">
        <f>IF(AND(H991=1,I991=1,J991=1),COUNTIFS($H$2:H991,1,$I$2:I991,1,$J$2:J991,1),"")</f>
        <v>152</v>
      </c>
    </row>
    <row r="992" spans="1:11" ht="14.5" x14ac:dyDescent="0.35">
      <c r="A992" s="2" t="s">
        <v>3052</v>
      </c>
      <c r="B992" s="5">
        <v>46136</v>
      </c>
      <c r="C992" s="2" t="s">
        <v>2158</v>
      </c>
      <c r="D992" s="2" t="s">
        <v>47</v>
      </c>
      <c r="E992" s="3" t="s">
        <v>48</v>
      </c>
      <c r="F992" s="2">
        <v>36</v>
      </c>
      <c r="G992" s="2" t="s">
        <v>15</v>
      </c>
      <c r="H992" s="2">
        <f>IF(AND(B992&gt;=GI_Report!$C$4,B992&lt;=GI_Report!$E$4),1,0)</f>
        <v>0</v>
      </c>
      <c r="I992" s="2">
        <f>IF(GI_Report!$C$6="All",1,IF(C992=GI_Report!$C$6,1,0))</f>
        <v>1</v>
      </c>
      <c r="J992" s="2">
        <f>IF(GI_Report!$F$6="All",1,IF(E992=GI_Report!$F$6,1,0))</f>
        <v>1</v>
      </c>
      <c r="K992" s="2" t="str">
        <f>IF(AND(H992=1,I992=1,J992=1),COUNTIFS($H$2:H992,1,$I$2:I992,1,$J$2:J992,1),"")</f>
        <v/>
      </c>
    </row>
    <row r="993" spans="1:11" ht="14.5" x14ac:dyDescent="0.35">
      <c r="A993" s="2" t="s">
        <v>3053</v>
      </c>
      <c r="B993" s="5">
        <v>46037</v>
      </c>
      <c r="C993" s="2" t="s">
        <v>2040</v>
      </c>
      <c r="D993" s="2" t="s">
        <v>39</v>
      </c>
      <c r="E993" s="3" t="s">
        <v>40</v>
      </c>
      <c r="F993" s="2">
        <v>48</v>
      </c>
      <c r="G993" s="2" t="s">
        <v>15</v>
      </c>
      <c r="H993" s="2">
        <f>IF(AND(B993&gt;=GI_Report!$C$4,B993&lt;=GI_Report!$E$4),1,0)</f>
        <v>0</v>
      </c>
      <c r="I993" s="2">
        <f>IF(GI_Report!$C$6="All",1,IF(C993=GI_Report!$C$6,1,0))</f>
        <v>1</v>
      </c>
      <c r="J993" s="2">
        <f>IF(GI_Report!$F$6="All",1,IF(E993=GI_Report!$F$6,1,0))</f>
        <v>1</v>
      </c>
      <c r="K993" s="2" t="str">
        <f>IF(AND(H993=1,I993=1,J993=1),COUNTIFS($H$2:H993,1,$I$2:I993,1,$J$2:J993,1),"")</f>
        <v/>
      </c>
    </row>
    <row r="994" spans="1:11" ht="14.5" x14ac:dyDescent="0.35">
      <c r="A994" s="2" t="s">
        <v>3054</v>
      </c>
      <c r="B994" s="5">
        <v>46067</v>
      </c>
      <c r="C994" s="2" t="s">
        <v>2040</v>
      </c>
      <c r="D994" s="2" t="s">
        <v>127</v>
      </c>
      <c r="E994" s="3" t="s">
        <v>128</v>
      </c>
      <c r="F994" s="2">
        <v>10</v>
      </c>
      <c r="G994" s="2" t="s">
        <v>121</v>
      </c>
      <c r="H994" s="2">
        <f>IF(AND(B994&gt;=GI_Report!$C$4,B994&lt;=GI_Report!$E$4),1,0)</f>
        <v>1</v>
      </c>
      <c r="I994" s="2">
        <f>IF(GI_Report!$C$6="All",1,IF(C994=GI_Report!$C$6,1,0))</f>
        <v>1</v>
      </c>
      <c r="J994" s="2">
        <f>IF(GI_Report!$F$6="All",1,IF(E994=GI_Report!$F$6,1,0))</f>
        <v>1</v>
      </c>
      <c r="K994" s="2">
        <f>IF(AND(H994=1,I994=1,J994=1),COUNTIFS($H$2:H994,1,$I$2:I994,1,$J$2:J994,1),"")</f>
        <v>153</v>
      </c>
    </row>
    <row r="995" spans="1:11" ht="14.5" x14ac:dyDescent="0.35">
      <c r="A995" s="2" t="s">
        <v>3055</v>
      </c>
      <c r="B995" s="5">
        <v>46187</v>
      </c>
      <c r="C995" s="2" t="s">
        <v>2005</v>
      </c>
      <c r="D995" s="2" t="s">
        <v>252</v>
      </c>
      <c r="E995" s="3" t="s">
        <v>253</v>
      </c>
      <c r="F995" s="2">
        <v>12</v>
      </c>
      <c r="G995" s="2" t="s">
        <v>121</v>
      </c>
      <c r="H995" s="2">
        <f>IF(AND(B995&gt;=GI_Report!$C$4,B995&lt;=GI_Report!$E$4),1,0)</f>
        <v>0</v>
      </c>
      <c r="I995" s="2">
        <f>IF(GI_Report!$C$6="All",1,IF(C995=GI_Report!$C$6,1,0))</f>
        <v>1</v>
      </c>
      <c r="J995" s="2">
        <f>IF(GI_Report!$F$6="All",1,IF(E995=GI_Report!$F$6,1,0))</f>
        <v>1</v>
      </c>
      <c r="K995" s="2" t="str">
        <f>IF(AND(H995=1,I995=1,J995=1),COUNTIFS($H$2:H995,1,$I$2:I995,1,$J$2:J995,1),"")</f>
        <v/>
      </c>
    </row>
    <row r="996" spans="1:11" ht="14.5" x14ac:dyDescent="0.35">
      <c r="A996" s="2" t="s">
        <v>3056</v>
      </c>
      <c r="B996" s="5">
        <v>46130</v>
      </c>
      <c r="C996" s="2" t="s">
        <v>2141</v>
      </c>
      <c r="D996" s="2" t="s">
        <v>433</v>
      </c>
      <c r="E996" s="3" t="s">
        <v>434</v>
      </c>
      <c r="F996" s="2">
        <v>15</v>
      </c>
      <c r="G996" s="2" t="s">
        <v>121</v>
      </c>
      <c r="H996" s="2">
        <f>IF(AND(B996&gt;=GI_Report!$C$4,B996&lt;=GI_Report!$E$4),1,0)</f>
        <v>0</v>
      </c>
      <c r="I996" s="2">
        <f>IF(GI_Report!$C$6="All",1,IF(C996=GI_Report!$C$6,1,0))</f>
        <v>1</v>
      </c>
      <c r="J996" s="2">
        <f>IF(GI_Report!$F$6="All",1,IF(E996=GI_Report!$F$6,1,0))</f>
        <v>1</v>
      </c>
      <c r="K996" s="2" t="str">
        <f>IF(AND(H996=1,I996=1,J996=1),COUNTIFS($H$2:H996,1,$I$2:I996,1,$J$2:J996,1),"")</f>
        <v/>
      </c>
    </row>
    <row r="997" spans="1:11" ht="14.5" x14ac:dyDescent="0.35">
      <c r="A997" s="2" t="s">
        <v>3057</v>
      </c>
      <c r="B997" s="5">
        <v>46036</v>
      </c>
      <c r="C997" s="2" t="s">
        <v>1989</v>
      </c>
      <c r="D997" s="2" t="s">
        <v>472</v>
      </c>
      <c r="E997" s="3" t="s">
        <v>473</v>
      </c>
      <c r="F997" s="2">
        <v>30</v>
      </c>
      <c r="G997" s="2" t="s">
        <v>121</v>
      </c>
      <c r="H997" s="2">
        <f>IF(AND(B997&gt;=GI_Report!$C$4,B997&lt;=GI_Report!$E$4),1,0)</f>
        <v>0</v>
      </c>
      <c r="I997" s="2">
        <f>IF(GI_Report!$C$6="All",1,IF(C997=GI_Report!$C$6,1,0))</f>
        <v>1</v>
      </c>
      <c r="J997" s="2">
        <f>IF(GI_Report!$F$6="All",1,IF(E997=GI_Report!$F$6,1,0))</f>
        <v>1</v>
      </c>
      <c r="K997" s="2" t="str">
        <f>IF(AND(H997=1,I997=1,J997=1),COUNTIFS($H$2:H997,1,$I$2:I997,1,$J$2:J997,1),"")</f>
        <v/>
      </c>
    </row>
    <row r="998" spans="1:11" ht="14.5" x14ac:dyDescent="0.35">
      <c r="A998" s="2" t="s">
        <v>3058</v>
      </c>
      <c r="B998" s="5">
        <v>46074</v>
      </c>
      <c r="C998" s="2" t="s">
        <v>2062</v>
      </c>
      <c r="D998" s="2" t="s">
        <v>243</v>
      </c>
      <c r="E998" s="3" t="s">
        <v>244</v>
      </c>
      <c r="F998" s="2">
        <v>5</v>
      </c>
      <c r="G998" s="2" t="s">
        <v>121</v>
      </c>
      <c r="H998" s="2">
        <f>IF(AND(B998&gt;=GI_Report!$C$4,B998&lt;=GI_Report!$E$4),1,0)</f>
        <v>1</v>
      </c>
      <c r="I998" s="2">
        <f>IF(GI_Report!$C$6="All",1,IF(C998=GI_Report!$C$6,1,0))</f>
        <v>1</v>
      </c>
      <c r="J998" s="2">
        <f>IF(GI_Report!$F$6="All",1,IF(E998=GI_Report!$F$6,1,0))</f>
        <v>1</v>
      </c>
      <c r="K998" s="2">
        <f>IF(AND(H998=1,I998=1,J998=1),COUNTIFS($H$2:H998,1,$I$2:I998,1,$J$2:J998,1),"")</f>
        <v>154</v>
      </c>
    </row>
    <row r="999" spans="1:11" ht="14.5" x14ac:dyDescent="0.35">
      <c r="A999" s="2" t="s">
        <v>3059</v>
      </c>
      <c r="B999" s="5">
        <v>46116</v>
      </c>
      <c r="C999" s="2" t="s">
        <v>2086</v>
      </c>
      <c r="D999" s="2" t="s">
        <v>72</v>
      </c>
      <c r="E999" s="3" t="s">
        <v>73</v>
      </c>
      <c r="F999" s="2">
        <v>15</v>
      </c>
      <c r="G999" s="2" t="s">
        <v>15</v>
      </c>
      <c r="H999" s="2">
        <f>IF(AND(B999&gt;=GI_Report!$C$4,B999&lt;=GI_Report!$E$4),1,0)</f>
        <v>0</v>
      </c>
      <c r="I999" s="2">
        <f>IF(GI_Report!$C$6="All",1,IF(C999=GI_Report!$C$6,1,0))</f>
        <v>1</v>
      </c>
      <c r="J999" s="2">
        <f>IF(GI_Report!$F$6="All",1,IF(E999=GI_Report!$F$6,1,0))</f>
        <v>1</v>
      </c>
      <c r="K999" s="2" t="str">
        <f>IF(AND(H999=1,I999=1,J999=1),COUNTIFS($H$2:H999,1,$I$2:I999,1,$J$2:J999,1),"")</f>
        <v/>
      </c>
    </row>
    <row r="1000" spans="1:11" ht="14.5" x14ac:dyDescent="0.35">
      <c r="A1000" s="2" t="s">
        <v>3060</v>
      </c>
      <c r="B1000" s="5">
        <v>46124</v>
      </c>
      <c r="C1000" s="2" t="s">
        <v>2097</v>
      </c>
      <c r="D1000" s="2" t="s">
        <v>159</v>
      </c>
      <c r="E1000" s="3" t="s">
        <v>160</v>
      </c>
      <c r="F1000" s="2">
        <v>5</v>
      </c>
      <c r="G1000" s="2" t="s">
        <v>121</v>
      </c>
      <c r="H1000" s="2">
        <f>IF(AND(B1000&gt;=GI_Report!$C$4,B1000&lt;=GI_Report!$E$4),1,0)</f>
        <v>0</v>
      </c>
      <c r="I1000" s="2">
        <f>IF(GI_Report!$C$6="All",1,IF(C1000=GI_Report!$C$6,1,0))</f>
        <v>1</v>
      </c>
      <c r="J1000" s="2">
        <f>IF(GI_Report!$F$6="All",1,IF(E1000=GI_Report!$F$6,1,0))</f>
        <v>1</v>
      </c>
      <c r="K1000" s="2" t="str">
        <f>IF(AND(H1000=1,I1000=1,J1000=1),COUNTIFS($H$2:H1000,1,$I$2:I1000,1,$J$2:J1000,1),"")</f>
        <v/>
      </c>
    </row>
    <row r="1001" spans="1:11" ht="14.5" x14ac:dyDescent="0.35">
      <c r="A1001" s="2" t="s">
        <v>3061</v>
      </c>
      <c r="B1001" s="5">
        <v>46125</v>
      </c>
      <c r="C1001" s="2" t="s">
        <v>2070</v>
      </c>
      <c r="D1001" s="2" t="s">
        <v>74</v>
      </c>
      <c r="E1001" s="3" t="s">
        <v>75</v>
      </c>
      <c r="F1001" s="2">
        <v>5</v>
      </c>
      <c r="G1001" s="2" t="s">
        <v>15</v>
      </c>
      <c r="H1001" s="2">
        <f>IF(AND(B1001&gt;=GI_Report!$C$4,B1001&lt;=GI_Report!$E$4),1,0)</f>
        <v>0</v>
      </c>
      <c r="I1001" s="2">
        <f>IF(GI_Report!$C$6="All",1,IF(C1001=GI_Report!$C$6,1,0))</f>
        <v>1</v>
      </c>
      <c r="J1001" s="2">
        <f>IF(GI_Report!$F$6="All",1,IF(E1001=GI_Report!$F$6,1,0))</f>
        <v>1</v>
      </c>
      <c r="K1001" s="2" t="str">
        <f>IF(AND(H1001=1,I1001=1,J1001=1),COUNTIFS($H$2:H1001,1,$I$2:I1001,1,$J$2:J1001,1),"")</f>
        <v/>
      </c>
    </row>
    <row r="1002" spans="1:11" ht="14.5" x14ac:dyDescent="0.35">
      <c r="A1002" s="2" t="s">
        <v>3062</v>
      </c>
      <c r="B1002" s="5">
        <v>46132</v>
      </c>
      <c r="C1002" s="2" t="s">
        <v>2094</v>
      </c>
      <c r="D1002" s="2" t="s">
        <v>448</v>
      </c>
      <c r="E1002" s="3" t="s">
        <v>449</v>
      </c>
      <c r="F1002" s="2">
        <v>36</v>
      </c>
      <c r="G1002" s="2" t="s">
        <v>121</v>
      </c>
      <c r="H1002" s="2">
        <f>IF(AND(B1002&gt;=GI_Report!$C$4,B1002&lt;=GI_Report!$E$4),1,0)</f>
        <v>0</v>
      </c>
      <c r="I1002" s="2">
        <f>IF(GI_Report!$C$6="All",1,IF(C1002=GI_Report!$C$6,1,0))</f>
        <v>1</v>
      </c>
      <c r="J1002" s="2">
        <f>IF(GI_Report!$F$6="All",1,IF(E1002=GI_Report!$F$6,1,0))</f>
        <v>1</v>
      </c>
      <c r="K1002" s="2" t="str">
        <f>IF(AND(H1002=1,I1002=1,J1002=1),COUNTIFS($H$2:H1002,1,$I$2:I1002,1,$J$2:J1002,1),"")</f>
        <v/>
      </c>
    </row>
    <row r="1003" spans="1:11" ht="14.5" x14ac:dyDescent="0.35">
      <c r="A1003" s="2" t="s">
        <v>3063</v>
      </c>
      <c r="B1003" s="5">
        <v>46133</v>
      </c>
      <c r="C1003" s="2" t="s">
        <v>2146</v>
      </c>
      <c r="D1003" s="2" t="s">
        <v>328</v>
      </c>
      <c r="E1003" s="3" t="s">
        <v>329</v>
      </c>
      <c r="F1003" s="2">
        <v>24</v>
      </c>
      <c r="G1003" s="2" t="s">
        <v>15</v>
      </c>
      <c r="H1003" s="2">
        <f>IF(AND(B1003&gt;=GI_Report!$C$4,B1003&lt;=GI_Report!$E$4),1,0)</f>
        <v>0</v>
      </c>
      <c r="I1003" s="2">
        <f>IF(GI_Report!$C$6="All",1,IF(C1003=GI_Report!$C$6,1,0))</f>
        <v>1</v>
      </c>
      <c r="J1003" s="2">
        <f>IF(GI_Report!$F$6="All",1,IF(E1003=GI_Report!$F$6,1,0))</f>
        <v>1</v>
      </c>
      <c r="K1003" s="2" t="str">
        <f>IF(AND(H1003=1,I1003=1,J1003=1),COUNTIFS($H$2:H1003,1,$I$2:I1003,1,$J$2:J1003,1),"")</f>
        <v/>
      </c>
    </row>
    <row r="1004" spans="1:11" ht="14.5" x14ac:dyDescent="0.35">
      <c r="A1004" s="2" t="s">
        <v>3064</v>
      </c>
      <c r="B1004" s="5">
        <v>46129</v>
      </c>
      <c r="C1004" s="2" t="s">
        <v>2027</v>
      </c>
      <c r="D1004" s="2" t="s">
        <v>308</v>
      </c>
      <c r="E1004" s="3" t="s">
        <v>309</v>
      </c>
      <c r="F1004" s="2">
        <v>30</v>
      </c>
      <c r="G1004" s="2" t="s">
        <v>15</v>
      </c>
      <c r="H1004" s="2">
        <f>IF(AND(B1004&gt;=GI_Report!$C$4,B1004&lt;=GI_Report!$E$4),1,0)</f>
        <v>0</v>
      </c>
      <c r="I1004" s="2">
        <f>IF(GI_Report!$C$6="All",1,IF(C1004=GI_Report!$C$6,1,0))</f>
        <v>1</v>
      </c>
      <c r="J1004" s="2">
        <f>IF(GI_Report!$F$6="All",1,IF(E1004=GI_Report!$F$6,1,0))</f>
        <v>1</v>
      </c>
      <c r="K1004" s="2" t="str">
        <f>IF(AND(H1004=1,I1004=1,J1004=1),COUNTIFS($H$2:H1004,1,$I$2:I1004,1,$J$2:J1004,1),"")</f>
        <v/>
      </c>
    </row>
    <row r="1005" spans="1:11" ht="14.5" x14ac:dyDescent="0.35">
      <c r="A1005" s="2" t="s">
        <v>3065</v>
      </c>
      <c r="B1005" s="5">
        <v>46095</v>
      </c>
      <c r="C1005" s="2" t="s">
        <v>2346</v>
      </c>
      <c r="D1005" s="2" t="s">
        <v>299</v>
      </c>
      <c r="E1005" s="3" t="s">
        <v>300</v>
      </c>
      <c r="F1005" s="2">
        <v>10</v>
      </c>
      <c r="G1005" s="2" t="s">
        <v>262</v>
      </c>
      <c r="H1005" s="2">
        <f>IF(AND(B1005&gt;=GI_Report!$C$4,B1005&lt;=GI_Report!$E$4),1,0)</f>
        <v>0</v>
      </c>
      <c r="I1005" s="2">
        <f>IF(GI_Report!$C$6="All",1,IF(C1005=GI_Report!$C$6,1,0))</f>
        <v>1</v>
      </c>
      <c r="J1005" s="2">
        <f>IF(GI_Report!$F$6="All",1,IF(E1005=GI_Report!$F$6,1,0))</f>
        <v>1</v>
      </c>
      <c r="K1005" s="2" t="str">
        <f>IF(AND(H1005=1,I1005=1,J1005=1),COUNTIFS($H$2:H1005,1,$I$2:I1005,1,$J$2:J1005,1),"")</f>
        <v/>
      </c>
    </row>
    <row r="1006" spans="1:11" ht="14.5" x14ac:dyDescent="0.35">
      <c r="A1006" s="2" t="s">
        <v>3066</v>
      </c>
      <c r="B1006" s="5">
        <v>46031</v>
      </c>
      <c r="C1006" s="2" t="s">
        <v>2094</v>
      </c>
      <c r="D1006" s="2" t="s">
        <v>431</v>
      </c>
      <c r="E1006" s="3" t="s">
        <v>432</v>
      </c>
      <c r="F1006" s="2">
        <v>15</v>
      </c>
      <c r="G1006" s="2" t="s">
        <v>121</v>
      </c>
      <c r="H1006" s="2">
        <f>IF(AND(B1006&gt;=GI_Report!$C$4,B1006&lt;=GI_Report!$E$4),1,0)</f>
        <v>0</v>
      </c>
      <c r="I1006" s="2">
        <f>IF(GI_Report!$C$6="All",1,IF(C1006=GI_Report!$C$6,1,0))</f>
        <v>1</v>
      </c>
      <c r="J1006" s="2">
        <f>IF(GI_Report!$F$6="All",1,IF(E1006=GI_Report!$F$6,1,0))</f>
        <v>1</v>
      </c>
      <c r="K1006" s="2" t="str">
        <f>IF(AND(H1006=1,I1006=1,J1006=1),COUNTIFS($H$2:H1006,1,$I$2:I1006,1,$J$2:J1006,1),"")</f>
        <v/>
      </c>
    </row>
    <row r="1007" spans="1:11" ht="14.5" x14ac:dyDescent="0.35">
      <c r="A1007" s="2" t="s">
        <v>3067</v>
      </c>
      <c r="B1007" s="5">
        <v>46122</v>
      </c>
      <c r="C1007" s="2" t="s">
        <v>2043</v>
      </c>
      <c r="D1007" s="2" t="s">
        <v>151</v>
      </c>
      <c r="E1007" s="3" t="s">
        <v>152</v>
      </c>
      <c r="F1007" s="2">
        <v>24</v>
      </c>
      <c r="G1007" s="2" t="s">
        <v>121</v>
      </c>
      <c r="H1007" s="2">
        <f>IF(AND(B1007&gt;=GI_Report!$C$4,B1007&lt;=GI_Report!$E$4),1,0)</f>
        <v>0</v>
      </c>
      <c r="I1007" s="2">
        <f>IF(GI_Report!$C$6="All",1,IF(C1007=GI_Report!$C$6,1,0))</f>
        <v>1</v>
      </c>
      <c r="J1007" s="2">
        <f>IF(GI_Report!$F$6="All",1,IF(E1007=GI_Report!$F$6,1,0))</f>
        <v>1</v>
      </c>
      <c r="K1007" s="2" t="str">
        <f>IF(AND(H1007=1,I1007=1,J1007=1),COUNTIFS($H$2:H1007,1,$I$2:I1007,1,$J$2:J1007,1),"")</f>
        <v/>
      </c>
    </row>
    <row r="1008" spans="1:11" ht="14.5" x14ac:dyDescent="0.35">
      <c r="A1008" s="2" t="s">
        <v>3068</v>
      </c>
      <c r="B1008" s="5">
        <v>46154</v>
      </c>
      <c r="C1008" s="2" t="s">
        <v>2089</v>
      </c>
      <c r="D1008" s="2" t="s">
        <v>173</v>
      </c>
      <c r="E1008" s="3" t="s">
        <v>174</v>
      </c>
      <c r="F1008" s="2">
        <v>5</v>
      </c>
      <c r="G1008" s="2" t="s">
        <v>121</v>
      </c>
      <c r="H1008" s="2">
        <f>IF(AND(B1008&gt;=GI_Report!$C$4,B1008&lt;=GI_Report!$E$4),1,0)</f>
        <v>0</v>
      </c>
      <c r="I1008" s="2">
        <f>IF(GI_Report!$C$6="All",1,IF(C1008=GI_Report!$C$6,1,0))</f>
        <v>1</v>
      </c>
      <c r="J1008" s="2">
        <f>IF(GI_Report!$F$6="All",1,IF(E1008=GI_Report!$F$6,1,0))</f>
        <v>1</v>
      </c>
      <c r="K1008" s="2" t="str">
        <f>IF(AND(H1008=1,I1008=1,J1008=1),COUNTIFS($H$2:H1008,1,$I$2:I1008,1,$J$2:J1008,1),"")</f>
        <v/>
      </c>
    </row>
    <row r="1009" spans="1:11" ht="14.5" x14ac:dyDescent="0.35">
      <c r="A1009" s="2" t="s">
        <v>3069</v>
      </c>
      <c r="B1009" s="5">
        <v>46120</v>
      </c>
      <c r="C1009" s="2" t="s">
        <v>1985</v>
      </c>
      <c r="D1009" s="2" t="s">
        <v>454</v>
      </c>
      <c r="E1009" s="3" t="s">
        <v>455</v>
      </c>
      <c r="F1009" s="2">
        <v>5</v>
      </c>
      <c r="G1009" s="2" t="s">
        <v>121</v>
      </c>
      <c r="H1009" s="2">
        <f>IF(AND(B1009&gt;=GI_Report!$C$4,B1009&lt;=GI_Report!$E$4),1,0)</f>
        <v>0</v>
      </c>
      <c r="I1009" s="2">
        <f>IF(GI_Report!$C$6="All",1,IF(C1009=GI_Report!$C$6,1,0))</f>
        <v>1</v>
      </c>
      <c r="J1009" s="2">
        <f>IF(GI_Report!$F$6="All",1,IF(E1009=GI_Report!$F$6,1,0))</f>
        <v>1</v>
      </c>
      <c r="K1009" s="2" t="str">
        <f>IF(AND(H1009=1,I1009=1,J1009=1),COUNTIFS($H$2:H1009,1,$I$2:I1009,1,$J$2:J1009,1),"")</f>
        <v/>
      </c>
    </row>
    <row r="1010" spans="1:11" ht="14.5" x14ac:dyDescent="0.35">
      <c r="A1010" s="2" t="s">
        <v>3070</v>
      </c>
      <c r="B1010" s="5">
        <v>46138</v>
      </c>
      <c r="C1010" s="2" t="s">
        <v>2002</v>
      </c>
      <c r="D1010" s="2" t="s">
        <v>373</v>
      </c>
      <c r="E1010" s="3" t="s">
        <v>374</v>
      </c>
      <c r="F1010" s="2">
        <v>30</v>
      </c>
      <c r="G1010" s="2" t="s">
        <v>121</v>
      </c>
      <c r="H1010" s="2">
        <f>IF(AND(B1010&gt;=GI_Report!$C$4,B1010&lt;=GI_Report!$E$4),1,0)</f>
        <v>0</v>
      </c>
      <c r="I1010" s="2">
        <f>IF(GI_Report!$C$6="All",1,IF(C1010=GI_Report!$C$6,1,0))</f>
        <v>1</v>
      </c>
      <c r="J1010" s="2">
        <f>IF(GI_Report!$F$6="All",1,IF(E1010=GI_Report!$F$6,1,0))</f>
        <v>1</v>
      </c>
      <c r="K1010" s="2" t="str">
        <f>IF(AND(H1010=1,I1010=1,J1010=1),COUNTIFS($H$2:H1010,1,$I$2:I1010,1,$J$2:J1010,1),"")</f>
        <v/>
      </c>
    </row>
    <row r="1011" spans="1:11" ht="14.5" x14ac:dyDescent="0.35">
      <c r="A1011" s="2" t="s">
        <v>3071</v>
      </c>
      <c r="B1011" s="5">
        <v>46106</v>
      </c>
      <c r="C1011" s="2" t="s">
        <v>2047</v>
      </c>
      <c r="D1011" s="2" t="s">
        <v>143</v>
      </c>
      <c r="E1011" s="3" t="s">
        <v>144</v>
      </c>
      <c r="F1011" s="2">
        <v>24</v>
      </c>
      <c r="G1011" s="2" t="s">
        <v>121</v>
      </c>
      <c r="H1011" s="2">
        <f>IF(AND(B1011&gt;=GI_Report!$C$4,B1011&lt;=GI_Report!$E$4),1,0)</f>
        <v>0</v>
      </c>
      <c r="I1011" s="2">
        <f>IF(GI_Report!$C$6="All",1,IF(C1011=GI_Report!$C$6,1,0))</f>
        <v>1</v>
      </c>
      <c r="J1011" s="2">
        <f>IF(GI_Report!$F$6="All",1,IF(E1011=GI_Report!$F$6,1,0))</f>
        <v>1</v>
      </c>
      <c r="K1011" s="2" t="str">
        <f>IF(AND(H1011=1,I1011=1,J1011=1),COUNTIFS($H$2:H1011,1,$I$2:I1011,1,$J$2:J1011,1),"")</f>
        <v/>
      </c>
    </row>
    <row r="1012" spans="1:11" ht="14.5" x14ac:dyDescent="0.35">
      <c r="A1012" s="2" t="s">
        <v>3072</v>
      </c>
      <c r="B1012" s="5">
        <v>46089</v>
      </c>
      <c r="C1012" s="2" t="s">
        <v>2322</v>
      </c>
      <c r="D1012" s="2" t="s">
        <v>145</v>
      </c>
      <c r="E1012" s="3" t="s">
        <v>146</v>
      </c>
      <c r="F1012" s="2">
        <v>60</v>
      </c>
      <c r="G1012" s="2" t="s">
        <v>121</v>
      </c>
      <c r="H1012" s="2">
        <f>IF(AND(B1012&gt;=GI_Report!$C$4,B1012&lt;=GI_Report!$E$4),1,0)</f>
        <v>0</v>
      </c>
      <c r="I1012" s="2">
        <f>IF(GI_Report!$C$6="All",1,IF(C1012=GI_Report!$C$6,1,0))</f>
        <v>1</v>
      </c>
      <c r="J1012" s="2">
        <f>IF(GI_Report!$F$6="All",1,IF(E1012=GI_Report!$F$6,1,0))</f>
        <v>1</v>
      </c>
      <c r="K1012" s="2" t="str">
        <f>IF(AND(H1012=1,I1012=1,J1012=1),COUNTIFS($H$2:H1012,1,$I$2:I1012,1,$J$2:J1012,1),"")</f>
        <v/>
      </c>
    </row>
    <row r="1013" spans="1:11" ht="14.5" x14ac:dyDescent="0.35">
      <c r="A1013" s="2" t="s">
        <v>3073</v>
      </c>
      <c r="B1013" s="5">
        <v>46058</v>
      </c>
      <c r="C1013" s="2" t="s">
        <v>2000</v>
      </c>
      <c r="D1013" s="2" t="s">
        <v>79</v>
      </c>
      <c r="E1013" s="3" t="s">
        <v>80</v>
      </c>
      <c r="F1013" s="2">
        <v>36</v>
      </c>
      <c r="G1013" s="2" t="s">
        <v>15</v>
      </c>
      <c r="H1013" s="2">
        <f>IF(AND(B1013&gt;=GI_Report!$C$4,B1013&lt;=GI_Report!$E$4),1,0)</f>
        <v>1</v>
      </c>
      <c r="I1013" s="2">
        <f>IF(GI_Report!$C$6="All",1,IF(C1013=GI_Report!$C$6,1,0))</f>
        <v>1</v>
      </c>
      <c r="J1013" s="2">
        <f>IF(GI_Report!$F$6="All",1,IF(E1013=GI_Report!$F$6,1,0))</f>
        <v>1</v>
      </c>
      <c r="K1013" s="2">
        <f>IF(AND(H1013=1,I1013=1,J1013=1),COUNTIFS($H$2:H1013,1,$I$2:I1013,1,$J$2:J1013,1),"")</f>
        <v>155</v>
      </c>
    </row>
    <row r="1014" spans="1:11" ht="14.5" x14ac:dyDescent="0.35">
      <c r="A1014" s="2" t="s">
        <v>3074</v>
      </c>
      <c r="B1014" s="5">
        <v>46127</v>
      </c>
      <c r="C1014" s="2" t="s">
        <v>2025</v>
      </c>
      <c r="D1014" s="2" t="s">
        <v>139</v>
      </c>
      <c r="E1014" s="3" t="s">
        <v>140</v>
      </c>
      <c r="F1014" s="2">
        <v>5</v>
      </c>
      <c r="G1014" s="2" t="s">
        <v>121</v>
      </c>
      <c r="H1014" s="2">
        <f>IF(AND(B1014&gt;=GI_Report!$C$4,B1014&lt;=GI_Report!$E$4),1,0)</f>
        <v>0</v>
      </c>
      <c r="I1014" s="2">
        <f>IF(GI_Report!$C$6="All",1,IF(C1014=GI_Report!$C$6,1,0))</f>
        <v>1</v>
      </c>
      <c r="J1014" s="2">
        <f>IF(GI_Report!$F$6="All",1,IF(E1014=GI_Report!$F$6,1,0))</f>
        <v>1</v>
      </c>
      <c r="K1014" s="2" t="str">
        <f>IF(AND(H1014=1,I1014=1,J1014=1),COUNTIFS($H$2:H1014,1,$I$2:I1014,1,$J$2:J1014,1),"")</f>
        <v/>
      </c>
    </row>
    <row r="1015" spans="1:11" ht="14.5" x14ac:dyDescent="0.35">
      <c r="A1015" s="2" t="s">
        <v>3075</v>
      </c>
      <c r="B1015" s="5">
        <v>46171</v>
      </c>
      <c r="C1015" s="2" t="s">
        <v>2108</v>
      </c>
      <c r="D1015" s="2" t="s">
        <v>170</v>
      </c>
      <c r="E1015" s="3" t="s">
        <v>171</v>
      </c>
      <c r="F1015" s="2">
        <v>10</v>
      </c>
      <c r="G1015" s="2" t="s">
        <v>121</v>
      </c>
      <c r="H1015" s="2">
        <f>IF(AND(B1015&gt;=GI_Report!$C$4,B1015&lt;=GI_Report!$E$4),1,0)</f>
        <v>0</v>
      </c>
      <c r="I1015" s="2">
        <f>IF(GI_Report!$C$6="All",1,IF(C1015=GI_Report!$C$6,1,0))</f>
        <v>1</v>
      </c>
      <c r="J1015" s="2">
        <f>IF(GI_Report!$F$6="All",1,IF(E1015=GI_Report!$F$6,1,0))</f>
        <v>1</v>
      </c>
      <c r="K1015" s="2" t="str">
        <f>IF(AND(H1015=1,I1015=1,J1015=1),COUNTIFS($H$2:H1015,1,$I$2:I1015,1,$J$2:J1015,1),"")</f>
        <v/>
      </c>
    </row>
    <row r="1016" spans="1:11" ht="14.5" x14ac:dyDescent="0.35">
      <c r="A1016" s="2" t="s">
        <v>3076</v>
      </c>
      <c r="B1016" s="5">
        <v>46080</v>
      </c>
      <c r="C1016" s="2" t="s">
        <v>2005</v>
      </c>
      <c r="D1016" s="2" t="s">
        <v>184</v>
      </c>
      <c r="E1016" s="3" t="s">
        <v>185</v>
      </c>
      <c r="F1016" s="2">
        <v>12</v>
      </c>
      <c r="G1016" s="2" t="s">
        <v>121</v>
      </c>
      <c r="H1016" s="2">
        <f>IF(AND(B1016&gt;=GI_Report!$C$4,B1016&lt;=GI_Report!$E$4),1,0)</f>
        <v>1</v>
      </c>
      <c r="I1016" s="2">
        <f>IF(GI_Report!$C$6="All",1,IF(C1016=GI_Report!$C$6,1,0))</f>
        <v>1</v>
      </c>
      <c r="J1016" s="2">
        <f>IF(GI_Report!$F$6="All",1,IF(E1016=GI_Report!$F$6,1,0))</f>
        <v>1</v>
      </c>
      <c r="K1016" s="2">
        <f>IF(AND(H1016=1,I1016=1,J1016=1),COUNTIFS($H$2:H1016,1,$I$2:I1016,1,$J$2:J1016,1),"")</f>
        <v>156</v>
      </c>
    </row>
    <row r="1017" spans="1:11" ht="14.5" x14ac:dyDescent="0.35">
      <c r="A1017" s="2" t="s">
        <v>3077</v>
      </c>
      <c r="B1017" s="5">
        <v>46042</v>
      </c>
      <c r="C1017" s="2" t="s">
        <v>2324</v>
      </c>
      <c r="D1017" s="2" t="s">
        <v>339</v>
      </c>
      <c r="E1017" s="3" t="s">
        <v>340</v>
      </c>
      <c r="F1017" s="2">
        <v>36</v>
      </c>
      <c r="G1017" s="2" t="s">
        <v>15</v>
      </c>
      <c r="H1017" s="2">
        <f>IF(AND(B1017&gt;=GI_Report!$C$4,B1017&lt;=GI_Report!$E$4),1,0)</f>
        <v>0</v>
      </c>
      <c r="I1017" s="2">
        <f>IF(GI_Report!$C$6="All",1,IF(C1017=GI_Report!$C$6,1,0))</f>
        <v>1</v>
      </c>
      <c r="J1017" s="2">
        <f>IF(GI_Report!$F$6="All",1,IF(E1017=GI_Report!$F$6,1,0))</f>
        <v>1</v>
      </c>
      <c r="K1017" s="2" t="str">
        <f>IF(AND(H1017=1,I1017=1,J1017=1),COUNTIFS($H$2:H1017,1,$I$2:I1017,1,$J$2:J1017,1),"")</f>
        <v/>
      </c>
    </row>
    <row r="1018" spans="1:11" ht="14.5" x14ac:dyDescent="0.35">
      <c r="A1018" s="2" t="s">
        <v>3078</v>
      </c>
      <c r="B1018" s="5">
        <v>46145</v>
      </c>
      <c r="C1018" s="2" t="s">
        <v>1987</v>
      </c>
      <c r="D1018" s="2" t="s">
        <v>405</v>
      </c>
      <c r="E1018" s="3" t="s">
        <v>406</v>
      </c>
      <c r="F1018" s="2">
        <v>20</v>
      </c>
      <c r="G1018" s="2" t="s">
        <v>121</v>
      </c>
      <c r="H1018" s="2">
        <f>IF(AND(B1018&gt;=GI_Report!$C$4,B1018&lt;=GI_Report!$E$4),1,0)</f>
        <v>0</v>
      </c>
      <c r="I1018" s="2">
        <f>IF(GI_Report!$C$6="All",1,IF(C1018=GI_Report!$C$6,1,0))</f>
        <v>1</v>
      </c>
      <c r="J1018" s="2">
        <f>IF(GI_Report!$F$6="All",1,IF(E1018=GI_Report!$F$6,1,0))</f>
        <v>1</v>
      </c>
      <c r="K1018" s="2" t="str">
        <f>IF(AND(H1018=1,I1018=1,J1018=1),COUNTIFS($H$2:H1018,1,$I$2:I1018,1,$J$2:J1018,1),"")</f>
        <v/>
      </c>
    </row>
    <row r="1019" spans="1:11" ht="14.5" x14ac:dyDescent="0.35">
      <c r="A1019" s="2" t="s">
        <v>3079</v>
      </c>
      <c r="B1019" s="5">
        <v>46101</v>
      </c>
      <c r="C1019" s="2" t="s">
        <v>2143</v>
      </c>
      <c r="D1019" s="2" t="s">
        <v>141</v>
      </c>
      <c r="E1019" s="3" t="s">
        <v>142</v>
      </c>
      <c r="F1019" s="2">
        <v>10</v>
      </c>
      <c r="G1019" s="2" t="s">
        <v>121</v>
      </c>
      <c r="H1019" s="2">
        <f>IF(AND(B1019&gt;=GI_Report!$C$4,B1019&lt;=GI_Report!$E$4),1,0)</f>
        <v>0</v>
      </c>
      <c r="I1019" s="2">
        <f>IF(GI_Report!$C$6="All",1,IF(C1019=GI_Report!$C$6,1,0))</f>
        <v>1</v>
      </c>
      <c r="J1019" s="2">
        <f>IF(GI_Report!$F$6="All",1,IF(E1019=GI_Report!$F$6,1,0))</f>
        <v>1</v>
      </c>
      <c r="K1019" s="2" t="str">
        <f>IF(AND(H1019=1,I1019=1,J1019=1),COUNTIFS($H$2:H1019,1,$I$2:I1019,1,$J$2:J1019,1),"")</f>
        <v/>
      </c>
    </row>
    <row r="1020" spans="1:11" ht="14.5" x14ac:dyDescent="0.35">
      <c r="A1020" s="2" t="s">
        <v>3080</v>
      </c>
      <c r="B1020" s="5">
        <v>46069</v>
      </c>
      <c r="C1020" s="2" t="s">
        <v>2062</v>
      </c>
      <c r="D1020" s="2" t="s">
        <v>186</v>
      </c>
      <c r="E1020" s="3" t="s">
        <v>187</v>
      </c>
      <c r="F1020" s="2">
        <v>20</v>
      </c>
      <c r="G1020" s="2" t="s">
        <v>121</v>
      </c>
      <c r="H1020" s="2">
        <f>IF(AND(B1020&gt;=GI_Report!$C$4,B1020&lt;=GI_Report!$E$4),1,0)</f>
        <v>1</v>
      </c>
      <c r="I1020" s="2">
        <f>IF(GI_Report!$C$6="All",1,IF(C1020=GI_Report!$C$6,1,0))</f>
        <v>1</v>
      </c>
      <c r="J1020" s="2">
        <f>IF(GI_Report!$F$6="All",1,IF(E1020=GI_Report!$F$6,1,0))</f>
        <v>1</v>
      </c>
      <c r="K1020" s="2">
        <f>IF(AND(H1020=1,I1020=1,J1020=1),COUNTIFS($H$2:H1020,1,$I$2:I1020,1,$J$2:J1020,1),"")</f>
        <v>157</v>
      </c>
    </row>
    <row r="1021" spans="1:11" ht="14.5" x14ac:dyDescent="0.35">
      <c r="A1021" s="2" t="s">
        <v>3081</v>
      </c>
      <c r="B1021" s="5">
        <v>46103</v>
      </c>
      <c r="C1021" s="2" t="s">
        <v>1993</v>
      </c>
      <c r="D1021" s="2" t="s">
        <v>270</v>
      </c>
      <c r="E1021" s="3" t="s">
        <v>271</v>
      </c>
      <c r="F1021" s="2">
        <v>10</v>
      </c>
      <c r="G1021" s="2" t="s">
        <v>262</v>
      </c>
      <c r="H1021" s="2">
        <f>IF(AND(B1021&gt;=GI_Report!$C$4,B1021&lt;=GI_Report!$E$4),1,0)</f>
        <v>0</v>
      </c>
      <c r="I1021" s="2">
        <f>IF(GI_Report!$C$6="All",1,IF(C1021=GI_Report!$C$6,1,0))</f>
        <v>1</v>
      </c>
      <c r="J1021" s="2">
        <f>IF(GI_Report!$F$6="All",1,IF(E1021=GI_Report!$F$6,1,0))</f>
        <v>1</v>
      </c>
      <c r="K1021" s="2" t="str">
        <f>IF(AND(H1021=1,I1021=1,J1021=1),COUNTIFS($H$2:H1021,1,$I$2:I1021,1,$J$2:J1021,1),"")</f>
        <v/>
      </c>
    </row>
    <row r="1022" spans="1:11" ht="14.5" x14ac:dyDescent="0.35">
      <c r="A1022" s="2" t="s">
        <v>3082</v>
      </c>
      <c r="B1022" s="5">
        <v>46187</v>
      </c>
      <c r="C1022" s="2" t="s">
        <v>2168</v>
      </c>
      <c r="D1022" s="2" t="s">
        <v>347</v>
      </c>
      <c r="E1022" s="3" t="s">
        <v>348</v>
      </c>
      <c r="F1022" s="2">
        <v>48</v>
      </c>
      <c r="G1022" s="2" t="s">
        <v>15</v>
      </c>
      <c r="H1022" s="2">
        <f>IF(AND(B1022&gt;=GI_Report!$C$4,B1022&lt;=GI_Report!$E$4),1,0)</f>
        <v>0</v>
      </c>
      <c r="I1022" s="2">
        <f>IF(GI_Report!$C$6="All",1,IF(C1022=GI_Report!$C$6,1,0))</f>
        <v>1</v>
      </c>
      <c r="J1022" s="2">
        <f>IF(GI_Report!$F$6="All",1,IF(E1022=GI_Report!$F$6,1,0))</f>
        <v>1</v>
      </c>
      <c r="K1022" s="2" t="str">
        <f>IF(AND(H1022=1,I1022=1,J1022=1),COUNTIFS($H$2:H1022,1,$I$2:I1022,1,$J$2:J1022,1),"")</f>
        <v/>
      </c>
    </row>
    <row r="1023" spans="1:11" ht="14.5" x14ac:dyDescent="0.35">
      <c r="A1023" s="2" t="s">
        <v>3083</v>
      </c>
      <c r="B1023" s="5">
        <v>46193</v>
      </c>
      <c r="C1023" s="2" t="s">
        <v>2065</v>
      </c>
      <c r="D1023" s="2" t="s">
        <v>31</v>
      </c>
      <c r="E1023" s="3" t="s">
        <v>32</v>
      </c>
      <c r="F1023" s="2">
        <v>60</v>
      </c>
      <c r="G1023" s="2" t="s">
        <v>15</v>
      </c>
      <c r="H1023" s="2">
        <f>IF(AND(B1023&gt;=GI_Report!$C$4,B1023&lt;=GI_Report!$E$4),1,0)</f>
        <v>0</v>
      </c>
      <c r="I1023" s="2">
        <f>IF(GI_Report!$C$6="All",1,IF(C1023=GI_Report!$C$6,1,0))</f>
        <v>1</v>
      </c>
      <c r="J1023" s="2">
        <f>IF(GI_Report!$F$6="All",1,IF(E1023=GI_Report!$F$6,1,0))</f>
        <v>1</v>
      </c>
      <c r="K1023" s="2" t="str">
        <f>IF(AND(H1023=1,I1023=1,J1023=1),COUNTIFS($H$2:H1023,1,$I$2:I1023,1,$J$2:J1023,1),"")</f>
        <v/>
      </c>
    </row>
    <row r="1024" spans="1:11" ht="14.5" x14ac:dyDescent="0.35">
      <c r="A1024" s="2" t="s">
        <v>3084</v>
      </c>
      <c r="B1024" s="5">
        <v>46104</v>
      </c>
      <c r="C1024" s="2" t="s">
        <v>2062</v>
      </c>
      <c r="D1024" s="2" t="s">
        <v>65</v>
      </c>
      <c r="E1024" s="3" t="s">
        <v>66</v>
      </c>
      <c r="F1024" s="2">
        <v>48</v>
      </c>
      <c r="G1024" s="2" t="s">
        <v>15</v>
      </c>
      <c r="H1024" s="2">
        <f>IF(AND(B1024&gt;=GI_Report!$C$4,B1024&lt;=GI_Report!$E$4),1,0)</f>
        <v>0</v>
      </c>
      <c r="I1024" s="2">
        <f>IF(GI_Report!$C$6="All",1,IF(C1024=GI_Report!$C$6,1,0))</f>
        <v>1</v>
      </c>
      <c r="J1024" s="2">
        <f>IF(GI_Report!$F$6="All",1,IF(E1024=GI_Report!$F$6,1,0))</f>
        <v>1</v>
      </c>
      <c r="K1024" s="2" t="str">
        <f>IF(AND(H1024=1,I1024=1,J1024=1),COUNTIFS($H$2:H1024,1,$I$2:I1024,1,$J$2:J1024,1),"")</f>
        <v/>
      </c>
    </row>
    <row r="1025" spans="1:11" ht="14.5" x14ac:dyDescent="0.35">
      <c r="A1025" s="2" t="s">
        <v>3085</v>
      </c>
      <c r="B1025" s="5">
        <v>46058</v>
      </c>
      <c r="C1025" s="2" t="s">
        <v>2043</v>
      </c>
      <c r="D1025" s="2" t="s">
        <v>440</v>
      </c>
      <c r="E1025" s="3" t="s">
        <v>441</v>
      </c>
      <c r="F1025" s="2">
        <v>60</v>
      </c>
      <c r="G1025" s="2" t="s">
        <v>121</v>
      </c>
      <c r="H1025" s="2">
        <f>IF(AND(B1025&gt;=GI_Report!$C$4,B1025&lt;=GI_Report!$E$4),1,0)</f>
        <v>1</v>
      </c>
      <c r="I1025" s="2">
        <f>IF(GI_Report!$C$6="All",1,IF(C1025=GI_Report!$C$6,1,0))</f>
        <v>1</v>
      </c>
      <c r="J1025" s="2">
        <f>IF(GI_Report!$F$6="All",1,IF(E1025=GI_Report!$F$6,1,0))</f>
        <v>1</v>
      </c>
      <c r="K1025" s="2">
        <f>IF(AND(H1025=1,I1025=1,J1025=1),COUNTIFS($H$2:H1025,1,$I$2:I1025,1,$J$2:J1025,1),"")</f>
        <v>158</v>
      </c>
    </row>
    <row r="1026" spans="1:11" ht="14.5" x14ac:dyDescent="0.35">
      <c r="A1026" s="2" t="s">
        <v>3086</v>
      </c>
      <c r="B1026" s="5">
        <v>46202</v>
      </c>
      <c r="C1026" s="2" t="s">
        <v>2260</v>
      </c>
      <c r="D1026" s="2" t="s">
        <v>387</v>
      </c>
      <c r="E1026" s="3" t="s">
        <v>388</v>
      </c>
      <c r="F1026" s="2">
        <v>24</v>
      </c>
      <c r="G1026" s="2" t="s">
        <v>121</v>
      </c>
      <c r="H1026" s="2">
        <f>IF(AND(B1026&gt;=GI_Report!$C$4,B1026&lt;=GI_Report!$E$4),1,0)</f>
        <v>0</v>
      </c>
      <c r="I1026" s="2">
        <f>IF(GI_Report!$C$6="All",1,IF(C1026=GI_Report!$C$6,1,0))</f>
        <v>1</v>
      </c>
      <c r="J1026" s="2">
        <f>IF(GI_Report!$F$6="All",1,IF(E1026=GI_Report!$F$6,1,0))</f>
        <v>1</v>
      </c>
      <c r="K1026" s="2" t="str">
        <f>IF(AND(H1026=1,I1026=1,J1026=1),COUNTIFS($H$2:H1026,1,$I$2:I1026,1,$J$2:J1026,1),"")</f>
        <v/>
      </c>
    </row>
    <row r="1027" spans="1:11" ht="14.5" x14ac:dyDescent="0.35">
      <c r="A1027" s="2" t="s">
        <v>3087</v>
      </c>
      <c r="B1027" s="5">
        <v>46065</v>
      </c>
      <c r="C1027" s="2" t="s">
        <v>2037</v>
      </c>
      <c r="D1027" s="2" t="s">
        <v>361</v>
      </c>
      <c r="E1027" s="3" t="s">
        <v>362</v>
      </c>
      <c r="F1027" s="2">
        <v>60</v>
      </c>
      <c r="G1027" s="2" t="s">
        <v>15</v>
      </c>
      <c r="H1027" s="2">
        <f>IF(AND(B1027&gt;=GI_Report!$C$4,B1027&lt;=GI_Report!$E$4),1,0)</f>
        <v>1</v>
      </c>
      <c r="I1027" s="2">
        <f>IF(GI_Report!$C$6="All",1,IF(C1027=GI_Report!$C$6,1,0))</f>
        <v>1</v>
      </c>
      <c r="J1027" s="2">
        <f>IF(GI_Report!$F$6="All",1,IF(E1027=GI_Report!$F$6,1,0))</f>
        <v>1</v>
      </c>
      <c r="K1027" s="2">
        <f>IF(AND(H1027=1,I1027=1,J1027=1),COUNTIFS($H$2:H1027,1,$I$2:I1027,1,$J$2:J1027,1),"")</f>
        <v>159</v>
      </c>
    </row>
    <row r="1028" spans="1:11" ht="14.5" x14ac:dyDescent="0.35">
      <c r="A1028" s="2" t="s">
        <v>3088</v>
      </c>
      <c r="B1028" s="5">
        <v>46175</v>
      </c>
      <c r="C1028" s="2" t="s">
        <v>2281</v>
      </c>
      <c r="D1028" s="2" t="s">
        <v>318</v>
      </c>
      <c r="E1028" s="3" t="s">
        <v>319</v>
      </c>
      <c r="F1028" s="2">
        <v>15</v>
      </c>
      <c r="G1028" s="2" t="s">
        <v>15</v>
      </c>
      <c r="H1028" s="2">
        <f>IF(AND(B1028&gt;=GI_Report!$C$4,B1028&lt;=GI_Report!$E$4),1,0)</f>
        <v>0</v>
      </c>
      <c r="I1028" s="2">
        <f>IF(GI_Report!$C$6="All",1,IF(C1028=GI_Report!$C$6,1,0))</f>
        <v>1</v>
      </c>
      <c r="J1028" s="2">
        <f>IF(GI_Report!$F$6="All",1,IF(E1028=GI_Report!$F$6,1,0))</f>
        <v>1</v>
      </c>
      <c r="K1028" s="2" t="str">
        <f>IF(AND(H1028=1,I1028=1,J1028=1),COUNTIFS($H$2:H1028,1,$I$2:I1028,1,$J$2:J1028,1),"")</f>
        <v/>
      </c>
    </row>
    <row r="1029" spans="1:11" ht="14.5" x14ac:dyDescent="0.35">
      <c r="A1029" s="2" t="s">
        <v>3089</v>
      </c>
      <c r="B1029" s="5">
        <v>46186</v>
      </c>
      <c r="C1029" s="2" t="s">
        <v>2421</v>
      </c>
      <c r="D1029" s="2" t="s">
        <v>79</v>
      </c>
      <c r="E1029" s="3" t="s">
        <v>80</v>
      </c>
      <c r="F1029" s="2">
        <v>24</v>
      </c>
      <c r="G1029" s="2" t="s">
        <v>15</v>
      </c>
      <c r="H1029" s="2">
        <f>IF(AND(B1029&gt;=GI_Report!$C$4,B1029&lt;=GI_Report!$E$4),1,0)</f>
        <v>0</v>
      </c>
      <c r="I1029" s="2">
        <f>IF(GI_Report!$C$6="All",1,IF(C1029=GI_Report!$C$6,1,0))</f>
        <v>1</v>
      </c>
      <c r="J1029" s="2">
        <f>IF(GI_Report!$F$6="All",1,IF(E1029=GI_Report!$F$6,1,0))</f>
        <v>1</v>
      </c>
      <c r="K1029" s="2" t="str">
        <f>IF(AND(H1029=1,I1029=1,J1029=1),COUNTIFS($H$2:H1029,1,$I$2:I1029,1,$J$2:J1029,1),"")</f>
        <v/>
      </c>
    </row>
    <row r="1030" spans="1:11" ht="14.5" x14ac:dyDescent="0.35">
      <c r="A1030" s="2" t="s">
        <v>3090</v>
      </c>
      <c r="B1030" s="5">
        <v>46199</v>
      </c>
      <c r="C1030" s="2" t="s">
        <v>2058</v>
      </c>
      <c r="D1030" s="2" t="s">
        <v>460</v>
      </c>
      <c r="E1030" s="3" t="s">
        <v>461</v>
      </c>
      <c r="F1030" s="2">
        <v>48</v>
      </c>
      <c r="G1030" s="2" t="s">
        <v>121</v>
      </c>
      <c r="H1030" s="2">
        <f>IF(AND(B1030&gt;=GI_Report!$C$4,B1030&lt;=GI_Report!$E$4),1,0)</f>
        <v>0</v>
      </c>
      <c r="I1030" s="2">
        <f>IF(GI_Report!$C$6="All",1,IF(C1030=GI_Report!$C$6,1,0))</f>
        <v>1</v>
      </c>
      <c r="J1030" s="2">
        <f>IF(GI_Report!$F$6="All",1,IF(E1030=GI_Report!$F$6,1,0))</f>
        <v>1</v>
      </c>
      <c r="K1030" s="2" t="str">
        <f>IF(AND(H1030=1,I1030=1,J1030=1),COUNTIFS($H$2:H1030,1,$I$2:I1030,1,$J$2:J1030,1),"")</f>
        <v/>
      </c>
    </row>
    <row r="1031" spans="1:11" ht="14.5" x14ac:dyDescent="0.35">
      <c r="A1031" s="2" t="s">
        <v>3091</v>
      </c>
      <c r="B1031" s="5">
        <v>46119</v>
      </c>
      <c r="C1031" s="2" t="s">
        <v>2158</v>
      </c>
      <c r="D1031" s="2" t="s">
        <v>252</v>
      </c>
      <c r="E1031" s="3" t="s">
        <v>253</v>
      </c>
      <c r="F1031" s="2">
        <v>48</v>
      </c>
      <c r="G1031" s="2" t="s">
        <v>121</v>
      </c>
      <c r="H1031" s="2">
        <f>IF(AND(B1031&gt;=GI_Report!$C$4,B1031&lt;=GI_Report!$E$4),1,0)</f>
        <v>0</v>
      </c>
      <c r="I1031" s="2">
        <f>IF(GI_Report!$C$6="All",1,IF(C1031=GI_Report!$C$6,1,0))</f>
        <v>1</v>
      </c>
      <c r="J1031" s="2">
        <f>IF(GI_Report!$F$6="All",1,IF(E1031=GI_Report!$F$6,1,0))</f>
        <v>1</v>
      </c>
      <c r="K1031" s="2" t="str">
        <f>IF(AND(H1031=1,I1031=1,J1031=1),COUNTIFS($H$2:H1031,1,$I$2:I1031,1,$J$2:J1031,1),"")</f>
        <v/>
      </c>
    </row>
    <row r="1032" spans="1:11" ht="14.5" x14ac:dyDescent="0.35">
      <c r="A1032" s="2" t="s">
        <v>3092</v>
      </c>
      <c r="B1032" s="5">
        <v>46090</v>
      </c>
      <c r="C1032" s="2" t="s">
        <v>2112</v>
      </c>
      <c r="D1032" s="2" t="s">
        <v>65</v>
      </c>
      <c r="E1032" s="3" t="s">
        <v>66</v>
      </c>
      <c r="F1032" s="2">
        <v>20</v>
      </c>
      <c r="G1032" s="2" t="s">
        <v>15</v>
      </c>
      <c r="H1032" s="2">
        <f>IF(AND(B1032&gt;=GI_Report!$C$4,B1032&lt;=GI_Report!$E$4),1,0)</f>
        <v>0</v>
      </c>
      <c r="I1032" s="2">
        <f>IF(GI_Report!$C$6="All",1,IF(C1032=GI_Report!$C$6,1,0))</f>
        <v>1</v>
      </c>
      <c r="J1032" s="2">
        <f>IF(GI_Report!$F$6="All",1,IF(E1032=GI_Report!$F$6,1,0))</f>
        <v>1</v>
      </c>
      <c r="K1032" s="2" t="str">
        <f>IF(AND(H1032=1,I1032=1,J1032=1),COUNTIFS($H$2:H1032,1,$I$2:I1032,1,$J$2:J1032,1),"")</f>
        <v/>
      </c>
    </row>
    <row r="1033" spans="1:11" ht="14.5" x14ac:dyDescent="0.35">
      <c r="A1033" s="2" t="s">
        <v>3093</v>
      </c>
      <c r="B1033" s="5">
        <v>46033</v>
      </c>
      <c r="C1033" s="2" t="s">
        <v>2182</v>
      </c>
      <c r="D1033" s="2" t="s">
        <v>288</v>
      </c>
      <c r="E1033" s="3" t="s">
        <v>289</v>
      </c>
      <c r="F1033" s="2">
        <v>24</v>
      </c>
      <c r="G1033" s="2" t="s">
        <v>262</v>
      </c>
      <c r="H1033" s="2">
        <f>IF(AND(B1033&gt;=GI_Report!$C$4,B1033&lt;=GI_Report!$E$4),1,0)</f>
        <v>0</v>
      </c>
      <c r="I1033" s="2">
        <f>IF(GI_Report!$C$6="All",1,IF(C1033=GI_Report!$C$6,1,0))</f>
        <v>1</v>
      </c>
      <c r="J1033" s="2">
        <f>IF(GI_Report!$F$6="All",1,IF(E1033=GI_Report!$F$6,1,0))</f>
        <v>1</v>
      </c>
      <c r="K1033" s="2" t="str">
        <f>IF(AND(H1033=1,I1033=1,J1033=1),COUNTIFS($H$2:H1033,1,$I$2:I1033,1,$J$2:J1033,1),"")</f>
        <v/>
      </c>
    </row>
    <row r="1034" spans="1:11" ht="14.5" x14ac:dyDescent="0.35">
      <c r="A1034" s="2" t="s">
        <v>3094</v>
      </c>
      <c r="B1034" s="5">
        <v>46174</v>
      </c>
      <c r="C1034" s="2" t="s">
        <v>2045</v>
      </c>
      <c r="D1034" s="2" t="s">
        <v>113</v>
      </c>
      <c r="E1034" s="3" t="s">
        <v>114</v>
      </c>
      <c r="F1034" s="2">
        <v>20</v>
      </c>
      <c r="G1034" s="2" t="s">
        <v>15</v>
      </c>
      <c r="H1034" s="2">
        <f>IF(AND(B1034&gt;=GI_Report!$C$4,B1034&lt;=GI_Report!$E$4),1,0)</f>
        <v>0</v>
      </c>
      <c r="I1034" s="2">
        <f>IF(GI_Report!$C$6="All",1,IF(C1034=GI_Report!$C$6,1,0))</f>
        <v>1</v>
      </c>
      <c r="J1034" s="2">
        <f>IF(GI_Report!$F$6="All",1,IF(E1034=GI_Report!$F$6,1,0))</f>
        <v>1</v>
      </c>
      <c r="K1034" s="2" t="str">
        <f>IF(AND(H1034=1,I1034=1,J1034=1),COUNTIFS($H$2:H1034,1,$I$2:I1034,1,$J$2:J1034,1),"")</f>
        <v/>
      </c>
    </row>
    <row r="1035" spans="1:11" ht="14.5" x14ac:dyDescent="0.35">
      <c r="A1035" s="2" t="s">
        <v>3095</v>
      </c>
      <c r="B1035" s="5">
        <v>46117</v>
      </c>
      <c r="C1035" s="2" t="s">
        <v>2062</v>
      </c>
      <c r="D1035" s="2" t="s">
        <v>401</v>
      </c>
      <c r="E1035" s="3" t="s">
        <v>402</v>
      </c>
      <c r="F1035" s="2">
        <v>15</v>
      </c>
      <c r="G1035" s="2" t="s">
        <v>121</v>
      </c>
      <c r="H1035" s="2">
        <f>IF(AND(B1035&gt;=GI_Report!$C$4,B1035&lt;=GI_Report!$E$4),1,0)</f>
        <v>0</v>
      </c>
      <c r="I1035" s="2">
        <f>IF(GI_Report!$C$6="All",1,IF(C1035=GI_Report!$C$6,1,0))</f>
        <v>1</v>
      </c>
      <c r="J1035" s="2">
        <f>IF(GI_Report!$F$6="All",1,IF(E1035=GI_Report!$F$6,1,0))</f>
        <v>1</v>
      </c>
      <c r="K1035" s="2" t="str">
        <f>IF(AND(H1035=1,I1035=1,J1035=1),COUNTIFS($H$2:H1035,1,$I$2:I1035,1,$J$2:J1035,1),"")</f>
        <v/>
      </c>
    </row>
    <row r="1036" spans="1:11" ht="14.5" x14ac:dyDescent="0.35">
      <c r="A1036" s="2" t="s">
        <v>3096</v>
      </c>
      <c r="B1036" s="5">
        <v>46181</v>
      </c>
      <c r="C1036" s="2" t="s">
        <v>2051</v>
      </c>
      <c r="D1036" s="2" t="s">
        <v>282</v>
      </c>
      <c r="E1036" s="3" t="s">
        <v>283</v>
      </c>
      <c r="F1036" s="2">
        <v>36</v>
      </c>
      <c r="G1036" s="2" t="s">
        <v>262</v>
      </c>
      <c r="H1036" s="2">
        <f>IF(AND(B1036&gt;=GI_Report!$C$4,B1036&lt;=GI_Report!$E$4),1,0)</f>
        <v>0</v>
      </c>
      <c r="I1036" s="2">
        <f>IF(GI_Report!$C$6="All",1,IF(C1036=GI_Report!$C$6,1,0))</f>
        <v>1</v>
      </c>
      <c r="J1036" s="2">
        <f>IF(GI_Report!$F$6="All",1,IF(E1036=GI_Report!$F$6,1,0))</f>
        <v>1</v>
      </c>
      <c r="K1036" s="2" t="str">
        <f>IF(AND(H1036=1,I1036=1,J1036=1),COUNTIFS($H$2:H1036,1,$I$2:I1036,1,$J$2:J1036,1),"")</f>
        <v/>
      </c>
    </row>
    <row r="1037" spans="1:11" ht="14.5" x14ac:dyDescent="0.35">
      <c r="A1037" s="2" t="s">
        <v>3097</v>
      </c>
      <c r="B1037" s="5">
        <v>46150</v>
      </c>
      <c r="C1037" s="2" t="s">
        <v>2099</v>
      </c>
      <c r="D1037" s="2" t="s">
        <v>207</v>
      </c>
      <c r="E1037" s="3" t="s">
        <v>208</v>
      </c>
      <c r="F1037" s="2">
        <v>48</v>
      </c>
      <c r="G1037" s="2" t="s">
        <v>121</v>
      </c>
      <c r="H1037" s="2">
        <f>IF(AND(B1037&gt;=GI_Report!$C$4,B1037&lt;=GI_Report!$E$4),1,0)</f>
        <v>0</v>
      </c>
      <c r="I1037" s="2">
        <f>IF(GI_Report!$C$6="All",1,IF(C1037=GI_Report!$C$6,1,0))</f>
        <v>1</v>
      </c>
      <c r="J1037" s="2">
        <f>IF(GI_Report!$F$6="All",1,IF(E1037=GI_Report!$F$6,1,0))</f>
        <v>1</v>
      </c>
      <c r="K1037" s="2" t="str">
        <f>IF(AND(H1037=1,I1037=1,J1037=1),COUNTIFS($H$2:H1037,1,$I$2:I1037,1,$J$2:J1037,1),"")</f>
        <v/>
      </c>
    </row>
    <row r="1038" spans="1:11" ht="14.5" x14ac:dyDescent="0.35">
      <c r="A1038" s="2" t="s">
        <v>3098</v>
      </c>
      <c r="B1038" s="5">
        <v>46199</v>
      </c>
      <c r="C1038" s="2" t="s">
        <v>2218</v>
      </c>
      <c r="D1038" s="2" t="s">
        <v>291</v>
      </c>
      <c r="E1038" s="3" t="s">
        <v>292</v>
      </c>
      <c r="F1038" s="2">
        <v>15</v>
      </c>
      <c r="G1038" s="2" t="s">
        <v>262</v>
      </c>
      <c r="H1038" s="2">
        <f>IF(AND(B1038&gt;=GI_Report!$C$4,B1038&lt;=GI_Report!$E$4),1,0)</f>
        <v>0</v>
      </c>
      <c r="I1038" s="2">
        <f>IF(GI_Report!$C$6="All",1,IF(C1038=GI_Report!$C$6,1,0))</f>
        <v>1</v>
      </c>
      <c r="J1038" s="2">
        <f>IF(GI_Report!$F$6="All",1,IF(E1038=GI_Report!$F$6,1,0))</f>
        <v>1</v>
      </c>
      <c r="K1038" s="2" t="str">
        <f>IF(AND(H1038=1,I1038=1,J1038=1),COUNTIFS($H$2:H1038,1,$I$2:I1038,1,$J$2:J1038,1),"")</f>
        <v/>
      </c>
    </row>
    <row r="1039" spans="1:11" ht="14.5" x14ac:dyDescent="0.35">
      <c r="A1039" s="2" t="s">
        <v>3099</v>
      </c>
      <c r="B1039" s="5">
        <v>46151</v>
      </c>
      <c r="C1039" s="2" t="s">
        <v>2067</v>
      </c>
      <c r="D1039" s="2" t="s">
        <v>139</v>
      </c>
      <c r="E1039" s="3" t="s">
        <v>140</v>
      </c>
      <c r="F1039" s="2">
        <v>36</v>
      </c>
      <c r="G1039" s="2" t="s">
        <v>121</v>
      </c>
      <c r="H1039" s="2">
        <f>IF(AND(B1039&gt;=GI_Report!$C$4,B1039&lt;=GI_Report!$E$4),1,0)</f>
        <v>0</v>
      </c>
      <c r="I1039" s="2">
        <f>IF(GI_Report!$C$6="All",1,IF(C1039=GI_Report!$C$6,1,0))</f>
        <v>1</v>
      </c>
      <c r="J1039" s="2">
        <f>IF(GI_Report!$F$6="All",1,IF(E1039=GI_Report!$F$6,1,0))</f>
        <v>1</v>
      </c>
      <c r="K1039" s="2" t="str">
        <f>IF(AND(H1039=1,I1039=1,J1039=1),COUNTIFS($H$2:H1039,1,$I$2:I1039,1,$J$2:J1039,1),"")</f>
        <v/>
      </c>
    </row>
    <row r="1040" spans="1:11" ht="14.5" x14ac:dyDescent="0.35">
      <c r="A1040" s="2" t="s">
        <v>3100</v>
      </c>
      <c r="B1040" s="5">
        <v>46076</v>
      </c>
      <c r="C1040" s="2" t="s">
        <v>2097</v>
      </c>
      <c r="D1040" s="2" t="s">
        <v>337</v>
      </c>
      <c r="E1040" s="3" t="s">
        <v>338</v>
      </c>
      <c r="F1040" s="2">
        <v>10</v>
      </c>
      <c r="G1040" s="2" t="s">
        <v>15</v>
      </c>
      <c r="H1040" s="2">
        <f>IF(AND(B1040&gt;=GI_Report!$C$4,B1040&lt;=GI_Report!$E$4),1,0)</f>
        <v>1</v>
      </c>
      <c r="I1040" s="2">
        <f>IF(GI_Report!$C$6="All",1,IF(C1040=GI_Report!$C$6,1,0))</f>
        <v>1</v>
      </c>
      <c r="J1040" s="2">
        <f>IF(GI_Report!$F$6="All",1,IF(E1040=GI_Report!$F$6,1,0))</f>
        <v>1</v>
      </c>
      <c r="K1040" s="2">
        <f>IF(AND(H1040=1,I1040=1,J1040=1),COUNTIFS($H$2:H1040,1,$I$2:I1040,1,$J$2:J1040,1),"")</f>
        <v>160</v>
      </c>
    </row>
    <row r="1041" spans="1:11" ht="14.5" x14ac:dyDescent="0.35">
      <c r="A1041" s="2" t="s">
        <v>3101</v>
      </c>
      <c r="B1041" s="5">
        <v>46111</v>
      </c>
      <c r="C1041" s="2" t="s">
        <v>2115</v>
      </c>
      <c r="D1041" s="2" t="s">
        <v>86</v>
      </c>
      <c r="E1041" s="3" t="s">
        <v>87</v>
      </c>
      <c r="F1041" s="2">
        <v>36</v>
      </c>
      <c r="G1041" s="2" t="s">
        <v>15</v>
      </c>
      <c r="H1041" s="2">
        <f>IF(AND(B1041&gt;=GI_Report!$C$4,B1041&lt;=GI_Report!$E$4),1,0)</f>
        <v>0</v>
      </c>
      <c r="I1041" s="2">
        <f>IF(GI_Report!$C$6="All",1,IF(C1041=GI_Report!$C$6,1,0))</f>
        <v>1</v>
      </c>
      <c r="J1041" s="2">
        <f>IF(GI_Report!$F$6="All",1,IF(E1041=GI_Report!$F$6,1,0))</f>
        <v>1</v>
      </c>
      <c r="K1041" s="2" t="str">
        <f>IF(AND(H1041=1,I1041=1,J1041=1),COUNTIFS($H$2:H1041,1,$I$2:I1041,1,$J$2:J1041,1),"")</f>
        <v/>
      </c>
    </row>
    <row r="1042" spans="1:11" ht="14.5" x14ac:dyDescent="0.35">
      <c r="A1042" s="2" t="s">
        <v>3102</v>
      </c>
      <c r="B1042" s="5">
        <v>46038</v>
      </c>
      <c r="C1042" s="2" t="s">
        <v>2324</v>
      </c>
      <c r="D1042" s="2" t="s">
        <v>380</v>
      </c>
      <c r="E1042" s="3" t="s">
        <v>381</v>
      </c>
      <c r="F1042" s="2">
        <v>12</v>
      </c>
      <c r="G1042" s="2" t="s">
        <v>121</v>
      </c>
      <c r="H1042" s="2">
        <f>IF(AND(B1042&gt;=GI_Report!$C$4,B1042&lt;=GI_Report!$E$4),1,0)</f>
        <v>0</v>
      </c>
      <c r="I1042" s="2">
        <f>IF(GI_Report!$C$6="All",1,IF(C1042=GI_Report!$C$6,1,0))</f>
        <v>1</v>
      </c>
      <c r="J1042" s="2">
        <f>IF(GI_Report!$F$6="All",1,IF(E1042=GI_Report!$F$6,1,0))</f>
        <v>1</v>
      </c>
      <c r="K1042" s="2" t="str">
        <f>IF(AND(H1042=1,I1042=1,J1042=1),COUNTIFS($H$2:H1042,1,$I$2:I1042,1,$J$2:J1042,1),"")</f>
        <v/>
      </c>
    </row>
    <row r="1043" spans="1:11" ht="14.5" x14ac:dyDescent="0.35">
      <c r="A1043" s="2" t="s">
        <v>3103</v>
      </c>
      <c r="B1043" s="5">
        <v>46076</v>
      </c>
      <c r="C1043" s="2" t="s">
        <v>1983</v>
      </c>
      <c r="D1043" s="2" t="s">
        <v>170</v>
      </c>
      <c r="E1043" s="3" t="s">
        <v>171</v>
      </c>
      <c r="F1043" s="2">
        <v>36</v>
      </c>
      <c r="G1043" s="2" t="s">
        <v>121</v>
      </c>
      <c r="H1043" s="2">
        <f>IF(AND(B1043&gt;=GI_Report!$C$4,B1043&lt;=GI_Report!$E$4),1,0)</f>
        <v>1</v>
      </c>
      <c r="I1043" s="2">
        <f>IF(GI_Report!$C$6="All",1,IF(C1043=GI_Report!$C$6,1,0))</f>
        <v>1</v>
      </c>
      <c r="J1043" s="2">
        <f>IF(GI_Report!$F$6="All",1,IF(E1043=GI_Report!$F$6,1,0))</f>
        <v>1</v>
      </c>
      <c r="K1043" s="2">
        <f>IF(AND(H1043=1,I1043=1,J1043=1),COUNTIFS($H$2:H1043,1,$I$2:I1043,1,$J$2:J1043,1),"")</f>
        <v>161</v>
      </c>
    </row>
    <row r="1044" spans="1:11" ht="14.5" x14ac:dyDescent="0.35">
      <c r="A1044" s="2" t="s">
        <v>3104</v>
      </c>
      <c r="B1044" s="5">
        <v>46163</v>
      </c>
      <c r="C1044" s="2" t="s">
        <v>2308</v>
      </c>
      <c r="D1044" s="2" t="s">
        <v>351</v>
      </c>
      <c r="E1044" s="3" t="s">
        <v>352</v>
      </c>
      <c r="F1044" s="2">
        <v>36</v>
      </c>
      <c r="G1044" s="2" t="s">
        <v>15</v>
      </c>
      <c r="H1044" s="2">
        <f>IF(AND(B1044&gt;=GI_Report!$C$4,B1044&lt;=GI_Report!$E$4),1,0)</f>
        <v>0</v>
      </c>
      <c r="I1044" s="2">
        <f>IF(GI_Report!$C$6="All",1,IF(C1044=GI_Report!$C$6,1,0))</f>
        <v>1</v>
      </c>
      <c r="J1044" s="2">
        <f>IF(GI_Report!$F$6="All",1,IF(E1044=GI_Report!$F$6,1,0))</f>
        <v>1</v>
      </c>
      <c r="K1044" s="2" t="str">
        <f>IF(AND(H1044=1,I1044=1,J1044=1),COUNTIFS($H$2:H1044,1,$I$2:I1044,1,$J$2:J1044,1),"")</f>
        <v/>
      </c>
    </row>
    <row r="1045" spans="1:11" ht="14.5" x14ac:dyDescent="0.35">
      <c r="A1045" s="2" t="s">
        <v>3105</v>
      </c>
      <c r="B1045" s="5">
        <v>46107</v>
      </c>
      <c r="C1045" s="2" t="s">
        <v>2324</v>
      </c>
      <c r="D1045" s="2" t="s">
        <v>335</v>
      </c>
      <c r="E1045" s="3" t="s">
        <v>336</v>
      </c>
      <c r="F1045" s="2">
        <v>20</v>
      </c>
      <c r="G1045" s="2" t="s">
        <v>15</v>
      </c>
      <c r="H1045" s="2">
        <f>IF(AND(B1045&gt;=GI_Report!$C$4,B1045&lt;=GI_Report!$E$4),1,0)</f>
        <v>0</v>
      </c>
      <c r="I1045" s="2">
        <f>IF(GI_Report!$C$6="All",1,IF(C1045=GI_Report!$C$6,1,0))</f>
        <v>1</v>
      </c>
      <c r="J1045" s="2">
        <f>IF(GI_Report!$F$6="All",1,IF(E1045=GI_Report!$F$6,1,0))</f>
        <v>1</v>
      </c>
      <c r="K1045" s="2" t="str">
        <f>IF(AND(H1045=1,I1045=1,J1045=1),COUNTIFS($H$2:H1045,1,$I$2:I1045,1,$J$2:J1045,1),"")</f>
        <v/>
      </c>
    </row>
    <row r="1046" spans="1:11" ht="14.5" x14ac:dyDescent="0.35">
      <c r="A1046" s="2" t="s">
        <v>3106</v>
      </c>
      <c r="B1046" s="5">
        <v>46109</v>
      </c>
      <c r="C1046" s="2" t="s">
        <v>2112</v>
      </c>
      <c r="D1046" s="2" t="s">
        <v>190</v>
      </c>
      <c r="E1046" s="3" t="s">
        <v>191</v>
      </c>
      <c r="F1046" s="2">
        <v>10</v>
      </c>
      <c r="G1046" s="2" t="s">
        <v>121</v>
      </c>
      <c r="H1046" s="2">
        <f>IF(AND(B1046&gt;=GI_Report!$C$4,B1046&lt;=GI_Report!$E$4),1,0)</f>
        <v>0</v>
      </c>
      <c r="I1046" s="2">
        <f>IF(GI_Report!$C$6="All",1,IF(C1046=GI_Report!$C$6,1,0))</f>
        <v>1</v>
      </c>
      <c r="J1046" s="2">
        <f>IF(GI_Report!$F$6="All",1,IF(E1046=GI_Report!$F$6,1,0))</f>
        <v>1</v>
      </c>
      <c r="K1046" s="2" t="str">
        <f>IF(AND(H1046=1,I1046=1,J1046=1),COUNTIFS($H$2:H1046,1,$I$2:I1046,1,$J$2:J1046,1),"")</f>
        <v/>
      </c>
    </row>
    <row r="1047" spans="1:11" ht="14.5" x14ac:dyDescent="0.35">
      <c r="A1047" s="2" t="s">
        <v>3107</v>
      </c>
      <c r="B1047" s="5">
        <v>46074</v>
      </c>
      <c r="C1047" s="2" t="s">
        <v>2324</v>
      </c>
      <c r="D1047" s="2" t="s">
        <v>316</v>
      </c>
      <c r="E1047" s="3" t="s">
        <v>317</v>
      </c>
      <c r="F1047" s="2">
        <v>36</v>
      </c>
      <c r="G1047" s="2" t="s">
        <v>15</v>
      </c>
      <c r="H1047" s="2">
        <f>IF(AND(B1047&gt;=GI_Report!$C$4,B1047&lt;=GI_Report!$E$4),1,0)</f>
        <v>1</v>
      </c>
      <c r="I1047" s="2">
        <f>IF(GI_Report!$C$6="All",1,IF(C1047=GI_Report!$C$6,1,0))</f>
        <v>1</v>
      </c>
      <c r="J1047" s="2">
        <f>IF(GI_Report!$F$6="All",1,IF(E1047=GI_Report!$F$6,1,0))</f>
        <v>1</v>
      </c>
      <c r="K1047" s="2">
        <f>IF(AND(H1047=1,I1047=1,J1047=1),COUNTIFS($H$2:H1047,1,$I$2:I1047,1,$J$2:J1047,1),"")</f>
        <v>162</v>
      </c>
    </row>
    <row r="1048" spans="1:11" ht="14.5" x14ac:dyDescent="0.35">
      <c r="A1048" s="2" t="s">
        <v>3108</v>
      </c>
      <c r="B1048" s="5">
        <v>46135</v>
      </c>
      <c r="C1048" s="2" t="s">
        <v>2148</v>
      </c>
      <c r="D1048" s="2" t="s">
        <v>437</v>
      </c>
      <c r="E1048" s="3" t="s">
        <v>438</v>
      </c>
      <c r="F1048" s="2">
        <v>36</v>
      </c>
      <c r="G1048" s="2" t="s">
        <v>121</v>
      </c>
      <c r="H1048" s="2">
        <f>IF(AND(B1048&gt;=GI_Report!$C$4,B1048&lt;=GI_Report!$E$4),1,0)</f>
        <v>0</v>
      </c>
      <c r="I1048" s="2">
        <f>IF(GI_Report!$C$6="All",1,IF(C1048=GI_Report!$C$6,1,0))</f>
        <v>1</v>
      </c>
      <c r="J1048" s="2">
        <f>IF(GI_Report!$F$6="All",1,IF(E1048=GI_Report!$F$6,1,0))</f>
        <v>1</v>
      </c>
      <c r="K1048" s="2" t="str">
        <f>IF(AND(H1048=1,I1048=1,J1048=1),COUNTIFS($H$2:H1048,1,$I$2:I1048,1,$J$2:J1048,1),"")</f>
        <v/>
      </c>
    </row>
    <row r="1049" spans="1:11" ht="14.5" x14ac:dyDescent="0.35">
      <c r="A1049" s="2" t="s">
        <v>3109</v>
      </c>
      <c r="B1049" s="5">
        <v>46166</v>
      </c>
      <c r="C1049" s="2" t="s">
        <v>2146</v>
      </c>
      <c r="D1049" s="2" t="s">
        <v>303</v>
      </c>
      <c r="E1049" s="3" t="s">
        <v>304</v>
      </c>
      <c r="F1049" s="2">
        <v>30</v>
      </c>
      <c r="G1049" s="2" t="s">
        <v>15</v>
      </c>
      <c r="H1049" s="2">
        <f>IF(AND(B1049&gt;=GI_Report!$C$4,B1049&lt;=GI_Report!$E$4),1,0)</f>
        <v>0</v>
      </c>
      <c r="I1049" s="2">
        <f>IF(GI_Report!$C$6="All",1,IF(C1049=GI_Report!$C$6,1,0))</f>
        <v>1</v>
      </c>
      <c r="J1049" s="2">
        <f>IF(GI_Report!$F$6="All",1,IF(E1049=GI_Report!$F$6,1,0))</f>
        <v>1</v>
      </c>
      <c r="K1049" s="2" t="str">
        <f>IF(AND(H1049=1,I1049=1,J1049=1),COUNTIFS($H$2:H1049,1,$I$2:I1049,1,$J$2:J1049,1),"")</f>
        <v/>
      </c>
    </row>
    <row r="1050" spans="1:11" ht="14.5" x14ac:dyDescent="0.35">
      <c r="A1050" s="2" t="s">
        <v>3110</v>
      </c>
      <c r="B1050" s="5">
        <v>46033</v>
      </c>
      <c r="C1050" s="2" t="s">
        <v>2014</v>
      </c>
      <c r="D1050" s="2" t="s">
        <v>188</v>
      </c>
      <c r="E1050" s="3" t="s">
        <v>189</v>
      </c>
      <c r="F1050" s="2">
        <v>48</v>
      </c>
      <c r="G1050" s="2" t="s">
        <v>121</v>
      </c>
      <c r="H1050" s="2">
        <f>IF(AND(B1050&gt;=GI_Report!$C$4,B1050&lt;=GI_Report!$E$4),1,0)</f>
        <v>0</v>
      </c>
      <c r="I1050" s="2">
        <f>IF(GI_Report!$C$6="All",1,IF(C1050=GI_Report!$C$6,1,0))</f>
        <v>1</v>
      </c>
      <c r="J1050" s="2">
        <f>IF(GI_Report!$F$6="All",1,IF(E1050=GI_Report!$F$6,1,0))</f>
        <v>1</v>
      </c>
      <c r="K1050" s="2" t="str">
        <f>IF(AND(H1050=1,I1050=1,J1050=1),COUNTIFS($H$2:H1050,1,$I$2:I1050,1,$J$2:J1050,1),"")</f>
        <v/>
      </c>
    </row>
    <row r="1051" spans="1:11" ht="14.5" x14ac:dyDescent="0.35">
      <c r="A1051" s="2" t="s">
        <v>3111</v>
      </c>
      <c r="B1051" s="5">
        <v>46102</v>
      </c>
      <c r="C1051" s="2" t="s">
        <v>1985</v>
      </c>
      <c r="D1051" s="2" t="s">
        <v>241</v>
      </c>
      <c r="E1051" s="3" t="s">
        <v>242</v>
      </c>
      <c r="F1051" s="2">
        <v>60</v>
      </c>
      <c r="G1051" s="2" t="s">
        <v>121</v>
      </c>
      <c r="H1051" s="2">
        <f>IF(AND(B1051&gt;=GI_Report!$C$4,B1051&lt;=GI_Report!$E$4),1,0)</f>
        <v>0</v>
      </c>
      <c r="I1051" s="2">
        <f>IF(GI_Report!$C$6="All",1,IF(C1051=GI_Report!$C$6,1,0))</f>
        <v>1</v>
      </c>
      <c r="J1051" s="2">
        <f>IF(GI_Report!$F$6="All",1,IF(E1051=GI_Report!$F$6,1,0))</f>
        <v>1</v>
      </c>
      <c r="K1051" s="2" t="str">
        <f>IF(AND(H1051=1,I1051=1,J1051=1),COUNTIFS($H$2:H1051,1,$I$2:I1051,1,$J$2:J1051,1),"")</f>
        <v/>
      </c>
    </row>
    <row r="1052" spans="1:11" ht="14.5" x14ac:dyDescent="0.35">
      <c r="A1052" s="2" t="s">
        <v>3112</v>
      </c>
      <c r="B1052" s="5">
        <v>46154</v>
      </c>
      <c r="C1052" s="2" t="s">
        <v>2091</v>
      </c>
      <c r="D1052" s="2" t="s">
        <v>446</v>
      </c>
      <c r="E1052" s="3" t="s">
        <v>447</v>
      </c>
      <c r="F1052" s="2">
        <v>12</v>
      </c>
      <c r="G1052" s="2" t="s">
        <v>121</v>
      </c>
      <c r="H1052" s="2">
        <f>IF(AND(B1052&gt;=GI_Report!$C$4,B1052&lt;=GI_Report!$E$4),1,0)</f>
        <v>0</v>
      </c>
      <c r="I1052" s="2">
        <f>IF(GI_Report!$C$6="All",1,IF(C1052=GI_Report!$C$6,1,0))</f>
        <v>1</v>
      </c>
      <c r="J1052" s="2">
        <f>IF(GI_Report!$F$6="All",1,IF(E1052=GI_Report!$F$6,1,0))</f>
        <v>1</v>
      </c>
      <c r="K1052" s="2" t="str">
        <f>IF(AND(H1052=1,I1052=1,J1052=1),COUNTIFS($H$2:H1052,1,$I$2:I1052,1,$J$2:J1052,1),"")</f>
        <v/>
      </c>
    </row>
    <row r="1053" spans="1:11" ht="14.5" x14ac:dyDescent="0.35">
      <c r="A1053" s="2" t="s">
        <v>3113</v>
      </c>
      <c r="B1053" s="5">
        <v>46115</v>
      </c>
      <c r="C1053" s="2" t="s">
        <v>2257</v>
      </c>
      <c r="D1053" s="2" t="s">
        <v>377</v>
      </c>
      <c r="E1053" s="3" t="s">
        <v>378</v>
      </c>
      <c r="F1053" s="2">
        <v>30</v>
      </c>
      <c r="G1053" s="2" t="s">
        <v>121</v>
      </c>
      <c r="H1053" s="2">
        <f>IF(AND(B1053&gt;=GI_Report!$C$4,B1053&lt;=GI_Report!$E$4),1,0)</f>
        <v>0</v>
      </c>
      <c r="I1053" s="2">
        <f>IF(GI_Report!$C$6="All",1,IF(C1053=GI_Report!$C$6,1,0))</f>
        <v>1</v>
      </c>
      <c r="J1053" s="2">
        <f>IF(GI_Report!$F$6="All",1,IF(E1053=GI_Report!$F$6,1,0))</f>
        <v>1</v>
      </c>
      <c r="K1053" s="2" t="str">
        <f>IF(AND(H1053=1,I1053=1,J1053=1),COUNTIFS($H$2:H1053,1,$I$2:I1053,1,$J$2:J1053,1),"")</f>
        <v/>
      </c>
    </row>
    <row r="1054" spans="1:11" ht="14.5" x14ac:dyDescent="0.35">
      <c r="A1054" s="2" t="s">
        <v>3114</v>
      </c>
      <c r="B1054" s="5">
        <v>46098</v>
      </c>
      <c r="C1054" s="2" t="s">
        <v>2086</v>
      </c>
      <c r="D1054" s="2" t="s">
        <v>237</v>
      </c>
      <c r="E1054" s="3" t="s">
        <v>238</v>
      </c>
      <c r="F1054" s="2">
        <v>30</v>
      </c>
      <c r="G1054" s="2" t="s">
        <v>121</v>
      </c>
      <c r="H1054" s="2">
        <f>IF(AND(B1054&gt;=GI_Report!$C$4,B1054&lt;=GI_Report!$E$4),1,0)</f>
        <v>0</v>
      </c>
      <c r="I1054" s="2">
        <f>IF(GI_Report!$C$6="All",1,IF(C1054=GI_Report!$C$6,1,0))</f>
        <v>1</v>
      </c>
      <c r="J1054" s="2">
        <f>IF(GI_Report!$F$6="All",1,IF(E1054=GI_Report!$F$6,1,0))</f>
        <v>1</v>
      </c>
      <c r="K1054" s="2" t="str">
        <f>IF(AND(H1054=1,I1054=1,J1054=1),COUNTIFS($H$2:H1054,1,$I$2:I1054,1,$J$2:J1054,1),"")</f>
        <v/>
      </c>
    </row>
    <row r="1055" spans="1:11" ht="14.5" x14ac:dyDescent="0.35">
      <c r="A1055" s="2" t="s">
        <v>3115</v>
      </c>
      <c r="B1055" s="5">
        <v>46103</v>
      </c>
      <c r="C1055" s="2" t="s">
        <v>2322</v>
      </c>
      <c r="D1055" s="2" t="s">
        <v>86</v>
      </c>
      <c r="E1055" s="3" t="s">
        <v>87</v>
      </c>
      <c r="F1055" s="2">
        <v>48</v>
      </c>
      <c r="G1055" s="2" t="s">
        <v>15</v>
      </c>
      <c r="H1055" s="2">
        <f>IF(AND(B1055&gt;=GI_Report!$C$4,B1055&lt;=GI_Report!$E$4),1,0)</f>
        <v>0</v>
      </c>
      <c r="I1055" s="2">
        <f>IF(GI_Report!$C$6="All",1,IF(C1055=GI_Report!$C$6,1,0))</f>
        <v>1</v>
      </c>
      <c r="J1055" s="2">
        <f>IF(GI_Report!$F$6="All",1,IF(E1055=GI_Report!$F$6,1,0))</f>
        <v>1</v>
      </c>
      <c r="K1055" s="2" t="str">
        <f>IF(AND(H1055=1,I1055=1,J1055=1),COUNTIFS($H$2:H1055,1,$I$2:I1055,1,$J$2:J1055,1),"")</f>
        <v/>
      </c>
    </row>
    <row r="1056" spans="1:11" ht="14.5" x14ac:dyDescent="0.35">
      <c r="A1056" s="2" t="s">
        <v>3116</v>
      </c>
      <c r="B1056" s="5">
        <v>46190</v>
      </c>
      <c r="C1056" s="2" t="s">
        <v>1985</v>
      </c>
      <c r="D1056" s="2" t="s">
        <v>210</v>
      </c>
      <c r="E1056" s="3" t="s">
        <v>211</v>
      </c>
      <c r="F1056" s="2">
        <v>30</v>
      </c>
      <c r="G1056" s="2" t="s">
        <v>121</v>
      </c>
      <c r="H1056" s="2">
        <f>IF(AND(B1056&gt;=GI_Report!$C$4,B1056&lt;=GI_Report!$E$4),1,0)</f>
        <v>0</v>
      </c>
      <c r="I1056" s="2">
        <f>IF(GI_Report!$C$6="All",1,IF(C1056=GI_Report!$C$6,1,0))</f>
        <v>1</v>
      </c>
      <c r="J1056" s="2">
        <f>IF(GI_Report!$F$6="All",1,IF(E1056=GI_Report!$F$6,1,0))</f>
        <v>1</v>
      </c>
      <c r="K1056" s="2" t="str">
        <f>IF(AND(H1056=1,I1056=1,J1056=1),COUNTIFS($H$2:H1056,1,$I$2:I1056,1,$J$2:J1056,1),"")</f>
        <v/>
      </c>
    </row>
    <row r="1057" spans="1:11" ht="14.5" x14ac:dyDescent="0.35">
      <c r="A1057" s="2" t="s">
        <v>3117</v>
      </c>
      <c r="B1057" s="5">
        <v>46106</v>
      </c>
      <c r="C1057" s="2" t="s">
        <v>2110</v>
      </c>
      <c r="D1057" s="2" t="s">
        <v>186</v>
      </c>
      <c r="E1057" s="3" t="s">
        <v>187</v>
      </c>
      <c r="F1057" s="2">
        <v>10</v>
      </c>
      <c r="G1057" s="2" t="s">
        <v>121</v>
      </c>
      <c r="H1057" s="2">
        <f>IF(AND(B1057&gt;=GI_Report!$C$4,B1057&lt;=GI_Report!$E$4),1,0)</f>
        <v>0</v>
      </c>
      <c r="I1057" s="2">
        <f>IF(GI_Report!$C$6="All",1,IF(C1057=GI_Report!$C$6,1,0))</f>
        <v>1</v>
      </c>
      <c r="J1057" s="2">
        <f>IF(GI_Report!$F$6="All",1,IF(E1057=GI_Report!$F$6,1,0))</f>
        <v>1</v>
      </c>
      <c r="K1057" s="2" t="str">
        <f>IF(AND(H1057=1,I1057=1,J1057=1),COUNTIFS($H$2:H1057,1,$I$2:I1057,1,$J$2:J1057,1),"")</f>
        <v/>
      </c>
    </row>
    <row r="1058" spans="1:11" ht="14.5" x14ac:dyDescent="0.35">
      <c r="A1058" s="2" t="s">
        <v>3118</v>
      </c>
      <c r="B1058" s="5">
        <v>46028</v>
      </c>
      <c r="C1058" s="2" t="s">
        <v>2040</v>
      </c>
      <c r="D1058" s="2" t="s">
        <v>210</v>
      </c>
      <c r="E1058" s="3" t="s">
        <v>211</v>
      </c>
      <c r="F1058" s="2">
        <v>15</v>
      </c>
      <c r="G1058" s="2" t="s">
        <v>121</v>
      </c>
      <c r="H1058" s="2">
        <f>IF(AND(B1058&gt;=GI_Report!$C$4,B1058&lt;=GI_Report!$E$4),1,0)</f>
        <v>0</v>
      </c>
      <c r="I1058" s="2">
        <f>IF(GI_Report!$C$6="All",1,IF(C1058=GI_Report!$C$6,1,0))</f>
        <v>1</v>
      </c>
      <c r="J1058" s="2">
        <f>IF(GI_Report!$F$6="All",1,IF(E1058=GI_Report!$F$6,1,0))</f>
        <v>1</v>
      </c>
      <c r="K1058" s="2" t="str">
        <f>IF(AND(H1058=1,I1058=1,J1058=1),COUNTIFS($H$2:H1058,1,$I$2:I1058,1,$J$2:J1058,1),"")</f>
        <v/>
      </c>
    </row>
    <row r="1059" spans="1:11" ht="14.5" x14ac:dyDescent="0.35">
      <c r="A1059" s="2" t="s">
        <v>3119</v>
      </c>
      <c r="B1059" s="5">
        <v>46199</v>
      </c>
      <c r="C1059" s="2" t="s">
        <v>2008</v>
      </c>
      <c r="D1059" s="2" t="s">
        <v>440</v>
      </c>
      <c r="E1059" s="3" t="s">
        <v>441</v>
      </c>
      <c r="F1059" s="2">
        <v>5</v>
      </c>
      <c r="G1059" s="2" t="s">
        <v>121</v>
      </c>
      <c r="H1059" s="2">
        <f>IF(AND(B1059&gt;=GI_Report!$C$4,B1059&lt;=GI_Report!$E$4),1,0)</f>
        <v>0</v>
      </c>
      <c r="I1059" s="2">
        <f>IF(GI_Report!$C$6="All",1,IF(C1059=GI_Report!$C$6,1,0))</f>
        <v>1</v>
      </c>
      <c r="J1059" s="2">
        <f>IF(GI_Report!$F$6="All",1,IF(E1059=GI_Report!$F$6,1,0))</f>
        <v>1</v>
      </c>
      <c r="K1059" s="2" t="str">
        <f>IF(AND(H1059=1,I1059=1,J1059=1),COUNTIFS($H$2:H1059,1,$I$2:I1059,1,$J$2:J1059,1),"")</f>
        <v/>
      </c>
    </row>
    <row r="1060" spans="1:11" ht="14.5" x14ac:dyDescent="0.35">
      <c r="A1060" s="2" t="s">
        <v>3120</v>
      </c>
      <c r="B1060" s="5">
        <v>46183</v>
      </c>
      <c r="C1060" s="2" t="s">
        <v>2043</v>
      </c>
      <c r="D1060" s="2" t="s">
        <v>318</v>
      </c>
      <c r="E1060" s="3" t="s">
        <v>319</v>
      </c>
      <c r="F1060" s="2">
        <v>60</v>
      </c>
      <c r="G1060" s="2" t="s">
        <v>15</v>
      </c>
      <c r="H1060" s="2">
        <f>IF(AND(B1060&gt;=GI_Report!$C$4,B1060&lt;=GI_Report!$E$4),1,0)</f>
        <v>0</v>
      </c>
      <c r="I1060" s="2">
        <f>IF(GI_Report!$C$6="All",1,IF(C1060=GI_Report!$C$6,1,0))</f>
        <v>1</v>
      </c>
      <c r="J1060" s="2">
        <f>IF(GI_Report!$F$6="All",1,IF(E1060=GI_Report!$F$6,1,0))</f>
        <v>1</v>
      </c>
      <c r="K1060" s="2" t="str">
        <f>IF(AND(H1060=1,I1060=1,J1060=1),COUNTIFS($H$2:H1060,1,$I$2:I1060,1,$J$2:J1060,1),"")</f>
        <v/>
      </c>
    </row>
    <row r="1061" spans="1:11" ht="14.5" x14ac:dyDescent="0.35">
      <c r="A1061" s="2" t="s">
        <v>3121</v>
      </c>
      <c r="B1061" s="5">
        <v>46075</v>
      </c>
      <c r="C1061" s="2" t="s">
        <v>2112</v>
      </c>
      <c r="D1061" s="2" t="s">
        <v>391</v>
      </c>
      <c r="E1061" s="3" t="s">
        <v>392</v>
      </c>
      <c r="F1061" s="2">
        <v>24</v>
      </c>
      <c r="G1061" s="2" t="s">
        <v>121</v>
      </c>
      <c r="H1061" s="2">
        <f>IF(AND(B1061&gt;=GI_Report!$C$4,B1061&lt;=GI_Report!$E$4),1,0)</f>
        <v>1</v>
      </c>
      <c r="I1061" s="2">
        <f>IF(GI_Report!$C$6="All",1,IF(C1061=GI_Report!$C$6,1,0))</f>
        <v>1</v>
      </c>
      <c r="J1061" s="2">
        <f>IF(GI_Report!$F$6="All",1,IF(E1061=GI_Report!$F$6,1,0))</f>
        <v>1</v>
      </c>
      <c r="K1061" s="2">
        <f>IF(AND(H1061=1,I1061=1,J1061=1),COUNTIFS($H$2:H1061,1,$I$2:I1061,1,$J$2:J1061,1),"")</f>
        <v>163</v>
      </c>
    </row>
    <row r="1062" spans="1:11" ht="14.5" x14ac:dyDescent="0.35">
      <c r="A1062" s="2" t="s">
        <v>3122</v>
      </c>
      <c r="B1062" s="5">
        <v>46129</v>
      </c>
      <c r="C1062" s="2" t="s">
        <v>1983</v>
      </c>
      <c r="D1062" s="2" t="s">
        <v>173</v>
      </c>
      <c r="E1062" s="3" t="s">
        <v>174</v>
      </c>
      <c r="F1062" s="2">
        <v>30</v>
      </c>
      <c r="G1062" s="2" t="s">
        <v>121</v>
      </c>
      <c r="H1062" s="2">
        <f>IF(AND(B1062&gt;=GI_Report!$C$4,B1062&lt;=GI_Report!$E$4),1,0)</f>
        <v>0</v>
      </c>
      <c r="I1062" s="2">
        <f>IF(GI_Report!$C$6="All",1,IF(C1062=GI_Report!$C$6,1,0))</f>
        <v>1</v>
      </c>
      <c r="J1062" s="2">
        <f>IF(GI_Report!$F$6="All",1,IF(E1062=GI_Report!$F$6,1,0))</f>
        <v>1</v>
      </c>
      <c r="K1062" s="2" t="str">
        <f>IF(AND(H1062=1,I1062=1,J1062=1),COUNTIFS($H$2:H1062,1,$I$2:I1062,1,$J$2:J1062,1),"")</f>
        <v/>
      </c>
    </row>
    <row r="1063" spans="1:11" ht="14.5" x14ac:dyDescent="0.35">
      <c r="A1063" s="2" t="s">
        <v>3123</v>
      </c>
      <c r="B1063" s="5">
        <v>46171</v>
      </c>
      <c r="C1063" s="2" t="s">
        <v>2021</v>
      </c>
      <c r="D1063" s="2" t="s">
        <v>363</v>
      </c>
      <c r="E1063" s="3" t="s">
        <v>364</v>
      </c>
      <c r="F1063" s="2">
        <v>36</v>
      </c>
      <c r="G1063" s="2" t="s">
        <v>15</v>
      </c>
      <c r="H1063" s="2">
        <f>IF(AND(B1063&gt;=GI_Report!$C$4,B1063&lt;=GI_Report!$E$4),1,0)</f>
        <v>0</v>
      </c>
      <c r="I1063" s="2">
        <f>IF(GI_Report!$C$6="All",1,IF(C1063=GI_Report!$C$6,1,0))</f>
        <v>1</v>
      </c>
      <c r="J1063" s="2">
        <f>IF(GI_Report!$F$6="All",1,IF(E1063=GI_Report!$F$6,1,0))</f>
        <v>1</v>
      </c>
      <c r="K1063" s="2" t="str">
        <f>IF(AND(H1063=1,I1063=1,J1063=1),COUNTIFS($H$2:H1063,1,$I$2:I1063,1,$J$2:J1063,1),"")</f>
        <v/>
      </c>
    </row>
    <row r="1064" spans="1:11" ht="14.5" x14ac:dyDescent="0.35">
      <c r="A1064" s="2" t="s">
        <v>3124</v>
      </c>
      <c r="B1064" s="5">
        <v>46147</v>
      </c>
      <c r="C1064" s="2" t="s">
        <v>2018</v>
      </c>
      <c r="D1064" s="2" t="s">
        <v>462</v>
      </c>
      <c r="E1064" s="3" t="s">
        <v>463</v>
      </c>
      <c r="F1064" s="2">
        <v>48</v>
      </c>
      <c r="G1064" s="2" t="s">
        <v>121</v>
      </c>
      <c r="H1064" s="2">
        <f>IF(AND(B1064&gt;=GI_Report!$C$4,B1064&lt;=GI_Report!$E$4),1,0)</f>
        <v>0</v>
      </c>
      <c r="I1064" s="2">
        <f>IF(GI_Report!$C$6="All",1,IF(C1064=GI_Report!$C$6,1,0))</f>
        <v>1</v>
      </c>
      <c r="J1064" s="2">
        <f>IF(GI_Report!$F$6="All",1,IF(E1064=GI_Report!$F$6,1,0))</f>
        <v>1</v>
      </c>
      <c r="K1064" s="2" t="str">
        <f>IF(AND(H1064=1,I1064=1,J1064=1),COUNTIFS($H$2:H1064,1,$I$2:I1064,1,$J$2:J1064,1),"")</f>
        <v/>
      </c>
    </row>
    <row r="1065" spans="1:11" ht="14.5" x14ac:dyDescent="0.35">
      <c r="A1065" s="2" t="s">
        <v>3125</v>
      </c>
      <c r="B1065" s="5">
        <v>46203</v>
      </c>
      <c r="C1065" s="2" t="s">
        <v>2135</v>
      </c>
      <c r="D1065" s="2" t="s">
        <v>42</v>
      </c>
      <c r="E1065" s="3" t="s">
        <v>43</v>
      </c>
      <c r="F1065" s="2">
        <v>5</v>
      </c>
      <c r="G1065" s="2" t="s">
        <v>15</v>
      </c>
      <c r="H1065" s="2">
        <f>IF(AND(B1065&gt;=GI_Report!$C$4,B1065&lt;=GI_Report!$E$4),1,0)</f>
        <v>0</v>
      </c>
      <c r="I1065" s="2">
        <f>IF(GI_Report!$C$6="All",1,IF(C1065=GI_Report!$C$6,1,0))</f>
        <v>1</v>
      </c>
      <c r="J1065" s="2">
        <f>IF(GI_Report!$F$6="All",1,IF(E1065=GI_Report!$F$6,1,0))</f>
        <v>1</v>
      </c>
      <c r="K1065" s="2" t="str">
        <f>IF(AND(H1065=1,I1065=1,J1065=1),COUNTIFS($H$2:H1065,1,$I$2:I1065,1,$J$2:J1065,1),"")</f>
        <v/>
      </c>
    </row>
    <row r="1066" spans="1:11" ht="14.5" x14ac:dyDescent="0.35">
      <c r="A1066" s="2" t="s">
        <v>3126</v>
      </c>
      <c r="B1066" s="5">
        <v>46036</v>
      </c>
      <c r="C1066" s="2" t="s">
        <v>2008</v>
      </c>
      <c r="D1066" s="2" t="s">
        <v>136</v>
      </c>
      <c r="E1066" s="3" t="s">
        <v>137</v>
      </c>
      <c r="F1066" s="2">
        <v>36</v>
      </c>
      <c r="G1066" s="2" t="s">
        <v>121</v>
      </c>
      <c r="H1066" s="2">
        <f>IF(AND(B1066&gt;=GI_Report!$C$4,B1066&lt;=GI_Report!$E$4),1,0)</f>
        <v>0</v>
      </c>
      <c r="I1066" s="2">
        <f>IF(GI_Report!$C$6="All",1,IF(C1066=GI_Report!$C$6,1,0))</f>
        <v>1</v>
      </c>
      <c r="J1066" s="2">
        <f>IF(GI_Report!$F$6="All",1,IF(E1066=GI_Report!$F$6,1,0))</f>
        <v>1</v>
      </c>
      <c r="K1066" s="2" t="str">
        <f>IF(AND(H1066=1,I1066=1,J1066=1),COUNTIFS($H$2:H1066,1,$I$2:I1066,1,$J$2:J1066,1),"")</f>
        <v/>
      </c>
    </row>
    <row r="1067" spans="1:11" ht="14.5" x14ac:dyDescent="0.35">
      <c r="A1067" s="2" t="s">
        <v>3127</v>
      </c>
      <c r="B1067" s="5">
        <v>46058</v>
      </c>
      <c r="C1067" s="2" t="s">
        <v>2108</v>
      </c>
      <c r="D1067" s="2" t="s">
        <v>324</v>
      </c>
      <c r="E1067" s="3" t="s">
        <v>325</v>
      </c>
      <c r="F1067" s="2">
        <v>30</v>
      </c>
      <c r="G1067" s="2" t="s">
        <v>15</v>
      </c>
      <c r="H1067" s="2">
        <f>IF(AND(B1067&gt;=GI_Report!$C$4,B1067&lt;=GI_Report!$E$4),1,0)</f>
        <v>1</v>
      </c>
      <c r="I1067" s="2">
        <f>IF(GI_Report!$C$6="All",1,IF(C1067=GI_Report!$C$6,1,0))</f>
        <v>1</v>
      </c>
      <c r="J1067" s="2">
        <f>IF(GI_Report!$F$6="All",1,IF(E1067=GI_Report!$F$6,1,0))</f>
        <v>1</v>
      </c>
      <c r="K1067" s="2">
        <f>IF(AND(H1067=1,I1067=1,J1067=1),COUNTIFS($H$2:H1067,1,$I$2:I1067,1,$J$2:J1067,1),"")</f>
        <v>164</v>
      </c>
    </row>
    <row r="1068" spans="1:11" ht="14.5" x14ac:dyDescent="0.35">
      <c r="A1068" s="2" t="s">
        <v>3128</v>
      </c>
      <c r="B1068" s="5">
        <v>46055</v>
      </c>
      <c r="C1068" s="2" t="s">
        <v>2027</v>
      </c>
      <c r="D1068" s="2" t="s">
        <v>173</v>
      </c>
      <c r="E1068" s="3" t="s">
        <v>174</v>
      </c>
      <c r="F1068" s="2">
        <v>36</v>
      </c>
      <c r="G1068" s="2" t="s">
        <v>121</v>
      </c>
      <c r="H1068" s="2">
        <f>IF(AND(B1068&gt;=GI_Report!$C$4,B1068&lt;=GI_Report!$E$4),1,0)</f>
        <v>1</v>
      </c>
      <c r="I1068" s="2">
        <f>IF(GI_Report!$C$6="All",1,IF(C1068=GI_Report!$C$6,1,0))</f>
        <v>1</v>
      </c>
      <c r="J1068" s="2">
        <f>IF(GI_Report!$F$6="All",1,IF(E1068=GI_Report!$F$6,1,0))</f>
        <v>1</v>
      </c>
      <c r="K1068" s="2">
        <f>IF(AND(H1068=1,I1068=1,J1068=1),COUNTIFS($H$2:H1068,1,$I$2:I1068,1,$J$2:J1068,1),"")</f>
        <v>165</v>
      </c>
    </row>
    <row r="1069" spans="1:11" ht="14.5" x14ac:dyDescent="0.35">
      <c r="A1069" s="2" t="s">
        <v>3129</v>
      </c>
      <c r="B1069" s="5">
        <v>46080</v>
      </c>
      <c r="C1069" s="2" t="s">
        <v>2171</v>
      </c>
      <c r="D1069" s="2" t="s">
        <v>433</v>
      </c>
      <c r="E1069" s="3" t="s">
        <v>434</v>
      </c>
      <c r="F1069" s="2">
        <v>20</v>
      </c>
      <c r="G1069" s="2" t="s">
        <v>121</v>
      </c>
      <c r="H1069" s="2">
        <f>IF(AND(B1069&gt;=GI_Report!$C$4,B1069&lt;=GI_Report!$E$4),1,0)</f>
        <v>1</v>
      </c>
      <c r="I1069" s="2">
        <f>IF(GI_Report!$C$6="All",1,IF(C1069=GI_Report!$C$6,1,0))</f>
        <v>1</v>
      </c>
      <c r="J1069" s="2">
        <f>IF(GI_Report!$F$6="All",1,IF(E1069=GI_Report!$F$6,1,0))</f>
        <v>1</v>
      </c>
      <c r="K1069" s="2">
        <f>IF(AND(H1069=1,I1069=1,J1069=1),COUNTIFS($H$2:H1069,1,$I$2:I1069,1,$J$2:J1069,1),"")</f>
        <v>166</v>
      </c>
    </row>
    <row r="1070" spans="1:11" ht="14.5" x14ac:dyDescent="0.35">
      <c r="A1070" s="2" t="s">
        <v>3130</v>
      </c>
      <c r="B1070" s="5">
        <v>46168</v>
      </c>
      <c r="C1070" s="2" t="s">
        <v>2047</v>
      </c>
      <c r="D1070" s="2" t="s">
        <v>39</v>
      </c>
      <c r="E1070" s="3" t="s">
        <v>40</v>
      </c>
      <c r="F1070" s="2">
        <v>10</v>
      </c>
      <c r="G1070" s="2" t="s">
        <v>15</v>
      </c>
      <c r="H1070" s="2">
        <f>IF(AND(B1070&gt;=GI_Report!$C$4,B1070&lt;=GI_Report!$E$4),1,0)</f>
        <v>0</v>
      </c>
      <c r="I1070" s="2">
        <f>IF(GI_Report!$C$6="All",1,IF(C1070=GI_Report!$C$6,1,0))</f>
        <v>1</v>
      </c>
      <c r="J1070" s="2">
        <f>IF(GI_Report!$F$6="All",1,IF(E1070=GI_Report!$F$6,1,0))</f>
        <v>1</v>
      </c>
      <c r="K1070" s="2" t="str">
        <f>IF(AND(H1070=1,I1070=1,J1070=1),COUNTIFS($H$2:H1070,1,$I$2:I1070,1,$J$2:J1070,1),"")</f>
        <v/>
      </c>
    </row>
    <row r="1071" spans="1:11" ht="14.5" x14ac:dyDescent="0.35">
      <c r="A1071" s="2" t="s">
        <v>3131</v>
      </c>
      <c r="B1071" s="5">
        <v>46058</v>
      </c>
      <c r="C1071" s="2" t="s">
        <v>1983</v>
      </c>
      <c r="D1071" s="2" t="s">
        <v>54</v>
      </c>
      <c r="E1071" s="3" t="s">
        <v>55</v>
      </c>
      <c r="F1071" s="2">
        <v>10</v>
      </c>
      <c r="G1071" s="2" t="s">
        <v>15</v>
      </c>
      <c r="H1071" s="2">
        <f>IF(AND(B1071&gt;=GI_Report!$C$4,B1071&lt;=GI_Report!$E$4),1,0)</f>
        <v>1</v>
      </c>
      <c r="I1071" s="2">
        <f>IF(GI_Report!$C$6="All",1,IF(C1071=GI_Report!$C$6,1,0))</f>
        <v>1</v>
      </c>
      <c r="J1071" s="2">
        <f>IF(GI_Report!$F$6="All",1,IF(E1071=GI_Report!$F$6,1,0))</f>
        <v>1</v>
      </c>
      <c r="K1071" s="2">
        <f>IF(AND(H1071=1,I1071=1,J1071=1),COUNTIFS($H$2:H1071,1,$I$2:I1071,1,$J$2:J1071,1),"")</f>
        <v>167</v>
      </c>
    </row>
    <row r="1072" spans="1:11" ht="14.5" x14ac:dyDescent="0.35">
      <c r="A1072" s="2" t="s">
        <v>3132</v>
      </c>
      <c r="B1072" s="5">
        <v>46163</v>
      </c>
      <c r="C1072" s="2" t="s">
        <v>2281</v>
      </c>
      <c r="D1072" s="2" t="s">
        <v>437</v>
      </c>
      <c r="E1072" s="3" t="s">
        <v>438</v>
      </c>
      <c r="F1072" s="2">
        <v>10</v>
      </c>
      <c r="G1072" s="2" t="s">
        <v>121</v>
      </c>
      <c r="H1072" s="2">
        <f>IF(AND(B1072&gt;=GI_Report!$C$4,B1072&lt;=GI_Report!$E$4),1,0)</f>
        <v>0</v>
      </c>
      <c r="I1072" s="2">
        <f>IF(GI_Report!$C$6="All",1,IF(C1072=GI_Report!$C$6,1,0))</f>
        <v>1</v>
      </c>
      <c r="J1072" s="2">
        <f>IF(GI_Report!$F$6="All",1,IF(E1072=GI_Report!$F$6,1,0))</f>
        <v>1</v>
      </c>
      <c r="K1072" s="2" t="str">
        <f>IF(AND(H1072=1,I1072=1,J1072=1),COUNTIFS($H$2:H1072,1,$I$2:I1072,1,$J$2:J1072,1),"")</f>
        <v/>
      </c>
    </row>
    <row r="1073" spans="1:11" ht="14.5" x14ac:dyDescent="0.35">
      <c r="A1073" s="2" t="s">
        <v>3133</v>
      </c>
      <c r="B1073" s="5">
        <v>46028</v>
      </c>
      <c r="C1073" s="2" t="s">
        <v>2089</v>
      </c>
      <c r="D1073" s="2" t="s">
        <v>91</v>
      </c>
      <c r="E1073" s="3" t="s">
        <v>92</v>
      </c>
      <c r="F1073" s="2">
        <v>36</v>
      </c>
      <c r="G1073" s="2" t="s">
        <v>15</v>
      </c>
      <c r="H1073" s="2">
        <f>IF(AND(B1073&gt;=GI_Report!$C$4,B1073&lt;=GI_Report!$E$4),1,0)</f>
        <v>0</v>
      </c>
      <c r="I1073" s="2">
        <f>IF(GI_Report!$C$6="All",1,IF(C1073=GI_Report!$C$6,1,0))</f>
        <v>1</v>
      </c>
      <c r="J1073" s="2">
        <f>IF(GI_Report!$F$6="All",1,IF(E1073=GI_Report!$F$6,1,0))</f>
        <v>1</v>
      </c>
      <c r="K1073" s="2" t="str">
        <f>IF(AND(H1073=1,I1073=1,J1073=1),COUNTIFS($H$2:H1073,1,$I$2:I1073,1,$J$2:J1073,1),"")</f>
        <v/>
      </c>
    </row>
    <row r="1074" spans="1:11" ht="14.5" x14ac:dyDescent="0.35">
      <c r="A1074" s="2" t="s">
        <v>3134</v>
      </c>
      <c r="B1074" s="5">
        <v>46177</v>
      </c>
      <c r="C1074" s="2" t="s">
        <v>2051</v>
      </c>
      <c r="D1074" s="2" t="s">
        <v>397</v>
      </c>
      <c r="E1074" s="3" t="s">
        <v>398</v>
      </c>
      <c r="F1074" s="2">
        <v>36</v>
      </c>
      <c r="G1074" s="2" t="s">
        <v>121</v>
      </c>
      <c r="H1074" s="2">
        <f>IF(AND(B1074&gt;=GI_Report!$C$4,B1074&lt;=GI_Report!$E$4),1,0)</f>
        <v>0</v>
      </c>
      <c r="I1074" s="2">
        <f>IF(GI_Report!$C$6="All",1,IF(C1074=GI_Report!$C$6,1,0))</f>
        <v>1</v>
      </c>
      <c r="J1074" s="2">
        <f>IF(GI_Report!$F$6="All",1,IF(E1074=GI_Report!$F$6,1,0))</f>
        <v>1</v>
      </c>
      <c r="K1074" s="2" t="str">
        <f>IF(AND(H1074=1,I1074=1,J1074=1),COUNTIFS($H$2:H1074,1,$I$2:I1074,1,$J$2:J1074,1),"")</f>
        <v/>
      </c>
    </row>
    <row r="1075" spans="1:11" ht="14.5" x14ac:dyDescent="0.35">
      <c r="A1075" s="2" t="s">
        <v>3135</v>
      </c>
      <c r="B1075" s="5">
        <v>46141</v>
      </c>
      <c r="C1075" s="2" t="s">
        <v>2110</v>
      </c>
      <c r="D1075" s="2" t="s">
        <v>154</v>
      </c>
      <c r="E1075" s="3" t="s">
        <v>155</v>
      </c>
      <c r="F1075" s="2">
        <v>15</v>
      </c>
      <c r="G1075" s="2" t="s">
        <v>121</v>
      </c>
      <c r="H1075" s="2">
        <f>IF(AND(B1075&gt;=GI_Report!$C$4,B1075&lt;=GI_Report!$E$4),1,0)</f>
        <v>0</v>
      </c>
      <c r="I1075" s="2">
        <f>IF(GI_Report!$C$6="All",1,IF(C1075=GI_Report!$C$6,1,0))</f>
        <v>1</v>
      </c>
      <c r="J1075" s="2">
        <f>IF(GI_Report!$F$6="All",1,IF(E1075=GI_Report!$F$6,1,0))</f>
        <v>1</v>
      </c>
      <c r="K1075" s="2" t="str">
        <f>IF(AND(H1075=1,I1075=1,J1075=1),COUNTIFS($H$2:H1075,1,$I$2:I1075,1,$J$2:J1075,1),"")</f>
        <v/>
      </c>
    </row>
    <row r="1076" spans="1:11" ht="14.5" x14ac:dyDescent="0.35">
      <c r="A1076" s="2" t="s">
        <v>3136</v>
      </c>
      <c r="B1076" s="5">
        <v>46103</v>
      </c>
      <c r="C1076" s="2" t="s">
        <v>2060</v>
      </c>
      <c r="D1076" s="2" t="s">
        <v>293</v>
      </c>
      <c r="E1076" s="3" t="s">
        <v>294</v>
      </c>
      <c r="F1076" s="2">
        <v>24</v>
      </c>
      <c r="G1076" s="2" t="s">
        <v>262</v>
      </c>
      <c r="H1076" s="2">
        <f>IF(AND(B1076&gt;=GI_Report!$C$4,B1076&lt;=GI_Report!$E$4),1,0)</f>
        <v>0</v>
      </c>
      <c r="I1076" s="2">
        <f>IF(GI_Report!$C$6="All",1,IF(C1076=GI_Report!$C$6,1,0))</f>
        <v>1</v>
      </c>
      <c r="J1076" s="2">
        <f>IF(GI_Report!$F$6="All",1,IF(E1076=GI_Report!$F$6,1,0))</f>
        <v>1</v>
      </c>
      <c r="K1076" s="2" t="str">
        <f>IF(AND(H1076=1,I1076=1,J1076=1),COUNTIFS($H$2:H1076,1,$I$2:I1076,1,$J$2:J1076,1),"")</f>
        <v/>
      </c>
    </row>
    <row r="1077" spans="1:11" ht="14.5" x14ac:dyDescent="0.35">
      <c r="A1077" s="2" t="s">
        <v>3137</v>
      </c>
      <c r="B1077" s="5">
        <v>46191</v>
      </c>
      <c r="C1077" s="2" t="s">
        <v>2115</v>
      </c>
      <c r="D1077" s="2" t="s">
        <v>100</v>
      </c>
      <c r="E1077" s="3" t="s">
        <v>101</v>
      </c>
      <c r="F1077" s="2">
        <v>24</v>
      </c>
      <c r="G1077" s="2" t="s">
        <v>15</v>
      </c>
      <c r="H1077" s="2">
        <f>IF(AND(B1077&gt;=GI_Report!$C$4,B1077&lt;=GI_Report!$E$4),1,0)</f>
        <v>0</v>
      </c>
      <c r="I1077" s="2">
        <f>IF(GI_Report!$C$6="All",1,IF(C1077=GI_Report!$C$6,1,0))</f>
        <v>1</v>
      </c>
      <c r="J1077" s="2">
        <f>IF(GI_Report!$F$6="All",1,IF(E1077=GI_Report!$F$6,1,0))</f>
        <v>1</v>
      </c>
      <c r="K1077" s="2" t="str">
        <f>IF(AND(H1077=1,I1077=1,J1077=1),COUNTIFS($H$2:H1077,1,$I$2:I1077,1,$J$2:J1077,1),"")</f>
        <v/>
      </c>
    </row>
    <row r="1078" spans="1:11" ht="14.5" x14ac:dyDescent="0.35">
      <c r="A1078" s="2" t="s">
        <v>3138</v>
      </c>
      <c r="B1078" s="5">
        <v>46185</v>
      </c>
      <c r="C1078" s="2" t="s">
        <v>2257</v>
      </c>
      <c r="D1078" s="2" t="s">
        <v>235</v>
      </c>
      <c r="E1078" s="3" t="s">
        <v>236</v>
      </c>
      <c r="F1078" s="2">
        <v>36</v>
      </c>
      <c r="G1078" s="2" t="s">
        <v>121</v>
      </c>
      <c r="H1078" s="2">
        <f>IF(AND(B1078&gt;=GI_Report!$C$4,B1078&lt;=GI_Report!$E$4),1,0)</f>
        <v>0</v>
      </c>
      <c r="I1078" s="2">
        <f>IF(GI_Report!$C$6="All",1,IF(C1078=GI_Report!$C$6,1,0))</f>
        <v>1</v>
      </c>
      <c r="J1078" s="2">
        <f>IF(GI_Report!$F$6="All",1,IF(E1078=GI_Report!$F$6,1,0))</f>
        <v>1</v>
      </c>
      <c r="K1078" s="2" t="str">
        <f>IF(AND(H1078=1,I1078=1,J1078=1),COUNTIFS($H$2:H1078,1,$I$2:I1078,1,$J$2:J1078,1),"")</f>
        <v/>
      </c>
    </row>
    <row r="1079" spans="1:11" ht="14.5" x14ac:dyDescent="0.35">
      <c r="A1079" s="2" t="s">
        <v>3139</v>
      </c>
      <c r="B1079" s="5">
        <v>46057</v>
      </c>
      <c r="C1079" s="2" t="s">
        <v>2158</v>
      </c>
      <c r="D1079" s="2" t="s">
        <v>157</v>
      </c>
      <c r="E1079" s="3" t="s">
        <v>158</v>
      </c>
      <c r="F1079" s="2">
        <v>24</v>
      </c>
      <c r="G1079" s="2" t="s">
        <v>121</v>
      </c>
      <c r="H1079" s="2">
        <f>IF(AND(B1079&gt;=GI_Report!$C$4,B1079&lt;=GI_Report!$E$4),1,0)</f>
        <v>1</v>
      </c>
      <c r="I1079" s="2">
        <f>IF(GI_Report!$C$6="All",1,IF(C1079=GI_Report!$C$6,1,0))</f>
        <v>1</v>
      </c>
      <c r="J1079" s="2">
        <f>IF(GI_Report!$F$6="All",1,IF(E1079=GI_Report!$F$6,1,0))</f>
        <v>1</v>
      </c>
      <c r="K1079" s="2">
        <f>IF(AND(H1079=1,I1079=1,J1079=1),COUNTIFS($H$2:H1079,1,$I$2:I1079,1,$J$2:J1079,1),"")</f>
        <v>168</v>
      </c>
    </row>
    <row r="1080" spans="1:11" ht="14.5" x14ac:dyDescent="0.35">
      <c r="A1080" s="2" t="s">
        <v>3140</v>
      </c>
      <c r="B1080" s="5">
        <v>46063</v>
      </c>
      <c r="C1080" s="2" t="s">
        <v>2035</v>
      </c>
      <c r="D1080" s="2" t="s">
        <v>157</v>
      </c>
      <c r="E1080" s="3" t="s">
        <v>158</v>
      </c>
      <c r="F1080" s="2">
        <v>36</v>
      </c>
      <c r="G1080" s="2" t="s">
        <v>121</v>
      </c>
      <c r="H1080" s="2">
        <f>IF(AND(B1080&gt;=GI_Report!$C$4,B1080&lt;=GI_Report!$E$4),1,0)</f>
        <v>1</v>
      </c>
      <c r="I1080" s="2">
        <f>IF(GI_Report!$C$6="All",1,IF(C1080=GI_Report!$C$6,1,0))</f>
        <v>1</v>
      </c>
      <c r="J1080" s="2">
        <f>IF(GI_Report!$F$6="All",1,IF(E1080=GI_Report!$F$6,1,0))</f>
        <v>1</v>
      </c>
      <c r="K1080" s="2">
        <f>IF(AND(H1080=1,I1080=1,J1080=1),COUNTIFS($H$2:H1080,1,$I$2:I1080,1,$J$2:J1080,1),"")</f>
        <v>169</v>
      </c>
    </row>
    <row r="1081" spans="1:11" ht="14.5" x14ac:dyDescent="0.35">
      <c r="A1081" s="2" t="s">
        <v>3141</v>
      </c>
      <c r="B1081" s="5">
        <v>46200</v>
      </c>
      <c r="C1081" s="2" t="s">
        <v>2346</v>
      </c>
      <c r="D1081" s="2" t="s">
        <v>337</v>
      </c>
      <c r="E1081" s="3" t="s">
        <v>338</v>
      </c>
      <c r="F1081" s="2">
        <v>20</v>
      </c>
      <c r="G1081" s="2" t="s">
        <v>15</v>
      </c>
      <c r="H1081" s="2">
        <f>IF(AND(B1081&gt;=GI_Report!$C$4,B1081&lt;=GI_Report!$E$4),1,0)</f>
        <v>0</v>
      </c>
      <c r="I1081" s="2">
        <f>IF(GI_Report!$C$6="All",1,IF(C1081=GI_Report!$C$6,1,0))</f>
        <v>1</v>
      </c>
      <c r="J1081" s="2">
        <f>IF(GI_Report!$F$6="All",1,IF(E1081=GI_Report!$F$6,1,0))</f>
        <v>1</v>
      </c>
      <c r="K1081" s="2" t="str">
        <f>IF(AND(H1081=1,I1081=1,J1081=1),COUNTIFS($H$2:H1081,1,$I$2:I1081,1,$J$2:J1081,1),"")</f>
        <v/>
      </c>
    </row>
    <row r="1082" spans="1:11" ht="14.5" x14ac:dyDescent="0.35">
      <c r="A1082" s="2" t="s">
        <v>3142</v>
      </c>
      <c r="B1082" s="5">
        <v>46036</v>
      </c>
      <c r="C1082" s="2" t="s">
        <v>2099</v>
      </c>
      <c r="D1082" s="2" t="s">
        <v>17</v>
      </c>
      <c r="E1082" s="3" t="s">
        <v>18</v>
      </c>
      <c r="F1082" s="2">
        <v>48</v>
      </c>
      <c r="G1082" s="2" t="s">
        <v>15</v>
      </c>
      <c r="H1082" s="2">
        <f>IF(AND(B1082&gt;=GI_Report!$C$4,B1082&lt;=GI_Report!$E$4),1,0)</f>
        <v>0</v>
      </c>
      <c r="I1082" s="2">
        <f>IF(GI_Report!$C$6="All",1,IF(C1082=GI_Report!$C$6,1,0))</f>
        <v>1</v>
      </c>
      <c r="J1082" s="2">
        <f>IF(GI_Report!$F$6="All",1,IF(E1082=GI_Report!$F$6,1,0))</f>
        <v>1</v>
      </c>
      <c r="K1082" s="2" t="str">
        <f>IF(AND(H1082=1,I1082=1,J1082=1),COUNTIFS($H$2:H1082,1,$I$2:I1082,1,$J$2:J1082,1),"")</f>
        <v/>
      </c>
    </row>
    <row r="1083" spans="1:11" ht="14.5" x14ac:dyDescent="0.35">
      <c r="A1083" s="2" t="s">
        <v>3143</v>
      </c>
      <c r="B1083" s="5">
        <v>46155</v>
      </c>
      <c r="C1083" s="2" t="s">
        <v>2171</v>
      </c>
      <c r="D1083" s="2" t="s">
        <v>252</v>
      </c>
      <c r="E1083" s="3" t="s">
        <v>253</v>
      </c>
      <c r="F1083" s="2">
        <v>60</v>
      </c>
      <c r="G1083" s="2" t="s">
        <v>121</v>
      </c>
      <c r="H1083" s="2">
        <f>IF(AND(B1083&gt;=GI_Report!$C$4,B1083&lt;=GI_Report!$E$4),1,0)</f>
        <v>0</v>
      </c>
      <c r="I1083" s="2">
        <f>IF(GI_Report!$C$6="All",1,IF(C1083=GI_Report!$C$6,1,0))</f>
        <v>1</v>
      </c>
      <c r="J1083" s="2">
        <f>IF(GI_Report!$F$6="All",1,IF(E1083=GI_Report!$F$6,1,0))</f>
        <v>1</v>
      </c>
      <c r="K1083" s="2" t="str">
        <f>IF(AND(H1083=1,I1083=1,J1083=1),COUNTIFS($H$2:H1083,1,$I$2:I1083,1,$J$2:J1083,1),"")</f>
        <v/>
      </c>
    </row>
    <row r="1084" spans="1:11" ht="14.5" x14ac:dyDescent="0.35">
      <c r="A1084" s="2" t="s">
        <v>3144</v>
      </c>
      <c r="B1084" s="5">
        <v>46146</v>
      </c>
      <c r="C1084" s="2" t="s">
        <v>1989</v>
      </c>
      <c r="D1084" s="2" t="s">
        <v>218</v>
      </c>
      <c r="E1084" s="3" t="s">
        <v>219</v>
      </c>
      <c r="F1084" s="2">
        <v>10</v>
      </c>
      <c r="G1084" s="2" t="s">
        <v>121</v>
      </c>
      <c r="H1084" s="2">
        <f>IF(AND(B1084&gt;=GI_Report!$C$4,B1084&lt;=GI_Report!$E$4),1,0)</f>
        <v>0</v>
      </c>
      <c r="I1084" s="2">
        <f>IF(GI_Report!$C$6="All",1,IF(C1084=GI_Report!$C$6,1,0))</f>
        <v>1</v>
      </c>
      <c r="J1084" s="2">
        <f>IF(GI_Report!$F$6="All",1,IF(E1084=GI_Report!$F$6,1,0))</f>
        <v>1</v>
      </c>
      <c r="K1084" s="2" t="str">
        <f>IF(AND(H1084=1,I1084=1,J1084=1),COUNTIFS($H$2:H1084,1,$I$2:I1084,1,$J$2:J1084,1),"")</f>
        <v/>
      </c>
    </row>
    <row r="1085" spans="1:11" ht="14.5" x14ac:dyDescent="0.35">
      <c r="A1085" s="2" t="s">
        <v>3145</v>
      </c>
      <c r="B1085" s="5">
        <v>46094</v>
      </c>
      <c r="C1085" s="2" t="s">
        <v>2005</v>
      </c>
      <c r="D1085" s="2" t="s">
        <v>415</v>
      </c>
      <c r="E1085" s="3" t="s">
        <v>416</v>
      </c>
      <c r="F1085" s="2">
        <v>12</v>
      </c>
      <c r="G1085" s="2" t="s">
        <v>121</v>
      </c>
      <c r="H1085" s="2">
        <f>IF(AND(B1085&gt;=GI_Report!$C$4,B1085&lt;=GI_Report!$E$4),1,0)</f>
        <v>0</v>
      </c>
      <c r="I1085" s="2">
        <f>IF(GI_Report!$C$6="All",1,IF(C1085=GI_Report!$C$6,1,0))</f>
        <v>1</v>
      </c>
      <c r="J1085" s="2">
        <f>IF(GI_Report!$F$6="All",1,IF(E1085=GI_Report!$F$6,1,0))</f>
        <v>1</v>
      </c>
      <c r="K1085" s="2" t="str">
        <f>IF(AND(H1085=1,I1085=1,J1085=1),COUNTIFS($H$2:H1085,1,$I$2:I1085,1,$J$2:J1085,1),"")</f>
        <v/>
      </c>
    </row>
    <row r="1086" spans="1:11" ht="14.5" x14ac:dyDescent="0.35">
      <c r="A1086" s="2" t="s">
        <v>3146</v>
      </c>
      <c r="B1086" s="5">
        <v>46151</v>
      </c>
      <c r="C1086" s="2" t="s">
        <v>2021</v>
      </c>
      <c r="D1086" s="2" t="s">
        <v>401</v>
      </c>
      <c r="E1086" s="3" t="s">
        <v>402</v>
      </c>
      <c r="F1086" s="2">
        <v>24</v>
      </c>
      <c r="G1086" s="2" t="s">
        <v>121</v>
      </c>
      <c r="H1086" s="2">
        <f>IF(AND(B1086&gt;=GI_Report!$C$4,B1086&lt;=GI_Report!$E$4),1,0)</f>
        <v>0</v>
      </c>
      <c r="I1086" s="2">
        <f>IF(GI_Report!$C$6="All",1,IF(C1086=GI_Report!$C$6,1,0))</f>
        <v>1</v>
      </c>
      <c r="J1086" s="2">
        <f>IF(GI_Report!$F$6="All",1,IF(E1086=GI_Report!$F$6,1,0))</f>
        <v>1</v>
      </c>
      <c r="K1086" s="2" t="str">
        <f>IF(AND(H1086=1,I1086=1,J1086=1),COUNTIFS($H$2:H1086,1,$I$2:I1086,1,$J$2:J1086,1),"")</f>
        <v/>
      </c>
    </row>
    <row r="1087" spans="1:11" ht="14.5" x14ac:dyDescent="0.35">
      <c r="A1087" s="2" t="s">
        <v>3147</v>
      </c>
      <c r="B1087" s="5">
        <v>46137</v>
      </c>
      <c r="C1087" s="2" t="s">
        <v>2319</v>
      </c>
      <c r="D1087" s="2" t="s">
        <v>335</v>
      </c>
      <c r="E1087" s="3" t="s">
        <v>336</v>
      </c>
      <c r="F1087" s="2">
        <v>20</v>
      </c>
      <c r="G1087" s="2" t="s">
        <v>15</v>
      </c>
      <c r="H1087" s="2">
        <f>IF(AND(B1087&gt;=GI_Report!$C$4,B1087&lt;=GI_Report!$E$4),1,0)</f>
        <v>0</v>
      </c>
      <c r="I1087" s="2">
        <f>IF(GI_Report!$C$6="All",1,IF(C1087=GI_Report!$C$6,1,0))</f>
        <v>1</v>
      </c>
      <c r="J1087" s="2">
        <f>IF(GI_Report!$F$6="All",1,IF(E1087=GI_Report!$F$6,1,0))</f>
        <v>1</v>
      </c>
      <c r="K1087" s="2" t="str">
        <f>IF(AND(H1087=1,I1087=1,J1087=1),COUNTIFS($H$2:H1087,1,$I$2:I1087,1,$J$2:J1087,1),"")</f>
        <v/>
      </c>
    </row>
    <row r="1088" spans="1:11" ht="14.5" x14ac:dyDescent="0.35">
      <c r="A1088" s="2" t="s">
        <v>3148</v>
      </c>
      <c r="B1088" s="5">
        <v>46093</v>
      </c>
      <c r="C1088" s="2" t="s">
        <v>2065</v>
      </c>
      <c r="D1088" s="2" t="s">
        <v>180</v>
      </c>
      <c r="E1088" s="3" t="s">
        <v>181</v>
      </c>
      <c r="F1088" s="2">
        <v>24</v>
      </c>
      <c r="G1088" s="2" t="s">
        <v>121</v>
      </c>
      <c r="H1088" s="2">
        <f>IF(AND(B1088&gt;=GI_Report!$C$4,B1088&lt;=GI_Report!$E$4),1,0)</f>
        <v>0</v>
      </c>
      <c r="I1088" s="2">
        <f>IF(GI_Report!$C$6="All",1,IF(C1088=GI_Report!$C$6,1,0))</f>
        <v>1</v>
      </c>
      <c r="J1088" s="2">
        <f>IF(GI_Report!$F$6="All",1,IF(E1088=GI_Report!$F$6,1,0))</f>
        <v>1</v>
      </c>
      <c r="K1088" s="2" t="str">
        <f>IF(AND(H1088=1,I1088=1,J1088=1),COUNTIFS($H$2:H1088,1,$I$2:I1088,1,$J$2:J1088,1),"")</f>
        <v/>
      </c>
    </row>
    <row r="1089" spans="1:11" ht="14.5" x14ac:dyDescent="0.35">
      <c r="A1089" s="2" t="s">
        <v>3149</v>
      </c>
      <c r="B1089" s="5">
        <v>46143</v>
      </c>
      <c r="C1089" s="2" t="s">
        <v>2108</v>
      </c>
      <c r="D1089" s="2" t="s">
        <v>221</v>
      </c>
      <c r="E1089" s="3" t="s">
        <v>222</v>
      </c>
      <c r="F1089" s="2">
        <v>24</v>
      </c>
      <c r="G1089" s="2" t="s">
        <v>121</v>
      </c>
      <c r="H1089" s="2">
        <f>IF(AND(B1089&gt;=GI_Report!$C$4,B1089&lt;=GI_Report!$E$4),1,0)</f>
        <v>0</v>
      </c>
      <c r="I1089" s="2">
        <f>IF(GI_Report!$C$6="All",1,IF(C1089=GI_Report!$C$6,1,0))</f>
        <v>1</v>
      </c>
      <c r="J1089" s="2">
        <f>IF(GI_Report!$F$6="All",1,IF(E1089=GI_Report!$F$6,1,0))</f>
        <v>1</v>
      </c>
      <c r="K1089" s="2" t="str">
        <f>IF(AND(H1089=1,I1089=1,J1089=1),COUNTIFS($H$2:H1089,1,$I$2:I1089,1,$J$2:J1089,1),"")</f>
        <v/>
      </c>
    </row>
    <row r="1090" spans="1:11" ht="14.5" x14ac:dyDescent="0.35">
      <c r="A1090" s="2" t="s">
        <v>3150</v>
      </c>
      <c r="B1090" s="5">
        <v>46032</v>
      </c>
      <c r="C1090" s="2" t="s">
        <v>2081</v>
      </c>
      <c r="D1090" s="2" t="s">
        <v>110</v>
      </c>
      <c r="E1090" s="3" t="s">
        <v>111</v>
      </c>
      <c r="F1090" s="2">
        <v>36</v>
      </c>
      <c r="G1090" s="2" t="s">
        <v>15</v>
      </c>
      <c r="H1090" s="2">
        <f>IF(AND(B1090&gt;=GI_Report!$C$4,B1090&lt;=GI_Report!$E$4),1,0)</f>
        <v>0</v>
      </c>
      <c r="I1090" s="2">
        <f>IF(GI_Report!$C$6="All",1,IF(C1090=GI_Report!$C$6,1,0))</f>
        <v>1</v>
      </c>
      <c r="J1090" s="2">
        <f>IF(GI_Report!$F$6="All",1,IF(E1090=GI_Report!$F$6,1,0))</f>
        <v>1</v>
      </c>
      <c r="K1090" s="2" t="str">
        <f>IF(AND(H1090=1,I1090=1,J1090=1),COUNTIFS($H$2:H1090,1,$I$2:I1090,1,$J$2:J1090,1),"")</f>
        <v/>
      </c>
    </row>
    <row r="1091" spans="1:11" ht="14.5" x14ac:dyDescent="0.35">
      <c r="A1091" s="2" t="s">
        <v>3151</v>
      </c>
      <c r="B1091" s="5">
        <v>46046</v>
      </c>
      <c r="C1091" s="2" t="s">
        <v>2148</v>
      </c>
      <c r="D1091" s="2" t="s">
        <v>363</v>
      </c>
      <c r="E1091" s="3" t="s">
        <v>364</v>
      </c>
      <c r="F1091" s="2">
        <v>10</v>
      </c>
      <c r="G1091" s="2" t="s">
        <v>15</v>
      </c>
      <c r="H1091" s="2">
        <f>IF(AND(B1091&gt;=GI_Report!$C$4,B1091&lt;=GI_Report!$E$4),1,0)</f>
        <v>0</v>
      </c>
      <c r="I1091" s="2">
        <f>IF(GI_Report!$C$6="All",1,IF(C1091=GI_Report!$C$6,1,0))</f>
        <v>1</v>
      </c>
      <c r="J1091" s="2">
        <f>IF(GI_Report!$F$6="All",1,IF(E1091=GI_Report!$F$6,1,0))</f>
        <v>1</v>
      </c>
      <c r="K1091" s="2" t="str">
        <f>IF(AND(H1091=1,I1091=1,J1091=1),COUNTIFS($H$2:H1091,1,$I$2:I1091,1,$J$2:J1091,1),"")</f>
        <v/>
      </c>
    </row>
    <row r="1092" spans="1:11" ht="14.5" x14ac:dyDescent="0.35">
      <c r="A1092" s="2" t="s">
        <v>3152</v>
      </c>
      <c r="B1092" s="5">
        <v>46120</v>
      </c>
      <c r="C1092" s="2" t="s">
        <v>2257</v>
      </c>
      <c r="D1092" s="2" t="s">
        <v>125</v>
      </c>
      <c r="E1092" s="3" t="s">
        <v>126</v>
      </c>
      <c r="F1092" s="2">
        <v>10</v>
      </c>
      <c r="G1092" s="2" t="s">
        <v>121</v>
      </c>
      <c r="H1092" s="2">
        <f>IF(AND(B1092&gt;=GI_Report!$C$4,B1092&lt;=GI_Report!$E$4),1,0)</f>
        <v>0</v>
      </c>
      <c r="I1092" s="2">
        <f>IF(GI_Report!$C$6="All",1,IF(C1092=GI_Report!$C$6,1,0))</f>
        <v>1</v>
      </c>
      <c r="J1092" s="2">
        <f>IF(GI_Report!$F$6="All",1,IF(E1092=GI_Report!$F$6,1,0))</f>
        <v>1</v>
      </c>
      <c r="K1092" s="2" t="str">
        <f>IF(AND(H1092=1,I1092=1,J1092=1),COUNTIFS($H$2:H1092,1,$I$2:I1092,1,$J$2:J1092,1),"")</f>
        <v/>
      </c>
    </row>
    <row r="1093" spans="1:11" ht="14.5" x14ac:dyDescent="0.35">
      <c r="A1093" s="2" t="s">
        <v>3153</v>
      </c>
      <c r="B1093" s="5">
        <v>46070</v>
      </c>
      <c r="C1093" s="2" t="s">
        <v>2060</v>
      </c>
      <c r="D1093" s="2" t="s">
        <v>450</v>
      </c>
      <c r="E1093" s="3" t="s">
        <v>451</v>
      </c>
      <c r="F1093" s="2">
        <v>12</v>
      </c>
      <c r="G1093" s="2" t="s">
        <v>121</v>
      </c>
      <c r="H1093" s="2">
        <f>IF(AND(B1093&gt;=GI_Report!$C$4,B1093&lt;=GI_Report!$E$4),1,0)</f>
        <v>1</v>
      </c>
      <c r="I1093" s="2">
        <f>IF(GI_Report!$C$6="All",1,IF(C1093=GI_Report!$C$6,1,0))</f>
        <v>1</v>
      </c>
      <c r="J1093" s="2">
        <f>IF(GI_Report!$F$6="All",1,IF(E1093=GI_Report!$F$6,1,0))</f>
        <v>1</v>
      </c>
      <c r="K1093" s="2">
        <f>IF(AND(H1093=1,I1093=1,J1093=1),COUNTIFS($H$2:H1093,1,$I$2:I1093,1,$J$2:J1093,1),"")</f>
        <v>170</v>
      </c>
    </row>
    <row r="1094" spans="1:11" ht="14.5" x14ac:dyDescent="0.35">
      <c r="A1094" s="2" t="s">
        <v>3154</v>
      </c>
      <c r="B1094" s="5">
        <v>46097</v>
      </c>
      <c r="C1094" s="2" t="s">
        <v>2005</v>
      </c>
      <c r="D1094" s="2" t="s">
        <v>196</v>
      </c>
      <c r="E1094" s="3" t="s">
        <v>197</v>
      </c>
      <c r="F1094" s="2">
        <v>30</v>
      </c>
      <c r="G1094" s="2" t="s">
        <v>121</v>
      </c>
      <c r="H1094" s="2">
        <f>IF(AND(B1094&gt;=GI_Report!$C$4,B1094&lt;=GI_Report!$E$4),1,0)</f>
        <v>0</v>
      </c>
      <c r="I1094" s="2">
        <f>IF(GI_Report!$C$6="All",1,IF(C1094=GI_Report!$C$6,1,0))</f>
        <v>1</v>
      </c>
      <c r="J1094" s="2">
        <f>IF(GI_Report!$F$6="All",1,IF(E1094=GI_Report!$F$6,1,0))</f>
        <v>1</v>
      </c>
      <c r="K1094" s="2" t="str">
        <f>IF(AND(H1094=1,I1094=1,J1094=1),COUNTIFS($H$2:H1094,1,$I$2:I1094,1,$J$2:J1094,1),"")</f>
        <v/>
      </c>
    </row>
    <row r="1095" spans="1:11" ht="14.5" x14ac:dyDescent="0.35">
      <c r="A1095" s="2" t="s">
        <v>3155</v>
      </c>
      <c r="B1095" s="5">
        <v>46173</v>
      </c>
      <c r="C1095" s="2" t="s">
        <v>2241</v>
      </c>
      <c r="D1095" s="2" t="s">
        <v>39</v>
      </c>
      <c r="E1095" s="3" t="s">
        <v>40</v>
      </c>
      <c r="F1095" s="2">
        <v>10</v>
      </c>
      <c r="G1095" s="2" t="s">
        <v>15</v>
      </c>
      <c r="H1095" s="2">
        <f>IF(AND(B1095&gt;=GI_Report!$C$4,B1095&lt;=GI_Report!$E$4),1,0)</f>
        <v>0</v>
      </c>
      <c r="I1095" s="2">
        <f>IF(GI_Report!$C$6="All",1,IF(C1095=GI_Report!$C$6,1,0))</f>
        <v>1</v>
      </c>
      <c r="J1095" s="2">
        <f>IF(GI_Report!$F$6="All",1,IF(E1095=GI_Report!$F$6,1,0))</f>
        <v>1</v>
      </c>
      <c r="K1095" s="2" t="str">
        <f>IF(AND(H1095=1,I1095=1,J1095=1),COUNTIFS($H$2:H1095,1,$I$2:I1095,1,$J$2:J1095,1),"")</f>
        <v/>
      </c>
    </row>
    <row r="1096" spans="1:11" ht="14.5" x14ac:dyDescent="0.35">
      <c r="A1096" s="2" t="s">
        <v>3156</v>
      </c>
      <c r="B1096" s="5">
        <v>46037</v>
      </c>
      <c r="C1096" s="2" t="s">
        <v>2035</v>
      </c>
      <c r="D1096" s="2" t="s">
        <v>204</v>
      </c>
      <c r="E1096" s="3" t="s">
        <v>205</v>
      </c>
      <c r="F1096" s="2">
        <v>60</v>
      </c>
      <c r="G1096" s="2" t="s">
        <v>121</v>
      </c>
      <c r="H1096" s="2">
        <f>IF(AND(B1096&gt;=GI_Report!$C$4,B1096&lt;=GI_Report!$E$4),1,0)</f>
        <v>0</v>
      </c>
      <c r="I1096" s="2">
        <f>IF(GI_Report!$C$6="All",1,IF(C1096=GI_Report!$C$6,1,0))</f>
        <v>1</v>
      </c>
      <c r="J1096" s="2">
        <f>IF(GI_Report!$F$6="All",1,IF(E1096=GI_Report!$F$6,1,0))</f>
        <v>1</v>
      </c>
      <c r="K1096" s="2" t="str">
        <f>IF(AND(H1096=1,I1096=1,J1096=1),COUNTIFS($H$2:H1096,1,$I$2:I1096,1,$J$2:J1096,1),"")</f>
        <v/>
      </c>
    </row>
    <row r="1097" spans="1:11" ht="14.5" x14ac:dyDescent="0.35">
      <c r="A1097" s="2" t="s">
        <v>3157</v>
      </c>
      <c r="B1097" s="5">
        <v>46095</v>
      </c>
      <c r="C1097" s="2" t="s">
        <v>2218</v>
      </c>
      <c r="D1097" s="2" t="s">
        <v>318</v>
      </c>
      <c r="E1097" s="3" t="s">
        <v>319</v>
      </c>
      <c r="F1097" s="2">
        <v>24</v>
      </c>
      <c r="G1097" s="2" t="s">
        <v>15</v>
      </c>
      <c r="H1097" s="2">
        <f>IF(AND(B1097&gt;=GI_Report!$C$4,B1097&lt;=GI_Report!$E$4),1,0)</f>
        <v>0</v>
      </c>
      <c r="I1097" s="2">
        <f>IF(GI_Report!$C$6="All",1,IF(C1097=GI_Report!$C$6,1,0))</f>
        <v>1</v>
      </c>
      <c r="J1097" s="2">
        <f>IF(GI_Report!$F$6="All",1,IF(E1097=GI_Report!$F$6,1,0))</f>
        <v>1</v>
      </c>
      <c r="K1097" s="2" t="str">
        <f>IF(AND(H1097=1,I1097=1,J1097=1),COUNTIFS($H$2:H1097,1,$I$2:I1097,1,$J$2:J1097,1),"")</f>
        <v/>
      </c>
    </row>
    <row r="1098" spans="1:11" ht="14.5" x14ac:dyDescent="0.35">
      <c r="A1098" s="2" t="s">
        <v>3158</v>
      </c>
      <c r="B1098" s="5">
        <v>46087</v>
      </c>
      <c r="C1098" s="2" t="s">
        <v>2120</v>
      </c>
      <c r="D1098" s="2" t="s">
        <v>365</v>
      </c>
      <c r="E1098" s="3" t="s">
        <v>366</v>
      </c>
      <c r="F1098" s="2">
        <v>24</v>
      </c>
      <c r="G1098" s="2" t="s">
        <v>15</v>
      </c>
      <c r="H1098" s="2">
        <f>IF(AND(B1098&gt;=GI_Report!$C$4,B1098&lt;=GI_Report!$E$4),1,0)</f>
        <v>0</v>
      </c>
      <c r="I1098" s="2">
        <f>IF(GI_Report!$C$6="All",1,IF(C1098=GI_Report!$C$6,1,0))</f>
        <v>1</v>
      </c>
      <c r="J1098" s="2">
        <f>IF(GI_Report!$F$6="All",1,IF(E1098=GI_Report!$F$6,1,0))</f>
        <v>1</v>
      </c>
      <c r="K1098" s="2" t="str">
        <f>IF(AND(H1098=1,I1098=1,J1098=1),COUNTIFS($H$2:H1098,1,$I$2:I1098,1,$J$2:J1098,1),"")</f>
        <v/>
      </c>
    </row>
    <row r="1099" spans="1:11" ht="14.5" x14ac:dyDescent="0.35">
      <c r="A1099" s="2" t="s">
        <v>3159</v>
      </c>
      <c r="B1099" s="5">
        <v>46099</v>
      </c>
      <c r="C1099" s="2" t="s">
        <v>2218</v>
      </c>
      <c r="D1099" s="2" t="s">
        <v>472</v>
      </c>
      <c r="E1099" s="3" t="s">
        <v>473</v>
      </c>
      <c r="F1099" s="2">
        <v>12</v>
      </c>
      <c r="G1099" s="2" t="s">
        <v>121</v>
      </c>
      <c r="H1099" s="2">
        <f>IF(AND(B1099&gt;=GI_Report!$C$4,B1099&lt;=GI_Report!$E$4),1,0)</f>
        <v>0</v>
      </c>
      <c r="I1099" s="2">
        <f>IF(GI_Report!$C$6="All",1,IF(C1099=GI_Report!$C$6,1,0))</f>
        <v>1</v>
      </c>
      <c r="J1099" s="2">
        <f>IF(GI_Report!$F$6="All",1,IF(E1099=GI_Report!$F$6,1,0))</f>
        <v>1</v>
      </c>
      <c r="K1099" s="2" t="str">
        <f>IF(AND(H1099=1,I1099=1,J1099=1),COUNTIFS($H$2:H1099,1,$I$2:I1099,1,$J$2:J1099,1),"")</f>
        <v/>
      </c>
    </row>
    <row r="1100" spans="1:11" ht="14.5" x14ac:dyDescent="0.35">
      <c r="A1100" s="2" t="s">
        <v>3160</v>
      </c>
      <c r="B1100" s="5">
        <v>46033</v>
      </c>
      <c r="C1100" s="2" t="s">
        <v>2027</v>
      </c>
      <c r="D1100" s="2" t="s">
        <v>139</v>
      </c>
      <c r="E1100" s="3" t="s">
        <v>140</v>
      </c>
      <c r="F1100" s="2">
        <v>20</v>
      </c>
      <c r="G1100" s="2" t="s">
        <v>121</v>
      </c>
      <c r="H1100" s="2">
        <f>IF(AND(B1100&gt;=GI_Report!$C$4,B1100&lt;=GI_Report!$E$4),1,0)</f>
        <v>0</v>
      </c>
      <c r="I1100" s="2">
        <f>IF(GI_Report!$C$6="All",1,IF(C1100=GI_Report!$C$6,1,0))</f>
        <v>1</v>
      </c>
      <c r="J1100" s="2">
        <f>IF(GI_Report!$F$6="All",1,IF(E1100=GI_Report!$F$6,1,0))</f>
        <v>1</v>
      </c>
      <c r="K1100" s="2" t="str">
        <f>IF(AND(H1100=1,I1100=1,J1100=1),COUNTIFS($H$2:H1100,1,$I$2:I1100,1,$J$2:J1100,1),"")</f>
        <v/>
      </c>
    </row>
    <row r="1101" spans="1:11" ht="14.5" x14ac:dyDescent="0.35">
      <c r="A1101" s="2" t="s">
        <v>3161</v>
      </c>
      <c r="B1101" s="5">
        <v>46052</v>
      </c>
      <c r="C1101" s="2" t="s">
        <v>2025</v>
      </c>
      <c r="D1101" s="2" t="s">
        <v>210</v>
      </c>
      <c r="E1101" s="3" t="s">
        <v>211</v>
      </c>
      <c r="F1101" s="2">
        <v>10</v>
      </c>
      <c r="G1101" s="2" t="s">
        <v>121</v>
      </c>
      <c r="H1101" s="2">
        <f>IF(AND(B1101&gt;=GI_Report!$C$4,B1101&lt;=GI_Report!$E$4),1,0)</f>
        <v>0</v>
      </c>
      <c r="I1101" s="2">
        <f>IF(GI_Report!$C$6="All",1,IF(C1101=GI_Report!$C$6,1,0))</f>
        <v>1</v>
      </c>
      <c r="J1101" s="2">
        <f>IF(GI_Report!$F$6="All",1,IF(E1101=GI_Report!$F$6,1,0))</f>
        <v>1</v>
      </c>
      <c r="K1101" s="2" t="str">
        <f>IF(AND(H1101=1,I1101=1,J1101=1),COUNTIFS($H$2:H1101,1,$I$2:I1101,1,$J$2:J1101,1),"")</f>
        <v/>
      </c>
    </row>
    <row r="1102" spans="1:11" ht="14.5" x14ac:dyDescent="0.35">
      <c r="A1102" s="2" t="s">
        <v>3162</v>
      </c>
      <c r="B1102" s="5">
        <v>46055</v>
      </c>
      <c r="C1102" s="2" t="s">
        <v>2097</v>
      </c>
      <c r="D1102" s="2" t="s">
        <v>170</v>
      </c>
      <c r="E1102" s="3" t="s">
        <v>171</v>
      </c>
      <c r="F1102" s="2">
        <v>30</v>
      </c>
      <c r="G1102" s="2" t="s">
        <v>121</v>
      </c>
      <c r="H1102" s="2">
        <f>IF(AND(B1102&gt;=GI_Report!$C$4,B1102&lt;=GI_Report!$E$4),1,0)</f>
        <v>1</v>
      </c>
      <c r="I1102" s="2">
        <f>IF(GI_Report!$C$6="All",1,IF(C1102=GI_Report!$C$6,1,0))</f>
        <v>1</v>
      </c>
      <c r="J1102" s="2">
        <f>IF(GI_Report!$F$6="All",1,IF(E1102=GI_Report!$F$6,1,0))</f>
        <v>1</v>
      </c>
      <c r="K1102" s="2">
        <f>IF(AND(H1102=1,I1102=1,J1102=1),COUNTIFS($H$2:H1102,1,$I$2:I1102,1,$J$2:J1102,1),"")</f>
        <v>171</v>
      </c>
    </row>
    <row r="1103" spans="1:11" ht="14.5" x14ac:dyDescent="0.35">
      <c r="A1103" s="2" t="s">
        <v>3163</v>
      </c>
      <c r="B1103" s="5">
        <v>46074</v>
      </c>
      <c r="C1103" s="2" t="s">
        <v>2060</v>
      </c>
      <c r="D1103" s="2" t="s">
        <v>134</v>
      </c>
      <c r="E1103" s="3" t="s">
        <v>135</v>
      </c>
      <c r="F1103" s="2">
        <v>36</v>
      </c>
      <c r="G1103" s="2" t="s">
        <v>121</v>
      </c>
      <c r="H1103" s="2">
        <f>IF(AND(B1103&gt;=GI_Report!$C$4,B1103&lt;=GI_Report!$E$4),1,0)</f>
        <v>1</v>
      </c>
      <c r="I1103" s="2">
        <f>IF(GI_Report!$C$6="All",1,IF(C1103=GI_Report!$C$6,1,0))</f>
        <v>1</v>
      </c>
      <c r="J1103" s="2">
        <f>IF(GI_Report!$F$6="All",1,IF(E1103=GI_Report!$F$6,1,0))</f>
        <v>1</v>
      </c>
      <c r="K1103" s="2">
        <f>IF(AND(H1103=1,I1103=1,J1103=1),COUNTIFS($H$2:H1103,1,$I$2:I1103,1,$J$2:J1103,1),"")</f>
        <v>172</v>
      </c>
    </row>
    <row r="1104" spans="1:11" ht="14.5" x14ac:dyDescent="0.35">
      <c r="A1104" s="2" t="s">
        <v>3164</v>
      </c>
      <c r="B1104" s="5">
        <v>46159</v>
      </c>
      <c r="C1104" s="2" t="s">
        <v>2051</v>
      </c>
      <c r="D1104" s="2" t="s">
        <v>254</v>
      </c>
      <c r="E1104" s="3" t="s">
        <v>255</v>
      </c>
      <c r="F1104" s="2">
        <v>15</v>
      </c>
      <c r="G1104" s="2" t="s">
        <v>121</v>
      </c>
      <c r="H1104" s="2">
        <f>IF(AND(B1104&gt;=GI_Report!$C$4,B1104&lt;=GI_Report!$E$4),1,0)</f>
        <v>0</v>
      </c>
      <c r="I1104" s="2">
        <f>IF(GI_Report!$C$6="All",1,IF(C1104=GI_Report!$C$6,1,0))</f>
        <v>1</v>
      </c>
      <c r="J1104" s="2">
        <f>IF(GI_Report!$F$6="All",1,IF(E1104=GI_Report!$F$6,1,0))</f>
        <v>1</v>
      </c>
      <c r="K1104" s="2" t="str">
        <f>IF(AND(H1104=1,I1104=1,J1104=1),COUNTIFS($H$2:H1104,1,$I$2:I1104,1,$J$2:J1104,1),"")</f>
        <v/>
      </c>
    </row>
    <row r="1105" spans="1:11" ht="14.5" x14ac:dyDescent="0.35">
      <c r="A1105" s="2" t="s">
        <v>3165</v>
      </c>
      <c r="B1105" s="5">
        <v>46066</v>
      </c>
      <c r="C1105" s="2" t="s">
        <v>2065</v>
      </c>
      <c r="D1105" s="2" t="s">
        <v>365</v>
      </c>
      <c r="E1105" s="3" t="s">
        <v>366</v>
      </c>
      <c r="F1105" s="2">
        <v>36</v>
      </c>
      <c r="G1105" s="2" t="s">
        <v>15</v>
      </c>
      <c r="H1105" s="2">
        <f>IF(AND(B1105&gt;=GI_Report!$C$4,B1105&lt;=GI_Report!$E$4),1,0)</f>
        <v>1</v>
      </c>
      <c r="I1105" s="2">
        <f>IF(GI_Report!$C$6="All",1,IF(C1105=GI_Report!$C$6,1,0))</f>
        <v>1</v>
      </c>
      <c r="J1105" s="2">
        <f>IF(GI_Report!$F$6="All",1,IF(E1105=GI_Report!$F$6,1,0))</f>
        <v>1</v>
      </c>
      <c r="K1105" s="2">
        <f>IF(AND(H1105=1,I1105=1,J1105=1),COUNTIFS($H$2:H1105,1,$I$2:I1105,1,$J$2:J1105,1),"")</f>
        <v>173</v>
      </c>
    </row>
    <row r="1106" spans="1:11" ht="14.5" x14ac:dyDescent="0.35">
      <c r="A1106" s="2" t="s">
        <v>3166</v>
      </c>
      <c r="B1106" s="5">
        <v>46203</v>
      </c>
      <c r="C1106" s="2" t="s">
        <v>2112</v>
      </c>
      <c r="D1106" s="2" t="s">
        <v>448</v>
      </c>
      <c r="E1106" s="3" t="s">
        <v>449</v>
      </c>
      <c r="F1106" s="2">
        <v>20</v>
      </c>
      <c r="G1106" s="2" t="s">
        <v>121</v>
      </c>
      <c r="H1106" s="2">
        <f>IF(AND(B1106&gt;=GI_Report!$C$4,B1106&lt;=GI_Report!$E$4),1,0)</f>
        <v>0</v>
      </c>
      <c r="I1106" s="2">
        <f>IF(GI_Report!$C$6="All",1,IF(C1106=GI_Report!$C$6,1,0))</f>
        <v>1</v>
      </c>
      <c r="J1106" s="2">
        <f>IF(GI_Report!$F$6="All",1,IF(E1106=GI_Report!$F$6,1,0))</f>
        <v>1</v>
      </c>
      <c r="K1106" s="2" t="str">
        <f>IF(AND(H1106=1,I1106=1,J1106=1),COUNTIFS($H$2:H1106,1,$I$2:I1106,1,$J$2:J1106,1),"")</f>
        <v/>
      </c>
    </row>
    <row r="1107" spans="1:11" ht="14.5" x14ac:dyDescent="0.35">
      <c r="A1107" s="2" t="s">
        <v>3167</v>
      </c>
      <c r="B1107" s="5">
        <v>46190</v>
      </c>
      <c r="C1107" s="2" t="s">
        <v>2035</v>
      </c>
      <c r="D1107" s="2" t="s">
        <v>84</v>
      </c>
      <c r="E1107" s="3" t="s">
        <v>85</v>
      </c>
      <c r="F1107" s="2">
        <v>24</v>
      </c>
      <c r="G1107" s="2" t="s">
        <v>15</v>
      </c>
      <c r="H1107" s="2">
        <f>IF(AND(B1107&gt;=GI_Report!$C$4,B1107&lt;=GI_Report!$E$4),1,0)</f>
        <v>0</v>
      </c>
      <c r="I1107" s="2">
        <f>IF(GI_Report!$C$6="All",1,IF(C1107=GI_Report!$C$6,1,0))</f>
        <v>1</v>
      </c>
      <c r="J1107" s="2">
        <f>IF(GI_Report!$F$6="All",1,IF(E1107=GI_Report!$F$6,1,0))</f>
        <v>1</v>
      </c>
      <c r="K1107" s="2" t="str">
        <f>IF(AND(H1107=1,I1107=1,J1107=1),COUNTIFS($H$2:H1107,1,$I$2:I1107,1,$J$2:J1107,1),"")</f>
        <v/>
      </c>
    </row>
    <row r="1108" spans="1:11" ht="14.5" x14ac:dyDescent="0.35">
      <c r="A1108" s="2" t="s">
        <v>3168</v>
      </c>
      <c r="B1108" s="5">
        <v>46049</v>
      </c>
      <c r="C1108" s="2" t="s">
        <v>2108</v>
      </c>
      <c r="D1108" s="2" t="s">
        <v>293</v>
      </c>
      <c r="E1108" s="3" t="s">
        <v>294</v>
      </c>
      <c r="F1108" s="2">
        <v>36</v>
      </c>
      <c r="G1108" s="2" t="s">
        <v>262</v>
      </c>
      <c r="H1108" s="2">
        <f>IF(AND(B1108&gt;=GI_Report!$C$4,B1108&lt;=GI_Report!$E$4),1,0)</f>
        <v>0</v>
      </c>
      <c r="I1108" s="2">
        <f>IF(GI_Report!$C$6="All",1,IF(C1108=GI_Report!$C$6,1,0))</f>
        <v>1</v>
      </c>
      <c r="J1108" s="2">
        <f>IF(GI_Report!$F$6="All",1,IF(E1108=GI_Report!$F$6,1,0))</f>
        <v>1</v>
      </c>
      <c r="K1108" s="2" t="str">
        <f>IF(AND(H1108=1,I1108=1,J1108=1),COUNTIFS($H$2:H1108,1,$I$2:I1108,1,$J$2:J1108,1),"")</f>
        <v/>
      </c>
    </row>
    <row r="1109" spans="1:11" ht="14.5" x14ac:dyDescent="0.35">
      <c r="A1109" s="2" t="s">
        <v>3169</v>
      </c>
      <c r="B1109" s="5">
        <v>46103</v>
      </c>
      <c r="C1109" s="2" t="s">
        <v>2130</v>
      </c>
      <c r="D1109" s="2" t="s">
        <v>130</v>
      </c>
      <c r="E1109" s="3" t="s">
        <v>131</v>
      </c>
      <c r="F1109" s="2">
        <v>36</v>
      </c>
      <c r="G1109" s="2" t="s">
        <v>121</v>
      </c>
      <c r="H1109" s="2">
        <f>IF(AND(B1109&gt;=GI_Report!$C$4,B1109&lt;=GI_Report!$E$4),1,0)</f>
        <v>0</v>
      </c>
      <c r="I1109" s="2">
        <f>IF(GI_Report!$C$6="All",1,IF(C1109=GI_Report!$C$6,1,0))</f>
        <v>1</v>
      </c>
      <c r="J1109" s="2">
        <f>IF(GI_Report!$F$6="All",1,IF(E1109=GI_Report!$F$6,1,0))</f>
        <v>1</v>
      </c>
      <c r="K1109" s="2" t="str">
        <f>IF(AND(H1109=1,I1109=1,J1109=1),COUNTIFS($H$2:H1109,1,$I$2:I1109,1,$J$2:J1109,1),"")</f>
        <v/>
      </c>
    </row>
    <row r="1110" spans="1:11" ht="14.5" x14ac:dyDescent="0.35">
      <c r="A1110" s="2" t="s">
        <v>3170</v>
      </c>
      <c r="B1110" s="5">
        <v>46061</v>
      </c>
      <c r="C1110" s="2" t="s">
        <v>2097</v>
      </c>
      <c r="D1110" s="2" t="s">
        <v>375</v>
      </c>
      <c r="E1110" s="3" t="s">
        <v>376</v>
      </c>
      <c r="F1110" s="2">
        <v>36</v>
      </c>
      <c r="G1110" s="2" t="s">
        <v>121</v>
      </c>
      <c r="H1110" s="2">
        <f>IF(AND(B1110&gt;=GI_Report!$C$4,B1110&lt;=GI_Report!$E$4),1,0)</f>
        <v>1</v>
      </c>
      <c r="I1110" s="2">
        <f>IF(GI_Report!$C$6="All",1,IF(C1110=GI_Report!$C$6,1,0))</f>
        <v>1</v>
      </c>
      <c r="J1110" s="2">
        <f>IF(GI_Report!$F$6="All",1,IF(E1110=GI_Report!$F$6,1,0))</f>
        <v>1</v>
      </c>
      <c r="K1110" s="2">
        <f>IF(AND(H1110=1,I1110=1,J1110=1),COUNTIFS($H$2:H1110,1,$I$2:I1110,1,$J$2:J1110,1),"")</f>
        <v>174</v>
      </c>
    </row>
    <row r="1111" spans="1:11" ht="14.5" x14ac:dyDescent="0.35">
      <c r="A1111" s="2" t="s">
        <v>3171</v>
      </c>
      <c r="B1111" s="5">
        <v>46100</v>
      </c>
      <c r="C1111" s="2" t="s">
        <v>1991</v>
      </c>
      <c r="D1111" s="2" t="s">
        <v>21</v>
      </c>
      <c r="E1111" s="3" t="s">
        <v>22</v>
      </c>
      <c r="F1111" s="2">
        <v>60</v>
      </c>
      <c r="G1111" s="2" t="s">
        <v>15</v>
      </c>
      <c r="H1111" s="2">
        <f>IF(AND(B1111&gt;=GI_Report!$C$4,B1111&lt;=GI_Report!$E$4),1,0)</f>
        <v>0</v>
      </c>
      <c r="I1111" s="2">
        <f>IF(GI_Report!$C$6="All",1,IF(C1111=GI_Report!$C$6,1,0))</f>
        <v>1</v>
      </c>
      <c r="J1111" s="2">
        <f>IF(GI_Report!$F$6="All",1,IF(E1111=GI_Report!$F$6,1,0))</f>
        <v>1</v>
      </c>
      <c r="K1111" s="2" t="str">
        <f>IF(AND(H1111=1,I1111=1,J1111=1),COUNTIFS($H$2:H1111,1,$I$2:I1111,1,$J$2:J1111,1),"")</f>
        <v/>
      </c>
    </row>
    <row r="1112" spans="1:11" ht="14.5" x14ac:dyDescent="0.35">
      <c r="A1112" s="2" t="s">
        <v>3172</v>
      </c>
      <c r="B1112" s="5">
        <v>46077</v>
      </c>
      <c r="C1112" s="2" t="s">
        <v>2031</v>
      </c>
      <c r="D1112" s="2" t="s">
        <v>218</v>
      </c>
      <c r="E1112" s="3" t="s">
        <v>219</v>
      </c>
      <c r="F1112" s="2">
        <v>30</v>
      </c>
      <c r="G1112" s="2" t="s">
        <v>121</v>
      </c>
      <c r="H1112" s="2">
        <f>IF(AND(B1112&gt;=GI_Report!$C$4,B1112&lt;=GI_Report!$E$4),1,0)</f>
        <v>1</v>
      </c>
      <c r="I1112" s="2">
        <f>IF(GI_Report!$C$6="All",1,IF(C1112=GI_Report!$C$6,1,0))</f>
        <v>1</v>
      </c>
      <c r="J1112" s="2">
        <f>IF(GI_Report!$F$6="All",1,IF(E1112=GI_Report!$F$6,1,0))</f>
        <v>1</v>
      </c>
      <c r="K1112" s="2">
        <f>IF(AND(H1112=1,I1112=1,J1112=1),COUNTIFS($H$2:H1112,1,$I$2:I1112,1,$J$2:J1112,1),"")</f>
        <v>175</v>
      </c>
    </row>
    <row r="1113" spans="1:11" ht="14.5" x14ac:dyDescent="0.35">
      <c r="A1113" s="2" t="s">
        <v>3173</v>
      </c>
      <c r="B1113" s="5">
        <v>46104</v>
      </c>
      <c r="C1113" s="2" t="s">
        <v>2260</v>
      </c>
      <c r="D1113" s="2" t="s">
        <v>286</v>
      </c>
      <c r="E1113" s="3" t="s">
        <v>287</v>
      </c>
      <c r="F1113" s="2">
        <v>12</v>
      </c>
      <c r="G1113" s="2" t="s">
        <v>262</v>
      </c>
      <c r="H1113" s="2">
        <f>IF(AND(B1113&gt;=GI_Report!$C$4,B1113&lt;=GI_Report!$E$4),1,0)</f>
        <v>0</v>
      </c>
      <c r="I1113" s="2">
        <f>IF(GI_Report!$C$6="All",1,IF(C1113=GI_Report!$C$6,1,0))</f>
        <v>1</v>
      </c>
      <c r="J1113" s="2">
        <f>IF(GI_Report!$F$6="All",1,IF(E1113=GI_Report!$F$6,1,0))</f>
        <v>1</v>
      </c>
      <c r="K1113" s="2" t="str">
        <f>IF(AND(H1113=1,I1113=1,J1113=1),COUNTIFS($H$2:H1113,1,$I$2:I1113,1,$J$2:J1113,1),"")</f>
        <v/>
      </c>
    </row>
    <row r="1114" spans="1:11" ht="14.5" x14ac:dyDescent="0.35">
      <c r="A1114" s="2" t="s">
        <v>3174</v>
      </c>
      <c r="B1114" s="5">
        <v>46051</v>
      </c>
      <c r="C1114" s="2" t="s">
        <v>2067</v>
      </c>
      <c r="D1114" s="2" t="s">
        <v>125</v>
      </c>
      <c r="E1114" s="3" t="s">
        <v>126</v>
      </c>
      <c r="F1114" s="2">
        <v>36</v>
      </c>
      <c r="G1114" s="2" t="s">
        <v>121</v>
      </c>
      <c r="H1114" s="2">
        <f>IF(AND(B1114&gt;=GI_Report!$C$4,B1114&lt;=GI_Report!$E$4),1,0)</f>
        <v>0</v>
      </c>
      <c r="I1114" s="2">
        <f>IF(GI_Report!$C$6="All",1,IF(C1114=GI_Report!$C$6,1,0))</f>
        <v>1</v>
      </c>
      <c r="J1114" s="2">
        <f>IF(GI_Report!$F$6="All",1,IF(E1114=GI_Report!$F$6,1,0))</f>
        <v>1</v>
      </c>
      <c r="K1114" s="2" t="str">
        <f>IF(AND(H1114=1,I1114=1,J1114=1),COUNTIFS($H$2:H1114,1,$I$2:I1114,1,$J$2:J1114,1),"")</f>
        <v/>
      </c>
    </row>
    <row r="1115" spans="1:11" ht="14.5" x14ac:dyDescent="0.35">
      <c r="A1115" s="2" t="s">
        <v>3175</v>
      </c>
      <c r="B1115" s="5">
        <v>46044</v>
      </c>
      <c r="C1115" s="2" t="s">
        <v>2322</v>
      </c>
      <c r="D1115" s="2" t="s">
        <v>303</v>
      </c>
      <c r="E1115" s="3" t="s">
        <v>304</v>
      </c>
      <c r="F1115" s="2">
        <v>5</v>
      </c>
      <c r="G1115" s="2" t="s">
        <v>15</v>
      </c>
      <c r="H1115" s="2">
        <f>IF(AND(B1115&gt;=GI_Report!$C$4,B1115&lt;=GI_Report!$E$4),1,0)</f>
        <v>0</v>
      </c>
      <c r="I1115" s="2">
        <f>IF(GI_Report!$C$6="All",1,IF(C1115=GI_Report!$C$6,1,0))</f>
        <v>1</v>
      </c>
      <c r="J1115" s="2">
        <f>IF(GI_Report!$F$6="All",1,IF(E1115=GI_Report!$F$6,1,0))</f>
        <v>1</v>
      </c>
      <c r="K1115" s="2" t="str">
        <f>IF(AND(H1115=1,I1115=1,J1115=1),COUNTIFS($H$2:H1115,1,$I$2:I1115,1,$J$2:J1115,1),"")</f>
        <v/>
      </c>
    </row>
    <row r="1116" spans="1:11" ht="14.5" x14ac:dyDescent="0.35">
      <c r="A1116" s="2" t="s">
        <v>3176</v>
      </c>
      <c r="B1116" s="5">
        <v>46060</v>
      </c>
      <c r="C1116" s="2" t="s">
        <v>2305</v>
      </c>
      <c r="D1116" s="2" t="s">
        <v>190</v>
      </c>
      <c r="E1116" s="3" t="s">
        <v>191</v>
      </c>
      <c r="F1116" s="2">
        <v>30</v>
      </c>
      <c r="G1116" s="2" t="s">
        <v>121</v>
      </c>
      <c r="H1116" s="2">
        <f>IF(AND(B1116&gt;=GI_Report!$C$4,B1116&lt;=GI_Report!$E$4),1,0)</f>
        <v>1</v>
      </c>
      <c r="I1116" s="2">
        <f>IF(GI_Report!$C$6="All",1,IF(C1116=GI_Report!$C$6,1,0))</f>
        <v>1</v>
      </c>
      <c r="J1116" s="2">
        <f>IF(GI_Report!$F$6="All",1,IF(E1116=GI_Report!$F$6,1,0))</f>
        <v>1</v>
      </c>
      <c r="K1116" s="2">
        <f>IF(AND(H1116=1,I1116=1,J1116=1),COUNTIFS($H$2:H1116,1,$I$2:I1116,1,$J$2:J1116,1),"")</f>
        <v>176</v>
      </c>
    </row>
    <row r="1117" spans="1:11" ht="14.5" x14ac:dyDescent="0.35">
      <c r="A1117" s="2" t="s">
        <v>3177</v>
      </c>
      <c r="B1117" s="5">
        <v>46105</v>
      </c>
      <c r="C1117" s="2" t="s">
        <v>2045</v>
      </c>
      <c r="D1117" s="2" t="s">
        <v>322</v>
      </c>
      <c r="E1117" s="3" t="s">
        <v>323</v>
      </c>
      <c r="F1117" s="2">
        <v>5</v>
      </c>
      <c r="G1117" s="2" t="s">
        <v>15</v>
      </c>
      <c r="H1117" s="2">
        <f>IF(AND(B1117&gt;=GI_Report!$C$4,B1117&lt;=GI_Report!$E$4),1,0)</f>
        <v>0</v>
      </c>
      <c r="I1117" s="2">
        <f>IF(GI_Report!$C$6="All",1,IF(C1117=GI_Report!$C$6,1,0))</f>
        <v>1</v>
      </c>
      <c r="J1117" s="2">
        <f>IF(GI_Report!$F$6="All",1,IF(E1117=GI_Report!$F$6,1,0))</f>
        <v>1</v>
      </c>
      <c r="K1117" s="2" t="str">
        <f>IF(AND(H1117=1,I1117=1,J1117=1),COUNTIFS($H$2:H1117,1,$I$2:I1117,1,$J$2:J1117,1),"")</f>
        <v/>
      </c>
    </row>
    <row r="1118" spans="1:11" ht="14.5" x14ac:dyDescent="0.35">
      <c r="A1118" s="2" t="s">
        <v>3178</v>
      </c>
      <c r="B1118" s="5">
        <v>46108</v>
      </c>
      <c r="C1118" s="2" t="s">
        <v>2241</v>
      </c>
      <c r="D1118" s="2" t="s">
        <v>34</v>
      </c>
      <c r="E1118" s="3" t="s">
        <v>35</v>
      </c>
      <c r="F1118" s="2">
        <v>60</v>
      </c>
      <c r="G1118" s="2" t="s">
        <v>15</v>
      </c>
      <c r="H1118" s="2">
        <f>IF(AND(B1118&gt;=GI_Report!$C$4,B1118&lt;=GI_Report!$E$4),1,0)</f>
        <v>0</v>
      </c>
      <c r="I1118" s="2">
        <f>IF(GI_Report!$C$6="All",1,IF(C1118=GI_Report!$C$6,1,0))</f>
        <v>1</v>
      </c>
      <c r="J1118" s="2">
        <f>IF(GI_Report!$F$6="All",1,IF(E1118=GI_Report!$F$6,1,0))</f>
        <v>1</v>
      </c>
      <c r="K1118" s="2" t="str">
        <f>IF(AND(H1118=1,I1118=1,J1118=1),COUNTIFS($H$2:H1118,1,$I$2:I1118,1,$J$2:J1118,1),"")</f>
        <v/>
      </c>
    </row>
    <row r="1119" spans="1:11" ht="14.5" x14ac:dyDescent="0.35">
      <c r="A1119" s="2" t="s">
        <v>3179</v>
      </c>
      <c r="B1119" s="5">
        <v>46160</v>
      </c>
      <c r="C1119" s="2" t="s">
        <v>2008</v>
      </c>
      <c r="D1119" s="2" t="s">
        <v>198</v>
      </c>
      <c r="E1119" s="3" t="s">
        <v>199</v>
      </c>
      <c r="F1119" s="2">
        <v>15</v>
      </c>
      <c r="G1119" s="2" t="s">
        <v>121</v>
      </c>
      <c r="H1119" s="2">
        <f>IF(AND(B1119&gt;=GI_Report!$C$4,B1119&lt;=GI_Report!$E$4),1,0)</f>
        <v>0</v>
      </c>
      <c r="I1119" s="2">
        <f>IF(GI_Report!$C$6="All",1,IF(C1119=GI_Report!$C$6,1,0))</f>
        <v>1</v>
      </c>
      <c r="J1119" s="2">
        <f>IF(GI_Report!$F$6="All",1,IF(E1119=GI_Report!$F$6,1,0))</f>
        <v>1</v>
      </c>
      <c r="K1119" s="2" t="str">
        <f>IF(AND(H1119=1,I1119=1,J1119=1),COUNTIFS($H$2:H1119,1,$I$2:I1119,1,$J$2:J1119,1),"")</f>
        <v/>
      </c>
    </row>
    <row r="1120" spans="1:11" ht="14.5" x14ac:dyDescent="0.35">
      <c r="A1120" s="2" t="s">
        <v>3180</v>
      </c>
      <c r="B1120" s="5">
        <v>46062</v>
      </c>
      <c r="C1120" s="2" t="s">
        <v>2045</v>
      </c>
      <c r="D1120" s="2" t="s">
        <v>117</v>
      </c>
      <c r="E1120" s="3" t="s">
        <v>118</v>
      </c>
      <c r="F1120" s="2">
        <v>5</v>
      </c>
      <c r="G1120" s="2" t="s">
        <v>121</v>
      </c>
      <c r="H1120" s="2">
        <f>IF(AND(B1120&gt;=GI_Report!$C$4,B1120&lt;=GI_Report!$E$4),1,0)</f>
        <v>1</v>
      </c>
      <c r="I1120" s="2">
        <f>IF(GI_Report!$C$6="All",1,IF(C1120=GI_Report!$C$6,1,0))</f>
        <v>1</v>
      </c>
      <c r="J1120" s="2">
        <f>IF(GI_Report!$F$6="All",1,IF(E1120=GI_Report!$F$6,1,0))</f>
        <v>1</v>
      </c>
      <c r="K1120" s="2">
        <f>IF(AND(H1120=1,I1120=1,J1120=1),COUNTIFS($H$2:H1120,1,$I$2:I1120,1,$J$2:J1120,1),"")</f>
        <v>177</v>
      </c>
    </row>
    <row r="1121" spans="1:11" ht="14.5" x14ac:dyDescent="0.35">
      <c r="A1121" s="2" t="s">
        <v>3181</v>
      </c>
      <c r="B1121" s="5">
        <v>46192</v>
      </c>
      <c r="C1121" s="2" t="s">
        <v>2067</v>
      </c>
      <c r="D1121" s="2" t="s">
        <v>221</v>
      </c>
      <c r="E1121" s="3" t="s">
        <v>222</v>
      </c>
      <c r="F1121" s="2">
        <v>10</v>
      </c>
      <c r="G1121" s="2" t="s">
        <v>121</v>
      </c>
      <c r="H1121" s="2">
        <f>IF(AND(B1121&gt;=GI_Report!$C$4,B1121&lt;=GI_Report!$E$4),1,0)</f>
        <v>0</v>
      </c>
      <c r="I1121" s="2">
        <f>IF(GI_Report!$C$6="All",1,IF(C1121=GI_Report!$C$6,1,0))</f>
        <v>1</v>
      </c>
      <c r="J1121" s="2">
        <f>IF(GI_Report!$F$6="All",1,IF(E1121=GI_Report!$F$6,1,0))</f>
        <v>1</v>
      </c>
      <c r="K1121" s="2" t="str">
        <f>IF(AND(H1121=1,I1121=1,J1121=1),COUNTIFS($H$2:H1121,1,$I$2:I1121,1,$J$2:J1121,1),"")</f>
        <v/>
      </c>
    </row>
    <row r="1122" spans="1:11" ht="14.5" x14ac:dyDescent="0.35">
      <c r="A1122" s="2" t="s">
        <v>3182</v>
      </c>
      <c r="B1122" s="5">
        <v>46201</v>
      </c>
      <c r="C1122" s="2" t="s">
        <v>2112</v>
      </c>
      <c r="D1122" s="2" t="s">
        <v>154</v>
      </c>
      <c r="E1122" s="3" t="s">
        <v>155</v>
      </c>
      <c r="F1122" s="2">
        <v>48</v>
      </c>
      <c r="G1122" s="2" t="s">
        <v>121</v>
      </c>
      <c r="H1122" s="2">
        <f>IF(AND(B1122&gt;=GI_Report!$C$4,B1122&lt;=GI_Report!$E$4),1,0)</f>
        <v>0</v>
      </c>
      <c r="I1122" s="2">
        <f>IF(GI_Report!$C$6="All",1,IF(C1122=GI_Report!$C$6,1,0))</f>
        <v>1</v>
      </c>
      <c r="J1122" s="2">
        <f>IF(GI_Report!$F$6="All",1,IF(E1122=GI_Report!$F$6,1,0))</f>
        <v>1</v>
      </c>
      <c r="K1122" s="2" t="str">
        <f>IF(AND(H1122=1,I1122=1,J1122=1),COUNTIFS($H$2:H1122,1,$I$2:I1122,1,$J$2:J1122,1),"")</f>
        <v/>
      </c>
    </row>
    <row r="1123" spans="1:11" ht="14.5" x14ac:dyDescent="0.35">
      <c r="A1123" s="2" t="s">
        <v>3183</v>
      </c>
      <c r="B1123" s="5">
        <v>46158</v>
      </c>
      <c r="C1123" s="2" t="s">
        <v>2037</v>
      </c>
      <c r="D1123" s="2" t="s">
        <v>270</v>
      </c>
      <c r="E1123" s="3" t="s">
        <v>271</v>
      </c>
      <c r="F1123" s="2">
        <v>5</v>
      </c>
      <c r="G1123" s="2" t="s">
        <v>262</v>
      </c>
      <c r="H1123" s="2">
        <f>IF(AND(B1123&gt;=GI_Report!$C$4,B1123&lt;=GI_Report!$E$4),1,0)</f>
        <v>0</v>
      </c>
      <c r="I1123" s="2">
        <f>IF(GI_Report!$C$6="All",1,IF(C1123=GI_Report!$C$6,1,0))</f>
        <v>1</v>
      </c>
      <c r="J1123" s="2">
        <f>IF(GI_Report!$F$6="All",1,IF(E1123=GI_Report!$F$6,1,0))</f>
        <v>1</v>
      </c>
      <c r="K1123" s="2" t="str">
        <f>IF(AND(H1123=1,I1123=1,J1123=1),COUNTIFS($H$2:H1123,1,$I$2:I1123,1,$J$2:J1123,1),"")</f>
        <v/>
      </c>
    </row>
    <row r="1124" spans="1:11" ht="14.5" x14ac:dyDescent="0.35">
      <c r="A1124" s="2" t="s">
        <v>3184</v>
      </c>
      <c r="B1124" s="5">
        <v>46047</v>
      </c>
      <c r="C1124" s="2" t="s">
        <v>2025</v>
      </c>
      <c r="D1124" s="2" t="s">
        <v>210</v>
      </c>
      <c r="E1124" s="3" t="s">
        <v>211</v>
      </c>
      <c r="F1124" s="2">
        <v>5</v>
      </c>
      <c r="G1124" s="2" t="s">
        <v>121</v>
      </c>
      <c r="H1124" s="2">
        <f>IF(AND(B1124&gt;=GI_Report!$C$4,B1124&lt;=GI_Report!$E$4),1,0)</f>
        <v>0</v>
      </c>
      <c r="I1124" s="2">
        <f>IF(GI_Report!$C$6="All",1,IF(C1124=GI_Report!$C$6,1,0))</f>
        <v>1</v>
      </c>
      <c r="J1124" s="2">
        <f>IF(GI_Report!$F$6="All",1,IF(E1124=GI_Report!$F$6,1,0))</f>
        <v>1</v>
      </c>
      <c r="K1124" s="2" t="str">
        <f>IF(AND(H1124=1,I1124=1,J1124=1),COUNTIFS($H$2:H1124,1,$I$2:I1124,1,$J$2:J1124,1),"")</f>
        <v/>
      </c>
    </row>
    <row r="1125" spans="1:11" ht="14.5" x14ac:dyDescent="0.35">
      <c r="A1125" s="2" t="s">
        <v>3185</v>
      </c>
      <c r="B1125" s="5">
        <v>46073</v>
      </c>
      <c r="C1125" s="2" t="s">
        <v>2091</v>
      </c>
      <c r="D1125" s="2" t="s">
        <v>166</v>
      </c>
      <c r="E1125" s="3" t="s">
        <v>167</v>
      </c>
      <c r="F1125" s="2">
        <v>36</v>
      </c>
      <c r="G1125" s="2" t="s">
        <v>121</v>
      </c>
      <c r="H1125" s="2">
        <f>IF(AND(B1125&gt;=GI_Report!$C$4,B1125&lt;=GI_Report!$E$4),1,0)</f>
        <v>1</v>
      </c>
      <c r="I1125" s="2">
        <f>IF(GI_Report!$C$6="All",1,IF(C1125=GI_Report!$C$6,1,0))</f>
        <v>1</v>
      </c>
      <c r="J1125" s="2">
        <f>IF(GI_Report!$F$6="All",1,IF(E1125=GI_Report!$F$6,1,0))</f>
        <v>1</v>
      </c>
      <c r="K1125" s="2">
        <f>IF(AND(H1125=1,I1125=1,J1125=1),COUNTIFS($H$2:H1125,1,$I$2:I1125,1,$J$2:J1125,1),"")</f>
        <v>178</v>
      </c>
    </row>
    <row r="1126" spans="1:11" ht="14.5" x14ac:dyDescent="0.35">
      <c r="A1126" s="2" t="s">
        <v>3186</v>
      </c>
      <c r="B1126" s="5">
        <v>46074</v>
      </c>
      <c r="C1126" s="2" t="s">
        <v>2191</v>
      </c>
      <c r="D1126" s="2" t="s">
        <v>276</v>
      </c>
      <c r="E1126" s="3" t="s">
        <v>277</v>
      </c>
      <c r="F1126" s="2">
        <v>20</v>
      </c>
      <c r="G1126" s="2" t="s">
        <v>262</v>
      </c>
      <c r="H1126" s="2">
        <f>IF(AND(B1126&gt;=GI_Report!$C$4,B1126&lt;=GI_Report!$E$4),1,0)</f>
        <v>1</v>
      </c>
      <c r="I1126" s="2">
        <f>IF(GI_Report!$C$6="All",1,IF(C1126=GI_Report!$C$6,1,0))</f>
        <v>1</v>
      </c>
      <c r="J1126" s="2">
        <f>IF(GI_Report!$F$6="All",1,IF(E1126=GI_Report!$F$6,1,0))</f>
        <v>1</v>
      </c>
      <c r="K1126" s="2">
        <f>IF(AND(H1126=1,I1126=1,J1126=1),COUNTIFS($H$2:H1126,1,$I$2:I1126,1,$J$2:J1126,1),"")</f>
        <v>179</v>
      </c>
    </row>
    <row r="1127" spans="1:11" ht="14.5" x14ac:dyDescent="0.35">
      <c r="A1127" s="2" t="s">
        <v>3187</v>
      </c>
      <c r="B1127" s="5">
        <v>46174</v>
      </c>
      <c r="C1127" s="2" t="s">
        <v>2120</v>
      </c>
      <c r="D1127" s="2" t="s">
        <v>82</v>
      </c>
      <c r="E1127" s="3" t="s">
        <v>83</v>
      </c>
      <c r="F1127" s="2">
        <v>12</v>
      </c>
      <c r="G1127" s="2" t="s">
        <v>15</v>
      </c>
      <c r="H1127" s="2">
        <f>IF(AND(B1127&gt;=GI_Report!$C$4,B1127&lt;=GI_Report!$E$4),1,0)</f>
        <v>0</v>
      </c>
      <c r="I1127" s="2">
        <f>IF(GI_Report!$C$6="All",1,IF(C1127=GI_Report!$C$6,1,0))</f>
        <v>1</v>
      </c>
      <c r="J1127" s="2">
        <f>IF(GI_Report!$F$6="All",1,IF(E1127=GI_Report!$F$6,1,0))</f>
        <v>1</v>
      </c>
      <c r="K1127" s="2" t="str">
        <f>IF(AND(H1127=1,I1127=1,J1127=1),COUNTIFS($H$2:H1127,1,$I$2:I1127,1,$J$2:J1127,1),"")</f>
        <v/>
      </c>
    </row>
    <row r="1128" spans="1:11" ht="14.5" x14ac:dyDescent="0.35">
      <c r="A1128" s="2" t="s">
        <v>3188</v>
      </c>
      <c r="B1128" s="5">
        <v>46075</v>
      </c>
      <c r="C1128" s="2" t="s">
        <v>2308</v>
      </c>
      <c r="D1128" s="2" t="s">
        <v>127</v>
      </c>
      <c r="E1128" s="3" t="s">
        <v>128</v>
      </c>
      <c r="F1128" s="2">
        <v>12</v>
      </c>
      <c r="G1128" s="2" t="s">
        <v>121</v>
      </c>
      <c r="H1128" s="2">
        <f>IF(AND(B1128&gt;=GI_Report!$C$4,B1128&lt;=GI_Report!$E$4),1,0)</f>
        <v>1</v>
      </c>
      <c r="I1128" s="2">
        <f>IF(GI_Report!$C$6="All",1,IF(C1128=GI_Report!$C$6,1,0))</f>
        <v>1</v>
      </c>
      <c r="J1128" s="2">
        <f>IF(GI_Report!$F$6="All",1,IF(E1128=GI_Report!$F$6,1,0))</f>
        <v>1</v>
      </c>
      <c r="K1128" s="2">
        <f>IF(AND(H1128=1,I1128=1,J1128=1),COUNTIFS($H$2:H1128,1,$I$2:I1128,1,$J$2:J1128,1),"")</f>
        <v>180</v>
      </c>
    </row>
    <row r="1129" spans="1:11" ht="14.5" x14ac:dyDescent="0.35">
      <c r="A1129" s="2" t="s">
        <v>3189</v>
      </c>
      <c r="B1129" s="5">
        <v>46069</v>
      </c>
      <c r="C1129" s="2" t="s">
        <v>2281</v>
      </c>
      <c r="D1129" s="2" t="s">
        <v>274</v>
      </c>
      <c r="E1129" s="3" t="s">
        <v>275</v>
      </c>
      <c r="F1129" s="2">
        <v>5</v>
      </c>
      <c r="G1129" s="2" t="s">
        <v>262</v>
      </c>
      <c r="H1129" s="2">
        <f>IF(AND(B1129&gt;=GI_Report!$C$4,B1129&lt;=GI_Report!$E$4),1,0)</f>
        <v>1</v>
      </c>
      <c r="I1129" s="2">
        <f>IF(GI_Report!$C$6="All",1,IF(C1129=GI_Report!$C$6,1,0))</f>
        <v>1</v>
      </c>
      <c r="J1129" s="2">
        <f>IF(GI_Report!$F$6="All",1,IF(E1129=GI_Report!$F$6,1,0))</f>
        <v>1</v>
      </c>
      <c r="K1129" s="2">
        <f>IF(AND(H1129=1,I1129=1,J1129=1),COUNTIFS($H$2:H1129,1,$I$2:I1129,1,$J$2:J1129,1),"")</f>
        <v>181</v>
      </c>
    </row>
    <row r="1130" spans="1:11" ht="14.5" x14ac:dyDescent="0.35">
      <c r="A1130" s="2" t="s">
        <v>3190</v>
      </c>
      <c r="B1130" s="5">
        <v>46150</v>
      </c>
      <c r="C1130" s="2" t="s">
        <v>2322</v>
      </c>
      <c r="D1130" s="2" t="s">
        <v>249</v>
      </c>
      <c r="E1130" s="3" t="s">
        <v>250</v>
      </c>
      <c r="F1130" s="2">
        <v>24</v>
      </c>
      <c r="G1130" s="2" t="s">
        <v>121</v>
      </c>
      <c r="H1130" s="2">
        <f>IF(AND(B1130&gt;=GI_Report!$C$4,B1130&lt;=GI_Report!$E$4),1,0)</f>
        <v>0</v>
      </c>
      <c r="I1130" s="2">
        <f>IF(GI_Report!$C$6="All",1,IF(C1130=GI_Report!$C$6,1,0))</f>
        <v>1</v>
      </c>
      <c r="J1130" s="2">
        <f>IF(GI_Report!$F$6="All",1,IF(E1130=GI_Report!$F$6,1,0))</f>
        <v>1</v>
      </c>
      <c r="K1130" s="2" t="str">
        <f>IF(AND(H1130=1,I1130=1,J1130=1),COUNTIFS($H$2:H1130,1,$I$2:I1130,1,$J$2:J1130,1),"")</f>
        <v/>
      </c>
    </row>
    <row r="1131" spans="1:11" ht="14.5" x14ac:dyDescent="0.35">
      <c r="A1131" s="2" t="s">
        <v>3191</v>
      </c>
      <c r="B1131" s="5">
        <v>46055</v>
      </c>
      <c r="C1131" s="2" t="s">
        <v>1998</v>
      </c>
      <c r="D1131" s="2" t="s">
        <v>472</v>
      </c>
      <c r="E1131" s="3" t="s">
        <v>473</v>
      </c>
      <c r="F1131" s="2">
        <v>24</v>
      </c>
      <c r="G1131" s="2" t="s">
        <v>121</v>
      </c>
      <c r="H1131" s="2">
        <f>IF(AND(B1131&gt;=GI_Report!$C$4,B1131&lt;=GI_Report!$E$4),1,0)</f>
        <v>1</v>
      </c>
      <c r="I1131" s="2">
        <f>IF(GI_Report!$C$6="All",1,IF(C1131=GI_Report!$C$6,1,0))</f>
        <v>1</v>
      </c>
      <c r="J1131" s="2">
        <f>IF(GI_Report!$F$6="All",1,IF(E1131=GI_Report!$F$6,1,0))</f>
        <v>1</v>
      </c>
      <c r="K1131" s="2">
        <f>IF(AND(H1131=1,I1131=1,J1131=1),COUNTIFS($H$2:H1131,1,$I$2:I1131,1,$J$2:J1131,1),"")</f>
        <v>182</v>
      </c>
    </row>
    <row r="1132" spans="1:11" ht="14.5" x14ac:dyDescent="0.35">
      <c r="A1132" s="2" t="s">
        <v>3192</v>
      </c>
      <c r="B1132" s="5">
        <v>46093</v>
      </c>
      <c r="C1132" s="2" t="s">
        <v>2035</v>
      </c>
      <c r="D1132" s="2" t="s">
        <v>397</v>
      </c>
      <c r="E1132" s="3" t="s">
        <v>398</v>
      </c>
      <c r="F1132" s="2">
        <v>20</v>
      </c>
      <c r="G1132" s="2" t="s">
        <v>121</v>
      </c>
      <c r="H1132" s="2">
        <f>IF(AND(B1132&gt;=GI_Report!$C$4,B1132&lt;=GI_Report!$E$4),1,0)</f>
        <v>0</v>
      </c>
      <c r="I1132" s="2">
        <f>IF(GI_Report!$C$6="All",1,IF(C1132=GI_Report!$C$6,1,0))</f>
        <v>1</v>
      </c>
      <c r="J1132" s="2">
        <f>IF(GI_Report!$F$6="All",1,IF(E1132=GI_Report!$F$6,1,0))</f>
        <v>1</v>
      </c>
      <c r="K1132" s="2" t="str">
        <f>IF(AND(H1132=1,I1132=1,J1132=1),COUNTIFS($H$2:H1132,1,$I$2:I1132,1,$J$2:J1132,1),"")</f>
        <v/>
      </c>
    </row>
    <row r="1133" spans="1:11" ht="14.5" x14ac:dyDescent="0.35">
      <c r="A1133" s="2" t="s">
        <v>3193</v>
      </c>
      <c r="B1133" s="5">
        <v>46166</v>
      </c>
      <c r="C1133" s="2" t="s">
        <v>2094</v>
      </c>
      <c r="D1133" s="2" t="s">
        <v>108</v>
      </c>
      <c r="E1133" s="3" t="s">
        <v>109</v>
      </c>
      <c r="F1133" s="2">
        <v>20</v>
      </c>
      <c r="G1133" s="2" t="s">
        <v>15</v>
      </c>
      <c r="H1133" s="2">
        <f>IF(AND(B1133&gt;=GI_Report!$C$4,B1133&lt;=GI_Report!$E$4),1,0)</f>
        <v>0</v>
      </c>
      <c r="I1133" s="2">
        <f>IF(GI_Report!$C$6="All",1,IF(C1133=GI_Report!$C$6,1,0))</f>
        <v>1</v>
      </c>
      <c r="J1133" s="2">
        <f>IF(GI_Report!$F$6="All",1,IF(E1133=GI_Report!$F$6,1,0))</f>
        <v>1</v>
      </c>
      <c r="K1133" s="2" t="str">
        <f>IF(AND(H1133=1,I1133=1,J1133=1),COUNTIFS($H$2:H1133,1,$I$2:I1133,1,$J$2:J1133,1),"")</f>
        <v/>
      </c>
    </row>
    <row r="1134" spans="1:11" ht="14.5" x14ac:dyDescent="0.35">
      <c r="A1134" s="2" t="s">
        <v>3194</v>
      </c>
      <c r="B1134" s="5">
        <v>46127</v>
      </c>
      <c r="C1134" s="2" t="s">
        <v>2091</v>
      </c>
      <c r="D1134" s="2" t="s">
        <v>466</v>
      </c>
      <c r="E1134" s="3" t="s">
        <v>467</v>
      </c>
      <c r="F1134" s="2">
        <v>60</v>
      </c>
      <c r="G1134" s="2" t="s">
        <v>121</v>
      </c>
      <c r="H1134" s="2">
        <f>IF(AND(B1134&gt;=GI_Report!$C$4,B1134&lt;=GI_Report!$E$4),1,0)</f>
        <v>0</v>
      </c>
      <c r="I1134" s="2">
        <f>IF(GI_Report!$C$6="All",1,IF(C1134=GI_Report!$C$6,1,0))</f>
        <v>1</v>
      </c>
      <c r="J1134" s="2">
        <f>IF(GI_Report!$F$6="All",1,IF(E1134=GI_Report!$F$6,1,0))</f>
        <v>1</v>
      </c>
      <c r="K1134" s="2" t="str">
        <f>IF(AND(H1134=1,I1134=1,J1134=1),COUNTIFS($H$2:H1134,1,$I$2:I1134,1,$J$2:J1134,1),"")</f>
        <v/>
      </c>
    </row>
    <row r="1135" spans="1:11" ht="14.5" x14ac:dyDescent="0.35">
      <c r="A1135" s="2" t="s">
        <v>3195</v>
      </c>
      <c r="B1135" s="5">
        <v>46040</v>
      </c>
      <c r="C1135" s="2" t="s">
        <v>2115</v>
      </c>
      <c r="D1135" s="2" t="s">
        <v>395</v>
      </c>
      <c r="E1135" s="3" t="s">
        <v>396</v>
      </c>
      <c r="F1135" s="2">
        <v>20</v>
      </c>
      <c r="G1135" s="2" t="s">
        <v>121</v>
      </c>
      <c r="H1135" s="2">
        <f>IF(AND(B1135&gt;=GI_Report!$C$4,B1135&lt;=GI_Report!$E$4),1,0)</f>
        <v>0</v>
      </c>
      <c r="I1135" s="2">
        <f>IF(GI_Report!$C$6="All",1,IF(C1135=GI_Report!$C$6,1,0))</f>
        <v>1</v>
      </c>
      <c r="J1135" s="2">
        <f>IF(GI_Report!$F$6="All",1,IF(E1135=GI_Report!$F$6,1,0))</f>
        <v>1</v>
      </c>
      <c r="K1135" s="2" t="str">
        <f>IF(AND(H1135=1,I1135=1,J1135=1),COUNTIFS($H$2:H1135,1,$I$2:I1135,1,$J$2:J1135,1),"")</f>
        <v/>
      </c>
    </row>
    <row r="1136" spans="1:11" ht="14.5" x14ac:dyDescent="0.35">
      <c r="A1136" s="2" t="s">
        <v>3196</v>
      </c>
      <c r="B1136" s="5">
        <v>46086</v>
      </c>
      <c r="C1136" s="2" t="s">
        <v>2091</v>
      </c>
      <c r="D1136" s="2" t="s">
        <v>452</v>
      </c>
      <c r="E1136" s="3" t="s">
        <v>453</v>
      </c>
      <c r="F1136" s="2">
        <v>5</v>
      </c>
      <c r="G1136" s="2" t="s">
        <v>121</v>
      </c>
      <c r="H1136" s="2">
        <f>IF(AND(B1136&gt;=GI_Report!$C$4,B1136&lt;=GI_Report!$E$4),1,0)</f>
        <v>0</v>
      </c>
      <c r="I1136" s="2">
        <f>IF(GI_Report!$C$6="All",1,IF(C1136=GI_Report!$C$6,1,0))</f>
        <v>1</v>
      </c>
      <c r="J1136" s="2">
        <f>IF(GI_Report!$F$6="All",1,IF(E1136=GI_Report!$F$6,1,0))</f>
        <v>1</v>
      </c>
      <c r="K1136" s="2" t="str">
        <f>IF(AND(H1136=1,I1136=1,J1136=1),COUNTIFS($H$2:H1136,1,$I$2:I1136,1,$J$2:J1136,1),"")</f>
        <v/>
      </c>
    </row>
    <row r="1137" spans="1:11" ht="14.5" x14ac:dyDescent="0.35">
      <c r="A1137" s="2" t="s">
        <v>3197</v>
      </c>
      <c r="B1137" s="5">
        <v>46081</v>
      </c>
      <c r="C1137" s="2" t="s">
        <v>2047</v>
      </c>
      <c r="D1137" s="2" t="s">
        <v>295</v>
      </c>
      <c r="E1137" s="3" t="s">
        <v>296</v>
      </c>
      <c r="F1137" s="2">
        <v>48</v>
      </c>
      <c r="G1137" s="2" t="s">
        <v>262</v>
      </c>
      <c r="H1137" s="2">
        <f>IF(AND(B1137&gt;=GI_Report!$C$4,B1137&lt;=GI_Report!$E$4),1,0)</f>
        <v>1</v>
      </c>
      <c r="I1137" s="2">
        <f>IF(GI_Report!$C$6="All",1,IF(C1137=GI_Report!$C$6,1,0))</f>
        <v>1</v>
      </c>
      <c r="J1137" s="2">
        <f>IF(GI_Report!$F$6="All",1,IF(E1137=GI_Report!$F$6,1,0))</f>
        <v>1</v>
      </c>
      <c r="K1137" s="2">
        <f>IF(AND(H1137=1,I1137=1,J1137=1),COUNTIFS($H$2:H1137,1,$I$2:I1137,1,$J$2:J1137,1),"")</f>
        <v>183</v>
      </c>
    </row>
    <row r="1138" spans="1:11" ht="14.5" x14ac:dyDescent="0.35">
      <c r="A1138" s="2" t="s">
        <v>3198</v>
      </c>
      <c r="B1138" s="5">
        <v>46155</v>
      </c>
      <c r="C1138" s="2" t="s">
        <v>2086</v>
      </c>
      <c r="D1138" s="2" t="s">
        <v>274</v>
      </c>
      <c r="E1138" s="3" t="s">
        <v>275</v>
      </c>
      <c r="F1138" s="2">
        <v>20</v>
      </c>
      <c r="G1138" s="2" t="s">
        <v>262</v>
      </c>
      <c r="H1138" s="2">
        <f>IF(AND(B1138&gt;=GI_Report!$C$4,B1138&lt;=GI_Report!$E$4),1,0)</f>
        <v>0</v>
      </c>
      <c r="I1138" s="2">
        <f>IF(GI_Report!$C$6="All",1,IF(C1138=GI_Report!$C$6,1,0))</f>
        <v>1</v>
      </c>
      <c r="J1138" s="2">
        <f>IF(GI_Report!$F$6="All",1,IF(E1138=GI_Report!$F$6,1,0))</f>
        <v>1</v>
      </c>
      <c r="K1138" s="2" t="str">
        <f>IF(AND(H1138=1,I1138=1,J1138=1),COUNTIFS($H$2:H1138,1,$I$2:I1138,1,$J$2:J1138,1),"")</f>
        <v/>
      </c>
    </row>
    <row r="1139" spans="1:11" ht="14.5" x14ac:dyDescent="0.35">
      <c r="A1139" s="2" t="s">
        <v>3199</v>
      </c>
      <c r="B1139" s="5">
        <v>46123</v>
      </c>
      <c r="C1139" s="2" t="s">
        <v>2049</v>
      </c>
      <c r="D1139" s="2" t="s">
        <v>318</v>
      </c>
      <c r="E1139" s="3" t="s">
        <v>319</v>
      </c>
      <c r="F1139" s="2">
        <v>30</v>
      </c>
      <c r="G1139" s="2" t="s">
        <v>15</v>
      </c>
      <c r="H1139" s="2">
        <f>IF(AND(B1139&gt;=GI_Report!$C$4,B1139&lt;=GI_Report!$E$4),1,0)</f>
        <v>0</v>
      </c>
      <c r="I1139" s="2">
        <f>IF(GI_Report!$C$6="All",1,IF(C1139=GI_Report!$C$6,1,0))</f>
        <v>1</v>
      </c>
      <c r="J1139" s="2">
        <f>IF(GI_Report!$F$6="All",1,IF(E1139=GI_Report!$F$6,1,0))</f>
        <v>1</v>
      </c>
      <c r="K1139" s="2" t="str">
        <f>IF(AND(H1139=1,I1139=1,J1139=1),COUNTIFS($H$2:H1139,1,$I$2:I1139,1,$J$2:J1139,1),"")</f>
        <v/>
      </c>
    </row>
    <row r="1140" spans="1:11" ht="14.5" x14ac:dyDescent="0.35">
      <c r="A1140" s="2" t="s">
        <v>3200</v>
      </c>
      <c r="B1140" s="5">
        <v>46167</v>
      </c>
      <c r="C1140" s="2" t="s">
        <v>2040</v>
      </c>
      <c r="D1140" s="2" t="s">
        <v>286</v>
      </c>
      <c r="E1140" s="3" t="s">
        <v>287</v>
      </c>
      <c r="F1140" s="2">
        <v>10</v>
      </c>
      <c r="G1140" s="2" t="s">
        <v>262</v>
      </c>
      <c r="H1140" s="2">
        <f>IF(AND(B1140&gt;=GI_Report!$C$4,B1140&lt;=GI_Report!$E$4),1,0)</f>
        <v>0</v>
      </c>
      <c r="I1140" s="2">
        <f>IF(GI_Report!$C$6="All",1,IF(C1140=GI_Report!$C$6,1,0))</f>
        <v>1</v>
      </c>
      <c r="J1140" s="2">
        <f>IF(GI_Report!$F$6="All",1,IF(E1140=GI_Report!$F$6,1,0))</f>
        <v>1</v>
      </c>
      <c r="K1140" s="2" t="str">
        <f>IF(AND(H1140=1,I1140=1,J1140=1),COUNTIFS($H$2:H1140,1,$I$2:I1140,1,$J$2:J1140,1),"")</f>
        <v/>
      </c>
    </row>
    <row r="1141" spans="1:11" ht="14.5" x14ac:dyDescent="0.35">
      <c r="A1141" s="2" t="s">
        <v>3201</v>
      </c>
      <c r="B1141" s="5">
        <v>46076</v>
      </c>
      <c r="C1141" s="2" t="s">
        <v>2043</v>
      </c>
      <c r="D1141" s="2" t="s">
        <v>286</v>
      </c>
      <c r="E1141" s="3" t="s">
        <v>287</v>
      </c>
      <c r="F1141" s="2">
        <v>60</v>
      </c>
      <c r="G1141" s="2" t="s">
        <v>262</v>
      </c>
      <c r="H1141" s="2">
        <f>IF(AND(B1141&gt;=GI_Report!$C$4,B1141&lt;=GI_Report!$E$4),1,0)</f>
        <v>1</v>
      </c>
      <c r="I1141" s="2">
        <f>IF(GI_Report!$C$6="All",1,IF(C1141=GI_Report!$C$6,1,0))</f>
        <v>1</v>
      </c>
      <c r="J1141" s="2">
        <f>IF(GI_Report!$F$6="All",1,IF(E1141=GI_Report!$F$6,1,0))</f>
        <v>1</v>
      </c>
      <c r="K1141" s="2">
        <f>IF(AND(H1141=1,I1141=1,J1141=1),COUNTIFS($H$2:H1141,1,$I$2:I1141,1,$J$2:J1141,1),"")</f>
        <v>184</v>
      </c>
    </row>
    <row r="1142" spans="1:11" ht="14.5" x14ac:dyDescent="0.35">
      <c r="A1142" s="2" t="s">
        <v>3202</v>
      </c>
      <c r="B1142" s="5">
        <v>46118</v>
      </c>
      <c r="C1142" s="2" t="s">
        <v>1989</v>
      </c>
      <c r="D1142" s="2" t="s">
        <v>280</v>
      </c>
      <c r="E1142" s="3" t="s">
        <v>281</v>
      </c>
      <c r="F1142" s="2">
        <v>60</v>
      </c>
      <c r="G1142" s="2" t="s">
        <v>262</v>
      </c>
      <c r="H1142" s="2">
        <f>IF(AND(B1142&gt;=GI_Report!$C$4,B1142&lt;=GI_Report!$E$4),1,0)</f>
        <v>0</v>
      </c>
      <c r="I1142" s="2">
        <f>IF(GI_Report!$C$6="All",1,IF(C1142=GI_Report!$C$6,1,0))</f>
        <v>1</v>
      </c>
      <c r="J1142" s="2">
        <f>IF(GI_Report!$F$6="All",1,IF(E1142=GI_Report!$F$6,1,0))</f>
        <v>1</v>
      </c>
      <c r="K1142" s="2" t="str">
        <f>IF(AND(H1142=1,I1142=1,J1142=1),COUNTIFS($H$2:H1142,1,$I$2:I1142,1,$J$2:J1142,1),"")</f>
        <v/>
      </c>
    </row>
    <row r="1143" spans="1:11" ht="14.5" x14ac:dyDescent="0.35">
      <c r="A1143" s="2" t="s">
        <v>3203</v>
      </c>
      <c r="B1143" s="5">
        <v>46164</v>
      </c>
      <c r="C1143" s="2" t="s">
        <v>2322</v>
      </c>
      <c r="D1143" s="2" t="s">
        <v>470</v>
      </c>
      <c r="E1143" s="3" t="s">
        <v>471</v>
      </c>
      <c r="F1143" s="2">
        <v>60</v>
      </c>
      <c r="G1143" s="2" t="s">
        <v>121</v>
      </c>
      <c r="H1143" s="2">
        <f>IF(AND(B1143&gt;=GI_Report!$C$4,B1143&lt;=GI_Report!$E$4),1,0)</f>
        <v>0</v>
      </c>
      <c r="I1143" s="2">
        <f>IF(GI_Report!$C$6="All",1,IF(C1143=GI_Report!$C$6,1,0))</f>
        <v>1</v>
      </c>
      <c r="J1143" s="2">
        <f>IF(GI_Report!$F$6="All",1,IF(E1143=GI_Report!$F$6,1,0))</f>
        <v>1</v>
      </c>
      <c r="K1143" s="2" t="str">
        <f>IF(AND(H1143=1,I1143=1,J1143=1),COUNTIFS($H$2:H1143,1,$I$2:I1143,1,$J$2:J1143,1),"")</f>
        <v/>
      </c>
    </row>
    <row r="1144" spans="1:11" ht="14.5" x14ac:dyDescent="0.35">
      <c r="A1144" s="2" t="s">
        <v>3204</v>
      </c>
      <c r="B1144" s="5">
        <v>46123</v>
      </c>
      <c r="C1144" s="2" t="s">
        <v>2058</v>
      </c>
      <c r="D1144" s="2" t="s">
        <v>11</v>
      </c>
      <c r="E1144" s="3" t="s">
        <v>12</v>
      </c>
      <c r="F1144" s="2">
        <v>24</v>
      </c>
      <c r="G1144" s="2" t="s">
        <v>15</v>
      </c>
      <c r="H1144" s="2">
        <f>IF(AND(B1144&gt;=GI_Report!$C$4,B1144&lt;=GI_Report!$E$4),1,0)</f>
        <v>0</v>
      </c>
      <c r="I1144" s="2">
        <f>IF(GI_Report!$C$6="All",1,IF(C1144=GI_Report!$C$6,1,0))</f>
        <v>1</v>
      </c>
      <c r="J1144" s="2">
        <f>IF(GI_Report!$F$6="All",1,IF(E1144=GI_Report!$F$6,1,0))</f>
        <v>1</v>
      </c>
      <c r="K1144" s="2" t="str">
        <f>IF(AND(H1144=1,I1144=1,J1144=1),COUNTIFS($H$2:H1144,1,$I$2:I1144,1,$J$2:J1144,1),"")</f>
        <v/>
      </c>
    </row>
    <row r="1145" spans="1:11" ht="14.5" x14ac:dyDescent="0.35">
      <c r="A1145" s="2" t="s">
        <v>3205</v>
      </c>
      <c r="B1145" s="5">
        <v>46195</v>
      </c>
      <c r="C1145" s="2" t="s">
        <v>1995</v>
      </c>
      <c r="D1145" s="2" t="s">
        <v>470</v>
      </c>
      <c r="E1145" s="3" t="s">
        <v>471</v>
      </c>
      <c r="F1145" s="2">
        <v>15</v>
      </c>
      <c r="G1145" s="2" t="s">
        <v>121</v>
      </c>
      <c r="H1145" s="2">
        <f>IF(AND(B1145&gt;=GI_Report!$C$4,B1145&lt;=GI_Report!$E$4),1,0)</f>
        <v>0</v>
      </c>
      <c r="I1145" s="2">
        <f>IF(GI_Report!$C$6="All",1,IF(C1145=GI_Report!$C$6,1,0))</f>
        <v>1</v>
      </c>
      <c r="J1145" s="2">
        <f>IF(GI_Report!$F$6="All",1,IF(E1145=GI_Report!$F$6,1,0))</f>
        <v>1</v>
      </c>
      <c r="K1145" s="2" t="str">
        <f>IF(AND(H1145=1,I1145=1,J1145=1),COUNTIFS($H$2:H1145,1,$I$2:I1145,1,$J$2:J1145,1),"")</f>
        <v/>
      </c>
    </row>
    <row r="1146" spans="1:11" ht="14.5" x14ac:dyDescent="0.35">
      <c r="A1146" s="2" t="s">
        <v>3206</v>
      </c>
      <c r="B1146" s="5">
        <v>46049</v>
      </c>
      <c r="C1146" s="2" t="s">
        <v>2179</v>
      </c>
      <c r="D1146" s="2" t="s">
        <v>466</v>
      </c>
      <c r="E1146" s="3" t="s">
        <v>467</v>
      </c>
      <c r="F1146" s="2">
        <v>5</v>
      </c>
      <c r="G1146" s="2" t="s">
        <v>121</v>
      </c>
      <c r="H1146" s="2">
        <f>IF(AND(B1146&gt;=GI_Report!$C$4,B1146&lt;=GI_Report!$E$4),1,0)</f>
        <v>0</v>
      </c>
      <c r="I1146" s="2">
        <f>IF(GI_Report!$C$6="All",1,IF(C1146=GI_Report!$C$6,1,0))</f>
        <v>1</v>
      </c>
      <c r="J1146" s="2">
        <f>IF(GI_Report!$F$6="All",1,IF(E1146=GI_Report!$F$6,1,0))</f>
        <v>1</v>
      </c>
      <c r="K1146" s="2" t="str">
        <f>IF(AND(H1146=1,I1146=1,J1146=1),COUNTIFS($H$2:H1146,1,$I$2:I1146,1,$J$2:J1146,1),"")</f>
        <v/>
      </c>
    </row>
    <row r="1147" spans="1:11" ht="14.5" x14ac:dyDescent="0.35">
      <c r="A1147" s="2" t="s">
        <v>3207</v>
      </c>
      <c r="B1147" s="5">
        <v>46048</v>
      </c>
      <c r="C1147" s="2" t="s">
        <v>1987</v>
      </c>
      <c r="D1147" s="2" t="s">
        <v>207</v>
      </c>
      <c r="E1147" s="3" t="s">
        <v>208</v>
      </c>
      <c r="F1147" s="2">
        <v>60</v>
      </c>
      <c r="G1147" s="2" t="s">
        <v>121</v>
      </c>
      <c r="H1147" s="2">
        <f>IF(AND(B1147&gt;=GI_Report!$C$4,B1147&lt;=GI_Report!$E$4),1,0)</f>
        <v>0</v>
      </c>
      <c r="I1147" s="2">
        <f>IF(GI_Report!$C$6="All",1,IF(C1147=GI_Report!$C$6,1,0))</f>
        <v>1</v>
      </c>
      <c r="J1147" s="2">
        <f>IF(GI_Report!$F$6="All",1,IF(E1147=GI_Report!$F$6,1,0))</f>
        <v>1</v>
      </c>
      <c r="K1147" s="2" t="str">
        <f>IF(AND(H1147=1,I1147=1,J1147=1),COUNTIFS($H$2:H1147,1,$I$2:I1147,1,$J$2:J1147,1),"")</f>
        <v/>
      </c>
    </row>
    <row r="1148" spans="1:11" ht="14.5" x14ac:dyDescent="0.35">
      <c r="A1148" s="2" t="s">
        <v>3208</v>
      </c>
      <c r="B1148" s="5">
        <v>46116</v>
      </c>
      <c r="C1148" s="2" t="s">
        <v>1985</v>
      </c>
      <c r="D1148" s="2" t="s">
        <v>419</v>
      </c>
      <c r="E1148" s="3" t="s">
        <v>420</v>
      </c>
      <c r="F1148" s="2">
        <v>15</v>
      </c>
      <c r="G1148" s="2" t="s">
        <v>121</v>
      </c>
      <c r="H1148" s="2">
        <f>IF(AND(B1148&gt;=GI_Report!$C$4,B1148&lt;=GI_Report!$E$4),1,0)</f>
        <v>0</v>
      </c>
      <c r="I1148" s="2">
        <f>IF(GI_Report!$C$6="All",1,IF(C1148=GI_Report!$C$6,1,0))</f>
        <v>1</v>
      </c>
      <c r="J1148" s="2">
        <f>IF(GI_Report!$F$6="All",1,IF(E1148=GI_Report!$F$6,1,0))</f>
        <v>1</v>
      </c>
      <c r="K1148" s="2" t="str">
        <f>IF(AND(H1148=1,I1148=1,J1148=1),COUNTIFS($H$2:H1148,1,$I$2:I1148,1,$J$2:J1148,1),"")</f>
        <v/>
      </c>
    </row>
    <row r="1149" spans="1:11" ht="14.5" x14ac:dyDescent="0.35">
      <c r="A1149" s="2" t="s">
        <v>3209</v>
      </c>
      <c r="B1149" s="5">
        <v>46042</v>
      </c>
      <c r="C1149" s="2" t="s">
        <v>1995</v>
      </c>
      <c r="D1149" s="2" t="s">
        <v>272</v>
      </c>
      <c r="E1149" s="3" t="s">
        <v>273</v>
      </c>
      <c r="F1149" s="2">
        <v>20</v>
      </c>
      <c r="G1149" s="2" t="s">
        <v>262</v>
      </c>
      <c r="H1149" s="2">
        <f>IF(AND(B1149&gt;=GI_Report!$C$4,B1149&lt;=GI_Report!$E$4),1,0)</f>
        <v>0</v>
      </c>
      <c r="I1149" s="2">
        <f>IF(GI_Report!$C$6="All",1,IF(C1149=GI_Report!$C$6,1,0))</f>
        <v>1</v>
      </c>
      <c r="J1149" s="2">
        <f>IF(GI_Report!$F$6="All",1,IF(E1149=GI_Report!$F$6,1,0))</f>
        <v>1</v>
      </c>
      <c r="K1149" s="2" t="str">
        <f>IF(AND(H1149=1,I1149=1,J1149=1),COUNTIFS($H$2:H1149,1,$I$2:I1149,1,$J$2:J1149,1),"")</f>
        <v/>
      </c>
    </row>
    <row r="1150" spans="1:11" ht="14.5" x14ac:dyDescent="0.35">
      <c r="A1150" s="2" t="s">
        <v>3210</v>
      </c>
      <c r="B1150" s="5">
        <v>46167</v>
      </c>
      <c r="C1150" s="2" t="s">
        <v>2051</v>
      </c>
      <c r="D1150" s="2" t="s">
        <v>184</v>
      </c>
      <c r="E1150" s="3" t="s">
        <v>185</v>
      </c>
      <c r="F1150" s="2">
        <v>30</v>
      </c>
      <c r="G1150" s="2" t="s">
        <v>121</v>
      </c>
      <c r="H1150" s="2">
        <f>IF(AND(B1150&gt;=GI_Report!$C$4,B1150&lt;=GI_Report!$E$4),1,0)</f>
        <v>0</v>
      </c>
      <c r="I1150" s="2">
        <f>IF(GI_Report!$C$6="All",1,IF(C1150=GI_Report!$C$6,1,0))</f>
        <v>1</v>
      </c>
      <c r="J1150" s="2">
        <f>IF(GI_Report!$F$6="All",1,IF(E1150=GI_Report!$F$6,1,0))</f>
        <v>1</v>
      </c>
      <c r="K1150" s="2" t="str">
        <f>IF(AND(H1150=1,I1150=1,J1150=1),COUNTIFS($H$2:H1150,1,$I$2:I1150,1,$J$2:J1150,1),"")</f>
        <v/>
      </c>
    </row>
    <row r="1151" spans="1:11" ht="14.5" x14ac:dyDescent="0.35">
      <c r="A1151" s="2" t="s">
        <v>3211</v>
      </c>
      <c r="B1151" s="5">
        <v>46140</v>
      </c>
      <c r="C1151" s="2" t="s">
        <v>2346</v>
      </c>
      <c r="D1151" s="2" t="s">
        <v>433</v>
      </c>
      <c r="E1151" s="3" t="s">
        <v>434</v>
      </c>
      <c r="F1151" s="2">
        <v>48</v>
      </c>
      <c r="G1151" s="2" t="s">
        <v>121</v>
      </c>
      <c r="H1151" s="2">
        <f>IF(AND(B1151&gt;=GI_Report!$C$4,B1151&lt;=GI_Report!$E$4),1,0)</f>
        <v>0</v>
      </c>
      <c r="I1151" s="2">
        <f>IF(GI_Report!$C$6="All",1,IF(C1151=GI_Report!$C$6,1,0))</f>
        <v>1</v>
      </c>
      <c r="J1151" s="2">
        <f>IF(GI_Report!$F$6="All",1,IF(E1151=GI_Report!$F$6,1,0))</f>
        <v>1</v>
      </c>
      <c r="K1151" s="2" t="str">
        <f>IF(AND(H1151=1,I1151=1,J1151=1),COUNTIFS($H$2:H1151,1,$I$2:I1151,1,$J$2:J1151,1),"")</f>
        <v/>
      </c>
    </row>
    <row r="1152" spans="1:11" ht="14.5" x14ac:dyDescent="0.35">
      <c r="A1152" s="2" t="s">
        <v>3212</v>
      </c>
      <c r="B1152" s="5">
        <v>46057</v>
      </c>
      <c r="C1152" s="2" t="s">
        <v>2135</v>
      </c>
      <c r="D1152" s="2" t="s">
        <v>223</v>
      </c>
      <c r="E1152" s="3" t="s">
        <v>224</v>
      </c>
      <c r="F1152" s="2">
        <v>48</v>
      </c>
      <c r="G1152" s="2" t="s">
        <v>121</v>
      </c>
      <c r="H1152" s="2">
        <f>IF(AND(B1152&gt;=GI_Report!$C$4,B1152&lt;=GI_Report!$E$4),1,0)</f>
        <v>1</v>
      </c>
      <c r="I1152" s="2">
        <f>IF(GI_Report!$C$6="All",1,IF(C1152=GI_Report!$C$6,1,0))</f>
        <v>1</v>
      </c>
      <c r="J1152" s="2">
        <f>IF(GI_Report!$F$6="All",1,IF(E1152=GI_Report!$F$6,1,0))</f>
        <v>1</v>
      </c>
      <c r="K1152" s="2">
        <f>IF(AND(H1152=1,I1152=1,J1152=1),COUNTIFS($H$2:H1152,1,$I$2:I1152,1,$J$2:J1152,1),"")</f>
        <v>185</v>
      </c>
    </row>
    <row r="1153" spans="1:11" ht="14.5" x14ac:dyDescent="0.35">
      <c r="A1153" s="2" t="s">
        <v>3213</v>
      </c>
      <c r="B1153" s="5">
        <v>46165</v>
      </c>
      <c r="C1153" s="2" t="s">
        <v>2110</v>
      </c>
      <c r="D1153" s="2" t="s">
        <v>431</v>
      </c>
      <c r="E1153" s="3" t="s">
        <v>432</v>
      </c>
      <c r="F1153" s="2">
        <v>30</v>
      </c>
      <c r="G1153" s="2" t="s">
        <v>121</v>
      </c>
      <c r="H1153" s="2">
        <f>IF(AND(B1153&gt;=GI_Report!$C$4,B1153&lt;=GI_Report!$E$4),1,0)</f>
        <v>0</v>
      </c>
      <c r="I1153" s="2">
        <f>IF(GI_Report!$C$6="All",1,IF(C1153=GI_Report!$C$6,1,0))</f>
        <v>1</v>
      </c>
      <c r="J1153" s="2">
        <f>IF(GI_Report!$F$6="All",1,IF(E1153=GI_Report!$F$6,1,0))</f>
        <v>1</v>
      </c>
      <c r="K1153" s="2" t="str">
        <f>IF(AND(H1153=1,I1153=1,J1153=1),COUNTIFS($H$2:H1153,1,$I$2:I1153,1,$J$2:J1153,1),"")</f>
        <v/>
      </c>
    </row>
    <row r="1154" spans="1:11" ht="14.5" x14ac:dyDescent="0.35">
      <c r="A1154" s="2" t="s">
        <v>3214</v>
      </c>
      <c r="B1154" s="5">
        <v>46091</v>
      </c>
      <c r="C1154" s="2" t="s">
        <v>1993</v>
      </c>
      <c r="D1154" s="2" t="s">
        <v>243</v>
      </c>
      <c r="E1154" s="3" t="s">
        <v>244</v>
      </c>
      <c r="F1154" s="2">
        <v>10</v>
      </c>
      <c r="G1154" s="2" t="s">
        <v>121</v>
      </c>
      <c r="H1154" s="2">
        <f>IF(AND(B1154&gt;=GI_Report!$C$4,B1154&lt;=GI_Report!$E$4),1,0)</f>
        <v>0</v>
      </c>
      <c r="I1154" s="2">
        <f>IF(GI_Report!$C$6="All",1,IF(C1154=GI_Report!$C$6,1,0))</f>
        <v>1</v>
      </c>
      <c r="J1154" s="2">
        <f>IF(GI_Report!$F$6="All",1,IF(E1154=GI_Report!$F$6,1,0))</f>
        <v>1</v>
      </c>
      <c r="K1154" s="2" t="str">
        <f>IF(AND(H1154=1,I1154=1,J1154=1),COUNTIFS($H$2:H1154,1,$I$2:I1154,1,$J$2:J1154,1),"")</f>
        <v/>
      </c>
    </row>
    <row r="1155" spans="1:11" ht="14.5" x14ac:dyDescent="0.35">
      <c r="A1155" s="2" t="s">
        <v>3215</v>
      </c>
      <c r="B1155" s="5">
        <v>46136</v>
      </c>
      <c r="C1155" s="2" t="s">
        <v>2218</v>
      </c>
      <c r="D1155" s="2" t="s">
        <v>148</v>
      </c>
      <c r="E1155" s="3" t="s">
        <v>149</v>
      </c>
      <c r="F1155" s="2">
        <v>30</v>
      </c>
      <c r="G1155" s="2" t="s">
        <v>121</v>
      </c>
      <c r="H1155" s="2">
        <f>IF(AND(B1155&gt;=GI_Report!$C$4,B1155&lt;=GI_Report!$E$4),1,0)</f>
        <v>0</v>
      </c>
      <c r="I1155" s="2">
        <f>IF(GI_Report!$C$6="All",1,IF(C1155=GI_Report!$C$6,1,0))</f>
        <v>1</v>
      </c>
      <c r="J1155" s="2">
        <f>IF(GI_Report!$F$6="All",1,IF(E1155=GI_Report!$F$6,1,0))</f>
        <v>1</v>
      </c>
      <c r="K1155" s="2" t="str">
        <f>IF(AND(H1155=1,I1155=1,J1155=1),COUNTIFS($H$2:H1155,1,$I$2:I1155,1,$J$2:J1155,1),"")</f>
        <v/>
      </c>
    </row>
    <row r="1156" spans="1:11" ht="14.5" x14ac:dyDescent="0.35">
      <c r="A1156" s="2" t="s">
        <v>3216</v>
      </c>
      <c r="B1156" s="5">
        <v>46121</v>
      </c>
      <c r="C1156" s="2" t="s">
        <v>2051</v>
      </c>
      <c r="D1156" s="2" t="s">
        <v>173</v>
      </c>
      <c r="E1156" s="3" t="s">
        <v>174</v>
      </c>
      <c r="F1156" s="2">
        <v>20</v>
      </c>
      <c r="G1156" s="2" t="s">
        <v>121</v>
      </c>
      <c r="H1156" s="2">
        <f>IF(AND(B1156&gt;=GI_Report!$C$4,B1156&lt;=GI_Report!$E$4),1,0)</f>
        <v>0</v>
      </c>
      <c r="I1156" s="2">
        <f>IF(GI_Report!$C$6="All",1,IF(C1156=GI_Report!$C$6,1,0))</f>
        <v>1</v>
      </c>
      <c r="J1156" s="2">
        <f>IF(GI_Report!$F$6="All",1,IF(E1156=GI_Report!$F$6,1,0))</f>
        <v>1</v>
      </c>
      <c r="K1156" s="2" t="str">
        <f>IF(AND(H1156=1,I1156=1,J1156=1),COUNTIFS($H$2:H1156,1,$I$2:I1156,1,$J$2:J1156,1),"")</f>
        <v/>
      </c>
    </row>
    <row r="1157" spans="1:11" ht="14.5" x14ac:dyDescent="0.35">
      <c r="A1157" s="2" t="s">
        <v>3217</v>
      </c>
      <c r="B1157" s="5">
        <v>46065</v>
      </c>
      <c r="C1157" s="2" t="s">
        <v>1985</v>
      </c>
      <c r="D1157" s="2" t="s">
        <v>127</v>
      </c>
      <c r="E1157" s="3" t="s">
        <v>128</v>
      </c>
      <c r="F1157" s="2">
        <v>30</v>
      </c>
      <c r="G1157" s="2" t="s">
        <v>121</v>
      </c>
      <c r="H1157" s="2">
        <f>IF(AND(B1157&gt;=GI_Report!$C$4,B1157&lt;=GI_Report!$E$4),1,0)</f>
        <v>1</v>
      </c>
      <c r="I1157" s="2">
        <f>IF(GI_Report!$C$6="All",1,IF(C1157=GI_Report!$C$6,1,0))</f>
        <v>1</v>
      </c>
      <c r="J1157" s="2">
        <f>IF(GI_Report!$F$6="All",1,IF(E1157=GI_Report!$F$6,1,0))</f>
        <v>1</v>
      </c>
      <c r="K1157" s="2">
        <f>IF(AND(H1157=1,I1157=1,J1157=1),COUNTIFS($H$2:H1157,1,$I$2:I1157,1,$J$2:J1157,1),"")</f>
        <v>186</v>
      </c>
    </row>
    <row r="1158" spans="1:11" ht="14.5" x14ac:dyDescent="0.35">
      <c r="A1158" s="2" t="s">
        <v>3218</v>
      </c>
      <c r="B1158" s="5">
        <v>46160</v>
      </c>
      <c r="C1158" s="2" t="s">
        <v>2049</v>
      </c>
      <c r="D1158" s="2" t="s">
        <v>159</v>
      </c>
      <c r="E1158" s="3" t="s">
        <v>160</v>
      </c>
      <c r="F1158" s="2">
        <v>24</v>
      </c>
      <c r="G1158" s="2" t="s">
        <v>121</v>
      </c>
      <c r="H1158" s="2">
        <f>IF(AND(B1158&gt;=GI_Report!$C$4,B1158&lt;=GI_Report!$E$4),1,0)</f>
        <v>0</v>
      </c>
      <c r="I1158" s="2">
        <f>IF(GI_Report!$C$6="All",1,IF(C1158=GI_Report!$C$6,1,0))</f>
        <v>1</v>
      </c>
      <c r="J1158" s="2">
        <f>IF(GI_Report!$F$6="All",1,IF(E1158=GI_Report!$F$6,1,0))</f>
        <v>1</v>
      </c>
      <c r="K1158" s="2" t="str">
        <f>IF(AND(H1158=1,I1158=1,J1158=1),COUNTIFS($H$2:H1158,1,$I$2:I1158,1,$J$2:J1158,1),"")</f>
        <v/>
      </c>
    </row>
    <row r="1159" spans="1:11" ht="14.5" x14ac:dyDescent="0.35">
      <c r="A1159" s="2" t="s">
        <v>3219</v>
      </c>
      <c r="B1159" s="5">
        <v>46123</v>
      </c>
      <c r="C1159" s="2" t="s">
        <v>2143</v>
      </c>
      <c r="D1159" s="2" t="s">
        <v>93</v>
      </c>
      <c r="E1159" s="3" t="s">
        <v>94</v>
      </c>
      <c r="F1159" s="2">
        <v>30</v>
      </c>
      <c r="G1159" s="2" t="s">
        <v>15</v>
      </c>
      <c r="H1159" s="2">
        <f>IF(AND(B1159&gt;=GI_Report!$C$4,B1159&lt;=GI_Report!$E$4),1,0)</f>
        <v>0</v>
      </c>
      <c r="I1159" s="2">
        <f>IF(GI_Report!$C$6="All",1,IF(C1159=GI_Report!$C$6,1,0))</f>
        <v>1</v>
      </c>
      <c r="J1159" s="2">
        <f>IF(GI_Report!$F$6="All",1,IF(E1159=GI_Report!$F$6,1,0))</f>
        <v>1</v>
      </c>
      <c r="K1159" s="2" t="str">
        <f>IF(AND(H1159=1,I1159=1,J1159=1),COUNTIFS($H$2:H1159,1,$I$2:I1159,1,$J$2:J1159,1),"")</f>
        <v/>
      </c>
    </row>
    <row r="1160" spans="1:11" ht="14.5" x14ac:dyDescent="0.35">
      <c r="A1160" s="2" t="s">
        <v>3220</v>
      </c>
      <c r="B1160" s="5">
        <v>46149</v>
      </c>
      <c r="C1160" s="2" t="s">
        <v>2179</v>
      </c>
      <c r="D1160" s="2" t="s">
        <v>241</v>
      </c>
      <c r="E1160" s="3" t="s">
        <v>242</v>
      </c>
      <c r="F1160" s="2">
        <v>12</v>
      </c>
      <c r="G1160" s="2" t="s">
        <v>121</v>
      </c>
      <c r="H1160" s="2">
        <f>IF(AND(B1160&gt;=GI_Report!$C$4,B1160&lt;=GI_Report!$E$4),1,0)</f>
        <v>0</v>
      </c>
      <c r="I1160" s="2">
        <f>IF(GI_Report!$C$6="All",1,IF(C1160=GI_Report!$C$6,1,0))</f>
        <v>1</v>
      </c>
      <c r="J1160" s="2">
        <f>IF(GI_Report!$F$6="All",1,IF(E1160=GI_Report!$F$6,1,0))</f>
        <v>1</v>
      </c>
      <c r="K1160" s="2" t="str">
        <f>IF(AND(H1160=1,I1160=1,J1160=1),COUNTIFS($H$2:H1160,1,$I$2:I1160,1,$J$2:J1160,1),"")</f>
        <v/>
      </c>
    </row>
    <row r="1161" spans="1:11" ht="14.5" x14ac:dyDescent="0.35">
      <c r="A1161" s="2" t="s">
        <v>3221</v>
      </c>
      <c r="B1161" s="5">
        <v>46168</v>
      </c>
      <c r="C1161" s="2" t="s">
        <v>2014</v>
      </c>
      <c r="D1161" s="2" t="s">
        <v>230</v>
      </c>
      <c r="E1161" s="3" t="s">
        <v>231</v>
      </c>
      <c r="F1161" s="2">
        <v>5</v>
      </c>
      <c r="G1161" s="2" t="s">
        <v>121</v>
      </c>
      <c r="H1161" s="2">
        <f>IF(AND(B1161&gt;=GI_Report!$C$4,B1161&lt;=GI_Report!$E$4),1,0)</f>
        <v>0</v>
      </c>
      <c r="I1161" s="2">
        <f>IF(GI_Report!$C$6="All",1,IF(C1161=GI_Report!$C$6,1,0))</f>
        <v>1</v>
      </c>
      <c r="J1161" s="2">
        <f>IF(GI_Report!$F$6="All",1,IF(E1161=GI_Report!$F$6,1,0))</f>
        <v>1</v>
      </c>
      <c r="K1161" s="2" t="str">
        <f>IF(AND(H1161=1,I1161=1,J1161=1),COUNTIFS($H$2:H1161,1,$I$2:I1161,1,$J$2:J1161,1),"")</f>
        <v/>
      </c>
    </row>
    <row r="1162" spans="1:11" ht="14.5" x14ac:dyDescent="0.35">
      <c r="A1162" s="2" t="s">
        <v>3222</v>
      </c>
      <c r="B1162" s="5">
        <v>46166</v>
      </c>
      <c r="C1162" s="2" t="s">
        <v>2040</v>
      </c>
      <c r="D1162" s="2" t="s">
        <v>151</v>
      </c>
      <c r="E1162" s="3" t="s">
        <v>152</v>
      </c>
      <c r="F1162" s="2">
        <v>60</v>
      </c>
      <c r="G1162" s="2" t="s">
        <v>121</v>
      </c>
      <c r="H1162" s="2">
        <f>IF(AND(B1162&gt;=GI_Report!$C$4,B1162&lt;=GI_Report!$E$4),1,0)</f>
        <v>0</v>
      </c>
      <c r="I1162" s="2">
        <f>IF(GI_Report!$C$6="All",1,IF(C1162=GI_Report!$C$6,1,0))</f>
        <v>1</v>
      </c>
      <c r="J1162" s="2">
        <f>IF(GI_Report!$F$6="All",1,IF(E1162=GI_Report!$F$6,1,0))</f>
        <v>1</v>
      </c>
      <c r="K1162" s="2" t="str">
        <f>IF(AND(H1162=1,I1162=1,J1162=1),COUNTIFS($H$2:H1162,1,$I$2:I1162,1,$J$2:J1162,1),"")</f>
        <v/>
      </c>
    </row>
    <row r="1163" spans="1:11" ht="14.5" x14ac:dyDescent="0.35">
      <c r="A1163" s="2" t="s">
        <v>3223</v>
      </c>
      <c r="B1163" s="5">
        <v>46152</v>
      </c>
      <c r="C1163" s="2" t="s">
        <v>1991</v>
      </c>
      <c r="D1163" s="2" t="s">
        <v>50</v>
      </c>
      <c r="E1163" s="3" t="s">
        <v>51</v>
      </c>
      <c r="F1163" s="2">
        <v>10</v>
      </c>
      <c r="G1163" s="2" t="s">
        <v>15</v>
      </c>
      <c r="H1163" s="2">
        <f>IF(AND(B1163&gt;=GI_Report!$C$4,B1163&lt;=GI_Report!$E$4),1,0)</f>
        <v>0</v>
      </c>
      <c r="I1163" s="2">
        <f>IF(GI_Report!$C$6="All",1,IF(C1163=GI_Report!$C$6,1,0))</f>
        <v>1</v>
      </c>
      <c r="J1163" s="2">
        <f>IF(GI_Report!$F$6="All",1,IF(E1163=GI_Report!$F$6,1,0))</f>
        <v>1</v>
      </c>
      <c r="K1163" s="2" t="str">
        <f>IF(AND(H1163=1,I1163=1,J1163=1),COUNTIFS($H$2:H1163,1,$I$2:I1163,1,$J$2:J1163,1),"")</f>
        <v/>
      </c>
    </row>
    <row r="1164" spans="1:11" ht="14.5" x14ac:dyDescent="0.35">
      <c r="A1164" s="2" t="s">
        <v>3224</v>
      </c>
      <c r="B1164" s="5">
        <v>46031</v>
      </c>
      <c r="C1164" s="2" t="s">
        <v>2049</v>
      </c>
      <c r="D1164" s="2" t="s">
        <v>252</v>
      </c>
      <c r="E1164" s="3" t="s">
        <v>253</v>
      </c>
      <c r="F1164" s="2">
        <v>5</v>
      </c>
      <c r="G1164" s="2" t="s">
        <v>121</v>
      </c>
      <c r="H1164" s="2">
        <f>IF(AND(B1164&gt;=GI_Report!$C$4,B1164&lt;=GI_Report!$E$4),1,0)</f>
        <v>0</v>
      </c>
      <c r="I1164" s="2">
        <f>IF(GI_Report!$C$6="All",1,IF(C1164=GI_Report!$C$6,1,0))</f>
        <v>1</v>
      </c>
      <c r="J1164" s="2">
        <f>IF(GI_Report!$F$6="All",1,IF(E1164=GI_Report!$F$6,1,0))</f>
        <v>1</v>
      </c>
      <c r="K1164" s="2" t="str">
        <f>IF(AND(H1164=1,I1164=1,J1164=1),COUNTIFS($H$2:H1164,1,$I$2:I1164,1,$J$2:J1164,1),"")</f>
        <v/>
      </c>
    </row>
    <row r="1165" spans="1:11" ht="14.5" x14ac:dyDescent="0.35">
      <c r="A1165" s="2" t="s">
        <v>3225</v>
      </c>
      <c r="B1165" s="5">
        <v>46119</v>
      </c>
      <c r="C1165" s="2" t="s">
        <v>2308</v>
      </c>
      <c r="D1165" s="2" t="s">
        <v>134</v>
      </c>
      <c r="E1165" s="3" t="s">
        <v>135</v>
      </c>
      <c r="F1165" s="2">
        <v>5</v>
      </c>
      <c r="G1165" s="2" t="s">
        <v>121</v>
      </c>
      <c r="H1165" s="2">
        <f>IF(AND(B1165&gt;=GI_Report!$C$4,B1165&lt;=GI_Report!$E$4),1,0)</f>
        <v>0</v>
      </c>
      <c r="I1165" s="2">
        <f>IF(GI_Report!$C$6="All",1,IF(C1165=GI_Report!$C$6,1,0))</f>
        <v>1</v>
      </c>
      <c r="J1165" s="2">
        <f>IF(GI_Report!$F$6="All",1,IF(E1165=GI_Report!$F$6,1,0))</f>
        <v>1</v>
      </c>
      <c r="K1165" s="2" t="str">
        <f>IF(AND(H1165=1,I1165=1,J1165=1),COUNTIFS($H$2:H1165,1,$I$2:I1165,1,$J$2:J1165,1),"")</f>
        <v/>
      </c>
    </row>
    <row r="1166" spans="1:11" ht="14.5" x14ac:dyDescent="0.35">
      <c r="A1166" s="2" t="s">
        <v>3226</v>
      </c>
      <c r="B1166" s="5">
        <v>46176</v>
      </c>
      <c r="C1166" s="2" t="s">
        <v>2053</v>
      </c>
      <c r="D1166" s="2" t="s">
        <v>91</v>
      </c>
      <c r="E1166" s="3" t="s">
        <v>92</v>
      </c>
      <c r="F1166" s="2">
        <v>12</v>
      </c>
      <c r="G1166" s="2" t="s">
        <v>15</v>
      </c>
      <c r="H1166" s="2">
        <f>IF(AND(B1166&gt;=GI_Report!$C$4,B1166&lt;=GI_Report!$E$4),1,0)</f>
        <v>0</v>
      </c>
      <c r="I1166" s="2">
        <f>IF(GI_Report!$C$6="All",1,IF(C1166=GI_Report!$C$6,1,0))</f>
        <v>1</v>
      </c>
      <c r="J1166" s="2">
        <f>IF(GI_Report!$F$6="All",1,IF(E1166=GI_Report!$F$6,1,0))</f>
        <v>1</v>
      </c>
      <c r="K1166" s="2" t="str">
        <f>IF(AND(H1166=1,I1166=1,J1166=1),COUNTIFS($H$2:H1166,1,$I$2:I1166,1,$J$2:J1166,1),"")</f>
        <v/>
      </c>
    </row>
    <row r="1167" spans="1:11" ht="14.5" x14ac:dyDescent="0.35">
      <c r="A1167" s="2" t="s">
        <v>3227</v>
      </c>
      <c r="B1167" s="5">
        <v>46143</v>
      </c>
      <c r="C1167" s="2" t="s">
        <v>2010</v>
      </c>
      <c r="D1167" s="2" t="s">
        <v>148</v>
      </c>
      <c r="E1167" s="3" t="s">
        <v>149</v>
      </c>
      <c r="F1167" s="2">
        <v>48</v>
      </c>
      <c r="G1167" s="2" t="s">
        <v>121</v>
      </c>
      <c r="H1167" s="2">
        <f>IF(AND(B1167&gt;=GI_Report!$C$4,B1167&lt;=GI_Report!$E$4),1,0)</f>
        <v>0</v>
      </c>
      <c r="I1167" s="2">
        <f>IF(GI_Report!$C$6="All",1,IF(C1167=GI_Report!$C$6,1,0))</f>
        <v>1</v>
      </c>
      <c r="J1167" s="2">
        <f>IF(GI_Report!$F$6="All",1,IF(E1167=GI_Report!$F$6,1,0))</f>
        <v>1</v>
      </c>
      <c r="K1167" s="2" t="str">
        <f>IF(AND(H1167=1,I1167=1,J1167=1),COUNTIFS($H$2:H1167,1,$I$2:I1167,1,$J$2:J1167,1),"")</f>
        <v/>
      </c>
    </row>
    <row r="1168" spans="1:11" ht="14.5" x14ac:dyDescent="0.35">
      <c r="A1168" s="2" t="s">
        <v>3228</v>
      </c>
      <c r="B1168" s="5">
        <v>46036</v>
      </c>
      <c r="C1168" s="2" t="s">
        <v>2158</v>
      </c>
      <c r="D1168" s="2" t="s">
        <v>357</v>
      </c>
      <c r="E1168" s="3" t="s">
        <v>358</v>
      </c>
      <c r="F1168" s="2">
        <v>36</v>
      </c>
      <c r="G1168" s="2" t="s">
        <v>15</v>
      </c>
      <c r="H1168" s="2">
        <f>IF(AND(B1168&gt;=GI_Report!$C$4,B1168&lt;=GI_Report!$E$4),1,0)</f>
        <v>0</v>
      </c>
      <c r="I1168" s="2">
        <f>IF(GI_Report!$C$6="All",1,IF(C1168=GI_Report!$C$6,1,0))</f>
        <v>1</v>
      </c>
      <c r="J1168" s="2">
        <f>IF(GI_Report!$F$6="All",1,IF(E1168=GI_Report!$F$6,1,0))</f>
        <v>1</v>
      </c>
      <c r="K1168" s="2" t="str">
        <f>IF(AND(H1168=1,I1168=1,J1168=1),COUNTIFS($H$2:H1168,1,$I$2:I1168,1,$J$2:J1168,1),"")</f>
        <v/>
      </c>
    </row>
    <row r="1169" spans="1:11" ht="14.5" x14ac:dyDescent="0.35">
      <c r="A1169" s="2" t="s">
        <v>3229</v>
      </c>
      <c r="B1169" s="5">
        <v>46159</v>
      </c>
      <c r="C1169" s="2" t="s">
        <v>2094</v>
      </c>
      <c r="D1169" s="2" t="s">
        <v>450</v>
      </c>
      <c r="E1169" s="3" t="s">
        <v>451</v>
      </c>
      <c r="F1169" s="2">
        <v>48</v>
      </c>
      <c r="G1169" s="2" t="s">
        <v>121</v>
      </c>
      <c r="H1169" s="2">
        <f>IF(AND(B1169&gt;=GI_Report!$C$4,B1169&lt;=GI_Report!$E$4),1,0)</f>
        <v>0</v>
      </c>
      <c r="I1169" s="2">
        <f>IF(GI_Report!$C$6="All",1,IF(C1169=GI_Report!$C$6,1,0))</f>
        <v>1</v>
      </c>
      <c r="J1169" s="2">
        <f>IF(GI_Report!$F$6="All",1,IF(E1169=GI_Report!$F$6,1,0))</f>
        <v>1</v>
      </c>
      <c r="K1169" s="2" t="str">
        <f>IF(AND(H1169=1,I1169=1,J1169=1),COUNTIFS($H$2:H1169,1,$I$2:I1169,1,$J$2:J1169,1),"")</f>
        <v/>
      </c>
    </row>
    <row r="1170" spans="1:11" ht="14.5" x14ac:dyDescent="0.35">
      <c r="A1170" s="2" t="s">
        <v>3230</v>
      </c>
      <c r="B1170" s="5">
        <v>46028</v>
      </c>
      <c r="C1170" s="2" t="s">
        <v>2053</v>
      </c>
      <c r="D1170" s="2" t="s">
        <v>330</v>
      </c>
      <c r="E1170" s="3" t="s">
        <v>331</v>
      </c>
      <c r="F1170" s="2">
        <v>15</v>
      </c>
      <c r="G1170" s="2" t="s">
        <v>15</v>
      </c>
      <c r="H1170" s="2">
        <f>IF(AND(B1170&gt;=GI_Report!$C$4,B1170&lt;=GI_Report!$E$4),1,0)</f>
        <v>0</v>
      </c>
      <c r="I1170" s="2">
        <f>IF(GI_Report!$C$6="All",1,IF(C1170=GI_Report!$C$6,1,0))</f>
        <v>1</v>
      </c>
      <c r="J1170" s="2">
        <f>IF(GI_Report!$F$6="All",1,IF(E1170=GI_Report!$F$6,1,0))</f>
        <v>1</v>
      </c>
      <c r="K1170" s="2" t="str">
        <f>IF(AND(H1170=1,I1170=1,J1170=1),COUNTIFS($H$2:H1170,1,$I$2:I1170,1,$J$2:J1170,1),"")</f>
        <v/>
      </c>
    </row>
    <row r="1171" spans="1:11" ht="14.5" x14ac:dyDescent="0.35">
      <c r="A1171" s="2" t="s">
        <v>3231</v>
      </c>
      <c r="B1171" s="5">
        <v>46201</v>
      </c>
      <c r="C1171" s="2" t="s">
        <v>2421</v>
      </c>
      <c r="D1171" s="2" t="s">
        <v>343</v>
      </c>
      <c r="E1171" s="3" t="s">
        <v>344</v>
      </c>
      <c r="F1171" s="2">
        <v>20</v>
      </c>
      <c r="G1171" s="2" t="s">
        <v>15</v>
      </c>
      <c r="H1171" s="2">
        <f>IF(AND(B1171&gt;=GI_Report!$C$4,B1171&lt;=GI_Report!$E$4),1,0)</f>
        <v>0</v>
      </c>
      <c r="I1171" s="2">
        <f>IF(GI_Report!$C$6="All",1,IF(C1171=GI_Report!$C$6,1,0))</f>
        <v>1</v>
      </c>
      <c r="J1171" s="2">
        <f>IF(GI_Report!$F$6="All",1,IF(E1171=GI_Report!$F$6,1,0))</f>
        <v>1</v>
      </c>
      <c r="K1171" s="2" t="str">
        <f>IF(AND(H1171=1,I1171=1,J1171=1),COUNTIFS($H$2:H1171,1,$I$2:I1171,1,$J$2:J1171,1),"")</f>
        <v/>
      </c>
    </row>
    <row r="1172" spans="1:11" ht="14.5" x14ac:dyDescent="0.35">
      <c r="A1172" s="2" t="s">
        <v>3232</v>
      </c>
      <c r="B1172" s="5">
        <v>46080</v>
      </c>
      <c r="C1172" s="2" t="s">
        <v>1989</v>
      </c>
      <c r="D1172" s="2" t="s">
        <v>409</v>
      </c>
      <c r="E1172" s="3" t="s">
        <v>410</v>
      </c>
      <c r="F1172" s="2">
        <v>60</v>
      </c>
      <c r="G1172" s="2" t="s">
        <v>121</v>
      </c>
      <c r="H1172" s="2">
        <f>IF(AND(B1172&gt;=GI_Report!$C$4,B1172&lt;=GI_Report!$E$4),1,0)</f>
        <v>1</v>
      </c>
      <c r="I1172" s="2">
        <f>IF(GI_Report!$C$6="All",1,IF(C1172=GI_Report!$C$6,1,0))</f>
        <v>1</v>
      </c>
      <c r="J1172" s="2">
        <f>IF(GI_Report!$F$6="All",1,IF(E1172=GI_Report!$F$6,1,0))</f>
        <v>1</v>
      </c>
      <c r="K1172" s="2">
        <f>IF(AND(H1172=1,I1172=1,J1172=1),COUNTIFS($H$2:H1172,1,$I$2:I1172,1,$J$2:J1172,1),"")</f>
        <v>187</v>
      </c>
    </row>
    <row r="1173" spans="1:11" ht="14.5" x14ac:dyDescent="0.35">
      <c r="A1173" s="2" t="s">
        <v>3233</v>
      </c>
      <c r="B1173" s="5">
        <v>46181</v>
      </c>
      <c r="C1173" s="2" t="s">
        <v>2091</v>
      </c>
      <c r="D1173" s="2" t="s">
        <v>115</v>
      </c>
      <c r="E1173" s="3" t="s">
        <v>116</v>
      </c>
      <c r="F1173" s="2">
        <v>48</v>
      </c>
      <c r="G1173" s="2" t="s">
        <v>15</v>
      </c>
      <c r="H1173" s="2">
        <f>IF(AND(B1173&gt;=GI_Report!$C$4,B1173&lt;=GI_Report!$E$4),1,0)</f>
        <v>0</v>
      </c>
      <c r="I1173" s="2">
        <f>IF(GI_Report!$C$6="All",1,IF(C1173=GI_Report!$C$6,1,0))</f>
        <v>1</v>
      </c>
      <c r="J1173" s="2">
        <f>IF(GI_Report!$F$6="All",1,IF(E1173=GI_Report!$F$6,1,0))</f>
        <v>1</v>
      </c>
      <c r="K1173" s="2" t="str">
        <f>IF(AND(H1173=1,I1173=1,J1173=1),COUNTIFS($H$2:H1173,1,$I$2:I1173,1,$J$2:J1173,1),"")</f>
        <v/>
      </c>
    </row>
    <row r="1174" spans="1:11" ht="14.5" x14ac:dyDescent="0.35">
      <c r="A1174" s="2" t="s">
        <v>3234</v>
      </c>
      <c r="B1174" s="5">
        <v>46060</v>
      </c>
      <c r="C1174" s="2" t="s">
        <v>2045</v>
      </c>
      <c r="D1174" s="2" t="s">
        <v>286</v>
      </c>
      <c r="E1174" s="3" t="s">
        <v>287</v>
      </c>
      <c r="F1174" s="2">
        <v>30</v>
      </c>
      <c r="G1174" s="2" t="s">
        <v>262</v>
      </c>
      <c r="H1174" s="2">
        <f>IF(AND(B1174&gt;=GI_Report!$C$4,B1174&lt;=GI_Report!$E$4),1,0)</f>
        <v>1</v>
      </c>
      <c r="I1174" s="2">
        <f>IF(GI_Report!$C$6="All",1,IF(C1174=GI_Report!$C$6,1,0))</f>
        <v>1</v>
      </c>
      <c r="J1174" s="2">
        <f>IF(GI_Report!$F$6="All",1,IF(E1174=GI_Report!$F$6,1,0))</f>
        <v>1</v>
      </c>
      <c r="K1174" s="2">
        <f>IF(AND(H1174=1,I1174=1,J1174=1),COUNTIFS($H$2:H1174,1,$I$2:I1174,1,$J$2:J1174,1),"")</f>
        <v>188</v>
      </c>
    </row>
    <row r="1175" spans="1:11" ht="14.5" x14ac:dyDescent="0.35">
      <c r="A1175" s="2" t="s">
        <v>3235</v>
      </c>
      <c r="B1175" s="5">
        <v>46029</v>
      </c>
      <c r="C1175" s="2" t="s">
        <v>2112</v>
      </c>
      <c r="D1175" s="2" t="s">
        <v>427</v>
      </c>
      <c r="E1175" s="3" t="s">
        <v>428</v>
      </c>
      <c r="F1175" s="2">
        <v>24</v>
      </c>
      <c r="G1175" s="2" t="s">
        <v>121</v>
      </c>
      <c r="H1175" s="2">
        <f>IF(AND(B1175&gt;=GI_Report!$C$4,B1175&lt;=GI_Report!$E$4),1,0)</f>
        <v>0</v>
      </c>
      <c r="I1175" s="2">
        <f>IF(GI_Report!$C$6="All",1,IF(C1175=GI_Report!$C$6,1,0))</f>
        <v>1</v>
      </c>
      <c r="J1175" s="2">
        <f>IF(GI_Report!$F$6="All",1,IF(E1175=GI_Report!$F$6,1,0))</f>
        <v>1</v>
      </c>
      <c r="K1175" s="2" t="str">
        <f>IF(AND(H1175=1,I1175=1,J1175=1),COUNTIFS($H$2:H1175,1,$I$2:I1175,1,$J$2:J1175,1),"")</f>
        <v/>
      </c>
    </row>
    <row r="1176" spans="1:11" ht="14.5" x14ac:dyDescent="0.35">
      <c r="A1176" s="2" t="s">
        <v>3236</v>
      </c>
      <c r="B1176" s="5">
        <v>46148</v>
      </c>
      <c r="C1176" s="2" t="s">
        <v>2065</v>
      </c>
      <c r="D1176" s="2" t="s">
        <v>347</v>
      </c>
      <c r="E1176" s="3" t="s">
        <v>348</v>
      </c>
      <c r="F1176" s="2">
        <v>60</v>
      </c>
      <c r="G1176" s="2" t="s">
        <v>15</v>
      </c>
      <c r="H1176" s="2">
        <f>IF(AND(B1176&gt;=GI_Report!$C$4,B1176&lt;=GI_Report!$E$4),1,0)</f>
        <v>0</v>
      </c>
      <c r="I1176" s="2">
        <f>IF(GI_Report!$C$6="All",1,IF(C1176=GI_Report!$C$6,1,0))</f>
        <v>1</v>
      </c>
      <c r="J1176" s="2">
        <f>IF(GI_Report!$F$6="All",1,IF(E1176=GI_Report!$F$6,1,0))</f>
        <v>1</v>
      </c>
      <c r="K1176" s="2" t="str">
        <f>IF(AND(H1176=1,I1176=1,J1176=1),COUNTIFS($H$2:H1176,1,$I$2:I1176,1,$J$2:J1176,1),"")</f>
        <v/>
      </c>
    </row>
    <row r="1177" spans="1:11" ht="14.5" x14ac:dyDescent="0.35">
      <c r="A1177" s="2" t="s">
        <v>3237</v>
      </c>
      <c r="B1177" s="5">
        <v>46027</v>
      </c>
      <c r="C1177" s="2" t="s">
        <v>2094</v>
      </c>
      <c r="D1177" s="2" t="s">
        <v>375</v>
      </c>
      <c r="E1177" s="3" t="s">
        <v>376</v>
      </c>
      <c r="F1177" s="2">
        <v>36</v>
      </c>
      <c r="G1177" s="2" t="s">
        <v>121</v>
      </c>
      <c r="H1177" s="2">
        <f>IF(AND(B1177&gt;=GI_Report!$C$4,B1177&lt;=GI_Report!$E$4),1,0)</f>
        <v>0</v>
      </c>
      <c r="I1177" s="2">
        <f>IF(GI_Report!$C$6="All",1,IF(C1177=GI_Report!$C$6,1,0))</f>
        <v>1</v>
      </c>
      <c r="J1177" s="2">
        <f>IF(GI_Report!$F$6="All",1,IF(E1177=GI_Report!$F$6,1,0))</f>
        <v>1</v>
      </c>
      <c r="K1177" s="2" t="str">
        <f>IF(AND(H1177=1,I1177=1,J1177=1),COUNTIFS($H$2:H1177,1,$I$2:I1177,1,$J$2:J1177,1),"")</f>
        <v/>
      </c>
    </row>
    <row r="1178" spans="1:11" ht="14.5" x14ac:dyDescent="0.35">
      <c r="A1178" s="2" t="s">
        <v>3238</v>
      </c>
      <c r="B1178" s="5">
        <v>46097</v>
      </c>
      <c r="C1178" s="2" t="s">
        <v>2308</v>
      </c>
      <c r="D1178" s="2" t="s">
        <v>397</v>
      </c>
      <c r="E1178" s="3" t="s">
        <v>398</v>
      </c>
      <c r="F1178" s="2">
        <v>5</v>
      </c>
      <c r="G1178" s="2" t="s">
        <v>121</v>
      </c>
      <c r="H1178" s="2">
        <f>IF(AND(B1178&gt;=GI_Report!$C$4,B1178&lt;=GI_Report!$E$4),1,0)</f>
        <v>0</v>
      </c>
      <c r="I1178" s="2">
        <f>IF(GI_Report!$C$6="All",1,IF(C1178=GI_Report!$C$6,1,0))</f>
        <v>1</v>
      </c>
      <c r="J1178" s="2">
        <f>IF(GI_Report!$F$6="All",1,IF(E1178=GI_Report!$F$6,1,0))</f>
        <v>1</v>
      </c>
      <c r="K1178" s="2" t="str">
        <f>IF(AND(H1178=1,I1178=1,J1178=1),COUNTIFS($H$2:H1178,1,$I$2:I1178,1,$J$2:J1178,1),"")</f>
        <v/>
      </c>
    </row>
    <row r="1179" spans="1:11" ht="14.5" x14ac:dyDescent="0.35">
      <c r="A1179" s="2" t="s">
        <v>3239</v>
      </c>
      <c r="B1179" s="5">
        <v>46167</v>
      </c>
      <c r="C1179" s="2" t="s">
        <v>2179</v>
      </c>
      <c r="D1179" s="2" t="s">
        <v>474</v>
      </c>
      <c r="E1179" s="3" t="s">
        <v>475</v>
      </c>
      <c r="F1179" s="2">
        <v>24</v>
      </c>
      <c r="G1179" s="2" t="s">
        <v>121</v>
      </c>
      <c r="H1179" s="2">
        <f>IF(AND(B1179&gt;=GI_Report!$C$4,B1179&lt;=GI_Report!$E$4),1,0)</f>
        <v>0</v>
      </c>
      <c r="I1179" s="2">
        <f>IF(GI_Report!$C$6="All",1,IF(C1179=GI_Report!$C$6,1,0))</f>
        <v>1</v>
      </c>
      <c r="J1179" s="2">
        <f>IF(GI_Report!$F$6="All",1,IF(E1179=GI_Report!$F$6,1,0))</f>
        <v>1</v>
      </c>
      <c r="K1179" s="2" t="str">
        <f>IF(AND(H1179=1,I1179=1,J1179=1),COUNTIFS($H$2:H1179,1,$I$2:I1179,1,$J$2:J1179,1),"")</f>
        <v/>
      </c>
    </row>
    <row r="1180" spans="1:11" ht="14.5" x14ac:dyDescent="0.35">
      <c r="A1180" s="2" t="s">
        <v>3240</v>
      </c>
      <c r="B1180" s="5">
        <v>46166</v>
      </c>
      <c r="C1180" s="2" t="s">
        <v>2281</v>
      </c>
      <c r="D1180" s="2" t="s">
        <v>462</v>
      </c>
      <c r="E1180" s="3" t="s">
        <v>463</v>
      </c>
      <c r="F1180" s="2">
        <v>24</v>
      </c>
      <c r="G1180" s="2" t="s">
        <v>121</v>
      </c>
      <c r="H1180" s="2">
        <f>IF(AND(B1180&gt;=GI_Report!$C$4,B1180&lt;=GI_Report!$E$4),1,0)</f>
        <v>0</v>
      </c>
      <c r="I1180" s="2">
        <f>IF(GI_Report!$C$6="All",1,IF(C1180=GI_Report!$C$6,1,0))</f>
        <v>1</v>
      </c>
      <c r="J1180" s="2">
        <f>IF(GI_Report!$F$6="All",1,IF(E1180=GI_Report!$F$6,1,0))</f>
        <v>1</v>
      </c>
      <c r="K1180" s="2" t="str">
        <f>IF(AND(H1180=1,I1180=1,J1180=1),COUNTIFS($H$2:H1180,1,$I$2:I1180,1,$J$2:J1180,1),"")</f>
        <v/>
      </c>
    </row>
    <row r="1181" spans="1:11" ht="14.5" x14ac:dyDescent="0.35">
      <c r="A1181" s="2" t="s">
        <v>3241</v>
      </c>
      <c r="B1181" s="5">
        <v>46112</v>
      </c>
      <c r="C1181" s="2" t="s">
        <v>2246</v>
      </c>
      <c r="D1181" s="2" t="s">
        <v>316</v>
      </c>
      <c r="E1181" s="3" t="s">
        <v>317</v>
      </c>
      <c r="F1181" s="2">
        <v>15</v>
      </c>
      <c r="G1181" s="2" t="s">
        <v>15</v>
      </c>
      <c r="H1181" s="2">
        <f>IF(AND(B1181&gt;=GI_Report!$C$4,B1181&lt;=GI_Report!$E$4),1,0)</f>
        <v>0</v>
      </c>
      <c r="I1181" s="2">
        <f>IF(GI_Report!$C$6="All",1,IF(C1181=GI_Report!$C$6,1,0))</f>
        <v>1</v>
      </c>
      <c r="J1181" s="2">
        <f>IF(GI_Report!$F$6="All",1,IF(E1181=GI_Report!$F$6,1,0))</f>
        <v>1</v>
      </c>
      <c r="K1181" s="2" t="str">
        <f>IF(AND(H1181=1,I1181=1,J1181=1),COUNTIFS($H$2:H1181,1,$I$2:I1181,1,$J$2:J1181,1),"")</f>
        <v/>
      </c>
    </row>
    <row r="1182" spans="1:11" ht="14.5" x14ac:dyDescent="0.35">
      <c r="A1182" s="2" t="s">
        <v>3242</v>
      </c>
      <c r="B1182" s="5">
        <v>46049</v>
      </c>
      <c r="C1182" s="2" t="s">
        <v>2529</v>
      </c>
      <c r="D1182" s="2" t="s">
        <v>474</v>
      </c>
      <c r="E1182" s="3" t="s">
        <v>475</v>
      </c>
      <c r="F1182" s="2">
        <v>48</v>
      </c>
      <c r="G1182" s="2" t="s">
        <v>121</v>
      </c>
      <c r="H1182" s="2">
        <f>IF(AND(B1182&gt;=GI_Report!$C$4,B1182&lt;=GI_Report!$E$4),1,0)</f>
        <v>0</v>
      </c>
      <c r="I1182" s="2">
        <f>IF(GI_Report!$C$6="All",1,IF(C1182=GI_Report!$C$6,1,0))</f>
        <v>1</v>
      </c>
      <c r="J1182" s="2">
        <f>IF(GI_Report!$F$6="All",1,IF(E1182=GI_Report!$F$6,1,0))</f>
        <v>1</v>
      </c>
      <c r="K1182" s="2" t="str">
        <f>IF(AND(H1182=1,I1182=1,J1182=1),COUNTIFS($H$2:H1182,1,$I$2:I1182,1,$J$2:J1182,1),"")</f>
        <v/>
      </c>
    </row>
    <row r="1183" spans="1:11" ht="14.5" x14ac:dyDescent="0.35">
      <c r="A1183" s="2" t="s">
        <v>3243</v>
      </c>
      <c r="B1183" s="5">
        <v>46118</v>
      </c>
      <c r="C1183" s="2" t="s">
        <v>2040</v>
      </c>
      <c r="D1183" s="2" t="s">
        <v>241</v>
      </c>
      <c r="E1183" s="3" t="s">
        <v>242</v>
      </c>
      <c r="F1183" s="2">
        <v>20</v>
      </c>
      <c r="G1183" s="2" t="s">
        <v>121</v>
      </c>
      <c r="H1183" s="2">
        <f>IF(AND(B1183&gt;=GI_Report!$C$4,B1183&lt;=GI_Report!$E$4),1,0)</f>
        <v>0</v>
      </c>
      <c r="I1183" s="2">
        <f>IF(GI_Report!$C$6="All",1,IF(C1183=GI_Report!$C$6,1,0))</f>
        <v>1</v>
      </c>
      <c r="J1183" s="2">
        <f>IF(GI_Report!$F$6="All",1,IF(E1183=GI_Report!$F$6,1,0))</f>
        <v>1</v>
      </c>
      <c r="K1183" s="2" t="str">
        <f>IF(AND(H1183=1,I1183=1,J1183=1),COUNTIFS($H$2:H1183,1,$I$2:I1183,1,$J$2:J1183,1),"")</f>
        <v/>
      </c>
    </row>
    <row r="1184" spans="1:11" ht="14.5" x14ac:dyDescent="0.35">
      <c r="A1184" s="2" t="s">
        <v>3244</v>
      </c>
      <c r="B1184" s="5">
        <v>46139</v>
      </c>
      <c r="C1184" s="2" t="s">
        <v>2025</v>
      </c>
      <c r="D1184" s="2" t="s">
        <v>223</v>
      </c>
      <c r="E1184" s="3" t="s">
        <v>224</v>
      </c>
      <c r="F1184" s="2">
        <v>5</v>
      </c>
      <c r="G1184" s="2" t="s">
        <v>121</v>
      </c>
      <c r="H1184" s="2">
        <f>IF(AND(B1184&gt;=GI_Report!$C$4,B1184&lt;=GI_Report!$E$4),1,0)</f>
        <v>0</v>
      </c>
      <c r="I1184" s="2">
        <f>IF(GI_Report!$C$6="All",1,IF(C1184=GI_Report!$C$6,1,0))</f>
        <v>1</v>
      </c>
      <c r="J1184" s="2">
        <f>IF(GI_Report!$F$6="All",1,IF(E1184=GI_Report!$F$6,1,0))</f>
        <v>1</v>
      </c>
      <c r="K1184" s="2" t="str">
        <f>IF(AND(H1184=1,I1184=1,J1184=1),COUNTIFS($H$2:H1184,1,$I$2:I1184,1,$J$2:J1184,1),"")</f>
        <v/>
      </c>
    </row>
    <row r="1185" spans="1:11" ht="14.5" x14ac:dyDescent="0.35">
      <c r="A1185" s="2" t="s">
        <v>3245</v>
      </c>
      <c r="B1185" s="5">
        <v>46099</v>
      </c>
      <c r="C1185" s="2" t="s">
        <v>2091</v>
      </c>
      <c r="D1185" s="2" t="s">
        <v>280</v>
      </c>
      <c r="E1185" s="3" t="s">
        <v>281</v>
      </c>
      <c r="F1185" s="2">
        <v>36</v>
      </c>
      <c r="G1185" s="2" t="s">
        <v>262</v>
      </c>
      <c r="H1185" s="2">
        <f>IF(AND(B1185&gt;=GI_Report!$C$4,B1185&lt;=GI_Report!$E$4),1,0)</f>
        <v>0</v>
      </c>
      <c r="I1185" s="2">
        <f>IF(GI_Report!$C$6="All",1,IF(C1185=GI_Report!$C$6,1,0))</f>
        <v>1</v>
      </c>
      <c r="J1185" s="2">
        <f>IF(GI_Report!$F$6="All",1,IF(E1185=GI_Report!$F$6,1,0))</f>
        <v>1</v>
      </c>
      <c r="K1185" s="2" t="str">
        <f>IF(AND(H1185=1,I1185=1,J1185=1),COUNTIFS($H$2:H1185,1,$I$2:I1185,1,$J$2:J1185,1),"")</f>
        <v/>
      </c>
    </row>
    <row r="1186" spans="1:11" ht="14.5" x14ac:dyDescent="0.35">
      <c r="A1186" s="2" t="s">
        <v>3246</v>
      </c>
      <c r="B1186" s="5">
        <v>46026</v>
      </c>
      <c r="C1186" s="2" t="s">
        <v>2070</v>
      </c>
      <c r="D1186" s="2" t="s">
        <v>214</v>
      </c>
      <c r="E1186" s="3" t="s">
        <v>215</v>
      </c>
      <c r="F1186" s="2">
        <v>10</v>
      </c>
      <c r="G1186" s="2" t="s">
        <v>121</v>
      </c>
      <c r="H1186" s="2">
        <f>IF(AND(B1186&gt;=GI_Report!$C$4,B1186&lt;=GI_Report!$E$4),1,0)</f>
        <v>0</v>
      </c>
      <c r="I1186" s="2">
        <f>IF(GI_Report!$C$6="All",1,IF(C1186=GI_Report!$C$6,1,0))</f>
        <v>1</v>
      </c>
      <c r="J1186" s="2">
        <f>IF(GI_Report!$F$6="All",1,IF(E1186=GI_Report!$F$6,1,0))</f>
        <v>1</v>
      </c>
      <c r="K1186" s="2" t="str">
        <f>IF(AND(H1186=1,I1186=1,J1186=1),COUNTIFS($H$2:H1186,1,$I$2:I1186,1,$J$2:J1186,1),"")</f>
        <v/>
      </c>
    </row>
    <row r="1187" spans="1:11" ht="14.5" x14ac:dyDescent="0.35">
      <c r="A1187" s="2" t="s">
        <v>3247</v>
      </c>
      <c r="B1187" s="5">
        <v>46164</v>
      </c>
      <c r="C1187" s="2" t="s">
        <v>2262</v>
      </c>
      <c r="D1187" s="2" t="s">
        <v>437</v>
      </c>
      <c r="E1187" s="3" t="s">
        <v>438</v>
      </c>
      <c r="F1187" s="2">
        <v>15</v>
      </c>
      <c r="G1187" s="2" t="s">
        <v>121</v>
      </c>
      <c r="H1187" s="2">
        <f>IF(AND(B1187&gt;=GI_Report!$C$4,B1187&lt;=GI_Report!$E$4),1,0)</f>
        <v>0</v>
      </c>
      <c r="I1187" s="2">
        <f>IF(GI_Report!$C$6="All",1,IF(C1187=GI_Report!$C$6,1,0))</f>
        <v>1</v>
      </c>
      <c r="J1187" s="2">
        <f>IF(GI_Report!$F$6="All",1,IF(E1187=GI_Report!$F$6,1,0))</f>
        <v>1</v>
      </c>
      <c r="K1187" s="2" t="str">
        <f>IF(AND(H1187=1,I1187=1,J1187=1),COUNTIFS($H$2:H1187,1,$I$2:I1187,1,$J$2:J1187,1),"")</f>
        <v/>
      </c>
    </row>
    <row r="1188" spans="1:11" ht="14.5" x14ac:dyDescent="0.35">
      <c r="A1188" s="2" t="s">
        <v>3248</v>
      </c>
      <c r="B1188" s="5">
        <v>46091</v>
      </c>
      <c r="C1188" s="2" t="s">
        <v>2260</v>
      </c>
      <c r="D1188" s="2" t="s">
        <v>288</v>
      </c>
      <c r="E1188" s="3" t="s">
        <v>289</v>
      </c>
      <c r="F1188" s="2">
        <v>36</v>
      </c>
      <c r="G1188" s="2" t="s">
        <v>262</v>
      </c>
      <c r="H1188" s="2">
        <f>IF(AND(B1188&gt;=GI_Report!$C$4,B1188&lt;=GI_Report!$E$4),1,0)</f>
        <v>0</v>
      </c>
      <c r="I1188" s="2">
        <f>IF(GI_Report!$C$6="All",1,IF(C1188=GI_Report!$C$6,1,0))</f>
        <v>1</v>
      </c>
      <c r="J1188" s="2">
        <f>IF(GI_Report!$F$6="All",1,IF(E1188=GI_Report!$F$6,1,0))</f>
        <v>1</v>
      </c>
      <c r="K1188" s="2" t="str">
        <f>IF(AND(H1188=1,I1188=1,J1188=1),COUNTIFS($H$2:H1188,1,$I$2:I1188,1,$J$2:J1188,1),"")</f>
        <v/>
      </c>
    </row>
    <row r="1189" spans="1:11" ht="14.5" x14ac:dyDescent="0.35">
      <c r="A1189" s="2" t="s">
        <v>3249</v>
      </c>
      <c r="B1189" s="5">
        <v>46140</v>
      </c>
      <c r="C1189" s="2" t="s">
        <v>2053</v>
      </c>
      <c r="D1189" s="2" t="s">
        <v>136</v>
      </c>
      <c r="E1189" s="3" t="s">
        <v>137</v>
      </c>
      <c r="F1189" s="2">
        <v>48</v>
      </c>
      <c r="G1189" s="2" t="s">
        <v>121</v>
      </c>
      <c r="H1189" s="2">
        <f>IF(AND(B1189&gt;=GI_Report!$C$4,B1189&lt;=GI_Report!$E$4),1,0)</f>
        <v>0</v>
      </c>
      <c r="I1189" s="2">
        <f>IF(GI_Report!$C$6="All",1,IF(C1189=GI_Report!$C$6,1,0))</f>
        <v>1</v>
      </c>
      <c r="J1189" s="2">
        <f>IF(GI_Report!$F$6="All",1,IF(E1189=GI_Report!$F$6,1,0))</f>
        <v>1</v>
      </c>
      <c r="K1189" s="2" t="str">
        <f>IF(AND(H1189=1,I1189=1,J1189=1),COUNTIFS($H$2:H1189,1,$I$2:I1189,1,$J$2:J1189,1),"")</f>
        <v/>
      </c>
    </row>
    <row r="1190" spans="1:11" ht="14.5" x14ac:dyDescent="0.35">
      <c r="A1190" s="2" t="s">
        <v>3250</v>
      </c>
      <c r="B1190" s="5">
        <v>46154</v>
      </c>
      <c r="C1190" s="2" t="s">
        <v>2143</v>
      </c>
      <c r="D1190" s="2" t="s">
        <v>326</v>
      </c>
      <c r="E1190" s="3" t="s">
        <v>327</v>
      </c>
      <c r="F1190" s="2">
        <v>30</v>
      </c>
      <c r="G1190" s="2" t="s">
        <v>15</v>
      </c>
      <c r="H1190" s="2">
        <f>IF(AND(B1190&gt;=GI_Report!$C$4,B1190&lt;=GI_Report!$E$4),1,0)</f>
        <v>0</v>
      </c>
      <c r="I1190" s="2">
        <f>IF(GI_Report!$C$6="All",1,IF(C1190=GI_Report!$C$6,1,0))</f>
        <v>1</v>
      </c>
      <c r="J1190" s="2">
        <f>IF(GI_Report!$F$6="All",1,IF(E1190=GI_Report!$F$6,1,0))</f>
        <v>1</v>
      </c>
      <c r="K1190" s="2" t="str">
        <f>IF(AND(H1190=1,I1190=1,J1190=1),COUNTIFS($H$2:H1190,1,$I$2:I1190,1,$J$2:J1190,1),"")</f>
        <v/>
      </c>
    </row>
    <row r="1191" spans="1:11" ht="14.5" x14ac:dyDescent="0.35">
      <c r="A1191" s="2" t="s">
        <v>3251</v>
      </c>
      <c r="B1191" s="5">
        <v>46144</v>
      </c>
      <c r="C1191" s="2" t="s">
        <v>2529</v>
      </c>
      <c r="D1191" s="2" t="s">
        <v>108</v>
      </c>
      <c r="E1191" s="3" t="s">
        <v>109</v>
      </c>
      <c r="F1191" s="2">
        <v>24</v>
      </c>
      <c r="G1191" s="2" t="s">
        <v>15</v>
      </c>
      <c r="H1191" s="2">
        <f>IF(AND(B1191&gt;=GI_Report!$C$4,B1191&lt;=GI_Report!$E$4),1,0)</f>
        <v>0</v>
      </c>
      <c r="I1191" s="2">
        <f>IF(GI_Report!$C$6="All",1,IF(C1191=GI_Report!$C$6,1,0))</f>
        <v>1</v>
      </c>
      <c r="J1191" s="2">
        <f>IF(GI_Report!$F$6="All",1,IF(E1191=GI_Report!$F$6,1,0))</f>
        <v>1</v>
      </c>
      <c r="K1191" s="2" t="str">
        <f>IF(AND(H1191=1,I1191=1,J1191=1),COUNTIFS($H$2:H1191,1,$I$2:I1191,1,$J$2:J1191,1),"")</f>
        <v/>
      </c>
    </row>
    <row r="1192" spans="1:11" ht="14.5" x14ac:dyDescent="0.35">
      <c r="A1192" s="2" t="s">
        <v>3252</v>
      </c>
      <c r="B1192" s="5">
        <v>46149</v>
      </c>
      <c r="C1192" s="2" t="s">
        <v>2053</v>
      </c>
      <c r="D1192" s="2" t="s">
        <v>308</v>
      </c>
      <c r="E1192" s="3" t="s">
        <v>309</v>
      </c>
      <c r="F1192" s="2">
        <v>24</v>
      </c>
      <c r="G1192" s="2" t="s">
        <v>15</v>
      </c>
      <c r="H1192" s="2">
        <f>IF(AND(B1192&gt;=GI_Report!$C$4,B1192&lt;=GI_Report!$E$4),1,0)</f>
        <v>0</v>
      </c>
      <c r="I1192" s="2">
        <f>IF(GI_Report!$C$6="All",1,IF(C1192=GI_Report!$C$6,1,0))</f>
        <v>1</v>
      </c>
      <c r="J1192" s="2">
        <f>IF(GI_Report!$F$6="All",1,IF(E1192=GI_Report!$F$6,1,0))</f>
        <v>1</v>
      </c>
      <c r="K1192" s="2" t="str">
        <f>IF(AND(H1192=1,I1192=1,J1192=1),COUNTIFS($H$2:H1192,1,$I$2:I1192,1,$J$2:J1192,1),"")</f>
        <v/>
      </c>
    </row>
    <row r="1193" spans="1:11" ht="14.5" x14ac:dyDescent="0.35">
      <c r="A1193" s="2" t="s">
        <v>3253</v>
      </c>
      <c r="B1193" s="5">
        <v>46196</v>
      </c>
      <c r="C1193" s="2" t="s">
        <v>2158</v>
      </c>
      <c r="D1193" s="2" t="s">
        <v>214</v>
      </c>
      <c r="E1193" s="3" t="s">
        <v>215</v>
      </c>
      <c r="F1193" s="2">
        <v>5</v>
      </c>
      <c r="G1193" s="2" t="s">
        <v>121</v>
      </c>
      <c r="H1193" s="2">
        <f>IF(AND(B1193&gt;=GI_Report!$C$4,B1193&lt;=GI_Report!$E$4),1,0)</f>
        <v>0</v>
      </c>
      <c r="I1193" s="2">
        <f>IF(GI_Report!$C$6="All",1,IF(C1193=GI_Report!$C$6,1,0))</f>
        <v>1</v>
      </c>
      <c r="J1193" s="2">
        <f>IF(GI_Report!$F$6="All",1,IF(E1193=GI_Report!$F$6,1,0))</f>
        <v>1</v>
      </c>
      <c r="K1193" s="2" t="str">
        <f>IF(AND(H1193=1,I1193=1,J1193=1),COUNTIFS($H$2:H1193,1,$I$2:I1193,1,$J$2:J1193,1),"")</f>
        <v/>
      </c>
    </row>
    <row r="1194" spans="1:11" ht="14.5" x14ac:dyDescent="0.35">
      <c r="A1194" s="2" t="s">
        <v>3254</v>
      </c>
      <c r="B1194" s="5">
        <v>46135</v>
      </c>
      <c r="C1194" s="2" t="s">
        <v>2047</v>
      </c>
      <c r="D1194" s="2" t="s">
        <v>54</v>
      </c>
      <c r="E1194" s="3" t="s">
        <v>55</v>
      </c>
      <c r="F1194" s="2">
        <v>20</v>
      </c>
      <c r="G1194" s="2" t="s">
        <v>15</v>
      </c>
      <c r="H1194" s="2">
        <f>IF(AND(B1194&gt;=GI_Report!$C$4,B1194&lt;=GI_Report!$E$4),1,0)</f>
        <v>0</v>
      </c>
      <c r="I1194" s="2">
        <f>IF(GI_Report!$C$6="All",1,IF(C1194=GI_Report!$C$6,1,0))</f>
        <v>1</v>
      </c>
      <c r="J1194" s="2">
        <f>IF(GI_Report!$F$6="All",1,IF(E1194=GI_Report!$F$6,1,0))</f>
        <v>1</v>
      </c>
      <c r="K1194" s="2" t="str">
        <f>IF(AND(H1194=1,I1194=1,J1194=1),COUNTIFS($H$2:H1194,1,$I$2:I1194,1,$J$2:J1194,1),"")</f>
        <v/>
      </c>
    </row>
    <row r="1195" spans="1:11" ht="14.5" x14ac:dyDescent="0.35">
      <c r="A1195" s="2" t="s">
        <v>3255</v>
      </c>
      <c r="B1195" s="5">
        <v>46130</v>
      </c>
      <c r="C1195" s="2" t="s">
        <v>2075</v>
      </c>
      <c r="D1195" s="2" t="s">
        <v>180</v>
      </c>
      <c r="E1195" s="3" t="s">
        <v>181</v>
      </c>
      <c r="F1195" s="2">
        <v>5</v>
      </c>
      <c r="G1195" s="2" t="s">
        <v>121</v>
      </c>
      <c r="H1195" s="2">
        <f>IF(AND(B1195&gt;=GI_Report!$C$4,B1195&lt;=GI_Report!$E$4),1,0)</f>
        <v>0</v>
      </c>
      <c r="I1195" s="2">
        <f>IF(GI_Report!$C$6="All",1,IF(C1195=GI_Report!$C$6,1,0))</f>
        <v>1</v>
      </c>
      <c r="J1195" s="2">
        <f>IF(GI_Report!$F$6="All",1,IF(E1195=GI_Report!$F$6,1,0))</f>
        <v>1</v>
      </c>
      <c r="K1195" s="2" t="str">
        <f>IF(AND(H1195=1,I1195=1,J1195=1),COUNTIFS($H$2:H1195,1,$I$2:I1195,1,$J$2:J1195,1),"")</f>
        <v/>
      </c>
    </row>
    <row r="1196" spans="1:11" ht="14.5" x14ac:dyDescent="0.35">
      <c r="A1196" s="2" t="s">
        <v>3256</v>
      </c>
      <c r="B1196" s="5">
        <v>46045</v>
      </c>
      <c r="C1196" s="2" t="s">
        <v>2035</v>
      </c>
      <c r="D1196" s="2" t="s">
        <v>452</v>
      </c>
      <c r="E1196" s="3" t="s">
        <v>453</v>
      </c>
      <c r="F1196" s="2">
        <v>36</v>
      </c>
      <c r="G1196" s="2" t="s">
        <v>121</v>
      </c>
      <c r="H1196" s="2">
        <f>IF(AND(B1196&gt;=GI_Report!$C$4,B1196&lt;=GI_Report!$E$4),1,0)</f>
        <v>0</v>
      </c>
      <c r="I1196" s="2">
        <f>IF(GI_Report!$C$6="All",1,IF(C1196=GI_Report!$C$6,1,0))</f>
        <v>1</v>
      </c>
      <c r="J1196" s="2">
        <f>IF(GI_Report!$F$6="All",1,IF(E1196=GI_Report!$F$6,1,0))</f>
        <v>1</v>
      </c>
      <c r="K1196" s="2" t="str">
        <f>IF(AND(H1196=1,I1196=1,J1196=1),COUNTIFS($H$2:H1196,1,$I$2:I1196,1,$J$2:J1196,1),"")</f>
        <v/>
      </c>
    </row>
    <row r="1197" spans="1:11" ht="14.5" x14ac:dyDescent="0.35">
      <c r="A1197" s="2" t="s">
        <v>3257</v>
      </c>
      <c r="B1197" s="5">
        <v>46194</v>
      </c>
      <c r="C1197" s="2" t="s">
        <v>2000</v>
      </c>
      <c r="D1197" s="2" t="s">
        <v>337</v>
      </c>
      <c r="E1197" s="3" t="s">
        <v>338</v>
      </c>
      <c r="F1197" s="2">
        <v>48</v>
      </c>
      <c r="G1197" s="2" t="s">
        <v>15</v>
      </c>
      <c r="H1197" s="2">
        <f>IF(AND(B1197&gt;=GI_Report!$C$4,B1197&lt;=GI_Report!$E$4),1,0)</f>
        <v>0</v>
      </c>
      <c r="I1197" s="2">
        <f>IF(GI_Report!$C$6="All",1,IF(C1197=GI_Report!$C$6,1,0))</f>
        <v>1</v>
      </c>
      <c r="J1197" s="2">
        <f>IF(GI_Report!$F$6="All",1,IF(E1197=GI_Report!$F$6,1,0))</f>
        <v>1</v>
      </c>
      <c r="K1197" s="2" t="str">
        <f>IF(AND(H1197=1,I1197=1,J1197=1),COUNTIFS($H$2:H1197,1,$I$2:I1197,1,$J$2:J1197,1),"")</f>
        <v/>
      </c>
    </row>
    <row r="1198" spans="1:11" ht="14.5" x14ac:dyDescent="0.35">
      <c r="A1198" s="2" t="s">
        <v>3258</v>
      </c>
      <c r="B1198" s="5">
        <v>46169</v>
      </c>
      <c r="C1198" s="2" t="s">
        <v>2158</v>
      </c>
      <c r="D1198" s="2" t="s">
        <v>314</v>
      </c>
      <c r="E1198" s="3" t="s">
        <v>315</v>
      </c>
      <c r="F1198" s="2">
        <v>24</v>
      </c>
      <c r="G1198" s="2" t="s">
        <v>15</v>
      </c>
      <c r="H1198" s="2">
        <f>IF(AND(B1198&gt;=GI_Report!$C$4,B1198&lt;=GI_Report!$E$4),1,0)</f>
        <v>0</v>
      </c>
      <c r="I1198" s="2">
        <f>IF(GI_Report!$C$6="All",1,IF(C1198=GI_Report!$C$6,1,0))</f>
        <v>1</v>
      </c>
      <c r="J1198" s="2">
        <f>IF(GI_Report!$F$6="All",1,IF(E1198=GI_Report!$F$6,1,0))</f>
        <v>1</v>
      </c>
      <c r="K1198" s="2" t="str">
        <f>IF(AND(H1198=1,I1198=1,J1198=1),COUNTIFS($H$2:H1198,1,$I$2:I1198,1,$J$2:J1198,1),"")</f>
        <v/>
      </c>
    </row>
    <row r="1199" spans="1:11" ht="14.5" x14ac:dyDescent="0.35">
      <c r="A1199" s="2" t="s">
        <v>3259</v>
      </c>
      <c r="B1199" s="5">
        <v>46053</v>
      </c>
      <c r="C1199" s="2" t="s">
        <v>2120</v>
      </c>
      <c r="D1199" s="2" t="s">
        <v>437</v>
      </c>
      <c r="E1199" s="3" t="s">
        <v>438</v>
      </c>
      <c r="F1199" s="2">
        <v>48</v>
      </c>
      <c r="G1199" s="2" t="s">
        <v>121</v>
      </c>
      <c r="H1199" s="2">
        <f>IF(AND(B1199&gt;=GI_Report!$C$4,B1199&lt;=GI_Report!$E$4),1,0)</f>
        <v>0</v>
      </c>
      <c r="I1199" s="2">
        <f>IF(GI_Report!$C$6="All",1,IF(C1199=GI_Report!$C$6,1,0))</f>
        <v>1</v>
      </c>
      <c r="J1199" s="2">
        <f>IF(GI_Report!$F$6="All",1,IF(E1199=GI_Report!$F$6,1,0))</f>
        <v>1</v>
      </c>
      <c r="K1199" s="2" t="str">
        <f>IF(AND(H1199=1,I1199=1,J1199=1),COUNTIFS($H$2:H1199,1,$I$2:I1199,1,$J$2:J1199,1),"")</f>
        <v/>
      </c>
    </row>
    <row r="1200" spans="1:11" ht="14.5" x14ac:dyDescent="0.35">
      <c r="A1200" s="2" t="s">
        <v>3260</v>
      </c>
      <c r="B1200" s="5">
        <v>46085</v>
      </c>
      <c r="C1200" s="2" t="s">
        <v>2045</v>
      </c>
      <c r="D1200" s="2" t="s">
        <v>272</v>
      </c>
      <c r="E1200" s="3" t="s">
        <v>273</v>
      </c>
      <c r="F1200" s="2">
        <v>36</v>
      </c>
      <c r="G1200" s="2" t="s">
        <v>262</v>
      </c>
      <c r="H1200" s="2">
        <f>IF(AND(B1200&gt;=GI_Report!$C$4,B1200&lt;=GI_Report!$E$4),1,0)</f>
        <v>0</v>
      </c>
      <c r="I1200" s="2">
        <f>IF(GI_Report!$C$6="All",1,IF(C1200=GI_Report!$C$6,1,0))</f>
        <v>1</v>
      </c>
      <c r="J1200" s="2">
        <f>IF(GI_Report!$F$6="All",1,IF(E1200=GI_Report!$F$6,1,0))</f>
        <v>1</v>
      </c>
      <c r="K1200" s="2" t="str">
        <f>IF(AND(H1200=1,I1200=1,J1200=1),COUNTIFS($H$2:H1200,1,$I$2:I1200,1,$J$2:J1200,1),"")</f>
        <v/>
      </c>
    </row>
    <row r="1201" spans="1:11" ht="14.5" x14ac:dyDescent="0.35">
      <c r="A1201" s="2" t="s">
        <v>3261</v>
      </c>
      <c r="B1201" s="5">
        <v>46196</v>
      </c>
      <c r="C1201" s="2" t="s">
        <v>2346</v>
      </c>
      <c r="D1201" s="2" t="s">
        <v>141</v>
      </c>
      <c r="E1201" s="3" t="s">
        <v>142</v>
      </c>
      <c r="F1201" s="2">
        <v>48</v>
      </c>
      <c r="G1201" s="2" t="s">
        <v>121</v>
      </c>
      <c r="H1201" s="2">
        <f>IF(AND(B1201&gt;=GI_Report!$C$4,B1201&lt;=GI_Report!$E$4),1,0)</f>
        <v>0</v>
      </c>
      <c r="I1201" s="2">
        <f>IF(GI_Report!$C$6="All",1,IF(C1201=GI_Report!$C$6,1,0))</f>
        <v>1</v>
      </c>
      <c r="J1201" s="2">
        <f>IF(GI_Report!$F$6="All",1,IF(E1201=GI_Report!$F$6,1,0))</f>
        <v>1</v>
      </c>
      <c r="K1201" s="2" t="str">
        <f>IF(AND(H1201=1,I1201=1,J1201=1),COUNTIFS($H$2:H1201,1,$I$2:I1201,1,$J$2:J1201,1),"")</f>
        <v/>
      </c>
    </row>
    <row r="1202" spans="1:11" ht="14.5" x14ac:dyDescent="0.35">
      <c r="A1202" s="2" t="s">
        <v>3262</v>
      </c>
      <c r="B1202" s="5">
        <v>46068</v>
      </c>
      <c r="C1202" s="2" t="s">
        <v>2010</v>
      </c>
      <c r="D1202" s="2" t="s">
        <v>389</v>
      </c>
      <c r="E1202" s="3" t="s">
        <v>390</v>
      </c>
      <c r="F1202" s="2">
        <v>48</v>
      </c>
      <c r="G1202" s="2" t="s">
        <v>121</v>
      </c>
      <c r="H1202" s="2">
        <f>IF(AND(B1202&gt;=GI_Report!$C$4,B1202&lt;=GI_Report!$E$4),1,0)</f>
        <v>1</v>
      </c>
      <c r="I1202" s="2">
        <f>IF(GI_Report!$C$6="All",1,IF(C1202=GI_Report!$C$6,1,0))</f>
        <v>1</v>
      </c>
      <c r="J1202" s="2">
        <f>IF(GI_Report!$F$6="All",1,IF(E1202=GI_Report!$F$6,1,0))</f>
        <v>1</v>
      </c>
      <c r="K1202" s="2">
        <f>IF(AND(H1202=1,I1202=1,J1202=1),COUNTIFS($H$2:H1202,1,$I$2:I1202,1,$J$2:J1202,1),"")</f>
        <v>189</v>
      </c>
    </row>
    <row r="1203" spans="1:11" ht="14.5" x14ac:dyDescent="0.35">
      <c r="A1203" s="2" t="s">
        <v>3263</v>
      </c>
      <c r="B1203" s="5">
        <v>46106</v>
      </c>
      <c r="C1203" s="2" t="s">
        <v>2058</v>
      </c>
      <c r="D1203" s="2" t="s">
        <v>333</v>
      </c>
      <c r="E1203" s="3" t="s">
        <v>334</v>
      </c>
      <c r="F1203" s="2">
        <v>12</v>
      </c>
      <c r="G1203" s="2" t="s">
        <v>15</v>
      </c>
      <c r="H1203" s="2">
        <f>IF(AND(B1203&gt;=GI_Report!$C$4,B1203&lt;=GI_Report!$E$4),1,0)</f>
        <v>0</v>
      </c>
      <c r="I1203" s="2">
        <f>IF(GI_Report!$C$6="All",1,IF(C1203=GI_Report!$C$6,1,0))</f>
        <v>1</v>
      </c>
      <c r="J1203" s="2">
        <f>IF(GI_Report!$F$6="All",1,IF(E1203=GI_Report!$F$6,1,0))</f>
        <v>1</v>
      </c>
      <c r="K1203" s="2" t="str">
        <f>IF(AND(H1203=1,I1203=1,J1203=1),COUNTIFS($H$2:H1203,1,$I$2:I1203,1,$J$2:J1203,1),"")</f>
        <v/>
      </c>
    </row>
    <row r="1204" spans="1:11" ht="14.5" x14ac:dyDescent="0.35">
      <c r="A1204" s="2" t="s">
        <v>3264</v>
      </c>
      <c r="B1204" s="5">
        <v>46127</v>
      </c>
      <c r="C1204" s="2" t="s">
        <v>2065</v>
      </c>
      <c r="D1204" s="2" t="s">
        <v>437</v>
      </c>
      <c r="E1204" s="3" t="s">
        <v>438</v>
      </c>
      <c r="F1204" s="2">
        <v>24</v>
      </c>
      <c r="G1204" s="2" t="s">
        <v>121</v>
      </c>
      <c r="H1204" s="2">
        <f>IF(AND(B1204&gt;=GI_Report!$C$4,B1204&lt;=GI_Report!$E$4),1,0)</f>
        <v>0</v>
      </c>
      <c r="I1204" s="2">
        <f>IF(GI_Report!$C$6="All",1,IF(C1204=GI_Report!$C$6,1,0))</f>
        <v>1</v>
      </c>
      <c r="J1204" s="2">
        <f>IF(GI_Report!$F$6="All",1,IF(E1204=GI_Report!$F$6,1,0))</f>
        <v>1</v>
      </c>
      <c r="K1204" s="2" t="str">
        <f>IF(AND(H1204=1,I1204=1,J1204=1),COUNTIFS($H$2:H1204,1,$I$2:I1204,1,$J$2:J1204,1),"")</f>
        <v/>
      </c>
    </row>
    <row r="1205" spans="1:11" ht="14.5" x14ac:dyDescent="0.35">
      <c r="A1205" s="2" t="s">
        <v>3265</v>
      </c>
      <c r="B1205" s="5">
        <v>46052</v>
      </c>
      <c r="C1205" s="2" t="s">
        <v>2110</v>
      </c>
      <c r="D1205" s="2" t="s">
        <v>373</v>
      </c>
      <c r="E1205" s="3" t="s">
        <v>374</v>
      </c>
      <c r="F1205" s="2">
        <v>12</v>
      </c>
      <c r="G1205" s="2" t="s">
        <v>121</v>
      </c>
      <c r="H1205" s="2">
        <f>IF(AND(B1205&gt;=GI_Report!$C$4,B1205&lt;=GI_Report!$E$4),1,0)</f>
        <v>0</v>
      </c>
      <c r="I1205" s="2">
        <f>IF(GI_Report!$C$6="All",1,IF(C1205=GI_Report!$C$6,1,0))</f>
        <v>1</v>
      </c>
      <c r="J1205" s="2">
        <f>IF(GI_Report!$F$6="All",1,IF(E1205=GI_Report!$F$6,1,0))</f>
        <v>1</v>
      </c>
      <c r="K1205" s="2" t="str">
        <f>IF(AND(H1205=1,I1205=1,J1205=1),COUNTIFS($H$2:H1205,1,$I$2:I1205,1,$J$2:J1205,1),"")</f>
        <v/>
      </c>
    </row>
    <row r="1206" spans="1:11" ht="14.5" x14ac:dyDescent="0.35">
      <c r="A1206" s="2" t="s">
        <v>3266</v>
      </c>
      <c r="B1206" s="5">
        <v>46105</v>
      </c>
      <c r="C1206" s="2" t="s">
        <v>2146</v>
      </c>
      <c r="D1206" s="2" t="s">
        <v>444</v>
      </c>
      <c r="E1206" s="3" t="s">
        <v>445</v>
      </c>
      <c r="F1206" s="2">
        <v>15</v>
      </c>
      <c r="G1206" s="2" t="s">
        <v>121</v>
      </c>
      <c r="H1206" s="2">
        <f>IF(AND(B1206&gt;=GI_Report!$C$4,B1206&lt;=GI_Report!$E$4),1,0)</f>
        <v>0</v>
      </c>
      <c r="I1206" s="2">
        <f>IF(GI_Report!$C$6="All",1,IF(C1206=GI_Report!$C$6,1,0))</f>
        <v>1</v>
      </c>
      <c r="J1206" s="2">
        <f>IF(GI_Report!$F$6="All",1,IF(E1206=GI_Report!$F$6,1,0))</f>
        <v>1</v>
      </c>
      <c r="K1206" s="2" t="str">
        <f>IF(AND(H1206=1,I1206=1,J1206=1),COUNTIFS($H$2:H1206,1,$I$2:I1206,1,$J$2:J1206,1),"")</f>
        <v/>
      </c>
    </row>
    <row r="1207" spans="1:11" ht="14.5" x14ac:dyDescent="0.35">
      <c r="A1207" s="2" t="s">
        <v>3267</v>
      </c>
      <c r="B1207" s="5">
        <v>46131</v>
      </c>
      <c r="C1207" s="2" t="s">
        <v>2260</v>
      </c>
      <c r="D1207" s="2" t="s">
        <v>466</v>
      </c>
      <c r="E1207" s="3" t="s">
        <v>467</v>
      </c>
      <c r="F1207" s="2">
        <v>15</v>
      </c>
      <c r="G1207" s="2" t="s">
        <v>121</v>
      </c>
      <c r="H1207" s="2">
        <f>IF(AND(B1207&gt;=GI_Report!$C$4,B1207&lt;=GI_Report!$E$4),1,0)</f>
        <v>0</v>
      </c>
      <c r="I1207" s="2">
        <f>IF(GI_Report!$C$6="All",1,IF(C1207=GI_Report!$C$6,1,0))</f>
        <v>1</v>
      </c>
      <c r="J1207" s="2">
        <f>IF(GI_Report!$F$6="All",1,IF(E1207=GI_Report!$F$6,1,0))</f>
        <v>1</v>
      </c>
      <c r="K1207" s="2" t="str">
        <f>IF(AND(H1207=1,I1207=1,J1207=1),COUNTIFS($H$2:H1207,1,$I$2:I1207,1,$J$2:J1207,1),"")</f>
        <v/>
      </c>
    </row>
    <row r="1208" spans="1:11" ht="14.5" x14ac:dyDescent="0.35">
      <c r="A1208" s="2" t="s">
        <v>3268</v>
      </c>
      <c r="B1208" s="5">
        <v>46144</v>
      </c>
      <c r="C1208" s="2" t="s">
        <v>2135</v>
      </c>
      <c r="D1208" s="2" t="s">
        <v>427</v>
      </c>
      <c r="E1208" s="3" t="s">
        <v>428</v>
      </c>
      <c r="F1208" s="2">
        <v>5</v>
      </c>
      <c r="G1208" s="2" t="s">
        <v>121</v>
      </c>
      <c r="H1208" s="2">
        <f>IF(AND(B1208&gt;=GI_Report!$C$4,B1208&lt;=GI_Report!$E$4),1,0)</f>
        <v>0</v>
      </c>
      <c r="I1208" s="2">
        <f>IF(GI_Report!$C$6="All",1,IF(C1208=GI_Report!$C$6,1,0))</f>
        <v>1</v>
      </c>
      <c r="J1208" s="2">
        <f>IF(GI_Report!$F$6="All",1,IF(E1208=GI_Report!$F$6,1,0))</f>
        <v>1</v>
      </c>
      <c r="K1208" s="2" t="str">
        <f>IF(AND(H1208=1,I1208=1,J1208=1),COUNTIFS($H$2:H1208,1,$I$2:I1208,1,$J$2:J1208,1),"")</f>
        <v/>
      </c>
    </row>
    <row r="1209" spans="1:11" ht="14.5" x14ac:dyDescent="0.35">
      <c r="A1209" s="2" t="s">
        <v>3269</v>
      </c>
      <c r="B1209" s="5">
        <v>46109</v>
      </c>
      <c r="C1209" s="2" t="s">
        <v>2000</v>
      </c>
      <c r="D1209" s="2" t="s">
        <v>347</v>
      </c>
      <c r="E1209" s="3" t="s">
        <v>348</v>
      </c>
      <c r="F1209" s="2">
        <v>36</v>
      </c>
      <c r="G1209" s="2" t="s">
        <v>15</v>
      </c>
      <c r="H1209" s="2">
        <f>IF(AND(B1209&gt;=GI_Report!$C$4,B1209&lt;=GI_Report!$E$4),1,0)</f>
        <v>0</v>
      </c>
      <c r="I1209" s="2">
        <f>IF(GI_Report!$C$6="All",1,IF(C1209=GI_Report!$C$6,1,0))</f>
        <v>1</v>
      </c>
      <c r="J1209" s="2">
        <f>IF(GI_Report!$F$6="All",1,IF(E1209=GI_Report!$F$6,1,0))</f>
        <v>1</v>
      </c>
      <c r="K1209" s="2" t="str">
        <f>IF(AND(H1209=1,I1209=1,J1209=1),COUNTIFS($H$2:H1209,1,$I$2:I1209,1,$J$2:J1209,1),"")</f>
        <v/>
      </c>
    </row>
    <row r="1210" spans="1:11" ht="14.5" x14ac:dyDescent="0.35">
      <c r="A1210" s="2" t="s">
        <v>3270</v>
      </c>
      <c r="B1210" s="5">
        <v>46161</v>
      </c>
      <c r="C1210" s="2" t="s">
        <v>2260</v>
      </c>
      <c r="D1210" s="2" t="s">
        <v>127</v>
      </c>
      <c r="E1210" s="3" t="s">
        <v>128</v>
      </c>
      <c r="F1210" s="2">
        <v>12</v>
      </c>
      <c r="G1210" s="2" t="s">
        <v>121</v>
      </c>
      <c r="H1210" s="2">
        <f>IF(AND(B1210&gt;=GI_Report!$C$4,B1210&lt;=GI_Report!$E$4),1,0)</f>
        <v>0</v>
      </c>
      <c r="I1210" s="2">
        <f>IF(GI_Report!$C$6="All",1,IF(C1210=GI_Report!$C$6,1,0))</f>
        <v>1</v>
      </c>
      <c r="J1210" s="2">
        <f>IF(GI_Report!$F$6="All",1,IF(E1210=GI_Report!$F$6,1,0))</f>
        <v>1</v>
      </c>
      <c r="K1210" s="2" t="str">
        <f>IF(AND(H1210=1,I1210=1,J1210=1),COUNTIFS($H$2:H1210,1,$I$2:I1210,1,$J$2:J1210,1),"")</f>
        <v/>
      </c>
    </row>
    <row r="1211" spans="1:11" ht="14.5" x14ac:dyDescent="0.35">
      <c r="A1211" s="2" t="s">
        <v>3271</v>
      </c>
      <c r="B1211" s="5">
        <v>46090</v>
      </c>
      <c r="C1211" s="2" t="s">
        <v>2135</v>
      </c>
      <c r="D1211" s="2" t="s">
        <v>74</v>
      </c>
      <c r="E1211" s="3" t="s">
        <v>75</v>
      </c>
      <c r="F1211" s="2">
        <v>5</v>
      </c>
      <c r="G1211" s="2" t="s">
        <v>15</v>
      </c>
      <c r="H1211" s="2">
        <f>IF(AND(B1211&gt;=GI_Report!$C$4,B1211&lt;=GI_Report!$E$4),1,0)</f>
        <v>0</v>
      </c>
      <c r="I1211" s="2">
        <f>IF(GI_Report!$C$6="All",1,IF(C1211=GI_Report!$C$6,1,0))</f>
        <v>1</v>
      </c>
      <c r="J1211" s="2">
        <f>IF(GI_Report!$F$6="All",1,IF(E1211=GI_Report!$F$6,1,0))</f>
        <v>1</v>
      </c>
      <c r="K1211" s="2" t="str">
        <f>IF(AND(H1211=1,I1211=1,J1211=1),COUNTIFS($H$2:H1211,1,$I$2:I1211,1,$J$2:J1211,1),"")</f>
        <v/>
      </c>
    </row>
    <row r="1212" spans="1:11" ht="14.5" x14ac:dyDescent="0.35">
      <c r="A1212" s="2" t="s">
        <v>3272</v>
      </c>
      <c r="B1212" s="5">
        <v>46114</v>
      </c>
      <c r="C1212" s="2" t="s">
        <v>2043</v>
      </c>
      <c r="D1212" s="2" t="s">
        <v>442</v>
      </c>
      <c r="E1212" s="3" t="s">
        <v>443</v>
      </c>
      <c r="F1212" s="2">
        <v>36</v>
      </c>
      <c r="G1212" s="2" t="s">
        <v>121</v>
      </c>
      <c r="H1212" s="2">
        <f>IF(AND(B1212&gt;=GI_Report!$C$4,B1212&lt;=GI_Report!$E$4),1,0)</f>
        <v>0</v>
      </c>
      <c r="I1212" s="2">
        <f>IF(GI_Report!$C$6="All",1,IF(C1212=GI_Report!$C$6,1,0))</f>
        <v>1</v>
      </c>
      <c r="J1212" s="2">
        <f>IF(GI_Report!$F$6="All",1,IF(E1212=GI_Report!$F$6,1,0))</f>
        <v>1</v>
      </c>
      <c r="K1212" s="2" t="str">
        <f>IF(AND(H1212=1,I1212=1,J1212=1),COUNTIFS($H$2:H1212,1,$I$2:I1212,1,$J$2:J1212,1),"")</f>
        <v/>
      </c>
    </row>
    <row r="1213" spans="1:11" ht="14.5" x14ac:dyDescent="0.35">
      <c r="A1213" s="2" t="s">
        <v>3273</v>
      </c>
      <c r="B1213" s="5">
        <v>46030</v>
      </c>
      <c r="C1213" s="2" t="s">
        <v>2010</v>
      </c>
      <c r="D1213" s="2" t="s">
        <v>330</v>
      </c>
      <c r="E1213" s="3" t="s">
        <v>331</v>
      </c>
      <c r="F1213" s="2">
        <v>60</v>
      </c>
      <c r="G1213" s="2" t="s">
        <v>15</v>
      </c>
      <c r="H1213" s="2">
        <f>IF(AND(B1213&gt;=GI_Report!$C$4,B1213&lt;=GI_Report!$E$4),1,0)</f>
        <v>0</v>
      </c>
      <c r="I1213" s="2">
        <f>IF(GI_Report!$C$6="All",1,IF(C1213=GI_Report!$C$6,1,0))</f>
        <v>1</v>
      </c>
      <c r="J1213" s="2">
        <f>IF(GI_Report!$F$6="All",1,IF(E1213=GI_Report!$F$6,1,0))</f>
        <v>1</v>
      </c>
      <c r="K1213" s="2" t="str">
        <f>IF(AND(H1213=1,I1213=1,J1213=1),COUNTIFS($H$2:H1213,1,$I$2:I1213,1,$J$2:J1213,1),"")</f>
        <v/>
      </c>
    </row>
    <row r="1214" spans="1:11" ht="14.5" x14ac:dyDescent="0.35">
      <c r="A1214" s="2" t="s">
        <v>3274</v>
      </c>
      <c r="B1214" s="5">
        <v>46128</v>
      </c>
      <c r="C1214" s="2" t="s">
        <v>2089</v>
      </c>
      <c r="D1214" s="2" t="s">
        <v>173</v>
      </c>
      <c r="E1214" s="3" t="s">
        <v>174</v>
      </c>
      <c r="F1214" s="2">
        <v>12</v>
      </c>
      <c r="G1214" s="2" t="s">
        <v>121</v>
      </c>
      <c r="H1214" s="2">
        <f>IF(AND(B1214&gt;=GI_Report!$C$4,B1214&lt;=GI_Report!$E$4),1,0)</f>
        <v>0</v>
      </c>
      <c r="I1214" s="2">
        <f>IF(GI_Report!$C$6="All",1,IF(C1214=GI_Report!$C$6,1,0))</f>
        <v>1</v>
      </c>
      <c r="J1214" s="2">
        <f>IF(GI_Report!$F$6="All",1,IF(E1214=GI_Report!$F$6,1,0))</f>
        <v>1</v>
      </c>
      <c r="K1214" s="2" t="str">
        <f>IF(AND(H1214=1,I1214=1,J1214=1),COUNTIFS($H$2:H1214,1,$I$2:I1214,1,$J$2:J1214,1),"")</f>
        <v/>
      </c>
    </row>
    <row r="1215" spans="1:11" ht="14.5" x14ac:dyDescent="0.35">
      <c r="A1215" s="2" t="s">
        <v>3275</v>
      </c>
      <c r="B1215" s="5">
        <v>46140</v>
      </c>
      <c r="C1215" s="2" t="s">
        <v>1985</v>
      </c>
      <c r="D1215" s="2" t="s">
        <v>241</v>
      </c>
      <c r="E1215" s="3" t="s">
        <v>242</v>
      </c>
      <c r="F1215" s="2">
        <v>10</v>
      </c>
      <c r="G1215" s="2" t="s">
        <v>121</v>
      </c>
      <c r="H1215" s="2">
        <f>IF(AND(B1215&gt;=GI_Report!$C$4,B1215&lt;=GI_Report!$E$4),1,0)</f>
        <v>0</v>
      </c>
      <c r="I1215" s="2">
        <f>IF(GI_Report!$C$6="All",1,IF(C1215=GI_Report!$C$6,1,0))</f>
        <v>1</v>
      </c>
      <c r="J1215" s="2">
        <f>IF(GI_Report!$F$6="All",1,IF(E1215=GI_Report!$F$6,1,0))</f>
        <v>1</v>
      </c>
      <c r="K1215" s="2" t="str">
        <f>IF(AND(H1215=1,I1215=1,J1215=1),COUNTIFS($H$2:H1215,1,$I$2:I1215,1,$J$2:J1215,1),"")</f>
        <v/>
      </c>
    </row>
    <row r="1216" spans="1:11" ht="14.5" x14ac:dyDescent="0.35">
      <c r="A1216" s="2" t="s">
        <v>3276</v>
      </c>
      <c r="B1216" s="5">
        <v>46032</v>
      </c>
      <c r="C1216" s="2" t="s">
        <v>1991</v>
      </c>
      <c r="D1216" s="2" t="s">
        <v>417</v>
      </c>
      <c r="E1216" s="3" t="s">
        <v>418</v>
      </c>
      <c r="F1216" s="2">
        <v>10</v>
      </c>
      <c r="G1216" s="2" t="s">
        <v>121</v>
      </c>
      <c r="H1216" s="2">
        <f>IF(AND(B1216&gt;=GI_Report!$C$4,B1216&lt;=GI_Report!$E$4),1,0)</f>
        <v>0</v>
      </c>
      <c r="I1216" s="2">
        <f>IF(GI_Report!$C$6="All",1,IF(C1216=GI_Report!$C$6,1,0))</f>
        <v>1</v>
      </c>
      <c r="J1216" s="2">
        <f>IF(GI_Report!$F$6="All",1,IF(E1216=GI_Report!$F$6,1,0))</f>
        <v>1</v>
      </c>
      <c r="K1216" s="2" t="str">
        <f>IF(AND(H1216=1,I1216=1,J1216=1),COUNTIFS($H$2:H1216,1,$I$2:I1216,1,$J$2:J1216,1),"")</f>
        <v/>
      </c>
    </row>
    <row r="1217" spans="1:11" ht="14.5" x14ac:dyDescent="0.35">
      <c r="A1217" s="2" t="s">
        <v>3277</v>
      </c>
      <c r="B1217" s="5">
        <v>46032</v>
      </c>
      <c r="C1217" s="2" t="s">
        <v>2008</v>
      </c>
      <c r="D1217" s="2" t="s">
        <v>42</v>
      </c>
      <c r="E1217" s="3" t="s">
        <v>43</v>
      </c>
      <c r="F1217" s="2">
        <v>30</v>
      </c>
      <c r="G1217" s="2" t="s">
        <v>15</v>
      </c>
      <c r="H1217" s="2">
        <f>IF(AND(B1217&gt;=GI_Report!$C$4,B1217&lt;=GI_Report!$E$4),1,0)</f>
        <v>0</v>
      </c>
      <c r="I1217" s="2">
        <f>IF(GI_Report!$C$6="All",1,IF(C1217=GI_Report!$C$6,1,0))</f>
        <v>1</v>
      </c>
      <c r="J1217" s="2">
        <f>IF(GI_Report!$F$6="All",1,IF(E1217=GI_Report!$F$6,1,0))</f>
        <v>1</v>
      </c>
      <c r="K1217" s="2" t="str">
        <f>IF(AND(H1217=1,I1217=1,J1217=1),COUNTIFS($H$2:H1217,1,$I$2:I1217,1,$J$2:J1217,1),"")</f>
        <v/>
      </c>
    </row>
    <row r="1218" spans="1:11" ht="14.5" x14ac:dyDescent="0.35">
      <c r="A1218" s="2" t="s">
        <v>3278</v>
      </c>
      <c r="B1218" s="5">
        <v>46132</v>
      </c>
      <c r="C1218" s="2" t="s">
        <v>2260</v>
      </c>
      <c r="D1218" s="2" t="s">
        <v>249</v>
      </c>
      <c r="E1218" s="3" t="s">
        <v>250</v>
      </c>
      <c r="F1218" s="2">
        <v>30</v>
      </c>
      <c r="G1218" s="2" t="s">
        <v>121</v>
      </c>
      <c r="H1218" s="2">
        <f>IF(AND(B1218&gt;=GI_Report!$C$4,B1218&lt;=GI_Report!$E$4),1,0)</f>
        <v>0</v>
      </c>
      <c r="I1218" s="2">
        <f>IF(GI_Report!$C$6="All",1,IF(C1218=GI_Report!$C$6,1,0))</f>
        <v>1</v>
      </c>
      <c r="J1218" s="2">
        <f>IF(GI_Report!$F$6="All",1,IF(E1218=GI_Report!$F$6,1,0))</f>
        <v>1</v>
      </c>
      <c r="K1218" s="2" t="str">
        <f>IF(AND(H1218=1,I1218=1,J1218=1),COUNTIFS($H$2:H1218,1,$I$2:I1218,1,$J$2:J1218,1),"")</f>
        <v/>
      </c>
    </row>
    <row r="1219" spans="1:11" ht="14.5" x14ac:dyDescent="0.35">
      <c r="A1219" s="2" t="s">
        <v>3279</v>
      </c>
      <c r="B1219" s="5">
        <v>46166</v>
      </c>
      <c r="C1219" s="2" t="s">
        <v>1998</v>
      </c>
      <c r="D1219" s="2" t="s">
        <v>351</v>
      </c>
      <c r="E1219" s="3" t="s">
        <v>352</v>
      </c>
      <c r="F1219" s="2">
        <v>12</v>
      </c>
      <c r="G1219" s="2" t="s">
        <v>15</v>
      </c>
      <c r="H1219" s="2">
        <f>IF(AND(B1219&gt;=GI_Report!$C$4,B1219&lt;=GI_Report!$E$4),1,0)</f>
        <v>0</v>
      </c>
      <c r="I1219" s="2">
        <f>IF(GI_Report!$C$6="All",1,IF(C1219=GI_Report!$C$6,1,0))</f>
        <v>1</v>
      </c>
      <c r="J1219" s="2">
        <f>IF(GI_Report!$F$6="All",1,IF(E1219=GI_Report!$F$6,1,0))</f>
        <v>1</v>
      </c>
      <c r="K1219" s="2" t="str">
        <f>IF(AND(H1219=1,I1219=1,J1219=1),COUNTIFS($H$2:H1219,1,$I$2:I1219,1,$J$2:J1219,1),"")</f>
        <v/>
      </c>
    </row>
    <row r="1220" spans="1:11" ht="14.5" x14ac:dyDescent="0.35">
      <c r="A1220" s="2" t="s">
        <v>3280</v>
      </c>
      <c r="B1220" s="5">
        <v>46051</v>
      </c>
      <c r="C1220" s="2" t="s">
        <v>2246</v>
      </c>
      <c r="D1220" s="2" t="s">
        <v>280</v>
      </c>
      <c r="E1220" s="3" t="s">
        <v>281</v>
      </c>
      <c r="F1220" s="2">
        <v>36</v>
      </c>
      <c r="G1220" s="2" t="s">
        <v>262</v>
      </c>
      <c r="H1220" s="2">
        <f>IF(AND(B1220&gt;=GI_Report!$C$4,B1220&lt;=GI_Report!$E$4),1,0)</f>
        <v>0</v>
      </c>
      <c r="I1220" s="2">
        <f>IF(GI_Report!$C$6="All",1,IF(C1220=GI_Report!$C$6,1,0))</f>
        <v>1</v>
      </c>
      <c r="J1220" s="2">
        <f>IF(GI_Report!$F$6="All",1,IF(E1220=GI_Report!$F$6,1,0))</f>
        <v>1</v>
      </c>
      <c r="K1220" s="2" t="str">
        <f>IF(AND(H1220=1,I1220=1,J1220=1),COUNTIFS($H$2:H1220,1,$I$2:I1220,1,$J$2:J1220,1),"")</f>
        <v/>
      </c>
    </row>
    <row r="1221" spans="1:11" ht="14.5" x14ac:dyDescent="0.35">
      <c r="A1221" s="2" t="s">
        <v>3281</v>
      </c>
      <c r="B1221" s="5">
        <v>46173</v>
      </c>
      <c r="C1221" s="2" t="s">
        <v>2108</v>
      </c>
      <c r="D1221" s="2" t="s">
        <v>200</v>
      </c>
      <c r="E1221" s="3" t="s">
        <v>201</v>
      </c>
      <c r="F1221" s="2">
        <v>30</v>
      </c>
      <c r="G1221" s="2" t="s">
        <v>121</v>
      </c>
      <c r="H1221" s="2">
        <f>IF(AND(B1221&gt;=GI_Report!$C$4,B1221&lt;=GI_Report!$E$4),1,0)</f>
        <v>0</v>
      </c>
      <c r="I1221" s="2">
        <f>IF(GI_Report!$C$6="All",1,IF(C1221=GI_Report!$C$6,1,0))</f>
        <v>1</v>
      </c>
      <c r="J1221" s="2">
        <f>IF(GI_Report!$F$6="All",1,IF(E1221=GI_Report!$F$6,1,0))</f>
        <v>1</v>
      </c>
      <c r="K1221" s="2" t="str">
        <f>IF(AND(H1221=1,I1221=1,J1221=1),COUNTIFS($H$2:H1221,1,$I$2:I1221,1,$J$2:J1221,1),"")</f>
        <v/>
      </c>
    </row>
    <row r="1222" spans="1:11" ht="14.5" x14ac:dyDescent="0.35">
      <c r="A1222" s="2" t="s">
        <v>3282</v>
      </c>
      <c r="B1222" s="5">
        <v>46142</v>
      </c>
      <c r="C1222" s="2" t="s">
        <v>1987</v>
      </c>
      <c r="D1222" s="2" t="s">
        <v>50</v>
      </c>
      <c r="E1222" s="3" t="s">
        <v>51</v>
      </c>
      <c r="F1222" s="2">
        <v>5</v>
      </c>
      <c r="G1222" s="2" t="s">
        <v>15</v>
      </c>
      <c r="H1222" s="2">
        <f>IF(AND(B1222&gt;=GI_Report!$C$4,B1222&lt;=GI_Report!$E$4),1,0)</f>
        <v>0</v>
      </c>
      <c r="I1222" s="2">
        <f>IF(GI_Report!$C$6="All",1,IF(C1222=GI_Report!$C$6,1,0))</f>
        <v>1</v>
      </c>
      <c r="J1222" s="2">
        <f>IF(GI_Report!$F$6="All",1,IF(E1222=GI_Report!$F$6,1,0))</f>
        <v>1</v>
      </c>
      <c r="K1222" s="2" t="str">
        <f>IF(AND(H1222=1,I1222=1,J1222=1),COUNTIFS($H$2:H1222,1,$I$2:I1222,1,$J$2:J1222,1),"")</f>
        <v/>
      </c>
    </row>
    <row r="1223" spans="1:11" ht="14.5" x14ac:dyDescent="0.35">
      <c r="A1223" s="2" t="s">
        <v>3283</v>
      </c>
      <c r="B1223" s="5">
        <v>46080</v>
      </c>
      <c r="C1223" s="2" t="s">
        <v>2040</v>
      </c>
      <c r="D1223" s="2" t="s">
        <v>421</v>
      </c>
      <c r="E1223" s="3" t="s">
        <v>422</v>
      </c>
      <c r="F1223" s="2">
        <v>20</v>
      </c>
      <c r="G1223" s="2" t="s">
        <v>121</v>
      </c>
      <c r="H1223" s="2">
        <f>IF(AND(B1223&gt;=GI_Report!$C$4,B1223&lt;=GI_Report!$E$4),1,0)</f>
        <v>1</v>
      </c>
      <c r="I1223" s="2">
        <f>IF(GI_Report!$C$6="All",1,IF(C1223=GI_Report!$C$6,1,0))</f>
        <v>1</v>
      </c>
      <c r="J1223" s="2">
        <f>IF(GI_Report!$F$6="All",1,IF(E1223=GI_Report!$F$6,1,0))</f>
        <v>1</v>
      </c>
      <c r="K1223" s="2">
        <f>IF(AND(H1223=1,I1223=1,J1223=1),COUNTIFS($H$2:H1223,1,$I$2:I1223,1,$J$2:J1223,1),"")</f>
        <v>190</v>
      </c>
    </row>
    <row r="1224" spans="1:11" ht="14.5" x14ac:dyDescent="0.35">
      <c r="A1224" s="2" t="s">
        <v>3284</v>
      </c>
      <c r="B1224" s="5">
        <v>46153</v>
      </c>
      <c r="C1224" s="2" t="s">
        <v>2171</v>
      </c>
      <c r="D1224" s="2" t="s">
        <v>464</v>
      </c>
      <c r="E1224" s="3" t="s">
        <v>465</v>
      </c>
      <c r="F1224" s="2">
        <v>48</v>
      </c>
      <c r="G1224" s="2" t="s">
        <v>121</v>
      </c>
      <c r="H1224" s="2">
        <f>IF(AND(B1224&gt;=GI_Report!$C$4,B1224&lt;=GI_Report!$E$4),1,0)</f>
        <v>0</v>
      </c>
      <c r="I1224" s="2">
        <f>IF(GI_Report!$C$6="All",1,IF(C1224=GI_Report!$C$6,1,0))</f>
        <v>1</v>
      </c>
      <c r="J1224" s="2">
        <f>IF(GI_Report!$F$6="All",1,IF(E1224=GI_Report!$F$6,1,0))</f>
        <v>1</v>
      </c>
      <c r="K1224" s="2" t="str">
        <f>IF(AND(H1224=1,I1224=1,J1224=1),COUNTIFS($H$2:H1224,1,$I$2:I1224,1,$J$2:J1224,1),"")</f>
        <v/>
      </c>
    </row>
    <row r="1225" spans="1:11" ht="14.5" x14ac:dyDescent="0.35">
      <c r="A1225" s="2" t="s">
        <v>3285</v>
      </c>
      <c r="B1225" s="5">
        <v>46094</v>
      </c>
      <c r="C1225" s="2" t="s">
        <v>1991</v>
      </c>
      <c r="D1225" s="2" t="s">
        <v>454</v>
      </c>
      <c r="E1225" s="3" t="s">
        <v>455</v>
      </c>
      <c r="F1225" s="2">
        <v>20</v>
      </c>
      <c r="G1225" s="2" t="s">
        <v>121</v>
      </c>
      <c r="H1225" s="2">
        <f>IF(AND(B1225&gt;=GI_Report!$C$4,B1225&lt;=GI_Report!$E$4),1,0)</f>
        <v>0</v>
      </c>
      <c r="I1225" s="2">
        <f>IF(GI_Report!$C$6="All",1,IF(C1225=GI_Report!$C$6,1,0))</f>
        <v>1</v>
      </c>
      <c r="J1225" s="2">
        <f>IF(GI_Report!$F$6="All",1,IF(E1225=GI_Report!$F$6,1,0))</f>
        <v>1</v>
      </c>
      <c r="K1225" s="2" t="str">
        <f>IF(AND(H1225=1,I1225=1,J1225=1),COUNTIFS($H$2:H1225,1,$I$2:I1225,1,$J$2:J1225,1),"")</f>
        <v/>
      </c>
    </row>
    <row r="1226" spans="1:11" ht="14.5" x14ac:dyDescent="0.35">
      <c r="A1226" s="2" t="s">
        <v>3286</v>
      </c>
      <c r="B1226" s="5">
        <v>46088</v>
      </c>
      <c r="C1226" s="2" t="s">
        <v>2043</v>
      </c>
      <c r="D1226" s="2" t="s">
        <v>263</v>
      </c>
      <c r="E1226" s="3" t="s">
        <v>264</v>
      </c>
      <c r="F1226" s="2">
        <v>10</v>
      </c>
      <c r="G1226" s="2" t="s">
        <v>262</v>
      </c>
      <c r="H1226" s="2">
        <f>IF(AND(B1226&gt;=GI_Report!$C$4,B1226&lt;=GI_Report!$E$4),1,0)</f>
        <v>0</v>
      </c>
      <c r="I1226" s="2">
        <f>IF(GI_Report!$C$6="All",1,IF(C1226=GI_Report!$C$6,1,0))</f>
        <v>1</v>
      </c>
      <c r="J1226" s="2">
        <f>IF(GI_Report!$F$6="All",1,IF(E1226=GI_Report!$F$6,1,0))</f>
        <v>1</v>
      </c>
      <c r="K1226" s="2" t="str">
        <f>IF(AND(H1226=1,I1226=1,J1226=1),COUNTIFS($H$2:H1226,1,$I$2:I1226,1,$J$2:J1226,1),"")</f>
        <v/>
      </c>
    </row>
    <row r="1227" spans="1:11" ht="14.5" x14ac:dyDescent="0.35">
      <c r="A1227" s="2" t="s">
        <v>3287</v>
      </c>
      <c r="B1227" s="5">
        <v>46145</v>
      </c>
      <c r="C1227" s="2" t="s">
        <v>2008</v>
      </c>
      <c r="D1227" s="2" t="s">
        <v>423</v>
      </c>
      <c r="E1227" s="3" t="s">
        <v>424</v>
      </c>
      <c r="F1227" s="2">
        <v>20</v>
      </c>
      <c r="G1227" s="2" t="s">
        <v>121</v>
      </c>
      <c r="H1227" s="2">
        <f>IF(AND(B1227&gt;=GI_Report!$C$4,B1227&lt;=GI_Report!$E$4),1,0)</f>
        <v>0</v>
      </c>
      <c r="I1227" s="2">
        <f>IF(GI_Report!$C$6="All",1,IF(C1227=GI_Report!$C$6,1,0))</f>
        <v>1</v>
      </c>
      <c r="J1227" s="2">
        <f>IF(GI_Report!$F$6="All",1,IF(E1227=GI_Report!$F$6,1,0))</f>
        <v>1</v>
      </c>
      <c r="K1227" s="2" t="str">
        <f>IF(AND(H1227=1,I1227=1,J1227=1),COUNTIFS($H$2:H1227,1,$I$2:I1227,1,$J$2:J1227,1),"")</f>
        <v/>
      </c>
    </row>
    <row r="1228" spans="1:11" ht="14.5" x14ac:dyDescent="0.35">
      <c r="A1228" s="2" t="s">
        <v>3288</v>
      </c>
      <c r="B1228" s="5">
        <v>46136</v>
      </c>
      <c r="C1228" s="2" t="s">
        <v>2257</v>
      </c>
      <c r="D1228" s="2" t="s">
        <v>216</v>
      </c>
      <c r="E1228" s="3" t="s">
        <v>217</v>
      </c>
      <c r="F1228" s="2">
        <v>10</v>
      </c>
      <c r="G1228" s="2" t="s">
        <v>121</v>
      </c>
      <c r="H1228" s="2">
        <f>IF(AND(B1228&gt;=GI_Report!$C$4,B1228&lt;=GI_Report!$E$4),1,0)</f>
        <v>0</v>
      </c>
      <c r="I1228" s="2">
        <f>IF(GI_Report!$C$6="All",1,IF(C1228=GI_Report!$C$6,1,0))</f>
        <v>1</v>
      </c>
      <c r="J1228" s="2">
        <f>IF(GI_Report!$F$6="All",1,IF(E1228=GI_Report!$F$6,1,0))</f>
        <v>1</v>
      </c>
      <c r="K1228" s="2" t="str">
        <f>IF(AND(H1228=1,I1228=1,J1228=1),COUNTIFS($H$2:H1228,1,$I$2:I1228,1,$J$2:J1228,1),"")</f>
        <v/>
      </c>
    </row>
    <row r="1229" spans="1:11" ht="14.5" x14ac:dyDescent="0.35">
      <c r="A1229" s="2" t="s">
        <v>3289</v>
      </c>
      <c r="B1229" s="5">
        <v>46134</v>
      </c>
      <c r="C1229" s="2" t="s">
        <v>2031</v>
      </c>
      <c r="D1229" s="2" t="s">
        <v>282</v>
      </c>
      <c r="E1229" s="3" t="s">
        <v>283</v>
      </c>
      <c r="F1229" s="2">
        <v>20</v>
      </c>
      <c r="G1229" s="2" t="s">
        <v>262</v>
      </c>
      <c r="H1229" s="2">
        <f>IF(AND(B1229&gt;=GI_Report!$C$4,B1229&lt;=GI_Report!$E$4),1,0)</f>
        <v>0</v>
      </c>
      <c r="I1229" s="2">
        <f>IF(GI_Report!$C$6="All",1,IF(C1229=GI_Report!$C$6,1,0))</f>
        <v>1</v>
      </c>
      <c r="J1229" s="2">
        <f>IF(GI_Report!$F$6="All",1,IF(E1229=GI_Report!$F$6,1,0))</f>
        <v>1</v>
      </c>
      <c r="K1229" s="2" t="str">
        <f>IF(AND(H1229=1,I1229=1,J1229=1),COUNTIFS($H$2:H1229,1,$I$2:I1229,1,$J$2:J1229,1),"")</f>
        <v/>
      </c>
    </row>
    <row r="1230" spans="1:11" ht="14.5" x14ac:dyDescent="0.35">
      <c r="A1230" s="2" t="s">
        <v>3290</v>
      </c>
      <c r="B1230" s="5">
        <v>46025</v>
      </c>
      <c r="C1230" s="2" t="s">
        <v>2529</v>
      </c>
      <c r="D1230" s="2" t="s">
        <v>207</v>
      </c>
      <c r="E1230" s="3" t="s">
        <v>208</v>
      </c>
      <c r="F1230" s="2">
        <v>60</v>
      </c>
      <c r="G1230" s="2" t="s">
        <v>121</v>
      </c>
      <c r="H1230" s="2">
        <f>IF(AND(B1230&gt;=GI_Report!$C$4,B1230&lt;=GI_Report!$E$4),1,0)</f>
        <v>0</v>
      </c>
      <c r="I1230" s="2">
        <f>IF(GI_Report!$C$6="All",1,IF(C1230=GI_Report!$C$6,1,0))</f>
        <v>1</v>
      </c>
      <c r="J1230" s="2">
        <f>IF(GI_Report!$F$6="All",1,IF(E1230=GI_Report!$F$6,1,0))</f>
        <v>1</v>
      </c>
      <c r="K1230" s="2" t="str">
        <f>IF(AND(H1230=1,I1230=1,J1230=1),COUNTIFS($H$2:H1230,1,$I$2:I1230,1,$J$2:J1230,1),"")</f>
        <v/>
      </c>
    </row>
    <row r="1231" spans="1:11" ht="14.5" x14ac:dyDescent="0.35">
      <c r="A1231" s="2" t="s">
        <v>3291</v>
      </c>
      <c r="B1231" s="5">
        <v>46165</v>
      </c>
      <c r="C1231" s="2" t="s">
        <v>2023</v>
      </c>
      <c r="D1231" s="2" t="s">
        <v>161</v>
      </c>
      <c r="E1231" s="3" t="s">
        <v>162</v>
      </c>
      <c r="F1231" s="2">
        <v>15</v>
      </c>
      <c r="G1231" s="2" t="s">
        <v>121</v>
      </c>
      <c r="H1231" s="2">
        <f>IF(AND(B1231&gt;=GI_Report!$C$4,B1231&lt;=GI_Report!$E$4),1,0)</f>
        <v>0</v>
      </c>
      <c r="I1231" s="2">
        <f>IF(GI_Report!$C$6="All",1,IF(C1231=GI_Report!$C$6,1,0))</f>
        <v>1</v>
      </c>
      <c r="J1231" s="2">
        <f>IF(GI_Report!$F$6="All",1,IF(E1231=GI_Report!$F$6,1,0))</f>
        <v>1</v>
      </c>
      <c r="K1231" s="2" t="str">
        <f>IF(AND(H1231=1,I1231=1,J1231=1),COUNTIFS($H$2:H1231,1,$I$2:I1231,1,$J$2:J1231,1),"")</f>
        <v/>
      </c>
    </row>
    <row r="1232" spans="1:11" ht="14.5" x14ac:dyDescent="0.35">
      <c r="A1232" s="2" t="s">
        <v>3292</v>
      </c>
      <c r="B1232" s="5">
        <v>46181</v>
      </c>
      <c r="C1232" s="2" t="s">
        <v>1993</v>
      </c>
      <c r="D1232" s="2" t="s">
        <v>59</v>
      </c>
      <c r="E1232" s="3" t="s">
        <v>60</v>
      </c>
      <c r="F1232" s="2">
        <v>60</v>
      </c>
      <c r="G1232" s="2" t="s">
        <v>15</v>
      </c>
      <c r="H1232" s="2">
        <f>IF(AND(B1232&gt;=GI_Report!$C$4,B1232&lt;=GI_Report!$E$4),1,0)</f>
        <v>0</v>
      </c>
      <c r="I1232" s="2">
        <f>IF(GI_Report!$C$6="All",1,IF(C1232=GI_Report!$C$6,1,0))</f>
        <v>1</v>
      </c>
      <c r="J1232" s="2">
        <f>IF(GI_Report!$F$6="All",1,IF(E1232=GI_Report!$F$6,1,0))</f>
        <v>1</v>
      </c>
      <c r="K1232" s="2" t="str">
        <f>IF(AND(H1232=1,I1232=1,J1232=1),COUNTIFS($H$2:H1232,1,$I$2:I1232,1,$J$2:J1232,1),"")</f>
        <v/>
      </c>
    </row>
    <row r="1233" spans="1:11" ht="14.5" x14ac:dyDescent="0.35">
      <c r="A1233" s="2" t="s">
        <v>3293</v>
      </c>
      <c r="B1233" s="5">
        <v>46170</v>
      </c>
      <c r="C1233" s="2" t="s">
        <v>2346</v>
      </c>
      <c r="D1233" s="2" t="s">
        <v>196</v>
      </c>
      <c r="E1233" s="3" t="s">
        <v>197</v>
      </c>
      <c r="F1233" s="2">
        <v>20</v>
      </c>
      <c r="G1233" s="2" t="s">
        <v>121</v>
      </c>
      <c r="H1233" s="2">
        <f>IF(AND(B1233&gt;=GI_Report!$C$4,B1233&lt;=GI_Report!$E$4),1,0)</f>
        <v>0</v>
      </c>
      <c r="I1233" s="2">
        <f>IF(GI_Report!$C$6="All",1,IF(C1233=GI_Report!$C$6,1,0))</f>
        <v>1</v>
      </c>
      <c r="J1233" s="2">
        <f>IF(GI_Report!$F$6="All",1,IF(E1233=GI_Report!$F$6,1,0))</f>
        <v>1</v>
      </c>
      <c r="K1233" s="2" t="str">
        <f>IF(AND(H1233=1,I1233=1,J1233=1),COUNTIFS($H$2:H1233,1,$I$2:I1233,1,$J$2:J1233,1),"")</f>
        <v/>
      </c>
    </row>
    <row r="1234" spans="1:11" ht="14.5" x14ac:dyDescent="0.35">
      <c r="A1234" s="2" t="s">
        <v>3294</v>
      </c>
      <c r="B1234" s="5">
        <v>46188</v>
      </c>
      <c r="C1234" s="2" t="s">
        <v>2135</v>
      </c>
      <c r="D1234" s="2" t="s">
        <v>415</v>
      </c>
      <c r="E1234" s="3" t="s">
        <v>416</v>
      </c>
      <c r="F1234" s="2">
        <v>15</v>
      </c>
      <c r="G1234" s="2" t="s">
        <v>121</v>
      </c>
      <c r="H1234" s="2">
        <f>IF(AND(B1234&gt;=GI_Report!$C$4,B1234&lt;=GI_Report!$E$4),1,0)</f>
        <v>0</v>
      </c>
      <c r="I1234" s="2">
        <f>IF(GI_Report!$C$6="All",1,IF(C1234=GI_Report!$C$6,1,0))</f>
        <v>1</v>
      </c>
      <c r="J1234" s="2">
        <f>IF(GI_Report!$F$6="All",1,IF(E1234=GI_Report!$F$6,1,0))</f>
        <v>1</v>
      </c>
      <c r="K1234" s="2" t="str">
        <f>IF(AND(H1234=1,I1234=1,J1234=1),COUNTIFS($H$2:H1234,1,$I$2:I1234,1,$J$2:J1234,1),"")</f>
        <v/>
      </c>
    </row>
    <row r="1235" spans="1:11" ht="14.5" x14ac:dyDescent="0.35">
      <c r="A1235" s="2" t="s">
        <v>3295</v>
      </c>
      <c r="B1235" s="5">
        <v>46189</v>
      </c>
      <c r="C1235" s="2" t="s">
        <v>2023</v>
      </c>
      <c r="D1235" s="2" t="s">
        <v>122</v>
      </c>
      <c r="E1235" s="3" t="s">
        <v>123</v>
      </c>
      <c r="F1235" s="2">
        <v>12</v>
      </c>
      <c r="G1235" s="2" t="s">
        <v>121</v>
      </c>
      <c r="H1235" s="2">
        <f>IF(AND(B1235&gt;=GI_Report!$C$4,B1235&lt;=GI_Report!$E$4),1,0)</f>
        <v>0</v>
      </c>
      <c r="I1235" s="2">
        <f>IF(GI_Report!$C$6="All",1,IF(C1235=GI_Report!$C$6,1,0))</f>
        <v>1</v>
      </c>
      <c r="J1235" s="2">
        <f>IF(GI_Report!$F$6="All",1,IF(E1235=GI_Report!$F$6,1,0))</f>
        <v>1</v>
      </c>
      <c r="K1235" s="2" t="str">
        <f>IF(AND(H1235=1,I1235=1,J1235=1),COUNTIFS($H$2:H1235,1,$I$2:I1235,1,$J$2:J1235,1),"")</f>
        <v/>
      </c>
    </row>
    <row r="1236" spans="1:11" ht="14.5" x14ac:dyDescent="0.35">
      <c r="A1236" s="2" t="s">
        <v>3296</v>
      </c>
      <c r="B1236" s="5">
        <v>46107</v>
      </c>
      <c r="C1236" s="2" t="s">
        <v>2000</v>
      </c>
      <c r="D1236" s="2" t="s">
        <v>212</v>
      </c>
      <c r="E1236" s="3" t="s">
        <v>213</v>
      </c>
      <c r="F1236" s="2">
        <v>20</v>
      </c>
      <c r="G1236" s="2" t="s">
        <v>121</v>
      </c>
      <c r="H1236" s="2">
        <f>IF(AND(B1236&gt;=GI_Report!$C$4,B1236&lt;=GI_Report!$E$4),1,0)</f>
        <v>0</v>
      </c>
      <c r="I1236" s="2">
        <f>IF(GI_Report!$C$6="All",1,IF(C1236=GI_Report!$C$6,1,0))</f>
        <v>1</v>
      </c>
      <c r="J1236" s="2">
        <f>IF(GI_Report!$F$6="All",1,IF(E1236=GI_Report!$F$6,1,0))</f>
        <v>1</v>
      </c>
      <c r="K1236" s="2" t="str">
        <f>IF(AND(H1236=1,I1236=1,J1236=1),COUNTIFS($H$2:H1236,1,$I$2:I1236,1,$J$2:J1236,1),"")</f>
        <v/>
      </c>
    </row>
    <row r="1237" spans="1:11" ht="14.5" x14ac:dyDescent="0.35">
      <c r="A1237" s="2" t="s">
        <v>3297</v>
      </c>
      <c r="B1237" s="5">
        <v>46136</v>
      </c>
      <c r="C1237" s="2" t="s">
        <v>2035</v>
      </c>
      <c r="D1237" s="2" t="s">
        <v>166</v>
      </c>
      <c r="E1237" s="3" t="s">
        <v>167</v>
      </c>
      <c r="F1237" s="2">
        <v>12</v>
      </c>
      <c r="G1237" s="2" t="s">
        <v>121</v>
      </c>
      <c r="H1237" s="2">
        <f>IF(AND(B1237&gt;=GI_Report!$C$4,B1237&lt;=GI_Report!$E$4),1,0)</f>
        <v>0</v>
      </c>
      <c r="I1237" s="2">
        <f>IF(GI_Report!$C$6="All",1,IF(C1237=GI_Report!$C$6,1,0))</f>
        <v>1</v>
      </c>
      <c r="J1237" s="2">
        <f>IF(GI_Report!$F$6="All",1,IF(E1237=GI_Report!$F$6,1,0))</f>
        <v>1</v>
      </c>
      <c r="K1237" s="2" t="str">
        <f>IF(AND(H1237=1,I1237=1,J1237=1),COUNTIFS($H$2:H1237,1,$I$2:I1237,1,$J$2:J1237,1),"")</f>
        <v/>
      </c>
    </row>
    <row r="1238" spans="1:11" ht="14.5" x14ac:dyDescent="0.35">
      <c r="A1238" s="2" t="s">
        <v>3298</v>
      </c>
      <c r="B1238" s="5">
        <v>46088</v>
      </c>
      <c r="C1238" s="2" t="s">
        <v>2108</v>
      </c>
      <c r="D1238" s="2" t="s">
        <v>291</v>
      </c>
      <c r="E1238" s="3" t="s">
        <v>292</v>
      </c>
      <c r="F1238" s="2">
        <v>12</v>
      </c>
      <c r="G1238" s="2" t="s">
        <v>262</v>
      </c>
      <c r="H1238" s="2">
        <f>IF(AND(B1238&gt;=GI_Report!$C$4,B1238&lt;=GI_Report!$E$4),1,0)</f>
        <v>0</v>
      </c>
      <c r="I1238" s="2">
        <f>IF(GI_Report!$C$6="All",1,IF(C1238=GI_Report!$C$6,1,0))</f>
        <v>1</v>
      </c>
      <c r="J1238" s="2">
        <f>IF(GI_Report!$F$6="All",1,IF(E1238=GI_Report!$F$6,1,0))</f>
        <v>1</v>
      </c>
      <c r="K1238" s="2" t="str">
        <f>IF(AND(H1238=1,I1238=1,J1238=1),COUNTIFS($H$2:H1238,1,$I$2:I1238,1,$J$2:J1238,1),"")</f>
        <v/>
      </c>
    </row>
    <row r="1239" spans="1:11" ht="14.5" x14ac:dyDescent="0.35">
      <c r="A1239" s="2" t="s">
        <v>3299</v>
      </c>
      <c r="B1239" s="5">
        <v>46072</v>
      </c>
      <c r="C1239" s="2" t="s">
        <v>2014</v>
      </c>
      <c r="D1239" s="2" t="s">
        <v>444</v>
      </c>
      <c r="E1239" s="3" t="s">
        <v>445</v>
      </c>
      <c r="F1239" s="2">
        <v>20</v>
      </c>
      <c r="G1239" s="2" t="s">
        <v>121</v>
      </c>
      <c r="H1239" s="2">
        <f>IF(AND(B1239&gt;=GI_Report!$C$4,B1239&lt;=GI_Report!$E$4),1,0)</f>
        <v>1</v>
      </c>
      <c r="I1239" s="2">
        <f>IF(GI_Report!$C$6="All",1,IF(C1239=GI_Report!$C$6,1,0))</f>
        <v>1</v>
      </c>
      <c r="J1239" s="2">
        <f>IF(GI_Report!$F$6="All",1,IF(E1239=GI_Report!$F$6,1,0))</f>
        <v>1</v>
      </c>
      <c r="K1239" s="2">
        <f>IF(AND(H1239=1,I1239=1,J1239=1),COUNTIFS($H$2:H1239,1,$I$2:I1239,1,$J$2:J1239,1),"")</f>
        <v>191</v>
      </c>
    </row>
    <row r="1240" spans="1:11" ht="14.5" x14ac:dyDescent="0.35">
      <c r="A1240" s="2" t="s">
        <v>3300</v>
      </c>
      <c r="B1240" s="5">
        <v>46116</v>
      </c>
      <c r="C1240" s="2" t="s">
        <v>2065</v>
      </c>
      <c r="D1240" s="2" t="s">
        <v>403</v>
      </c>
      <c r="E1240" s="3" t="s">
        <v>404</v>
      </c>
      <c r="F1240" s="2">
        <v>12</v>
      </c>
      <c r="G1240" s="2" t="s">
        <v>121</v>
      </c>
      <c r="H1240" s="2">
        <f>IF(AND(B1240&gt;=GI_Report!$C$4,B1240&lt;=GI_Report!$E$4),1,0)</f>
        <v>0</v>
      </c>
      <c r="I1240" s="2">
        <f>IF(GI_Report!$C$6="All",1,IF(C1240=GI_Report!$C$6,1,0))</f>
        <v>1</v>
      </c>
      <c r="J1240" s="2">
        <f>IF(GI_Report!$F$6="All",1,IF(E1240=GI_Report!$F$6,1,0))</f>
        <v>1</v>
      </c>
      <c r="K1240" s="2" t="str">
        <f>IF(AND(H1240=1,I1240=1,J1240=1),COUNTIFS($H$2:H1240,1,$I$2:I1240,1,$J$2:J1240,1),"")</f>
        <v/>
      </c>
    </row>
    <row r="1241" spans="1:11" ht="14.5" x14ac:dyDescent="0.35">
      <c r="A1241" s="2" t="s">
        <v>3301</v>
      </c>
      <c r="B1241" s="5">
        <v>46114</v>
      </c>
      <c r="C1241" s="2" t="s">
        <v>2000</v>
      </c>
      <c r="D1241" s="2" t="s">
        <v>136</v>
      </c>
      <c r="E1241" s="3" t="s">
        <v>137</v>
      </c>
      <c r="F1241" s="2">
        <v>48</v>
      </c>
      <c r="G1241" s="2" t="s">
        <v>121</v>
      </c>
      <c r="H1241" s="2">
        <f>IF(AND(B1241&gt;=GI_Report!$C$4,B1241&lt;=GI_Report!$E$4),1,0)</f>
        <v>0</v>
      </c>
      <c r="I1241" s="2">
        <f>IF(GI_Report!$C$6="All",1,IF(C1241=GI_Report!$C$6,1,0))</f>
        <v>1</v>
      </c>
      <c r="J1241" s="2">
        <f>IF(GI_Report!$F$6="All",1,IF(E1241=GI_Report!$F$6,1,0))</f>
        <v>1</v>
      </c>
      <c r="K1241" s="2" t="str">
        <f>IF(AND(H1241=1,I1241=1,J1241=1),COUNTIFS($H$2:H1241,1,$I$2:I1241,1,$J$2:J1241,1),"")</f>
        <v/>
      </c>
    </row>
    <row r="1242" spans="1:11" ht="14.5" x14ac:dyDescent="0.35">
      <c r="A1242" s="2" t="s">
        <v>3302</v>
      </c>
      <c r="B1242" s="5">
        <v>46050</v>
      </c>
      <c r="C1242" s="2" t="s">
        <v>2146</v>
      </c>
      <c r="D1242" s="2" t="s">
        <v>198</v>
      </c>
      <c r="E1242" s="3" t="s">
        <v>199</v>
      </c>
      <c r="F1242" s="2">
        <v>48</v>
      </c>
      <c r="G1242" s="2" t="s">
        <v>121</v>
      </c>
      <c r="H1242" s="2">
        <f>IF(AND(B1242&gt;=GI_Report!$C$4,B1242&lt;=GI_Report!$E$4),1,0)</f>
        <v>0</v>
      </c>
      <c r="I1242" s="2">
        <f>IF(GI_Report!$C$6="All",1,IF(C1242=GI_Report!$C$6,1,0))</f>
        <v>1</v>
      </c>
      <c r="J1242" s="2">
        <f>IF(GI_Report!$F$6="All",1,IF(E1242=GI_Report!$F$6,1,0))</f>
        <v>1</v>
      </c>
      <c r="K1242" s="2" t="str">
        <f>IF(AND(H1242=1,I1242=1,J1242=1),COUNTIFS($H$2:H1242,1,$I$2:I1242,1,$J$2:J1242,1),"")</f>
        <v/>
      </c>
    </row>
    <row r="1243" spans="1:11" ht="14.5" x14ac:dyDescent="0.35">
      <c r="A1243" s="2" t="s">
        <v>3303</v>
      </c>
      <c r="B1243" s="5">
        <v>46120</v>
      </c>
      <c r="C1243" s="2" t="s">
        <v>2008</v>
      </c>
      <c r="D1243" s="2" t="s">
        <v>415</v>
      </c>
      <c r="E1243" s="3" t="s">
        <v>416</v>
      </c>
      <c r="F1243" s="2">
        <v>20</v>
      </c>
      <c r="G1243" s="2" t="s">
        <v>121</v>
      </c>
      <c r="H1243" s="2">
        <f>IF(AND(B1243&gt;=GI_Report!$C$4,B1243&lt;=GI_Report!$E$4),1,0)</f>
        <v>0</v>
      </c>
      <c r="I1243" s="2">
        <f>IF(GI_Report!$C$6="All",1,IF(C1243=GI_Report!$C$6,1,0))</f>
        <v>1</v>
      </c>
      <c r="J1243" s="2">
        <f>IF(GI_Report!$F$6="All",1,IF(E1243=GI_Report!$F$6,1,0))</f>
        <v>1</v>
      </c>
      <c r="K1243" s="2" t="str">
        <f>IF(AND(H1243=1,I1243=1,J1243=1),COUNTIFS($H$2:H1243,1,$I$2:I1243,1,$J$2:J1243,1),"")</f>
        <v/>
      </c>
    </row>
    <row r="1244" spans="1:11" ht="14.5" x14ac:dyDescent="0.35">
      <c r="A1244" s="2" t="s">
        <v>3304</v>
      </c>
      <c r="B1244" s="5">
        <v>46107</v>
      </c>
      <c r="C1244" s="2" t="s">
        <v>2049</v>
      </c>
      <c r="D1244" s="2" t="s">
        <v>108</v>
      </c>
      <c r="E1244" s="3" t="s">
        <v>109</v>
      </c>
      <c r="F1244" s="2">
        <v>5</v>
      </c>
      <c r="G1244" s="2" t="s">
        <v>15</v>
      </c>
      <c r="H1244" s="2">
        <f>IF(AND(B1244&gt;=GI_Report!$C$4,B1244&lt;=GI_Report!$E$4),1,0)</f>
        <v>0</v>
      </c>
      <c r="I1244" s="2">
        <f>IF(GI_Report!$C$6="All",1,IF(C1244=GI_Report!$C$6,1,0))</f>
        <v>1</v>
      </c>
      <c r="J1244" s="2">
        <f>IF(GI_Report!$F$6="All",1,IF(E1244=GI_Report!$F$6,1,0))</f>
        <v>1</v>
      </c>
      <c r="K1244" s="2" t="str">
        <f>IF(AND(H1244=1,I1244=1,J1244=1),COUNTIFS($H$2:H1244,1,$I$2:I1244,1,$J$2:J1244,1),"")</f>
        <v/>
      </c>
    </row>
    <row r="1245" spans="1:11" ht="14.5" x14ac:dyDescent="0.35">
      <c r="A1245" s="2" t="s">
        <v>3305</v>
      </c>
      <c r="B1245" s="5">
        <v>46047</v>
      </c>
      <c r="C1245" s="2" t="s">
        <v>2078</v>
      </c>
      <c r="D1245" s="2" t="s">
        <v>464</v>
      </c>
      <c r="E1245" s="3" t="s">
        <v>465</v>
      </c>
      <c r="F1245" s="2">
        <v>60</v>
      </c>
      <c r="G1245" s="2" t="s">
        <v>121</v>
      </c>
      <c r="H1245" s="2">
        <f>IF(AND(B1245&gt;=GI_Report!$C$4,B1245&lt;=GI_Report!$E$4),1,0)</f>
        <v>0</v>
      </c>
      <c r="I1245" s="2">
        <f>IF(GI_Report!$C$6="All",1,IF(C1245=GI_Report!$C$6,1,0))</f>
        <v>1</v>
      </c>
      <c r="J1245" s="2">
        <f>IF(GI_Report!$F$6="All",1,IF(E1245=GI_Report!$F$6,1,0))</f>
        <v>1</v>
      </c>
      <c r="K1245" s="2" t="str">
        <f>IF(AND(H1245=1,I1245=1,J1245=1),COUNTIFS($H$2:H1245,1,$I$2:I1245,1,$J$2:J1245,1),"")</f>
        <v/>
      </c>
    </row>
    <row r="1246" spans="1:11" ht="14.5" x14ac:dyDescent="0.35">
      <c r="A1246" s="2" t="s">
        <v>3306</v>
      </c>
      <c r="B1246" s="5">
        <v>46083</v>
      </c>
      <c r="C1246" s="2" t="s">
        <v>2099</v>
      </c>
      <c r="D1246" s="2" t="s">
        <v>207</v>
      </c>
      <c r="E1246" s="3" t="s">
        <v>208</v>
      </c>
      <c r="F1246" s="2">
        <v>15</v>
      </c>
      <c r="G1246" s="2" t="s">
        <v>121</v>
      </c>
      <c r="H1246" s="2">
        <f>IF(AND(B1246&gt;=GI_Report!$C$4,B1246&lt;=GI_Report!$E$4),1,0)</f>
        <v>0</v>
      </c>
      <c r="I1246" s="2">
        <f>IF(GI_Report!$C$6="All",1,IF(C1246=GI_Report!$C$6,1,0))</f>
        <v>1</v>
      </c>
      <c r="J1246" s="2">
        <f>IF(GI_Report!$F$6="All",1,IF(E1246=GI_Report!$F$6,1,0))</f>
        <v>1</v>
      </c>
      <c r="K1246" s="2" t="str">
        <f>IF(AND(H1246=1,I1246=1,J1246=1),COUNTIFS($H$2:H1246,1,$I$2:I1246,1,$J$2:J1246,1),"")</f>
        <v/>
      </c>
    </row>
    <row r="1247" spans="1:11" ht="14.5" x14ac:dyDescent="0.35">
      <c r="A1247" s="2" t="s">
        <v>3307</v>
      </c>
      <c r="B1247" s="5">
        <v>46111</v>
      </c>
      <c r="C1247" s="2" t="s">
        <v>2246</v>
      </c>
      <c r="D1247" s="2" t="s">
        <v>320</v>
      </c>
      <c r="E1247" s="3" t="s">
        <v>321</v>
      </c>
      <c r="F1247" s="2">
        <v>10</v>
      </c>
      <c r="G1247" s="2" t="s">
        <v>15</v>
      </c>
      <c r="H1247" s="2">
        <f>IF(AND(B1247&gt;=GI_Report!$C$4,B1247&lt;=GI_Report!$E$4),1,0)</f>
        <v>0</v>
      </c>
      <c r="I1247" s="2">
        <f>IF(GI_Report!$C$6="All",1,IF(C1247=GI_Report!$C$6,1,0))</f>
        <v>1</v>
      </c>
      <c r="J1247" s="2">
        <f>IF(GI_Report!$F$6="All",1,IF(E1247=GI_Report!$F$6,1,0))</f>
        <v>1</v>
      </c>
      <c r="K1247" s="2" t="str">
        <f>IF(AND(H1247=1,I1247=1,J1247=1),COUNTIFS($H$2:H1247,1,$I$2:I1247,1,$J$2:J1247,1),"")</f>
        <v/>
      </c>
    </row>
    <row r="1248" spans="1:11" ht="14.5" x14ac:dyDescent="0.35">
      <c r="A1248" s="2" t="s">
        <v>3308</v>
      </c>
      <c r="B1248" s="5">
        <v>46173</v>
      </c>
      <c r="C1248" s="2" t="s">
        <v>2322</v>
      </c>
      <c r="D1248" s="2" t="s">
        <v>293</v>
      </c>
      <c r="E1248" s="3" t="s">
        <v>294</v>
      </c>
      <c r="F1248" s="2">
        <v>24</v>
      </c>
      <c r="G1248" s="2" t="s">
        <v>262</v>
      </c>
      <c r="H1248" s="2">
        <f>IF(AND(B1248&gt;=GI_Report!$C$4,B1248&lt;=GI_Report!$E$4),1,0)</f>
        <v>0</v>
      </c>
      <c r="I1248" s="2">
        <f>IF(GI_Report!$C$6="All",1,IF(C1248=GI_Report!$C$6,1,0))</f>
        <v>1</v>
      </c>
      <c r="J1248" s="2">
        <f>IF(GI_Report!$F$6="All",1,IF(E1248=GI_Report!$F$6,1,0))</f>
        <v>1</v>
      </c>
      <c r="K1248" s="2" t="str">
        <f>IF(AND(H1248=1,I1248=1,J1248=1),COUNTIFS($H$2:H1248,1,$I$2:I1248,1,$J$2:J1248,1),"")</f>
        <v/>
      </c>
    </row>
    <row r="1249" spans="1:11" ht="14.5" x14ac:dyDescent="0.35">
      <c r="A1249" s="2" t="s">
        <v>3309</v>
      </c>
      <c r="B1249" s="5">
        <v>46189</v>
      </c>
      <c r="C1249" s="2" t="s">
        <v>2346</v>
      </c>
      <c r="D1249" s="2" t="s">
        <v>391</v>
      </c>
      <c r="E1249" s="3" t="s">
        <v>392</v>
      </c>
      <c r="F1249" s="2">
        <v>12</v>
      </c>
      <c r="G1249" s="2" t="s">
        <v>121</v>
      </c>
      <c r="H1249" s="2">
        <f>IF(AND(B1249&gt;=GI_Report!$C$4,B1249&lt;=GI_Report!$E$4),1,0)</f>
        <v>0</v>
      </c>
      <c r="I1249" s="2">
        <f>IF(GI_Report!$C$6="All",1,IF(C1249=GI_Report!$C$6,1,0))</f>
        <v>1</v>
      </c>
      <c r="J1249" s="2">
        <f>IF(GI_Report!$F$6="All",1,IF(E1249=GI_Report!$F$6,1,0))</f>
        <v>1</v>
      </c>
      <c r="K1249" s="2" t="str">
        <f>IF(AND(H1249=1,I1249=1,J1249=1),COUNTIFS($H$2:H1249,1,$I$2:I1249,1,$J$2:J1249,1),"")</f>
        <v/>
      </c>
    </row>
    <row r="1250" spans="1:11" ht="14.5" x14ac:dyDescent="0.35">
      <c r="A1250" s="2" t="s">
        <v>3310</v>
      </c>
      <c r="B1250" s="5">
        <v>46114</v>
      </c>
      <c r="C1250" s="2" t="s">
        <v>1983</v>
      </c>
      <c r="D1250" s="2" t="s">
        <v>249</v>
      </c>
      <c r="E1250" s="3" t="s">
        <v>250</v>
      </c>
      <c r="F1250" s="2">
        <v>15</v>
      </c>
      <c r="G1250" s="2" t="s">
        <v>121</v>
      </c>
      <c r="H1250" s="2">
        <f>IF(AND(B1250&gt;=GI_Report!$C$4,B1250&lt;=GI_Report!$E$4),1,0)</f>
        <v>0</v>
      </c>
      <c r="I1250" s="2">
        <f>IF(GI_Report!$C$6="All",1,IF(C1250=GI_Report!$C$6,1,0))</f>
        <v>1</v>
      </c>
      <c r="J1250" s="2">
        <f>IF(GI_Report!$F$6="All",1,IF(E1250=GI_Report!$F$6,1,0))</f>
        <v>1</v>
      </c>
      <c r="K1250" s="2" t="str">
        <f>IF(AND(H1250=1,I1250=1,J1250=1),COUNTIFS($H$2:H1250,1,$I$2:I1250,1,$J$2:J1250,1),"")</f>
        <v/>
      </c>
    </row>
    <row r="1251" spans="1:11" ht="14.5" x14ac:dyDescent="0.35">
      <c r="A1251" s="2" t="s">
        <v>3311</v>
      </c>
      <c r="B1251" s="5">
        <v>46176</v>
      </c>
      <c r="C1251" s="2" t="s">
        <v>2043</v>
      </c>
      <c r="D1251" s="2" t="s">
        <v>470</v>
      </c>
      <c r="E1251" s="3" t="s">
        <v>471</v>
      </c>
      <c r="F1251" s="2">
        <v>60</v>
      </c>
      <c r="G1251" s="2" t="s">
        <v>121</v>
      </c>
      <c r="H1251" s="2">
        <f>IF(AND(B1251&gt;=GI_Report!$C$4,B1251&lt;=GI_Report!$E$4),1,0)</f>
        <v>0</v>
      </c>
      <c r="I1251" s="2">
        <f>IF(GI_Report!$C$6="All",1,IF(C1251=GI_Report!$C$6,1,0))</f>
        <v>1</v>
      </c>
      <c r="J1251" s="2">
        <f>IF(GI_Report!$F$6="All",1,IF(E1251=GI_Report!$F$6,1,0))</f>
        <v>1</v>
      </c>
      <c r="K1251" s="2" t="str">
        <f>IF(AND(H1251=1,I1251=1,J1251=1),COUNTIFS($H$2:H1251,1,$I$2:I1251,1,$J$2:J1251,1),"")</f>
        <v/>
      </c>
    </row>
    <row r="1252" spans="1:11" ht="14.5" x14ac:dyDescent="0.35">
      <c r="A1252" s="2" t="s">
        <v>3312</v>
      </c>
      <c r="B1252" s="5">
        <v>46179</v>
      </c>
      <c r="C1252" s="2" t="s">
        <v>2168</v>
      </c>
      <c r="D1252" s="2" t="s">
        <v>375</v>
      </c>
      <c r="E1252" s="3" t="s">
        <v>376</v>
      </c>
      <c r="F1252" s="2">
        <v>36</v>
      </c>
      <c r="G1252" s="2" t="s">
        <v>121</v>
      </c>
      <c r="H1252" s="2">
        <f>IF(AND(B1252&gt;=GI_Report!$C$4,B1252&lt;=GI_Report!$E$4),1,0)</f>
        <v>0</v>
      </c>
      <c r="I1252" s="2">
        <f>IF(GI_Report!$C$6="All",1,IF(C1252=GI_Report!$C$6,1,0))</f>
        <v>1</v>
      </c>
      <c r="J1252" s="2">
        <f>IF(GI_Report!$F$6="All",1,IF(E1252=GI_Report!$F$6,1,0))</f>
        <v>1</v>
      </c>
      <c r="K1252" s="2" t="str">
        <f>IF(AND(H1252=1,I1252=1,J1252=1),COUNTIFS($H$2:H1252,1,$I$2:I1252,1,$J$2:J1252,1),"")</f>
        <v/>
      </c>
    </row>
    <row r="1253" spans="1:11" ht="14.5" x14ac:dyDescent="0.35">
      <c r="A1253" s="2" t="s">
        <v>3313</v>
      </c>
      <c r="B1253" s="5">
        <v>46072</v>
      </c>
      <c r="C1253" s="2" t="s">
        <v>1993</v>
      </c>
      <c r="D1253" s="2" t="s">
        <v>391</v>
      </c>
      <c r="E1253" s="3" t="s">
        <v>392</v>
      </c>
      <c r="F1253" s="2">
        <v>10</v>
      </c>
      <c r="G1253" s="2" t="s">
        <v>121</v>
      </c>
      <c r="H1253" s="2">
        <f>IF(AND(B1253&gt;=GI_Report!$C$4,B1253&lt;=GI_Report!$E$4),1,0)</f>
        <v>1</v>
      </c>
      <c r="I1253" s="2">
        <f>IF(GI_Report!$C$6="All",1,IF(C1253=GI_Report!$C$6,1,0))</f>
        <v>1</v>
      </c>
      <c r="J1253" s="2">
        <f>IF(GI_Report!$F$6="All",1,IF(E1253=GI_Report!$F$6,1,0))</f>
        <v>1</v>
      </c>
      <c r="K1253" s="2">
        <f>IF(AND(H1253=1,I1253=1,J1253=1),COUNTIFS($H$2:H1253,1,$I$2:I1253,1,$J$2:J1253,1),"")</f>
        <v>192</v>
      </c>
    </row>
    <row r="1254" spans="1:11" ht="14.5" x14ac:dyDescent="0.35">
      <c r="A1254" s="2" t="s">
        <v>3314</v>
      </c>
      <c r="B1254" s="5">
        <v>46086</v>
      </c>
      <c r="C1254" s="2" t="s">
        <v>2319</v>
      </c>
      <c r="D1254" s="2" t="s">
        <v>190</v>
      </c>
      <c r="E1254" s="3" t="s">
        <v>191</v>
      </c>
      <c r="F1254" s="2">
        <v>15</v>
      </c>
      <c r="G1254" s="2" t="s">
        <v>121</v>
      </c>
      <c r="H1254" s="2">
        <f>IF(AND(B1254&gt;=GI_Report!$C$4,B1254&lt;=GI_Report!$E$4),1,0)</f>
        <v>0</v>
      </c>
      <c r="I1254" s="2">
        <f>IF(GI_Report!$C$6="All",1,IF(C1254=GI_Report!$C$6,1,0))</f>
        <v>1</v>
      </c>
      <c r="J1254" s="2">
        <f>IF(GI_Report!$F$6="All",1,IF(E1254=GI_Report!$F$6,1,0))</f>
        <v>1</v>
      </c>
      <c r="K1254" s="2" t="str">
        <f>IF(AND(H1254=1,I1254=1,J1254=1),COUNTIFS($H$2:H1254,1,$I$2:I1254,1,$J$2:J1254,1),"")</f>
        <v/>
      </c>
    </row>
    <row r="1255" spans="1:11" ht="14.5" x14ac:dyDescent="0.35">
      <c r="A1255" s="2" t="s">
        <v>3315</v>
      </c>
      <c r="B1255" s="5">
        <v>46029</v>
      </c>
      <c r="C1255" s="2" t="s">
        <v>2308</v>
      </c>
      <c r="D1255" s="2" t="s">
        <v>464</v>
      </c>
      <c r="E1255" s="3" t="s">
        <v>465</v>
      </c>
      <c r="F1255" s="2">
        <v>12</v>
      </c>
      <c r="G1255" s="2" t="s">
        <v>121</v>
      </c>
      <c r="H1255" s="2">
        <f>IF(AND(B1255&gt;=GI_Report!$C$4,B1255&lt;=GI_Report!$E$4),1,0)</f>
        <v>0</v>
      </c>
      <c r="I1255" s="2">
        <f>IF(GI_Report!$C$6="All",1,IF(C1255=GI_Report!$C$6,1,0))</f>
        <v>1</v>
      </c>
      <c r="J1255" s="2">
        <f>IF(GI_Report!$F$6="All",1,IF(E1255=GI_Report!$F$6,1,0))</f>
        <v>1</v>
      </c>
      <c r="K1255" s="2" t="str">
        <f>IF(AND(H1255=1,I1255=1,J1255=1),COUNTIFS($H$2:H1255,1,$I$2:I1255,1,$J$2:J1255,1),"")</f>
        <v/>
      </c>
    </row>
    <row r="1256" spans="1:11" ht="14.5" x14ac:dyDescent="0.35">
      <c r="A1256" s="2" t="s">
        <v>3316</v>
      </c>
      <c r="B1256" s="5">
        <v>46034</v>
      </c>
      <c r="C1256" s="2" t="s">
        <v>2086</v>
      </c>
      <c r="D1256" s="2" t="s">
        <v>237</v>
      </c>
      <c r="E1256" s="3" t="s">
        <v>238</v>
      </c>
      <c r="F1256" s="2">
        <v>5</v>
      </c>
      <c r="G1256" s="2" t="s">
        <v>121</v>
      </c>
      <c r="H1256" s="2">
        <f>IF(AND(B1256&gt;=GI_Report!$C$4,B1256&lt;=GI_Report!$E$4),1,0)</f>
        <v>0</v>
      </c>
      <c r="I1256" s="2">
        <f>IF(GI_Report!$C$6="All",1,IF(C1256=GI_Report!$C$6,1,0))</f>
        <v>1</v>
      </c>
      <c r="J1256" s="2">
        <f>IF(GI_Report!$F$6="All",1,IF(E1256=GI_Report!$F$6,1,0))</f>
        <v>1</v>
      </c>
      <c r="K1256" s="2" t="str">
        <f>IF(AND(H1256=1,I1256=1,J1256=1),COUNTIFS($H$2:H1256,1,$I$2:I1256,1,$J$2:J1256,1),"")</f>
        <v/>
      </c>
    </row>
    <row r="1257" spans="1:11" ht="14.5" x14ac:dyDescent="0.35">
      <c r="A1257" s="2" t="s">
        <v>3317</v>
      </c>
      <c r="B1257" s="5">
        <v>46033</v>
      </c>
      <c r="C1257" s="2" t="s">
        <v>2148</v>
      </c>
      <c r="D1257" s="2" t="s">
        <v>132</v>
      </c>
      <c r="E1257" s="3" t="s">
        <v>133</v>
      </c>
      <c r="F1257" s="2">
        <v>60</v>
      </c>
      <c r="G1257" s="2" t="s">
        <v>121</v>
      </c>
      <c r="H1257" s="2">
        <f>IF(AND(B1257&gt;=GI_Report!$C$4,B1257&lt;=GI_Report!$E$4),1,0)</f>
        <v>0</v>
      </c>
      <c r="I1257" s="2">
        <f>IF(GI_Report!$C$6="All",1,IF(C1257=GI_Report!$C$6,1,0))</f>
        <v>1</v>
      </c>
      <c r="J1257" s="2">
        <f>IF(GI_Report!$F$6="All",1,IF(E1257=GI_Report!$F$6,1,0))</f>
        <v>1</v>
      </c>
      <c r="K1257" s="2" t="str">
        <f>IF(AND(H1257=1,I1257=1,J1257=1),COUNTIFS($H$2:H1257,1,$I$2:I1257,1,$J$2:J1257,1),"")</f>
        <v/>
      </c>
    </row>
    <row r="1258" spans="1:11" ht="14.5" x14ac:dyDescent="0.35">
      <c r="A1258" s="2" t="s">
        <v>3318</v>
      </c>
      <c r="B1258" s="5">
        <v>46164</v>
      </c>
      <c r="C1258" s="2" t="s">
        <v>2037</v>
      </c>
      <c r="D1258" s="2" t="s">
        <v>437</v>
      </c>
      <c r="E1258" s="3" t="s">
        <v>438</v>
      </c>
      <c r="F1258" s="2">
        <v>12</v>
      </c>
      <c r="G1258" s="2" t="s">
        <v>121</v>
      </c>
      <c r="H1258" s="2">
        <f>IF(AND(B1258&gt;=GI_Report!$C$4,B1258&lt;=GI_Report!$E$4),1,0)</f>
        <v>0</v>
      </c>
      <c r="I1258" s="2">
        <f>IF(GI_Report!$C$6="All",1,IF(C1258=GI_Report!$C$6,1,0))</f>
        <v>1</v>
      </c>
      <c r="J1258" s="2">
        <f>IF(GI_Report!$F$6="All",1,IF(E1258=GI_Report!$F$6,1,0))</f>
        <v>1</v>
      </c>
      <c r="K1258" s="2" t="str">
        <f>IF(AND(H1258=1,I1258=1,J1258=1),COUNTIFS($H$2:H1258,1,$I$2:I1258,1,$J$2:J1258,1),"")</f>
        <v/>
      </c>
    </row>
    <row r="1259" spans="1:11" ht="14.5" x14ac:dyDescent="0.35">
      <c r="A1259" s="2" t="s">
        <v>3319</v>
      </c>
      <c r="B1259" s="5">
        <v>46111</v>
      </c>
      <c r="C1259" s="2" t="s">
        <v>2146</v>
      </c>
      <c r="D1259" s="2" t="s">
        <v>472</v>
      </c>
      <c r="E1259" s="3" t="s">
        <v>473</v>
      </c>
      <c r="F1259" s="2">
        <v>10</v>
      </c>
      <c r="G1259" s="2" t="s">
        <v>121</v>
      </c>
      <c r="H1259" s="2">
        <f>IF(AND(B1259&gt;=GI_Report!$C$4,B1259&lt;=GI_Report!$E$4),1,0)</f>
        <v>0</v>
      </c>
      <c r="I1259" s="2">
        <f>IF(GI_Report!$C$6="All",1,IF(C1259=GI_Report!$C$6,1,0))</f>
        <v>1</v>
      </c>
      <c r="J1259" s="2">
        <f>IF(GI_Report!$F$6="All",1,IF(E1259=GI_Report!$F$6,1,0))</f>
        <v>1</v>
      </c>
      <c r="K1259" s="2" t="str">
        <f>IF(AND(H1259=1,I1259=1,J1259=1),COUNTIFS($H$2:H1259,1,$I$2:I1259,1,$J$2:J1259,1),"")</f>
        <v/>
      </c>
    </row>
    <row r="1260" spans="1:11" ht="14.5" x14ac:dyDescent="0.35">
      <c r="A1260" s="2" t="s">
        <v>3320</v>
      </c>
      <c r="B1260" s="5">
        <v>46171</v>
      </c>
      <c r="C1260" s="2" t="s">
        <v>2008</v>
      </c>
      <c r="D1260" s="2" t="s">
        <v>377</v>
      </c>
      <c r="E1260" s="3" t="s">
        <v>378</v>
      </c>
      <c r="F1260" s="2">
        <v>5</v>
      </c>
      <c r="G1260" s="2" t="s">
        <v>121</v>
      </c>
      <c r="H1260" s="2">
        <f>IF(AND(B1260&gt;=GI_Report!$C$4,B1260&lt;=GI_Report!$E$4),1,0)</f>
        <v>0</v>
      </c>
      <c r="I1260" s="2">
        <f>IF(GI_Report!$C$6="All",1,IF(C1260=GI_Report!$C$6,1,0))</f>
        <v>1</v>
      </c>
      <c r="J1260" s="2">
        <f>IF(GI_Report!$F$6="All",1,IF(E1260=GI_Report!$F$6,1,0))</f>
        <v>1</v>
      </c>
      <c r="K1260" s="2" t="str">
        <f>IF(AND(H1260=1,I1260=1,J1260=1),COUNTIFS($H$2:H1260,1,$I$2:I1260,1,$J$2:J1260,1),"")</f>
        <v/>
      </c>
    </row>
    <row r="1261" spans="1:11" ht="14.5" x14ac:dyDescent="0.35">
      <c r="A1261" s="2" t="s">
        <v>3321</v>
      </c>
      <c r="B1261" s="5">
        <v>46124</v>
      </c>
      <c r="C1261" s="2" t="s">
        <v>2021</v>
      </c>
      <c r="D1261" s="2" t="s">
        <v>57</v>
      </c>
      <c r="E1261" s="3" t="s">
        <v>58</v>
      </c>
      <c r="F1261" s="2">
        <v>12</v>
      </c>
      <c r="G1261" s="2" t="s">
        <v>15</v>
      </c>
      <c r="H1261" s="2">
        <f>IF(AND(B1261&gt;=GI_Report!$C$4,B1261&lt;=GI_Report!$E$4),1,0)</f>
        <v>0</v>
      </c>
      <c r="I1261" s="2">
        <f>IF(GI_Report!$C$6="All",1,IF(C1261=GI_Report!$C$6,1,0))</f>
        <v>1</v>
      </c>
      <c r="J1261" s="2">
        <f>IF(GI_Report!$F$6="All",1,IF(E1261=GI_Report!$F$6,1,0))</f>
        <v>1</v>
      </c>
      <c r="K1261" s="2" t="str">
        <f>IF(AND(H1261=1,I1261=1,J1261=1),COUNTIFS($H$2:H1261,1,$I$2:I1261,1,$J$2:J1261,1),"")</f>
        <v/>
      </c>
    </row>
    <row r="1262" spans="1:11" ht="14.5" x14ac:dyDescent="0.35">
      <c r="A1262" s="2" t="s">
        <v>3322</v>
      </c>
      <c r="B1262" s="5">
        <v>46079</v>
      </c>
      <c r="C1262" s="2" t="s">
        <v>2047</v>
      </c>
      <c r="D1262" s="2" t="s">
        <v>297</v>
      </c>
      <c r="E1262" s="3" t="s">
        <v>298</v>
      </c>
      <c r="F1262" s="2">
        <v>48</v>
      </c>
      <c r="G1262" s="2" t="s">
        <v>262</v>
      </c>
      <c r="H1262" s="2">
        <f>IF(AND(B1262&gt;=GI_Report!$C$4,B1262&lt;=GI_Report!$E$4),1,0)</f>
        <v>1</v>
      </c>
      <c r="I1262" s="2">
        <f>IF(GI_Report!$C$6="All",1,IF(C1262=GI_Report!$C$6,1,0))</f>
        <v>1</v>
      </c>
      <c r="J1262" s="2">
        <f>IF(GI_Report!$F$6="All",1,IF(E1262=GI_Report!$F$6,1,0))</f>
        <v>1</v>
      </c>
      <c r="K1262" s="2">
        <f>IF(AND(H1262=1,I1262=1,J1262=1),COUNTIFS($H$2:H1262,1,$I$2:I1262,1,$J$2:J1262,1),"")</f>
        <v>193</v>
      </c>
    </row>
    <row r="1263" spans="1:11" ht="14.5" x14ac:dyDescent="0.35">
      <c r="A1263" s="2" t="s">
        <v>3323</v>
      </c>
      <c r="B1263" s="5">
        <v>46113</v>
      </c>
      <c r="C1263" s="2" t="s">
        <v>2322</v>
      </c>
      <c r="D1263" s="2" t="s">
        <v>212</v>
      </c>
      <c r="E1263" s="3" t="s">
        <v>213</v>
      </c>
      <c r="F1263" s="2">
        <v>24</v>
      </c>
      <c r="G1263" s="2" t="s">
        <v>121</v>
      </c>
      <c r="H1263" s="2">
        <f>IF(AND(B1263&gt;=GI_Report!$C$4,B1263&lt;=GI_Report!$E$4),1,0)</f>
        <v>0</v>
      </c>
      <c r="I1263" s="2">
        <f>IF(GI_Report!$C$6="All",1,IF(C1263=GI_Report!$C$6,1,0))</f>
        <v>1</v>
      </c>
      <c r="J1263" s="2">
        <f>IF(GI_Report!$F$6="All",1,IF(E1263=GI_Report!$F$6,1,0))</f>
        <v>1</v>
      </c>
      <c r="K1263" s="2" t="str">
        <f>IF(AND(H1263=1,I1263=1,J1263=1),COUNTIFS($H$2:H1263,1,$I$2:I1263,1,$J$2:J1263,1),"")</f>
        <v/>
      </c>
    </row>
    <row r="1264" spans="1:11" ht="14.5" x14ac:dyDescent="0.35">
      <c r="A1264" s="2" t="s">
        <v>3324</v>
      </c>
      <c r="B1264" s="5">
        <v>46119</v>
      </c>
      <c r="C1264" s="2" t="s">
        <v>1993</v>
      </c>
      <c r="D1264" s="2" t="s">
        <v>301</v>
      </c>
      <c r="E1264" s="3" t="s">
        <v>302</v>
      </c>
      <c r="F1264" s="2">
        <v>30</v>
      </c>
      <c r="G1264" s="2" t="s">
        <v>262</v>
      </c>
      <c r="H1264" s="2">
        <f>IF(AND(B1264&gt;=GI_Report!$C$4,B1264&lt;=GI_Report!$E$4),1,0)</f>
        <v>0</v>
      </c>
      <c r="I1264" s="2">
        <f>IF(GI_Report!$C$6="All",1,IF(C1264=GI_Report!$C$6,1,0))</f>
        <v>1</v>
      </c>
      <c r="J1264" s="2">
        <f>IF(GI_Report!$F$6="All",1,IF(E1264=GI_Report!$F$6,1,0))</f>
        <v>1</v>
      </c>
      <c r="K1264" s="2" t="str">
        <f>IF(AND(H1264=1,I1264=1,J1264=1),COUNTIFS($H$2:H1264,1,$I$2:I1264,1,$J$2:J1264,1),"")</f>
        <v/>
      </c>
    </row>
    <row r="1265" spans="1:11" ht="14.5" x14ac:dyDescent="0.35">
      <c r="A1265" s="2" t="s">
        <v>3325</v>
      </c>
      <c r="B1265" s="5">
        <v>46184</v>
      </c>
      <c r="C1265" s="2" t="s">
        <v>2008</v>
      </c>
      <c r="D1265" s="2" t="s">
        <v>232</v>
      </c>
      <c r="E1265" s="3" t="s">
        <v>233</v>
      </c>
      <c r="F1265" s="2">
        <v>48</v>
      </c>
      <c r="G1265" s="2" t="s">
        <v>121</v>
      </c>
      <c r="H1265" s="2">
        <f>IF(AND(B1265&gt;=GI_Report!$C$4,B1265&lt;=GI_Report!$E$4),1,0)</f>
        <v>0</v>
      </c>
      <c r="I1265" s="2">
        <f>IF(GI_Report!$C$6="All",1,IF(C1265=GI_Report!$C$6,1,0))</f>
        <v>1</v>
      </c>
      <c r="J1265" s="2">
        <f>IF(GI_Report!$F$6="All",1,IF(E1265=GI_Report!$F$6,1,0))</f>
        <v>1</v>
      </c>
      <c r="K1265" s="2" t="str">
        <f>IF(AND(H1265=1,I1265=1,J1265=1),COUNTIFS($H$2:H1265,1,$I$2:I1265,1,$J$2:J1265,1),"")</f>
        <v/>
      </c>
    </row>
    <row r="1266" spans="1:11" ht="14.5" x14ac:dyDescent="0.35">
      <c r="A1266" s="2" t="s">
        <v>3326</v>
      </c>
      <c r="B1266" s="5">
        <v>46137</v>
      </c>
      <c r="C1266" s="2" t="s">
        <v>2135</v>
      </c>
      <c r="D1266" s="2" t="s">
        <v>42</v>
      </c>
      <c r="E1266" s="3" t="s">
        <v>43</v>
      </c>
      <c r="F1266" s="2">
        <v>60</v>
      </c>
      <c r="G1266" s="2" t="s">
        <v>15</v>
      </c>
      <c r="H1266" s="2">
        <f>IF(AND(B1266&gt;=GI_Report!$C$4,B1266&lt;=GI_Report!$E$4),1,0)</f>
        <v>0</v>
      </c>
      <c r="I1266" s="2">
        <f>IF(GI_Report!$C$6="All",1,IF(C1266=GI_Report!$C$6,1,0))</f>
        <v>1</v>
      </c>
      <c r="J1266" s="2">
        <f>IF(GI_Report!$F$6="All",1,IF(E1266=GI_Report!$F$6,1,0))</f>
        <v>1</v>
      </c>
      <c r="K1266" s="2" t="str">
        <f>IF(AND(H1266=1,I1266=1,J1266=1),COUNTIFS($H$2:H1266,1,$I$2:I1266,1,$J$2:J1266,1),"")</f>
        <v/>
      </c>
    </row>
    <row r="1267" spans="1:11" ht="14.5" x14ac:dyDescent="0.35">
      <c r="A1267" s="2" t="s">
        <v>3327</v>
      </c>
      <c r="B1267" s="5">
        <v>46162</v>
      </c>
      <c r="C1267" s="2" t="s">
        <v>1983</v>
      </c>
      <c r="D1267" s="2" t="s">
        <v>159</v>
      </c>
      <c r="E1267" s="3" t="s">
        <v>160</v>
      </c>
      <c r="F1267" s="2">
        <v>10</v>
      </c>
      <c r="G1267" s="2" t="s">
        <v>121</v>
      </c>
      <c r="H1267" s="2">
        <f>IF(AND(B1267&gt;=GI_Report!$C$4,B1267&lt;=GI_Report!$E$4),1,0)</f>
        <v>0</v>
      </c>
      <c r="I1267" s="2">
        <f>IF(GI_Report!$C$6="All",1,IF(C1267=GI_Report!$C$6,1,0))</f>
        <v>1</v>
      </c>
      <c r="J1267" s="2">
        <f>IF(GI_Report!$F$6="All",1,IF(E1267=GI_Report!$F$6,1,0))</f>
        <v>1</v>
      </c>
      <c r="K1267" s="2" t="str">
        <f>IF(AND(H1267=1,I1267=1,J1267=1),COUNTIFS($H$2:H1267,1,$I$2:I1267,1,$J$2:J1267,1),"")</f>
        <v/>
      </c>
    </row>
    <row r="1268" spans="1:11" ht="14.5" x14ac:dyDescent="0.35">
      <c r="A1268" s="2" t="s">
        <v>3328</v>
      </c>
      <c r="B1268" s="5">
        <v>46175</v>
      </c>
      <c r="C1268" s="2" t="s">
        <v>2130</v>
      </c>
      <c r="D1268" s="2" t="s">
        <v>278</v>
      </c>
      <c r="E1268" s="3" t="s">
        <v>279</v>
      </c>
      <c r="F1268" s="2">
        <v>30</v>
      </c>
      <c r="G1268" s="2" t="s">
        <v>262</v>
      </c>
      <c r="H1268" s="2">
        <f>IF(AND(B1268&gt;=GI_Report!$C$4,B1268&lt;=GI_Report!$E$4),1,0)</f>
        <v>0</v>
      </c>
      <c r="I1268" s="2">
        <f>IF(GI_Report!$C$6="All",1,IF(C1268=GI_Report!$C$6,1,0))</f>
        <v>1</v>
      </c>
      <c r="J1268" s="2">
        <f>IF(GI_Report!$F$6="All",1,IF(E1268=GI_Report!$F$6,1,0))</f>
        <v>1</v>
      </c>
      <c r="K1268" s="2" t="str">
        <f>IF(AND(H1268=1,I1268=1,J1268=1),COUNTIFS($H$2:H1268,1,$I$2:I1268,1,$J$2:J1268,1),"")</f>
        <v/>
      </c>
    </row>
    <row r="1269" spans="1:11" ht="14.5" x14ac:dyDescent="0.35">
      <c r="A1269" s="2" t="s">
        <v>3329</v>
      </c>
      <c r="B1269" s="5">
        <v>46202</v>
      </c>
      <c r="C1269" s="2" t="s">
        <v>2008</v>
      </c>
      <c r="D1269" s="2" t="s">
        <v>157</v>
      </c>
      <c r="E1269" s="3" t="s">
        <v>158</v>
      </c>
      <c r="F1269" s="2">
        <v>30</v>
      </c>
      <c r="G1269" s="2" t="s">
        <v>121</v>
      </c>
      <c r="H1269" s="2">
        <f>IF(AND(B1269&gt;=GI_Report!$C$4,B1269&lt;=GI_Report!$E$4),1,0)</f>
        <v>0</v>
      </c>
      <c r="I1269" s="2">
        <f>IF(GI_Report!$C$6="All",1,IF(C1269=GI_Report!$C$6,1,0))</f>
        <v>1</v>
      </c>
      <c r="J1269" s="2">
        <f>IF(GI_Report!$F$6="All",1,IF(E1269=GI_Report!$F$6,1,0))</f>
        <v>1</v>
      </c>
      <c r="K1269" s="2" t="str">
        <f>IF(AND(H1269=1,I1269=1,J1269=1),COUNTIFS($H$2:H1269,1,$I$2:I1269,1,$J$2:J1269,1),"")</f>
        <v/>
      </c>
    </row>
    <row r="1270" spans="1:11" ht="14.5" x14ac:dyDescent="0.35">
      <c r="A1270" s="2" t="s">
        <v>3330</v>
      </c>
      <c r="B1270" s="5">
        <v>46048</v>
      </c>
      <c r="C1270" s="2" t="s">
        <v>2097</v>
      </c>
      <c r="D1270" s="2" t="s">
        <v>320</v>
      </c>
      <c r="E1270" s="3" t="s">
        <v>321</v>
      </c>
      <c r="F1270" s="2">
        <v>10</v>
      </c>
      <c r="G1270" s="2" t="s">
        <v>15</v>
      </c>
      <c r="H1270" s="2">
        <f>IF(AND(B1270&gt;=GI_Report!$C$4,B1270&lt;=GI_Report!$E$4),1,0)</f>
        <v>0</v>
      </c>
      <c r="I1270" s="2">
        <f>IF(GI_Report!$C$6="All",1,IF(C1270=GI_Report!$C$6,1,0))</f>
        <v>1</v>
      </c>
      <c r="J1270" s="2">
        <f>IF(GI_Report!$F$6="All",1,IF(E1270=GI_Report!$F$6,1,0))</f>
        <v>1</v>
      </c>
      <c r="K1270" s="2" t="str">
        <f>IF(AND(H1270=1,I1270=1,J1270=1),COUNTIFS($H$2:H1270,1,$I$2:I1270,1,$J$2:J1270,1),"")</f>
        <v/>
      </c>
    </row>
    <row r="1271" spans="1:11" ht="14.5" x14ac:dyDescent="0.35">
      <c r="A1271" s="2" t="s">
        <v>3331</v>
      </c>
      <c r="B1271" s="5">
        <v>46113</v>
      </c>
      <c r="C1271" s="2" t="s">
        <v>2037</v>
      </c>
      <c r="D1271" s="2" t="s">
        <v>182</v>
      </c>
      <c r="E1271" s="3" t="s">
        <v>183</v>
      </c>
      <c r="F1271" s="2">
        <v>20</v>
      </c>
      <c r="G1271" s="2" t="s">
        <v>121</v>
      </c>
      <c r="H1271" s="2">
        <f>IF(AND(B1271&gt;=GI_Report!$C$4,B1271&lt;=GI_Report!$E$4),1,0)</f>
        <v>0</v>
      </c>
      <c r="I1271" s="2">
        <f>IF(GI_Report!$C$6="All",1,IF(C1271=GI_Report!$C$6,1,0))</f>
        <v>1</v>
      </c>
      <c r="J1271" s="2">
        <f>IF(GI_Report!$F$6="All",1,IF(E1271=GI_Report!$F$6,1,0))</f>
        <v>1</v>
      </c>
      <c r="K1271" s="2" t="str">
        <f>IF(AND(H1271=1,I1271=1,J1271=1),COUNTIFS($H$2:H1271,1,$I$2:I1271,1,$J$2:J1271,1),"")</f>
        <v/>
      </c>
    </row>
    <row r="1272" spans="1:11" ht="14.5" x14ac:dyDescent="0.35">
      <c r="A1272" s="2" t="s">
        <v>3332</v>
      </c>
      <c r="B1272" s="5">
        <v>46188</v>
      </c>
      <c r="C1272" s="2" t="s">
        <v>2051</v>
      </c>
      <c r="D1272" s="2" t="s">
        <v>421</v>
      </c>
      <c r="E1272" s="3" t="s">
        <v>422</v>
      </c>
      <c r="F1272" s="2">
        <v>12</v>
      </c>
      <c r="G1272" s="2" t="s">
        <v>121</v>
      </c>
      <c r="H1272" s="2">
        <f>IF(AND(B1272&gt;=GI_Report!$C$4,B1272&lt;=GI_Report!$E$4),1,0)</f>
        <v>0</v>
      </c>
      <c r="I1272" s="2">
        <f>IF(GI_Report!$C$6="All",1,IF(C1272=GI_Report!$C$6,1,0))</f>
        <v>1</v>
      </c>
      <c r="J1272" s="2">
        <f>IF(GI_Report!$F$6="All",1,IF(E1272=GI_Report!$F$6,1,0))</f>
        <v>1</v>
      </c>
      <c r="K1272" s="2" t="str">
        <f>IF(AND(H1272=1,I1272=1,J1272=1),COUNTIFS($H$2:H1272,1,$I$2:I1272,1,$J$2:J1272,1),"")</f>
        <v/>
      </c>
    </row>
    <row r="1273" spans="1:11" ht="14.5" x14ac:dyDescent="0.35">
      <c r="A1273" s="2" t="s">
        <v>3333</v>
      </c>
      <c r="B1273" s="5">
        <v>46109</v>
      </c>
      <c r="C1273" s="2" t="s">
        <v>2081</v>
      </c>
      <c r="D1273" s="2" t="s">
        <v>330</v>
      </c>
      <c r="E1273" s="3" t="s">
        <v>331</v>
      </c>
      <c r="F1273" s="2">
        <v>36</v>
      </c>
      <c r="G1273" s="2" t="s">
        <v>15</v>
      </c>
      <c r="H1273" s="2">
        <f>IF(AND(B1273&gt;=GI_Report!$C$4,B1273&lt;=GI_Report!$E$4),1,0)</f>
        <v>0</v>
      </c>
      <c r="I1273" s="2">
        <f>IF(GI_Report!$C$6="All",1,IF(C1273=GI_Report!$C$6,1,0))</f>
        <v>1</v>
      </c>
      <c r="J1273" s="2">
        <f>IF(GI_Report!$F$6="All",1,IF(E1273=GI_Report!$F$6,1,0))</f>
        <v>1</v>
      </c>
      <c r="K1273" s="2" t="str">
        <f>IF(AND(H1273=1,I1273=1,J1273=1),COUNTIFS($H$2:H1273,1,$I$2:I1273,1,$J$2:J1273,1),"")</f>
        <v/>
      </c>
    </row>
    <row r="1274" spans="1:11" ht="14.5" x14ac:dyDescent="0.35">
      <c r="A1274" s="2" t="s">
        <v>3334</v>
      </c>
      <c r="B1274" s="5">
        <v>46172</v>
      </c>
      <c r="C1274" s="2" t="s">
        <v>2108</v>
      </c>
      <c r="D1274" s="2" t="s">
        <v>440</v>
      </c>
      <c r="E1274" s="3" t="s">
        <v>441</v>
      </c>
      <c r="F1274" s="2">
        <v>30</v>
      </c>
      <c r="G1274" s="2" t="s">
        <v>121</v>
      </c>
      <c r="H1274" s="2">
        <f>IF(AND(B1274&gt;=GI_Report!$C$4,B1274&lt;=GI_Report!$E$4),1,0)</f>
        <v>0</v>
      </c>
      <c r="I1274" s="2">
        <f>IF(GI_Report!$C$6="All",1,IF(C1274=GI_Report!$C$6,1,0))</f>
        <v>1</v>
      </c>
      <c r="J1274" s="2">
        <f>IF(GI_Report!$F$6="All",1,IF(E1274=GI_Report!$F$6,1,0))</f>
        <v>1</v>
      </c>
      <c r="K1274" s="2" t="str">
        <f>IF(AND(H1274=1,I1274=1,J1274=1),COUNTIFS($H$2:H1274,1,$I$2:I1274,1,$J$2:J1274,1),"")</f>
        <v/>
      </c>
    </row>
    <row r="1275" spans="1:11" ht="14.5" x14ac:dyDescent="0.35">
      <c r="A1275" s="2" t="s">
        <v>3335</v>
      </c>
      <c r="B1275" s="5">
        <v>46082</v>
      </c>
      <c r="C1275" s="2" t="s">
        <v>2010</v>
      </c>
      <c r="D1275" s="2" t="s">
        <v>243</v>
      </c>
      <c r="E1275" s="3" t="s">
        <v>244</v>
      </c>
      <c r="F1275" s="2">
        <v>36</v>
      </c>
      <c r="G1275" s="2" t="s">
        <v>121</v>
      </c>
      <c r="H1275" s="2">
        <f>IF(AND(B1275&gt;=GI_Report!$C$4,B1275&lt;=GI_Report!$E$4),1,0)</f>
        <v>0</v>
      </c>
      <c r="I1275" s="2">
        <f>IF(GI_Report!$C$6="All",1,IF(C1275=GI_Report!$C$6,1,0))</f>
        <v>1</v>
      </c>
      <c r="J1275" s="2">
        <f>IF(GI_Report!$F$6="All",1,IF(E1275=GI_Report!$F$6,1,0))</f>
        <v>1</v>
      </c>
      <c r="K1275" s="2" t="str">
        <f>IF(AND(H1275=1,I1275=1,J1275=1),COUNTIFS($H$2:H1275,1,$I$2:I1275,1,$J$2:J1275,1),"")</f>
        <v/>
      </c>
    </row>
    <row r="1276" spans="1:11" ht="14.5" x14ac:dyDescent="0.35">
      <c r="A1276" s="2" t="s">
        <v>3336</v>
      </c>
      <c r="B1276" s="5">
        <v>46151</v>
      </c>
      <c r="C1276" s="2" t="s">
        <v>2146</v>
      </c>
      <c r="D1276" s="2" t="s">
        <v>182</v>
      </c>
      <c r="E1276" s="3" t="s">
        <v>183</v>
      </c>
      <c r="F1276" s="2">
        <v>15</v>
      </c>
      <c r="G1276" s="2" t="s">
        <v>121</v>
      </c>
      <c r="H1276" s="2">
        <f>IF(AND(B1276&gt;=GI_Report!$C$4,B1276&lt;=GI_Report!$E$4),1,0)</f>
        <v>0</v>
      </c>
      <c r="I1276" s="2">
        <f>IF(GI_Report!$C$6="All",1,IF(C1276=GI_Report!$C$6,1,0))</f>
        <v>1</v>
      </c>
      <c r="J1276" s="2">
        <f>IF(GI_Report!$F$6="All",1,IF(E1276=GI_Report!$F$6,1,0))</f>
        <v>1</v>
      </c>
      <c r="K1276" s="2" t="str">
        <f>IF(AND(H1276=1,I1276=1,J1276=1),COUNTIFS($H$2:H1276,1,$I$2:I1276,1,$J$2:J1276,1),"")</f>
        <v/>
      </c>
    </row>
    <row r="1277" spans="1:11" ht="14.5" x14ac:dyDescent="0.35">
      <c r="A1277" s="2" t="s">
        <v>3337</v>
      </c>
      <c r="B1277" s="5">
        <v>46071</v>
      </c>
      <c r="C1277" s="2" t="s">
        <v>2146</v>
      </c>
      <c r="D1277" s="2" t="s">
        <v>21</v>
      </c>
      <c r="E1277" s="3" t="s">
        <v>22</v>
      </c>
      <c r="F1277" s="2">
        <v>10</v>
      </c>
      <c r="G1277" s="2" t="s">
        <v>15</v>
      </c>
      <c r="H1277" s="2">
        <f>IF(AND(B1277&gt;=GI_Report!$C$4,B1277&lt;=GI_Report!$E$4),1,0)</f>
        <v>1</v>
      </c>
      <c r="I1277" s="2">
        <f>IF(GI_Report!$C$6="All",1,IF(C1277=GI_Report!$C$6,1,0))</f>
        <v>1</v>
      </c>
      <c r="J1277" s="2">
        <f>IF(GI_Report!$F$6="All",1,IF(E1277=GI_Report!$F$6,1,0))</f>
        <v>1</v>
      </c>
      <c r="K1277" s="2">
        <f>IF(AND(H1277=1,I1277=1,J1277=1),COUNTIFS($H$2:H1277,1,$I$2:I1277,1,$J$2:J1277,1),"")</f>
        <v>194</v>
      </c>
    </row>
    <row r="1278" spans="1:11" ht="14.5" x14ac:dyDescent="0.35">
      <c r="A1278" s="2" t="s">
        <v>3338</v>
      </c>
      <c r="B1278" s="5">
        <v>46176</v>
      </c>
      <c r="C1278" s="2" t="s">
        <v>1998</v>
      </c>
      <c r="D1278" s="2" t="s">
        <v>184</v>
      </c>
      <c r="E1278" s="3" t="s">
        <v>185</v>
      </c>
      <c r="F1278" s="2">
        <v>20</v>
      </c>
      <c r="G1278" s="2" t="s">
        <v>121</v>
      </c>
      <c r="H1278" s="2">
        <f>IF(AND(B1278&gt;=GI_Report!$C$4,B1278&lt;=GI_Report!$E$4),1,0)</f>
        <v>0</v>
      </c>
      <c r="I1278" s="2">
        <f>IF(GI_Report!$C$6="All",1,IF(C1278=GI_Report!$C$6,1,0))</f>
        <v>1</v>
      </c>
      <c r="J1278" s="2">
        <f>IF(GI_Report!$F$6="All",1,IF(E1278=GI_Report!$F$6,1,0))</f>
        <v>1</v>
      </c>
      <c r="K1278" s="2" t="str">
        <f>IF(AND(H1278=1,I1278=1,J1278=1),COUNTIFS($H$2:H1278,1,$I$2:I1278,1,$J$2:J1278,1),"")</f>
        <v/>
      </c>
    </row>
    <row r="1279" spans="1:11" ht="14.5" x14ac:dyDescent="0.35">
      <c r="A1279" s="2" t="s">
        <v>3339</v>
      </c>
      <c r="B1279" s="5">
        <v>46162</v>
      </c>
      <c r="C1279" s="2" t="s">
        <v>1989</v>
      </c>
      <c r="D1279" s="2" t="s">
        <v>387</v>
      </c>
      <c r="E1279" s="3" t="s">
        <v>388</v>
      </c>
      <c r="F1279" s="2">
        <v>10</v>
      </c>
      <c r="G1279" s="2" t="s">
        <v>121</v>
      </c>
      <c r="H1279" s="2">
        <f>IF(AND(B1279&gt;=GI_Report!$C$4,B1279&lt;=GI_Report!$E$4),1,0)</f>
        <v>0</v>
      </c>
      <c r="I1279" s="2">
        <f>IF(GI_Report!$C$6="All",1,IF(C1279=GI_Report!$C$6,1,0))</f>
        <v>1</v>
      </c>
      <c r="J1279" s="2">
        <f>IF(GI_Report!$F$6="All",1,IF(E1279=GI_Report!$F$6,1,0))</f>
        <v>1</v>
      </c>
      <c r="K1279" s="2" t="str">
        <f>IF(AND(H1279=1,I1279=1,J1279=1),COUNTIFS($H$2:H1279,1,$I$2:I1279,1,$J$2:J1279,1),"")</f>
        <v/>
      </c>
    </row>
    <row r="1280" spans="1:11" ht="14.5" x14ac:dyDescent="0.35">
      <c r="A1280" s="2" t="s">
        <v>3340</v>
      </c>
      <c r="B1280" s="5">
        <v>46120</v>
      </c>
      <c r="C1280" s="2" t="s">
        <v>1983</v>
      </c>
      <c r="D1280" s="2" t="s">
        <v>218</v>
      </c>
      <c r="E1280" s="3" t="s">
        <v>219</v>
      </c>
      <c r="F1280" s="2">
        <v>20</v>
      </c>
      <c r="G1280" s="2" t="s">
        <v>121</v>
      </c>
      <c r="H1280" s="2">
        <f>IF(AND(B1280&gt;=GI_Report!$C$4,B1280&lt;=GI_Report!$E$4),1,0)</f>
        <v>0</v>
      </c>
      <c r="I1280" s="2">
        <f>IF(GI_Report!$C$6="All",1,IF(C1280=GI_Report!$C$6,1,0))</f>
        <v>1</v>
      </c>
      <c r="J1280" s="2">
        <f>IF(GI_Report!$F$6="All",1,IF(E1280=GI_Report!$F$6,1,0))</f>
        <v>1</v>
      </c>
      <c r="K1280" s="2" t="str">
        <f>IF(AND(H1280=1,I1280=1,J1280=1),COUNTIFS($H$2:H1280,1,$I$2:I1280,1,$J$2:J1280,1),"")</f>
        <v/>
      </c>
    </row>
    <row r="1281" spans="1:11" ht="14.5" x14ac:dyDescent="0.35">
      <c r="A1281" s="2" t="s">
        <v>3341</v>
      </c>
      <c r="B1281" s="5">
        <v>46058</v>
      </c>
      <c r="C1281" s="2" t="s">
        <v>2115</v>
      </c>
      <c r="D1281" s="2" t="s">
        <v>373</v>
      </c>
      <c r="E1281" s="3" t="s">
        <v>374</v>
      </c>
      <c r="F1281" s="2">
        <v>30</v>
      </c>
      <c r="G1281" s="2" t="s">
        <v>121</v>
      </c>
      <c r="H1281" s="2">
        <f>IF(AND(B1281&gt;=GI_Report!$C$4,B1281&lt;=GI_Report!$E$4),1,0)</f>
        <v>1</v>
      </c>
      <c r="I1281" s="2">
        <f>IF(GI_Report!$C$6="All",1,IF(C1281=GI_Report!$C$6,1,0))</f>
        <v>1</v>
      </c>
      <c r="J1281" s="2">
        <f>IF(GI_Report!$F$6="All",1,IF(E1281=GI_Report!$F$6,1,0))</f>
        <v>1</v>
      </c>
      <c r="K1281" s="2">
        <f>IF(AND(H1281=1,I1281=1,J1281=1),COUNTIFS($H$2:H1281,1,$I$2:I1281,1,$J$2:J1281,1),"")</f>
        <v>195</v>
      </c>
    </row>
    <row r="1282" spans="1:11" ht="14.5" x14ac:dyDescent="0.35">
      <c r="A1282" s="2" t="s">
        <v>3342</v>
      </c>
      <c r="B1282" s="5">
        <v>46159</v>
      </c>
      <c r="C1282" s="2" t="s">
        <v>2154</v>
      </c>
      <c r="D1282" s="2" t="s">
        <v>98</v>
      </c>
      <c r="E1282" s="3" t="s">
        <v>99</v>
      </c>
      <c r="F1282" s="2">
        <v>5</v>
      </c>
      <c r="G1282" s="2" t="s">
        <v>15</v>
      </c>
      <c r="H1282" s="2">
        <f>IF(AND(B1282&gt;=GI_Report!$C$4,B1282&lt;=GI_Report!$E$4),1,0)</f>
        <v>0</v>
      </c>
      <c r="I1282" s="2">
        <f>IF(GI_Report!$C$6="All",1,IF(C1282=GI_Report!$C$6,1,0))</f>
        <v>1</v>
      </c>
      <c r="J1282" s="2">
        <f>IF(GI_Report!$F$6="All",1,IF(E1282=GI_Report!$F$6,1,0))</f>
        <v>1</v>
      </c>
      <c r="K1282" s="2" t="str">
        <f>IF(AND(H1282=1,I1282=1,J1282=1),COUNTIFS($H$2:H1282,1,$I$2:I1282,1,$J$2:J1282,1),"")</f>
        <v/>
      </c>
    </row>
    <row r="1283" spans="1:11" ht="14.5" x14ac:dyDescent="0.35">
      <c r="A1283" s="2" t="s">
        <v>3343</v>
      </c>
      <c r="B1283" s="5">
        <v>46085</v>
      </c>
      <c r="C1283" s="2" t="s">
        <v>1983</v>
      </c>
      <c r="D1283" s="2" t="s">
        <v>207</v>
      </c>
      <c r="E1283" s="3" t="s">
        <v>208</v>
      </c>
      <c r="F1283" s="2">
        <v>36</v>
      </c>
      <c r="G1283" s="2" t="s">
        <v>121</v>
      </c>
      <c r="H1283" s="2">
        <f>IF(AND(B1283&gt;=GI_Report!$C$4,B1283&lt;=GI_Report!$E$4),1,0)</f>
        <v>0</v>
      </c>
      <c r="I1283" s="2">
        <f>IF(GI_Report!$C$6="All",1,IF(C1283=GI_Report!$C$6,1,0))</f>
        <v>1</v>
      </c>
      <c r="J1283" s="2">
        <f>IF(GI_Report!$F$6="All",1,IF(E1283=GI_Report!$F$6,1,0))</f>
        <v>1</v>
      </c>
      <c r="K1283" s="2" t="str">
        <f>IF(AND(H1283=1,I1283=1,J1283=1),COUNTIFS($H$2:H1283,1,$I$2:I1283,1,$J$2:J1283,1),"")</f>
        <v/>
      </c>
    </row>
    <row r="1284" spans="1:11" ht="14.5" x14ac:dyDescent="0.35">
      <c r="A1284" s="2" t="s">
        <v>3344</v>
      </c>
      <c r="B1284" s="5">
        <v>46141</v>
      </c>
      <c r="C1284" s="2" t="s">
        <v>2005</v>
      </c>
      <c r="D1284" s="2" t="s">
        <v>380</v>
      </c>
      <c r="E1284" s="3" t="s">
        <v>381</v>
      </c>
      <c r="F1284" s="2">
        <v>20</v>
      </c>
      <c r="G1284" s="2" t="s">
        <v>121</v>
      </c>
      <c r="H1284" s="2">
        <f>IF(AND(B1284&gt;=GI_Report!$C$4,B1284&lt;=GI_Report!$E$4),1,0)</f>
        <v>0</v>
      </c>
      <c r="I1284" s="2">
        <f>IF(GI_Report!$C$6="All",1,IF(C1284=GI_Report!$C$6,1,0))</f>
        <v>1</v>
      </c>
      <c r="J1284" s="2">
        <f>IF(GI_Report!$F$6="All",1,IF(E1284=GI_Report!$F$6,1,0))</f>
        <v>1</v>
      </c>
      <c r="K1284" s="2" t="str">
        <f>IF(AND(H1284=1,I1284=1,J1284=1),COUNTIFS($H$2:H1284,1,$I$2:I1284,1,$J$2:J1284,1),"")</f>
        <v/>
      </c>
    </row>
    <row r="1285" spans="1:11" ht="14.5" x14ac:dyDescent="0.35">
      <c r="A1285" s="2" t="s">
        <v>3345</v>
      </c>
      <c r="B1285" s="5">
        <v>46086</v>
      </c>
      <c r="C1285" s="2" t="s">
        <v>1987</v>
      </c>
      <c r="D1285" s="2" t="s">
        <v>297</v>
      </c>
      <c r="E1285" s="3" t="s">
        <v>298</v>
      </c>
      <c r="F1285" s="2">
        <v>5</v>
      </c>
      <c r="G1285" s="2" t="s">
        <v>262</v>
      </c>
      <c r="H1285" s="2">
        <f>IF(AND(B1285&gt;=GI_Report!$C$4,B1285&lt;=GI_Report!$E$4),1,0)</f>
        <v>0</v>
      </c>
      <c r="I1285" s="2">
        <f>IF(GI_Report!$C$6="All",1,IF(C1285=GI_Report!$C$6,1,0))</f>
        <v>1</v>
      </c>
      <c r="J1285" s="2">
        <f>IF(GI_Report!$F$6="All",1,IF(E1285=GI_Report!$F$6,1,0))</f>
        <v>1</v>
      </c>
      <c r="K1285" s="2" t="str">
        <f>IF(AND(H1285=1,I1285=1,J1285=1),COUNTIFS($H$2:H1285,1,$I$2:I1285,1,$J$2:J1285,1),"")</f>
        <v/>
      </c>
    </row>
    <row r="1286" spans="1:11" ht="14.5" x14ac:dyDescent="0.35">
      <c r="A1286" s="2" t="s">
        <v>3346</v>
      </c>
      <c r="B1286" s="5">
        <v>46173</v>
      </c>
      <c r="C1286" s="2" t="s">
        <v>2008</v>
      </c>
      <c r="D1286" s="2" t="s">
        <v>11</v>
      </c>
      <c r="E1286" s="3" t="s">
        <v>12</v>
      </c>
      <c r="F1286" s="2">
        <v>30</v>
      </c>
      <c r="G1286" s="2" t="s">
        <v>15</v>
      </c>
      <c r="H1286" s="2">
        <f>IF(AND(B1286&gt;=GI_Report!$C$4,B1286&lt;=GI_Report!$E$4),1,0)</f>
        <v>0</v>
      </c>
      <c r="I1286" s="2">
        <f>IF(GI_Report!$C$6="All",1,IF(C1286=GI_Report!$C$6,1,0))</f>
        <v>1</v>
      </c>
      <c r="J1286" s="2">
        <f>IF(GI_Report!$F$6="All",1,IF(E1286=GI_Report!$F$6,1,0))</f>
        <v>1</v>
      </c>
      <c r="K1286" s="2" t="str">
        <f>IF(AND(H1286=1,I1286=1,J1286=1),COUNTIFS($H$2:H1286,1,$I$2:I1286,1,$J$2:J1286,1),"")</f>
        <v/>
      </c>
    </row>
    <row r="1287" spans="1:11" ht="14.5" x14ac:dyDescent="0.35">
      <c r="A1287" s="2" t="s">
        <v>3347</v>
      </c>
      <c r="B1287" s="5">
        <v>46135</v>
      </c>
      <c r="C1287" s="2" t="s">
        <v>1995</v>
      </c>
      <c r="D1287" s="2" t="s">
        <v>375</v>
      </c>
      <c r="E1287" s="3" t="s">
        <v>376</v>
      </c>
      <c r="F1287" s="2">
        <v>30</v>
      </c>
      <c r="G1287" s="2" t="s">
        <v>121</v>
      </c>
      <c r="H1287" s="2">
        <f>IF(AND(B1287&gt;=GI_Report!$C$4,B1287&lt;=GI_Report!$E$4),1,0)</f>
        <v>0</v>
      </c>
      <c r="I1287" s="2">
        <f>IF(GI_Report!$C$6="All",1,IF(C1287=GI_Report!$C$6,1,0))</f>
        <v>1</v>
      </c>
      <c r="J1287" s="2">
        <f>IF(GI_Report!$F$6="All",1,IF(E1287=GI_Report!$F$6,1,0))</f>
        <v>1</v>
      </c>
      <c r="K1287" s="2" t="str">
        <f>IF(AND(H1287=1,I1287=1,J1287=1),COUNTIFS($H$2:H1287,1,$I$2:I1287,1,$J$2:J1287,1),"")</f>
        <v/>
      </c>
    </row>
    <row r="1288" spans="1:11" ht="14.5" x14ac:dyDescent="0.35">
      <c r="A1288" s="2" t="s">
        <v>3348</v>
      </c>
      <c r="B1288" s="5">
        <v>46136</v>
      </c>
      <c r="C1288" s="2" t="s">
        <v>2305</v>
      </c>
      <c r="D1288" s="2" t="s">
        <v>86</v>
      </c>
      <c r="E1288" s="3" t="s">
        <v>87</v>
      </c>
      <c r="F1288" s="2">
        <v>20</v>
      </c>
      <c r="G1288" s="2" t="s">
        <v>15</v>
      </c>
      <c r="H1288" s="2">
        <f>IF(AND(B1288&gt;=GI_Report!$C$4,B1288&lt;=GI_Report!$E$4),1,0)</f>
        <v>0</v>
      </c>
      <c r="I1288" s="2">
        <f>IF(GI_Report!$C$6="All",1,IF(C1288=GI_Report!$C$6,1,0))</f>
        <v>1</v>
      </c>
      <c r="J1288" s="2">
        <f>IF(GI_Report!$F$6="All",1,IF(E1288=GI_Report!$F$6,1,0))</f>
        <v>1</v>
      </c>
      <c r="K1288" s="2" t="str">
        <f>IF(AND(H1288=1,I1288=1,J1288=1),COUNTIFS($H$2:H1288,1,$I$2:I1288,1,$J$2:J1288,1),"")</f>
        <v/>
      </c>
    </row>
    <row r="1289" spans="1:11" ht="14.5" x14ac:dyDescent="0.35">
      <c r="A1289" s="2" t="s">
        <v>3349</v>
      </c>
      <c r="B1289" s="5">
        <v>46113</v>
      </c>
      <c r="C1289" s="2" t="s">
        <v>2091</v>
      </c>
      <c r="D1289" s="2" t="s">
        <v>52</v>
      </c>
      <c r="E1289" s="3" t="s">
        <v>53</v>
      </c>
      <c r="F1289" s="2">
        <v>12</v>
      </c>
      <c r="G1289" s="2" t="s">
        <v>15</v>
      </c>
      <c r="H1289" s="2">
        <f>IF(AND(B1289&gt;=GI_Report!$C$4,B1289&lt;=GI_Report!$E$4),1,0)</f>
        <v>0</v>
      </c>
      <c r="I1289" s="2">
        <f>IF(GI_Report!$C$6="All",1,IF(C1289=GI_Report!$C$6,1,0))</f>
        <v>1</v>
      </c>
      <c r="J1289" s="2">
        <f>IF(GI_Report!$F$6="All",1,IF(E1289=GI_Report!$F$6,1,0))</f>
        <v>1</v>
      </c>
      <c r="K1289" s="2" t="str">
        <f>IF(AND(H1289=1,I1289=1,J1289=1),COUNTIFS($H$2:H1289,1,$I$2:I1289,1,$J$2:J1289,1),"")</f>
        <v/>
      </c>
    </row>
    <row r="1290" spans="1:11" ht="14.5" x14ac:dyDescent="0.35">
      <c r="A1290" s="2" t="s">
        <v>3350</v>
      </c>
      <c r="B1290" s="5">
        <v>46061</v>
      </c>
      <c r="C1290" s="2" t="s">
        <v>2002</v>
      </c>
      <c r="D1290" s="2" t="s">
        <v>194</v>
      </c>
      <c r="E1290" s="3" t="s">
        <v>195</v>
      </c>
      <c r="F1290" s="2">
        <v>24</v>
      </c>
      <c r="G1290" s="2" t="s">
        <v>121</v>
      </c>
      <c r="H1290" s="2">
        <f>IF(AND(B1290&gt;=GI_Report!$C$4,B1290&lt;=GI_Report!$E$4),1,0)</f>
        <v>1</v>
      </c>
      <c r="I1290" s="2">
        <f>IF(GI_Report!$C$6="All",1,IF(C1290=GI_Report!$C$6,1,0))</f>
        <v>1</v>
      </c>
      <c r="J1290" s="2">
        <f>IF(GI_Report!$F$6="All",1,IF(E1290=GI_Report!$F$6,1,0))</f>
        <v>1</v>
      </c>
      <c r="K1290" s="2">
        <f>IF(AND(H1290=1,I1290=1,J1290=1),COUNTIFS($H$2:H1290,1,$I$2:I1290,1,$J$2:J1290,1),"")</f>
        <v>196</v>
      </c>
    </row>
    <row r="1291" spans="1:11" ht="14.5" x14ac:dyDescent="0.35">
      <c r="A1291" s="2" t="s">
        <v>3351</v>
      </c>
      <c r="B1291" s="5">
        <v>46179</v>
      </c>
      <c r="C1291" s="2" t="s">
        <v>2143</v>
      </c>
      <c r="D1291" s="2" t="s">
        <v>31</v>
      </c>
      <c r="E1291" s="3" t="s">
        <v>32</v>
      </c>
      <c r="F1291" s="2">
        <v>20</v>
      </c>
      <c r="G1291" s="2" t="s">
        <v>15</v>
      </c>
      <c r="H1291" s="2">
        <f>IF(AND(B1291&gt;=GI_Report!$C$4,B1291&lt;=GI_Report!$E$4),1,0)</f>
        <v>0</v>
      </c>
      <c r="I1291" s="2">
        <f>IF(GI_Report!$C$6="All",1,IF(C1291=GI_Report!$C$6,1,0))</f>
        <v>1</v>
      </c>
      <c r="J1291" s="2">
        <f>IF(GI_Report!$F$6="All",1,IF(E1291=GI_Report!$F$6,1,0))</f>
        <v>1</v>
      </c>
      <c r="K1291" s="2" t="str">
        <f>IF(AND(H1291=1,I1291=1,J1291=1),COUNTIFS($H$2:H1291,1,$I$2:I1291,1,$J$2:J1291,1),"")</f>
        <v/>
      </c>
    </row>
    <row r="1292" spans="1:11" ht="14.5" x14ac:dyDescent="0.35">
      <c r="A1292" s="2" t="s">
        <v>3352</v>
      </c>
      <c r="B1292" s="5">
        <v>46166</v>
      </c>
      <c r="C1292" s="2" t="s">
        <v>2097</v>
      </c>
      <c r="D1292" s="2" t="s">
        <v>401</v>
      </c>
      <c r="E1292" s="3" t="s">
        <v>402</v>
      </c>
      <c r="F1292" s="2">
        <v>24</v>
      </c>
      <c r="G1292" s="2" t="s">
        <v>121</v>
      </c>
      <c r="H1292" s="2">
        <f>IF(AND(B1292&gt;=GI_Report!$C$4,B1292&lt;=GI_Report!$E$4),1,0)</f>
        <v>0</v>
      </c>
      <c r="I1292" s="2">
        <f>IF(GI_Report!$C$6="All",1,IF(C1292=GI_Report!$C$6,1,0))</f>
        <v>1</v>
      </c>
      <c r="J1292" s="2">
        <f>IF(GI_Report!$F$6="All",1,IF(E1292=GI_Report!$F$6,1,0))</f>
        <v>1</v>
      </c>
      <c r="K1292" s="2" t="str">
        <f>IF(AND(H1292=1,I1292=1,J1292=1),COUNTIFS($H$2:H1292,1,$I$2:I1292,1,$J$2:J1292,1),"")</f>
        <v/>
      </c>
    </row>
    <row r="1293" spans="1:11" ht="14.5" x14ac:dyDescent="0.35">
      <c r="A1293" s="2" t="s">
        <v>3353</v>
      </c>
      <c r="B1293" s="5">
        <v>46118</v>
      </c>
      <c r="C1293" s="2" t="s">
        <v>2319</v>
      </c>
      <c r="D1293" s="2" t="s">
        <v>357</v>
      </c>
      <c r="E1293" s="3" t="s">
        <v>358</v>
      </c>
      <c r="F1293" s="2">
        <v>60</v>
      </c>
      <c r="G1293" s="2" t="s">
        <v>15</v>
      </c>
      <c r="H1293" s="2">
        <f>IF(AND(B1293&gt;=GI_Report!$C$4,B1293&lt;=GI_Report!$E$4),1,0)</f>
        <v>0</v>
      </c>
      <c r="I1293" s="2">
        <f>IF(GI_Report!$C$6="All",1,IF(C1293=GI_Report!$C$6,1,0))</f>
        <v>1</v>
      </c>
      <c r="J1293" s="2">
        <f>IF(GI_Report!$F$6="All",1,IF(E1293=GI_Report!$F$6,1,0))</f>
        <v>1</v>
      </c>
      <c r="K1293" s="2" t="str">
        <f>IF(AND(H1293=1,I1293=1,J1293=1),COUNTIFS($H$2:H1293,1,$I$2:I1293,1,$J$2:J1293,1),"")</f>
        <v/>
      </c>
    </row>
    <row r="1294" spans="1:11" ht="14.5" x14ac:dyDescent="0.35">
      <c r="A1294" s="2" t="s">
        <v>3354</v>
      </c>
      <c r="B1294" s="5">
        <v>46130</v>
      </c>
      <c r="C1294" s="2" t="s">
        <v>2031</v>
      </c>
      <c r="D1294" s="2" t="s">
        <v>151</v>
      </c>
      <c r="E1294" s="3" t="s">
        <v>152</v>
      </c>
      <c r="F1294" s="2">
        <v>24</v>
      </c>
      <c r="G1294" s="2" t="s">
        <v>121</v>
      </c>
      <c r="H1294" s="2">
        <f>IF(AND(B1294&gt;=GI_Report!$C$4,B1294&lt;=GI_Report!$E$4),1,0)</f>
        <v>0</v>
      </c>
      <c r="I1294" s="2">
        <f>IF(GI_Report!$C$6="All",1,IF(C1294=GI_Report!$C$6,1,0))</f>
        <v>1</v>
      </c>
      <c r="J1294" s="2">
        <f>IF(GI_Report!$F$6="All",1,IF(E1294=GI_Report!$F$6,1,0))</f>
        <v>1</v>
      </c>
      <c r="K1294" s="2" t="str">
        <f>IF(AND(H1294=1,I1294=1,J1294=1),COUNTIFS($H$2:H1294,1,$I$2:I1294,1,$J$2:J1294,1),"")</f>
        <v/>
      </c>
    </row>
    <row r="1295" spans="1:11" ht="14.5" x14ac:dyDescent="0.35">
      <c r="A1295" s="2" t="s">
        <v>3355</v>
      </c>
      <c r="B1295" s="5">
        <v>46131</v>
      </c>
      <c r="C1295" s="2" t="s">
        <v>1983</v>
      </c>
      <c r="D1295" s="2" t="s">
        <v>256</v>
      </c>
      <c r="E1295" s="3" t="s">
        <v>257</v>
      </c>
      <c r="F1295" s="2">
        <v>12</v>
      </c>
      <c r="G1295" s="2" t="s">
        <v>121</v>
      </c>
      <c r="H1295" s="2">
        <f>IF(AND(B1295&gt;=GI_Report!$C$4,B1295&lt;=GI_Report!$E$4),1,0)</f>
        <v>0</v>
      </c>
      <c r="I1295" s="2">
        <f>IF(GI_Report!$C$6="All",1,IF(C1295=GI_Report!$C$6,1,0))</f>
        <v>1</v>
      </c>
      <c r="J1295" s="2">
        <f>IF(GI_Report!$F$6="All",1,IF(E1295=GI_Report!$F$6,1,0))</f>
        <v>1</v>
      </c>
      <c r="K1295" s="2" t="str">
        <f>IF(AND(H1295=1,I1295=1,J1295=1),COUNTIFS($H$2:H1295,1,$I$2:I1295,1,$J$2:J1295,1),"")</f>
        <v/>
      </c>
    </row>
    <row r="1296" spans="1:11" ht="14.5" x14ac:dyDescent="0.35">
      <c r="A1296" s="2" t="s">
        <v>3356</v>
      </c>
      <c r="B1296" s="5">
        <v>46199</v>
      </c>
      <c r="C1296" s="2" t="s">
        <v>2089</v>
      </c>
      <c r="D1296" s="2" t="s">
        <v>268</v>
      </c>
      <c r="E1296" s="3" t="s">
        <v>269</v>
      </c>
      <c r="F1296" s="2">
        <v>48</v>
      </c>
      <c r="G1296" s="2" t="s">
        <v>262</v>
      </c>
      <c r="H1296" s="2">
        <f>IF(AND(B1296&gt;=GI_Report!$C$4,B1296&lt;=GI_Report!$E$4),1,0)</f>
        <v>0</v>
      </c>
      <c r="I1296" s="2">
        <f>IF(GI_Report!$C$6="All",1,IF(C1296=GI_Report!$C$6,1,0))</f>
        <v>1</v>
      </c>
      <c r="J1296" s="2">
        <f>IF(GI_Report!$F$6="All",1,IF(E1296=GI_Report!$F$6,1,0))</f>
        <v>1</v>
      </c>
      <c r="K1296" s="2" t="str">
        <f>IF(AND(H1296=1,I1296=1,J1296=1),COUNTIFS($H$2:H1296,1,$I$2:I1296,1,$J$2:J1296,1),"")</f>
        <v/>
      </c>
    </row>
    <row r="1297" spans="1:11" ht="14.5" x14ac:dyDescent="0.35">
      <c r="A1297" s="2" t="s">
        <v>3357</v>
      </c>
      <c r="B1297" s="5">
        <v>46178</v>
      </c>
      <c r="C1297" s="2" t="s">
        <v>2135</v>
      </c>
      <c r="D1297" s="2" t="s">
        <v>355</v>
      </c>
      <c r="E1297" s="3" t="s">
        <v>356</v>
      </c>
      <c r="F1297" s="2">
        <v>10</v>
      </c>
      <c r="G1297" s="2" t="s">
        <v>15</v>
      </c>
      <c r="H1297" s="2">
        <f>IF(AND(B1297&gt;=GI_Report!$C$4,B1297&lt;=GI_Report!$E$4),1,0)</f>
        <v>0</v>
      </c>
      <c r="I1297" s="2">
        <f>IF(GI_Report!$C$6="All",1,IF(C1297=GI_Report!$C$6,1,0))</f>
        <v>1</v>
      </c>
      <c r="J1297" s="2">
        <f>IF(GI_Report!$F$6="All",1,IF(E1297=GI_Report!$F$6,1,0))</f>
        <v>1</v>
      </c>
      <c r="K1297" s="2" t="str">
        <f>IF(AND(H1297=1,I1297=1,J1297=1),COUNTIFS($H$2:H1297,1,$I$2:I1297,1,$J$2:J1297,1),"")</f>
        <v/>
      </c>
    </row>
    <row r="1298" spans="1:11" ht="14.5" x14ac:dyDescent="0.35">
      <c r="A1298" s="2" t="s">
        <v>3358</v>
      </c>
      <c r="B1298" s="5">
        <v>46068</v>
      </c>
      <c r="C1298" s="2" t="s">
        <v>2171</v>
      </c>
      <c r="D1298" s="2" t="s">
        <v>143</v>
      </c>
      <c r="E1298" s="3" t="s">
        <v>144</v>
      </c>
      <c r="F1298" s="2">
        <v>15</v>
      </c>
      <c r="G1298" s="2" t="s">
        <v>121</v>
      </c>
      <c r="H1298" s="2">
        <f>IF(AND(B1298&gt;=GI_Report!$C$4,B1298&lt;=GI_Report!$E$4),1,0)</f>
        <v>1</v>
      </c>
      <c r="I1298" s="2">
        <f>IF(GI_Report!$C$6="All",1,IF(C1298=GI_Report!$C$6,1,0))</f>
        <v>1</v>
      </c>
      <c r="J1298" s="2">
        <f>IF(GI_Report!$F$6="All",1,IF(E1298=GI_Report!$F$6,1,0))</f>
        <v>1</v>
      </c>
      <c r="K1298" s="2">
        <f>IF(AND(H1298=1,I1298=1,J1298=1),COUNTIFS($H$2:H1298,1,$I$2:I1298,1,$J$2:J1298,1),"")</f>
        <v>197</v>
      </c>
    </row>
    <row r="1299" spans="1:11" ht="14.5" x14ac:dyDescent="0.35">
      <c r="A1299" s="2" t="s">
        <v>3359</v>
      </c>
      <c r="B1299" s="5">
        <v>46141</v>
      </c>
      <c r="C1299" s="2" t="s">
        <v>1998</v>
      </c>
      <c r="D1299" s="2" t="s">
        <v>330</v>
      </c>
      <c r="E1299" s="3" t="s">
        <v>331</v>
      </c>
      <c r="F1299" s="2">
        <v>48</v>
      </c>
      <c r="G1299" s="2" t="s">
        <v>15</v>
      </c>
      <c r="H1299" s="2">
        <f>IF(AND(B1299&gt;=GI_Report!$C$4,B1299&lt;=GI_Report!$E$4),1,0)</f>
        <v>0</v>
      </c>
      <c r="I1299" s="2">
        <f>IF(GI_Report!$C$6="All",1,IF(C1299=GI_Report!$C$6,1,0))</f>
        <v>1</v>
      </c>
      <c r="J1299" s="2">
        <f>IF(GI_Report!$F$6="All",1,IF(E1299=GI_Report!$F$6,1,0))</f>
        <v>1</v>
      </c>
      <c r="K1299" s="2" t="str">
        <f>IF(AND(H1299=1,I1299=1,J1299=1),COUNTIFS($H$2:H1299,1,$I$2:I1299,1,$J$2:J1299,1),"")</f>
        <v/>
      </c>
    </row>
    <row r="1300" spans="1:11" ht="14.5" x14ac:dyDescent="0.35">
      <c r="A1300" s="2" t="s">
        <v>3360</v>
      </c>
      <c r="B1300" s="5">
        <v>46034</v>
      </c>
      <c r="C1300" s="2" t="s">
        <v>2025</v>
      </c>
      <c r="D1300" s="2" t="s">
        <v>173</v>
      </c>
      <c r="E1300" s="3" t="s">
        <v>174</v>
      </c>
      <c r="F1300" s="2">
        <v>15</v>
      </c>
      <c r="G1300" s="2" t="s">
        <v>121</v>
      </c>
      <c r="H1300" s="2">
        <f>IF(AND(B1300&gt;=GI_Report!$C$4,B1300&lt;=GI_Report!$E$4),1,0)</f>
        <v>0</v>
      </c>
      <c r="I1300" s="2">
        <f>IF(GI_Report!$C$6="All",1,IF(C1300=GI_Report!$C$6,1,0))</f>
        <v>1</v>
      </c>
      <c r="J1300" s="2">
        <f>IF(GI_Report!$F$6="All",1,IF(E1300=GI_Report!$F$6,1,0))</f>
        <v>1</v>
      </c>
      <c r="K1300" s="2" t="str">
        <f>IF(AND(H1300=1,I1300=1,J1300=1),COUNTIFS($H$2:H1300,1,$I$2:I1300,1,$J$2:J1300,1),"")</f>
        <v/>
      </c>
    </row>
    <row r="1301" spans="1:11" ht="14.5" x14ac:dyDescent="0.35">
      <c r="A1301" s="2" t="s">
        <v>3361</v>
      </c>
      <c r="B1301" s="5">
        <v>46178</v>
      </c>
      <c r="C1301" s="2" t="s">
        <v>2099</v>
      </c>
      <c r="D1301" s="2" t="s">
        <v>311</v>
      </c>
      <c r="E1301" s="3" t="s">
        <v>312</v>
      </c>
      <c r="F1301" s="2">
        <v>5</v>
      </c>
      <c r="G1301" s="2" t="s">
        <v>15</v>
      </c>
      <c r="H1301" s="2">
        <f>IF(AND(B1301&gt;=GI_Report!$C$4,B1301&lt;=GI_Report!$E$4),1,0)</f>
        <v>0</v>
      </c>
      <c r="I1301" s="2">
        <f>IF(GI_Report!$C$6="All",1,IF(C1301=GI_Report!$C$6,1,0))</f>
        <v>1</v>
      </c>
      <c r="J1301" s="2">
        <f>IF(GI_Report!$F$6="All",1,IF(E1301=GI_Report!$F$6,1,0))</f>
        <v>1</v>
      </c>
      <c r="K1301" s="2" t="str">
        <f>IF(AND(H1301=1,I1301=1,J1301=1),COUNTIFS($H$2:H1301,1,$I$2:I1301,1,$J$2:J1301,1),"")</f>
        <v/>
      </c>
    </row>
    <row r="1302" spans="1:11" ht="14.5" x14ac:dyDescent="0.35">
      <c r="A1302" s="2" t="s">
        <v>3362</v>
      </c>
      <c r="B1302" s="5">
        <v>46068</v>
      </c>
      <c r="C1302" s="2" t="s">
        <v>2058</v>
      </c>
      <c r="D1302" s="2" t="s">
        <v>243</v>
      </c>
      <c r="E1302" s="3" t="s">
        <v>244</v>
      </c>
      <c r="F1302" s="2">
        <v>30</v>
      </c>
      <c r="G1302" s="2" t="s">
        <v>121</v>
      </c>
      <c r="H1302" s="2">
        <f>IF(AND(B1302&gt;=GI_Report!$C$4,B1302&lt;=GI_Report!$E$4),1,0)</f>
        <v>1</v>
      </c>
      <c r="I1302" s="2">
        <f>IF(GI_Report!$C$6="All",1,IF(C1302=GI_Report!$C$6,1,0))</f>
        <v>1</v>
      </c>
      <c r="J1302" s="2">
        <f>IF(GI_Report!$F$6="All",1,IF(E1302=GI_Report!$F$6,1,0))</f>
        <v>1</v>
      </c>
      <c r="K1302" s="2">
        <f>IF(AND(H1302=1,I1302=1,J1302=1),COUNTIFS($H$2:H1302,1,$I$2:I1302,1,$J$2:J1302,1),"")</f>
        <v>198</v>
      </c>
    </row>
    <row r="1303" spans="1:11" ht="14.5" x14ac:dyDescent="0.35">
      <c r="A1303" s="2" t="s">
        <v>3363</v>
      </c>
      <c r="B1303" s="5">
        <v>46156</v>
      </c>
      <c r="C1303" s="2" t="s">
        <v>2037</v>
      </c>
      <c r="D1303" s="2" t="s">
        <v>320</v>
      </c>
      <c r="E1303" s="3" t="s">
        <v>321</v>
      </c>
      <c r="F1303" s="2">
        <v>60</v>
      </c>
      <c r="G1303" s="2" t="s">
        <v>15</v>
      </c>
      <c r="H1303" s="2">
        <f>IF(AND(B1303&gt;=GI_Report!$C$4,B1303&lt;=GI_Report!$E$4),1,0)</f>
        <v>0</v>
      </c>
      <c r="I1303" s="2">
        <f>IF(GI_Report!$C$6="All",1,IF(C1303=GI_Report!$C$6,1,0))</f>
        <v>1</v>
      </c>
      <c r="J1303" s="2">
        <f>IF(GI_Report!$F$6="All",1,IF(E1303=GI_Report!$F$6,1,0))</f>
        <v>1</v>
      </c>
      <c r="K1303" s="2" t="str">
        <f>IF(AND(H1303=1,I1303=1,J1303=1),COUNTIFS($H$2:H1303,1,$I$2:I1303,1,$J$2:J1303,1),"")</f>
        <v/>
      </c>
    </row>
    <row r="1304" spans="1:11" ht="14.5" x14ac:dyDescent="0.35">
      <c r="A1304" s="2" t="s">
        <v>3364</v>
      </c>
      <c r="B1304" s="5">
        <v>46168</v>
      </c>
      <c r="C1304" s="2" t="s">
        <v>2108</v>
      </c>
      <c r="D1304" s="2" t="s">
        <v>98</v>
      </c>
      <c r="E1304" s="3" t="s">
        <v>99</v>
      </c>
      <c r="F1304" s="2">
        <v>30</v>
      </c>
      <c r="G1304" s="2" t="s">
        <v>15</v>
      </c>
      <c r="H1304" s="2">
        <f>IF(AND(B1304&gt;=GI_Report!$C$4,B1304&lt;=GI_Report!$E$4),1,0)</f>
        <v>0</v>
      </c>
      <c r="I1304" s="2">
        <f>IF(GI_Report!$C$6="All",1,IF(C1304=GI_Report!$C$6,1,0))</f>
        <v>1</v>
      </c>
      <c r="J1304" s="2">
        <f>IF(GI_Report!$F$6="All",1,IF(E1304=GI_Report!$F$6,1,0))</f>
        <v>1</v>
      </c>
      <c r="K1304" s="2" t="str">
        <f>IF(AND(H1304=1,I1304=1,J1304=1),COUNTIFS($H$2:H1304,1,$I$2:I1304,1,$J$2:J1304,1),"")</f>
        <v/>
      </c>
    </row>
    <row r="1305" spans="1:11" ht="14.5" x14ac:dyDescent="0.35">
      <c r="A1305" s="2" t="s">
        <v>3365</v>
      </c>
      <c r="B1305" s="5">
        <v>46157</v>
      </c>
      <c r="C1305" s="2" t="s">
        <v>2191</v>
      </c>
      <c r="D1305" s="2" t="s">
        <v>472</v>
      </c>
      <c r="E1305" s="3" t="s">
        <v>473</v>
      </c>
      <c r="F1305" s="2">
        <v>30</v>
      </c>
      <c r="G1305" s="2" t="s">
        <v>121</v>
      </c>
      <c r="H1305" s="2">
        <f>IF(AND(B1305&gt;=GI_Report!$C$4,B1305&lt;=GI_Report!$E$4),1,0)</f>
        <v>0</v>
      </c>
      <c r="I1305" s="2">
        <f>IF(GI_Report!$C$6="All",1,IF(C1305=GI_Report!$C$6,1,0))</f>
        <v>1</v>
      </c>
      <c r="J1305" s="2">
        <f>IF(GI_Report!$F$6="All",1,IF(E1305=GI_Report!$F$6,1,0))</f>
        <v>1</v>
      </c>
      <c r="K1305" s="2" t="str">
        <f>IF(AND(H1305=1,I1305=1,J1305=1),COUNTIFS($H$2:H1305,1,$I$2:I1305,1,$J$2:J1305,1),"")</f>
        <v/>
      </c>
    </row>
    <row r="1306" spans="1:11" ht="14.5" x14ac:dyDescent="0.35">
      <c r="A1306" s="2" t="s">
        <v>3366</v>
      </c>
      <c r="B1306" s="5">
        <v>46097</v>
      </c>
      <c r="C1306" s="2" t="s">
        <v>2158</v>
      </c>
      <c r="D1306" s="2" t="s">
        <v>442</v>
      </c>
      <c r="E1306" s="3" t="s">
        <v>443</v>
      </c>
      <c r="F1306" s="2">
        <v>5</v>
      </c>
      <c r="G1306" s="2" t="s">
        <v>121</v>
      </c>
      <c r="H1306" s="2">
        <f>IF(AND(B1306&gt;=GI_Report!$C$4,B1306&lt;=GI_Report!$E$4),1,0)</f>
        <v>0</v>
      </c>
      <c r="I1306" s="2">
        <f>IF(GI_Report!$C$6="All",1,IF(C1306=GI_Report!$C$6,1,0))</f>
        <v>1</v>
      </c>
      <c r="J1306" s="2">
        <f>IF(GI_Report!$F$6="All",1,IF(E1306=GI_Report!$F$6,1,0))</f>
        <v>1</v>
      </c>
      <c r="K1306" s="2" t="str">
        <f>IF(AND(H1306=1,I1306=1,J1306=1),COUNTIFS($H$2:H1306,1,$I$2:I1306,1,$J$2:J1306,1),"")</f>
        <v/>
      </c>
    </row>
    <row r="1307" spans="1:11" ht="14.5" x14ac:dyDescent="0.35">
      <c r="A1307" s="2" t="s">
        <v>3367</v>
      </c>
      <c r="B1307" s="5">
        <v>46040</v>
      </c>
      <c r="C1307" s="2" t="s">
        <v>2158</v>
      </c>
      <c r="D1307" s="2" t="s">
        <v>474</v>
      </c>
      <c r="E1307" s="3" t="s">
        <v>475</v>
      </c>
      <c r="F1307" s="2">
        <v>30</v>
      </c>
      <c r="G1307" s="2" t="s">
        <v>121</v>
      </c>
      <c r="H1307" s="2">
        <f>IF(AND(B1307&gt;=GI_Report!$C$4,B1307&lt;=GI_Report!$E$4),1,0)</f>
        <v>0</v>
      </c>
      <c r="I1307" s="2">
        <f>IF(GI_Report!$C$6="All",1,IF(C1307=GI_Report!$C$6,1,0))</f>
        <v>1</v>
      </c>
      <c r="J1307" s="2">
        <f>IF(GI_Report!$F$6="All",1,IF(E1307=GI_Report!$F$6,1,0))</f>
        <v>1</v>
      </c>
      <c r="K1307" s="2" t="str">
        <f>IF(AND(H1307=1,I1307=1,J1307=1),COUNTIFS($H$2:H1307,1,$I$2:I1307,1,$J$2:J1307,1),"")</f>
        <v/>
      </c>
    </row>
    <row r="1308" spans="1:11" ht="14.5" x14ac:dyDescent="0.35">
      <c r="A1308" s="2" t="s">
        <v>3368</v>
      </c>
      <c r="B1308" s="5">
        <v>46180</v>
      </c>
      <c r="C1308" s="2" t="s">
        <v>2008</v>
      </c>
      <c r="D1308" s="2" t="s">
        <v>39</v>
      </c>
      <c r="E1308" s="3" t="s">
        <v>40</v>
      </c>
      <c r="F1308" s="2">
        <v>24</v>
      </c>
      <c r="G1308" s="2" t="s">
        <v>15</v>
      </c>
      <c r="H1308" s="2">
        <f>IF(AND(B1308&gt;=GI_Report!$C$4,B1308&lt;=GI_Report!$E$4),1,0)</f>
        <v>0</v>
      </c>
      <c r="I1308" s="2">
        <f>IF(GI_Report!$C$6="All",1,IF(C1308=GI_Report!$C$6,1,0))</f>
        <v>1</v>
      </c>
      <c r="J1308" s="2">
        <f>IF(GI_Report!$F$6="All",1,IF(E1308=GI_Report!$F$6,1,0))</f>
        <v>1</v>
      </c>
      <c r="K1308" s="2" t="str">
        <f>IF(AND(H1308=1,I1308=1,J1308=1),COUNTIFS($H$2:H1308,1,$I$2:I1308,1,$J$2:J1308,1),"")</f>
        <v/>
      </c>
    </row>
    <row r="1309" spans="1:11" ht="14.5" x14ac:dyDescent="0.35">
      <c r="A1309" s="2" t="s">
        <v>3369</v>
      </c>
      <c r="B1309" s="5">
        <v>46092</v>
      </c>
      <c r="C1309" s="2" t="s">
        <v>2051</v>
      </c>
      <c r="D1309" s="2" t="s">
        <v>286</v>
      </c>
      <c r="E1309" s="3" t="s">
        <v>287</v>
      </c>
      <c r="F1309" s="2">
        <v>60</v>
      </c>
      <c r="G1309" s="2" t="s">
        <v>262</v>
      </c>
      <c r="H1309" s="2">
        <f>IF(AND(B1309&gt;=GI_Report!$C$4,B1309&lt;=GI_Report!$E$4),1,0)</f>
        <v>0</v>
      </c>
      <c r="I1309" s="2">
        <f>IF(GI_Report!$C$6="All",1,IF(C1309=GI_Report!$C$6,1,0))</f>
        <v>1</v>
      </c>
      <c r="J1309" s="2">
        <f>IF(GI_Report!$F$6="All",1,IF(E1309=GI_Report!$F$6,1,0))</f>
        <v>1</v>
      </c>
      <c r="K1309" s="2" t="str">
        <f>IF(AND(H1309=1,I1309=1,J1309=1),COUNTIFS($H$2:H1309,1,$I$2:I1309,1,$J$2:J1309,1),"")</f>
        <v/>
      </c>
    </row>
    <row r="1310" spans="1:11" ht="14.5" x14ac:dyDescent="0.35">
      <c r="A1310" s="2" t="s">
        <v>3370</v>
      </c>
      <c r="B1310" s="5">
        <v>46110</v>
      </c>
      <c r="C1310" s="2" t="s">
        <v>2346</v>
      </c>
      <c r="D1310" s="2" t="s">
        <v>86</v>
      </c>
      <c r="E1310" s="3" t="s">
        <v>87</v>
      </c>
      <c r="F1310" s="2">
        <v>15</v>
      </c>
      <c r="G1310" s="2" t="s">
        <v>15</v>
      </c>
      <c r="H1310" s="2">
        <f>IF(AND(B1310&gt;=GI_Report!$C$4,B1310&lt;=GI_Report!$E$4),1,0)</f>
        <v>0</v>
      </c>
      <c r="I1310" s="2">
        <f>IF(GI_Report!$C$6="All",1,IF(C1310=GI_Report!$C$6,1,0))</f>
        <v>1</v>
      </c>
      <c r="J1310" s="2">
        <f>IF(GI_Report!$F$6="All",1,IF(E1310=GI_Report!$F$6,1,0))</f>
        <v>1</v>
      </c>
      <c r="K1310" s="2" t="str">
        <f>IF(AND(H1310=1,I1310=1,J1310=1),COUNTIFS($H$2:H1310,1,$I$2:I1310,1,$J$2:J1310,1),"")</f>
        <v/>
      </c>
    </row>
    <row r="1311" spans="1:11" ht="14.5" x14ac:dyDescent="0.35">
      <c r="A1311" s="2" t="s">
        <v>3371</v>
      </c>
      <c r="B1311" s="5">
        <v>46159</v>
      </c>
      <c r="C1311" s="2" t="s">
        <v>2120</v>
      </c>
      <c r="D1311" s="2" t="s">
        <v>106</v>
      </c>
      <c r="E1311" s="3" t="s">
        <v>107</v>
      </c>
      <c r="F1311" s="2">
        <v>48</v>
      </c>
      <c r="G1311" s="2" t="s">
        <v>15</v>
      </c>
      <c r="H1311" s="2">
        <f>IF(AND(B1311&gt;=GI_Report!$C$4,B1311&lt;=GI_Report!$E$4),1,0)</f>
        <v>0</v>
      </c>
      <c r="I1311" s="2">
        <f>IF(GI_Report!$C$6="All",1,IF(C1311=GI_Report!$C$6,1,0))</f>
        <v>1</v>
      </c>
      <c r="J1311" s="2">
        <f>IF(GI_Report!$F$6="All",1,IF(E1311=GI_Report!$F$6,1,0))</f>
        <v>1</v>
      </c>
      <c r="K1311" s="2" t="str">
        <f>IF(AND(H1311=1,I1311=1,J1311=1),COUNTIFS($H$2:H1311,1,$I$2:I1311,1,$J$2:J1311,1),"")</f>
        <v/>
      </c>
    </row>
    <row r="1312" spans="1:11" ht="14.5" x14ac:dyDescent="0.35">
      <c r="A1312" s="2" t="s">
        <v>3372</v>
      </c>
      <c r="B1312" s="5">
        <v>46142</v>
      </c>
      <c r="C1312" s="2" t="s">
        <v>2143</v>
      </c>
      <c r="D1312" s="2" t="s">
        <v>343</v>
      </c>
      <c r="E1312" s="3" t="s">
        <v>344</v>
      </c>
      <c r="F1312" s="2">
        <v>30</v>
      </c>
      <c r="G1312" s="2" t="s">
        <v>15</v>
      </c>
      <c r="H1312" s="2">
        <f>IF(AND(B1312&gt;=GI_Report!$C$4,B1312&lt;=GI_Report!$E$4),1,0)</f>
        <v>0</v>
      </c>
      <c r="I1312" s="2">
        <f>IF(GI_Report!$C$6="All",1,IF(C1312=GI_Report!$C$6,1,0))</f>
        <v>1</v>
      </c>
      <c r="J1312" s="2">
        <f>IF(GI_Report!$F$6="All",1,IF(E1312=GI_Report!$F$6,1,0))</f>
        <v>1</v>
      </c>
      <c r="K1312" s="2" t="str">
        <f>IF(AND(H1312=1,I1312=1,J1312=1),COUNTIFS($H$2:H1312,1,$I$2:I1312,1,$J$2:J1312,1),"")</f>
        <v/>
      </c>
    </row>
    <row r="1313" spans="1:11" ht="14.5" x14ac:dyDescent="0.35">
      <c r="A1313" s="2" t="s">
        <v>3373</v>
      </c>
      <c r="B1313" s="5">
        <v>46143</v>
      </c>
      <c r="C1313" s="2" t="s">
        <v>2089</v>
      </c>
      <c r="D1313" s="2" t="s">
        <v>351</v>
      </c>
      <c r="E1313" s="3" t="s">
        <v>352</v>
      </c>
      <c r="F1313" s="2">
        <v>60</v>
      </c>
      <c r="G1313" s="2" t="s">
        <v>15</v>
      </c>
      <c r="H1313" s="2">
        <f>IF(AND(B1313&gt;=GI_Report!$C$4,B1313&lt;=GI_Report!$E$4),1,0)</f>
        <v>0</v>
      </c>
      <c r="I1313" s="2">
        <f>IF(GI_Report!$C$6="All",1,IF(C1313=GI_Report!$C$6,1,0))</f>
        <v>1</v>
      </c>
      <c r="J1313" s="2">
        <f>IF(GI_Report!$F$6="All",1,IF(E1313=GI_Report!$F$6,1,0))</f>
        <v>1</v>
      </c>
      <c r="K1313" s="2" t="str">
        <f>IF(AND(H1313=1,I1313=1,J1313=1),COUNTIFS($H$2:H1313,1,$I$2:I1313,1,$J$2:J1313,1),"")</f>
        <v/>
      </c>
    </row>
    <row r="1314" spans="1:11" ht="14.5" x14ac:dyDescent="0.35">
      <c r="A1314" s="2" t="s">
        <v>3374</v>
      </c>
      <c r="B1314" s="5">
        <v>46079</v>
      </c>
      <c r="C1314" s="2" t="s">
        <v>2260</v>
      </c>
      <c r="D1314" s="2" t="s">
        <v>79</v>
      </c>
      <c r="E1314" s="3" t="s">
        <v>80</v>
      </c>
      <c r="F1314" s="2">
        <v>20</v>
      </c>
      <c r="G1314" s="2" t="s">
        <v>15</v>
      </c>
      <c r="H1314" s="2">
        <f>IF(AND(B1314&gt;=GI_Report!$C$4,B1314&lt;=GI_Report!$E$4),1,0)</f>
        <v>1</v>
      </c>
      <c r="I1314" s="2">
        <f>IF(GI_Report!$C$6="All",1,IF(C1314=GI_Report!$C$6,1,0))</f>
        <v>1</v>
      </c>
      <c r="J1314" s="2">
        <f>IF(GI_Report!$F$6="All",1,IF(E1314=GI_Report!$F$6,1,0))</f>
        <v>1</v>
      </c>
      <c r="K1314" s="2">
        <f>IF(AND(H1314=1,I1314=1,J1314=1),COUNTIFS($H$2:H1314,1,$I$2:I1314,1,$J$2:J1314,1),"")</f>
        <v>199</v>
      </c>
    </row>
    <row r="1315" spans="1:11" ht="14.5" x14ac:dyDescent="0.35">
      <c r="A1315" s="2" t="s">
        <v>3375</v>
      </c>
      <c r="B1315" s="5">
        <v>46159</v>
      </c>
      <c r="C1315" s="2" t="s">
        <v>2058</v>
      </c>
      <c r="D1315" s="2" t="s">
        <v>173</v>
      </c>
      <c r="E1315" s="3" t="s">
        <v>174</v>
      </c>
      <c r="F1315" s="2">
        <v>30</v>
      </c>
      <c r="G1315" s="2" t="s">
        <v>121</v>
      </c>
      <c r="H1315" s="2">
        <f>IF(AND(B1315&gt;=GI_Report!$C$4,B1315&lt;=GI_Report!$E$4),1,0)</f>
        <v>0</v>
      </c>
      <c r="I1315" s="2">
        <f>IF(GI_Report!$C$6="All",1,IF(C1315=GI_Report!$C$6,1,0))</f>
        <v>1</v>
      </c>
      <c r="J1315" s="2">
        <f>IF(GI_Report!$F$6="All",1,IF(E1315=GI_Report!$F$6,1,0))</f>
        <v>1</v>
      </c>
      <c r="K1315" s="2" t="str">
        <f>IF(AND(H1315=1,I1315=1,J1315=1),COUNTIFS($H$2:H1315,1,$I$2:I1315,1,$J$2:J1315,1),"")</f>
        <v/>
      </c>
    </row>
    <row r="1316" spans="1:11" ht="14.5" x14ac:dyDescent="0.35">
      <c r="A1316" s="2" t="s">
        <v>3376</v>
      </c>
      <c r="B1316" s="5">
        <v>46104</v>
      </c>
      <c r="C1316" s="2" t="s">
        <v>2346</v>
      </c>
      <c r="D1316" s="2" t="s">
        <v>254</v>
      </c>
      <c r="E1316" s="3" t="s">
        <v>255</v>
      </c>
      <c r="F1316" s="2">
        <v>24</v>
      </c>
      <c r="G1316" s="2" t="s">
        <v>121</v>
      </c>
      <c r="H1316" s="2">
        <f>IF(AND(B1316&gt;=GI_Report!$C$4,B1316&lt;=GI_Report!$E$4),1,0)</f>
        <v>0</v>
      </c>
      <c r="I1316" s="2">
        <f>IF(GI_Report!$C$6="All",1,IF(C1316=GI_Report!$C$6,1,0))</f>
        <v>1</v>
      </c>
      <c r="J1316" s="2">
        <f>IF(GI_Report!$F$6="All",1,IF(E1316=GI_Report!$F$6,1,0))</f>
        <v>1</v>
      </c>
      <c r="K1316" s="2" t="str">
        <f>IF(AND(H1316=1,I1316=1,J1316=1),COUNTIFS($H$2:H1316,1,$I$2:I1316,1,$J$2:J1316,1),"")</f>
        <v/>
      </c>
    </row>
    <row r="1317" spans="1:11" ht="14.5" x14ac:dyDescent="0.35">
      <c r="A1317" s="2" t="s">
        <v>3377</v>
      </c>
      <c r="B1317" s="5">
        <v>46118</v>
      </c>
      <c r="C1317" s="2" t="s">
        <v>2053</v>
      </c>
      <c r="D1317" s="2" t="s">
        <v>403</v>
      </c>
      <c r="E1317" s="3" t="s">
        <v>404</v>
      </c>
      <c r="F1317" s="2">
        <v>12</v>
      </c>
      <c r="G1317" s="2" t="s">
        <v>121</v>
      </c>
      <c r="H1317" s="2">
        <f>IF(AND(B1317&gt;=GI_Report!$C$4,B1317&lt;=GI_Report!$E$4),1,0)</f>
        <v>0</v>
      </c>
      <c r="I1317" s="2">
        <f>IF(GI_Report!$C$6="All",1,IF(C1317=GI_Report!$C$6,1,0))</f>
        <v>1</v>
      </c>
      <c r="J1317" s="2">
        <f>IF(GI_Report!$F$6="All",1,IF(E1317=GI_Report!$F$6,1,0))</f>
        <v>1</v>
      </c>
      <c r="K1317" s="2" t="str">
        <f>IF(AND(H1317=1,I1317=1,J1317=1),COUNTIFS($H$2:H1317,1,$I$2:I1317,1,$J$2:J1317,1),"")</f>
        <v/>
      </c>
    </row>
    <row r="1318" spans="1:11" ht="14.5" x14ac:dyDescent="0.35">
      <c r="A1318" s="2" t="s">
        <v>3378</v>
      </c>
      <c r="B1318" s="5">
        <v>46104</v>
      </c>
      <c r="C1318" s="2" t="s">
        <v>2135</v>
      </c>
      <c r="D1318" s="2" t="s">
        <v>28</v>
      </c>
      <c r="E1318" s="3" t="s">
        <v>29</v>
      </c>
      <c r="F1318" s="2">
        <v>20</v>
      </c>
      <c r="G1318" s="2" t="s">
        <v>15</v>
      </c>
      <c r="H1318" s="2">
        <f>IF(AND(B1318&gt;=GI_Report!$C$4,B1318&lt;=GI_Report!$E$4),1,0)</f>
        <v>0</v>
      </c>
      <c r="I1318" s="2">
        <f>IF(GI_Report!$C$6="All",1,IF(C1318=GI_Report!$C$6,1,0))</f>
        <v>1</v>
      </c>
      <c r="J1318" s="2">
        <f>IF(GI_Report!$F$6="All",1,IF(E1318=GI_Report!$F$6,1,0))</f>
        <v>1</v>
      </c>
      <c r="K1318" s="2" t="str">
        <f>IF(AND(H1318=1,I1318=1,J1318=1),COUNTIFS($H$2:H1318,1,$I$2:I1318,1,$J$2:J1318,1),"")</f>
        <v/>
      </c>
    </row>
    <row r="1319" spans="1:11" ht="14.5" x14ac:dyDescent="0.35">
      <c r="A1319" s="2" t="s">
        <v>3379</v>
      </c>
      <c r="B1319" s="5">
        <v>46111</v>
      </c>
      <c r="C1319" s="2" t="s">
        <v>2120</v>
      </c>
      <c r="D1319" s="2" t="s">
        <v>373</v>
      </c>
      <c r="E1319" s="3" t="s">
        <v>374</v>
      </c>
      <c r="F1319" s="2">
        <v>48</v>
      </c>
      <c r="G1319" s="2" t="s">
        <v>121</v>
      </c>
      <c r="H1319" s="2">
        <f>IF(AND(B1319&gt;=GI_Report!$C$4,B1319&lt;=GI_Report!$E$4),1,0)</f>
        <v>0</v>
      </c>
      <c r="I1319" s="2">
        <f>IF(GI_Report!$C$6="All",1,IF(C1319=GI_Report!$C$6,1,0))</f>
        <v>1</v>
      </c>
      <c r="J1319" s="2">
        <f>IF(GI_Report!$F$6="All",1,IF(E1319=GI_Report!$F$6,1,0))</f>
        <v>1</v>
      </c>
      <c r="K1319" s="2" t="str">
        <f>IF(AND(H1319=1,I1319=1,J1319=1),COUNTIFS($H$2:H1319,1,$I$2:I1319,1,$J$2:J1319,1),"")</f>
        <v/>
      </c>
    </row>
    <row r="1320" spans="1:11" ht="14.5" x14ac:dyDescent="0.35">
      <c r="A1320" s="2" t="s">
        <v>3380</v>
      </c>
      <c r="B1320" s="5">
        <v>46079</v>
      </c>
      <c r="C1320" s="2" t="s">
        <v>2010</v>
      </c>
      <c r="D1320" s="2" t="s">
        <v>383</v>
      </c>
      <c r="E1320" s="3" t="s">
        <v>384</v>
      </c>
      <c r="F1320" s="2">
        <v>36</v>
      </c>
      <c r="G1320" s="2" t="s">
        <v>121</v>
      </c>
      <c r="H1320" s="2">
        <f>IF(AND(B1320&gt;=GI_Report!$C$4,B1320&lt;=GI_Report!$E$4),1,0)</f>
        <v>1</v>
      </c>
      <c r="I1320" s="2">
        <f>IF(GI_Report!$C$6="All",1,IF(C1320=GI_Report!$C$6,1,0))</f>
        <v>1</v>
      </c>
      <c r="J1320" s="2">
        <f>IF(GI_Report!$F$6="All",1,IF(E1320=GI_Report!$F$6,1,0))</f>
        <v>1</v>
      </c>
      <c r="K1320" s="2">
        <f>IF(AND(H1320=1,I1320=1,J1320=1),COUNTIFS($H$2:H1320,1,$I$2:I1320,1,$J$2:J1320,1),"")</f>
        <v>200</v>
      </c>
    </row>
    <row r="1321" spans="1:11" ht="14.5" x14ac:dyDescent="0.35">
      <c r="A1321" s="2" t="s">
        <v>3381</v>
      </c>
      <c r="B1321" s="5">
        <v>46161</v>
      </c>
      <c r="C1321" s="2" t="s">
        <v>2094</v>
      </c>
      <c r="D1321" s="2" t="s">
        <v>341</v>
      </c>
      <c r="E1321" s="3" t="s">
        <v>342</v>
      </c>
      <c r="F1321" s="2">
        <v>20</v>
      </c>
      <c r="G1321" s="2" t="s">
        <v>15</v>
      </c>
      <c r="H1321" s="2">
        <f>IF(AND(B1321&gt;=GI_Report!$C$4,B1321&lt;=GI_Report!$E$4),1,0)</f>
        <v>0</v>
      </c>
      <c r="I1321" s="2">
        <f>IF(GI_Report!$C$6="All",1,IF(C1321=GI_Report!$C$6,1,0))</f>
        <v>1</v>
      </c>
      <c r="J1321" s="2">
        <f>IF(GI_Report!$F$6="All",1,IF(E1321=GI_Report!$F$6,1,0))</f>
        <v>1</v>
      </c>
      <c r="K1321" s="2" t="str">
        <f>IF(AND(H1321=1,I1321=1,J1321=1),COUNTIFS($H$2:H1321,1,$I$2:I1321,1,$J$2:J1321,1),"")</f>
        <v/>
      </c>
    </row>
    <row r="1322" spans="1:11" ht="14.5" x14ac:dyDescent="0.35">
      <c r="A1322" s="2" t="s">
        <v>3382</v>
      </c>
      <c r="B1322" s="5">
        <v>46105</v>
      </c>
      <c r="C1322" s="2" t="s">
        <v>2154</v>
      </c>
      <c r="D1322" s="2" t="s">
        <v>391</v>
      </c>
      <c r="E1322" s="3" t="s">
        <v>392</v>
      </c>
      <c r="F1322" s="2">
        <v>20</v>
      </c>
      <c r="G1322" s="2" t="s">
        <v>121</v>
      </c>
      <c r="H1322" s="2">
        <f>IF(AND(B1322&gt;=GI_Report!$C$4,B1322&lt;=GI_Report!$E$4),1,0)</f>
        <v>0</v>
      </c>
      <c r="I1322" s="2">
        <f>IF(GI_Report!$C$6="All",1,IF(C1322=GI_Report!$C$6,1,0))</f>
        <v>1</v>
      </c>
      <c r="J1322" s="2">
        <f>IF(GI_Report!$F$6="All",1,IF(E1322=GI_Report!$F$6,1,0))</f>
        <v>1</v>
      </c>
      <c r="K1322" s="2" t="str">
        <f>IF(AND(H1322=1,I1322=1,J1322=1),COUNTIFS($H$2:H1322,1,$I$2:I1322,1,$J$2:J1322,1),"")</f>
        <v/>
      </c>
    </row>
    <row r="1323" spans="1:11" ht="14.5" x14ac:dyDescent="0.35">
      <c r="A1323" s="2" t="s">
        <v>3383</v>
      </c>
      <c r="B1323" s="5">
        <v>46034</v>
      </c>
      <c r="C1323" s="2" t="s">
        <v>2045</v>
      </c>
      <c r="D1323" s="2" t="s">
        <v>237</v>
      </c>
      <c r="E1323" s="3" t="s">
        <v>238</v>
      </c>
      <c r="F1323" s="2">
        <v>5</v>
      </c>
      <c r="G1323" s="2" t="s">
        <v>121</v>
      </c>
      <c r="H1323" s="2">
        <f>IF(AND(B1323&gt;=GI_Report!$C$4,B1323&lt;=GI_Report!$E$4),1,0)</f>
        <v>0</v>
      </c>
      <c r="I1323" s="2">
        <f>IF(GI_Report!$C$6="All",1,IF(C1323=GI_Report!$C$6,1,0))</f>
        <v>1</v>
      </c>
      <c r="J1323" s="2">
        <f>IF(GI_Report!$F$6="All",1,IF(E1323=GI_Report!$F$6,1,0))</f>
        <v>1</v>
      </c>
      <c r="K1323" s="2" t="str">
        <f>IF(AND(H1323=1,I1323=1,J1323=1),COUNTIFS($H$2:H1323,1,$I$2:I1323,1,$J$2:J1323,1),"")</f>
        <v/>
      </c>
    </row>
    <row r="1324" spans="1:11" ht="14.5" x14ac:dyDescent="0.35">
      <c r="A1324" s="2" t="s">
        <v>3384</v>
      </c>
      <c r="B1324" s="5">
        <v>46033</v>
      </c>
      <c r="C1324" s="2" t="s">
        <v>2324</v>
      </c>
      <c r="D1324" s="2" t="s">
        <v>44</v>
      </c>
      <c r="E1324" s="3" t="s">
        <v>45</v>
      </c>
      <c r="F1324" s="2">
        <v>36</v>
      </c>
      <c r="G1324" s="2" t="s">
        <v>15</v>
      </c>
      <c r="H1324" s="2">
        <f>IF(AND(B1324&gt;=GI_Report!$C$4,B1324&lt;=GI_Report!$E$4),1,0)</f>
        <v>0</v>
      </c>
      <c r="I1324" s="2">
        <f>IF(GI_Report!$C$6="All",1,IF(C1324=GI_Report!$C$6,1,0))</f>
        <v>1</v>
      </c>
      <c r="J1324" s="2">
        <f>IF(GI_Report!$F$6="All",1,IF(E1324=GI_Report!$F$6,1,0))</f>
        <v>1</v>
      </c>
      <c r="K1324" s="2" t="str">
        <f>IF(AND(H1324=1,I1324=1,J1324=1),COUNTIFS($H$2:H1324,1,$I$2:I1324,1,$J$2:J1324,1),"")</f>
        <v/>
      </c>
    </row>
    <row r="1325" spans="1:11" ht="14.5" x14ac:dyDescent="0.35">
      <c r="A1325" s="2" t="s">
        <v>3385</v>
      </c>
      <c r="B1325" s="5">
        <v>46095</v>
      </c>
      <c r="C1325" s="2" t="s">
        <v>2308</v>
      </c>
      <c r="D1325" s="2" t="s">
        <v>450</v>
      </c>
      <c r="E1325" s="3" t="s">
        <v>451</v>
      </c>
      <c r="F1325" s="2">
        <v>48</v>
      </c>
      <c r="G1325" s="2" t="s">
        <v>121</v>
      </c>
      <c r="H1325" s="2">
        <f>IF(AND(B1325&gt;=GI_Report!$C$4,B1325&lt;=GI_Report!$E$4),1,0)</f>
        <v>0</v>
      </c>
      <c r="I1325" s="2">
        <f>IF(GI_Report!$C$6="All",1,IF(C1325=GI_Report!$C$6,1,0))</f>
        <v>1</v>
      </c>
      <c r="J1325" s="2">
        <f>IF(GI_Report!$F$6="All",1,IF(E1325=GI_Report!$F$6,1,0))</f>
        <v>1</v>
      </c>
      <c r="K1325" s="2" t="str">
        <f>IF(AND(H1325=1,I1325=1,J1325=1),COUNTIFS($H$2:H1325,1,$I$2:I1325,1,$J$2:J1325,1),"")</f>
        <v/>
      </c>
    </row>
    <row r="1326" spans="1:11" ht="14.5" x14ac:dyDescent="0.35">
      <c r="A1326" s="2" t="s">
        <v>3386</v>
      </c>
      <c r="B1326" s="5">
        <v>46041</v>
      </c>
      <c r="C1326" s="2" t="s">
        <v>2182</v>
      </c>
      <c r="D1326" s="2" t="s">
        <v>47</v>
      </c>
      <c r="E1326" s="3" t="s">
        <v>48</v>
      </c>
      <c r="F1326" s="2">
        <v>36</v>
      </c>
      <c r="G1326" s="2" t="s">
        <v>15</v>
      </c>
      <c r="H1326" s="2">
        <f>IF(AND(B1326&gt;=GI_Report!$C$4,B1326&lt;=GI_Report!$E$4),1,0)</f>
        <v>0</v>
      </c>
      <c r="I1326" s="2">
        <f>IF(GI_Report!$C$6="All",1,IF(C1326=GI_Report!$C$6,1,0))</f>
        <v>1</v>
      </c>
      <c r="J1326" s="2">
        <f>IF(GI_Report!$F$6="All",1,IF(E1326=GI_Report!$F$6,1,0))</f>
        <v>1</v>
      </c>
      <c r="K1326" s="2" t="str">
        <f>IF(AND(H1326=1,I1326=1,J1326=1),COUNTIFS($H$2:H1326,1,$I$2:I1326,1,$J$2:J1326,1),"")</f>
        <v/>
      </c>
    </row>
    <row r="1327" spans="1:11" ht="14.5" x14ac:dyDescent="0.35">
      <c r="A1327" s="2" t="s">
        <v>3387</v>
      </c>
      <c r="B1327" s="5">
        <v>46174</v>
      </c>
      <c r="C1327" s="2" t="s">
        <v>2421</v>
      </c>
      <c r="D1327" s="2" t="s">
        <v>72</v>
      </c>
      <c r="E1327" s="3" t="s">
        <v>73</v>
      </c>
      <c r="F1327" s="2">
        <v>30</v>
      </c>
      <c r="G1327" s="2" t="s">
        <v>15</v>
      </c>
      <c r="H1327" s="2">
        <f>IF(AND(B1327&gt;=GI_Report!$C$4,B1327&lt;=GI_Report!$E$4),1,0)</f>
        <v>0</v>
      </c>
      <c r="I1327" s="2">
        <f>IF(GI_Report!$C$6="All",1,IF(C1327=GI_Report!$C$6,1,0))</f>
        <v>1</v>
      </c>
      <c r="J1327" s="2">
        <f>IF(GI_Report!$F$6="All",1,IF(E1327=GI_Report!$F$6,1,0))</f>
        <v>1</v>
      </c>
      <c r="K1327" s="2" t="str">
        <f>IF(AND(H1327=1,I1327=1,J1327=1),COUNTIFS($H$2:H1327,1,$I$2:I1327,1,$J$2:J1327,1),"")</f>
        <v/>
      </c>
    </row>
    <row r="1328" spans="1:11" ht="14.5" x14ac:dyDescent="0.35">
      <c r="A1328" s="2" t="s">
        <v>3388</v>
      </c>
      <c r="B1328" s="5">
        <v>46049</v>
      </c>
      <c r="C1328" s="2" t="s">
        <v>2005</v>
      </c>
      <c r="D1328" s="2" t="s">
        <v>397</v>
      </c>
      <c r="E1328" s="3" t="s">
        <v>398</v>
      </c>
      <c r="F1328" s="2">
        <v>20</v>
      </c>
      <c r="G1328" s="2" t="s">
        <v>121</v>
      </c>
      <c r="H1328" s="2">
        <f>IF(AND(B1328&gt;=GI_Report!$C$4,B1328&lt;=GI_Report!$E$4),1,0)</f>
        <v>0</v>
      </c>
      <c r="I1328" s="2">
        <f>IF(GI_Report!$C$6="All",1,IF(C1328=GI_Report!$C$6,1,0))</f>
        <v>1</v>
      </c>
      <c r="J1328" s="2">
        <f>IF(GI_Report!$F$6="All",1,IF(E1328=GI_Report!$F$6,1,0))</f>
        <v>1</v>
      </c>
      <c r="K1328" s="2" t="str">
        <f>IF(AND(H1328=1,I1328=1,J1328=1),COUNTIFS($H$2:H1328,1,$I$2:I1328,1,$J$2:J1328,1),"")</f>
        <v/>
      </c>
    </row>
    <row r="1329" spans="1:11" ht="14.5" x14ac:dyDescent="0.35">
      <c r="A1329" s="2" t="s">
        <v>3389</v>
      </c>
      <c r="B1329" s="5">
        <v>46176</v>
      </c>
      <c r="C1329" s="2" t="s">
        <v>1993</v>
      </c>
      <c r="D1329" s="2" t="s">
        <v>407</v>
      </c>
      <c r="E1329" s="3" t="s">
        <v>408</v>
      </c>
      <c r="F1329" s="2">
        <v>36</v>
      </c>
      <c r="G1329" s="2" t="s">
        <v>121</v>
      </c>
      <c r="H1329" s="2">
        <f>IF(AND(B1329&gt;=GI_Report!$C$4,B1329&lt;=GI_Report!$E$4),1,0)</f>
        <v>0</v>
      </c>
      <c r="I1329" s="2">
        <f>IF(GI_Report!$C$6="All",1,IF(C1329=GI_Report!$C$6,1,0))</f>
        <v>1</v>
      </c>
      <c r="J1329" s="2">
        <f>IF(GI_Report!$F$6="All",1,IF(E1329=GI_Report!$F$6,1,0))</f>
        <v>1</v>
      </c>
      <c r="K1329" s="2" t="str">
        <f>IF(AND(H1329=1,I1329=1,J1329=1),COUNTIFS($H$2:H1329,1,$I$2:I1329,1,$J$2:J1329,1),"")</f>
        <v/>
      </c>
    </row>
    <row r="1330" spans="1:11" ht="14.5" x14ac:dyDescent="0.35">
      <c r="A1330" s="2" t="s">
        <v>3390</v>
      </c>
      <c r="B1330" s="5">
        <v>46075</v>
      </c>
      <c r="C1330" s="2" t="s">
        <v>2135</v>
      </c>
      <c r="D1330" s="2" t="s">
        <v>299</v>
      </c>
      <c r="E1330" s="3" t="s">
        <v>300</v>
      </c>
      <c r="F1330" s="2">
        <v>20</v>
      </c>
      <c r="G1330" s="2" t="s">
        <v>262</v>
      </c>
      <c r="H1330" s="2">
        <f>IF(AND(B1330&gt;=GI_Report!$C$4,B1330&lt;=GI_Report!$E$4),1,0)</f>
        <v>1</v>
      </c>
      <c r="I1330" s="2">
        <f>IF(GI_Report!$C$6="All",1,IF(C1330=GI_Report!$C$6,1,0))</f>
        <v>1</v>
      </c>
      <c r="J1330" s="2">
        <f>IF(GI_Report!$F$6="All",1,IF(E1330=GI_Report!$F$6,1,0))</f>
        <v>1</v>
      </c>
      <c r="K1330" s="2">
        <f>IF(AND(H1330=1,I1330=1,J1330=1),COUNTIFS($H$2:H1330,1,$I$2:I1330,1,$J$2:J1330,1),"")</f>
        <v>201</v>
      </c>
    </row>
    <row r="1331" spans="1:11" ht="14.5" x14ac:dyDescent="0.35">
      <c r="A1331" s="2" t="s">
        <v>3391</v>
      </c>
      <c r="B1331" s="5">
        <v>46023</v>
      </c>
      <c r="C1331" s="2" t="s">
        <v>2246</v>
      </c>
      <c r="D1331" s="2" t="s">
        <v>268</v>
      </c>
      <c r="E1331" s="3" t="s">
        <v>269</v>
      </c>
      <c r="F1331" s="2">
        <v>10</v>
      </c>
      <c r="G1331" s="2" t="s">
        <v>262</v>
      </c>
      <c r="H1331" s="2">
        <f>IF(AND(B1331&gt;=GI_Report!$C$4,B1331&lt;=GI_Report!$E$4),1,0)</f>
        <v>0</v>
      </c>
      <c r="I1331" s="2">
        <f>IF(GI_Report!$C$6="All",1,IF(C1331=GI_Report!$C$6,1,0))</f>
        <v>1</v>
      </c>
      <c r="J1331" s="2">
        <f>IF(GI_Report!$F$6="All",1,IF(E1331=GI_Report!$F$6,1,0))</f>
        <v>1</v>
      </c>
      <c r="K1331" s="2" t="str">
        <f>IF(AND(H1331=1,I1331=1,J1331=1),COUNTIFS($H$2:H1331,1,$I$2:I1331,1,$J$2:J1331,1),"")</f>
        <v/>
      </c>
    </row>
    <row r="1332" spans="1:11" ht="14.5" x14ac:dyDescent="0.35">
      <c r="A1332" s="2" t="s">
        <v>3392</v>
      </c>
      <c r="B1332" s="5">
        <v>46098</v>
      </c>
      <c r="C1332" s="2" t="s">
        <v>2179</v>
      </c>
      <c r="D1332" s="2" t="s">
        <v>423</v>
      </c>
      <c r="E1332" s="3" t="s">
        <v>424</v>
      </c>
      <c r="F1332" s="2">
        <v>60</v>
      </c>
      <c r="G1332" s="2" t="s">
        <v>121</v>
      </c>
      <c r="H1332" s="2">
        <f>IF(AND(B1332&gt;=GI_Report!$C$4,B1332&lt;=GI_Report!$E$4),1,0)</f>
        <v>0</v>
      </c>
      <c r="I1332" s="2">
        <f>IF(GI_Report!$C$6="All",1,IF(C1332=GI_Report!$C$6,1,0))</f>
        <v>1</v>
      </c>
      <c r="J1332" s="2">
        <f>IF(GI_Report!$F$6="All",1,IF(E1332=GI_Report!$F$6,1,0))</f>
        <v>1</v>
      </c>
      <c r="K1332" s="2" t="str">
        <f>IF(AND(H1332=1,I1332=1,J1332=1),COUNTIFS($H$2:H1332,1,$I$2:I1332,1,$J$2:J1332,1),"")</f>
        <v/>
      </c>
    </row>
    <row r="1333" spans="1:11" ht="14.5" x14ac:dyDescent="0.35">
      <c r="A1333" s="2" t="s">
        <v>3393</v>
      </c>
      <c r="B1333" s="5">
        <v>46099</v>
      </c>
      <c r="C1333" s="2" t="s">
        <v>2182</v>
      </c>
      <c r="D1333" s="2" t="s">
        <v>448</v>
      </c>
      <c r="E1333" s="3" t="s">
        <v>449</v>
      </c>
      <c r="F1333" s="2">
        <v>20</v>
      </c>
      <c r="G1333" s="2" t="s">
        <v>121</v>
      </c>
      <c r="H1333" s="2">
        <f>IF(AND(B1333&gt;=GI_Report!$C$4,B1333&lt;=GI_Report!$E$4),1,0)</f>
        <v>0</v>
      </c>
      <c r="I1333" s="2">
        <f>IF(GI_Report!$C$6="All",1,IF(C1333=GI_Report!$C$6,1,0))</f>
        <v>1</v>
      </c>
      <c r="J1333" s="2">
        <f>IF(GI_Report!$F$6="All",1,IF(E1333=GI_Report!$F$6,1,0))</f>
        <v>1</v>
      </c>
      <c r="K1333" s="2" t="str">
        <f>IF(AND(H1333=1,I1333=1,J1333=1),COUNTIFS($H$2:H1333,1,$I$2:I1333,1,$J$2:J1333,1),"")</f>
        <v/>
      </c>
    </row>
    <row r="1334" spans="1:11" ht="14.5" x14ac:dyDescent="0.35">
      <c r="A1334" s="2" t="s">
        <v>3394</v>
      </c>
      <c r="B1334" s="5">
        <v>46156</v>
      </c>
      <c r="C1334" s="2" t="s">
        <v>2002</v>
      </c>
      <c r="D1334" s="2" t="s">
        <v>421</v>
      </c>
      <c r="E1334" s="3" t="s">
        <v>422</v>
      </c>
      <c r="F1334" s="2">
        <v>15</v>
      </c>
      <c r="G1334" s="2" t="s">
        <v>121</v>
      </c>
      <c r="H1334" s="2">
        <f>IF(AND(B1334&gt;=GI_Report!$C$4,B1334&lt;=GI_Report!$E$4),1,0)</f>
        <v>0</v>
      </c>
      <c r="I1334" s="2">
        <f>IF(GI_Report!$C$6="All",1,IF(C1334=GI_Report!$C$6,1,0))</f>
        <v>1</v>
      </c>
      <c r="J1334" s="2">
        <f>IF(GI_Report!$F$6="All",1,IF(E1334=GI_Report!$F$6,1,0))</f>
        <v>1</v>
      </c>
      <c r="K1334" s="2" t="str">
        <f>IF(AND(H1334=1,I1334=1,J1334=1),COUNTIFS($H$2:H1334,1,$I$2:I1334,1,$J$2:J1334,1),"")</f>
        <v/>
      </c>
    </row>
    <row r="1335" spans="1:11" ht="14.5" x14ac:dyDescent="0.35">
      <c r="A1335" s="2" t="s">
        <v>3395</v>
      </c>
      <c r="B1335" s="5">
        <v>46168</v>
      </c>
      <c r="C1335" s="2" t="s">
        <v>2062</v>
      </c>
      <c r="D1335" s="2" t="s">
        <v>225</v>
      </c>
      <c r="E1335" s="3" t="s">
        <v>226</v>
      </c>
      <c r="F1335" s="2">
        <v>36</v>
      </c>
      <c r="G1335" s="2" t="s">
        <v>121</v>
      </c>
      <c r="H1335" s="2">
        <f>IF(AND(B1335&gt;=GI_Report!$C$4,B1335&lt;=GI_Report!$E$4),1,0)</f>
        <v>0</v>
      </c>
      <c r="I1335" s="2">
        <f>IF(GI_Report!$C$6="All",1,IF(C1335=GI_Report!$C$6,1,0))</f>
        <v>1</v>
      </c>
      <c r="J1335" s="2">
        <f>IF(GI_Report!$F$6="All",1,IF(E1335=GI_Report!$F$6,1,0))</f>
        <v>1</v>
      </c>
      <c r="K1335" s="2" t="str">
        <f>IF(AND(H1335=1,I1335=1,J1335=1),COUNTIFS($H$2:H1335,1,$I$2:I1335,1,$J$2:J1335,1),"")</f>
        <v/>
      </c>
    </row>
    <row r="1336" spans="1:11" ht="14.5" x14ac:dyDescent="0.35">
      <c r="A1336" s="2" t="s">
        <v>3396</v>
      </c>
      <c r="B1336" s="5">
        <v>46181</v>
      </c>
      <c r="C1336" s="2" t="s">
        <v>2089</v>
      </c>
      <c r="D1336" s="2" t="s">
        <v>452</v>
      </c>
      <c r="E1336" s="3" t="s">
        <v>453</v>
      </c>
      <c r="F1336" s="2">
        <v>15</v>
      </c>
      <c r="G1336" s="2" t="s">
        <v>121</v>
      </c>
      <c r="H1336" s="2">
        <f>IF(AND(B1336&gt;=GI_Report!$C$4,B1336&lt;=GI_Report!$E$4),1,0)</f>
        <v>0</v>
      </c>
      <c r="I1336" s="2">
        <f>IF(GI_Report!$C$6="All",1,IF(C1336=GI_Report!$C$6,1,0))</f>
        <v>1</v>
      </c>
      <c r="J1336" s="2">
        <f>IF(GI_Report!$F$6="All",1,IF(E1336=GI_Report!$F$6,1,0))</f>
        <v>1</v>
      </c>
      <c r="K1336" s="2" t="str">
        <f>IF(AND(H1336=1,I1336=1,J1336=1),COUNTIFS($H$2:H1336,1,$I$2:I1336,1,$J$2:J1336,1),"")</f>
        <v/>
      </c>
    </row>
    <row r="1337" spans="1:11" ht="14.5" x14ac:dyDescent="0.35">
      <c r="A1337" s="2" t="s">
        <v>3397</v>
      </c>
      <c r="B1337" s="5">
        <v>46178</v>
      </c>
      <c r="C1337" s="2" t="s">
        <v>2529</v>
      </c>
      <c r="D1337" s="2" t="s">
        <v>472</v>
      </c>
      <c r="E1337" s="3" t="s">
        <v>473</v>
      </c>
      <c r="F1337" s="2">
        <v>20</v>
      </c>
      <c r="G1337" s="2" t="s">
        <v>121</v>
      </c>
      <c r="H1337" s="2">
        <f>IF(AND(B1337&gt;=GI_Report!$C$4,B1337&lt;=GI_Report!$E$4),1,0)</f>
        <v>0</v>
      </c>
      <c r="I1337" s="2">
        <f>IF(GI_Report!$C$6="All",1,IF(C1337=GI_Report!$C$6,1,0))</f>
        <v>1</v>
      </c>
      <c r="J1337" s="2">
        <f>IF(GI_Report!$F$6="All",1,IF(E1337=GI_Report!$F$6,1,0))</f>
        <v>1</v>
      </c>
      <c r="K1337" s="2" t="str">
        <f>IF(AND(H1337=1,I1337=1,J1337=1),COUNTIFS($H$2:H1337,1,$I$2:I1337,1,$J$2:J1337,1),"")</f>
        <v/>
      </c>
    </row>
    <row r="1338" spans="1:11" ht="14.5" x14ac:dyDescent="0.35">
      <c r="A1338" s="2" t="s">
        <v>3398</v>
      </c>
      <c r="B1338" s="5">
        <v>46042</v>
      </c>
      <c r="C1338" s="2" t="s">
        <v>2191</v>
      </c>
      <c r="D1338" s="2" t="s">
        <v>442</v>
      </c>
      <c r="E1338" s="3" t="s">
        <v>443</v>
      </c>
      <c r="F1338" s="2">
        <v>30</v>
      </c>
      <c r="G1338" s="2" t="s">
        <v>121</v>
      </c>
      <c r="H1338" s="2">
        <f>IF(AND(B1338&gt;=GI_Report!$C$4,B1338&lt;=GI_Report!$E$4),1,0)</f>
        <v>0</v>
      </c>
      <c r="I1338" s="2">
        <f>IF(GI_Report!$C$6="All",1,IF(C1338=GI_Report!$C$6,1,0))</f>
        <v>1</v>
      </c>
      <c r="J1338" s="2">
        <f>IF(GI_Report!$F$6="All",1,IF(E1338=GI_Report!$F$6,1,0))</f>
        <v>1</v>
      </c>
      <c r="K1338" s="2" t="str">
        <f>IF(AND(H1338=1,I1338=1,J1338=1),COUNTIFS($H$2:H1338,1,$I$2:I1338,1,$J$2:J1338,1),"")</f>
        <v/>
      </c>
    </row>
    <row r="1339" spans="1:11" ht="14.5" x14ac:dyDescent="0.35">
      <c r="A1339" s="2" t="s">
        <v>3399</v>
      </c>
      <c r="B1339" s="5">
        <v>46159</v>
      </c>
      <c r="C1339" s="2" t="s">
        <v>2053</v>
      </c>
      <c r="D1339" s="2" t="s">
        <v>395</v>
      </c>
      <c r="E1339" s="3" t="s">
        <v>396</v>
      </c>
      <c r="F1339" s="2">
        <v>10</v>
      </c>
      <c r="G1339" s="2" t="s">
        <v>121</v>
      </c>
      <c r="H1339" s="2">
        <f>IF(AND(B1339&gt;=GI_Report!$C$4,B1339&lt;=GI_Report!$E$4),1,0)</f>
        <v>0</v>
      </c>
      <c r="I1339" s="2">
        <f>IF(GI_Report!$C$6="All",1,IF(C1339=GI_Report!$C$6,1,0))</f>
        <v>1</v>
      </c>
      <c r="J1339" s="2">
        <f>IF(GI_Report!$F$6="All",1,IF(E1339=GI_Report!$F$6,1,0))</f>
        <v>1</v>
      </c>
      <c r="K1339" s="2" t="str">
        <f>IF(AND(H1339=1,I1339=1,J1339=1),COUNTIFS($H$2:H1339,1,$I$2:I1339,1,$J$2:J1339,1),"")</f>
        <v/>
      </c>
    </row>
    <row r="1340" spans="1:11" ht="14.5" x14ac:dyDescent="0.35">
      <c r="A1340" s="2" t="s">
        <v>3400</v>
      </c>
      <c r="B1340" s="5">
        <v>46041</v>
      </c>
      <c r="C1340" s="2" t="s">
        <v>1991</v>
      </c>
      <c r="D1340" s="2" t="s">
        <v>42</v>
      </c>
      <c r="E1340" s="3" t="s">
        <v>43</v>
      </c>
      <c r="F1340" s="2">
        <v>20</v>
      </c>
      <c r="G1340" s="2" t="s">
        <v>15</v>
      </c>
      <c r="H1340" s="2">
        <f>IF(AND(B1340&gt;=GI_Report!$C$4,B1340&lt;=GI_Report!$E$4),1,0)</f>
        <v>0</v>
      </c>
      <c r="I1340" s="2">
        <f>IF(GI_Report!$C$6="All",1,IF(C1340=GI_Report!$C$6,1,0))</f>
        <v>1</v>
      </c>
      <c r="J1340" s="2">
        <f>IF(GI_Report!$F$6="All",1,IF(E1340=GI_Report!$F$6,1,0))</f>
        <v>1</v>
      </c>
      <c r="K1340" s="2" t="str">
        <f>IF(AND(H1340=1,I1340=1,J1340=1),COUNTIFS($H$2:H1340,1,$I$2:I1340,1,$J$2:J1340,1),"")</f>
        <v/>
      </c>
    </row>
    <row r="1341" spans="1:11" ht="14.5" x14ac:dyDescent="0.35">
      <c r="A1341" s="2" t="s">
        <v>3401</v>
      </c>
      <c r="B1341" s="5">
        <v>46197</v>
      </c>
      <c r="C1341" s="2" t="s">
        <v>2037</v>
      </c>
      <c r="D1341" s="2" t="s">
        <v>115</v>
      </c>
      <c r="E1341" s="3" t="s">
        <v>116</v>
      </c>
      <c r="F1341" s="2">
        <v>15</v>
      </c>
      <c r="G1341" s="2" t="s">
        <v>15</v>
      </c>
      <c r="H1341" s="2">
        <f>IF(AND(B1341&gt;=GI_Report!$C$4,B1341&lt;=GI_Report!$E$4),1,0)</f>
        <v>0</v>
      </c>
      <c r="I1341" s="2">
        <f>IF(GI_Report!$C$6="All",1,IF(C1341=GI_Report!$C$6,1,0))</f>
        <v>1</v>
      </c>
      <c r="J1341" s="2">
        <f>IF(GI_Report!$F$6="All",1,IF(E1341=GI_Report!$F$6,1,0))</f>
        <v>1</v>
      </c>
      <c r="K1341" s="2" t="str">
        <f>IF(AND(H1341=1,I1341=1,J1341=1),COUNTIFS($H$2:H1341,1,$I$2:I1341,1,$J$2:J1341,1),"")</f>
        <v/>
      </c>
    </row>
    <row r="1342" spans="1:11" ht="14.5" x14ac:dyDescent="0.35">
      <c r="A1342" s="2" t="s">
        <v>3402</v>
      </c>
      <c r="B1342" s="5">
        <v>46035</v>
      </c>
      <c r="C1342" s="2" t="s">
        <v>2005</v>
      </c>
      <c r="D1342" s="2" t="s">
        <v>77</v>
      </c>
      <c r="E1342" s="3" t="s">
        <v>78</v>
      </c>
      <c r="F1342" s="2">
        <v>48</v>
      </c>
      <c r="G1342" s="2" t="s">
        <v>15</v>
      </c>
      <c r="H1342" s="2">
        <f>IF(AND(B1342&gt;=GI_Report!$C$4,B1342&lt;=GI_Report!$E$4),1,0)</f>
        <v>0</v>
      </c>
      <c r="I1342" s="2">
        <f>IF(GI_Report!$C$6="All",1,IF(C1342=GI_Report!$C$6,1,0))</f>
        <v>1</v>
      </c>
      <c r="J1342" s="2">
        <f>IF(GI_Report!$F$6="All",1,IF(E1342=GI_Report!$F$6,1,0))</f>
        <v>1</v>
      </c>
      <c r="K1342" s="2" t="str">
        <f>IF(AND(H1342=1,I1342=1,J1342=1),COUNTIFS($H$2:H1342,1,$I$2:I1342,1,$J$2:J1342,1),"")</f>
        <v/>
      </c>
    </row>
    <row r="1343" spans="1:11" ht="14.5" x14ac:dyDescent="0.35">
      <c r="A1343" s="2" t="s">
        <v>3403</v>
      </c>
      <c r="B1343" s="5">
        <v>46039</v>
      </c>
      <c r="C1343" s="2" t="s">
        <v>2053</v>
      </c>
      <c r="D1343" s="2" t="s">
        <v>343</v>
      </c>
      <c r="E1343" s="3" t="s">
        <v>344</v>
      </c>
      <c r="F1343" s="2">
        <v>5</v>
      </c>
      <c r="G1343" s="2" t="s">
        <v>15</v>
      </c>
      <c r="H1343" s="2">
        <f>IF(AND(B1343&gt;=GI_Report!$C$4,B1343&lt;=GI_Report!$E$4),1,0)</f>
        <v>0</v>
      </c>
      <c r="I1343" s="2">
        <f>IF(GI_Report!$C$6="All",1,IF(C1343=GI_Report!$C$6,1,0))</f>
        <v>1</v>
      </c>
      <c r="J1343" s="2">
        <f>IF(GI_Report!$F$6="All",1,IF(E1343=GI_Report!$F$6,1,0))</f>
        <v>1</v>
      </c>
      <c r="K1343" s="2" t="str">
        <f>IF(AND(H1343=1,I1343=1,J1343=1),COUNTIFS($H$2:H1343,1,$I$2:I1343,1,$J$2:J1343,1),"")</f>
        <v/>
      </c>
    </row>
    <row r="1344" spans="1:11" ht="14.5" x14ac:dyDescent="0.35">
      <c r="A1344" s="2" t="s">
        <v>3404</v>
      </c>
      <c r="B1344" s="5">
        <v>46119</v>
      </c>
      <c r="C1344" s="2" t="s">
        <v>2083</v>
      </c>
      <c r="D1344" s="2" t="s">
        <v>282</v>
      </c>
      <c r="E1344" s="3" t="s">
        <v>283</v>
      </c>
      <c r="F1344" s="2">
        <v>48</v>
      </c>
      <c r="G1344" s="2" t="s">
        <v>262</v>
      </c>
      <c r="H1344" s="2">
        <f>IF(AND(B1344&gt;=GI_Report!$C$4,B1344&lt;=GI_Report!$E$4),1,0)</f>
        <v>0</v>
      </c>
      <c r="I1344" s="2">
        <f>IF(GI_Report!$C$6="All",1,IF(C1344=GI_Report!$C$6,1,0))</f>
        <v>1</v>
      </c>
      <c r="J1344" s="2">
        <f>IF(GI_Report!$F$6="All",1,IF(E1344=GI_Report!$F$6,1,0))</f>
        <v>1</v>
      </c>
      <c r="K1344" s="2" t="str">
        <f>IF(AND(H1344=1,I1344=1,J1344=1),COUNTIFS($H$2:H1344,1,$I$2:I1344,1,$J$2:J1344,1),"")</f>
        <v/>
      </c>
    </row>
    <row r="1345" spans="1:11" ht="14.5" x14ac:dyDescent="0.35">
      <c r="A1345" s="2" t="s">
        <v>3405</v>
      </c>
      <c r="B1345" s="5">
        <v>46171</v>
      </c>
      <c r="C1345" s="2" t="s">
        <v>1993</v>
      </c>
      <c r="D1345" s="2" t="s">
        <v>125</v>
      </c>
      <c r="E1345" s="3" t="s">
        <v>126</v>
      </c>
      <c r="F1345" s="2">
        <v>15</v>
      </c>
      <c r="G1345" s="2" t="s">
        <v>121</v>
      </c>
      <c r="H1345" s="2">
        <f>IF(AND(B1345&gt;=GI_Report!$C$4,B1345&lt;=GI_Report!$E$4),1,0)</f>
        <v>0</v>
      </c>
      <c r="I1345" s="2">
        <f>IF(GI_Report!$C$6="All",1,IF(C1345=GI_Report!$C$6,1,0))</f>
        <v>1</v>
      </c>
      <c r="J1345" s="2">
        <f>IF(GI_Report!$F$6="All",1,IF(E1345=GI_Report!$F$6,1,0))</f>
        <v>1</v>
      </c>
      <c r="K1345" s="2" t="str">
        <f>IF(AND(H1345=1,I1345=1,J1345=1),COUNTIFS($H$2:H1345,1,$I$2:I1345,1,$J$2:J1345,1),"")</f>
        <v/>
      </c>
    </row>
    <row r="1346" spans="1:11" ht="14.5" x14ac:dyDescent="0.35">
      <c r="A1346" s="2" t="s">
        <v>3406</v>
      </c>
      <c r="B1346" s="5">
        <v>46092</v>
      </c>
      <c r="C1346" s="2" t="s">
        <v>1985</v>
      </c>
      <c r="D1346" s="2" t="s">
        <v>351</v>
      </c>
      <c r="E1346" s="3" t="s">
        <v>352</v>
      </c>
      <c r="F1346" s="2">
        <v>10</v>
      </c>
      <c r="G1346" s="2" t="s">
        <v>15</v>
      </c>
      <c r="H1346" s="2">
        <f>IF(AND(B1346&gt;=GI_Report!$C$4,B1346&lt;=GI_Report!$E$4),1,0)</f>
        <v>0</v>
      </c>
      <c r="I1346" s="2">
        <f>IF(GI_Report!$C$6="All",1,IF(C1346=GI_Report!$C$6,1,0))</f>
        <v>1</v>
      </c>
      <c r="J1346" s="2">
        <f>IF(GI_Report!$F$6="All",1,IF(E1346=GI_Report!$F$6,1,0))</f>
        <v>1</v>
      </c>
      <c r="K1346" s="2" t="str">
        <f>IF(AND(H1346=1,I1346=1,J1346=1),COUNTIFS($H$2:H1346,1,$I$2:I1346,1,$J$2:J1346,1),"")</f>
        <v/>
      </c>
    </row>
    <row r="1347" spans="1:11" ht="14.5" x14ac:dyDescent="0.35">
      <c r="A1347" s="2" t="s">
        <v>3407</v>
      </c>
      <c r="B1347" s="5">
        <v>46097</v>
      </c>
      <c r="C1347" s="2" t="s">
        <v>2281</v>
      </c>
      <c r="D1347" s="2" t="s">
        <v>363</v>
      </c>
      <c r="E1347" s="3" t="s">
        <v>364</v>
      </c>
      <c r="F1347" s="2">
        <v>36</v>
      </c>
      <c r="G1347" s="2" t="s">
        <v>15</v>
      </c>
      <c r="H1347" s="2">
        <f>IF(AND(B1347&gt;=GI_Report!$C$4,B1347&lt;=GI_Report!$E$4),1,0)</f>
        <v>0</v>
      </c>
      <c r="I1347" s="2">
        <f>IF(GI_Report!$C$6="All",1,IF(C1347=GI_Report!$C$6,1,0))</f>
        <v>1</v>
      </c>
      <c r="J1347" s="2">
        <f>IF(GI_Report!$F$6="All",1,IF(E1347=GI_Report!$F$6,1,0))</f>
        <v>1</v>
      </c>
      <c r="K1347" s="2" t="str">
        <f>IF(AND(H1347=1,I1347=1,J1347=1),COUNTIFS($H$2:H1347,1,$I$2:I1347,1,$J$2:J1347,1),"")</f>
        <v/>
      </c>
    </row>
    <row r="1348" spans="1:11" ht="14.5" x14ac:dyDescent="0.35">
      <c r="A1348" s="2" t="s">
        <v>3408</v>
      </c>
      <c r="B1348" s="5">
        <v>46109</v>
      </c>
      <c r="C1348" s="2" t="s">
        <v>2018</v>
      </c>
      <c r="D1348" s="2" t="s">
        <v>122</v>
      </c>
      <c r="E1348" s="3" t="s">
        <v>123</v>
      </c>
      <c r="F1348" s="2">
        <v>30</v>
      </c>
      <c r="G1348" s="2" t="s">
        <v>121</v>
      </c>
      <c r="H1348" s="2">
        <f>IF(AND(B1348&gt;=GI_Report!$C$4,B1348&lt;=GI_Report!$E$4),1,0)</f>
        <v>0</v>
      </c>
      <c r="I1348" s="2">
        <f>IF(GI_Report!$C$6="All",1,IF(C1348=GI_Report!$C$6,1,0))</f>
        <v>1</v>
      </c>
      <c r="J1348" s="2">
        <f>IF(GI_Report!$F$6="All",1,IF(E1348=GI_Report!$F$6,1,0))</f>
        <v>1</v>
      </c>
      <c r="K1348" s="2" t="str">
        <f>IF(AND(H1348=1,I1348=1,J1348=1),COUNTIFS($H$2:H1348,1,$I$2:I1348,1,$J$2:J1348,1),"")</f>
        <v/>
      </c>
    </row>
    <row r="1349" spans="1:11" ht="14.5" x14ac:dyDescent="0.35">
      <c r="A1349" s="2" t="s">
        <v>3409</v>
      </c>
      <c r="B1349" s="5">
        <v>46089</v>
      </c>
      <c r="C1349" s="2" t="s">
        <v>2130</v>
      </c>
      <c r="D1349" s="2" t="s">
        <v>433</v>
      </c>
      <c r="E1349" s="3" t="s">
        <v>434</v>
      </c>
      <c r="F1349" s="2">
        <v>12</v>
      </c>
      <c r="G1349" s="2" t="s">
        <v>121</v>
      </c>
      <c r="H1349" s="2">
        <f>IF(AND(B1349&gt;=GI_Report!$C$4,B1349&lt;=GI_Report!$E$4),1,0)</f>
        <v>0</v>
      </c>
      <c r="I1349" s="2">
        <f>IF(GI_Report!$C$6="All",1,IF(C1349=GI_Report!$C$6,1,0))</f>
        <v>1</v>
      </c>
      <c r="J1349" s="2">
        <f>IF(GI_Report!$F$6="All",1,IF(E1349=GI_Report!$F$6,1,0))</f>
        <v>1</v>
      </c>
      <c r="K1349" s="2" t="str">
        <f>IF(AND(H1349=1,I1349=1,J1349=1),COUNTIFS($H$2:H1349,1,$I$2:I1349,1,$J$2:J1349,1),"")</f>
        <v/>
      </c>
    </row>
    <row r="1350" spans="1:11" ht="14.5" x14ac:dyDescent="0.35">
      <c r="A1350" s="2" t="s">
        <v>3410</v>
      </c>
      <c r="B1350" s="5">
        <v>46082</v>
      </c>
      <c r="C1350" s="2" t="s">
        <v>1991</v>
      </c>
      <c r="D1350" s="2" t="s">
        <v>143</v>
      </c>
      <c r="E1350" s="3" t="s">
        <v>144</v>
      </c>
      <c r="F1350" s="2">
        <v>36</v>
      </c>
      <c r="G1350" s="2" t="s">
        <v>121</v>
      </c>
      <c r="H1350" s="2">
        <f>IF(AND(B1350&gt;=GI_Report!$C$4,B1350&lt;=GI_Report!$E$4),1,0)</f>
        <v>0</v>
      </c>
      <c r="I1350" s="2">
        <f>IF(GI_Report!$C$6="All",1,IF(C1350=GI_Report!$C$6,1,0))</f>
        <v>1</v>
      </c>
      <c r="J1350" s="2">
        <f>IF(GI_Report!$F$6="All",1,IF(E1350=GI_Report!$F$6,1,0))</f>
        <v>1</v>
      </c>
      <c r="K1350" s="2" t="str">
        <f>IF(AND(H1350=1,I1350=1,J1350=1),COUNTIFS($H$2:H1350,1,$I$2:I1350,1,$J$2:J1350,1),"")</f>
        <v/>
      </c>
    </row>
    <row r="1351" spans="1:11" ht="14.5" x14ac:dyDescent="0.35">
      <c r="A1351" s="2" t="s">
        <v>3411</v>
      </c>
      <c r="B1351" s="5">
        <v>46056</v>
      </c>
      <c r="C1351" s="2" t="s">
        <v>2014</v>
      </c>
      <c r="D1351" s="2" t="s">
        <v>130</v>
      </c>
      <c r="E1351" s="3" t="s">
        <v>131</v>
      </c>
      <c r="F1351" s="2">
        <v>15</v>
      </c>
      <c r="G1351" s="2" t="s">
        <v>121</v>
      </c>
      <c r="H1351" s="2">
        <f>IF(AND(B1351&gt;=GI_Report!$C$4,B1351&lt;=GI_Report!$E$4),1,0)</f>
        <v>1</v>
      </c>
      <c r="I1351" s="2">
        <f>IF(GI_Report!$C$6="All",1,IF(C1351=GI_Report!$C$6,1,0))</f>
        <v>1</v>
      </c>
      <c r="J1351" s="2">
        <f>IF(GI_Report!$F$6="All",1,IF(E1351=GI_Report!$F$6,1,0))</f>
        <v>1</v>
      </c>
      <c r="K1351" s="2">
        <f>IF(AND(H1351=1,I1351=1,J1351=1),COUNTIFS($H$2:H1351,1,$I$2:I1351,1,$J$2:J1351,1),"")</f>
        <v>202</v>
      </c>
    </row>
    <row r="1352" spans="1:11" ht="14.5" x14ac:dyDescent="0.35">
      <c r="A1352" s="2" t="s">
        <v>3412</v>
      </c>
      <c r="B1352" s="5">
        <v>46160</v>
      </c>
      <c r="C1352" s="2" t="s">
        <v>2081</v>
      </c>
      <c r="D1352" s="2" t="s">
        <v>413</v>
      </c>
      <c r="E1352" s="3" t="s">
        <v>414</v>
      </c>
      <c r="F1352" s="2">
        <v>60</v>
      </c>
      <c r="G1352" s="2" t="s">
        <v>121</v>
      </c>
      <c r="H1352" s="2">
        <f>IF(AND(B1352&gt;=GI_Report!$C$4,B1352&lt;=GI_Report!$E$4),1,0)</f>
        <v>0</v>
      </c>
      <c r="I1352" s="2">
        <f>IF(GI_Report!$C$6="All",1,IF(C1352=GI_Report!$C$6,1,0))</f>
        <v>1</v>
      </c>
      <c r="J1352" s="2">
        <f>IF(GI_Report!$F$6="All",1,IF(E1352=GI_Report!$F$6,1,0))</f>
        <v>1</v>
      </c>
      <c r="K1352" s="2" t="str">
        <f>IF(AND(H1352=1,I1352=1,J1352=1),COUNTIFS($H$2:H1352,1,$I$2:I1352,1,$J$2:J1352,1),"")</f>
        <v/>
      </c>
    </row>
    <row r="1353" spans="1:11" ht="14.5" x14ac:dyDescent="0.35">
      <c r="A1353" s="2" t="s">
        <v>3413</v>
      </c>
      <c r="B1353" s="5">
        <v>46106</v>
      </c>
      <c r="C1353" s="2" t="s">
        <v>2341</v>
      </c>
      <c r="D1353" s="2" t="s">
        <v>212</v>
      </c>
      <c r="E1353" s="3" t="s">
        <v>213</v>
      </c>
      <c r="F1353" s="2">
        <v>30</v>
      </c>
      <c r="G1353" s="2" t="s">
        <v>121</v>
      </c>
      <c r="H1353" s="2">
        <f>IF(AND(B1353&gt;=GI_Report!$C$4,B1353&lt;=GI_Report!$E$4),1,0)</f>
        <v>0</v>
      </c>
      <c r="I1353" s="2">
        <f>IF(GI_Report!$C$6="All",1,IF(C1353=GI_Report!$C$6,1,0))</f>
        <v>1</v>
      </c>
      <c r="J1353" s="2">
        <f>IF(GI_Report!$F$6="All",1,IF(E1353=GI_Report!$F$6,1,0))</f>
        <v>1</v>
      </c>
      <c r="K1353" s="2" t="str">
        <f>IF(AND(H1353=1,I1353=1,J1353=1),COUNTIFS($H$2:H1353,1,$I$2:I1353,1,$J$2:J1353,1),"")</f>
        <v/>
      </c>
    </row>
    <row r="1354" spans="1:11" ht="14.5" x14ac:dyDescent="0.35">
      <c r="A1354" s="2" t="s">
        <v>3414</v>
      </c>
      <c r="B1354" s="5">
        <v>46135</v>
      </c>
      <c r="C1354" s="2" t="s">
        <v>2143</v>
      </c>
      <c r="D1354" s="2" t="s">
        <v>466</v>
      </c>
      <c r="E1354" s="3" t="s">
        <v>467</v>
      </c>
      <c r="F1354" s="2">
        <v>15</v>
      </c>
      <c r="G1354" s="2" t="s">
        <v>121</v>
      </c>
      <c r="H1354" s="2">
        <f>IF(AND(B1354&gt;=GI_Report!$C$4,B1354&lt;=GI_Report!$E$4),1,0)</f>
        <v>0</v>
      </c>
      <c r="I1354" s="2">
        <f>IF(GI_Report!$C$6="All",1,IF(C1354=GI_Report!$C$6,1,0))</f>
        <v>1</v>
      </c>
      <c r="J1354" s="2">
        <f>IF(GI_Report!$F$6="All",1,IF(E1354=GI_Report!$F$6,1,0))</f>
        <v>1</v>
      </c>
      <c r="K1354" s="2" t="str">
        <f>IF(AND(H1354=1,I1354=1,J1354=1),COUNTIFS($H$2:H1354,1,$I$2:I1354,1,$J$2:J1354,1),"")</f>
        <v/>
      </c>
    </row>
    <row r="1355" spans="1:11" ht="14.5" x14ac:dyDescent="0.35">
      <c r="A1355" s="2" t="s">
        <v>3415</v>
      </c>
      <c r="B1355" s="5">
        <v>46059</v>
      </c>
      <c r="C1355" s="2" t="s">
        <v>2070</v>
      </c>
      <c r="D1355" s="2" t="s">
        <v>266</v>
      </c>
      <c r="E1355" s="3" t="s">
        <v>267</v>
      </c>
      <c r="F1355" s="2">
        <v>15</v>
      </c>
      <c r="G1355" s="2" t="s">
        <v>262</v>
      </c>
      <c r="H1355" s="2">
        <f>IF(AND(B1355&gt;=GI_Report!$C$4,B1355&lt;=GI_Report!$E$4),1,0)</f>
        <v>1</v>
      </c>
      <c r="I1355" s="2">
        <f>IF(GI_Report!$C$6="All",1,IF(C1355=GI_Report!$C$6,1,0))</f>
        <v>1</v>
      </c>
      <c r="J1355" s="2">
        <f>IF(GI_Report!$F$6="All",1,IF(E1355=GI_Report!$F$6,1,0))</f>
        <v>1</v>
      </c>
      <c r="K1355" s="2">
        <f>IF(AND(H1355=1,I1355=1,J1355=1),COUNTIFS($H$2:H1355,1,$I$2:I1355,1,$J$2:J1355,1),"")</f>
        <v>203</v>
      </c>
    </row>
    <row r="1356" spans="1:11" ht="14.5" x14ac:dyDescent="0.35">
      <c r="A1356" s="2" t="s">
        <v>3416</v>
      </c>
      <c r="B1356" s="5">
        <v>46195</v>
      </c>
      <c r="C1356" s="2" t="s">
        <v>2045</v>
      </c>
      <c r="D1356" s="2" t="s">
        <v>341</v>
      </c>
      <c r="E1356" s="3" t="s">
        <v>342</v>
      </c>
      <c r="F1356" s="2">
        <v>20</v>
      </c>
      <c r="G1356" s="2" t="s">
        <v>15</v>
      </c>
      <c r="H1356" s="2">
        <f>IF(AND(B1356&gt;=GI_Report!$C$4,B1356&lt;=GI_Report!$E$4),1,0)</f>
        <v>0</v>
      </c>
      <c r="I1356" s="2">
        <f>IF(GI_Report!$C$6="All",1,IF(C1356=GI_Report!$C$6,1,0))</f>
        <v>1</v>
      </c>
      <c r="J1356" s="2">
        <f>IF(GI_Report!$F$6="All",1,IF(E1356=GI_Report!$F$6,1,0))</f>
        <v>1</v>
      </c>
      <c r="K1356" s="2" t="str">
        <f>IF(AND(H1356=1,I1356=1,J1356=1),COUNTIFS($H$2:H1356,1,$I$2:I1356,1,$J$2:J1356,1),"")</f>
        <v/>
      </c>
    </row>
    <row r="1357" spans="1:11" ht="14.5" x14ac:dyDescent="0.35">
      <c r="A1357" s="2" t="s">
        <v>3417</v>
      </c>
      <c r="B1357" s="5">
        <v>46146</v>
      </c>
      <c r="C1357" s="2" t="s">
        <v>2014</v>
      </c>
      <c r="D1357" s="2" t="s">
        <v>284</v>
      </c>
      <c r="E1357" s="3" t="s">
        <v>285</v>
      </c>
      <c r="F1357" s="2">
        <v>36</v>
      </c>
      <c r="G1357" s="2" t="s">
        <v>262</v>
      </c>
      <c r="H1357" s="2">
        <f>IF(AND(B1357&gt;=GI_Report!$C$4,B1357&lt;=GI_Report!$E$4),1,0)</f>
        <v>0</v>
      </c>
      <c r="I1357" s="2">
        <f>IF(GI_Report!$C$6="All",1,IF(C1357=GI_Report!$C$6,1,0))</f>
        <v>1</v>
      </c>
      <c r="J1357" s="2">
        <f>IF(GI_Report!$F$6="All",1,IF(E1357=GI_Report!$F$6,1,0))</f>
        <v>1</v>
      </c>
      <c r="K1357" s="2" t="str">
        <f>IF(AND(H1357=1,I1357=1,J1357=1),COUNTIFS($H$2:H1357,1,$I$2:I1357,1,$J$2:J1357,1),"")</f>
        <v/>
      </c>
    </row>
    <row r="1358" spans="1:11" ht="14.5" x14ac:dyDescent="0.35">
      <c r="A1358" s="2" t="s">
        <v>3418</v>
      </c>
      <c r="B1358" s="5">
        <v>46133</v>
      </c>
      <c r="C1358" s="2" t="s">
        <v>2171</v>
      </c>
      <c r="D1358" s="2" t="s">
        <v>333</v>
      </c>
      <c r="E1358" s="3" t="s">
        <v>334</v>
      </c>
      <c r="F1358" s="2">
        <v>24</v>
      </c>
      <c r="G1358" s="2" t="s">
        <v>15</v>
      </c>
      <c r="H1358" s="2">
        <f>IF(AND(B1358&gt;=GI_Report!$C$4,B1358&lt;=GI_Report!$E$4),1,0)</f>
        <v>0</v>
      </c>
      <c r="I1358" s="2">
        <f>IF(GI_Report!$C$6="All",1,IF(C1358=GI_Report!$C$6,1,0))</f>
        <v>1</v>
      </c>
      <c r="J1358" s="2">
        <f>IF(GI_Report!$F$6="All",1,IF(E1358=GI_Report!$F$6,1,0))</f>
        <v>1</v>
      </c>
      <c r="K1358" s="2" t="str">
        <f>IF(AND(H1358=1,I1358=1,J1358=1),COUNTIFS($H$2:H1358,1,$I$2:I1358,1,$J$2:J1358,1),"")</f>
        <v/>
      </c>
    </row>
    <row r="1359" spans="1:11" ht="14.5" x14ac:dyDescent="0.35">
      <c r="A1359" s="2" t="s">
        <v>3419</v>
      </c>
      <c r="B1359" s="5">
        <v>46143</v>
      </c>
      <c r="C1359" s="2" t="s">
        <v>2246</v>
      </c>
      <c r="D1359" s="2" t="s">
        <v>249</v>
      </c>
      <c r="E1359" s="3" t="s">
        <v>250</v>
      </c>
      <c r="F1359" s="2">
        <v>36</v>
      </c>
      <c r="G1359" s="2" t="s">
        <v>121</v>
      </c>
      <c r="H1359" s="2">
        <f>IF(AND(B1359&gt;=GI_Report!$C$4,B1359&lt;=GI_Report!$E$4),1,0)</f>
        <v>0</v>
      </c>
      <c r="I1359" s="2">
        <f>IF(GI_Report!$C$6="All",1,IF(C1359=GI_Report!$C$6,1,0))</f>
        <v>1</v>
      </c>
      <c r="J1359" s="2">
        <f>IF(GI_Report!$F$6="All",1,IF(E1359=GI_Report!$F$6,1,0))</f>
        <v>1</v>
      </c>
      <c r="K1359" s="2" t="str">
        <f>IF(AND(H1359=1,I1359=1,J1359=1),COUNTIFS($H$2:H1359,1,$I$2:I1359,1,$J$2:J1359,1),"")</f>
        <v/>
      </c>
    </row>
    <row r="1360" spans="1:11" ht="14.5" x14ac:dyDescent="0.35">
      <c r="A1360" s="2" t="s">
        <v>3420</v>
      </c>
      <c r="B1360" s="5">
        <v>46111</v>
      </c>
      <c r="C1360" s="2" t="s">
        <v>2148</v>
      </c>
      <c r="D1360" s="2" t="s">
        <v>468</v>
      </c>
      <c r="E1360" s="3" t="s">
        <v>469</v>
      </c>
      <c r="F1360" s="2">
        <v>10</v>
      </c>
      <c r="G1360" s="2" t="s">
        <v>121</v>
      </c>
      <c r="H1360" s="2">
        <f>IF(AND(B1360&gt;=GI_Report!$C$4,B1360&lt;=GI_Report!$E$4),1,0)</f>
        <v>0</v>
      </c>
      <c r="I1360" s="2">
        <f>IF(GI_Report!$C$6="All",1,IF(C1360=GI_Report!$C$6,1,0))</f>
        <v>1</v>
      </c>
      <c r="J1360" s="2">
        <f>IF(GI_Report!$F$6="All",1,IF(E1360=GI_Report!$F$6,1,0))</f>
        <v>1</v>
      </c>
      <c r="K1360" s="2" t="str">
        <f>IF(AND(H1360=1,I1360=1,J1360=1),COUNTIFS($H$2:H1360,1,$I$2:I1360,1,$J$2:J1360,1),"")</f>
        <v/>
      </c>
    </row>
    <row r="1361" spans="1:11" ht="14.5" x14ac:dyDescent="0.35">
      <c r="A1361" s="2" t="s">
        <v>3421</v>
      </c>
      <c r="B1361" s="5">
        <v>46089</v>
      </c>
      <c r="C1361" s="2" t="s">
        <v>2037</v>
      </c>
      <c r="D1361" s="2" t="s">
        <v>433</v>
      </c>
      <c r="E1361" s="3" t="s">
        <v>434</v>
      </c>
      <c r="F1361" s="2">
        <v>12</v>
      </c>
      <c r="G1361" s="2" t="s">
        <v>121</v>
      </c>
      <c r="H1361" s="2">
        <f>IF(AND(B1361&gt;=GI_Report!$C$4,B1361&lt;=GI_Report!$E$4),1,0)</f>
        <v>0</v>
      </c>
      <c r="I1361" s="2">
        <f>IF(GI_Report!$C$6="All",1,IF(C1361=GI_Report!$C$6,1,0))</f>
        <v>1</v>
      </c>
      <c r="J1361" s="2">
        <f>IF(GI_Report!$F$6="All",1,IF(E1361=GI_Report!$F$6,1,0))</f>
        <v>1</v>
      </c>
      <c r="K1361" s="2" t="str">
        <f>IF(AND(H1361=1,I1361=1,J1361=1),COUNTIFS($H$2:H1361,1,$I$2:I1361,1,$J$2:J1361,1),"")</f>
        <v/>
      </c>
    </row>
    <row r="1362" spans="1:11" ht="14.5" x14ac:dyDescent="0.35">
      <c r="A1362" s="2" t="s">
        <v>3422</v>
      </c>
      <c r="B1362" s="5">
        <v>46052</v>
      </c>
      <c r="C1362" s="2" t="s">
        <v>2110</v>
      </c>
      <c r="D1362" s="2" t="s">
        <v>466</v>
      </c>
      <c r="E1362" s="3" t="s">
        <v>467</v>
      </c>
      <c r="F1362" s="2">
        <v>36</v>
      </c>
      <c r="G1362" s="2" t="s">
        <v>121</v>
      </c>
      <c r="H1362" s="2">
        <f>IF(AND(B1362&gt;=GI_Report!$C$4,B1362&lt;=GI_Report!$E$4),1,0)</f>
        <v>0</v>
      </c>
      <c r="I1362" s="2">
        <f>IF(GI_Report!$C$6="All",1,IF(C1362=GI_Report!$C$6,1,0))</f>
        <v>1</v>
      </c>
      <c r="J1362" s="2">
        <f>IF(GI_Report!$F$6="All",1,IF(E1362=GI_Report!$F$6,1,0))</f>
        <v>1</v>
      </c>
      <c r="K1362" s="2" t="str">
        <f>IF(AND(H1362=1,I1362=1,J1362=1),COUNTIFS($H$2:H1362,1,$I$2:I1362,1,$J$2:J1362,1),"")</f>
        <v/>
      </c>
    </row>
    <row r="1363" spans="1:11" ht="14.5" x14ac:dyDescent="0.35">
      <c r="A1363" s="2" t="s">
        <v>3423</v>
      </c>
      <c r="B1363" s="5">
        <v>46101</v>
      </c>
      <c r="C1363" s="2" t="s">
        <v>1987</v>
      </c>
      <c r="D1363" s="2" t="s">
        <v>458</v>
      </c>
      <c r="E1363" s="3" t="s">
        <v>459</v>
      </c>
      <c r="F1363" s="2">
        <v>20</v>
      </c>
      <c r="G1363" s="2" t="s">
        <v>121</v>
      </c>
      <c r="H1363" s="2">
        <f>IF(AND(B1363&gt;=GI_Report!$C$4,B1363&lt;=GI_Report!$E$4),1,0)</f>
        <v>0</v>
      </c>
      <c r="I1363" s="2">
        <f>IF(GI_Report!$C$6="All",1,IF(C1363=GI_Report!$C$6,1,0))</f>
        <v>1</v>
      </c>
      <c r="J1363" s="2">
        <f>IF(GI_Report!$F$6="All",1,IF(E1363=GI_Report!$F$6,1,0))</f>
        <v>1</v>
      </c>
      <c r="K1363" s="2" t="str">
        <f>IF(AND(H1363=1,I1363=1,J1363=1),COUNTIFS($H$2:H1363,1,$I$2:I1363,1,$J$2:J1363,1),"")</f>
        <v/>
      </c>
    </row>
    <row r="1364" spans="1:11" ht="14.5" x14ac:dyDescent="0.35">
      <c r="A1364" s="2" t="s">
        <v>3424</v>
      </c>
      <c r="B1364" s="5">
        <v>46081</v>
      </c>
      <c r="C1364" s="2" t="s">
        <v>2112</v>
      </c>
      <c r="D1364" s="2" t="s">
        <v>79</v>
      </c>
      <c r="E1364" s="3" t="s">
        <v>80</v>
      </c>
      <c r="F1364" s="2">
        <v>30</v>
      </c>
      <c r="G1364" s="2" t="s">
        <v>15</v>
      </c>
      <c r="H1364" s="2">
        <f>IF(AND(B1364&gt;=GI_Report!$C$4,B1364&lt;=GI_Report!$E$4),1,0)</f>
        <v>1</v>
      </c>
      <c r="I1364" s="2">
        <f>IF(GI_Report!$C$6="All",1,IF(C1364=GI_Report!$C$6,1,0))</f>
        <v>1</v>
      </c>
      <c r="J1364" s="2">
        <f>IF(GI_Report!$F$6="All",1,IF(E1364=GI_Report!$F$6,1,0))</f>
        <v>1</v>
      </c>
      <c r="K1364" s="2">
        <f>IF(AND(H1364=1,I1364=1,J1364=1),COUNTIFS($H$2:H1364,1,$I$2:I1364,1,$J$2:J1364,1),"")</f>
        <v>204</v>
      </c>
    </row>
    <row r="1365" spans="1:11" ht="14.5" x14ac:dyDescent="0.35">
      <c r="A1365" s="2" t="s">
        <v>3425</v>
      </c>
      <c r="B1365" s="5">
        <v>46179</v>
      </c>
      <c r="C1365" s="2" t="s">
        <v>1985</v>
      </c>
      <c r="D1365" s="2" t="s">
        <v>132</v>
      </c>
      <c r="E1365" s="3" t="s">
        <v>133</v>
      </c>
      <c r="F1365" s="2">
        <v>48</v>
      </c>
      <c r="G1365" s="2" t="s">
        <v>121</v>
      </c>
      <c r="H1365" s="2">
        <f>IF(AND(B1365&gt;=GI_Report!$C$4,B1365&lt;=GI_Report!$E$4),1,0)</f>
        <v>0</v>
      </c>
      <c r="I1365" s="2">
        <f>IF(GI_Report!$C$6="All",1,IF(C1365=GI_Report!$C$6,1,0))</f>
        <v>1</v>
      </c>
      <c r="J1365" s="2">
        <f>IF(GI_Report!$F$6="All",1,IF(E1365=GI_Report!$F$6,1,0))</f>
        <v>1</v>
      </c>
      <c r="K1365" s="2" t="str">
        <f>IF(AND(H1365=1,I1365=1,J1365=1),COUNTIFS($H$2:H1365,1,$I$2:I1365,1,$J$2:J1365,1),"")</f>
        <v/>
      </c>
    </row>
    <row r="1366" spans="1:11" ht="14.5" x14ac:dyDescent="0.35">
      <c r="A1366" s="2" t="s">
        <v>3426</v>
      </c>
      <c r="B1366" s="5">
        <v>46153</v>
      </c>
      <c r="C1366" s="2" t="s">
        <v>2035</v>
      </c>
      <c r="D1366" s="2" t="s">
        <v>88</v>
      </c>
      <c r="E1366" s="3" t="s">
        <v>89</v>
      </c>
      <c r="F1366" s="2">
        <v>60</v>
      </c>
      <c r="G1366" s="2" t="s">
        <v>15</v>
      </c>
      <c r="H1366" s="2">
        <f>IF(AND(B1366&gt;=GI_Report!$C$4,B1366&lt;=GI_Report!$E$4),1,0)</f>
        <v>0</v>
      </c>
      <c r="I1366" s="2">
        <f>IF(GI_Report!$C$6="All",1,IF(C1366=GI_Report!$C$6,1,0))</f>
        <v>1</v>
      </c>
      <c r="J1366" s="2">
        <f>IF(GI_Report!$F$6="All",1,IF(E1366=GI_Report!$F$6,1,0))</f>
        <v>1</v>
      </c>
      <c r="K1366" s="2" t="str">
        <f>IF(AND(H1366=1,I1366=1,J1366=1),COUNTIFS($H$2:H1366,1,$I$2:I1366,1,$J$2:J1366,1),"")</f>
        <v/>
      </c>
    </row>
    <row r="1367" spans="1:11" ht="14.5" x14ac:dyDescent="0.35">
      <c r="A1367" s="2" t="s">
        <v>3427</v>
      </c>
      <c r="B1367" s="5">
        <v>46103</v>
      </c>
      <c r="C1367" s="2" t="s">
        <v>2045</v>
      </c>
      <c r="D1367" s="2" t="s">
        <v>351</v>
      </c>
      <c r="E1367" s="3" t="s">
        <v>352</v>
      </c>
      <c r="F1367" s="2">
        <v>12</v>
      </c>
      <c r="G1367" s="2" t="s">
        <v>15</v>
      </c>
      <c r="H1367" s="2">
        <f>IF(AND(B1367&gt;=GI_Report!$C$4,B1367&lt;=GI_Report!$E$4),1,0)</f>
        <v>0</v>
      </c>
      <c r="I1367" s="2">
        <f>IF(GI_Report!$C$6="All",1,IF(C1367=GI_Report!$C$6,1,0))</f>
        <v>1</v>
      </c>
      <c r="J1367" s="2">
        <f>IF(GI_Report!$F$6="All",1,IF(E1367=GI_Report!$F$6,1,0))</f>
        <v>1</v>
      </c>
      <c r="K1367" s="2" t="str">
        <f>IF(AND(H1367=1,I1367=1,J1367=1),COUNTIFS($H$2:H1367,1,$I$2:I1367,1,$J$2:J1367,1),"")</f>
        <v/>
      </c>
    </row>
    <row r="1368" spans="1:11" ht="14.5" x14ac:dyDescent="0.35">
      <c r="A1368" s="2" t="s">
        <v>3428</v>
      </c>
      <c r="B1368" s="5">
        <v>46123</v>
      </c>
      <c r="C1368" s="2" t="s">
        <v>2045</v>
      </c>
      <c r="D1368" s="2" t="s">
        <v>450</v>
      </c>
      <c r="E1368" s="3" t="s">
        <v>451</v>
      </c>
      <c r="F1368" s="2">
        <v>20</v>
      </c>
      <c r="G1368" s="2" t="s">
        <v>121</v>
      </c>
      <c r="H1368" s="2">
        <f>IF(AND(B1368&gt;=GI_Report!$C$4,B1368&lt;=GI_Report!$E$4),1,0)</f>
        <v>0</v>
      </c>
      <c r="I1368" s="2">
        <f>IF(GI_Report!$C$6="All",1,IF(C1368=GI_Report!$C$6,1,0))</f>
        <v>1</v>
      </c>
      <c r="J1368" s="2">
        <f>IF(GI_Report!$F$6="All",1,IF(E1368=GI_Report!$F$6,1,0))</f>
        <v>1</v>
      </c>
      <c r="K1368" s="2" t="str">
        <f>IF(AND(H1368=1,I1368=1,J1368=1),COUNTIFS($H$2:H1368,1,$I$2:I1368,1,$J$2:J1368,1),"")</f>
        <v/>
      </c>
    </row>
    <row r="1369" spans="1:11" ht="14.5" x14ac:dyDescent="0.35">
      <c r="A1369" s="2" t="s">
        <v>3429</v>
      </c>
      <c r="B1369" s="5">
        <v>46203</v>
      </c>
      <c r="C1369" s="2" t="s">
        <v>2182</v>
      </c>
      <c r="D1369" s="2" t="s">
        <v>148</v>
      </c>
      <c r="E1369" s="3" t="s">
        <v>149</v>
      </c>
      <c r="F1369" s="2">
        <v>15</v>
      </c>
      <c r="G1369" s="2" t="s">
        <v>121</v>
      </c>
      <c r="H1369" s="2">
        <f>IF(AND(B1369&gt;=GI_Report!$C$4,B1369&lt;=GI_Report!$E$4),1,0)</f>
        <v>0</v>
      </c>
      <c r="I1369" s="2">
        <f>IF(GI_Report!$C$6="All",1,IF(C1369=GI_Report!$C$6,1,0))</f>
        <v>1</v>
      </c>
      <c r="J1369" s="2">
        <f>IF(GI_Report!$F$6="All",1,IF(E1369=GI_Report!$F$6,1,0))</f>
        <v>1</v>
      </c>
      <c r="K1369" s="2" t="str">
        <f>IF(AND(H1369=1,I1369=1,J1369=1),COUNTIFS($H$2:H1369,1,$I$2:I1369,1,$J$2:J1369,1),"")</f>
        <v/>
      </c>
    </row>
    <row r="1370" spans="1:11" ht="14.5" x14ac:dyDescent="0.35">
      <c r="A1370" s="2" t="s">
        <v>3430</v>
      </c>
      <c r="B1370" s="5">
        <v>46136</v>
      </c>
      <c r="C1370" s="2" t="s">
        <v>2141</v>
      </c>
      <c r="D1370" s="2" t="s">
        <v>256</v>
      </c>
      <c r="E1370" s="3" t="s">
        <v>257</v>
      </c>
      <c r="F1370" s="2">
        <v>10</v>
      </c>
      <c r="G1370" s="2" t="s">
        <v>121</v>
      </c>
      <c r="H1370" s="2">
        <f>IF(AND(B1370&gt;=GI_Report!$C$4,B1370&lt;=GI_Report!$E$4),1,0)</f>
        <v>0</v>
      </c>
      <c r="I1370" s="2">
        <f>IF(GI_Report!$C$6="All",1,IF(C1370=GI_Report!$C$6,1,0))</f>
        <v>1</v>
      </c>
      <c r="J1370" s="2">
        <f>IF(GI_Report!$F$6="All",1,IF(E1370=GI_Report!$F$6,1,0))</f>
        <v>1</v>
      </c>
      <c r="K1370" s="2" t="str">
        <f>IF(AND(H1370=1,I1370=1,J1370=1),COUNTIFS($H$2:H1370,1,$I$2:I1370,1,$J$2:J1370,1),"")</f>
        <v/>
      </c>
    </row>
    <row r="1371" spans="1:11" ht="14.5" x14ac:dyDescent="0.35">
      <c r="A1371" s="2" t="s">
        <v>3431</v>
      </c>
      <c r="B1371" s="5">
        <v>46077</v>
      </c>
      <c r="C1371" s="2" t="s">
        <v>2099</v>
      </c>
      <c r="D1371" s="2" t="s">
        <v>69</v>
      </c>
      <c r="E1371" s="3" t="s">
        <v>70</v>
      </c>
      <c r="F1371" s="2">
        <v>60</v>
      </c>
      <c r="G1371" s="2" t="s">
        <v>15</v>
      </c>
      <c r="H1371" s="2">
        <f>IF(AND(B1371&gt;=GI_Report!$C$4,B1371&lt;=GI_Report!$E$4),1,0)</f>
        <v>1</v>
      </c>
      <c r="I1371" s="2">
        <f>IF(GI_Report!$C$6="All",1,IF(C1371=GI_Report!$C$6,1,0))</f>
        <v>1</v>
      </c>
      <c r="J1371" s="2">
        <f>IF(GI_Report!$F$6="All",1,IF(E1371=GI_Report!$F$6,1,0))</f>
        <v>1</v>
      </c>
      <c r="K1371" s="2">
        <f>IF(AND(H1371=1,I1371=1,J1371=1),COUNTIFS($H$2:H1371,1,$I$2:I1371,1,$J$2:J1371,1),"")</f>
        <v>205</v>
      </c>
    </row>
    <row r="1372" spans="1:11" ht="14.5" x14ac:dyDescent="0.35">
      <c r="A1372" s="2" t="s">
        <v>3432</v>
      </c>
      <c r="B1372" s="5">
        <v>46039</v>
      </c>
      <c r="C1372" s="2" t="s">
        <v>2089</v>
      </c>
      <c r="D1372" s="2" t="s">
        <v>36</v>
      </c>
      <c r="E1372" s="3" t="s">
        <v>37</v>
      </c>
      <c r="F1372" s="2">
        <v>48</v>
      </c>
      <c r="G1372" s="2" t="s">
        <v>15</v>
      </c>
      <c r="H1372" s="2">
        <f>IF(AND(B1372&gt;=GI_Report!$C$4,B1372&lt;=GI_Report!$E$4),1,0)</f>
        <v>0</v>
      </c>
      <c r="I1372" s="2">
        <f>IF(GI_Report!$C$6="All",1,IF(C1372=GI_Report!$C$6,1,0))</f>
        <v>1</v>
      </c>
      <c r="J1372" s="2">
        <f>IF(GI_Report!$F$6="All",1,IF(E1372=GI_Report!$F$6,1,0))</f>
        <v>1</v>
      </c>
      <c r="K1372" s="2" t="str">
        <f>IF(AND(H1372=1,I1372=1,J1372=1),COUNTIFS($H$2:H1372,1,$I$2:I1372,1,$J$2:J1372,1),"")</f>
        <v/>
      </c>
    </row>
    <row r="1373" spans="1:11" ht="14.5" x14ac:dyDescent="0.35">
      <c r="A1373" s="2" t="s">
        <v>3433</v>
      </c>
      <c r="B1373" s="5">
        <v>46077</v>
      </c>
      <c r="C1373" s="2" t="s">
        <v>2027</v>
      </c>
      <c r="D1373" s="2" t="s">
        <v>308</v>
      </c>
      <c r="E1373" s="3" t="s">
        <v>309</v>
      </c>
      <c r="F1373" s="2">
        <v>12</v>
      </c>
      <c r="G1373" s="2" t="s">
        <v>15</v>
      </c>
      <c r="H1373" s="2">
        <f>IF(AND(B1373&gt;=GI_Report!$C$4,B1373&lt;=GI_Report!$E$4),1,0)</f>
        <v>1</v>
      </c>
      <c r="I1373" s="2">
        <f>IF(GI_Report!$C$6="All",1,IF(C1373=GI_Report!$C$6,1,0))</f>
        <v>1</v>
      </c>
      <c r="J1373" s="2">
        <f>IF(GI_Report!$F$6="All",1,IF(E1373=GI_Report!$F$6,1,0))</f>
        <v>1</v>
      </c>
      <c r="K1373" s="2">
        <f>IF(AND(H1373=1,I1373=1,J1373=1),COUNTIFS($H$2:H1373,1,$I$2:I1373,1,$J$2:J1373,1),"")</f>
        <v>206</v>
      </c>
    </row>
    <row r="1374" spans="1:11" ht="14.5" x14ac:dyDescent="0.35">
      <c r="A1374" s="2" t="s">
        <v>3434</v>
      </c>
      <c r="B1374" s="5">
        <v>46167</v>
      </c>
      <c r="C1374" s="2" t="s">
        <v>2060</v>
      </c>
      <c r="D1374" s="2" t="s">
        <v>466</v>
      </c>
      <c r="E1374" s="3" t="s">
        <v>467</v>
      </c>
      <c r="F1374" s="2">
        <v>36</v>
      </c>
      <c r="G1374" s="2" t="s">
        <v>121</v>
      </c>
      <c r="H1374" s="2">
        <f>IF(AND(B1374&gt;=GI_Report!$C$4,B1374&lt;=GI_Report!$E$4),1,0)</f>
        <v>0</v>
      </c>
      <c r="I1374" s="2">
        <f>IF(GI_Report!$C$6="All",1,IF(C1374=GI_Report!$C$6,1,0))</f>
        <v>1</v>
      </c>
      <c r="J1374" s="2">
        <f>IF(GI_Report!$F$6="All",1,IF(E1374=GI_Report!$F$6,1,0))</f>
        <v>1</v>
      </c>
      <c r="K1374" s="2" t="str">
        <f>IF(AND(H1374=1,I1374=1,J1374=1),COUNTIFS($H$2:H1374,1,$I$2:I1374,1,$J$2:J1374,1),"")</f>
        <v/>
      </c>
    </row>
    <row r="1375" spans="1:11" ht="14.5" x14ac:dyDescent="0.35">
      <c r="A1375" s="2" t="s">
        <v>3435</v>
      </c>
      <c r="B1375" s="5">
        <v>46091</v>
      </c>
      <c r="C1375" s="2" t="s">
        <v>2168</v>
      </c>
      <c r="D1375" s="2" t="s">
        <v>454</v>
      </c>
      <c r="E1375" s="3" t="s">
        <v>455</v>
      </c>
      <c r="F1375" s="2">
        <v>12</v>
      </c>
      <c r="G1375" s="2" t="s">
        <v>121</v>
      </c>
      <c r="H1375" s="2">
        <f>IF(AND(B1375&gt;=GI_Report!$C$4,B1375&lt;=GI_Report!$E$4),1,0)</f>
        <v>0</v>
      </c>
      <c r="I1375" s="2">
        <f>IF(GI_Report!$C$6="All",1,IF(C1375=GI_Report!$C$6,1,0))</f>
        <v>1</v>
      </c>
      <c r="J1375" s="2">
        <f>IF(GI_Report!$F$6="All",1,IF(E1375=GI_Report!$F$6,1,0))</f>
        <v>1</v>
      </c>
      <c r="K1375" s="2" t="str">
        <f>IF(AND(H1375=1,I1375=1,J1375=1),COUNTIFS($H$2:H1375,1,$I$2:I1375,1,$J$2:J1375,1),"")</f>
        <v/>
      </c>
    </row>
    <row r="1376" spans="1:11" ht="14.5" x14ac:dyDescent="0.35">
      <c r="A1376" s="2" t="s">
        <v>3436</v>
      </c>
      <c r="B1376" s="5">
        <v>46193</v>
      </c>
      <c r="C1376" s="2" t="s">
        <v>2281</v>
      </c>
      <c r="D1376" s="2" t="s">
        <v>401</v>
      </c>
      <c r="E1376" s="3" t="s">
        <v>402</v>
      </c>
      <c r="F1376" s="2">
        <v>15</v>
      </c>
      <c r="G1376" s="2" t="s">
        <v>121</v>
      </c>
      <c r="H1376" s="2">
        <f>IF(AND(B1376&gt;=GI_Report!$C$4,B1376&lt;=GI_Report!$E$4),1,0)</f>
        <v>0</v>
      </c>
      <c r="I1376" s="2">
        <f>IF(GI_Report!$C$6="All",1,IF(C1376=GI_Report!$C$6,1,0))</f>
        <v>1</v>
      </c>
      <c r="J1376" s="2">
        <f>IF(GI_Report!$F$6="All",1,IF(E1376=GI_Report!$F$6,1,0))</f>
        <v>1</v>
      </c>
      <c r="K1376" s="2" t="str">
        <f>IF(AND(H1376=1,I1376=1,J1376=1),COUNTIFS($H$2:H1376,1,$I$2:I1376,1,$J$2:J1376,1),"")</f>
        <v/>
      </c>
    </row>
    <row r="1377" spans="1:11" ht="14.5" x14ac:dyDescent="0.35">
      <c r="A1377" s="2" t="s">
        <v>3437</v>
      </c>
      <c r="B1377" s="5">
        <v>46031</v>
      </c>
      <c r="C1377" s="2" t="s">
        <v>2262</v>
      </c>
      <c r="D1377" s="2" t="s">
        <v>397</v>
      </c>
      <c r="E1377" s="3" t="s">
        <v>398</v>
      </c>
      <c r="F1377" s="2">
        <v>60</v>
      </c>
      <c r="G1377" s="2" t="s">
        <v>121</v>
      </c>
      <c r="H1377" s="2">
        <f>IF(AND(B1377&gt;=GI_Report!$C$4,B1377&lt;=GI_Report!$E$4),1,0)</f>
        <v>0</v>
      </c>
      <c r="I1377" s="2">
        <f>IF(GI_Report!$C$6="All",1,IF(C1377=GI_Report!$C$6,1,0))</f>
        <v>1</v>
      </c>
      <c r="J1377" s="2">
        <f>IF(GI_Report!$F$6="All",1,IF(E1377=GI_Report!$F$6,1,0))</f>
        <v>1</v>
      </c>
      <c r="K1377" s="2" t="str">
        <f>IF(AND(H1377=1,I1377=1,J1377=1),COUNTIFS($H$2:H1377,1,$I$2:I1377,1,$J$2:J1377,1),"")</f>
        <v/>
      </c>
    </row>
    <row r="1378" spans="1:11" ht="14.5" x14ac:dyDescent="0.35">
      <c r="A1378" s="2" t="s">
        <v>3438</v>
      </c>
      <c r="B1378" s="5">
        <v>46140</v>
      </c>
      <c r="C1378" s="2" t="s">
        <v>2305</v>
      </c>
      <c r="D1378" s="2" t="s">
        <v>110</v>
      </c>
      <c r="E1378" s="3" t="s">
        <v>111</v>
      </c>
      <c r="F1378" s="2">
        <v>48</v>
      </c>
      <c r="G1378" s="2" t="s">
        <v>15</v>
      </c>
      <c r="H1378" s="2">
        <f>IF(AND(B1378&gt;=GI_Report!$C$4,B1378&lt;=GI_Report!$E$4),1,0)</f>
        <v>0</v>
      </c>
      <c r="I1378" s="2">
        <f>IF(GI_Report!$C$6="All",1,IF(C1378=GI_Report!$C$6,1,0))</f>
        <v>1</v>
      </c>
      <c r="J1378" s="2">
        <f>IF(GI_Report!$F$6="All",1,IF(E1378=GI_Report!$F$6,1,0))</f>
        <v>1</v>
      </c>
      <c r="K1378" s="2" t="str">
        <f>IF(AND(H1378=1,I1378=1,J1378=1),COUNTIFS($H$2:H1378,1,$I$2:I1378,1,$J$2:J1378,1),"")</f>
        <v/>
      </c>
    </row>
    <row r="1379" spans="1:11" ht="14.5" x14ac:dyDescent="0.35">
      <c r="A1379" s="2" t="s">
        <v>3439</v>
      </c>
      <c r="B1379" s="5">
        <v>46098</v>
      </c>
      <c r="C1379" s="2" t="s">
        <v>2023</v>
      </c>
      <c r="D1379" s="2" t="s">
        <v>54</v>
      </c>
      <c r="E1379" s="3" t="s">
        <v>55</v>
      </c>
      <c r="F1379" s="2">
        <v>30</v>
      </c>
      <c r="G1379" s="2" t="s">
        <v>15</v>
      </c>
      <c r="H1379" s="2">
        <f>IF(AND(B1379&gt;=GI_Report!$C$4,B1379&lt;=GI_Report!$E$4),1,0)</f>
        <v>0</v>
      </c>
      <c r="I1379" s="2">
        <f>IF(GI_Report!$C$6="All",1,IF(C1379=GI_Report!$C$6,1,0))</f>
        <v>1</v>
      </c>
      <c r="J1379" s="2">
        <f>IF(GI_Report!$F$6="All",1,IF(E1379=GI_Report!$F$6,1,0))</f>
        <v>1</v>
      </c>
      <c r="K1379" s="2" t="str">
        <f>IF(AND(H1379=1,I1379=1,J1379=1),COUNTIFS($H$2:H1379,1,$I$2:I1379,1,$J$2:J1379,1),"")</f>
        <v/>
      </c>
    </row>
    <row r="1380" spans="1:11" ht="14.5" x14ac:dyDescent="0.35">
      <c r="A1380" s="2" t="s">
        <v>3440</v>
      </c>
      <c r="B1380" s="5">
        <v>46075</v>
      </c>
      <c r="C1380" s="2" t="s">
        <v>2130</v>
      </c>
      <c r="D1380" s="2" t="s">
        <v>297</v>
      </c>
      <c r="E1380" s="3" t="s">
        <v>298</v>
      </c>
      <c r="F1380" s="2">
        <v>60</v>
      </c>
      <c r="G1380" s="2" t="s">
        <v>262</v>
      </c>
      <c r="H1380" s="2">
        <f>IF(AND(B1380&gt;=GI_Report!$C$4,B1380&lt;=GI_Report!$E$4),1,0)</f>
        <v>1</v>
      </c>
      <c r="I1380" s="2">
        <f>IF(GI_Report!$C$6="All",1,IF(C1380=GI_Report!$C$6,1,0))</f>
        <v>1</v>
      </c>
      <c r="J1380" s="2">
        <f>IF(GI_Report!$F$6="All",1,IF(E1380=GI_Report!$F$6,1,0))</f>
        <v>1</v>
      </c>
      <c r="K1380" s="2">
        <f>IF(AND(H1380=1,I1380=1,J1380=1),COUNTIFS($H$2:H1380,1,$I$2:I1380,1,$J$2:J1380,1),"")</f>
        <v>207</v>
      </c>
    </row>
    <row r="1381" spans="1:11" ht="14.5" x14ac:dyDescent="0.35">
      <c r="A1381" s="2" t="s">
        <v>3441</v>
      </c>
      <c r="B1381" s="5">
        <v>46137</v>
      </c>
      <c r="C1381" s="2" t="s">
        <v>2154</v>
      </c>
      <c r="D1381" s="2" t="s">
        <v>207</v>
      </c>
      <c r="E1381" s="3" t="s">
        <v>208</v>
      </c>
      <c r="F1381" s="2">
        <v>48</v>
      </c>
      <c r="G1381" s="2" t="s">
        <v>121</v>
      </c>
      <c r="H1381" s="2">
        <f>IF(AND(B1381&gt;=GI_Report!$C$4,B1381&lt;=GI_Report!$E$4),1,0)</f>
        <v>0</v>
      </c>
      <c r="I1381" s="2">
        <f>IF(GI_Report!$C$6="All",1,IF(C1381=GI_Report!$C$6,1,0))</f>
        <v>1</v>
      </c>
      <c r="J1381" s="2">
        <f>IF(GI_Report!$F$6="All",1,IF(E1381=GI_Report!$F$6,1,0))</f>
        <v>1</v>
      </c>
      <c r="K1381" s="2" t="str">
        <f>IF(AND(H1381=1,I1381=1,J1381=1),COUNTIFS($H$2:H1381,1,$I$2:I1381,1,$J$2:J1381,1),"")</f>
        <v/>
      </c>
    </row>
    <row r="1382" spans="1:11" ht="14.5" x14ac:dyDescent="0.35">
      <c r="A1382" s="2" t="s">
        <v>3442</v>
      </c>
      <c r="B1382" s="5">
        <v>46113</v>
      </c>
      <c r="C1382" s="2" t="s">
        <v>2168</v>
      </c>
      <c r="D1382" s="2" t="s">
        <v>389</v>
      </c>
      <c r="E1382" s="3" t="s">
        <v>390</v>
      </c>
      <c r="F1382" s="2">
        <v>20</v>
      </c>
      <c r="G1382" s="2" t="s">
        <v>121</v>
      </c>
      <c r="H1382" s="2">
        <f>IF(AND(B1382&gt;=GI_Report!$C$4,B1382&lt;=GI_Report!$E$4),1,0)</f>
        <v>0</v>
      </c>
      <c r="I1382" s="2">
        <f>IF(GI_Report!$C$6="All",1,IF(C1382=GI_Report!$C$6,1,0))</f>
        <v>1</v>
      </c>
      <c r="J1382" s="2">
        <f>IF(GI_Report!$F$6="All",1,IF(E1382=GI_Report!$F$6,1,0))</f>
        <v>1</v>
      </c>
      <c r="K1382" s="2" t="str">
        <f>IF(AND(H1382=1,I1382=1,J1382=1),COUNTIFS($H$2:H1382,1,$I$2:I1382,1,$J$2:J1382,1),"")</f>
        <v/>
      </c>
    </row>
    <row r="1383" spans="1:11" ht="14.5" x14ac:dyDescent="0.35">
      <c r="A1383" s="2" t="s">
        <v>3443</v>
      </c>
      <c r="B1383" s="5">
        <v>46094</v>
      </c>
      <c r="C1383" s="2" t="s">
        <v>2115</v>
      </c>
      <c r="D1383" s="2" t="s">
        <v>198</v>
      </c>
      <c r="E1383" s="3" t="s">
        <v>199</v>
      </c>
      <c r="F1383" s="2">
        <v>15</v>
      </c>
      <c r="G1383" s="2" t="s">
        <v>121</v>
      </c>
      <c r="H1383" s="2">
        <f>IF(AND(B1383&gt;=GI_Report!$C$4,B1383&lt;=GI_Report!$E$4),1,0)</f>
        <v>0</v>
      </c>
      <c r="I1383" s="2">
        <f>IF(GI_Report!$C$6="All",1,IF(C1383=GI_Report!$C$6,1,0))</f>
        <v>1</v>
      </c>
      <c r="J1383" s="2">
        <f>IF(GI_Report!$F$6="All",1,IF(E1383=GI_Report!$F$6,1,0))</f>
        <v>1</v>
      </c>
      <c r="K1383" s="2" t="str">
        <f>IF(AND(H1383=1,I1383=1,J1383=1),COUNTIFS($H$2:H1383,1,$I$2:I1383,1,$J$2:J1383,1),"")</f>
        <v/>
      </c>
    </row>
    <row r="1384" spans="1:11" ht="14.5" x14ac:dyDescent="0.35">
      <c r="A1384" s="2" t="s">
        <v>3444</v>
      </c>
      <c r="B1384" s="5">
        <v>46049</v>
      </c>
      <c r="C1384" s="2" t="s">
        <v>2031</v>
      </c>
      <c r="D1384" s="2" t="s">
        <v>458</v>
      </c>
      <c r="E1384" s="3" t="s">
        <v>459</v>
      </c>
      <c r="F1384" s="2">
        <v>36</v>
      </c>
      <c r="G1384" s="2" t="s">
        <v>121</v>
      </c>
      <c r="H1384" s="2">
        <f>IF(AND(B1384&gt;=GI_Report!$C$4,B1384&lt;=GI_Report!$E$4),1,0)</f>
        <v>0</v>
      </c>
      <c r="I1384" s="2">
        <f>IF(GI_Report!$C$6="All",1,IF(C1384=GI_Report!$C$6,1,0))</f>
        <v>1</v>
      </c>
      <c r="J1384" s="2">
        <f>IF(GI_Report!$F$6="All",1,IF(E1384=GI_Report!$F$6,1,0))</f>
        <v>1</v>
      </c>
      <c r="K1384" s="2" t="str">
        <f>IF(AND(H1384=1,I1384=1,J1384=1),COUNTIFS($H$2:H1384,1,$I$2:I1384,1,$J$2:J1384,1),"")</f>
        <v/>
      </c>
    </row>
    <row r="1385" spans="1:11" ht="14.5" x14ac:dyDescent="0.35">
      <c r="A1385" s="2" t="s">
        <v>3445</v>
      </c>
      <c r="B1385" s="5">
        <v>46150</v>
      </c>
      <c r="C1385" s="2" t="s">
        <v>2305</v>
      </c>
      <c r="D1385" s="2" t="s">
        <v>50</v>
      </c>
      <c r="E1385" s="3" t="s">
        <v>51</v>
      </c>
      <c r="F1385" s="2">
        <v>36</v>
      </c>
      <c r="G1385" s="2" t="s">
        <v>15</v>
      </c>
      <c r="H1385" s="2">
        <f>IF(AND(B1385&gt;=GI_Report!$C$4,B1385&lt;=GI_Report!$E$4),1,0)</f>
        <v>0</v>
      </c>
      <c r="I1385" s="2">
        <f>IF(GI_Report!$C$6="All",1,IF(C1385=GI_Report!$C$6,1,0))</f>
        <v>1</v>
      </c>
      <c r="J1385" s="2">
        <f>IF(GI_Report!$F$6="All",1,IF(E1385=GI_Report!$F$6,1,0))</f>
        <v>1</v>
      </c>
      <c r="K1385" s="2" t="str">
        <f>IF(AND(H1385=1,I1385=1,J1385=1),COUNTIFS($H$2:H1385,1,$I$2:I1385,1,$J$2:J1385,1),"")</f>
        <v/>
      </c>
    </row>
    <row r="1386" spans="1:11" ht="14.5" x14ac:dyDescent="0.35">
      <c r="A1386" s="2" t="s">
        <v>3446</v>
      </c>
      <c r="B1386" s="5">
        <v>46066</v>
      </c>
      <c r="C1386" s="2" t="s">
        <v>2319</v>
      </c>
      <c r="D1386" s="2" t="s">
        <v>113</v>
      </c>
      <c r="E1386" s="3" t="s">
        <v>114</v>
      </c>
      <c r="F1386" s="2">
        <v>10</v>
      </c>
      <c r="G1386" s="2" t="s">
        <v>15</v>
      </c>
      <c r="H1386" s="2">
        <f>IF(AND(B1386&gt;=GI_Report!$C$4,B1386&lt;=GI_Report!$E$4),1,0)</f>
        <v>1</v>
      </c>
      <c r="I1386" s="2">
        <f>IF(GI_Report!$C$6="All",1,IF(C1386=GI_Report!$C$6,1,0))</f>
        <v>1</v>
      </c>
      <c r="J1386" s="2">
        <f>IF(GI_Report!$F$6="All",1,IF(E1386=GI_Report!$F$6,1,0))</f>
        <v>1</v>
      </c>
      <c r="K1386" s="2">
        <f>IF(AND(H1386=1,I1386=1,J1386=1),COUNTIFS($H$2:H1386,1,$I$2:I1386,1,$J$2:J1386,1),"")</f>
        <v>208</v>
      </c>
    </row>
    <row r="1387" spans="1:11" ht="14.5" x14ac:dyDescent="0.35">
      <c r="A1387" s="2" t="s">
        <v>3447</v>
      </c>
      <c r="B1387" s="5">
        <v>46135</v>
      </c>
      <c r="C1387" s="2" t="s">
        <v>2049</v>
      </c>
      <c r="D1387" s="2" t="s">
        <v>54</v>
      </c>
      <c r="E1387" s="3" t="s">
        <v>55</v>
      </c>
      <c r="F1387" s="2">
        <v>24</v>
      </c>
      <c r="G1387" s="2" t="s">
        <v>15</v>
      </c>
      <c r="H1387" s="2">
        <f>IF(AND(B1387&gt;=GI_Report!$C$4,B1387&lt;=GI_Report!$E$4),1,0)</f>
        <v>0</v>
      </c>
      <c r="I1387" s="2">
        <f>IF(GI_Report!$C$6="All",1,IF(C1387=GI_Report!$C$6,1,0))</f>
        <v>1</v>
      </c>
      <c r="J1387" s="2">
        <f>IF(GI_Report!$F$6="All",1,IF(E1387=GI_Report!$F$6,1,0))</f>
        <v>1</v>
      </c>
      <c r="K1387" s="2" t="str">
        <f>IF(AND(H1387=1,I1387=1,J1387=1),COUNTIFS($H$2:H1387,1,$I$2:I1387,1,$J$2:J1387,1),"")</f>
        <v/>
      </c>
    </row>
    <row r="1388" spans="1:11" ht="14.5" x14ac:dyDescent="0.35">
      <c r="A1388" s="2" t="s">
        <v>3448</v>
      </c>
      <c r="B1388" s="5">
        <v>46040</v>
      </c>
      <c r="C1388" s="2" t="s">
        <v>2154</v>
      </c>
      <c r="D1388" s="2" t="s">
        <v>207</v>
      </c>
      <c r="E1388" s="3" t="s">
        <v>208</v>
      </c>
      <c r="F1388" s="2">
        <v>12</v>
      </c>
      <c r="G1388" s="2" t="s">
        <v>121</v>
      </c>
      <c r="H1388" s="2">
        <f>IF(AND(B1388&gt;=GI_Report!$C$4,B1388&lt;=GI_Report!$E$4),1,0)</f>
        <v>0</v>
      </c>
      <c r="I1388" s="2">
        <f>IF(GI_Report!$C$6="All",1,IF(C1388=GI_Report!$C$6,1,0))</f>
        <v>1</v>
      </c>
      <c r="J1388" s="2">
        <f>IF(GI_Report!$F$6="All",1,IF(E1388=GI_Report!$F$6,1,0))</f>
        <v>1</v>
      </c>
      <c r="K1388" s="2" t="str">
        <f>IF(AND(H1388=1,I1388=1,J1388=1),COUNTIFS($H$2:H1388,1,$I$2:I1388,1,$J$2:J1388,1),"")</f>
        <v/>
      </c>
    </row>
    <row r="1389" spans="1:11" ht="14.5" x14ac:dyDescent="0.35">
      <c r="A1389" s="2" t="s">
        <v>3449</v>
      </c>
      <c r="B1389" s="5">
        <v>46125</v>
      </c>
      <c r="C1389" s="2" t="s">
        <v>2021</v>
      </c>
      <c r="D1389" s="2" t="s">
        <v>67</v>
      </c>
      <c r="E1389" s="3" t="s">
        <v>68</v>
      </c>
      <c r="F1389" s="2">
        <v>15</v>
      </c>
      <c r="G1389" s="2" t="s">
        <v>15</v>
      </c>
      <c r="H1389" s="2">
        <f>IF(AND(B1389&gt;=GI_Report!$C$4,B1389&lt;=GI_Report!$E$4),1,0)</f>
        <v>0</v>
      </c>
      <c r="I1389" s="2">
        <f>IF(GI_Report!$C$6="All",1,IF(C1389=GI_Report!$C$6,1,0))</f>
        <v>1</v>
      </c>
      <c r="J1389" s="2">
        <f>IF(GI_Report!$F$6="All",1,IF(E1389=GI_Report!$F$6,1,0))</f>
        <v>1</v>
      </c>
      <c r="K1389" s="2" t="str">
        <f>IF(AND(H1389=1,I1389=1,J1389=1),COUNTIFS($H$2:H1389,1,$I$2:I1389,1,$J$2:J1389,1),"")</f>
        <v/>
      </c>
    </row>
    <row r="1390" spans="1:11" ht="14.5" x14ac:dyDescent="0.35">
      <c r="A1390" s="2" t="s">
        <v>3450</v>
      </c>
      <c r="B1390" s="5">
        <v>46148</v>
      </c>
      <c r="C1390" s="2" t="s">
        <v>2005</v>
      </c>
      <c r="D1390" s="2" t="s">
        <v>84</v>
      </c>
      <c r="E1390" s="3" t="s">
        <v>85</v>
      </c>
      <c r="F1390" s="2">
        <v>24</v>
      </c>
      <c r="G1390" s="2" t="s">
        <v>15</v>
      </c>
      <c r="H1390" s="2">
        <f>IF(AND(B1390&gt;=GI_Report!$C$4,B1390&lt;=GI_Report!$E$4),1,0)</f>
        <v>0</v>
      </c>
      <c r="I1390" s="2">
        <f>IF(GI_Report!$C$6="All",1,IF(C1390=GI_Report!$C$6,1,0))</f>
        <v>1</v>
      </c>
      <c r="J1390" s="2">
        <f>IF(GI_Report!$F$6="All",1,IF(E1390=GI_Report!$F$6,1,0))</f>
        <v>1</v>
      </c>
      <c r="K1390" s="2" t="str">
        <f>IF(AND(H1390=1,I1390=1,J1390=1),COUNTIFS($H$2:H1390,1,$I$2:I1390,1,$J$2:J1390,1),"")</f>
        <v/>
      </c>
    </row>
    <row r="1391" spans="1:11" ht="14.5" x14ac:dyDescent="0.35">
      <c r="A1391" s="2" t="s">
        <v>3451</v>
      </c>
      <c r="B1391" s="5">
        <v>46053</v>
      </c>
      <c r="C1391" s="2" t="s">
        <v>2029</v>
      </c>
      <c r="D1391" s="2" t="s">
        <v>249</v>
      </c>
      <c r="E1391" s="3" t="s">
        <v>250</v>
      </c>
      <c r="F1391" s="2">
        <v>10</v>
      </c>
      <c r="G1391" s="2" t="s">
        <v>121</v>
      </c>
      <c r="H1391" s="2">
        <f>IF(AND(B1391&gt;=GI_Report!$C$4,B1391&lt;=GI_Report!$E$4),1,0)</f>
        <v>0</v>
      </c>
      <c r="I1391" s="2">
        <f>IF(GI_Report!$C$6="All",1,IF(C1391=GI_Report!$C$6,1,0))</f>
        <v>1</v>
      </c>
      <c r="J1391" s="2">
        <f>IF(GI_Report!$F$6="All",1,IF(E1391=GI_Report!$F$6,1,0))</f>
        <v>1</v>
      </c>
      <c r="K1391" s="2" t="str">
        <f>IF(AND(H1391=1,I1391=1,J1391=1),COUNTIFS($H$2:H1391,1,$I$2:I1391,1,$J$2:J1391,1),"")</f>
        <v/>
      </c>
    </row>
    <row r="1392" spans="1:11" ht="14.5" x14ac:dyDescent="0.35">
      <c r="A1392" s="2" t="s">
        <v>3452</v>
      </c>
      <c r="B1392" s="5">
        <v>46180</v>
      </c>
      <c r="C1392" s="2" t="s">
        <v>2094</v>
      </c>
      <c r="D1392" s="2" t="s">
        <v>239</v>
      </c>
      <c r="E1392" s="3" t="s">
        <v>240</v>
      </c>
      <c r="F1392" s="2">
        <v>12</v>
      </c>
      <c r="G1392" s="2" t="s">
        <v>121</v>
      </c>
      <c r="H1392" s="2">
        <f>IF(AND(B1392&gt;=GI_Report!$C$4,B1392&lt;=GI_Report!$E$4),1,0)</f>
        <v>0</v>
      </c>
      <c r="I1392" s="2">
        <f>IF(GI_Report!$C$6="All",1,IF(C1392=GI_Report!$C$6,1,0))</f>
        <v>1</v>
      </c>
      <c r="J1392" s="2">
        <f>IF(GI_Report!$F$6="All",1,IF(E1392=GI_Report!$F$6,1,0))</f>
        <v>1</v>
      </c>
      <c r="K1392" s="2" t="str">
        <f>IF(AND(H1392=1,I1392=1,J1392=1),COUNTIFS($H$2:H1392,1,$I$2:I1392,1,$J$2:J1392,1),"")</f>
        <v/>
      </c>
    </row>
    <row r="1393" spans="1:11" ht="14.5" x14ac:dyDescent="0.35">
      <c r="A1393" s="2" t="s">
        <v>3453</v>
      </c>
      <c r="B1393" s="5">
        <v>46131</v>
      </c>
      <c r="C1393" s="2" t="s">
        <v>2143</v>
      </c>
      <c r="D1393" s="2" t="s">
        <v>299</v>
      </c>
      <c r="E1393" s="3" t="s">
        <v>300</v>
      </c>
      <c r="F1393" s="2">
        <v>20</v>
      </c>
      <c r="G1393" s="2" t="s">
        <v>262</v>
      </c>
      <c r="H1393" s="2">
        <f>IF(AND(B1393&gt;=GI_Report!$C$4,B1393&lt;=GI_Report!$E$4),1,0)</f>
        <v>0</v>
      </c>
      <c r="I1393" s="2">
        <f>IF(GI_Report!$C$6="All",1,IF(C1393=GI_Report!$C$6,1,0))</f>
        <v>1</v>
      </c>
      <c r="J1393" s="2">
        <f>IF(GI_Report!$F$6="All",1,IF(E1393=GI_Report!$F$6,1,0))</f>
        <v>1</v>
      </c>
      <c r="K1393" s="2" t="str">
        <f>IF(AND(H1393=1,I1393=1,J1393=1),COUNTIFS($H$2:H1393,1,$I$2:I1393,1,$J$2:J1393,1),"")</f>
        <v/>
      </c>
    </row>
    <row r="1394" spans="1:11" ht="14.5" x14ac:dyDescent="0.35">
      <c r="A1394" s="2" t="s">
        <v>3454</v>
      </c>
      <c r="B1394" s="5">
        <v>46094</v>
      </c>
      <c r="C1394" s="2" t="s">
        <v>2086</v>
      </c>
      <c r="D1394" s="2" t="s">
        <v>207</v>
      </c>
      <c r="E1394" s="3" t="s">
        <v>208</v>
      </c>
      <c r="F1394" s="2">
        <v>36</v>
      </c>
      <c r="G1394" s="2" t="s">
        <v>121</v>
      </c>
      <c r="H1394" s="2">
        <f>IF(AND(B1394&gt;=GI_Report!$C$4,B1394&lt;=GI_Report!$E$4),1,0)</f>
        <v>0</v>
      </c>
      <c r="I1394" s="2">
        <f>IF(GI_Report!$C$6="All",1,IF(C1394=GI_Report!$C$6,1,0))</f>
        <v>1</v>
      </c>
      <c r="J1394" s="2">
        <f>IF(GI_Report!$F$6="All",1,IF(E1394=GI_Report!$F$6,1,0))</f>
        <v>1</v>
      </c>
      <c r="K1394" s="2" t="str">
        <f>IF(AND(H1394=1,I1394=1,J1394=1),COUNTIFS($H$2:H1394,1,$I$2:I1394,1,$J$2:J1394,1),"")</f>
        <v/>
      </c>
    </row>
    <row r="1395" spans="1:11" ht="14.5" x14ac:dyDescent="0.35">
      <c r="A1395" s="2" t="s">
        <v>3455</v>
      </c>
      <c r="B1395" s="5">
        <v>46124</v>
      </c>
      <c r="C1395" s="2" t="s">
        <v>2246</v>
      </c>
      <c r="D1395" s="2" t="s">
        <v>106</v>
      </c>
      <c r="E1395" s="3" t="s">
        <v>107</v>
      </c>
      <c r="F1395" s="2">
        <v>15</v>
      </c>
      <c r="G1395" s="2" t="s">
        <v>15</v>
      </c>
      <c r="H1395" s="2">
        <f>IF(AND(B1395&gt;=GI_Report!$C$4,B1395&lt;=GI_Report!$E$4),1,0)</f>
        <v>0</v>
      </c>
      <c r="I1395" s="2">
        <f>IF(GI_Report!$C$6="All",1,IF(C1395=GI_Report!$C$6,1,0))</f>
        <v>1</v>
      </c>
      <c r="J1395" s="2">
        <f>IF(GI_Report!$F$6="All",1,IF(E1395=GI_Report!$F$6,1,0))</f>
        <v>1</v>
      </c>
      <c r="K1395" s="2" t="str">
        <f>IF(AND(H1395=1,I1395=1,J1395=1),COUNTIFS($H$2:H1395,1,$I$2:I1395,1,$J$2:J1395,1),"")</f>
        <v/>
      </c>
    </row>
    <row r="1396" spans="1:11" ht="14.5" x14ac:dyDescent="0.35">
      <c r="A1396" s="2" t="s">
        <v>3456</v>
      </c>
      <c r="B1396" s="5">
        <v>46127</v>
      </c>
      <c r="C1396" s="2" t="s">
        <v>2322</v>
      </c>
      <c r="D1396" s="2" t="s">
        <v>154</v>
      </c>
      <c r="E1396" s="3" t="s">
        <v>155</v>
      </c>
      <c r="F1396" s="2">
        <v>15</v>
      </c>
      <c r="G1396" s="2" t="s">
        <v>121</v>
      </c>
      <c r="H1396" s="2">
        <f>IF(AND(B1396&gt;=GI_Report!$C$4,B1396&lt;=GI_Report!$E$4),1,0)</f>
        <v>0</v>
      </c>
      <c r="I1396" s="2">
        <f>IF(GI_Report!$C$6="All",1,IF(C1396=GI_Report!$C$6,1,0))</f>
        <v>1</v>
      </c>
      <c r="J1396" s="2">
        <f>IF(GI_Report!$F$6="All",1,IF(E1396=GI_Report!$F$6,1,0))</f>
        <v>1</v>
      </c>
      <c r="K1396" s="2" t="str">
        <f>IF(AND(H1396=1,I1396=1,J1396=1),COUNTIFS($H$2:H1396,1,$I$2:I1396,1,$J$2:J1396,1),"")</f>
        <v/>
      </c>
    </row>
    <row r="1397" spans="1:11" ht="14.5" x14ac:dyDescent="0.35">
      <c r="A1397" s="2" t="s">
        <v>3457</v>
      </c>
      <c r="B1397" s="5">
        <v>46165</v>
      </c>
      <c r="C1397" s="2" t="s">
        <v>1998</v>
      </c>
      <c r="D1397" s="2" t="s">
        <v>17</v>
      </c>
      <c r="E1397" s="3" t="s">
        <v>18</v>
      </c>
      <c r="F1397" s="2">
        <v>5</v>
      </c>
      <c r="G1397" s="2" t="s">
        <v>15</v>
      </c>
      <c r="H1397" s="2">
        <f>IF(AND(B1397&gt;=GI_Report!$C$4,B1397&lt;=GI_Report!$E$4),1,0)</f>
        <v>0</v>
      </c>
      <c r="I1397" s="2">
        <f>IF(GI_Report!$C$6="All",1,IF(C1397=GI_Report!$C$6,1,0))</f>
        <v>1</v>
      </c>
      <c r="J1397" s="2">
        <f>IF(GI_Report!$F$6="All",1,IF(E1397=GI_Report!$F$6,1,0))</f>
        <v>1</v>
      </c>
      <c r="K1397" s="2" t="str">
        <f>IF(AND(H1397=1,I1397=1,J1397=1),COUNTIFS($H$2:H1397,1,$I$2:I1397,1,$J$2:J1397,1),"")</f>
        <v/>
      </c>
    </row>
    <row r="1398" spans="1:11" ht="14.5" x14ac:dyDescent="0.35">
      <c r="A1398" s="2" t="s">
        <v>3458</v>
      </c>
      <c r="B1398" s="5">
        <v>46068</v>
      </c>
      <c r="C1398" s="2" t="s">
        <v>2324</v>
      </c>
      <c r="D1398" s="2" t="s">
        <v>373</v>
      </c>
      <c r="E1398" s="3" t="s">
        <v>374</v>
      </c>
      <c r="F1398" s="2">
        <v>5</v>
      </c>
      <c r="G1398" s="2" t="s">
        <v>121</v>
      </c>
      <c r="H1398" s="2">
        <f>IF(AND(B1398&gt;=GI_Report!$C$4,B1398&lt;=GI_Report!$E$4),1,0)</f>
        <v>1</v>
      </c>
      <c r="I1398" s="2">
        <f>IF(GI_Report!$C$6="All",1,IF(C1398=GI_Report!$C$6,1,0))</f>
        <v>1</v>
      </c>
      <c r="J1398" s="2">
        <f>IF(GI_Report!$F$6="All",1,IF(E1398=GI_Report!$F$6,1,0))</f>
        <v>1</v>
      </c>
      <c r="K1398" s="2">
        <f>IF(AND(H1398=1,I1398=1,J1398=1),COUNTIFS($H$2:H1398,1,$I$2:I1398,1,$J$2:J1398,1),"")</f>
        <v>209</v>
      </c>
    </row>
    <row r="1399" spans="1:11" ht="14.5" x14ac:dyDescent="0.35">
      <c r="A1399" s="2" t="s">
        <v>3459</v>
      </c>
      <c r="B1399" s="5">
        <v>46200</v>
      </c>
      <c r="C1399" s="2" t="s">
        <v>1989</v>
      </c>
      <c r="D1399" s="2" t="s">
        <v>130</v>
      </c>
      <c r="E1399" s="3" t="s">
        <v>131</v>
      </c>
      <c r="F1399" s="2">
        <v>48</v>
      </c>
      <c r="G1399" s="2" t="s">
        <v>121</v>
      </c>
      <c r="H1399" s="2">
        <f>IF(AND(B1399&gt;=GI_Report!$C$4,B1399&lt;=GI_Report!$E$4),1,0)</f>
        <v>0</v>
      </c>
      <c r="I1399" s="2">
        <f>IF(GI_Report!$C$6="All",1,IF(C1399=GI_Report!$C$6,1,0))</f>
        <v>1</v>
      </c>
      <c r="J1399" s="2">
        <f>IF(GI_Report!$F$6="All",1,IF(E1399=GI_Report!$F$6,1,0))</f>
        <v>1</v>
      </c>
      <c r="K1399" s="2" t="str">
        <f>IF(AND(H1399=1,I1399=1,J1399=1),COUNTIFS($H$2:H1399,1,$I$2:I1399,1,$J$2:J1399,1),"")</f>
        <v/>
      </c>
    </row>
    <row r="1400" spans="1:11" ht="14.5" x14ac:dyDescent="0.35">
      <c r="A1400" s="2" t="s">
        <v>3460</v>
      </c>
      <c r="B1400" s="5">
        <v>46108</v>
      </c>
      <c r="C1400" s="2" t="s">
        <v>2070</v>
      </c>
      <c r="D1400" s="2" t="s">
        <v>311</v>
      </c>
      <c r="E1400" s="3" t="s">
        <v>312</v>
      </c>
      <c r="F1400" s="2">
        <v>24</v>
      </c>
      <c r="G1400" s="2" t="s">
        <v>15</v>
      </c>
      <c r="H1400" s="2">
        <f>IF(AND(B1400&gt;=GI_Report!$C$4,B1400&lt;=GI_Report!$E$4),1,0)</f>
        <v>0</v>
      </c>
      <c r="I1400" s="2">
        <f>IF(GI_Report!$C$6="All",1,IF(C1400=GI_Report!$C$6,1,0))</f>
        <v>1</v>
      </c>
      <c r="J1400" s="2">
        <f>IF(GI_Report!$F$6="All",1,IF(E1400=GI_Report!$F$6,1,0))</f>
        <v>1</v>
      </c>
      <c r="K1400" s="2" t="str">
        <f>IF(AND(H1400=1,I1400=1,J1400=1),COUNTIFS($H$2:H1400,1,$I$2:I1400,1,$J$2:J1400,1),"")</f>
        <v/>
      </c>
    </row>
    <row r="1401" spans="1:11" ht="14.5" x14ac:dyDescent="0.35">
      <c r="A1401" s="2" t="s">
        <v>3461</v>
      </c>
      <c r="B1401" s="5">
        <v>46110</v>
      </c>
      <c r="C1401" s="2" t="s">
        <v>2099</v>
      </c>
      <c r="D1401" s="2" t="s">
        <v>367</v>
      </c>
      <c r="E1401" s="3" t="s">
        <v>368</v>
      </c>
      <c r="F1401" s="2">
        <v>12</v>
      </c>
      <c r="G1401" s="2" t="s">
        <v>15</v>
      </c>
      <c r="H1401" s="2">
        <f>IF(AND(B1401&gt;=GI_Report!$C$4,B1401&lt;=GI_Report!$E$4),1,0)</f>
        <v>0</v>
      </c>
      <c r="I1401" s="2">
        <f>IF(GI_Report!$C$6="All",1,IF(C1401=GI_Report!$C$6,1,0))</f>
        <v>1</v>
      </c>
      <c r="J1401" s="2">
        <f>IF(GI_Report!$F$6="All",1,IF(E1401=GI_Report!$F$6,1,0))</f>
        <v>1</v>
      </c>
      <c r="K1401" s="2" t="str">
        <f>IF(AND(H1401=1,I1401=1,J1401=1),COUNTIFS($H$2:H1401,1,$I$2:I1401,1,$J$2:J1401,1),"")</f>
        <v/>
      </c>
    </row>
    <row r="1402" spans="1:11" ht="14.5" x14ac:dyDescent="0.35">
      <c r="A1402" s="2" t="s">
        <v>3462</v>
      </c>
      <c r="B1402" s="5">
        <v>46034</v>
      </c>
      <c r="C1402" s="2" t="s">
        <v>2025</v>
      </c>
      <c r="D1402" s="2" t="s">
        <v>343</v>
      </c>
      <c r="E1402" s="3" t="s">
        <v>344</v>
      </c>
      <c r="F1402" s="2">
        <v>5</v>
      </c>
      <c r="G1402" s="2" t="s">
        <v>15</v>
      </c>
      <c r="H1402" s="2">
        <f>IF(AND(B1402&gt;=GI_Report!$C$4,B1402&lt;=GI_Report!$E$4),1,0)</f>
        <v>0</v>
      </c>
      <c r="I1402" s="2">
        <f>IF(GI_Report!$C$6="All",1,IF(C1402=GI_Report!$C$6,1,0))</f>
        <v>1</v>
      </c>
      <c r="J1402" s="2">
        <f>IF(GI_Report!$F$6="All",1,IF(E1402=GI_Report!$F$6,1,0))</f>
        <v>1</v>
      </c>
      <c r="K1402" s="2" t="str">
        <f>IF(AND(H1402=1,I1402=1,J1402=1),COUNTIFS($H$2:H1402,1,$I$2:I1402,1,$J$2:J1402,1),"")</f>
        <v/>
      </c>
    </row>
    <row r="1403" spans="1:11" ht="14.5" x14ac:dyDescent="0.35">
      <c r="A1403" s="2" t="s">
        <v>3463</v>
      </c>
      <c r="B1403" s="5">
        <v>46135</v>
      </c>
      <c r="C1403" s="2" t="s">
        <v>2182</v>
      </c>
      <c r="D1403" s="2" t="s">
        <v>164</v>
      </c>
      <c r="E1403" s="3" t="s">
        <v>165</v>
      </c>
      <c r="F1403" s="2">
        <v>24</v>
      </c>
      <c r="G1403" s="2" t="s">
        <v>121</v>
      </c>
      <c r="H1403" s="2">
        <f>IF(AND(B1403&gt;=GI_Report!$C$4,B1403&lt;=GI_Report!$E$4),1,0)</f>
        <v>0</v>
      </c>
      <c r="I1403" s="2">
        <f>IF(GI_Report!$C$6="All",1,IF(C1403=GI_Report!$C$6,1,0))</f>
        <v>1</v>
      </c>
      <c r="J1403" s="2">
        <f>IF(GI_Report!$F$6="All",1,IF(E1403=GI_Report!$F$6,1,0))</f>
        <v>1</v>
      </c>
      <c r="K1403" s="2" t="str">
        <f>IF(AND(H1403=1,I1403=1,J1403=1),COUNTIFS($H$2:H1403,1,$I$2:I1403,1,$J$2:J1403,1),"")</f>
        <v/>
      </c>
    </row>
    <row r="1404" spans="1:11" ht="14.5" x14ac:dyDescent="0.35">
      <c r="A1404" s="2" t="s">
        <v>3464</v>
      </c>
      <c r="B1404" s="5">
        <v>46162</v>
      </c>
      <c r="C1404" s="2" t="s">
        <v>1991</v>
      </c>
      <c r="D1404" s="2" t="s">
        <v>31</v>
      </c>
      <c r="E1404" s="3" t="s">
        <v>32</v>
      </c>
      <c r="F1404" s="2">
        <v>12</v>
      </c>
      <c r="G1404" s="2" t="s">
        <v>15</v>
      </c>
      <c r="H1404" s="2">
        <f>IF(AND(B1404&gt;=GI_Report!$C$4,B1404&lt;=GI_Report!$E$4),1,0)</f>
        <v>0</v>
      </c>
      <c r="I1404" s="2">
        <f>IF(GI_Report!$C$6="All",1,IF(C1404=GI_Report!$C$6,1,0))</f>
        <v>1</v>
      </c>
      <c r="J1404" s="2">
        <f>IF(GI_Report!$F$6="All",1,IF(E1404=GI_Report!$F$6,1,0))</f>
        <v>1</v>
      </c>
      <c r="K1404" s="2" t="str">
        <f>IF(AND(H1404=1,I1404=1,J1404=1),COUNTIFS($H$2:H1404,1,$I$2:I1404,1,$J$2:J1404,1),"")</f>
        <v/>
      </c>
    </row>
    <row r="1405" spans="1:11" ht="14.5" x14ac:dyDescent="0.35">
      <c r="A1405" s="2" t="s">
        <v>3465</v>
      </c>
      <c r="B1405" s="5">
        <v>46041</v>
      </c>
      <c r="C1405" s="2" t="s">
        <v>2078</v>
      </c>
      <c r="D1405" s="2" t="s">
        <v>389</v>
      </c>
      <c r="E1405" s="3" t="s">
        <v>390</v>
      </c>
      <c r="F1405" s="2">
        <v>5</v>
      </c>
      <c r="G1405" s="2" t="s">
        <v>121</v>
      </c>
      <c r="H1405" s="2">
        <f>IF(AND(B1405&gt;=GI_Report!$C$4,B1405&lt;=GI_Report!$E$4),1,0)</f>
        <v>0</v>
      </c>
      <c r="I1405" s="2">
        <f>IF(GI_Report!$C$6="All",1,IF(C1405=GI_Report!$C$6,1,0))</f>
        <v>1</v>
      </c>
      <c r="J1405" s="2">
        <f>IF(GI_Report!$F$6="All",1,IF(E1405=GI_Report!$F$6,1,0))</f>
        <v>1</v>
      </c>
      <c r="K1405" s="2" t="str">
        <f>IF(AND(H1405=1,I1405=1,J1405=1),COUNTIFS($H$2:H1405,1,$I$2:I1405,1,$J$2:J1405,1),"")</f>
        <v/>
      </c>
    </row>
    <row r="1406" spans="1:11" ht="14.5" x14ac:dyDescent="0.35">
      <c r="A1406" s="2" t="s">
        <v>3466</v>
      </c>
      <c r="B1406" s="5">
        <v>46173</v>
      </c>
      <c r="C1406" s="2" t="s">
        <v>2014</v>
      </c>
      <c r="D1406" s="2" t="s">
        <v>284</v>
      </c>
      <c r="E1406" s="3" t="s">
        <v>285</v>
      </c>
      <c r="F1406" s="2">
        <v>48</v>
      </c>
      <c r="G1406" s="2" t="s">
        <v>262</v>
      </c>
      <c r="H1406" s="2">
        <f>IF(AND(B1406&gt;=GI_Report!$C$4,B1406&lt;=GI_Report!$E$4),1,0)</f>
        <v>0</v>
      </c>
      <c r="I1406" s="2">
        <f>IF(GI_Report!$C$6="All",1,IF(C1406=GI_Report!$C$6,1,0))</f>
        <v>1</v>
      </c>
      <c r="J1406" s="2">
        <f>IF(GI_Report!$F$6="All",1,IF(E1406=GI_Report!$F$6,1,0))</f>
        <v>1</v>
      </c>
      <c r="K1406" s="2" t="str">
        <f>IF(AND(H1406=1,I1406=1,J1406=1),COUNTIFS($H$2:H1406,1,$I$2:I1406,1,$J$2:J1406,1),"")</f>
        <v/>
      </c>
    </row>
    <row r="1407" spans="1:11" ht="14.5" x14ac:dyDescent="0.35">
      <c r="A1407" s="2" t="s">
        <v>3467</v>
      </c>
      <c r="B1407" s="5">
        <v>46029</v>
      </c>
      <c r="C1407" s="2" t="s">
        <v>2262</v>
      </c>
      <c r="D1407" s="2" t="s">
        <v>39</v>
      </c>
      <c r="E1407" s="3" t="s">
        <v>40</v>
      </c>
      <c r="F1407" s="2">
        <v>15</v>
      </c>
      <c r="G1407" s="2" t="s">
        <v>15</v>
      </c>
      <c r="H1407" s="2">
        <f>IF(AND(B1407&gt;=GI_Report!$C$4,B1407&lt;=GI_Report!$E$4),1,0)</f>
        <v>0</v>
      </c>
      <c r="I1407" s="2">
        <f>IF(GI_Report!$C$6="All",1,IF(C1407=GI_Report!$C$6,1,0))</f>
        <v>1</v>
      </c>
      <c r="J1407" s="2">
        <f>IF(GI_Report!$F$6="All",1,IF(E1407=GI_Report!$F$6,1,0))</f>
        <v>1</v>
      </c>
      <c r="K1407" s="2" t="str">
        <f>IF(AND(H1407=1,I1407=1,J1407=1),COUNTIFS($H$2:H1407,1,$I$2:I1407,1,$J$2:J1407,1),"")</f>
        <v/>
      </c>
    </row>
    <row r="1408" spans="1:11" ht="14.5" x14ac:dyDescent="0.35">
      <c r="A1408" s="2" t="s">
        <v>3468</v>
      </c>
      <c r="B1408" s="5">
        <v>46142</v>
      </c>
      <c r="C1408" s="2" t="s">
        <v>2060</v>
      </c>
      <c r="D1408" s="2" t="s">
        <v>225</v>
      </c>
      <c r="E1408" s="3" t="s">
        <v>226</v>
      </c>
      <c r="F1408" s="2">
        <v>36</v>
      </c>
      <c r="G1408" s="2" t="s">
        <v>121</v>
      </c>
      <c r="H1408" s="2">
        <f>IF(AND(B1408&gt;=GI_Report!$C$4,B1408&lt;=GI_Report!$E$4),1,0)</f>
        <v>0</v>
      </c>
      <c r="I1408" s="2">
        <f>IF(GI_Report!$C$6="All",1,IF(C1408=GI_Report!$C$6,1,0))</f>
        <v>1</v>
      </c>
      <c r="J1408" s="2">
        <f>IF(GI_Report!$F$6="All",1,IF(E1408=GI_Report!$F$6,1,0))</f>
        <v>1</v>
      </c>
      <c r="K1408" s="2" t="str">
        <f>IF(AND(H1408=1,I1408=1,J1408=1),COUNTIFS($H$2:H1408,1,$I$2:I1408,1,$J$2:J1408,1),"")</f>
        <v/>
      </c>
    </row>
    <row r="1409" spans="1:11" ht="14.5" x14ac:dyDescent="0.35">
      <c r="A1409" s="2" t="s">
        <v>3469</v>
      </c>
      <c r="B1409" s="5">
        <v>46062</v>
      </c>
      <c r="C1409" s="2" t="s">
        <v>2319</v>
      </c>
      <c r="D1409" s="2" t="s">
        <v>52</v>
      </c>
      <c r="E1409" s="3" t="s">
        <v>53</v>
      </c>
      <c r="F1409" s="2">
        <v>24</v>
      </c>
      <c r="G1409" s="2" t="s">
        <v>15</v>
      </c>
      <c r="H1409" s="2">
        <f>IF(AND(B1409&gt;=GI_Report!$C$4,B1409&lt;=GI_Report!$E$4),1,0)</f>
        <v>1</v>
      </c>
      <c r="I1409" s="2">
        <f>IF(GI_Report!$C$6="All",1,IF(C1409=GI_Report!$C$6,1,0))</f>
        <v>1</v>
      </c>
      <c r="J1409" s="2">
        <f>IF(GI_Report!$F$6="All",1,IF(E1409=GI_Report!$F$6,1,0))</f>
        <v>1</v>
      </c>
      <c r="K1409" s="2">
        <f>IF(AND(H1409=1,I1409=1,J1409=1),COUNTIFS($H$2:H1409,1,$I$2:I1409,1,$J$2:J1409,1),"")</f>
        <v>210</v>
      </c>
    </row>
    <row r="1410" spans="1:11" ht="14.5" x14ac:dyDescent="0.35">
      <c r="A1410" s="2" t="s">
        <v>3470</v>
      </c>
      <c r="B1410" s="5">
        <v>46085</v>
      </c>
      <c r="C1410" s="2" t="s">
        <v>2191</v>
      </c>
      <c r="D1410" s="2" t="s">
        <v>207</v>
      </c>
      <c r="E1410" s="3" t="s">
        <v>208</v>
      </c>
      <c r="F1410" s="2">
        <v>30</v>
      </c>
      <c r="G1410" s="2" t="s">
        <v>121</v>
      </c>
      <c r="H1410" s="2">
        <f>IF(AND(B1410&gt;=GI_Report!$C$4,B1410&lt;=GI_Report!$E$4),1,0)</f>
        <v>0</v>
      </c>
      <c r="I1410" s="2">
        <f>IF(GI_Report!$C$6="All",1,IF(C1410=GI_Report!$C$6,1,0))</f>
        <v>1</v>
      </c>
      <c r="J1410" s="2">
        <f>IF(GI_Report!$F$6="All",1,IF(E1410=GI_Report!$F$6,1,0))</f>
        <v>1</v>
      </c>
      <c r="K1410" s="2" t="str">
        <f>IF(AND(H1410=1,I1410=1,J1410=1),COUNTIFS($H$2:H1410,1,$I$2:I1410,1,$J$2:J1410,1),"")</f>
        <v/>
      </c>
    </row>
    <row r="1411" spans="1:11" ht="14.5" x14ac:dyDescent="0.35">
      <c r="A1411" s="2" t="s">
        <v>3471</v>
      </c>
      <c r="B1411" s="5">
        <v>46197</v>
      </c>
      <c r="C1411" s="2" t="s">
        <v>2021</v>
      </c>
      <c r="D1411" s="2" t="s">
        <v>52</v>
      </c>
      <c r="E1411" s="3" t="s">
        <v>53</v>
      </c>
      <c r="F1411" s="2">
        <v>36</v>
      </c>
      <c r="G1411" s="2" t="s">
        <v>15</v>
      </c>
      <c r="H1411" s="2">
        <f>IF(AND(B1411&gt;=GI_Report!$C$4,B1411&lt;=GI_Report!$E$4),1,0)</f>
        <v>0</v>
      </c>
      <c r="I1411" s="2">
        <f>IF(GI_Report!$C$6="All",1,IF(C1411=GI_Report!$C$6,1,0))</f>
        <v>1</v>
      </c>
      <c r="J1411" s="2">
        <f>IF(GI_Report!$F$6="All",1,IF(E1411=GI_Report!$F$6,1,0))</f>
        <v>1</v>
      </c>
      <c r="K1411" s="2" t="str">
        <f>IF(AND(H1411=1,I1411=1,J1411=1),COUNTIFS($H$2:H1411,1,$I$2:I1411,1,$J$2:J1411,1),"")</f>
        <v/>
      </c>
    </row>
    <row r="1412" spans="1:11" ht="14.5" x14ac:dyDescent="0.35">
      <c r="A1412" s="2" t="s">
        <v>3472</v>
      </c>
      <c r="B1412" s="5">
        <v>46124</v>
      </c>
      <c r="C1412" s="2" t="s">
        <v>2010</v>
      </c>
      <c r="D1412" s="2" t="s">
        <v>369</v>
      </c>
      <c r="E1412" s="3" t="s">
        <v>370</v>
      </c>
      <c r="F1412" s="2">
        <v>5</v>
      </c>
      <c r="G1412" s="2" t="s">
        <v>121</v>
      </c>
      <c r="H1412" s="2">
        <f>IF(AND(B1412&gt;=GI_Report!$C$4,B1412&lt;=GI_Report!$E$4),1,0)</f>
        <v>0</v>
      </c>
      <c r="I1412" s="2">
        <f>IF(GI_Report!$C$6="All",1,IF(C1412=GI_Report!$C$6,1,0))</f>
        <v>1</v>
      </c>
      <c r="J1412" s="2">
        <f>IF(GI_Report!$F$6="All",1,IF(E1412=GI_Report!$F$6,1,0))</f>
        <v>1</v>
      </c>
      <c r="K1412" s="2" t="str">
        <f>IF(AND(H1412=1,I1412=1,J1412=1),COUNTIFS($H$2:H1412,1,$I$2:I1412,1,$J$2:J1412,1),"")</f>
        <v/>
      </c>
    </row>
    <row r="1413" spans="1:11" ht="14.5" x14ac:dyDescent="0.35">
      <c r="A1413" s="2" t="s">
        <v>3473</v>
      </c>
      <c r="B1413" s="5">
        <v>46085</v>
      </c>
      <c r="C1413" s="2" t="s">
        <v>2154</v>
      </c>
      <c r="D1413" s="2" t="s">
        <v>212</v>
      </c>
      <c r="E1413" s="3" t="s">
        <v>213</v>
      </c>
      <c r="F1413" s="2">
        <v>60</v>
      </c>
      <c r="G1413" s="2" t="s">
        <v>121</v>
      </c>
      <c r="H1413" s="2">
        <f>IF(AND(B1413&gt;=GI_Report!$C$4,B1413&lt;=GI_Report!$E$4),1,0)</f>
        <v>0</v>
      </c>
      <c r="I1413" s="2">
        <f>IF(GI_Report!$C$6="All",1,IF(C1413=GI_Report!$C$6,1,0))</f>
        <v>1</v>
      </c>
      <c r="J1413" s="2">
        <f>IF(GI_Report!$F$6="All",1,IF(E1413=GI_Report!$F$6,1,0))</f>
        <v>1</v>
      </c>
      <c r="K1413" s="2" t="str">
        <f>IF(AND(H1413=1,I1413=1,J1413=1),COUNTIFS($H$2:H1413,1,$I$2:I1413,1,$J$2:J1413,1),"")</f>
        <v/>
      </c>
    </row>
    <row r="1414" spans="1:11" ht="14.5" x14ac:dyDescent="0.35">
      <c r="A1414" s="2" t="s">
        <v>3474</v>
      </c>
      <c r="B1414" s="5">
        <v>46159</v>
      </c>
      <c r="C1414" s="2" t="s">
        <v>2045</v>
      </c>
      <c r="D1414" s="2" t="s">
        <v>387</v>
      </c>
      <c r="E1414" s="3" t="s">
        <v>388</v>
      </c>
      <c r="F1414" s="2">
        <v>15</v>
      </c>
      <c r="G1414" s="2" t="s">
        <v>121</v>
      </c>
      <c r="H1414" s="2">
        <f>IF(AND(B1414&gt;=GI_Report!$C$4,B1414&lt;=GI_Report!$E$4),1,0)</f>
        <v>0</v>
      </c>
      <c r="I1414" s="2">
        <f>IF(GI_Report!$C$6="All",1,IF(C1414=GI_Report!$C$6,1,0))</f>
        <v>1</v>
      </c>
      <c r="J1414" s="2">
        <f>IF(GI_Report!$F$6="All",1,IF(E1414=GI_Report!$F$6,1,0))</f>
        <v>1</v>
      </c>
      <c r="K1414" s="2" t="str">
        <f>IF(AND(H1414=1,I1414=1,J1414=1),COUNTIFS($H$2:H1414,1,$I$2:I1414,1,$J$2:J1414,1),"")</f>
        <v/>
      </c>
    </row>
    <row r="1415" spans="1:11" ht="14.5" x14ac:dyDescent="0.35">
      <c r="A1415" s="2" t="s">
        <v>3475</v>
      </c>
      <c r="B1415" s="5">
        <v>46062</v>
      </c>
      <c r="C1415" s="2" t="s">
        <v>2135</v>
      </c>
      <c r="D1415" s="2" t="s">
        <v>198</v>
      </c>
      <c r="E1415" s="3" t="s">
        <v>199</v>
      </c>
      <c r="F1415" s="2">
        <v>15</v>
      </c>
      <c r="G1415" s="2" t="s">
        <v>121</v>
      </c>
      <c r="H1415" s="2">
        <f>IF(AND(B1415&gt;=GI_Report!$C$4,B1415&lt;=GI_Report!$E$4),1,0)</f>
        <v>1</v>
      </c>
      <c r="I1415" s="2">
        <f>IF(GI_Report!$C$6="All",1,IF(C1415=GI_Report!$C$6,1,0))</f>
        <v>1</v>
      </c>
      <c r="J1415" s="2">
        <f>IF(GI_Report!$F$6="All",1,IF(E1415=GI_Report!$F$6,1,0))</f>
        <v>1</v>
      </c>
      <c r="K1415" s="2">
        <f>IF(AND(H1415=1,I1415=1,J1415=1),COUNTIFS($H$2:H1415,1,$I$2:I1415,1,$J$2:J1415,1),"")</f>
        <v>211</v>
      </c>
    </row>
    <row r="1416" spans="1:11" ht="14.5" x14ac:dyDescent="0.35">
      <c r="A1416" s="2" t="s">
        <v>3476</v>
      </c>
      <c r="B1416" s="5">
        <v>46198</v>
      </c>
      <c r="C1416" s="2" t="s">
        <v>2099</v>
      </c>
      <c r="D1416" s="2" t="s">
        <v>17</v>
      </c>
      <c r="E1416" s="3" t="s">
        <v>18</v>
      </c>
      <c r="F1416" s="2">
        <v>48</v>
      </c>
      <c r="G1416" s="2" t="s">
        <v>15</v>
      </c>
      <c r="H1416" s="2">
        <f>IF(AND(B1416&gt;=GI_Report!$C$4,B1416&lt;=GI_Report!$E$4),1,0)</f>
        <v>0</v>
      </c>
      <c r="I1416" s="2">
        <f>IF(GI_Report!$C$6="All",1,IF(C1416=GI_Report!$C$6,1,0))</f>
        <v>1</v>
      </c>
      <c r="J1416" s="2">
        <f>IF(GI_Report!$F$6="All",1,IF(E1416=GI_Report!$F$6,1,0))</f>
        <v>1</v>
      </c>
      <c r="K1416" s="2" t="str">
        <f>IF(AND(H1416=1,I1416=1,J1416=1),COUNTIFS($H$2:H1416,1,$I$2:I1416,1,$J$2:J1416,1),"")</f>
        <v/>
      </c>
    </row>
    <row r="1417" spans="1:11" ht="14.5" x14ac:dyDescent="0.35">
      <c r="A1417" s="2" t="s">
        <v>3477</v>
      </c>
      <c r="B1417" s="5">
        <v>46129</v>
      </c>
      <c r="C1417" s="2" t="s">
        <v>2281</v>
      </c>
      <c r="D1417" s="2" t="s">
        <v>314</v>
      </c>
      <c r="E1417" s="3" t="s">
        <v>315</v>
      </c>
      <c r="F1417" s="2">
        <v>15</v>
      </c>
      <c r="G1417" s="2" t="s">
        <v>15</v>
      </c>
      <c r="H1417" s="2">
        <f>IF(AND(B1417&gt;=GI_Report!$C$4,B1417&lt;=GI_Report!$E$4),1,0)</f>
        <v>0</v>
      </c>
      <c r="I1417" s="2">
        <f>IF(GI_Report!$C$6="All",1,IF(C1417=GI_Report!$C$6,1,0))</f>
        <v>1</v>
      </c>
      <c r="J1417" s="2">
        <f>IF(GI_Report!$F$6="All",1,IF(E1417=GI_Report!$F$6,1,0))</f>
        <v>1</v>
      </c>
      <c r="K1417" s="2" t="str">
        <f>IF(AND(H1417=1,I1417=1,J1417=1),COUNTIFS($H$2:H1417,1,$I$2:I1417,1,$J$2:J1417,1),"")</f>
        <v/>
      </c>
    </row>
    <row r="1418" spans="1:11" ht="14.5" x14ac:dyDescent="0.35">
      <c r="A1418" s="2" t="s">
        <v>3478</v>
      </c>
      <c r="B1418" s="5">
        <v>46135</v>
      </c>
      <c r="C1418" s="2" t="s">
        <v>2158</v>
      </c>
      <c r="D1418" s="2" t="s">
        <v>452</v>
      </c>
      <c r="E1418" s="3" t="s">
        <v>453</v>
      </c>
      <c r="F1418" s="2">
        <v>30</v>
      </c>
      <c r="G1418" s="2" t="s">
        <v>121</v>
      </c>
      <c r="H1418" s="2">
        <f>IF(AND(B1418&gt;=GI_Report!$C$4,B1418&lt;=GI_Report!$E$4),1,0)</f>
        <v>0</v>
      </c>
      <c r="I1418" s="2">
        <f>IF(GI_Report!$C$6="All",1,IF(C1418=GI_Report!$C$6,1,0))</f>
        <v>1</v>
      </c>
      <c r="J1418" s="2">
        <f>IF(GI_Report!$F$6="All",1,IF(E1418=GI_Report!$F$6,1,0))</f>
        <v>1</v>
      </c>
      <c r="K1418" s="2" t="str">
        <f>IF(AND(H1418=1,I1418=1,J1418=1),COUNTIFS($H$2:H1418,1,$I$2:I1418,1,$J$2:J1418,1),"")</f>
        <v/>
      </c>
    </row>
    <row r="1419" spans="1:11" ht="14.5" x14ac:dyDescent="0.35">
      <c r="A1419" s="2" t="s">
        <v>3479</v>
      </c>
      <c r="B1419" s="5">
        <v>46126</v>
      </c>
      <c r="C1419" s="2" t="s">
        <v>2094</v>
      </c>
      <c r="D1419" s="2" t="s">
        <v>472</v>
      </c>
      <c r="E1419" s="3" t="s">
        <v>473</v>
      </c>
      <c r="F1419" s="2">
        <v>30</v>
      </c>
      <c r="G1419" s="2" t="s">
        <v>121</v>
      </c>
      <c r="H1419" s="2">
        <f>IF(AND(B1419&gt;=GI_Report!$C$4,B1419&lt;=GI_Report!$E$4),1,0)</f>
        <v>0</v>
      </c>
      <c r="I1419" s="2">
        <f>IF(GI_Report!$C$6="All",1,IF(C1419=GI_Report!$C$6,1,0))</f>
        <v>1</v>
      </c>
      <c r="J1419" s="2">
        <f>IF(GI_Report!$F$6="All",1,IF(E1419=GI_Report!$F$6,1,0))</f>
        <v>1</v>
      </c>
      <c r="K1419" s="2" t="str">
        <f>IF(AND(H1419=1,I1419=1,J1419=1),COUNTIFS($H$2:H1419,1,$I$2:I1419,1,$J$2:J1419,1),"")</f>
        <v/>
      </c>
    </row>
    <row r="1420" spans="1:11" ht="14.5" x14ac:dyDescent="0.35">
      <c r="A1420" s="2" t="s">
        <v>3480</v>
      </c>
      <c r="B1420" s="5">
        <v>46156</v>
      </c>
      <c r="C1420" s="2" t="s">
        <v>2257</v>
      </c>
      <c r="D1420" s="2" t="s">
        <v>429</v>
      </c>
      <c r="E1420" s="3" t="s">
        <v>430</v>
      </c>
      <c r="F1420" s="2">
        <v>20</v>
      </c>
      <c r="G1420" s="2" t="s">
        <v>121</v>
      </c>
      <c r="H1420" s="2">
        <f>IF(AND(B1420&gt;=GI_Report!$C$4,B1420&lt;=GI_Report!$E$4),1,0)</f>
        <v>0</v>
      </c>
      <c r="I1420" s="2">
        <f>IF(GI_Report!$C$6="All",1,IF(C1420=GI_Report!$C$6,1,0))</f>
        <v>1</v>
      </c>
      <c r="J1420" s="2">
        <f>IF(GI_Report!$F$6="All",1,IF(E1420=GI_Report!$F$6,1,0))</f>
        <v>1</v>
      </c>
      <c r="K1420" s="2" t="str">
        <f>IF(AND(H1420=1,I1420=1,J1420=1),COUNTIFS($H$2:H1420,1,$I$2:I1420,1,$J$2:J1420,1),"")</f>
        <v/>
      </c>
    </row>
    <row r="1421" spans="1:11" ht="14.5" x14ac:dyDescent="0.35">
      <c r="A1421" s="2" t="s">
        <v>3481</v>
      </c>
      <c r="B1421" s="5">
        <v>46122</v>
      </c>
      <c r="C1421" s="2" t="s">
        <v>2037</v>
      </c>
      <c r="D1421" s="2" t="s">
        <v>237</v>
      </c>
      <c r="E1421" s="3" t="s">
        <v>238</v>
      </c>
      <c r="F1421" s="2">
        <v>30</v>
      </c>
      <c r="G1421" s="2" t="s">
        <v>121</v>
      </c>
      <c r="H1421" s="2">
        <f>IF(AND(B1421&gt;=GI_Report!$C$4,B1421&lt;=GI_Report!$E$4),1,0)</f>
        <v>0</v>
      </c>
      <c r="I1421" s="2">
        <f>IF(GI_Report!$C$6="All",1,IF(C1421=GI_Report!$C$6,1,0))</f>
        <v>1</v>
      </c>
      <c r="J1421" s="2">
        <f>IF(GI_Report!$F$6="All",1,IF(E1421=GI_Report!$F$6,1,0))</f>
        <v>1</v>
      </c>
      <c r="K1421" s="2" t="str">
        <f>IF(AND(H1421=1,I1421=1,J1421=1),COUNTIFS($H$2:H1421,1,$I$2:I1421,1,$J$2:J1421,1),"")</f>
        <v/>
      </c>
    </row>
    <row r="1422" spans="1:11" ht="14.5" x14ac:dyDescent="0.35">
      <c r="A1422" s="2" t="s">
        <v>3482</v>
      </c>
      <c r="B1422" s="5">
        <v>46028</v>
      </c>
      <c r="C1422" s="2" t="s">
        <v>2053</v>
      </c>
      <c r="D1422" s="2" t="s">
        <v>198</v>
      </c>
      <c r="E1422" s="3" t="s">
        <v>199</v>
      </c>
      <c r="F1422" s="2">
        <v>36</v>
      </c>
      <c r="G1422" s="2" t="s">
        <v>121</v>
      </c>
      <c r="H1422" s="2">
        <f>IF(AND(B1422&gt;=GI_Report!$C$4,B1422&lt;=GI_Report!$E$4),1,0)</f>
        <v>0</v>
      </c>
      <c r="I1422" s="2">
        <f>IF(GI_Report!$C$6="All",1,IF(C1422=GI_Report!$C$6,1,0))</f>
        <v>1</v>
      </c>
      <c r="J1422" s="2">
        <f>IF(GI_Report!$F$6="All",1,IF(E1422=GI_Report!$F$6,1,0))</f>
        <v>1</v>
      </c>
      <c r="K1422" s="2" t="str">
        <f>IF(AND(H1422=1,I1422=1,J1422=1),COUNTIFS($H$2:H1422,1,$I$2:I1422,1,$J$2:J1422,1),"")</f>
        <v/>
      </c>
    </row>
    <row r="1423" spans="1:11" ht="14.5" x14ac:dyDescent="0.35">
      <c r="A1423" s="2" t="s">
        <v>3483</v>
      </c>
      <c r="B1423" s="5">
        <v>46051</v>
      </c>
      <c r="C1423" s="2" t="s">
        <v>2154</v>
      </c>
      <c r="D1423" s="2" t="s">
        <v>225</v>
      </c>
      <c r="E1423" s="3" t="s">
        <v>226</v>
      </c>
      <c r="F1423" s="2">
        <v>60</v>
      </c>
      <c r="G1423" s="2" t="s">
        <v>121</v>
      </c>
      <c r="H1423" s="2">
        <f>IF(AND(B1423&gt;=GI_Report!$C$4,B1423&lt;=GI_Report!$E$4),1,0)</f>
        <v>0</v>
      </c>
      <c r="I1423" s="2">
        <f>IF(GI_Report!$C$6="All",1,IF(C1423=GI_Report!$C$6,1,0))</f>
        <v>1</v>
      </c>
      <c r="J1423" s="2">
        <f>IF(GI_Report!$F$6="All",1,IF(E1423=GI_Report!$F$6,1,0))</f>
        <v>1</v>
      </c>
      <c r="K1423" s="2" t="str">
        <f>IF(AND(H1423=1,I1423=1,J1423=1),COUNTIFS($H$2:H1423,1,$I$2:I1423,1,$J$2:J1423,1),"")</f>
        <v/>
      </c>
    </row>
    <row r="1424" spans="1:11" ht="14.5" x14ac:dyDescent="0.35">
      <c r="A1424" s="2" t="s">
        <v>3484</v>
      </c>
      <c r="B1424" s="5">
        <v>46059</v>
      </c>
      <c r="C1424" s="2" t="s">
        <v>2281</v>
      </c>
      <c r="D1424" s="2" t="s">
        <v>452</v>
      </c>
      <c r="E1424" s="3" t="s">
        <v>453</v>
      </c>
      <c r="F1424" s="2">
        <v>30</v>
      </c>
      <c r="G1424" s="2" t="s">
        <v>121</v>
      </c>
      <c r="H1424" s="2">
        <f>IF(AND(B1424&gt;=GI_Report!$C$4,B1424&lt;=GI_Report!$E$4),1,0)</f>
        <v>1</v>
      </c>
      <c r="I1424" s="2">
        <f>IF(GI_Report!$C$6="All",1,IF(C1424=GI_Report!$C$6,1,0))</f>
        <v>1</v>
      </c>
      <c r="J1424" s="2">
        <f>IF(GI_Report!$F$6="All",1,IF(E1424=GI_Report!$F$6,1,0))</f>
        <v>1</v>
      </c>
      <c r="K1424" s="2">
        <f>IF(AND(H1424=1,I1424=1,J1424=1),COUNTIFS($H$2:H1424,1,$I$2:I1424,1,$J$2:J1424,1),"")</f>
        <v>212</v>
      </c>
    </row>
    <row r="1425" spans="1:11" ht="14.5" x14ac:dyDescent="0.35">
      <c r="A1425" s="2" t="s">
        <v>3485</v>
      </c>
      <c r="B1425" s="5">
        <v>46031</v>
      </c>
      <c r="C1425" s="2" t="s">
        <v>1989</v>
      </c>
      <c r="D1425" s="2" t="s">
        <v>157</v>
      </c>
      <c r="E1425" s="3" t="s">
        <v>158</v>
      </c>
      <c r="F1425" s="2">
        <v>30</v>
      </c>
      <c r="G1425" s="2" t="s">
        <v>121</v>
      </c>
      <c r="H1425" s="2">
        <f>IF(AND(B1425&gt;=GI_Report!$C$4,B1425&lt;=GI_Report!$E$4),1,0)</f>
        <v>0</v>
      </c>
      <c r="I1425" s="2">
        <f>IF(GI_Report!$C$6="All",1,IF(C1425=GI_Report!$C$6,1,0))</f>
        <v>1</v>
      </c>
      <c r="J1425" s="2">
        <f>IF(GI_Report!$F$6="All",1,IF(E1425=GI_Report!$F$6,1,0))</f>
        <v>1</v>
      </c>
      <c r="K1425" s="2" t="str">
        <f>IF(AND(H1425=1,I1425=1,J1425=1),COUNTIFS($H$2:H1425,1,$I$2:I1425,1,$J$2:J1425,1),"")</f>
        <v/>
      </c>
    </row>
    <row r="1426" spans="1:11" ht="14.5" x14ac:dyDescent="0.35">
      <c r="A1426" s="2" t="s">
        <v>3486</v>
      </c>
      <c r="B1426" s="5">
        <v>46153</v>
      </c>
      <c r="C1426" s="2" t="s">
        <v>2262</v>
      </c>
      <c r="D1426" s="2" t="s">
        <v>437</v>
      </c>
      <c r="E1426" s="3" t="s">
        <v>438</v>
      </c>
      <c r="F1426" s="2">
        <v>15</v>
      </c>
      <c r="G1426" s="2" t="s">
        <v>121</v>
      </c>
      <c r="H1426" s="2">
        <f>IF(AND(B1426&gt;=GI_Report!$C$4,B1426&lt;=GI_Report!$E$4),1,0)</f>
        <v>0</v>
      </c>
      <c r="I1426" s="2">
        <f>IF(GI_Report!$C$6="All",1,IF(C1426=GI_Report!$C$6,1,0))</f>
        <v>1</v>
      </c>
      <c r="J1426" s="2">
        <f>IF(GI_Report!$F$6="All",1,IF(E1426=GI_Report!$F$6,1,0))</f>
        <v>1</v>
      </c>
      <c r="K1426" s="2" t="str">
        <f>IF(AND(H1426=1,I1426=1,J1426=1),COUNTIFS($H$2:H1426,1,$I$2:I1426,1,$J$2:J1426,1),"")</f>
        <v/>
      </c>
    </row>
    <row r="1427" spans="1:11" ht="14.5" x14ac:dyDescent="0.35">
      <c r="A1427" s="2" t="s">
        <v>3487</v>
      </c>
      <c r="B1427" s="5">
        <v>46081</v>
      </c>
      <c r="C1427" s="2" t="s">
        <v>2324</v>
      </c>
      <c r="D1427" s="2" t="s">
        <v>69</v>
      </c>
      <c r="E1427" s="3" t="s">
        <v>70</v>
      </c>
      <c r="F1427" s="2">
        <v>48</v>
      </c>
      <c r="G1427" s="2" t="s">
        <v>15</v>
      </c>
      <c r="H1427" s="2">
        <f>IF(AND(B1427&gt;=GI_Report!$C$4,B1427&lt;=GI_Report!$E$4),1,0)</f>
        <v>1</v>
      </c>
      <c r="I1427" s="2">
        <f>IF(GI_Report!$C$6="All",1,IF(C1427=GI_Report!$C$6,1,0))</f>
        <v>1</v>
      </c>
      <c r="J1427" s="2">
        <f>IF(GI_Report!$F$6="All",1,IF(E1427=GI_Report!$F$6,1,0))</f>
        <v>1</v>
      </c>
      <c r="K1427" s="2">
        <f>IF(AND(H1427=1,I1427=1,J1427=1),COUNTIFS($H$2:H1427,1,$I$2:I1427,1,$J$2:J1427,1),"")</f>
        <v>213</v>
      </c>
    </row>
    <row r="1428" spans="1:11" ht="14.5" x14ac:dyDescent="0.35">
      <c r="A1428" s="2" t="s">
        <v>3488</v>
      </c>
      <c r="B1428" s="5">
        <v>46126</v>
      </c>
      <c r="C1428" s="2" t="s">
        <v>2341</v>
      </c>
      <c r="D1428" s="2" t="s">
        <v>108</v>
      </c>
      <c r="E1428" s="3" t="s">
        <v>109</v>
      </c>
      <c r="F1428" s="2">
        <v>15</v>
      </c>
      <c r="G1428" s="2" t="s">
        <v>15</v>
      </c>
      <c r="H1428" s="2">
        <f>IF(AND(B1428&gt;=GI_Report!$C$4,B1428&lt;=GI_Report!$E$4),1,0)</f>
        <v>0</v>
      </c>
      <c r="I1428" s="2">
        <f>IF(GI_Report!$C$6="All",1,IF(C1428=GI_Report!$C$6,1,0))</f>
        <v>1</v>
      </c>
      <c r="J1428" s="2">
        <f>IF(GI_Report!$F$6="All",1,IF(E1428=GI_Report!$F$6,1,0))</f>
        <v>1</v>
      </c>
      <c r="K1428" s="2" t="str">
        <f>IF(AND(H1428=1,I1428=1,J1428=1),COUNTIFS($H$2:H1428,1,$I$2:I1428,1,$J$2:J1428,1),"")</f>
        <v/>
      </c>
    </row>
    <row r="1429" spans="1:11" ht="14.5" x14ac:dyDescent="0.35">
      <c r="A1429" s="2" t="s">
        <v>3489</v>
      </c>
      <c r="B1429" s="5">
        <v>46164</v>
      </c>
      <c r="C1429" s="2" t="s">
        <v>2051</v>
      </c>
      <c r="D1429" s="2" t="s">
        <v>207</v>
      </c>
      <c r="E1429" s="3" t="s">
        <v>208</v>
      </c>
      <c r="F1429" s="2">
        <v>30</v>
      </c>
      <c r="G1429" s="2" t="s">
        <v>121</v>
      </c>
      <c r="H1429" s="2">
        <f>IF(AND(B1429&gt;=GI_Report!$C$4,B1429&lt;=GI_Report!$E$4),1,0)</f>
        <v>0</v>
      </c>
      <c r="I1429" s="2">
        <f>IF(GI_Report!$C$6="All",1,IF(C1429=GI_Report!$C$6,1,0))</f>
        <v>1</v>
      </c>
      <c r="J1429" s="2">
        <f>IF(GI_Report!$F$6="All",1,IF(E1429=GI_Report!$F$6,1,0))</f>
        <v>1</v>
      </c>
      <c r="K1429" s="2" t="str">
        <f>IF(AND(H1429=1,I1429=1,J1429=1),COUNTIFS($H$2:H1429,1,$I$2:I1429,1,$J$2:J1429,1),"")</f>
        <v/>
      </c>
    </row>
    <row r="1430" spans="1:11" ht="14.5" x14ac:dyDescent="0.35">
      <c r="A1430" s="2" t="s">
        <v>3490</v>
      </c>
      <c r="B1430" s="5">
        <v>46039</v>
      </c>
      <c r="C1430" s="2" t="s">
        <v>2108</v>
      </c>
      <c r="D1430" s="2" t="s">
        <v>320</v>
      </c>
      <c r="E1430" s="3" t="s">
        <v>321</v>
      </c>
      <c r="F1430" s="2">
        <v>24</v>
      </c>
      <c r="G1430" s="2" t="s">
        <v>15</v>
      </c>
      <c r="H1430" s="2">
        <f>IF(AND(B1430&gt;=GI_Report!$C$4,B1430&lt;=GI_Report!$E$4),1,0)</f>
        <v>0</v>
      </c>
      <c r="I1430" s="2">
        <f>IF(GI_Report!$C$6="All",1,IF(C1430=GI_Report!$C$6,1,0))</f>
        <v>1</v>
      </c>
      <c r="J1430" s="2">
        <f>IF(GI_Report!$F$6="All",1,IF(E1430=GI_Report!$F$6,1,0))</f>
        <v>1</v>
      </c>
      <c r="K1430" s="2" t="str">
        <f>IF(AND(H1430=1,I1430=1,J1430=1),COUNTIFS($H$2:H1430,1,$I$2:I1430,1,$J$2:J1430,1),"")</f>
        <v/>
      </c>
    </row>
    <row r="1431" spans="1:11" ht="14.5" x14ac:dyDescent="0.35">
      <c r="A1431" s="2" t="s">
        <v>3491</v>
      </c>
      <c r="B1431" s="5">
        <v>46155</v>
      </c>
      <c r="C1431" s="2" t="s">
        <v>2031</v>
      </c>
      <c r="D1431" s="2" t="s">
        <v>228</v>
      </c>
      <c r="E1431" s="3" t="s">
        <v>229</v>
      </c>
      <c r="F1431" s="2">
        <v>5</v>
      </c>
      <c r="G1431" s="2" t="s">
        <v>121</v>
      </c>
      <c r="H1431" s="2">
        <f>IF(AND(B1431&gt;=GI_Report!$C$4,B1431&lt;=GI_Report!$E$4),1,0)</f>
        <v>0</v>
      </c>
      <c r="I1431" s="2">
        <f>IF(GI_Report!$C$6="All",1,IF(C1431=GI_Report!$C$6,1,0))</f>
        <v>1</v>
      </c>
      <c r="J1431" s="2">
        <f>IF(GI_Report!$F$6="All",1,IF(E1431=GI_Report!$F$6,1,0))</f>
        <v>1</v>
      </c>
      <c r="K1431" s="2" t="str">
        <f>IF(AND(H1431=1,I1431=1,J1431=1),COUNTIFS($H$2:H1431,1,$I$2:I1431,1,$J$2:J1431,1),"")</f>
        <v/>
      </c>
    </row>
    <row r="1432" spans="1:11" ht="14.5" x14ac:dyDescent="0.35">
      <c r="A1432" s="2" t="s">
        <v>3492</v>
      </c>
      <c r="B1432" s="5">
        <v>46056</v>
      </c>
      <c r="C1432" s="2" t="s">
        <v>2018</v>
      </c>
      <c r="D1432" s="2" t="s">
        <v>377</v>
      </c>
      <c r="E1432" s="3" t="s">
        <v>378</v>
      </c>
      <c r="F1432" s="2">
        <v>48</v>
      </c>
      <c r="G1432" s="2" t="s">
        <v>121</v>
      </c>
      <c r="H1432" s="2">
        <f>IF(AND(B1432&gt;=GI_Report!$C$4,B1432&lt;=GI_Report!$E$4),1,0)</f>
        <v>1</v>
      </c>
      <c r="I1432" s="2">
        <f>IF(GI_Report!$C$6="All",1,IF(C1432=GI_Report!$C$6,1,0))</f>
        <v>1</v>
      </c>
      <c r="J1432" s="2">
        <f>IF(GI_Report!$F$6="All",1,IF(E1432=GI_Report!$F$6,1,0))</f>
        <v>1</v>
      </c>
      <c r="K1432" s="2">
        <f>IF(AND(H1432=1,I1432=1,J1432=1),COUNTIFS($H$2:H1432,1,$I$2:I1432,1,$J$2:J1432,1),"")</f>
        <v>214</v>
      </c>
    </row>
    <row r="1433" spans="1:11" ht="14.5" x14ac:dyDescent="0.35">
      <c r="A1433" s="2" t="s">
        <v>3493</v>
      </c>
      <c r="B1433" s="5">
        <v>46079</v>
      </c>
      <c r="C1433" s="2" t="s">
        <v>2067</v>
      </c>
      <c r="D1433" s="2" t="s">
        <v>373</v>
      </c>
      <c r="E1433" s="3" t="s">
        <v>374</v>
      </c>
      <c r="F1433" s="2">
        <v>5</v>
      </c>
      <c r="G1433" s="2" t="s">
        <v>121</v>
      </c>
      <c r="H1433" s="2">
        <f>IF(AND(B1433&gt;=GI_Report!$C$4,B1433&lt;=GI_Report!$E$4),1,0)</f>
        <v>1</v>
      </c>
      <c r="I1433" s="2">
        <f>IF(GI_Report!$C$6="All",1,IF(C1433=GI_Report!$C$6,1,0))</f>
        <v>1</v>
      </c>
      <c r="J1433" s="2">
        <f>IF(GI_Report!$F$6="All",1,IF(E1433=GI_Report!$F$6,1,0))</f>
        <v>1</v>
      </c>
      <c r="K1433" s="2">
        <f>IF(AND(H1433=1,I1433=1,J1433=1),COUNTIFS($H$2:H1433,1,$I$2:I1433,1,$J$2:J1433,1),"")</f>
        <v>215</v>
      </c>
    </row>
    <row r="1434" spans="1:11" ht="14.5" x14ac:dyDescent="0.35">
      <c r="A1434" s="2" t="s">
        <v>3494</v>
      </c>
      <c r="B1434" s="5">
        <v>46171</v>
      </c>
      <c r="C1434" s="2" t="s">
        <v>2047</v>
      </c>
      <c r="D1434" s="2" t="s">
        <v>52</v>
      </c>
      <c r="E1434" s="3" t="s">
        <v>53</v>
      </c>
      <c r="F1434" s="2">
        <v>5</v>
      </c>
      <c r="G1434" s="2" t="s">
        <v>15</v>
      </c>
      <c r="H1434" s="2">
        <f>IF(AND(B1434&gt;=GI_Report!$C$4,B1434&lt;=GI_Report!$E$4),1,0)</f>
        <v>0</v>
      </c>
      <c r="I1434" s="2">
        <f>IF(GI_Report!$C$6="All",1,IF(C1434=GI_Report!$C$6,1,0))</f>
        <v>1</v>
      </c>
      <c r="J1434" s="2">
        <f>IF(GI_Report!$F$6="All",1,IF(E1434=GI_Report!$F$6,1,0))</f>
        <v>1</v>
      </c>
      <c r="K1434" s="2" t="str">
        <f>IF(AND(H1434=1,I1434=1,J1434=1),COUNTIFS($H$2:H1434,1,$I$2:I1434,1,$J$2:J1434,1),"")</f>
        <v/>
      </c>
    </row>
    <row r="1435" spans="1:11" ht="14.5" x14ac:dyDescent="0.35">
      <c r="A1435" s="2" t="s">
        <v>3495</v>
      </c>
      <c r="B1435" s="5">
        <v>46027</v>
      </c>
      <c r="C1435" s="2" t="s">
        <v>2112</v>
      </c>
      <c r="D1435" s="2" t="s">
        <v>318</v>
      </c>
      <c r="E1435" s="3" t="s">
        <v>319</v>
      </c>
      <c r="F1435" s="2">
        <v>24</v>
      </c>
      <c r="G1435" s="2" t="s">
        <v>15</v>
      </c>
      <c r="H1435" s="2">
        <f>IF(AND(B1435&gt;=GI_Report!$C$4,B1435&lt;=GI_Report!$E$4),1,0)</f>
        <v>0</v>
      </c>
      <c r="I1435" s="2">
        <f>IF(GI_Report!$C$6="All",1,IF(C1435=GI_Report!$C$6,1,0))</f>
        <v>1</v>
      </c>
      <c r="J1435" s="2">
        <f>IF(GI_Report!$F$6="All",1,IF(E1435=GI_Report!$F$6,1,0))</f>
        <v>1</v>
      </c>
      <c r="K1435" s="2" t="str">
        <f>IF(AND(H1435=1,I1435=1,J1435=1),COUNTIFS($H$2:H1435,1,$I$2:I1435,1,$J$2:J1435,1),"")</f>
        <v/>
      </c>
    </row>
    <row r="1436" spans="1:11" ht="14.5" x14ac:dyDescent="0.35">
      <c r="A1436" s="2" t="s">
        <v>3496</v>
      </c>
      <c r="B1436" s="5">
        <v>46091</v>
      </c>
      <c r="C1436" s="2" t="s">
        <v>2146</v>
      </c>
      <c r="D1436" s="2" t="s">
        <v>28</v>
      </c>
      <c r="E1436" s="3" t="s">
        <v>29</v>
      </c>
      <c r="F1436" s="2">
        <v>60</v>
      </c>
      <c r="G1436" s="2" t="s">
        <v>15</v>
      </c>
      <c r="H1436" s="2">
        <f>IF(AND(B1436&gt;=GI_Report!$C$4,B1436&lt;=GI_Report!$E$4),1,0)</f>
        <v>0</v>
      </c>
      <c r="I1436" s="2">
        <f>IF(GI_Report!$C$6="All",1,IF(C1436=GI_Report!$C$6,1,0))</f>
        <v>1</v>
      </c>
      <c r="J1436" s="2">
        <f>IF(GI_Report!$F$6="All",1,IF(E1436=GI_Report!$F$6,1,0))</f>
        <v>1</v>
      </c>
      <c r="K1436" s="2" t="str">
        <f>IF(AND(H1436=1,I1436=1,J1436=1),COUNTIFS($H$2:H1436,1,$I$2:I1436,1,$J$2:J1436,1),"")</f>
        <v/>
      </c>
    </row>
    <row r="1437" spans="1:11" ht="14.5" x14ac:dyDescent="0.35">
      <c r="A1437" s="2" t="s">
        <v>3497</v>
      </c>
      <c r="B1437" s="5">
        <v>46179</v>
      </c>
      <c r="C1437" s="2" t="s">
        <v>2260</v>
      </c>
      <c r="D1437" s="2" t="s">
        <v>232</v>
      </c>
      <c r="E1437" s="3" t="s">
        <v>233</v>
      </c>
      <c r="F1437" s="2">
        <v>12</v>
      </c>
      <c r="G1437" s="2" t="s">
        <v>121</v>
      </c>
      <c r="H1437" s="2">
        <f>IF(AND(B1437&gt;=GI_Report!$C$4,B1437&lt;=GI_Report!$E$4),1,0)</f>
        <v>0</v>
      </c>
      <c r="I1437" s="2">
        <f>IF(GI_Report!$C$6="All",1,IF(C1437=GI_Report!$C$6,1,0))</f>
        <v>1</v>
      </c>
      <c r="J1437" s="2">
        <f>IF(GI_Report!$F$6="All",1,IF(E1437=GI_Report!$F$6,1,0))</f>
        <v>1</v>
      </c>
      <c r="K1437" s="2" t="str">
        <f>IF(AND(H1437=1,I1437=1,J1437=1),COUNTIFS($H$2:H1437,1,$I$2:I1437,1,$J$2:J1437,1),"")</f>
        <v/>
      </c>
    </row>
    <row r="1438" spans="1:11" ht="14.5" x14ac:dyDescent="0.35">
      <c r="A1438" s="2" t="s">
        <v>3498</v>
      </c>
      <c r="B1438" s="5">
        <v>46080</v>
      </c>
      <c r="C1438" s="2" t="s">
        <v>2115</v>
      </c>
      <c r="D1438" s="2" t="s">
        <v>270</v>
      </c>
      <c r="E1438" s="3" t="s">
        <v>271</v>
      </c>
      <c r="F1438" s="2">
        <v>30</v>
      </c>
      <c r="G1438" s="2" t="s">
        <v>262</v>
      </c>
      <c r="H1438" s="2">
        <f>IF(AND(B1438&gt;=GI_Report!$C$4,B1438&lt;=GI_Report!$E$4),1,0)</f>
        <v>1</v>
      </c>
      <c r="I1438" s="2">
        <f>IF(GI_Report!$C$6="All",1,IF(C1438=GI_Report!$C$6,1,0))</f>
        <v>1</v>
      </c>
      <c r="J1438" s="2">
        <f>IF(GI_Report!$F$6="All",1,IF(E1438=GI_Report!$F$6,1,0))</f>
        <v>1</v>
      </c>
      <c r="K1438" s="2">
        <f>IF(AND(H1438=1,I1438=1,J1438=1),COUNTIFS($H$2:H1438,1,$I$2:I1438,1,$J$2:J1438,1),"")</f>
        <v>216</v>
      </c>
    </row>
    <row r="1439" spans="1:11" ht="14.5" x14ac:dyDescent="0.35">
      <c r="A1439" s="2" t="s">
        <v>3499</v>
      </c>
      <c r="B1439" s="5">
        <v>46104</v>
      </c>
      <c r="C1439" s="2" t="s">
        <v>2051</v>
      </c>
      <c r="D1439" s="2" t="s">
        <v>228</v>
      </c>
      <c r="E1439" s="3" t="s">
        <v>229</v>
      </c>
      <c r="F1439" s="2">
        <v>20</v>
      </c>
      <c r="G1439" s="2" t="s">
        <v>121</v>
      </c>
      <c r="H1439" s="2">
        <f>IF(AND(B1439&gt;=GI_Report!$C$4,B1439&lt;=GI_Report!$E$4),1,0)</f>
        <v>0</v>
      </c>
      <c r="I1439" s="2">
        <f>IF(GI_Report!$C$6="All",1,IF(C1439=GI_Report!$C$6,1,0))</f>
        <v>1</v>
      </c>
      <c r="J1439" s="2">
        <f>IF(GI_Report!$F$6="All",1,IF(E1439=GI_Report!$F$6,1,0))</f>
        <v>1</v>
      </c>
      <c r="K1439" s="2" t="str">
        <f>IF(AND(H1439=1,I1439=1,J1439=1),COUNTIFS($H$2:H1439,1,$I$2:I1439,1,$J$2:J1439,1),"")</f>
        <v/>
      </c>
    </row>
    <row r="1440" spans="1:11" ht="14.5" x14ac:dyDescent="0.35">
      <c r="A1440" s="2" t="s">
        <v>3500</v>
      </c>
      <c r="B1440" s="5">
        <v>46034</v>
      </c>
      <c r="C1440" s="2" t="s">
        <v>2097</v>
      </c>
      <c r="D1440" s="2" t="s">
        <v>274</v>
      </c>
      <c r="E1440" s="3" t="s">
        <v>275</v>
      </c>
      <c r="F1440" s="2">
        <v>12</v>
      </c>
      <c r="G1440" s="2" t="s">
        <v>262</v>
      </c>
      <c r="H1440" s="2">
        <f>IF(AND(B1440&gt;=GI_Report!$C$4,B1440&lt;=GI_Report!$E$4),1,0)</f>
        <v>0</v>
      </c>
      <c r="I1440" s="2">
        <f>IF(GI_Report!$C$6="All",1,IF(C1440=GI_Report!$C$6,1,0))</f>
        <v>1</v>
      </c>
      <c r="J1440" s="2">
        <f>IF(GI_Report!$F$6="All",1,IF(E1440=GI_Report!$F$6,1,0))</f>
        <v>1</v>
      </c>
      <c r="K1440" s="2" t="str">
        <f>IF(AND(H1440=1,I1440=1,J1440=1),COUNTIFS($H$2:H1440,1,$I$2:I1440,1,$J$2:J1440,1),"")</f>
        <v/>
      </c>
    </row>
    <row r="1441" spans="1:11" ht="14.5" x14ac:dyDescent="0.35">
      <c r="A1441" s="2" t="s">
        <v>3501</v>
      </c>
      <c r="B1441" s="5">
        <v>46108</v>
      </c>
      <c r="C1441" s="2" t="s">
        <v>2010</v>
      </c>
      <c r="D1441" s="2" t="s">
        <v>355</v>
      </c>
      <c r="E1441" s="3" t="s">
        <v>356</v>
      </c>
      <c r="F1441" s="2">
        <v>10</v>
      </c>
      <c r="G1441" s="2" t="s">
        <v>15</v>
      </c>
      <c r="H1441" s="2">
        <f>IF(AND(B1441&gt;=GI_Report!$C$4,B1441&lt;=GI_Report!$E$4),1,0)</f>
        <v>0</v>
      </c>
      <c r="I1441" s="2">
        <f>IF(GI_Report!$C$6="All",1,IF(C1441=GI_Report!$C$6,1,0))</f>
        <v>1</v>
      </c>
      <c r="J1441" s="2">
        <f>IF(GI_Report!$F$6="All",1,IF(E1441=GI_Report!$F$6,1,0))</f>
        <v>1</v>
      </c>
      <c r="K1441" s="2" t="str">
        <f>IF(AND(H1441=1,I1441=1,J1441=1),COUNTIFS($H$2:H1441,1,$I$2:I1441,1,$J$2:J1441,1),"")</f>
        <v/>
      </c>
    </row>
    <row r="1442" spans="1:11" ht="14.5" x14ac:dyDescent="0.35">
      <c r="A1442" s="2" t="s">
        <v>3502</v>
      </c>
      <c r="B1442" s="5">
        <v>46173</v>
      </c>
      <c r="C1442" s="2" t="s">
        <v>2281</v>
      </c>
      <c r="D1442" s="2" t="s">
        <v>272</v>
      </c>
      <c r="E1442" s="3" t="s">
        <v>273</v>
      </c>
      <c r="F1442" s="2">
        <v>5</v>
      </c>
      <c r="G1442" s="2" t="s">
        <v>262</v>
      </c>
      <c r="H1442" s="2">
        <f>IF(AND(B1442&gt;=GI_Report!$C$4,B1442&lt;=GI_Report!$E$4),1,0)</f>
        <v>0</v>
      </c>
      <c r="I1442" s="2">
        <f>IF(GI_Report!$C$6="All",1,IF(C1442=GI_Report!$C$6,1,0))</f>
        <v>1</v>
      </c>
      <c r="J1442" s="2">
        <f>IF(GI_Report!$F$6="All",1,IF(E1442=GI_Report!$F$6,1,0))</f>
        <v>1</v>
      </c>
      <c r="K1442" s="2" t="str">
        <f>IF(AND(H1442=1,I1442=1,J1442=1),COUNTIFS($H$2:H1442,1,$I$2:I1442,1,$J$2:J1442,1),"")</f>
        <v/>
      </c>
    </row>
    <row r="1443" spans="1:11" ht="14.5" x14ac:dyDescent="0.35">
      <c r="A1443" s="2" t="s">
        <v>3503</v>
      </c>
      <c r="B1443" s="5">
        <v>46101</v>
      </c>
      <c r="C1443" s="2" t="s">
        <v>2218</v>
      </c>
      <c r="D1443" s="2" t="s">
        <v>113</v>
      </c>
      <c r="E1443" s="3" t="s">
        <v>114</v>
      </c>
      <c r="F1443" s="2">
        <v>15</v>
      </c>
      <c r="G1443" s="2" t="s">
        <v>15</v>
      </c>
      <c r="H1443" s="2">
        <f>IF(AND(B1443&gt;=GI_Report!$C$4,B1443&lt;=GI_Report!$E$4),1,0)</f>
        <v>0</v>
      </c>
      <c r="I1443" s="2">
        <f>IF(GI_Report!$C$6="All",1,IF(C1443=GI_Report!$C$6,1,0))</f>
        <v>1</v>
      </c>
      <c r="J1443" s="2">
        <f>IF(GI_Report!$F$6="All",1,IF(E1443=GI_Report!$F$6,1,0))</f>
        <v>1</v>
      </c>
      <c r="K1443" s="2" t="str">
        <f>IF(AND(H1443=1,I1443=1,J1443=1),COUNTIFS($H$2:H1443,1,$I$2:I1443,1,$J$2:J1443,1),"")</f>
        <v/>
      </c>
    </row>
    <row r="1444" spans="1:11" ht="14.5" x14ac:dyDescent="0.35">
      <c r="A1444" s="2" t="s">
        <v>3504</v>
      </c>
      <c r="B1444" s="5">
        <v>46118</v>
      </c>
      <c r="C1444" s="2" t="s">
        <v>2099</v>
      </c>
      <c r="D1444" s="2" t="s">
        <v>11</v>
      </c>
      <c r="E1444" s="3" t="s">
        <v>12</v>
      </c>
      <c r="F1444" s="2">
        <v>5</v>
      </c>
      <c r="G1444" s="2" t="s">
        <v>15</v>
      </c>
      <c r="H1444" s="2">
        <f>IF(AND(B1444&gt;=GI_Report!$C$4,B1444&lt;=GI_Report!$E$4),1,0)</f>
        <v>0</v>
      </c>
      <c r="I1444" s="2">
        <f>IF(GI_Report!$C$6="All",1,IF(C1444=GI_Report!$C$6,1,0))</f>
        <v>1</v>
      </c>
      <c r="J1444" s="2">
        <f>IF(GI_Report!$F$6="All",1,IF(E1444=GI_Report!$F$6,1,0))</f>
        <v>1</v>
      </c>
      <c r="K1444" s="2" t="str">
        <f>IF(AND(H1444=1,I1444=1,J1444=1),COUNTIFS($H$2:H1444,1,$I$2:I1444,1,$J$2:J1444,1),"")</f>
        <v/>
      </c>
    </row>
    <row r="1445" spans="1:11" ht="14.5" x14ac:dyDescent="0.35">
      <c r="A1445" s="2" t="s">
        <v>3505</v>
      </c>
      <c r="B1445" s="5">
        <v>46081</v>
      </c>
      <c r="C1445" s="2" t="s">
        <v>2154</v>
      </c>
      <c r="D1445" s="2" t="s">
        <v>375</v>
      </c>
      <c r="E1445" s="3" t="s">
        <v>376</v>
      </c>
      <c r="F1445" s="2">
        <v>48</v>
      </c>
      <c r="G1445" s="2" t="s">
        <v>121</v>
      </c>
      <c r="H1445" s="2">
        <f>IF(AND(B1445&gt;=GI_Report!$C$4,B1445&lt;=GI_Report!$E$4),1,0)</f>
        <v>1</v>
      </c>
      <c r="I1445" s="2">
        <f>IF(GI_Report!$C$6="All",1,IF(C1445=GI_Report!$C$6,1,0))</f>
        <v>1</v>
      </c>
      <c r="J1445" s="2">
        <f>IF(GI_Report!$F$6="All",1,IF(E1445=GI_Report!$F$6,1,0))</f>
        <v>1</v>
      </c>
      <c r="K1445" s="2">
        <f>IF(AND(H1445=1,I1445=1,J1445=1),COUNTIFS($H$2:H1445,1,$I$2:I1445,1,$J$2:J1445,1),"")</f>
        <v>217</v>
      </c>
    </row>
    <row r="1446" spans="1:11" ht="14.5" x14ac:dyDescent="0.35">
      <c r="A1446" s="2" t="s">
        <v>3506</v>
      </c>
      <c r="B1446" s="5">
        <v>46160</v>
      </c>
      <c r="C1446" s="2" t="s">
        <v>1993</v>
      </c>
      <c r="D1446" s="2" t="s">
        <v>377</v>
      </c>
      <c r="E1446" s="3" t="s">
        <v>378</v>
      </c>
      <c r="F1446" s="2">
        <v>36</v>
      </c>
      <c r="G1446" s="2" t="s">
        <v>121</v>
      </c>
      <c r="H1446" s="2">
        <f>IF(AND(B1446&gt;=GI_Report!$C$4,B1446&lt;=GI_Report!$E$4),1,0)</f>
        <v>0</v>
      </c>
      <c r="I1446" s="2">
        <f>IF(GI_Report!$C$6="All",1,IF(C1446=GI_Report!$C$6,1,0))</f>
        <v>1</v>
      </c>
      <c r="J1446" s="2">
        <f>IF(GI_Report!$F$6="All",1,IF(E1446=GI_Report!$F$6,1,0))</f>
        <v>1</v>
      </c>
      <c r="K1446" s="2" t="str">
        <f>IF(AND(H1446=1,I1446=1,J1446=1),COUNTIFS($H$2:H1446,1,$I$2:I1446,1,$J$2:J1446,1),"")</f>
        <v/>
      </c>
    </row>
    <row r="1447" spans="1:11" ht="14.5" x14ac:dyDescent="0.35">
      <c r="A1447" s="2" t="s">
        <v>3507</v>
      </c>
      <c r="B1447" s="5">
        <v>46106</v>
      </c>
      <c r="C1447" s="2" t="s">
        <v>1987</v>
      </c>
      <c r="D1447" s="2" t="s">
        <v>437</v>
      </c>
      <c r="E1447" s="3" t="s">
        <v>438</v>
      </c>
      <c r="F1447" s="2">
        <v>60</v>
      </c>
      <c r="G1447" s="2" t="s">
        <v>121</v>
      </c>
      <c r="H1447" s="2">
        <f>IF(AND(B1447&gt;=GI_Report!$C$4,B1447&lt;=GI_Report!$E$4),1,0)</f>
        <v>0</v>
      </c>
      <c r="I1447" s="2">
        <f>IF(GI_Report!$C$6="All",1,IF(C1447=GI_Report!$C$6,1,0))</f>
        <v>1</v>
      </c>
      <c r="J1447" s="2">
        <f>IF(GI_Report!$F$6="All",1,IF(E1447=GI_Report!$F$6,1,0))</f>
        <v>1</v>
      </c>
      <c r="K1447" s="2" t="str">
        <f>IF(AND(H1447=1,I1447=1,J1447=1),COUNTIFS($H$2:H1447,1,$I$2:I1447,1,$J$2:J1447,1),"")</f>
        <v/>
      </c>
    </row>
    <row r="1448" spans="1:11" ht="14.5" x14ac:dyDescent="0.35">
      <c r="A1448" s="2" t="s">
        <v>3508</v>
      </c>
      <c r="B1448" s="5">
        <v>46071</v>
      </c>
      <c r="C1448" s="2" t="s">
        <v>1983</v>
      </c>
      <c r="D1448" s="2" t="s">
        <v>151</v>
      </c>
      <c r="E1448" s="3" t="s">
        <v>152</v>
      </c>
      <c r="F1448" s="2">
        <v>10</v>
      </c>
      <c r="G1448" s="2" t="s">
        <v>121</v>
      </c>
      <c r="H1448" s="2">
        <f>IF(AND(B1448&gt;=GI_Report!$C$4,B1448&lt;=GI_Report!$E$4),1,0)</f>
        <v>1</v>
      </c>
      <c r="I1448" s="2">
        <f>IF(GI_Report!$C$6="All",1,IF(C1448=GI_Report!$C$6,1,0))</f>
        <v>1</v>
      </c>
      <c r="J1448" s="2">
        <f>IF(GI_Report!$F$6="All",1,IF(E1448=GI_Report!$F$6,1,0))</f>
        <v>1</v>
      </c>
      <c r="K1448" s="2">
        <f>IF(AND(H1448=1,I1448=1,J1448=1),COUNTIFS($H$2:H1448,1,$I$2:I1448,1,$J$2:J1448,1),"")</f>
        <v>218</v>
      </c>
    </row>
    <row r="1449" spans="1:11" ht="14.5" x14ac:dyDescent="0.35">
      <c r="A1449" s="2" t="s">
        <v>3509</v>
      </c>
      <c r="B1449" s="5">
        <v>46138</v>
      </c>
      <c r="C1449" s="2" t="s">
        <v>2065</v>
      </c>
      <c r="D1449" s="2" t="s">
        <v>230</v>
      </c>
      <c r="E1449" s="3" t="s">
        <v>231</v>
      </c>
      <c r="F1449" s="2">
        <v>15</v>
      </c>
      <c r="G1449" s="2" t="s">
        <v>121</v>
      </c>
      <c r="H1449" s="2">
        <f>IF(AND(B1449&gt;=GI_Report!$C$4,B1449&lt;=GI_Report!$E$4),1,0)</f>
        <v>0</v>
      </c>
      <c r="I1449" s="2">
        <f>IF(GI_Report!$C$6="All",1,IF(C1449=GI_Report!$C$6,1,0))</f>
        <v>1</v>
      </c>
      <c r="J1449" s="2">
        <f>IF(GI_Report!$F$6="All",1,IF(E1449=GI_Report!$F$6,1,0))</f>
        <v>1</v>
      </c>
      <c r="K1449" s="2" t="str">
        <f>IF(AND(H1449=1,I1449=1,J1449=1),COUNTIFS($H$2:H1449,1,$I$2:I1449,1,$J$2:J1449,1),"")</f>
        <v/>
      </c>
    </row>
    <row r="1450" spans="1:11" ht="14.5" x14ac:dyDescent="0.35">
      <c r="A1450" s="2" t="s">
        <v>3510</v>
      </c>
      <c r="B1450" s="5">
        <v>46142</v>
      </c>
      <c r="C1450" s="2" t="s">
        <v>1983</v>
      </c>
      <c r="D1450" s="2" t="s">
        <v>127</v>
      </c>
      <c r="E1450" s="3" t="s">
        <v>128</v>
      </c>
      <c r="F1450" s="2">
        <v>10</v>
      </c>
      <c r="G1450" s="2" t="s">
        <v>121</v>
      </c>
      <c r="H1450" s="2">
        <f>IF(AND(B1450&gt;=GI_Report!$C$4,B1450&lt;=GI_Report!$E$4),1,0)</f>
        <v>0</v>
      </c>
      <c r="I1450" s="2">
        <f>IF(GI_Report!$C$6="All",1,IF(C1450=GI_Report!$C$6,1,0))</f>
        <v>1</v>
      </c>
      <c r="J1450" s="2">
        <f>IF(GI_Report!$F$6="All",1,IF(E1450=GI_Report!$F$6,1,0))</f>
        <v>1</v>
      </c>
      <c r="K1450" s="2" t="str">
        <f>IF(AND(H1450=1,I1450=1,J1450=1),COUNTIFS($H$2:H1450,1,$I$2:I1450,1,$J$2:J1450,1),"")</f>
        <v/>
      </c>
    </row>
    <row r="1451" spans="1:11" ht="14.5" x14ac:dyDescent="0.35">
      <c r="A1451" s="2" t="s">
        <v>3511</v>
      </c>
      <c r="B1451" s="5">
        <v>46144</v>
      </c>
      <c r="C1451" s="2" t="s">
        <v>2075</v>
      </c>
      <c r="D1451" s="2" t="s">
        <v>79</v>
      </c>
      <c r="E1451" s="3" t="s">
        <v>80</v>
      </c>
      <c r="F1451" s="2">
        <v>20</v>
      </c>
      <c r="G1451" s="2" t="s">
        <v>15</v>
      </c>
      <c r="H1451" s="2">
        <f>IF(AND(B1451&gt;=GI_Report!$C$4,B1451&lt;=GI_Report!$E$4),1,0)</f>
        <v>0</v>
      </c>
      <c r="I1451" s="2">
        <f>IF(GI_Report!$C$6="All",1,IF(C1451=GI_Report!$C$6,1,0))</f>
        <v>1</v>
      </c>
      <c r="J1451" s="2">
        <f>IF(GI_Report!$F$6="All",1,IF(E1451=GI_Report!$F$6,1,0))</f>
        <v>1</v>
      </c>
      <c r="K1451" s="2" t="str">
        <f>IF(AND(H1451=1,I1451=1,J1451=1),COUNTIFS($H$2:H1451,1,$I$2:I1451,1,$J$2:J1451,1),"")</f>
        <v/>
      </c>
    </row>
    <row r="1452" spans="1:11" ht="14.5" x14ac:dyDescent="0.35">
      <c r="A1452" s="2" t="s">
        <v>3512</v>
      </c>
      <c r="B1452" s="5">
        <v>46122</v>
      </c>
      <c r="C1452" s="2" t="s">
        <v>2000</v>
      </c>
      <c r="D1452" s="2" t="s">
        <v>148</v>
      </c>
      <c r="E1452" s="3" t="s">
        <v>149</v>
      </c>
      <c r="F1452" s="2">
        <v>36</v>
      </c>
      <c r="G1452" s="2" t="s">
        <v>121</v>
      </c>
      <c r="H1452" s="2">
        <f>IF(AND(B1452&gt;=GI_Report!$C$4,B1452&lt;=GI_Report!$E$4),1,0)</f>
        <v>0</v>
      </c>
      <c r="I1452" s="2">
        <f>IF(GI_Report!$C$6="All",1,IF(C1452=GI_Report!$C$6,1,0))</f>
        <v>1</v>
      </c>
      <c r="J1452" s="2">
        <f>IF(GI_Report!$F$6="All",1,IF(E1452=GI_Report!$F$6,1,0))</f>
        <v>1</v>
      </c>
      <c r="K1452" s="2" t="str">
        <f>IF(AND(H1452=1,I1452=1,J1452=1),COUNTIFS($H$2:H1452,1,$I$2:I1452,1,$J$2:J1452,1),"")</f>
        <v/>
      </c>
    </row>
    <row r="1453" spans="1:11" ht="14.5" x14ac:dyDescent="0.35">
      <c r="A1453" s="2" t="s">
        <v>3513</v>
      </c>
      <c r="B1453" s="5">
        <v>46086</v>
      </c>
      <c r="C1453" s="2" t="s">
        <v>2143</v>
      </c>
      <c r="D1453" s="2" t="s">
        <v>127</v>
      </c>
      <c r="E1453" s="3" t="s">
        <v>128</v>
      </c>
      <c r="F1453" s="2">
        <v>5</v>
      </c>
      <c r="G1453" s="2" t="s">
        <v>121</v>
      </c>
      <c r="H1453" s="2">
        <f>IF(AND(B1453&gt;=GI_Report!$C$4,B1453&lt;=GI_Report!$E$4),1,0)</f>
        <v>0</v>
      </c>
      <c r="I1453" s="2">
        <f>IF(GI_Report!$C$6="All",1,IF(C1453=GI_Report!$C$6,1,0))</f>
        <v>1</v>
      </c>
      <c r="J1453" s="2">
        <f>IF(GI_Report!$F$6="All",1,IF(E1453=GI_Report!$F$6,1,0))</f>
        <v>1</v>
      </c>
      <c r="K1453" s="2" t="str">
        <f>IF(AND(H1453=1,I1453=1,J1453=1),COUNTIFS($H$2:H1453,1,$I$2:I1453,1,$J$2:J1453,1),"")</f>
        <v/>
      </c>
    </row>
    <row r="1454" spans="1:11" ht="14.5" x14ac:dyDescent="0.35">
      <c r="A1454" s="2" t="s">
        <v>3514</v>
      </c>
      <c r="B1454" s="5">
        <v>46121</v>
      </c>
      <c r="C1454" s="2" t="s">
        <v>2010</v>
      </c>
      <c r="D1454" s="2" t="s">
        <v>25</v>
      </c>
      <c r="E1454" s="3" t="s">
        <v>26</v>
      </c>
      <c r="F1454" s="2">
        <v>24</v>
      </c>
      <c r="G1454" s="2" t="s">
        <v>15</v>
      </c>
      <c r="H1454" s="2">
        <f>IF(AND(B1454&gt;=GI_Report!$C$4,B1454&lt;=GI_Report!$E$4),1,0)</f>
        <v>0</v>
      </c>
      <c r="I1454" s="2">
        <f>IF(GI_Report!$C$6="All",1,IF(C1454=GI_Report!$C$6,1,0))</f>
        <v>1</v>
      </c>
      <c r="J1454" s="2">
        <f>IF(GI_Report!$F$6="All",1,IF(E1454=GI_Report!$F$6,1,0))</f>
        <v>1</v>
      </c>
      <c r="K1454" s="2" t="str">
        <f>IF(AND(H1454=1,I1454=1,J1454=1),COUNTIFS($H$2:H1454,1,$I$2:I1454,1,$J$2:J1454,1),"")</f>
        <v/>
      </c>
    </row>
    <row r="1455" spans="1:11" ht="14.5" x14ac:dyDescent="0.35">
      <c r="A1455" s="2" t="s">
        <v>3515</v>
      </c>
      <c r="B1455" s="5">
        <v>46079</v>
      </c>
      <c r="C1455" s="2" t="s">
        <v>2182</v>
      </c>
      <c r="D1455" s="2" t="s">
        <v>387</v>
      </c>
      <c r="E1455" s="3" t="s">
        <v>388</v>
      </c>
      <c r="F1455" s="2">
        <v>24</v>
      </c>
      <c r="G1455" s="2" t="s">
        <v>121</v>
      </c>
      <c r="H1455" s="2">
        <f>IF(AND(B1455&gt;=GI_Report!$C$4,B1455&lt;=GI_Report!$E$4),1,0)</f>
        <v>1</v>
      </c>
      <c r="I1455" s="2">
        <f>IF(GI_Report!$C$6="All",1,IF(C1455=GI_Report!$C$6,1,0))</f>
        <v>1</v>
      </c>
      <c r="J1455" s="2">
        <f>IF(GI_Report!$F$6="All",1,IF(E1455=GI_Report!$F$6,1,0))</f>
        <v>1</v>
      </c>
      <c r="K1455" s="2">
        <f>IF(AND(H1455=1,I1455=1,J1455=1),COUNTIFS($H$2:H1455,1,$I$2:I1455,1,$J$2:J1455,1),"")</f>
        <v>219</v>
      </c>
    </row>
    <row r="1456" spans="1:11" ht="14.5" x14ac:dyDescent="0.35">
      <c r="A1456" s="2" t="s">
        <v>3516</v>
      </c>
      <c r="B1456" s="5">
        <v>46072</v>
      </c>
      <c r="C1456" s="2" t="s">
        <v>2062</v>
      </c>
      <c r="D1456" s="2" t="s">
        <v>393</v>
      </c>
      <c r="E1456" s="3" t="s">
        <v>394</v>
      </c>
      <c r="F1456" s="2">
        <v>24</v>
      </c>
      <c r="G1456" s="2" t="s">
        <v>121</v>
      </c>
      <c r="H1456" s="2">
        <f>IF(AND(B1456&gt;=GI_Report!$C$4,B1456&lt;=GI_Report!$E$4),1,0)</f>
        <v>1</v>
      </c>
      <c r="I1456" s="2">
        <f>IF(GI_Report!$C$6="All",1,IF(C1456=GI_Report!$C$6,1,0))</f>
        <v>1</v>
      </c>
      <c r="J1456" s="2">
        <f>IF(GI_Report!$F$6="All",1,IF(E1456=GI_Report!$F$6,1,0))</f>
        <v>1</v>
      </c>
      <c r="K1456" s="2">
        <f>IF(AND(H1456=1,I1456=1,J1456=1),COUNTIFS($H$2:H1456,1,$I$2:I1456,1,$J$2:J1456,1),"")</f>
        <v>220</v>
      </c>
    </row>
    <row r="1457" spans="1:11" ht="14.5" x14ac:dyDescent="0.35">
      <c r="A1457" s="2" t="s">
        <v>3517</v>
      </c>
      <c r="B1457" s="5">
        <v>46137</v>
      </c>
      <c r="C1457" s="2" t="s">
        <v>2099</v>
      </c>
      <c r="D1457" s="2" t="s">
        <v>108</v>
      </c>
      <c r="E1457" s="3" t="s">
        <v>109</v>
      </c>
      <c r="F1457" s="2">
        <v>12</v>
      </c>
      <c r="G1457" s="2" t="s">
        <v>15</v>
      </c>
      <c r="H1457" s="2">
        <f>IF(AND(B1457&gt;=GI_Report!$C$4,B1457&lt;=GI_Report!$E$4),1,0)</f>
        <v>0</v>
      </c>
      <c r="I1457" s="2">
        <f>IF(GI_Report!$C$6="All",1,IF(C1457=GI_Report!$C$6,1,0))</f>
        <v>1</v>
      </c>
      <c r="J1457" s="2">
        <f>IF(GI_Report!$F$6="All",1,IF(E1457=GI_Report!$F$6,1,0))</f>
        <v>1</v>
      </c>
      <c r="K1457" s="2" t="str">
        <f>IF(AND(H1457=1,I1457=1,J1457=1),COUNTIFS($H$2:H1457,1,$I$2:I1457,1,$J$2:J1457,1),"")</f>
        <v/>
      </c>
    </row>
    <row r="1458" spans="1:11" ht="14.5" x14ac:dyDescent="0.35">
      <c r="A1458" s="2" t="s">
        <v>3518</v>
      </c>
      <c r="B1458" s="5">
        <v>46149</v>
      </c>
      <c r="C1458" s="2" t="s">
        <v>1993</v>
      </c>
      <c r="D1458" s="2" t="s">
        <v>280</v>
      </c>
      <c r="E1458" s="3" t="s">
        <v>281</v>
      </c>
      <c r="F1458" s="2">
        <v>10</v>
      </c>
      <c r="G1458" s="2" t="s">
        <v>262</v>
      </c>
      <c r="H1458" s="2">
        <f>IF(AND(B1458&gt;=GI_Report!$C$4,B1458&lt;=GI_Report!$E$4),1,0)</f>
        <v>0</v>
      </c>
      <c r="I1458" s="2">
        <f>IF(GI_Report!$C$6="All",1,IF(C1458=GI_Report!$C$6,1,0))</f>
        <v>1</v>
      </c>
      <c r="J1458" s="2">
        <f>IF(GI_Report!$F$6="All",1,IF(E1458=GI_Report!$F$6,1,0))</f>
        <v>1</v>
      </c>
      <c r="K1458" s="2" t="str">
        <f>IF(AND(H1458=1,I1458=1,J1458=1),COUNTIFS($H$2:H1458,1,$I$2:I1458,1,$J$2:J1458,1),"")</f>
        <v/>
      </c>
    </row>
    <row r="1459" spans="1:11" ht="14.5" x14ac:dyDescent="0.35">
      <c r="A1459" s="2" t="s">
        <v>3519</v>
      </c>
      <c r="B1459" s="5">
        <v>46055</v>
      </c>
      <c r="C1459" s="2" t="s">
        <v>2308</v>
      </c>
      <c r="D1459" s="2" t="s">
        <v>72</v>
      </c>
      <c r="E1459" s="3" t="s">
        <v>73</v>
      </c>
      <c r="F1459" s="2">
        <v>24</v>
      </c>
      <c r="G1459" s="2" t="s">
        <v>15</v>
      </c>
      <c r="H1459" s="2">
        <f>IF(AND(B1459&gt;=GI_Report!$C$4,B1459&lt;=GI_Report!$E$4),1,0)</f>
        <v>1</v>
      </c>
      <c r="I1459" s="2">
        <f>IF(GI_Report!$C$6="All",1,IF(C1459=GI_Report!$C$6,1,0))</f>
        <v>1</v>
      </c>
      <c r="J1459" s="2">
        <f>IF(GI_Report!$F$6="All",1,IF(E1459=GI_Report!$F$6,1,0))</f>
        <v>1</v>
      </c>
      <c r="K1459" s="2">
        <f>IF(AND(H1459=1,I1459=1,J1459=1),COUNTIFS($H$2:H1459,1,$I$2:I1459,1,$J$2:J1459,1),"")</f>
        <v>221</v>
      </c>
    </row>
    <row r="1460" spans="1:11" ht="14.5" x14ac:dyDescent="0.35">
      <c r="A1460" s="2" t="s">
        <v>3520</v>
      </c>
      <c r="B1460" s="5">
        <v>46063</v>
      </c>
      <c r="C1460" s="2" t="s">
        <v>2341</v>
      </c>
      <c r="D1460" s="2" t="s">
        <v>151</v>
      </c>
      <c r="E1460" s="3" t="s">
        <v>152</v>
      </c>
      <c r="F1460" s="2">
        <v>15</v>
      </c>
      <c r="G1460" s="2" t="s">
        <v>121</v>
      </c>
      <c r="H1460" s="2">
        <f>IF(AND(B1460&gt;=GI_Report!$C$4,B1460&lt;=GI_Report!$E$4),1,0)</f>
        <v>1</v>
      </c>
      <c r="I1460" s="2">
        <f>IF(GI_Report!$C$6="All",1,IF(C1460=GI_Report!$C$6,1,0))</f>
        <v>1</v>
      </c>
      <c r="J1460" s="2">
        <f>IF(GI_Report!$F$6="All",1,IF(E1460=GI_Report!$F$6,1,0))</f>
        <v>1</v>
      </c>
      <c r="K1460" s="2">
        <f>IF(AND(H1460=1,I1460=1,J1460=1),COUNTIFS($H$2:H1460,1,$I$2:I1460,1,$J$2:J1460,1),"")</f>
        <v>222</v>
      </c>
    </row>
    <row r="1461" spans="1:11" ht="14.5" x14ac:dyDescent="0.35">
      <c r="A1461" s="2" t="s">
        <v>3521</v>
      </c>
      <c r="B1461" s="5">
        <v>46187</v>
      </c>
      <c r="C1461" s="2" t="s">
        <v>2421</v>
      </c>
      <c r="D1461" s="2" t="s">
        <v>57</v>
      </c>
      <c r="E1461" s="3" t="s">
        <v>58</v>
      </c>
      <c r="F1461" s="2">
        <v>30</v>
      </c>
      <c r="G1461" s="2" t="s">
        <v>15</v>
      </c>
      <c r="H1461" s="2">
        <f>IF(AND(B1461&gt;=GI_Report!$C$4,B1461&lt;=GI_Report!$E$4),1,0)</f>
        <v>0</v>
      </c>
      <c r="I1461" s="2">
        <f>IF(GI_Report!$C$6="All",1,IF(C1461=GI_Report!$C$6,1,0))</f>
        <v>1</v>
      </c>
      <c r="J1461" s="2">
        <f>IF(GI_Report!$F$6="All",1,IF(E1461=GI_Report!$F$6,1,0))</f>
        <v>1</v>
      </c>
      <c r="K1461" s="2" t="str">
        <f>IF(AND(H1461=1,I1461=1,J1461=1),COUNTIFS($H$2:H1461,1,$I$2:I1461,1,$J$2:J1461,1),"")</f>
        <v/>
      </c>
    </row>
    <row r="1462" spans="1:11" ht="14.5" x14ac:dyDescent="0.35">
      <c r="A1462" s="2" t="s">
        <v>3522</v>
      </c>
      <c r="B1462" s="5">
        <v>46179</v>
      </c>
      <c r="C1462" s="2" t="s">
        <v>1995</v>
      </c>
      <c r="D1462" s="2" t="s">
        <v>415</v>
      </c>
      <c r="E1462" s="3" t="s">
        <v>416</v>
      </c>
      <c r="F1462" s="2">
        <v>48</v>
      </c>
      <c r="G1462" s="2" t="s">
        <v>121</v>
      </c>
      <c r="H1462" s="2">
        <f>IF(AND(B1462&gt;=GI_Report!$C$4,B1462&lt;=GI_Report!$E$4),1,0)</f>
        <v>0</v>
      </c>
      <c r="I1462" s="2">
        <f>IF(GI_Report!$C$6="All",1,IF(C1462=GI_Report!$C$6,1,0))</f>
        <v>1</v>
      </c>
      <c r="J1462" s="2">
        <f>IF(GI_Report!$F$6="All",1,IF(E1462=GI_Report!$F$6,1,0))</f>
        <v>1</v>
      </c>
      <c r="K1462" s="2" t="str">
        <f>IF(AND(H1462=1,I1462=1,J1462=1),COUNTIFS($H$2:H1462,1,$I$2:I1462,1,$J$2:J1462,1),"")</f>
        <v/>
      </c>
    </row>
    <row r="1463" spans="1:11" ht="14.5" x14ac:dyDescent="0.35">
      <c r="A1463" s="2" t="s">
        <v>3523</v>
      </c>
      <c r="B1463" s="5">
        <v>46092</v>
      </c>
      <c r="C1463" s="2" t="s">
        <v>2110</v>
      </c>
      <c r="D1463" s="2" t="s">
        <v>335</v>
      </c>
      <c r="E1463" s="3" t="s">
        <v>336</v>
      </c>
      <c r="F1463" s="2">
        <v>60</v>
      </c>
      <c r="G1463" s="2" t="s">
        <v>15</v>
      </c>
      <c r="H1463" s="2">
        <f>IF(AND(B1463&gt;=GI_Report!$C$4,B1463&lt;=GI_Report!$E$4),1,0)</f>
        <v>0</v>
      </c>
      <c r="I1463" s="2">
        <f>IF(GI_Report!$C$6="All",1,IF(C1463=GI_Report!$C$6,1,0))</f>
        <v>1</v>
      </c>
      <c r="J1463" s="2">
        <f>IF(GI_Report!$F$6="All",1,IF(E1463=GI_Report!$F$6,1,0))</f>
        <v>1</v>
      </c>
      <c r="K1463" s="2" t="str">
        <f>IF(AND(H1463=1,I1463=1,J1463=1),COUNTIFS($H$2:H1463,1,$I$2:I1463,1,$J$2:J1463,1),"")</f>
        <v/>
      </c>
    </row>
    <row r="1464" spans="1:11" ht="14.5" x14ac:dyDescent="0.35">
      <c r="A1464" s="2" t="s">
        <v>3524</v>
      </c>
      <c r="B1464" s="5">
        <v>46099</v>
      </c>
      <c r="C1464" s="2" t="s">
        <v>2094</v>
      </c>
      <c r="D1464" s="2" t="s">
        <v>383</v>
      </c>
      <c r="E1464" s="3" t="s">
        <v>384</v>
      </c>
      <c r="F1464" s="2">
        <v>20</v>
      </c>
      <c r="G1464" s="2" t="s">
        <v>121</v>
      </c>
      <c r="H1464" s="2">
        <f>IF(AND(B1464&gt;=GI_Report!$C$4,B1464&lt;=GI_Report!$E$4),1,0)</f>
        <v>0</v>
      </c>
      <c r="I1464" s="2">
        <f>IF(GI_Report!$C$6="All",1,IF(C1464=GI_Report!$C$6,1,0))</f>
        <v>1</v>
      </c>
      <c r="J1464" s="2">
        <f>IF(GI_Report!$F$6="All",1,IF(E1464=GI_Report!$F$6,1,0))</f>
        <v>1</v>
      </c>
      <c r="K1464" s="2" t="str">
        <f>IF(AND(H1464=1,I1464=1,J1464=1),COUNTIFS($H$2:H1464,1,$I$2:I1464,1,$J$2:J1464,1),"")</f>
        <v/>
      </c>
    </row>
    <row r="1465" spans="1:11" ht="14.5" x14ac:dyDescent="0.35">
      <c r="A1465" s="2" t="s">
        <v>3525</v>
      </c>
      <c r="B1465" s="5">
        <v>46131</v>
      </c>
      <c r="C1465" s="2" t="s">
        <v>2018</v>
      </c>
      <c r="D1465" s="2" t="s">
        <v>330</v>
      </c>
      <c r="E1465" s="3" t="s">
        <v>331</v>
      </c>
      <c r="F1465" s="2">
        <v>12</v>
      </c>
      <c r="G1465" s="2" t="s">
        <v>15</v>
      </c>
      <c r="H1465" s="2">
        <f>IF(AND(B1465&gt;=GI_Report!$C$4,B1465&lt;=GI_Report!$E$4),1,0)</f>
        <v>0</v>
      </c>
      <c r="I1465" s="2">
        <f>IF(GI_Report!$C$6="All",1,IF(C1465=GI_Report!$C$6,1,0))</f>
        <v>1</v>
      </c>
      <c r="J1465" s="2">
        <f>IF(GI_Report!$F$6="All",1,IF(E1465=GI_Report!$F$6,1,0))</f>
        <v>1</v>
      </c>
      <c r="K1465" s="2" t="str">
        <f>IF(AND(H1465=1,I1465=1,J1465=1),COUNTIFS($H$2:H1465,1,$I$2:I1465,1,$J$2:J1465,1),"")</f>
        <v/>
      </c>
    </row>
    <row r="1466" spans="1:11" ht="14.5" x14ac:dyDescent="0.35">
      <c r="A1466" s="2" t="s">
        <v>3526</v>
      </c>
      <c r="B1466" s="5">
        <v>46093</v>
      </c>
      <c r="C1466" s="2" t="s">
        <v>2000</v>
      </c>
      <c r="D1466" s="2" t="s">
        <v>50</v>
      </c>
      <c r="E1466" s="3" t="s">
        <v>51</v>
      </c>
      <c r="F1466" s="2">
        <v>10</v>
      </c>
      <c r="G1466" s="2" t="s">
        <v>15</v>
      </c>
      <c r="H1466" s="2">
        <f>IF(AND(B1466&gt;=GI_Report!$C$4,B1466&lt;=GI_Report!$E$4),1,0)</f>
        <v>0</v>
      </c>
      <c r="I1466" s="2">
        <f>IF(GI_Report!$C$6="All",1,IF(C1466=GI_Report!$C$6,1,0))</f>
        <v>1</v>
      </c>
      <c r="J1466" s="2">
        <f>IF(GI_Report!$F$6="All",1,IF(E1466=GI_Report!$F$6,1,0))</f>
        <v>1</v>
      </c>
      <c r="K1466" s="2" t="str">
        <f>IF(AND(H1466=1,I1466=1,J1466=1),COUNTIFS($H$2:H1466,1,$I$2:I1466,1,$J$2:J1466,1),"")</f>
        <v/>
      </c>
    </row>
    <row r="1467" spans="1:11" ht="14.5" x14ac:dyDescent="0.35">
      <c r="A1467" s="2" t="s">
        <v>3527</v>
      </c>
      <c r="B1467" s="5">
        <v>46136</v>
      </c>
      <c r="C1467" s="2" t="s">
        <v>2078</v>
      </c>
      <c r="D1467" s="2" t="s">
        <v>184</v>
      </c>
      <c r="E1467" s="3" t="s">
        <v>185</v>
      </c>
      <c r="F1467" s="2">
        <v>5</v>
      </c>
      <c r="G1467" s="2" t="s">
        <v>121</v>
      </c>
      <c r="H1467" s="2">
        <f>IF(AND(B1467&gt;=GI_Report!$C$4,B1467&lt;=GI_Report!$E$4),1,0)</f>
        <v>0</v>
      </c>
      <c r="I1467" s="2">
        <f>IF(GI_Report!$C$6="All",1,IF(C1467=GI_Report!$C$6,1,0))</f>
        <v>1</v>
      </c>
      <c r="J1467" s="2">
        <f>IF(GI_Report!$F$6="All",1,IF(E1467=GI_Report!$F$6,1,0))</f>
        <v>1</v>
      </c>
      <c r="K1467" s="2" t="str">
        <f>IF(AND(H1467=1,I1467=1,J1467=1),COUNTIFS($H$2:H1467,1,$I$2:I1467,1,$J$2:J1467,1),"")</f>
        <v/>
      </c>
    </row>
    <row r="1468" spans="1:11" ht="14.5" x14ac:dyDescent="0.35">
      <c r="A1468" s="2" t="s">
        <v>3528</v>
      </c>
      <c r="B1468" s="5">
        <v>46156</v>
      </c>
      <c r="C1468" s="2" t="s">
        <v>2070</v>
      </c>
      <c r="D1468" s="2" t="s">
        <v>333</v>
      </c>
      <c r="E1468" s="3" t="s">
        <v>334</v>
      </c>
      <c r="F1468" s="2">
        <v>12</v>
      </c>
      <c r="G1468" s="2" t="s">
        <v>15</v>
      </c>
      <c r="H1468" s="2">
        <f>IF(AND(B1468&gt;=GI_Report!$C$4,B1468&lt;=GI_Report!$E$4),1,0)</f>
        <v>0</v>
      </c>
      <c r="I1468" s="2">
        <f>IF(GI_Report!$C$6="All",1,IF(C1468=GI_Report!$C$6,1,0))</f>
        <v>1</v>
      </c>
      <c r="J1468" s="2">
        <f>IF(GI_Report!$F$6="All",1,IF(E1468=GI_Report!$F$6,1,0))</f>
        <v>1</v>
      </c>
      <c r="K1468" s="2" t="str">
        <f>IF(AND(H1468=1,I1468=1,J1468=1),COUNTIFS($H$2:H1468,1,$I$2:I1468,1,$J$2:J1468,1),"")</f>
        <v/>
      </c>
    </row>
    <row r="1469" spans="1:11" ht="14.5" x14ac:dyDescent="0.35">
      <c r="A1469" s="2" t="s">
        <v>3529</v>
      </c>
      <c r="B1469" s="5">
        <v>46132</v>
      </c>
      <c r="C1469" s="2" t="s">
        <v>2075</v>
      </c>
      <c r="D1469" s="2" t="s">
        <v>77</v>
      </c>
      <c r="E1469" s="3" t="s">
        <v>78</v>
      </c>
      <c r="F1469" s="2">
        <v>20</v>
      </c>
      <c r="G1469" s="2" t="s">
        <v>15</v>
      </c>
      <c r="H1469" s="2">
        <f>IF(AND(B1469&gt;=GI_Report!$C$4,B1469&lt;=GI_Report!$E$4),1,0)</f>
        <v>0</v>
      </c>
      <c r="I1469" s="2">
        <f>IF(GI_Report!$C$6="All",1,IF(C1469=GI_Report!$C$6,1,0))</f>
        <v>1</v>
      </c>
      <c r="J1469" s="2">
        <f>IF(GI_Report!$F$6="All",1,IF(E1469=GI_Report!$F$6,1,0))</f>
        <v>1</v>
      </c>
      <c r="K1469" s="2" t="str">
        <f>IF(AND(H1469=1,I1469=1,J1469=1),COUNTIFS($H$2:H1469,1,$I$2:I1469,1,$J$2:J1469,1),"")</f>
        <v/>
      </c>
    </row>
    <row r="1470" spans="1:11" ht="14.5" x14ac:dyDescent="0.35">
      <c r="A1470" s="2" t="s">
        <v>3530</v>
      </c>
      <c r="B1470" s="5">
        <v>46064</v>
      </c>
      <c r="C1470" s="2" t="s">
        <v>2067</v>
      </c>
      <c r="D1470" s="2" t="s">
        <v>401</v>
      </c>
      <c r="E1470" s="3" t="s">
        <v>402</v>
      </c>
      <c r="F1470" s="2">
        <v>20</v>
      </c>
      <c r="G1470" s="2" t="s">
        <v>121</v>
      </c>
      <c r="H1470" s="2">
        <f>IF(AND(B1470&gt;=GI_Report!$C$4,B1470&lt;=GI_Report!$E$4),1,0)</f>
        <v>1</v>
      </c>
      <c r="I1470" s="2">
        <f>IF(GI_Report!$C$6="All",1,IF(C1470=GI_Report!$C$6,1,0))</f>
        <v>1</v>
      </c>
      <c r="J1470" s="2">
        <f>IF(GI_Report!$F$6="All",1,IF(E1470=GI_Report!$F$6,1,0))</f>
        <v>1</v>
      </c>
      <c r="K1470" s="2">
        <f>IF(AND(H1470=1,I1470=1,J1470=1),COUNTIFS($H$2:H1470,1,$I$2:I1470,1,$J$2:J1470,1),"")</f>
        <v>223</v>
      </c>
    </row>
    <row r="1471" spans="1:11" ht="14.5" x14ac:dyDescent="0.35">
      <c r="A1471" s="2" t="s">
        <v>3531</v>
      </c>
      <c r="B1471" s="5">
        <v>46183</v>
      </c>
      <c r="C1471" s="2" t="s">
        <v>1983</v>
      </c>
      <c r="D1471" s="2" t="s">
        <v>274</v>
      </c>
      <c r="E1471" s="3" t="s">
        <v>275</v>
      </c>
      <c r="F1471" s="2">
        <v>12</v>
      </c>
      <c r="G1471" s="2" t="s">
        <v>262</v>
      </c>
      <c r="H1471" s="2">
        <f>IF(AND(B1471&gt;=GI_Report!$C$4,B1471&lt;=GI_Report!$E$4),1,0)</f>
        <v>0</v>
      </c>
      <c r="I1471" s="2">
        <f>IF(GI_Report!$C$6="All",1,IF(C1471=GI_Report!$C$6,1,0))</f>
        <v>1</v>
      </c>
      <c r="J1471" s="2">
        <f>IF(GI_Report!$F$6="All",1,IF(E1471=GI_Report!$F$6,1,0))</f>
        <v>1</v>
      </c>
      <c r="K1471" s="2" t="str">
        <f>IF(AND(H1471=1,I1471=1,J1471=1),COUNTIFS($H$2:H1471,1,$I$2:I1471,1,$J$2:J1471,1),"")</f>
        <v/>
      </c>
    </row>
    <row r="1472" spans="1:11" ht="14.5" x14ac:dyDescent="0.35">
      <c r="A1472" s="2" t="s">
        <v>3532</v>
      </c>
      <c r="B1472" s="5">
        <v>46168</v>
      </c>
      <c r="C1472" s="2" t="s">
        <v>2112</v>
      </c>
      <c r="D1472" s="2" t="s">
        <v>347</v>
      </c>
      <c r="E1472" s="3" t="s">
        <v>348</v>
      </c>
      <c r="F1472" s="2">
        <v>12</v>
      </c>
      <c r="G1472" s="2" t="s">
        <v>15</v>
      </c>
      <c r="H1472" s="2">
        <f>IF(AND(B1472&gt;=GI_Report!$C$4,B1472&lt;=GI_Report!$E$4),1,0)</f>
        <v>0</v>
      </c>
      <c r="I1472" s="2">
        <f>IF(GI_Report!$C$6="All",1,IF(C1472=GI_Report!$C$6,1,0))</f>
        <v>1</v>
      </c>
      <c r="J1472" s="2">
        <f>IF(GI_Report!$F$6="All",1,IF(E1472=GI_Report!$F$6,1,0))</f>
        <v>1</v>
      </c>
      <c r="K1472" s="2" t="str">
        <f>IF(AND(H1472=1,I1472=1,J1472=1),COUNTIFS($H$2:H1472,1,$I$2:I1472,1,$J$2:J1472,1),"")</f>
        <v/>
      </c>
    </row>
    <row r="1473" spans="1:11" ht="14.5" x14ac:dyDescent="0.35">
      <c r="A1473" s="2" t="s">
        <v>3533</v>
      </c>
      <c r="B1473" s="5">
        <v>46075</v>
      </c>
      <c r="C1473" s="2" t="s">
        <v>2154</v>
      </c>
      <c r="D1473" s="2" t="s">
        <v>28</v>
      </c>
      <c r="E1473" s="3" t="s">
        <v>29</v>
      </c>
      <c r="F1473" s="2">
        <v>5</v>
      </c>
      <c r="G1473" s="2" t="s">
        <v>15</v>
      </c>
      <c r="H1473" s="2">
        <f>IF(AND(B1473&gt;=GI_Report!$C$4,B1473&lt;=GI_Report!$E$4),1,0)</f>
        <v>1</v>
      </c>
      <c r="I1473" s="2">
        <f>IF(GI_Report!$C$6="All",1,IF(C1473=GI_Report!$C$6,1,0))</f>
        <v>1</v>
      </c>
      <c r="J1473" s="2">
        <f>IF(GI_Report!$F$6="All",1,IF(E1473=GI_Report!$F$6,1,0))</f>
        <v>1</v>
      </c>
      <c r="K1473" s="2">
        <f>IF(AND(H1473=1,I1473=1,J1473=1),COUNTIFS($H$2:H1473,1,$I$2:I1473,1,$J$2:J1473,1),"")</f>
        <v>224</v>
      </c>
    </row>
    <row r="1474" spans="1:11" ht="14.5" x14ac:dyDescent="0.35">
      <c r="A1474" s="2" t="s">
        <v>3534</v>
      </c>
      <c r="B1474" s="5">
        <v>46175</v>
      </c>
      <c r="C1474" s="2" t="s">
        <v>2097</v>
      </c>
      <c r="D1474" s="2" t="s">
        <v>314</v>
      </c>
      <c r="E1474" s="3" t="s">
        <v>315</v>
      </c>
      <c r="F1474" s="2">
        <v>5</v>
      </c>
      <c r="G1474" s="2" t="s">
        <v>15</v>
      </c>
      <c r="H1474" s="2">
        <f>IF(AND(B1474&gt;=GI_Report!$C$4,B1474&lt;=GI_Report!$E$4),1,0)</f>
        <v>0</v>
      </c>
      <c r="I1474" s="2">
        <f>IF(GI_Report!$C$6="All",1,IF(C1474=GI_Report!$C$6,1,0))</f>
        <v>1</v>
      </c>
      <c r="J1474" s="2">
        <f>IF(GI_Report!$F$6="All",1,IF(E1474=GI_Report!$F$6,1,0))</f>
        <v>1</v>
      </c>
      <c r="K1474" s="2" t="str">
        <f>IF(AND(H1474=1,I1474=1,J1474=1),COUNTIFS($H$2:H1474,1,$I$2:I1474,1,$J$2:J1474,1),"")</f>
        <v/>
      </c>
    </row>
    <row r="1475" spans="1:11" ht="14.5" x14ac:dyDescent="0.35">
      <c r="A1475" s="2" t="s">
        <v>3535</v>
      </c>
      <c r="B1475" s="5">
        <v>46102</v>
      </c>
      <c r="C1475" s="2" t="s">
        <v>2319</v>
      </c>
      <c r="D1475" s="2" t="s">
        <v>180</v>
      </c>
      <c r="E1475" s="3" t="s">
        <v>181</v>
      </c>
      <c r="F1475" s="2">
        <v>48</v>
      </c>
      <c r="G1475" s="2" t="s">
        <v>121</v>
      </c>
      <c r="H1475" s="2">
        <f>IF(AND(B1475&gt;=GI_Report!$C$4,B1475&lt;=GI_Report!$E$4),1,0)</f>
        <v>0</v>
      </c>
      <c r="I1475" s="2">
        <f>IF(GI_Report!$C$6="All",1,IF(C1475=GI_Report!$C$6,1,0))</f>
        <v>1</v>
      </c>
      <c r="J1475" s="2">
        <f>IF(GI_Report!$F$6="All",1,IF(E1475=GI_Report!$F$6,1,0))</f>
        <v>1</v>
      </c>
      <c r="K1475" s="2" t="str">
        <f>IF(AND(H1475=1,I1475=1,J1475=1),COUNTIFS($H$2:H1475,1,$I$2:I1475,1,$J$2:J1475,1),"")</f>
        <v/>
      </c>
    </row>
    <row r="1476" spans="1:11" ht="14.5" x14ac:dyDescent="0.35">
      <c r="A1476" s="2" t="s">
        <v>3536</v>
      </c>
      <c r="B1476" s="5">
        <v>46067</v>
      </c>
      <c r="C1476" s="2" t="s">
        <v>1998</v>
      </c>
      <c r="D1476" s="2" t="s">
        <v>161</v>
      </c>
      <c r="E1476" s="3" t="s">
        <v>162</v>
      </c>
      <c r="F1476" s="2">
        <v>24</v>
      </c>
      <c r="G1476" s="2" t="s">
        <v>121</v>
      </c>
      <c r="H1476" s="2">
        <f>IF(AND(B1476&gt;=GI_Report!$C$4,B1476&lt;=GI_Report!$E$4),1,0)</f>
        <v>1</v>
      </c>
      <c r="I1476" s="2">
        <f>IF(GI_Report!$C$6="All",1,IF(C1476=GI_Report!$C$6,1,0))</f>
        <v>1</v>
      </c>
      <c r="J1476" s="2">
        <f>IF(GI_Report!$F$6="All",1,IF(E1476=GI_Report!$F$6,1,0))</f>
        <v>1</v>
      </c>
      <c r="K1476" s="2">
        <f>IF(AND(H1476=1,I1476=1,J1476=1),COUNTIFS($H$2:H1476,1,$I$2:I1476,1,$J$2:J1476,1),"")</f>
        <v>225</v>
      </c>
    </row>
    <row r="1477" spans="1:11" ht="14.5" x14ac:dyDescent="0.35">
      <c r="A1477" s="2" t="s">
        <v>3537</v>
      </c>
      <c r="B1477" s="5">
        <v>46132</v>
      </c>
      <c r="C1477" s="2" t="s">
        <v>2075</v>
      </c>
      <c r="D1477" s="2" t="s">
        <v>365</v>
      </c>
      <c r="E1477" s="3" t="s">
        <v>366</v>
      </c>
      <c r="F1477" s="2">
        <v>36</v>
      </c>
      <c r="G1477" s="2" t="s">
        <v>15</v>
      </c>
      <c r="H1477" s="2">
        <f>IF(AND(B1477&gt;=GI_Report!$C$4,B1477&lt;=GI_Report!$E$4),1,0)</f>
        <v>0</v>
      </c>
      <c r="I1477" s="2">
        <f>IF(GI_Report!$C$6="All",1,IF(C1477=GI_Report!$C$6,1,0))</f>
        <v>1</v>
      </c>
      <c r="J1477" s="2">
        <f>IF(GI_Report!$F$6="All",1,IF(E1477=GI_Report!$F$6,1,0))</f>
        <v>1</v>
      </c>
      <c r="K1477" s="2" t="str">
        <f>IF(AND(H1477=1,I1477=1,J1477=1),COUNTIFS($H$2:H1477,1,$I$2:I1477,1,$J$2:J1477,1),"")</f>
        <v/>
      </c>
    </row>
    <row r="1478" spans="1:11" ht="14.5" x14ac:dyDescent="0.35">
      <c r="A1478" s="2" t="s">
        <v>3538</v>
      </c>
      <c r="B1478" s="5">
        <v>46128</v>
      </c>
      <c r="C1478" s="2" t="s">
        <v>2005</v>
      </c>
      <c r="D1478" s="2" t="s">
        <v>293</v>
      </c>
      <c r="E1478" s="3" t="s">
        <v>294</v>
      </c>
      <c r="F1478" s="2">
        <v>12</v>
      </c>
      <c r="G1478" s="2" t="s">
        <v>262</v>
      </c>
      <c r="H1478" s="2">
        <f>IF(AND(B1478&gt;=GI_Report!$C$4,B1478&lt;=GI_Report!$E$4),1,0)</f>
        <v>0</v>
      </c>
      <c r="I1478" s="2">
        <f>IF(GI_Report!$C$6="All",1,IF(C1478=GI_Report!$C$6,1,0))</f>
        <v>1</v>
      </c>
      <c r="J1478" s="2">
        <f>IF(GI_Report!$F$6="All",1,IF(E1478=GI_Report!$F$6,1,0))</f>
        <v>1</v>
      </c>
      <c r="K1478" s="2" t="str">
        <f>IF(AND(H1478=1,I1478=1,J1478=1),COUNTIFS($H$2:H1478,1,$I$2:I1478,1,$J$2:J1478,1),"")</f>
        <v/>
      </c>
    </row>
    <row r="1479" spans="1:11" ht="14.5" x14ac:dyDescent="0.35">
      <c r="A1479" s="2" t="s">
        <v>3539</v>
      </c>
      <c r="B1479" s="5">
        <v>46079</v>
      </c>
      <c r="C1479" s="2" t="s">
        <v>2120</v>
      </c>
      <c r="D1479" s="2" t="s">
        <v>168</v>
      </c>
      <c r="E1479" s="3" t="s">
        <v>169</v>
      </c>
      <c r="F1479" s="2">
        <v>15</v>
      </c>
      <c r="G1479" s="2" t="s">
        <v>121</v>
      </c>
      <c r="H1479" s="2">
        <f>IF(AND(B1479&gt;=GI_Report!$C$4,B1479&lt;=GI_Report!$E$4),1,0)</f>
        <v>1</v>
      </c>
      <c r="I1479" s="2">
        <f>IF(GI_Report!$C$6="All",1,IF(C1479=GI_Report!$C$6,1,0))</f>
        <v>1</v>
      </c>
      <c r="J1479" s="2">
        <f>IF(GI_Report!$F$6="All",1,IF(E1479=GI_Report!$F$6,1,0))</f>
        <v>1</v>
      </c>
      <c r="K1479" s="2">
        <f>IF(AND(H1479=1,I1479=1,J1479=1),COUNTIFS($H$2:H1479,1,$I$2:I1479,1,$J$2:J1479,1),"")</f>
        <v>226</v>
      </c>
    </row>
    <row r="1480" spans="1:11" ht="14.5" x14ac:dyDescent="0.35">
      <c r="A1480" s="2" t="s">
        <v>3540</v>
      </c>
      <c r="B1480" s="5">
        <v>46132</v>
      </c>
      <c r="C1480" s="2" t="s">
        <v>1987</v>
      </c>
      <c r="D1480" s="2" t="s">
        <v>470</v>
      </c>
      <c r="E1480" s="3" t="s">
        <v>471</v>
      </c>
      <c r="F1480" s="2">
        <v>15</v>
      </c>
      <c r="G1480" s="2" t="s">
        <v>121</v>
      </c>
      <c r="H1480" s="2">
        <f>IF(AND(B1480&gt;=GI_Report!$C$4,B1480&lt;=GI_Report!$E$4),1,0)</f>
        <v>0</v>
      </c>
      <c r="I1480" s="2">
        <f>IF(GI_Report!$C$6="All",1,IF(C1480=GI_Report!$C$6,1,0))</f>
        <v>1</v>
      </c>
      <c r="J1480" s="2">
        <f>IF(GI_Report!$F$6="All",1,IF(E1480=GI_Report!$F$6,1,0))</f>
        <v>1</v>
      </c>
      <c r="K1480" s="2" t="str">
        <f>IF(AND(H1480=1,I1480=1,J1480=1),COUNTIFS($H$2:H1480,1,$I$2:I1480,1,$J$2:J1480,1),"")</f>
        <v/>
      </c>
    </row>
    <row r="1481" spans="1:11" ht="14.5" x14ac:dyDescent="0.35">
      <c r="A1481" s="2" t="s">
        <v>3541</v>
      </c>
      <c r="B1481" s="5">
        <v>46066</v>
      </c>
      <c r="C1481" s="2" t="s">
        <v>1989</v>
      </c>
      <c r="D1481" s="2" t="s">
        <v>284</v>
      </c>
      <c r="E1481" s="3" t="s">
        <v>285</v>
      </c>
      <c r="F1481" s="2">
        <v>48</v>
      </c>
      <c r="G1481" s="2" t="s">
        <v>262</v>
      </c>
      <c r="H1481" s="2">
        <f>IF(AND(B1481&gt;=GI_Report!$C$4,B1481&lt;=GI_Report!$E$4),1,0)</f>
        <v>1</v>
      </c>
      <c r="I1481" s="2">
        <f>IF(GI_Report!$C$6="All",1,IF(C1481=GI_Report!$C$6,1,0))</f>
        <v>1</v>
      </c>
      <c r="J1481" s="2">
        <f>IF(GI_Report!$F$6="All",1,IF(E1481=GI_Report!$F$6,1,0))</f>
        <v>1</v>
      </c>
      <c r="K1481" s="2">
        <f>IF(AND(H1481=1,I1481=1,J1481=1),COUNTIFS($H$2:H1481,1,$I$2:I1481,1,$J$2:J1481,1),"")</f>
        <v>227</v>
      </c>
    </row>
    <row r="1482" spans="1:11" ht="14.5" x14ac:dyDescent="0.35">
      <c r="A1482" s="2" t="s">
        <v>3542</v>
      </c>
      <c r="B1482" s="5">
        <v>46098</v>
      </c>
      <c r="C1482" s="2" t="s">
        <v>2027</v>
      </c>
      <c r="D1482" s="2" t="s">
        <v>254</v>
      </c>
      <c r="E1482" s="3" t="s">
        <v>255</v>
      </c>
      <c r="F1482" s="2">
        <v>5</v>
      </c>
      <c r="G1482" s="2" t="s">
        <v>121</v>
      </c>
      <c r="H1482" s="2">
        <f>IF(AND(B1482&gt;=GI_Report!$C$4,B1482&lt;=GI_Report!$E$4),1,0)</f>
        <v>0</v>
      </c>
      <c r="I1482" s="2">
        <f>IF(GI_Report!$C$6="All",1,IF(C1482=GI_Report!$C$6,1,0))</f>
        <v>1</v>
      </c>
      <c r="J1482" s="2">
        <f>IF(GI_Report!$F$6="All",1,IF(E1482=GI_Report!$F$6,1,0))</f>
        <v>1</v>
      </c>
      <c r="K1482" s="2" t="str">
        <f>IF(AND(H1482=1,I1482=1,J1482=1),COUNTIFS($H$2:H1482,1,$I$2:I1482,1,$J$2:J1482,1),"")</f>
        <v/>
      </c>
    </row>
    <row r="1483" spans="1:11" ht="14.5" x14ac:dyDescent="0.35">
      <c r="A1483" s="2" t="s">
        <v>3543</v>
      </c>
      <c r="B1483" s="5">
        <v>46203</v>
      </c>
      <c r="C1483" s="2" t="s">
        <v>2089</v>
      </c>
      <c r="D1483" s="2" t="s">
        <v>288</v>
      </c>
      <c r="E1483" s="3" t="s">
        <v>289</v>
      </c>
      <c r="F1483" s="2">
        <v>24</v>
      </c>
      <c r="G1483" s="2" t="s">
        <v>262</v>
      </c>
      <c r="H1483" s="2">
        <f>IF(AND(B1483&gt;=GI_Report!$C$4,B1483&lt;=GI_Report!$E$4),1,0)</f>
        <v>0</v>
      </c>
      <c r="I1483" s="2">
        <f>IF(GI_Report!$C$6="All",1,IF(C1483=GI_Report!$C$6,1,0))</f>
        <v>1</v>
      </c>
      <c r="J1483" s="2">
        <f>IF(GI_Report!$F$6="All",1,IF(E1483=GI_Report!$F$6,1,0))</f>
        <v>1</v>
      </c>
      <c r="K1483" s="2" t="str">
        <f>IF(AND(H1483=1,I1483=1,J1483=1),COUNTIFS($H$2:H1483,1,$I$2:I1483,1,$J$2:J1483,1),"")</f>
        <v/>
      </c>
    </row>
    <row r="1484" spans="1:11" ht="14.5" x14ac:dyDescent="0.35">
      <c r="A1484" s="2" t="s">
        <v>3544</v>
      </c>
      <c r="B1484" s="5">
        <v>46037</v>
      </c>
      <c r="C1484" s="2" t="s">
        <v>2135</v>
      </c>
      <c r="D1484" s="2" t="s">
        <v>419</v>
      </c>
      <c r="E1484" s="3" t="s">
        <v>420</v>
      </c>
      <c r="F1484" s="2">
        <v>5</v>
      </c>
      <c r="G1484" s="2" t="s">
        <v>121</v>
      </c>
      <c r="H1484" s="2">
        <f>IF(AND(B1484&gt;=GI_Report!$C$4,B1484&lt;=GI_Report!$E$4),1,0)</f>
        <v>0</v>
      </c>
      <c r="I1484" s="2">
        <f>IF(GI_Report!$C$6="All",1,IF(C1484=GI_Report!$C$6,1,0))</f>
        <v>1</v>
      </c>
      <c r="J1484" s="2">
        <f>IF(GI_Report!$F$6="All",1,IF(E1484=GI_Report!$F$6,1,0))</f>
        <v>1</v>
      </c>
      <c r="K1484" s="2" t="str">
        <f>IF(AND(H1484=1,I1484=1,J1484=1),COUNTIFS($H$2:H1484,1,$I$2:I1484,1,$J$2:J1484,1),"")</f>
        <v/>
      </c>
    </row>
    <row r="1485" spans="1:11" ht="14.5" x14ac:dyDescent="0.35">
      <c r="A1485" s="2" t="s">
        <v>3545</v>
      </c>
      <c r="B1485" s="5">
        <v>46189</v>
      </c>
      <c r="C1485" s="2" t="s">
        <v>2005</v>
      </c>
      <c r="D1485" s="2" t="s">
        <v>166</v>
      </c>
      <c r="E1485" s="3" t="s">
        <v>167</v>
      </c>
      <c r="F1485" s="2">
        <v>20</v>
      </c>
      <c r="G1485" s="2" t="s">
        <v>121</v>
      </c>
      <c r="H1485" s="2">
        <f>IF(AND(B1485&gt;=GI_Report!$C$4,B1485&lt;=GI_Report!$E$4),1,0)</f>
        <v>0</v>
      </c>
      <c r="I1485" s="2">
        <f>IF(GI_Report!$C$6="All",1,IF(C1485=GI_Report!$C$6,1,0))</f>
        <v>1</v>
      </c>
      <c r="J1485" s="2">
        <f>IF(GI_Report!$F$6="All",1,IF(E1485=GI_Report!$F$6,1,0))</f>
        <v>1</v>
      </c>
      <c r="K1485" s="2" t="str">
        <f>IF(AND(H1485=1,I1485=1,J1485=1),COUNTIFS($H$2:H1485,1,$I$2:I1485,1,$J$2:J1485,1),"")</f>
        <v/>
      </c>
    </row>
    <row r="1486" spans="1:11" ht="14.5" x14ac:dyDescent="0.35">
      <c r="A1486" s="2" t="s">
        <v>3546</v>
      </c>
      <c r="B1486" s="5">
        <v>46142</v>
      </c>
      <c r="C1486" s="2" t="s">
        <v>2021</v>
      </c>
      <c r="D1486" s="2" t="s">
        <v>200</v>
      </c>
      <c r="E1486" s="3" t="s">
        <v>201</v>
      </c>
      <c r="F1486" s="2">
        <v>30</v>
      </c>
      <c r="G1486" s="2" t="s">
        <v>121</v>
      </c>
      <c r="H1486" s="2">
        <f>IF(AND(B1486&gt;=GI_Report!$C$4,B1486&lt;=GI_Report!$E$4),1,0)</f>
        <v>0</v>
      </c>
      <c r="I1486" s="2">
        <f>IF(GI_Report!$C$6="All",1,IF(C1486=GI_Report!$C$6,1,0))</f>
        <v>1</v>
      </c>
      <c r="J1486" s="2">
        <f>IF(GI_Report!$F$6="All",1,IF(E1486=GI_Report!$F$6,1,0))</f>
        <v>1</v>
      </c>
      <c r="K1486" s="2" t="str">
        <f>IF(AND(H1486=1,I1486=1,J1486=1),COUNTIFS($H$2:H1486,1,$I$2:I1486,1,$J$2:J1486,1),"")</f>
        <v/>
      </c>
    </row>
    <row r="1487" spans="1:11" ht="14.5" x14ac:dyDescent="0.35">
      <c r="A1487" s="2" t="s">
        <v>3547</v>
      </c>
      <c r="B1487" s="5">
        <v>46072</v>
      </c>
      <c r="C1487" s="2" t="s">
        <v>2141</v>
      </c>
      <c r="D1487" s="2" t="s">
        <v>361</v>
      </c>
      <c r="E1487" s="3" t="s">
        <v>362</v>
      </c>
      <c r="F1487" s="2">
        <v>15</v>
      </c>
      <c r="G1487" s="2" t="s">
        <v>15</v>
      </c>
      <c r="H1487" s="2">
        <f>IF(AND(B1487&gt;=GI_Report!$C$4,B1487&lt;=GI_Report!$E$4),1,0)</f>
        <v>1</v>
      </c>
      <c r="I1487" s="2">
        <f>IF(GI_Report!$C$6="All",1,IF(C1487=GI_Report!$C$6,1,0))</f>
        <v>1</v>
      </c>
      <c r="J1487" s="2">
        <f>IF(GI_Report!$F$6="All",1,IF(E1487=GI_Report!$F$6,1,0))</f>
        <v>1</v>
      </c>
      <c r="K1487" s="2">
        <f>IF(AND(H1487=1,I1487=1,J1487=1),COUNTIFS($H$2:H1487,1,$I$2:I1487,1,$J$2:J1487,1),"")</f>
        <v>228</v>
      </c>
    </row>
    <row r="1488" spans="1:11" ht="14.5" x14ac:dyDescent="0.35">
      <c r="A1488" s="2" t="s">
        <v>3548</v>
      </c>
      <c r="B1488" s="5">
        <v>46069</v>
      </c>
      <c r="C1488" s="2" t="s">
        <v>2000</v>
      </c>
      <c r="D1488" s="2" t="s">
        <v>431</v>
      </c>
      <c r="E1488" s="3" t="s">
        <v>432</v>
      </c>
      <c r="F1488" s="2">
        <v>48</v>
      </c>
      <c r="G1488" s="2" t="s">
        <v>121</v>
      </c>
      <c r="H1488" s="2">
        <f>IF(AND(B1488&gt;=GI_Report!$C$4,B1488&lt;=GI_Report!$E$4),1,0)</f>
        <v>1</v>
      </c>
      <c r="I1488" s="2">
        <f>IF(GI_Report!$C$6="All",1,IF(C1488=GI_Report!$C$6,1,0))</f>
        <v>1</v>
      </c>
      <c r="J1488" s="2">
        <f>IF(GI_Report!$F$6="All",1,IF(E1488=GI_Report!$F$6,1,0))</f>
        <v>1</v>
      </c>
      <c r="K1488" s="2">
        <f>IF(AND(H1488=1,I1488=1,J1488=1),COUNTIFS($H$2:H1488,1,$I$2:I1488,1,$J$2:J1488,1),"")</f>
        <v>229</v>
      </c>
    </row>
    <row r="1489" spans="1:11" ht="14.5" x14ac:dyDescent="0.35">
      <c r="A1489" s="2" t="s">
        <v>3549</v>
      </c>
      <c r="B1489" s="5">
        <v>46126</v>
      </c>
      <c r="C1489" s="2" t="s">
        <v>2257</v>
      </c>
      <c r="D1489" s="2" t="s">
        <v>341</v>
      </c>
      <c r="E1489" s="3" t="s">
        <v>342</v>
      </c>
      <c r="F1489" s="2">
        <v>60</v>
      </c>
      <c r="G1489" s="2" t="s">
        <v>15</v>
      </c>
      <c r="H1489" s="2">
        <f>IF(AND(B1489&gt;=GI_Report!$C$4,B1489&lt;=GI_Report!$E$4),1,0)</f>
        <v>0</v>
      </c>
      <c r="I1489" s="2">
        <f>IF(GI_Report!$C$6="All",1,IF(C1489=GI_Report!$C$6,1,0))</f>
        <v>1</v>
      </c>
      <c r="J1489" s="2">
        <f>IF(GI_Report!$F$6="All",1,IF(E1489=GI_Report!$F$6,1,0))</f>
        <v>1</v>
      </c>
      <c r="K1489" s="2" t="str">
        <f>IF(AND(H1489=1,I1489=1,J1489=1),COUNTIFS($H$2:H1489,1,$I$2:I1489,1,$J$2:J1489,1),"")</f>
        <v/>
      </c>
    </row>
    <row r="1490" spans="1:11" ht="14.5" x14ac:dyDescent="0.35">
      <c r="A1490" s="2" t="s">
        <v>3550</v>
      </c>
      <c r="B1490" s="5">
        <v>46126</v>
      </c>
      <c r="C1490" s="2" t="s">
        <v>2322</v>
      </c>
      <c r="D1490" s="2" t="s">
        <v>57</v>
      </c>
      <c r="E1490" s="3" t="s">
        <v>58</v>
      </c>
      <c r="F1490" s="2">
        <v>30</v>
      </c>
      <c r="G1490" s="2" t="s">
        <v>15</v>
      </c>
      <c r="H1490" s="2">
        <f>IF(AND(B1490&gt;=GI_Report!$C$4,B1490&lt;=GI_Report!$E$4),1,0)</f>
        <v>0</v>
      </c>
      <c r="I1490" s="2">
        <f>IF(GI_Report!$C$6="All",1,IF(C1490=GI_Report!$C$6,1,0))</f>
        <v>1</v>
      </c>
      <c r="J1490" s="2">
        <f>IF(GI_Report!$F$6="All",1,IF(E1490=GI_Report!$F$6,1,0))</f>
        <v>1</v>
      </c>
      <c r="K1490" s="2" t="str">
        <f>IF(AND(H1490=1,I1490=1,J1490=1),COUNTIFS($H$2:H1490,1,$I$2:I1490,1,$J$2:J1490,1),"")</f>
        <v/>
      </c>
    </row>
    <row r="1491" spans="1:11" ht="14.5" x14ac:dyDescent="0.35">
      <c r="A1491" s="2" t="s">
        <v>3551</v>
      </c>
      <c r="B1491" s="5">
        <v>46198</v>
      </c>
      <c r="C1491" s="2" t="s">
        <v>2099</v>
      </c>
      <c r="D1491" s="2" t="s">
        <v>52</v>
      </c>
      <c r="E1491" s="3" t="s">
        <v>53</v>
      </c>
      <c r="F1491" s="2">
        <v>24</v>
      </c>
      <c r="G1491" s="2" t="s">
        <v>15</v>
      </c>
      <c r="H1491" s="2">
        <f>IF(AND(B1491&gt;=GI_Report!$C$4,B1491&lt;=GI_Report!$E$4),1,0)</f>
        <v>0</v>
      </c>
      <c r="I1491" s="2">
        <f>IF(GI_Report!$C$6="All",1,IF(C1491=GI_Report!$C$6,1,0))</f>
        <v>1</v>
      </c>
      <c r="J1491" s="2">
        <f>IF(GI_Report!$F$6="All",1,IF(E1491=GI_Report!$F$6,1,0))</f>
        <v>1</v>
      </c>
      <c r="K1491" s="2" t="str">
        <f>IF(AND(H1491=1,I1491=1,J1491=1),COUNTIFS($H$2:H1491,1,$I$2:I1491,1,$J$2:J1491,1),"")</f>
        <v/>
      </c>
    </row>
    <row r="1492" spans="1:11" ht="14.5" x14ac:dyDescent="0.35">
      <c r="A1492" s="2" t="s">
        <v>3552</v>
      </c>
      <c r="B1492" s="5">
        <v>46181</v>
      </c>
      <c r="C1492" s="2" t="s">
        <v>2002</v>
      </c>
      <c r="D1492" s="2" t="s">
        <v>357</v>
      </c>
      <c r="E1492" s="3" t="s">
        <v>358</v>
      </c>
      <c r="F1492" s="2">
        <v>15</v>
      </c>
      <c r="G1492" s="2" t="s">
        <v>15</v>
      </c>
      <c r="H1492" s="2">
        <f>IF(AND(B1492&gt;=GI_Report!$C$4,B1492&lt;=GI_Report!$E$4),1,0)</f>
        <v>0</v>
      </c>
      <c r="I1492" s="2">
        <f>IF(GI_Report!$C$6="All",1,IF(C1492=GI_Report!$C$6,1,0))</f>
        <v>1</v>
      </c>
      <c r="J1492" s="2">
        <f>IF(GI_Report!$F$6="All",1,IF(E1492=GI_Report!$F$6,1,0))</f>
        <v>1</v>
      </c>
      <c r="K1492" s="2" t="str">
        <f>IF(AND(H1492=1,I1492=1,J1492=1),COUNTIFS($H$2:H1492,1,$I$2:I1492,1,$J$2:J1492,1),"")</f>
        <v/>
      </c>
    </row>
    <row r="1493" spans="1:11" ht="14.5" x14ac:dyDescent="0.35">
      <c r="A1493" s="2" t="s">
        <v>3553</v>
      </c>
      <c r="B1493" s="5">
        <v>46179</v>
      </c>
      <c r="C1493" s="2" t="s">
        <v>2421</v>
      </c>
      <c r="D1493" s="2" t="s">
        <v>130</v>
      </c>
      <c r="E1493" s="3" t="s">
        <v>131</v>
      </c>
      <c r="F1493" s="2">
        <v>10</v>
      </c>
      <c r="G1493" s="2" t="s">
        <v>121</v>
      </c>
      <c r="H1493" s="2">
        <f>IF(AND(B1493&gt;=GI_Report!$C$4,B1493&lt;=GI_Report!$E$4),1,0)</f>
        <v>0</v>
      </c>
      <c r="I1493" s="2">
        <f>IF(GI_Report!$C$6="All",1,IF(C1493=GI_Report!$C$6,1,0))</f>
        <v>1</v>
      </c>
      <c r="J1493" s="2">
        <f>IF(GI_Report!$F$6="All",1,IF(E1493=GI_Report!$F$6,1,0))</f>
        <v>1</v>
      </c>
      <c r="K1493" s="2" t="str">
        <f>IF(AND(H1493=1,I1493=1,J1493=1),COUNTIFS($H$2:H1493,1,$I$2:I1493,1,$J$2:J1493,1),"")</f>
        <v/>
      </c>
    </row>
    <row r="1494" spans="1:11" ht="14.5" x14ac:dyDescent="0.35">
      <c r="A1494" s="2" t="s">
        <v>3554</v>
      </c>
      <c r="B1494" s="5">
        <v>46168</v>
      </c>
      <c r="C1494" s="2" t="s">
        <v>1998</v>
      </c>
      <c r="D1494" s="2" t="s">
        <v>113</v>
      </c>
      <c r="E1494" s="3" t="s">
        <v>114</v>
      </c>
      <c r="F1494" s="2">
        <v>36</v>
      </c>
      <c r="G1494" s="2" t="s">
        <v>15</v>
      </c>
      <c r="H1494" s="2">
        <f>IF(AND(B1494&gt;=GI_Report!$C$4,B1494&lt;=GI_Report!$E$4),1,0)</f>
        <v>0</v>
      </c>
      <c r="I1494" s="2">
        <f>IF(GI_Report!$C$6="All",1,IF(C1494=GI_Report!$C$6,1,0))</f>
        <v>1</v>
      </c>
      <c r="J1494" s="2">
        <f>IF(GI_Report!$F$6="All",1,IF(E1494=GI_Report!$F$6,1,0))</f>
        <v>1</v>
      </c>
      <c r="K1494" s="2" t="str">
        <f>IF(AND(H1494=1,I1494=1,J1494=1),COUNTIFS($H$2:H1494,1,$I$2:I1494,1,$J$2:J1494,1),"")</f>
        <v/>
      </c>
    </row>
    <row r="1495" spans="1:11" ht="14.5" x14ac:dyDescent="0.35">
      <c r="A1495" s="2" t="s">
        <v>3555</v>
      </c>
      <c r="B1495" s="5">
        <v>46073</v>
      </c>
      <c r="C1495" s="2" t="s">
        <v>2035</v>
      </c>
      <c r="D1495" s="2" t="s">
        <v>320</v>
      </c>
      <c r="E1495" s="3" t="s">
        <v>321</v>
      </c>
      <c r="F1495" s="2">
        <v>20</v>
      </c>
      <c r="G1495" s="2" t="s">
        <v>15</v>
      </c>
      <c r="H1495" s="2">
        <f>IF(AND(B1495&gt;=GI_Report!$C$4,B1495&lt;=GI_Report!$E$4),1,0)</f>
        <v>1</v>
      </c>
      <c r="I1495" s="2">
        <f>IF(GI_Report!$C$6="All",1,IF(C1495=GI_Report!$C$6,1,0))</f>
        <v>1</v>
      </c>
      <c r="J1495" s="2">
        <f>IF(GI_Report!$F$6="All",1,IF(E1495=GI_Report!$F$6,1,0))</f>
        <v>1</v>
      </c>
      <c r="K1495" s="2">
        <f>IF(AND(H1495=1,I1495=1,J1495=1),COUNTIFS($H$2:H1495,1,$I$2:I1495,1,$J$2:J1495,1),"")</f>
        <v>230</v>
      </c>
    </row>
    <row r="1496" spans="1:11" ht="14.5" x14ac:dyDescent="0.35">
      <c r="A1496" s="2" t="s">
        <v>3556</v>
      </c>
      <c r="B1496" s="5">
        <v>46158</v>
      </c>
      <c r="C1496" s="2" t="s">
        <v>2324</v>
      </c>
      <c r="D1496" s="2" t="s">
        <v>125</v>
      </c>
      <c r="E1496" s="3" t="s">
        <v>126</v>
      </c>
      <c r="F1496" s="2">
        <v>5</v>
      </c>
      <c r="G1496" s="2" t="s">
        <v>121</v>
      </c>
      <c r="H1496" s="2">
        <f>IF(AND(B1496&gt;=GI_Report!$C$4,B1496&lt;=GI_Report!$E$4),1,0)</f>
        <v>0</v>
      </c>
      <c r="I1496" s="2">
        <f>IF(GI_Report!$C$6="All",1,IF(C1496=GI_Report!$C$6,1,0))</f>
        <v>1</v>
      </c>
      <c r="J1496" s="2">
        <f>IF(GI_Report!$F$6="All",1,IF(E1496=GI_Report!$F$6,1,0))</f>
        <v>1</v>
      </c>
      <c r="K1496" s="2" t="str">
        <f>IF(AND(H1496=1,I1496=1,J1496=1),COUNTIFS($H$2:H1496,1,$I$2:I1496,1,$J$2:J1496,1),"")</f>
        <v/>
      </c>
    </row>
    <row r="1497" spans="1:11" ht="14.5" x14ac:dyDescent="0.35">
      <c r="A1497" s="2" t="s">
        <v>3557</v>
      </c>
      <c r="B1497" s="5">
        <v>46101</v>
      </c>
      <c r="C1497" s="2" t="s">
        <v>2005</v>
      </c>
      <c r="D1497" s="2" t="s">
        <v>303</v>
      </c>
      <c r="E1497" s="3" t="s">
        <v>304</v>
      </c>
      <c r="F1497" s="2">
        <v>36</v>
      </c>
      <c r="G1497" s="2" t="s">
        <v>15</v>
      </c>
      <c r="H1497" s="2">
        <f>IF(AND(B1497&gt;=GI_Report!$C$4,B1497&lt;=GI_Report!$E$4),1,0)</f>
        <v>0</v>
      </c>
      <c r="I1497" s="2">
        <f>IF(GI_Report!$C$6="All",1,IF(C1497=GI_Report!$C$6,1,0))</f>
        <v>1</v>
      </c>
      <c r="J1497" s="2">
        <f>IF(GI_Report!$F$6="All",1,IF(E1497=GI_Report!$F$6,1,0))</f>
        <v>1</v>
      </c>
      <c r="K1497" s="2" t="str">
        <f>IF(AND(H1497=1,I1497=1,J1497=1),COUNTIFS($H$2:H1497,1,$I$2:I1497,1,$J$2:J1497,1),"")</f>
        <v/>
      </c>
    </row>
    <row r="1498" spans="1:11" ht="14.5" x14ac:dyDescent="0.35">
      <c r="A1498" s="2" t="s">
        <v>3558</v>
      </c>
      <c r="B1498" s="5">
        <v>46134</v>
      </c>
      <c r="C1498" s="2" t="s">
        <v>2065</v>
      </c>
      <c r="D1498" s="2" t="s">
        <v>335</v>
      </c>
      <c r="E1498" s="3" t="s">
        <v>336</v>
      </c>
      <c r="F1498" s="2">
        <v>30</v>
      </c>
      <c r="G1498" s="2" t="s">
        <v>15</v>
      </c>
      <c r="H1498" s="2">
        <f>IF(AND(B1498&gt;=GI_Report!$C$4,B1498&lt;=GI_Report!$E$4),1,0)</f>
        <v>0</v>
      </c>
      <c r="I1498" s="2">
        <f>IF(GI_Report!$C$6="All",1,IF(C1498=GI_Report!$C$6,1,0))</f>
        <v>1</v>
      </c>
      <c r="J1498" s="2">
        <f>IF(GI_Report!$F$6="All",1,IF(E1498=GI_Report!$F$6,1,0))</f>
        <v>1</v>
      </c>
      <c r="K1498" s="2" t="str">
        <f>IF(AND(H1498=1,I1498=1,J1498=1),COUNTIFS($H$2:H1498,1,$I$2:I1498,1,$J$2:J1498,1),"")</f>
        <v/>
      </c>
    </row>
    <row r="1499" spans="1:11" ht="14.5" x14ac:dyDescent="0.35">
      <c r="A1499" s="2" t="s">
        <v>3559</v>
      </c>
      <c r="B1499" s="5">
        <v>46158</v>
      </c>
      <c r="C1499" s="2" t="s">
        <v>1998</v>
      </c>
      <c r="D1499" s="2" t="s">
        <v>335</v>
      </c>
      <c r="E1499" s="3" t="s">
        <v>336</v>
      </c>
      <c r="F1499" s="2">
        <v>20</v>
      </c>
      <c r="G1499" s="2" t="s">
        <v>15</v>
      </c>
      <c r="H1499" s="2">
        <f>IF(AND(B1499&gt;=GI_Report!$C$4,B1499&lt;=GI_Report!$E$4),1,0)</f>
        <v>0</v>
      </c>
      <c r="I1499" s="2">
        <f>IF(GI_Report!$C$6="All",1,IF(C1499=GI_Report!$C$6,1,0))</f>
        <v>1</v>
      </c>
      <c r="J1499" s="2">
        <f>IF(GI_Report!$F$6="All",1,IF(E1499=GI_Report!$F$6,1,0))</f>
        <v>1</v>
      </c>
      <c r="K1499" s="2" t="str">
        <f>IF(AND(H1499=1,I1499=1,J1499=1),COUNTIFS($H$2:H1499,1,$I$2:I1499,1,$J$2:J1499,1),"")</f>
        <v/>
      </c>
    </row>
    <row r="1500" spans="1:11" ht="14.5" x14ac:dyDescent="0.35">
      <c r="A1500" s="2" t="s">
        <v>3560</v>
      </c>
      <c r="B1500" s="5">
        <v>46098</v>
      </c>
      <c r="C1500" s="2" t="s">
        <v>2005</v>
      </c>
      <c r="D1500" s="2" t="s">
        <v>341</v>
      </c>
      <c r="E1500" s="3" t="s">
        <v>342</v>
      </c>
      <c r="F1500" s="2">
        <v>5</v>
      </c>
      <c r="G1500" s="2" t="s">
        <v>15</v>
      </c>
      <c r="H1500" s="2">
        <f>IF(AND(B1500&gt;=GI_Report!$C$4,B1500&lt;=GI_Report!$E$4),1,0)</f>
        <v>0</v>
      </c>
      <c r="I1500" s="2">
        <f>IF(GI_Report!$C$6="All",1,IF(C1500=GI_Report!$C$6,1,0))</f>
        <v>1</v>
      </c>
      <c r="J1500" s="2">
        <f>IF(GI_Report!$F$6="All",1,IF(E1500=GI_Report!$F$6,1,0))</f>
        <v>1</v>
      </c>
      <c r="K1500" s="2" t="str">
        <f>IF(AND(H1500=1,I1500=1,J1500=1),COUNTIFS($H$2:H1500,1,$I$2:I1500,1,$J$2:J1500,1),"")</f>
        <v/>
      </c>
    </row>
    <row r="1501" spans="1:11" ht="14.5" x14ac:dyDescent="0.35">
      <c r="A1501" s="2" t="s">
        <v>3561</v>
      </c>
      <c r="B1501" s="5">
        <v>46078</v>
      </c>
      <c r="C1501" s="2" t="s">
        <v>2091</v>
      </c>
      <c r="D1501" s="2" t="s">
        <v>339</v>
      </c>
      <c r="E1501" s="3" t="s">
        <v>340</v>
      </c>
      <c r="F1501" s="2">
        <v>20</v>
      </c>
      <c r="G1501" s="2" t="s">
        <v>15</v>
      </c>
      <c r="H1501" s="2">
        <f>IF(AND(B1501&gt;=GI_Report!$C$4,B1501&lt;=GI_Report!$E$4),1,0)</f>
        <v>1</v>
      </c>
      <c r="I1501" s="2">
        <f>IF(GI_Report!$C$6="All",1,IF(C1501=GI_Report!$C$6,1,0))</f>
        <v>1</v>
      </c>
      <c r="J1501" s="2">
        <f>IF(GI_Report!$F$6="All",1,IF(E1501=GI_Report!$F$6,1,0))</f>
        <v>1</v>
      </c>
      <c r="K1501" s="2">
        <f>IF(AND(H1501=1,I1501=1,J1501=1),COUNTIFS($H$2:H1501,1,$I$2:I1501,1,$J$2:J1501,1),"")</f>
        <v>231</v>
      </c>
    </row>
    <row r="1502" spans="1:11" ht="14.5" x14ac:dyDescent="0.35">
      <c r="A1502" s="2" t="s">
        <v>3562</v>
      </c>
      <c r="B1502" s="5">
        <v>46073</v>
      </c>
      <c r="C1502" s="2" t="s">
        <v>2047</v>
      </c>
      <c r="D1502" s="2" t="s">
        <v>86</v>
      </c>
      <c r="E1502" s="3" t="s">
        <v>87</v>
      </c>
      <c r="F1502" s="2">
        <v>48</v>
      </c>
      <c r="G1502" s="2" t="s">
        <v>15</v>
      </c>
      <c r="H1502" s="2">
        <f>IF(AND(B1502&gt;=GI_Report!$C$4,B1502&lt;=GI_Report!$E$4),1,0)</f>
        <v>1</v>
      </c>
      <c r="I1502" s="2">
        <f>IF(GI_Report!$C$6="All",1,IF(C1502=GI_Report!$C$6,1,0))</f>
        <v>1</v>
      </c>
      <c r="J1502" s="2">
        <f>IF(GI_Report!$F$6="All",1,IF(E1502=GI_Report!$F$6,1,0))</f>
        <v>1</v>
      </c>
      <c r="K1502" s="2">
        <f>IF(AND(H1502=1,I1502=1,J1502=1),COUNTIFS($H$2:H1502,1,$I$2:I1502,1,$J$2:J1502,1),"")</f>
        <v>232</v>
      </c>
    </row>
    <row r="1503" spans="1:11" ht="14.5" x14ac:dyDescent="0.35">
      <c r="A1503" s="2" t="s">
        <v>3563</v>
      </c>
      <c r="B1503" s="5">
        <v>46110</v>
      </c>
      <c r="C1503" s="2" t="s">
        <v>2191</v>
      </c>
      <c r="D1503" s="2" t="s">
        <v>39</v>
      </c>
      <c r="E1503" s="3" t="s">
        <v>40</v>
      </c>
      <c r="F1503" s="2">
        <v>36</v>
      </c>
      <c r="G1503" s="2" t="s">
        <v>15</v>
      </c>
      <c r="H1503" s="2">
        <f>IF(AND(B1503&gt;=GI_Report!$C$4,B1503&lt;=GI_Report!$E$4),1,0)</f>
        <v>0</v>
      </c>
      <c r="I1503" s="2">
        <f>IF(GI_Report!$C$6="All",1,IF(C1503=GI_Report!$C$6,1,0))</f>
        <v>1</v>
      </c>
      <c r="J1503" s="2">
        <f>IF(GI_Report!$F$6="All",1,IF(E1503=GI_Report!$F$6,1,0))</f>
        <v>1</v>
      </c>
      <c r="K1503" s="2" t="str">
        <f>IF(AND(H1503=1,I1503=1,J1503=1),COUNTIFS($H$2:H1503,1,$I$2:I1503,1,$J$2:J1503,1),"")</f>
        <v/>
      </c>
    </row>
    <row r="1504" spans="1:11" ht="14.5" x14ac:dyDescent="0.35">
      <c r="A1504" s="2" t="s">
        <v>3564</v>
      </c>
      <c r="B1504" s="5">
        <v>46032</v>
      </c>
      <c r="C1504" s="2" t="s">
        <v>2171</v>
      </c>
      <c r="D1504" s="2" t="s">
        <v>401</v>
      </c>
      <c r="E1504" s="3" t="s">
        <v>402</v>
      </c>
      <c r="F1504" s="2">
        <v>24</v>
      </c>
      <c r="G1504" s="2" t="s">
        <v>121</v>
      </c>
      <c r="H1504" s="2">
        <f>IF(AND(B1504&gt;=GI_Report!$C$4,B1504&lt;=GI_Report!$E$4),1,0)</f>
        <v>0</v>
      </c>
      <c r="I1504" s="2">
        <f>IF(GI_Report!$C$6="All",1,IF(C1504=GI_Report!$C$6,1,0))</f>
        <v>1</v>
      </c>
      <c r="J1504" s="2">
        <f>IF(GI_Report!$F$6="All",1,IF(E1504=GI_Report!$F$6,1,0))</f>
        <v>1</v>
      </c>
      <c r="K1504" s="2" t="str">
        <f>IF(AND(H1504=1,I1504=1,J1504=1),COUNTIFS($H$2:H1504,1,$I$2:I1504,1,$J$2:J1504,1),"")</f>
        <v/>
      </c>
    </row>
    <row r="1505" spans="1:11" ht="14.5" x14ac:dyDescent="0.35">
      <c r="A1505" s="2" t="s">
        <v>3565</v>
      </c>
      <c r="B1505" s="5">
        <v>46131</v>
      </c>
      <c r="C1505" s="2" t="s">
        <v>2110</v>
      </c>
      <c r="D1505" s="2" t="s">
        <v>314</v>
      </c>
      <c r="E1505" s="3" t="s">
        <v>315</v>
      </c>
      <c r="F1505" s="2">
        <v>10</v>
      </c>
      <c r="G1505" s="2" t="s">
        <v>15</v>
      </c>
      <c r="H1505" s="2">
        <f>IF(AND(B1505&gt;=GI_Report!$C$4,B1505&lt;=GI_Report!$E$4),1,0)</f>
        <v>0</v>
      </c>
      <c r="I1505" s="2">
        <f>IF(GI_Report!$C$6="All",1,IF(C1505=GI_Report!$C$6,1,0))</f>
        <v>1</v>
      </c>
      <c r="J1505" s="2">
        <f>IF(GI_Report!$F$6="All",1,IF(E1505=GI_Report!$F$6,1,0))</f>
        <v>1</v>
      </c>
      <c r="K1505" s="2" t="str">
        <f>IF(AND(H1505=1,I1505=1,J1505=1),COUNTIFS($H$2:H1505,1,$I$2:I1505,1,$J$2:J1505,1),"")</f>
        <v/>
      </c>
    </row>
    <row r="1506" spans="1:11" ht="14.5" x14ac:dyDescent="0.35">
      <c r="A1506" s="2" t="s">
        <v>3566</v>
      </c>
      <c r="B1506" s="5">
        <v>46038</v>
      </c>
      <c r="C1506" s="2" t="s">
        <v>1987</v>
      </c>
      <c r="D1506" s="2" t="s">
        <v>351</v>
      </c>
      <c r="E1506" s="3" t="s">
        <v>352</v>
      </c>
      <c r="F1506" s="2">
        <v>36</v>
      </c>
      <c r="G1506" s="2" t="s">
        <v>15</v>
      </c>
      <c r="H1506" s="2">
        <f>IF(AND(B1506&gt;=GI_Report!$C$4,B1506&lt;=GI_Report!$E$4),1,0)</f>
        <v>0</v>
      </c>
      <c r="I1506" s="2">
        <f>IF(GI_Report!$C$6="All",1,IF(C1506=GI_Report!$C$6,1,0))</f>
        <v>1</v>
      </c>
      <c r="J1506" s="2">
        <f>IF(GI_Report!$F$6="All",1,IF(E1506=GI_Report!$F$6,1,0))</f>
        <v>1</v>
      </c>
      <c r="K1506" s="2" t="str">
        <f>IF(AND(H1506=1,I1506=1,J1506=1),COUNTIFS($H$2:H1506,1,$I$2:I1506,1,$J$2:J1506,1),"")</f>
        <v/>
      </c>
    </row>
    <row r="1507" spans="1:11" ht="14.5" x14ac:dyDescent="0.35">
      <c r="A1507" s="2" t="s">
        <v>3567</v>
      </c>
      <c r="B1507" s="5">
        <v>46126</v>
      </c>
      <c r="C1507" s="2" t="s">
        <v>2171</v>
      </c>
      <c r="D1507" s="2" t="s">
        <v>282</v>
      </c>
      <c r="E1507" s="3" t="s">
        <v>283</v>
      </c>
      <c r="F1507" s="2">
        <v>30</v>
      </c>
      <c r="G1507" s="2" t="s">
        <v>262</v>
      </c>
      <c r="H1507" s="2">
        <f>IF(AND(B1507&gt;=GI_Report!$C$4,B1507&lt;=GI_Report!$E$4),1,0)</f>
        <v>0</v>
      </c>
      <c r="I1507" s="2">
        <f>IF(GI_Report!$C$6="All",1,IF(C1507=GI_Report!$C$6,1,0))</f>
        <v>1</v>
      </c>
      <c r="J1507" s="2">
        <f>IF(GI_Report!$F$6="All",1,IF(E1507=GI_Report!$F$6,1,0))</f>
        <v>1</v>
      </c>
      <c r="K1507" s="2" t="str">
        <f>IF(AND(H1507=1,I1507=1,J1507=1),COUNTIFS($H$2:H1507,1,$I$2:I1507,1,$J$2:J1507,1),"")</f>
        <v/>
      </c>
    </row>
    <row r="1508" spans="1:11" ht="14.5" x14ac:dyDescent="0.35">
      <c r="A1508" s="2" t="s">
        <v>3568</v>
      </c>
      <c r="B1508" s="5">
        <v>46194</v>
      </c>
      <c r="C1508" s="2" t="s">
        <v>1995</v>
      </c>
      <c r="D1508" s="2" t="s">
        <v>472</v>
      </c>
      <c r="E1508" s="3" t="s">
        <v>473</v>
      </c>
      <c r="F1508" s="2">
        <v>24</v>
      </c>
      <c r="G1508" s="2" t="s">
        <v>121</v>
      </c>
      <c r="H1508" s="2">
        <f>IF(AND(B1508&gt;=GI_Report!$C$4,B1508&lt;=GI_Report!$E$4),1,0)</f>
        <v>0</v>
      </c>
      <c r="I1508" s="2">
        <f>IF(GI_Report!$C$6="All",1,IF(C1508=GI_Report!$C$6,1,0))</f>
        <v>1</v>
      </c>
      <c r="J1508" s="2">
        <f>IF(GI_Report!$F$6="All",1,IF(E1508=GI_Report!$F$6,1,0))</f>
        <v>1</v>
      </c>
      <c r="K1508" s="2" t="str">
        <f>IF(AND(H1508=1,I1508=1,J1508=1),COUNTIFS($H$2:H1508,1,$I$2:I1508,1,$J$2:J1508,1),"")</f>
        <v/>
      </c>
    </row>
    <row r="1509" spans="1:11" ht="14.5" x14ac:dyDescent="0.35">
      <c r="A1509" s="2" t="s">
        <v>3569</v>
      </c>
      <c r="B1509" s="5">
        <v>46155</v>
      </c>
      <c r="C1509" s="2" t="s">
        <v>2168</v>
      </c>
      <c r="D1509" s="2" t="s">
        <v>207</v>
      </c>
      <c r="E1509" s="3" t="s">
        <v>208</v>
      </c>
      <c r="F1509" s="2">
        <v>5</v>
      </c>
      <c r="G1509" s="2" t="s">
        <v>121</v>
      </c>
      <c r="H1509" s="2">
        <f>IF(AND(B1509&gt;=GI_Report!$C$4,B1509&lt;=GI_Report!$E$4),1,0)</f>
        <v>0</v>
      </c>
      <c r="I1509" s="2">
        <f>IF(GI_Report!$C$6="All",1,IF(C1509=GI_Report!$C$6,1,0))</f>
        <v>1</v>
      </c>
      <c r="J1509" s="2">
        <f>IF(GI_Report!$F$6="All",1,IF(E1509=GI_Report!$F$6,1,0))</f>
        <v>1</v>
      </c>
      <c r="K1509" s="2" t="str">
        <f>IF(AND(H1509=1,I1509=1,J1509=1),COUNTIFS($H$2:H1509,1,$I$2:I1509,1,$J$2:J1509,1),"")</f>
        <v/>
      </c>
    </row>
    <row r="1510" spans="1:11" ht="14.5" x14ac:dyDescent="0.35">
      <c r="A1510" s="2" t="s">
        <v>3570</v>
      </c>
      <c r="B1510" s="5">
        <v>46069</v>
      </c>
      <c r="C1510" s="2" t="s">
        <v>2130</v>
      </c>
      <c r="D1510" s="2" t="s">
        <v>151</v>
      </c>
      <c r="E1510" s="3" t="s">
        <v>152</v>
      </c>
      <c r="F1510" s="2">
        <v>48</v>
      </c>
      <c r="G1510" s="2" t="s">
        <v>121</v>
      </c>
      <c r="H1510" s="2">
        <f>IF(AND(B1510&gt;=GI_Report!$C$4,B1510&lt;=GI_Report!$E$4),1,0)</f>
        <v>1</v>
      </c>
      <c r="I1510" s="2">
        <f>IF(GI_Report!$C$6="All",1,IF(C1510=GI_Report!$C$6,1,0))</f>
        <v>1</v>
      </c>
      <c r="J1510" s="2">
        <f>IF(GI_Report!$F$6="All",1,IF(E1510=GI_Report!$F$6,1,0))</f>
        <v>1</v>
      </c>
      <c r="K1510" s="2">
        <f>IF(AND(H1510=1,I1510=1,J1510=1),COUNTIFS($H$2:H1510,1,$I$2:I1510,1,$J$2:J1510,1),"")</f>
        <v>233</v>
      </c>
    </row>
    <row r="1511" spans="1:11" ht="14.5" x14ac:dyDescent="0.35">
      <c r="A1511" s="2" t="s">
        <v>3571</v>
      </c>
      <c r="B1511" s="5">
        <v>46091</v>
      </c>
      <c r="C1511" s="2" t="s">
        <v>2281</v>
      </c>
      <c r="D1511" s="2" t="s">
        <v>326</v>
      </c>
      <c r="E1511" s="3" t="s">
        <v>327</v>
      </c>
      <c r="F1511" s="2">
        <v>12</v>
      </c>
      <c r="G1511" s="2" t="s">
        <v>15</v>
      </c>
      <c r="H1511" s="2">
        <f>IF(AND(B1511&gt;=GI_Report!$C$4,B1511&lt;=GI_Report!$E$4),1,0)</f>
        <v>0</v>
      </c>
      <c r="I1511" s="2">
        <f>IF(GI_Report!$C$6="All",1,IF(C1511=GI_Report!$C$6,1,0))</f>
        <v>1</v>
      </c>
      <c r="J1511" s="2">
        <f>IF(GI_Report!$F$6="All",1,IF(E1511=GI_Report!$F$6,1,0))</f>
        <v>1</v>
      </c>
      <c r="K1511" s="2" t="str">
        <f>IF(AND(H1511=1,I1511=1,J1511=1),COUNTIFS($H$2:H1511,1,$I$2:I1511,1,$J$2:J1511,1),"")</f>
        <v/>
      </c>
    </row>
    <row r="1512" spans="1:11" ht="14.5" x14ac:dyDescent="0.35">
      <c r="A1512" s="2" t="s">
        <v>3572</v>
      </c>
      <c r="B1512" s="5">
        <v>46117</v>
      </c>
      <c r="C1512" s="2" t="s">
        <v>2135</v>
      </c>
      <c r="D1512" s="2" t="s">
        <v>363</v>
      </c>
      <c r="E1512" s="3" t="s">
        <v>364</v>
      </c>
      <c r="F1512" s="2">
        <v>60</v>
      </c>
      <c r="G1512" s="2" t="s">
        <v>15</v>
      </c>
      <c r="H1512" s="2">
        <f>IF(AND(B1512&gt;=GI_Report!$C$4,B1512&lt;=GI_Report!$E$4),1,0)</f>
        <v>0</v>
      </c>
      <c r="I1512" s="2">
        <f>IF(GI_Report!$C$6="All",1,IF(C1512=GI_Report!$C$6,1,0))</f>
        <v>1</v>
      </c>
      <c r="J1512" s="2">
        <f>IF(GI_Report!$F$6="All",1,IF(E1512=GI_Report!$F$6,1,0))</f>
        <v>1</v>
      </c>
      <c r="K1512" s="2" t="str">
        <f>IF(AND(H1512=1,I1512=1,J1512=1),COUNTIFS($H$2:H1512,1,$I$2:I1512,1,$J$2:J1512,1),"")</f>
        <v/>
      </c>
    </row>
    <row r="1513" spans="1:11" ht="14.5" x14ac:dyDescent="0.35">
      <c r="A1513" s="2" t="s">
        <v>3573</v>
      </c>
      <c r="B1513" s="5">
        <v>46170</v>
      </c>
      <c r="C1513" s="2" t="s">
        <v>2099</v>
      </c>
      <c r="D1513" s="2" t="s">
        <v>286</v>
      </c>
      <c r="E1513" s="3" t="s">
        <v>287</v>
      </c>
      <c r="F1513" s="2">
        <v>12</v>
      </c>
      <c r="G1513" s="2" t="s">
        <v>262</v>
      </c>
      <c r="H1513" s="2">
        <f>IF(AND(B1513&gt;=GI_Report!$C$4,B1513&lt;=GI_Report!$E$4),1,0)</f>
        <v>0</v>
      </c>
      <c r="I1513" s="2">
        <f>IF(GI_Report!$C$6="All",1,IF(C1513=GI_Report!$C$6,1,0))</f>
        <v>1</v>
      </c>
      <c r="J1513" s="2">
        <f>IF(GI_Report!$F$6="All",1,IF(E1513=GI_Report!$F$6,1,0))</f>
        <v>1</v>
      </c>
      <c r="K1513" s="2" t="str">
        <f>IF(AND(H1513=1,I1513=1,J1513=1),COUNTIFS($H$2:H1513,1,$I$2:I1513,1,$J$2:J1513,1),"")</f>
        <v/>
      </c>
    </row>
    <row r="1514" spans="1:11" ht="14.5" x14ac:dyDescent="0.35">
      <c r="A1514" s="2" t="s">
        <v>3574</v>
      </c>
      <c r="B1514" s="5">
        <v>46186</v>
      </c>
      <c r="C1514" s="2" t="s">
        <v>2083</v>
      </c>
      <c r="D1514" s="2" t="s">
        <v>440</v>
      </c>
      <c r="E1514" s="3" t="s">
        <v>441</v>
      </c>
      <c r="F1514" s="2">
        <v>48</v>
      </c>
      <c r="G1514" s="2" t="s">
        <v>121</v>
      </c>
      <c r="H1514" s="2">
        <f>IF(AND(B1514&gt;=GI_Report!$C$4,B1514&lt;=GI_Report!$E$4),1,0)</f>
        <v>0</v>
      </c>
      <c r="I1514" s="2">
        <f>IF(GI_Report!$C$6="All",1,IF(C1514=GI_Report!$C$6,1,0))</f>
        <v>1</v>
      </c>
      <c r="J1514" s="2">
        <f>IF(GI_Report!$F$6="All",1,IF(E1514=GI_Report!$F$6,1,0))</f>
        <v>1</v>
      </c>
      <c r="K1514" s="2" t="str">
        <f>IF(AND(H1514=1,I1514=1,J1514=1),COUNTIFS($H$2:H1514,1,$I$2:I1514,1,$J$2:J1514,1),"")</f>
        <v/>
      </c>
    </row>
    <row r="1515" spans="1:11" ht="14.5" x14ac:dyDescent="0.35">
      <c r="A1515" s="2" t="s">
        <v>3575</v>
      </c>
      <c r="B1515" s="5">
        <v>46069</v>
      </c>
      <c r="C1515" s="2" t="s">
        <v>2086</v>
      </c>
      <c r="D1515" s="2" t="s">
        <v>241</v>
      </c>
      <c r="E1515" s="3" t="s">
        <v>242</v>
      </c>
      <c r="F1515" s="2">
        <v>5</v>
      </c>
      <c r="G1515" s="2" t="s">
        <v>121</v>
      </c>
      <c r="H1515" s="2">
        <f>IF(AND(B1515&gt;=GI_Report!$C$4,B1515&lt;=GI_Report!$E$4),1,0)</f>
        <v>1</v>
      </c>
      <c r="I1515" s="2">
        <f>IF(GI_Report!$C$6="All",1,IF(C1515=GI_Report!$C$6,1,0))</f>
        <v>1</v>
      </c>
      <c r="J1515" s="2">
        <f>IF(GI_Report!$F$6="All",1,IF(E1515=GI_Report!$F$6,1,0))</f>
        <v>1</v>
      </c>
      <c r="K1515" s="2">
        <f>IF(AND(H1515=1,I1515=1,J1515=1),COUNTIFS($H$2:H1515,1,$I$2:I1515,1,$J$2:J1515,1),"")</f>
        <v>234</v>
      </c>
    </row>
    <row r="1516" spans="1:11" ht="14.5" x14ac:dyDescent="0.35">
      <c r="A1516" s="2" t="s">
        <v>3576</v>
      </c>
      <c r="B1516" s="5">
        <v>46184</v>
      </c>
      <c r="C1516" s="2" t="s">
        <v>2097</v>
      </c>
      <c r="D1516" s="2" t="s">
        <v>440</v>
      </c>
      <c r="E1516" s="3" t="s">
        <v>441</v>
      </c>
      <c r="F1516" s="2">
        <v>20</v>
      </c>
      <c r="G1516" s="2" t="s">
        <v>121</v>
      </c>
      <c r="H1516" s="2">
        <f>IF(AND(B1516&gt;=GI_Report!$C$4,B1516&lt;=GI_Report!$E$4),1,0)</f>
        <v>0</v>
      </c>
      <c r="I1516" s="2">
        <f>IF(GI_Report!$C$6="All",1,IF(C1516=GI_Report!$C$6,1,0))</f>
        <v>1</v>
      </c>
      <c r="J1516" s="2">
        <f>IF(GI_Report!$F$6="All",1,IF(E1516=GI_Report!$F$6,1,0))</f>
        <v>1</v>
      </c>
      <c r="K1516" s="2" t="str">
        <f>IF(AND(H1516=1,I1516=1,J1516=1),COUNTIFS($H$2:H1516,1,$I$2:I1516,1,$J$2:J1516,1),"")</f>
        <v/>
      </c>
    </row>
    <row r="1517" spans="1:11" ht="14.5" x14ac:dyDescent="0.35">
      <c r="A1517" s="2" t="s">
        <v>3577</v>
      </c>
      <c r="B1517" s="5">
        <v>46038</v>
      </c>
      <c r="C1517" s="2" t="s">
        <v>2094</v>
      </c>
      <c r="D1517" s="2" t="s">
        <v>399</v>
      </c>
      <c r="E1517" s="3" t="s">
        <v>400</v>
      </c>
      <c r="F1517" s="2">
        <v>30</v>
      </c>
      <c r="G1517" s="2" t="s">
        <v>121</v>
      </c>
      <c r="H1517" s="2">
        <f>IF(AND(B1517&gt;=GI_Report!$C$4,B1517&lt;=GI_Report!$E$4),1,0)</f>
        <v>0</v>
      </c>
      <c r="I1517" s="2">
        <f>IF(GI_Report!$C$6="All",1,IF(C1517=GI_Report!$C$6,1,0))</f>
        <v>1</v>
      </c>
      <c r="J1517" s="2">
        <f>IF(GI_Report!$F$6="All",1,IF(E1517=GI_Report!$F$6,1,0))</f>
        <v>1</v>
      </c>
      <c r="K1517" s="2" t="str">
        <f>IF(AND(H1517=1,I1517=1,J1517=1),COUNTIFS($H$2:H1517,1,$I$2:I1517,1,$J$2:J1517,1),"")</f>
        <v/>
      </c>
    </row>
    <row r="1518" spans="1:11" ht="14.5" x14ac:dyDescent="0.35">
      <c r="A1518" s="2" t="s">
        <v>3578</v>
      </c>
      <c r="B1518" s="5">
        <v>46076</v>
      </c>
      <c r="C1518" s="2" t="s">
        <v>1987</v>
      </c>
      <c r="D1518" s="2" t="s">
        <v>284</v>
      </c>
      <c r="E1518" s="3" t="s">
        <v>285</v>
      </c>
      <c r="F1518" s="2">
        <v>12</v>
      </c>
      <c r="G1518" s="2" t="s">
        <v>262</v>
      </c>
      <c r="H1518" s="2">
        <f>IF(AND(B1518&gt;=GI_Report!$C$4,B1518&lt;=GI_Report!$E$4),1,0)</f>
        <v>1</v>
      </c>
      <c r="I1518" s="2">
        <f>IF(GI_Report!$C$6="All",1,IF(C1518=GI_Report!$C$6,1,0))</f>
        <v>1</v>
      </c>
      <c r="J1518" s="2">
        <f>IF(GI_Report!$F$6="All",1,IF(E1518=GI_Report!$F$6,1,0))</f>
        <v>1</v>
      </c>
      <c r="K1518" s="2">
        <f>IF(AND(H1518=1,I1518=1,J1518=1),COUNTIFS($H$2:H1518,1,$I$2:I1518,1,$J$2:J1518,1),"")</f>
        <v>235</v>
      </c>
    </row>
    <row r="1519" spans="1:11" ht="14.5" x14ac:dyDescent="0.35">
      <c r="A1519" s="2" t="s">
        <v>3579</v>
      </c>
      <c r="B1519" s="5">
        <v>46057</v>
      </c>
      <c r="C1519" s="2" t="s">
        <v>2281</v>
      </c>
      <c r="D1519" s="2" t="s">
        <v>132</v>
      </c>
      <c r="E1519" s="3" t="s">
        <v>133</v>
      </c>
      <c r="F1519" s="2">
        <v>48</v>
      </c>
      <c r="G1519" s="2" t="s">
        <v>121</v>
      </c>
      <c r="H1519" s="2">
        <f>IF(AND(B1519&gt;=GI_Report!$C$4,B1519&lt;=GI_Report!$E$4),1,0)</f>
        <v>1</v>
      </c>
      <c r="I1519" s="2">
        <f>IF(GI_Report!$C$6="All",1,IF(C1519=GI_Report!$C$6,1,0))</f>
        <v>1</v>
      </c>
      <c r="J1519" s="2">
        <f>IF(GI_Report!$F$6="All",1,IF(E1519=GI_Report!$F$6,1,0))</f>
        <v>1</v>
      </c>
      <c r="K1519" s="2">
        <f>IF(AND(H1519=1,I1519=1,J1519=1),COUNTIFS($H$2:H1519,1,$I$2:I1519,1,$J$2:J1519,1),"")</f>
        <v>236</v>
      </c>
    </row>
    <row r="1520" spans="1:11" ht="14.5" x14ac:dyDescent="0.35">
      <c r="A1520" s="2" t="s">
        <v>3580</v>
      </c>
      <c r="B1520" s="5">
        <v>46112</v>
      </c>
      <c r="C1520" s="2" t="s">
        <v>1983</v>
      </c>
      <c r="D1520" s="2" t="s">
        <v>235</v>
      </c>
      <c r="E1520" s="3" t="s">
        <v>236</v>
      </c>
      <c r="F1520" s="2">
        <v>5</v>
      </c>
      <c r="G1520" s="2" t="s">
        <v>121</v>
      </c>
      <c r="H1520" s="2">
        <f>IF(AND(B1520&gt;=GI_Report!$C$4,B1520&lt;=GI_Report!$E$4),1,0)</f>
        <v>0</v>
      </c>
      <c r="I1520" s="2">
        <f>IF(GI_Report!$C$6="All",1,IF(C1520=GI_Report!$C$6,1,0))</f>
        <v>1</v>
      </c>
      <c r="J1520" s="2">
        <f>IF(GI_Report!$F$6="All",1,IF(E1520=GI_Report!$F$6,1,0))</f>
        <v>1</v>
      </c>
      <c r="K1520" s="2" t="str">
        <f>IF(AND(H1520=1,I1520=1,J1520=1),COUNTIFS($H$2:H1520,1,$I$2:I1520,1,$J$2:J1520,1),"")</f>
        <v/>
      </c>
    </row>
    <row r="1521" spans="1:11" ht="14.5" x14ac:dyDescent="0.35">
      <c r="A1521" s="2" t="s">
        <v>3581</v>
      </c>
      <c r="B1521" s="5">
        <v>46094</v>
      </c>
      <c r="C1521" s="2" t="s">
        <v>2346</v>
      </c>
      <c r="D1521" s="2" t="s">
        <v>433</v>
      </c>
      <c r="E1521" s="3" t="s">
        <v>434</v>
      </c>
      <c r="F1521" s="2">
        <v>48</v>
      </c>
      <c r="G1521" s="2" t="s">
        <v>121</v>
      </c>
      <c r="H1521" s="2">
        <f>IF(AND(B1521&gt;=GI_Report!$C$4,B1521&lt;=GI_Report!$E$4),1,0)</f>
        <v>0</v>
      </c>
      <c r="I1521" s="2">
        <f>IF(GI_Report!$C$6="All",1,IF(C1521=GI_Report!$C$6,1,0))</f>
        <v>1</v>
      </c>
      <c r="J1521" s="2">
        <f>IF(GI_Report!$F$6="All",1,IF(E1521=GI_Report!$F$6,1,0))</f>
        <v>1</v>
      </c>
      <c r="K1521" s="2" t="str">
        <f>IF(AND(H1521=1,I1521=1,J1521=1),COUNTIFS($H$2:H1521,1,$I$2:I1521,1,$J$2:J1521,1),"")</f>
        <v/>
      </c>
    </row>
    <row r="1522" spans="1:11" ht="14.5" x14ac:dyDescent="0.35">
      <c r="A1522" s="2" t="s">
        <v>3582</v>
      </c>
      <c r="B1522" s="5">
        <v>46126</v>
      </c>
      <c r="C1522" s="2" t="s">
        <v>1989</v>
      </c>
      <c r="D1522" s="2" t="s">
        <v>419</v>
      </c>
      <c r="E1522" s="3" t="s">
        <v>420</v>
      </c>
      <c r="F1522" s="2">
        <v>48</v>
      </c>
      <c r="G1522" s="2" t="s">
        <v>121</v>
      </c>
      <c r="H1522" s="2">
        <f>IF(AND(B1522&gt;=GI_Report!$C$4,B1522&lt;=GI_Report!$E$4),1,0)</f>
        <v>0</v>
      </c>
      <c r="I1522" s="2">
        <f>IF(GI_Report!$C$6="All",1,IF(C1522=GI_Report!$C$6,1,0))</f>
        <v>1</v>
      </c>
      <c r="J1522" s="2">
        <f>IF(GI_Report!$F$6="All",1,IF(E1522=GI_Report!$F$6,1,0))</f>
        <v>1</v>
      </c>
      <c r="K1522" s="2" t="str">
        <f>IF(AND(H1522=1,I1522=1,J1522=1),COUNTIFS($H$2:H1522,1,$I$2:I1522,1,$J$2:J1522,1),"")</f>
        <v/>
      </c>
    </row>
    <row r="1523" spans="1:11" ht="14.5" x14ac:dyDescent="0.35">
      <c r="A1523" s="2" t="s">
        <v>3583</v>
      </c>
      <c r="B1523" s="5">
        <v>46096</v>
      </c>
      <c r="C1523" s="2" t="s">
        <v>2257</v>
      </c>
      <c r="D1523" s="2" t="s">
        <v>456</v>
      </c>
      <c r="E1523" s="3" t="s">
        <v>457</v>
      </c>
      <c r="F1523" s="2">
        <v>36</v>
      </c>
      <c r="G1523" s="2" t="s">
        <v>121</v>
      </c>
      <c r="H1523" s="2">
        <f>IF(AND(B1523&gt;=GI_Report!$C$4,B1523&lt;=GI_Report!$E$4),1,0)</f>
        <v>0</v>
      </c>
      <c r="I1523" s="2">
        <f>IF(GI_Report!$C$6="All",1,IF(C1523=GI_Report!$C$6,1,0))</f>
        <v>1</v>
      </c>
      <c r="J1523" s="2">
        <f>IF(GI_Report!$F$6="All",1,IF(E1523=GI_Report!$F$6,1,0))</f>
        <v>1</v>
      </c>
      <c r="K1523" s="2" t="str">
        <f>IF(AND(H1523=1,I1523=1,J1523=1),COUNTIFS($H$2:H1523,1,$I$2:I1523,1,$J$2:J1523,1),"")</f>
        <v/>
      </c>
    </row>
    <row r="1524" spans="1:11" ht="14.5" x14ac:dyDescent="0.35">
      <c r="A1524" s="2" t="s">
        <v>3584</v>
      </c>
      <c r="B1524" s="5">
        <v>46032</v>
      </c>
      <c r="C1524" s="2" t="s">
        <v>2058</v>
      </c>
      <c r="D1524" s="2" t="s">
        <v>245</v>
      </c>
      <c r="E1524" s="3" t="s">
        <v>246</v>
      </c>
      <c r="F1524" s="2">
        <v>36</v>
      </c>
      <c r="G1524" s="2" t="s">
        <v>121</v>
      </c>
      <c r="H1524" s="2">
        <f>IF(AND(B1524&gt;=GI_Report!$C$4,B1524&lt;=GI_Report!$E$4),1,0)</f>
        <v>0</v>
      </c>
      <c r="I1524" s="2">
        <f>IF(GI_Report!$C$6="All",1,IF(C1524=GI_Report!$C$6,1,0))</f>
        <v>1</v>
      </c>
      <c r="J1524" s="2">
        <f>IF(GI_Report!$F$6="All",1,IF(E1524=GI_Report!$F$6,1,0))</f>
        <v>1</v>
      </c>
      <c r="K1524" s="2" t="str">
        <f>IF(AND(H1524=1,I1524=1,J1524=1),COUNTIFS($H$2:H1524,1,$I$2:I1524,1,$J$2:J1524,1),"")</f>
        <v/>
      </c>
    </row>
    <row r="1525" spans="1:11" ht="14.5" x14ac:dyDescent="0.35">
      <c r="A1525" s="2" t="s">
        <v>3585</v>
      </c>
      <c r="B1525" s="5">
        <v>46182</v>
      </c>
      <c r="C1525" s="2" t="s">
        <v>2158</v>
      </c>
      <c r="D1525" s="2" t="s">
        <v>88</v>
      </c>
      <c r="E1525" s="3" t="s">
        <v>89</v>
      </c>
      <c r="F1525" s="2">
        <v>5</v>
      </c>
      <c r="G1525" s="2" t="s">
        <v>15</v>
      </c>
      <c r="H1525" s="2">
        <f>IF(AND(B1525&gt;=GI_Report!$C$4,B1525&lt;=GI_Report!$E$4),1,0)</f>
        <v>0</v>
      </c>
      <c r="I1525" s="2">
        <f>IF(GI_Report!$C$6="All",1,IF(C1525=GI_Report!$C$6,1,0))</f>
        <v>1</v>
      </c>
      <c r="J1525" s="2">
        <f>IF(GI_Report!$F$6="All",1,IF(E1525=GI_Report!$F$6,1,0))</f>
        <v>1</v>
      </c>
      <c r="K1525" s="2" t="str">
        <f>IF(AND(H1525=1,I1525=1,J1525=1),COUNTIFS($H$2:H1525,1,$I$2:I1525,1,$J$2:J1525,1),"")</f>
        <v/>
      </c>
    </row>
    <row r="1526" spans="1:11" ht="14.5" x14ac:dyDescent="0.35">
      <c r="A1526" s="2" t="s">
        <v>3586</v>
      </c>
      <c r="B1526" s="5">
        <v>46032</v>
      </c>
      <c r="C1526" s="2" t="s">
        <v>2421</v>
      </c>
      <c r="D1526" s="2" t="s">
        <v>103</v>
      </c>
      <c r="E1526" s="3" t="s">
        <v>104</v>
      </c>
      <c r="F1526" s="2">
        <v>15</v>
      </c>
      <c r="G1526" s="2" t="s">
        <v>15</v>
      </c>
      <c r="H1526" s="2">
        <f>IF(AND(B1526&gt;=GI_Report!$C$4,B1526&lt;=GI_Report!$E$4),1,0)</f>
        <v>0</v>
      </c>
      <c r="I1526" s="2">
        <f>IF(GI_Report!$C$6="All",1,IF(C1526=GI_Report!$C$6,1,0))</f>
        <v>1</v>
      </c>
      <c r="J1526" s="2">
        <f>IF(GI_Report!$F$6="All",1,IF(E1526=GI_Report!$F$6,1,0))</f>
        <v>1</v>
      </c>
      <c r="K1526" s="2" t="str">
        <f>IF(AND(H1526=1,I1526=1,J1526=1),COUNTIFS($H$2:H1526,1,$I$2:I1526,1,$J$2:J1526,1),"")</f>
        <v/>
      </c>
    </row>
    <row r="1527" spans="1:11" ht="14.5" x14ac:dyDescent="0.35">
      <c r="A1527" s="2" t="s">
        <v>3587</v>
      </c>
      <c r="B1527" s="5">
        <v>46057</v>
      </c>
      <c r="C1527" s="2" t="s">
        <v>2171</v>
      </c>
      <c r="D1527" s="2" t="s">
        <v>239</v>
      </c>
      <c r="E1527" s="3" t="s">
        <v>240</v>
      </c>
      <c r="F1527" s="2">
        <v>24</v>
      </c>
      <c r="G1527" s="2" t="s">
        <v>121</v>
      </c>
      <c r="H1527" s="2">
        <f>IF(AND(B1527&gt;=GI_Report!$C$4,B1527&lt;=GI_Report!$E$4),1,0)</f>
        <v>1</v>
      </c>
      <c r="I1527" s="2">
        <f>IF(GI_Report!$C$6="All",1,IF(C1527=GI_Report!$C$6,1,0))</f>
        <v>1</v>
      </c>
      <c r="J1527" s="2">
        <f>IF(GI_Report!$F$6="All",1,IF(E1527=GI_Report!$F$6,1,0))</f>
        <v>1</v>
      </c>
      <c r="K1527" s="2">
        <f>IF(AND(H1527=1,I1527=1,J1527=1),COUNTIFS($H$2:H1527,1,$I$2:I1527,1,$J$2:J1527,1),"")</f>
        <v>237</v>
      </c>
    </row>
    <row r="1528" spans="1:11" ht="14.5" x14ac:dyDescent="0.35">
      <c r="A1528" s="2" t="s">
        <v>3588</v>
      </c>
      <c r="B1528" s="5">
        <v>46151</v>
      </c>
      <c r="C1528" s="2" t="s">
        <v>2218</v>
      </c>
      <c r="D1528" s="2" t="s">
        <v>282</v>
      </c>
      <c r="E1528" s="3" t="s">
        <v>283</v>
      </c>
      <c r="F1528" s="2">
        <v>48</v>
      </c>
      <c r="G1528" s="2" t="s">
        <v>262</v>
      </c>
      <c r="H1528" s="2">
        <f>IF(AND(B1528&gt;=GI_Report!$C$4,B1528&lt;=GI_Report!$E$4),1,0)</f>
        <v>0</v>
      </c>
      <c r="I1528" s="2">
        <f>IF(GI_Report!$C$6="All",1,IF(C1528=GI_Report!$C$6,1,0))</f>
        <v>1</v>
      </c>
      <c r="J1528" s="2">
        <f>IF(GI_Report!$F$6="All",1,IF(E1528=GI_Report!$F$6,1,0))</f>
        <v>1</v>
      </c>
      <c r="K1528" s="2" t="str">
        <f>IF(AND(H1528=1,I1528=1,J1528=1),COUNTIFS($H$2:H1528,1,$I$2:I1528,1,$J$2:J1528,1),"")</f>
        <v/>
      </c>
    </row>
    <row r="1529" spans="1:11" ht="14.5" x14ac:dyDescent="0.35">
      <c r="A1529" s="2" t="s">
        <v>3589</v>
      </c>
      <c r="B1529" s="5">
        <v>46093</v>
      </c>
      <c r="C1529" s="2" t="s">
        <v>2143</v>
      </c>
      <c r="D1529" s="2" t="s">
        <v>164</v>
      </c>
      <c r="E1529" s="3" t="s">
        <v>165</v>
      </c>
      <c r="F1529" s="2">
        <v>24</v>
      </c>
      <c r="G1529" s="2" t="s">
        <v>121</v>
      </c>
      <c r="H1529" s="2">
        <f>IF(AND(B1529&gt;=GI_Report!$C$4,B1529&lt;=GI_Report!$E$4),1,0)</f>
        <v>0</v>
      </c>
      <c r="I1529" s="2">
        <f>IF(GI_Report!$C$6="All",1,IF(C1529=GI_Report!$C$6,1,0))</f>
        <v>1</v>
      </c>
      <c r="J1529" s="2">
        <f>IF(GI_Report!$F$6="All",1,IF(E1529=GI_Report!$F$6,1,0))</f>
        <v>1</v>
      </c>
      <c r="K1529" s="2" t="str">
        <f>IF(AND(H1529=1,I1529=1,J1529=1),COUNTIFS($H$2:H1529,1,$I$2:I1529,1,$J$2:J1529,1),"")</f>
        <v/>
      </c>
    </row>
    <row r="1530" spans="1:11" ht="14.5" x14ac:dyDescent="0.35">
      <c r="A1530" s="2" t="s">
        <v>3590</v>
      </c>
      <c r="B1530" s="5">
        <v>46120</v>
      </c>
      <c r="C1530" s="2" t="s">
        <v>2078</v>
      </c>
      <c r="D1530" s="2" t="s">
        <v>324</v>
      </c>
      <c r="E1530" s="3" t="s">
        <v>325</v>
      </c>
      <c r="F1530" s="2">
        <v>24</v>
      </c>
      <c r="G1530" s="2" t="s">
        <v>15</v>
      </c>
      <c r="H1530" s="2">
        <f>IF(AND(B1530&gt;=GI_Report!$C$4,B1530&lt;=GI_Report!$E$4),1,0)</f>
        <v>0</v>
      </c>
      <c r="I1530" s="2">
        <f>IF(GI_Report!$C$6="All",1,IF(C1530=GI_Report!$C$6,1,0))</f>
        <v>1</v>
      </c>
      <c r="J1530" s="2">
        <f>IF(GI_Report!$F$6="All",1,IF(E1530=GI_Report!$F$6,1,0))</f>
        <v>1</v>
      </c>
      <c r="K1530" s="2" t="str">
        <f>IF(AND(H1530=1,I1530=1,J1530=1),COUNTIFS($H$2:H1530,1,$I$2:I1530,1,$J$2:J1530,1),"")</f>
        <v/>
      </c>
    </row>
    <row r="1531" spans="1:11" ht="14.5" x14ac:dyDescent="0.35">
      <c r="A1531" s="2" t="s">
        <v>3591</v>
      </c>
      <c r="B1531" s="5">
        <v>46085</v>
      </c>
      <c r="C1531" s="2" t="s">
        <v>2171</v>
      </c>
      <c r="D1531" s="2" t="s">
        <v>188</v>
      </c>
      <c r="E1531" s="3" t="s">
        <v>189</v>
      </c>
      <c r="F1531" s="2">
        <v>12</v>
      </c>
      <c r="G1531" s="2" t="s">
        <v>121</v>
      </c>
      <c r="H1531" s="2">
        <f>IF(AND(B1531&gt;=GI_Report!$C$4,B1531&lt;=GI_Report!$E$4),1,0)</f>
        <v>0</v>
      </c>
      <c r="I1531" s="2">
        <f>IF(GI_Report!$C$6="All",1,IF(C1531=GI_Report!$C$6,1,0))</f>
        <v>1</v>
      </c>
      <c r="J1531" s="2">
        <f>IF(GI_Report!$F$6="All",1,IF(E1531=GI_Report!$F$6,1,0))</f>
        <v>1</v>
      </c>
      <c r="K1531" s="2" t="str">
        <f>IF(AND(H1531=1,I1531=1,J1531=1),COUNTIFS($H$2:H1531,1,$I$2:I1531,1,$J$2:J1531,1),"")</f>
        <v/>
      </c>
    </row>
    <row r="1532" spans="1:11" ht="14.5" x14ac:dyDescent="0.35">
      <c r="A1532" s="2" t="s">
        <v>3592</v>
      </c>
      <c r="B1532" s="5">
        <v>46048</v>
      </c>
      <c r="C1532" s="2" t="s">
        <v>1998</v>
      </c>
      <c r="D1532" s="2" t="s">
        <v>440</v>
      </c>
      <c r="E1532" s="3" t="s">
        <v>441</v>
      </c>
      <c r="F1532" s="2">
        <v>30</v>
      </c>
      <c r="G1532" s="2" t="s">
        <v>121</v>
      </c>
      <c r="H1532" s="2">
        <f>IF(AND(B1532&gt;=GI_Report!$C$4,B1532&lt;=GI_Report!$E$4),1,0)</f>
        <v>0</v>
      </c>
      <c r="I1532" s="2">
        <f>IF(GI_Report!$C$6="All",1,IF(C1532=GI_Report!$C$6,1,0))</f>
        <v>1</v>
      </c>
      <c r="J1532" s="2">
        <f>IF(GI_Report!$F$6="All",1,IF(E1532=GI_Report!$F$6,1,0))</f>
        <v>1</v>
      </c>
      <c r="K1532" s="2" t="str">
        <f>IF(AND(H1532=1,I1532=1,J1532=1),COUNTIFS($H$2:H1532,1,$I$2:I1532,1,$J$2:J1532,1),"")</f>
        <v/>
      </c>
    </row>
    <row r="1533" spans="1:11" ht="14.5" x14ac:dyDescent="0.35">
      <c r="A1533" s="2" t="s">
        <v>3593</v>
      </c>
      <c r="B1533" s="5">
        <v>46100</v>
      </c>
      <c r="C1533" s="2" t="s">
        <v>1989</v>
      </c>
      <c r="D1533" s="2" t="s">
        <v>65</v>
      </c>
      <c r="E1533" s="3" t="s">
        <v>66</v>
      </c>
      <c r="F1533" s="2">
        <v>36</v>
      </c>
      <c r="G1533" s="2" t="s">
        <v>15</v>
      </c>
      <c r="H1533" s="2">
        <f>IF(AND(B1533&gt;=GI_Report!$C$4,B1533&lt;=GI_Report!$E$4),1,0)</f>
        <v>0</v>
      </c>
      <c r="I1533" s="2">
        <f>IF(GI_Report!$C$6="All",1,IF(C1533=GI_Report!$C$6,1,0))</f>
        <v>1</v>
      </c>
      <c r="J1533" s="2">
        <f>IF(GI_Report!$F$6="All",1,IF(E1533=GI_Report!$F$6,1,0))</f>
        <v>1</v>
      </c>
      <c r="K1533" s="2" t="str">
        <f>IF(AND(H1533=1,I1533=1,J1533=1),COUNTIFS($H$2:H1533,1,$I$2:I1533,1,$J$2:J1533,1),"")</f>
        <v/>
      </c>
    </row>
    <row r="1534" spans="1:11" ht="14.5" x14ac:dyDescent="0.35">
      <c r="A1534" s="2" t="s">
        <v>3594</v>
      </c>
      <c r="B1534" s="5">
        <v>46084</v>
      </c>
      <c r="C1534" s="2" t="s">
        <v>2070</v>
      </c>
      <c r="D1534" s="2" t="s">
        <v>186</v>
      </c>
      <c r="E1534" s="3" t="s">
        <v>187</v>
      </c>
      <c r="F1534" s="2">
        <v>20</v>
      </c>
      <c r="G1534" s="2" t="s">
        <v>121</v>
      </c>
      <c r="H1534" s="2">
        <f>IF(AND(B1534&gt;=GI_Report!$C$4,B1534&lt;=GI_Report!$E$4),1,0)</f>
        <v>0</v>
      </c>
      <c r="I1534" s="2">
        <f>IF(GI_Report!$C$6="All",1,IF(C1534=GI_Report!$C$6,1,0))</f>
        <v>1</v>
      </c>
      <c r="J1534" s="2">
        <f>IF(GI_Report!$F$6="All",1,IF(E1534=GI_Report!$F$6,1,0))</f>
        <v>1</v>
      </c>
      <c r="K1534" s="2" t="str">
        <f>IF(AND(H1534=1,I1534=1,J1534=1),COUNTIFS($H$2:H1534,1,$I$2:I1534,1,$J$2:J1534,1),"")</f>
        <v/>
      </c>
    </row>
    <row r="1535" spans="1:11" ht="14.5" x14ac:dyDescent="0.35">
      <c r="A1535" s="2" t="s">
        <v>3595</v>
      </c>
      <c r="B1535" s="5">
        <v>46088</v>
      </c>
      <c r="C1535" s="2" t="s">
        <v>2115</v>
      </c>
      <c r="D1535" s="2" t="s">
        <v>330</v>
      </c>
      <c r="E1535" s="3" t="s">
        <v>331</v>
      </c>
      <c r="F1535" s="2">
        <v>12</v>
      </c>
      <c r="G1535" s="2" t="s">
        <v>15</v>
      </c>
      <c r="H1535" s="2">
        <f>IF(AND(B1535&gt;=GI_Report!$C$4,B1535&lt;=GI_Report!$E$4),1,0)</f>
        <v>0</v>
      </c>
      <c r="I1535" s="2">
        <f>IF(GI_Report!$C$6="All",1,IF(C1535=GI_Report!$C$6,1,0))</f>
        <v>1</v>
      </c>
      <c r="J1535" s="2">
        <f>IF(GI_Report!$F$6="All",1,IF(E1535=GI_Report!$F$6,1,0))</f>
        <v>1</v>
      </c>
      <c r="K1535" s="2" t="str">
        <f>IF(AND(H1535=1,I1535=1,J1535=1),COUNTIFS($H$2:H1535,1,$I$2:I1535,1,$J$2:J1535,1),"")</f>
        <v/>
      </c>
    </row>
    <row r="1536" spans="1:11" ht="14.5" x14ac:dyDescent="0.35">
      <c r="A1536" s="2" t="s">
        <v>3596</v>
      </c>
      <c r="B1536" s="5">
        <v>46029</v>
      </c>
      <c r="C1536" s="2" t="s">
        <v>2053</v>
      </c>
      <c r="D1536" s="2" t="s">
        <v>72</v>
      </c>
      <c r="E1536" s="3" t="s">
        <v>73</v>
      </c>
      <c r="F1536" s="2">
        <v>24</v>
      </c>
      <c r="G1536" s="2" t="s">
        <v>15</v>
      </c>
      <c r="H1536" s="2">
        <f>IF(AND(B1536&gt;=GI_Report!$C$4,B1536&lt;=GI_Report!$E$4),1,0)</f>
        <v>0</v>
      </c>
      <c r="I1536" s="2">
        <f>IF(GI_Report!$C$6="All",1,IF(C1536=GI_Report!$C$6,1,0))</f>
        <v>1</v>
      </c>
      <c r="J1536" s="2">
        <f>IF(GI_Report!$F$6="All",1,IF(E1536=GI_Report!$F$6,1,0))</f>
        <v>1</v>
      </c>
      <c r="K1536" s="2" t="str">
        <f>IF(AND(H1536=1,I1536=1,J1536=1),COUNTIFS($H$2:H1536,1,$I$2:I1536,1,$J$2:J1536,1),"")</f>
        <v/>
      </c>
    </row>
    <row r="1537" spans="1:11" ht="14.5" x14ac:dyDescent="0.35">
      <c r="A1537" s="2" t="s">
        <v>3597</v>
      </c>
      <c r="B1537" s="5">
        <v>46150</v>
      </c>
      <c r="C1537" s="2" t="s">
        <v>2094</v>
      </c>
      <c r="D1537" s="2" t="s">
        <v>207</v>
      </c>
      <c r="E1537" s="3" t="s">
        <v>208</v>
      </c>
      <c r="F1537" s="2">
        <v>60</v>
      </c>
      <c r="G1537" s="2" t="s">
        <v>121</v>
      </c>
      <c r="H1537" s="2">
        <f>IF(AND(B1537&gt;=GI_Report!$C$4,B1537&lt;=GI_Report!$E$4),1,0)</f>
        <v>0</v>
      </c>
      <c r="I1537" s="2">
        <f>IF(GI_Report!$C$6="All",1,IF(C1537=GI_Report!$C$6,1,0))</f>
        <v>1</v>
      </c>
      <c r="J1537" s="2">
        <f>IF(GI_Report!$F$6="All",1,IF(E1537=GI_Report!$F$6,1,0))</f>
        <v>1</v>
      </c>
      <c r="K1537" s="2" t="str">
        <f>IF(AND(H1537=1,I1537=1,J1537=1),COUNTIFS($H$2:H1537,1,$I$2:I1537,1,$J$2:J1537,1),"")</f>
        <v/>
      </c>
    </row>
    <row r="1538" spans="1:11" ht="14.5" x14ac:dyDescent="0.35">
      <c r="A1538" s="2" t="s">
        <v>3598</v>
      </c>
      <c r="B1538" s="5">
        <v>46180</v>
      </c>
      <c r="C1538" s="2" t="s">
        <v>2179</v>
      </c>
      <c r="D1538" s="2" t="s">
        <v>256</v>
      </c>
      <c r="E1538" s="3" t="s">
        <v>257</v>
      </c>
      <c r="F1538" s="2">
        <v>12</v>
      </c>
      <c r="G1538" s="2" t="s">
        <v>121</v>
      </c>
      <c r="H1538" s="2">
        <f>IF(AND(B1538&gt;=GI_Report!$C$4,B1538&lt;=GI_Report!$E$4),1,0)</f>
        <v>0</v>
      </c>
      <c r="I1538" s="2">
        <f>IF(GI_Report!$C$6="All",1,IF(C1538=GI_Report!$C$6,1,0))</f>
        <v>1</v>
      </c>
      <c r="J1538" s="2">
        <f>IF(GI_Report!$F$6="All",1,IF(E1538=GI_Report!$F$6,1,0))</f>
        <v>1</v>
      </c>
      <c r="K1538" s="2" t="str">
        <f>IF(AND(H1538=1,I1538=1,J1538=1),COUNTIFS($H$2:H1538,1,$I$2:I1538,1,$J$2:J1538,1),"")</f>
        <v/>
      </c>
    </row>
    <row r="1539" spans="1:11" ht="14.5" x14ac:dyDescent="0.35">
      <c r="A1539" s="2" t="s">
        <v>3599</v>
      </c>
      <c r="B1539" s="5">
        <v>46202</v>
      </c>
      <c r="C1539" s="2" t="s">
        <v>2146</v>
      </c>
      <c r="D1539" s="2" t="s">
        <v>173</v>
      </c>
      <c r="E1539" s="3" t="s">
        <v>174</v>
      </c>
      <c r="F1539" s="2">
        <v>48</v>
      </c>
      <c r="G1539" s="2" t="s">
        <v>121</v>
      </c>
      <c r="H1539" s="2">
        <f>IF(AND(B1539&gt;=GI_Report!$C$4,B1539&lt;=GI_Report!$E$4),1,0)</f>
        <v>0</v>
      </c>
      <c r="I1539" s="2">
        <f>IF(GI_Report!$C$6="All",1,IF(C1539=GI_Report!$C$6,1,0))</f>
        <v>1</v>
      </c>
      <c r="J1539" s="2">
        <f>IF(GI_Report!$F$6="All",1,IF(E1539=GI_Report!$F$6,1,0))</f>
        <v>1</v>
      </c>
      <c r="K1539" s="2" t="str">
        <f>IF(AND(H1539=1,I1539=1,J1539=1),COUNTIFS($H$2:H1539,1,$I$2:I1539,1,$J$2:J1539,1),"")</f>
        <v/>
      </c>
    </row>
    <row r="1540" spans="1:11" ht="14.5" x14ac:dyDescent="0.35">
      <c r="A1540" s="2" t="s">
        <v>3600</v>
      </c>
      <c r="B1540" s="5">
        <v>46166</v>
      </c>
      <c r="C1540" s="2" t="s">
        <v>2035</v>
      </c>
      <c r="D1540" s="2" t="s">
        <v>207</v>
      </c>
      <c r="E1540" s="3" t="s">
        <v>208</v>
      </c>
      <c r="F1540" s="2">
        <v>48</v>
      </c>
      <c r="G1540" s="2" t="s">
        <v>121</v>
      </c>
      <c r="H1540" s="2">
        <f>IF(AND(B1540&gt;=GI_Report!$C$4,B1540&lt;=GI_Report!$E$4),1,0)</f>
        <v>0</v>
      </c>
      <c r="I1540" s="2">
        <f>IF(GI_Report!$C$6="All",1,IF(C1540=GI_Report!$C$6,1,0))</f>
        <v>1</v>
      </c>
      <c r="J1540" s="2">
        <f>IF(GI_Report!$F$6="All",1,IF(E1540=GI_Report!$F$6,1,0))</f>
        <v>1</v>
      </c>
      <c r="K1540" s="2" t="str">
        <f>IF(AND(H1540=1,I1540=1,J1540=1),COUNTIFS($H$2:H1540,1,$I$2:I1540,1,$J$2:J1540,1),"")</f>
        <v/>
      </c>
    </row>
    <row r="1541" spans="1:11" ht="14.5" x14ac:dyDescent="0.35">
      <c r="A1541" s="2" t="s">
        <v>3601</v>
      </c>
      <c r="B1541" s="5">
        <v>46064</v>
      </c>
      <c r="C1541" s="2" t="s">
        <v>2112</v>
      </c>
      <c r="D1541" s="2" t="s">
        <v>440</v>
      </c>
      <c r="E1541" s="3" t="s">
        <v>441</v>
      </c>
      <c r="F1541" s="2">
        <v>24</v>
      </c>
      <c r="G1541" s="2" t="s">
        <v>121</v>
      </c>
      <c r="H1541" s="2">
        <f>IF(AND(B1541&gt;=GI_Report!$C$4,B1541&lt;=GI_Report!$E$4),1,0)</f>
        <v>1</v>
      </c>
      <c r="I1541" s="2">
        <f>IF(GI_Report!$C$6="All",1,IF(C1541=GI_Report!$C$6,1,0))</f>
        <v>1</v>
      </c>
      <c r="J1541" s="2">
        <f>IF(GI_Report!$F$6="All",1,IF(E1541=GI_Report!$F$6,1,0))</f>
        <v>1</v>
      </c>
      <c r="K1541" s="2">
        <f>IF(AND(H1541=1,I1541=1,J1541=1),COUNTIFS($H$2:H1541,1,$I$2:I1541,1,$J$2:J1541,1),"")</f>
        <v>238</v>
      </c>
    </row>
    <row r="1542" spans="1:11" ht="14.5" x14ac:dyDescent="0.35">
      <c r="A1542" s="2" t="s">
        <v>3602</v>
      </c>
      <c r="B1542" s="5">
        <v>46115</v>
      </c>
      <c r="C1542" s="2" t="s">
        <v>2241</v>
      </c>
      <c r="D1542" s="2" t="s">
        <v>415</v>
      </c>
      <c r="E1542" s="3" t="s">
        <v>416</v>
      </c>
      <c r="F1542" s="2">
        <v>48</v>
      </c>
      <c r="G1542" s="2" t="s">
        <v>121</v>
      </c>
      <c r="H1542" s="2">
        <f>IF(AND(B1542&gt;=GI_Report!$C$4,B1542&lt;=GI_Report!$E$4),1,0)</f>
        <v>0</v>
      </c>
      <c r="I1542" s="2">
        <f>IF(GI_Report!$C$6="All",1,IF(C1542=GI_Report!$C$6,1,0))</f>
        <v>1</v>
      </c>
      <c r="J1542" s="2">
        <f>IF(GI_Report!$F$6="All",1,IF(E1542=GI_Report!$F$6,1,0))</f>
        <v>1</v>
      </c>
      <c r="K1542" s="2" t="str">
        <f>IF(AND(H1542=1,I1542=1,J1542=1),COUNTIFS($H$2:H1542,1,$I$2:I1542,1,$J$2:J1542,1),"")</f>
        <v/>
      </c>
    </row>
    <row r="1543" spans="1:11" ht="14.5" x14ac:dyDescent="0.35">
      <c r="A1543" s="2" t="s">
        <v>3603</v>
      </c>
      <c r="B1543" s="5">
        <v>46055</v>
      </c>
      <c r="C1543" s="2" t="s">
        <v>2023</v>
      </c>
      <c r="D1543" s="2" t="s">
        <v>470</v>
      </c>
      <c r="E1543" s="3" t="s">
        <v>471</v>
      </c>
      <c r="F1543" s="2">
        <v>24</v>
      </c>
      <c r="G1543" s="2" t="s">
        <v>121</v>
      </c>
      <c r="H1543" s="2">
        <f>IF(AND(B1543&gt;=GI_Report!$C$4,B1543&lt;=GI_Report!$E$4),1,0)</f>
        <v>1</v>
      </c>
      <c r="I1543" s="2">
        <f>IF(GI_Report!$C$6="All",1,IF(C1543=GI_Report!$C$6,1,0))</f>
        <v>1</v>
      </c>
      <c r="J1543" s="2">
        <f>IF(GI_Report!$F$6="All",1,IF(E1543=GI_Report!$F$6,1,0))</f>
        <v>1</v>
      </c>
      <c r="K1543" s="2">
        <f>IF(AND(H1543=1,I1543=1,J1543=1),COUNTIFS($H$2:H1543,1,$I$2:I1543,1,$J$2:J1543,1),"")</f>
        <v>239</v>
      </c>
    </row>
    <row r="1544" spans="1:11" ht="14.5" x14ac:dyDescent="0.35">
      <c r="A1544" s="2" t="s">
        <v>3604</v>
      </c>
      <c r="B1544" s="5">
        <v>46096</v>
      </c>
      <c r="C1544" s="2" t="s">
        <v>2091</v>
      </c>
      <c r="D1544" s="2" t="s">
        <v>427</v>
      </c>
      <c r="E1544" s="3" t="s">
        <v>428</v>
      </c>
      <c r="F1544" s="2">
        <v>12</v>
      </c>
      <c r="G1544" s="2" t="s">
        <v>121</v>
      </c>
      <c r="H1544" s="2">
        <f>IF(AND(B1544&gt;=GI_Report!$C$4,B1544&lt;=GI_Report!$E$4),1,0)</f>
        <v>0</v>
      </c>
      <c r="I1544" s="2">
        <f>IF(GI_Report!$C$6="All",1,IF(C1544=GI_Report!$C$6,1,0))</f>
        <v>1</v>
      </c>
      <c r="J1544" s="2">
        <f>IF(GI_Report!$F$6="All",1,IF(E1544=GI_Report!$F$6,1,0))</f>
        <v>1</v>
      </c>
      <c r="K1544" s="2" t="str">
        <f>IF(AND(H1544=1,I1544=1,J1544=1),COUNTIFS($H$2:H1544,1,$I$2:I1544,1,$J$2:J1544,1),"")</f>
        <v/>
      </c>
    </row>
    <row r="1545" spans="1:11" ht="14.5" x14ac:dyDescent="0.35">
      <c r="A1545" s="2" t="s">
        <v>3605</v>
      </c>
      <c r="B1545" s="5">
        <v>46141</v>
      </c>
      <c r="C1545" s="2" t="s">
        <v>2081</v>
      </c>
      <c r="D1545" s="2" t="s">
        <v>472</v>
      </c>
      <c r="E1545" s="3" t="s">
        <v>473</v>
      </c>
      <c r="F1545" s="2">
        <v>48</v>
      </c>
      <c r="G1545" s="2" t="s">
        <v>121</v>
      </c>
      <c r="H1545" s="2">
        <f>IF(AND(B1545&gt;=GI_Report!$C$4,B1545&lt;=GI_Report!$E$4),1,0)</f>
        <v>0</v>
      </c>
      <c r="I1545" s="2">
        <f>IF(GI_Report!$C$6="All",1,IF(C1545=GI_Report!$C$6,1,0))</f>
        <v>1</v>
      </c>
      <c r="J1545" s="2">
        <f>IF(GI_Report!$F$6="All",1,IF(E1545=GI_Report!$F$6,1,0))</f>
        <v>1</v>
      </c>
      <c r="K1545" s="2" t="str">
        <f>IF(AND(H1545=1,I1545=1,J1545=1),COUNTIFS($H$2:H1545,1,$I$2:I1545,1,$J$2:J1545,1),"")</f>
        <v/>
      </c>
    </row>
    <row r="1546" spans="1:11" ht="14.5" x14ac:dyDescent="0.35">
      <c r="A1546" s="2" t="s">
        <v>3606</v>
      </c>
      <c r="B1546" s="5">
        <v>46145</v>
      </c>
      <c r="C1546" s="2" t="s">
        <v>2094</v>
      </c>
      <c r="D1546" s="2" t="s">
        <v>295</v>
      </c>
      <c r="E1546" s="3" t="s">
        <v>296</v>
      </c>
      <c r="F1546" s="2">
        <v>30</v>
      </c>
      <c r="G1546" s="2" t="s">
        <v>262</v>
      </c>
      <c r="H1546" s="2">
        <f>IF(AND(B1546&gt;=GI_Report!$C$4,B1546&lt;=GI_Report!$E$4),1,0)</f>
        <v>0</v>
      </c>
      <c r="I1546" s="2">
        <f>IF(GI_Report!$C$6="All",1,IF(C1546=GI_Report!$C$6,1,0))</f>
        <v>1</v>
      </c>
      <c r="J1546" s="2">
        <f>IF(GI_Report!$F$6="All",1,IF(E1546=GI_Report!$F$6,1,0))</f>
        <v>1</v>
      </c>
      <c r="K1546" s="2" t="str">
        <f>IF(AND(H1546=1,I1546=1,J1546=1),COUNTIFS($H$2:H1546,1,$I$2:I1546,1,$J$2:J1546,1),"")</f>
        <v/>
      </c>
    </row>
    <row r="1547" spans="1:11" ht="14.5" x14ac:dyDescent="0.35">
      <c r="A1547" s="2" t="s">
        <v>3607</v>
      </c>
      <c r="B1547" s="5">
        <v>46170</v>
      </c>
      <c r="C1547" s="2" t="s">
        <v>2045</v>
      </c>
      <c r="D1547" s="2" t="s">
        <v>387</v>
      </c>
      <c r="E1547" s="3" t="s">
        <v>388</v>
      </c>
      <c r="F1547" s="2">
        <v>15</v>
      </c>
      <c r="G1547" s="2" t="s">
        <v>121</v>
      </c>
      <c r="H1547" s="2">
        <f>IF(AND(B1547&gt;=GI_Report!$C$4,B1547&lt;=GI_Report!$E$4),1,0)</f>
        <v>0</v>
      </c>
      <c r="I1547" s="2">
        <f>IF(GI_Report!$C$6="All",1,IF(C1547=GI_Report!$C$6,1,0))</f>
        <v>1</v>
      </c>
      <c r="J1547" s="2">
        <f>IF(GI_Report!$F$6="All",1,IF(E1547=GI_Report!$F$6,1,0))</f>
        <v>1</v>
      </c>
      <c r="K1547" s="2" t="str">
        <f>IF(AND(H1547=1,I1547=1,J1547=1),COUNTIFS($H$2:H1547,1,$I$2:I1547,1,$J$2:J1547,1),"")</f>
        <v/>
      </c>
    </row>
    <row r="1548" spans="1:11" ht="14.5" x14ac:dyDescent="0.35">
      <c r="A1548" s="2" t="s">
        <v>3608</v>
      </c>
      <c r="B1548" s="5">
        <v>46052</v>
      </c>
      <c r="C1548" s="2" t="s">
        <v>2171</v>
      </c>
      <c r="D1548" s="2" t="s">
        <v>333</v>
      </c>
      <c r="E1548" s="3" t="s">
        <v>334</v>
      </c>
      <c r="F1548" s="2">
        <v>60</v>
      </c>
      <c r="G1548" s="2" t="s">
        <v>15</v>
      </c>
      <c r="H1548" s="2">
        <f>IF(AND(B1548&gt;=GI_Report!$C$4,B1548&lt;=GI_Report!$E$4),1,0)</f>
        <v>0</v>
      </c>
      <c r="I1548" s="2">
        <f>IF(GI_Report!$C$6="All",1,IF(C1548=GI_Report!$C$6,1,0))</f>
        <v>1</v>
      </c>
      <c r="J1548" s="2">
        <f>IF(GI_Report!$F$6="All",1,IF(E1548=GI_Report!$F$6,1,0))</f>
        <v>1</v>
      </c>
      <c r="K1548" s="2" t="str">
        <f>IF(AND(H1548=1,I1548=1,J1548=1),COUNTIFS($H$2:H1548,1,$I$2:I1548,1,$J$2:J1548,1),"")</f>
        <v/>
      </c>
    </row>
    <row r="1549" spans="1:11" ht="14.5" x14ac:dyDescent="0.35">
      <c r="A1549" s="2" t="s">
        <v>3609</v>
      </c>
      <c r="B1549" s="5">
        <v>46176</v>
      </c>
      <c r="C1549" s="2" t="s">
        <v>2037</v>
      </c>
      <c r="D1549" s="2" t="s">
        <v>225</v>
      </c>
      <c r="E1549" s="3" t="s">
        <v>226</v>
      </c>
      <c r="F1549" s="2">
        <v>60</v>
      </c>
      <c r="G1549" s="2" t="s">
        <v>121</v>
      </c>
      <c r="H1549" s="2">
        <f>IF(AND(B1549&gt;=GI_Report!$C$4,B1549&lt;=GI_Report!$E$4),1,0)</f>
        <v>0</v>
      </c>
      <c r="I1549" s="2">
        <f>IF(GI_Report!$C$6="All",1,IF(C1549=GI_Report!$C$6,1,0))</f>
        <v>1</v>
      </c>
      <c r="J1549" s="2">
        <f>IF(GI_Report!$F$6="All",1,IF(E1549=GI_Report!$F$6,1,0))</f>
        <v>1</v>
      </c>
      <c r="K1549" s="2" t="str">
        <f>IF(AND(H1549=1,I1549=1,J1549=1),COUNTIFS($H$2:H1549,1,$I$2:I1549,1,$J$2:J1549,1),"")</f>
        <v/>
      </c>
    </row>
    <row r="1550" spans="1:11" ht="14.5" x14ac:dyDescent="0.35">
      <c r="A1550" s="2" t="s">
        <v>3610</v>
      </c>
      <c r="B1550" s="5">
        <v>46026</v>
      </c>
      <c r="C1550" s="2" t="s">
        <v>1991</v>
      </c>
      <c r="D1550" s="2" t="s">
        <v>113</v>
      </c>
      <c r="E1550" s="3" t="s">
        <v>114</v>
      </c>
      <c r="F1550" s="2">
        <v>5</v>
      </c>
      <c r="G1550" s="2" t="s">
        <v>15</v>
      </c>
      <c r="H1550" s="2">
        <f>IF(AND(B1550&gt;=GI_Report!$C$4,B1550&lt;=GI_Report!$E$4),1,0)</f>
        <v>0</v>
      </c>
      <c r="I1550" s="2">
        <f>IF(GI_Report!$C$6="All",1,IF(C1550=GI_Report!$C$6,1,0))</f>
        <v>1</v>
      </c>
      <c r="J1550" s="2">
        <f>IF(GI_Report!$F$6="All",1,IF(E1550=GI_Report!$F$6,1,0))</f>
        <v>1</v>
      </c>
      <c r="K1550" s="2" t="str">
        <f>IF(AND(H1550=1,I1550=1,J1550=1),COUNTIFS($H$2:H1550,1,$I$2:I1550,1,$J$2:J1550,1),"")</f>
        <v/>
      </c>
    </row>
    <row r="1551" spans="1:11" ht="14.5" x14ac:dyDescent="0.35">
      <c r="A1551" s="2" t="s">
        <v>3611</v>
      </c>
      <c r="B1551" s="5">
        <v>46112</v>
      </c>
      <c r="C1551" s="2" t="s">
        <v>2179</v>
      </c>
      <c r="D1551" s="2" t="s">
        <v>214</v>
      </c>
      <c r="E1551" s="3" t="s">
        <v>215</v>
      </c>
      <c r="F1551" s="2">
        <v>24</v>
      </c>
      <c r="G1551" s="2" t="s">
        <v>121</v>
      </c>
      <c r="H1551" s="2">
        <f>IF(AND(B1551&gt;=GI_Report!$C$4,B1551&lt;=GI_Report!$E$4),1,0)</f>
        <v>0</v>
      </c>
      <c r="I1551" s="2">
        <f>IF(GI_Report!$C$6="All",1,IF(C1551=GI_Report!$C$6,1,0))</f>
        <v>1</v>
      </c>
      <c r="J1551" s="2">
        <f>IF(GI_Report!$F$6="All",1,IF(E1551=GI_Report!$F$6,1,0))</f>
        <v>1</v>
      </c>
      <c r="K1551" s="2" t="str">
        <f>IF(AND(H1551=1,I1551=1,J1551=1),COUNTIFS($H$2:H1551,1,$I$2:I1551,1,$J$2:J1551,1),"")</f>
        <v/>
      </c>
    </row>
    <row r="1552" spans="1:11" ht="14.5" x14ac:dyDescent="0.35">
      <c r="A1552" s="2" t="s">
        <v>3612</v>
      </c>
      <c r="B1552" s="5">
        <v>46157</v>
      </c>
      <c r="C1552" s="2" t="s">
        <v>2115</v>
      </c>
      <c r="D1552" s="2" t="s">
        <v>180</v>
      </c>
      <c r="E1552" s="3" t="s">
        <v>181</v>
      </c>
      <c r="F1552" s="2">
        <v>24</v>
      </c>
      <c r="G1552" s="2" t="s">
        <v>121</v>
      </c>
      <c r="H1552" s="2">
        <f>IF(AND(B1552&gt;=GI_Report!$C$4,B1552&lt;=GI_Report!$E$4),1,0)</f>
        <v>0</v>
      </c>
      <c r="I1552" s="2">
        <f>IF(GI_Report!$C$6="All",1,IF(C1552=GI_Report!$C$6,1,0))</f>
        <v>1</v>
      </c>
      <c r="J1552" s="2">
        <f>IF(GI_Report!$F$6="All",1,IF(E1552=GI_Report!$F$6,1,0))</f>
        <v>1</v>
      </c>
      <c r="K1552" s="2" t="str">
        <f>IF(AND(H1552=1,I1552=1,J1552=1),COUNTIFS($H$2:H1552,1,$I$2:I1552,1,$J$2:J1552,1),"")</f>
        <v/>
      </c>
    </row>
    <row r="1553" spans="1:11" ht="14.5" x14ac:dyDescent="0.35">
      <c r="A1553" s="2" t="s">
        <v>3613</v>
      </c>
      <c r="B1553" s="5">
        <v>46201</v>
      </c>
      <c r="C1553" s="2" t="s">
        <v>2025</v>
      </c>
      <c r="D1553" s="2" t="s">
        <v>98</v>
      </c>
      <c r="E1553" s="3" t="s">
        <v>99</v>
      </c>
      <c r="F1553" s="2">
        <v>5</v>
      </c>
      <c r="G1553" s="2" t="s">
        <v>15</v>
      </c>
      <c r="H1553" s="2">
        <f>IF(AND(B1553&gt;=GI_Report!$C$4,B1553&lt;=GI_Report!$E$4),1,0)</f>
        <v>0</v>
      </c>
      <c r="I1553" s="2">
        <f>IF(GI_Report!$C$6="All",1,IF(C1553=GI_Report!$C$6,1,0))</f>
        <v>1</v>
      </c>
      <c r="J1553" s="2">
        <f>IF(GI_Report!$F$6="All",1,IF(E1553=GI_Report!$F$6,1,0))</f>
        <v>1</v>
      </c>
      <c r="K1553" s="2" t="str">
        <f>IF(AND(H1553=1,I1553=1,J1553=1),COUNTIFS($H$2:H1553,1,$I$2:I1553,1,$J$2:J1553,1),"")</f>
        <v/>
      </c>
    </row>
    <row r="1554" spans="1:11" ht="14.5" x14ac:dyDescent="0.35">
      <c r="A1554" s="2" t="s">
        <v>3614</v>
      </c>
      <c r="B1554" s="5">
        <v>46130</v>
      </c>
      <c r="C1554" s="2" t="s">
        <v>2421</v>
      </c>
      <c r="D1554" s="2" t="s">
        <v>31</v>
      </c>
      <c r="E1554" s="3" t="s">
        <v>32</v>
      </c>
      <c r="F1554" s="2">
        <v>5</v>
      </c>
      <c r="G1554" s="2" t="s">
        <v>15</v>
      </c>
      <c r="H1554" s="2">
        <f>IF(AND(B1554&gt;=GI_Report!$C$4,B1554&lt;=GI_Report!$E$4),1,0)</f>
        <v>0</v>
      </c>
      <c r="I1554" s="2">
        <f>IF(GI_Report!$C$6="All",1,IF(C1554=GI_Report!$C$6,1,0))</f>
        <v>1</v>
      </c>
      <c r="J1554" s="2">
        <f>IF(GI_Report!$F$6="All",1,IF(E1554=GI_Report!$F$6,1,0))</f>
        <v>1</v>
      </c>
      <c r="K1554" s="2" t="str">
        <f>IF(AND(H1554=1,I1554=1,J1554=1),COUNTIFS($H$2:H1554,1,$I$2:I1554,1,$J$2:J1554,1),"")</f>
        <v/>
      </c>
    </row>
    <row r="1555" spans="1:11" ht="14.5" x14ac:dyDescent="0.35">
      <c r="A1555" s="2" t="s">
        <v>3615</v>
      </c>
      <c r="B1555" s="5">
        <v>46143</v>
      </c>
      <c r="C1555" s="2" t="s">
        <v>2115</v>
      </c>
      <c r="D1555" s="2" t="s">
        <v>143</v>
      </c>
      <c r="E1555" s="3" t="s">
        <v>144</v>
      </c>
      <c r="F1555" s="2">
        <v>36</v>
      </c>
      <c r="G1555" s="2" t="s">
        <v>121</v>
      </c>
      <c r="H1555" s="2">
        <f>IF(AND(B1555&gt;=GI_Report!$C$4,B1555&lt;=GI_Report!$E$4),1,0)</f>
        <v>0</v>
      </c>
      <c r="I1555" s="2">
        <f>IF(GI_Report!$C$6="All",1,IF(C1555=GI_Report!$C$6,1,0))</f>
        <v>1</v>
      </c>
      <c r="J1555" s="2">
        <f>IF(GI_Report!$F$6="All",1,IF(E1555=GI_Report!$F$6,1,0))</f>
        <v>1</v>
      </c>
      <c r="K1555" s="2" t="str">
        <f>IF(AND(H1555=1,I1555=1,J1555=1),COUNTIFS($H$2:H1555,1,$I$2:I1555,1,$J$2:J1555,1),"")</f>
        <v/>
      </c>
    </row>
    <row r="1556" spans="1:11" ht="14.5" x14ac:dyDescent="0.35">
      <c r="A1556" s="2" t="s">
        <v>3616</v>
      </c>
      <c r="B1556" s="5">
        <v>46187</v>
      </c>
      <c r="C1556" s="2" t="s">
        <v>2023</v>
      </c>
      <c r="D1556" s="2" t="s">
        <v>263</v>
      </c>
      <c r="E1556" s="3" t="s">
        <v>264</v>
      </c>
      <c r="F1556" s="2">
        <v>30</v>
      </c>
      <c r="G1556" s="2" t="s">
        <v>262</v>
      </c>
      <c r="H1556" s="2">
        <f>IF(AND(B1556&gt;=GI_Report!$C$4,B1556&lt;=GI_Report!$E$4),1,0)</f>
        <v>0</v>
      </c>
      <c r="I1556" s="2">
        <f>IF(GI_Report!$C$6="All",1,IF(C1556=GI_Report!$C$6,1,0))</f>
        <v>1</v>
      </c>
      <c r="J1556" s="2">
        <f>IF(GI_Report!$F$6="All",1,IF(E1556=GI_Report!$F$6,1,0))</f>
        <v>1</v>
      </c>
      <c r="K1556" s="2" t="str">
        <f>IF(AND(H1556=1,I1556=1,J1556=1),COUNTIFS($H$2:H1556,1,$I$2:I1556,1,$J$2:J1556,1),"")</f>
        <v/>
      </c>
    </row>
    <row r="1557" spans="1:11" ht="14.5" x14ac:dyDescent="0.35">
      <c r="A1557" s="2" t="s">
        <v>3617</v>
      </c>
      <c r="B1557" s="5">
        <v>46050</v>
      </c>
      <c r="C1557" s="2" t="s">
        <v>1989</v>
      </c>
      <c r="D1557" s="2" t="s">
        <v>318</v>
      </c>
      <c r="E1557" s="3" t="s">
        <v>319</v>
      </c>
      <c r="F1557" s="2">
        <v>24</v>
      </c>
      <c r="G1557" s="2" t="s">
        <v>15</v>
      </c>
      <c r="H1557" s="2">
        <f>IF(AND(B1557&gt;=GI_Report!$C$4,B1557&lt;=GI_Report!$E$4),1,0)</f>
        <v>0</v>
      </c>
      <c r="I1557" s="2">
        <f>IF(GI_Report!$C$6="All",1,IF(C1557=GI_Report!$C$6,1,0))</f>
        <v>1</v>
      </c>
      <c r="J1557" s="2">
        <f>IF(GI_Report!$F$6="All",1,IF(E1557=GI_Report!$F$6,1,0))</f>
        <v>1</v>
      </c>
      <c r="K1557" s="2" t="str">
        <f>IF(AND(H1557=1,I1557=1,J1557=1),COUNTIFS($H$2:H1557,1,$I$2:I1557,1,$J$2:J1557,1),"")</f>
        <v/>
      </c>
    </row>
    <row r="1558" spans="1:11" ht="14.5" x14ac:dyDescent="0.35">
      <c r="A1558" s="2" t="s">
        <v>3618</v>
      </c>
      <c r="B1558" s="5">
        <v>46072</v>
      </c>
      <c r="C1558" s="2" t="s">
        <v>2045</v>
      </c>
      <c r="D1558" s="2" t="s">
        <v>125</v>
      </c>
      <c r="E1558" s="3" t="s">
        <v>126</v>
      </c>
      <c r="F1558" s="2">
        <v>36</v>
      </c>
      <c r="G1558" s="2" t="s">
        <v>121</v>
      </c>
      <c r="H1558" s="2">
        <f>IF(AND(B1558&gt;=GI_Report!$C$4,B1558&lt;=GI_Report!$E$4),1,0)</f>
        <v>1</v>
      </c>
      <c r="I1558" s="2">
        <f>IF(GI_Report!$C$6="All",1,IF(C1558=GI_Report!$C$6,1,0))</f>
        <v>1</v>
      </c>
      <c r="J1558" s="2">
        <f>IF(GI_Report!$F$6="All",1,IF(E1558=GI_Report!$F$6,1,0))</f>
        <v>1</v>
      </c>
      <c r="K1558" s="2">
        <f>IF(AND(H1558=1,I1558=1,J1558=1),COUNTIFS($H$2:H1558,1,$I$2:I1558,1,$J$2:J1558,1),"")</f>
        <v>240</v>
      </c>
    </row>
    <row r="1559" spans="1:11" ht="14.5" x14ac:dyDescent="0.35">
      <c r="A1559" s="2" t="s">
        <v>3619</v>
      </c>
      <c r="B1559" s="5">
        <v>46174</v>
      </c>
      <c r="C1559" s="2" t="s">
        <v>2171</v>
      </c>
      <c r="D1559" s="2" t="s">
        <v>316</v>
      </c>
      <c r="E1559" s="3" t="s">
        <v>317</v>
      </c>
      <c r="F1559" s="2">
        <v>48</v>
      </c>
      <c r="G1559" s="2" t="s">
        <v>15</v>
      </c>
      <c r="H1559" s="2">
        <f>IF(AND(B1559&gt;=GI_Report!$C$4,B1559&lt;=GI_Report!$E$4),1,0)</f>
        <v>0</v>
      </c>
      <c r="I1559" s="2">
        <f>IF(GI_Report!$C$6="All",1,IF(C1559=GI_Report!$C$6,1,0))</f>
        <v>1</v>
      </c>
      <c r="J1559" s="2">
        <f>IF(GI_Report!$F$6="All",1,IF(E1559=GI_Report!$F$6,1,0))</f>
        <v>1</v>
      </c>
      <c r="K1559" s="2" t="str">
        <f>IF(AND(H1559=1,I1559=1,J1559=1),COUNTIFS($H$2:H1559,1,$I$2:I1559,1,$J$2:J1559,1),"")</f>
        <v/>
      </c>
    </row>
    <row r="1560" spans="1:11" ht="14.5" x14ac:dyDescent="0.35">
      <c r="A1560" s="2" t="s">
        <v>3620</v>
      </c>
      <c r="B1560" s="5">
        <v>46141</v>
      </c>
      <c r="C1560" s="2" t="s">
        <v>2040</v>
      </c>
      <c r="D1560" s="2" t="s">
        <v>256</v>
      </c>
      <c r="E1560" s="3" t="s">
        <v>257</v>
      </c>
      <c r="F1560" s="2">
        <v>36</v>
      </c>
      <c r="G1560" s="2" t="s">
        <v>121</v>
      </c>
      <c r="H1560" s="2">
        <f>IF(AND(B1560&gt;=GI_Report!$C$4,B1560&lt;=GI_Report!$E$4),1,0)</f>
        <v>0</v>
      </c>
      <c r="I1560" s="2">
        <f>IF(GI_Report!$C$6="All",1,IF(C1560=GI_Report!$C$6,1,0))</f>
        <v>1</v>
      </c>
      <c r="J1560" s="2">
        <f>IF(GI_Report!$F$6="All",1,IF(E1560=GI_Report!$F$6,1,0))</f>
        <v>1</v>
      </c>
      <c r="K1560" s="2" t="str">
        <f>IF(AND(H1560=1,I1560=1,J1560=1),COUNTIFS($H$2:H1560,1,$I$2:I1560,1,$J$2:J1560,1),"")</f>
        <v/>
      </c>
    </row>
    <row r="1561" spans="1:11" ht="14.5" x14ac:dyDescent="0.35">
      <c r="A1561" s="2" t="s">
        <v>3621</v>
      </c>
      <c r="B1561" s="5">
        <v>46123</v>
      </c>
      <c r="C1561" s="2" t="s">
        <v>2023</v>
      </c>
      <c r="D1561" s="2" t="s">
        <v>270</v>
      </c>
      <c r="E1561" s="3" t="s">
        <v>271</v>
      </c>
      <c r="F1561" s="2">
        <v>30</v>
      </c>
      <c r="G1561" s="2" t="s">
        <v>262</v>
      </c>
      <c r="H1561" s="2">
        <f>IF(AND(B1561&gt;=GI_Report!$C$4,B1561&lt;=GI_Report!$E$4),1,0)</f>
        <v>0</v>
      </c>
      <c r="I1561" s="2">
        <f>IF(GI_Report!$C$6="All",1,IF(C1561=GI_Report!$C$6,1,0))</f>
        <v>1</v>
      </c>
      <c r="J1561" s="2">
        <f>IF(GI_Report!$F$6="All",1,IF(E1561=GI_Report!$F$6,1,0))</f>
        <v>1</v>
      </c>
      <c r="K1561" s="2" t="str">
        <f>IF(AND(H1561=1,I1561=1,J1561=1),COUNTIFS($H$2:H1561,1,$I$2:I1561,1,$J$2:J1561,1),"")</f>
        <v/>
      </c>
    </row>
    <row r="1562" spans="1:11" ht="14.5" x14ac:dyDescent="0.35">
      <c r="A1562" s="2" t="s">
        <v>3622</v>
      </c>
      <c r="B1562" s="5">
        <v>46116</v>
      </c>
      <c r="C1562" s="2" t="s">
        <v>2062</v>
      </c>
      <c r="D1562" s="2" t="s">
        <v>82</v>
      </c>
      <c r="E1562" s="3" t="s">
        <v>83</v>
      </c>
      <c r="F1562" s="2">
        <v>10</v>
      </c>
      <c r="G1562" s="2" t="s">
        <v>15</v>
      </c>
      <c r="H1562" s="2">
        <f>IF(AND(B1562&gt;=GI_Report!$C$4,B1562&lt;=GI_Report!$E$4),1,0)</f>
        <v>0</v>
      </c>
      <c r="I1562" s="2">
        <f>IF(GI_Report!$C$6="All",1,IF(C1562=GI_Report!$C$6,1,0))</f>
        <v>1</v>
      </c>
      <c r="J1562" s="2">
        <f>IF(GI_Report!$F$6="All",1,IF(E1562=GI_Report!$F$6,1,0))</f>
        <v>1</v>
      </c>
      <c r="K1562" s="2" t="str">
        <f>IF(AND(H1562=1,I1562=1,J1562=1),COUNTIFS($H$2:H1562,1,$I$2:I1562,1,$J$2:J1562,1),"")</f>
        <v/>
      </c>
    </row>
    <row r="1563" spans="1:11" ht="14.5" x14ac:dyDescent="0.35">
      <c r="A1563" s="2" t="s">
        <v>3623</v>
      </c>
      <c r="B1563" s="5">
        <v>46199</v>
      </c>
      <c r="C1563" s="2" t="s">
        <v>1991</v>
      </c>
      <c r="D1563" s="2" t="s">
        <v>444</v>
      </c>
      <c r="E1563" s="3" t="s">
        <v>445</v>
      </c>
      <c r="F1563" s="2">
        <v>24</v>
      </c>
      <c r="G1563" s="2" t="s">
        <v>121</v>
      </c>
      <c r="H1563" s="2">
        <f>IF(AND(B1563&gt;=GI_Report!$C$4,B1563&lt;=GI_Report!$E$4),1,0)</f>
        <v>0</v>
      </c>
      <c r="I1563" s="2">
        <f>IF(GI_Report!$C$6="All",1,IF(C1563=GI_Report!$C$6,1,0))</f>
        <v>1</v>
      </c>
      <c r="J1563" s="2">
        <f>IF(GI_Report!$F$6="All",1,IF(E1563=GI_Report!$F$6,1,0))</f>
        <v>1</v>
      </c>
      <c r="K1563" s="2" t="str">
        <f>IF(AND(H1563=1,I1563=1,J1563=1),COUNTIFS($H$2:H1563,1,$I$2:I1563,1,$J$2:J1563,1),"")</f>
        <v/>
      </c>
    </row>
    <row r="1564" spans="1:11" ht="14.5" x14ac:dyDescent="0.35">
      <c r="A1564" s="2" t="s">
        <v>3624</v>
      </c>
      <c r="B1564" s="5">
        <v>46178</v>
      </c>
      <c r="C1564" s="2" t="s">
        <v>1998</v>
      </c>
      <c r="D1564" s="2" t="s">
        <v>154</v>
      </c>
      <c r="E1564" s="3" t="s">
        <v>155</v>
      </c>
      <c r="F1564" s="2">
        <v>60</v>
      </c>
      <c r="G1564" s="2" t="s">
        <v>121</v>
      </c>
      <c r="H1564" s="2">
        <f>IF(AND(B1564&gt;=GI_Report!$C$4,B1564&lt;=GI_Report!$E$4),1,0)</f>
        <v>0</v>
      </c>
      <c r="I1564" s="2">
        <f>IF(GI_Report!$C$6="All",1,IF(C1564=GI_Report!$C$6,1,0))</f>
        <v>1</v>
      </c>
      <c r="J1564" s="2">
        <f>IF(GI_Report!$F$6="All",1,IF(E1564=GI_Report!$F$6,1,0))</f>
        <v>1</v>
      </c>
      <c r="K1564" s="2" t="str">
        <f>IF(AND(H1564=1,I1564=1,J1564=1),COUNTIFS($H$2:H1564,1,$I$2:I1564,1,$J$2:J1564,1),"")</f>
        <v/>
      </c>
    </row>
    <row r="1565" spans="1:11" ht="14.5" x14ac:dyDescent="0.35">
      <c r="A1565" s="2" t="s">
        <v>3625</v>
      </c>
      <c r="B1565" s="5">
        <v>46082</v>
      </c>
      <c r="C1565" s="2" t="s">
        <v>2027</v>
      </c>
      <c r="D1565" s="2" t="s">
        <v>460</v>
      </c>
      <c r="E1565" s="3" t="s">
        <v>461</v>
      </c>
      <c r="F1565" s="2">
        <v>24</v>
      </c>
      <c r="G1565" s="2" t="s">
        <v>121</v>
      </c>
      <c r="H1565" s="2">
        <f>IF(AND(B1565&gt;=GI_Report!$C$4,B1565&lt;=GI_Report!$E$4),1,0)</f>
        <v>0</v>
      </c>
      <c r="I1565" s="2">
        <f>IF(GI_Report!$C$6="All",1,IF(C1565=GI_Report!$C$6,1,0))</f>
        <v>1</v>
      </c>
      <c r="J1565" s="2">
        <f>IF(GI_Report!$F$6="All",1,IF(E1565=GI_Report!$F$6,1,0))</f>
        <v>1</v>
      </c>
      <c r="K1565" s="2" t="str">
        <f>IF(AND(H1565=1,I1565=1,J1565=1),COUNTIFS($H$2:H1565,1,$I$2:I1565,1,$J$2:J1565,1),"")</f>
        <v/>
      </c>
    </row>
    <row r="1566" spans="1:11" ht="14.5" x14ac:dyDescent="0.35">
      <c r="A1566" s="2" t="s">
        <v>3626</v>
      </c>
      <c r="B1566" s="5">
        <v>46071</v>
      </c>
      <c r="C1566" s="2" t="s">
        <v>2070</v>
      </c>
      <c r="D1566" s="2" t="s">
        <v>21</v>
      </c>
      <c r="E1566" s="3" t="s">
        <v>22</v>
      </c>
      <c r="F1566" s="2">
        <v>15</v>
      </c>
      <c r="G1566" s="2" t="s">
        <v>15</v>
      </c>
      <c r="H1566" s="2">
        <f>IF(AND(B1566&gt;=GI_Report!$C$4,B1566&lt;=GI_Report!$E$4),1,0)</f>
        <v>1</v>
      </c>
      <c r="I1566" s="2">
        <f>IF(GI_Report!$C$6="All",1,IF(C1566=GI_Report!$C$6,1,0))</f>
        <v>1</v>
      </c>
      <c r="J1566" s="2">
        <f>IF(GI_Report!$F$6="All",1,IF(E1566=GI_Report!$F$6,1,0))</f>
        <v>1</v>
      </c>
      <c r="K1566" s="2">
        <f>IF(AND(H1566=1,I1566=1,J1566=1),COUNTIFS($H$2:H1566,1,$I$2:I1566,1,$J$2:J1566,1),"")</f>
        <v>241</v>
      </c>
    </row>
    <row r="1567" spans="1:11" ht="14.5" x14ac:dyDescent="0.35">
      <c r="A1567" s="2" t="s">
        <v>3627</v>
      </c>
      <c r="B1567" s="5">
        <v>46174</v>
      </c>
      <c r="C1567" s="2" t="s">
        <v>2241</v>
      </c>
      <c r="D1567" s="2" t="s">
        <v>385</v>
      </c>
      <c r="E1567" s="3" t="s">
        <v>386</v>
      </c>
      <c r="F1567" s="2">
        <v>30</v>
      </c>
      <c r="G1567" s="2" t="s">
        <v>121</v>
      </c>
      <c r="H1567" s="2">
        <f>IF(AND(B1567&gt;=GI_Report!$C$4,B1567&lt;=GI_Report!$E$4),1,0)</f>
        <v>0</v>
      </c>
      <c r="I1567" s="2">
        <f>IF(GI_Report!$C$6="All",1,IF(C1567=GI_Report!$C$6,1,0))</f>
        <v>1</v>
      </c>
      <c r="J1567" s="2">
        <f>IF(GI_Report!$F$6="All",1,IF(E1567=GI_Report!$F$6,1,0))</f>
        <v>1</v>
      </c>
      <c r="K1567" s="2" t="str">
        <f>IF(AND(H1567=1,I1567=1,J1567=1),COUNTIFS($H$2:H1567,1,$I$2:I1567,1,$J$2:J1567,1),"")</f>
        <v/>
      </c>
    </row>
    <row r="1568" spans="1:11" ht="14.5" x14ac:dyDescent="0.35">
      <c r="A1568" s="2" t="s">
        <v>3628</v>
      </c>
      <c r="B1568" s="5">
        <v>46118</v>
      </c>
      <c r="C1568" s="2" t="s">
        <v>2086</v>
      </c>
      <c r="D1568" s="2" t="s">
        <v>460</v>
      </c>
      <c r="E1568" s="3" t="s">
        <v>461</v>
      </c>
      <c r="F1568" s="2">
        <v>10</v>
      </c>
      <c r="G1568" s="2" t="s">
        <v>121</v>
      </c>
      <c r="H1568" s="2">
        <f>IF(AND(B1568&gt;=GI_Report!$C$4,B1568&lt;=GI_Report!$E$4),1,0)</f>
        <v>0</v>
      </c>
      <c r="I1568" s="2">
        <f>IF(GI_Report!$C$6="All",1,IF(C1568=GI_Report!$C$6,1,0))</f>
        <v>1</v>
      </c>
      <c r="J1568" s="2">
        <f>IF(GI_Report!$F$6="All",1,IF(E1568=GI_Report!$F$6,1,0))</f>
        <v>1</v>
      </c>
      <c r="K1568" s="2" t="str">
        <f>IF(AND(H1568=1,I1568=1,J1568=1),COUNTIFS($H$2:H1568,1,$I$2:I1568,1,$J$2:J1568,1),"")</f>
        <v/>
      </c>
    </row>
    <row r="1569" spans="1:11" ht="14.5" x14ac:dyDescent="0.35">
      <c r="A1569" s="2" t="s">
        <v>3629</v>
      </c>
      <c r="B1569" s="5">
        <v>46058</v>
      </c>
      <c r="C1569" s="2" t="s">
        <v>2021</v>
      </c>
      <c r="D1569" s="2" t="s">
        <v>151</v>
      </c>
      <c r="E1569" s="3" t="s">
        <v>152</v>
      </c>
      <c r="F1569" s="2">
        <v>15</v>
      </c>
      <c r="G1569" s="2" t="s">
        <v>121</v>
      </c>
      <c r="H1569" s="2">
        <f>IF(AND(B1569&gt;=GI_Report!$C$4,B1569&lt;=GI_Report!$E$4),1,0)</f>
        <v>1</v>
      </c>
      <c r="I1569" s="2">
        <f>IF(GI_Report!$C$6="All",1,IF(C1569=GI_Report!$C$6,1,0))</f>
        <v>1</v>
      </c>
      <c r="J1569" s="2">
        <f>IF(GI_Report!$F$6="All",1,IF(E1569=GI_Report!$F$6,1,0))</f>
        <v>1</v>
      </c>
      <c r="K1569" s="2">
        <f>IF(AND(H1569=1,I1569=1,J1569=1),COUNTIFS($H$2:H1569,1,$I$2:I1569,1,$J$2:J1569,1),"")</f>
        <v>242</v>
      </c>
    </row>
    <row r="1570" spans="1:11" ht="14.5" x14ac:dyDescent="0.35">
      <c r="A1570" s="2" t="s">
        <v>3630</v>
      </c>
      <c r="B1570" s="5">
        <v>46081</v>
      </c>
      <c r="C1570" s="2" t="s">
        <v>1993</v>
      </c>
      <c r="D1570" s="2" t="s">
        <v>164</v>
      </c>
      <c r="E1570" s="3" t="s">
        <v>165</v>
      </c>
      <c r="F1570" s="2">
        <v>36</v>
      </c>
      <c r="G1570" s="2" t="s">
        <v>121</v>
      </c>
      <c r="H1570" s="2">
        <f>IF(AND(B1570&gt;=GI_Report!$C$4,B1570&lt;=GI_Report!$E$4),1,0)</f>
        <v>1</v>
      </c>
      <c r="I1570" s="2">
        <f>IF(GI_Report!$C$6="All",1,IF(C1570=GI_Report!$C$6,1,0))</f>
        <v>1</v>
      </c>
      <c r="J1570" s="2">
        <f>IF(GI_Report!$F$6="All",1,IF(E1570=GI_Report!$F$6,1,0))</f>
        <v>1</v>
      </c>
      <c r="K1570" s="2">
        <f>IF(AND(H1570=1,I1570=1,J1570=1),COUNTIFS($H$2:H1570,1,$I$2:I1570,1,$J$2:J1570,1),"")</f>
        <v>243</v>
      </c>
    </row>
    <row r="1571" spans="1:11" ht="14.5" x14ac:dyDescent="0.35">
      <c r="A1571" s="2" t="s">
        <v>3631</v>
      </c>
      <c r="B1571" s="5">
        <v>46122</v>
      </c>
      <c r="C1571" s="2" t="s">
        <v>2023</v>
      </c>
      <c r="D1571" s="2" t="s">
        <v>225</v>
      </c>
      <c r="E1571" s="3" t="s">
        <v>226</v>
      </c>
      <c r="F1571" s="2">
        <v>36</v>
      </c>
      <c r="G1571" s="2" t="s">
        <v>121</v>
      </c>
      <c r="H1571" s="2">
        <f>IF(AND(B1571&gt;=GI_Report!$C$4,B1571&lt;=GI_Report!$E$4),1,0)</f>
        <v>0</v>
      </c>
      <c r="I1571" s="2">
        <f>IF(GI_Report!$C$6="All",1,IF(C1571=GI_Report!$C$6,1,0))</f>
        <v>1</v>
      </c>
      <c r="J1571" s="2">
        <f>IF(GI_Report!$F$6="All",1,IF(E1571=GI_Report!$F$6,1,0))</f>
        <v>1</v>
      </c>
      <c r="K1571" s="2" t="str">
        <f>IF(AND(H1571=1,I1571=1,J1571=1),COUNTIFS($H$2:H1571,1,$I$2:I1571,1,$J$2:J1571,1),"")</f>
        <v/>
      </c>
    </row>
    <row r="1572" spans="1:11" ht="14.5" x14ac:dyDescent="0.35">
      <c r="A1572" s="2" t="s">
        <v>3632</v>
      </c>
      <c r="B1572" s="5">
        <v>46035</v>
      </c>
      <c r="C1572" s="2" t="s">
        <v>2112</v>
      </c>
      <c r="D1572" s="2" t="s">
        <v>164</v>
      </c>
      <c r="E1572" s="3" t="s">
        <v>165</v>
      </c>
      <c r="F1572" s="2">
        <v>5</v>
      </c>
      <c r="G1572" s="2" t="s">
        <v>121</v>
      </c>
      <c r="H1572" s="2">
        <f>IF(AND(B1572&gt;=GI_Report!$C$4,B1572&lt;=GI_Report!$E$4),1,0)</f>
        <v>0</v>
      </c>
      <c r="I1572" s="2">
        <f>IF(GI_Report!$C$6="All",1,IF(C1572=GI_Report!$C$6,1,0))</f>
        <v>1</v>
      </c>
      <c r="J1572" s="2">
        <f>IF(GI_Report!$F$6="All",1,IF(E1572=GI_Report!$F$6,1,0))</f>
        <v>1</v>
      </c>
      <c r="K1572" s="2" t="str">
        <f>IF(AND(H1572=1,I1572=1,J1572=1),COUNTIFS($H$2:H1572,1,$I$2:I1572,1,$J$2:J1572,1),"")</f>
        <v/>
      </c>
    </row>
    <row r="1573" spans="1:11" ht="14.5" x14ac:dyDescent="0.35">
      <c r="A1573" s="2" t="s">
        <v>3633</v>
      </c>
      <c r="B1573" s="5">
        <v>46138</v>
      </c>
      <c r="C1573" s="2" t="s">
        <v>2000</v>
      </c>
      <c r="D1573" s="2" t="s">
        <v>326</v>
      </c>
      <c r="E1573" s="3" t="s">
        <v>327</v>
      </c>
      <c r="F1573" s="2">
        <v>30</v>
      </c>
      <c r="G1573" s="2" t="s">
        <v>15</v>
      </c>
      <c r="H1573" s="2">
        <f>IF(AND(B1573&gt;=GI_Report!$C$4,B1573&lt;=GI_Report!$E$4),1,0)</f>
        <v>0</v>
      </c>
      <c r="I1573" s="2">
        <f>IF(GI_Report!$C$6="All",1,IF(C1573=GI_Report!$C$6,1,0))</f>
        <v>1</v>
      </c>
      <c r="J1573" s="2">
        <f>IF(GI_Report!$F$6="All",1,IF(E1573=GI_Report!$F$6,1,0))</f>
        <v>1</v>
      </c>
      <c r="K1573" s="2" t="str">
        <f>IF(AND(H1573=1,I1573=1,J1573=1),COUNTIFS($H$2:H1573,1,$I$2:I1573,1,$J$2:J1573,1),"")</f>
        <v/>
      </c>
    </row>
    <row r="1574" spans="1:11" ht="14.5" x14ac:dyDescent="0.35">
      <c r="A1574" s="2" t="s">
        <v>3634</v>
      </c>
      <c r="B1574" s="5">
        <v>46068</v>
      </c>
      <c r="C1574" s="2" t="s">
        <v>2083</v>
      </c>
      <c r="D1574" s="2" t="s">
        <v>100</v>
      </c>
      <c r="E1574" s="3" t="s">
        <v>101</v>
      </c>
      <c r="F1574" s="2">
        <v>36</v>
      </c>
      <c r="G1574" s="2" t="s">
        <v>15</v>
      </c>
      <c r="H1574" s="2">
        <f>IF(AND(B1574&gt;=GI_Report!$C$4,B1574&lt;=GI_Report!$E$4),1,0)</f>
        <v>1</v>
      </c>
      <c r="I1574" s="2">
        <f>IF(GI_Report!$C$6="All",1,IF(C1574=GI_Report!$C$6,1,0))</f>
        <v>1</v>
      </c>
      <c r="J1574" s="2">
        <f>IF(GI_Report!$F$6="All",1,IF(E1574=GI_Report!$F$6,1,0))</f>
        <v>1</v>
      </c>
      <c r="K1574" s="2">
        <f>IF(AND(H1574=1,I1574=1,J1574=1),COUNTIFS($H$2:H1574,1,$I$2:I1574,1,$J$2:J1574,1),"")</f>
        <v>244</v>
      </c>
    </row>
    <row r="1575" spans="1:11" ht="14.5" x14ac:dyDescent="0.35">
      <c r="A1575" s="2" t="s">
        <v>3635</v>
      </c>
      <c r="B1575" s="5">
        <v>46026</v>
      </c>
      <c r="C1575" s="2" t="s">
        <v>2319</v>
      </c>
      <c r="D1575" s="2" t="s">
        <v>186</v>
      </c>
      <c r="E1575" s="3" t="s">
        <v>187</v>
      </c>
      <c r="F1575" s="2">
        <v>5</v>
      </c>
      <c r="G1575" s="2" t="s">
        <v>121</v>
      </c>
      <c r="H1575" s="2">
        <f>IF(AND(B1575&gt;=GI_Report!$C$4,B1575&lt;=GI_Report!$E$4),1,0)</f>
        <v>0</v>
      </c>
      <c r="I1575" s="2">
        <f>IF(GI_Report!$C$6="All",1,IF(C1575=GI_Report!$C$6,1,0))</f>
        <v>1</v>
      </c>
      <c r="J1575" s="2">
        <f>IF(GI_Report!$F$6="All",1,IF(E1575=GI_Report!$F$6,1,0))</f>
        <v>1</v>
      </c>
      <c r="K1575" s="2" t="str">
        <f>IF(AND(H1575=1,I1575=1,J1575=1),COUNTIFS($H$2:H1575,1,$I$2:I1575,1,$J$2:J1575,1),"")</f>
        <v/>
      </c>
    </row>
    <row r="1576" spans="1:11" ht="14.5" x14ac:dyDescent="0.35">
      <c r="A1576" s="2" t="s">
        <v>3636</v>
      </c>
      <c r="B1576" s="5">
        <v>46173</v>
      </c>
      <c r="C1576" s="2" t="s">
        <v>2099</v>
      </c>
      <c r="D1576" s="2" t="s">
        <v>166</v>
      </c>
      <c r="E1576" s="3" t="s">
        <v>167</v>
      </c>
      <c r="F1576" s="2">
        <v>30</v>
      </c>
      <c r="G1576" s="2" t="s">
        <v>121</v>
      </c>
      <c r="H1576" s="2">
        <f>IF(AND(B1576&gt;=GI_Report!$C$4,B1576&lt;=GI_Report!$E$4),1,0)</f>
        <v>0</v>
      </c>
      <c r="I1576" s="2">
        <f>IF(GI_Report!$C$6="All",1,IF(C1576=GI_Report!$C$6,1,0))</f>
        <v>1</v>
      </c>
      <c r="J1576" s="2">
        <f>IF(GI_Report!$F$6="All",1,IF(E1576=GI_Report!$F$6,1,0))</f>
        <v>1</v>
      </c>
      <c r="K1576" s="2" t="str">
        <f>IF(AND(H1576=1,I1576=1,J1576=1),COUNTIFS($H$2:H1576,1,$I$2:I1576,1,$J$2:J1576,1),"")</f>
        <v/>
      </c>
    </row>
    <row r="1577" spans="1:11" ht="14.5" x14ac:dyDescent="0.35">
      <c r="A1577" s="2" t="s">
        <v>3637</v>
      </c>
      <c r="B1577" s="5">
        <v>46122</v>
      </c>
      <c r="C1577" s="2" t="s">
        <v>2049</v>
      </c>
      <c r="D1577" s="2" t="s">
        <v>448</v>
      </c>
      <c r="E1577" s="3" t="s">
        <v>449</v>
      </c>
      <c r="F1577" s="2">
        <v>15</v>
      </c>
      <c r="G1577" s="2" t="s">
        <v>121</v>
      </c>
      <c r="H1577" s="2">
        <f>IF(AND(B1577&gt;=GI_Report!$C$4,B1577&lt;=GI_Report!$E$4),1,0)</f>
        <v>0</v>
      </c>
      <c r="I1577" s="2">
        <f>IF(GI_Report!$C$6="All",1,IF(C1577=GI_Report!$C$6,1,0))</f>
        <v>1</v>
      </c>
      <c r="J1577" s="2">
        <f>IF(GI_Report!$F$6="All",1,IF(E1577=GI_Report!$F$6,1,0))</f>
        <v>1</v>
      </c>
      <c r="K1577" s="2" t="str">
        <f>IF(AND(H1577=1,I1577=1,J1577=1),COUNTIFS($H$2:H1577,1,$I$2:I1577,1,$J$2:J1577,1),"")</f>
        <v/>
      </c>
    </row>
    <row r="1578" spans="1:11" ht="14.5" x14ac:dyDescent="0.35">
      <c r="A1578" s="2" t="s">
        <v>3638</v>
      </c>
      <c r="B1578" s="5">
        <v>46133</v>
      </c>
      <c r="C1578" s="2" t="s">
        <v>1995</v>
      </c>
      <c r="D1578" s="2" t="s">
        <v>464</v>
      </c>
      <c r="E1578" s="3" t="s">
        <v>465</v>
      </c>
      <c r="F1578" s="2">
        <v>12</v>
      </c>
      <c r="G1578" s="2" t="s">
        <v>121</v>
      </c>
      <c r="H1578" s="2">
        <f>IF(AND(B1578&gt;=GI_Report!$C$4,B1578&lt;=GI_Report!$E$4),1,0)</f>
        <v>0</v>
      </c>
      <c r="I1578" s="2">
        <f>IF(GI_Report!$C$6="All",1,IF(C1578=GI_Report!$C$6,1,0))</f>
        <v>1</v>
      </c>
      <c r="J1578" s="2">
        <f>IF(GI_Report!$F$6="All",1,IF(E1578=GI_Report!$F$6,1,0))</f>
        <v>1</v>
      </c>
      <c r="K1578" s="2" t="str">
        <f>IF(AND(H1578=1,I1578=1,J1578=1),COUNTIFS($H$2:H1578,1,$I$2:I1578,1,$J$2:J1578,1),"")</f>
        <v/>
      </c>
    </row>
    <row r="1579" spans="1:11" ht="14.5" x14ac:dyDescent="0.35">
      <c r="A1579" s="2" t="s">
        <v>3639</v>
      </c>
      <c r="B1579" s="5">
        <v>46102</v>
      </c>
      <c r="C1579" s="2" t="s">
        <v>2148</v>
      </c>
      <c r="D1579" s="2" t="s">
        <v>258</v>
      </c>
      <c r="E1579" s="3" t="s">
        <v>259</v>
      </c>
      <c r="F1579" s="2">
        <v>5</v>
      </c>
      <c r="G1579" s="2" t="s">
        <v>262</v>
      </c>
      <c r="H1579" s="2">
        <f>IF(AND(B1579&gt;=GI_Report!$C$4,B1579&lt;=GI_Report!$E$4),1,0)</f>
        <v>0</v>
      </c>
      <c r="I1579" s="2">
        <f>IF(GI_Report!$C$6="All",1,IF(C1579=GI_Report!$C$6,1,0))</f>
        <v>1</v>
      </c>
      <c r="J1579" s="2">
        <f>IF(GI_Report!$F$6="All",1,IF(E1579=GI_Report!$F$6,1,0))</f>
        <v>1</v>
      </c>
      <c r="K1579" s="2" t="str">
        <f>IF(AND(H1579=1,I1579=1,J1579=1),COUNTIFS($H$2:H1579,1,$I$2:I1579,1,$J$2:J1579,1),"")</f>
        <v/>
      </c>
    </row>
    <row r="1580" spans="1:11" ht="14.5" x14ac:dyDescent="0.35">
      <c r="A1580" s="2" t="s">
        <v>3640</v>
      </c>
      <c r="B1580" s="5">
        <v>46143</v>
      </c>
      <c r="C1580" s="2" t="s">
        <v>1983</v>
      </c>
      <c r="D1580" s="2" t="s">
        <v>460</v>
      </c>
      <c r="E1580" s="3" t="s">
        <v>461</v>
      </c>
      <c r="F1580" s="2">
        <v>30</v>
      </c>
      <c r="G1580" s="2" t="s">
        <v>121</v>
      </c>
      <c r="H1580" s="2">
        <f>IF(AND(B1580&gt;=GI_Report!$C$4,B1580&lt;=GI_Report!$E$4),1,0)</f>
        <v>0</v>
      </c>
      <c r="I1580" s="2">
        <f>IF(GI_Report!$C$6="All",1,IF(C1580=GI_Report!$C$6,1,0))</f>
        <v>1</v>
      </c>
      <c r="J1580" s="2">
        <f>IF(GI_Report!$F$6="All",1,IF(E1580=GI_Report!$F$6,1,0))</f>
        <v>1</v>
      </c>
      <c r="K1580" s="2" t="str">
        <f>IF(AND(H1580=1,I1580=1,J1580=1),COUNTIFS($H$2:H1580,1,$I$2:I1580,1,$J$2:J1580,1),"")</f>
        <v/>
      </c>
    </row>
    <row r="1581" spans="1:11" ht="14.5" x14ac:dyDescent="0.35">
      <c r="A1581" s="2" t="s">
        <v>3641</v>
      </c>
      <c r="B1581" s="5">
        <v>46184</v>
      </c>
      <c r="C1581" s="2" t="s">
        <v>2058</v>
      </c>
      <c r="D1581" s="2" t="s">
        <v>44</v>
      </c>
      <c r="E1581" s="3" t="s">
        <v>45</v>
      </c>
      <c r="F1581" s="2">
        <v>20</v>
      </c>
      <c r="G1581" s="2" t="s">
        <v>15</v>
      </c>
      <c r="H1581" s="2">
        <f>IF(AND(B1581&gt;=GI_Report!$C$4,B1581&lt;=GI_Report!$E$4),1,0)</f>
        <v>0</v>
      </c>
      <c r="I1581" s="2">
        <f>IF(GI_Report!$C$6="All",1,IF(C1581=GI_Report!$C$6,1,0))</f>
        <v>1</v>
      </c>
      <c r="J1581" s="2">
        <f>IF(GI_Report!$F$6="All",1,IF(E1581=GI_Report!$F$6,1,0))</f>
        <v>1</v>
      </c>
      <c r="K1581" s="2" t="str">
        <f>IF(AND(H1581=1,I1581=1,J1581=1),COUNTIFS($H$2:H1581,1,$I$2:I1581,1,$J$2:J1581,1),"")</f>
        <v/>
      </c>
    </row>
    <row r="1582" spans="1:11" ht="14.5" x14ac:dyDescent="0.35">
      <c r="A1582" s="2" t="s">
        <v>3642</v>
      </c>
      <c r="B1582" s="5">
        <v>46096</v>
      </c>
      <c r="C1582" s="2" t="s">
        <v>2148</v>
      </c>
      <c r="D1582" s="2" t="s">
        <v>31</v>
      </c>
      <c r="E1582" s="3" t="s">
        <v>32</v>
      </c>
      <c r="F1582" s="2">
        <v>15</v>
      </c>
      <c r="G1582" s="2" t="s">
        <v>15</v>
      </c>
      <c r="H1582" s="2">
        <f>IF(AND(B1582&gt;=GI_Report!$C$4,B1582&lt;=GI_Report!$E$4),1,0)</f>
        <v>0</v>
      </c>
      <c r="I1582" s="2">
        <f>IF(GI_Report!$C$6="All",1,IF(C1582=GI_Report!$C$6,1,0))</f>
        <v>1</v>
      </c>
      <c r="J1582" s="2">
        <f>IF(GI_Report!$F$6="All",1,IF(E1582=GI_Report!$F$6,1,0))</f>
        <v>1</v>
      </c>
      <c r="K1582" s="2" t="str">
        <f>IF(AND(H1582=1,I1582=1,J1582=1),COUNTIFS($H$2:H1582,1,$I$2:I1582,1,$J$2:J1582,1),"")</f>
        <v/>
      </c>
    </row>
    <row r="1583" spans="1:11" ht="14.5" x14ac:dyDescent="0.35">
      <c r="A1583" s="2" t="s">
        <v>3643</v>
      </c>
      <c r="B1583" s="5">
        <v>46161</v>
      </c>
      <c r="C1583" s="2" t="s">
        <v>2305</v>
      </c>
      <c r="D1583" s="2" t="s">
        <v>318</v>
      </c>
      <c r="E1583" s="3" t="s">
        <v>319</v>
      </c>
      <c r="F1583" s="2">
        <v>48</v>
      </c>
      <c r="G1583" s="2" t="s">
        <v>15</v>
      </c>
      <c r="H1583" s="2">
        <f>IF(AND(B1583&gt;=GI_Report!$C$4,B1583&lt;=GI_Report!$E$4),1,0)</f>
        <v>0</v>
      </c>
      <c r="I1583" s="2">
        <f>IF(GI_Report!$C$6="All",1,IF(C1583=GI_Report!$C$6,1,0))</f>
        <v>1</v>
      </c>
      <c r="J1583" s="2">
        <f>IF(GI_Report!$F$6="All",1,IF(E1583=GI_Report!$F$6,1,0))</f>
        <v>1</v>
      </c>
      <c r="K1583" s="2" t="str">
        <f>IF(AND(H1583=1,I1583=1,J1583=1),COUNTIFS($H$2:H1583,1,$I$2:I1583,1,$J$2:J1583,1),"")</f>
        <v/>
      </c>
    </row>
    <row r="1584" spans="1:11" ht="14.5" x14ac:dyDescent="0.35">
      <c r="A1584" s="2" t="s">
        <v>3644</v>
      </c>
      <c r="B1584" s="5">
        <v>46139</v>
      </c>
      <c r="C1584" s="2" t="s">
        <v>2148</v>
      </c>
      <c r="D1584" s="2" t="s">
        <v>330</v>
      </c>
      <c r="E1584" s="3" t="s">
        <v>331</v>
      </c>
      <c r="F1584" s="2">
        <v>5</v>
      </c>
      <c r="G1584" s="2" t="s">
        <v>15</v>
      </c>
      <c r="H1584" s="2">
        <f>IF(AND(B1584&gt;=GI_Report!$C$4,B1584&lt;=GI_Report!$E$4),1,0)</f>
        <v>0</v>
      </c>
      <c r="I1584" s="2">
        <f>IF(GI_Report!$C$6="All",1,IF(C1584=GI_Report!$C$6,1,0))</f>
        <v>1</v>
      </c>
      <c r="J1584" s="2">
        <f>IF(GI_Report!$F$6="All",1,IF(E1584=GI_Report!$F$6,1,0))</f>
        <v>1</v>
      </c>
      <c r="K1584" s="2" t="str">
        <f>IF(AND(H1584=1,I1584=1,J1584=1),COUNTIFS($H$2:H1584,1,$I$2:I1584,1,$J$2:J1584,1),"")</f>
        <v/>
      </c>
    </row>
    <row r="1585" spans="1:11" ht="14.5" x14ac:dyDescent="0.35">
      <c r="A1585" s="2" t="s">
        <v>3645</v>
      </c>
      <c r="B1585" s="5">
        <v>46199</v>
      </c>
      <c r="C1585" s="2" t="s">
        <v>2110</v>
      </c>
      <c r="D1585" s="2" t="s">
        <v>433</v>
      </c>
      <c r="E1585" s="3" t="s">
        <v>434</v>
      </c>
      <c r="F1585" s="2">
        <v>12</v>
      </c>
      <c r="G1585" s="2" t="s">
        <v>121</v>
      </c>
      <c r="H1585" s="2">
        <f>IF(AND(B1585&gt;=GI_Report!$C$4,B1585&lt;=GI_Report!$E$4),1,0)</f>
        <v>0</v>
      </c>
      <c r="I1585" s="2">
        <f>IF(GI_Report!$C$6="All",1,IF(C1585=GI_Report!$C$6,1,0))</f>
        <v>1</v>
      </c>
      <c r="J1585" s="2">
        <f>IF(GI_Report!$F$6="All",1,IF(E1585=GI_Report!$F$6,1,0))</f>
        <v>1</v>
      </c>
      <c r="K1585" s="2" t="str">
        <f>IF(AND(H1585=1,I1585=1,J1585=1),COUNTIFS($H$2:H1585,1,$I$2:I1585,1,$J$2:J1585,1),"")</f>
        <v/>
      </c>
    </row>
    <row r="1586" spans="1:11" ht="14.5" x14ac:dyDescent="0.35">
      <c r="A1586" s="2" t="s">
        <v>3646</v>
      </c>
      <c r="B1586" s="5">
        <v>46028</v>
      </c>
      <c r="C1586" s="2" t="s">
        <v>2143</v>
      </c>
      <c r="D1586" s="2" t="s">
        <v>403</v>
      </c>
      <c r="E1586" s="3" t="s">
        <v>404</v>
      </c>
      <c r="F1586" s="2">
        <v>15</v>
      </c>
      <c r="G1586" s="2" t="s">
        <v>121</v>
      </c>
      <c r="H1586" s="2">
        <f>IF(AND(B1586&gt;=GI_Report!$C$4,B1586&lt;=GI_Report!$E$4),1,0)</f>
        <v>0</v>
      </c>
      <c r="I1586" s="2">
        <f>IF(GI_Report!$C$6="All",1,IF(C1586=GI_Report!$C$6,1,0))</f>
        <v>1</v>
      </c>
      <c r="J1586" s="2">
        <f>IF(GI_Report!$F$6="All",1,IF(E1586=GI_Report!$F$6,1,0))</f>
        <v>1</v>
      </c>
      <c r="K1586" s="2" t="str">
        <f>IF(AND(H1586=1,I1586=1,J1586=1),COUNTIFS($H$2:H1586,1,$I$2:I1586,1,$J$2:J1586,1),"")</f>
        <v/>
      </c>
    </row>
    <row r="1587" spans="1:11" ht="14.5" x14ac:dyDescent="0.35">
      <c r="A1587" s="2" t="s">
        <v>3647</v>
      </c>
      <c r="B1587" s="5">
        <v>46067</v>
      </c>
      <c r="C1587" s="2" t="s">
        <v>2191</v>
      </c>
      <c r="D1587" s="2" t="s">
        <v>67</v>
      </c>
      <c r="E1587" s="3" t="s">
        <v>68</v>
      </c>
      <c r="F1587" s="2">
        <v>15</v>
      </c>
      <c r="G1587" s="2" t="s">
        <v>15</v>
      </c>
      <c r="H1587" s="2">
        <f>IF(AND(B1587&gt;=GI_Report!$C$4,B1587&lt;=GI_Report!$E$4),1,0)</f>
        <v>1</v>
      </c>
      <c r="I1587" s="2">
        <f>IF(GI_Report!$C$6="All",1,IF(C1587=GI_Report!$C$6,1,0))</f>
        <v>1</v>
      </c>
      <c r="J1587" s="2">
        <f>IF(GI_Report!$F$6="All",1,IF(E1587=GI_Report!$F$6,1,0))</f>
        <v>1</v>
      </c>
      <c r="K1587" s="2">
        <f>IF(AND(H1587=1,I1587=1,J1587=1),COUNTIFS($H$2:H1587,1,$I$2:I1587,1,$J$2:J1587,1),"")</f>
        <v>245</v>
      </c>
    </row>
    <row r="1588" spans="1:11" ht="14.5" x14ac:dyDescent="0.35">
      <c r="A1588" s="2" t="s">
        <v>3648</v>
      </c>
      <c r="B1588" s="5">
        <v>46100</v>
      </c>
      <c r="C1588" s="2" t="s">
        <v>2262</v>
      </c>
      <c r="D1588" s="2" t="s">
        <v>276</v>
      </c>
      <c r="E1588" s="3" t="s">
        <v>277</v>
      </c>
      <c r="F1588" s="2">
        <v>15</v>
      </c>
      <c r="G1588" s="2" t="s">
        <v>262</v>
      </c>
      <c r="H1588" s="2">
        <f>IF(AND(B1588&gt;=GI_Report!$C$4,B1588&lt;=GI_Report!$E$4),1,0)</f>
        <v>0</v>
      </c>
      <c r="I1588" s="2">
        <f>IF(GI_Report!$C$6="All",1,IF(C1588=GI_Report!$C$6,1,0))</f>
        <v>1</v>
      </c>
      <c r="J1588" s="2">
        <f>IF(GI_Report!$F$6="All",1,IF(E1588=GI_Report!$F$6,1,0))</f>
        <v>1</v>
      </c>
      <c r="K1588" s="2" t="str">
        <f>IF(AND(H1588=1,I1588=1,J1588=1),COUNTIFS($H$2:H1588,1,$I$2:I1588,1,$J$2:J1588,1),"")</f>
        <v/>
      </c>
    </row>
    <row r="1589" spans="1:11" ht="14.5" x14ac:dyDescent="0.35">
      <c r="A1589" s="2" t="s">
        <v>3649</v>
      </c>
      <c r="B1589" s="5">
        <v>46145</v>
      </c>
      <c r="C1589" s="2" t="s">
        <v>2045</v>
      </c>
      <c r="D1589" s="2" t="s">
        <v>343</v>
      </c>
      <c r="E1589" s="3" t="s">
        <v>344</v>
      </c>
      <c r="F1589" s="2">
        <v>10</v>
      </c>
      <c r="G1589" s="2" t="s">
        <v>15</v>
      </c>
      <c r="H1589" s="2">
        <f>IF(AND(B1589&gt;=GI_Report!$C$4,B1589&lt;=GI_Report!$E$4),1,0)</f>
        <v>0</v>
      </c>
      <c r="I1589" s="2">
        <f>IF(GI_Report!$C$6="All",1,IF(C1589=GI_Report!$C$6,1,0))</f>
        <v>1</v>
      </c>
      <c r="J1589" s="2">
        <f>IF(GI_Report!$F$6="All",1,IF(E1589=GI_Report!$F$6,1,0))</f>
        <v>1</v>
      </c>
      <c r="K1589" s="2" t="str">
        <f>IF(AND(H1589=1,I1589=1,J1589=1),COUNTIFS($H$2:H1589,1,$I$2:I1589,1,$J$2:J1589,1),"")</f>
        <v/>
      </c>
    </row>
    <row r="1590" spans="1:11" ht="14.5" x14ac:dyDescent="0.35">
      <c r="A1590" s="2" t="s">
        <v>3650</v>
      </c>
      <c r="B1590" s="5">
        <v>46091</v>
      </c>
      <c r="C1590" s="2" t="s">
        <v>1998</v>
      </c>
      <c r="D1590" s="2" t="s">
        <v>415</v>
      </c>
      <c r="E1590" s="3" t="s">
        <v>416</v>
      </c>
      <c r="F1590" s="2">
        <v>15</v>
      </c>
      <c r="G1590" s="2" t="s">
        <v>121</v>
      </c>
      <c r="H1590" s="2">
        <f>IF(AND(B1590&gt;=GI_Report!$C$4,B1590&lt;=GI_Report!$E$4),1,0)</f>
        <v>0</v>
      </c>
      <c r="I1590" s="2">
        <f>IF(GI_Report!$C$6="All",1,IF(C1590=GI_Report!$C$6,1,0))</f>
        <v>1</v>
      </c>
      <c r="J1590" s="2">
        <f>IF(GI_Report!$F$6="All",1,IF(E1590=GI_Report!$F$6,1,0))</f>
        <v>1</v>
      </c>
      <c r="K1590" s="2" t="str">
        <f>IF(AND(H1590=1,I1590=1,J1590=1),COUNTIFS($H$2:H1590,1,$I$2:I1590,1,$J$2:J1590,1),"")</f>
        <v/>
      </c>
    </row>
    <row r="1591" spans="1:11" ht="14.5" x14ac:dyDescent="0.35">
      <c r="A1591" s="2" t="s">
        <v>3651</v>
      </c>
      <c r="B1591" s="5">
        <v>46126</v>
      </c>
      <c r="C1591" s="2" t="s">
        <v>2218</v>
      </c>
      <c r="D1591" s="2" t="s">
        <v>361</v>
      </c>
      <c r="E1591" s="3" t="s">
        <v>362</v>
      </c>
      <c r="F1591" s="2">
        <v>15</v>
      </c>
      <c r="G1591" s="2" t="s">
        <v>15</v>
      </c>
      <c r="H1591" s="2">
        <f>IF(AND(B1591&gt;=GI_Report!$C$4,B1591&lt;=GI_Report!$E$4),1,0)</f>
        <v>0</v>
      </c>
      <c r="I1591" s="2">
        <f>IF(GI_Report!$C$6="All",1,IF(C1591=GI_Report!$C$6,1,0))</f>
        <v>1</v>
      </c>
      <c r="J1591" s="2">
        <f>IF(GI_Report!$F$6="All",1,IF(E1591=GI_Report!$F$6,1,0))</f>
        <v>1</v>
      </c>
      <c r="K1591" s="2" t="str">
        <f>IF(AND(H1591=1,I1591=1,J1591=1),COUNTIFS($H$2:H1591,1,$I$2:I1591,1,$J$2:J1591,1),"")</f>
        <v/>
      </c>
    </row>
    <row r="1592" spans="1:11" ht="14.5" x14ac:dyDescent="0.35">
      <c r="A1592" s="2" t="s">
        <v>3652</v>
      </c>
      <c r="B1592" s="5">
        <v>46152</v>
      </c>
      <c r="C1592" s="2" t="s">
        <v>2158</v>
      </c>
      <c r="D1592" s="2" t="s">
        <v>93</v>
      </c>
      <c r="E1592" s="3" t="s">
        <v>94</v>
      </c>
      <c r="F1592" s="2">
        <v>60</v>
      </c>
      <c r="G1592" s="2" t="s">
        <v>15</v>
      </c>
      <c r="H1592" s="2">
        <f>IF(AND(B1592&gt;=GI_Report!$C$4,B1592&lt;=GI_Report!$E$4),1,0)</f>
        <v>0</v>
      </c>
      <c r="I1592" s="2">
        <f>IF(GI_Report!$C$6="All",1,IF(C1592=GI_Report!$C$6,1,0))</f>
        <v>1</v>
      </c>
      <c r="J1592" s="2">
        <f>IF(GI_Report!$F$6="All",1,IF(E1592=GI_Report!$F$6,1,0))</f>
        <v>1</v>
      </c>
      <c r="K1592" s="2" t="str">
        <f>IF(AND(H1592=1,I1592=1,J1592=1),COUNTIFS($H$2:H1592,1,$I$2:I1592,1,$J$2:J1592,1),"")</f>
        <v/>
      </c>
    </row>
    <row r="1593" spans="1:11" ht="14.5" x14ac:dyDescent="0.35">
      <c r="A1593" s="2" t="s">
        <v>3653</v>
      </c>
      <c r="B1593" s="5">
        <v>46159</v>
      </c>
      <c r="C1593" s="2" t="s">
        <v>2029</v>
      </c>
      <c r="D1593" s="2" t="s">
        <v>278</v>
      </c>
      <c r="E1593" s="3" t="s">
        <v>279</v>
      </c>
      <c r="F1593" s="2">
        <v>5</v>
      </c>
      <c r="G1593" s="2" t="s">
        <v>262</v>
      </c>
      <c r="H1593" s="2">
        <f>IF(AND(B1593&gt;=GI_Report!$C$4,B1593&lt;=GI_Report!$E$4),1,0)</f>
        <v>0</v>
      </c>
      <c r="I1593" s="2">
        <f>IF(GI_Report!$C$6="All",1,IF(C1593=GI_Report!$C$6,1,0))</f>
        <v>1</v>
      </c>
      <c r="J1593" s="2">
        <f>IF(GI_Report!$F$6="All",1,IF(E1593=GI_Report!$F$6,1,0))</f>
        <v>1</v>
      </c>
      <c r="K1593" s="2" t="str">
        <f>IF(AND(H1593=1,I1593=1,J1593=1),COUNTIFS($H$2:H1593,1,$I$2:I1593,1,$J$2:J1593,1),"")</f>
        <v/>
      </c>
    </row>
    <row r="1594" spans="1:11" ht="14.5" x14ac:dyDescent="0.35">
      <c r="A1594" s="2" t="s">
        <v>3654</v>
      </c>
      <c r="B1594" s="5">
        <v>46182</v>
      </c>
      <c r="C1594" s="2" t="s">
        <v>2058</v>
      </c>
      <c r="D1594" s="2" t="s">
        <v>86</v>
      </c>
      <c r="E1594" s="3" t="s">
        <v>87</v>
      </c>
      <c r="F1594" s="2">
        <v>60</v>
      </c>
      <c r="G1594" s="2" t="s">
        <v>15</v>
      </c>
      <c r="H1594" s="2">
        <f>IF(AND(B1594&gt;=GI_Report!$C$4,B1594&lt;=GI_Report!$E$4),1,0)</f>
        <v>0</v>
      </c>
      <c r="I1594" s="2">
        <f>IF(GI_Report!$C$6="All",1,IF(C1594=GI_Report!$C$6,1,0))</f>
        <v>1</v>
      </c>
      <c r="J1594" s="2">
        <f>IF(GI_Report!$F$6="All",1,IF(E1594=GI_Report!$F$6,1,0))</f>
        <v>1</v>
      </c>
      <c r="K1594" s="2" t="str">
        <f>IF(AND(H1594=1,I1594=1,J1594=1),COUNTIFS($H$2:H1594,1,$I$2:I1594,1,$J$2:J1594,1),"")</f>
        <v/>
      </c>
    </row>
    <row r="1595" spans="1:11" ht="14.5" x14ac:dyDescent="0.35">
      <c r="A1595" s="2" t="s">
        <v>3655</v>
      </c>
      <c r="B1595" s="5">
        <v>46039</v>
      </c>
      <c r="C1595" s="2" t="s">
        <v>2027</v>
      </c>
      <c r="D1595" s="2" t="s">
        <v>421</v>
      </c>
      <c r="E1595" s="3" t="s">
        <v>422</v>
      </c>
      <c r="F1595" s="2">
        <v>5</v>
      </c>
      <c r="G1595" s="2" t="s">
        <v>121</v>
      </c>
      <c r="H1595" s="2">
        <f>IF(AND(B1595&gt;=GI_Report!$C$4,B1595&lt;=GI_Report!$E$4),1,0)</f>
        <v>0</v>
      </c>
      <c r="I1595" s="2">
        <f>IF(GI_Report!$C$6="All",1,IF(C1595=GI_Report!$C$6,1,0))</f>
        <v>1</v>
      </c>
      <c r="J1595" s="2">
        <f>IF(GI_Report!$F$6="All",1,IF(E1595=GI_Report!$F$6,1,0))</f>
        <v>1</v>
      </c>
      <c r="K1595" s="2" t="str">
        <f>IF(AND(H1595=1,I1595=1,J1595=1),COUNTIFS($H$2:H1595,1,$I$2:I1595,1,$J$2:J1595,1),"")</f>
        <v/>
      </c>
    </row>
    <row r="1596" spans="1:11" ht="14.5" x14ac:dyDescent="0.35">
      <c r="A1596" s="2" t="s">
        <v>3656</v>
      </c>
      <c r="B1596" s="5">
        <v>46154</v>
      </c>
      <c r="C1596" s="2" t="s">
        <v>2043</v>
      </c>
      <c r="D1596" s="2" t="s">
        <v>403</v>
      </c>
      <c r="E1596" s="3" t="s">
        <v>404</v>
      </c>
      <c r="F1596" s="2">
        <v>15</v>
      </c>
      <c r="G1596" s="2" t="s">
        <v>121</v>
      </c>
      <c r="H1596" s="2">
        <f>IF(AND(B1596&gt;=GI_Report!$C$4,B1596&lt;=GI_Report!$E$4),1,0)</f>
        <v>0</v>
      </c>
      <c r="I1596" s="2">
        <f>IF(GI_Report!$C$6="All",1,IF(C1596=GI_Report!$C$6,1,0))</f>
        <v>1</v>
      </c>
      <c r="J1596" s="2">
        <f>IF(GI_Report!$F$6="All",1,IF(E1596=GI_Report!$F$6,1,0))</f>
        <v>1</v>
      </c>
      <c r="K1596" s="2" t="str">
        <f>IF(AND(H1596=1,I1596=1,J1596=1),COUNTIFS($H$2:H1596,1,$I$2:I1596,1,$J$2:J1596,1),"")</f>
        <v/>
      </c>
    </row>
    <row r="1597" spans="1:11" ht="14.5" x14ac:dyDescent="0.35">
      <c r="A1597" s="2" t="s">
        <v>3657</v>
      </c>
      <c r="B1597" s="5">
        <v>46180</v>
      </c>
      <c r="C1597" s="2" t="s">
        <v>2120</v>
      </c>
      <c r="D1597" s="2" t="s">
        <v>349</v>
      </c>
      <c r="E1597" s="3" t="s">
        <v>350</v>
      </c>
      <c r="F1597" s="2">
        <v>24</v>
      </c>
      <c r="G1597" s="2" t="s">
        <v>15</v>
      </c>
      <c r="H1597" s="2">
        <f>IF(AND(B1597&gt;=GI_Report!$C$4,B1597&lt;=GI_Report!$E$4),1,0)</f>
        <v>0</v>
      </c>
      <c r="I1597" s="2">
        <f>IF(GI_Report!$C$6="All",1,IF(C1597=GI_Report!$C$6,1,0))</f>
        <v>1</v>
      </c>
      <c r="J1597" s="2">
        <f>IF(GI_Report!$F$6="All",1,IF(E1597=GI_Report!$F$6,1,0))</f>
        <v>1</v>
      </c>
      <c r="K1597" s="2" t="str">
        <f>IF(AND(H1597=1,I1597=1,J1597=1),COUNTIFS($H$2:H1597,1,$I$2:I1597,1,$J$2:J1597,1),"")</f>
        <v/>
      </c>
    </row>
    <row r="1598" spans="1:11" ht="14.5" x14ac:dyDescent="0.35">
      <c r="A1598" s="2" t="s">
        <v>3658</v>
      </c>
      <c r="B1598" s="5">
        <v>46103</v>
      </c>
      <c r="C1598" s="2" t="s">
        <v>2049</v>
      </c>
      <c r="D1598" s="2" t="s">
        <v>303</v>
      </c>
      <c r="E1598" s="3" t="s">
        <v>304</v>
      </c>
      <c r="F1598" s="2">
        <v>48</v>
      </c>
      <c r="G1598" s="2" t="s">
        <v>15</v>
      </c>
      <c r="H1598" s="2">
        <f>IF(AND(B1598&gt;=GI_Report!$C$4,B1598&lt;=GI_Report!$E$4),1,0)</f>
        <v>0</v>
      </c>
      <c r="I1598" s="2">
        <f>IF(GI_Report!$C$6="All",1,IF(C1598=GI_Report!$C$6,1,0))</f>
        <v>1</v>
      </c>
      <c r="J1598" s="2">
        <f>IF(GI_Report!$F$6="All",1,IF(E1598=GI_Report!$F$6,1,0))</f>
        <v>1</v>
      </c>
      <c r="K1598" s="2" t="str">
        <f>IF(AND(H1598=1,I1598=1,J1598=1),COUNTIFS($H$2:H1598,1,$I$2:I1598,1,$J$2:J1598,1),"")</f>
        <v/>
      </c>
    </row>
    <row r="1599" spans="1:11" ht="14.5" x14ac:dyDescent="0.35">
      <c r="A1599" s="2" t="s">
        <v>3659</v>
      </c>
      <c r="B1599" s="5">
        <v>46060</v>
      </c>
      <c r="C1599" s="2" t="s">
        <v>2021</v>
      </c>
      <c r="D1599" s="2" t="s">
        <v>204</v>
      </c>
      <c r="E1599" s="3" t="s">
        <v>205</v>
      </c>
      <c r="F1599" s="2">
        <v>30</v>
      </c>
      <c r="G1599" s="2" t="s">
        <v>121</v>
      </c>
      <c r="H1599" s="2">
        <f>IF(AND(B1599&gt;=GI_Report!$C$4,B1599&lt;=GI_Report!$E$4),1,0)</f>
        <v>1</v>
      </c>
      <c r="I1599" s="2">
        <f>IF(GI_Report!$C$6="All",1,IF(C1599=GI_Report!$C$6,1,0))</f>
        <v>1</v>
      </c>
      <c r="J1599" s="2">
        <f>IF(GI_Report!$F$6="All",1,IF(E1599=GI_Report!$F$6,1,0))</f>
        <v>1</v>
      </c>
      <c r="K1599" s="2">
        <f>IF(AND(H1599=1,I1599=1,J1599=1),COUNTIFS($H$2:H1599,1,$I$2:I1599,1,$J$2:J1599,1),"")</f>
        <v>246</v>
      </c>
    </row>
    <row r="1600" spans="1:11" ht="14.5" x14ac:dyDescent="0.35">
      <c r="A1600" s="2" t="s">
        <v>3660</v>
      </c>
      <c r="B1600" s="5">
        <v>46112</v>
      </c>
      <c r="C1600" s="2" t="s">
        <v>2529</v>
      </c>
      <c r="D1600" s="2" t="s">
        <v>161</v>
      </c>
      <c r="E1600" s="3" t="s">
        <v>162</v>
      </c>
      <c r="F1600" s="2">
        <v>10</v>
      </c>
      <c r="G1600" s="2" t="s">
        <v>121</v>
      </c>
      <c r="H1600" s="2">
        <f>IF(AND(B1600&gt;=GI_Report!$C$4,B1600&lt;=GI_Report!$E$4),1,0)</f>
        <v>0</v>
      </c>
      <c r="I1600" s="2">
        <f>IF(GI_Report!$C$6="All",1,IF(C1600=GI_Report!$C$6,1,0))</f>
        <v>1</v>
      </c>
      <c r="J1600" s="2">
        <f>IF(GI_Report!$F$6="All",1,IF(E1600=GI_Report!$F$6,1,0))</f>
        <v>1</v>
      </c>
      <c r="K1600" s="2" t="str">
        <f>IF(AND(H1600=1,I1600=1,J1600=1),COUNTIFS($H$2:H1600,1,$I$2:I1600,1,$J$2:J1600,1),"")</f>
        <v/>
      </c>
    </row>
    <row r="1601" spans="1:11" ht="14.5" x14ac:dyDescent="0.35">
      <c r="A1601" s="2" t="s">
        <v>3661</v>
      </c>
      <c r="B1601" s="5">
        <v>46101</v>
      </c>
      <c r="C1601" s="2" t="s">
        <v>2341</v>
      </c>
      <c r="D1601" s="2" t="s">
        <v>79</v>
      </c>
      <c r="E1601" s="3" t="s">
        <v>80</v>
      </c>
      <c r="F1601" s="2">
        <v>20</v>
      </c>
      <c r="G1601" s="2" t="s">
        <v>15</v>
      </c>
      <c r="H1601" s="2">
        <f>IF(AND(B1601&gt;=GI_Report!$C$4,B1601&lt;=GI_Report!$E$4),1,0)</f>
        <v>0</v>
      </c>
      <c r="I1601" s="2">
        <f>IF(GI_Report!$C$6="All",1,IF(C1601=GI_Report!$C$6,1,0))</f>
        <v>1</v>
      </c>
      <c r="J1601" s="2">
        <f>IF(GI_Report!$F$6="All",1,IF(E1601=GI_Report!$F$6,1,0))</f>
        <v>1</v>
      </c>
      <c r="K1601" s="2" t="str">
        <f>IF(AND(H1601=1,I1601=1,J1601=1),COUNTIFS($H$2:H1601,1,$I$2:I1601,1,$J$2:J1601,1),"")</f>
        <v/>
      </c>
    </row>
    <row r="1602" spans="1:11" ht="14.5" x14ac:dyDescent="0.35">
      <c r="A1602" s="2" t="s">
        <v>3662</v>
      </c>
      <c r="B1602" s="5">
        <v>46091</v>
      </c>
      <c r="C1602" s="2" t="s">
        <v>2241</v>
      </c>
      <c r="D1602" s="2" t="s">
        <v>314</v>
      </c>
      <c r="E1602" s="3" t="s">
        <v>315</v>
      </c>
      <c r="F1602" s="2">
        <v>30</v>
      </c>
      <c r="G1602" s="2" t="s">
        <v>15</v>
      </c>
      <c r="H1602" s="2">
        <f>IF(AND(B1602&gt;=GI_Report!$C$4,B1602&lt;=GI_Report!$E$4),1,0)</f>
        <v>0</v>
      </c>
      <c r="I1602" s="2">
        <f>IF(GI_Report!$C$6="All",1,IF(C1602=GI_Report!$C$6,1,0))</f>
        <v>1</v>
      </c>
      <c r="J1602" s="2">
        <f>IF(GI_Report!$F$6="All",1,IF(E1602=GI_Report!$F$6,1,0))</f>
        <v>1</v>
      </c>
      <c r="K1602" s="2" t="str">
        <f>IF(AND(H1602=1,I1602=1,J1602=1),COUNTIFS($H$2:H1602,1,$I$2:I1602,1,$J$2:J1602,1),"")</f>
        <v/>
      </c>
    </row>
    <row r="1603" spans="1:11" ht="14.5" x14ac:dyDescent="0.35">
      <c r="A1603" s="2" t="s">
        <v>3663</v>
      </c>
      <c r="B1603" s="5">
        <v>46080</v>
      </c>
      <c r="C1603" s="2" t="s">
        <v>1995</v>
      </c>
      <c r="D1603" s="2" t="s">
        <v>188</v>
      </c>
      <c r="E1603" s="3" t="s">
        <v>189</v>
      </c>
      <c r="F1603" s="2">
        <v>15</v>
      </c>
      <c r="G1603" s="2" t="s">
        <v>121</v>
      </c>
      <c r="H1603" s="2">
        <f>IF(AND(B1603&gt;=GI_Report!$C$4,B1603&lt;=GI_Report!$E$4),1,0)</f>
        <v>1</v>
      </c>
      <c r="I1603" s="2">
        <f>IF(GI_Report!$C$6="All",1,IF(C1603=GI_Report!$C$6,1,0))</f>
        <v>1</v>
      </c>
      <c r="J1603" s="2">
        <f>IF(GI_Report!$F$6="All",1,IF(E1603=GI_Report!$F$6,1,0))</f>
        <v>1</v>
      </c>
      <c r="K1603" s="2">
        <f>IF(AND(H1603=1,I1603=1,J1603=1),COUNTIFS($H$2:H1603,1,$I$2:I1603,1,$J$2:J1603,1),"")</f>
        <v>247</v>
      </c>
    </row>
    <row r="1604" spans="1:11" ht="14.5" x14ac:dyDescent="0.35">
      <c r="A1604" s="2" t="s">
        <v>3664</v>
      </c>
      <c r="B1604" s="5">
        <v>46034</v>
      </c>
      <c r="C1604" s="2" t="s">
        <v>2182</v>
      </c>
      <c r="D1604" s="2" t="s">
        <v>425</v>
      </c>
      <c r="E1604" s="3" t="s">
        <v>426</v>
      </c>
      <c r="F1604" s="2">
        <v>10</v>
      </c>
      <c r="G1604" s="2" t="s">
        <v>121</v>
      </c>
      <c r="H1604" s="2">
        <f>IF(AND(B1604&gt;=GI_Report!$C$4,B1604&lt;=GI_Report!$E$4),1,0)</f>
        <v>0</v>
      </c>
      <c r="I1604" s="2">
        <f>IF(GI_Report!$C$6="All",1,IF(C1604=GI_Report!$C$6,1,0))</f>
        <v>1</v>
      </c>
      <c r="J1604" s="2">
        <f>IF(GI_Report!$F$6="All",1,IF(E1604=GI_Report!$F$6,1,0))</f>
        <v>1</v>
      </c>
      <c r="K1604" s="2" t="str">
        <f>IF(AND(H1604=1,I1604=1,J1604=1),COUNTIFS($H$2:H1604,1,$I$2:I1604,1,$J$2:J1604,1),"")</f>
        <v/>
      </c>
    </row>
    <row r="1605" spans="1:11" ht="14.5" x14ac:dyDescent="0.35">
      <c r="A1605" s="2" t="s">
        <v>3665</v>
      </c>
      <c r="B1605" s="5">
        <v>46065</v>
      </c>
      <c r="C1605" s="2" t="s">
        <v>2171</v>
      </c>
      <c r="D1605" s="2" t="s">
        <v>454</v>
      </c>
      <c r="E1605" s="3" t="s">
        <v>455</v>
      </c>
      <c r="F1605" s="2">
        <v>24</v>
      </c>
      <c r="G1605" s="2" t="s">
        <v>121</v>
      </c>
      <c r="H1605" s="2">
        <f>IF(AND(B1605&gt;=GI_Report!$C$4,B1605&lt;=GI_Report!$E$4),1,0)</f>
        <v>1</v>
      </c>
      <c r="I1605" s="2">
        <f>IF(GI_Report!$C$6="All",1,IF(C1605=GI_Report!$C$6,1,0))</f>
        <v>1</v>
      </c>
      <c r="J1605" s="2">
        <f>IF(GI_Report!$F$6="All",1,IF(E1605=GI_Report!$F$6,1,0))</f>
        <v>1</v>
      </c>
      <c r="K1605" s="2">
        <f>IF(AND(H1605=1,I1605=1,J1605=1),COUNTIFS($H$2:H1605,1,$I$2:I1605,1,$J$2:J1605,1),"")</f>
        <v>248</v>
      </c>
    </row>
    <row r="1606" spans="1:11" ht="14.5" x14ac:dyDescent="0.35">
      <c r="A1606" s="2" t="s">
        <v>3666</v>
      </c>
      <c r="B1606" s="5">
        <v>46126</v>
      </c>
      <c r="C1606" s="2" t="s">
        <v>2025</v>
      </c>
      <c r="D1606" s="2" t="s">
        <v>106</v>
      </c>
      <c r="E1606" s="3" t="s">
        <v>107</v>
      </c>
      <c r="F1606" s="2">
        <v>5</v>
      </c>
      <c r="G1606" s="2" t="s">
        <v>15</v>
      </c>
      <c r="H1606" s="2">
        <f>IF(AND(B1606&gt;=GI_Report!$C$4,B1606&lt;=GI_Report!$E$4),1,0)</f>
        <v>0</v>
      </c>
      <c r="I1606" s="2">
        <f>IF(GI_Report!$C$6="All",1,IF(C1606=GI_Report!$C$6,1,0))</f>
        <v>1</v>
      </c>
      <c r="J1606" s="2">
        <f>IF(GI_Report!$F$6="All",1,IF(E1606=GI_Report!$F$6,1,0))</f>
        <v>1</v>
      </c>
      <c r="K1606" s="2" t="str">
        <f>IF(AND(H1606=1,I1606=1,J1606=1),COUNTIFS($H$2:H1606,1,$I$2:I1606,1,$J$2:J1606,1),"")</f>
        <v/>
      </c>
    </row>
    <row r="1607" spans="1:11" ht="14.5" x14ac:dyDescent="0.35">
      <c r="A1607" s="2" t="s">
        <v>3667</v>
      </c>
      <c r="B1607" s="5">
        <v>46110</v>
      </c>
      <c r="C1607" s="2" t="s">
        <v>2168</v>
      </c>
      <c r="D1607" s="2" t="s">
        <v>330</v>
      </c>
      <c r="E1607" s="3" t="s">
        <v>331</v>
      </c>
      <c r="F1607" s="2">
        <v>48</v>
      </c>
      <c r="G1607" s="2" t="s">
        <v>15</v>
      </c>
      <c r="H1607" s="2">
        <f>IF(AND(B1607&gt;=GI_Report!$C$4,B1607&lt;=GI_Report!$E$4),1,0)</f>
        <v>0</v>
      </c>
      <c r="I1607" s="2">
        <f>IF(GI_Report!$C$6="All",1,IF(C1607=GI_Report!$C$6,1,0))</f>
        <v>1</v>
      </c>
      <c r="J1607" s="2">
        <f>IF(GI_Report!$F$6="All",1,IF(E1607=GI_Report!$F$6,1,0))</f>
        <v>1</v>
      </c>
      <c r="K1607" s="2" t="str">
        <f>IF(AND(H1607=1,I1607=1,J1607=1),COUNTIFS($H$2:H1607,1,$I$2:I1607,1,$J$2:J1607,1),"")</f>
        <v/>
      </c>
    </row>
    <row r="1608" spans="1:11" ht="14.5" x14ac:dyDescent="0.35">
      <c r="A1608" s="2" t="s">
        <v>3668</v>
      </c>
      <c r="B1608" s="5">
        <v>46094</v>
      </c>
      <c r="C1608" s="2" t="s">
        <v>2182</v>
      </c>
      <c r="D1608" s="2" t="s">
        <v>21</v>
      </c>
      <c r="E1608" s="3" t="s">
        <v>22</v>
      </c>
      <c r="F1608" s="2">
        <v>12</v>
      </c>
      <c r="G1608" s="2" t="s">
        <v>15</v>
      </c>
      <c r="H1608" s="2">
        <f>IF(AND(B1608&gt;=GI_Report!$C$4,B1608&lt;=GI_Report!$E$4),1,0)</f>
        <v>0</v>
      </c>
      <c r="I1608" s="2">
        <f>IF(GI_Report!$C$6="All",1,IF(C1608=GI_Report!$C$6,1,0))</f>
        <v>1</v>
      </c>
      <c r="J1608" s="2">
        <f>IF(GI_Report!$F$6="All",1,IF(E1608=GI_Report!$F$6,1,0))</f>
        <v>1</v>
      </c>
      <c r="K1608" s="2" t="str">
        <f>IF(AND(H1608=1,I1608=1,J1608=1),COUNTIFS($H$2:H1608,1,$I$2:I1608,1,$J$2:J1608,1),"")</f>
        <v/>
      </c>
    </row>
    <row r="1609" spans="1:11" ht="14.5" x14ac:dyDescent="0.35">
      <c r="A1609" s="2" t="s">
        <v>3669</v>
      </c>
      <c r="B1609" s="5">
        <v>46180</v>
      </c>
      <c r="C1609" s="2" t="s">
        <v>2002</v>
      </c>
      <c r="D1609" s="2" t="s">
        <v>291</v>
      </c>
      <c r="E1609" s="3" t="s">
        <v>292</v>
      </c>
      <c r="F1609" s="2">
        <v>5</v>
      </c>
      <c r="G1609" s="2" t="s">
        <v>262</v>
      </c>
      <c r="H1609" s="2">
        <f>IF(AND(B1609&gt;=GI_Report!$C$4,B1609&lt;=GI_Report!$E$4),1,0)</f>
        <v>0</v>
      </c>
      <c r="I1609" s="2">
        <f>IF(GI_Report!$C$6="All",1,IF(C1609=GI_Report!$C$6,1,0))</f>
        <v>1</v>
      </c>
      <c r="J1609" s="2">
        <f>IF(GI_Report!$F$6="All",1,IF(E1609=GI_Report!$F$6,1,0))</f>
        <v>1</v>
      </c>
      <c r="K1609" s="2" t="str">
        <f>IF(AND(H1609=1,I1609=1,J1609=1),COUNTIFS($H$2:H1609,1,$I$2:I1609,1,$J$2:J1609,1),"")</f>
        <v/>
      </c>
    </row>
    <row r="1610" spans="1:11" ht="14.5" x14ac:dyDescent="0.35">
      <c r="A1610" s="2" t="s">
        <v>3670</v>
      </c>
      <c r="B1610" s="5">
        <v>46132</v>
      </c>
      <c r="C1610" s="2" t="s">
        <v>2346</v>
      </c>
      <c r="D1610" s="2" t="s">
        <v>77</v>
      </c>
      <c r="E1610" s="3" t="s">
        <v>78</v>
      </c>
      <c r="F1610" s="2">
        <v>30</v>
      </c>
      <c r="G1610" s="2" t="s">
        <v>15</v>
      </c>
      <c r="H1610" s="2">
        <f>IF(AND(B1610&gt;=GI_Report!$C$4,B1610&lt;=GI_Report!$E$4),1,0)</f>
        <v>0</v>
      </c>
      <c r="I1610" s="2">
        <f>IF(GI_Report!$C$6="All",1,IF(C1610=GI_Report!$C$6,1,0))</f>
        <v>1</v>
      </c>
      <c r="J1610" s="2">
        <f>IF(GI_Report!$F$6="All",1,IF(E1610=GI_Report!$F$6,1,0))</f>
        <v>1</v>
      </c>
      <c r="K1610" s="2" t="str">
        <f>IF(AND(H1610=1,I1610=1,J1610=1),COUNTIFS($H$2:H1610,1,$I$2:I1610,1,$J$2:J1610,1),"")</f>
        <v/>
      </c>
    </row>
    <row r="1611" spans="1:11" ht="14.5" x14ac:dyDescent="0.35">
      <c r="A1611" s="2" t="s">
        <v>3671</v>
      </c>
      <c r="B1611" s="5">
        <v>46115</v>
      </c>
      <c r="C1611" s="2" t="s">
        <v>2319</v>
      </c>
      <c r="D1611" s="2" t="s">
        <v>237</v>
      </c>
      <c r="E1611" s="3" t="s">
        <v>238</v>
      </c>
      <c r="F1611" s="2">
        <v>36</v>
      </c>
      <c r="G1611" s="2" t="s">
        <v>121</v>
      </c>
      <c r="H1611" s="2">
        <f>IF(AND(B1611&gt;=GI_Report!$C$4,B1611&lt;=GI_Report!$E$4),1,0)</f>
        <v>0</v>
      </c>
      <c r="I1611" s="2">
        <f>IF(GI_Report!$C$6="All",1,IF(C1611=GI_Report!$C$6,1,0))</f>
        <v>1</v>
      </c>
      <c r="J1611" s="2">
        <f>IF(GI_Report!$F$6="All",1,IF(E1611=GI_Report!$F$6,1,0))</f>
        <v>1</v>
      </c>
      <c r="K1611" s="2" t="str">
        <f>IF(AND(H1611=1,I1611=1,J1611=1),COUNTIFS($H$2:H1611,1,$I$2:I1611,1,$J$2:J1611,1),"")</f>
        <v/>
      </c>
    </row>
    <row r="1612" spans="1:11" ht="14.5" x14ac:dyDescent="0.35">
      <c r="A1612" s="2" t="s">
        <v>3672</v>
      </c>
      <c r="B1612" s="5">
        <v>46187</v>
      </c>
      <c r="C1612" s="2" t="s">
        <v>1995</v>
      </c>
      <c r="D1612" s="2" t="s">
        <v>184</v>
      </c>
      <c r="E1612" s="3" t="s">
        <v>185</v>
      </c>
      <c r="F1612" s="2">
        <v>48</v>
      </c>
      <c r="G1612" s="2" t="s">
        <v>121</v>
      </c>
      <c r="H1612" s="2">
        <f>IF(AND(B1612&gt;=GI_Report!$C$4,B1612&lt;=GI_Report!$E$4),1,0)</f>
        <v>0</v>
      </c>
      <c r="I1612" s="2">
        <f>IF(GI_Report!$C$6="All",1,IF(C1612=GI_Report!$C$6,1,0))</f>
        <v>1</v>
      </c>
      <c r="J1612" s="2">
        <f>IF(GI_Report!$F$6="All",1,IF(E1612=GI_Report!$F$6,1,0))</f>
        <v>1</v>
      </c>
      <c r="K1612" s="2" t="str">
        <f>IF(AND(H1612=1,I1612=1,J1612=1),COUNTIFS($H$2:H1612,1,$I$2:I1612,1,$J$2:J1612,1),"")</f>
        <v/>
      </c>
    </row>
    <row r="1613" spans="1:11" ht="14.5" x14ac:dyDescent="0.35">
      <c r="A1613" s="2" t="s">
        <v>3673</v>
      </c>
      <c r="B1613" s="5">
        <v>46131</v>
      </c>
      <c r="C1613" s="2" t="s">
        <v>2053</v>
      </c>
      <c r="D1613" s="2" t="s">
        <v>472</v>
      </c>
      <c r="E1613" s="3" t="s">
        <v>473</v>
      </c>
      <c r="F1613" s="2">
        <v>60</v>
      </c>
      <c r="G1613" s="2" t="s">
        <v>121</v>
      </c>
      <c r="H1613" s="2">
        <f>IF(AND(B1613&gt;=GI_Report!$C$4,B1613&lt;=GI_Report!$E$4),1,0)</f>
        <v>0</v>
      </c>
      <c r="I1613" s="2">
        <f>IF(GI_Report!$C$6="All",1,IF(C1613=GI_Report!$C$6,1,0))</f>
        <v>1</v>
      </c>
      <c r="J1613" s="2">
        <f>IF(GI_Report!$F$6="All",1,IF(E1613=GI_Report!$F$6,1,0))</f>
        <v>1</v>
      </c>
      <c r="K1613" s="2" t="str">
        <f>IF(AND(H1613=1,I1613=1,J1613=1),COUNTIFS($H$2:H1613,1,$I$2:I1613,1,$J$2:J1613,1),"")</f>
        <v/>
      </c>
    </row>
    <row r="1614" spans="1:11" ht="14.5" x14ac:dyDescent="0.35">
      <c r="A1614" s="2" t="s">
        <v>3674</v>
      </c>
      <c r="B1614" s="5">
        <v>46132</v>
      </c>
      <c r="C1614" s="2" t="s">
        <v>2281</v>
      </c>
      <c r="D1614" s="2" t="s">
        <v>136</v>
      </c>
      <c r="E1614" s="3" t="s">
        <v>137</v>
      </c>
      <c r="F1614" s="2">
        <v>36</v>
      </c>
      <c r="G1614" s="2" t="s">
        <v>121</v>
      </c>
      <c r="H1614" s="2">
        <f>IF(AND(B1614&gt;=GI_Report!$C$4,B1614&lt;=GI_Report!$E$4),1,0)</f>
        <v>0</v>
      </c>
      <c r="I1614" s="2">
        <f>IF(GI_Report!$C$6="All",1,IF(C1614=GI_Report!$C$6,1,0))</f>
        <v>1</v>
      </c>
      <c r="J1614" s="2">
        <f>IF(GI_Report!$F$6="All",1,IF(E1614=GI_Report!$F$6,1,0))</f>
        <v>1</v>
      </c>
      <c r="K1614" s="2" t="str">
        <f>IF(AND(H1614=1,I1614=1,J1614=1),COUNTIFS($H$2:H1614,1,$I$2:I1614,1,$J$2:J1614,1),"")</f>
        <v/>
      </c>
    </row>
    <row r="1615" spans="1:11" ht="14.5" x14ac:dyDescent="0.35">
      <c r="A1615" s="2" t="s">
        <v>3675</v>
      </c>
      <c r="B1615" s="5">
        <v>46051</v>
      </c>
      <c r="C1615" s="2" t="s">
        <v>2053</v>
      </c>
      <c r="D1615" s="2" t="s">
        <v>274</v>
      </c>
      <c r="E1615" s="3" t="s">
        <v>275</v>
      </c>
      <c r="F1615" s="2">
        <v>12</v>
      </c>
      <c r="G1615" s="2" t="s">
        <v>262</v>
      </c>
      <c r="H1615" s="2">
        <f>IF(AND(B1615&gt;=GI_Report!$C$4,B1615&lt;=GI_Report!$E$4),1,0)</f>
        <v>0</v>
      </c>
      <c r="I1615" s="2">
        <f>IF(GI_Report!$C$6="All",1,IF(C1615=GI_Report!$C$6,1,0))</f>
        <v>1</v>
      </c>
      <c r="J1615" s="2">
        <f>IF(GI_Report!$F$6="All",1,IF(E1615=GI_Report!$F$6,1,0))</f>
        <v>1</v>
      </c>
      <c r="K1615" s="2" t="str">
        <f>IF(AND(H1615=1,I1615=1,J1615=1),COUNTIFS($H$2:H1615,1,$I$2:I1615,1,$J$2:J1615,1),"")</f>
        <v/>
      </c>
    </row>
    <row r="1616" spans="1:11" ht="14.5" x14ac:dyDescent="0.35">
      <c r="A1616" s="2" t="s">
        <v>3676</v>
      </c>
      <c r="B1616" s="5">
        <v>46077</v>
      </c>
      <c r="C1616" s="2" t="s">
        <v>2115</v>
      </c>
      <c r="D1616" s="2" t="s">
        <v>311</v>
      </c>
      <c r="E1616" s="3" t="s">
        <v>312</v>
      </c>
      <c r="F1616" s="2">
        <v>10</v>
      </c>
      <c r="G1616" s="2" t="s">
        <v>15</v>
      </c>
      <c r="H1616" s="2">
        <f>IF(AND(B1616&gt;=GI_Report!$C$4,B1616&lt;=GI_Report!$E$4),1,0)</f>
        <v>1</v>
      </c>
      <c r="I1616" s="2">
        <f>IF(GI_Report!$C$6="All",1,IF(C1616=GI_Report!$C$6,1,0))</f>
        <v>1</v>
      </c>
      <c r="J1616" s="2">
        <f>IF(GI_Report!$F$6="All",1,IF(E1616=GI_Report!$F$6,1,0))</f>
        <v>1</v>
      </c>
      <c r="K1616" s="2">
        <f>IF(AND(H1616=1,I1616=1,J1616=1),COUNTIFS($H$2:H1616,1,$I$2:I1616,1,$J$2:J1616,1),"")</f>
        <v>249</v>
      </c>
    </row>
    <row r="1617" spans="1:11" ht="14.5" x14ac:dyDescent="0.35">
      <c r="A1617" s="2" t="s">
        <v>3677</v>
      </c>
      <c r="B1617" s="5">
        <v>46136</v>
      </c>
      <c r="C1617" s="2" t="s">
        <v>2218</v>
      </c>
      <c r="D1617" s="2" t="s">
        <v>103</v>
      </c>
      <c r="E1617" s="3" t="s">
        <v>104</v>
      </c>
      <c r="F1617" s="2">
        <v>20</v>
      </c>
      <c r="G1617" s="2" t="s">
        <v>15</v>
      </c>
      <c r="H1617" s="2">
        <f>IF(AND(B1617&gt;=GI_Report!$C$4,B1617&lt;=GI_Report!$E$4),1,0)</f>
        <v>0</v>
      </c>
      <c r="I1617" s="2">
        <f>IF(GI_Report!$C$6="All",1,IF(C1617=GI_Report!$C$6,1,0))</f>
        <v>1</v>
      </c>
      <c r="J1617" s="2">
        <f>IF(GI_Report!$F$6="All",1,IF(E1617=GI_Report!$F$6,1,0))</f>
        <v>1</v>
      </c>
      <c r="K1617" s="2" t="str">
        <f>IF(AND(H1617=1,I1617=1,J1617=1),COUNTIFS($H$2:H1617,1,$I$2:I1617,1,$J$2:J1617,1),"")</f>
        <v/>
      </c>
    </row>
    <row r="1618" spans="1:11" ht="14.5" x14ac:dyDescent="0.35">
      <c r="A1618" s="2" t="s">
        <v>3678</v>
      </c>
      <c r="B1618" s="5">
        <v>46091</v>
      </c>
      <c r="C1618" s="2" t="s">
        <v>2158</v>
      </c>
      <c r="D1618" s="2" t="s">
        <v>345</v>
      </c>
      <c r="E1618" s="3" t="s">
        <v>346</v>
      </c>
      <c r="F1618" s="2">
        <v>12</v>
      </c>
      <c r="G1618" s="2" t="s">
        <v>15</v>
      </c>
      <c r="H1618" s="2">
        <f>IF(AND(B1618&gt;=GI_Report!$C$4,B1618&lt;=GI_Report!$E$4),1,0)</f>
        <v>0</v>
      </c>
      <c r="I1618" s="2">
        <f>IF(GI_Report!$C$6="All",1,IF(C1618=GI_Report!$C$6,1,0))</f>
        <v>1</v>
      </c>
      <c r="J1618" s="2">
        <f>IF(GI_Report!$F$6="All",1,IF(E1618=GI_Report!$F$6,1,0))</f>
        <v>1</v>
      </c>
      <c r="K1618" s="2" t="str">
        <f>IF(AND(H1618=1,I1618=1,J1618=1),COUNTIFS($H$2:H1618,1,$I$2:I1618,1,$J$2:J1618,1),"")</f>
        <v/>
      </c>
    </row>
    <row r="1619" spans="1:11" ht="14.5" x14ac:dyDescent="0.35">
      <c r="A1619" s="2" t="s">
        <v>3679</v>
      </c>
      <c r="B1619" s="5">
        <v>46122</v>
      </c>
      <c r="C1619" s="2" t="s">
        <v>2089</v>
      </c>
      <c r="D1619" s="2" t="s">
        <v>110</v>
      </c>
      <c r="E1619" s="3" t="s">
        <v>111</v>
      </c>
      <c r="F1619" s="2">
        <v>24</v>
      </c>
      <c r="G1619" s="2" t="s">
        <v>15</v>
      </c>
      <c r="H1619" s="2">
        <f>IF(AND(B1619&gt;=GI_Report!$C$4,B1619&lt;=GI_Report!$E$4),1,0)</f>
        <v>0</v>
      </c>
      <c r="I1619" s="2">
        <f>IF(GI_Report!$C$6="All",1,IF(C1619=GI_Report!$C$6,1,0))</f>
        <v>1</v>
      </c>
      <c r="J1619" s="2">
        <f>IF(GI_Report!$F$6="All",1,IF(E1619=GI_Report!$F$6,1,0))</f>
        <v>1</v>
      </c>
      <c r="K1619" s="2" t="str">
        <f>IF(AND(H1619=1,I1619=1,J1619=1),COUNTIFS($H$2:H1619,1,$I$2:I1619,1,$J$2:J1619,1),"")</f>
        <v/>
      </c>
    </row>
    <row r="1620" spans="1:11" ht="14.5" x14ac:dyDescent="0.35">
      <c r="A1620" s="2" t="s">
        <v>3680</v>
      </c>
      <c r="B1620" s="5">
        <v>46108</v>
      </c>
      <c r="C1620" s="2" t="s">
        <v>2158</v>
      </c>
      <c r="D1620" s="2" t="s">
        <v>429</v>
      </c>
      <c r="E1620" s="3" t="s">
        <v>430</v>
      </c>
      <c r="F1620" s="2">
        <v>60</v>
      </c>
      <c r="G1620" s="2" t="s">
        <v>121</v>
      </c>
      <c r="H1620" s="2">
        <f>IF(AND(B1620&gt;=GI_Report!$C$4,B1620&lt;=GI_Report!$E$4),1,0)</f>
        <v>0</v>
      </c>
      <c r="I1620" s="2">
        <f>IF(GI_Report!$C$6="All",1,IF(C1620=GI_Report!$C$6,1,0))</f>
        <v>1</v>
      </c>
      <c r="J1620" s="2">
        <f>IF(GI_Report!$F$6="All",1,IF(E1620=GI_Report!$F$6,1,0))</f>
        <v>1</v>
      </c>
      <c r="K1620" s="2" t="str">
        <f>IF(AND(H1620=1,I1620=1,J1620=1),COUNTIFS($H$2:H1620,1,$I$2:I1620,1,$J$2:J1620,1),"")</f>
        <v/>
      </c>
    </row>
    <row r="1621" spans="1:11" ht="14.5" x14ac:dyDescent="0.35">
      <c r="A1621" s="2" t="s">
        <v>3681</v>
      </c>
      <c r="B1621" s="5">
        <v>46163</v>
      </c>
      <c r="C1621" s="2" t="s">
        <v>1995</v>
      </c>
      <c r="D1621" s="2" t="s">
        <v>117</v>
      </c>
      <c r="E1621" s="3" t="s">
        <v>118</v>
      </c>
      <c r="F1621" s="2">
        <v>30</v>
      </c>
      <c r="G1621" s="2" t="s">
        <v>121</v>
      </c>
      <c r="H1621" s="2">
        <f>IF(AND(B1621&gt;=GI_Report!$C$4,B1621&lt;=GI_Report!$E$4),1,0)</f>
        <v>0</v>
      </c>
      <c r="I1621" s="2">
        <f>IF(GI_Report!$C$6="All",1,IF(C1621=GI_Report!$C$6,1,0))</f>
        <v>1</v>
      </c>
      <c r="J1621" s="2">
        <f>IF(GI_Report!$F$6="All",1,IF(E1621=GI_Report!$F$6,1,0))</f>
        <v>1</v>
      </c>
      <c r="K1621" s="2" t="str">
        <f>IF(AND(H1621=1,I1621=1,J1621=1),COUNTIFS($H$2:H1621,1,$I$2:I1621,1,$J$2:J1621,1),"")</f>
        <v/>
      </c>
    </row>
    <row r="1622" spans="1:11" ht="14.5" x14ac:dyDescent="0.35">
      <c r="A1622" s="2" t="s">
        <v>3682</v>
      </c>
      <c r="B1622" s="5">
        <v>46127</v>
      </c>
      <c r="C1622" s="2" t="s">
        <v>2000</v>
      </c>
      <c r="D1622" s="2" t="s">
        <v>470</v>
      </c>
      <c r="E1622" s="3" t="s">
        <v>471</v>
      </c>
      <c r="F1622" s="2">
        <v>10</v>
      </c>
      <c r="G1622" s="2" t="s">
        <v>121</v>
      </c>
      <c r="H1622" s="2">
        <f>IF(AND(B1622&gt;=GI_Report!$C$4,B1622&lt;=GI_Report!$E$4),1,0)</f>
        <v>0</v>
      </c>
      <c r="I1622" s="2">
        <f>IF(GI_Report!$C$6="All",1,IF(C1622=GI_Report!$C$6,1,0))</f>
        <v>1</v>
      </c>
      <c r="J1622" s="2">
        <f>IF(GI_Report!$F$6="All",1,IF(E1622=GI_Report!$F$6,1,0))</f>
        <v>1</v>
      </c>
      <c r="K1622" s="2" t="str">
        <f>IF(AND(H1622=1,I1622=1,J1622=1),COUNTIFS($H$2:H1622,1,$I$2:I1622,1,$J$2:J1622,1),"")</f>
        <v/>
      </c>
    </row>
    <row r="1623" spans="1:11" ht="14.5" x14ac:dyDescent="0.35">
      <c r="A1623" s="2" t="s">
        <v>3683</v>
      </c>
      <c r="B1623" s="5">
        <v>46123</v>
      </c>
      <c r="C1623" s="2" t="s">
        <v>2262</v>
      </c>
      <c r="D1623" s="2" t="s">
        <v>318</v>
      </c>
      <c r="E1623" s="3" t="s">
        <v>319</v>
      </c>
      <c r="F1623" s="2">
        <v>30</v>
      </c>
      <c r="G1623" s="2" t="s">
        <v>15</v>
      </c>
      <c r="H1623" s="2">
        <f>IF(AND(B1623&gt;=GI_Report!$C$4,B1623&lt;=GI_Report!$E$4),1,0)</f>
        <v>0</v>
      </c>
      <c r="I1623" s="2">
        <f>IF(GI_Report!$C$6="All",1,IF(C1623=GI_Report!$C$6,1,0))</f>
        <v>1</v>
      </c>
      <c r="J1623" s="2">
        <f>IF(GI_Report!$F$6="All",1,IF(E1623=GI_Report!$F$6,1,0))</f>
        <v>1</v>
      </c>
      <c r="K1623" s="2" t="str">
        <f>IF(AND(H1623=1,I1623=1,J1623=1),COUNTIFS($H$2:H1623,1,$I$2:I1623,1,$J$2:J1623,1),"")</f>
        <v/>
      </c>
    </row>
    <row r="1624" spans="1:11" ht="14.5" x14ac:dyDescent="0.35">
      <c r="A1624" s="2" t="s">
        <v>3684</v>
      </c>
      <c r="B1624" s="5">
        <v>46149</v>
      </c>
      <c r="C1624" s="2" t="s">
        <v>2097</v>
      </c>
      <c r="D1624" s="2" t="s">
        <v>230</v>
      </c>
      <c r="E1624" s="3" t="s">
        <v>231</v>
      </c>
      <c r="F1624" s="2">
        <v>5</v>
      </c>
      <c r="G1624" s="2" t="s">
        <v>121</v>
      </c>
      <c r="H1624" s="2">
        <f>IF(AND(B1624&gt;=GI_Report!$C$4,B1624&lt;=GI_Report!$E$4),1,0)</f>
        <v>0</v>
      </c>
      <c r="I1624" s="2">
        <f>IF(GI_Report!$C$6="All",1,IF(C1624=GI_Report!$C$6,1,0))</f>
        <v>1</v>
      </c>
      <c r="J1624" s="2">
        <f>IF(GI_Report!$F$6="All",1,IF(E1624=GI_Report!$F$6,1,0))</f>
        <v>1</v>
      </c>
      <c r="K1624" s="2" t="str">
        <f>IF(AND(H1624=1,I1624=1,J1624=1),COUNTIFS($H$2:H1624,1,$I$2:I1624,1,$J$2:J1624,1),"")</f>
        <v/>
      </c>
    </row>
    <row r="1625" spans="1:11" ht="14.5" x14ac:dyDescent="0.35">
      <c r="A1625" s="2" t="s">
        <v>3685</v>
      </c>
      <c r="B1625" s="5">
        <v>46063</v>
      </c>
      <c r="C1625" s="2" t="s">
        <v>2110</v>
      </c>
      <c r="D1625" s="2" t="s">
        <v>282</v>
      </c>
      <c r="E1625" s="3" t="s">
        <v>283</v>
      </c>
      <c r="F1625" s="2">
        <v>12</v>
      </c>
      <c r="G1625" s="2" t="s">
        <v>262</v>
      </c>
      <c r="H1625" s="2">
        <f>IF(AND(B1625&gt;=GI_Report!$C$4,B1625&lt;=GI_Report!$E$4),1,0)</f>
        <v>1</v>
      </c>
      <c r="I1625" s="2">
        <f>IF(GI_Report!$C$6="All",1,IF(C1625=GI_Report!$C$6,1,0))</f>
        <v>1</v>
      </c>
      <c r="J1625" s="2">
        <f>IF(GI_Report!$F$6="All",1,IF(E1625=GI_Report!$F$6,1,0))</f>
        <v>1</v>
      </c>
      <c r="K1625" s="2">
        <f>IF(AND(H1625=1,I1625=1,J1625=1),COUNTIFS($H$2:H1625,1,$I$2:I1625,1,$J$2:J1625,1),"")</f>
        <v>250</v>
      </c>
    </row>
    <row r="1626" spans="1:11" ht="14.5" x14ac:dyDescent="0.35">
      <c r="A1626" s="2" t="s">
        <v>3686</v>
      </c>
      <c r="B1626" s="5">
        <v>46045</v>
      </c>
      <c r="C1626" s="2" t="s">
        <v>2260</v>
      </c>
      <c r="D1626" s="2" t="s">
        <v>62</v>
      </c>
      <c r="E1626" s="3" t="s">
        <v>63</v>
      </c>
      <c r="F1626" s="2">
        <v>20</v>
      </c>
      <c r="G1626" s="2" t="s">
        <v>15</v>
      </c>
      <c r="H1626" s="2">
        <f>IF(AND(B1626&gt;=GI_Report!$C$4,B1626&lt;=GI_Report!$E$4),1,0)</f>
        <v>0</v>
      </c>
      <c r="I1626" s="2">
        <f>IF(GI_Report!$C$6="All",1,IF(C1626=GI_Report!$C$6,1,0))</f>
        <v>1</v>
      </c>
      <c r="J1626" s="2">
        <f>IF(GI_Report!$F$6="All",1,IF(E1626=GI_Report!$F$6,1,0))</f>
        <v>1</v>
      </c>
      <c r="K1626" s="2" t="str">
        <f>IF(AND(H1626=1,I1626=1,J1626=1),COUNTIFS($H$2:H1626,1,$I$2:I1626,1,$J$2:J1626,1),"")</f>
        <v/>
      </c>
    </row>
    <row r="1627" spans="1:11" ht="14.5" x14ac:dyDescent="0.35">
      <c r="A1627" s="2" t="s">
        <v>3687</v>
      </c>
      <c r="B1627" s="5">
        <v>46096</v>
      </c>
      <c r="C1627" s="2" t="s">
        <v>2262</v>
      </c>
      <c r="D1627" s="2" t="s">
        <v>88</v>
      </c>
      <c r="E1627" s="3" t="s">
        <v>89</v>
      </c>
      <c r="F1627" s="2">
        <v>60</v>
      </c>
      <c r="G1627" s="2" t="s">
        <v>15</v>
      </c>
      <c r="H1627" s="2">
        <f>IF(AND(B1627&gt;=GI_Report!$C$4,B1627&lt;=GI_Report!$E$4),1,0)</f>
        <v>0</v>
      </c>
      <c r="I1627" s="2">
        <f>IF(GI_Report!$C$6="All",1,IF(C1627=GI_Report!$C$6,1,0))</f>
        <v>1</v>
      </c>
      <c r="J1627" s="2">
        <f>IF(GI_Report!$F$6="All",1,IF(E1627=GI_Report!$F$6,1,0))</f>
        <v>1</v>
      </c>
      <c r="K1627" s="2" t="str">
        <f>IF(AND(H1627=1,I1627=1,J1627=1),COUNTIFS($H$2:H1627,1,$I$2:I1627,1,$J$2:J1627,1),"")</f>
        <v/>
      </c>
    </row>
    <row r="1628" spans="1:11" ht="14.5" x14ac:dyDescent="0.35">
      <c r="A1628" s="2" t="s">
        <v>3688</v>
      </c>
      <c r="B1628" s="5">
        <v>46074</v>
      </c>
      <c r="C1628" s="2" t="s">
        <v>2094</v>
      </c>
      <c r="D1628" s="2" t="s">
        <v>380</v>
      </c>
      <c r="E1628" s="3" t="s">
        <v>381</v>
      </c>
      <c r="F1628" s="2">
        <v>30</v>
      </c>
      <c r="G1628" s="2" t="s">
        <v>121</v>
      </c>
      <c r="H1628" s="2">
        <f>IF(AND(B1628&gt;=GI_Report!$C$4,B1628&lt;=GI_Report!$E$4),1,0)</f>
        <v>1</v>
      </c>
      <c r="I1628" s="2">
        <f>IF(GI_Report!$C$6="All",1,IF(C1628=GI_Report!$C$6,1,0))</f>
        <v>1</v>
      </c>
      <c r="J1628" s="2">
        <f>IF(GI_Report!$F$6="All",1,IF(E1628=GI_Report!$F$6,1,0))</f>
        <v>1</v>
      </c>
      <c r="K1628" s="2">
        <f>IF(AND(H1628=1,I1628=1,J1628=1),COUNTIFS($H$2:H1628,1,$I$2:I1628,1,$J$2:J1628,1),"")</f>
        <v>251</v>
      </c>
    </row>
    <row r="1629" spans="1:11" ht="14.5" x14ac:dyDescent="0.35">
      <c r="A1629" s="2" t="s">
        <v>3689</v>
      </c>
      <c r="B1629" s="5">
        <v>46055</v>
      </c>
      <c r="C1629" s="2" t="s">
        <v>2045</v>
      </c>
      <c r="D1629" s="2" t="s">
        <v>385</v>
      </c>
      <c r="E1629" s="3" t="s">
        <v>386</v>
      </c>
      <c r="F1629" s="2">
        <v>12</v>
      </c>
      <c r="G1629" s="2" t="s">
        <v>121</v>
      </c>
      <c r="H1629" s="2">
        <f>IF(AND(B1629&gt;=GI_Report!$C$4,B1629&lt;=GI_Report!$E$4),1,0)</f>
        <v>1</v>
      </c>
      <c r="I1629" s="2">
        <f>IF(GI_Report!$C$6="All",1,IF(C1629=GI_Report!$C$6,1,0))</f>
        <v>1</v>
      </c>
      <c r="J1629" s="2">
        <f>IF(GI_Report!$F$6="All",1,IF(E1629=GI_Report!$F$6,1,0))</f>
        <v>1</v>
      </c>
      <c r="K1629" s="2">
        <f>IF(AND(H1629=1,I1629=1,J1629=1),COUNTIFS($H$2:H1629,1,$I$2:I1629,1,$J$2:J1629,1),"")</f>
        <v>252</v>
      </c>
    </row>
    <row r="1630" spans="1:11" ht="14.5" x14ac:dyDescent="0.35">
      <c r="A1630" s="2" t="s">
        <v>3690</v>
      </c>
      <c r="B1630" s="5">
        <v>46104</v>
      </c>
      <c r="C1630" s="2" t="s">
        <v>2060</v>
      </c>
      <c r="D1630" s="2" t="s">
        <v>198</v>
      </c>
      <c r="E1630" s="3" t="s">
        <v>199</v>
      </c>
      <c r="F1630" s="2">
        <v>20</v>
      </c>
      <c r="G1630" s="2" t="s">
        <v>121</v>
      </c>
      <c r="H1630" s="2">
        <f>IF(AND(B1630&gt;=GI_Report!$C$4,B1630&lt;=GI_Report!$E$4),1,0)</f>
        <v>0</v>
      </c>
      <c r="I1630" s="2">
        <f>IF(GI_Report!$C$6="All",1,IF(C1630=GI_Report!$C$6,1,0))</f>
        <v>1</v>
      </c>
      <c r="J1630" s="2">
        <f>IF(GI_Report!$F$6="All",1,IF(E1630=GI_Report!$F$6,1,0))</f>
        <v>1</v>
      </c>
      <c r="K1630" s="2" t="str">
        <f>IF(AND(H1630=1,I1630=1,J1630=1),COUNTIFS($H$2:H1630,1,$I$2:I1630,1,$J$2:J1630,1),"")</f>
        <v/>
      </c>
    </row>
    <row r="1631" spans="1:11" ht="14.5" x14ac:dyDescent="0.35">
      <c r="A1631" s="2" t="s">
        <v>3691</v>
      </c>
      <c r="B1631" s="5">
        <v>46058</v>
      </c>
      <c r="C1631" s="2" t="s">
        <v>2260</v>
      </c>
      <c r="D1631" s="2" t="s">
        <v>415</v>
      </c>
      <c r="E1631" s="3" t="s">
        <v>416</v>
      </c>
      <c r="F1631" s="2">
        <v>20</v>
      </c>
      <c r="G1631" s="2" t="s">
        <v>121</v>
      </c>
      <c r="H1631" s="2">
        <f>IF(AND(B1631&gt;=GI_Report!$C$4,B1631&lt;=GI_Report!$E$4),1,0)</f>
        <v>1</v>
      </c>
      <c r="I1631" s="2">
        <f>IF(GI_Report!$C$6="All",1,IF(C1631=GI_Report!$C$6,1,0))</f>
        <v>1</v>
      </c>
      <c r="J1631" s="2">
        <f>IF(GI_Report!$F$6="All",1,IF(E1631=GI_Report!$F$6,1,0))</f>
        <v>1</v>
      </c>
      <c r="K1631" s="2">
        <f>IF(AND(H1631=1,I1631=1,J1631=1),COUNTIFS($H$2:H1631,1,$I$2:I1631,1,$J$2:J1631,1),"")</f>
        <v>253</v>
      </c>
    </row>
    <row r="1632" spans="1:11" ht="14.5" x14ac:dyDescent="0.35">
      <c r="A1632" s="2" t="s">
        <v>3692</v>
      </c>
      <c r="B1632" s="5">
        <v>46058</v>
      </c>
      <c r="C1632" s="2" t="s">
        <v>2018</v>
      </c>
      <c r="D1632" s="2" t="s">
        <v>407</v>
      </c>
      <c r="E1632" s="3" t="s">
        <v>408</v>
      </c>
      <c r="F1632" s="2">
        <v>15</v>
      </c>
      <c r="G1632" s="2" t="s">
        <v>121</v>
      </c>
      <c r="H1632" s="2">
        <f>IF(AND(B1632&gt;=GI_Report!$C$4,B1632&lt;=GI_Report!$E$4),1,0)</f>
        <v>1</v>
      </c>
      <c r="I1632" s="2">
        <f>IF(GI_Report!$C$6="All",1,IF(C1632=GI_Report!$C$6,1,0))</f>
        <v>1</v>
      </c>
      <c r="J1632" s="2">
        <f>IF(GI_Report!$F$6="All",1,IF(E1632=GI_Report!$F$6,1,0))</f>
        <v>1</v>
      </c>
      <c r="K1632" s="2">
        <f>IF(AND(H1632=1,I1632=1,J1632=1),COUNTIFS($H$2:H1632,1,$I$2:I1632,1,$J$2:J1632,1),"")</f>
        <v>254</v>
      </c>
    </row>
    <row r="1633" spans="1:11" ht="14.5" x14ac:dyDescent="0.35">
      <c r="A1633" s="2" t="s">
        <v>3693</v>
      </c>
      <c r="B1633" s="5">
        <v>46065</v>
      </c>
      <c r="C1633" s="2" t="s">
        <v>2281</v>
      </c>
      <c r="D1633" s="2" t="s">
        <v>21</v>
      </c>
      <c r="E1633" s="3" t="s">
        <v>22</v>
      </c>
      <c r="F1633" s="2">
        <v>24</v>
      </c>
      <c r="G1633" s="2" t="s">
        <v>15</v>
      </c>
      <c r="H1633" s="2">
        <f>IF(AND(B1633&gt;=GI_Report!$C$4,B1633&lt;=GI_Report!$E$4),1,0)</f>
        <v>1</v>
      </c>
      <c r="I1633" s="2">
        <f>IF(GI_Report!$C$6="All",1,IF(C1633=GI_Report!$C$6,1,0))</f>
        <v>1</v>
      </c>
      <c r="J1633" s="2">
        <f>IF(GI_Report!$F$6="All",1,IF(E1633=GI_Report!$F$6,1,0))</f>
        <v>1</v>
      </c>
      <c r="K1633" s="2">
        <f>IF(AND(H1633=1,I1633=1,J1633=1),COUNTIFS($H$2:H1633,1,$I$2:I1633,1,$J$2:J1633,1),"")</f>
        <v>255</v>
      </c>
    </row>
    <row r="1634" spans="1:11" ht="14.5" x14ac:dyDescent="0.35">
      <c r="A1634" s="2" t="s">
        <v>3694</v>
      </c>
      <c r="B1634" s="5">
        <v>46150</v>
      </c>
      <c r="C1634" s="2" t="s">
        <v>2037</v>
      </c>
      <c r="D1634" s="2" t="s">
        <v>450</v>
      </c>
      <c r="E1634" s="3" t="s">
        <v>451</v>
      </c>
      <c r="F1634" s="2">
        <v>60</v>
      </c>
      <c r="G1634" s="2" t="s">
        <v>121</v>
      </c>
      <c r="H1634" s="2">
        <f>IF(AND(B1634&gt;=GI_Report!$C$4,B1634&lt;=GI_Report!$E$4),1,0)</f>
        <v>0</v>
      </c>
      <c r="I1634" s="2">
        <f>IF(GI_Report!$C$6="All",1,IF(C1634=GI_Report!$C$6,1,0))</f>
        <v>1</v>
      </c>
      <c r="J1634" s="2">
        <f>IF(GI_Report!$F$6="All",1,IF(E1634=GI_Report!$F$6,1,0))</f>
        <v>1</v>
      </c>
      <c r="K1634" s="2" t="str">
        <f>IF(AND(H1634=1,I1634=1,J1634=1),COUNTIFS($H$2:H1634,1,$I$2:I1634,1,$J$2:J1634,1),"")</f>
        <v/>
      </c>
    </row>
    <row r="1635" spans="1:11" ht="14.5" x14ac:dyDescent="0.35">
      <c r="A1635" s="2" t="s">
        <v>3695</v>
      </c>
      <c r="B1635" s="5">
        <v>46056</v>
      </c>
      <c r="C1635" s="2" t="s">
        <v>2086</v>
      </c>
      <c r="D1635" s="2" t="s">
        <v>54</v>
      </c>
      <c r="E1635" s="3" t="s">
        <v>55</v>
      </c>
      <c r="F1635" s="2">
        <v>24</v>
      </c>
      <c r="G1635" s="2" t="s">
        <v>15</v>
      </c>
      <c r="H1635" s="2">
        <f>IF(AND(B1635&gt;=GI_Report!$C$4,B1635&lt;=GI_Report!$E$4),1,0)</f>
        <v>1</v>
      </c>
      <c r="I1635" s="2">
        <f>IF(GI_Report!$C$6="All",1,IF(C1635=GI_Report!$C$6,1,0))</f>
        <v>1</v>
      </c>
      <c r="J1635" s="2">
        <f>IF(GI_Report!$F$6="All",1,IF(E1635=GI_Report!$F$6,1,0))</f>
        <v>1</v>
      </c>
      <c r="K1635" s="2">
        <f>IF(AND(H1635=1,I1635=1,J1635=1),COUNTIFS($H$2:H1635,1,$I$2:I1635,1,$J$2:J1635,1),"")</f>
        <v>256</v>
      </c>
    </row>
    <row r="1636" spans="1:11" ht="14.5" x14ac:dyDescent="0.35">
      <c r="A1636" s="2" t="s">
        <v>3696</v>
      </c>
      <c r="B1636" s="5">
        <v>46126</v>
      </c>
      <c r="C1636" s="2" t="s">
        <v>2053</v>
      </c>
      <c r="D1636" s="2" t="s">
        <v>357</v>
      </c>
      <c r="E1636" s="3" t="s">
        <v>358</v>
      </c>
      <c r="F1636" s="2">
        <v>5</v>
      </c>
      <c r="G1636" s="2" t="s">
        <v>15</v>
      </c>
      <c r="H1636" s="2">
        <f>IF(AND(B1636&gt;=GI_Report!$C$4,B1636&lt;=GI_Report!$E$4),1,0)</f>
        <v>0</v>
      </c>
      <c r="I1636" s="2">
        <f>IF(GI_Report!$C$6="All",1,IF(C1636=GI_Report!$C$6,1,0))</f>
        <v>1</v>
      </c>
      <c r="J1636" s="2">
        <f>IF(GI_Report!$F$6="All",1,IF(E1636=GI_Report!$F$6,1,0))</f>
        <v>1</v>
      </c>
      <c r="K1636" s="2" t="str">
        <f>IF(AND(H1636=1,I1636=1,J1636=1),COUNTIFS($H$2:H1636,1,$I$2:I1636,1,$J$2:J1636,1),"")</f>
        <v/>
      </c>
    </row>
    <row r="1637" spans="1:11" ht="14.5" x14ac:dyDescent="0.35">
      <c r="A1637" s="2" t="s">
        <v>3697</v>
      </c>
      <c r="B1637" s="5">
        <v>46076</v>
      </c>
      <c r="C1637" s="2" t="s">
        <v>2043</v>
      </c>
      <c r="D1637" s="2" t="s">
        <v>225</v>
      </c>
      <c r="E1637" s="3" t="s">
        <v>226</v>
      </c>
      <c r="F1637" s="2">
        <v>24</v>
      </c>
      <c r="G1637" s="2" t="s">
        <v>121</v>
      </c>
      <c r="H1637" s="2">
        <f>IF(AND(B1637&gt;=GI_Report!$C$4,B1637&lt;=GI_Report!$E$4),1,0)</f>
        <v>1</v>
      </c>
      <c r="I1637" s="2">
        <f>IF(GI_Report!$C$6="All",1,IF(C1637=GI_Report!$C$6,1,0))</f>
        <v>1</v>
      </c>
      <c r="J1637" s="2">
        <f>IF(GI_Report!$F$6="All",1,IF(E1637=GI_Report!$F$6,1,0))</f>
        <v>1</v>
      </c>
      <c r="K1637" s="2">
        <f>IF(AND(H1637=1,I1637=1,J1637=1),COUNTIFS($H$2:H1637,1,$I$2:I1637,1,$J$2:J1637,1),"")</f>
        <v>257</v>
      </c>
    </row>
    <row r="1638" spans="1:11" ht="14.5" x14ac:dyDescent="0.35">
      <c r="A1638" s="2" t="s">
        <v>3698</v>
      </c>
      <c r="B1638" s="5">
        <v>46027</v>
      </c>
      <c r="C1638" s="2" t="s">
        <v>2246</v>
      </c>
      <c r="D1638" s="2" t="s">
        <v>466</v>
      </c>
      <c r="E1638" s="3" t="s">
        <v>467</v>
      </c>
      <c r="F1638" s="2">
        <v>60</v>
      </c>
      <c r="G1638" s="2" t="s">
        <v>121</v>
      </c>
      <c r="H1638" s="2">
        <f>IF(AND(B1638&gt;=GI_Report!$C$4,B1638&lt;=GI_Report!$E$4),1,0)</f>
        <v>0</v>
      </c>
      <c r="I1638" s="2">
        <f>IF(GI_Report!$C$6="All",1,IF(C1638=GI_Report!$C$6,1,0))</f>
        <v>1</v>
      </c>
      <c r="J1638" s="2">
        <f>IF(GI_Report!$F$6="All",1,IF(E1638=GI_Report!$F$6,1,0))</f>
        <v>1</v>
      </c>
      <c r="K1638" s="2" t="str">
        <f>IF(AND(H1638=1,I1638=1,J1638=1),COUNTIFS($H$2:H1638,1,$I$2:I1638,1,$J$2:J1638,1),"")</f>
        <v/>
      </c>
    </row>
    <row r="1639" spans="1:11" ht="14.5" x14ac:dyDescent="0.35">
      <c r="A1639" s="2" t="s">
        <v>3699</v>
      </c>
      <c r="B1639" s="5">
        <v>46171</v>
      </c>
      <c r="C1639" s="2" t="s">
        <v>2179</v>
      </c>
      <c r="D1639" s="2" t="s">
        <v>230</v>
      </c>
      <c r="E1639" s="3" t="s">
        <v>231</v>
      </c>
      <c r="F1639" s="2">
        <v>15</v>
      </c>
      <c r="G1639" s="2" t="s">
        <v>121</v>
      </c>
      <c r="H1639" s="2">
        <f>IF(AND(B1639&gt;=GI_Report!$C$4,B1639&lt;=GI_Report!$E$4),1,0)</f>
        <v>0</v>
      </c>
      <c r="I1639" s="2">
        <f>IF(GI_Report!$C$6="All",1,IF(C1639=GI_Report!$C$6,1,0))</f>
        <v>1</v>
      </c>
      <c r="J1639" s="2">
        <f>IF(GI_Report!$F$6="All",1,IF(E1639=GI_Report!$F$6,1,0))</f>
        <v>1</v>
      </c>
      <c r="K1639" s="2" t="str">
        <f>IF(AND(H1639=1,I1639=1,J1639=1),COUNTIFS($H$2:H1639,1,$I$2:I1639,1,$J$2:J1639,1),"")</f>
        <v/>
      </c>
    </row>
    <row r="1640" spans="1:11" ht="14.5" x14ac:dyDescent="0.35">
      <c r="A1640" s="2" t="s">
        <v>3700</v>
      </c>
      <c r="B1640" s="5">
        <v>46049</v>
      </c>
      <c r="C1640" s="2" t="s">
        <v>2086</v>
      </c>
      <c r="D1640" s="2" t="s">
        <v>188</v>
      </c>
      <c r="E1640" s="3" t="s">
        <v>189</v>
      </c>
      <c r="F1640" s="2">
        <v>24</v>
      </c>
      <c r="G1640" s="2" t="s">
        <v>121</v>
      </c>
      <c r="H1640" s="2">
        <f>IF(AND(B1640&gt;=GI_Report!$C$4,B1640&lt;=GI_Report!$E$4),1,0)</f>
        <v>0</v>
      </c>
      <c r="I1640" s="2">
        <f>IF(GI_Report!$C$6="All",1,IF(C1640=GI_Report!$C$6,1,0))</f>
        <v>1</v>
      </c>
      <c r="J1640" s="2">
        <f>IF(GI_Report!$F$6="All",1,IF(E1640=GI_Report!$F$6,1,0))</f>
        <v>1</v>
      </c>
      <c r="K1640" s="2" t="str">
        <f>IF(AND(H1640=1,I1640=1,J1640=1),COUNTIFS($H$2:H1640,1,$I$2:I1640,1,$J$2:J1640,1),"")</f>
        <v/>
      </c>
    </row>
    <row r="1641" spans="1:11" ht="14.5" x14ac:dyDescent="0.35">
      <c r="A1641" s="2" t="s">
        <v>3701</v>
      </c>
      <c r="B1641" s="5">
        <v>46137</v>
      </c>
      <c r="C1641" s="2" t="s">
        <v>2010</v>
      </c>
      <c r="D1641" s="2" t="s">
        <v>44</v>
      </c>
      <c r="E1641" s="3" t="s">
        <v>45</v>
      </c>
      <c r="F1641" s="2">
        <v>5</v>
      </c>
      <c r="G1641" s="2" t="s">
        <v>15</v>
      </c>
      <c r="H1641" s="2">
        <f>IF(AND(B1641&gt;=GI_Report!$C$4,B1641&lt;=GI_Report!$E$4),1,0)</f>
        <v>0</v>
      </c>
      <c r="I1641" s="2">
        <f>IF(GI_Report!$C$6="All",1,IF(C1641=GI_Report!$C$6,1,0))</f>
        <v>1</v>
      </c>
      <c r="J1641" s="2">
        <f>IF(GI_Report!$F$6="All",1,IF(E1641=GI_Report!$F$6,1,0))</f>
        <v>1</v>
      </c>
      <c r="K1641" s="2" t="str">
        <f>IF(AND(H1641=1,I1641=1,J1641=1),COUNTIFS($H$2:H1641,1,$I$2:I1641,1,$J$2:J1641,1),"")</f>
        <v/>
      </c>
    </row>
    <row r="1642" spans="1:11" ht="14.5" x14ac:dyDescent="0.35">
      <c r="A1642" s="2" t="s">
        <v>3702</v>
      </c>
      <c r="B1642" s="5">
        <v>46032</v>
      </c>
      <c r="C1642" s="2" t="s">
        <v>2058</v>
      </c>
      <c r="D1642" s="2" t="s">
        <v>322</v>
      </c>
      <c r="E1642" s="3" t="s">
        <v>323</v>
      </c>
      <c r="F1642" s="2">
        <v>5</v>
      </c>
      <c r="G1642" s="2" t="s">
        <v>15</v>
      </c>
      <c r="H1642" s="2">
        <f>IF(AND(B1642&gt;=GI_Report!$C$4,B1642&lt;=GI_Report!$E$4),1,0)</f>
        <v>0</v>
      </c>
      <c r="I1642" s="2">
        <f>IF(GI_Report!$C$6="All",1,IF(C1642=GI_Report!$C$6,1,0))</f>
        <v>1</v>
      </c>
      <c r="J1642" s="2">
        <f>IF(GI_Report!$F$6="All",1,IF(E1642=GI_Report!$F$6,1,0))</f>
        <v>1</v>
      </c>
      <c r="K1642" s="2" t="str">
        <f>IF(AND(H1642=1,I1642=1,J1642=1),COUNTIFS($H$2:H1642,1,$I$2:I1642,1,$J$2:J1642,1),"")</f>
        <v/>
      </c>
    </row>
    <row r="1643" spans="1:11" ht="14.5" x14ac:dyDescent="0.35">
      <c r="A1643" s="2" t="s">
        <v>3703</v>
      </c>
      <c r="B1643" s="5">
        <v>46029</v>
      </c>
      <c r="C1643" s="2" t="s">
        <v>2047</v>
      </c>
      <c r="D1643" s="2" t="s">
        <v>333</v>
      </c>
      <c r="E1643" s="3" t="s">
        <v>334</v>
      </c>
      <c r="F1643" s="2">
        <v>30</v>
      </c>
      <c r="G1643" s="2" t="s">
        <v>15</v>
      </c>
      <c r="H1643" s="2">
        <f>IF(AND(B1643&gt;=GI_Report!$C$4,B1643&lt;=GI_Report!$E$4),1,0)</f>
        <v>0</v>
      </c>
      <c r="I1643" s="2">
        <f>IF(GI_Report!$C$6="All",1,IF(C1643=GI_Report!$C$6,1,0))</f>
        <v>1</v>
      </c>
      <c r="J1643" s="2">
        <f>IF(GI_Report!$F$6="All",1,IF(E1643=GI_Report!$F$6,1,0))</f>
        <v>1</v>
      </c>
      <c r="K1643" s="2" t="str">
        <f>IF(AND(H1643=1,I1643=1,J1643=1),COUNTIFS($H$2:H1643,1,$I$2:I1643,1,$J$2:J1643,1),"")</f>
        <v/>
      </c>
    </row>
    <row r="1644" spans="1:11" ht="14.5" x14ac:dyDescent="0.35">
      <c r="A1644" s="2" t="s">
        <v>3704</v>
      </c>
      <c r="B1644" s="5">
        <v>46110</v>
      </c>
      <c r="C1644" s="2" t="s">
        <v>2108</v>
      </c>
      <c r="D1644" s="2" t="s">
        <v>141</v>
      </c>
      <c r="E1644" s="3" t="s">
        <v>142</v>
      </c>
      <c r="F1644" s="2">
        <v>20</v>
      </c>
      <c r="G1644" s="2" t="s">
        <v>121</v>
      </c>
      <c r="H1644" s="2">
        <f>IF(AND(B1644&gt;=GI_Report!$C$4,B1644&lt;=GI_Report!$E$4),1,0)</f>
        <v>0</v>
      </c>
      <c r="I1644" s="2">
        <f>IF(GI_Report!$C$6="All",1,IF(C1644=GI_Report!$C$6,1,0))</f>
        <v>1</v>
      </c>
      <c r="J1644" s="2">
        <f>IF(GI_Report!$F$6="All",1,IF(E1644=GI_Report!$F$6,1,0))</f>
        <v>1</v>
      </c>
      <c r="K1644" s="2" t="str">
        <f>IF(AND(H1644=1,I1644=1,J1644=1),COUNTIFS($H$2:H1644,1,$I$2:I1644,1,$J$2:J1644,1),"")</f>
        <v/>
      </c>
    </row>
    <row r="1645" spans="1:11" ht="14.5" x14ac:dyDescent="0.35">
      <c r="A1645" s="2" t="s">
        <v>3705</v>
      </c>
      <c r="B1645" s="5">
        <v>46087</v>
      </c>
      <c r="C1645" s="2" t="s">
        <v>2062</v>
      </c>
      <c r="D1645" s="2" t="s">
        <v>17</v>
      </c>
      <c r="E1645" s="3" t="s">
        <v>18</v>
      </c>
      <c r="F1645" s="2">
        <v>15</v>
      </c>
      <c r="G1645" s="2" t="s">
        <v>15</v>
      </c>
      <c r="H1645" s="2">
        <f>IF(AND(B1645&gt;=GI_Report!$C$4,B1645&lt;=GI_Report!$E$4),1,0)</f>
        <v>0</v>
      </c>
      <c r="I1645" s="2">
        <f>IF(GI_Report!$C$6="All",1,IF(C1645=GI_Report!$C$6,1,0))</f>
        <v>1</v>
      </c>
      <c r="J1645" s="2">
        <f>IF(GI_Report!$F$6="All",1,IF(E1645=GI_Report!$F$6,1,0))</f>
        <v>1</v>
      </c>
      <c r="K1645" s="2" t="str">
        <f>IF(AND(H1645=1,I1645=1,J1645=1),COUNTIFS($H$2:H1645,1,$I$2:I1645,1,$J$2:J1645,1),"")</f>
        <v/>
      </c>
    </row>
    <row r="1646" spans="1:11" ht="14.5" x14ac:dyDescent="0.35">
      <c r="A1646" s="2" t="s">
        <v>3706</v>
      </c>
      <c r="B1646" s="5">
        <v>46093</v>
      </c>
      <c r="C1646" s="2" t="s">
        <v>2018</v>
      </c>
      <c r="D1646" s="2" t="s">
        <v>397</v>
      </c>
      <c r="E1646" s="3" t="s">
        <v>398</v>
      </c>
      <c r="F1646" s="2">
        <v>36</v>
      </c>
      <c r="G1646" s="2" t="s">
        <v>121</v>
      </c>
      <c r="H1646" s="2">
        <f>IF(AND(B1646&gt;=GI_Report!$C$4,B1646&lt;=GI_Report!$E$4),1,0)</f>
        <v>0</v>
      </c>
      <c r="I1646" s="2">
        <f>IF(GI_Report!$C$6="All",1,IF(C1646=GI_Report!$C$6,1,0))</f>
        <v>1</v>
      </c>
      <c r="J1646" s="2">
        <f>IF(GI_Report!$F$6="All",1,IF(E1646=GI_Report!$F$6,1,0))</f>
        <v>1</v>
      </c>
      <c r="K1646" s="2" t="str">
        <f>IF(AND(H1646=1,I1646=1,J1646=1),COUNTIFS($H$2:H1646,1,$I$2:I1646,1,$J$2:J1646,1),"")</f>
        <v/>
      </c>
    </row>
    <row r="1647" spans="1:11" ht="14.5" x14ac:dyDescent="0.35">
      <c r="A1647" s="2" t="s">
        <v>3707</v>
      </c>
      <c r="B1647" s="5">
        <v>46089</v>
      </c>
      <c r="C1647" s="2" t="s">
        <v>2308</v>
      </c>
      <c r="D1647" s="2" t="s">
        <v>69</v>
      </c>
      <c r="E1647" s="3" t="s">
        <v>70</v>
      </c>
      <c r="F1647" s="2">
        <v>20</v>
      </c>
      <c r="G1647" s="2" t="s">
        <v>15</v>
      </c>
      <c r="H1647" s="2">
        <f>IF(AND(B1647&gt;=GI_Report!$C$4,B1647&lt;=GI_Report!$E$4),1,0)</f>
        <v>0</v>
      </c>
      <c r="I1647" s="2">
        <f>IF(GI_Report!$C$6="All",1,IF(C1647=GI_Report!$C$6,1,0))</f>
        <v>1</v>
      </c>
      <c r="J1647" s="2">
        <f>IF(GI_Report!$F$6="All",1,IF(E1647=GI_Report!$F$6,1,0))</f>
        <v>1</v>
      </c>
      <c r="K1647" s="2" t="str">
        <f>IF(AND(H1647=1,I1647=1,J1647=1),COUNTIFS($H$2:H1647,1,$I$2:I1647,1,$J$2:J1647,1),"")</f>
        <v/>
      </c>
    </row>
    <row r="1648" spans="1:11" ht="14.5" x14ac:dyDescent="0.35">
      <c r="A1648" s="2" t="s">
        <v>3708</v>
      </c>
      <c r="B1648" s="5">
        <v>46131</v>
      </c>
      <c r="C1648" s="2" t="s">
        <v>2305</v>
      </c>
      <c r="D1648" s="2" t="s">
        <v>249</v>
      </c>
      <c r="E1648" s="3" t="s">
        <v>250</v>
      </c>
      <c r="F1648" s="2">
        <v>15</v>
      </c>
      <c r="G1648" s="2" t="s">
        <v>121</v>
      </c>
      <c r="H1648" s="2">
        <f>IF(AND(B1648&gt;=GI_Report!$C$4,B1648&lt;=GI_Report!$E$4),1,0)</f>
        <v>0</v>
      </c>
      <c r="I1648" s="2">
        <f>IF(GI_Report!$C$6="All",1,IF(C1648=GI_Report!$C$6,1,0))</f>
        <v>1</v>
      </c>
      <c r="J1648" s="2">
        <f>IF(GI_Report!$F$6="All",1,IF(E1648=GI_Report!$F$6,1,0))</f>
        <v>1</v>
      </c>
      <c r="K1648" s="2" t="str">
        <f>IF(AND(H1648=1,I1648=1,J1648=1),COUNTIFS($H$2:H1648,1,$I$2:I1648,1,$J$2:J1648,1),"")</f>
        <v/>
      </c>
    </row>
    <row r="1649" spans="1:11" ht="14.5" x14ac:dyDescent="0.35">
      <c r="A1649" s="2" t="s">
        <v>3709</v>
      </c>
      <c r="B1649" s="5">
        <v>46066</v>
      </c>
      <c r="C1649" s="2" t="s">
        <v>2341</v>
      </c>
      <c r="D1649" s="2" t="s">
        <v>387</v>
      </c>
      <c r="E1649" s="3" t="s">
        <v>388</v>
      </c>
      <c r="F1649" s="2">
        <v>48</v>
      </c>
      <c r="G1649" s="2" t="s">
        <v>121</v>
      </c>
      <c r="H1649" s="2">
        <f>IF(AND(B1649&gt;=GI_Report!$C$4,B1649&lt;=GI_Report!$E$4),1,0)</f>
        <v>1</v>
      </c>
      <c r="I1649" s="2">
        <f>IF(GI_Report!$C$6="All",1,IF(C1649=GI_Report!$C$6,1,0))</f>
        <v>1</v>
      </c>
      <c r="J1649" s="2">
        <f>IF(GI_Report!$F$6="All",1,IF(E1649=GI_Report!$F$6,1,0))</f>
        <v>1</v>
      </c>
      <c r="K1649" s="2">
        <f>IF(AND(H1649=1,I1649=1,J1649=1),COUNTIFS($H$2:H1649,1,$I$2:I1649,1,$J$2:J1649,1),"")</f>
        <v>258</v>
      </c>
    </row>
    <row r="1650" spans="1:11" ht="14.5" x14ac:dyDescent="0.35">
      <c r="A1650" s="2" t="s">
        <v>3710</v>
      </c>
      <c r="B1650" s="5">
        <v>46180</v>
      </c>
      <c r="C1650" s="2" t="s">
        <v>2158</v>
      </c>
      <c r="D1650" s="2" t="s">
        <v>72</v>
      </c>
      <c r="E1650" s="3" t="s">
        <v>73</v>
      </c>
      <c r="F1650" s="2">
        <v>10</v>
      </c>
      <c r="G1650" s="2" t="s">
        <v>15</v>
      </c>
      <c r="H1650" s="2">
        <f>IF(AND(B1650&gt;=GI_Report!$C$4,B1650&lt;=GI_Report!$E$4),1,0)</f>
        <v>0</v>
      </c>
      <c r="I1650" s="2">
        <f>IF(GI_Report!$C$6="All",1,IF(C1650=GI_Report!$C$6,1,0))</f>
        <v>1</v>
      </c>
      <c r="J1650" s="2">
        <f>IF(GI_Report!$F$6="All",1,IF(E1650=GI_Report!$F$6,1,0))</f>
        <v>1</v>
      </c>
      <c r="K1650" s="2" t="str">
        <f>IF(AND(H1650=1,I1650=1,J1650=1),COUNTIFS($H$2:H1650,1,$I$2:I1650,1,$J$2:J1650,1),"")</f>
        <v/>
      </c>
    </row>
    <row r="1651" spans="1:11" ht="14.5" x14ac:dyDescent="0.35">
      <c r="A1651" s="2" t="s">
        <v>3711</v>
      </c>
      <c r="B1651" s="5">
        <v>46058</v>
      </c>
      <c r="C1651" s="2" t="s">
        <v>2097</v>
      </c>
      <c r="D1651" s="2" t="s">
        <v>474</v>
      </c>
      <c r="E1651" s="3" t="s">
        <v>475</v>
      </c>
      <c r="F1651" s="2">
        <v>15</v>
      </c>
      <c r="G1651" s="2" t="s">
        <v>121</v>
      </c>
      <c r="H1651" s="2">
        <f>IF(AND(B1651&gt;=GI_Report!$C$4,B1651&lt;=GI_Report!$E$4),1,0)</f>
        <v>1</v>
      </c>
      <c r="I1651" s="2">
        <f>IF(GI_Report!$C$6="All",1,IF(C1651=GI_Report!$C$6,1,0))</f>
        <v>1</v>
      </c>
      <c r="J1651" s="2">
        <f>IF(GI_Report!$F$6="All",1,IF(E1651=GI_Report!$F$6,1,0))</f>
        <v>1</v>
      </c>
      <c r="K1651" s="2">
        <f>IF(AND(H1651=1,I1651=1,J1651=1),COUNTIFS($H$2:H1651,1,$I$2:I1651,1,$J$2:J1651,1),"")</f>
        <v>259</v>
      </c>
    </row>
    <row r="1652" spans="1:11" ht="14.5" x14ac:dyDescent="0.35">
      <c r="A1652" s="2" t="s">
        <v>3712</v>
      </c>
      <c r="B1652" s="5">
        <v>46177</v>
      </c>
      <c r="C1652" s="2" t="s">
        <v>2083</v>
      </c>
      <c r="D1652" s="2" t="s">
        <v>365</v>
      </c>
      <c r="E1652" s="3" t="s">
        <v>366</v>
      </c>
      <c r="F1652" s="2">
        <v>48</v>
      </c>
      <c r="G1652" s="2" t="s">
        <v>15</v>
      </c>
      <c r="H1652" s="2">
        <f>IF(AND(B1652&gt;=GI_Report!$C$4,B1652&lt;=GI_Report!$E$4),1,0)</f>
        <v>0</v>
      </c>
      <c r="I1652" s="2">
        <f>IF(GI_Report!$C$6="All",1,IF(C1652=GI_Report!$C$6,1,0))</f>
        <v>1</v>
      </c>
      <c r="J1652" s="2">
        <f>IF(GI_Report!$F$6="All",1,IF(E1652=GI_Report!$F$6,1,0))</f>
        <v>1</v>
      </c>
      <c r="K1652" s="2" t="str">
        <f>IF(AND(H1652=1,I1652=1,J1652=1),COUNTIFS($H$2:H1652,1,$I$2:I1652,1,$J$2:J1652,1),"")</f>
        <v/>
      </c>
    </row>
    <row r="1653" spans="1:11" ht="14.5" x14ac:dyDescent="0.35">
      <c r="A1653" s="2" t="s">
        <v>3713</v>
      </c>
      <c r="B1653" s="5">
        <v>46078</v>
      </c>
      <c r="C1653" s="2" t="s">
        <v>1989</v>
      </c>
      <c r="D1653" s="2" t="s">
        <v>322</v>
      </c>
      <c r="E1653" s="3" t="s">
        <v>323</v>
      </c>
      <c r="F1653" s="2">
        <v>30</v>
      </c>
      <c r="G1653" s="2" t="s">
        <v>15</v>
      </c>
      <c r="H1653" s="2">
        <f>IF(AND(B1653&gt;=GI_Report!$C$4,B1653&lt;=GI_Report!$E$4),1,0)</f>
        <v>1</v>
      </c>
      <c r="I1653" s="2">
        <f>IF(GI_Report!$C$6="All",1,IF(C1653=GI_Report!$C$6,1,0))</f>
        <v>1</v>
      </c>
      <c r="J1653" s="2">
        <f>IF(GI_Report!$F$6="All",1,IF(E1653=GI_Report!$F$6,1,0))</f>
        <v>1</v>
      </c>
      <c r="K1653" s="2">
        <f>IF(AND(H1653=1,I1653=1,J1653=1),COUNTIFS($H$2:H1653,1,$I$2:I1653,1,$J$2:J1653,1),"")</f>
        <v>260</v>
      </c>
    </row>
    <row r="1654" spans="1:11" ht="14.5" x14ac:dyDescent="0.35">
      <c r="A1654" s="2" t="s">
        <v>3714</v>
      </c>
      <c r="B1654" s="5">
        <v>46104</v>
      </c>
      <c r="C1654" s="2" t="s">
        <v>2094</v>
      </c>
      <c r="D1654" s="2" t="s">
        <v>466</v>
      </c>
      <c r="E1654" s="3" t="s">
        <v>467</v>
      </c>
      <c r="F1654" s="2">
        <v>10</v>
      </c>
      <c r="G1654" s="2" t="s">
        <v>121</v>
      </c>
      <c r="H1654" s="2">
        <f>IF(AND(B1654&gt;=GI_Report!$C$4,B1654&lt;=GI_Report!$E$4),1,0)</f>
        <v>0</v>
      </c>
      <c r="I1654" s="2">
        <f>IF(GI_Report!$C$6="All",1,IF(C1654=GI_Report!$C$6,1,0))</f>
        <v>1</v>
      </c>
      <c r="J1654" s="2">
        <f>IF(GI_Report!$F$6="All",1,IF(E1654=GI_Report!$F$6,1,0))</f>
        <v>1</v>
      </c>
      <c r="K1654" s="2" t="str">
        <f>IF(AND(H1654=1,I1654=1,J1654=1),COUNTIFS($H$2:H1654,1,$I$2:I1654,1,$J$2:J1654,1),"")</f>
        <v/>
      </c>
    </row>
    <row r="1655" spans="1:11" ht="14.5" x14ac:dyDescent="0.35">
      <c r="A1655" s="2" t="s">
        <v>3715</v>
      </c>
      <c r="B1655" s="5">
        <v>46071</v>
      </c>
      <c r="C1655" s="2" t="s">
        <v>1985</v>
      </c>
      <c r="D1655" s="2" t="s">
        <v>39</v>
      </c>
      <c r="E1655" s="3" t="s">
        <v>40</v>
      </c>
      <c r="F1655" s="2">
        <v>15</v>
      </c>
      <c r="G1655" s="2" t="s">
        <v>15</v>
      </c>
      <c r="H1655" s="2">
        <f>IF(AND(B1655&gt;=GI_Report!$C$4,B1655&lt;=GI_Report!$E$4),1,0)</f>
        <v>1</v>
      </c>
      <c r="I1655" s="2">
        <f>IF(GI_Report!$C$6="All",1,IF(C1655=GI_Report!$C$6,1,0))</f>
        <v>1</v>
      </c>
      <c r="J1655" s="2">
        <f>IF(GI_Report!$F$6="All",1,IF(E1655=GI_Report!$F$6,1,0))</f>
        <v>1</v>
      </c>
      <c r="K1655" s="2">
        <f>IF(AND(H1655=1,I1655=1,J1655=1),COUNTIFS($H$2:H1655,1,$I$2:I1655,1,$J$2:J1655,1),"")</f>
        <v>261</v>
      </c>
    </row>
    <row r="1656" spans="1:11" ht="14.5" x14ac:dyDescent="0.35">
      <c r="A1656" s="2" t="s">
        <v>3716</v>
      </c>
      <c r="B1656" s="5">
        <v>46123</v>
      </c>
      <c r="C1656" s="2" t="s">
        <v>1998</v>
      </c>
      <c r="D1656" s="2" t="s">
        <v>139</v>
      </c>
      <c r="E1656" s="3" t="s">
        <v>140</v>
      </c>
      <c r="F1656" s="2">
        <v>15</v>
      </c>
      <c r="G1656" s="2" t="s">
        <v>121</v>
      </c>
      <c r="H1656" s="2">
        <f>IF(AND(B1656&gt;=GI_Report!$C$4,B1656&lt;=GI_Report!$E$4),1,0)</f>
        <v>0</v>
      </c>
      <c r="I1656" s="2">
        <f>IF(GI_Report!$C$6="All",1,IF(C1656=GI_Report!$C$6,1,0))</f>
        <v>1</v>
      </c>
      <c r="J1656" s="2">
        <f>IF(GI_Report!$F$6="All",1,IF(E1656=GI_Report!$F$6,1,0))</f>
        <v>1</v>
      </c>
      <c r="K1656" s="2" t="str">
        <f>IF(AND(H1656=1,I1656=1,J1656=1),COUNTIFS($H$2:H1656,1,$I$2:I1656,1,$J$2:J1656,1),"")</f>
        <v/>
      </c>
    </row>
    <row r="1657" spans="1:11" ht="14.5" x14ac:dyDescent="0.35">
      <c r="A1657" s="2" t="s">
        <v>3717</v>
      </c>
      <c r="B1657" s="5">
        <v>46028</v>
      </c>
      <c r="C1657" s="2" t="s">
        <v>2146</v>
      </c>
      <c r="D1657" s="2" t="s">
        <v>357</v>
      </c>
      <c r="E1657" s="3" t="s">
        <v>358</v>
      </c>
      <c r="F1657" s="2">
        <v>10</v>
      </c>
      <c r="G1657" s="2" t="s">
        <v>15</v>
      </c>
      <c r="H1657" s="2">
        <f>IF(AND(B1657&gt;=GI_Report!$C$4,B1657&lt;=GI_Report!$E$4),1,0)</f>
        <v>0</v>
      </c>
      <c r="I1657" s="2">
        <f>IF(GI_Report!$C$6="All",1,IF(C1657=GI_Report!$C$6,1,0))</f>
        <v>1</v>
      </c>
      <c r="J1657" s="2">
        <f>IF(GI_Report!$F$6="All",1,IF(E1657=GI_Report!$F$6,1,0))</f>
        <v>1</v>
      </c>
      <c r="K1657" s="2" t="str">
        <f>IF(AND(H1657=1,I1657=1,J1657=1),COUNTIFS($H$2:H1657,1,$I$2:I1657,1,$J$2:J1657,1),"")</f>
        <v/>
      </c>
    </row>
    <row r="1658" spans="1:11" ht="14.5" x14ac:dyDescent="0.35">
      <c r="A1658" s="2" t="s">
        <v>3718</v>
      </c>
      <c r="B1658" s="5">
        <v>46192</v>
      </c>
      <c r="C1658" s="2" t="s">
        <v>2051</v>
      </c>
      <c r="D1658" s="2" t="s">
        <v>450</v>
      </c>
      <c r="E1658" s="3" t="s">
        <v>451</v>
      </c>
      <c r="F1658" s="2">
        <v>36</v>
      </c>
      <c r="G1658" s="2" t="s">
        <v>121</v>
      </c>
      <c r="H1658" s="2">
        <f>IF(AND(B1658&gt;=GI_Report!$C$4,B1658&lt;=GI_Report!$E$4),1,0)</f>
        <v>0</v>
      </c>
      <c r="I1658" s="2">
        <f>IF(GI_Report!$C$6="All",1,IF(C1658=GI_Report!$C$6,1,0))</f>
        <v>1</v>
      </c>
      <c r="J1658" s="2">
        <f>IF(GI_Report!$F$6="All",1,IF(E1658=GI_Report!$F$6,1,0))</f>
        <v>1</v>
      </c>
      <c r="K1658" s="2" t="str">
        <f>IF(AND(H1658=1,I1658=1,J1658=1),COUNTIFS($H$2:H1658,1,$I$2:I1658,1,$J$2:J1658,1),"")</f>
        <v/>
      </c>
    </row>
    <row r="1659" spans="1:11" ht="14.5" x14ac:dyDescent="0.35">
      <c r="A1659" s="2" t="s">
        <v>3719</v>
      </c>
      <c r="B1659" s="5">
        <v>46050</v>
      </c>
      <c r="C1659" s="2" t="s">
        <v>2319</v>
      </c>
      <c r="D1659" s="2" t="s">
        <v>245</v>
      </c>
      <c r="E1659" s="3" t="s">
        <v>246</v>
      </c>
      <c r="F1659" s="2">
        <v>30</v>
      </c>
      <c r="G1659" s="2" t="s">
        <v>121</v>
      </c>
      <c r="H1659" s="2">
        <f>IF(AND(B1659&gt;=GI_Report!$C$4,B1659&lt;=GI_Report!$E$4),1,0)</f>
        <v>0</v>
      </c>
      <c r="I1659" s="2">
        <f>IF(GI_Report!$C$6="All",1,IF(C1659=GI_Report!$C$6,1,0))</f>
        <v>1</v>
      </c>
      <c r="J1659" s="2">
        <f>IF(GI_Report!$F$6="All",1,IF(E1659=GI_Report!$F$6,1,0))</f>
        <v>1</v>
      </c>
      <c r="K1659" s="2" t="str">
        <f>IF(AND(H1659=1,I1659=1,J1659=1),COUNTIFS($H$2:H1659,1,$I$2:I1659,1,$J$2:J1659,1),"")</f>
        <v/>
      </c>
    </row>
    <row r="1660" spans="1:11" ht="14.5" x14ac:dyDescent="0.35">
      <c r="A1660" s="2" t="s">
        <v>3720</v>
      </c>
      <c r="B1660" s="5">
        <v>46174</v>
      </c>
      <c r="C1660" s="2" t="s">
        <v>2308</v>
      </c>
      <c r="D1660" s="2" t="s">
        <v>82</v>
      </c>
      <c r="E1660" s="3" t="s">
        <v>83</v>
      </c>
      <c r="F1660" s="2">
        <v>60</v>
      </c>
      <c r="G1660" s="2" t="s">
        <v>15</v>
      </c>
      <c r="H1660" s="2">
        <f>IF(AND(B1660&gt;=GI_Report!$C$4,B1660&lt;=GI_Report!$E$4),1,0)</f>
        <v>0</v>
      </c>
      <c r="I1660" s="2">
        <f>IF(GI_Report!$C$6="All",1,IF(C1660=GI_Report!$C$6,1,0))</f>
        <v>1</v>
      </c>
      <c r="J1660" s="2">
        <f>IF(GI_Report!$F$6="All",1,IF(E1660=GI_Report!$F$6,1,0))</f>
        <v>1</v>
      </c>
      <c r="K1660" s="2" t="str">
        <f>IF(AND(H1660=1,I1660=1,J1660=1),COUNTIFS($H$2:H1660,1,$I$2:I1660,1,$J$2:J1660,1),"")</f>
        <v/>
      </c>
    </row>
    <row r="1661" spans="1:11" ht="14.5" x14ac:dyDescent="0.35">
      <c r="A1661" s="2" t="s">
        <v>3721</v>
      </c>
      <c r="B1661" s="5">
        <v>46174</v>
      </c>
      <c r="C1661" s="2" t="s">
        <v>2083</v>
      </c>
      <c r="D1661" s="2" t="s">
        <v>369</v>
      </c>
      <c r="E1661" s="3" t="s">
        <v>370</v>
      </c>
      <c r="F1661" s="2">
        <v>36</v>
      </c>
      <c r="G1661" s="2" t="s">
        <v>121</v>
      </c>
      <c r="H1661" s="2">
        <f>IF(AND(B1661&gt;=GI_Report!$C$4,B1661&lt;=GI_Report!$E$4),1,0)</f>
        <v>0</v>
      </c>
      <c r="I1661" s="2">
        <f>IF(GI_Report!$C$6="All",1,IF(C1661=GI_Report!$C$6,1,0))</f>
        <v>1</v>
      </c>
      <c r="J1661" s="2">
        <f>IF(GI_Report!$F$6="All",1,IF(E1661=GI_Report!$F$6,1,0))</f>
        <v>1</v>
      </c>
      <c r="K1661" s="2" t="str">
        <f>IF(AND(H1661=1,I1661=1,J1661=1),COUNTIFS($H$2:H1661,1,$I$2:I1661,1,$J$2:J1661,1),"")</f>
        <v/>
      </c>
    </row>
    <row r="1662" spans="1:11" ht="14.5" x14ac:dyDescent="0.35">
      <c r="A1662" s="2" t="s">
        <v>3722</v>
      </c>
      <c r="B1662" s="5">
        <v>46080</v>
      </c>
      <c r="C1662" s="2" t="s">
        <v>2262</v>
      </c>
      <c r="D1662" s="2" t="s">
        <v>74</v>
      </c>
      <c r="E1662" s="3" t="s">
        <v>75</v>
      </c>
      <c r="F1662" s="2">
        <v>15</v>
      </c>
      <c r="G1662" s="2" t="s">
        <v>15</v>
      </c>
      <c r="H1662" s="2">
        <f>IF(AND(B1662&gt;=GI_Report!$C$4,B1662&lt;=GI_Report!$E$4),1,0)</f>
        <v>1</v>
      </c>
      <c r="I1662" s="2">
        <f>IF(GI_Report!$C$6="All",1,IF(C1662=GI_Report!$C$6,1,0))</f>
        <v>1</v>
      </c>
      <c r="J1662" s="2">
        <f>IF(GI_Report!$F$6="All",1,IF(E1662=GI_Report!$F$6,1,0))</f>
        <v>1</v>
      </c>
      <c r="K1662" s="2">
        <f>IF(AND(H1662=1,I1662=1,J1662=1),COUNTIFS($H$2:H1662,1,$I$2:I1662,1,$J$2:J1662,1),"")</f>
        <v>262</v>
      </c>
    </row>
    <row r="1663" spans="1:11" ht="14.5" x14ac:dyDescent="0.35">
      <c r="A1663" s="2" t="s">
        <v>3723</v>
      </c>
      <c r="B1663" s="5">
        <v>46153</v>
      </c>
      <c r="C1663" s="2" t="s">
        <v>1985</v>
      </c>
      <c r="D1663" s="2" t="s">
        <v>122</v>
      </c>
      <c r="E1663" s="3" t="s">
        <v>123</v>
      </c>
      <c r="F1663" s="2">
        <v>36</v>
      </c>
      <c r="G1663" s="2" t="s">
        <v>121</v>
      </c>
      <c r="H1663" s="2">
        <f>IF(AND(B1663&gt;=GI_Report!$C$4,B1663&lt;=GI_Report!$E$4),1,0)</f>
        <v>0</v>
      </c>
      <c r="I1663" s="2">
        <f>IF(GI_Report!$C$6="All",1,IF(C1663=GI_Report!$C$6,1,0))</f>
        <v>1</v>
      </c>
      <c r="J1663" s="2">
        <f>IF(GI_Report!$F$6="All",1,IF(E1663=GI_Report!$F$6,1,0))</f>
        <v>1</v>
      </c>
      <c r="K1663" s="2" t="str">
        <f>IF(AND(H1663=1,I1663=1,J1663=1),COUNTIFS($H$2:H1663,1,$I$2:I1663,1,$J$2:J1663,1),"")</f>
        <v/>
      </c>
    </row>
    <row r="1664" spans="1:11" ht="14.5" x14ac:dyDescent="0.35">
      <c r="A1664" s="2" t="s">
        <v>3724</v>
      </c>
      <c r="B1664" s="5">
        <v>46164</v>
      </c>
      <c r="C1664" s="2" t="s">
        <v>2319</v>
      </c>
      <c r="D1664" s="2" t="s">
        <v>93</v>
      </c>
      <c r="E1664" s="3" t="s">
        <v>94</v>
      </c>
      <c r="F1664" s="2">
        <v>12</v>
      </c>
      <c r="G1664" s="2" t="s">
        <v>15</v>
      </c>
      <c r="H1664" s="2">
        <f>IF(AND(B1664&gt;=GI_Report!$C$4,B1664&lt;=GI_Report!$E$4),1,0)</f>
        <v>0</v>
      </c>
      <c r="I1664" s="2">
        <f>IF(GI_Report!$C$6="All",1,IF(C1664=GI_Report!$C$6,1,0))</f>
        <v>1</v>
      </c>
      <c r="J1664" s="2">
        <f>IF(GI_Report!$F$6="All",1,IF(E1664=GI_Report!$F$6,1,0))</f>
        <v>1</v>
      </c>
      <c r="K1664" s="2" t="str">
        <f>IF(AND(H1664=1,I1664=1,J1664=1),COUNTIFS($H$2:H1664,1,$I$2:I1664,1,$J$2:J1664,1),"")</f>
        <v/>
      </c>
    </row>
    <row r="1665" spans="1:11" ht="14.5" x14ac:dyDescent="0.35">
      <c r="A1665" s="2" t="s">
        <v>3725</v>
      </c>
      <c r="B1665" s="5">
        <v>46069</v>
      </c>
      <c r="C1665" s="2" t="s">
        <v>2018</v>
      </c>
      <c r="D1665" s="2" t="s">
        <v>357</v>
      </c>
      <c r="E1665" s="3" t="s">
        <v>358</v>
      </c>
      <c r="F1665" s="2">
        <v>20</v>
      </c>
      <c r="G1665" s="2" t="s">
        <v>15</v>
      </c>
      <c r="H1665" s="2">
        <f>IF(AND(B1665&gt;=GI_Report!$C$4,B1665&lt;=GI_Report!$E$4),1,0)</f>
        <v>1</v>
      </c>
      <c r="I1665" s="2">
        <f>IF(GI_Report!$C$6="All",1,IF(C1665=GI_Report!$C$6,1,0))</f>
        <v>1</v>
      </c>
      <c r="J1665" s="2">
        <f>IF(GI_Report!$F$6="All",1,IF(E1665=GI_Report!$F$6,1,0))</f>
        <v>1</v>
      </c>
      <c r="K1665" s="2">
        <f>IF(AND(H1665=1,I1665=1,J1665=1),COUNTIFS($H$2:H1665,1,$I$2:I1665,1,$J$2:J1665,1),"")</f>
        <v>263</v>
      </c>
    </row>
    <row r="1666" spans="1:11" ht="14.5" x14ac:dyDescent="0.35">
      <c r="A1666" s="2" t="s">
        <v>3726</v>
      </c>
      <c r="B1666" s="5">
        <v>46096</v>
      </c>
      <c r="C1666" s="2" t="s">
        <v>2158</v>
      </c>
      <c r="D1666" s="2" t="s">
        <v>383</v>
      </c>
      <c r="E1666" s="3" t="s">
        <v>384</v>
      </c>
      <c r="F1666" s="2">
        <v>60</v>
      </c>
      <c r="G1666" s="2" t="s">
        <v>121</v>
      </c>
      <c r="H1666" s="2">
        <f>IF(AND(B1666&gt;=GI_Report!$C$4,B1666&lt;=GI_Report!$E$4),1,0)</f>
        <v>0</v>
      </c>
      <c r="I1666" s="2">
        <f>IF(GI_Report!$C$6="All",1,IF(C1666=GI_Report!$C$6,1,0))</f>
        <v>1</v>
      </c>
      <c r="J1666" s="2">
        <f>IF(GI_Report!$F$6="All",1,IF(E1666=GI_Report!$F$6,1,0))</f>
        <v>1</v>
      </c>
      <c r="K1666" s="2" t="str">
        <f>IF(AND(H1666=1,I1666=1,J1666=1),COUNTIFS($H$2:H1666,1,$I$2:I1666,1,$J$2:J1666,1),"")</f>
        <v/>
      </c>
    </row>
    <row r="1667" spans="1:11" ht="14.5" x14ac:dyDescent="0.35">
      <c r="A1667" s="2" t="s">
        <v>3727</v>
      </c>
      <c r="B1667" s="5">
        <v>46162</v>
      </c>
      <c r="C1667" s="2" t="s">
        <v>1987</v>
      </c>
      <c r="D1667" s="2" t="s">
        <v>184</v>
      </c>
      <c r="E1667" s="3" t="s">
        <v>185</v>
      </c>
      <c r="F1667" s="2">
        <v>5</v>
      </c>
      <c r="G1667" s="2" t="s">
        <v>121</v>
      </c>
      <c r="H1667" s="2">
        <f>IF(AND(B1667&gt;=GI_Report!$C$4,B1667&lt;=GI_Report!$E$4),1,0)</f>
        <v>0</v>
      </c>
      <c r="I1667" s="2">
        <f>IF(GI_Report!$C$6="All",1,IF(C1667=GI_Report!$C$6,1,0))</f>
        <v>1</v>
      </c>
      <c r="J1667" s="2">
        <f>IF(GI_Report!$F$6="All",1,IF(E1667=GI_Report!$F$6,1,0))</f>
        <v>1</v>
      </c>
      <c r="K1667" s="2" t="str">
        <f>IF(AND(H1667=1,I1667=1,J1667=1),COUNTIFS($H$2:H1667,1,$I$2:I1667,1,$J$2:J1667,1),"")</f>
        <v/>
      </c>
    </row>
    <row r="1668" spans="1:11" ht="14.5" x14ac:dyDescent="0.35">
      <c r="A1668" s="2" t="s">
        <v>3728</v>
      </c>
      <c r="B1668" s="5">
        <v>46185</v>
      </c>
      <c r="C1668" s="2" t="s">
        <v>1991</v>
      </c>
      <c r="D1668" s="2" t="s">
        <v>93</v>
      </c>
      <c r="E1668" s="3" t="s">
        <v>94</v>
      </c>
      <c r="F1668" s="2">
        <v>5</v>
      </c>
      <c r="G1668" s="2" t="s">
        <v>15</v>
      </c>
      <c r="H1668" s="2">
        <f>IF(AND(B1668&gt;=GI_Report!$C$4,B1668&lt;=GI_Report!$E$4),1,0)</f>
        <v>0</v>
      </c>
      <c r="I1668" s="2">
        <f>IF(GI_Report!$C$6="All",1,IF(C1668=GI_Report!$C$6,1,0))</f>
        <v>1</v>
      </c>
      <c r="J1668" s="2">
        <f>IF(GI_Report!$F$6="All",1,IF(E1668=GI_Report!$F$6,1,0))</f>
        <v>1</v>
      </c>
      <c r="K1668" s="2" t="str">
        <f>IF(AND(H1668=1,I1668=1,J1668=1),COUNTIFS($H$2:H1668,1,$I$2:I1668,1,$J$2:J1668,1),"")</f>
        <v/>
      </c>
    </row>
    <row r="1669" spans="1:11" ht="14.5" x14ac:dyDescent="0.35">
      <c r="A1669" s="2" t="s">
        <v>3729</v>
      </c>
      <c r="B1669" s="5">
        <v>46136</v>
      </c>
      <c r="C1669" s="2" t="s">
        <v>2148</v>
      </c>
      <c r="D1669" s="2" t="s">
        <v>367</v>
      </c>
      <c r="E1669" s="3" t="s">
        <v>368</v>
      </c>
      <c r="F1669" s="2">
        <v>24</v>
      </c>
      <c r="G1669" s="2" t="s">
        <v>15</v>
      </c>
      <c r="H1669" s="2">
        <f>IF(AND(B1669&gt;=GI_Report!$C$4,B1669&lt;=GI_Report!$E$4),1,0)</f>
        <v>0</v>
      </c>
      <c r="I1669" s="2">
        <f>IF(GI_Report!$C$6="All",1,IF(C1669=GI_Report!$C$6,1,0))</f>
        <v>1</v>
      </c>
      <c r="J1669" s="2">
        <f>IF(GI_Report!$F$6="All",1,IF(E1669=GI_Report!$F$6,1,0))</f>
        <v>1</v>
      </c>
      <c r="K1669" s="2" t="str">
        <f>IF(AND(H1669=1,I1669=1,J1669=1),COUNTIFS($H$2:H1669,1,$I$2:I1669,1,$J$2:J1669,1),"")</f>
        <v/>
      </c>
    </row>
    <row r="1670" spans="1:11" ht="14.5" x14ac:dyDescent="0.35">
      <c r="A1670" s="2" t="s">
        <v>3730</v>
      </c>
      <c r="B1670" s="5">
        <v>46060</v>
      </c>
      <c r="C1670" s="2" t="s">
        <v>2047</v>
      </c>
      <c r="D1670" s="2" t="s">
        <v>186</v>
      </c>
      <c r="E1670" s="3" t="s">
        <v>187</v>
      </c>
      <c r="F1670" s="2">
        <v>36</v>
      </c>
      <c r="G1670" s="2" t="s">
        <v>121</v>
      </c>
      <c r="H1670" s="2">
        <f>IF(AND(B1670&gt;=GI_Report!$C$4,B1670&lt;=GI_Report!$E$4),1,0)</f>
        <v>1</v>
      </c>
      <c r="I1670" s="2">
        <f>IF(GI_Report!$C$6="All",1,IF(C1670=GI_Report!$C$6,1,0))</f>
        <v>1</v>
      </c>
      <c r="J1670" s="2">
        <f>IF(GI_Report!$F$6="All",1,IF(E1670=GI_Report!$F$6,1,0))</f>
        <v>1</v>
      </c>
      <c r="K1670" s="2">
        <f>IF(AND(H1670=1,I1670=1,J1670=1),COUNTIFS($H$2:H1670,1,$I$2:I1670,1,$J$2:J1670,1),"")</f>
        <v>264</v>
      </c>
    </row>
    <row r="1671" spans="1:11" ht="14.5" x14ac:dyDescent="0.35">
      <c r="A1671" s="2" t="s">
        <v>3731</v>
      </c>
      <c r="B1671" s="5">
        <v>46141</v>
      </c>
      <c r="C1671" s="2" t="s">
        <v>2346</v>
      </c>
      <c r="D1671" s="2" t="s">
        <v>166</v>
      </c>
      <c r="E1671" s="3" t="s">
        <v>167</v>
      </c>
      <c r="F1671" s="2">
        <v>48</v>
      </c>
      <c r="G1671" s="2" t="s">
        <v>121</v>
      </c>
      <c r="H1671" s="2">
        <f>IF(AND(B1671&gt;=GI_Report!$C$4,B1671&lt;=GI_Report!$E$4),1,0)</f>
        <v>0</v>
      </c>
      <c r="I1671" s="2">
        <f>IF(GI_Report!$C$6="All",1,IF(C1671=GI_Report!$C$6,1,0))</f>
        <v>1</v>
      </c>
      <c r="J1671" s="2">
        <f>IF(GI_Report!$F$6="All",1,IF(E1671=GI_Report!$F$6,1,0))</f>
        <v>1</v>
      </c>
      <c r="K1671" s="2" t="str">
        <f>IF(AND(H1671=1,I1671=1,J1671=1),COUNTIFS($H$2:H1671,1,$I$2:I1671,1,$J$2:J1671,1),"")</f>
        <v/>
      </c>
    </row>
    <row r="1672" spans="1:11" ht="14.5" x14ac:dyDescent="0.35">
      <c r="A1672" s="2" t="s">
        <v>3732</v>
      </c>
      <c r="B1672" s="5">
        <v>46109</v>
      </c>
      <c r="C1672" s="2" t="s">
        <v>2081</v>
      </c>
      <c r="D1672" s="2" t="s">
        <v>184</v>
      </c>
      <c r="E1672" s="3" t="s">
        <v>185</v>
      </c>
      <c r="F1672" s="2">
        <v>60</v>
      </c>
      <c r="G1672" s="2" t="s">
        <v>121</v>
      </c>
      <c r="H1672" s="2">
        <f>IF(AND(B1672&gt;=GI_Report!$C$4,B1672&lt;=GI_Report!$E$4),1,0)</f>
        <v>0</v>
      </c>
      <c r="I1672" s="2">
        <f>IF(GI_Report!$C$6="All",1,IF(C1672=GI_Report!$C$6,1,0))</f>
        <v>1</v>
      </c>
      <c r="J1672" s="2">
        <f>IF(GI_Report!$F$6="All",1,IF(E1672=GI_Report!$F$6,1,0))</f>
        <v>1</v>
      </c>
      <c r="K1672" s="2" t="str">
        <f>IF(AND(H1672=1,I1672=1,J1672=1),COUNTIFS($H$2:H1672,1,$I$2:I1672,1,$J$2:J1672,1),"")</f>
        <v/>
      </c>
    </row>
    <row r="1673" spans="1:11" ht="14.5" x14ac:dyDescent="0.35">
      <c r="A1673" s="2" t="s">
        <v>3733</v>
      </c>
      <c r="B1673" s="5">
        <v>46031</v>
      </c>
      <c r="C1673" s="2" t="s">
        <v>2218</v>
      </c>
      <c r="D1673" s="2" t="s">
        <v>395</v>
      </c>
      <c r="E1673" s="3" t="s">
        <v>396</v>
      </c>
      <c r="F1673" s="2">
        <v>5</v>
      </c>
      <c r="G1673" s="2" t="s">
        <v>121</v>
      </c>
      <c r="H1673" s="2">
        <f>IF(AND(B1673&gt;=GI_Report!$C$4,B1673&lt;=GI_Report!$E$4),1,0)</f>
        <v>0</v>
      </c>
      <c r="I1673" s="2">
        <f>IF(GI_Report!$C$6="All",1,IF(C1673=GI_Report!$C$6,1,0))</f>
        <v>1</v>
      </c>
      <c r="J1673" s="2">
        <f>IF(GI_Report!$F$6="All",1,IF(E1673=GI_Report!$F$6,1,0))</f>
        <v>1</v>
      </c>
      <c r="K1673" s="2" t="str">
        <f>IF(AND(H1673=1,I1673=1,J1673=1),COUNTIFS($H$2:H1673,1,$I$2:I1673,1,$J$2:J1673,1),"")</f>
        <v/>
      </c>
    </row>
    <row r="1674" spans="1:11" ht="14.5" x14ac:dyDescent="0.35">
      <c r="A1674" s="2" t="s">
        <v>3734</v>
      </c>
      <c r="B1674" s="5">
        <v>46061</v>
      </c>
      <c r="C1674" s="2" t="s">
        <v>2120</v>
      </c>
      <c r="D1674" s="2" t="s">
        <v>93</v>
      </c>
      <c r="E1674" s="3" t="s">
        <v>94</v>
      </c>
      <c r="F1674" s="2">
        <v>60</v>
      </c>
      <c r="G1674" s="2" t="s">
        <v>15</v>
      </c>
      <c r="H1674" s="2">
        <f>IF(AND(B1674&gt;=GI_Report!$C$4,B1674&lt;=GI_Report!$E$4),1,0)</f>
        <v>1</v>
      </c>
      <c r="I1674" s="2">
        <f>IF(GI_Report!$C$6="All",1,IF(C1674=GI_Report!$C$6,1,0))</f>
        <v>1</v>
      </c>
      <c r="J1674" s="2">
        <f>IF(GI_Report!$F$6="All",1,IF(E1674=GI_Report!$F$6,1,0))</f>
        <v>1</v>
      </c>
      <c r="K1674" s="2">
        <f>IF(AND(H1674=1,I1674=1,J1674=1),COUNTIFS($H$2:H1674,1,$I$2:I1674,1,$J$2:J1674,1),"")</f>
        <v>265</v>
      </c>
    </row>
    <row r="1675" spans="1:11" ht="14.5" x14ac:dyDescent="0.35">
      <c r="A1675" s="2" t="s">
        <v>3735</v>
      </c>
      <c r="B1675" s="5">
        <v>46093</v>
      </c>
      <c r="C1675" s="2" t="s">
        <v>2179</v>
      </c>
      <c r="D1675" s="2" t="s">
        <v>237</v>
      </c>
      <c r="E1675" s="3" t="s">
        <v>238</v>
      </c>
      <c r="F1675" s="2">
        <v>24</v>
      </c>
      <c r="G1675" s="2" t="s">
        <v>121</v>
      </c>
      <c r="H1675" s="2">
        <f>IF(AND(B1675&gt;=GI_Report!$C$4,B1675&lt;=GI_Report!$E$4),1,0)</f>
        <v>0</v>
      </c>
      <c r="I1675" s="2">
        <f>IF(GI_Report!$C$6="All",1,IF(C1675=GI_Report!$C$6,1,0))</f>
        <v>1</v>
      </c>
      <c r="J1675" s="2">
        <f>IF(GI_Report!$F$6="All",1,IF(E1675=GI_Report!$F$6,1,0))</f>
        <v>1</v>
      </c>
      <c r="K1675" s="2" t="str">
        <f>IF(AND(H1675=1,I1675=1,J1675=1),COUNTIFS($H$2:H1675,1,$I$2:I1675,1,$J$2:J1675,1),"")</f>
        <v/>
      </c>
    </row>
    <row r="1676" spans="1:11" ht="14.5" x14ac:dyDescent="0.35">
      <c r="A1676" s="2" t="s">
        <v>3736</v>
      </c>
      <c r="B1676" s="5">
        <v>46055</v>
      </c>
      <c r="C1676" s="2" t="s">
        <v>1989</v>
      </c>
      <c r="D1676" s="2" t="s">
        <v>411</v>
      </c>
      <c r="E1676" s="3" t="s">
        <v>412</v>
      </c>
      <c r="F1676" s="2">
        <v>24</v>
      </c>
      <c r="G1676" s="2" t="s">
        <v>121</v>
      </c>
      <c r="H1676" s="2">
        <f>IF(AND(B1676&gt;=GI_Report!$C$4,B1676&lt;=GI_Report!$E$4),1,0)</f>
        <v>1</v>
      </c>
      <c r="I1676" s="2">
        <f>IF(GI_Report!$C$6="All",1,IF(C1676=GI_Report!$C$6,1,0))</f>
        <v>1</v>
      </c>
      <c r="J1676" s="2">
        <f>IF(GI_Report!$F$6="All",1,IF(E1676=GI_Report!$F$6,1,0))</f>
        <v>1</v>
      </c>
      <c r="K1676" s="2">
        <f>IF(AND(H1676=1,I1676=1,J1676=1),COUNTIFS($H$2:H1676,1,$I$2:I1676,1,$J$2:J1676,1),"")</f>
        <v>266</v>
      </c>
    </row>
    <row r="1677" spans="1:11" ht="14.5" x14ac:dyDescent="0.35">
      <c r="A1677" s="2" t="s">
        <v>3737</v>
      </c>
      <c r="B1677" s="5">
        <v>46035</v>
      </c>
      <c r="C1677" s="2" t="s">
        <v>2218</v>
      </c>
      <c r="D1677" s="2" t="s">
        <v>427</v>
      </c>
      <c r="E1677" s="3" t="s">
        <v>428</v>
      </c>
      <c r="F1677" s="2">
        <v>30</v>
      </c>
      <c r="G1677" s="2" t="s">
        <v>121</v>
      </c>
      <c r="H1677" s="2">
        <f>IF(AND(B1677&gt;=GI_Report!$C$4,B1677&lt;=GI_Report!$E$4),1,0)</f>
        <v>0</v>
      </c>
      <c r="I1677" s="2">
        <f>IF(GI_Report!$C$6="All",1,IF(C1677=GI_Report!$C$6,1,0))</f>
        <v>1</v>
      </c>
      <c r="J1677" s="2">
        <f>IF(GI_Report!$F$6="All",1,IF(E1677=GI_Report!$F$6,1,0))</f>
        <v>1</v>
      </c>
      <c r="K1677" s="2" t="str">
        <f>IF(AND(H1677=1,I1677=1,J1677=1),COUNTIFS($H$2:H1677,1,$I$2:I1677,1,$J$2:J1677,1),"")</f>
        <v/>
      </c>
    </row>
    <row r="1678" spans="1:11" ht="14.5" x14ac:dyDescent="0.35">
      <c r="A1678" s="2" t="s">
        <v>3738</v>
      </c>
      <c r="B1678" s="5">
        <v>46042</v>
      </c>
      <c r="C1678" s="2" t="s">
        <v>2168</v>
      </c>
      <c r="D1678" s="2" t="s">
        <v>458</v>
      </c>
      <c r="E1678" s="3" t="s">
        <v>459</v>
      </c>
      <c r="F1678" s="2">
        <v>10</v>
      </c>
      <c r="G1678" s="2" t="s">
        <v>121</v>
      </c>
      <c r="H1678" s="2">
        <f>IF(AND(B1678&gt;=GI_Report!$C$4,B1678&lt;=GI_Report!$E$4),1,0)</f>
        <v>0</v>
      </c>
      <c r="I1678" s="2">
        <f>IF(GI_Report!$C$6="All",1,IF(C1678=GI_Report!$C$6,1,0))</f>
        <v>1</v>
      </c>
      <c r="J1678" s="2">
        <f>IF(GI_Report!$F$6="All",1,IF(E1678=GI_Report!$F$6,1,0))</f>
        <v>1</v>
      </c>
      <c r="K1678" s="2" t="str">
        <f>IF(AND(H1678=1,I1678=1,J1678=1),COUNTIFS($H$2:H1678,1,$I$2:I1678,1,$J$2:J1678,1),"")</f>
        <v/>
      </c>
    </row>
    <row r="1679" spans="1:11" ht="14.5" x14ac:dyDescent="0.35">
      <c r="A1679" s="2" t="s">
        <v>3739</v>
      </c>
      <c r="B1679" s="5">
        <v>46037</v>
      </c>
      <c r="C1679" s="2" t="s">
        <v>2179</v>
      </c>
      <c r="D1679" s="2" t="s">
        <v>141</v>
      </c>
      <c r="E1679" s="3" t="s">
        <v>142</v>
      </c>
      <c r="F1679" s="2">
        <v>15</v>
      </c>
      <c r="G1679" s="2" t="s">
        <v>121</v>
      </c>
      <c r="H1679" s="2">
        <f>IF(AND(B1679&gt;=GI_Report!$C$4,B1679&lt;=GI_Report!$E$4),1,0)</f>
        <v>0</v>
      </c>
      <c r="I1679" s="2">
        <f>IF(GI_Report!$C$6="All",1,IF(C1679=GI_Report!$C$6,1,0))</f>
        <v>1</v>
      </c>
      <c r="J1679" s="2">
        <f>IF(GI_Report!$F$6="All",1,IF(E1679=GI_Report!$F$6,1,0))</f>
        <v>1</v>
      </c>
      <c r="K1679" s="2" t="str">
        <f>IF(AND(H1679=1,I1679=1,J1679=1),COUNTIFS($H$2:H1679,1,$I$2:I1679,1,$J$2:J1679,1),"")</f>
        <v/>
      </c>
    </row>
    <row r="1680" spans="1:11" ht="14.5" x14ac:dyDescent="0.35">
      <c r="A1680" s="2" t="s">
        <v>3740</v>
      </c>
      <c r="B1680" s="5">
        <v>46109</v>
      </c>
      <c r="C1680" s="2" t="s">
        <v>2035</v>
      </c>
      <c r="D1680" s="2" t="s">
        <v>134</v>
      </c>
      <c r="E1680" s="3" t="s">
        <v>135</v>
      </c>
      <c r="F1680" s="2">
        <v>10</v>
      </c>
      <c r="G1680" s="2" t="s">
        <v>121</v>
      </c>
      <c r="H1680" s="2">
        <f>IF(AND(B1680&gt;=GI_Report!$C$4,B1680&lt;=GI_Report!$E$4),1,0)</f>
        <v>0</v>
      </c>
      <c r="I1680" s="2">
        <f>IF(GI_Report!$C$6="All",1,IF(C1680=GI_Report!$C$6,1,0))</f>
        <v>1</v>
      </c>
      <c r="J1680" s="2">
        <f>IF(GI_Report!$F$6="All",1,IF(E1680=GI_Report!$F$6,1,0))</f>
        <v>1</v>
      </c>
      <c r="K1680" s="2" t="str">
        <f>IF(AND(H1680=1,I1680=1,J1680=1),COUNTIFS($H$2:H1680,1,$I$2:I1680,1,$J$2:J1680,1),"")</f>
        <v/>
      </c>
    </row>
    <row r="1681" spans="1:11" ht="14.5" x14ac:dyDescent="0.35">
      <c r="A1681" s="2" t="s">
        <v>3741</v>
      </c>
      <c r="B1681" s="5">
        <v>46182</v>
      </c>
      <c r="C1681" s="2" t="s">
        <v>2246</v>
      </c>
      <c r="D1681" s="2" t="s">
        <v>52</v>
      </c>
      <c r="E1681" s="3" t="s">
        <v>53</v>
      </c>
      <c r="F1681" s="2">
        <v>15</v>
      </c>
      <c r="G1681" s="2" t="s">
        <v>15</v>
      </c>
      <c r="H1681" s="2">
        <f>IF(AND(B1681&gt;=GI_Report!$C$4,B1681&lt;=GI_Report!$E$4),1,0)</f>
        <v>0</v>
      </c>
      <c r="I1681" s="2">
        <f>IF(GI_Report!$C$6="All",1,IF(C1681=GI_Report!$C$6,1,0))</f>
        <v>1</v>
      </c>
      <c r="J1681" s="2">
        <f>IF(GI_Report!$F$6="All",1,IF(E1681=GI_Report!$F$6,1,0))</f>
        <v>1</v>
      </c>
      <c r="K1681" s="2" t="str">
        <f>IF(AND(H1681=1,I1681=1,J1681=1),COUNTIFS($H$2:H1681,1,$I$2:I1681,1,$J$2:J1681,1),"")</f>
        <v/>
      </c>
    </row>
    <row r="1682" spans="1:11" ht="14.5" x14ac:dyDescent="0.35">
      <c r="A1682" s="2" t="s">
        <v>3742</v>
      </c>
      <c r="B1682" s="5">
        <v>46027</v>
      </c>
      <c r="C1682" s="2" t="s">
        <v>2029</v>
      </c>
      <c r="D1682" s="2" t="s">
        <v>393</v>
      </c>
      <c r="E1682" s="3" t="s">
        <v>394</v>
      </c>
      <c r="F1682" s="2">
        <v>36</v>
      </c>
      <c r="G1682" s="2" t="s">
        <v>121</v>
      </c>
      <c r="H1682" s="2">
        <f>IF(AND(B1682&gt;=GI_Report!$C$4,B1682&lt;=GI_Report!$E$4),1,0)</f>
        <v>0</v>
      </c>
      <c r="I1682" s="2">
        <f>IF(GI_Report!$C$6="All",1,IF(C1682=GI_Report!$C$6,1,0))</f>
        <v>1</v>
      </c>
      <c r="J1682" s="2">
        <f>IF(GI_Report!$F$6="All",1,IF(E1682=GI_Report!$F$6,1,0))</f>
        <v>1</v>
      </c>
      <c r="K1682" s="2" t="str">
        <f>IF(AND(H1682=1,I1682=1,J1682=1),COUNTIFS($H$2:H1682,1,$I$2:I1682,1,$J$2:J1682,1),"")</f>
        <v/>
      </c>
    </row>
    <row r="1683" spans="1:11" ht="14.5" x14ac:dyDescent="0.35">
      <c r="A1683" s="2" t="s">
        <v>3743</v>
      </c>
      <c r="B1683" s="5">
        <v>46156</v>
      </c>
      <c r="C1683" s="2" t="s">
        <v>2021</v>
      </c>
      <c r="D1683" s="2" t="s">
        <v>268</v>
      </c>
      <c r="E1683" s="3" t="s">
        <v>269</v>
      </c>
      <c r="F1683" s="2">
        <v>12</v>
      </c>
      <c r="G1683" s="2" t="s">
        <v>262</v>
      </c>
      <c r="H1683" s="2">
        <f>IF(AND(B1683&gt;=GI_Report!$C$4,B1683&lt;=GI_Report!$E$4),1,0)</f>
        <v>0</v>
      </c>
      <c r="I1683" s="2">
        <f>IF(GI_Report!$C$6="All",1,IF(C1683=GI_Report!$C$6,1,0))</f>
        <v>1</v>
      </c>
      <c r="J1683" s="2">
        <f>IF(GI_Report!$F$6="All",1,IF(E1683=GI_Report!$F$6,1,0))</f>
        <v>1</v>
      </c>
      <c r="K1683" s="2" t="str">
        <f>IF(AND(H1683=1,I1683=1,J1683=1),COUNTIFS($H$2:H1683,1,$I$2:I1683,1,$J$2:J1683,1),"")</f>
        <v/>
      </c>
    </row>
    <row r="1684" spans="1:11" ht="14.5" x14ac:dyDescent="0.35">
      <c r="A1684" s="2" t="s">
        <v>3744</v>
      </c>
      <c r="B1684" s="5">
        <v>46057</v>
      </c>
      <c r="C1684" s="2" t="s">
        <v>1987</v>
      </c>
      <c r="D1684" s="2" t="s">
        <v>391</v>
      </c>
      <c r="E1684" s="3" t="s">
        <v>392</v>
      </c>
      <c r="F1684" s="2">
        <v>30</v>
      </c>
      <c r="G1684" s="2" t="s">
        <v>121</v>
      </c>
      <c r="H1684" s="2">
        <f>IF(AND(B1684&gt;=GI_Report!$C$4,B1684&lt;=GI_Report!$E$4),1,0)</f>
        <v>1</v>
      </c>
      <c r="I1684" s="2">
        <f>IF(GI_Report!$C$6="All",1,IF(C1684=GI_Report!$C$6,1,0))</f>
        <v>1</v>
      </c>
      <c r="J1684" s="2">
        <f>IF(GI_Report!$F$6="All",1,IF(E1684=GI_Report!$F$6,1,0))</f>
        <v>1</v>
      </c>
      <c r="K1684" s="2">
        <f>IF(AND(H1684=1,I1684=1,J1684=1),COUNTIFS($H$2:H1684,1,$I$2:I1684,1,$J$2:J1684,1),"")</f>
        <v>267</v>
      </c>
    </row>
    <row r="1685" spans="1:11" ht="14.5" x14ac:dyDescent="0.35">
      <c r="A1685" s="2" t="s">
        <v>3745</v>
      </c>
      <c r="B1685" s="5">
        <v>46145</v>
      </c>
      <c r="C1685" s="2" t="s">
        <v>2045</v>
      </c>
      <c r="D1685" s="2" t="s">
        <v>151</v>
      </c>
      <c r="E1685" s="3" t="s">
        <v>152</v>
      </c>
      <c r="F1685" s="2">
        <v>20</v>
      </c>
      <c r="G1685" s="2" t="s">
        <v>121</v>
      </c>
      <c r="H1685" s="2">
        <f>IF(AND(B1685&gt;=GI_Report!$C$4,B1685&lt;=GI_Report!$E$4),1,0)</f>
        <v>0</v>
      </c>
      <c r="I1685" s="2">
        <f>IF(GI_Report!$C$6="All",1,IF(C1685=GI_Report!$C$6,1,0))</f>
        <v>1</v>
      </c>
      <c r="J1685" s="2">
        <f>IF(GI_Report!$F$6="All",1,IF(E1685=GI_Report!$F$6,1,0))</f>
        <v>1</v>
      </c>
      <c r="K1685" s="2" t="str">
        <f>IF(AND(H1685=1,I1685=1,J1685=1),COUNTIFS($H$2:H1685,1,$I$2:I1685,1,$J$2:J1685,1),"")</f>
        <v/>
      </c>
    </row>
    <row r="1686" spans="1:11" ht="14.5" x14ac:dyDescent="0.35">
      <c r="A1686" s="2" t="s">
        <v>3746</v>
      </c>
      <c r="B1686" s="5">
        <v>46124</v>
      </c>
      <c r="C1686" s="2" t="s">
        <v>2257</v>
      </c>
      <c r="D1686" s="2" t="s">
        <v>188</v>
      </c>
      <c r="E1686" s="3" t="s">
        <v>189</v>
      </c>
      <c r="F1686" s="2">
        <v>48</v>
      </c>
      <c r="G1686" s="2" t="s">
        <v>121</v>
      </c>
      <c r="H1686" s="2">
        <f>IF(AND(B1686&gt;=GI_Report!$C$4,B1686&lt;=GI_Report!$E$4),1,0)</f>
        <v>0</v>
      </c>
      <c r="I1686" s="2">
        <f>IF(GI_Report!$C$6="All",1,IF(C1686=GI_Report!$C$6,1,0))</f>
        <v>1</v>
      </c>
      <c r="J1686" s="2">
        <f>IF(GI_Report!$F$6="All",1,IF(E1686=GI_Report!$F$6,1,0))</f>
        <v>1</v>
      </c>
      <c r="K1686" s="2" t="str">
        <f>IF(AND(H1686=1,I1686=1,J1686=1),COUNTIFS($H$2:H1686,1,$I$2:I1686,1,$J$2:J1686,1),"")</f>
        <v/>
      </c>
    </row>
    <row r="1687" spans="1:11" ht="14.5" x14ac:dyDescent="0.35">
      <c r="A1687" s="2" t="s">
        <v>3747</v>
      </c>
      <c r="B1687" s="5">
        <v>46133</v>
      </c>
      <c r="C1687" s="2" t="s">
        <v>2040</v>
      </c>
      <c r="D1687" s="2" t="s">
        <v>341</v>
      </c>
      <c r="E1687" s="3" t="s">
        <v>342</v>
      </c>
      <c r="F1687" s="2">
        <v>60</v>
      </c>
      <c r="G1687" s="2" t="s">
        <v>15</v>
      </c>
      <c r="H1687" s="2">
        <f>IF(AND(B1687&gt;=GI_Report!$C$4,B1687&lt;=GI_Report!$E$4),1,0)</f>
        <v>0</v>
      </c>
      <c r="I1687" s="2">
        <f>IF(GI_Report!$C$6="All",1,IF(C1687=GI_Report!$C$6,1,0))</f>
        <v>1</v>
      </c>
      <c r="J1687" s="2">
        <f>IF(GI_Report!$F$6="All",1,IF(E1687=GI_Report!$F$6,1,0))</f>
        <v>1</v>
      </c>
      <c r="K1687" s="2" t="str">
        <f>IF(AND(H1687=1,I1687=1,J1687=1),COUNTIFS($H$2:H1687,1,$I$2:I1687,1,$J$2:J1687,1),"")</f>
        <v/>
      </c>
    </row>
    <row r="1688" spans="1:11" ht="14.5" x14ac:dyDescent="0.35">
      <c r="A1688" s="2" t="s">
        <v>3748</v>
      </c>
      <c r="B1688" s="5">
        <v>46108</v>
      </c>
      <c r="C1688" s="2" t="s">
        <v>2049</v>
      </c>
      <c r="D1688" s="2" t="s">
        <v>210</v>
      </c>
      <c r="E1688" s="3" t="s">
        <v>211</v>
      </c>
      <c r="F1688" s="2">
        <v>10</v>
      </c>
      <c r="G1688" s="2" t="s">
        <v>121</v>
      </c>
      <c r="H1688" s="2">
        <f>IF(AND(B1688&gt;=GI_Report!$C$4,B1688&lt;=GI_Report!$E$4),1,0)</f>
        <v>0</v>
      </c>
      <c r="I1688" s="2">
        <f>IF(GI_Report!$C$6="All",1,IF(C1688=GI_Report!$C$6,1,0))</f>
        <v>1</v>
      </c>
      <c r="J1688" s="2">
        <f>IF(GI_Report!$F$6="All",1,IF(E1688=GI_Report!$F$6,1,0))</f>
        <v>1</v>
      </c>
      <c r="K1688" s="2" t="str">
        <f>IF(AND(H1688=1,I1688=1,J1688=1),COUNTIFS($H$2:H1688,1,$I$2:I1688,1,$J$2:J1688,1),"")</f>
        <v/>
      </c>
    </row>
    <row r="1689" spans="1:11" ht="14.5" x14ac:dyDescent="0.35">
      <c r="A1689" s="2" t="s">
        <v>3749</v>
      </c>
      <c r="B1689" s="5">
        <v>46118</v>
      </c>
      <c r="C1689" s="2" t="s">
        <v>2014</v>
      </c>
      <c r="D1689" s="2" t="s">
        <v>452</v>
      </c>
      <c r="E1689" s="3" t="s">
        <v>453</v>
      </c>
      <c r="F1689" s="2">
        <v>30</v>
      </c>
      <c r="G1689" s="2" t="s">
        <v>121</v>
      </c>
      <c r="H1689" s="2">
        <f>IF(AND(B1689&gt;=GI_Report!$C$4,B1689&lt;=GI_Report!$E$4),1,0)</f>
        <v>0</v>
      </c>
      <c r="I1689" s="2">
        <f>IF(GI_Report!$C$6="All",1,IF(C1689=GI_Report!$C$6,1,0))</f>
        <v>1</v>
      </c>
      <c r="J1689" s="2">
        <f>IF(GI_Report!$F$6="All",1,IF(E1689=GI_Report!$F$6,1,0))</f>
        <v>1</v>
      </c>
      <c r="K1689" s="2" t="str">
        <f>IF(AND(H1689=1,I1689=1,J1689=1),COUNTIFS($H$2:H1689,1,$I$2:I1689,1,$J$2:J1689,1),"")</f>
        <v/>
      </c>
    </row>
    <row r="1690" spans="1:11" ht="14.5" x14ac:dyDescent="0.35">
      <c r="A1690" s="2" t="s">
        <v>3750</v>
      </c>
      <c r="B1690" s="5">
        <v>46038</v>
      </c>
      <c r="C1690" s="2" t="s">
        <v>2067</v>
      </c>
      <c r="D1690" s="2" t="s">
        <v>421</v>
      </c>
      <c r="E1690" s="3" t="s">
        <v>422</v>
      </c>
      <c r="F1690" s="2">
        <v>10</v>
      </c>
      <c r="G1690" s="2" t="s">
        <v>121</v>
      </c>
      <c r="H1690" s="2">
        <f>IF(AND(B1690&gt;=GI_Report!$C$4,B1690&lt;=GI_Report!$E$4),1,0)</f>
        <v>0</v>
      </c>
      <c r="I1690" s="2">
        <f>IF(GI_Report!$C$6="All",1,IF(C1690=GI_Report!$C$6,1,0))</f>
        <v>1</v>
      </c>
      <c r="J1690" s="2">
        <f>IF(GI_Report!$F$6="All",1,IF(E1690=GI_Report!$F$6,1,0))</f>
        <v>1</v>
      </c>
      <c r="K1690" s="2" t="str">
        <f>IF(AND(H1690=1,I1690=1,J1690=1),COUNTIFS($H$2:H1690,1,$I$2:I1690,1,$J$2:J1690,1),"")</f>
        <v/>
      </c>
    </row>
    <row r="1691" spans="1:11" ht="14.5" x14ac:dyDescent="0.35">
      <c r="A1691" s="2" t="s">
        <v>3751</v>
      </c>
      <c r="B1691" s="5">
        <v>46137</v>
      </c>
      <c r="C1691" s="2" t="s">
        <v>2099</v>
      </c>
      <c r="D1691" s="2" t="s">
        <v>72</v>
      </c>
      <c r="E1691" s="3" t="s">
        <v>73</v>
      </c>
      <c r="F1691" s="2">
        <v>24</v>
      </c>
      <c r="G1691" s="2" t="s">
        <v>15</v>
      </c>
      <c r="H1691" s="2">
        <f>IF(AND(B1691&gt;=GI_Report!$C$4,B1691&lt;=GI_Report!$E$4),1,0)</f>
        <v>0</v>
      </c>
      <c r="I1691" s="2">
        <f>IF(GI_Report!$C$6="All",1,IF(C1691=GI_Report!$C$6,1,0))</f>
        <v>1</v>
      </c>
      <c r="J1691" s="2">
        <f>IF(GI_Report!$F$6="All",1,IF(E1691=GI_Report!$F$6,1,0))</f>
        <v>1</v>
      </c>
      <c r="K1691" s="2" t="str">
        <f>IF(AND(H1691=1,I1691=1,J1691=1),COUNTIFS($H$2:H1691,1,$I$2:I1691,1,$J$2:J1691,1),"")</f>
        <v/>
      </c>
    </row>
    <row r="1692" spans="1:11" ht="14.5" x14ac:dyDescent="0.35">
      <c r="A1692" s="2" t="s">
        <v>3752</v>
      </c>
      <c r="B1692" s="5">
        <v>46192</v>
      </c>
      <c r="C1692" s="2" t="s">
        <v>2308</v>
      </c>
      <c r="D1692" s="2" t="s">
        <v>82</v>
      </c>
      <c r="E1692" s="3" t="s">
        <v>83</v>
      </c>
      <c r="F1692" s="2">
        <v>10</v>
      </c>
      <c r="G1692" s="2" t="s">
        <v>15</v>
      </c>
      <c r="H1692" s="2">
        <f>IF(AND(B1692&gt;=GI_Report!$C$4,B1692&lt;=GI_Report!$E$4),1,0)</f>
        <v>0</v>
      </c>
      <c r="I1692" s="2">
        <f>IF(GI_Report!$C$6="All",1,IF(C1692=GI_Report!$C$6,1,0))</f>
        <v>1</v>
      </c>
      <c r="J1692" s="2">
        <f>IF(GI_Report!$F$6="All",1,IF(E1692=GI_Report!$F$6,1,0))</f>
        <v>1</v>
      </c>
      <c r="K1692" s="2" t="str">
        <f>IF(AND(H1692=1,I1692=1,J1692=1),COUNTIFS($H$2:H1692,1,$I$2:I1692,1,$J$2:J1692,1),"")</f>
        <v/>
      </c>
    </row>
    <row r="1693" spans="1:11" ht="14.5" x14ac:dyDescent="0.35">
      <c r="A1693" s="2" t="s">
        <v>3753</v>
      </c>
      <c r="B1693" s="5">
        <v>46049</v>
      </c>
      <c r="C1693" s="2" t="s">
        <v>2089</v>
      </c>
      <c r="D1693" s="2" t="s">
        <v>446</v>
      </c>
      <c r="E1693" s="3" t="s">
        <v>447</v>
      </c>
      <c r="F1693" s="2">
        <v>15</v>
      </c>
      <c r="G1693" s="2" t="s">
        <v>121</v>
      </c>
      <c r="H1693" s="2">
        <f>IF(AND(B1693&gt;=GI_Report!$C$4,B1693&lt;=GI_Report!$E$4),1,0)</f>
        <v>0</v>
      </c>
      <c r="I1693" s="2">
        <f>IF(GI_Report!$C$6="All",1,IF(C1693=GI_Report!$C$6,1,0))</f>
        <v>1</v>
      </c>
      <c r="J1693" s="2">
        <f>IF(GI_Report!$F$6="All",1,IF(E1693=GI_Report!$F$6,1,0))</f>
        <v>1</v>
      </c>
      <c r="K1693" s="2" t="str">
        <f>IF(AND(H1693=1,I1693=1,J1693=1),COUNTIFS($H$2:H1693,1,$I$2:I1693,1,$J$2:J1693,1),"")</f>
        <v/>
      </c>
    </row>
    <row r="1694" spans="1:11" ht="14.5" x14ac:dyDescent="0.35">
      <c r="A1694" s="2" t="s">
        <v>3754</v>
      </c>
      <c r="B1694" s="5">
        <v>46177</v>
      </c>
      <c r="C1694" s="2" t="s">
        <v>2154</v>
      </c>
      <c r="D1694" s="2" t="s">
        <v>106</v>
      </c>
      <c r="E1694" s="3" t="s">
        <v>107</v>
      </c>
      <c r="F1694" s="2">
        <v>48</v>
      </c>
      <c r="G1694" s="2" t="s">
        <v>15</v>
      </c>
      <c r="H1694" s="2">
        <f>IF(AND(B1694&gt;=GI_Report!$C$4,B1694&lt;=GI_Report!$E$4),1,0)</f>
        <v>0</v>
      </c>
      <c r="I1694" s="2">
        <f>IF(GI_Report!$C$6="All",1,IF(C1694=GI_Report!$C$6,1,0))</f>
        <v>1</v>
      </c>
      <c r="J1694" s="2">
        <f>IF(GI_Report!$F$6="All",1,IF(E1694=GI_Report!$F$6,1,0))</f>
        <v>1</v>
      </c>
      <c r="K1694" s="2" t="str">
        <f>IF(AND(H1694=1,I1694=1,J1694=1),COUNTIFS($H$2:H1694,1,$I$2:I1694,1,$J$2:J1694,1),"")</f>
        <v/>
      </c>
    </row>
    <row r="1695" spans="1:11" ht="14.5" x14ac:dyDescent="0.35">
      <c r="A1695" s="2" t="s">
        <v>3755</v>
      </c>
      <c r="B1695" s="5">
        <v>46193</v>
      </c>
      <c r="C1695" s="2" t="s">
        <v>2171</v>
      </c>
      <c r="D1695" s="2" t="s">
        <v>303</v>
      </c>
      <c r="E1695" s="3" t="s">
        <v>304</v>
      </c>
      <c r="F1695" s="2">
        <v>5</v>
      </c>
      <c r="G1695" s="2" t="s">
        <v>15</v>
      </c>
      <c r="H1695" s="2">
        <f>IF(AND(B1695&gt;=GI_Report!$C$4,B1695&lt;=GI_Report!$E$4),1,0)</f>
        <v>0</v>
      </c>
      <c r="I1695" s="2">
        <f>IF(GI_Report!$C$6="All",1,IF(C1695=GI_Report!$C$6,1,0))</f>
        <v>1</v>
      </c>
      <c r="J1695" s="2">
        <f>IF(GI_Report!$F$6="All",1,IF(E1695=GI_Report!$F$6,1,0))</f>
        <v>1</v>
      </c>
      <c r="K1695" s="2" t="str">
        <f>IF(AND(H1695=1,I1695=1,J1695=1),COUNTIFS($H$2:H1695,1,$I$2:I1695,1,$J$2:J1695,1),"")</f>
        <v/>
      </c>
    </row>
    <row r="1696" spans="1:11" ht="14.5" x14ac:dyDescent="0.35">
      <c r="A1696" s="2" t="s">
        <v>3756</v>
      </c>
      <c r="B1696" s="5">
        <v>46134</v>
      </c>
      <c r="C1696" s="2" t="s">
        <v>2341</v>
      </c>
      <c r="D1696" s="2" t="s">
        <v>391</v>
      </c>
      <c r="E1696" s="3" t="s">
        <v>392</v>
      </c>
      <c r="F1696" s="2">
        <v>5</v>
      </c>
      <c r="G1696" s="2" t="s">
        <v>121</v>
      </c>
      <c r="H1696" s="2">
        <f>IF(AND(B1696&gt;=GI_Report!$C$4,B1696&lt;=GI_Report!$E$4),1,0)</f>
        <v>0</v>
      </c>
      <c r="I1696" s="2">
        <f>IF(GI_Report!$C$6="All",1,IF(C1696=GI_Report!$C$6,1,0))</f>
        <v>1</v>
      </c>
      <c r="J1696" s="2">
        <f>IF(GI_Report!$F$6="All",1,IF(E1696=GI_Report!$F$6,1,0))</f>
        <v>1</v>
      </c>
      <c r="K1696" s="2" t="str">
        <f>IF(AND(H1696=1,I1696=1,J1696=1),COUNTIFS($H$2:H1696,1,$I$2:I1696,1,$J$2:J1696,1),"")</f>
        <v/>
      </c>
    </row>
    <row r="1697" spans="1:11" ht="14.5" x14ac:dyDescent="0.35">
      <c r="A1697" s="2" t="s">
        <v>3757</v>
      </c>
      <c r="B1697" s="5">
        <v>46115</v>
      </c>
      <c r="C1697" s="2" t="s">
        <v>1998</v>
      </c>
      <c r="D1697" s="2" t="s">
        <v>363</v>
      </c>
      <c r="E1697" s="3" t="s">
        <v>364</v>
      </c>
      <c r="F1697" s="2">
        <v>30</v>
      </c>
      <c r="G1697" s="2" t="s">
        <v>15</v>
      </c>
      <c r="H1697" s="2">
        <f>IF(AND(B1697&gt;=GI_Report!$C$4,B1697&lt;=GI_Report!$E$4),1,0)</f>
        <v>0</v>
      </c>
      <c r="I1697" s="2">
        <f>IF(GI_Report!$C$6="All",1,IF(C1697=GI_Report!$C$6,1,0))</f>
        <v>1</v>
      </c>
      <c r="J1697" s="2">
        <f>IF(GI_Report!$F$6="All",1,IF(E1697=GI_Report!$F$6,1,0))</f>
        <v>1</v>
      </c>
      <c r="K1697" s="2" t="str">
        <f>IF(AND(H1697=1,I1697=1,J1697=1),COUNTIFS($H$2:H1697,1,$I$2:I1697,1,$J$2:J1697,1),"")</f>
        <v/>
      </c>
    </row>
    <row r="1698" spans="1:11" ht="14.5" x14ac:dyDescent="0.35">
      <c r="A1698" s="2" t="s">
        <v>3758</v>
      </c>
      <c r="B1698" s="5">
        <v>46116</v>
      </c>
      <c r="C1698" s="2" t="s">
        <v>2005</v>
      </c>
      <c r="D1698" s="2" t="s">
        <v>278</v>
      </c>
      <c r="E1698" s="3" t="s">
        <v>279</v>
      </c>
      <c r="F1698" s="2">
        <v>10</v>
      </c>
      <c r="G1698" s="2" t="s">
        <v>262</v>
      </c>
      <c r="H1698" s="2">
        <f>IF(AND(B1698&gt;=GI_Report!$C$4,B1698&lt;=GI_Report!$E$4),1,0)</f>
        <v>0</v>
      </c>
      <c r="I1698" s="2">
        <f>IF(GI_Report!$C$6="All",1,IF(C1698=GI_Report!$C$6,1,0))</f>
        <v>1</v>
      </c>
      <c r="J1698" s="2">
        <f>IF(GI_Report!$F$6="All",1,IF(E1698=GI_Report!$F$6,1,0))</f>
        <v>1</v>
      </c>
      <c r="K1698" s="2" t="str">
        <f>IF(AND(H1698=1,I1698=1,J1698=1),COUNTIFS($H$2:H1698,1,$I$2:I1698,1,$J$2:J1698,1),"")</f>
        <v/>
      </c>
    </row>
    <row r="1699" spans="1:11" ht="14.5" x14ac:dyDescent="0.35">
      <c r="A1699" s="2" t="s">
        <v>3759</v>
      </c>
      <c r="B1699" s="5">
        <v>46193</v>
      </c>
      <c r="C1699" s="2" t="s">
        <v>2089</v>
      </c>
      <c r="D1699" s="2" t="s">
        <v>444</v>
      </c>
      <c r="E1699" s="3" t="s">
        <v>445</v>
      </c>
      <c r="F1699" s="2">
        <v>60</v>
      </c>
      <c r="G1699" s="2" t="s">
        <v>121</v>
      </c>
      <c r="H1699" s="2">
        <f>IF(AND(B1699&gt;=GI_Report!$C$4,B1699&lt;=GI_Report!$E$4),1,0)</f>
        <v>0</v>
      </c>
      <c r="I1699" s="2">
        <f>IF(GI_Report!$C$6="All",1,IF(C1699=GI_Report!$C$6,1,0))</f>
        <v>1</v>
      </c>
      <c r="J1699" s="2">
        <f>IF(GI_Report!$F$6="All",1,IF(E1699=GI_Report!$F$6,1,0))</f>
        <v>1</v>
      </c>
      <c r="K1699" s="2" t="str">
        <f>IF(AND(H1699=1,I1699=1,J1699=1),COUNTIFS($H$2:H1699,1,$I$2:I1699,1,$J$2:J1699,1),"")</f>
        <v/>
      </c>
    </row>
    <row r="1700" spans="1:11" ht="14.5" x14ac:dyDescent="0.35">
      <c r="A1700" s="2" t="s">
        <v>3760</v>
      </c>
      <c r="B1700" s="5">
        <v>46103</v>
      </c>
      <c r="C1700" s="2" t="s">
        <v>2040</v>
      </c>
      <c r="D1700" s="2" t="s">
        <v>141</v>
      </c>
      <c r="E1700" s="3" t="s">
        <v>142</v>
      </c>
      <c r="F1700" s="2">
        <v>20</v>
      </c>
      <c r="G1700" s="2" t="s">
        <v>121</v>
      </c>
      <c r="H1700" s="2">
        <f>IF(AND(B1700&gt;=GI_Report!$C$4,B1700&lt;=GI_Report!$E$4),1,0)</f>
        <v>0</v>
      </c>
      <c r="I1700" s="2">
        <f>IF(GI_Report!$C$6="All",1,IF(C1700=GI_Report!$C$6,1,0))</f>
        <v>1</v>
      </c>
      <c r="J1700" s="2">
        <f>IF(GI_Report!$F$6="All",1,IF(E1700=GI_Report!$F$6,1,0))</f>
        <v>1</v>
      </c>
      <c r="K1700" s="2" t="str">
        <f>IF(AND(H1700=1,I1700=1,J1700=1),COUNTIFS($H$2:H1700,1,$I$2:I1700,1,$J$2:J1700,1),"")</f>
        <v/>
      </c>
    </row>
    <row r="1701" spans="1:11" ht="14.5" x14ac:dyDescent="0.35">
      <c r="A1701" s="2" t="s">
        <v>3761</v>
      </c>
      <c r="B1701" s="5">
        <v>46031</v>
      </c>
      <c r="C1701" s="2" t="s">
        <v>2062</v>
      </c>
      <c r="D1701" s="2" t="s">
        <v>299</v>
      </c>
      <c r="E1701" s="3" t="s">
        <v>300</v>
      </c>
      <c r="F1701" s="2">
        <v>15</v>
      </c>
      <c r="G1701" s="2" t="s">
        <v>262</v>
      </c>
      <c r="H1701" s="2">
        <f>IF(AND(B1701&gt;=GI_Report!$C$4,B1701&lt;=GI_Report!$E$4),1,0)</f>
        <v>0</v>
      </c>
      <c r="I1701" s="2">
        <f>IF(GI_Report!$C$6="All",1,IF(C1701=GI_Report!$C$6,1,0))</f>
        <v>1</v>
      </c>
      <c r="J1701" s="2">
        <f>IF(GI_Report!$F$6="All",1,IF(E1701=GI_Report!$F$6,1,0))</f>
        <v>1</v>
      </c>
      <c r="K1701" s="2" t="str">
        <f>IF(AND(H1701=1,I1701=1,J1701=1),COUNTIFS($H$2:H1701,1,$I$2:I1701,1,$J$2:J1701,1),"")</f>
        <v/>
      </c>
    </row>
    <row r="1702" spans="1:11" ht="14.5" x14ac:dyDescent="0.35">
      <c r="A1702" s="2" t="s">
        <v>3762</v>
      </c>
      <c r="B1702" s="5">
        <v>46072</v>
      </c>
      <c r="C1702" s="2" t="s">
        <v>2281</v>
      </c>
      <c r="D1702" s="2" t="s">
        <v>198</v>
      </c>
      <c r="E1702" s="3" t="s">
        <v>199</v>
      </c>
      <c r="F1702" s="2">
        <v>5</v>
      </c>
      <c r="G1702" s="2" t="s">
        <v>121</v>
      </c>
      <c r="H1702" s="2">
        <f>IF(AND(B1702&gt;=GI_Report!$C$4,B1702&lt;=GI_Report!$E$4),1,0)</f>
        <v>1</v>
      </c>
      <c r="I1702" s="2">
        <f>IF(GI_Report!$C$6="All",1,IF(C1702=GI_Report!$C$6,1,0))</f>
        <v>1</v>
      </c>
      <c r="J1702" s="2">
        <f>IF(GI_Report!$F$6="All",1,IF(E1702=GI_Report!$F$6,1,0))</f>
        <v>1</v>
      </c>
      <c r="K1702" s="2">
        <f>IF(AND(H1702=1,I1702=1,J1702=1),COUNTIFS($H$2:H1702,1,$I$2:I1702,1,$J$2:J1702,1),"")</f>
        <v>268</v>
      </c>
    </row>
    <row r="1703" spans="1:11" ht="14.5" x14ac:dyDescent="0.35">
      <c r="A1703" s="2" t="s">
        <v>3763</v>
      </c>
      <c r="B1703" s="5">
        <v>46136</v>
      </c>
      <c r="C1703" s="2" t="s">
        <v>2021</v>
      </c>
      <c r="D1703" s="2" t="s">
        <v>284</v>
      </c>
      <c r="E1703" s="3" t="s">
        <v>285</v>
      </c>
      <c r="F1703" s="2">
        <v>5</v>
      </c>
      <c r="G1703" s="2" t="s">
        <v>262</v>
      </c>
      <c r="H1703" s="2">
        <f>IF(AND(B1703&gt;=GI_Report!$C$4,B1703&lt;=GI_Report!$E$4),1,0)</f>
        <v>0</v>
      </c>
      <c r="I1703" s="2">
        <f>IF(GI_Report!$C$6="All",1,IF(C1703=GI_Report!$C$6,1,0))</f>
        <v>1</v>
      </c>
      <c r="J1703" s="2">
        <f>IF(GI_Report!$F$6="All",1,IF(E1703=GI_Report!$F$6,1,0))</f>
        <v>1</v>
      </c>
      <c r="K1703" s="2" t="str">
        <f>IF(AND(H1703=1,I1703=1,J1703=1),COUNTIFS($H$2:H1703,1,$I$2:I1703,1,$J$2:J1703,1),"")</f>
        <v/>
      </c>
    </row>
    <row r="1704" spans="1:11" ht="14.5" x14ac:dyDescent="0.35">
      <c r="A1704" s="2" t="s">
        <v>3764</v>
      </c>
      <c r="B1704" s="5">
        <v>46029</v>
      </c>
      <c r="C1704" s="2" t="s">
        <v>2062</v>
      </c>
      <c r="D1704" s="2" t="s">
        <v>460</v>
      </c>
      <c r="E1704" s="3" t="s">
        <v>461</v>
      </c>
      <c r="F1704" s="2">
        <v>12</v>
      </c>
      <c r="G1704" s="2" t="s">
        <v>121</v>
      </c>
      <c r="H1704" s="2">
        <f>IF(AND(B1704&gt;=GI_Report!$C$4,B1704&lt;=GI_Report!$E$4),1,0)</f>
        <v>0</v>
      </c>
      <c r="I1704" s="2">
        <f>IF(GI_Report!$C$6="All",1,IF(C1704=GI_Report!$C$6,1,0))</f>
        <v>1</v>
      </c>
      <c r="J1704" s="2">
        <f>IF(GI_Report!$F$6="All",1,IF(E1704=GI_Report!$F$6,1,0))</f>
        <v>1</v>
      </c>
      <c r="K1704" s="2" t="str">
        <f>IF(AND(H1704=1,I1704=1,J1704=1),COUNTIFS($H$2:H1704,1,$I$2:I1704,1,$J$2:J1704,1),"")</f>
        <v/>
      </c>
    </row>
    <row r="1705" spans="1:11" ht="14.5" x14ac:dyDescent="0.35">
      <c r="A1705" s="2" t="s">
        <v>3765</v>
      </c>
      <c r="B1705" s="5">
        <v>46034</v>
      </c>
      <c r="C1705" s="2" t="s">
        <v>1998</v>
      </c>
      <c r="D1705" s="2" t="s">
        <v>91</v>
      </c>
      <c r="E1705" s="3" t="s">
        <v>92</v>
      </c>
      <c r="F1705" s="2">
        <v>36</v>
      </c>
      <c r="G1705" s="2" t="s">
        <v>15</v>
      </c>
      <c r="H1705" s="2">
        <f>IF(AND(B1705&gt;=GI_Report!$C$4,B1705&lt;=GI_Report!$E$4),1,0)</f>
        <v>0</v>
      </c>
      <c r="I1705" s="2">
        <f>IF(GI_Report!$C$6="All",1,IF(C1705=GI_Report!$C$6,1,0))</f>
        <v>1</v>
      </c>
      <c r="J1705" s="2">
        <f>IF(GI_Report!$F$6="All",1,IF(E1705=GI_Report!$F$6,1,0))</f>
        <v>1</v>
      </c>
      <c r="K1705" s="2" t="str">
        <f>IF(AND(H1705=1,I1705=1,J1705=1),COUNTIFS($H$2:H1705,1,$I$2:I1705,1,$J$2:J1705,1),"")</f>
        <v/>
      </c>
    </row>
    <row r="1706" spans="1:11" ht="14.5" x14ac:dyDescent="0.35">
      <c r="A1706" s="2" t="s">
        <v>3766</v>
      </c>
      <c r="B1706" s="5">
        <v>46176</v>
      </c>
      <c r="C1706" s="2" t="s">
        <v>2047</v>
      </c>
      <c r="D1706" s="2" t="s">
        <v>286</v>
      </c>
      <c r="E1706" s="3" t="s">
        <v>287</v>
      </c>
      <c r="F1706" s="2">
        <v>12</v>
      </c>
      <c r="G1706" s="2" t="s">
        <v>262</v>
      </c>
      <c r="H1706" s="2">
        <f>IF(AND(B1706&gt;=GI_Report!$C$4,B1706&lt;=GI_Report!$E$4),1,0)</f>
        <v>0</v>
      </c>
      <c r="I1706" s="2">
        <f>IF(GI_Report!$C$6="All",1,IF(C1706=GI_Report!$C$6,1,0))</f>
        <v>1</v>
      </c>
      <c r="J1706" s="2">
        <f>IF(GI_Report!$F$6="All",1,IF(E1706=GI_Report!$F$6,1,0))</f>
        <v>1</v>
      </c>
      <c r="K1706" s="2" t="str">
        <f>IF(AND(H1706=1,I1706=1,J1706=1),COUNTIFS($H$2:H1706,1,$I$2:I1706,1,$J$2:J1706,1),"")</f>
        <v/>
      </c>
    </row>
    <row r="1707" spans="1:11" ht="14.5" x14ac:dyDescent="0.35">
      <c r="A1707" s="2" t="s">
        <v>3767</v>
      </c>
      <c r="B1707" s="5">
        <v>46105</v>
      </c>
      <c r="C1707" s="2" t="s">
        <v>2027</v>
      </c>
      <c r="D1707" s="2" t="s">
        <v>324</v>
      </c>
      <c r="E1707" s="3" t="s">
        <v>325</v>
      </c>
      <c r="F1707" s="2">
        <v>60</v>
      </c>
      <c r="G1707" s="2" t="s">
        <v>15</v>
      </c>
      <c r="H1707" s="2">
        <f>IF(AND(B1707&gt;=GI_Report!$C$4,B1707&lt;=GI_Report!$E$4),1,0)</f>
        <v>0</v>
      </c>
      <c r="I1707" s="2">
        <f>IF(GI_Report!$C$6="All",1,IF(C1707=GI_Report!$C$6,1,0))</f>
        <v>1</v>
      </c>
      <c r="J1707" s="2">
        <f>IF(GI_Report!$F$6="All",1,IF(E1707=GI_Report!$F$6,1,0))</f>
        <v>1</v>
      </c>
      <c r="K1707" s="2" t="str">
        <f>IF(AND(H1707=1,I1707=1,J1707=1),COUNTIFS($H$2:H1707,1,$I$2:I1707,1,$J$2:J1707,1),"")</f>
        <v/>
      </c>
    </row>
    <row r="1708" spans="1:11" ht="14.5" x14ac:dyDescent="0.35">
      <c r="A1708" s="2" t="s">
        <v>3768</v>
      </c>
      <c r="B1708" s="5">
        <v>46050</v>
      </c>
      <c r="C1708" s="2" t="s">
        <v>2281</v>
      </c>
      <c r="D1708" s="2" t="s">
        <v>349</v>
      </c>
      <c r="E1708" s="3" t="s">
        <v>350</v>
      </c>
      <c r="F1708" s="2">
        <v>12</v>
      </c>
      <c r="G1708" s="2" t="s">
        <v>15</v>
      </c>
      <c r="H1708" s="2">
        <f>IF(AND(B1708&gt;=GI_Report!$C$4,B1708&lt;=GI_Report!$E$4),1,0)</f>
        <v>0</v>
      </c>
      <c r="I1708" s="2">
        <f>IF(GI_Report!$C$6="All",1,IF(C1708=GI_Report!$C$6,1,0))</f>
        <v>1</v>
      </c>
      <c r="J1708" s="2">
        <f>IF(GI_Report!$F$6="All",1,IF(E1708=GI_Report!$F$6,1,0))</f>
        <v>1</v>
      </c>
      <c r="K1708" s="2" t="str">
        <f>IF(AND(H1708=1,I1708=1,J1708=1),COUNTIFS($H$2:H1708,1,$I$2:I1708,1,$J$2:J1708,1),"")</f>
        <v/>
      </c>
    </row>
    <row r="1709" spans="1:11" ht="14.5" x14ac:dyDescent="0.35">
      <c r="A1709" s="2" t="s">
        <v>3769</v>
      </c>
      <c r="B1709" s="5">
        <v>46194</v>
      </c>
      <c r="C1709" s="2" t="s">
        <v>2058</v>
      </c>
      <c r="D1709" s="2" t="s">
        <v>375</v>
      </c>
      <c r="E1709" s="3" t="s">
        <v>376</v>
      </c>
      <c r="F1709" s="2">
        <v>30</v>
      </c>
      <c r="G1709" s="2" t="s">
        <v>121</v>
      </c>
      <c r="H1709" s="2">
        <f>IF(AND(B1709&gt;=GI_Report!$C$4,B1709&lt;=GI_Report!$E$4),1,0)</f>
        <v>0</v>
      </c>
      <c r="I1709" s="2">
        <f>IF(GI_Report!$C$6="All",1,IF(C1709=GI_Report!$C$6,1,0))</f>
        <v>1</v>
      </c>
      <c r="J1709" s="2">
        <f>IF(GI_Report!$F$6="All",1,IF(E1709=GI_Report!$F$6,1,0))</f>
        <v>1</v>
      </c>
      <c r="K1709" s="2" t="str">
        <f>IF(AND(H1709=1,I1709=1,J1709=1),COUNTIFS($H$2:H1709,1,$I$2:I1709,1,$J$2:J1709,1),"")</f>
        <v/>
      </c>
    </row>
    <row r="1710" spans="1:11" ht="14.5" x14ac:dyDescent="0.35">
      <c r="A1710" s="2" t="s">
        <v>3770</v>
      </c>
      <c r="B1710" s="5">
        <v>46062</v>
      </c>
      <c r="C1710" s="2" t="s">
        <v>2047</v>
      </c>
      <c r="D1710" s="2" t="s">
        <v>417</v>
      </c>
      <c r="E1710" s="3" t="s">
        <v>418</v>
      </c>
      <c r="F1710" s="2">
        <v>12</v>
      </c>
      <c r="G1710" s="2" t="s">
        <v>121</v>
      </c>
      <c r="H1710" s="2">
        <f>IF(AND(B1710&gt;=GI_Report!$C$4,B1710&lt;=GI_Report!$E$4),1,0)</f>
        <v>1</v>
      </c>
      <c r="I1710" s="2">
        <f>IF(GI_Report!$C$6="All",1,IF(C1710=GI_Report!$C$6,1,0))</f>
        <v>1</v>
      </c>
      <c r="J1710" s="2">
        <f>IF(GI_Report!$F$6="All",1,IF(E1710=GI_Report!$F$6,1,0))</f>
        <v>1</v>
      </c>
      <c r="K1710" s="2">
        <f>IF(AND(H1710=1,I1710=1,J1710=1),COUNTIFS($H$2:H1710,1,$I$2:I1710,1,$J$2:J1710,1),"")</f>
        <v>269</v>
      </c>
    </row>
    <row r="1711" spans="1:11" ht="14.5" x14ac:dyDescent="0.35">
      <c r="A1711" s="2" t="s">
        <v>3771</v>
      </c>
      <c r="B1711" s="5">
        <v>46116</v>
      </c>
      <c r="C1711" s="2" t="s">
        <v>2529</v>
      </c>
      <c r="D1711" s="2" t="s">
        <v>130</v>
      </c>
      <c r="E1711" s="3" t="s">
        <v>131</v>
      </c>
      <c r="F1711" s="2">
        <v>12</v>
      </c>
      <c r="G1711" s="2" t="s">
        <v>121</v>
      </c>
      <c r="H1711" s="2">
        <f>IF(AND(B1711&gt;=GI_Report!$C$4,B1711&lt;=GI_Report!$E$4),1,0)</f>
        <v>0</v>
      </c>
      <c r="I1711" s="2">
        <f>IF(GI_Report!$C$6="All",1,IF(C1711=GI_Report!$C$6,1,0))</f>
        <v>1</v>
      </c>
      <c r="J1711" s="2">
        <f>IF(GI_Report!$F$6="All",1,IF(E1711=GI_Report!$F$6,1,0))</f>
        <v>1</v>
      </c>
      <c r="K1711" s="2" t="str">
        <f>IF(AND(H1711=1,I1711=1,J1711=1),COUNTIFS($H$2:H1711,1,$I$2:I1711,1,$J$2:J1711,1),"")</f>
        <v/>
      </c>
    </row>
    <row r="1712" spans="1:11" ht="14.5" x14ac:dyDescent="0.35">
      <c r="A1712" s="2" t="s">
        <v>3772</v>
      </c>
      <c r="B1712" s="5">
        <v>46149</v>
      </c>
      <c r="C1712" s="2" t="s">
        <v>2158</v>
      </c>
      <c r="D1712" s="2" t="s">
        <v>74</v>
      </c>
      <c r="E1712" s="3" t="s">
        <v>75</v>
      </c>
      <c r="F1712" s="2">
        <v>36</v>
      </c>
      <c r="G1712" s="2" t="s">
        <v>15</v>
      </c>
      <c r="H1712" s="2">
        <f>IF(AND(B1712&gt;=GI_Report!$C$4,B1712&lt;=GI_Report!$E$4),1,0)</f>
        <v>0</v>
      </c>
      <c r="I1712" s="2">
        <f>IF(GI_Report!$C$6="All",1,IF(C1712=GI_Report!$C$6,1,0))</f>
        <v>1</v>
      </c>
      <c r="J1712" s="2">
        <f>IF(GI_Report!$F$6="All",1,IF(E1712=GI_Report!$F$6,1,0))</f>
        <v>1</v>
      </c>
      <c r="K1712" s="2" t="str">
        <f>IF(AND(H1712=1,I1712=1,J1712=1),COUNTIFS($H$2:H1712,1,$I$2:I1712,1,$J$2:J1712,1),"")</f>
        <v/>
      </c>
    </row>
    <row r="1713" spans="1:11" ht="14.5" x14ac:dyDescent="0.35">
      <c r="A1713" s="2" t="s">
        <v>3773</v>
      </c>
      <c r="B1713" s="5">
        <v>46048</v>
      </c>
      <c r="C1713" s="2" t="s">
        <v>2040</v>
      </c>
      <c r="D1713" s="2" t="s">
        <v>177</v>
      </c>
      <c r="E1713" s="3" t="s">
        <v>178</v>
      </c>
      <c r="F1713" s="2">
        <v>20</v>
      </c>
      <c r="G1713" s="2" t="s">
        <v>121</v>
      </c>
      <c r="H1713" s="2">
        <f>IF(AND(B1713&gt;=GI_Report!$C$4,B1713&lt;=GI_Report!$E$4),1,0)</f>
        <v>0</v>
      </c>
      <c r="I1713" s="2">
        <f>IF(GI_Report!$C$6="All",1,IF(C1713=GI_Report!$C$6,1,0))</f>
        <v>1</v>
      </c>
      <c r="J1713" s="2">
        <f>IF(GI_Report!$F$6="All",1,IF(E1713=GI_Report!$F$6,1,0))</f>
        <v>1</v>
      </c>
      <c r="K1713" s="2" t="str">
        <f>IF(AND(H1713=1,I1713=1,J1713=1),COUNTIFS($H$2:H1713,1,$I$2:I1713,1,$J$2:J1713,1),"")</f>
        <v/>
      </c>
    </row>
    <row r="1714" spans="1:11" ht="14.5" x14ac:dyDescent="0.35">
      <c r="A1714" s="2" t="s">
        <v>3774</v>
      </c>
      <c r="B1714" s="5">
        <v>46197</v>
      </c>
      <c r="C1714" s="2" t="s">
        <v>2108</v>
      </c>
      <c r="D1714" s="2" t="s">
        <v>383</v>
      </c>
      <c r="E1714" s="3" t="s">
        <v>384</v>
      </c>
      <c r="F1714" s="2">
        <v>24</v>
      </c>
      <c r="G1714" s="2" t="s">
        <v>121</v>
      </c>
      <c r="H1714" s="2">
        <f>IF(AND(B1714&gt;=GI_Report!$C$4,B1714&lt;=GI_Report!$E$4),1,0)</f>
        <v>0</v>
      </c>
      <c r="I1714" s="2">
        <f>IF(GI_Report!$C$6="All",1,IF(C1714=GI_Report!$C$6,1,0))</f>
        <v>1</v>
      </c>
      <c r="J1714" s="2">
        <f>IF(GI_Report!$F$6="All",1,IF(E1714=GI_Report!$F$6,1,0))</f>
        <v>1</v>
      </c>
      <c r="K1714" s="2" t="str">
        <f>IF(AND(H1714=1,I1714=1,J1714=1),COUNTIFS($H$2:H1714,1,$I$2:I1714,1,$J$2:J1714,1),"")</f>
        <v/>
      </c>
    </row>
    <row r="1715" spans="1:11" ht="14.5" x14ac:dyDescent="0.35">
      <c r="A1715" s="2" t="s">
        <v>3775</v>
      </c>
      <c r="B1715" s="5">
        <v>46141</v>
      </c>
      <c r="C1715" s="2" t="s">
        <v>2037</v>
      </c>
      <c r="D1715" s="2" t="s">
        <v>458</v>
      </c>
      <c r="E1715" s="3" t="s">
        <v>459</v>
      </c>
      <c r="F1715" s="2">
        <v>24</v>
      </c>
      <c r="G1715" s="2" t="s">
        <v>121</v>
      </c>
      <c r="H1715" s="2">
        <f>IF(AND(B1715&gt;=GI_Report!$C$4,B1715&lt;=GI_Report!$E$4),1,0)</f>
        <v>0</v>
      </c>
      <c r="I1715" s="2">
        <f>IF(GI_Report!$C$6="All",1,IF(C1715=GI_Report!$C$6,1,0))</f>
        <v>1</v>
      </c>
      <c r="J1715" s="2">
        <f>IF(GI_Report!$F$6="All",1,IF(E1715=GI_Report!$F$6,1,0))</f>
        <v>1</v>
      </c>
      <c r="K1715" s="2" t="str">
        <f>IF(AND(H1715=1,I1715=1,J1715=1),COUNTIFS($H$2:H1715,1,$I$2:I1715,1,$J$2:J1715,1),"")</f>
        <v/>
      </c>
    </row>
    <row r="1716" spans="1:11" ht="14.5" x14ac:dyDescent="0.35">
      <c r="A1716" s="2" t="s">
        <v>3776</v>
      </c>
      <c r="B1716" s="5">
        <v>46113</v>
      </c>
      <c r="C1716" s="2" t="s">
        <v>2120</v>
      </c>
      <c r="D1716" s="2" t="s">
        <v>431</v>
      </c>
      <c r="E1716" s="3" t="s">
        <v>432</v>
      </c>
      <c r="F1716" s="2">
        <v>24</v>
      </c>
      <c r="G1716" s="2" t="s">
        <v>121</v>
      </c>
      <c r="H1716" s="2">
        <f>IF(AND(B1716&gt;=GI_Report!$C$4,B1716&lt;=GI_Report!$E$4),1,0)</f>
        <v>0</v>
      </c>
      <c r="I1716" s="2">
        <f>IF(GI_Report!$C$6="All",1,IF(C1716=GI_Report!$C$6,1,0))</f>
        <v>1</v>
      </c>
      <c r="J1716" s="2">
        <f>IF(GI_Report!$F$6="All",1,IF(E1716=GI_Report!$F$6,1,0))</f>
        <v>1</v>
      </c>
      <c r="K1716" s="2" t="str">
        <f>IF(AND(H1716=1,I1716=1,J1716=1),COUNTIFS($H$2:H1716,1,$I$2:I1716,1,$J$2:J1716,1),"")</f>
        <v/>
      </c>
    </row>
    <row r="1717" spans="1:11" ht="14.5" x14ac:dyDescent="0.35">
      <c r="A1717" s="2" t="s">
        <v>3777</v>
      </c>
      <c r="B1717" s="5">
        <v>46151</v>
      </c>
      <c r="C1717" s="2" t="s">
        <v>2053</v>
      </c>
      <c r="D1717" s="2" t="s">
        <v>415</v>
      </c>
      <c r="E1717" s="3" t="s">
        <v>416</v>
      </c>
      <c r="F1717" s="2">
        <v>60</v>
      </c>
      <c r="G1717" s="2" t="s">
        <v>121</v>
      </c>
      <c r="H1717" s="2">
        <f>IF(AND(B1717&gt;=GI_Report!$C$4,B1717&lt;=GI_Report!$E$4),1,0)</f>
        <v>0</v>
      </c>
      <c r="I1717" s="2">
        <f>IF(GI_Report!$C$6="All",1,IF(C1717=GI_Report!$C$6,1,0))</f>
        <v>1</v>
      </c>
      <c r="J1717" s="2">
        <f>IF(GI_Report!$F$6="All",1,IF(E1717=GI_Report!$F$6,1,0))</f>
        <v>1</v>
      </c>
      <c r="K1717" s="2" t="str">
        <f>IF(AND(H1717=1,I1717=1,J1717=1),COUNTIFS($H$2:H1717,1,$I$2:I1717,1,$J$2:J1717,1),"")</f>
        <v/>
      </c>
    </row>
    <row r="1718" spans="1:11" ht="14.5" x14ac:dyDescent="0.35">
      <c r="A1718" s="2" t="s">
        <v>3778</v>
      </c>
      <c r="B1718" s="5">
        <v>46143</v>
      </c>
      <c r="C1718" s="2" t="s">
        <v>2047</v>
      </c>
      <c r="D1718" s="2" t="s">
        <v>216</v>
      </c>
      <c r="E1718" s="3" t="s">
        <v>217</v>
      </c>
      <c r="F1718" s="2">
        <v>60</v>
      </c>
      <c r="G1718" s="2" t="s">
        <v>121</v>
      </c>
      <c r="H1718" s="2">
        <f>IF(AND(B1718&gt;=GI_Report!$C$4,B1718&lt;=GI_Report!$E$4),1,0)</f>
        <v>0</v>
      </c>
      <c r="I1718" s="2">
        <f>IF(GI_Report!$C$6="All",1,IF(C1718=GI_Report!$C$6,1,0))</f>
        <v>1</v>
      </c>
      <c r="J1718" s="2">
        <f>IF(GI_Report!$F$6="All",1,IF(E1718=GI_Report!$F$6,1,0))</f>
        <v>1</v>
      </c>
      <c r="K1718" s="2" t="str">
        <f>IF(AND(H1718=1,I1718=1,J1718=1),COUNTIFS($H$2:H1718,1,$I$2:I1718,1,$J$2:J1718,1),"")</f>
        <v/>
      </c>
    </row>
    <row r="1719" spans="1:11" ht="14.5" x14ac:dyDescent="0.35">
      <c r="A1719" s="2" t="s">
        <v>3779</v>
      </c>
      <c r="B1719" s="5">
        <v>46148</v>
      </c>
      <c r="C1719" s="2" t="s">
        <v>2246</v>
      </c>
      <c r="D1719" s="2" t="s">
        <v>353</v>
      </c>
      <c r="E1719" s="3" t="s">
        <v>354</v>
      </c>
      <c r="F1719" s="2">
        <v>5</v>
      </c>
      <c r="G1719" s="2" t="s">
        <v>15</v>
      </c>
      <c r="H1719" s="2">
        <f>IF(AND(B1719&gt;=GI_Report!$C$4,B1719&lt;=GI_Report!$E$4),1,0)</f>
        <v>0</v>
      </c>
      <c r="I1719" s="2">
        <f>IF(GI_Report!$C$6="All",1,IF(C1719=GI_Report!$C$6,1,0))</f>
        <v>1</v>
      </c>
      <c r="J1719" s="2">
        <f>IF(GI_Report!$F$6="All",1,IF(E1719=GI_Report!$F$6,1,0))</f>
        <v>1</v>
      </c>
      <c r="K1719" s="2" t="str">
        <f>IF(AND(H1719=1,I1719=1,J1719=1),COUNTIFS($H$2:H1719,1,$I$2:I1719,1,$J$2:J1719,1),"")</f>
        <v/>
      </c>
    </row>
    <row r="1720" spans="1:11" ht="14.5" x14ac:dyDescent="0.35">
      <c r="A1720" s="2" t="s">
        <v>3780</v>
      </c>
      <c r="B1720" s="5">
        <v>46176</v>
      </c>
      <c r="C1720" s="2" t="s">
        <v>2421</v>
      </c>
      <c r="D1720" s="2" t="s">
        <v>343</v>
      </c>
      <c r="E1720" s="3" t="s">
        <v>344</v>
      </c>
      <c r="F1720" s="2">
        <v>5</v>
      </c>
      <c r="G1720" s="2" t="s">
        <v>15</v>
      </c>
      <c r="H1720" s="2">
        <f>IF(AND(B1720&gt;=GI_Report!$C$4,B1720&lt;=GI_Report!$E$4),1,0)</f>
        <v>0</v>
      </c>
      <c r="I1720" s="2">
        <f>IF(GI_Report!$C$6="All",1,IF(C1720=GI_Report!$C$6,1,0))</f>
        <v>1</v>
      </c>
      <c r="J1720" s="2">
        <f>IF(GI_Report!$F$6="All",1,IF(E1720=GI_Report!$F$6,1,0))</f>
        <v>1</v>
      </c>
      <c r="K1720" s="2" t="str">
        <f>IF(AND(H1720=1,I1720=1,J1720=1),COUNTIFS($H$2:H1720,1,$I$2:I1720,1,$J$2:J1720,1),"")</f>
        <v/>
      </c>
    </row>
    <row r="1721" spans="1:11" ht="14.5" x14ac:dyDescent="0.35">
      <c r="A1721" s="2" t="s">
        <v>3781</v>
      </c>
      <c r="B1721" s="5">
        <v>46107</v>
      </c>
      <c r="C1721" s="2" t="s">
        <v>2014</v>
      </c>
      <c r="D1721" s="2" t="s">
        <v>314</v>
      </c>
      <c r="E1721" s="3" t="s">
        <v>315</v>
      </c>
      <c r="F1721" s="2">
        <v>48</v>
      </c>
      <c r="G1721" s="2" t="s">
        <v>15</v>
      </c>
      <c r="H1721" s="2">
        <f>IF(AND(B1721&gt;=GI_Report!$C$4,B1721&lt;=GI_Report!$E$4),1,0)</f>
        <v>0</v>
      </c>
      <c r="I1721" s="2">
        <f>IF(GI_Report!$C$6="All",1,IF(C1721=GI_Report!$C$6,1,0))</f>
        <v>1</v>
      </c>
      <c r="J1721" s="2">
        <f>IF(GI_Report!$F$6="All",1,IF(E1721=GI_Report!$F$6,1,0))</f>
        <v>1</v>
      </c>
      <c r="K1721" s="2" t="str">
        <f>IF(AND(H1721=1,I1721=1,J1721=1),COUNTIFS($H$2:H1721,1,$I$2:I1721,1,$J$2:J1721,1),"")</f>
        <v/>
      </c>
    </row>
    <row r="1722" spans="1:11" ht="14.5" x14ac:dyDescent="0.35">
      <c r="A1722" s="2" t="s">
        <v>3782</v>
      </c>
      <c r="B1722" s="5">
        <v>46072</v>
      </c>
      <c r="C1722" s="2" t="s">
        <v>2421</v>
      </c>
      <c r="D1722" s="2" t="s">
        <v>159</v>
      </c>
      <c r="E1722" s="3" t="s">
        <v>160</v>
      </c>
      <c r="F1722" s="2">
        <v>60</v>
      </c>
      <c r="G1722" s="2" t="s">
        <v>121</v>
      </c>
      <c r="H1722" s="2">
        <f>IF(AND(B1722&gt;=GI_Report!$C$4,B1722&lt;=GI_Report!$E$4),1,0)</f>
        <v>1</v>
      </c>
      <c r="I1722" s="2">
        <f>IF(GI_Report!$C$6="All",1,IF(C1722=GI_Report!$C$6,1,0))</f>
        <v>1</v>
      </c>
      <c r="J1722" s="2">
        <f>IF(GI_Report!$F$6="All",1,IF(E1722=GI_Report!$F$6,1,0))</f>
        <v>1</v>
      </c>
      <c r="K1722" s="2">
        <f>IF(AND(H1722=1,I1722=1,J1722=1),COUNTIFS($H$2:H1722,1,$I$2:I1722,1,$J$2:J1722,1),"")</f>
        <v>270</v>
      </c>
    </row>
    <row r="1723" spans="1:11" ht="14.5" x14ac:dyDescent="0.35">
      <c r="A1723" s="2" t="s">
        <v>3783</v>
      </c>
      <c r="B1723" s="5">
        <v>46046</v>
      </c>
      <c r="C1723" s="2" t="s">
        <v>2053</v>
      </c>
      <c r="D1723" s="2" t="s">
        <v>345</v>
      </c>
      <c r="E1723" s="3" t="s">
        <v>346</v>
      </c>
      <c r="F1723" s="2">
        <v>12</v>
      </c>
      <c r="G1723" s="2" t="s">
        <v>15</v>
      </c>
      <c r="H1723" s="2">
        <f>IF(AND(B1723&gt;=GI_Report!$C$4,B1723&lt;=GI_Report!$E$4),1,0)</f>
        <v>0</v>
      </c>
      <c r="I1723" s="2">
        <f>IF(GI_Report!$C$6="All",1,IF(C1723=GI_Report!$C$6,1,0))</f>
        <v>1</v>
      </c>
      <c r="J1723" s="2">
        <f>IF(GI_Report!$F$6="All",1,IF(E1723=GI_Report!$F$6,1,0))</f>
        <v>1</v>
      </c>
      <c r="K1723" s="2" t="str">
        <f>IF(AND(H1723=1,I1723=1,J1723=1),COUNTIFS($H$2:H1723,1,$I$2:I1723,1,$J$2:J1723,1),"")</f>
        <v/>
      </c>
    </row>
    <row r="1724" spans="1:11" ht="14.5" x14ac:dyDescent="0.35">
      <c r="A1724" s="2" t="s">
        <v>3784</v>
      </c>
      <c r="B1724" s="5">
        <v>46187</v>
      </c>
      <c r="C1724" s="2" t="s">
        <v>2062</v>
      </c>
      <c r="D1724" s="2" t="s">
        <v>324</v>
      </c>
      <c r="E1724" s="3" t="s">
        <v>325</v>
      </c>
      <c r="F1724" s="2">
        <v>10</v>
      </c>
      <c r="G1724" s="2" t="s">
        <v>15</v>
      </c>
      <c r="H1724" s="2">
        <f>IF(AND(B1724&gt;=GI_Report!$C$4,B1724&lt;=GI_Report!$E$4),1,0)</f>
        <v>0</v>
      </c>
      <c r="I1724" s="2">
        <f>IF(GI_Report!$C$6="All",1,IF(C1724=GI_Report!$C$6,1,0))</f>
        <v>1</v>
      </c>
      <c r="J1724" s="2">
        <f>IF(GI_Report!$F$6="All",1,IF(E1724=GI_Report!$F$6,1,0))</f>
        <v>1</v>
      </c>
      <c r="K1724" s="2" t="str">
        <f>IF(AND(H1724=1,I1724=1,J1724=1),COUNTIFS($H$2:H1724,1,$I$2:I1724,1,$J$2:J1724,1),"")</f>
        <v/>
      </c>
    </row>
    <row r="1725" spans="1:11" ht="14.5" x14ac:dyDescent="0.35">
      <c r="A1725" s="2" t="s">
        <v>3785</v>
      </c>
      <c r="B1725" s="5">
        <v>46185</v>
      </c>
      <c r="C1725" s="2" t="s">
        <v>1991</v>
      </c>
      <c r="D1725" s="2" t="s">
        <v>141</v>
      </c>
      <c r="E1725" s="3" t="s">
        <v>142</v>
      </c>
      <c r="F1725" s="2">
        <v>10</v>
      </c>
      <c r="G1725" s="2" t="s">
        <v>121</v>
      </c>
      <c r="H1725" s="2">
        <f>IF(AND(B1725&gt;=GI_Report!$C$4,B1725&lt;=GI_Report!$E$4),1,0)</f>
        <v>0</v>
      </c>
      <c r="I1725" s="2">
        <f>IF(GI_Report!$C$6="All",1,IF(C1725=GI_Report!$C$6,1,0))</f>
        <v>1</v>
      </c>
      <c r="J1725" s="2">
        <f>IF(GI_Report!$F$6="All",1,IF(E1725=GI_Report!$F$6,1,0))</f>
        <v>1</v>
      </c>
      <c r="K1725" s="2" t="str">
        <f>IF(AND(H1725=1,I1725=1,J1725=1),COUNTIFS($H$2:H1725,1,$I$2:I1725,1,$J$2:J1725,1),"")</f>
        <v/>
      </c>
    </row>
    <row r="1726" spans="1:11" ht="14.5" x14ac:dyDescent="0.35">
      <c r="A1726" s="2" t="s">
        <v>3786</v>
      </c>
      <c r="B1726" s="5">
        <v>46128</v>
      </c>
      <c r="C1726" s="2" t="s">
        <v>2089</v>
      </c>
      <c r="D1726" s="2" t="s">
        <v>200</v>
      </c>
      <c r="E1726" s="3" t="s">
        <v>201</v>
      </c>
      <c r="F1726" s="2">
        <v>10</v>
      </c>
      <c r="G1726" s="2" t="s">
        <v>121</v>
      </c>
      <c r="H1726" s="2">
        <f>IF(AND(B1726&gt;=GI_Report!$C$4,B1726&lt;=GI_Report!$E$4),1,0)</f>
        <v>0</v>
      </c>
      <c r="I1726" s="2">
        <f>IF(GI_Report!$C$6="All",1,IF(C1726=GI_Report!$C$6,1,0))</f>
        <v>1</v>
      </c>
      <c r="J1726" s="2">
        <f>IF(GI_Report!$F$6="All",1,IF(E1726=GI_Report!$F$6,1,0))</f>
        <v>1</v>
      </c>
      <c r="K1726" s="2" t="str">
        <f>IF(AND(H1726=1,I1726=1,J1726=1),COUNTIFS($H$2:H1726,1,$I$2:I1726,1,$J$2:J1726,1),"")</f>
        <v/>
      </c>
    </row>
    <row r="1727" spans="1:11" ht="14.5" x14ac:dyDescent="0.35">
      <c r="A1727" s="2" t="s">
        <v>3787</v>
      </c>
      <c r="B1727" s="5">
        <v>46091</v>
      </c>
      <c r="C1727" s="2" t="s">
        <v>2246</v>
      </c>
      <c r="D1727" s="2" t="s">
        <v>143</v>
      </c>
      <c r="E1727" s="3" t="s">
        <v>144</v>
      </c>
      <c r="F1727" s="2">
        <v>48</v>
      </c>
      <c r="G1727" s="2" t="s">
        <v>121</v>
      </c>
      <c r="H1727" s="2">
        <f>IF(AND(B1727&gt;=GI_Report!$C$4,B1727&lt;=GI_Report!$E$4),1,0)</f>
        <v>0</v>
      </c>
      <c r="I1727" s="2">
        <f>IF(GI_Report!$C$6="All",1,IF(C1727=GI_Report!$C$6,1,0))</f>
        <v>1</v>
      </c>
      <c r="J1727" s="2">
        <f>IF(GI_Report!$F$6="All",1,IF(E1727=GI_Report!$F$6,1,0))</f>
        <v>1</v>
      </c>
      <c r="K1727" s="2" t="str">
        <f>IF(AND(H1727=1,I1727=1,J1727=1),COUNTIFS($H$2:H1727,1,$I$2:I1727,1,$J$2:J1727,1),"")</f>
        <v/>
      </c>
    </row>
    <row r="1728" spans="1:11" ht="14.5" x14ac:dyDescent="0.35">
      <c r="A1728" s="2" t="s">
        <v>3788</v>
      </c>
      <c r="B1728" s="5">
        <v>46023</v>
      </c>
      <c r="C1728" s="2" t="s">
        <v>2091</v>
      </c>
      <c r="D1728" s="2" t="s">
        <v>192</v>
      </c>
      <c r="E1728" s="3" t="s">
        <v>193</v>
      </c>
      <c r="F1728" s="2">
        <v>20</v>
      </c>
      <c r="G1728" s="2" t="s">
        <v>121</v>
      </c>
      <c r="H1728" s="2">
        <f>IF(AND(B1728&gt;=GI_Report!$C$4,B1728&lt;=GI_Report!$E$4),1,0)</f>
        <v>0</v>
      </c>
      <c r="I1728" s="2">
        <f>IF(GI_Report!$C$6="All",1,IF(C1728=GI_Report!$C$6,1,0))</f>
        <v>1</v>
      </c>
      <c r="J1728" s="2">
        <f>IF(GI_Report!$F$6="All",1,IF(E1728=GI_Report!$F$6,1,0))</f>
        <v>1</v>
      </c>
      <c r="K1728" s="2" t="str">
        <f>IF(AND(H1728=1,I1728=1,J1728=1),COUNTIFS($H$2:H1728,1,$I$2:I1728,1,$J$2:J1728,1),"")</f>
        <v/>
      </c>
    </row>
    <row r="1729" spans="1:11" ht="14.5" x14ac:dyDescent="0.35">
      <c r="A1729" s="2" t="s">
        <v>3789</v>
      </c>
      <c r="B1729" s="5">
        <v>46069</v>
      </c>
      <c r="C1729" s="2" t="s">
        <v>1998</v>
      </c>
      <c r="D1729" s="2" t="s">
        <v>122</v>
      </c>
      <c r="E1729" s="3" t="s">
        <v>123</v>
      </c>
      <c r="F1729" s="2">
        <v>5</v>
      </c>
      <c r="G1729" s="2" t="s">
        <v>121</v>
      </c>
      <c r="H1729" s="2">
        <f>IF(AND(B1729&gt;=GI_Report!$C$4,B1729&lt;=GI_Report!$E$4),1,0)</f>
        <v>1</v>
      </c>
      <c r="I1729" s="2">
        <f>IF(GI_Report!$C$6="All",1,IF(C1729=GI_Report!$C$6,1,0))</f>
        <v>1</v>
      </c>
      <c r="J1729" s="2">
        <f>IF(GI_Report!$F$6="All",1,IF(E1729=GI_Report!$F$6,1,0))</f>
        <v>1</v>
      </c>
      <c r="K1729" s="2">
        <f>IF(AND(H1729=1,I1729=1,J1729=1),COUNTIFS($H$2:H1729,1,$I$2:I1729,1,$J$2:J1729,1),"")</f>
        <v>271</v>
      </c>
    </row>
    <row r="1730" spans="1:11" ht="14.5" x14ac:dyDescent="0.35">
      <c r="A1730" s="2" t="s">
        <v>3790</v>
      </c>
      <c r="B1730" s="5">
        <v>46067</v>
      </c>
      <c r="C1730" s="2" t="s">
        <v>1995</v>
      </c>
      <c r="D1730" s="2" t="s">
        <v>117</v>
      </c>
      <c r="E1730" s="3" t="s">
        <v>118</v>
      </c>
      <c r="F1730" s="2">
        <v>60</v>
      </c>
      <c r="G1730" s="2" t="s">
        <v>121</v>
      </c>
      <c r="H1730" s="2">
        <f>IF(AND(B1730&gt;=GI_Report!$C$4,B1730&lt;=GI_Report!$E$4),1,0)</f>
        <v>1</v>
      </c>
      <c r="I1730" s="2">
        <f>IF(GI_Report!$C$6="All",1,IF(C1730=GI_Report!$C$6,1,0))</f>
        <v>1</v>
      </c>
      <c r="J1730" s="2">
        <f>IF(GI_Report!$F$6="All",1,IF(E1730=GI_Report!$F$6,1,0))</f>
        <v>1</v>
      </c>
      <c r="K1730" s="2">
        <f>IF(AND(H1730=1,I1730=1,J1730=1),COUNTIFS($H$2:H1730,1,$I$2:I1730,1,$J$2:J1730,1),"")</f>
        <v>272</v>
      </c>
    </row>
    <row r="1731" spans="1:11" ht="14.5" x14ac:dyDescent="0.35">
      <c r="A1731" s="2" t="s">
        <v>3791</v>
      </c>
      <c r="B1731" s="5">
        <v>46066</v>
      </c>
      <c r="C1731" s="2" t="s">
        <v>2091</v>
      </c>
      <c r="D1731" s="2" t="s">
        <v>377</v>
      </c>
      <c r="E1731" s="3" t="s">
        <v>378</v>
      </c>
      <c r="F1731" s="2">
        <v>5</v>
      </c>
      <c r="G1731" s="2" t="s">
        <v>121</v>
      </c>
      <c r="H1731" s="2">
        <f>IF(AND(B1731&gt;=GI_Report!$C$4,B1731&lt;=GI_Report!$E$4),1,0)</f>
        <v>1</v>
      </c>
      <c r="I1731" s="2">
        <f>IF(GI_Report!$C$6="All",1,IF(C1731=GI_Report!$C$6,1,0))</f>
        <v>1</v>
      </c>
      <c r="J1731" s="2">
        <f>IF(GI_Report!$F$6="All",1,IF(E1731=GI_Report!$F$6,1,0))</f>
        <v>1</v>
      </c>
      <c r="K1731" s="2">
        <f>IF(AND(H1731=1,I1731=1,J1731=1),COUNTIFS($H$2:H1731,1,$I$2:I1731,1,$J$2:J1731,1),"")</f>
        <v>273</v>
      </c>
    </row>
    <row r="1732" spans="1:11" ht="14.5" x14ac:dyDescent="0.35">
      <c r="A1732" s="2" t="s">
        <v>3792</v>
      </c>
      <c r="B1732" s="5">
        <v>46035</v>
      </c>
      <c r="C1732" s="2" t="s">
        <v>2094</v>
      </c>
      <c r="D1732" s="2" t="s">
        <v>411</v>
      </c>
      <c r="E1732" s="3" t="s">
        <v>412</v>
      </c>
      <c r="F1732" s="2">
        <v>5</v>
      </c>
      <c r="G1732" s="2" t="s">
        <v>121</v>
      </c>
      <c r="H1732" s="2">
        <f>IF(AND(B1732&gt;=GI_Report!$C$4,B1732&lt;=GI_Report!$E$4),1,0)</f>
        <v>0</v>
      </c>
      <c r="I1732" s="2">
        <f>IF(GI_Report!$C$6="All",1,IF(C1732=GI_Report!$C$6,1,0))</f>
        <v>1</v>
      </c>
      <c r="J1732" s="2">
        <f>IF(GI_Report!$F$6="All",1,IF(E1732=GI_Report!$F$6,1,0))</f>
        <v>1</v>
      </c>
      <c r="K1732" s="2" t="str">
        <f>IF(AND(H1732=1,I1732=1,J1732=1),COUNTIFS($H$2:H1732,1,$I$2:I1732,1,$J$2:J1732,1),"")</f>
        <v/>
      </c>
    </row>
    <row r="1733" spans="1:11" ht="14.5" x14ac:dyDescent="0.35">
      <c r="A1733" s="2" t="s">
        <v>3793</v>
      </c>
      <c r="B1733" s="5">
        <v>46067</v>
      </c>
      <c r="C1733" s="2" t="s">
        <v>2043</v>
      </c>
      <c r="D1733" s="2" t="s">
        <v>333</v>
      </c>
      <c r="E1733" s="3" t="s">
        <v>334</v>
      </c>
      <c r="F1733" s="2">
        <v>20</v>
      </c>
      <c r="G1733" s="2" t="s">
        <v>15</v>
      </c>
      <c r="H1733" s="2">
        <f>IF(AND(B1733&gt;=GI_Report!$C$4,B1733&lt;=GI_Report!$E$4),1,0)</f>
        <v>1</v>
      </c>
      <c r="I1733" s="2">
        <f>IF(GI_Report!$C$6="All",1,IF(C1733=GI_Report!$C$6,1,0))</f>
        <v>1</v>
      </c>
      <c r="J1733" s="2">
        <f>IF(GI_Report!$F$6="All",1,IF(E1733=GI_Report!$F$6,1,0))</f>
        <v>1</v>
      </c>
      <c r="K1733" s="2">
        <f>IF(AND(H1733=1,I1733=1,J1733=1),COUNTIFS($H$2:H1733,1,$I$2:I1733,1,$J$2:J1733,1),"")</f>
        <v>274</v>
      </c>
    </row>
    <row r="1734" spans="1:11" ht="14.5" x14ac:dyDescent="0.35">
      <c r="A1734" s="2" t="s">
        <v>3794</v>
      </c>
      <c r="B1734" s="5">
        <v>46184</v>
      </c>
      <c r="C1734" s="2" t="s">
        <v>2065</v>
      </c>
      <c r="D1734" s="2" t="s">
        <v>50</v>
      </c>
      <c r="E1734" s="3" t="s">
        <v>51</v>
      </c>
      <c r="F1734" s="2">
        <v>15</v>
      </c>
      <c r="G1734" s="2" t="s">
        <v>15</v>
      </c>
      <c r="H1734" s="2">
        <f>IF(AND(B1734&gt;=GI_Report!$C$4,B1734&lt;=GI_Report!$E$4),1,0)</f>
        <v>0</v>
      </c>
      <c r="I1734" s="2">
        <f>IF(GI_Report!$C$6="All",1,IF(C1734=GI_Report!$C$6,1,0))</f>
        <v>1</v>
      </c>
      <c r="J1734" s="2">
        <f>IF(GI_Report!$F$6="All",1,IF(E1734=GI_Report!$F$6,1,0))</f>
        <v>1</v>
      </c>
      <c r="K1734" s="2" t="str">
        <f>IF(AND(H1734=1,I1734=1,J1734=1),COUNTIFS($H$2:H1734,1,$I$2:I1734,1,$J$2:J1734,1),"")</f>
        <v/>
      </c>
    </row>
    <row r="1735" spans="1:11" ht="14.5" x14ac:dyDescent="0.35">
      <c r="A1735" s="2" t="s">
        <v>3795</v>
      </c>
      <c r="B1735" s="5">
        <v>46083</v>
      </c>
      <c r="C1735" s="2" t="s">
        <v>2002</v>
      </c>
      <c r="D1735" s="2" t="s">
        <v>65</v>
      </c>
      <c r="E1735" s="3" t="s">
        <v>66</v>
      </c>
      <c r="F1735" s="2">
        <v>48</v>
      </c>
      <c r="G1735" s="2" t="s">
        <v>15</v>
      </c>
      <c r="H1735" s="2">
        <f>IF(AND(B1735&gt;=GI_Report!$C$4,B1735&lt;=GI_Report!$E$4),1,0)</f>
        <v>0</v>
      </c>
      <c r="I1735" s="2">
        <f>IF(GI_Report!$C$6="All",1,IF(C1735=GI_Report!$C$6,1,0))</f>
        <v>1</v>
      </c>
      <c r="J1735" s="2">
        <f>IF(GI_Report!$F$6="All",1,IF(E1735=GI_Report!$F$6,1,0))</f>
        <v>1</v>
      </c>
      <c r="K1735" s="2" t="str">
        <f>IF(AND(H1735=1,I1735=1,J1735=1),COUNTIFS($H$2:H1735,1,$I$2:I1735,1,$J$2:J1735,1),"")</f>
        <v/>
      </c>
    </row>
    <row r="1736" spans="1:11" ht="14.5" x14ac:dyDescent="0.35">
      <c r="A1736" s="2" t="s">
        <v>3796</v>
      </c>
      <c r="B1736" s="5">
        <v>46138</v>
      </c>
      <c r="C1736" s="2" t="s">
        <v>2058</v>
      </c>
      <c r="D1736" s="2" t="s">
        <v>192</v>
      </c>
      <c r="E1736" s="3" t="s">
        <v>193</v>
      </c>
      <c r="F1736" s="2">
        <v>24</v>
      </c>
      <c r="G1736" s="2" t="s">
        <v>121</v>
      </c>
      <c r="H1736" s="2">
        <f>IF(AND(B1736&gt;=GI_Report!$C$4,B1736&lt;=GI_Report!$E$4),1,0)</f>
        <v>0</v>
      </c>
      <c r="I1736" s="2">
        <f>IF(GI_Report!$C$6="All",1,IF(C1736=GI_Report!$C$6,1,0))</f>
        <v>1</v>
      </c>
      <c r="J1736" s="2">
        <f>IF(GI_Report!$F$6="All",1,IF(E1736=GI_Report!$F$6,1,0))</f>
        <v>1</v>
      </c>
      <c r="K1736" s="2" t="str">
        <f>IF(AND(H1736=1,I1736=1,J1736=1),COUNTIFS($H$2:H1736,1,$I$2:I1736,1,$J$2:J1736,1),"")</f>
        <v/>
      </c>
    </row>
    <row r="1737" spans="1:11" ht="14.5" x14ac:dyDescent="0.35">
      <c r="A1737" s="2" t="s">
        <v>3797</v>
      </c>
      <c r="B1737" s="5">
        <v>46063</v>
      </c>
      <c r="C1737" s="2" t="s">
        <v>2168</v>
      </c>
      <c r="D1737" s="2" t="s">
        <v>207</v>
      </c>
      <c r="E1737" s="3" t="s">
        <v>208</v>
      </c>
      <c r="F1737" s="2">
        <v>36</v>
      </c>
      <c r="G1737" s="2" t="s">
        <v>121</v>
      </c>
      <c r="H1737" s="2">
        <f>IF(AND(B1737&gt;=GI_Report!$C$4,B1737&lt;=GI_Report!$E$4),1,0)</f>
        <v>1</v>
      </c>
      <c r="I1737" s="2">
        <f>IF(GI_Report!$C$6="All",1,IF(C1737=GI_Report!$C$6,1,0))</f>
        <v>1</v>
      </c>
      <c r="J1737" s="2">
        <f>IF(GI_Report!$F$6="All",1,IF(E1737=GI_Report!$F$6,1,0))</f>
        <v>1</v>
      </c>
      <c r="K1737" s="2">
        <f>IF(AND(H1737=1,I1737=1,J1737=1),COUNTIFS($H$2:H1737,1,$I$2:I1737,1,$J$2:J1737,1),"")</f>
        <v>275</v>
      </c>
    </row>
    <row r="1738" spans="1:11" ht="14.5" x14ac:dyDescent="0.35">
      <c r="A1738" s="2" t="s">
        <v>3798</v>
      </c>
      <c r="B1738" s="5">
        <v>46138</v>
      </c>
      <c r="C1738" s="2" t="s">
        <v>2182</v>
      </c>
      <c r="D1738" s="2" t="s">
        <v>472</v>
      </c>
      <c r="E1738" s="3" t="s">
        <v>473</v>
      </c>
      <c r="F1738" s="2">
        <v>12</v>
      </c>
      <c r="G1738" s="2" t="s">
        <v>121</v>
      </c>
      <c r="H1738" s="2">
        <f>IF(AND(B1738&gt;=GI_Report!$C$4,B1738&lt;=GI_Report!$E$4),1,0)</f>
        <v>0</v>
      </c>
      <c r="I1738" s="2">
        <f>IF(GI_Report!$C$6="All",1,IF(C1738=GI_Report!$C$6,1,0))</f>
        <v>1</v>
      </c>
      <c r="J1738" s="2">
        <f>IF(GI_Report!$F$6="All",1,IF(E1738=GI_Report!$F$6,1,0))</f>
        <v>1</v>
      </c>
      <c r="K1738" s="2" t="str">
        <f>IF(AND(H1738=1,I1738=1,J1738=1),COUNTIFS($H$2:H1738,1,$I$2:I1738,1,$J$2:J1738,1),"")</f>
        <v/>
      </c>
    </row>
    <row r="1739" spans="1:11" ht="14.5" x14ac:dyDescent="0.35">
      <c r="A1739" s="2" t="s">
        <v>3799</v>
      </c>
      <c r="B1739" s="5">
        <v>46041</v>
      </c>
      <c r="C1739" s="2" t="s">
        <v>2045</v>
      </c>
      <c r="D1739" s="2" t="s">
        <v>389</v>
      </c>
      <c r="E1739" s="3" t="s">
        <v>390</v>
      </c>
      <c r="F1739" s="2">
        <v>12</v>
      </c>
      <c r="G1739" s="2" t="s">
        <v>121</v>
      </c>
      <c r="H1739" s="2">
        <f>IF(AND(B1739&gt;=GI_Report!$C$4,B1739&lt;=GI_Report!$E$4),1,0)</f>
        <v>0</v>
      </c>
      <c r="I1739" s="2">
        <f>IF(GI_Report!$C$6="All",1,IF(C1739=GI_Report!$C$6,1,0))</f>
        <v>1</v>
      </c>
      <c r="J1739" s="2">
        <f>IF(GI_Report!$F$6="All",1,IF(E1739=GI_Report!$F$6,1,0))</f>
        <v>1</v>
      </c>
      <c r="K1739" s="2" t="str">
        <f>IF(AND(H1739=1,I1739=1,J1739=1),COUNTIFS($H$2:H1739,1,$I$2:I1739,1,$J$2:J1739,1),"")</f>
        <v/>
      </c>
    </row>
    <row r="1740" spans="1:11" ht="14.5" x14ac:dyDescent="0.35">
      <c r="A1740" s="2" t="s">
        <v>3800</v>
      </c>
      <c r="B1740" s="5">
        <v>46025</v>
      </c>
      <c r="C1740" s="2" t="s">
        <v>2029</v>
      </c>
      <c r="D1740" s="2" t="s">
        <v>458</v>
      </c>
      <c r="E1740" s="3" t="s">
        <v>459</v>
      </c>
      <c r="F1740" s="2">
        <v>12</v>
      </c>
      <c r="G1740" s="2" t="s">
        <v>121</v>
      </c>
      <c r="H1740" s="2">
        <f>IF(AND(B1740&gt;=GI_Report!$C$4,B1740&lt;=GI_Report!$E$4),1,0)</f>
        <v>0</v>
      </c>
      <c r="I1740" s="2">
        <f>IF(GI_Report!$C$6="All",1,IF(C1740=GI_Report!$C$6,1,0))</f>
        <v>1</v>
      </c>
      <c r="J1740" s="2">
        <f>IF(GI_Report!$F$6="All",1,IF(E1740=GI_Report!$F$6,1,0))</f>
        <v>1</v>
      </c>
      <c r="K1740" s="2" t="str">
        <f>IF(AND(H1740=1,I1740=1,J1740=1),COUNTIFS($H$2:H1740,1,$I$2:I1740,1,$J$2:J1740,1),"")</f>
        <v/>
      </c>
    </row>
    <row r="1741" spans="1:11" ht="14.5" x14ac:dyDescent="0.35">
      <c r="A1741" s="2" t="s">
        <v>3801</v>
      </c>
      <c r="B1741" s="5">
        <v>46077</v>
      </c>
      <c r="C1741" s="2" t="s">
        <v>1991</v>
      </c>
      <c r="D1741" s="2" t="s">
        <v>239</v>
      </c>
      <c r="E1741" s="3" t="s">
        <v>240</v>
      </c>
      <c r="F1741" s="2">
        <v>24</v>
      </c>
      <c r="G1741" s="2" t="s">
        <v>121</v>
      </c>
      <c r="H1741" s="2">
        <f>IF(AND(B1741&gt;=GI_Report!$C$4,B1741&lt;=GI_Report!$E$4),1,0)</f>
        <v>1</v>
      </c>
      <c r="I1741" s="2">
        <f>IF(GI_Report!$C$6="All",1,IF(C1741=GI_Report!$C$6,1,0))</f>
        <v>1</v>
      </c>
      <c r="J1741" s="2">
        <f>IF(GI_Report!$F$6="All",1,IF(E1741=GI_Report!$F$6,1,0))</f>
        <v>1</v>
      </c>
      <c r="K1741" s="2">
        <f>IF(AND(H1741=1,I1741=1,J1741=1),COUNTIFS($H$2:H1741,1,$I$2:I1741,1,$J$2:J1741,1),"")</f>
        <v>276</v>
      </c>
    </row>
    <row r="1742" spans="1:11" ht="14.5" x14ac:dyDescent="0.35">
      <c r="A1742" s="2" t="s">
        <v>3802</v>
      </c>
      <c r="B1742" s="5">
        <v>46201</v>
      </c>
      <c r="C1742" s="2" t="s">
        <v>1998</v>
      </c>
      <c r="D1742" s="2" t="s">
        <v>252</v>
      </c>
      <c r="E1742" s="3" t="s">
        <v>253</v>
      </c>
      <c r="F1742" s="2">
        <v>12</v>
      </c>
      <c r="G1742" s="2" t="s">
        <v>121</v>
      </c>
      <c r="H1742" s="2">
        <f>IF(AND(B1742&gt;=GI_Report!$C$4,B1742&lt;=GI_Report!$E$4),1,0)</f>
        <v>0</v>
      </c>
      <c r="I1742" s="2">
        <f>IF(GI_Report!$C$6="All",1,IF(C1742=GI_Report!$C$6,1,0))</f>
        <v>1</v>
      </c>
      <c r="J1742" s="2">
        <f>IF(GI_Report!$F$6="All",1,IF(E1742=GI_Report!$F$6,1,0))</f>
        <v>1</v>
      </c>
      <c r="K1742" s="2" t="str">
        <f>IF(AND(H1742=1,I1742=1,J1742=1),COUNTIFS($H$2:H1742,1,$I$2:I1742,1,$J$2:J1742,1),"")</f>
        <v/>
      </c>
    </row>
    <row r="1743" spans="1:11" ht="14.5" x14ac:dyDescent="0.35">
      <c r="A1743" s="2" t="s">
        <v>3803</v>
      </c>
      <c r="B1743" s="5">
        <v>46032</v>
      </c>
      <c r="C1743" s="2" t="s">
        <v>2051</v>
      </c>
      <c r="D1743" s="2" t="s">
        <v>464</v>
      </c>
      <c r="E1743" s="3" t="s">
        <v>465</v>
      </c>
      <c r="F1743" s="2">
        <v>15</v>
      </c>
      <c r="G1743" s="2" t="s">
        <v>121</v>
      </c>
      <c r="H1743" s="2">
        <f>IF(AND(B1743&gt;=GI_Report!$C$4,B1743&lt;=GI_Report!$E$4),1,0)</f>
        <v>0</v>
      </c>
      <c r="I1743" s="2">
        <f>IF(GI_Report!$C$6="All",1,IF(C1743=GI_Report!$C$6,1,0))</f>
        <v>1</v>
      </c>
      <c r="J1743" s="2">
        <f>IF(GI_Report!$F$6="All",1,IF(E1743=GI_Report!$F$6,1,0))</f>
        <v>1</v>
      </c>
      <c r="K1743" s="2" t="str">
        <f>IF(AND(H1743=1,I1743=1,J1743=1),COUNTIFS($H$2:H1743,1,$I$2:I1743,1,$J$2:J1743,1),"")</f>
        <v/>
      </c>
    </row>
    <row r="1744" spans="1:11" ht="14.5" x14ac:dyDescent="0.35">
      <c r="A1744" s="2" t="s">
        <v>3804</v>
      </c>
      <c r="B1744" s="5">
        <v>46067</v>
      </c>
      <c r="C1744" s="2" t="s">
        <v>2341</v>
      </c>
      <c r="D1744" s="2" t="s">
        <v>145</v>
      </c>
      <c r="E1744" s="3" t="s">
        <v>146</v>
      </c>
      <c r="F1744" s="2">
        <v>36</v>
      </c>
      <c r="G1744" s="2" t="s">
        <v>121</v>
      </c>
      <c r="H1744" s="2">
        <f>IF(AND(B1744&gt;=GI_Report!$C$4,B1744&lt;=GI_Report!$E$4),1,0)</f>
        <v>1</v>
      </c>
      <c r="I1744" s="2">
        <f>IF(GI_Report!$C$6="All",1,IF(C1744=GI_Report!$C$6,1,0))</f>
        <v>1</v>
      </c>
      <c r="J1744" s="2">
        <f>IF(GI_Report!$F$6="All",1,IF(E1744=GI_Report!$F$6,1,0))</f>
        <v>1</v>
      </c>
      <c r="K1744" s="2">
        <f>IF(AND(H1744=1,I1744=1,J1744=1),COUNTIFS($H$2:H1744,1,$I$2:I1744,1,$J$2:J1744,1),"")</f>
        <v>277</v>
      </c>
    </row>
    <row r="1745" spans="1:11" ht="14.5" x14ac:dyDescent="0.35">
      <c r="A1745" s="2" t="s">
        <v>3805</v>
      </c>
      <c r="B1745" s="5">
        <v>46119</v>
      </c>
      <c r="C1745" s="2" t="s">
        <v>2047</v>
      </c>
      <c r="D1745" s="2" t="s">
        <v>177</v>
      </c>
      <c r="E1745" s="3" t="s">
        <v>178</v>
      </c>
      <c r="F1745" s="2">
        <v>15</v>
      </c>
      <c r="G1745" s="2" t="s">
        <v>121</v>
      </c>
      <c r="H1745" s="2">
        <f>IF(AND(B1745&gt;=GI_Report!$C$4,B1745&lt;=GI_Report!$E$4),1,0)</f>
        <v>0</v>
      </c>
      <c r="I1745" s="2">
        <f>IF(GI_Report!$C$6="All",1,IF(C1745=GI_Report!$C$6,1,0))</f>
        <v>1</v>
      </c>
      <c r="J1745" s="2">
        <f>IF(GI_Report!$F$6="All",1,IF(E1745=GI_Report!$F$6,1,0))</f>
        <v>1</v>
      </c>
      <c r="K1745" s="2" t="str">
        <f>IF(AND(H1745=1,I1745=1,J1745=1),COUNTIFS($H$2:H1745,1,$I$2:I1745,1,$J$2:J1745,1),"")</f>
        <v/>
      </c>
    </row>
    <row r="1746" spans="1:11" ht="14.5" x14ac:dyDescent="0.35">
      <c r="A1746" s="2" t="s">
        <v>3806</v>
      </c>
      <c r="B1746" s="5">
        <v>46053</v>
      </c>
      <c r="C1746" s="2" t="s">
        <v>2002</v>
      </c>
      <c r="D1746" s="2" t="s">
        <v>353</v>
      </c>
      <c r="E1746" s="3" t="s">
        <v>354</v>
      </c>
      <c r="F1746" s="2">
        <v>24</v>
      </c>
      <c r="G1746" s="2" t="s">
        <v>15</v>
      </c>
      <c r="H1746" s="2">
        <f>IF(AND(B1746&gt;=GI_Report!$C$4,B1746&lt;=GI_Report!$E$4),1,0)</f>
        <v>0</v>
      </c>
      <c r="I1746" s="2">
        <f>IF(GI_Report!$C$6="All",1,IF(C1746=GI_Report!$C$6,1,0))</f>
        <v>1</v>
      </c>
      <c r="J1746" s="2">
        <f>IF(GI_Report!$F$6="All",1,IF(E1746=GI_Report!$F$6,1,0))</f>
        <v>1</v>
      </c>
      <c r="K1746" s="2" t="str">
        <f>IF(AND(H1746=1,I1746=1,J1746=1),COUNTIFS($H$2:H1746,1,$I$2:I1746,1,$J$2:J1746,1),"")</f>
        <v/>
      </c>
    </row>
    <row r="1747" spans="1:11" ht="14.5" x14ac:dyDescent="0.35">
      <c r="A1747" s="2" t="s">
        <v>3807</v>
      </c>
      <c r="B1747" s="5">
        <v>46039</v>
      </c>
      <c r="C1747" s="2" t="s">
        <v>2027</v>
      </c>
      <c r="D1747" s="2" t="s">
        <v>314</v>
      </c>
      <c r="E1747" s="3" t="s">
        <v>315</v>
      </c>
      <c r="F1747" s="2">
        <v>15</v>
      </c>
      <c r="G1747" s="2" t="s">
        <v>15</v>
      </c>
      <c r="H1747" s="2">
        <f>IF(AND(B1747&gt;=GI_Report!$C$4,B1747&lt;=GI_Report!$E$4),1,0)</f>
        <v>0</v>
      </c>
      <c r="I1747" s="2">
        <f>IF(GI_Report!$C$6="All",1,IF(C1747=GI_Report!$C$6,1,0))</f>
        <v>1</v>
      </c>
      <c r="J1747" s="2">
        <f>IF(GI_Report!$F$6="All",1,IF(E1747=GI_Report!$F$6,1,0))</f>
        <v>1</v>
      </c>
      <c r="K1747" s="2" t="str">
        <f>IF(AND(H1747=1,I1747=1,J1747=1),COUNTIFS($H$2:H1747,1,$I$2:I1747,1,$J$2:J1747,1),"")</f>
        <v/>
      </c>
    </row>
    <row r="1748" spans="1:11" ht="14.5" x14ac:dyDescent="0.35">
      <c r="A1748" s="2" t="s">
        <v>3808</v>
      </c>
      <c r="B1748" s="5">
        <v>46184</v>
      </c>
      <c r="C1748" s="2" t="s">
        <v>2070</v>
      </c>
      <c r="D1748" s="2" t="s">
        <v>254</v>
      </c>
      <c r="E1748" s="3" t="s">
        <v>255</v>
      </c>
      <c r="F1748" s="2">
        <v>30</v>
      </c>
      <c r="G1748" s="2" t="s">
        <v>121</v>
      </c>
      <c r="H1748" s="2">
        <f>IF(AND(B1748&gt;=GI_Report!$C$4,B1748&lt;=GI_Report!$E$4),1,0)</f>
        <v>0</v>
      </c>
      <c r="I1748" s="2">
        <f>IF(GI_Report!$C$6="All",1,IF(C1748=GI_Report!$C$6,1,0))</f>
        <v>1</v>
      </c>
      <c r="J1748" s="2">
        <f>IF(GI_Report!$F$6="All",1,IF(E1748=GI_Report!$F$6,1,0))</f>
        <v>1</v>
      </c>
      <c r="K1748" s="2" t="str">
        <f>IF(AND(H1748=1,I1748=1,J1748=1),COUNTIFS($H$2:H1748,1,$I$2:I1748,1,$J$2:J1748,1),"")</f>
        <v/>
      </c>
    </row>
    <row r="1749" spans="1:11" ht="14.5" x14ac:dyDescent="0.35">
      <c r="A1749" s="2" t="s">
        <v>3809</v>
      </c>
      <c r="B1749" s="5">
        <v>46061</v>
      </c>
      <c r="C1749" s="2" t="s">
        <v>2218</v>
      </c>
      <c r="D1749" s="2" t="s">
        <v>25</v>
      </c>
      <c r="E1749" s="3" t="s">
        <v>26</v>
      </c>
      <c r="F1749" s="2">
        <v>30</v>
      </c>
      <c r="G1749" s="2" t="s">
        <v>15</v>
      </c>
      <c r="H1749" s="2">
        <f>IF(AND(B1749&gt;=GI_Report!$C$4,B1749&lt;=GI_Report!$E$4),1,0)</f>
        <v>1</v>
      </c>
      <c r="I1749" s="2">
        <f>IF(GI_Report!$C$6="All",1,IF(C1749=GI_Report!$C$6,1,0))</f>
        <v>1</v>
      </c>
      <c r="J1749" s="2">
        <f>IF(GI_Report!$F$6="All",1,IF(E1749=GI_Report!$F$6,1,0))</f>
        <v>1</v>
      </c>
      <c r="K1749" s="2">
        <f>IF(AND(H1749=1,I1749=1,J1749=1),COUNTIFS($H$2:H1749,1,$I$2:I1749,1,$J$2:J1749,1),"")</f>
        <v>278</v>
      </c>
    </row>
    <row r="1750" spans="1:11" ht="14.5" x14ac:dyDescent="0.35">
      <c r="A1750" s="2" t="s">
        <v>3810</v>
      </c>
      <c r="B1750" s="5">
        <v>46058</v>
      </c>
      <c r="C1750" s="2" t="s">
        <v>2051</v>
      </c>
      <c r="D1750" s="2" t="s">
        <v>322</v>
      </c>
      <c r="E1750" s="3" t="s">
        <v>323</v>
      </c>
      <c r="F1750" s="2">
        <v>20</v>
      </c>
      <c r="G1750" s="2" t="s">
        <v>15</v>
      </c>
      <c r="H1750" s="2">
        <f>IF(AND(B1750&gt;=GI_Report!$C$4,B1750&lt;=GI_Report!$E$4),1,0)</f>
        <v>1</v>
      </c>
      <c r="I1750" s="2">
        <f>IF(GI_Report!$C$6="All",1,IF(C1750=GI_Report!$C$6,1,0))</f>
        <v>1</v>
      </c>
      <c r="J1750" s="2">
        <f>IF(GI_Report!$F$6="All",1,IF(E1750=GI_Report!$F$6,1,0))</f>
        <v>1</v>
      </c>
      <c r="K1750" s="2">
        <f>IF(AND(H1750=1,I1750=1,J1750=1),COUNTIFS($H$2:H1750,1,$I$2:I1750,1,$J$2:J1750,1),"")</f>
        <v>279</v>
      </c>
    </row>
    <row r="1751" spans="1:11" ht="14.5" x14ac:dyDescent="0.35">
      <c r="A1751" s="2" t="s">
        <v>3811</v>
      </c>
      <c r="B1751" s="5">
        <v>46030</v>
      </c>
      <c r="C1751" s="2" t="s">
        <v>2241</v>
      </c>
      <c r="D1751" s="2" t="s">
        <v>341</v>
      </c>
      <c r="E1751" s="3" t="s">
        <v>342</v>
      </c>
      <c r="F1751" s="2">
        <v>24</v>
      </c>
      <c r="G1751" s="2" t="s">
        <v>15</v>
      </c>
      <c r="H1751" s="2">
        <f>IF(AND(B1751&gt;=GI_Report!$C$4,B1751&lt;=GI_Report!$E$4),1,0)</f>
        <v>0</v>
      </c>
      <c r="I1751" s="2">
        <f>IF(GI_Report!$C$6="All",1,IF(C1751=GI_Report!$C$6,1,0))</f>
        <v>1</v>
      </c>
      <c r="J1751" s="2">
        <f>IF(GI_Report!$F$6="All",1,IF(E1751=GI_Report!$F$6,1,0))</f>
        <v>1</v>
      </c>
      <c r="K1751" s="2" t="str">
        <f>IF(AND(H1751=1,I1751=1,J1751=1),COUNTIFS($H$2:H1751,1,$I$2:I1751,1,$J$2:J1751,1),"")</f>
        <v/>
      </c>
    </row>
    <row r="1752" spans="1:11" ht="14.5" x14ac:dyDescent="0.35">
      <c r="A1752" s="2" t="s">
        <v>3812</v>
      </c>
      <c r="B1752" s="5">
        <v>46069</v>
      </c>
      <c r="C1752" s="2" t="s">
        <v>2158</v>
      </c>
      <c r="D1752" s="2" t="s">
        <v>377</v>
      </c>
      <c r="E1752" s="3" t="s">
        <v>378</v>
      </c>
      <c r="F1752" s="2">
        <v>36</v>
      </c>
      <c r="G1752" s="2" t="s">
        <v>121</v>
      </c>
      <c r="H1752" s="2">
        <f>IF(AND(B1752&gt;=GI_Report!$C$4,B1752&lt;=GI_Report!$E$4),1,0)</f>
        <v>1</v>
      </c>
      <c r="I1752" s="2">
        <f>IF(GI_Report!$C$6="All",1,IF(C1752=GI_Report!$C$6,1,0))</f>
        <v>1</v>
      </c>
      <c r="J1752" s="2">
        <f>IF(GI_Report!$F$6="All",1,IF(E1752=GI_Report!$F$6,1,0))</f>
        <v>1</v>
      </c>
      <c r="K1752" s="2">
        <f>IF(AND(H1752=1,I1752=1,J1752=1),COUNTIFS($H$2:H1752,1,$I$2:I1752,1,$J$2:J1752,1),"")</f>
        <v>280</v>
      </c>
    </row>
    <row r="1753" spans="1:11" ht="14.5" x14ac:dyDescent="0.35">
      <c r="A1753" s="2" t="s">
        <v>3813</v>
      </c>
      <c r="B1753" s="5">
        <v>46067</v>
      </c>
      <c r="C1753" s="2" t="s">
        <v>2010</v>
      </c>
      <c r="D1753" s="2" t="s">
        <v>47</v>
      </c>
      <c r="E1753" s="3" t="s">
        <v>48</v>
      </c>
      <c r="F1753" s="2">
        <v>20</v>
      </c>
      <c r="G1753" s="2" t="s">
        <v>15</v>
      </c>
      <c r="H1753" s="2">
        <f>IF(AND(B1753&gt;=GI_Report!$C$4,B1753&lt;=GI_Report!$E$4),1,0)</f>
        <v>1</v>
      </c>
      <c r="I1753" s="2">
        <f>IF(GI_Report!$C$6="All",1,IF(C1753=GI_Report!$C$6,1,0))</f>
        <v>1</v>
      </c>
      <c r="J1753" s="2">
        <f>IF(GI_Report!$F$6="All",1,IF(E1753=GI_Report!$F$6,1,0))</f>
        <v>1</v>
      </c>
      <c r="K1753" s="2">
        <f>IF(AND(H1753=1,I1753=1,J1753=1),COUNTIFS($H$2:H1753,1,$I$2:I1753,1,$J$2:J1753,1),"")</f>
        <v>281</v>
      </c>
    </row>
    <row r="1754" spans="1:11" ht="14.5" x14ac:dyDescent="0.35">
      <c r="A1754" s="2" t="s">
        <v>3814</v>
      </c>
      <c r="B1754" s="5">
        <v>46176</v>
      </c>
      <c r="C1754" s="2" t="s">
        <v>2075</v>
      </c>
      <c r="D1754" s="2" t="s">
        <v>115</v>
      </c>
      <c r="E1754" s="3" t="s">
        <v>116</v>
      </c>
      <c r="F1754" s="2">
        <v>36</v>
      </c>
      <c r="G1754" s="2" t="s">
        <v>15</v>
      </c>
      <c r="H1754" s="2">
        <f>IF(AND(B1754&gt;=GI_Report!$C$4,B1754&lt;=GI_Report!$E$4),1,0)</f>
        <v>0</v>
      </c>
      <c r="I1754" s="2">
        <f>IF(GI_Report!$C$6="All",1,IF(C1754=GI_Report!$C$6,1,0))</f>
        <v>1</v>
      </c>
      <c r="J1754" s="2">
        <f>IF(GI_Report!$F$6="All",1,IF(E1754=GI_Report!$F$6,1,0))</f>
        <v>1</v>
      </c>
      <c r="K1754" s="2" t="str">
        <f>IF(AND(H1754=1,I1754=1,J1754=1),COUNTIFS($H$2:H1754,1,$I$2:I1754,1,$J$2:J1754,1),"")</f>
        <v/>
      </c>
    </row>
    <row r="1755" spans="1:11" ht="14.5" x14ac:dyDescent="0.35">
      <c r="A1755" s="2" t="s">
        <v>3815</v>
      </c>
      <c r="B1755" s="5">
        <v>46145</v>
      </c>
      <c r="C1755" s="2" t="s">
        <v>2135</v>
      </c>
      <c r="D1755" s="2" t="s">
        <v>464</v>
      </c>
      <c r="E1755" s="3" t="s">
        <v>465</v>
      </c>
      <c r="F1755" s="2">
        <v>30</v>
      </c>
      <c r="G1755" s="2" t="s">
        <v>121</v>
      </c>
      <c r="H1755" s="2">
        <f>IF(AND(B1755&gt;=GI_Report!$C$4,B1755&lt;=GI_Report!$E$4),1,0)</f>
        <v>0</v>
      </c>
      <c r="I1755" s="2">
        <f>IF(GI_Report!$C$6="All",1,IF(C1755=GI_Report!$C$6,1,0))</f>
        <v>1</v>
      </c>
      <c r="J1755" s="2">
        <f>IF(GI_Report!$F$6="All",1,IF(E1755=GI_Report!$F$6,1,0))</f>
        <v>1</v>
      </c>
      <c r="K1755" s="2" t="str">
        <f>IF(AND(H1755=1,I1755=1,J1755=1),COUNTIFS($H$2:H1755,1,$I$2:I1755,1,$J$2:J1755,1),"")</f>
        <v/>
      </c>
    </row>
    <row r="1756" spans="1:11" ht="14.5" x14ac:dyDescent="0.35">
      <c r="A1756" s="2" t="s">
        <v>3816</v>
      </c>
      <c r="B1756" s="5">
        <v>46175</v>
      </c>
      <c r="C1756" s="2" t="s">
        <v>2010</v>
      </c>
      <c r="D1756" s="2" t="s">
        <v>403</v>
      </c>
      <c r="E1756" s="3" t="s">
        <v>404</v>
      </c>
      <c r="F1756" s="2">
        <v>24</v>
      </c>
      <c r="G1756" s="2" t="s">
        <v>121</v>
      </c>
      <c r="H1756" s="2">
        <f>IF(AND(B1756&gt;=GI_Report!$C$4,B1756&lt;=GI_Report!$E$4),1,0)</f>
        <v>0</v>
      </c>
      <c r="I1756" s="2">
        <f>IF(GI_Report!$C$6="All",1,IF(C1756=GI_Report!$C$6,1,0))</f>
        <v>1</v>
      </c>
      <c r="J1756" s="2">
        <f>IF(GI_Report!$F$6="All",1,IF(E1756=GI_Report!$F$6,1,0))</f>
        <v>1</v>
      </c>
      <c r="K1756" s="2" t="str">
        <f>IF(AND(H1756=1,I1756=1,J1756=1),COUNTIFS($H$2:H1756,1,$I$2:I1756,1,$J$2:J1756,1),"")</f>
        <v/>
      </c>
    </row>
    <row r="1757" spans="1:11" ht="14.5" x14ac:dyDescent="0.35">
      <c r="A1757" s="2" t="s">
        <v>3817</v>
      </c>
      <c r="B1757" s="5">
        <v>46042</v>
      </c>
      <c r="C1757" s="2" t="s">
        <v>2025</v>
      </c>
      <c r="D1757" s="2" t="s">
        <v>397</v>
      </c>
      <c r="E1757" s="3" t="s">
        <v>398</v>
      </c>
      <c r="F1757" s="2">
        <v>36</v>
      </c>
      <c r="G1757" s="2" t="s">
        <v>121</v>
      </c>
      <c r="H1757" s="2">
        <f>IF(AND(B1757&gt;=GI_Report!$C$4,B1757&lt;=GI_Report!$E$4),1,0)</f>
        <v>0</v>
      </c>
      <c r="I1757" s="2">
        <f>IF(GI_Report!$C$6="All",1,IF(C1757=GI_Report!$C$6,1,0))</f>
        <v>1</v>
      </c>
      <c r="J1757" s="2">
        <f>IF(GI_Report!$F$6="All",1,IF(E1757=GI_Report!$F$6,1,0))</f>
        <v>1</v>
      </c>
      <c r="K1757" s="2" t="str">
        <f>IF(AND(H1757=1,I1757=1,J1757=1),COUNTIFS($H$2:H1757,1,$I$2:I1757,1,$J$2:J1757,1),"")</f>
        <v/>
      </c>
    </row>
    <row r="1758" spans="1:11" ht="14.5" x14ac:dyDescent="0.35">
      <c r="A1758" s="2" t="s">
        <v>3818</v>
      </c>
      <c r="B1758" s="5">
        <v>46087</v>
      </c>
      <c r="C1758" s="2" t="s">
        <v>2158</v>
      </c>
      <c r="D1758" s="2" t="s">
        <v>472</v>
      </c>
      <c r="E1758" s="3" t="s">
        <v>473</v>
      </c>
      <c r="F1758" s="2">
        <v>60</v>
      </c>
      <c r="G1758" s="2" t="s">
        <v>121</v>
      </c>
      <c r="H1758" s="2">
        <f>IF(AND(B1758&gt;=GI_Report!$C$4,B1758&lt;=GI_Report!$E$4),1,0)</f>
        <v>0</v>
      </c>
      <c r="I1758" s="2">
        <f>IF(GI_Report!$C$6="All",1,IF(C1758=GI_Report!$C$6,1,0))</f>
        <v>1</v>
      </c>
      <c r="J1758" s="2">
        <f>IF(GI_Report!$F$6="All",1,IF(E1758=GI_Report!$F$6,1,0))</f>
        <v>1</v>
      </c>
      <c r="K1758" s="2" t="str">
        <f>IF(AND(H1758=1,I1758=1,J1758=1),COUNTIFS($H$2:H1758,1,$I$2:I1758,1,$J$2:J1758,1),"")</f>
        <v/>
      </c>
    </row>
    <row r="1759" spans="1:11" ht="14.5" x14ac:dyDescent="0.35">
      <c r="A1759" s="2" t="s">
        <v>3819</v>
      </c>
      <c r="B1759" s="5">
        <v>46048</v>
      </c>
      <c r="C1759" s="2" t="s">
        <v>2067</v>
      </c>
      <c r="D1759" s="2" t="s">
        <v>157</v>
      </c>
      <c r="E1759" s="3" t="s">
        <v>158</v>
      </c>
      <c r="F1759" s="2">
        <v>60</v>
      </c>
      <c r="G1759" s="2" t="s">
        <v>121</v>
      </c>
      <c r="H1759" s="2">
        <f>IF(AND(B1759&gt;=GI_Report!$C$4,B1759&lt;=GI_Report!$E$4),1,0)</f>
        <v>0</v>
      </c>
      <c r="I1759" s="2">
        <f>IF(GI_Report!$C$6="All",1,IF(C1759=GI_Report!$C$6,1,0))</f>
        <v>1</v>
      </c>
      <c r="J1759" s="2">
        <f>IF(GI_Report!$F$6="All",1,IF(E1759=GI_Report!$F$6,1,0))</f>
        <v>1</v>
      </c>
      <c r="K1759" s="2" t="str">
        <f>IF(AND(H1759=1,I1759=1,J1759=1),COUNTIFS($H$2:H1759,1,$I$2:I1759,1,$J$2:J1759,1),"")</f>
        <v/>
      </c>
    </row>
    <row r="1760" spans="1:11" ht="14.5" x14ac:dyDescent="0.35">
      <c r="A1760" s="2" t="s">
        <v>3820</v>
      </c>
      <c r="B1760" s="5">
        <v>46115</v>
      </c>
      <c r="C1760" s="2" t="s">
        <v>2218</v>
      </c>
      <c r="D1760" s="2" t="s">
        <v>243</v>
      </c>
      <c r="E1760" s="3" t="s">
        <v>244</v>
      </c>
      <c r="F1760" s="2">
        <v>15</v>
      </c>
      <c r="G1760" s="2" t="s">
        <v>121</v>
      </c>
      <c r="H1760" s="2">
        <f>IF(AND(B1760&gt;=GI_Report!$C$4,B1760&lt;=GI_Report!$E$4),1,0)</f>
        <v>0</v>
      </c>
      <c r="I1760" s="2">
        <f>IF(GI_Report!$C$6="All",1,IF(C1760=GI_Report!$C$6,1,0))</f>
        <v>1</v>
      </c>
      <c r="J1760" s="2">
        <f>IF(GI_Report!$F$6="All",1,IF(E1760=GI_Report!$F$6,1,0))</f>
        <v>1</v>
      </c>
      <c r="K1760" s="2" t="str">
        <f>IF(AND(H1760=1,I1760=1,J1760=1),COUNTIFS($H$2:H1760,1,$I$2:I1760,1,$J$2:J1760,1),"")</f>
        <v/>
      </c>
    </row>
    <row r="1761" spans="1:11" ht="14.5" x14ac:dyDescent="0.35">
      <c r="A1761" s="2" t="s">
        <v>3821</v>
      </c>
      <c r="B1761" s="5">
        <v>46191</v>
      </c>
      <c r="C1761" s="2" t="s">
        <v>1985</v>
      </c>
      <c r="D1761" s="2" t="s">
        <v>91</v>
      </c>
      <c r="E1761" s="3" t="s">
        <v>92</v>
      </c>
      <c r="F1761" s="2">
        <v>10</v>
      </c>
      <c r="G1761" s="2" t="s">
        <v>15</v>
      </c>
      <c r="H1761" s="2">
        <f>IF(AND(B1761&gt;=GI_Report!$C$4,B1761&lt;=GI_Report!$E$4),1,0)</f>
        <v>0</v>
      </c>
      <c r="I1761" s="2">
        <f>IF(GI_Report!$C$6="All",1,IF(C1761=GI_Report!$C$6,1,0))</f>
        <v>1</v>
      </c>
      <c r="J1761" s="2">
        <f>IF(GI_Report!$F$6="All",1,IF(E1761=GI_Report!$F$6,1,0))</f>
        <v>1</v>
      </c>
      <c r="K1761" s="2" t="str">
        <f>IF(AND(H1761=1,I1761=1,J1761=1),COUNTIFS($H$2:H1761,1,$I$2:I1761,1,$J$2:J1761,1),"")</f>
        <v/>
      </c>
    </row>
    <row r="1762" spans="1:11" ht="14.5" x14ac:dyDescent="0.35">
      <c r="A1762" s="2" t="s">
        <v>3822</v>
      </c>
      <c r="B1762" s="5">
        <v>46035</v>
      </c>
      <c r="C1762" s="2" t="s">
        <v>1983</v>
      </c>
      <c r="D1762" s="2" t="s">
        <v>180</v>
      </c>
      <c r="E1762" s="3" t="s">
        <v>181</v>
      </c>
      <c r="F1762" s="2">
        <v>36</v>
      </c>
      <c r="G1762" s="2" t="s">
        <v>121</v>
      </c>
      <c r="H1762" s="2">
        <f>IF(AND(B1762&gt;=GI_Report!$C$4,B1762&lt;=GI_Report!$E$4),1,0)</f>
        <v>0</v>
      </c>
      <c r="I1762" s="2">
        <f>IF(GI_Report!$C$6="All",1,IF(C1762=GI_Report!$C$6,1,0))</f>
        <v>1</v>
      </c>
      <c r="J1762" s="2">
        <f>IF(GI_Report!$F$6="All",1,IF(E1762=GI_Report!$F$6,1,0))</f>
        <v>1</v>
      </c>
      <c r="K1762" s="2" t="str">
        <f>IF(AND(H1762=1,I1762=1,J1762=1),COUNTIFS($H$2:H1762,1,$I$2:I1762,1,$J$2:J1762,1),"")</f>
        <v/>
      </c>
    </row>
    <row r="1763" spans="1:11" ht="14.5" x14ac:dyDescent="0.35">
      <c r="A1763" s="2" t="s">
        <v>3823</v>
      </c>
      <c r="B1763" s="5">
        <v>46118</v>
      </c>
      <c r="C1763" s="2" t="s">
        <v>2322</v>
      </c>
      <c r="D1763" s="2" t="s">
        <v>320</v>
      </c>
      <c r="E1763" s="3" t="s">
        <v>321</v>
      </c>
      <c r="F1763" s="2">
        <v>30</v>
      </c>
      <c r="G1763" s="2" t="s">
        <v>15</v>
      </c>
      <c r="H1763" s="2">
        <f>IF(AND(B1763&gt;=GI_Report!$C$4,B1763&lt;=GI_Report!$E$4),1,0)</f>
        <v>0</v>
      </c>
      <c r="I1763" s="2">
        <f>IF(GI_Report!$C$6="All",1,IF(C1763=GI_Report!$C$6,1,0))</f>
        <v>1</v>
      </c>
      <c r="J1763" s="2">
        <f>IF(GI_Report!$F$6="All",1,IF(E1763=GI_Report!$F$6,1,0))</f>
        <v>1</v>
      </c>
      <c r="K1763" s="2" t="str">
        <f>IF(AND(H1763=1,I1763=1,J1763=1),COUNTIFS($H$2:H1763,1,$I$2:I1763,1,$J$2:J1763,1),"")</f>
        <v/>
      </c>
    </row>
    <row r="1764" spans="1:11" ht="14.5" x14ac:dyDescent="0.35">
      <c r="A1764" s="2" t="s">
        <v>3824</v>
      </c>
      <c r="B1764" s="5">
        <v>46149</v>
      </c>
      <c r="C1764" s="2" t="s">
        <v>2010</v>
      </c>
      <c r="D1764" s="2" t="s">
        <v>425</v>
      </c>
      <c r="E1764" s="3" t="s">
        <v>426</v>
      </c>
      <c r="F1764" s="2">
        <v>36</v>
      </c>
      <c r="G1764" s="2" t="s">
        <v>121</v>
      </c>
      <c r="H1764" s="2">
        <f>IF(AND(B1764&gt;=GI_Report!$C$4,B1764&lt;=GI_Report!$E$4),1,0)</f>
        <v>0</v>
      </c>
      <c r="I1764" s="2">
        <f>IF(GI_Report!$C$6="All",1,IF(C1764=GI_Report!$C$6,1,0))</f>
        <v>1</v>
      </c>
      <c r="J1764" s="2">
        <f>IF(GI_Report!$F$6="All",1,IF(E1764=GI_Report!$F$6,1,0))</f>
        <v>1</v>
      </c>
      <c r="K1764" s="2" t="str">
        <f>IF(AND(H1764=1,I1764=1,J1764=1),COUNTIFS($H$2:H1764,1,$I$2:I1764,1,$J$2:J1764,1),"")</f>
        <v/>
      </c>
    </row>
    <row r="1765" spans="1:11" ht="14.5" x14ac:dyDescent="0.35">
      <c r="A1765" s="2" t="s">
        <v>3825</v>
      </c>
      <c r="B1765" s="5">
        <v>46162</v>
      </c>
      <c r="C1765" s="2" t="s">
        <v>2060</v>
      </c>
      <c r="D1765" s="2" t="s">
        <v>141</v>
      </c>
      <c r="E1765" s="3" t="s">
        <v>142</v>
      </c>
      <c r="F1765" s="2">
        <v>24</v>
      </c>
      <c r="G1765" s="2" t="s">
        <v>121</v>
      </c>
      <c r="H1765" s="2">
        <f>IF(AND(B1765&gt;=GI_Report!$C$4,B1765&lt;=GI_Report!$E$4),1,0)</f>
        <v>0</v>
      </c>
      <c r="I1765" s="2">
        <f>IF(GI_Report!$C$6="All",1,IF(C1765=GI_Report!$C$6,1,0))</f>
        <v>1</v>
      </c>
      <c r="J1765" s="2">
        <f>IF(GI_Report!$F$6="All",1,IF(E1765=GI_Report!$F$6,1,0))</f>
        <v>1</v>
      </c>
      <c r="K1765" s="2" t="str">
        <f>IF(AND(H1765=1,I1765=1,J1765=1),COUNTIFS($H$2:H1765,1,$I$2:I1765,1,$J$2:J1765,1),"")</f>
        <v/>
      </c>
    </row>
    <row r="1766" spans="1:11" ht="14.5" x14ac:dyDescent="0.35">
      <c r="A1766" s="2" t="s">
        <v>3826</v>
      </c>
      <c r="B1766" s="5">
        <v>46054</v>
      </c>
      <c r="C1766" s="2" t="s">
        <v>2143</v>
      </c>
      <c r="D1766" s="2" t="s">
        <v>308</v>
      </c>
      <c r="E1766" s="3" t="s">
        <v>309</v>
      </c>
      <c r="F1766" s="2">
        <v>36</v>
      </c>
      <c r="G1766" s="2" t="s">
        <v>15</v>
      </c>
      <c r="H1766" s="2">
        <f>IF(AND(B1766&gt;=GI_Report!$C$4,B1766&lt;=GI_Report!$E$4),1,0)</f>
        <v>1</v>
      </c>
      <c r="I1766" s="2">
        <f>IF(GI_Report!$C$6="All",1,IF(C1766=GI_Report!$C$6,1,0))</f>
        <v>1</v>
      </c>
      <c r="J1766" s="2">
        <f>IF(GI_Report!$F$6="All",1,IF(E1766=GI_Report!$F$6,1,0))</f>
        <v>1</v>
      </c>
      <c r="K1766" s="2">
        <f>IF(AND(H1766=1,I1766=1,J1766=1),COUNTIFS($H$2:H1766,1,$I$2:I1766,1,$J$2:J1766,1),"")</f>
        <v>282</v>
      </c>
    </row>
    <row r="1767" spans="1:11" ht="14.5" x14ac:dyDescent="0.35">
      <c r="A1767" s="2" t="s">
        <v>3827</v>
      </c>
      <c r="B1767" s="5">
        <v>46034</v>
      </c>
      <c r="C1767" s="2" t="s">
        <v>1995</v>
      </c>
      <c r="D1767" s="2" t="s">
        <v>389</v>
      </c>
      <c r="E1767" s="3" t="s">
        <v>390</v>
      </c>
      <c r="F1767" s="2">
        <v>15</v>
      </c>
      <c r="G1767" s="2" t="s">
        <v>121</v>
      </c>
      <c r="H1767" s="2">
        <f>IF(AND(B1767&gt;=GI_Report!$C$4,B1767&lt;=GI_Report!$E$4),1,0)</f>
        <v>0</v>
      </c>
      <c r="I1767" s="2">
        <f>IF(GI_Report!$C$6="All",1,IF(C1767=GI_Report!$C$6,1,0))</f>
        <v>1</v>
      </c>
      <c r="J1767" s="2">
        <f>IF(GI_Report!$F$6="All",1,IF(E1767=GI_Report!$F$6,1,0))</f>
        <v>1</v>
      </c>
      <c r="K1767" s="2" t="str">
        <f>IF(AND(H1767=1,I1767=1,J1767=1),COUNTIFS($H$2:H1767,1,$I$2:I1767,1,$J$2:J1767,1),"")</f>
        <v/>
      </c>
    </row>
    <row r="1768" spans="1:11" ht="14.5" x14ac:dyDescent="0.35">
      <c r="A1768" s="2" t="s">
        <v>3828</v>
      </c>
      <c r="B1768" s="5">
        <v>46048</v>
      </c>
      <c r="C1768" s="2" t="s">
        <v>2319</v>
      </c>
      <c r="D1768" s="2" t="s">
        <v>405</v>
      </c>
      <c r="E1768" s="3" t="s">
        <v>406</v>
      </c>
      <c r="F1768" s="2">
        <v>20</v>
      </c>
      <c r="G1768" s="2" t="s">
        <v>121</v>
      </c>
      <c r="H1768" s="2">
        <f>IF(AND(B1768&gt;=GI_Report!$C$4,B1768&lt;=GI_Report!$E$4),1,0)</f>
        <v>0</v>
      </c>
      <c r="I1768" s="2">
        <f>IF(GI_Report!$C$6="All",1,IF(C1768=GI_Report!$C$6,1,0))</f>
        <v>1</v>
      </c>
      <c r="J1768" s="2">
        <f>IF(GI_Report!$F$6="All",1,IF(E1768=GI_Report!$F$6,1,0))</f>
        <v>1</v>
      </c>
      <c r="K1768" s="2" t="str">
        <f>IF(AND(H1768=1,I1768=1,J1768=1),COUNTIFS($H$2:H1768,1,$I$2:I1768,1,$J$2:J1768,1),"")</f>
        <v/>
      </c>
    </row>
    <row r="1769" spans="1:11" ht="14.5" x14ac:dyDescent="0.35">
      <c r="A1769" s="2" t="s">
        <v>3829</v>
      </c>
      <c r="B1769" s="5">
        <v>46025</v>
      </c>
      <c r="C1769" s="2" t="s">
        <v>2094</v>
      </c>
      <c r="D1769" s="2" t="s">
        <v>141</v>
      </c>
      <c r="E1769" s="3" t="s">
        <v>142</v>
      </c>
      <c r="F1769" s="2">
        <v>24</v>
      </c>
      <c r="G1769" s="2" t="s">
        <v>121</v>
      </c>
      <c r="H1769" s="2">
        <f>IF(AND(B1769&gt;=GI_Report!$C$4,B1769&lt;=GI_Report!$E$4),1,0)</f>
        <v>0</v>
      </c>
      <c r="I1769" s="2">
        <f>IF(GI_Report!$C$6="All",1,IF(C1769=GI_Report!$C$6,1,0))</f>
        <v>1</v>
      </c>
      <c r="J1769" s="2">
        <f>IF(GI_Report!$F$6="All",1,IF(E1769=GI_Report!$F$6,1,0))</f>
        <v>1</v>
      </c>
      <c r="K1769" s="2" t="str">
        <f>IF(AND(H1769=1,I1769=1,J1769=1),COUNTIFS($H$2:H1769,1,$I$2:I1769,1,$J$2:J1769,1),"")</f>
        <v/>
      </c>
    </row>
    <row r="1770" spans="1:11" ht="14.5" x14ac:dyDescent="0.35">
      <c r="A1770" s="2" t="s">
        <v>3830</v>
      </c>
      <c r="B1770" s="5">
        <v>46075</v>
      </c>
      <c r="C1770" s="2" t="s">
        <v>2097</v>
      </c>
      <c r="D1770" s="2" t="s">
        <v>335</v>
      </c>
      <c r="E1770" s="3" t="s">
        <v>336</v>
      </c>
      <c r="F1770" s="2">
        <v>36</v>
      </c>
      <c r="G1770" s="2" t="s">
        <v>15</v>
      </c>
      <c r="H1770" s="2">
        <f>IF(AND(B1770&gt;=GI_Report!$C$4,B1770&lt;=GI_Report!$E$4),1,0)</f>
        <v>1</v>
      </c>
      <c r="I1770" s="2">
        <f>IF(GI_Report!$C$6="All",1,IF(C1770=GI_Report!$C$6,1,0))</f>
        <v>1</v>
      </c>
      <c r="J1770" s="2">
        <f>IF(GI_Report!$F$6="All",1,IF(E1770=GI_Report!$F$6,1,0))</f>
        <v>1</v>
      </c>
      <c r="K1770" s="2">
        <f>IF(AND(H1770=1,I1770=1,J1770=1),COUNTIFS($H$2:H1770,1,$I$2:I1770,1,$J$2:J1770,1),"")</f>
        <v>283</v>
      </c>
    </row>
    <row r="1771" spans="1:11" ht="14.5" x14ac:dyDescent="0.35">
      <c r="A1771" s="2" t="s">
        <v>3831</v>
      </c>
      <c r="B1771" s="5">
        <v>46198</v>
      </c>
      <c r="C1771" s="2" t="s">
        <v>2179</v>
      </c>
      <c r="D1771" s="2" t="s">
        <v>221</v>
      </c>
      <c r="E1771" s="3" t="s">
        <v>222</v>
      </c>
      <c r="F1771" s="2">
        <v>5</v>
      </c>
      <c r="G1771" s="2" t="s">
        <v>121</v>
      </c>
      <c r="H1771" s="2">
        <f>IF(AND(B1771&gt;=GI_Report!$C$4,B1771&lt;=GI_Report!$E$4),1,0)</f>
        <v>0</v>
      </c>
      <c r="I1771" s="2">
        <f>IF(GI_Report!$C$6="All",1,IF(C1771=GI_Report!$C$6,1,0))</f>
        <v>1</v>
      </c>
      <c r="J1771" s="2">
        <f>IF(GI_Report!$F$6="All",1,IF(E1771=GI_Report!$F$6,1,0))</f>
        <v>1</v>
      </c>
      <c r="K1771" s="2" t="str">
        <f>IF(AND(H1771=1,I1771=1,J1771=1),COUNTIFS($H$2:H1771,1,$I$2:I1771,1,$J$2:J1771,1),"")</f>
        <v/>
      </c>
    </row>
    <row r="1772" spans="1:11" ht="14.5" x14ac:dyDescent="0.35">
      <c r="A1772" s="2" t="s">
        <v>3832</v>
      </c>
      <c r="B1772" s="5">
        <v>46041</v>
      </c>
      <c r="C1772" s="2" t="s">
        <v>1985</v>
      </c>
      <c r="D1772" s="2" t="s">
        <v>437</v>
      </c>
      <c r="E1772" s="3" t="s">
        <v>438</v>
      </c>
      <c r="F1772" s="2">
        <v>48</v>
      </c>
      <c r="G1772" s="2" t="s">
        <v>121</v>
      </c>
      <c r="H1772" s="2">
        <f>IF(AND(B1772&gt;=GI_Report!$C$4,B1772&lt;=GI_Report!$E$4),1,0)</f>
        <v>0</v>
      </c>
      <c r="I1772" s="2">
        <f>IF(GI_Report!$C$6="All",1,IF(C1772=GI_Report!$C$6,1,0))</f>
        <v>1</v>
      </c>
      <c r="J1772" s="2">
        <f>IF(GI_Report!$F$6="All",1,IF(E1772=GI_Report!$F$6,1,0))</f>
        <v>1</v>
      </c>
      <c r="K1772" s="2" t="str">
        <f>IF(AND(H1772=1,I1772=1,J1772=1),COUNTIFS($H$2:H1772,1,$I$2:I1772,1,$J$2:J1772,1),"")</f>
        <v/>
      </c>
    </row>
    <row r="1773" spans="1:11" ht="14.5" x14ac:dyDescent="0.35">
      <c r="A1773" s="2" t="s">
        <v>3833</v>
      </c>
      <c r="B1773" s="5">
        <v>46067</v>
      </c>
      <c r="C1773" s="2" t="s">
        <v>2018</v>
      </c>
      <c r="D1773" s="2" t="s">
        <v>188</v>
      </c>
      <c r="E1773" s="3" t="s">
        <v>189</v>
      </c>
      <c r="F1773" s="2">
        <v>5</v>
      </c>
      <c r="G1773" s="2" t="s">
        <v>121</v>
      </c>
      <c r="H1773" s="2">
        <f>IF(AND(B1773&gt;=GI_Report!$C$4,B1773&lt;=GI_Report!$E$4),1,0)</f>
        <v>1</v>
      </c>
      <c r="I1773" s="2">
        <f>IF(GI_Report!$C$6="All",1,IF(C1773=GI_Report!$C$6,1,0))</f>
        <v>1</v>
      </c>
      <c r="J1773" s="2">
        <f>IF(GI_Report!$F$6="All",1,IF(E1773=GI_Report!$F$6,1,0))</f>
        <v>1</v>
      </c>
      <c r="K1773" s="2">
        <f>IF(AND(H1773=1,I1773=1,J1773=1),COUNTIFS($H$2:H1773,1,$I$2:I1773,1,$J$2:J1773,1),"")</f>
        <v>284</v>
      </c>
    </row>
    <row r="1774" spans="1:11" ht="14.5" x14ac:dyDescent="0.35">
      <c r="A1774" s="2" t="s">
        <v>3834</v>
      </c>
      <c r="B1774" s="5">
        <v>46095</v>
      </c>
      <c r="C1774" s="2" t="s">
        <v>2025</v>
      </c>
      <c r="D1774" s="2" t="s">
        <v>440</v>
      </c>
      <c r="E1774" s="3" t="s">
        <v>441</v>
      </c>
      <c r="F1774" s="2">
        <v>24</v>
      </c>
      <c r="G1774" s="2" t="s">
        <v>121</v>
      </c>
      <c r="H1774" s="2">
        <f>IF(AND(B1774&gt;=GI_Report!$C$4,B1774&lt;=GI_Report!$E$4),1,0)</f>
        <v>0</v>
      </c>
      <c r="I1774" s="2">
        <f>IF(GI_Report!$C$6="All",1,IF(C1774=GI_Report!$C$6,1,0))</f>
        <v>1</v>
      </c>
      <c r="J1774" s="2">
        <f>IF(GI_Report!$F$6="All",1,IF(E1774=GI_Report!$F$6,1,0))</f>
        <v>1</v>
      </c>
      <c r="K1774" s="2" t="str">
        <f>IF(AND(H1774=1,I1774=1,J1774=1),COUNTIFS($H$2:H1774,1,$I$2:I1774,1,$J$2:J1774,1),"")</f>
        <v/>
      </c>
    </row>
    <row r="1775" spans="1:11" ht="14.5" x14ac:dyDescent="0.35">
      <c r="A1775" s="2" t="s">
        <v>3835</v>
      </c>
      <c r="B1775" s="5">
        <v>46125</v>
      </c>
      <c r="C1775" s="2" t="s">
        <v>1995</v>
      </c>
      <c r="D1775" s="2" t="s">
        <v>136</v>
      </c>
      <c r="E1775" s="3" t="s">
        <v>137</v>
      </c>
      <c r="F1775" s="2">
        <v>15</v>
      </c>
      <c r="G1775" s="2" t="s">
        <v>121</v>
      </c>
      <c r="H1775" s="2">
        <f>IF(AND(B1775&gt;=GI_Report!$C$4,B1775&lt;=GI_Report!$E$4),1,0)</f>
        <v>0</v>
      </c>
      <c r="I1775" s="2">
        <f>IF(GI_Report!$C$6="All",1,IF(C1775=GI_Report!$C$6,1,0))</f>
        <v>1</v>
      </c>
      <c r="J1775" s="2">
        <f>IF(GI_Report!$F$6="All",1,IF(E1775=GI_Report!$F$6,1,0))</f>
        <v>1</v>
      </c>
      <c r="K1775" s="2" t="str">
        <f>IF(AND(H1775=1,I1775=1,J1775=1),COUNTIFS($H$2:H1775,1,$I$2:I1775,1,$J$2:J1775,1),"")</f>
        <v/>
      </c>
    </row>
    <row r="1776" spans="1:11" ht="14.5" x14ac:dyDescent="0.35">
      <c r="A1776" s="2" t="s">
        <v>3836</v>
      </c>
      <c r="B1776" s="5">
        <v>46125</v>
      </c>
      <c r="C1776" s="2" t="s">
        <v>2097</v>
      </c>
      <c r="D1776" s="2" t="s">
        <v>466</v>
      </c>
      <c r="E1776" s="3" t="s">
        <v>467</v>
      </c>
      <c r="F1776" s="2">
        <v>15</v>
      </c>
      <c r="G1776" s="2" t="s">
        <v>121</v>
      </c>
      <c r="H1776" s="2">
        <f>IF(AND(B1776&gt;=GI_Report!$C$4,B1776&lt;=GI_Report!$E$4),1,0)</f>
        <v>0</v>
      </c>
      <c r="I1776" s="2">
        <f>IF(GI_Report!$C$6="All",1,IF(C1776=GI_Report!$C$6,1,0))</f>
        <v>1</v>
      </c>
      <c r="J1776" s="2">
        <f>IF(GI_Report!$F$6="All",1,IF(E1776=GI_Report!$F$6,1,0))</f>
        <v>1</v>
      </c>
      <c r="K1776" s="2" t="str">
        <f>IF(AND(H1776=1,I1776=1,J1776=1),COUNTIFS($H$2:H1776,1,$I$2:I1776,1,$J$2:J1776,1),"")</f>
        <v/>
      </c>
    </row>
    <row r="1777" spans="1:11" ht="14.5" x14ac:dyDescent="0.35">
      <c r="A1777" s="2" t="s">
        <v>3837</v>
      </c>
      <c r="B1777" s="5">
        <v>46122</v>
      </c>
      <c r="C1777" s="2" t="s">
        <v>2141</v>
      </c>
      <c r="D1777" s="2" t="s">
        <v>297</v>
      </c>
      <c r="E1777" s="3" t="s">
        <v>298</v>
      </c>
      <c r="F1777" s="2">
        <v>24</v>
      </c>
      <c r="G1777" s="2" t="s">
        <v>262</v>
      </c>
      <c r="H1777" s="2">
        <f>IF(AND(B1777&gt;=GI_Report!$C$4,B1777&lt;=GI_Report!$E$4),1,0)</f>
        <v>0</v>
      </c>
      <c r="I1777" s="2">
        <f>IF(GI_Report!$C$6="All",1,IF(C1777=GI_Report!$C$6,1,0))</f>
        <v>1</v>
      </c>
      <c r="J1777" s="2">
        <f>IF(GI_Report!$F$6="All",1,IF(E1777=GI_Report!$F$6,1,0))</f>
        <v>1</v>
      </c>
      <c r="K1777" s="2" t="str">
        <f>IF(AND(H1777=1,I1777=1,J1777=1),COUNTIFS($H$2:H1777,1,$I$2:I1777,1,$J$2:J1777,1),"")</f>
        <v/>
      </c>
    </row>
    <row r="1778" spans="1:11" ht="14.5" x14ac:dyDescent="0.35">
      <c r="A1778" s="2" t="s">
        <v>3838</v>
      </c>
      <c r="B1778" s="5">
        <v>46173</v>
      </c>
      <c r="C1778" s="2" t="s">
        <v>2051</v>
      </c>
      <c r="D1778" s="2" t="s">
        <v>141</v>
      </c>
      <c r="E1778" s="3" t="s">
        <v>142</v>
      </c>
      <c r="F1778" s="2">
        <v>15</v>
      </c>
      <c r="G1778" s="2" t="s">
        <v>121</v>
      </c>
      <c r="H1778" s="2">
        <f>IF(AND(B1778&gt;=GI_Report!$C$4,B1778&lt;=GI_Report!$E$4),1,0)</f>
        <v>0</v>
      </c>
      <c r="I1778" s="2">
        <f>IF(GI_Report!$C$6="All",1,IF(C1778=GI_Report!$C$6,1,0))</f>
        <v>1</v>
      </c>
      <c r="J1778" s="2">
        <f>IF(GI_Report!$F$6="All",1,IF(E1778=GI_Report!$F$6,1,0))</f>
        <v>1</v>
      </c>
      <c r="K1778" s="2" t="str">
        <f>IF(AND(H1778=1,I1778=1,J1778=1),COUNTIFS($H$2:H1778,1,$I$2:I1778,1,$J$2:J1778,1),"")</f>
        <v/>
      </c>
    </row>
    <row r="1779" spans="1:11" ht="14.5" x14ac:dyDescent="0.35">
      <c r="A1779" s="2" t="s">
        <v>3839</v>
      </c>
      <c r="B1779" s="5">
        <v>46092</v>
      </c>
      <c r="C1779" s="2" t="s">
        <v>1995</v>
      </c>
      <c r="D1779" s="2" t="s">
        <v>214</v>
      </c>
      <c r="E1779" s="3" t="s">
        <v>215</v>
      </c>
      <c r="F1779" s="2">
        <v>12</v>
      </c>
      <c r="G1779" s="2" t="s">
        <v>121</v>
      </c>
      <c r="H1779" s="2">
        <f>IF(AND(B1779&gt;=GI_Report!$C$4,B1779&lt;=GI_Report!$E$4),1,0)</f>
        <v>0</v>
      </c>
      <c r="I1779" s="2">
        <f>IF(GI_Report!$C$6="All",1,IF(C1779=GI_Report!$C$6,1,0))</f>
        <v>1</v>
      </c>
      <c r="J1779" s="2">
        <f>IF(GI_Report!$F$6="All",1,IF(E1779=GI_Report!$F$6,1,0))</f>
        <v>1</v>
      </c>
      <c r="K1779" s="2" t="str">
        <f>IF(AND(H1779=1,I1779=1,J1779=1),COUNTIFS($H$2:H1779,1,$I$2:I1779,1,$J$2:J1779,1),"")</f>
        <v/>
      </c>
    </row>
    <row r="1780" spans="1:11" ht="14.5" x14ac:dyDescent="0.35">
      <c r="A1780" s="2" t="s">
        <v>3840</v>
      </c>
      <c r="B1780" s="5">
        <v>46123</v>
      </c>
      <c r="C1780" s="2" t="s">
        <v>1995</v>
      </c>
      <c r="D1780" s="2" t="s">
        <v>151</v>
      </c>
      <c r="E1780" s="3" t="s">
        <v>152</v>
      </c>
      <c r="F1780" s="2">
        <v>5</v>
      </c>
      <c r="G1780" s="2" t="s">
        <v>121</v>
      </c>
      <c r="H1780" s="2">
        <f>IF(AND(B1780&gt;=GI_Report!$C$4,B1780&lt;=GI_Report!$E$4),1,0)</f>
        <v>0</v>
      </c>
      <c r="I1780" s="2">
        <f>IF(GI_Report!$C$6="All",1,IF(C1780=GI_Report!$C$6,1,0))</f>
        <v>1</v>
      </c>
      <c r="J1780" s="2">
        <f>IF(GI_Report!$F$6="All",1,IF(E1780=GI_Report!$F$6,1,0))</f>
        <v>1</v>
      </c>
      <c r="K1780" s="2" t="str">
        <f>IF(AND(H1780=1,I1780=1,J1780=1),COUNTIFS($H$2:H1780,1,$I$2:I1780,1,$J$2:J1780,1),"")</f>
        <v/>
      </c>
    </row>
    <row r="1781" spans="1:11" ht="14.5" x14ac:dyDescent="0.35">
      <c r="A1781" s="2" t="s">
        <v>3841</v>
      </c>
      <c r="B1781" s="5">
        <v>46070</v>
      </c>
      <c r="C1781" s="2" t="s">
        <v>2115</v>
      </c>
      <c r="D1781" s="2" t="s">
        <v>339</v>
      </c>
      <c r="E1781" s="3" t="s">
        <v>340</v>
      </c>
      <c r="F1781" s="2">
        <v>48</v>
      </c>
      <c r="G1781" s="2" t="s">
        <v>15</v>
      </c>
      <c r="H1781" s="2">
        <f>IF(AND(B1781&gt;=GI_Report!$C$4,B1781&lt;=GI_Report!$E$4),1,0)</f>
        <v>1</v>
      </c>
      <c r="I1781" s="2">
        <f>IF(GI_Report!$C$6="All",1,IF(C1781=GI_Report!$C$6,1,0))</f>
        <v>1</v>
      </c>
      <c r="J1781" s="2">
        <f>IF(GI_Report!$F$6="All",1,IF(E1781=GI_Report!$F$6,1,0))</f>
        <v>1</v>
      </c>
      <c r="K1781" s="2">
        <f>IF(AND(H1781=1,I1781=1,J1781=1),COUNTIFS($H$2:H1781,1,$I$2:I1781,1,$J$2:J1781,1),"")</f>
        <v>285</v>
      </c>
    </row>
    <row r="1782" spans="1:11" ht="14.5" x14ac:dyDescent="0.35">
      <c r="A1782" s="2" t="s">
        <v>3842</v>
      </c>
      <c r="B1782" s="5">
        <v>46131</v>
      </c>
      <c r="C1782" s="2" t="s">
        <v>2078</v>
      </c>
      <c r="D1782" s="2" t="s">
        <v>93</v>
      </c>
      <c r="E1782" s="3" t="s">
        <v>94</v>
      </c>
      <c r="F1782" s="2">
        <v>60</v>
      </c>
      <c r="G1782" s="2" t="s">
        <v>15</v>
      </c>
      <c r="H1782" s="2">
        <f>IF(AND(B1782&gt;=GI_Report!$C$4,B1782&lt;=GI_Report!$E$4),1,0)</f>
        <v>0</v>
      </c>
      <c r="I1782" s="2">
        <f>IF(GI_Report!$C$6="All",1,IF(C1782=GI_Report!$C$6,1,0))</f>
        <v>1</v>
      </c>
      <c r="J1782" s="2">
        <f>IF(GI_Report!$F$6="All",1,IF(E1782=GI_Report!$F$6,1,0))</f>
        <v>1</v>
      </c>
      <c r="K1782" s="2" t="str">
        <f>IF(AND(H1782=1,I1782=1,J1782=1),COUNTIFS($H$2:H1782,1,$I$2:I1782,1,$J$2:J1782,1),"")</f>
        <v/>
      </c>
    </row>
    <row r="1783" spans="1:11" ht="14.5" x14ac:dyDescent="0.35">
      <c r="A1783" s="2" t="s">
        <v>3843</v>
      </c>
      <c r="B1783" s="5">
        <v>46200</v>
      </c>
      <c r="C1783" s="2" t="s">
        <v>2154</v>
      </c>
      <c r="D1783" s="2" t="s">
        <v>339</v>
      </c>
      <c r="E1783" s="3" t="s">
        <v>340</v>
      </c>
      <c r="F1783" s="2">
        <v>5</v>
      </c>
      <c r="G1783" s="2" t="s">
        <v>15</v>
      </c>
      <c r="H1783" s="2">
        <f>IF(AND(B1783&gt;=GI_Report!$C$4,B1783&lt;=GI_Report!$E$4),1,0)</f>
        <v>0</v>
      </c>
      <c r="I1783" s="2">
        <f>IF(GI_Report!$C$6="All",1,IF(C1783=GI_Report!$C$6,1,0))</f>
        <v>1</v>
      </c>
      <c r="J1783" s="2">
        <f>IF(GI_Report!$F$6="All",1,IF(E1783=GI_Report!$F$6,1,0))</f>
        <v>1</v>
      </c>
      <c r="K1783" s="2" t="str">
        <f>IF(AND(H1783=1,I1783=1,J1783=1),COUNTIFS($H$2:H1783,1,$I$2:I1783,1,$J$2:J1783,1),"")</f>
        <v/>
      </c>
    </row>
    <row r="1784" spans="1:11" ht="14.5" x14ac:dyDescent="0.35">
      <c r="A1784" s="2" t="s">
        <v>3844</v>
      </c>
      <c r="B1784" s="5">
        <v>46047</v>
      </c>
      <c r="C1784" s="2" t="s">
        <v>2158</v>
      </c>
      <c r="D1784" s="2" t="s">
        <v>122</v>
      </c>
      <c r="E1784" s="3" t="s">
        <v>123</v>
      </c>
      <c r="F1784" s="2">
        <v>30</v>
      </c>
      <c r="G1784" s="2" t="s">
        <v>121</v>
      </c>
      <c r="H1784" s="2">
        <f>IF(AND(B1784&gt;=GI_Report!$C$4,B1784&lt;=GI_Report!$E$4),1,0)</f>
        <v>0</v>
      </c>
      <c r="I1784" s="2">
        <f>IF(GI_Report!$C$6="All",1,IF(C1784=GI_Report!$C$6,1,0))</f>
        <v>1</v>
      </c>
      <c r="J1784" s="2">
        <f>IF(GI_Report!$F$6="All",1,IF(E1784=GI_Report!$F$6,1,0))</f>
        <v>1</v>
      </c>
      <c r="K1784" s="2" t="str">
        <f>IF(AND(H1784=1,I1784=1,J1784=1),COUNTIFS($H$2:H1784,1,$I$2:I1784,1,$J$2:J1784,1),"")</f>
        <v/>
      </c>
    </row>
    <row r="1785" spans="1:11" ht="14.5" x14ac:dyDescent="0.35">
      <c r="A1785" s="2" t="s">
        <v>3845</v>
      </c>
      <c r="B1785" s="5">
        <v>46054</v>
      </c>
      <c r="C1785" s="2" t="s">
        <v>2179</v>
      </c>
      <c r="D1785" s="2" t="s">
        <v>446</v>
      </c>
      <c r="E1785" s="3" t="s">
        <v>447</v>
      </c>
      <c r="F1785" s="2">
        <v>48</v>
      </c>
      <c r="G1785" s="2" t="s">
        <v>121</v>
      </c>
      <c r="H1785" s="2">
        <f>IF(AND(B1785&gt;=GI_Report!$C$4,B1785&lt;=GI_Report!$E$4),1,0)</f>
        <v>1</v>
      </c>
      <c r="I1785" s="2">
        <f>IF(GI_Report!$C$6="All",1,IF(C1785=GI_Report!$C$6,1,0))</f>
        <v>1</v>
      </c>
      <c r="J1785" s="2">
        <f>IF(GI_Report!$F$6="All",1,IF(E1785=GI_Report!$F$6,1,0))</f>
        <v>1</v>
      </c>
      <c r="K1785" s="2">
        <f>IF(AND(H1785=1,I1785=1,J1785=1),COUNTIFS($H$2:H1785,1,$I$2:I1785,1,$J$2:J1785,1),"")</f>
        <v>286</v>
      </c>
    </row>
    <row r="1786" spans="1:11" ht="14.5" x14ac:dyDescent="0.35">
      <c r="A1786" s="2" t="s">
        <v>3846</v>
      </c>
      <c r="B1786" s="5">
        <v>46037</v>
      </c>
      <c r="C1786" s="2" t="s">
        <v>2023</v>
      </c>
      <c r="D1786" s="2" t="s">
        <v>157</v>
      </c>
      <c r="E1786" s="3" t="s">
        <v>158</v>
      </c>
      <c r="F1786" s="2">
        <v>48</v>
      </c>
      <c r="G1786" s="2" t="s">
        <v>121</v>
      </c>
      <c r="H1786" s="2">
        <f>IF(AND(B1786&gt;=GI_Report!$C$4,B1786&lt;=GI_Report!$E$4),1,0)</f>
        <v>0</v>
      </c>
      <c r="I1786" s="2">
        <f>IF(GI_Report!$C$6="All",1,IF(C1786=GI_Report!$C$6,1,0))</f>
        <v>1</v>
      </c>
      <c r="J1786" s="2">
        <f>IF(GI_Report!$F$6="All",1,IF(E1786=GI_Report!$F$6,1,0))</f>
        <v>1</v>
      </c>
      <c r="K1786" s="2" t="str">
        <f>IF(AND(H1786=1,I1786=1,J1786=1),COUNTIFS($H$2:H1786,1,$I$2:I1786,1,$J$2:J1786,1),"")</f>
        <v/>
      </c>
    </row>
    <row r="1787" spans="1:11" ht="14.5" x14ac:dyDescent="0.35">
      <c r="A1787" s="2" t="s">
        <v>3847</v>
      </c>
      <c r="B1787" s="5">
        <v>46186</v>
      </c>
      <c r="C1787" s="2" t="s">
        <v>2094</v>
      </c>
      <c r="D1787" s="2" t="s">
        <v>57</v>
      </c>
      <c r="E1787" s="3" t="s">
        <v>58</v>
      </c>
      <c r="F1787" s="2">
        <v>15</v>
      </c>
      <c r="G1787" s="2" t="s">
        <v>15</v>
      </c>
      <c r="H1787" s="2">
        <f>IF(AND(B1787&gt;=GI_Report!$C$4,B1787&lt;=GI_Report!$E$4),1,0)</f>
        <v>0</v>
      </c>
      <c r="I1787" s="2">
        <f>IF(GI_Report!$C$6="All",1,IF(C1787=GI_Report!$C$6,1,0))</f>
        <v>1</v>
      </c>
      <c r="J1787" s="2">
        <f>IF(GI_Report!$F$6="All",1,IF(E1787=GI_Report!$F$6,1,0))</f>
        <v>1</v>
      </c>
      <c r="K1787" s="2" t="str">
        <f>IF(AND(H1787=1,I1787=1,J1787=1),COUNTIFS($H$2:H1787,1,$I$2:I1787,1,$J$2:J1787,1),"")</f>
        <v/>
      </c>
    </row>
    <row r="1788" spans="1:11" ht="14.5" x14ac:dyDescent="0.35">
      <c r="A1788" s="2" t="s">
        <v>3848</v>
      </c>
      <c r="B1788" s="5">
        <v>46072</v>
      </c>
      <c r="C1788" s="2" t="s">
        <v>2097</v>
      </c>
      <c r="D1788" s="2" t="s">
        <v>239</v>
      </c>
      <c r="E1788" s="3" t="s">
        <v>240</v>
      </c>
      <c r="F1788" s="2">
        <v>36</v>
      </c>
      <c r="G1788" s="2" t="s">
        <v>121</v>
      </c>
      <c r="H1788" s="2">
        <f>IF(AND(B1788&gt;=GI_Report!$C$4,B1788&lt;=GI_Report!$E$4),1,0)</f>
        <v>1</v>
      </c>
      <c r="I1788" s="2">
        <f>IF(GI_Report!$C$6="All",1,IF(C1788=GI_Report!$C$6,1,0))</f>
        <v>1</v>
      </c>
      <c r="J1788" s="2">
        <f>IF(GI_Report!$F$6="All",1,IF(E1788=GI_Report!$F$6,1,0))</f>
        <v>1</v>
      </c>
      <c r="K1788" s="2">
        <f>IF(AND(H1788=1,I1788=1,J1788=1),COUNTIFS($H$2:H1788,1,$I$2:I1788,1,$J$2:J1788,1),"")</f>
        <v>287</v>
      </c>
    </row>
    <row r="1789" spans="1:11" ht="14.5" x14ac:dyDescent="0.35">
      <c r="A1789" s="2" t="s">
        <v>3849</v>
      </c>
      <c r="B1789" s="5">
        <v>46138</v>
      </c>
      <c r="C1789" s="2" t="s">
        <v>2099</v>
      </c>
      <c r="D1789" s="2" t="s">
        <v>320</v>
      </c>
      <c r="E1789" s="3" t="s">
        <v>321</v>
      </c>
      <c r="F1789" s="2">
        <v>12</v>
      </c>
      <c r="G1789" s="2" t="s">
        <v>15</v>
      </c>
      <c r="H1789" s="2">
        <f>IF(AND(B1789&gt;=GI_Report!$C$4,B1789&lt;=GI_Report!$E$4),1,0)</f>
        <v>0</v>
      </c>
      <c r="I1789" s="2">
        <f>IF(GI_Report!$C$6="All",1,IF(C1789=GI_Report!$C$6,1,0))</f>
        <v>1</v>
      </c>
      <c r="J1789" s="2">
        <f>IF(GI_Report!$F$6="All",1,IF(E1789=GI_Report!$F$6,1,0))</f>
        <v>1</v>
      </c>
      <c r="K1789" s="2" t="str">
        <f>IF(AND(H1789=1,I1789=1,J1789=1),COUNTIFS($H$2:H1789,1,$I$2:I1789,1,$J$2:J1789,1),"")</f>
        <v/>
      </c>
    </row>
    <row r="1790" spans="1:11" ht="14.5" x14ac:dyDescent="0.35">
      <c r="A1790" s="2" t="s">
        <v>3850</v>
      </c>
      <c r="B1790" s="5">
        <v>46173</v>
      </c>
      <c r="C1790" s="2" t="s">
        <v>2262</v>
      </c>
      <c r="D1790" s="2" t="s">
        <v>151</v>
      </c>
      <c r="E1790" s="3" t="s">
        <v>152</v>
      </c>
      <c r="F1790" s="2">
        <v>36</v>
      </c>
      <c r="G1790" s="2" t="s">
        <v>121</v>
      </c>
      <c r="H1790" s="2">
        <f>IF(AND(B1790&gt;=GI_Report!$C$4,B1790&lt;=GI_Report!$E$4),1,0)</f>
        <v>0</v>
      </c>
      <c r="I1790" s="2">
        <f>IF(GI_Report!$C$6="All",1,IF(C1790=GI_Report!$C$6,1,0))</f>
        <v>1</v>
      </c>
      <c r="J1790" s="2">
        <f>IF(GI_Report!$F$6="All",1,IF(E1790=GI_Report!$F$6,1,0))</f>
        <v>1</v>
      </c>
      <c r="K1790" s="2" t="str">
        <f>IF(AND(H1790=1,I1790=1,J1790=1),COUNTIFS($H$2:H1790,1,$I$2:I1790,1,$J$2:J1790,1),"")</f>
        <v/>
      </c>
    </row>
    <row r="1791" spans="1:11" ht="14.5" x14ac:dyDescent="0.35">
      <c r="A1791" s="2" t="s">
        <v>3851</v>
      </c>
      <c r="B1791" s="5">
        <v>46174</v>
      </c>
      <c r="C1791" s="2" t="s">
        <v>2031</v>
      </c>
      <c r="D1791" s="2" t="s">
        <v>247</v>
      </c>
      <c r="E1791" s="3" t="s">
        <v>248</v>
      </c>
      <c r="F1791" s="2">
        <v>12</v>
      </c>
      <c r="G1791" s="2" t="s">
        <v>121</v>
      </c>
      <c r="H1791" s="2">
        <f>IF(AND(B1791&gt;=GI_Report!$C$4,B1791&lt;=GI_Report!$E$4),1,0)</f>
        <v>0</v>
      </c>
      <c r="I1791" s="2">
        <f>IF(GI_Report!$C$6="All",1,IF(C1791=GI_Report!$C$6,1,0))</f>
        <v>1</v>
      </c>
      <c r="J1791" s="2">
        <f>IF(GI_Report!$F$6="All",1,IF(E1791=GI_Report!$F$6,1,0))</f>
        <v>1</v>
      </c>
      <c r="K1791" s="2" t="str">
        <f>IF(AND(H1791=1,I1791=1,J1791=1),COUNTIFS($H$2:H1791,1,$I$2:I1791,1,$J$2:J1791,1),"")</f>
        <v/>
      </c>
    </row>
    <row r="1792" spans="1:11" ht="14.5" x14ac:dyDescent="0.35">
      <c r="A1792" s="2" t="s">
        <v>3852</v>
      </c>
      <c r="B1792" s="5">
        <v>46194</v>
      </c>
      <c r="C1792" s="2" t="s">
        <v>2218</v>
      </c>
      <c r="D1792" s="2" t="s">
        <v>464</v>
      </c>
      <c r="E1792" s="3" t="s">
        <v>465</v>
      </c>
      <c r="F1792" s="2">
        <v>48</v>
      </c>
      <c r="G1792" s="2" t="s">
        <v>121</v>
      </c>
      <c r="H1792" s="2">
        <f>IF(AND(B1792&gt;=GI_Report!$C$4,B1792&lt;=GI_Report!$E$4),1,0)</f>
        <v>0</v>
      </c>
      <c r="I1792" s="2">
        <f>IF(GI_Report!$C$6="All",1,IF(C1792=GI_Report!$C$6,1,0))</f>
        <v>1</v>
      </c>
      <c r="J1792" s="2">
        <f>IF(GI_Report!$F$6="All",1,IF(E1792=GI_Report!$F$6,1,0))</f>
        <v>1</v>
      </c>
      <c r="K1792" s="2" t="str">
        <f>IF(AND(H1792=1,I1792=1,J1792=1),COUNTIFS($H$2:H1792,1,$I$2:I1792,1,$J$2:J1792,1),"")</f>
        <v/>
      </c>
    </row>
    <row r="1793" spans="1:11" ht="14.5" x14ac:dyDescent="0.35">
      <c r="A1793" s="2" t="s">
        <v>3853</v>
      </c>
      <c r="B1793" s="5">
        <v>46084</v>
      </c>
      <c r="C1793" s="2" t="s">
        <v>2341</v>
      </c>
      <c r="D1793" s="2" t="s">
        <v>108</v>
      </c>
      <c r="E1793" s="3" t="s">
        <v>109</v>
      </c>
      <c r="F1793" s="2">
        <v>24</v>
      </c>
      <c r="G1793" s="2" t="s">
        <v>15</v>
      </c>
      <c r="H1793" s="2">
        <f>IF(AND(B1793&gt;=GI_Report!$C$4,B1793&lt;=GI_Report!$E$4),1,0)</f>
        <v>0</v>
      </c>
      <c r="I1793" s="2">
        <f>IF(GI_Report!$C$6="All",1,IF(C1793=GI_Report!$C$6,1,0))</f>
        <v>1</v>
      </c>
      <c r="J1793" s="2">
        <f>IF(GI_Report!$F$6="All",1,IF(E1793=GI_Report!$F$6,1,0))</f>
        <v>1</v>
      </c>
      <c r="K1793" s="2" t="str">
        <f>IF(AND(H1793=1,I1793=1,J1793=1),COUNTIFS($H$2:H1793,1,$I$2:I1793,1,$J$2:J1793,1),"")</f>
        <v/>
      </c>
    </row>
    <row r="1794" spans="1:11" ht="14.5" x14ac:dyDescent="0.35">
      <c r="A1794" s="2" t="s">
        <v>3854</v>
      </c>
      <c r="B1794" s="5">
        <v>46052</v>
      </c>
      <c r="C1794" s="2" t="s">
        <v>2086</v>
      </c>
      <c r="D1794" s="2" t="s">
        <v>218</v>
      </c>
      <c r="E1794" s="3" t="s">
        <v>219</v>
      </c>
      <c r="F1794" s="2">
        <v>30</v>
      </c>
      <c r="G1794" s="2" t="s">
        <v>121</v>
      </c>
      <c r="H1794" s="2">
        <f>IF(AND(B1794&gt;=GI_Report!$C$4,B1794&lt;=GI_Report!$E$4),1,0)</f>
        <v>0</v>
      </c>
      <c r="I1794" s="2">
        <f>IF(GI_Report!$C$6="All",1,IF(C1794=GI_Report!$C$6,1,0))</f>
        <v>1</v>
      </c>
      <c r="J1794" s="2">
        <f>IF(GI_Report!$F$6="All",1,IF(E1794=GI_Report!$F$6,1,0))</f>
        <v>1</v>
      </c>
      <c r="K1794" s="2" t="str">
        <f>IF(AND(H1794=1,I1794=1,J1794=1),COUNTIFS($H$2:H1794,1,$I$2:I1794,1,$J$2:J1794,1),"")</f>
        <v/>
      </c>
    </row>
    <row r="1795" spans="1:11" ht="14.5" x14ac:dyDescent="0.35">
      <c r="A1795" s="2" t="s">
        <v>3855</v>
      </c>
      <c r="B1795" s="5">
        <v>46049</v>
      </c>
      <c r="C1795" s="2" t="s">
        <v>2182</v>
      </c>
      <c r="D1795" s="2" t="s">
        <v>122</v>
      </c>
      <c r="E1795" s="3" t="s">
        <v>123</v>
      </c>
      <c r="F1795" s="2">
        <v>20</v>
      </c>
      <c r="G1795" s="2" t="s">
        <v>121</v>
      </c>
      <c r="H1795" s="2">
        <f>IF(AND(B1795&gt;=GI_Report!$C$4,B1795&lt;=GI_Report!$E$4),1,0)</f>
        <v>0</v>
      </c>
      <c r="I1795" s="2">
        <f>IF(GI_Report!$C$6="All",1,IF(C1795=GI_Report!$C$6,1,0))</f>
        <v>1</v>
      </c>
      <c r="J1795" s="2">
        <f>IF(GI_Report!$F$6="All",1,IF(E1795=GI_Report!$F$6,1,0))</f>
        <v>1</v>
      </c>
      <c r="K1795" s="2" t="str">
        <f>IF(AND(H1795=1,I1795=1,J1795=1),COUNTIFS($H$2:H1795,1,$I$2:I1795,1,$J$2:J1795,1),"")</f>
        <v/>
      </c>
    </row>
    <row r="1796" spans="1:11" ht="14.5" x14ac:dyDescent="0.35">
      <c r="A1796" s="2" t="s">
        <v>3856</v>
      </c>
      <c r="B1796" s="5">
        <v>46119</v>
      </c>
      <c r="C1796" s="2" t="s">
        <v>2154</v>
      </c>
      <c r="D1796" s="2" t="s">
        <v>284</v>
      </c>
      <c r="E1796" s="3" t="s">
        <v>285</v>
      </c>
      <c r="F1796" s="2">
        <v>36</v>
      </c>
      <c r="G1796" s="2" t="s">
        <v>262</v>
      </c>
      <c r="H1796" s="2">
        <f>IF(AND(B1796&gt;=GI_Report!$C$4,B1796&lt;=GI_Report!$E$4),1,0)</f>
        <v>0</v>
      </c>
      <c r="I1796" s="2">
        <f>IF(GI_Report!$C$6="All",1,IF(C1796=GI_Report!$C$6,1,0))</f>
        <v>1</v>
      </c>
      <c r="J1796" s="2">
        <f>IF(GI_Report!$F$6="All",1,IF(E1796=GI_Report!$F$6,1,0))</f>
        <v>1</v>
      </c>
      <c r="K1796" s="2" t="str">
        <f>IF(AND(H1796=1,I1796=1,J1796=1),COUNTIFS($H$2:H1796,1,$I$2:I1796,1,$J$2:J1796,1),"")</f>
        <v/>
      </c>
    </row>
    <row r="1797" spans="1:11" ht="14.5" x14ac:dyDescent="0.35">
      <c r="A1797" s="2" t="s">
        <v>3857</v>
      </c>
      <c r="B1797" s="5">
        <v>46066</v>
      </c>
      <c r="C1797" s="2" t="s">
        <v>2143</v>
      </c>
      <c r="D1797" s="2" t="s">
        <v>316</v>
      </c>
      <c r="E1797" s="3" t="s">
        <v>317</v>
      </c>
      <c r="F1797" s="2">
        <v>36</v>
      </c>
      <c r="G1797" s="2" t="s">
        <v>15</v>
      </c>
      <c r="H1797" s="2">
        <f>IF(AND(B1797&gt;=GI_Report!$C$4,B1797&lt;=GI_Report!$E$4),1,0)</f>
        <v>1</v>
      </c>
      <c r="I1797" s="2">
        <f>IF(GI_Report!$C$6="All",1,IF(C1797=GI_Report!$C$6,1,0))</f>
        <v>1</v>
      </c>
      <c r="J1797" s="2">
        <f>IF(GI_Report!$F$6="All",1,IF(E1797=GI_Report!$F$6,1,0))</f>
        <v>1</v>
      </c>
      <c r="K1797" s="2">
        <f>IF(AND(H1797=1,I1797=1,J1797=1),COUNTIFS($H$2:H1797,1,$I$2:I1797,1,$J$2:J1797,1),"")</f>
        <v>288</v>
      </c>
    </row>
    <row r="1798" spans="1:11" ht="14.5" x14ac:dyDescent="0.35">
      <c r="A1798" s="2" t="s">
        <v>3858</v>
      </c>
      <c r="B1798" s="5">
        <v>46100</v>
      </c>
      <c r="C1798" s="2" t="s">
        <v>2322</v>
      </c>
      <c r="D1798" s="2" t="s">
        <v>339</v>
      </c>
      <c r="E1798" s="3" t="s">
        <v>340</v>
      </c>
      <c r="F1798" s="2">
        <v>48</v>
      </c>
      <c r="G1798" s="2" t="s">
        <v>15</v>
      </c>
      <c r="H1798" s="2">
        <f>IF(AND(B1798&gt;=GI_Report!$C$4,B1798&lt;=GI_Report!$E$4),1,0)</f>
        <v>0</v>
      </c>
      <c r="I1798" s="2">
        <f>IF(GI_Report!$C$6="All",1,IF(C1798=GI_Report!$C$6,1,0))</f>
        <v>1</v>
      </c>
      <c r="J1798" s="2">
        <f>IF(GI_Report!$F$6="All",1,IF(E1798=GI_Report!$F$6,1,0))</f>
        <v>1</v>
      </c>
      <c r="K1798" s="2" t="str">
        <f>IF(AND(H1798=1,I1798=1,J1798=1),COUNTIFS($H$2:H1798,1,$I$2:I1798,1,$J$2:J1798,1),"")</f>
        <v/>
      </c>
    </row>
    <row r="1799" spans="1:11" ht="14.5" x14ac:dyDescent="0.35">
      <c r="A1799" s="2" t="s">
        <v>3859</v>
      </c>
      <c r="B1799" s="5">
        <v>46107</v>
      </c>
      <c r="C1799" s="2" t="s">
        <v>2179</v>
      </c>
      <c r="D1799" s="2" t="s">
        <v>194</v>
      </c>
      <c r="E1799" s="3" t="s">
        <v>195</v>
      </c>
      <c r="F1799" s="2">
        <v>60</v>
      </c>
      <c r="G1799" s="2" t="s">
        <v>121</v>
      </c>
      <c r="H1799" s="2">
        <f>IF(AND(B1799&gt;=GI_Report!$C$4,B1799&lt;=GI_Report!$E$4),1,0)</f>
        <v>0</v>
      </c>
      <c r="I1799" s="2">
        <f>IF(GI_Report!$C$6="All",1,IF(C1799=GI_Report!$C$6,1,0))</f>
        <v>1</v>
      </c>
      <c r="J1799" s="2">
        <f>IF(GI_Report!$F$6="All",1,IF(E1799=GI_Report!$F$6,1,0))</f>
        <v>1</v>
      </c>
      <c r="K1799" s="2" t="str">
        <f>IF(AND(H1799=1,I1799=1,J1799=1),COUNTIFS($H$2:H1799,1,$I$2:I1799,1,$J$2:J1799,1),"")</f>
        <v/>
      </c>
    </row>
    <row r="1800" spans="1:11" ht="14.5" x14ac:dyDescent="0.35">
      <c r="A1800" s="2" t="s">
        <v>3860</v>
      </c>
      <c r="B1800" s="5">
        <v>46055</v>
      </c>
      <c r="C1800" s="2" t="s">
        <v>2305</v>
      </c>
      <c r="D1800" s="2" t="s">
        <v>409</v>
      </c>
      <c r="E1800" s="3" t="s">
        <v>410</v>
      </c>
      <c r="F1800" s="2">
        <v>24</v>
      </c>
      <c r="G1800" s="2" t="s">
        <v>121</v>
      </c>
      <c r="H1800" s="2">
        <f>IF(AND(B1800&gt;=GI_Report!$C$4,B1800&lt;=GI_Report!$E$4),1,0)</f>
        <v>1</v>
      </c>
      <c r="I1800" s="2">
        <f>IF(GI_Report!$C$6="All",1,IF(C1800=GI_Report!$C$6,1,0))</f>
        <v>1</v>
      </c>
      <c r="J1800" s="2">
        <f>IF(GI_Report!$F$6="All",1,IF(E1800=GI_Report!$F$6,1,0))</f>
        <v>1</v>
      </c>
      <c r="K1800" s="2">
        <f>IF(AND(H1800=1,I1800=1,J1800=1),COUNTIFS($H$2:H1800,1,$I$2:I1800,1,$J$2:J1800,1),"")</f>
        <v>289</v>
      </c>
    </row>
    <row r="1801" spans="1:11" ht="14.5" x14ac:dyDescent="0.35">
      <c r="A1801" s="2" t="s">
        <v>3861</v>
      </c>
      <c r="B1801" s="5">
        <v>46053</v>
      </c>
      <c r="C1801" s="2" t="s">
        <v>2171</v>
      </c>
      <c r="D1801" s="2" t="s">
        <v>67</v>
      </c>
      <c r="E1801" s="3" t="s">
        <v>68</v>
      </c>
      <c r="F1801" s="2">
        <v>12</v>
      </c>
      <c r="G1801" s="2" t="s">
        <v>15</v>
      </c>
      <c r="H1801" s="2">
        <f>IF(AND(B1801&gt;=GI_Report!$C$4,B1801&lt;=GI_Report!$E$4),1,0)</f>
        <v>0</v>
      </c>
      <c r="I1801" s="2">
        <f>IF(GI_Report!$C$6="All",1,IF(C1801=GI_Report!$C$6,1,0))</f>
        <v>1</v>
      </c>
      <c r="J1801" s="2">
        <f>IF(GI_Report!$F$6="All",1,IF(E1801=GI_Report!$F$6,1,0))</f>
        <v>1</v>
      </c>
      <c r="K1801" s="2" t="str">
        <f>IF(AND(H1801=1,I1801=1,J1801=1),COUNTIFS($H$2:H1801,1,$I$2:I1801,1,$J$2:J1801,1),"")</f>
        <v/>
      </c>
    </row>
    <row r="1802" spans="1:11" ht="14.5" x14ac:dyDescent="0.35">
      <c r="A1802" s="2" t="s">
        <v>3862</v>
      </c>
      <c r="B1802" s="5">
        <v>46159</v>
      </c>
      <c r="C1802" s="2" t="s">
        <v>2099</v>
      </c>
      <c r="D1802" s="2" t="s">
        <v>25</v>
      </c>
      <c r="E1802" s="3" t="s">
        <v>26</v>
      </c>
      <c r="F1802" s="2">
        <v>30</v>
      </c>
      <c r="G1802" s="2" t="s">
        <v>15</v>
      </c>
      <c r="H1802" s="2">
        <f>IF(AND(B1802&gt;=GI_Report!$C$4,B1802&lt;=GI_Report!$E$4),1,0)</f>
        <v>0</v>
      </c>
      <c r="I1802" s="2">
        <f>IF(GI_Report!$C$6="All",1,IF(C1802=GI_Report!$C$6,1,0))</f>
        <v>1</v>
      </c>
      <c r="J1802" s="2">
        <f>IF(GI_Report!$F$6="All",1,IF(E1802=GI_Report!$F$6,1,0))</f>
        <v>1</v>
      </c>
      <c r="K1802" s="2" t="str">
        <f>IF(AND(H1802=1,I1802=1,J1802=1),COUNTIFS($H$2:H1802,1,$I$2:I1802,1,$J$2:J1802,1),"")</f>
        <v/>
      </c>
    </row>
    <row r="1803" spans="1:11" ht="14.5" x14ac:dyDescent="0.35">
      <c r="A1803" s="2" t="s">
        <v>3863</v>
      </c>
      <c r="B1803" s="5">
        <v>46164</v>
      </c>
      <c r="C1803" s="2" t="s">
        <v>2146</v>
      </c>
      <c r="D1803" s="2" t="s">
        <v>159</v>
      </c>
      <c r="E1803" s="3" t="s">
        <v>160</v>
      </c>
      <c r="F1803" s="2">
        <v>15</v>
      </c>
      <c r="G1803" s="2" t="s">
        <v>121</v>
      </c>
      <c r="H1803" s="2">
        <f>IF(AND(B1803&gt;=GI_Report!$C$4,B1803&lt;=GI_Report!$E$4),1,0)</f>
        <v>0</v>
      </c>
      <c r="I1803" s="2">
        <f>IF(GI_Report!$C$6="All",1,IF(C1803=GI_Report!$C$6,1,0))</f>
        <v>1</v>
      </c>
      <c r="J1803" s="2">
        <f>IF(GI_Report!$F$6="All",1,IF(E1803=GI_Report!$F$6,1,0))</f>
        <v>1</v>
      </c>
      <c r="K1803" s="2" t="str">
        <f>IF(AND(H1803=1,I1803=1,J1803=1),COUNTIFS($H$2:H1803,1,$I$2:I1803,1,$J$2:J1803,1),"")</f>
        <v/>
      </c>
    </row>
    <row r="1804" spans="1:11" ht="14.5" x14ac:dyDescent="0.35">
      <c r="A1804" s="2" t="s">
        <v>3864</v>
      </c>
      <c r="B1804" s="5">
        <v>46190</v>
      </c>
      <c r="C1804" s="2" t="s">
        <v>2031</v>
      </c>
      <c r="D1804" s="2" t="s">
        <v>347</v>
      </c>
      <c r="E1804" s="3" t="s">
        <v>348</v>
      </c>
      <c r="F1804" s="2">
        <v>10</v>
      </c>
      <c r="G1804" s="2" t="s">
        <v>15</v>
      </c>
      <c r="H1804" s="2">
        <f>IF(AND(B1804&gt;=GI_Report!$C$4,B1804&lt;=GI_Report!$E$4),1,0)</f>
        <v>0</v>
      </c>
      <c r="I1804" s="2">
        <f>IF(GI_Report!$C$6="All",1,IF(C1804=GI_Report!$C$6,1,0))</f>
        <v>1</v>
      </c>
      <c r="J1804" s="2">
        <f>IF(GI_Report!$F$6="All",1,IF(E1804=GI_Report!$F$6,1,0))</f>
        <v>1</v>
      </c>
      <c r="K1804" s="2" t="str">
        <f>IF(AND(H1804=1,I1804=1,J1804=1),COUNTIFS($H$2:H1804,1,$I$2:I1804,1,$J$2:J1804,1),"")</f>
        <v/>
      </c>
    </row>
    <row r="1805" spans="1:11" ht="14.5" x14ac:dyDescent="0.35">
      <c r="A1805" s="2" t="s">
        <v>3865</v>
      </c>
      <c r="B1805" s="5">
        <v>46159</v>
      </c>
      <c r="C1805" s="2" t="s">
        <v>2008</v>
      </c>
      <c r="D1805" s="2" t="s">
        <v>36</v>
      </c>
      <c r="E1805" s="3" t="s">
        <v>37</v>
      </c>
      <c r="F1805" s="2">
        <v>20</v>
      </c>
      <c r="G1805" s="2" t="s">
        <v>15</v>
      </c>
      <c r="H1805" s="2">
        <f>IF(AND(B1805&gt;=GI_Report!$C$4,B1805&lt;=GI_Report!$E$4),1,0)</f>
        <v>0</v>
      </c>
      <c r="I1805" s="2">
        <f>IF(GI_Report!$C$6="All",1,IF(C1805=GI_Report!$C$6,1,0))</f>
        <v>1</v>
      </c>
      <c r="J1805" s="2">
        <f>IF(GI_Report!$F$6="All",1,IF(E1805=GI_Report!$F$6,1,0))</f>
        <v>1</v>
      </c>
      <c r="K1805" s="2" t="str">
        <f>IF(AND(H1805=1,I1805=1,J1805=1),COUNTIFS($H$2:H1805,1,$I$2:I1805,1,$J$2:J1805,1),"")</f>
        <v/>
      </c>
    </row>
    <row r="1806" spans="1:11" ht="14.5" x14ac:dyDescent="0.35">
      <c r="A1806" s="2" t="s">
        <v>3866</v>
      </c>
      <c r="B1806" s="5">
        <v>46067</v>
      </c>
      <c r="C1806" s="2" t="s">
        <v>1983</v>
      </c>
      <c r="D1806" s="2" t="s">
        <v>67</v>
      </c>
      <c r="E1806" s="3" t="s">
        <v>68</v>
      </c>
      <c r="F1806" s="2">
        <v>48</v>
      </c>
      <c r="G1806" s="2" t="s">
        <v>15</v>
      </c>
      <c r="H1806" s="2">
        <f>IF(AND(B1806&gt;=GI_Report!$C$4,B1806&lt;=GI_Report!$E$4),1,0)</f>
        <v>1</v>
      </c>
      <c r="I1806" s="2">
        <f>IF(GI_Report!$C$6="All",1,IF(C1806=GI_Report!$C$6,1,0))</f>
        <v>1</v>
      </c>
      <c r="J1806" s="2">
        <f>IF(GI_Report!$F$6="All",1,IF(E1806=GI_Report!$F$6,1,0))</f>
        <v>1</v>
      </c>
      <c r="K1806" s="2">
        <f>IF(AND(H1806=1,I1806=1,J1806=1),COUNTIFS($H$2:H1806,1,$I$2:I1806,1,$J$2:J1806,1),"")</f>
        <v>290</v>
      </c>
    </row>
    <row r="1807" spans="1:11" ht="14.5" x14ac:dyDescent="0.35">
      <c r="A1807" s="2" t="s">
        <v>3867</v>
      </c>
      <c r="B1807" s="5">
        <v>46047</v>
      </c>
      <c r="C1807" s="2" t="s">
        <v>2529</v>
      </c>
      <c r="D1807" s="2" t="s">
        <v>243</v>
      </c>
      <c r="E1807" s="3" t="s">
        <v>244</v>
      </c>
      <c r="F1807" s="2">
        <v>10</v>
      </c>
      <c r="G1807" s="2" t="s">
        <v>121</v>
      </c>
      <c r="H1807" s="2">
        <f>IF(AND(B1807&gt;=GI_Report!$C$4,B1807&lt;=GI_Report!$E$4),1,0)</f>
        <v>0</v>
      </c>
      <c r="I1807" s="2">
        <f>IF(GI_Report!$C$6="All",1,IF(C1807=GI_Report!$C$6,1,0))</f>
        <v>1</v>
      </c>
      <c r="J1807" s="2">
        <f>IF(GI_Report!$F$6="All",1,IF(E1807=GI_Report!$F$6,1,0))</f>
        <v>1</v>
      </c>
      <c r="K1807" s="2" t="str">
        <f>IF(AND(H1807=1,I1807=1,J1807=1),COUNTIFS($H$2:H1807,1,$I$2:I1807,1,$J$2:J1807,1),"")</f>
        <v/>
      </c>
    </row>
    <row r="1808" spans="1:11" ht="14.5" x14ac:dyDescent="0.35">
      <c r="A1808" s="2" t="s">
        <v>3868</v>
      </c>
      <c r="B1808" s="5">
        <v>46081</v>
      </c>
      <c r="C1808" s="2" t="s">
        <v>2171</v>
      </c>
      <c r="D1808" s="2" t="s">
        <v>385</v>
      </c>
      <c r="E1808" s="3" t="s">
        <v>386</v>
      </c>
      <c r="F1808" s="2">
        <v>15</v>
      </c>
      <c r="G1808" s="2" t="s">
        <v>121</v>
      </c>
      <c r="H1808" s="2">
        <f>IF(AND(B1808&gt;=GI_Report!$C$4,B1808&lt;=GI_Report!$E$4),1,0)</f>
        <v>1</v>
      </c>
      <c r="I1808" s="2">
        <f>IF(GI_Report!$C$6="All",1,IF(C1808=GI_Report!$C$6,1,0))</f>
        <v>1</v>
      </c>
      <c r="J1808" s="2">
        <f>IF(GI_Report!$F$6="All",1,IF(E1808=GI_Report!$F$6,1,0))</f>
        <v>1</v>
      </c>
      <c r="K1808" s="2">
        <f>IF(AND(H1808=1,I1808=1,J1808=1),COUNTIFS($H$2:H1808,1,$I$2:I1808,1,$J$2:J1808,1),"")</f>
        <v>291</v>
      </c>
    </row>
    <row r="1809" spans="1:11" ht="14.5" x14ac:dyDescent="0.35">
      <c r="A1809" s="2" t="s">
        <v>3869</v>
      </c>
      <c r="B1809" s="5">
        <v>46050</v>
      </c>
      <c r="C1809" s="2" t="s">
        <v>2065</v>
      </c>
      <c r="D1809" s="2" t="s">
        <v>115</v>
      </c>
      <c r="E1809" s="3" t="s">
        <v>116</v>
      </c>
      <c r="F1809" s="2">
        <v>12</v>
      </c>
      <c r="G1809" s="2" t="s">
        <v>15</v>
      </c>
      <c r="H1809" s="2">
        <f>IF(AND(B1809&gt;=GI_Report!$C$4,B1809&lt;=GI_Report!$E$4),1,0)</f>
        <v>0</v>
      </c>
      <c r="I1809" s="2">
        <f>IF(GI_Report!$C$6="All",1,IF(C1809=GI_Report!$C$6,1,0))</f>
        <v>1</v>
      </c>
      <c r="J1809" s="2">
        <f>IF(GI_Report!$F$6="All",1,IF(E1809=GI_Report!$F$6,1,0))</f>
        <v>1</v>
      </c>
      <c r="K1809" s="2" t="str">
        <f>IF(AND(H1809=1,I1809=1,J1809=1),COUNTIFS($H$2:H1809,1,$I$2:I1809,1,$J$2:J1809,1),"")</f>
        <v/>
      </c>
    </row>
    <row r="1810" spans="1:11" ht="14.5" x14ac:dyDescent="0.35">
      <c r="A1810" s="2" t="s">
        <v>3870</v>
      </c>
      <c r="B1810" s="5">
        <v>46181</v>
      </c>
      <c r="C1810" s="2" t="s">
        <v>2060</v>
      </c>
      <c r="D1810" s="2" t="s">
        <v>389</v>
      </c>
      <c r="E1810" s="3" t="s">
        <v>390</v>
      </c>
      <c r="F1810" s="2">
        <v>48</v>
      </c>
      <c r="G1810" s="2" t="s">
        <v>121</v>
      </c>
      <c r="H1810" s="2">
        <f>IF(AND(B1810&gt;=GI_Report!$C$4,B1810&lt;=GI_Report!$E$4),1,0)</f>
        <v>0</v>
      </c>
      <c r="I1810" s="2">
        <f>IF(GI_Report!$C$6="All",1,IF(C1810=GI_Report!$C$6,1,0))</f>
        <v>1</v>
      </c>
      <c r="J1810" s="2">
        <f>IF(GI_Report!$F$6="All",1,IF(E1810=GI_Report!$F$6,1,0))</f>
        <v>1</v>
      </c>
      <c r="K1810" s="2" t="str">
        <f>IF(AND(H1810=1,I1810=1,J1810=1),COUNTIFS($H$2:H1810,1,$I$2:I1810,1,$J$2:J1810,1),"")</f>
        <v/>
      </c>
    </row>
    <row r="1811" spans="1:11" ht="14.5" x14ac:dyDescent="0.35">
      <c r="A1811" s="2" t="s">
        <v>3871</v>
      </c>
      <c r="B1811" s="5">
        <v>46086</v>
      </c>
      <c r="C1811" s="2" t="s">
        <v>2324</v>
      </c>
      <c r="D1811" s="2" t="s">
        <v>444</v>
      </c>
      <c r="E1811" s="3" t="s">
        <v>445</v>
      </c>
      <c r="F1811" s="2">
        <v>5</v>
      </c>
      <c r="G1811" s="2" t="s">
        <v>121</v>
      </c>
      <c r="H1811" s="2">
        <f>IF(AND(B1811&gt;=GI_Report!$C$4,B1811&lt;=GI_Report!$E$4),1,0)</f>
        <v>0</v>
      </c>
      <c r="I1811" s="2">
        <f>IF(GI_Report!$C$6="All",1,IF(C1811=GI_Report!$C$6,1,0))</f>
        <v>1</v>
      </c>
      <c r="J1811" s="2">
        <f>IF(GI_Report!$F$6="All",1,IF(E1811=GI_Report!$F$6,1,0))</f>
        <v>1</v>
      </c>
      <c r="K1811" s="2" t="str">
        <f>IF(AND(H1811=1,I1811=1,J1811=1),COUNTIFS($H$2:H1811,1,$I$2:I1811,1,$J$2:J1811,1),"")</f>
        <v/>
      </c>
    </row>
    <row r="1812" spans="1:11" ht="14.5" x14ac:dyDescent="0.35">
      <c r="A1812" s="2" t="s">
        <v>3872</v>
      </c>
      <c r="B1812" s="5">
        <v>46087</v>
      </c>
      <c r="C1812" s="2" t="s">
        <v>2075</v>
      </c>
      <c r="D1812" s="2" t="s">
        <v>470</v>
      </c>
      <c r="E1812" s="3" t="s">
        <v>471</v>
      </c>
      <c r="F1812" s="2">
        <v>36</v>
      </c>
      <c r="G1812" s="2" t="s">
        <v>121</v>
      </c>
      <c r="H1812" s="2">
        <f>IF(AND(B1812&gt;=GI_Report!$C$4,B1812&lt;=GI_Report!$E$4),1,0)</f>
        <v>0</v>
      </c>
      <c r="I1812" s="2">
        <f>IF(GI_Report!$C$6="All",1,IF(C1812=GI_Report!$C$6,1,0))</f>
        <v>1</v>
      </c>
      <c r="J1812" s="2">
        <f>IF(GI_Report!$F$6="All",1,IF(E1812=GI_Report!$F$6,1,0))</f>
        <v>1</v>
      </c>
      <c r="K1812" s="2" t="str">
        <f>IF(AND(H1812=1,I1812=1,J1812=1),COUNTIFS($H$2:H1812,1,$I$2:I1812,1,$J$2:J1812,1),"")</f>
        <v/>
      </c>
    </row>
    <row r="1813" spans="1:11" ht="14.5" x14ac:dyDescent="0.35">
      <c r="A1813" s="2" t="s">
        <v>3873</v>
      </c>
      <c r="B1813" s="5">
        <v>46182</v>
      </c>
      <c r="C1813" s="2" t="s">
        <v>2141</v>
      </c>
      <c r="D1813" s="2" t="s">
        <v>314</v>
      </c>
      <c r="E1813" s="3" t="s">
        <v>315</v>
      </c>
      <c r="F1813" s="2">
        <v>20</v>
      </c>
      <c r="G1813" s="2" t="s">
        <v>15</v>
      </c>
      <c r="H1813" s="2">
        <f>IF(AND(B1813&gt;=GI_Report!$C$4,B1813&lt;=GI_Report!$E$4),1,0)</f>
        <v>0</v>
      </c>
      <c r="I1813" s="2">
        <f>IF(GI_Report!$C$6="All",1,IF(C1813=GI_Report!$C$6,1,0))</f>
        <v>1</v>
      </c>
      <c r="J1813" s="2">
        <f>IF(GI_Report!$F$6="All",1,IF(E1813=GI_Report!$F$6,1,0))</f>
        <v>1</v>
      </c>
      <c r="K1813" s="2" t="str">
        <f>IF(AND(H1813=1,I1813=1,J1813=1),COUNTIFS($H$2:H1813,1,$I$2:I1813,1,$J$2:J1813,1),"")</f>
        <v/>
      </c>
    </row>
    <row r="1814" spans="1:11" ht="14.5" x14ac:dyDescent="0.35">
      <c r="A1814" s="2" t="s">
        <v>3874</v>
      </c>
      <c r="B1814" s="5">
        <v>46191</v>
      </c>
      <c r="C1814" s="2" t="s">
        <v>2053</v>
      </c>
      <c r="D1814" s="2" t="s">
        <v>198</v>
      </c>
      <c r="E1814" s="3" t="s">
        <v>199</v>
      </c>
      <c r="F1814" s="2">
        <v>20</v>
      </c>
      <c r="G1814" s="2" t="s">
        <v>121</v>
      </c>
      <c r="H1814" s="2">
        <f>IF(AND(B1814&gt;=GI_Report!$C$4,B1814&lt;=GI_Report!$E$4),1,0)</f>
        <v>0</v>
      </c>
      <c r="I1814" s="2">
        <f>IF(GI_Report!$C$6="All",1,IF(C1814=GI_Report!$C$6,1,0))</f>
        <v>1</v>
      </c>
      <c r="J1814" s="2">
        <f>IF(GI_Report!$F$6="All",1,IF(E1814=GI_Report!$F$6,1,0))</f>
        <v>1</v>
      </c>
      <c r="K1814" s="2" t="str">
        <f>IF(AND(H1814=1,I1814=1,J1814=1),COUNTIFS($H$2:H1814,1,$I$2:I1814,1,$J$2:J1814,1),"")</f>
        <v/>
      </c>
    </row>
    <row r="1815" spans="1:11" ht="14.5" x14ac:dyDescent="0.35">
      <c r="A1815" s="2" t="s">
        <v>3875</v>
      </c>
      <c r="B1815" s="5">
        <v>46117</v>
      </c>
      <c r="C1815" s="2" t="s">
        <v>2308</v>
      </c>
      <c r="D1815" s="2" t="s">
        <v>113</v>
      </c>
      <c r="E1815" s="3" t="s">
        <v>114</v>
      </c>
      <c r="F1815" s="2">
        <v>48</v>
      </c>
      <c r="G1815" s="2" t="s">
        <v>15</v>
      </c>
      <c r="H1815" s="2">
        <f>IF(AND(B1815&gt;=GI_Report!$C$4,B1815&lt;=GI_Report!$E$4),1,0)</f>
        <v>0</v>
      </c>
      <c r="I1815" s="2">
        <f>IF(GI_Report!$C$6="All",1,IF(C1815=GI_Report!$C$6,1,0))</f>
        <v>1</v>
      </c>
      <c r="J1815" s="2">
        <f>IF(GI_Report!$F$6="All",1,IF(E1815=GI_Report!$F$6,1,0))</f>
        <v>1</v>
      </c>
      <c r="K1815" s="2" t="str">
        <f>IF(AND(H1815=1,I1815=1,J1815=1),COUNTIFS($H$2:H1815,1,$I$2:I1815,1,$J$2:J1815,1),"")</f>
        <v/>
      </c>
    </row>
    <row r="1816" spans="1:11" ht="14.5" x14ac:dyDescent="0.35">
      <c r="A1816" s="2" t="s">
        <v>3876</v>
      </c>
      <c r="B1816" s="5">
        <v>46072</v>
      </c>
      <c r="C1816" s="2" t="s">
        <v>2143</v>
      </c>
      <c r="D1816" s="2" t="s">
        <v>132</v>
      </c>
      <c r="E1816" s="3" t="s">
        <v>133</v>
      </c>
      <c r="F1816" s="2">
        <v>36</v>
      </c>
      <c r="G1816" s="2" t="s">
        <v>121</v>
      </c>
      <c r="H1816" s="2">
        <f>IF(AND(B1816&gt;=GI_Report!$C$4,B1816&lt;=GI_Report!$E$4),1,0)</f>
        <v>1</v>
      </c>
      <c r="I1816" s="2">
        <f>IF(GI_Report!$C$6="All",1,IF(C1816=GI_Report!$C$6,1,0))</f>
        <v>1</v>
      </c>
      <c r="J1816" s="2">
        <f>IF(GI_Report!$F$6="All",1,IF(E1816=GI_Report!$F$6,1,0))</f>
        <v>1</v>
      </c>
      <c r="K1816" s="2">
        <f>IF(AND(H1816=1,I1816=1,J1816=1),COUNTIFS($H$2:H1816,1,$I$2:I1816,1,$J$2:J1816,1),"")</f>
        <v>292</v>
      </c>
    </row>
    <row r="1817" spans="1:11" ht="14.5" x14ac:dyDescent="0.35">
      <c r="A1817" s="2" t="s">
        <v>3877</v>
      </c>
      <c r="B1817" s="5">
        <v>46172</v>
      </c>
      <c r="C1817" s="2" t="s">
        <v>2000</v>
      </c>
      <c r="D1817" s="2" t="s">
        <v>343</v>
      </c>
      <c r="E1817" s="3" t="s">
        <v>344</v>
      </c>
      <c r="F1817" s="2">
        <v>12</v>
      </c>
      <c r="G1817" s="2" t="s">
        <v>15</v>
      </c>
      <c r="H1817" s="2">
        <f>IF(AND(B1817&gt;=GI_Report!$C$4,B1817&lt;=GI_Report!$E$4),1,0)</f>
        <v>0</v>
      </c>
      <c r="I1817" s="2">
        <f>IF(GI_Report!$C$6="All",1,IF(C1817=GI_Report!$C$6,1,0))</f>
        <v>1</v>
      </c>
      <c r="J1817" s="2">
        <f>IF(GI_Report!$F$6="All",1,IF(E1817=GI_Report!$F$6,1,0))</f>
        <v>1</v>
      </c>
      <c r="K1817" s="2" t="str">
        <f>IF(AND(H1817=1,I1817=1,J1817=1),COUNTIFS($H$2:H1817,1,$I$2:I1817,1,$J$2:J1817,1),"")</f>
        <v/>
      </c>
    </row>
    <row r="1818" spans="1:11" ht="14.5" x14ac:dyDescent="0.35">
      <c r="A1818" s="2" t="s">
        <v>3878</v>
      </c>
      <c r="B1818" s="5">
        <v>46201</v>
      </c>
      <c r="C1818" s="2" t="s">
        <v>2067</v>
      </c>
      <c r="D1818" s="2" t="s">
        <v>157</v>
      </c>
      <c r="E1818" s="3" t="s">
        <v>158</v>
      </c>
      <c r="F1818" s="2">
        <v>24</v>
      </c>
      <c r="G1818" s="2" t="s">
        <v>121</v>
      </c>
      <c r="H1818" s="2">
        <f>IF(AND(B1818&gt;=GI_Report!$C$4,B1818&lt;=GI_Report!$E$4),1,0)</f>
        <v>0</v>
      </c>
      <c r="I1818" s="2">
        <f>IF(GI_Report!$C$6="All",1,IF(C1818=GI_Report!$C$6,1,0))</f>
        <v>1</v>
      </c>
      <c r="J1818" s="2">
        <f>IF(GI_Report!$F$6="All",1,IF(E1818=GI_Report!$F$6,1,0))</f>
        <v>1</v>
      </c>
      <c r="K1818" s="2" t="str">
        <f>IF(AND(H1818=1,I1818=1,J1818=1),COUNTIFS($H$2:H1818,1,$I$2:I1818,1,$J$2:J1818,1),"")</f>
        <v/>
      </c>
    </row>
    <row r="1819" spans="1:11" ht="14.5" x14ac:dyDescent="0.35">
      <c r="A1819" s="2" t="s">
        <v>3879</v>
      </c>
      <c r="B1819" s="5">
        <v>46167</v>
      </c>
      <c r="C1819" s="2" t="s">
        <v>2005</v>
      </c>
      <c r="D1819" s="2" t="s">
        <v>444</v>
      </c>
      <c r="E1819" s="3" t="s">
        <v>445</v>
      </c>
      <c r="F1819" s="2">
        <v>12</v>
      </c>
      <c r="G1819" s="2" t="s">
        <v>121</v>
      </c>
      <c r="H1819" s="2">
        <f>IF(AND(B1819&gt;=GI_Report!$C$4,B1819&lt;=GI_Report!$E$4),1,0)</f>
        <v>0</v>
      </c>
      <c r="I1819" s="2">
        <f>IF(GI_Report!$C$6="All",1,IF(C1819=GI_Report!$C$6,1,0))</f>
        <v>1</v>
      </c>
      <c r="J1819" s="2">
        <f>IF(GI_Report!$F$6="All",1,IF(E1819=GI_Report!$F$6,1,0))</f>
        <v>1</v>
      </c>
      <c r="K1819" s="2" t="str">
        <f>IF(AND(H1819=1,I1819=1,J1819=1),COUNTIFS($H$2:H1819,1,$I$2:I1819,1,$J$2:J1819,1),"")</f>
        <v/>
      </c>
    </row>
    <row r="1820" spans="1:11" ht="14.5" x14ac:dyDescent="0.35">
      <c r="A1820" s="2" t="s">
        <v>3880</v>
      </c>
      <c r="B1820" s="5">
        <v>46059</v>
      </c>
      <c r="C1820" s="2" t="s">
        <v>2062</v>
      </c>
      <c r="D1820" s="2" t="s">
        <v>210</v>
      </c>
      <c r="E1820" s="3" t="s">
        <v>211</v>
      </c>
      <c r="F1820" s="2">
        <v>10</v>
      </c>
      <c r="G1820" s="2" t="s">
        <v>121</v>
      </c>
      <c r="H1820" s="2">
        <f>IF(AND(B1820&gt;=GI_Report!$C$4,B1820&lt;=GI_Report!$E$4),1,0)</f>
        <v>1</v>
      </c>
      <c r="I1820" s="2">
        <f>IF(GI_Report!$C$6="All",1,IF(C1820=GI_Report!$C$6,1,0))</f>
        <v>1</v>
      </c>
      <c r="J1820" s="2">
        <f>IF(GI_Report!$F$6="All",1,IF(E1820=GI_Report!$F$6,1,0))</f>
        <v>1</v>
      </c>
      <c r="K1820" s="2">
        <f>IF(AND(H1820=1,I1820=1,J1820=1),COUNTIFS($H$2:H1820,1,$I$2:I1820,1,$J$2:J1820,1),"")</f>
        <v>293</v>
      </c>
    </row>
    <row r="1821" spans="1:11" ht="14.5" x14ac:dyDescent="0.35">
      <c r="A1821" s="2" t="s">
        <v>3881</v>
      </c>
      <c r="B1821" s="5">
        <v>46088</v>
      </c>
      <c r="C1821" s="2" t="s">
        <v>2529</v>
      </c>
      <c r="D1821" s="2" t="s">
        <v>132</v>
      </c>
      <c r="E1821" s="3" t="s">
        <v>133</v>
      </c>
      <c r="F1821" s="2">
        <v>12</v>
      </c>
      <c r="G1821" s="2" t="s">
        <v>121</v>
      </c>
      <c r="H1821" s="2">
        <f>IF(AND(B1821&gt;=GI_Report!$C$4,B1821&lt;=GI_Report!$E$4),1,0)</f>
        <v>0</v>
      </c>
      <c r="I1821" s="2">
        <f>IF(GI_Report!$C$6="All",1,IF(C1821=GI_Report!$C$6,1,0))</f>
        <v>1</v>
      </c>
      <c r="J1821" s="2">
        <f>IF(GI_Report!$F$6="All",1,IF(E1821=GI_Report!$F$6,1,0))</f>
        <v>1</v>
      </c>
      <c r="K1821" s="2" t="str">
        <f>IF(AND(H1821=1,I1821=1,J1821=1),COUNTIFS($H$2:H1821,1,$I$2:I1821,1,$J$2:J1821,1),"")</f>
        <v/>
      </c>
    </row>
    <row r="1822" spans="1:11" ht="14.5" x14ac:dyDescent="0.35">
      <c r="A1822" s="2" t="s">
        <v>3882</v>
      </c>
      <c r="B1822" s="5">
        <v>46082</v>
      </c>
      <c r="C1822" s="2" t="s">
        <v>2065</v>
      </c>
      <c r="D1822" s="2" t="s">
        <v>444</v>
      </c>
      <c r="E1822" s="3" t="s">
        <v>445</v>
      </c>
      <c r="F1822" s="2">
        <v>30</v>
      </c>
      <c r="G1822" s="2" t="s">
        <v>121</v>
      </c>
      <c r="H1822" s="2">
        <f>IF(AND(B1822&gt;=GI_Report!$C$4,B1822&lt;=GI_Report!$E$4),1,0)</f>
        <v>0</v>
      </c>
      <c r="I1822" s="2">
        <f>IF(GI_Report!$C$6="All",1,IF(C1822=GI_Report!$C$6,1,0))</f>
        <v>1</v>
      </c>
      <c r="J1822" s="2">
        <f>IF(GI_Report!$F$6="All",1,IF(E1822=GI_Report!$F$6,1,0))</f>
        <v>1</v>
      </c>
      <c r="K1822" s="2" t="str">
        <f>IF(AND(H1822=1,I1822=1,J1822=1),COUNTIFS($H$2:H1822,1,$I$2:I1822,1,$J$2:J1822,1),"")</f>
        <v/>
      </c>
    </row>
    <row r="1823" spans="1:11" ht="14.5" x14ac:dyDescent="0.35">
      <c r="A1823" s="2" t="s">
        <v>3883</v>
      </c>
      <c r="B1823" s="5">
        <v>46028</v>
      </c>
      <c r="C1823" s="2" t="s">
        <v>2043</v>
      </c>
      <c r="D1823" s="2" t="s">
        <v>59</v>
      </c>
      <c r="E1823" s="3" t="s">
        <v>60</v>
      </c>
      <c r="F1823" s="2">
        <v>48</v>
      </c>
      <c r="G1823" s="2" t="s">
        <v>15</v>
      </c>
      <c r="H1823" s="2">
        <f>IF(AND(B1823&gt;=GI_Report!$C$4,B1823&lt;=GI_Report!$E$4),1,0)</f>
        <v>0</v>
      </c>
      <c r="I1823" s="2">
        <f>IF(GI_Report!$C$6="All",1,IF(C1823=GI_Report!$C$6,1,0))</f>
        <v>1</v>
      </c>
      <c r="J1823" s="2">
        <f>IF(GI_Report!$F$6="All",1,IF(E1823=GI_Report!$F$6,1,0))</f>
        <v>1</v>
      </c>
      <c r="K1823" s="2" t="str">
        <f>IF(AND(H1823=1,I1823=1,J1823=1),COUNTIFS($H$2:H1823,1,$I$2:I1823,1,$J$2:J1823,1),"")</f>
        <v/>
      </c>
    </row>
    <row r="1824" spans="1:11" ht="14.5" x14ac:dyDescent="0.35">
      <c r="A1824" s="2" t="s">
        <v>3884</v>
      </c>
      <c r="B1824" s="5">
        <v>46149</v>
      </c>
      <c r="C1824" s="2" t="s">
        <v>2014</v>
      </c>
      <c r="D1824" s="2" t="s">
        <v>170</v>
      </c>
      <c r="E1824" s="3" t="s">
        <v>171</v>
      </c>
      <c r="F1824" s="2">
        <v>15</v>
      </c>
      <c r="G1824" s="2" t="s">
        <v>121</v>
      </c>
      <c r="H1824" s="2">
        <f>IF(AND(B1824&gt;=GI_Report!$C$4,B1824&lt;=GI_Report!$E$4),1,0)</f>
        <v>0</v>
      </c>
      <c r="I1824" s="2">
        <f>IF(GI_Report!$C$6="All",1,IF(C1824=GI_Report!$C$6,1,0))</f>
        <v>1</v>
      </c>
      <c r="J1824" s="2">
        <f>IF(GI_Report!$F$6="All",1,IF(E1824=GI_Report!$F$6,1,0))</f>
        <v>1</v>
      </c>
      <c r="K1824" s="2" t="str">
        <f>IF(AND(H1824=1,I1824=1,J1824=1),COUNTIFS($H$2:H1824,1,$I$2:I1824,1,$J$2:J1824,1),"")</f>
        <v/>
      </c>
    </row>
    <row r="1825" spans="1:11" ht="14.5" x14ac:dyDescent="0.35">
      <c r="A1825" s="2" t="s">
        <v>3885</v>
      </c>
      <c r="B1825" s="5">
        <v>46184</v>
      </c>
      <c r="C1825" s="2" t="s">
        <v>2075</v>
      </c>
      <c r="D1825" s="2" t="s">
        <v>148</v>
      </c>
      <c r="E1825" s="3" t="s">
        <v>149</v>
      </c>
      <c r="F1825" s="2">
        <v>15</v>
      </c>
      <c r="G1825" s="2" t="s">
        <v>121</v>
      </c>
      <c r="H1825" s="2">
        <f>IF(AND(B1825&gt;=GI_Report!$C$4,B1825&lt;=GI_Report!$E$4),1,0)</f>
        <v>0</v>
      </c>
      <c r="I1825" s="2">
        <f>IF(GI_Report!$C$6="All",1,IF(C1825=GI_Report!$C$6,1,0))</f>
        <v>1</v>
      </c>
      <c r="J1825" s="2">
        <f>IF(GI_Report!$F$6="All",1,IF(E1825=GI_Report!$F$6,1,0))</f>
        <v>1</v>
      </c>
      <c r="K1825" s="2" t="str">
        <f>IF(AND(H1825=1,I1825=1,J1825=1),COUNTIFS($H$2:H1825,1,$I$2:I1825,1,$J$2:J1825,1),"")</f>
        <v/>
      </c>
    </row>
    <row r="1826" spans="1:11" ht="14.5" x14ac:dyDescent="0.35">
      <c r="A1826" s="2" t="s">
        <v>3886</v>
      </c>
      <c r="B1826" s="5">
        <v>46094</v>
      </c>
      <c r="C1826" s="2" t="s">
        <v>2037</v>
      </c>
      <c r="D1826" s="2" t="s">
        <v>69</v>
      </c>
      <c r="E1826" s="3" t="s">
        <v>70</v>
      </c>
      <c r="F1826" s="2">
        <v>20</v>
      </c>
      <c r="G1826" s="2" t="s">
        <v>15</v>
      </c>
      <c r="H1826" s="2">
        <f>IF(AND(B1826&gt;=GI_Report!$C$4,B1826&lt;=GI_Report!$E$4),1,0)</f>
        <v>0</v>
      </c>
      <c r="I1826" s="2">
        <f>IF(GI_Report!$C$6="All",1,IF(C1826=GI_Report!$C$6,1,0))</f>
        <v>1</v>
      </c>
      <c r="J1826" s="2">
        <f>IF(GI_Report!$F$6="All",1,IF(E1826=GI_Report!$F$6,1,0))</f>
        <v>1</v>
      </c>
      <c r="K1826" s="2" t="str">
        <f>IF(AND(H1826=1,I1826=1,J1826=1),COUNTIFS($H$2:H1826,1,$I$2:I1826,1,$J$2:J1826,1),"")</f>
        <v/>
      </c>
    </row>
    <row r="1827" spans="1:11" ht="14.5" x14ac:dyDescent="0.35">
      <c r="A1827" s="2" t="s">
        <v>3887</v>
      </c>
      <c r="B1827" s="5">
        <v>46119</v>
      </c>
      <c r="C1827" s="2" t="s">
        <v>1987</v>
      </c>
      <c r="D1827" s="2" t="s">
        <v>466</v>
      </c>
      <c r="E1827" s="3" t="s">
        <v>467</v>
      </c>
      <c r="F1827" s="2">
        <v>15</v>
      </c>
      <c r="G1827" s="2" t="s">
        <v>121</v>
      </c>
      <c r="H1827" s="2">
        <f>IF(AND(B1827&gt;=GI_Report!$C$4,B1827&lt;=GI_Report!$E$4),1,0)</f>
        <v>0</v>
      </c>
      <c r="I1827" s="2">
        <f>IF(GI_Report!$C$6="All",1,IF(C1827=GI_Report!$C$6,1,0))</f>
        <v>1</v>
      </c>
      <c r="J1827" s="2">
        <f>IF(GI_Report!$F$6="All",1,IF(E1827=GI_Report!$F$6,1,0))</f>
        <v>1</v>
      </c>
      <c r="K1827" s="2" t="str">
        <f>IF(AND(H1827=1,I1827=1,J1827=1),COUNTIFS($H$2:H1827,1,$I$2:I1827,1,$J$2:J1827,1),"")</f>
        <v/>
      </c>
    </row>
    <row r="1828" spans="1:11" ht="14.5" x14ac:dyDescent="0.35">
      <c r="A1828" s="2" t="s">
        <v>3888</v>
      </c>
      <c r="B1828" s="5">
        <v>46120</v>
      </c>
      <c r="C1828" s="2" t="s">
        <v>2110</v>
      </c>
      <c r="D1828" s="2" t="s">
        <v>254</v>
      </c>
      <c r="E1828" s="3" t="s">
        <v>255</v>
      </c>
      <c r="F1828" s="2">
        <v>48</v>
      </c>
      <c r="G1828" s="2" t="s">
        <v>121</v>
      </c>
      <c r="H1828" s="2">
        <f>IF(AND(B1828&gt;=GI_Report!$C$4,B1828&lt;=GI_Report!$E$4),1,0)</f>
        <v>0</v>
      </c>
      <c r="I1828" s="2">
        <f>IF(GI_Report!$C$6="All",1,IF(C1828=GI_Report!$C$6,1,0))</f>
        <v>1</v>
      </c>
      <c r="J1828" s="2">
        <f>IF(GI_Report!$F$6="All",1,IF(E1828=GI_Report!$F$6,1,0))</f>
        <v>1</v>
      </c>
      <c r="K1828" s="2" t="str">
        <f>IF(AND(H1828=1,I1828=1,J1828=1),COUNTIFS($H$2:H1828,1,$I$2:I1828,1,$J$2:J1828,1),"")</f>
        <v/>
      </c>
    </row>
    <row r="1829" spans="1:11" ht="14.5" x14ac:dyDescent="0.35">
      <c r="A1829" s="2" t="s">
        <v>3889</v>
      </c>
      <c r="B1829" s="5">
        <v>46134</v>
      </c>
      <c r="C1829" s="2" t="s">
        <v>2021</v>
      </c>
      <c r="D1829" s="2" t="s">
        <v>223</v>
      </c>
      <c r="E1829" s="3" t="s">
        <v>224</v>
      </c>
      <c r="F1829" s="2">
        <v>30</v>
      </c>
      <c r="G1829" s="2" t="s">
        <v>121</v>
      </c>
      <c r="H1829" s="2">
        <f>IF(AND(B1829&gt;=GI_Report!$C$4,B1829&lt;=GI_Report!$E$4),1,0)</f>
        <v>0</v>
      </c>
      <c r="I1829" s="2">
        <f>IF(GI_Report!$C$6="All",1,IF(C1829=GI_Report!$C$6,1,0))</f>
        <v>1</v>
      </c>
      <c r="J1829" s="2">
        <f>IF(GI_Report!$F$6="All",1,IF(E1829=GI_Report!$F$6,1,0))</f>
        <v>1</v>
      </c>
      <c r="K1829" s="2" t="str">
        <f>IF(AND(H1829=1,I1829=1,J1829=1),COUNTIFS($H$2:H1829,1,$I$2:I1829,1,$J$2:J1829,1),"")</f>
        <v/>
      </c>
    </row>
    <row r="1830" spans="1:11" ht="14.5" x14ac:dyDescent="0.35">
      <c r="A1830" s="2" t="s">
        <v>3890</v>
      </c>
      <c r="B1830" s="5">
        <v>46166</v>
      </c>
      <c r="C1830" s="2" t="s">
        <v>2112</v>
      </c>
      <c r="D1830" s="2" t="s">
        <v>375</v>
      </c>
      <c r="E1830" s="3" t="s">
        <v>376</v>
      </c>
      <c r="F1830" s="2">
        <v>15</v>
      </c>
      <c r="G1830" s="2" t="s">
        <v>121</v>
      </c>
      <c r="H1830" s="2">
        <f>IF(AND(B1830&gt;=GI_Report!$C$4,B1830&lt;=GI_Report!$E$4),1,0)</f>
        <v>0</v>
      </c>
      <c r="I1830" s="2">
        <f>IF(GI_Report!$C$6="All",1,IF(C1830=GI_Report!$C$6,1,0))</f>
        <v>1</v>
      </c>
      <c r="J1830" s="2">
        <f>IF(GI_Report!$F$6="All",1,IF(E1830=GI_Report!$F$6,1,0))</f>
        <v>1</v>
      </c>
      <c r="K1830" s="2" t="str">
        <f>IF(AND(H1830=1,I1830=1,J1830=1),COUNTIFS($H$2:H1830,1,$I$2:I1830,1,$J$2:J1830,1),"")</f>
        <v/>
      </c>
    </row>
    <row r="1831" spans="1:11" ht="14.5" x14ac:dyDescent="0.35">
      <c r="A1831" s="2" t="s">
        <v>3891</v>
      </c>
      <c r="B1831" s="5">
        <v>46107</v>
      </c>
      <c r="C1831" s="2" t="s">
        <v>2141</v>
      </c>
      <c r="D1831" s="2" t="s">
        <v>389</v>
      </c>
      <c r="E1831" s="3" t="s">
        <v>390</v>
      </c>
      <c r="F1831" s="2">
        <v>12</v>
      </c>
      <c r="G1831" s="2" t="s">
        <v>121</v>
      </c>
      <c r="H1831" s="2">
        <f>IF(AND(B1831&gt;=GI_Report!$C$4,B1831&lt;=GI_Report!$E$4),1,0)</f>
        <v>0</v>
      </c>
      <c r="I1831" s="2">
        <f>IF(GI_Report!$C$6="All",1,IF(C1831=GI_Report!$C$6,1,0))</f>
        <v>1</v>
      </c>
      <c r="J1831" s="2">
        <f>IF(GI_Report!$F$6="All",1,IF(E1831=GI_Report!$F$6,1,0))</f>
        <v>1</v>
      </c>
      <c r="K1831" s="2" t="str">
        <f>IF(AND(H1831=1,I1831=1,J1831=1),COUNTIFS($H$2:H1831,1,$I$2:I1831,1,$J$2:J1831,1),"")</f>
        <v/>
      </c>
    </row>
    <row r="1832" spans="1:11" ht="14.5" x14ac:dyDescent="0.35">
      <c r="A1832" s="2" t="s">
        <v>3892</v>
      </c>
      <c r="B1832" s="5">
        <v>46061</v>
      </c>
      <c r="C1832" s="2" t="s">
        <v>2060</v>
      </c>
      <c r="D1832" s="2" t="s">
        <v>403</v>
      </c>
      <c r="E1832" s="3" t="s">
        <v>404</v>
      </c>
      <c r="F1832" s="2">
        <v>30</v>
      </c>
      <c r="G1832" s="2" t="s">
        <v>121</v>
      </c>
      <c r="H1832" s="2">
        <f>IF(AND(B1832&gt;=GI_Report!$C$4,B1832&lt;=GI_Report!$E$4),1,0)</f>
        <v>1</v>
      </c>
      <c r="I1832" s="2">
        <f>IF(GI_Report!$C$6="All",1,IF(C1832=GI_Report!$C$6,1,0))</f>
        <v>1</v>
      </c>
      <c r="J1832" s="2">
        <f>IF(GI_Report!$F$6="All",1,IF(E1832=GI_Report!$F$6,1,0))</f>
        <v>1</v>
      </c>
      <c r="K1832" s="2">
        <f>IF(AND(H1832=1,I1832=1,J1832=1),COUNTIFS($H$2:H1832,1,$I$2:I1832,1,$J$2:J1832,1),"")</f>
        <v>294</v>
      </c>
    </row>
    <row r="1833" spans="1:11" ht="14.5" x14ac:dyDescent="0.35">
      <c r="A1833" s="2" t="s">
        <v>3893</v>
      </c>
      <c r="B1833" s="5">
        <v>46065</v>
      </c>
      <c r="C1833" s="2" t="s">
        <v>1985</v>
      </c>
      <c r="D1833" s="2" t="s">
        <v>214</v>
      </c>
      <c r="E1833" s="3" t="s">
        <v>215</v>
      </c>
      <c r="F1833" s="2">
        <v>24</v>
      </c>
      <c r="G1833" s="2" t="s">
        <v>121</v>
      </c>
      <c r="H1833" s="2">
        <f>IF(AND(B1833&gt;=GI_Report!$C$4,B1833&lt;=GI_Report!$E$4),1,0)</f>
        <v>1</v>
      </c>
      <c r="I1833" s="2">
        <f>IF(GI_Report!$C$6="All",1,IF(C1833=GI_Report!$C$6,1,0))</f>
        <v>1</v>
      </c>
      <c r="J1833" s="2">
        <f>IF(GI_Report!$F$6="All",1,IF(E1833=GI_Report!$F$6,1,0))</f>
        <v>1</v>
      </c>
      <c r="K1833" s="2">
        <f>IF(AND(H1833=1,I1833=1,J1833=1),COUNTIFS($H$2:H1833,1,$I$2:I1833,1,$J$2:J1833,1),"")</f>
        <v>295</v>
      </c>
    </row>
    <row r="1834" spans="1:11" ht="14.5" x14ac:dyDescent="0.35">
      <c r="A1834" s="2" t="s">
        <v>3894</v>
      </c>
      <c r="B1834" s="5">
        <v>46190</v>
      </c>
      <c r="C1834" s="2" t="s">
        <v>2341</v>
      </c>
      <c r="D1834" s="2" t="s">
        <v>113</v>
      </c>
      <c r="E1834" s="3" t="s">
        <v>114</v>
      </c>
      <c r="F1834" s="2">
        <v>30</v>
      </c>
      <c r="G1834" s="2" t="s">
        <v>15</v>
      </c>
      <c r="H1834" s="2">
        <f>IF(AND(B1834&gt;=GI_Report!$C$4,B1834&lt;=GI_Report!$E$4),1,0)</f>
        <v>0</v>
      </c>
      <c r="I1834" s="2">
        <f>IF(GI_Report!$C$6="All",1,IF(C1834=GI_Report!$C$6,1,0))</f>
        <v>1</v>
      </c>
      <c r="J1834" s="2">
        <f>IF(GI_Report!$F$6="All",1,IF(E1834=GI_Report!$F$6,1,0))</f>
        <v>1</v>
      </c>
      <c r="K1834" s="2" t="str">
        <f>IF(AND(H1834=1,I1834=1,J1834=1),COUNTIFS($H$2:H1834,1,$I$2:I1834,1,$J$2:J1834,1),"")</f>
        <v/>
      </c>
    </row>
    <row r="1835" spans="1:11" ht="14.5" x14ac:dyDescent="0.35">
      <c r="A1835" s="2" t="s">
        <v>3895</v>
      </c>
      <c r="B1835" s="5">
        <v>46124</v>
      </c>
      <c r="C1835" s="2" t="s">
        <v>2146</v>
      </c>
      <c r="D1835" s="2" t="s">
        <v>444</v>
      </c>
      <c r="E1835" s="3" t="s">
        <v>445</v>
      </c>
      <c r="F1835" s="2">
        <v>10</v>
      </c>
      <c r="G1835" s="2" t="s">
        <v>121</v>
      </c>
      <c r="H1835" s="2">
        <f>IF(AND(B1835&gt;=GI_Report!$C$4,B1835&lt;=GI_Report!$E$4),1,0)</f>
        <v>0</v>
      </c>
      <c r="I1835" s="2">
        <f>IF(GI_Report!$C$6="All",1,IF(C1835=GI_Report!$C$6,1,0))</f>
        <v>1</v>
      </c>
      <c r="J1835" s="2">
        <f>IF(GI_Report!$F$6="All",1,IF(E1835=GI_Report!$F$6,1,0))</f>
        <v>1</v>
      </c>
      <c r="K1835" s="2" t="str">
        <f>IF(AND(H1835=1,I1835=1,J1835=1),COUNTIFS($H$2:H1835,1,$I$2:I1835,1,$J$2:J1835,1),"")</f>
        <v/>
      </c>
    </row>
    <row r="1836" spans="1:11" ht="14.5" x14ac:dyDescent="0.35">
      <c r="A1836" s="2" t="s">
        <v>3896</v>
      </c>
      <c r="B1836" s="5">
        <v>46148</v>
      </c>
      <c r="C1836" s="2" t="s">
        <v>2081</v>
      </c>
      <c r="D1836" s="2" t="s">
        <v>190</v>
      </c>
      <c r="E1836" s="3" t="s">
        <v>191</v>
      </c>
      <c r="F1836" s="2">
        <v>24</v>
      </c>
      <c r="G1836" s="2" t="s">
        <v>121</v>
      </c>
      <c r="H1836" s="2">
        <f>IF(AND(B1836&gt;=GI_Report!$C$4,B1836&lt;=GI_Report!$E$4),1,0)</f>
        <v>0</v>
      </c>
      <c r="I1836" s="2">
        <f>IF(GI_Report!$C$6="All",1,IF(C1836=GI_Report!$C$6,1,0))</f>
        <v>1</v>
      </c>
      <c r="J1836" s="2">
        <f>IF(GI_Report!$F$6="All",1,IF(E1836=GI_Report!$F$6,1,0))</f>
        <v>1</v>
      </c>
      <c r="K1836" s="2" t="str">
        <f>IF(AND(H1836=1,I1836=1,J1836=1),COUNTIFS($H$2:H1836,1,$I$2:I1836,1,$J$2:J1836,1),"")</f>
        <v/>
      </c>
    </row>
    <row r="1837" spans="1:11" ht="14.5" x14ac:dyDescent="0.35">
      <c r="A1837" s="2" t="s">
        <v>3897</v>
      </c>
      <c r="B1837" s="5">
        <v>46123</v>
      </c>
      <c r="C1837" s="2" t="s">
        <v>2060</v>
      </c>
      <c r="D1837" s="2" t="s">
        <v>93</v>
      </c>
      <c r="E1837" s="3" t="s">
        <v>94</v>
      </c>
      <c r="F1837" s="2">
        <v>15</v>
      </c>
      <c r="G1837" s="2" t="s">
        <v>15</v>
      </c>
      <c r="H1837" s="2">
        <f>IF(AND(B1837&gt;=GI_Report!$C$4,B1837&lt;=GI_Report!$E$4),1,0)</f>
        <v>0</v>
      </c>
      <c r="I1837" s="2">
        <f>IF(GI_Report!$C$6="All",1,IF(C1837=GI_Report!$C$6,1,0))</f>
        <v>1</v>
      </c>
      <c r="J1837" s="2">
        <f>IF(GI_Report!$F$6="All",1,IF(E1837=GI_Report!$F$6,1,0))</f>
        <v>1</v>
      </c>
      <c r="K1837" s="2" t="str">
        <f>IF(AND(H1837=1,I1837=1,J1837=1),COUNTIFS($H$2:H1837,1,$I$2:I1837,1,$J$2:J1837,1),"")</f>
        <v/>
      </c>
    </row>
    <row r="1838" spans="1:11" ht="14.5" x14ac:dyDescent="0.35">
      <c r="A1838" s="2" t="s">
        <v>3898</v>
      </c>
      <c r="B1838" s="5">
        <v>46143</v>
      </c>
      <c r="C1838" s="2" t="s">
        <v>2037</v>
      </c>
      <c r="D1838" s="2" t="s">
        <v>113</v>
      </c>
      <c r="E1838" s="3" t="s">
        <v>114</v>
      </c>
      <c r="F1838" s="2">
        <v>24</v>
      </c>
      <c r="G1838" s="2" t="s">
        <v>15</v>
      </c>
      <c r="H1838" s="2">
        <f>IF(AND(B1838&gt;=GI_Report!$C$4,B1838&lt;=GI_Report!$E$4),1,0)</f>
        <v>0</v>
      </c>
      <c r="I1838" s="2">
        <f>IF(GI_Report!$C$6="All",1,IF(C1838=GI_Report!$C$6,1,0))</f>
        <v>1</v>
      </c>
      <c r="J1838" s="2">
        <f>IF(GI_Report!$F$6="All",1,IF(E1838=GI_Report!$F$6,1,0))</f>
        <v>1</v>
      </c>
      <c r="K1838" s="2" t="str">
        <f>IF(AND(H1838=1,I1838=1,J1838=1),COUNTIFS($H$2:H1838,1,$I$2:I1838,1,$J$2:J1838,1),"")</f>
        <v/>
      </c>
    </row>
    <row r="1839" spans="1:11" ht="14.5" x14ac:dyDescent="0.35">
      <c r="A1839" s="2" t="s">
        <v>3899</v>
      </c>
      <c r="B1839" s="5">
        <v>46119</v>
      </c>
      <c r="C1839" s="2" t="s">
        <v>2058</v>
      </c>
      <c r="D1839" s="2" t="s">
        <v>427</v>
      </c>
      <c r="E1839" s="3" t="s">
        <v>428</v>
      </c>
      <c r="F1839" s="2">
        <v>36</v>
      </c>
      <c r="G1839" s="2" t="s">
        <v>121</v>
      </c>
      <c r="H1839" s="2">
        <f>IF(AND(B1839&gt;=GI_Report!$C$4,B1839&lt;=GI_Report!$E$4),1,0)</f>
        <v>0</v>
      </c>
      <c r="I1839" s="2">
        <f>IF(GI_Report!$C$6="All",1,IF(C1839=GI_Report!$C$6,1,0))</f>
        <v>1</v>
      </c>
      <c r="J1839" s="2">
        <f>IF(GI_Report!$F$6="All",1,IF(E1839=GI_Report!$F$6,1,0))</f>
        <v>1</v>
      </c>
      <c r="K1839" s="2" t="str">
        <f>IF(AND(H1839=1,I1839=1,J1839=1),COUNTIFS($H$2:H1839,1,$I$2:I1839,1,$J$2:J1839,1),"")</f>
        <v/>
      </c>
    </row>
    <row r="1840" spans="1:11" ht="14.5" x14ac:dyDescent="0.35">
      <c r="A1840" s="2" t="s">
        <v>3900</v>
      </c>
      <c r="B1840" s="5">
        <v>46139</v>
      </c>
      <c r="C1840" s="2" t="s">
        <v>2037</v>
      </c>
      <c r="D1840" s="2" t="s">
        <v>470</v>
      </c>
      <c r="E1840" s="3" t="s">
        <v>471</v>
      </c>
      <c r="F1840" s="2">
        <v>5</v>
      </c>
      <c r="G1840" s="2" t="s">
        <v>121</v>
      </c>
      <c r="H1840" s="2">
        <f>IF(AND(B1840&gt;=GI_Report!$C$4,B1840&lt;=GI_Report!$E$4),1,0)</f>
        <v>0</v>
      </c>
      <c r="I1840" s="2">
        <f>IF(GI_Report!$C$6="All",1,IF(C1840=GI_Report!$C$6,1,0))</f>
        <v>1</v>
      </c>
      <c r="J1840" s="2">
        <f>IF(GI_Report!$F$6="All",1,IF(E1840=GI_Report!$F$6,1,0))</f>
        <v>1</v>
      </c>
      <c r="K1840" s="2" t="str">
        <f>IF(AND(H1840=1,I1840=1,J1840=1),COUNTIFS($H$2:H1840,1,$I$2:I1840,1,$J$2:J1840,1),"")</f>
        <v/>
      </c>
    </row>
    <row r="1841" spans="1:11" ht="14.5" x14ac:dyDescent="0.35">
      <c r="A1841" s="2" t="s">
        <v>3901</v>
      </c>
      <c r="B1841" s="5">
        <v>46111</v>
      </c>
      <c r="C1841" s="2" t="s">
        <v>2086</v>
      </c>
      <c r="D1841" s="2" t="s">
        <v>423</v>
      </c>
      <c r="E1841" s="3" t="s">
        <v>424</v>
      </c>
      <c r="F1841" s="2">
        <v>10</v>
      </c>
      <c r="G1841" s="2" t="s">
        <v>121</v>
      </c>
      <c r="H1841" s="2">
        <f>IF(AND(B1841&gt;=GI_Report!$C$4,B1841&lt;=GI_Report!$E$4),1,0)</f>
        <v>0</v>
      </c>
      <c r="I1841" s="2">
        <f>IF(GI_Report!$C$6="All",1,IF(C1841=GI_Report!$C$6,1,0))</f>
        <v>1</v>
      </c>
      <c r="J1841" s="2">
        <f>IF(GI_Report!$F$6="All",1,IF(E1841=GI_Report!$F$6,1,0))</f>
        <v>1</v>
      </c>
      <c r="K1841" s="2" t="str">
        <f>IF(AND(H1841=1,I1841=1,J1841=1),COUNTIFS($H$2:H1841,1,$I$2:I1841,1,$J$2:J1841,1),"")</f>
        <v/>
      </c>
    </row>
    <row r="1842" spans="1:11" ht="14.5" x14ac:dyDescent="0.35">
      <c r="A1842" s="2" t="s">
        <v>3902</v>
      </c>
      <c r="B1842" s="5">
        <v>46122</v>
      </c>
      <c r="C1842" s="2" t="s">
        <v>2083</v>
      </c>
      <c r="D1842" s="2" t="s">
        <v>170</v>
      </c>
      <c r="E1842" s="3" t="s">
        <v>171</v>
      </c>
      <c r="F1842" s="2">
        <v>24</v>
      </c>
      <c r="G1842" s="2" t="s">
        <v>121</v>
      </c>
      <c r="H1842" s="2">
        <f>IF(AND(B1842&gt;=GI_Report!$C$4,B1842&lt;=GI_Report!$E$4),1,0)</f>
        <v>0</v>
      </c>
      <c r="I1842" s="2">
        <f>IF(GI_Report!$C$6="All",1,IF(C1842=GI_Report!$C$6,1,0))</f>
        <v>1</v>
      </c>
      <c r="J1842" s="2">
        <f>IF(GI_Report!$F$6="All",1,IF(E1842=GI_Report!$F$6,1,0))</f>
        <v>1</v>
      </c>
      <c r="K1842" s="2" t="str">
        <f>IF(AND(H1842=1,I1842=1,J1842=1),COUNTIFS($H$2:H1842,1,$I$2:I1842,1,$J$2:J1842,1),"")</f>
        <v/>
      </c>
    </row>
    <row r="1843" spans="1:11" ht="14.5" x14ac:dyDescent="0.35">
      <c r="A1843" s="2" t="s">
        <v>3903</v>
      </c>
      <c r="B1843" s="5">
        <v>46104</v>
      </c>
      <c r="C1843" s="2" t="s">
        <v>2089</v>
      </c>
      <c r="D1843" s="2" t="s">
        <v>413</v>
      </c>
      <c r="E1843" s="3" t="s">
        <v>414</v>
      </c>
      <c r="F1843" s="2">
        <v>12</v>
      </c>
      <c r="G1843" s="2" t="s">
        <v>121</v>
      </c>
      <c r="H1843" s="2">
        <f>IF(AND(B1843&gt;=GI_Report!$C$4,B1843&lt;=GI_Report!$E$4),1,0)</f>
        <v>0</v>
      </c>
      <c r="I1843" s="2">
        <f>IF(GI_Report!$C$6="All",1,IF(C1843=GI_Report!$C$6,1,0))</f>
        <v>1</v>
      </c>
      <c r="J1843" s="2">
        <f>IF(GI_Report!$F$6="All",1,IF(E1843=GI_Report!$F$6,1,0))</f>
        <v>1</v>
      </c>
      <c r="K1843" s="2" t="str">
        <f>IF(AND(H1843=1,I1843=1,J1843=1),COUNTIFS($H$2:H1843,1,$I$2:I1843,1,$J$2:J1843,1),"")</f>
        <v/>
      </c>
    </row>
    <row r="1844" spans="1:11" ht="14.5" x14ac:dyDescent="0.35">
      <c r="A1844" s="2" t="s">
        <v>3904</v>
      </c>
      <c r="B1844" s="5">
        <v>46050</v>
      </c>
      <c r="C1844" s="2" t="s">
        <v>2154</v>
      </c>
      <c r="D1844" s="2" t="s">
        <v>256</v>
      </c>
      <c r="E1844" s="3" t="s">
        <v>257</v>
      </c>
      <c r="F1844" s="2">
        <v>24</v>
      </c>
      <c r="G1844" s="2" t="s">
        <v>121</v>
      </c>
      <c r="H1844" s="2">
        <f>IF(AND(B1844&gt;=GI_Report!$C$4,B1844&lt;=GI_Report!$E$4),1,0)</f>
        <v>0</v>
      </c>
      <c r="I1844" s="2">
        <f>IF(GI_Report!$C$6="All",1,IF(C1844=GI_Report!$C$6,1,0))</f>
        <v>1</v>
      </c>
      <c r="J1844" s="2">
        <f>IF(GI_Report!$F$6="All",1,IF(E1844=GI_Report!$F$6,1,0))</f>
        <v>1</v>
      </c>
      <c r="K1844" s="2" t="str">
        <f>IF(AND(H1844=1,I1844=1,J1844=1),COUNTIFS($H$2:H1844,1,$I$2:I1844,1,$J$2:J1844,1),"")</f>
        <v/>
      </c>
    </row>
    <row r="1845" spans="1:11" ht="14.5" x14ac:dyDescent="0.35">
      <c r="A1845" s="2" t="s">
        <v>3905</v>
      </c>
      <c r="B1845" s="5">
        <v>46037</v>
      </c>
      <c r="C1845" s="2" t="s">
        <v>2112</v>
      </c>
      <c r="D1845" s="2" t="s">
        <v>232</v>
      </c>
      <c r="E1845" s="3" t="s">
        <v>233</v>
      </c>
      <c r="F1845" s="2">
        <v>10</v>
      </c>
      <c r="G1845" s="2" t="s">
        <v>121</v>
      </c>
      <c r="H1845" s="2">
        <f>IF(AND(B1845&gt;=GI_Report!$C$4,B1845&lt;=GI_Report!$E$4),1,0)</f>
        <v>0</v>
      </c>
      <c r="I1845" s="2">
        <f>IF(GI_Report!$C$6="All",1,IF(C1845=GI_Report!$C$6,1,0))</f>
        <v>1</v>
      </c>
      <c r="J1845" s="2">
        <f>IF(GI_Report!$F$6="All",1,IF(E1845=GI_Report!$F$6,1,0))</f>
        <v>1</v>
      </c>
      <c r="K1845" s="2" t="str">
        <f>IF(AND(H1845=1,I1845=1,J1845=1),COUNTIFS($H$2:H1845,1,$I$2:I1845,1,$J$2:J1845,1),"")</f>
        <v/>
      </c>
    </row>
    <row r="1846" spans="1:11" ht="14.5" x14ac:dyDescent="0.35">
      <c r="A1846" s="2" t="s">
        <v>3906</v>
      </c>
      <c r="B1846" s="5">
        <v>46044</v>
      </c>
      <c r="C1846" s="2" t="s">
        <v>2047</v>
      </c>
      <c r="D1846" s="2" t="s">
        <v>74</v>
      </c>
      <c r="E1846" s="3" t="s">
        <v>75</v>
      </c>
      <c r="F1846" s="2">
        <v>15</v>
      </c>
      <c r="G1846" s="2" t="s">
        <v>15</v>
      </c>
      <c r="H1846" s="2">
        <f>IF(AND(B1846&gt;=GI_Report!$C$4,B1846&lt;=GI_Report!$E$4),1,0)</f>
        <v>0</v>
      </c>
      <c r="I1846" s="2">
        <f>IF(GI_Report!$C$6="All",1,IF(C1846=GI_Report!$C$6,1,0))</f>
        <v>1</v>
      </c>
      <c r="J1846" s="2">
        <f>IF(GI_Report!$F$6="All",1,IF(E1846=GI_Report!$F$6,1,0))</f>
        <v>1</v>
      </c>
      <c r="K1846" s="2" t="str">
        <f>IF(AND(H1846=1,I1846=1,J1846=1),COUNTIFS($H$2:H1846,1,$I$2:I1846,1,$J$2:J1846,1),"")</f>
        <v/>
      </c>
    </row>
    <row r="1847" spans="1:11" ht="14.5" x14ac:dyDescent="0.35">
      <c r="A1847" s="2" t="s">
        <v>3907</v>
      </c>
      <c r="B1847" s="5">
        <v>46165</v>
      </c>
      <c r="C1847" s="2" t="s">
        <v>2341</v>
      </c>
      <c r="D1847" s="2" t="s">
        <v>397</v>
      </c>
      <c r="E1847" s="3" t="s">
        <v>398</v>
      </c>
      <c r="F1847" s="2">
        <v>12</v>
      </c>
      <c r="G1847" s="2" t="s">
        <v>121</v>
      </c>
      <c r="H1847" s="2">
        <f>IF(AND(B1847&gt;=GI_Report!$C$4,B1847&lt;=GI_Report!$E$4),1,0)</f>
        <v>0</v>
      </c>
      <c r="I1847" s="2">
        <f>IF(GI_Report!$C$6="All",1,IF(C1847=GI_Report!$C$6,1,0))</f>
        <v>1</v>
      </c>
      <c r="J1847" s="2">
        <f>IF(GI_Report!$F$6="All",1,IF(E1847=GI_Report!$F$6,1,0))</f>
        <v>1</v>
      </c>
      <c r="K1847" s="2" t="str">
        <f>IF(AND(H1847=1,I1847=1,J1847=1),COUNTIFS($H$2:H1847,1,$I$2:I1847,1,$J$2:J1847,1),"")</f>
        <v/>
      </c>
    </row>
    <row r="1848" spans="1:11" ht="14.5" x14ac:dyDescent="0.35">
      <c r="A1848" s="2" t="s">
        <v>3908</v>
      </c>
      <c r="B1848" s="5">
        <v>46052</v>
      </c>
      <c r="C1848" s="2" t="s">
        <v>2346</v>
      </c>
      <c r="D1848" s="2" t="s">
        <v>69</v>
      </c>
      <c r="E1848" s="3" t="s">
        <v>70</v>
      </c>
      <c r="F1848" s="2">
        <v>15</v>
      </c>
      <c r="G1848" s="2" t="s">
        <v>15</v>
      </c>
      <c r="H1848" s="2">
        <f>IF(AND(B1848&gt;=GI_Report!$C$4,B1848&lt;=GI_Report!$E$4),1,0)</f>
        <v>0</v>
      </c>
      <c r="I1848" s="2">
        <f>IF(GI_Report!$C$6="All",1,IF(C1848=GI_Report!$C$6,1,0))</f>
        <v>1</v>
      </c>
      <c r="J1848" s="2">
        <f>IF(GI_Report!$F$6="All",1,IF(E1848=GI_Report!$F$6,1,0))</f>
        <v>1</v>
      </c>
      <c r="K1848" s="2" t="str">
        <f>IF(AND(H1848=1,I1848=1,J1848=1),COUNTIFS($H$2:H1848,1,$I$2:I1848,1,$J$2:J1848,1),"")</f>
        <v/>
      </c>
    </row>
    <row r="1849" spans="1:11" ht="14.5" x14ac:dyDescent="0.35">
      <c r="A1849" s="2" t="s">
        <v>3909</v>
      </c>
      <c r="B1849" s="5">
        <v>46166</v>
      </c>
      <c r="C1849" s="2" t="s">
        <v>2023</v>
      </c>
      <c r="D1849" s="2" t="s">
        <v>276</v>
      </c>
      <c r="E1849" s="3" t="s">
        <v>277</v>
      </c>
      <c r="F1849" s="2">
        <v>60</v>
      </c>
      <c r="G1849" s="2" t="s">
        <v>262</v>
      </c>
      <c r="H1849" s="2">
        <f>IF(AND(B1849&gt;=GI_Report!$C$4,B1849&lt;=GI_Report!$E$4),1,0)</f>
        <v>0</v>
      </c>
      <c r="I1849" s="2">
        <f>IF(GI_Report!$C$6="All",1,IF(C1849=GI_Report!$C$6,1,0))</f>
        <v>1</v>
      </c>
      <c r="J1849" s="2">
        <f>IF(GI_Report!$F$6="All",1,IF(E1849=GI_Report!$F$6,1,0))</f>
        <v>1</v>
      </c>
      <c r="K1849" s="2" t="str">
        <f>IF(AND(H1849=1,I1849=1,J1849=1),COUNTIFS($H$2:H1849,1,$I$2:I1849,1,$J$2:J1849,1),"")</f>
        <v/>
      </c>
    </row>
    <row r="1850" spans="1:11" ht="14.5" x14ac:dyDescent="0.35">
      <c r="A1850" s="2" t="s">
        <v>3910</v>
      </c>
      <c r="B1850" s="5">
        <v>46184</v>
      </c>
      <c r="C1850" s="2" t="s">
        <v>2005</v>
      </c>
      <c r="D1850" s="2" t="s">
        <v>103</v>
      </c>
      <c r="E1850" s="3" t="s">
        <v>104</v>
      </c>
      <c r="F1850" s="2">
        <v>20</v>
      </c>
      <c r="G1850" s="2" t="s">
        <v>15</v>
      </c>
      <c r="H1850" s="2">
        <f>IF(AND(B1850&gt;=GI_Report!$C$4,B1850&lt;=GI_Report!$E$4),1,0)</f>
        <v>0</v>
      </c>
      <c r="I1850" s="2">
        <f>IF(GI_Report!$C$6="All",1,IF(C1850=GI_Report!$C$6,1,0))</f>
        <v>1</v>
      </c>
      <c r="J1850" s="2">
        <f>IF(GI_Report!$F$6="All",1,IF(E1850=GI_Report!$F$6,1,0))</f>
        <v>1</v>
      </c>
      <c r="K1850" s="2" t="str">
        <f>IF(AND(H1850=1,I1850=1,J1850=1),COUNTIFS($H$2:H1850,1,$I$2:I1850,1,$J$2:J1850,1),"")</f>
        <v/>
      </c>
    </row>
    <row r="1851" spans="1:11" ht="14.5" x14ac:dyDescent="0.35">
      <c r="A1851" s="2" t="s">
        <v>3911</v>
      </c>
      <c r="B1851" s="5">
        <v>46172</v>
      </c>
      <c r="C1851" s="2" t="s">
        <v>2241</v>
      </c>
      <c r="D1851" s="2" t="s">
        <v>280</v>
      </c>
      <c r="E1851" s="3" t="s">
        <v>281</v>
      </c>
      <c r="F1851" s="2">
        <v>24</v>
      </c>
      <c r="G1851" s="2" t="s">
        <v>262</v>
      </c>
      <c r="H1851" s="2">
        <f>IF(AND(B1851&gt;=GI_Report!$C$4,B1851&lt;=GI_Report!$E$4),1,0)</f>
        <v>0</v>
      </c>
      <c r="I1851" s="2">
        <f>IF(GI_Report!$C$6="All",1,IF(C1851=GI_Report!$C$6,1,0))</f>
        <v>1</v>
      </c>
      <c r="J1851" s="2">
        <f>IF(GI_Report!$F$6="All",1,IF(E1851=GI_Report!$F$6,1,0))</f>
        <v>1</v>
      </c>
      <c r="K1851" s="2" t="str">
        <f>IF(AND(H1851=1,I1851=1,J1851=1),COUNTIFS($H$2:H1851,1,$I$2:I1851,1,$J$2:J1851,1),"")</f>
        <v/>
      </c>
    </row>
    <row r="1852" spans="1:11" ht="14.5" x14ac:dyDescent="0.35">
      <c r="A1852" s="2" t="s">
        <v>3912</v>
      </c>
      <c r="B1852" s="5">
        <v>46114</v>
      </c>
      <c r="C1852" s="2" t="s">
        <v>2108</v>
      </c>
      <c r="D1852" s="2" t="s">
        <v>387</v>
      </c>
      <c r="E1852" s="3" t="s">
        <v>388</v>
      </c>
      <c r="F1852" s="2">
        <v>10</v>
      </c>
      <c r="G1852" s="2" t="s">
        <v>121</v>
      </c>
      <c r="H1852" s="2">
        <f>IF(AND(B1852&gt;=GI_Report!$C$4,B1852&lt;=GI_Report!$E$4),1,0)</f>
        <v>0</v>
      </c>
      <c r="I1852" s="2">
        <f>IF(GI_Report!$C$6="All",1,IF(C1852=GI_Report!$C$6,1,0))</f>
        <v>1</v>
      </c>
      <c r="J1852" s="2">
        <f>IF(GI_Report!$F$6="All",1,IF(E1852=GI_Report!$F$6,1,0))</f>
        <v>1</v>
      </c>
      <c r="K1852" s="2" t="str">
        <f>IF(AND(H1852=1,I1852=1,J1852=1),COUNTIFS($H$2:H1852,1,$I$2:I1852,1,$J$2:J1852,1),"")</f>
        <v/>
      </c>
    </row>
    <row r="1853" spans="1:11" ht="14.5" x14ac:dyDescent="0.35">
      <c r="A1853" s="2" t="s">
        <v>3913</v>
      </c>
      <c r="B1853" s="5">
        <v>46085</v>
      </c>
      <c r="C1853" s="2" t="s">
        <v>2008</v>
      </c>
      <c r="D1853" s="2" t="s">
        <v>177</v>
      </c>
      <c r="E1853" s="3" t="s">
        <v>178</v>
      </c>
      <c r="F1853" s="2">
        <v>36</v>
      </c>
      <c r="G1853" s="2" t="s">
        <v>121</v>
      </c>
      <c r="H1853" s="2">
        <f>IF(AND(B1853&gt;=GI_Report!$C$4,B1853&lt;=GI_Report!$E$4),1,0)</f>
        <v>0</v>
      </c>
      <c r="I1853" s="2">
        <f>IF(GI_Report!$C$6="All",1,IF(C1853=GI_Report!$C$6,1,0))</f>
        <v>1</v>
      </c>
      <c r="J1853" s="2">
        <f>IF(GI_Report!$F$6="All",1,IF(E1853=GI_Report!$F$6,1,0))</f>
        <v>1</v>
      </c>
      <c r="K1853" s="2" t="str">
        <f>IF(AND(H1853=1,I1853=1,J1853=1),COUNTIFS($H$2:H1853,1,$I$2:I1853,1,$J$2:J1853,1),"")</f>
        <v/>
      </c>
    </row>
    <row r="1854" spans="1:11" ht="14.5" x14ac:dyDescent="0.35">
      <c r="A1854" s="2" t="s">
        <v>3914</v>
      </c>
      <c r="B1854" s="5">
        <v>46118</v>
      </c>
      <c r="C1854" s="2" t="s">
        <v>2083</v>
      </c>
      <c r="D1854" s="2" t="s">
        <v>207</v>
      </c>
      <c r="E1854" s="3" t="s">
        <v>208</v>
      </c>
      <c r="F1854" s="2">
        <v>60</v>
      </c>
      <c r="G1854" s="2" t="s">
        <v>121</v>
      </c>
      <c r="H1854" s="2">
        <f>IF(AND(B1854&gt;=GI_Report!$C$4,B1854&lt;=GI_Report!$E$4),1,0)</f>
        <v>0</v>
      </c>
      <c r="I1854" s="2">
        <f>IF(GI_Report!$C$6="All",1,IF(C1854=GI_Report!$C$6,1,0))</f>
        <v>1</v>
      </c>
      <c r="J1854" s="2">
        <f>IF(GI_Report!$F$6="All",1,IF(E1854=GI_Report!$F$6,1,0))</f>
        <v>1</v>
      </c>
      <c r="K1854" s="2" t="str">
        <f>IF(AND(H1854=1,I1854=1,J1854=1),COUNTIFS($H$2:H1854,1,$I$2:I1854,1,$J$2:J1854,1),"")</f>
        <v/>
      </c>
    </row>
    <row r="1855" spans="1:11" ht="14.5" x14ac:dyDescent="0.35">
      <c r="A1855" s="2" t="s">
        <v>3915</v>
      </c>
      <c r="B1855" s="5">
        <v>46024</v>
      </c>
      <c r="C1855" s="2" t="s">
        <v>2043</v>
      </c>
      <c r="D1855" s="2" t="s">
        <v>103</v>
      </c>
      <c r="E1855" s="3" t="s">
        <v>104</v>
      </c>
      <c r="F1855" s="2">
        <v>60</v>
      </c>
      <c r="G1855" s="2" t="s">
        <v>15</v>
      </c>
      <c r="H1855" s="2">
        <f>IF(AND(B1855&gt;=GI_Report!$C$4,B1855&lt;=GI_Report!$E$4),1,0)</f>
        <v>0</v>
      </c>
      <c r="I1855" s="2">
        <f>IF(GI_Report!$C$6="All",1,IF(C1855=GI_Report!$C$6,1,0))</f>
        <v>1</v>
      </c>
      <c r="J1855" s="2">
        <f>IF(GI_Report!$F$6="All",1,IF(E1855=GI_Report!$F$6,1,0))</f>
        <v>1</v>
      </c>
      <c r="K1855" s="2" t="str">
        <f>IF(AND(H1855=1,I1855=1,J1855=1),COUNTIFS($H$2:H1855,1,$I$2:I1855,1,$J$2:J1855,1),"")</f>
        <v/>
      </c>
    </row>
    <row r="1856" spans="1:11" ht="14.5" x14ac:dyDescent="0.35">
      <c r="A1856" s="2" t="s">
        <v>3916</v>
      </c>
      <c r="B1856" s="5">
        <v>46149</v>
      </c>
      <c r="C1856" s="2" t="s">
        <v>2023</v>
      </c>
      <c r="D1856" s="2" t="s">
        <v>228</v>
      </c>
      <c r="E1856" s="3" t="s">
        <v>229</v>
      </c>
      <c r="F1856" s="2">
        <v>36</v>
      </c>
      <c r="G1856" s="2" t="s">
        <v>121</v>
      </c>
      <c r="H1856" s="2">
        <f>IF(AND(B1856&gt;=GI_Report!$C$4,B1856&lt;=GI_Report!$E$4),1,0)</f>
        <v>0</v>
      </c>
      <c r="I1856" s="2">
        <f>IF(GI_Report!$C$6="All",1,IF(C1856=GI_Report!$C$6,1,0))</f>
        <v>1</v>
      </c>
      <c r="J1856" s="2">
        <f>IF(GI_Report!$F$6="All",1,IF(E1856=GI_Report!$F$6,1,0))</f>
        <v>1</v>
      </c>
      <c r="K1856" s="2" t="str">
        <f>IF(AND(H1856=1,I1856=1,J1856=1),COUNTIFS($H$2:H1856,1,$I$2:I1856,1,$J$2:J1856,1),"")</f>
        <v/>
      </c>
    </row>
    <row r="1857" spans="1:11" ht="14.5" x14ac:dyDescent="0.35">
      <c r="A1857" s="2" t="s">
        <v>3917</v>
      </c>
      <c r="B1857" s="5">
        <v>46159</v>
      </c>
      <c r="C1857" s="2" t="s">
        <v>2529</v>
      </c>
      <c r="D1857" s="2" t="s">
        <v>385</v>
      </c>
      <c r="E1857" s="3" t="s">
        <v>386</v>
      </c>
      <c r="F1857" s="2">
        <v>15</v>
      </c>
      <c r="G1857" s="2" t="s">
        <v>121</v>
      </c>
      <c r="H1857" s="2">
        <f>IF(AND(B1857&gt;=GI_Report!$C$4,B1857&lt;=GI_Report!$E$4),1,0)</f>
        <v>0</v>
      </c>
      <c r="I1857" s="2">
        <f>IF(GI_Report!$C$6="All",1,IF(C1857=GI_Report!$C$6,1,0))</f>
        <v>1</v>
      </c>
      <c r="J1857" s="2">
        <f>IF(GI_Report!$F$6="All",1,IF(E1857=GI_Report!$F$6,1,0))</f>
        <v>1</v>
      </c>
      <c r="K1857" s="2" t="str">
        <f>IF(AND(H1857=1,I1857=1,J1857=1),COUNTIFS($H$2:H1857,1,$I$2:I1857,1,$J$2:J1857,1),"")</f>
        <v/>
      </c>
    </row>
    <row r="1858" spans="1:11" ht="14.5" x14ac:dyDescent="0.35">
      <c r="A1858" s="2" t="s">
        <v>3918</v>
      </c>
      <c r="B1858" s="5">
        <v>46157</v>
      </c>
      <c r="C1858" s="2" t="s">
        <v>2241</v>
      </c>
      <c r="D1858" s="2" t="s">
        <v>355</v>
      </c>
      <c r="E1858" s="3" t="s">
        <v>356</v>
      </c>
      <c r="F1858" s="2">
        <v>24</v>
      </c>
      <c r="G1858" s="2" t="s">
        <v>15</v>
      </c>
      <c r="H1858" s="2">
        <f>IF(AND(B1858&gt;=GI_Report!$C$4,B1858&lt;=GI_Report!$E$4),1,0)</f>
        <v>0</v>
      </c>
      <c r="I1858" s="2">
        <f>IF(GI_Report!$C$6="All",1,IF(C1858=GI_Report!$C$6,1,0))</f>
        <v>1</v>
      </c>
      <c r="J1858" s="2">
        <f>IF(GI_Report!$F$6="All",1,IF(E1858=GI_Report!$F$6,1,0))</f>
        <v>1</v>
      </c>
      <c r="K1858" s="2" t="str">
        <f>IF(AND(H1858=1,I1858=1,J1858=1),COUNTIFS($H$2:H1858,1,$I$2:I1858,1,$J$2:J1858,1),"")</f>
        <v/>
      </c>
    </row>
    <row r="1859" spans="1:11" ht="14.5" x14ac:dyDescent="0.35">
      <c r="A1859" s="2" t="s">
        <v>3919</v>
      </c>
      <c r="B1859" s="5">
        <v>46146</v>
      </c>
      <c r="C1859" s="2" t="s">
        <v>2191</v>
      </c>
      <c r="D1859" s="2" t="s">
        <v>151</v>
      </c>
      <c r="E1859" s="3" t="s">
        <v>152</v>
      </c>
      <c r="F1859" s="2">
        <v>10</v>
      </c>
      <c r="G1859" s="2" t="s">
        <v>121</v>
      </c>
      <c r="H1859" s="2">
        <f>IF(AND(B1859&gt;=GI_Report!$C$4,B1859&lt;=GI_Report!$E$4),1,0)</f>
        <v>0</v>
      </c>
      <c r="I1859" s="2">
        <f>IF(GI_Report!$C$6="All",1,IF(C1859=GI_Report!$C$6,1,0))</f>
        <v>1</v>
      </c>
      <c r="J1859" s="2">
        <f>IF(GI_Report!$F$6="All",1,IF(E1859=GI_Report!$F$6,1,0))</f>
        <v>1</v>
      </c>
      <c r="K1859" s="2" t="str">
        <f>IF(AND(H1859=1,I1859=1,J1859=1),COUNTIFS($H$2:H1859,1,$I$2:I1859,1,$J$2:J1859,1),"")</f>
        <v/>
      </c>
    </row>
    <row r="1860" spans="1:11" ht="14.5" x14ac:dyDescent="0.35">
      <c r="A1860" s="2" t="s">
        <v>3920</v>
      </c>
      <c r="B1860" s="5">
        <v>46147</v>
      </c>
      <c r="C1860" s="2" t="s">
        <v>2097</v>
      </c>
      <c r="D1860" s="2" t="s">
        <v>363</v>
      </c>
      <c r="E1860" s="3" t="s">
        <v>364</v>
      </c>
      <c r="F1860" s="2">
        <v>5</v>
      </c>
      <c r="G1860" s="2" t="s">
        <v>15</v>
      </c>
      <c r="H1860" s="2">
        <f>IF(AND(B1860&gt;=GI_Report!$C$4,B1860&lt;=GI_Report!$E$4),1,0)</f>
        <v>0</v>
      </c>
      <c r="I1860" s="2">
        <f>IF(GI_Report!$C$6="All",1,IF(C1860=GI_Report!$C$6,1,0))</f>
        <v>1</v>
      </c>
      <c r="J1860" s="2">
        <f>IF(GI_Report!$F$6="All",1,IF(E1860=GI_Report!$F$6,1,0))</f>
        <v>1</v>
      </c>
      <c r="K1860" s="2" t="str">
        <f>IF(AND(H1860=1,I1860=1,J1860=1),COUNTIFS($H$2:H1860,1,$I$2:I1860,1,$J$2:J1860,1),"")</f>
        <v/>
      </c>
    </row>
    <row r="1861" spans="1:11" ht="14.5" x14ac:dyDescent="0.35">
      <c r="A1861" s="2" t="s">
        <v>3921</v>
      </c>
      <c r="B1861" s="5">
        <v>46177</v>
      </c>
      <c r="C1861" s="2" t="s">
        <v>2168</v>
      </c>
      <c r="D1861" s="2" t="s">
        <v>341</v>
      </c>
      <c r="E1861" s="3" t="s">
        <v>342</v>
      </c>
      <c r="F1861" s="2">
        <v>24</v>
      </c>
      <c r="G1861" s="2" t="s">
        <v>15</v>
      </c>
      <c r="H1861" s="2">
        <f>IF(AND(B1861&gt;=GI_Report!$C$4,B1861&lt;=GI_Report!$E$4),1,0)</f>
        <v>0</v>
      </c>
      <c r="I1861" s="2">
        <f>IF(GI_Report!$C$6="All",1,IF(C1861=GI_Report!$C$6,1,0))</f>
        <v>1</v>
      </c>
      <c r="J1861" s="2">
        <f>IF(GI_Report!$F$6="All",1,IF(E1861=GI_Report!$F$6,1,0))</f>
        <v>1</v>
      </c>
      <c r="K1861" s="2" t="str">
        <f>IF(AND(H1861=1,I1861=1,J1861=1),COUNTIFS($H$2:H1861,1,$I$2:I1861,1,$J$2:J1861,1),"")</f>
        <v/>
      </c>
    </row>
    <row r="1862" spans="1:11" ht="14.5" x14ac:dyDescent="0.35">
      <c r="A1862" s="2" t="s">
        <v>3922</v>
      </c>
      <c r="B1862" s="5">
        <v>46162</v>
      </c>
      <c r="C1862" s="2" t="s">
        <v>2067</v>
      </c>
      <c r="D1862" s="2" t="s">
        <v>204</v>
      </c>
      <c r="E1862" s="3" t="s">
        <v>205</v>
      </c>
      <c r="F1862" s="2">
        <v>15</v>
      </c>
      <c r="G1862" s="2" t="s">
        <v>121</v>
      </c>
      <c r="H1862" s="2">
        <f>IF(AND(B1862&gt;=GI_Report!$C$4,B1862&lt;=GI_Report!$E$4),1,0)</f>
        <v>0</v>
      </c>
      <c r="I1862" s="2">
        <f>IF(GI_Report!$C$6="All",1,IF(C1862=GI_Report!$C$6,1,0))</f>
        <v>1</v>
      </c>
      <c r="J1862" s="2">
        <f>IF(GI_Report!$F$6="All",1,IF(E1862=GI_Report!$F$6,1,0))</f>
        <v>1</v>
      </c>
      <c r="K1862" s="2" t="str">
        <f>IF(AND(H1862=1,I1862=1,J1862=1),COUNTIFS($H$2:H1862,1,$I$2:I1862,1,$J$2:J1862,1),"")</f>
        <v/>
      </c>
    </row>
    <row r="1863" spans="1:11" ht="14.5" x14ac:dyDescent="0.35">
      <c r="A1863" s="2" t="s">
        <v>3923</v>
      </c>
      <c r="B1863" s="5">
        <v>46033</v>
      </c>
      <c r="C1863" s="2" t="s">
        <v>2120</v>
      </c>
      <c r="D1863" s="2" t="s">
        <v>291</v>
      </c>
      <c r="E1863" s="3" t="s">
        <v>292</v>
      </c>
      <c r="F1863" s="2">
        <v>12</v>
      </c>
      <c r="G1863" s="2" t="s">
        <v>262</v>
      </c>
      <c r="H1863" s="2">
        <f>IF(AND(B1863&gt;=GI_Report!$C$4,B1863&lt;=GI_Report!$E$4),1,0)</f>
        <v>0</v>
      </c>
      <c r="I1863" s="2">
        <f>IF(GI_Report!$C$6="All",1,IF(C1863=GI_Report!$C$6,1,0))</f>
        <v>1</v>
      </c>
      <c r="J1863" s="2">
        <f>IF(GI_Report!$F$6="All",1,IF(E1863=GI_Report!$F$6,1,0))</f>
        <v>1</v>
      </c>
      <c r="K1863" s="2" t="str">
        <f>IF(AND(H1863=1,I1863=1,J1863=1),COUNTIFS($H$2:H1863,1,$I$2:I1863,1,$J$2:J1863,1),"")</f>
        <v/>
      </c>
    </row>
    <row r="1864" spans="1:11" ht="14.5" x14ac:dyDescent="0.35">
      <c r="A1864" s="2" t="s">
        <v>3924</v>
      </c>
      <c r="B1864" s="5">
        <v>46030</v>
      </c>
      <c r="C1864" s="2" t="s">
        <v>2120</v>
      </c>
      <c r="D1864" s="2" t="s">
        <v>419</v>
      </c>
      <c r="E1864" s="3" t="s">
        <v>420</v>
      </c>
      <c r="F1864" s="2">
        <v>5</v>
      </c>
      <c r="G1864" s="2" t="s">
        <v>121</v>
      </c>
      <c r="H1864" s="2">
        <f>IF(AND(B1864&gt;=GI_Report!$C$4,B1864&lt;=GI_Report!$E$4),1,0)</f>
        <v>0</v>
      </c>
      <c r="I1864" s="2">
        <f>IF(GI_Report!$C$6="All",1,IF(C1864=GI_Report!$C$6,1,0))</f>
        <v>1</v>
      </c>
      <c r="J1864" s="2">
        <f>IF(GI_Report!$F$6="All",1,IF(E1864=GI_Report!$F$6,1,0))</f>
        <v>1</v>
      </c>
      <c r="K1864" s="2" t="str">
        <f>IF(AND(H1864=1,I1864=1,J1864=1),COUNTIFS($H$2:H1864,1,$I$2:I1864,1,$J$2:J1864,1),"")</f>
        <v/>
      </c>
    </row>
    <row r="1865" spans="1:11" ht="14.5" x14ac:dyDescent="0.35">
      <c r="A1865" s="2" t="s">
        <v>3925</v>
      </c>
      <c r="B1865" s="5">
        <v>46200</v>
      </c>
      <c r="C1865" s="2" t="s">
        <v>1998</v>
      </c>
      <c r="D1865" s="2" t="s">
        <v>320</v>
      </c>
      <c r="E1865" s="3" t="s">
        <v>321</v>
      </c>
      <c r="F1865" s="2">
        <v>48</v>
      </c>
      <c r="G1865" s="2" t="s">
        <v>15</v>
      </c>
      <c r="H1865" s="2">
        <f>IF(AND(B1865&gt;=GI_Report!$C$4,B1865&lt;=GI_Report!$E$4),1,0)</f>
        <v>0</v>
      </c>
      <c r="I1865" s="2">
        <f>IF(GI_Report!$C$6="All",1,IF(C1865=GI_Report!$C$6,1,0))</f>
        <v>1</v>
      </c>
      <c r="J1865" s="2">
        <f>IF(GI_Report!$F$6="All",1,IF(E1865=GI_Report!$F$6,1,0))</f>
        <v>1</v>
      </c>
      <c r="K1865" s="2" t="str">
        <f>IF(AND(H1865=1,I1865=1,J1865=1),COUNTIFS($H$2:H1865,1,$I$2:I1865,1,$J$2:J1865,1),"")</f>
        <v/>
      </c>
    </row>
    <row r="1866" spans="1:11" ht="14.5" x14ac:dyDescent="0.35">
      <c r="A1866" s="2" t="s">
        <v>3926</v>
      </c>
      <c r="B1866" s="5">
        <v>46174</v>
      </c>
      <c r="C1866" s="2" t="s">
        <v>2099</v>
      </c>
      <c r="D1866" s="2" t="s">
        <v>403</v>
      </c>
      <c r="E1866" s="3" t="s">
        <v>404</v>
      </c>
      <c r="F1866" s="2">
        <v>5</v>
      </c>
      <c r="G1866" s="2" t="s">
        <v>121</v>
      </c>
      <c r="H1866" s="2">
        <f>IF(AND(B1866&gt;=GI_Report!$C$4,B1866&lt;=GI_Report!$E$4),1,0)</f>
        <v>0</v>
      </c>
      <c r="I1866" s="2">
        <f>IF(GI_Report!$C$6="All",1,IF(C1866=GI_Report!$C$6,1,0))</f>
        <v>1</v>
      </c>
      <c r="J1866" s="2">
        <f>IF(GI_Report!$F$6="All",1,IF(E1866=GI_Report!$F$6,1,0))</f>
        <v>1</v>
      </c>
      <c r="K1866" s="2" t="str">
        <f>IF(AND(H1866=1,I1866=1,J1866=1),COUNTIFS($H$2:H1866,1,$I$2:I1866,1,$J$2:J1866,1),"")</f>
        <v/>
      </c>
    </row>
    <row r="1867" spans="1:11" ht="14.5" x14ac:dyDescent="0.35">
      <c r="A1867" s="2" t="s">
        <v>3927</v>
      </c>
      <c r="B1867" s="5">
        <v>46072</v>
      </c>
      <c r="C1867" s="2" t="s">
        <v>2027</v>
      </c>
      <c r="D1867" s="2" t="s">
        <v>268</v>
      </c>
      <c r="E1867" s="3" t="s">
        <v>269</v>
      </c>
      <c r="F1867" s="2">
        <v>36</v>
      </c>
      <c r="G1867" s="2" t="s">
        <v>262</v>
      </c>
      <c r="H1867" s="2">
        <f>IF(AND(B1867&gt;=GI_Report!$C$4,B1867&lt;=GI_Report!$E$4),1,0)</f>
        <v>1</v>
      </c>
      <c r="I1867" s="2">
        <f>IF(GI_Report!$C$6="All",1,IF(C1867=GI_Report!$C$6,1,0))</f>
        <v>1</v>
      </c>
      <c r="J1867" s="2">
        <f>IF(GI_Report!$F$6="All",1,IF(E1867=GI_Report!$F$6,1,0))</f>
        <v>1</v>
      </c>
      <c r="K1867" s="2">
        <f>IF(AND(H1867=1,I1867=1,J1867=1),COUNTIFS($H$2:H1867,1,$I$2:I1867,1,$J$2:J1867,1),"")</f>
        <v>296</v>
      </c>
    </row>
    <row r="1868" spans="1:11" ht="14.5" x14ac:dyDescent="0.35">
      <c r="A1868" s="2" t="s">
        <v>3928</v>
      </c>
      <c r="B1868" s="5">
        <v>46107</v>
      </c>
      <c r="C1868" s="2" t="s">
        <v>2031</v>
      </c>
      <c r="D1868" s="2" t="s">
        <v>347</v>
      </c>
      <c r="E1868" s="3" t="s">
        <v>348</v>
      </c>
      <c r="F1868" s="2">
        <v>60</v>
      </c>
      <c r="G1868" s="2" t="s">
        <v>15</v>
      </c>
      <c r="H1868" s="2">
        <f>IF(AND(B1868&gt;=GI_Report!$C$4,B1868&lt;=GI_Report!$E$4),1,0)</f>
        <v>0</v>
      </c>
      <c r="I1868" s="2">
        <f>IF(GI_Report!$C$6="All",1,IF(C1868=GI_Report!$C$6,1,0))</f>
        <v>1</v>
      </c>
      <c r="J1868" s="2">
        <f>IF(GI_Report!$F$6="All",1,IF(E1868=GI_Report!$F$6,1,0))</f>
        <v>1</v>
      </c>
      <c r="K1868" s="2" t="str">
        <f>IF(AND(H1868=1,I1868=1,J1868=1),COUNTIFS($H$2:H1868,1,$I$2:I1868,1,$J$2:J1868,1),"")</f>
        <v/>
      </c>
    </row>
    <row r="1869" spans="1:11" ht="14.5" x14ac:dyDescent="0.35">
      <c r="A1869" s="2" t="s">
        <v>3929</v>
      </c>
      <c r="B1869" s="5">
        <v>46201</v>
      </c>
      <c r="C1869" s="2" t="s">
        <v>2065</v>
      </c>
      <c r="D1869" s="2" t="s">
        <v>333</v>
      </c>
      <c r="E1869" s="3" t="s">
        <v>334</v>
      </c>
      <c r="F1869" s="2">
        <v>24</v>
      </c>
      <c r="G1869" s="2" t="s">
        <v>15</v>
      </c>
      <c r="H1869" s="2">
        <f>IF(AND(B1869&gt;=GI_Report!$C$4,B1869&lt;=GI_Report!$E$4),1,0)</f>
        <v>0</v>
      </c>
      <c r="I1869" s="2">
        <f>IF(GI_Report!$C$6="All",1,IF(C1869=GI_Report!$C$6,1,0))</f>
        <v>1</v>
      </c>
      <c r="J1869" s="2">
        <f>IF(GI_Report!$F$6="All",1,IF(E1869=GI_Report!$F$6,1,0))</f>
        <v>1</v>
      </c>
      <c r="K1869" s="2" t="str">
        <f>IF(AND(H1869=1,I1869=1,J1869=1),COUNTIFS($H$2:H1869,1,$I$2:I1869,1,$J$2:J1869,1),"")</f>
        <v/>
      </c>
    </row>
    <row r="1870" spans="1:11" ht="14.5" x14ac:dyDescent="0.35">
      <c r="A1870" s="2" t="s">
        <v>3930</v>
      </c>
      <c r="B1870" s="5">
        <v>46071</v>
      </c>
      <c r="C1870" s="2" t="s">
        <v>2154</v>
      </c>
      <c r="D1870" s="2" t="s">
        <v>151</v>
      </c>
      <c r="E1870" s="3" t="s">
        <v>152</v>
      </c>
      <c r="F1870" s="2">
        <v>60</v>
      </c>
      <c r="G1870" s="2" t="s">
        <v>121</v>
      </c>
      <c r="H1870" s="2">
        <f>IF(AND(B1870&gt;=GI_Report!$C$4,B1870&lt;=GI_Report!$E$4),1,0)</f>
        <v>1</v>
      </c>
      <c r="I1870" s="2">
        <f>IF(GI_Report!$C$6="All",1,IF(C1870=GI_Report!$C$6,1,0))</f>
        <v>1</v>
      </c>
      <c r="J1870" s="2">
        <f>IF(GI_Report!$F$6="All",1,IF(E1870=GI_Report!$F$6,1,0))</f>
        <v>1</v>
      </c>
      <c r="K1870" s="2">
        <f>IF(AND(H1870=1,I1870=1,J1870=1),COUNTIFS($H$2:H1870,1,$I$2:I1870,1,$J$2:J1870,1),"")</f>
        <v>297</v>
      </c>
    </row>
    <row r="1871" spans="1:11" ht="14.5" x14ac:dyDescent="0.35">
      <c r="A1871" s="2" t="s">
        <v>3931</v>
      </c>
      <c r="B1871" s="5">
        <v>46153</v>
      </c>
      <c r="C1871" s="2" t="s">
        <v>1991</v>
      </c>
      <c r="D1871" s="2" t="s">
        <v>239</v>
      </c>
      <c r="E1871" s="3" t="s">
        <v>240</v>
      </c>
      <c r="F1871" s="2">
        <v>48</v>
      </c>
      <c r="G1871" s="2" t="s">
        <v>121</v>
      </c>
      <c r="H1871" s="2">
        <f>IF(AND(B1871&gt;=GI_Report!$C$4,B1871&lt;=GI_Report!$E$4),1,0)</f>
        <v>0</v>
      </c>
      <c r="I1871" s="2">
        <f>IF(GI_Report!$C$6="All",1,IF(C1871=GI_Report!$C$6,1,0))</f>
        <v>1</v>
      </c>
      <c r="J1871" s="2">
        <f>IF(GI_Report!$F$6="All",1,IF(E1871=GI_Report!$F$6,1,0))</f>
        <v>1</v>
      </c>
      <c r="K1871" s="2" t="str">
        <f>IF(AND(H1871=1,I1871=1,J1871=1),COUNTIFS($H$2:H1871,1,$I$2:I1871,1,$J$2:J1871,1),"")</f>
        <v/>
      </c>
    </row>
    <row r="1872" spans="1:11" ht="14.5" x14ac:dyDescent="0.35">
      <c r="A1872" s="2" t="s">
        <v>3932</v>
      </c>
      <c r="B1872" s="5">
        <v>46100</v>
      </c>
      <c r="C1872" s="2" t="s">
        <v>2324</v>
      </c>
      <c r="D1872" s="2" t="s">
        <v>470</v>
      </c>
      <c r="E1872" s="3" t="s">
        <v>471</v>
      </c>
      <c r="F1872" s="2">
        <v>10</v>
      </c>
      <c r="G1872" s="2" t="s">
        <v>121</v>
      </c>
      <c r="H1872" s="2">
        <f>IF(AND(B1872&gt;=GI_Report!$C$4,B1872&lt;=GI_Report!$E$4),1,0)</f>
        <v>0</v>
      </c>
      <c r="I1872" s="2">
        <f>IF(GI_Report!$C$6="All",1,IF(C1872=GI_Report!$C$6,1,0))</f>
        <v>1</v>
      </c>
      <c r="J1872" s="2">
        <f>IF(GI_Report!$F$6="All",1,IF(E1872=GI_Report!$F$6,1,0))</f>
        <v>1</v>
      </c>
      <c r="K1872" s="2" t="str">
        <f>IF(AND(H1872=1,I1872=1,J1872=1),COUNTIFS($H$2:H1872,1,$I$2:I1872,1,$J$2:J1872,1),"")</f>
        <v/>
      </c>
    </row>
    <row r="1873" spans="1:11" ht="14.5" x14ac:dyDescent="0.35">
      <c r="A1873" s="2" t="s">
        <v>3933</v>
      </c>
      <c r="B1873" s="5">
        <v>46053</v>
      </c>
      <c r="C1873" s="2" t="s">
        <v>2246</v>
      </c>
      <c r="D1873" s="2" t="s">
        <v>301</v>
      </c>
      <c r="E1873" s="3" t="s">
        <v>302</v>
      </c>
      <c r="F1873" s="2">
        <v>60</v>
      </c>
      <c r="G1873" s="2" t="s">
        <v>262</v>
      </c>
      <c r="H1873" s="2">
        <f>IF(AND(B1873&gt;=GI_Report!$C$4,B1873&lt;=GI_Report!$E$4),1,0)</f>
        <v>0</v>
      </c>
      <c r="I1873" s="2">
        <f>IF(GI_Report!$C$6="All",1,IF(C1873=GI_Report!$C$6,1,0))</f>
        <v>1</v>
      </c>
      <c r="J1873" s="2">
        <f>IF(GI_Report!$F$6="All",1,IF(E1873=GI_Report!$F$6,1,0))</f>
        <v>1</v>
      </c>
      <c r="K1873" s="2" t="str">
        <f>IF(AND(H1873=1,I1873=1,J1873=1),COUNTIFS($H$2:H1873,1,$I$2:I1873,1,$J$2:J1873,1),"")</f>
        <v/>
      </c>
    </row>
    <row r="1874" spans="1:11" ht="14.5" x14ac:dyDescent="0.35">
      <c r="A1874" s="2" t="s">
        <v>3934</v>
      </c>
      <c r="B1874" s="5">
        <v>46079</v>
      </c>
      <c r="C1874" s="2" t="s">
        <v>2346</v>
      </c>
      <c r="D1874" s="2" t="s">
        <v>308</v>
      </c>
      <c r="E1874" s="3" t="s">
        <v>309</v>
      </c>
      <c r="F1874" s="2">
        <v>20</v>
      </c>
      <c r="G1874" s="2" t="s">
        <v>15</v>
      </c>
      <c r="H1874" s="2">
        <f>IF(AND(B1874&gt;=GI_Report!$C$4,B1874&lt;=GI_Report!$E$4),1,0)</f>
        <v>1</v>
      </c>
      <c r="I1874" s="2">
        <f>IF(GI_Report!$C$6="All",1,IF(C1874=GI_Report!$C$6,1,0))</f>
        <v>1</v>
      </c>
      <c r="J1874" s="2">
        <f>IF(GI_Report!$F$6="All",1,IF(E1874=GI_Report!$F$6,1,0))</f>
        <v>1</v>
      </c>
      <c r="K1874" s="2">
        <f>IF(AND(H1874=1,I1874=1,J1874=1),COUNTIFS($H$2:H1874,1,$I$2:I1874,1,$J$2:J1874,1),"")</f>
        <v>298</v>
      </c>
    </row>
    <row r="1875" spans="1:11" ht="14.5" x14ac:dyDescent="0.35">
      <c r="A1875" s="2" t="s">
        <v>3935</v>
      </c>
      <c r="B1875" s="5">
        <v>46153</v>
      </c>
      <c r="C1875" s="2" t="s">
        <v>2027</v>
      </c>
      <c r="D1875" s="2" t="s">
        <v>278</v>
      </c>
      <c r="E1875" s="3" t="s">
        <v>279</v>
      </c>
      <c r="F1875" s="2">
        <v>60</v>
      </c>
      <c r="G1875" s="2" t="s">
        <v>262</v>
      </c>
      <c r="H1875" s="2">
        <f>IF(AND(B1875&gt;=GI_Report!$C$4,B1875&lt;=GI_Report!$E$4),1,0)</f>
        <v>0</v>
      </c>
      <c r="I1875" s="2">
        <f>IF(GI_Report!$C$6="All",1,IF(C1875=GI_Report!$C$6,1,0))</f>
        <v>1</v>
      </c>
      <c r="J1875" s="2">
        <f>IF(GI_Report!$F$6="All",1,IF(E1875=GI_Report!$F$6,1,0))</f>
        <v>1</v>
      </c>
      <c r="K1875" s="2" t="str">
        <f>IF(AND(H1875=1,I1875=1,J1875=1),COUNTIFS($H$2:H1875,1,$I$2:I1875,1,$J$2:J1875,1),"")</f>
        <v/>
      </c>
    </row>
    <row r="1876" spans="1:11" ht="14.5" x14ac:dyDescent="0.35">
      <c r="A1876" s="2" t="s">
        <v>3936</v>
      </c>
      <c r="B1876" s="5">
        <v>46186</v>
      </c>
      <c r="C1876" s="2" t="s">
        <v>2130</v>
      </c>
      <c r="D1876" s="2" t="s">
        <v>143</v>
      </c>
      <c r="E1876" s="3" t="s">
        <v>144</v>
      </c>
      <c r="F1876" s="2">
        <v>36</v>
      </c>
      <c r="G1876" s="2" t="s">
        <v>121</v>
      </c>
      <c r="H1876" s="2">
        <f>IF(AND(B1876&gt;=GI_Report!$C$4,B1876&lt;=GI_Report!$E$4),1,0)</f>
        <v>0</v>
      </c>
      <c r="I1876" s="2">
        <f>IF(GI_Report!$C$6="All",1,IF(C1876=GI_Report!$C$6,1,0))</f>
        <v>1</v>
      </c>
      <c r="J1876" s="2">
        <f>IF(GI_Report!$F$6="All",1,IF(E1876=GI_Report!$F$6,1,0))</f>
        <v>1</v>
      </c>
      <c r="K1876" s="2" t="str">
        <f>IF(AND(H1876=1,I1876=1,J1876=1),COUNTIFS($H$2:H1876,1,$I$2:I1876,1,$J$2:J1876,1),"")</f>
        <v/>
      </c>
    </row>
    <row r="1877" spans="1:11" ht="14.5" x14ac:dyDescent="0.35">
      <c r="A1877" s="2" t="s">
        <v>3937</v>
      </c>
      <c r="B1877" s="5">
        <v>46064</v>
      </c>
      <c r="C1877" s="2" t="s">
        <v>2346</v>
      </c>
      <c r="D1877" s="2" t="s">
        <v>452</v>
      </c>
      <c r="E1877" s="3" t="s">
        <v>453</v>
      </c>
      <c r="F1877" s="2">
        <v>5</v>
      </c>
      <c r="G1877" s="2" t="s">
        <v>121</v>
      </c>
      <c r="H1877" s="2">
        <f>IF(AND(B1877&gt;=GI_Report!$C$4,B1877&lt;=GI_Report!$E$4),1,0)</f>
        <v>1</v>
      </c>
      <c r="I1877" s="2">
        <f>IF(GI_Report!$C$6="All",1,IF(C1877=GI_Report!$C$6,1,0))</f>
        <v>1</v>
      </c>
      <c r="J1877" s="2">
        <f>IF(GI_Report!$F$6="All",1,IF(E1877=GI_Report!$F$6,1,0))</f>
        <v>1</v>
      </c>
      <c r="K1877" s="2">
        <f>IF(AND(H1877=1,I1877=1,J1877=1),COUNTIFS($H$2:H1877,1,$I$2:I1877,1,$J$2:J1877,1),"")</f>
        <v>299</v>
      </c>
    </row>
    <row r="1878" spans="1:11" ht="14.5" x14ac:dyDescent="0.35">
      <c r="A1878" s="2" t="s">
        <v>3938</v>
      </c>
      <c r="B1878" s="5">
        <v>46098</v>
      </c>
      <c r="C1878" s="2" t="s">
        <v>2154</v>
      </c>
      <c r="D1878" s="2" t="s">
        <v>237</v>
      </c>
      <c r="E1878" s="3" t="s">
        <v>238</v>
      </c>
      <c r="F1878" s="2">
        <v>30</v>
      </c>
      <c r="G1878" s="2" t="s">
        <v>121</v>
      </c>
      <c r="H1878" s="2">
        <f>IF(AND(B1878&gt;=GI_Report!$C$4,B1878&lt;=GI_Report!$E$4),1,0)</f>
        <v>0</v>
      </c>
      <c r="I1878" s="2">
        <f>IF(GI_Report!$C$6="All",1,IF(C1878=GI_Report!$C$6,1,0))</f>
        <v>1</v>
      </c>
      <c r="J1878" s="2">
        <f>IF(GI_Report!$F$6="All",1,IF(E1878=GI_Report!$F$6,1,0))</f>
        <v>1</v>
      </c>
      <c r="K1878" s="2" t="str">
        <f>IF(AND(H1878=1,I1878=1,J1878=1),COUNTIFS($H$2:H1878,1,$I$2:I1878,1,$J$2:J1878,1),"")</f>
        <v/>
      </c>
    </row>
    <row r="1879" spans="1:11" ht="14.5" x14ac:dyDescent="0.35">
      <c r="A1879" s="2" t="s">
        <v>3939</v>
      </c>
      <c r="B1879" s="5">
        <v>46102</v>
      </c>
      <c r="C1879" s="2" t="s">
        <v>2043</v>
      </c>
      <c r="D1879" s="2" t="s">
        <v>86</v>
      </c>
      <c r="E1879" s="3" t="s">
        <v>87</v>
      </c>
      <c r="F1879" s="2">
        <v>60</v>
      </c>
      <c r="G1879" s="2" t="s">
        <v>15</v>
      </c>
      <c r="H1879" s="2">
        <f>IF(AND(B1879&gt;=GI_Report!$C$4,B1879&lt;=GI_Report!$E$4),1,0)</f>
        <v>0</v>
      </c>
      <c r="I1879" s="2">
        <f>IF(GI_Report!$C$6="All",1,IF(C1879=GI_Report!$C$6,1,0))</f>
        <v>1</v>
      </c>
      <c r="J1879" s="2">
        <f>IF(GI_Report!$F$6="All",1,IF(E1879=GI_Report!$F$6,1,0))</f>
        <v>1</v>
      </c>
      <c r="K1879" s="2" t="str">
        <f>IF(AND(H1879=1,I1879=1,J1879=1),COUNTIFS($H$2:H1879,1,$I$2:I1879,1,$J$2:J1879,1),"")</f>
        <v/>
      </c>
    </row>
    <row r="1880" spans="1:11" ht="14.5" x14ac:dyDescent="0.35">
      <c r="A1880" s="2" t="s">
        <v>3940</v>
      </c>
      <c r="B1880" s="5">
        <v>46134</v>
      </c>
      <c r="C1880" s="2" t="s">
        <v>1998</v>
      </c>
      <c r="D1880" s="2" t="s">
        <v>256</v>
      </c>
      <c r="E1880" s="3" t="s">
        <v>257</v>
      </c>
      <c r="F1880" s="2">
        <v>24</v>
      </c>
      <c r="G1880" s="2" t="s">
        <v>121</v>
      </c>
      <c r="H1880" s="2">
        <f>IF(AND(B1880&gt;=GI_Report!$C$4,B1880&lt;=GI_Report!$E$4),1,0)</f>
        <v>0</v>
      </c>
      <c r="I1880" s="2">
        <f>IF(GI_Report!$C$6="All",1,IF(C1880=GI_Report!$C$6,1,0))</f>
        <v>1</v>
      </c>
      <c r="J1880" s="2">
        <f>IF(GI_Report!$F$6="All",1,IF(E1880=GI_Report!$F$6,1,0))</f>
        <v>1</v>
      </c>
      <c r="K1880" s="2" t="str">
        <f>IF(AND(H1880=1,I1880=1,J1880=1),COUNTIFS($H$2:H1880,1,$I$2:I1880,1,$J$2:J1880,1),"")</f>
        <v/>
      </c>
    </row>
    <row r="1881" spans="1:11" ht="14.5" x14ac:dyDescent="0.35">
      <c r="A1881" s="2" t="s">
        <v>3941</v>
      </c>
      <c r="B1881" s="5">
        <v>46056</v>
      </c>
      <c r="C1881" s="2" t="s">
        <v>2067</v>
      </c>
      <c r="D1881" s="2" t="s">
        <v>389</v>
      </c>
      <c r="E1881" s="3" t="s">
        <v>390</v>
      </c>
      <c r="F1881" s="2">
        <v>24</v>
      </c>
      <c r="G1881" s="2" t="s">
        <v>121</v>
      </c>
      <c r="H1881" s="2">
        <f>IF(AND(B1881&gt;=GI_Report!$C$4,B1881&lt;=GI_Report!$E$4),1,0)</f>
        <v>1</v>
      </c>
      <c r="I1881" s="2">
        <f>IF(GI_Report!$C$6="All",1,IF(C1881=GI_Report!$C$6,1,0))</f>
        <v>1</v>
      </c>
      <c r="J1881" s="2">
        <f>IF(GI_Report!$F$6="All",1,IF(E1881=GI_Report!$F$6,1,0))</f>
        <v>1</v>
      </c>
      <c r="K1881" s="2">
        <f>IF(AND(H1881=1,I1881=1,J1881=1),COUNTIFS($H$2:H1881,1,$I$2:I1881,1,$J$2:J1881,1),"")</f>
        <v>300</v>
      </c>
    </row>
    <row r="1882" spans="1:11" ht="14.5" x14ac:dyDescent="0.35">
      <c r="A1882" s="2" t="s">
        <v>3942</v>
      </c>
      <c r="B1882" s="5">
        <v>46113</v>
      </c>
      <c r="C1882" s="2" t="s">
        <v>2421</v>
      </c>
      <c r="D1882" s="2" t="s">
        <v>110</v>
      </c>
      <c r="E1882" s="3" t="s">
        <v>111</v>
      </c>
      <c r="F1882" s="2">
        <v>60</v>
      </c>
      <c r="G1882" s="2" t="s">
        <v>15</v>
      </c>
      <c r="H1882" s="2">
        <f>IF(AND(B1882&gt;=GI_Report!$C$4,B1882&lt;=GI_Report!$E$4),1,0)</f>
        <v>0</v>
      </c>
      <c r="I1882" s="2">
        <f>IF(GI_Report!$C$6="All",1,IF(C1882=GI_Report!$C$6,1,0))</f>
        <v>1</v>
      </c>
      <c r="J1882" s="2">
        <f>IF(GI_Report!$F$6="All",1,IF(E1882=GI_Report!$F$6,1,0))</f>
        <v>1</v>
      </c>
      <c r="K1882" s="2" t="str">
        <f>IF(AND(H1882=1,I1882=1,J1882=1),COUNTIFS($H$2:H1882,1,$I$2:I1882,1,$J$2:J1882,1),"")</f>
        <v/>
      </c>
    </row>
    <row r="1883" spans="1:11" ht="14.5" x14ac:dyDescent="0.35">
      <c r="A1883" s="2" t="s">
        <v>3943</v>
      </c>
      <c r="B1883" s="5">
        <v>46191</v>
      </c>
      <c r="C1883" s="2" t="s">
        <v>2308</v>
      </c>
      <c r="D1883" s="2" t="s">
        <v>324</v>
      </c>
      <c r="E1883" s="3" t="s">
        <v>325</v>
      </c>
      <c r="F1883" s="2">
        <v>24</v>
      </c>
      <c r="G1883" s="2" t="s">
        <v>15</v>
      </c>
      <c r="H1883" s="2">
        <f>IF(AND(B1883&gt;=GI_Report!$C$4,B1883&lt;=GI_Report!$E$4),1,0)</f>
        <v>0</v>
      </c>
      <c r="I1883" s="2">
        <f>IF(GI_Report!$C$6="All",1,IF(C1883=GI_Report!$C$6,1,0))</f>
        <v>1</v>
      </c>
      <c r="J1883" s="2">
        <f>IF(GI_Report!$F$6="All",1,IF(E1883=GI_Report!$F$6,1,0))</f>
        <v>1</v>
      </c>
      <c r="K1883" s="2" t="str">
        <f>IF(AND(H1883=1,I1883=1,J1883=1),COUNTIFS($H$2:H1883,1,$I$2:I1883,1,$J$2:J1883,1),"")</f>
        <v/>
      </c>
    </row>
    <row r="1884" spans="1:11" ht="14.5" x14ac:dyDescent="0.35">
      <c r="A1884" s="2" t="s">
        <v>3944</v>
      </c>
      <c r="B1884" s="5">
        <v>46108</v>
      </c>
      <c r="C1884" s="2" t="s">
        <v>2089</v>
      </c>
      <c r="D1884" s="2" t="s">
        <v>419</v>
      </c>
      <c r="E1884" s="3" t="s">
        <v>420</v>
      </c>
      <c r="F1884" s="2">
        <v>10</v>
      </c>
      <c r="G1884" s="2" t="s">
        <v>121</v>
      </c>
      <c r="H1884" s="2">
        <f>IF(AND(B1884&gt;=GI_Report!$C$4,B1884&lt;=GI_Report!$E$4),1,0)</f>
        <v>0</v>
      </c>
      <c r="I1884" s="2">
        <f>IF(GI_Report!$C$6="All",1,IF(C1884=GI_Report!$C$6,1,0))</f>
        <v>1</v>
      </c>
      <c r="J1884" s="2">
        <f>IF(GI_Report!$F$6="All",1,IF(E1884=GI_Report!$F$6,1,0))</f>
        <v>1</v>
      </c>
      <c r="K1884" s="2" t="str">
        <f>IF(AND(H1884=1,I1884=1,J1884=1),COUNTIFS($H$2:H1884,1,$I$2:I1884,1,$J$2:J1884,1),"")</f>
        <v/>
      </c>
    </row>
    <row r="1885" spans="1:11" ht="14.5" x14ac:dyDescent="0.35">
      <c r="A1885" s="2" t="s">
        <v>3945</v>
      </c>
      <c r="B1885" s="5">
        <v>46108</v>
      </c>
      <c r="C1885" s="2" t="s">
        <v>2086</v>
      </c>
      <c r="D1885" s="2" t="s">
        <v>419</v>
      </c>
      <c r="E1885" s="3" t="s">
        <v>420</v>
      </c>
      <c r="F1885" s="2">
        <v>10</v>
      </c>
      <c r="G1885" s="2" t="s">
        <v>121</v>
      </c>
      <c r="H1885" s="2">
        <f>IF(AND(B1885&gt;=GI_Report!$C$4,B1885&lt;=GI_Report!$E$4),1,0)</f>
        <v>0</v>
      </c>
      <c r="I1885" s="2">
        <f>IF(GI_Report!$C$6="All",1,IF(C1885=GI_Report!$C$6,1,0))</f>
        <v>1</v>
      </c>
      <c r="J1885" s="2">
        <f>IF(GI_Report!$F$6="All",1,IF(E1885=GI_Report!$F$6,1,0))</f>
        <v>1</v>
      </c>
      <c r="K1885" s="2" t="str">
        <f>IF(AND(H1885=1,I1885=1,J1885=1),COUNTIFS($H$2:H1885,1,$I$2:I1885,1,$J$2:J1885,1),"")</f>
        <v/>
      </c>
    </row>
    <row r="1886" spans="1:11" ht="14.5" x14ac:dyDescent="0.35">
      <c r="A1886" s="2" t="s">
        <v>3946</v>
      </c>
      <c r="B1886" s="5">
        <v>46119</v>
      </c>
      <c r="C1886" s="2" t="s">
        <v>2529</v>
      </c>
      <c r="D1886" s="2" t="s">
        <v>333</v>
      </c>
      <c r="E1886" s="3" t="s">
        <v>334</v>
      </c>
      <c r="F1886" s="2">
        <v>60</v>
      </c>
      <c r="G1886" s="2" t="s">
        <v>15</v>
      </c>
      <c r="H1886" s="2">
        <f>IF(AND(B1886&gt;=GI_Report!$C$4,B1886&lt;=GI_Report!$E$4),1,0)</f>
        <v>0</v>
      </c>
      <c r="I1886" s="2">
        <f>IF(GI_Report!$C$6="All",1,IF(C1886=GI_Report!$C$6,1,0))</f>
        <v>1</v>
      </c>
      <c r="J1886" s="2">
        <f>IF(GI_Report!$F$6="All",1,IF(E1886=GI_Report!$F$6,1,0))</f>
        <v>1</v>
      </c>
      <c r="K1886" s="2" t="str">
        <f>IF(AND(H1886=1,I1886=1,J1886=1),COUNTIFS($H$2:H1886,1,$I$2:I1886,1,$J$2:J1886,1),"")</f>
        <v/>
      </c>
    </row>
    <row r="1887" spans="1:11" ht="14.5" x14ac:dyDescent="0.35">
      <c r="A1887" s="2" t="s">
        <v>3947</v>
      </c>
      <c r="B1887" s="5">
        <v>46155</v>
      </c>
      <c r="C1887" s="2" t="s">
        <v>2346</v>
      </c>
      <c r="D1887" s="2" t="s">
        <v>395</v>
      </c>
      <c r="E1887" s="3" t="s">
        <v>396</v>
      </c>
      <c r="F1887" s="2">
        <v>60</v>
      </c>
      <c r="G1887" s="2" t="s">
        <v>121</v>
      </c>
      <c r="H1887" s="2">
        <f>IF(AND(B1887&gt;=GI_Report!$C$4,B1887&lt;=GI_Report!$E$4),1,0)</f>
        <v>0</v>
      </c>
      <c r="I1887" s="2">
        <f>IF(GI_Report!$C$6="All",1,IF(C1887=GI_Report!$C$6,1,0))</f>
        <v>1</v>
      </c>
      <c r="J1887" s="2">
        <f>IF(GI_Report!$F$6="All",1,IF(E1887=GI_Report!$F$6,1,0))</f>
        <v>1</v>
      </c>
      <c r="K1887" s="2" t="str">
        <f>IF(AND(H1887=1,I1887=1,J1887=1),COUNTIFS($H$2:H1887,1,$I$2:I1887,1,$J$2:J1887,1),"")</f>
        <v/>
      </c>
    </row>
    <row r="1888" spans="1:11" ht="14.5" x14ac:dyDescent="0.35">
      <c r="A1888" s="2" t="s">
        <v>3948</v>
      </c>
      <c r="B1888" s="5">
        <v>46108</v>
      </c>
      <c r="C1888" s="2" t="s">
        <v>2023</v>
      </c>
      <c r="D1888" s="2" t="s">
        <v>91</v>
      </c>
      <c r="E1888" s="3" t="s">
        <v>92</v>
      </c>
      <c r="F1888" s="2">
        <v>5</v>
      </c>
      <c r="G1888" s="2" t="s">
        <v>15</v>
      </c>
      <c r="H1888" s="2">
        <f>IF(AND(B1888&gt;=GI_Report!$C$4,B1888&lt;=GI_Report!$E$4),1,0)</f>
        <v>0</v>
      </c>
      <c r="I1888" s="2">
        <f>IF(GI_Report!$C$6="All",1,IF(C1888=GI_Report!$C$6,1,0))</f>
        <v>1</v>
      </c>
      <c r="J1888" s="2">
        <f>IF(GI_Report!$F$6="All",1,IF(E1888=GI_Report!$F$6,1,0))</f>
        <v>1</v>
      </c>
      <c r="K1888" s="2" t="str">
        <f>IF(AND(H1888=1,I1888=1,J1888=1),COUNTIFS($H$2:H1888,1,$I$2:I1888,1,$J$2:J1888,1),"")</f>
        <v/>
      </c>
    </row>
    <row r="1889" spans="1:11" ht="14.5" x14ac:dyDescent="0.35">
      <c r="A1889" s="2" t="s">
        <v>3949</v>
      </c>
      <c r="B1889" s="5">
        <v>46183</v>
      </c>
      <c r="C1889" s="2" t="s">
        <v>2146</v>
      </c>
      <c r="D1889" s="2" t="s">
        <v>151</v>
      </c>
      <c r="E1889" s="3" t="s">
        <v>152</v>
      </c>
      <c r="F1889" s="2">
        <v>60</v>
      </c>
      <c r="G1889" s="2" t="s">
        <v>121</v>
      </c>
      <c r="H1889" s="2">
        <f>IF(AND(B1889&gt;=GI_Report!$C$4,B1889&lt;=GI_Report!$E$4),1,0)</f>
        <v>0</v>
      </c>
      <c r="I1889" s="2">
        <f>IF(GI_Report!$C$6="All",1,IF(C1889=GI_Report!$C$6,1,0))</f>
        <v>1</v>
      </c>
      <c r="J1889" s="2">
        <f>IF(GI_Report!$F$6="All",1,IF(E1889=GI_Report!$F$6,1,0))</f>
        <v>1</v>
      </c>
      <c r="K1889" s="2" t="str">
        <f>IF(AND(H1889=1,I1889=1,J1889=1),COUNTIFS($H$2:H1889,1,$I$2:I1889,1,$J$2:J1889,1),"")</f>
        <v/>
      </c>
    </row>
    <row r="1890" spans="1:11" ht="14.5" x14ac:dyDescent="0.35">
      <c r="A1890" s="2" t="s">
        <v>3950</v>
      </c>
      <c r="B1890" s="5">
        <v>46046</v>
      </c>
      <c r="C1890" s="2" t="s">
        <v>2246</v>
      </c>
      <c r="D1890" s="2" t="s">
        <v>21</v>
      </c>
      <c r="E1890" s="3" t="s">
        <v>22</v>
      </c>
      <c r="F1890" s="2">
        <v>24</v>
      </c>
      <c r="G1890" s="2" t="s">
        <v>15</v>
      </c>
      <c r="H1890" s="2">
        <f>IF(AND(B1890&gt;=GI_Report!$C$4,B1890&lt;=GI_Report!$E$4),1,0)</f>
        <v>0</v>
      </c>
      <c r="I1890" s="2">
        <f>IF(GI_Report!$C$6="All",1,IF(C1890=GI_Report!$C$6,1,0))</f>
        <v>1</v>
      </c>
      <c r="J1890" s="2">
        <f>IF(GI_Report!$F$6="All",1,IF(E1890=GI_Report!$F$6,1,0))</f>
        <v>1</v>
      </c>
      <c r="K1890" s="2" t="str">
        <f>IF(AND(H1890=1,I1890=1,J1890=1),COUNTIFS($H$2:H1890,1,$I$2:I1890,1,$J$2:J1890,1),"")</f>
        <v/>
      </c>
    </row>
    <row r="1891" spans="1:11" ht="14.5" x14ac:dyDescent="0.35">
      <c r="A1891" s="2" t="s">
        <v>3951</v>
      </c>
      <c r="B1891" s="5">
        <v>46137</v>
      </c>
      <c r="C1891" s="2" t="s">
        <v>2047</v>
      </c>
      <c r="D1891" s="2" t="s">
        <v>200</v>
      </c>
      <c r="E1891" s="3" t="s">
        <v>201</v>
      </c>
      <c r="F1891" s="2">
        <v>30</v>
      </c>
      <c r="G1891" s="2" t="s">
        <v>121</v>
      </c>
      <c r="H1891" s="2">
        <f>IF(AND(B1891&gt;=GI_Report!$C$4,B1891&lt;=GI_Report!$E$4),1,0)</f>
        <v>0</v>
      </c>
      <c r="I1891" s="2">
        <f>IF(GI_Report!$C$6="All",1,IF(C1891=GI_Report!$C$6,1,0))</f>
        <v>1</v>
      </c>
      <c r="J1891" s="2">
        <f>IF(GI_Report!$F$6="All",1,IF(E1891=GI_Report!$F$6,1,0))</f>
        <v>1</v>
      </c>
      <c r="K1891" s="2" t="str">
        <f>IF(AND(H1891=1,I1891=1,J1891=1),COUNTIFS($H$2:H1891,1,$I$2:I1891,1,$J$2:J1891,1),"")</f>
        <v/>
      </c>
    </row>
    <row r="1892" spans="1:11" ht="14.5" x14ac:dyDescent="0.35">
      <c r="A1892" s="2" t="s">
        <v>3952</v>
      </c>
      <c r="B1892" s="5">
        <v>46140</v>
      </c>
      <c r="C1892" s="2" t="s">
        <v>2058</v>
      </c>
      <c r="D1892" s="2" t="s">
        <v>139</v>
      </c>
      <c r="E1892" s="3" t="s">
        <v>140</v>
      </c>
      <c r="F1892" s="2">
        <v>10</v>
      </c>
      <c r="G1892" s="2" t="s">
        <v>121</v>
      </c>
      <c r="H1892" s="2">
        <f>IF(AND(B1892&gt;=GI_Report!$C$4,B1892&lt;=GI_Report!$E$4),1,0)</f>
        <v>0</v>
      </c>
      <c r="I1892" s="2">
        <f>IF(GI_Report!$C$6="All",1,IF(C1892=GI_Report!$C$6,1,0))</f>
        <v>1</v>
      </c>
      <c r="J1892" s="2">
        <f>IF(GI_Report!$F$6="All",1,IF(E1892=GI_Report!$F$6,1,0))</f>
        <v>1</v>
      </c>
      <c r="K1892" s="2" t="str">
        <f>IF(AND(H1892=1,I1892=1,J1892=1),COUNTIFS($H$2:H1892,1,$I$2:I1892,1,$J$2:J1892,1),"")</f>
        <v/>
      </c>
    </row>
    <row r="1893" spans="1:11" ht="14.5" x14ac:dyDescent="0.35">
      <c r="A1893" s="2" t="s">
        <v>3953</v>
      </c>
      <c r="B1893" s="5">
        <v>46172</v>
      </c>
      <c r="C1893" s="2" t="s">
        <v>2141</v>
      </c>
      <c r="D1893" s="2" t="s">
        <v>365</v>
      </c>
      <c r="E1893" s="3" t="s">
        <v>366</v>
      </c>
      <c r="F1893" s="2">
        <v>20</v>
      </c>
      <c r="G1893" s="2" t="s">
        <v>15</v>
      </c>
      <c r="H1893" s="2">
        <f>IF(AND(B1893&gt;=GI_Report!$C$4,B1893&lt;=GI_Report!$E$4),1,0)</f>
        <v>0</v>
      </c>
      <c r="I1893" s="2">
        <f>IF(GI_Report!$C$6="All",1,IF(C1893=GI_Report!$C$6,1,0))</f>
        <v>1</v>
      </c>
      <c r="J1893" s="2">
        <f>IF(GI_Report!$F$6="All",1,IF(E1893=GI_Report!$F$6,1,0))</f>
        <v>1</v>
      </c>
      <c r="K1893" s="2" t="str">
        <f>IF(AND(H1893=1,I1893=1,J1893=1),COUNTIFS($H$2:H1893,1,$I$2:I1893,1,$J$2:J1893,1),"")</f>
        <v/>
      </c>
    </row>
    <row r="1894" spans="1:11" ht="14.5" x14ac:dyDescent="0.35">
      <c r="A1894" s="2" t="s">
        <v>3954</v>
      </c>
      <c r="B1894" s="5">
        <v>46186</v>
      </c>
      <c r="C1894" s="2" t="s">
        <v>2341</v>
      </c>
      <c r="D1894" s="2" t="s">
        <v>470</v>
      </c>
      <c r="E1894" s="3" t="s">
        <v>471</v>
      </c>
      <c r="F1894" s="2">
        <v>5</v>
      </c>
      <c r="G1894" s="2" t="s">
        <v>121</v>
      </c>
      <c r="H1894" s="2">
        <f>IF(AND(B1894&gt;=GI_Report!$C$4,B1894&lt;=GI_Report!$E$4),1,0)</f>
        <v>0</v>
      </c>
      <c r="I1894" s="2">
        <f>IF(GI_Report!$C$6="All",1,IF(C1894=GI_Report!$C$6,1,0))</f>
        <v>1</v>
      </c>
      <c r="J1894" s="2">
        <f>IF(GI_Report!$F$6="All",1,IF(E1894=GI_Report!$F$6,1,0))</f>
        <v>1</v>
      </c>
      <c r="K1894" s="2" t="str">
        <f>IF(AND(H1894=1,I1894=1,J1894=1),COUNTIFS($H$2:H1894,1,$I$2:I1894,1,$J$2:J1894,1),"")</f>
        <v/>
      </c>
    </row>
    <row r="1895" spans="1:11" ht="14.5" x14ac:dyDescent="0.35">
      <c r="A1895" s="2" t="s">
        <v>3955</v>
      </c>
      <c r="B1895" s="5">
        <v>46203</v>
      </c>
      <c r="C1895" s="2" t="s">
        <v>2065</v>
      </c>
      <c r="D1895" s="2" t="s">
        <v>113</v>
      </c>
      <c r="E1895" s="3" t="s">
        <v>114</v>
      </c>
      <c r="F1895" s="2">
        <v>10</v>
      </c>
      <c r="G1895" s="2" t="s">
        <v>15</v>
      </c>
      <c r="H1895" s="2">
        <f>IF(AND(B1895&gt;=GI_Report!$C$4,B1895&lt;=GI_Report!$E$4),1,0)</f>
        <v>0</v>
      </c>
      <c r="I1895" s="2">
        <f>IF(GI_Report!$C$6="All",1,IF(C1895=GI_Report!$C$6,1,0))</f>
        <v>1</v>
      </c>
      <c r="J1895" s="2">
        <f>IF(GI_Report!$F$6="All",1,IF(E1895=GI_Report!$F$6,1,0))</f>
        <v>1</v>
      </c>
      <c r="K1895" s="2" t="str">
        <f>IF(AND(H1895=1,I1895=1,J1895=1),COUNTIFS($H$2:H1895,1,$I$2:I1895,1,$J$2:J1895,1),"")</f>
        <v/>
      </c>
    </row>
    <row r="1896" spans="1:11" ht="14.5" x14ac:dyDescent="0.35">
      <c r="A1896" s="2" t="s">
        <v>3956</v>
      </c>
      <c r="B1896" s="5">
        <v>46079</v>
      </c>
      <c r="C1896" s="2" t="s">
        <v>2182</v>
      </c>
      <c r="D1896" s="2" t="s">
        <v>192</v>
      </c>
      <c r="E1896" s="3" t="s">
        <v>193</v>
      </c>
      <c r="F1896" s="2">
        <v>30</v>
      </c>
      <c r="G1896" s="2" t="s">
        <v>121</v>
      </c>
      <c r="H1896" s="2">
        <f>IF(AND(B1896&gt;=GI_Report!$C$4,B1896&lt;=GI_Report!$E$4),1,0)</f>
        <v>1</v>
      </c>
      <c r="I1896" s="2">
        <f>IF(GI_Report!$C$6="All",1,IF(C1896=GI_Report!$C$6,1,0))</f>
        <v>1</v>
      </c>
      <c r="J1896" s="2">
        <f>IF(GI_Report!$F$6="All",1,IF(E1896=GI_Report!$F$6,1,0))</f>
        <v>1</v>
      </c>
      <c r="K1896" s="2">
        <f>IF(AND(H1896=1,I1896=1,J1896=1),COUNTIFS($H$2:H1896,1,$I$2:I1896,1,$J$2:J1896,1),"")</f>
        <v>301</v>
      </c>
    </row>
    <row r="1897" spans="1:11" ht="14.5" x14ac:dyDescent="0.35">
      <c r="A1897" s="2" t="s">
        <v>3957</v>
      </c>
      <c r="B1897" s="5">
        <v>46135</v>
      </c>
      <c r="C1897" s="2" t="s">
        <v>2115</v>
      </c>
      <c r="D1897" s="2" t="s">
        <v>440</v>
      </c>
      <c r="E1897" s="3" t="s">
        <v>441</v>
      </c>
      <c r="F1897" s="2">
        <v>60</v>
      </c>
      <c r="G1897" s="2" t="s">
        <v>121</v>
      </c>
      <c r="H1897" s="2">
        <f>IF(AND(B1897&gt;=GI_Report!$C$4,B1897&lt;=GI_Report!$E$4),1,0)</f>
        <v>0</v>
      </c>
      <c r="I1897" s="2">
        <f>IF(GI_Report!$C$6="All",1,IF(C1897=GI_Report!$C$6,1,0))</f>
        <v>1</v>
      </c>
      <c r="J1897" s="2">
        <f>IF(GI_Report!$F$6="All",1,IF(E1897=GI_Report!$F$6,1,0))</f>
        <v>1</v>
      </c>
      <c r="K1897" s="2" t="str">
        <f>IF(AND(H1897=1,I1897=1,J1897=1),COUNTIFS($H$2:H1897,1,$I$2:I1897,1,$J$2:J1897,1),"")</f>
        <v/>
      </c>
    </row>
    <row r="1898" spans="1:11" ht="14.5" x14ac:dyDescent="0.35">
      <c r="A1898" s="2" t="s">
        <v>3958</v>
      </c>
      <c r="B1898" s="5">
        <v>46037</v>
      </c>
      <c r="C1898" s="2" t="s">
        <v>1998</v>
      </c>
      <c r="D1898" s="2" t="s">
        <v>132</v>
      </c>
      <c r="E1898" s="3" t="s">
        <v>133</v>
      </c>
      <c r="F1898" s="2">
        <v>12</v>
      </c>
      <c r="G1898" s="2" t="s">
        <v>121</v>
      </c>
      <c r="H1898" s="2">
        <f>IF(AND(B1898&gt;=GI_Report!$C$4,B1898&lt;=GI_Report!$E$4),1,0)</f>
        <v>0</v>
      </c>
      <c r="I1898" s="2">
        <f>IF(GI_Report!$C$6="All",1,IF(C1898=GI_Report!$C$6,1,0))</f>
        <v>1</v>
      </c>
      <c r="J1898" s="2">
        <f>IF(GI_Report!$F$6="All",1,IF(E1898=GI_Report!$F$6,1,0))</f>
        <v>1</v>
      </c>
      <c r="K1898" s="2" t="str">
        <f>IF(AND(H1898=1,I1898=1,J1898=1),COUNTIFS($H$2:H1898,1,$I$2:I1898,1,$J$2:J1898,1),"")</f>
        <v/>
      </c>
    </row>
    <row r="1899" spans="1:11" ht="14.5" x14ac:dyDescent="0.35">
      <c r="A1899" s="2" t="s">
        <v>3959</v>
      </c>
      <c r="B1899" s="5">
        <v>46088</v>
      </c>
      <c r="C1899" s="2" t="s">
        <v>2108</v>
      </c>
      <c r="D1899" s="2" t="s">
        <v>339</v>
      </c>
      <c r="E1899" s="3" t="s">
        <v>340</v>
      </c>
      <c r="F1899" s="2">
        <v>10</v>
      </c>
      <c r="G1899" s="2" t="s">
        <v>15</v>
      </c>
      <c r="H1899" s="2">
        <f>IF(AND(B1899&gt;=GI_Report!$C$4,B1899&lt;=GI_Report!$E$4),1,0)</f>
        <v>0</v>
      </c>
      <c r="I1899" s="2">
        <f>IF(GI_Report!$C$6="All",1,IF(C1899=GI_Report!$C$6,1,0))</f>
        <v>1</v>
      </c>
      <c r="J1899" s="2">
        <f>IF(GI_Report!$F$6="All",1,IF(E1899=GI_Report!$F$6,1,0))</f>
        <v>1</v>
      </c>
      <c r="K1899" s="2" t="str">
        <f>IF(AND(H1899=1,I1899=1,J1899=1),COUNTIFS($H$2:H1899,1,$I$2:I1899,1,$J$2:J1899,1),"")</f>
        <v/>
      </c>
    </row>
    <row r="1900" spans="1:11" ht="14.5" x14ac:dyDescent="0.35">
      <c r="A1900" s="2" t="s">
        <v>3960</v>
      </c>
      <c r="B1900" s="5">
        <v>46089</v>
      </c>
      <c r="C1900" s="2" t="s">
        <v>2081</v>
      </c>
      <c r="D1900" s="2" t="s">
        <v>293</v>
      </c>
      <c r="E1900" s="3" t="s">
        <v>294</v>
      </c>
      <c r="F1900" s="2">
        <v>36</v>
      </c>
      <c r="G1900" s="2" t="s">
        <v>262</v>
      </c>
      <c r="H1900" s="2">
        <f>IF(AND(B1900&gt;=GI_Report!$C$4,B1900&lt;=GI_Report!$E$4),1,0)</f>
        <v>0</v>
      </c>
      <c r="I1900" s="2">
        <f>IF(GI_Report!$C$6="All",1,IF(C1900=GI_Report!$C$6,1,0))</f>
        <v>1</v>
      </c>
      <c r="J1900" s="2">
        <f>IF(GI_Report!$F$6="All",1,IF(E1900=GI_Report!$F$6,1,0))</f>
        <v>1</v>
      </c>
      <c r="K1900" s="2" t="str">
        <f>IF(AND(H1900=1,I1900=1,J1900=1),COUNTIFS($H$2:H1900,1,$I$2:I1900,1,$J$2:J1900,1),"")</f>
        <v/>
      </c>
    </row>
    <row r="1901" spans="1:11" ht="14.5" x14ac:dyDescent="0.35">
      <c r="A1901" s="2" t="s">
        <v>3961</v>
      </c>
      <c r="B1901" s="5">
        <v>46138</v>
      </c>
      <c r="C1901" s="2" t="s">
        <v>2035</v>
      </c>
      <c r="D1901" s="2" t="s">
        <v>182</v>
      </c>
      <c r="E1901" s="3" t="s">
        <v>183</v>
      </c>
      <c r="F1901" s="2">
        <v>24</v>
      </c>
      <c r="G1901" s="2" t="s">
        <v>121</v>
      </c>
      <c r="H1901" s="2">
        <f>IF(AND(B1901&gt;=GI_Report!$C$4,B1901&lt;=GI_Report!$E$4),1,0)</f>
        <v>0</v>
      </c>
      <c r="I1901" s="2">
        <f>IF(GI_Report!$C$6="All",1,IF(C1901=GI_Report!$C$6,1,0))</f>
        <v>1</v>
      </c>
      <c r="J1901" s="2">
        <f>IF(GI_Report!$F$6="All",1,IF(E1901=GI_Report!$F$6,1,0))</f>
        <v>1</v>
      </c>
      <c r="K1901" s="2" t="str">
        <f>IF(AND(H1901=1,I1901=1,J1901=1),COUNTIFS($H$2:H1901,1,$I$2:I1901,1,$J$2:J1901,1),"")</f>
        <v/>
      </c>
    </row>
    <row r="1902" spans="1:11" ht="14.5" x14ac:dyDescent="0.35">
      <c r="A1902" s="2" t="s">
        <v>3962</v>
      </c>
      <c r="B1902" s="5">
        <v>46142</v>
      </c>
      <c r="C1902" s="2" t="s">
        <v>2262</v>
      </c>
      <c r="D1902" s="2" t="s">
        <v>472</v>
      </c>
      <c r="E1902" s="3" t="s">
        <v>473</v>
      </c>
      <c r="F1902" s="2">
        <v>36</v>
      </c>
      <c r="G1902" s="2" t="s">
        <v>121</v>
      </c>
      <c r="H1902" s="2">
        <f>IF(AND(B1902&gt;=GI_Report!$C$4,B1902&lt;=GI_Report!$E$4),1,0)</f>
        <v>0</v>
      </c>
      <c r="I1902" s="2">
        <f>IF(GI_Report!$C$6="All",1,IF(C1902=GI_Report!$C$6,1,0))</f>
        <v>1</v>
      </c>
      <c r="J1902" s="2">
        <f>IF(GI_Report!$F$6="All",1,IF(E1902=GI_Report!$F$6,1,0))</f>
        <v>1</v>
      </c>
      <c r="K1902" s="2" t="str">
        <f>IF(AND(H1902=1,I1902=1,J1902=1),COUNTIFS($H$2:H1902,1,$I$2:I1902,1,$J$2:J1902,1),"")</f>
        <v/>
      </c>
    </row>
    <row r="1903" spans="1:11" ht="14.5" x14ac:dyDescent="0.35">
      <c r="A1903" s="2" t="s">
        <v>3963</v>
      </c>
      <c r="B1903" s="5">
        <v>46039</v>
      </c>
      <c r="C1903" s="2" t="s">
        <v>2094</v>
      </c>
      <c r="D1903" s="2" t="s">
        <v>355</v>
      </c>
      <c r="E1903" s="3" t="s">
        <v>356</v>
      </c>
      <c r="F1903" s="2">
        <v>36</v>
      </c>
      <c r="G1903" s="2" t="s">
        <v>15</v>
      </c>
      <c r="H1903" s="2">
        <f>IF(AND(B1903&gt;=GI_Report!$C$4,B1903&lt;=GI_Report!$E$4),1,0)</f>
        <v>0</v>
      </c>
      <c r="I1903" s="2">
        <f>IF(GI_Report!$C$6="All",1,IF(C1903=GI_Report!$C$6,1,0))</f>
        <v>1</v>
      </c>
      <c r="J1903" s="2">
        <f>IF(GI_Report!$F$6="All",1,IF(E1903=GI_Report!$F$6,1,0))</f>
        <v>1</v>
      </c>
      <c r="K1903" s="2" t="str">
        <f>IF(AND(H1903=1,I1903=1,J1903=1),COUNTIFS($H$2:H1903,1,$I$2:I1903,1,$J$2:J1903,1),"")</f>
        <v/>
      </c>
    </row>
    <row r="1904" spans="1:11" ht="14.5" x14ac:dyDescent="0.35">
      <c r="A1904" s="2" t="s">
        <v>3964</v>
      </c>
      <c r="B1904" s="5">
        <v>46125</v>
      </c>
      <c r="C1904" s="2" t="s">
        <v>1993</v>
      </c>
      <c r="D1904" s="2" t="s">
        <v>103</v>
      </c>
      <c r="E1904" s="3" t="s">
        <v>104</v>
      </c>
      <c r="F1904" s="2">
        <v>30</v>
      </c>
      <c r="G1904" s="2" t="s">
        <v>15</v>
      </c>
      <c r="H1904" s="2">
        <f>IF(AND(B1904&gt;=GI_Report!$C$4,B1904&lt;=GI_Report!$E$4),1,0)</f>
        <v>0</v>
      </c>
      <c r="I1904" s="2">
        <f>IF(GI_Report!$C$6="All",1,IF(C1904=GI_Report!$C$6,1,0))</f>
        <v>1</v>
      </c>
      <c r="J1904" s="2">
        <f>IF(GI_Report!$F$6="All",1,IF(E1904=GI_Report!$F$6,1,0))</f>
        <v>1</v>
      </c>
      <c r="K1904" s="2" t="str">
        <f>IF(AND(H1904=1,I1904=1,J1904=1),COUNTIFS($H$2:H1904,1,$I$2:I1904,1,$J$2:J1904,1),"")</f>
        <v/>
      </c>
    </row>
    <row r="1905" spans="1:11" ht="14.5" x14ac:dyDescent="0.35">
      <c r="A1905" s="2" t="s">
        <v>3965</v>
      </c>
      <c r="B1905" s="5">
        <v>46095</v>
      </c>
      <c r="C1905" s="2" t="s">
        <v>2081</v>
      </c>
      <c r="D1905" s="2" t="s">
        <v>59</v>
      </c>
      <c r="E1905" s="3" t="s">
        <v>60</v>
      </c>
      <c r="F1905" s="2">
        <v>60</v>
      </c>
      <c r="G1905" s="2" t="s">
        <v>15</v>
      </c>
      <c r="H1905" s="2">
        <f>IF(AND(B1905&gt;=GI_Report!$C$4,B1905&lt;=GI_Report!$E$4),1,0)</f>
        <v>0</v>
      </c>
      <c r="I1905" s="2">
        <f>IF(GI_Report!$C$6="All",1,IF(C1905=GI_Report!$C$6,1,0))</f>
        <v>1</v>
      </c>
      <c r="J1905" s="2">
        <f>IF(GI_Report!$F$6="All",1,IF(E1905=GI_Report!$F$6,1,0))</f>
        <v>1</v>
      </c>
      <c r="K1905" s="2" t="str">
        <f>IF(AND(H1905=1,I1905=1,J1905=1),COUNTIFS($H$2:H1905,1,$I$2:I1905,1,$J$2:J1905,1),"")</f>
        <v/>
      </c>
    </row>
    <row r="1906" spans="1:11" ht="14.5" x14ac:dyDescent="0.35">
      <c r="A1906" s="2" t="s">
        <v>3966</v>
      </c>
      <c r="B1906" s="5">
        <v>46038</v>
      </c>
      <c r="C1906" s="2" t="s">
        <v>2158</v>
      </c>
      <c r="D1906" s="2" t="s">
        <v>258</v>
      </c>
      <c r="E1906" s="3" t="s">
        <v>259</v>
      </c>
      <c r="F1906" s="2">
        <v>24</v>
      </c>
      <c r="G1906" s="2" t="s">
        <v>262</v>
      </c>
      <c r="H1906" s="2">
        <f>IF(AND(B1906&gt;=GI_Report!$C$4,B1906&lt;=GI_Report!$E$4),1,0)</f>
        <v>0</v>
      </c>
      <c r="I1906" s="2">
        <f>IF(GI_Report!$C$6="All",1,IF(C1906=GI_Report!$C$6,1,0))</f>
        <v>1</v>
      </c>
      <c r="J1906" s="2">
        <f>IF(GI_Report!$F$6="All",1,IF(E1906=GI_Report!$F$6,1,0))</f>
        <v>1</v>
      </c>
      <c r="K1906" s="2" t="str">
        <f>IF(AND(H1906=1,I1906=1,J1906=1),COUNTIFS($H$2:H1906,1,$I$2:I1906,1,$J$2:J1906,1),"")</f>
        <v/>
      </c>
    </row>
    <row r="1907" spans="1:11" ht="14.5" x14ac:dyDescent="0.35">
      <c r="A1907" s="2" t="s">
        <v>3967</v>
      </c>
      <c r="B1907" s="5">
        <v>46156</v>
      </c>
      <c r="C1907" s="2" t="s">
        <v>2078</v>
      </c>
      <c r="D1907" s="2" t="s">
        <v>84</v>
      </c>
      <c r="E1907" s="3" t="s">
        <v>85</v>
      </c>
      <c r="F1907" s="2">
        <v>5</v>
      </c>
      <c r="G1907" s="2" t="s">
        <v>15</v>
      </c>
      <c r="H1907" s="2">
        <f>IF(AND(B1907&gt;=GI_Report!$C$4,B1907&lt;=GI_Report!$E$4),1,0)</f>
        <v>0</v>
      </c>
      <c r="I1907" s="2">
        <f>IF(GI_Report!$C$6="All",1,IF(C1907=GI_Report!$C$6,1,0))</f>
        <v>1</v>
      </c>
      <c r="J1907" s="2">
        <f>IF(GI_Report!$F$6="All",1,IF(E1907=GI_Report!$F$6,1,0))</f>
        <v>1</v>
      </c>
      <c r="K1907" s="2" t="str">
        <f>IF(AND(H1907=1,I1907=1,J1907=1),COUNTIFS($H$2:H1907,1,$I$2:I1907,1,$J$2:J1907,1),"")</f>
        <v/>
      </c>
    </row>
    <row r="1908" spans="1:11" ht="14.5" x14ac:dyDescent="0.35">
      <c r="A1908" s="2" t="s">
        <v>3968</v>
      </c>
      <c r="B1908" s="5">
        <v>46041</v>
      </c>
      <c r="C1908" s="2" t="s">
        <v>2067</v>
      </c>
      <c r="D1908" s="2" t="s">
        <v>383</v>
      </c>
      <c r="E1908" s="3" t="s">
        <v>384</v>
      </c>
      <c r="F1908" s="2">
        <v>60</v>
      </c>
      <c r="G1908" s="2" t="s">
        <v>121</v>
      </c>
      <c r="H1908" s="2">
        <f>IF(AND(B1908&gt;=GI_Report!$C$4,B1908&lt;=GI_Report!$E$4),1,0)</f>
        <v>0</v>
      </c>
      <c r="I1908" s="2">
        <f>IF(GI_Report!$C$6="All",1,IF(C1908=GI_Report!$C$6,1,0))</f>
        <v>1</v>
      </c>
      <c r="J1908" s="2">
        <f>IF(GI_Report!$F$6="All",1,IF(E1908=GI_Report!$F$6,1,0))</f>
        <v>1</v>
      </c>
      <c r="K1908" s="2" t="str">
        <f>IF(AND(H1908=1,I1908=1,J1908=1),COUNTIFS($H$2:H1908,1,$I$2:I1908,1,$J$2:J1908,1),"")</f>
        <v/>
      </c>
    </row>
    <row r="1909" spans="1:11" ht="14.5" x14ac:dyDescent="0.35">
      <c r="A1909" s="2" t="s">
        <v>3969</v>
      </c>
      <c r="B1909" s="5">
        <v>46187</v>
      </c>
      <c r="C1909" s="2" t="s">
        <v>2421</v>
      </c>
      <c r="D1909" s="2" t="s">
        <v>235</v>
      </c>
      <c r="E1909" s="3" t="s">
        <v>236</v>
      </c>
      <c r="F1909" s="2">
        <v>10</v>
      </c>
      <c r="G1909" s="2" t="s">
        <v>121</v>
      </c>
      <c r="H1909" s="2">
        <f>IF(AND(B1909&gt;=GI_Report!$C$4,B1909&lt;=GI_Report!$E$4),1,0)</f>
        <v>0</v>
      </c>
      <c r="I1909" s="2">
        <f>IF(GI_Report!$C$6="All",1,IF(C1909=GI_Report!$C$6,1,0))</f>
        <v>1</v>
      </c>
      <c r="J1909" s="2">
        <f>IF(GI_Report!$F$6="All",1,IF(E1909=GI_Report!$F$6,1,0))</f>
        <v>1</v>
      </c>
      <c r="K1909" s="2" t="str">
        <f>IF(AND(H1909=1,I1909=1,J1909=1),COUNTIFS($H$2:H1909,1,$I$2:I1909,1,$J$2:J1909,1),"")</f>
        <v/>
      </c>
    </row>
    <row r="1910" spans="1:11" ht="14.5" x14ac:dyDescent="0.35">
      <c r="A1910" s="2" t="s">
        <v>3970</v>
      </c>
      <c r="B1910" s="5">
        <v>46096</v>
      </c>
      <c r="C1910" s="2" t="s">
        <v>2120</v>
      </c>
      <c r="D1910" s="2" t="s">
        <v>468</v>
      </c>
      <c r="E1910" s="3" t="s">
        <v>469</v>
      </c>
      <c r="F1910" s="2">
        <v>10</v>
      </c>
      <c r="G1910" s="2" t="s">
        <v>121</v>
      </c>
      <c r="H1910" s="2">
        <f>IF(AND(B1910&gt;=GI_Report!$C$4,B1910&lt;=GI_Report!$E$4),1,0)</f>
        <v>0</v>
      </c>
      <c r="I1910" s="2">
        <f>IF(GI_Report!$C$6="All",1,IF(C1910=GI_Report!$C$6,1,0))</f>
        <v>1</v>
      </c>
      <c r="J1910" s="2">
        <f>IF(GI_Report!$F$6="All",1,IF(E1910=GI_Report!$F$6,1,0))</f>
        <v>1</v>
      </c>
      <c r="K1910" s="2" t="str">
        <f>IF(AND(H1910=1,I1910=1,J1910=1),COUNTIFS($H$2:H1910,1,$I$2:I1910,1,$J$2:J1910,1),"")</f>
        <v/>
      </c>
    </row>
    <row r="1911" spans="1:11" ht="14.5" x14ac:dyDescent="0.35">
      <c r="A1911" s="2" t="s">
        <v>3971</v>
      </c>
      <c r="B1911" s="5">
        <v>46027</v>
      </c>
      <c r="C1911" s="2" t="s">
        <v>2045</v>
      </c>
      <c r="D1911" s="2" t="s">
        <v>367</v>
      </c>
      <c r="E1911" s="3" t="s">
        <v>368</v>
      </c>
      <c r="F1911" s="2">
        <v>12</v>
      </c>
      <c r="G1911" s="2" t="s">
        <v>15</v>
      </c>
      <c r="H1911" s="2">
        <f>IF(AND(B1911&gt;=GI_Report!$C$4,B1911&lt;=GI_Report!$E$4),1,0)</f>
        <v>0</v>
      </c>
      <c r="I1911" s="2">
        <f>IF(GI_Report!$C$6="All",1,IF(C1911=GI_Report!$C$6,1,0))</f>
        <v>1</v>
      </c>
      <c r="J1911" s="2">
        <f>IF(GI_Report!$F$6="All",1,IF(E1911=GI_Report!$F$6,1,0))</f>
        <v>1</v>
      </c>
      <c r="K1911" s="2" t="str">
        <f>IF(AND(H1911=1,I1911=1,J1911=1),COUNTIFS($H$2:H1911,1,$I$2:I1911,1,$J$2:J1911,1),"")</f>
        <v/>
      </c>
    </row>
    <row r="1912" spans="1:11" ht="14.5" x14ac:dyDescent="0.35">
      <c r="A1912" s="2" t="s">
        <v>3972</v>
      </c>
      <c r="B1912" s="5">
        <v>46082</v>
      </c>
      <c r="C1912" s="2" t="s">
        <v>2218</v>
      </c>
      <c r="D1912" s="2" t="s">
        <v>399</v>
      </c>
      <c r="E1912" s="3" t="s">
        <v>400</v>
      </c>
      <c r="F1912" s="2">
        <v>12</v>
      </c>
      <c r="G1912" s="2" t="s">
        <v>121</v>
      </c>
      <c r="H1912" s="2">
        <f>IF(AND(B1912&gt;=GI_Report!$C$4,B1912&lt;=GI_Report!$E$4),1,0)</f>
        <v>0</v>
      </c>
      <c r="I1912" s="2">
        <f>IF(GI_Report!$C$6="All",1,IF(C1912=GI_Report!$C$6,1,0))</f>
        <v>1</v>
      </c>
      <c r="J1912" s="2">
        <f>IF(GI_Report!$F$6="All",1,IF(E1912=GI_Report!$F$6,1,0))</f>
        <v>1</v>
      </c>
      <c r="K1912" s="2" t="str">
        <f>IF(AND(H1912=1,I1912=1,J1912=1),COUNTIFS($H$2:H1912,1,$I$2:I1912,1,$J$2:J1912,1),"")</f>
        <v/>
      </c>
    </row>
    <row r="1913" spans="1:11" ht="14.5" x14ac:dyDescent="0.35">
      <c r="A1913" s="2" t="s">
        <v>3973</v>
      </c>
      <c r="B1913" s="5">
        <v>46140</v>
      </c>
      <c r="C1913" s="2" t="s">
        <v>2002</v>
      </c>
      <c r="D1913" s="2" t="s">
        <v>47</v>
      </c>
      <c r="E1913" s="3" t="s">
        <v>48</v>
      </c>
      <c r="F1913" s="2">
        <v>10</v>
      </c>
      <c r="G1913" s="2" t="s">
        <v>15</v>
      </c>
      <c r="H1913" s="2">
        <f>IF(AND(B1913&gt;=GI_Report!$C$4,B1913&lt;=GI_Report!$E$4),1,0)</f>
        <v>0</v>
      </c>
      <c r="I1913" s="2">
        <f>IF(GI_Report!$C$6="All",1,IF(C1913=GI_Report!$C$6,1,0))</f>
        <v>1</v>
      </c>
      <c r="J1913" s="2">
        <f>IF(GI_Report!$F$6="All",1,IF(E1913=GI_Report!$F$6,1,0))</f>
        <v>1</v>
      </c>
      <c r="K1913" s="2" t="str">
        <f>IF(AND(H1913=1,I1913=1,J1913=1),COUNTIFS($H$2:H1913,1,$I$2:I1913,1,$J$2:J1913,1),"")</f>
        <v/>
      </c>
    </row>
    <row r="1914" spans="1:11" ht="14.5" x14ac:dyDescent="0.35">
      <c r="A1914" s="2" t="s">
        <v>3974</v>
      </c>
      <c r="B1914" s="5">
        <v>46053</v>
      </c>
      <c r="C1914" s="2" t="s">
        <v>1993</v>
      </c>
      <c r="D1914" s="2" t="s">
        <v>180</v>
      </c>
      <c r="E1914" s="3" t="s">
        <v>181</v>
      </c>
      <c r="F1914" s="2">
        <v>12</v>
      </c>
      <c r="G1914" s="2" t="s">
        <v>121</v>
      </c>
      <c r="H1914" s="2">
        <f>IF(AND(B1914&gt;=GI_Report!$C$4,B1914&lt;=GI_Report!$E$4),1,0)</f>
        <v>0</v>
      </c>
      <c r="I1914" s="2">
        <f>IF(GI_Report!$C$6="All",1,IF(C1914=GI_Report!$C$6,1,0))</f>
        <v>1</v>
      </c>
      <c r="J1914" s="2">
        <f>IF(GI_Report!$F$6="All",1,IF(E1914=GI_Report!$F$6,1,0))</f>
        <v>1</v>
      </c>
      <c r="K1914" s="2" t="str">
        <f>IF(AND(H1914=1,I1914=1,J1914=1),COUNTIFS($H$2:H1914,1,$I$2:I1914,1,$J$2:J1914,1),"")</f>
        <v/>
      </c>
    </row>
    <row r="1915" spans="1:11" ht="14.5" x14ac:dyDescent="0.35">
      <c r="A1915" s="2" t="s">
        <v>3975</v>
      </c>
      <c r="B1915" s="5">
        <v>46078</v>
      </c>
      <c r="C1915" s="2" t="s">
        <v>2120</v>
      </c>
      <c r="D1915" s="2" t="s">
        <v>218</v>
      </c>
      <c r="E1915" s="3" t="s">
        <v>219</v>
      </c>
      <c r="F1915" s="2">
        <v>60</v>
      </c>
      <c r="G1915" s="2" t="s">
        <v>121</v>
      </c>
      <c r="H1915" s="2">
        <f>IF(AND(B1915&gt;=GI_Report!$C$4,B1915&lt;=GI_Report!$E$4),1,0)</f>
        <v>1</v>
      </c>
      <c r="I1915" s="2">
        <f>IF(GI_Report!$C$6="All",1,IF(C1915=GI_Report!$C$6,1,0))</f>
        <v>1</v>
      </c>
      <c r="J1915" s="2">
        <f>IF(GI_Report!$F$6="All",1,IF(E1915=GI_Report!$F$6,1,0))</f>
        <v>1</v>
      </c>
      <c r="K1915" s="2">
        <f>IF(AND(H1915=1,I1915=1,J1915=1),COUNTIFS($H$2:H1915,1,$I$2:I1915,1,$J$2:J1915,1),"")</f>
        <v>302</v>
      </c>
    </row>
    <row r="1916" spans="1:11" ht="14.5" x14ac:dyDescent="0.35">
      <c r="A1916" s="2" t="s">
        <v>3976</v>
      </c>
      <c r="B1916" s="5">
        <v>46088</v>
      </c>
      <c r="C1916" s="2" t="s">
        <v>2135</v>
      </c>
      <c r="D1916" s="2" t="s">
        <v>232</v>
      </c>
      <c r="E1916" s="3" t="s">
        <v>233</v>
      </c>
      <c r="F1916" s="2">
        <v>60</v>
      </c>
      <c r="G1916" s="2" t="s">
        <v>121</v>
      </c>
      <c r="H1916" s="2">
        <f>IF(AND(B1916&gt;=GI_Report!$C$4,B1916&lt;=GI_Report!$E$4),1,0)</f>
        <v>0</v>
      </c>
      <c r="I1916" s="2">
        <f>IF(GI_Report!$C$6="All",1,IF(C1916=GI_Report!$C$6,1,0))</f>
        <v>1</v>
      </c>
      <c r="J1916" s="2">
        <f>IF(GI_Report!$F$6="All",1,IF(E1916=GI_Report!$F$6,1,0))</f>
        <v>1</v>
      </c>
      <c r="K1916" s="2" t="str">
        <f>IF(AND(H1916=1,I1916=1,J1916=1),COUNTIFS($H$2:H1916,1,$I$2:I1916,1,$J$2:J1916,1),"")</f>
        <v/>
      </c>
    </row>
    <row r="1917" spans="1:11" ht="14.5" x14ac:dyDescent="0.35">
      <c r="A1917" s="2" t="s">
        <v>3977</v>
      </c>
      <c r="B1917" s="5">
        <v>46144</v>
      </c>
      <c r="C1917" s="2" t="s">
        <v>2067</v>
      </c>
      <c r="D1917" s="2" t="s">
        <v>263</v>
      </c>
      <c r="E1917" s="3" t="s">
        <v>264</v>
      </c>
      <c r="F1917" s="2">
        <v>36</v>
      </c>
      <c r="G1917" s="2" t="s">
        <v>262</v>
      </c>
      <c r="H1917" s="2">
        <f>IF(AND(B1917&gt;=GI_Report!$C$4,B1917&lt;=GI_Report!$E$4),1,0)</f>
        <v>0</v>
      </c>
      <c r="I1917" s="2">
        <f>IF(GI_Report!$C$6="All",1,IF(C1917=GI_Report!$C$6,1,0))</f>
        <v>1</v>
      </c>
      <c r="J1917" s="2">
        <f>IF(GI_Report!$F$6="All",1,IF(E1917=GI_Report!$F$6,1,0))</f>
        <v>1</v>
      </c>
      <c r="K1917" s="2" t="str">
        <f>IF(AND(H1917=1,I1917=1,J1917=1),COUNTIFS($H$2:H1917,1,$I$2:I1917,1,$J$2:J1917,1),"")</f>
        <v/>
      </c>
    </row>
    <row r="1918" spans="1:11" ht="14.5" x14ac:dyDescent="0.35">
      <c r="A1918" s="2" t="s">
        <v>3978</v>
      </c>
      <c r="B1918" s="5">
        <v>46112</v>
      </c>
      <c r="C1918" s="2" t="s">
        <v>2027</v>
      </c>
      <c r="D1918" s="2" t="s">
        <v>280</v>
      </c>
      <c r="E1918" s="3" t="s">
        <v>281</v>
      </c>
      <c r="F1918" s="2">
        <v>10</v>
      </c>
      <c r="G1918" s="2" t="s">
        <v>262</v>
      </c>
      <c r="H1918" s="2">
        <f>IF(AND(B1918&gt;=GI_Report!$C$4,B1918&lt;=GI_Report!$E$4),1,0)</f>
        <v>0</v>
      </c>
      <c r="I1918" s="2">
        <f>IF(GI_Report!$C$6="All",1,IF(C1918=GI_Report!$C$6,1,0))</f>
        <v>1</v>
      </c>
      <c r="J1918" s="2">
        <f>IF(GI_Report!$F$6="All",1,IF(E1918=GI_Report!$F$6,1,0))</f>
        <v>1</v>
      </c>
      <c r="K1918" s="2" t="str">
        <f>IF(AND(H1918=1,I1918=1,J1918=1),COUNTIFS($H$2:H1918,1,$I$2:I1918,1,$J$2:J1918,1),"")</f>
        <v/>
      </c>
    </row>
    <row r="1919" spans="1:11" ht="14.5" x14ac:dyDescent="0.35">
      <c r="A1919" s="2" t="s">
        <v>3979</v>
      </c>
      <c r="B1919" s="5">
        <v>46046</v>
      </c>
      <c r="C1919" s="2" t="s">
        <v>2002</v>
      </c>
      <c r="D1919" s="2" t="s">
        <v>328</v>
      </c>
      <c r="E1919" s="3" t="s">
        <v>329</v>
      </c>
      <c r="F1919" s="2">
        <v>30</v>
      </c>
      <c r="G1919" s="2" t="s">
        <v>15</v>
      </c>
      <c r="H1919" s="2">
        <f>IF(AND(B1919&gt;=GI_Report!$C$4,B1919&lt;=GI_Report!$E$4),1,0)</f>
        <v>0</v>
      </c>
      <c r="I1919" s="2">
        <f>IF(GI_Report!$C$6="All",1,IF(C1919=GI_Report!$C$6,1,0))</f>
        <v>1</v>
      </c>
      <c r="J1919" s="2">
        <f>IF(GI_Report!$F$6="All",1,IF(E1919=GI_Report!$F$6,1,0))</f>
        <v>1</v>
      </c>
      <c r="K1919" s="2" t="str">
        <f>IF(AND(H1919=1,I1919=1,J1919=1),COUNTIFS($H$2:H1919,1,$I$2:I1919,1,$J$2:J1919,1),"")</f>
        <v/>
      </c>
    </row>
    <row r="1920" spans="1:11" ht="14.5" x14ac:dyDescent="0.35">
      <c r="A1920" s="2" t="s">
        <v>3980</v>
      </c>
      <c r="B1920" s="5">
        <v>46065</v>
      </c>
      <c r="C1920" s="2" t="s">
        <v>2008</v>
      </c>
      <c r="D1920" s="2" t="s">
        <v>247</v>
      </c>
      <c r="E1920" s="3" t="s">
        <v>248</v>
      </c>
      <c r="F1920" s="2">
        <v>5</v>
      </c>
      <c r="G1920" s="2" t="s">
        <v>121</v>
      </c>
      <c r="H1920" s="2">
        <f>IF(AND(B1920&gt;=GI_Report!$C$4,B1920&lt;=GI_Report!$E$4),1,0)</f>
        <v>1</v>
      </c>
      <c r="I1920" s="2">
        <f>IF(GI_Report!$C$6="All",1,IF(C1920=GI_Report!$C$6,1,0))</f>
        <v>1</v>
      </c>
      <c r="J1920" s="2">
        <f>IF(GI_Report!$F$6="All",1,IF(E1920=GI_Report!$F$6,1,0))</f>
        <v>1</v>
      </c>
      <c r="K1920" s="2">
        <f>IF(AND(H1920=1,I1920=1,J1920=1),COUNTIFS($H$2:H1920,1,$I$2:I1920,1,$J$2:J1920,1),"")</f>
        <v>303</v>
      </c>
    </row>
    <row r="1921" spans="1:11" ht="14.5" x14ac:dyDescent="0.35">
      <c r="A1921" s="2" t="s">
        <v>3981</v>
      </c>
      <c r="B1921" s="5">
        <v>46120</v>
      </c>
      <c r="C1921" s="2" t="s">
        <v>2112</v>
      </c>
      <c r="D1921" s="2" t="s">
        <v>291</v>
      </c>
      <c r="E1921" s="3" t="s">
        <v>292</v>
      </c>
      <c r="F1921" s="2">
        <v>10</v>
      </c>
      <c r="G1921" s="2" t="s">
        <v>262</v>
      </c>
      <c r="H1921" s="2">
        <f>IF(AND(B1921&gt;=GI_Report!$C$4,B1921&lt;=GI_Report!$E$4),1,0)</f>
        <v>0</v>
      </c>
      <c r="I1921" s="2">
        <f>IF(GI_Report!$C$6="All",1,IF(C1921=GI_Report!$C$6,1,0))</f>
        <v>1</v>
      </c>
      <c r="J1921" s="2">
        <f>IF(GI_Report!$F$6="All",1,IF(E1921=GI_Report!$F$6,1,0))</f>
        <v>1</v>
      </c>
      <c r="K1921" s="2" t="str">
        <f>IF(AND(H1921=1,I1921=1,J1921=1),COUNTIFS($H$2:H1921,1,$I$2:I1921,1,$J$2:J1921,1),"")</f>
        <v/>
      </c>
    </row>
    <row r="1922" spans="1:11" ht="14.5" x14ac:dyDescent="0.35">
      <c r="A1922" s="2" t="s">
        <v>3982</v>
      </c>
      <c r="B1922" s="5">
        <v>46086</v>
      </c>
      <c r="C1922" s="2" t="s">
        <v>2045</v>
      </c>
      <c r="D1922" s="2" t="s">
        <v>373</v>
      </c>
      <c r="E1922" s="3" t="s">
        <v>374</v>
      </c>
      <c r="F1922" s="2">
        <v>30</v>
      </c>
      <c r="G1922" s="2" t="s">
        <v>121</v>
      </c>
      <c r="H1922" s="2">
        <f>IF(AND(B1922&gt;=GI_Report!$C$4,B1922&lt;=GI_Report!$E$4),1,0)</f>
        <v>0</v>
      </c>
      <c r="I1922" s="2">
        <f>IF(GI_Report!$C$6="All",1,IF(C1922=GI_Report!$C$6,1,0))</f>
        <v>1</v>
      </c>
      <c r="J1922" s="2">
        <f>IF(GI_Report!$F$6="All",1,IF(E1922=GI_Report!$F$6,1,0))</f>
        <v>1</v>
      </c>
      <c r="K1922" s="2" t="str">
        <f>IF(AND(H1922=1,I1922=1,J1922=1),COUNTIFS($H$2:H1922,1,$I$2:I1922,1,$J$2:J1922,1),"")</f>
        <v/>
      </c>
    </row>
    <row r="1923" spans="1:11" ht="14.5" x14ac:dyDescent="0.35">
      <c r="A1923" s="2" t="s">
        <v>3983</v>
      </c>
      <c r="B1923" s="5">
        <v>46195</v>
      </c>
      <c r="C1923" s="2" t="s">
        <v>2014</v>
      </c>
      <c r="D1923" s="2" t="s">
        <v>361</v>
      </c>
      <c r="E1923" s="3" t="s">
        <v>362</v>
      </c>
      <c r="F1923" s="2">
        <v>30</v>
      </c>
      <c r="G1923" s="2" t="s">
        <v>15</v>
      </c>
      <c r="H1923" s="2">
        <f>IF(AND(B1923&gt;=GI_Report!$C$4,B1923&lt;=GI_Report!$E$4),1,0)</f>
        <v>0</v>
      </c>
      <c r="I1923" s="2">
        <f>IF(GI_Report!$C$6="All",1,IF(C1923=GI_Report!$C$6,1,0))</f>
        <v>1</v>
      </c>
      <c r="J1923" s="2">
        <f>IF(GI_Report!$F$6="All",1,IF(E1923=GI_Report!$F$6,1,0))</f>
        <v>1</v>
      </c>
      <c r="K1923" s="2" t="str">
        <f>IF(AND(H1923=1,I1923=1,J1923=1),COUNTIFS($H$2:H1923,1,$I$2:I1923,1,$J$2:J1923,1),"")</f>
        <v/>
      </c>
    </row>
    <row r="1924" spans="1:11" ht="14.5" x14ac:dyDescent="0.35">
      <c r="A1924" s="2" t="s">
        <v>3984</v>
      </c>
      <c r="B1924" s="5">
        <v>46069</v>
      </c>
      <c r="C1924" s="2" t="s">
        <v>2097</v>
      </c>
      <c r="D1924" s="2" t="s">
        <v>316</v>
      </c>
      <c r="E1924" s="3" t="s">
        <v>317</v>
      </c>
      <c r="F1924" s="2">
        <v>12</v>
      </c>
      <c r="G1924" s="2" t="s">
        <v>15</v>
      </c>
      <c r="H1924" s="2">
        <f>IF(AND(B1924&gt;=GI_Report!$C$4,B1924&lt;=GI_Report!$E$4),1,0)</f>
        <v>1</v>
      </c>
      <c r="I1924" s="2">
        <f>IF(GI_Report!$C$6="All",1,IF(C1924=GI_Report!$C$6,1,0))</f>
        <v>1</v>
      </c>
      <c r="J1924" s="2">
        <f>IF(GI_Report!$F$6="All",1,IF(E1924=GI_Report!$F$6,1,0))</f>
        <v>1</v>
      </c>
      <c r="K1924" s="2">
        <f>IF(AND(H1924=1,I1924=1,J1924=1),COUNTIFS($H$2:H1924,1,$I$2:I1924,1,$J$2:J1924,1),"")</f>
        <v>304</v>
      </c>
    </row>
    <row r="1925" spans="1:11" ht="14.5" x14ac:dyDescent="0.35">
      <c r="A1925" s="2" t="s">
        <v>3985</v>
      </c>
      <c r="B1925" s="5">
        <v>46061</v>
      </c>
      <c r="C1925" s="2" t="s">
        <v>2135</v>
      </c>
      <c r="D1925" s="2" t="s">
        <v>186</v>
      </c>
      <c r="E1925" s="3" t="s">
        <v>187</v>
      </c>
      <c r="F1925" s="2">
        <v>24</v>
      </c>
      <c r="G1925" s="2" t="s">
        <v>121</v>
      </c>
      <c r="H1925" s="2">
        <f>IF(AND(B1925&gt;=GI_Report!$C$4,B1925&lt;=GI_Report!$E$4),1,0)</f>
        <v>1</v>
      </c>
      <c r="I1925" s="2">
        <f>IF(GI_Report!$C$6="All",1,IF(C1925=GI_Report!$C$6,1,0))</f>
        <v>1</v>
      </c>
      <c r="J1925" s="2">
        <f>IF(GI_Report!$F$6="All",1,IF(E1925=GI_Report!$F$6,1,0))</f>
        <v>1</v>
      </c>
      <c r="K1925" s="2">
        <f>IF(AND(H1925=1,I1925=1,J1925=1),COUNTIFS($H$2:H1925,1,$I$2:I1925,1,$J$2:J1925,1),"")</f>
        <v>305</v>
      </c>
    </row>
    <row r="1926" spans="1:11" ht="14.5" x14ac:dyDescent="0.35">
      <c r="A1926" s="2" t="s">
        <v>3986</v>
      </c>
      <c r="B1926" s="5">
        <v>46144</v>
      </c>
      <c r="C1926" s="2" t="s">
        <v>2027</v>
      </c>
      <c r="D1926" s="2" t="s">
        <v>320</v>
      </c>
      <c r="E1926" s="3" t="s">
        <v>321</v>
      </c>
      <c r="F1926" s="2">
        <v>5</v>
      </c>
      <c r="G1926" s="2" t="s">
        <v>15</v>
      </c>
      <c r="H1926" s="2">
        <f>IF(AND(B1926&gt;=GI_Report!$C$4,B1926&lt;=GI_Report!$E$4),1,0)</f>
        <v>0</v>
      </c>
      <c r="I1926" s="2">
        <f>IF(GI_Report!$C$6="All",1,IF(C1926=GI_Report!$C$6,1,0))</f>
        <v>1</v>
      </c>
      <c r="J1926" s="2">
        <f>IF(GI_Report!$F$6="All",1,IF(E1926=GI_Report!$F$6,1,0))</f>
        <v>1</v>
      </c>
      <c r="K1926" s="2" t="str">
        <f>IF(AND(H1926=1,I1926=1,J1926=1),COUNTIFS($H$2:H1926,1,$I$2:I1926,1,$J$2:J1926,1),"")</f>
        <v/>
      </c>
    </row>
    <row r="1927" spans="1:11" ht="14.5" x14ac:dyDescent="0.35">
      <c r="A1927" s="2" t="s">
        <v>3987</v>
      </c>
      <c r="B1927" s="5">
        <v>46165</v>
      </c>
      <c r="C1927" s="2" t="s">
        <v>2014</v>
      </c>
      <c r="D1927" s="2" t="s">
        <v>100</v>
      </c>
      <c r="E1927" s="3" t="s">
        <v>101</v>
      </c>
      <c r="F1927" s="2">
        <v>15</v>
      </c>
      <c r="G1927" s="2" t="s">
        <v>15</v>
      </c>
      <c r="H1927" s="2">
        <f>IF(AND(B1927&gt;=GI_Report!$C$4,B1927&lt;=GI_Report!$E$4),1,0)</f>
        <v>0</v>
      </c>
      <c r="I1927" s="2">
        <f>IF(GI_Report!$C$6="All",1,IF(C1927=GI_Report!$C$6,1,0))</f>
        <v>1</v>
      </c>
      <c r="J1927" s="2">
        <f>IF(GI_Report!$F$6="All",1,IF(E1927=GI_Report!$F$6,1,0))</f>
        <v>1</v>
      </c>
      <c r="K1927" s="2" t="str">
        <f>IF(AND(H1927=1,I1927=1,J1927=1),COUNTIFS($H$2:H1927,1,$I$2:I1927,1,$J$2:J1927,1),"")</f>
        <v/>
      </c>
    </row>
    <row r="1928" spans="1:11" ht="14.5" x14ac:dyDescent="0.35">
      <c r="A1928" s="2" t="s">
        <v>3988</v>
      </c>
      <c r="B1928" s="5">
        <v>46113</v>
      </c>
      <c r="C1928" s="2" t="s">
        <v>2035</v>
      </c>
      <c r="D1928" s="2" t="s">
        <v>367</v>
      </c>
      <c r="E1928" s="3" t="s">
        <v>368</v>
      </c>
      <c r="F1928" s="2">
        <v>30</v>
      </c>
      <c r="G1928" s="2" t="s">
        <v>15</v>
      </c>
      <c r="H1928" s="2">
        <f>IF(AND(B1928&gt;=GI_Report!$C$4,B1928&lt;=GI_Report!$E$4),1,0)</f>
        <v>0</v>
      </c>
      <c r="I1928" s="2">
        <f>IF(GI_Report!$C$6="All",1,IF(C1928=GI_Report!$C$6,1,0))</f>
        <v>1</v>
      </c>
      <c r="J1928" s="2">
        <f>IF(GI_Report!$F$6="All",1,IF(E1928=GI_Report!$F$6,1,0))</f>
        <v>1</v>
      </c>
      <c r="K1928" s="2" t="str">
        <f>IF(AND(H1928=1,I1928=1,J1928=1),COUNTIFS($H$2:H1928,1,$I$2:I1928,1,$J$2:J1928,1),"")</f>
        <v/>
      </c>
    </row>
    <row r="1929" spans="1:11" ht="14.5" x14ac:dyDescent="0.35">
      <c r="A1929" s="2" t="s">
        <v>3989</v>
      </c>
      <c r="B1929" s="5">
        <v>46092</v>
      </c>
      <c r="C1929" s="2" t="s">
        <v>2058</v>
      </c>
      <c r="D1929" s="2" t="s">
        <v>301</v>
      </c>
      <c r="E1929" s="3" t="s">
        <v>302</v>
      </c>
      <c r="F1929" s="2">
        <v>20</v>
      </c>
      <c r="G1929" s="2" t="s">
        <v>262</v>
      </c>
      <c r="H1929" s="2">
        <f>IF(AND(B1929&gt;=GI_Report!$C$4,B1929&lt;=GI_Report!$E$4),1,0)</f>
        <v>0</v>
      </c>
      <c r="I1929" s="2">
        <f>IF(GI_Report!$C$6="All",1,IF(C1929=GI_Report!$C$6,1,0))</f>
        <v>1</v>
      </c>
      <c r="J1929" s="2">
        <f>IF(GI_Report!$F$6="All",1,IF(E1929=GI_Report!$F$6,1,0))</f>
        <v>1</v>
      </c>
      <c r="K1929" s="2" t="str">
        <f>IF(AND(H1929=1,I1929=1,J1929=1),COUNTIFS($H$2:H1929,1,$I$2:I1929,1,$J$2:J1929,1),"")</f>
        <v/>
      </c>
    </row>
    <row r="1930" spans="1:11" ht="14.5" x14ac:dyDescent="0.35">
      <c r="A1930" s="2" t="s">
        <v>3990</v>
      </c>
      <c r="B1930" s="5">
        <v>46054</v>
      </c>
      <c r="C1930" s="2" t="s">
        <v>1998</v>
      </c>
      <c r="D1930" s="2" t="s">
        <v>216</v>
      </c>
      <c r="E1930" s="3" t="s">
        <v>217</v>
      </c>
      <c r="F1930" s="2">
        <v>10</v>
      </c>
      <c r="G1930" s="2" t="s">
        <v>121</v>
      </c>
      <c r="H1930" s="2">
        <f>IF(AND(B1930&gt;=GI_Report!$C$4,B1930&lt;=GI_Report!$E$4),1,0)</f>
        <v>1</v>
      </c>
      <c r="I1930" s="2">
        <f>IF(GI_Report!$C$6="All",1,IF(C1930=GI_Report!$C$6,1,0))</f>
        <v>1</v>
      </c>
      <c r="J1930" s="2">
        <f>IF(GI_Report!$F$6="All",1,IF(E1930=GI_Report!$F$6,1,0))</f>
        <v>1</v>
      </c>
      <c r="K1930" s="2">
        <f>IF(AND(H1930=1,I1930=1,J1930=1),COUNTIFS($H$2:H1930,1,$I$2:I1930,1,$J$2:J1930,1),"")</f>
        <v>306</v>
      </c>
    </row>
    <row r="1931" spans="1:11" ht="14.5" x14ac:dyDescent="0.35">
      <c r="A1931" s="2" t="s">
        <v>3991</v>
      </c>
      <c r="B1931" s="5">
        <v>46119</v>
      </c>
      <c r="C1931" s="2" t="s">
        <v>2014</v>
      </c>
      <c r="D1931" s="2" t="s">
        <v>409</v>
      </c>
      <c r="E1931" s="3" t="s">
        <v>410</v>
      </c>
      <c r="F1931" s="2">
        <v>20</v>
      </c>
      <c r="G1931" s="2" t="s">
        <v>121</v>
      </c>
      <c r="H1931" s="2">
        <f>IF(AND(B1931&gt;=GI_Report!$C$4,B1931&lt;=GI_Report!$E$4),1,0)</f>
        <v>0</v>
      </c>
      <c r="I1931" s="2">
        <f>IF(GI_Report!$C$6="All",1,IF(C1931=GI_Report!$C$6,1,0))</f>
        <v>1</v>
      </c>
      <c r="J1931" s="2">
        <f>IF(GI_Report!$F$6="All",1,IF(E1931=GI_Report!$F$6,1,0))</f>
        <v>1</v>
      </c>
      <c r="K1931" s="2" t="str">
        <f>IF(AND(H1931=1,I1931=1,J1931=1),COUNTIFS($H$2:H1931,1,$I$2:I1931,1,$J$2:J1931,1),"")</f>
        <v/>
      </c>
    </row>
    <row r="1932" spans="1:11" ht="14.5" x14ac:dyDescent="0.35">
      <c r="A1932" s="2" t="s">
        <v>3992</v>
      </c>
      <c r="B1932" s="5">
        <v>46064</v>
      </c>
      <c r="C1932" s="2" t="s">
        <v>2158</v>
      </c>
      <c r="D1932" s="2" t="s">
        <v>122</v>
      </c>
      <c r="E1932" s="3" t="s">
        <v>123</v>
      </c>
      <c r="F1932" s="2">
        <v>20</v>
      </c>
      <c r="G1932" s="2" t="s">
        <v>121</v>
      </c>
      <c r="H1932" s="2">
        <f>IF(AND(B1932&gt;=GI_Report!$C$4,B1932&lt;=GI_Report!$E$4),1,0)</f>
        <v>1</v>
      </c>
      <c r="I1932" s="2">
        <f>IF(GI_Report!$C$6="All",1,IF(C1932=GI_Report!$C$6,1,0))</f>
        <v>1</v>
      </c>
      <c r="J1932" s="2">
        <f>IF(GI_Report!$F$6="All",1,IF(E1932=GI_Report!$F$6,1,0))</f>
        <v>1</v>
      </c>
      <c r="K1932" s="2">
        <f>IF(AND(H1932=1,I1932=1,J1932=1),COUNTIFS($H$2:H1932,1,$I$2:I1932,1,$J$2:J1932,1),"")</f>
        <v>307</v>
      </c>
    </row>
    <row r="1933" spans="1:11" ht="14.5" x14ac:dyDescent="0.35">
      <c r="A1933" s="2" t="s">
        <v>3993</v>
      </c>
      <c r="B1933" s="5">
        <v>46166</v>
      </c>
      <c r="C1933" s="2" t="s">
        <v>2060</v>
      </c>
      <c r="D1933" s="2" t="s">
        <v>403</v>
      </c>
      <c r="E1933" s="3" t="s">
        <v>404</v>
      </c>
      <c r="F1933" s="2">
        <v>5</v>
      </c>
      <c r="G1933" s="2" t="s">
        <v>121</v>
      </c>
      <c r="H1933" s="2">
        <f>IF(AND(B1933&gt;=GI_Report!$C$4,B1933&lt;=GI_Report!$E$4),1,0)</f>
        <v>0</v>
      </c>
      <c r="I1933" s="2">
        <f>IF(GI_Report!$C$6="All",1,IF(C1933=GI_Report!$C$6,1,0))</f>
        <v>1</v>
      </c>
      <c r="J1933" s="2">
        <f>IF(GI_Report!$F$6="All",1,IF(E1933=GI_Report!$F$6,1,0))</f>
        <v>1</v>
      </c>
      <c r="K1933" s="2" t="str">
        <f>IF(AND(H1933=1,I1933=1,J1933=1),COUNTIFS($H$2:H1933,1,$I$2:I1933,1,$J$2:J1933,1),"")</f>
        <v/>
      </c>
    </row>
    <row r="1934" spans="1:11" ht="14.5" x14ac:dyDescent="0.35">
      <c r="A1934" s="2" t="s">
        <v>3994</v>
      </c>
      <c r="B1934" s="5">
        <v>46023</v>
      </c>
      <c r="C1934" s="2" t="s">
        <v>1989</v>
      </c>
      <c r="D1934" s="2" t="s">
        <v>351</v>
      </c>
      <c r="E1934" s="3" t="s">
        <v>352</v>
      </c>
      <c r="F1934" s="2">
        <v>10</v>
      </c>
      <c r="G1934" s="2" t="s">
        <v>15</v>
      </c>
      <c r="H1934" s="2">
        <f>IF(AND(B1934&gt;=GI_Report!$C$4,B1934&lt;=GI_Report!$E$4),1,0)</f>
        <v>0</v>
      </c>
      <c r="I1934" s="2">
        <f>IF(GI_Report!$C$6="All",1,IF(C1934=GI_Report!$C$6,1,0))</f>
        <v>1</v>
      </c>
      <c r="J1934" s="2">
        <f>IF(GI_Report!$F$6="All",1,IF(E1934=GI_Report!$F$6,1,0))</f>
        <v>1</v>
      </c>
      <c r="K1934" s="2" t="str">
        <f>IF(AND(H1934=1,I1934=1,J1934=1),COUNTIFS($H$2:H1934,1,$I$2:I1934,1,$J$2:J1934,1),"")</f>
        <v/>
      </c>
    </row>
    <row r="1935" spans="1:11" ht="14.5" x14ac:dyDescent="0.35">
      <c r="A1935" s="2" t="s">
        <v>3995</v>
      </c>
      <c r="B1935" s="5">
        <v>46047</v>
      </c>
      <c r="C1935" s="2" t="s">
        <v>2120</v>
      </c>
      <c r="D1935" s="2" t="s">
        <v>367</v>
      </c>
      <c r="E1935" s="3" t="s">
        <v>368</v>
      </c>
      <c r="F1935" s="2">
        <v>5</v>
      </c>
      <c r="G1935" s="2" t="s">
        <v>15</v>
      </c>
      <c r="H1935" s="2">
        <f>IF(AND(B1935&gt;=GI_Report!$C$4,B1935&lt;=GI_Report!$E$4),1,0)</f>
        <v>0</v>
      </c>
      <c r="I1935" s="2">
        <f>IF(GI_Report!$C$6="All",1,IF(C1935=GI_Report!$C$6,1,0))</f>
        <v>1</v>
      </c>
      <c r="J1935" s="2">
        <f>IF(GI_Report!$F$6="All",1,IF(E1935=GI_Report!$F$6,1,0))</f>
        <v>1</v>
      </c>
      <c r="K1935" s="2" t="str">
        <f>IF(AND(H1935=1,I1935=1,J1935=1),COUNTIFS($H$2:H1935,1,$I$2:I1935,1,$J$2:J1935,1),"")</f>
        <v/>
      </c>
    </row>
    <row r="1936" spans="1:11" ht="14.5" x14ac:dyDescent="0.35">
      <c r="A1936" s="2" t="s">
        <v>3996</v>
      </c>
      <c r="B1936" s="5">
        <v>46133</v>
      </c>
      <c r="C1936" s="2" t="s">
        <v>2043</v>
      </c>
      <c r="D1936" s="2" t="s">
        <v>429</v>
      </c>
      <c r="E1936" s="3" t="s">
        <v>430</v>
      </c>
      <c r="F1936" s="2">
        <v>12</v>
      </c>
      <c r="G1936" s="2" t="s">
        <v>121</v>
      </c>
      <c r="H1936" s="2">
        <f>IF(AND(B1936&gt;=GI_Report!$C$4,B1936&lt;=GI_Report!$E$4),1,0)</f>
        <v>0</v>
      </c>
      <c r="I1936" s="2">
        <f>IF(GI_Report!$C$6="All",1,IF(C1936=GI_Report!$C$6,1,0))</f>
        <v>1</v>
      </c>
      <c r="J1936" s="2">
        <f>IF(GI_Report!$F$6="All",1,IF(E1936=GI_Report!$F$6,1,0))</f>
        <v>1</v>
      </c>
      <c r="K1936" s="2" t="str">
        <f>IF(AND(H1936=1,I1936=1,J1936=1),COUNTIFS($H$2:H1936,1,$I$2:I1936,1,$J$2:J1936,1),"")</f>
        <v/>
      </c>
    </row>
    <row r="1937" spans="1:11" ht="14.5" x14ac:dyDescent="0.35">
      <c r="A1937" s="2" t="s">
        <v>3997</v>
      </c>
      <c r="B1937" s="5">
        <v>46124</v>
      </c>
      <c r="C1937" s="2" t="s">
        <v>2002</v>
      </c>
      <c r="D1937" s="2" t="s">
        <v>54</v>
      </c>
      <c r="E1937" s="3" t="s">
        <v>55</v>
      </c>
      <c r="F1937" s="2">
        <v>48</v>
      </c>
      <c r="G1937" s="2" t="s">
        <v>15</v>
      </c>
      <c r="H1937" s="2">
        <f>IF(AND(B1937&gt;=GI_Report!$C$4,B1937&lt;=GI_Report!$E$4),1,0)</f>
        <v>0</v>
      </c>
      <c r="I1937" s="2">
        <f>IF(GI_Report!$C$6="All",1,IF(C1937=GI_Report!$C$6,1,0))</f>
        <v>1</v>
      </c>
      <c r="J1937" s="2">
        <f>IF(GI_Report!$F$6="All",1,IF(E1937=GI_Report!$F$6,1,0))</f>
        <v>1</v>
      </c>
      <c r="K1937" s="2" t="str">
        <f>IF(AND(H1937=1,I1937=1,J1937=1),COUNTIFS($H$2:H1937,1,$I$2:I1937,1,$J$2:J1937,1),"")</f>
        <v/>
      </c>
    </row>
    <row r="1938" spans="1:11" ht="14.5" x14ac:dyDescent="0.35">
      <c r="A1938" s="2" t="s">
        <v>3998</v>
      </c>
      <c r="B1938" s="5">
        <v>46123</v>
      </c>
      <c r="C1938" s="2" t="s">
        <v>2143</v>
      </c>
      <c r="D1938" s="2" t="s">
        <v>207</v>
      </c>
      <c r="E1938" s="3" t="s">
        <v>208</v>
      </c>
      <c r="F1938" s="2">
        <v>15</v>
      </c>
      <c r="G1938" s="2" t="s">
        <v>121</v>
      </c>
      <c r="H1938" s="2">
        <f>IF(AND(B1938&gt;=GI_Report!$C$4,B1938&lt;=GI_Report!$E$4),1,0)</f>
        <v>0</v>
      </c>
      <c r="I1938" s="2">
        <f>IF(GI_Report!$C$6="All",1,IF(C1938=GI_Report!$C$6,1,0))</f>
        <v>1</v>
      </c>
      <c r="J1938" s="2">
        <f>IF(GI_Report!$F$6="All",1,IF(E1938=GI_Report!$F$6,1,0))</f>
        <v>1</v>
      </c>
      <c r="K1938" s="2" t="str">
        <f>IF(AND(H1938=1,I1938=1,J1938=1),COUNTIFS($H$2:H1938,1,$I$2:I1938,1,$J$2:J1938,1),"")</f>
        <v/>
      </c>
    </row>
    <row r="1939" spans="1:11" ht="14.5" x14ac:dyDescent="0.35">
      <c r="A1939" s="2" t="s">
        <v>3999</v>
      </c>
      <c r="B1939" s="5">
        <v>46080</v>
      </c>
      <c r="C1939" s="2" t="s">
        <v>2005</v>
      </c>
      <c r="D1939" s="2" t="s">
        <v>136</v>
      </c>
      <c r="E1939" s="3" t="s">
        <v>137</v>
      </c>
      <c r="F1939" s="2">
        <v>24</v>
      </c>
      <c r="G1939" s="2" t="s">
        <v>121</v>
      </c>
      <c r="H1939" s="2">
        <f>IF(AND(B1939&gt;=GI_Report!$C$4,B1939&lt;=GI_Report!$E$4),1,0)</f>
        <v>1</v>
      </c>
      <c r="I1939" s="2">
        <f>IF(GI_Report!$C$6="All",1,IF(C1939=GI_Report!$C$6,1,0))</f>
        <v>1</v>
      </c>
      <c r="J1939" s="2">
        <f>IF(GI_Report!$F$6="All",1,IF(E1939=GI_Report!$F$6,1,0))</f>
        <v>1</v>
      </c>
      <c r="K1939" s="2">
        <f>IF(AND(H1939=1,I1939=1,J1939=1),COUNTIFS($H$2:H1939,1,$I$2:I1939,1,$J$2:J1939,1),"")</f>
        <v>308</v>
      </c>
    </row>
    <row r="1940" spans="1:11" ht="14.5" x14ac:dyDescent="0.35">
      <c r="A1940" s="2" t="s">
        <v>4000</v>
      </c>
      <c r="B1940" s="5">
        <v>46137</v>
      </c>
      <c r="C1940" s="2" t="s">
        <v>2115</v>
      </c>
      <c r="D1940" s="2" t="s">
        <v>221</v>
      </c>
      <c r="E1940" s="3" t="s">
        <v>222</v>
      </c>
      <c r="F1940" s="2">
        <v>60</v>
      </c>
      <c r="G1940" s="2" t="s">
        <v>121</v>
      </c>
      <c r="H1940" s="2">
        <f>IF(AND(B1940&gt;=GI_Report!$C$4,B1940&lt;=GI_Report!$E$4),1,0)</f>
        <v>0</v>
      </c>
      <c r="I1940" s="2">
        <f>IF(GI_Report!$C$6="All",1,IF(C1940=GI_Report!$C$6,1,0))</f>
        <v>1</v>
      </c>
      <c r="J1940" s="2">
        <f>IF(GI_Report!$F$6="All",1,IF(E1940=GI_Report!$F$6,1,0))</f>
        <v>1</v>
      </c>
      <c r="K1940" s="2" t="str">
        <f>IF(AND(H1940=1,I1940=1,J1940=1),COUNTIFS($H$2:H1940,1,$I$2:I1940,1,$J$2:J1940,1),"")</f>
        <v/>
      </c>
    </row>
    <row r="1941" spans="1:11" ht="14.5" x14ac:dyDescent="0.35">
      <c r="A1941" s="2" t="s">
        <v>4001</v>
      </c>
      <c r="B1941" s="5">
        <v>46162</v>
      </c>
      <c r="C1941" s="2" t="s">
        <v>2141</v>
      </c>
      <c r="D1941" s="2" t="s">
        <v>333</v>
      </c>
      <c r="E1941" s="3" t="s">
        <v>334</v>
      </c>
      <c r="F1941" s="2">
        <v>10</v>
      </c>
      <c r="G1941" s="2" t="s">
        <v>15</v>
      </c>
      <c r="H1941" s="2">
        <f>IF(AND(B1941&gt;=GI_Report!$C$4,B1941&lt;=GI_Report!$E$4),1,0)</f>
        <v>0</v>
      </c>
      <c r="I1941" s="2">
        <f>IF(GI_Report!$C$6="All",1,IF(C1941=GI_Report!$C$6,1,0))</f>
        <v>1</v>
      </c>
      <c r="J1941" s="2">
        <f>IF(GI_Report!$F$6="All",1,IF(E1941=GI_Report!$F$6,1,0))</f>
        <v>1</v>
      </c>
      <c r="K1941" s="2" t="str">
        <f>IF(AND(H1941=1,I1941=1,J1941=1),COUNTIFS($H$2:H1941,1,$I$2:I1941,1,$J$2:J1941,1),"")</f>
        <v/>
      </c>
    </row>
    <row r="1942" spans="1:11" ht="14.5" x14ac:dyDescent="0.35">
      <c r="A1942" s="2" t="s">
        <v>4002</v>
      </c>
      <c r="B1942" s="5">
        <v>46116</v>
      </c>
      <c r="C1942" s="2" t="s">
        <v>2031</v>
      </c>
      <c r="D1942" s="2" t="s">
        <v>375</v>
      </c>
      <c r="E1942" s="3" t="s">
        <v>376</v>
      </c>
      <c r="F1942" s="2">
        <v>12</v>
      </c>
      <c r="G1942" s="2" t="s">
        <v>121</v>
      </c>
      <c r="H1942" s="2">
        <f>IF(AND(B1942&gt;=GI_Report!$C$4,B1942&lt;=GI_Report!$E$4),1,0)</f>
        <v>0</v>
      </c>
      <c r="I1942" s="2">
        <f>IF(GI_Report!$C$6="All",1,IF(C1942=GI_Report!$C$6,1,0))</f>
        <v>1</v>
      </c>
      <c r="J1942" s="2">
        <f>IF(GI_Report!$F$6="All",1,IF(E1942=GI_Report!$F$6,1,0))</f>
        <v>1</v>
      </c>
      <c r="K1942" s="2" t="str">
        <f>IF(AND(H1942=1,I1942=1,J1942=1),COUNTIFS($H$2:H1942,1,$I$2:I1942,1,$J$2:J1942,1),"")</f>
        <v/>
      </c>
    </row>
    <row r="1943" spans="1:11" ht="14.5" x14ac:dyDescent="0.35">
      <c r="A1943" s="2" t="s">
        <v>4003</v>
      </c>
      <c r="B1943" s="5">
        <v>46148</v>
      </c>
      <c r="C1943" s="2" t="s">
        <v>1989</v>
      </c>
      <c r="D1943" s="2" t="s">
        <v>223</v>
      </c>
      <c r="E1943" s="3" t="s">
        <v>224</v>
      </c>
      <c r="F1943" s="2">
        <v>60</v>
      </c>
      <c r="G1943" s="2" t="s">
        <v>121</v>
      </c>
      <c r="H1943" s="2">
        <f>IF(AND(B1943&gt;=GI_Report!$C$4,B1943&lt;=GI_Report!$E$4),1,0)</f>
        <v>0</v>
      </c>
      <c r="I1943" s="2">
        <f>IF(GI_Report!$C$6="All",1,IF(C1943=GI_Report!$C$6,1,0))</f>
        <v>1</v>
      </c>
      <c r="J1943" s="2">
        <f>IF(GI_Report!$F$6="All",1,IF(E1943=GI_Report!$F$6,1,0))</f>
        <v>1</v>
      </c>
      <c r="K1943" s="2" t="str">
        <f>IF(AND(H1943=1,I1943=1,J1943=1),COUNTIFS($H$2:H1943,1,$I$2:I1943,1,$J$2:J1943,1),"")</f>
        <v/>
      </c>
    </row>
    <row r="1944" spans="1:11" ht="14.5" x14ac:dyDescent="0.35">
      <c r="A1944" s="2" t="s">
        <v>4004</v>
      </c>
      <c r="B1944" s="5">
        <v>46085</v>
      </c>
      <c r="C1944" s="2" t="s">
        <v>2060</v>
      </c>
      <c r="D1944" s="2" t="s">
        <v>295</v>
      </c>
      <c r="E1944" s="3" t="s">
        <v>296</v>
      </c>
      <c r="F1944" s="2">
        <v>12</v>
      </c>
      <c r="G1944" s="2" t="s">
        <v>262</v>
      </c>
      <c r="H1944" s="2">
        <f>IF(AND(B1944&gt;=GI_Report!$C$4,B1944&lt;=GI_Report!$E$4),1,0)</f>
        <v>0</v>
      </c>
      <c r="I1944" s="2">
        <f>IF(GI_Report!$C$6="All",1,IF(C1944=GI_Report!$C$6,1,0))</f>
        <v>1</v>
      </c>
      <c r="J1944" s="2">
        <f>IF(GI_Report!$F$6="All",1,IF(E1944=GI_Report!$F$6,1,0))</f>
        <v>1</v>
      </c>
      <c r="K1944" s="2" t="str">
        <f>IF(AND(H1944=1,I1944=1,J1944=1),COUNTIFS($H$2:H1944,1,$I$2:I1944,1,$J$2:J1944,1),"")</f>
        <v/>
      </c>
    </row>
    <row r="1945" spans="1:11" ht="14.5" x14ac:dyDescent="0.35">
      <c r="A1945" s="2" t="s">
        <v>4005</v>
      </c>
      <c r="B1945" s="5">
        <v>46139</v>
      </c>
      <c r="C1945" s="2" t="s">
        <v>2002</v>
      </c>
      <c r="D1945" s="2" t="s">
        <v>431</v>
      </c>
      <c r="E1945" s="3" t="s">
        <v>432</v>
      </c>
      <c r="F1945" s="2">
        <v>12</v>
      </c>
      <c r="G1945" s="2" t="s">
        <v>121</v>
      </c>
      <c r="H1945" s="2">
        <f>IF(AND(B1945&gt;=GI_Report!$C$4,B1945&lt;=GI_Report!$E$4),1,0)</f>
        <v>0</v>
      </c>
      <c r="I1945" s="2">
        <f>IF(GI_Report!$C$6="All",1,IF(C1945=GI_Report!$C$6,1,0))</f>
        <v>1</v>
      </c>
      <c r="J1945" s="2">
        <f>IF(GI_Report!$F$6="All",1,IF(E1945=GI_Report!$F$6,1,0))</f>
        <v>1</v>
      </c>
      <c r="K1945" s="2" t="str">
        <f>IF(AND(H1945=1,I1945=1,J1945=1),COUNTIFS($H$2:H1945,1,$I$2:I1945,1,$J$2:J1945,1),"")</f>
        <v/>
      </c>
    </row>
    <row r="1946" spans="1:11" ht="14.5" x14ac:dyDescent="0.35">
      <c r="A1946" s="2" t="s">
        <v>4006</v>
      </c>
      <c r="B1946" s="5">
        <v>46043</v>
      </c>
      <c r="C1946" s="2" t="s">
        <v>2179</v>
      </c>
      <c r="D1946" s="2" t="s">
        <v>47</v>
      </c>
      <c r="E1946" s="3" t="s">
        <v>48</v>
      </c>
      <c r="F1946" s="2">
        <v>24</v>
      </c>
      <c r="G1946" s="2" t="s">
        <v>15</v>
      </c>
      <c r="H1946" s="2">
        <f>IF(AND(B1946&gt;=GI_Report!$C$4,B1946&lt;=GI_Report!$E$4),1,0)</f>
        <v>0</v>
      </c>
      <c r="I1946" s="2">
        <f>IF(GI_Report!$C$6="All",1,IF(C1946=GI_Report!$C$6,1,0))</f>
        <v>1</v>
      </c>
      <c r="J1946" s="2">
        <f>IF(GI_Report!$F$6="All",1,IF(E1946=GI_Report!$F$6,1,0))</f>
        <v>1</v>
      </c>
      <c r="K1946" s="2" t="str">
        <f>IF(AND(H1946=1,I1946=1,J1946=1),COUNTIFS($H$2:H1946,1,$I$2:I1946,1,$J$2:J1946,1),"")</f>
        <v/>
      </c>
    </row>
    <row r="1947" spans="1:11" ht="14.5" x14ac:dyDescent="0.35">
      <c r="A1947" s="2" t="s">
        <v>4007</v>
      </c>
      <c r="B1947" s="5">
        <v>46173</v>
      </c>
      <c r="C1947" s="2" t="s">
        <v>2081</v>
      </c>
      <c r="D1947" s="2" t="s">
        <v>335</v>
      </c>
      <c r="E1947" s="3" t="s">
        <v>336</v>
      </c>
      <c r="F1947" s="2">
        <v>20</v>
      </c>
      <c r="G1947" s="2" t="s">
        <v>15</v>
      </c>
      <c r="H1947" s="2">
        <f>IF(AND(B1947&gt;=GI_Report!$C$4,B1947&lt;=GI_Report!$E$4),1,0)</f>
        <v>0</v>
      </c>
      <c r="I1947" s="2">
        <f>IF(GI_Report!$C$6="All",1,IF(C1947=GI_Report!$C$6,1,0))</f>
        <v>1</v>
      </c>
      <c r="J1947" s="2">
        <f>IF(GI_Report!$F$6="All",1,IF(E1947=GI_Report!$F$6,1,0))</f>
        <v>1</v>
      </c>
      <c r="K1947" s="2" t="str">
        <f>IF(AND(H1947=1,I1947=1,J1947=1),COUNTIFS($H$2:H1947,1,$I$2:I1947,1,$J$2:J1947,1),"")</f>
        <v/>
      </c>
    </row>
    <row r="1948" spans="1:11" ht="14.5" x14ac:dyDescent="0.35">
      <c r="A1948" s="2" t="s">
        <v>4008</v>
      </c>
      <c r="B1948" s="5">
        <v>46079</v>
      </c>
      <c r="C1948" s="2" t="s">
        <v>2115</v>
      </c>
      <c r="D1948" s="2" t="s">
        <v>130</v>
      </c>
      <c r="E1948" s="3" t="s">
        <v>131</v>
      </c>
      <c r="F1948" s="2">
        <v>60</v>
      </c>
      <c r="G1948" s="2" t="s">
        <v>121</v>
      </c>
      <c r="H1948" s="2">
        <f>IF(AND(B1948&gt;=GI_Report!$C$4,B1948&lt;=GI_Report!$E$4),1,0)</f>
        <v>1</v>
      </c>
      <c r="I1948" s="2">
        <f>IF(GI_Report!$C$6="All",1,IF(C1948=GI_Report!$C$6,1,0))</f>
        <v>1</v>
      </c>
      <c r="J1948" s="2">
        <f>IF(GI_Report!$F$6="All",1,IF(E1948=GI_Report!$F$6,1,0))</f>
        <v>1</v>
      </c>
      <c r="K1948" s="2">
        <f>IF(AND(H1948=1,I1948=1,J1948=1),COUNTIFS($H$2:H1948,1,$I$2:I1948,1,$J$2:J1948,1),"")</f>
        <v>309</v>
      </c>
    </row>
    <row r="1949" spans="1:11" ht="14.5" x14ac:dyDescent="0.35">
      <c r="A1949" s="2" t="s">
        <v>4009</v>
      </c>
      <c r="B1949" s="5">
        <v>46066</v>
      </c>
      <c r="C1949" s="2" t="s">
        <v>2075</v>
      </c>
      <c r="D1949" s="2" t="s">
        <v>72</v>
      </c>
      <c r="E1949" s="3" t="s">
        <v>73</v>
      </c>
      <c r="F1949" s="2">
        <v>48</v>
      </c>
      <c r="G1949" s="2" t="s">
        <v>15</v>
      </c>
      <c r="H1949" s="2">
        <f>IF(AND(B1949&gt;=GI_Report!$C$4,B1949&lt;=GI_Report!$E$4),1,0)</f>
        <v>1</v>
      </c>
      <c r="I1949" s="2">
        <f>IF(GI_Report!$C$6="All",1,IF(C1949=GI_Report!$C$6,1,0))</f>
        <v>1</v>
      </c>
      <c r="J1949" s="2">
        <f>IF(GI_Report!$F$6="All",1,IF(E1949=GI_Report!$F$6,1,0))</f>
        <v>1</v>
      </c>
      <c r="K1949" s="2">
        <f>IF(AND(H1949=1,I1949=1,J1949=1),COUNTIFS($H$2:H1949,1,$I$2:I1949,1,$J$2:J1949,1),"")</f>
        <v>310</v>
      </c>
    </row>
    <row r="1950" spans="1:11" ht="14.5" x14ac:dyDescent="0.35">
      <c r="A1950" s="2" t="s">
        <v>4010</v>
      </c>
      <c r="B1950" s="5">
        <v>46121</v>
      </c>
      <c r="C1950" s="2" t="s">
        <v>2043</v>
      </c>
      <c r="D1950" s="2" t="s">
        <v>108</v>
      </c>
      <c r="E1950" s="3" t="s">
        <v>109</v>
      </c>
      <c r="F1950" s="2">
        <v>20</v>
      </c>
      <c r="G1950" s="2" t="s">
        <v>15</v>
      </c>
      <c r="H1950" s="2">
        <f>IF(AND(B1950&gt;=GI_Report!$C$4,B1950&lt;=GI_Report!$E$4),1,0)</f>
        <v>0</v>
      </c>
      <c r="I1950" s="2">
        <f>IF(GI_Report!$C$6="All",1,IF(C1950=GI_Report!$C$6,1,0))</f>
        <v>1</v>
      </c>
      <c r="J1950" s="2">
        <f>IF(GI_Report!$F$6="All",1,IF(E1950=GI_Report!$F$6,1,0))</f>
        <v>1</v>
      </c>
      <c r="K1950" s="2" t="str">
        <f>IF(AND(H1950=1,I1950=1,J1950=1),COUNTIFS($H$2:H1950,1,$I$2:I1950,1,$J$2:J1950,1),"")</f>
        <v/>
      </c>
    </row>
    <row r="1951" spans="1:11" ht="14.5" x14ac:dyDescent="0.35">
      <c r="A1951" s="2" t="s">
        <v>4011</v>
      </c>
      <c r="B1951" s="5">
        <v>46077</v>
      </c>
      <c r="C1951" s="2" t="s">
        <v>2002</v>
      </c>
      <c r="D1951" s="2" t="s">
        <v>278</v>
      </c>
      <c r="E1951" s="3" t="s">
        <v>279</v>
      </c>
      <c r="F1951" s="2">
        <v>24</v>
      </c>
      <c r="G1951" s="2" t="s">
        <v>262</v>
      </c>
      <c r="H1951" s="2">
        <f>IF(AND(B1951&gt;=GI_Report!$C$4,B1951&lt;=GI_Report!$E$4),1,0)</f>
        <v>1</v>
      </c>
      <c r="I1951" s="2">
        <f>IF(GI_Report!$C$6="All",1,IF(C1951=GI_Report!$C$6,1,0))</f>
        <v>1</v>
      </c>
      <c r="J1951" s="2">
        <f>IF(GI_Report!$F$6="All",1,IF(E1951=GI_Report!$F$6,1,0))</f>
        <v>1</v>
      </c>
      <c r="K1951" s="2">
        <f>IF(AND(H1951=1,I1951=1,J1951=1),COUNTIFS($H$2:H1951,1,$I$2:I1951,1,$J$2:J1951,1),"")</f>
        <v>311</v>
      </c>
    </row>
    <row r="1952" spans="1:11" ht="14.5" x14ac:dyDescent="0.35">
      <c r="A1952" s="2" t="s">
        <v>4012</v>
      </c>
      <c r="B1952" s="5">
        <v>46201</v>
      </c>
      <c r="C1952" s="2" t="s">
        <v>2246</v>
      </c>
      <c r="D1952" s="2" t="s">
        <v>423</v>
      </c>
      <c r="E1952" s="3" t="s">
        <v>424</v>
      </c>
      <c r="F1952" s="2">
        <v>60</v>
      </c>
      <c r="G1952" s="2" t="s">
        <v>121</v>
      </c>
      <c r="H1952" s="2">
        <f>IF(AND(B1952&gt;=GI_Report!$C$4,B1952&lt;=GI_Report!$E$4),1,0)</f>
        <v>0</v>
      </c>
      <c r="I1952" s="2">
        <f>IF(GI_Report!$C$6="All",1,IF(C1952=GI_Report!$C$6,1,0))</f>
        <v>1</v>
      </c>
      <c r="J1952" s="2">
        <f>IF(GI_Report!$F$6="All",1,IF(E1952=GI_Report!$F$6,1,0))</f>
        <v>1</v>
      </c>
      <c r="K1952" s="2" t="str">
        <f>IF(AND(H1952=1,I1952=1,J1952=1),COUNTIFS($H$2:H1952,1,$I$2:I1952,1,$J$2:J1952,1),"")</f>
        <v/>
      </c>
    </row>
    <row r="1953" spans="1:11" ht="14.5" x14ac:dyDescent="0.35">
      <c r="A1953" s="2" t="s">
        <v>4013</v>
      </c>
      <c r="B1953" s="5">
        <v>46145</v>
      </c>
      <c r="C1953" s="2" t="s">
        <v>2083</v>
      </c>
      <c r="D1953" s="2" t="s">
        <v>198</v>
      </c>
      <c r="E1953" s="3" t="s">
        <v>199</v>
      </c>
      <c r="F1953" s="2">
        <v>10</v>
      </c>
      <c r="G1953" s="2" t="s">
        <v>121</v>
      </c>
      <c r="H1953" s="2">
        <f>IF(AND(B1953&gt;=GI_Report!$C$4,B1953&lt;=GI_Report!$E$4),1,0)</f>
        <v>0</v>
      </c>
      <c r="I1953" s="2">
        <f>IF(GI_Report!$C$6="All",1,IF(C1953=GI_Report!$C$6,1,0))</f>
        <v>1</v>
      </c>
      <c r="J1953" s="2">
        <f>IF(GI_Report!$F$6="All",1,IF(E1953=GI_Report!$F$6,1,0))</f>
        <v>1</v>
      </c>
      <c r="K1953" s="2" t="str">
        <f>IF(AND(H1953=1,I1953=1,J1953=1),COUNTIFS($H$2:H1953,1,$I$2:I1953,1,$J$2:J1953,1),"")</f>
        <v/>
      </c>
    </row>
    <row r="1954" spans="1:11" ht="14.5" x14ac:dyDescent="0.35">
      <c r="A1954" s="2" t="s">
        <v>4014</v>
      </c>
      <c r="B1954" s="5">
        <v>46122</v>
      </c>
      <c r="C1954" s="2" t="s">
        <v>1983</v>
      </c>
      <c r="D1954" s="2" t="s">
        <v>186</v>
      </c>
      <c r="E1954" s="3" t="s">
        <v>187</v>
      </c>
      <c r="F1954" s="2">
        <v>30</v>
      </c>
      <c r="G1954" s="2" t="s">
        <v>121</v>
      </c>
      <c r="H1954" s="2">
        <f>IF(AND(B1954&gt;=GI_Report!$C$4,B1954&lt;=GI_Report!$E$4),1,0)</f>
        <v>0</v>
      </c>
      <c r="I1954" s="2">
        <f>IF(GI_Report!$C$6="All",1,IF(C1954=GI_Report!$C$6,1,0))</f>
        <v>1</v>
      </c>
      <c r="J1954" s="2">
        <f>IF(GI_Report!$F$6="All",1,IF(E1954=GI_Report!$F$6,1,0))</f>
        <v>1</v>
      </c>
      <c r="K1954" s="2" t="str">
        <f>IF(AND(H1954=1,I1954=1,J1954=1),COUNTIFS($H$2:H1954,1,$I$2:I1954,1,$J$2:J1954,1),"")</f>
        <v/>
      </c>
    </row>
    <row r="1955" spans="1:11" ht="14.5" x14ac:dyDescent="0.35">
      <c r="A1955" s="2" t="s">
        <v>4015</v>
      </c>
      <c r="B1955" s="5">
        <v>46041</v>
      </c>
      <c r="C1955" s="2" t="s">
        <v>2083</v>
      </c>
      <c r="D1955" s="2" t="s">
        <v>77</v>
      </c>
      <c r="E1955" s="3" t="s">
        <v>78</v>
      </c>
      <c r="F1955" s="2">
        <v>36</v>
      </c>
      <c r="G1955" s="2" t="s">
        <v>15</v>
      </c>
      <c r="H1955" s="2">
        <f>IF(AND(B1955&gt;=GI_Report!$C$4,B1955&lt;=GI_Report!$E$4),1,0)</f>
        <v>0</v>
      </c>
      <c r="I1955" s="2">
        <f>IF(GI_Report!$C$6="All",1,IF(C1955=GI_Report!$C$6,1,0))</f>
        <v>1</v>
      </c>
      <c r="J1955" s="2">
        <f>IF(GI_Report!$F$6="All",1,IF(E1955=GI_Report!$F$6,1,0))</f>
        <v>1</v>
      </c>
      <c r="K1955" s="2" t="str">
        <f>IF(AND(H1955=1,I1955=1,J1955=1),COUNTIFS($H$2:H1955,1,$I$2:I1955,1,$J$2:J1955,1),"")</f>
        <v/>
      </c>
    </row>
    <row r="1956" spans="1:11" ht="14.5" x14ac:dyDescent="0.35">
      <c r="A1956" s="2" t="s">
        <v>4016</v>
      </c>
      <c r="B1956" s="5">
        <v>46189</v>
      </c>
      <c r="C1956" s="2" t="s">
        <v>2083</v>
      </c>
      <c r="D1956" s="2" t="s">
        <v>293</v>
      </c>
      <c r="E1956" s="3" t="s">
        <v>294</v>
      </c>
      <c r="F1956" s="2">
        <v>15</v>
      </c>
      <c r="G1956" s="2" t="s">
        <v>262</v>
      </c>
      <c r="H1956" s="2">
        <f>IF(AND(B1956&gt;=GI_Report!$C$4,B1956&lt;=GI_Report!$E$4),1,0)</f>
        <v>0</v>
      </c>
      <c r="I1956" s="2">
        <f>IF(GI_Report!$C$6="All",1,IF(C1956=GI_Report!$C$6,1,0))</f>
        <v>1</v>
      </c>
      <c r="J1956" s="2">
        <f>IF(GI_Report!$F$6="All",1,IF(E1956=GI_Report!$F$6,1,0))</f>
        <v>1</v>
      </c>
      <c r="K1956" s="2" t="str">
        <f>IF(AND(H1956=1,I1956=1,J1956=1),COUNTIFS($H$2:H1956,1,$I$2:I1956,1,$J$2:J1956,1),"")</f>
        <v/>
      </c>
    </row>
    <row r="1957" spans="1:11" ht="14.5" x14ac:dyDescent="0.35">
      <c r="A1957" s="2" t="s">
        <v>4017</v>
      </c>
      <c r="B1957" s="5">
        <v>46171</v>
      </c>
      <c r="C1957" s="2" t="s">
        <v>1993</v>
      </c>
      <c r="D1957" s="2" t="s">
        <v>17</v>
      </c>
      <c r="E1957" s="3" t="s">
        <v>18</v>
      </c>
      <c r="F1957" s="2">
        <v>60</v>
      </c>
      <c r="G1957" s="2" t="s">
        <v>15</v>
      </c>
      <c r="H1957" s="2">
        <f>IF(AND(B1957&gt;=GI_Report!$C$4,B1957&lt;=GI_Report!$E$4),1,0)</f>
        <v>0</v>
      </c>
      <c r="I1957" s="2">
        <f>IF(GI_Report!$C$6="All",1,IF(C1957=GI_Report!$C$6,1,0))</f>
        <v>1</v>
      </c>
      <c r="J1957" s="2">
        <f>IF(GI_Report!$F$6="All",1,IF(E1957=GI_Report!$F$6,1,0))</f>
        <v>1</v>
      </c>
      <c r="K1957" s="2" t="str">
        <f>IF(AND(H1957=1,I1957=1,J1957=1),COUNTIFS($H$2:H1957,1,$I$2:I1957,1,$J$2:J1957,1),"")</f>
        <v/>
      </c>
    </row>
    <row r="1958" spans="1:11" ht="14.5" x14ac:dyDescent="0.35">
      <c r="A1958" s="2" t="s">
        <v>4018</v>
      </c>
      <c r="B1958" s="5">
        <v>46140</v>
      </c>
      <c r="C1958" s="2" t="s">
        <v>2037</v>
      </c>
      <c r="D1958" s="2" t="s">
        <v>444</v>
      </c>
      <c r="E1958" s="3" t="s">
        <v>445</v>
      </c>
      <c r="F1958" s="2">
        <v>36</v>
      </c>
      <c r="G1958" s="2" t="s">
        <v>121</v>
      </c>
      <c r="H1958" s="2">
        <f>IF(AND(B1958&gt;=GI_Report!$C$4,B1958&lt;=GI_Report!$E$4),1,0)</f>
        <v>0</v>
      </c>
      <c r="I1958" s="2">
        <f>IF(GI_Report!$C$6="All",1,IF(C1958=GI_Report!$C$6,1,0))</f>
        <v>1</v>
      </c>
      <c r="J1958" s="2">
        <f>IF(GI_Report!$F$6="All",1,IF(E1958=GI_Report!$F$6,1,0))</f>
        <v>1</v>
      </c>
      <c r="K1958" s="2" t="str">
        <f>IF(AND(H1958=1,I1958=1,J1958=1),COUNTIFS($H$2:H1958,1,$I$2:I1958,1,$J$2:J1958,1),"")</f>
        <v/>
      </c>
    </row>
    <row r="1959" spans="1:11" ht="14.5" x14ac:dyDescent="0.35">
      <c r="A1959" s="2" t="s">
        <v>4019</v>
      </c>
      <c r="B1959" s="5">
        <v>46156</v>
      </c>
      <c r="C1959" s="2" t="s">
        <v>2070</v>
      </c>
      <c r="D1959" s="2" t="s">
        <v>373</v>
      </c>
      <c r="E1959" s="3" t="s">
        <v>374</v>
      </c>
      <c r="F1959" s="2">
        <v>30</v>
      </c>
      <c r="G1959" s="2" t="s">
        <v>121</v>
      </c>
      <c r="H1959" s="2">
        <f>IF(AND(B1959&gt;=GI_Report!$C$4,B1959&lt;=GI_Report!$E$4),1,0)</f>
        <v>0</v>
      </c>
      <c r="I1959" s="2">
        <f>IF(GI_Report!$C$6="All",1,IF(C1959=GI_Report!$C$6,1,0))</f>
        <v>1</v>
      </c>
      <c r="J1959" s="2">
        <f>IF(GI_Report!$F$6="All",1,IF(E1959=GI_Report!$F$6,1,0))</f>
        <v>1</v>
      </c>
      <c r="K1959" s="2" t="str">
        <f>IF(AND(H1959=1,I1959=1,J1959=1),COUNTIFS($H$2:H1959,1,$I$2:I1959,1,$J$2:J1959,1),"")</f>
        <v/>
      </c>
    </row>
    <row r="1960" spans="1:11" ht="14.5" x14ac:dyDescent="0.35">
      <c r="A1960" s="2" t="s">
        <v>4020</v>
      </c>
      <c r="B1960" s="5">
        <v>46108</v>
      </c>
      <c r="C1960" s="2" t="s">
        <v>2154</v>
      </c>
      <c r="D1960" s="2" t="s">
        <v>433</v>
      </c>
      <c r="E1960" s="3" t="s">
        <v>434</v>
      </c>
      <c r="F1960" s="2">
        <v>15</v>
      </c>
      <c r="G1960" s="2" t="s">
        <v>121</v>
      </c>
      <c r="H1960" s="2">
        <f>IF(AND(B1960&gt;=GI_Report!$C$4,B1960&lt;=GI_Report!$E$4),1,0)</f>
        <v>0</v>
      </c>
      <c r="I1960" s="2">
        <f>IF(GI_Report!$C$6="All",1,IF(C1960=GI_Report!$C$6,1,0))</f>
        <v>1</v>
      </c>
      <c r="J1960" s="2">
        <f>IF(GI_Report!$F$6="All",1,IF(E1960=GI_Report!$F$6,1,0))</f>
        <v>1</v>
      </c>
      <c r="K1960" s="2" t="str">
        <f>IF(AND(H1960=1,I1960=1,J1960=1),COUNTIFS($H$2:H1960,1,$I$2:I1960,1,$J$2:J1960,1),"")</f>
        <v/>
      </c>
    </row>
    <row r="1961" spans="1:11" ht="14.5" x14ac:dyDescent="0.35">
      <c r="A1961" s="2" t="s">
        <v>4021</v>
      </c>
      <c r="B1961" s="5">
        <v>46167</v>
      </c>
      <c r="C1961" s="2" t="s">
        <v>2305</v>
      </c>
      <c r="D1961" s="2" t="s">
        <v>247</v>
      </c>
      <c r="E1961" s="3" t="s">
        <v>248</v>
      </c>
      <c r="F1961" s="2">
        <v>60</v>
      </c>
      <c r="G1961" s="2" t="s">
        <v>121</v>
      </c>
      <c r="H1961" s="2">
        <f>IF(AND(B1961&gt;=GI_Report!$C$4,B1961&lt;=GI_Report!$E$4),1,0)</f>
        <v>0</v>
      </c>
      <c r="I1961" s="2">
        <f>IF(GI_Report!$C$6="All",1,IF(C1961=GI_Report!$C$6,1,0))</f>
        <v>1</v>
      </c>
      <c r="J1961" s="2">
        <f>IF(GI_Report!$F$6="All",1,IF(E1961=GI_Report!$F$6,1,0))</f>
        <v>1</v>
      </c>
      <c r="K1961" s="2" t="str">
        <f>IF(AND(H1961=1,I1961=1,J1961=1),COUNTIFS($H$2:H1961,1,$I$2:I1961,1,$J$2:J1961,1),"")</f>
        <v/>
      </c>
    </row>
    <row r="1962" spans="1:11" ht="14.5" x14ac:dyDescent="0.35">
      <c r="A1962" s="2" t="s">
        <v>4022</v>
      </c>
      <c r="B1962" s="5">
        <v>46167</v>
      </c>
      <c r="C1962" s="2" t="s">
        <v>2182</v>
      </c>
      <c r="D1962" s="2" t="s">
        <v>145</v>
      </c>
      <c r="E1962" s="3" t="s">
        <v>146</v>
      </c>
      <c r="F1962" s="2">
        <v>15</v>
      </c>
      <c r="G1962" s="2" t="s">
        <v>121</v>
      </c>
      <c r="H1962" s="2">
        <f>IF(AND(B1962&gt;=GI_Report!$C$4,B1962&lt;=GI_Report!$E$4),1,0)</f>
        <v>0</v>
      </c>
      <c r="I1962" s="2">
        <f>IF(GI_Report!$C$6="All",1,IF(C1962=GI_Report!$C$6,1,0))</f>
        <v>1</v>
      </c>
      <c r="J1962" s="2">
        <f>IF(GI_Report!$F$6="All",1,IF(E1962=GI_Report!$F$6,1,0))</f>
        <v>1</v>
      </c>
      <c r="K1962" s="2" t="str">
        <f>IF(AND(H1962=1,I1962=1,J1962=1),COUNTIFS($H$2:H1962,1,$I$2:I1962,1,$J$2:J1962,1),"")</f>
        <v/>
      </c>
    </row>
    <row r="1963" spans="1:11" ht="14.5" x14ac:dyDescent="0.35">
      <c r="A1963" s="2" t="s">
        <v>4023</v>
      </c>
      <c r="B1963" s="5">
        <v>46085</v>
      </c>
      <c r="C1963" s="2" t="s">
        <v>2120</v>
      </c>
      <c r="D1963" s="2" t="s">
        <v>134</v>
      </c>
      <c r="E1963" s="3" t="s">
        <v>135</v>
      </c>
      <c r="F1963" s="2">
        <v>15</v>
      </c>
      <c r="G1963" s="2" t="s">
        <v>121</v>
      </c>
      <c r="H1963" s="2">
        <f>IF(AND(B1963&gt;=GI_Report!$C$4,B1963&lt;=GI_Report!$E$4),1,0)</f>
        <v>0</v>
      </c>
      <c r="I1963" s="2">
        <f>IF(GI_Report!$C$6="All",1,IF(C1963=GI_Report!$C$6,1,0))</f>
        <v>1</v>
      </c>
      <c r="J1963" s="2">
        <f>IF(GI_Report!$F$6="All",1,IF(E1963=GI_Report!$F$6,1,0))</f>
        <v>1</v>
      </c>
      <c r="K1963" s="2" t="str">
        <f>IF(AND(H1963=1,I1963=1,J1963=1),COUNTIFS($H$2:H1963,1,$I$2:I1963,1,$J$2:J1963,1),"")</f>
        <v/>
      </c>
    </row>
    <row r="1964" spans="1:11" ht="14.5" x14ac:dyDescent="0.35">
      <c r="A1964" s="2" t="s">
        <v>4024</v>
      </c>
      <c r="B1964" s="5">
        <v>46033</v>
      </c>
      <c r="C1964" s="2" t="s">
        <v>2086</v>
      </c>
      <c r="D1964" s="2" t="s">
        <v>450</v>
      </c>
      <c r="E1964" s="3" t="s">
        <v>451</v>
      </c>
      <c r="F1964" s="2">
        <v>10</v>
      </c>
      <c r="G1964" s="2" t="s">
        <v>121</v>
      </c>
      <c r="H1964" s="2">
        <f>IF(AND(B1964&gt;=GI_Report!$C$4,B1964&lt;=GI_Report!$E$4),1,0)</f>
        <v>0</v>
      </c>
      <c r="I1964" s="2">
        <f>IF(GI_Report!$C$6="All",1,IF(C1964=GI_Report!$C$6,1,0))</f>
        <v>1</v>
      </c>
      <c r="J1964" s="2">
        <f>IF(GI_Report!$F$6="All",1,IF(E1964=GI_Report!$F$6,1,0))</f>
        <v>1</v>
      </c>
      <c r="K1964" s="2" t="str">
        <f>IF(AND(H1964=1,I1964=1,J1964=1),COUNTIFS($H$2:H1964,1,$I$2:I1964,1,$J$2:J1964,1),"")</f>
        <v/>
      </c>
    </row>
    <row r="1965" spans="1:11" ht="14.5" x14ac:dyDescent="0.35">
      <c r="A1965" s="2" t="s">
        <v>4025</v>
      </c>
      <c r="B1965" s="5">
        <v>46116</v>
      </c>
      <c r="C1965" s="2" t="s">
        <v>2115</v>
      </c>
      <c r="D1965" s="2" t="s">
        <v>397</v>
      </c>
      <c r="E1965" s="3" t="s">
        <v>398</v>
      </c>
      <c r="F1965" s="2">
        <v>36</v>
      </c>
      <c r="G1965" s="2" t="s">
        <v>121</v>
      </c>
      <c r="H1965" s="2">
        <f>IF(AND(B1965&gt;=GI_Report!$C$4,B1965&lt;=GI_Report!$E$4),1,0)</f>
        <v>0</v>
      </c>
      <c r="I1965" s="2">
        <f>IF(GI_Report!$C$6="All",1,IF(C1965=GI_Report!$C$6,1,0))</f>
        <v>1</v>
      </c>
      <c r="J1965" s="2">
        <f>IF(GI_Report!$F$6="All",1,IF(E1965=GI_Report!$F$6,1,0))</f>
        <v>1</v>
      </c>
      <c r="K1965" s="2" t="str">
        <f>IF(AND(H1965=1,I1965=1,J1965=1),COUNTIFS($H$2:H1965,1,$I$2:I1965,1,$J$2:J1965,1),"")</f>
        <v/>
      </c>
    </row>
    <row r="1966" spans="1:11" ht="14.5" x14ac:dyDescent="0.35">
      <c r="A1966" s="2" t="s">
        <v>4026</v>
      </c>
      <c r="B1966" s="5">
        <v>46063</v>
      </c>
      <c r="C1966" s="2" t="s">
        <v>2047</v>
      </c>
      <c r="D1966" s="2" t="s">
        <v>288</v>
      </c>
      <c r="E1966" s="3" t="s">
        <v>289</v>
      </c>
      <c r="F1966" s="2">
        <v>48</v>
      </c>
      <c r="G1966" s="2" t="s">
        <v>262</v>
      </c>
      <c r="H1966" s="2">
        <f>IF(AND(B1966&gt;=GI_Report!$C$4,B1966&lt;=GI_Report!$E$4),1,0)</f>
        <v>1</v>
      </c>
      <c r="I1966" s="2">
        <f>IF(GI_Report!$C$6="All",1,IF(C1966=GI_Report!$C$6,1,0))</f>
        <v>1</v>
      </c>
      <c r="J1966" s="2">
        <f>IF(GI_Report!$F$6="All",1,IF(E1966=GI_Report!$F$6,1,0))</f>
        <v>1</v>
      </c>
      <c r="K1966" s="2">
        <f>IF(AND(H1966=1,I1966=1,J1966=1),COUNTIFS($H$2:H1966,1,$I$2:I1966,1,$J$2:J1966,1),"")</f>
        <v>312</v>
      </c>
    </row>
    <row r="1967" spans="1:11" ht="14.5" x14ac:dyDescent="0.35">
      <c r="A1967" s="2" t="s">
        <v>4027</v>
      </c>
      <c r="B1967" s="5">
        <v>46068</v>
      </c>
      <c r="C1967" s="2" t="s">
        <v>2025</v>
      </c>
      <c r="D1967" s="2" t="s">
        <v>182</v>
      </c>
      <c r="E1967" s="3" t="s">
        <v>183</v>
      </c>
      <c r="F1967" s="2">
        <v>20</v>
      </c>
      <c r="G1967" s="2" t="s">
        <v>121</v>
      </c>
      <c r="H1967" s="2">
        <f>IF(AND(B1967&gt;=GI_Report!$C$4,B1967&lt;=GI_Report!$E$4),1,0)</f>
        <v>1</v>
      </c>
      <c r="I1967" s="2">
        <f>IF(GI_Report!$C$6="All",1,IF(C1967=GI_Report!$C$6,1,0))</f>
        <v>1</v>
      </c>
      <c r="J1967" s="2">
        <f>IF(GI_Report!$F$6="All",1,IF(E1967=GI_Report!$F$6,1,0))</f>
        <v>1</v>
      </c>
      <c r="K1967" s="2">
        <f>IF(AND(H1967=1,I1967=1,J1967=1),COUNTIFS($H$2:H1967,1,$I$2:I1967,1,$J$2:J1967,1),"")</f>
        <v>313</v>
      </c>
    </row>
    <row r="1968" spans="1:11" ht="14.5" x14ac:dyDescent="0.35">
      <c r="A1968" s="2" t="s">
        <v>4028</v>
      </c>
      <c r="B1968" s="5">
        <v>46052</v>
      </c>
      <c r="C1968" s="2" t="s">
        <v>2037</v>
      </c>
      <c r="D1968" s="2" t="s">
        <v>411</v>
      </c>
      <c r="E1968" s="3" t="s">
        <v>412</v>
      </c>
      <c r="F1968" s="2">
        <v>36</v>
      </c>
      <c r="G1968" s="2" t="s">
        <v>121</v>
      </c>
      <c r="H1968" s="2">
        <f>IF(AND(B1968&gt;=GI_Report!$C$4,B1968&lt;=GI_Report!$E$4),1,0)</f>
        <v>0</v>
      </c>
      <c r="I1968" s="2">
        <f>IF(GI_Report!$C$6="All",1,IF(C1968=GI_Report!$C$6,1,0))</f>
        <v>1</v>
      </c>
      <c r="J1968" s="2">
        <f>IF(GI_Report!$F$6="All",1,IF(E1968=GI_Report!$F$6,1,0))</f>
        <v>1</v>
      </c>
      <c r="K1968" s="2" t="str">
        <f>IF(AND(H1968=1,I1968=1,J1968=1),COUNTIFS($H$2:H1968,1,$I$2:I1968,1,$J$2:J1968,1),"")</f>
        <v/>
      </c>
    </row>
    <row r="1969" spans="1:11" ht="14.5" x14ac:dyDescent="0.35">
      <c r="A1969" s="2" t="s">
        <v>4029</v>
      </c>
      <c r="B1969" s="5">
        <v>46031</v>
      </c>
      <c r="C1969" s="2" t="s">
        <v>2043</v>
      </c>
      <c r="D1969" s="2" t="s">
        <v>373</v>
      </c>
      <c r="E1969" s="3" t="s">
        <v>374</v>
      </c>
      <c r="F1969" s="2">
        <v>36</v>
      </c>
      <c r="G1969" s="2" t="s">
        <v>121</v>
      </c>
      <c r="H1969" s="2">
        <f>IF(AND(B1969&gt;=GI_Report!$C$4,B1969&lt;=GI_Report!$E$4),1,0)</f>
        <v>0</v>
      </c>
      <c r="I1969" s="2">
        <f>IF(GI_Report!$C$6="All",1,IF(C1969=GI_Report!$C$6,1,0))</f>
        <v>1</v>
      </c>
      <c r="J1969" s="2">
        <f>IF(GI_Report!$F$6="All",1,IF(E1969=GI_Report!$F$6,1,0))</f>
        <v>1</v>
      </c>
      <c r="K1969" s="2" t="str">
        <f>IF(AND(H1969=1,I1969=1,J1969=1),COUNTIFS($H$2:H1969,1,$I$2:I1969,1,$J$2:J1969,1),"")</f>
        <v/>
      </c>
    </row>
    <row r="1970" spans="1:11" ht="14.5" x14ac:dyDescent="0.35">
      <c r="A1970" s="2" t="s">
        <v>4030</v>
      </c>
      <c r="B1970" s="5">
        <v>46187</v>
      </c>
      <c r="C1970" s="2" t="s">
        <v>1983</v>
      </c>
      <c r="D1970" s="2" t="s">
        <v>393</v>
      </c>
      <c r="E1970" s="3" t="s">
        <v>394</v>
      </c>
      <c r="F1970" s="2">
        <v>48</v>
      </c>
      <c r="G1970" s="2" t="s">
        <v>121</v>
      </c>
      <c r="H1970" s="2">
        <f>IF(AND(B1970&gt;=GI_Report!$C$4,B1970&lt;=GI_Report!$E$4),1,0)</f>
        <v>0</v>
      </c>
      <c r="I1970" s="2">
        <f>IF(GI_Report!$C$6="All",1,IF(C1970=GI_Report!$C$6,1,0))</f>
        <v>1</v>
      </c>
      <c r="J1970" s="2">
        <f>IF(GI_Report!$F$6="All",1,IF(E1970=GI_Report!$F$6,1,0))</f>
        <v>1</v>
      </c>
      <c r="K1970" s="2" t="str">
        <f>IF(AND(H1970=1,I1970=1,J1970=1),COUNTIFS($H$2:H1970,1,$I$2:I1970,1,$J$2:J1970,1),"")</f>
        <v/>
      </c>
    </row>
    <row r="1971" spans="1:11" ht="14.5" x14ac:dyDescent="0.35">
      <c r="A1971" s="2" t="s">
        <v>4031</v>
      </c>
      <c r="B1971" s="5">
        <v>46054</v>
      </c>
      <c r="C1971" s="2" t="s">
        <v>2047</v>
      </c>
      <c r="D1971" s="2" t="s">
        <v>397</v>
      </c>
      <c r="E1971" s="3" t="s">
        <v>398</v>
      </c>
      <c r="F1971" s="2">
        <v>10</v>
      </c>
      <c r="G1971" s="2" t="s">
        <v>121</v>
      </c>
      <c r="H1971" s="2">
        <f>IF(AND(B1971&gt;=GI_Report!$C$4,B1971&lt;=GI_Report!$E$4),1,0)</f>
        <v>1</v>
      </c>
      <c r="I1971" s="2">
        <f>IF(GI_Report!$C$6="All",1,IF(C1971=GI_Report!$C$6,1,0))</f>
        <v>1</v>
      </c>
      <c r="J1971" s="2">
        <f>IF(GI_Report!$F$6="All",1,IF(E1971=GI_Report!$F$6,1,0))</f>
        <v>1</v>
      </c>
      <c r="K1971" s="2">
        <f>IF(AND(H1971=1,I1971=1,J1971=1),COUNTIFS($H$2:H1971,1,$I$2:I1971,1,$J$2:J1971,1),"")</f>
        <v>314</v>
      </c>
    </row>
    <row r="1972" spans="1:11" ht="14.5" x14ac:dyDescent="0.35">
      <c r="A1972" s="2" t="s">
        <v>4032</v>
      </c>
      <c r="B1972" s="5">
        <v>46052</v>
      </c>
      <c r="C1972" s="2" t="s">
        <v>2262</v>
      </c>
      <c r="D1972" s="2" t="s">
        <v>192</v>
      </c>
      <c r="E1972" s="3" t="s">
        <v>193</v>
      </c>
      <c r="F1972" s="2">
        <v>48</v>
      </c>
      <c r="G1972" s="2" t="s">
        <v>121</v>
      </c>
      <c r="H1972" s="2">
        <f>IF(AND(B1972&gt;=GI_Report!$C$4,B1972&lt;=GI_Report!$E$4),1,0)</f>
        <v>0</v>
      </c>
      <c r="I1972" s="2">
        <f>IF(GI_Report!$C$6="All",1,IF(C1972=GI_Report!$C$6,1,0))</f>
        <v>1</v>
      </c>
      <c r="J1972" s="2">
        <f>IF(GI_Report!$F$6="All",1,IF(E1972=GI_Report!$F$6,1,0))</f>
        <v>1</v>
      </c>
      <c r="K1972" s="2" t="str">
        <f>IF(AND(H1972=1,I1972=1,J1972=1),COUNTIFS($H$2:H1972,1,$I$2:I1972,1,$J$2:J1972,1),"")</f>
        <v/>
      </c>
    </row>
    <row r="1973" spans="1:11" ht="14.5" x14ac:dyDescent="0.35">
      <c r="A1973" s="2" t="s">
        <v>4033</v>
      </c>
      <c r="B1973" s="5">
        <v>46167</v>
      </c>
      <c r="C1973" s="2" t="s">
        <v>2308</v>
      </c>
      <c r="D1973" s="2" t="s">
        <v>324</v>
      </c>
      <c r="E1973" s="3" t="s">
        <v>325</v>
      </c>
      <c r="F1973" s="2">
        <v>36</v>
      </c>
      <c r="G1973" s="2" t="s">
        <v>15</v>
      </c>
      <c r="H1973" s="2">
        <f>IF(AND(B1973&gt;=GI_Report!$C$4,B1973&lt;=GI_Report!$E$4),1,0)</f>
        <v>0</v>
      </c>
      <c r="I1973" s="2">
        <f>IF(GI_Report!$C$6="All",1,IF(C1973=GI_Report!$C$6,1,0))</f>
        <v>1</v>
      </c>
      <c r="J1973" s="2">
        <f>IF(GI_Report!$F$6="All",1,IF(E1973=GI_Report!$F$6,1,0))</f>
        <v>1</v>
      </c>
      <c r="K1973" s="2" t="str">
        <f>IF(AND(H1973=1,I1973=1,J1973=1),COUNTIFS($H$2:H1973,1,$I$2:I1973,1,$J$2:J1973,1),"")</f>
        <v/>
      </c>
    </row>
    <row r="1974" spans="1:11" ht="14.5" x14ac:dyDescent="0.35">
      <c r="A1974" s="2" t="s">
        <v>4034</v>
      </c>
      <c r="B1974" s="5">
        <v>46085</v>
      </c>
      <c r="C1974" s="2" t="s">
        <v>2023</v>
      </c>
      <c r="D1974" s="2" t="s">
        <v>65</v>
      </c>
      <c r="E1974" s="3" t="s">
        <v>66</v>
      </c>
      <c r="F1974" s="2">
        <v>5</v>
      </c>
      <c r="G1974" s="2" t="s">
        <v>15</v>
      </c>
      <c r="H1974" s="2">
        <f>IF(AND(B1974&gt;=GI_Report!$C$4,B1974&lt;=GI_Report!$E$4),1,0)</f>
        <v>0</v>
      </c>
      <c r="I1974" s="2">
        <f>IF(GI_Report!$C$6="All",1,IF(C1974=GI_Report!$C$6,1,0))</f>
        <v>1</v>
      </c>
      <c r="J1974" s="2">
        <f>IF(GI_Report!$F$6="All",1,IF(E1974=GI_Report!$F$6,1,0))</f>
        <v>1</v>
      </c>
      <c r="K1974" s="2" t="str">
        <f>IF(AND(H1974=1,I1974=1,J1974=1),COUNTIFS($H$2:H1974,1,$I$2:I1974,1,$J$2:J1974,1),"")</f>
        <v/>
      </c>
    </row>
    <row r="1975" spans="1:11" ht="14.5" x14ac:dyDescent="0.35">
      <c r="A1975" s="2" t="s">
        <v>4035</v>
      </c>
      <c r="B1975" s="5">
        <v>46182</v>
      </c>
      <c r="C1975" s="2" t="s">
        <v>2053</v>
      </c>
      <c r="D1975" s="2" t="s">
        <v>136</v>
      </c>
      <c r="E1975" s="3" t="s">
        <v>137</v>
      </c>
      <c r="F1975" s="2">
        <v>30</v>
      </c>
      <c r="G1975" s="2" t="s">
        <v>121</v>
      </c>
      <c r="H1975" s="2">
        <f>IF(AND(B1975&gt;=GI_Report!$C$4,B1975&lt;=GI_Report!$E$4),1,0)</f>
        <v>0</v>
      </c>
      <c r="I1975" s="2">
        <f>IF(GI_Report!$C$6="All",1,IF(C1975=GI_Report!$C$6,1,0))</f>
        <v>1</v>
      </c>
      <c r="J1975" s="2">
        <f>IF(GI_Report!$F$6="All",1,IF(E1975=GI_Report!$F$6,1,0))</f>
        <v>1</v>
      </c>
      <c r="K1975" s="2" t="str">
        <f>IF(AND(H1975=1,I1975=1,J1975=1),COUNTIFS($H$2:H1975,1,$I$2:I1975,1,$J$2:J1975,1),"")</f>
        <v/>
      </c>
    </row>
    <row r="1976" spans="1:11" ht="14.5" x14ac:dyDescent="0.35">
      <c r="A1976" s="2" t="s">
        <v>4036</v>
      </c>
      <c r="B1976" s="5">
        <v>46033</v>
      </c>
      <c r="C1976" s="2" t="s">
        <v>2179</v>
      </c>
      <c r="D1976" s="2" t="s">
        <v>243</v>
      </c>
      <c r="E1976" s="3" t="s">
        <v>244</v>
      </c>
      <c r="F1976" s="2">
        <v>30</v>
      </c>
      <c r="G1976" s="2" t="s">
        <v>121</v>
      </c>
      <c r="H1976" s="2">
        <f>IF(AND(B1976&gt;=GI_Report!$C$4,B1976&lt;=GI_Report!$E$4),1,0)</f>
        <v>0</v>
      </c>
      <c r="I1976" s="2">
        <f>IF(GI_Report!$C$6="All",1,IF(C1976=GI_Report!$C$6,1,0))</f>
        <v>1</v>
      </c>
      <c r="J1976" s="2">
        <f>IF(GI_Report!$F$6="All",1,IF(E1976=GI_Report!$F$6,1,0))</f>
        <v>1</v>
      </c>
      <c r="K1976" s="2" t="str">
        <f>IF(AND(H1976=1,I1976=1,J1976=1),COUNTIFS($H$2:H1976,1,$I$2:I1976,1,$J$2:J1976,1),"")</f>
        <v/>
      </c>
    </row>
    <row r="1977" spans="1:11" ht="14.5" x14ac:dyDescent="0.35">
      <c r="A1977" s="2" t="s">
        <v>4037</v>
      </c>
      <c r="B1977" s="5">
        <v>46164</v>
      </c>
      <c r="C1977" s="2" t="s">
        <v>2005</v>
      </c>
      <c r="D1977" s="2" t="s">
        <v>383</v>
      </c>
      <c r="E1977" s="3" t="s">
        <v>384</v>
      </c>
      <c r="F1977" s="2">
        <v>36</v>
      </c>
      <c r="G1977" s="2" t="s">
        <v>121</v>
      </c>
      <c r="H1977" s="2">
        <f>IF(AND(B1977&gt;=GI_Report!$C$4,B1977&lt;=GI_Report!$E$4),1,0)</f>
        <v>0</v>
      </c>
      <c r="I1977" s="2">
        <f>IF(GI_Report!$C$6="All",1,IF(C1977=GI_Report!$C$6,1,0))</f>
        <v>1</v>
      </c>
      <c r="J1977" s="2">
        <f>IF(GI_Report!$F$6="All",1,IF(E1977=GI_Report!$F$6,1,0))</f>
        <v>1</v>
      </c>
      <c r="K1977" s="2" t="str">
        <f>IF(AND(H1977=1,I1977=1,J1977=1),COUNTIFS($H$2:H1977,1,$I$2:I1977,1,$J$2:J1977,1),"")</f>
        <v/>
      </c>
    </row>
    <row r="1978" spans="1:11" ht="14.5" x14ac:dyDescent="0.35">
      <c r="A1978" s="2" t="s">
        <v>4038</v>
      </c>
      <c r="B1978" s="5">
        <v>46092</v>
      </c>
      <c r="C1978" s="2" t="s">
        <v>1989</v>
      </c>
      <c r="D1978" s="2" t="s">
        <v>258</v>
      </c>
      <c r="E1978" s="3" t="s">
        <v>259</v>
      </c>
      <c r="F1978" s="2">
        <v>60</v>
      </c>
      <c r="G1978" s="2" t="s">
        <v>262</v>
      </c>
      <c r="H1978" s="2">
        <f>IF(AND(B1978&gt;=GI_Report!$C$4,B1978&lt;=GI_Report!$E$4),1,0)</f>
        <v>0</v>
      </c>
      <c r="I1978" s="2">
        <f>IF(GI_Report!$C$6="All",1,IF(C1978=GI_Report!$C$6,1,0))</f>
        <v>1</v>
      </c>
      <c r="J1978" s="2">
        <f>IF(GI_Report!$F$6="All",1,IF(E1978=GI_Report!$F$6,1,0))</f>
        <v>1</v>
      </c>
      <c r="K1978" s="2" t="str">
        <f>IF(AND(H1978=1,I1978=1,J1978=1),COUNTIFS($H$2:H1978,1,$I$2:I1978,1,$J$2:J1978,1),"")</f>
        <v/>
      </c>
    </row>
    <row r="1979" spans="1:11" ht="14.5" x14ac:dyDescent="0.35">
      <c r="A1979" s="2" t="s">
        <v>4039</v>
      </c>
      <c r="B1979" s="5">
        <v>46157</v>
      </c>
      <c r="C1979" s="2" t="s">
        <v>1991</v>
      </c>
      <c r="D1979" s="2" t="s">
        <v>47</v>
      </c>
      <c r="E1979" s="3" t="s">
        <v>48</v>
      </c>
      <c r="F1979" s="2">
        <v>36</v>
      </c>
      <c r="G1979" s="2" t="s">
        <v>15</v>
      </c>
      <c r="H1979" s="2">
        <f>IF(AND(B1979&gt;=GI_Report!$C$4,B1979&lt;=GI_Report!$E$4),1,0)</f>
        <v>0</v>
      </c>
      <c r="I1979" s="2">
        <f>IF(GI_Report!$C$6="All",1,IF(C1979=GI_Report!$C$6,1,0))</f>
        <v>1</v>
      </c>
      <c r="J1979" s="2">
        <f>IF(GI_Report!$F$6="All",1,IF(E1979=GI_Report!$F$6,1,0))</f>
        <v>1</v>
      </c>
      <c r="K1979" s="2" t="str">
        <f>IF(AND(H1979=1,I1979=1,J1979=1),COUNTIFS($H$2:H1979,1,$I$2:I1979,1,$J$2:J1979,1),"")</f>
        <v/>
      </c>
    </row>
    <row r="1980" spans="1:11" ht="14.5" x14ac:dyDescent="0.35">
      <c r="A1980" s="2" t="s">
        <v>4040</v>
      </c>
      <c r="B1980" s="5">
        <v>46179</v>
      </c>
      <c r="C1980" s="2" t="s">
        <v>2260</v>
      </c>
      <c r="D1980" s="2" t="s">
        <v>212</v>
      </c>
      <c r="E1980" s="3" t="s">
        <v>213</v>
      </c>
      <c r="F1980" s="2">
        <v>24</v>
      </c>
      <c r="G1980" s="2" t="s">
        <v>121</v>
      </c>
      <c r="H1980" s="2">
        <f>IF(AND(B1980&gt;=GI_Report!$C$4,B1980&lt;=GI_Report!$E$4),1,0)</f>
        <v>0</v>
      </c>
      <c r="I1980" s="2">
        <f>IF(GI_Report!$C$6="All",1,IF(C1980=GI_Report!$C$6,1,0))</f>
        <v>1</v>
      </c>
      <c r="J1980" s="2">
        <f>IF(GI_Report!$F$6="All",1,IF(E1980=GI_Report!$F$6,1,0))</f>
        <v>1</v>
      </c>
      <c r="K1980" s="2" t="str">
        <f>IF(AND(H1980=1,I1980=1,J1980=1),COUNTIFS($H$2:H1980,1,$I$2:I1980,1,$J$2:J1980,1),"")</f>
        <v/>
      </c>
    </row>
    <row r="1981" spans="1:11" ht="14.5" x14ac:dyDescent="0.35">
      <c r="A1981" s="2" t="s">
        <v>4041</v>
      </c>
      <c r="B1981" s="5">
        <v>46066</v>
      </c>
      <c r="C1981" s="2" t="s">
        <v>2029</v>
      </c>
      <c r="D1981" s="2" t="s">
        <v>297</v>
      </c>
      <c r="E1981" s="3" t="s">
        <v>298</v>
      </c>
      <c r="F1981" s="2">
        <v>30</v>
      </c>
      <c r="G1981" s="2" t="s">
        <v>262</v>
      </c>
      <c r="H1981" s="2">
        <f>IF(AND(B1981&gt;=GI_Report!$C$4,B1981&lt;=GI_Report!$E$4),1,0)</f>
        <v>1</v>
      </c>
      <c r="I1981" s="2">
        <f>IF(GI_Report!$C$6="All",1,IF(C1981=GI_Report!$C$6,1,0))</f>
        <v>1</v>
      </c>
      <c r="J1981" s="2">
        <f>IF(GI_Report!$F$6="All",1,IF(E1981=GI_Report!$F$6,1,0))</f>
        <v>1</v>
      </c>
      <c r="K1981" s="2">
        <f>IF(AND(H1981=1,I1981=1,J1981=1),COUNTIFS($H$2:H1981,1,$I$2:I1981,1,$J$2:J1981,1),"")</f>
        <v>315</v>
      </c>
    </row>
    <row r="1982" spans="1:11" ht="14.5" x14ac:dyDescent="0.35">
      <c r="A1982" s="2" t="s">
        <v>4042</v>
      </c>
      <c r="B1982" s="5">
        <v>46144</v>
      </c>
      <c r="C1982" s="2" t="s">
        <v>2005</v>
      </c>
      <c r="D1982" s="2" t="s">
        <v>166</v>
      </c>
      <c r="E1982" s="3" t="s">
        <v>167</v>
      </c>
      <c r="F1982" s="2">
        <v>15</v>
      </c>
      <c r="G1982" s="2" t="s">
        <v>121</v>
      </c>
      <c r="H1982" s="2">
        <f>IF(AND(B1982&gt;=GI_Report!$C$4,B1982&lt;=GI_Report!$E$4),1,0)</f>
        <v>0</v>
      </c>
      <c r="I1982" s="2">
        <f>IF(GI_Report!$C$6="All",1,IF(C1982=GI_Report!$C$6,1,0))</f>
        <v>1</v>
      </c>
      <c r="J1982" s="2">
        <f>IF(GI_Report!$F$6="All",1,IF(E1982=GI_Report!$F$6,1,0))</f>
        <v>1</v>
      </c>
      <c r="K1982" s="2" t="str">
        <f>IF(AND(H1982=1,I1982=1,J1982=1),COUNTIFS($H$2:H1982,1,$I$2:I1982,1,$J$2:J1982,1),"")</f>
        <v/>
      </c>
    </row>
    <row r="1983" spans="1:11" ht="14.5" x14ac:dyDescent="0.35">
      <c r="A1983" s="2" t="s">
        <v>4043</v>
      </c>
      <c r="B1983" s="5">
        <v>46185</v>
      </c>
      <c r="C1983" s="2" t="s">
        <v>2171</v>
      </c>
      <c r="D1983" s="2" t="s">
        <v>320</v>
      </c>
      <c r="E1983" s="3" t="s">
        <v>321</v>
      </c>
      <c r="F1983" s="2">
        <v>30</v>
      </c>
      <c r="G1983" s="2" t="s">
        <v>15</v>
      </c>
      <c r="H1983" s="2">
        <f>IF(AND(B1983&gt;=GI_Report!$C$4,B1983&lt;=GI_Report!$E$4),1,0)</f>
        <v>0</v>
      </c>
      <c r="I1983" s="2">
        <f>IF(GI_Report!$C$6="All",1,IF(C1983=GI_Report!$C$6,1,0))</f>
        <v>1</v>
      </c>
      <c r="J1983" s="2">
        <f>IF(GI_Report!$F$6="All",1,IF(E1983=GI_Report!$F$6,1,0))</f>
        <v>1</v>
      </c>
      <c r="K1983" s="2" t="str">
        <f>IF(AND(H1983=1,I1983=1,J1983=1),COUNTIFS($H$2:H1983,1,$I$2:I1983,1,$J$2:J1983,1),"")</f>
        <v/>
      </c>
    </row>
    <row r="1984" spans="1:11" ht="14.5" x14ac:dyDescent="0.35">
      <c r="A1984" s="2" t="s">
        <v>4044</v>
      </c>
      <c r="B1984" s="5">
        <v>46056</v>
      </c>
      <c r="C1984" s="2" t="s">
        <v>1983</v>
      </c>
      <c r="D1984" s="2" t="s">
        <v>361</v>
      </c>
      <c r="E1984" s="3" t="s">
        <v>362</v>
      </c>
      <c r="F1984" s="2">
        <v>5</v>
      </c>
      <c r="G1984" s="2" t="s">
        <v>15</v>
      </c>
      <c r="H1984" s="2">
        <f>IF(AND(B1984&gt;=GI_Report!$C$4,B1984&lt;=GI_Report!$E$4),1,0)</f>
        <v>1</v>
      </c>
      <c r="I1984" s="2">
        <f>IF(GI_Report!$C$6="All",1,IF(C1984=GI_Report!$C$6,1,0))</f>
        <v>1</v>
      </c>
      <c r="J1984" s="2">
        <f>IF(GI_Report!$F$6="All",1,IF(E1984=GI_Report!$F$6,1,0))</f>
        <v>1</v>
      </c>
      <c r="K1984" s="2">
        <f>IF(AND(H1984=1,I1984=1,J1984=1),COUNTIFS($H$2:H1984,1,$I$2:I1984,1,$J$2:J1984,1),"")</f>
        <v>316</v>
      </c>
    </row>
    <row r="1985" spans="1:11" ht="14.5" x14ac:dyDescent="0.35">
      <c r="A1985" s="2" t="s">
        <v>4045</v>
      </c>
      <c r="B1985" s="5">
        <v>46180</v>
      </c>
      <c r="C1985" s="2" t="s">
        <v>2037</v>
      </c>
      <c r="D1985" s="2" t="s">
        <v>429</v>
      </c>
      <c r="E1985" s="3" t="s">
        <v>430</v>
      </c>
      <c r="F1985" s="2">
        <v>5</v>
      </c>
      <c r="G1985" s="2" t="s">
        <v>121</v>
      </c>
      <c r="H1985" s="2">
        <f>IF(AND(B1985&gt;=GI_Report!$C$4,B1985&lt;=GI_Report!$E$4),1,0)</f>
        <v>0</v>
      </c>
      <c r="I1985" s="2">
        <f>IF(GI_Report!$C$6="All",1,IF(C1985=GI_Report!$C$6,1,0))</f>
        <v>1</v>
      </c>
      <c r="J1985" s="2">
        <f>IF(GI_Report!$F$6="All",1,IF(E1985=GI_Report!$F$6,1,0))</f>
        <v>1</v>
      </c>
      <c r="K1985" s="2" t="str">
        <f>IF(AND(H1985=1,I1985=1,J1985=1),COUNTIFS($H$2:H1985,1,$I$2:I1985,1,$J$2:J1985,1),"")</f>
        <v/>
      </c>
    </row>
    <row r="1986" spans="1:11" ht="14.5" x14ac:dyDescent="0.35">
      <c r="A1986" s="2" t="s">
        <v>4046</v>
      </c>
      <c r="B1986" s="5">
        <v>46056</v>
      </c>
      <c r="C1986" s="2" t="s">
        <v>2108</v>
      </c>
      <c r="D1986" s="2" t="s">
        <v>474</v>
      </c>
      <c r="E1986" s="3" t="s">
        <v>475</v>
      </c>
      <c r="F1986" s="2">
        <v>60</v>
      </c>
      <c r="G1986" s="2" t="s">
        <v>121</v>
      </c>
      <c r="H1986" s="2">
        <f>IF(AND(B1986&gt;=GI_Report!$C$4,B1986&lt;=GI_Report!$E$4),1,0)</f>
        <v>1</v>
      </c>
      <c r="I1986" s="2">
        <f>IF(GI_Report!$C$6="All",1,IF(C1986=GI_Report!$C$6,1,0))</f>
        <v>1</v>
      </c>
      <c r="J1986" s="2">
        <f>IF(GI_Report!$F$6="All",1,IF(E1986=GI_Report!$F$6,1,0))</f>
        <v>1</v>
      </c>
      <c r="K1986" s="2">
        <f>IF(AND(H1986=1,I1986=1,J1986=1),COUNTIFS($H$2:H1986,1,$I$2:I1986,1,$J$2:J1986,1),"")</f>
        <v>317</v>
      </c>
    </row>
    <row r="1987" spans="1:11" ht="14.5" x14ac:dyDescent="0.35">
      <c r="A1987" s="2" t="s">
        <v>4047</v>
      </c>
      <c r="B1987" s="5">
        <v>46202</v>
      </c>
      <c r="C1987" s="2" t="s">
        <v>1998</v>
      </c>
      <c r="D1987" s="2" t="s">
        <v>311</v>
      </c>
      <c r="E1987" s="3" t="s">
        <v>312</v>
      </c>
      <c r="F1987" s="2">
        <v>20</v>
      </c>
      <c r="G1987" s="2" t="s">
        <v>15</v>
      </c>
      <c r="H1987" s="2">
        <f>IF(AND(B1987&gt;=GI_Report!$C$4,B1987&lt;=GI_Report!$E$4),1,0)</f>
        <v>0</v>
      </c>
      <c r="I1987" s="2">
        <f>IF(GI_Report!$C$6="All",1,IF(C1987=GI_Report!$C$6,1,0))</f>
        <v>1</v>
      </c>
      <c r="J1987" s="2">
        <f>IF(GI_Report!$F$6="All",1,IF(E1987=GI_Report!$F$6,1,0))</f>
        <v>1</v>
      </c>
      <c r="K1987" s="2" t="str">
        <f>IF(AND(H1987=1,I1987=1,J1987=1),COUNTIFS($H$2:H1987,1,$I$2:I1987,1,$J$2:J1987,1),"")</f>
        <v/>
      </c>
    </row>
    <row r="1988" spans="1:11" ht="14.5" x14ac:dyDescent="0.35">
      <c r="A1988" s="2" t="s">
        <v>4048</v>
      </c>
      <c r="B1988" s="5">
        <v>46129</v>
      </c>
      <c r="C1988" s="2" t="s">
        <v>2260</v>
      </c>
      <c r="D1988" s="2" t="s">
        <v>403</v>
      </c>
      <c r="E1988" s="3" t="s">
        <v>404</v>
      </c>
      <c r="F1988" s="2">
        <v>60</v>
      </c>
      <c r="G1988" s="2" t="s">
        <v>121</v>
      </c>
      <c r="H1988" s="2">
        <f>IF(AND(B1988&gt;=GI_Report!$C$4,B1988&lt;=GI_Report!$E$4),1,0)</f>
        <v>0</v>
      </c>
      <c r="I1988" s="2">
        <f>IF(GI_Report!$C$6="All",1,IF(C1988=GI_Report!$C$6,1,0))</f>
        <v>1</v>
      </c>
      <c r="J1988" s="2">
        <f>IF(GI_Report!$F$6="All",1,IF(E1988=GI_Report!$F$6,1,0))</f>
        <v>1</v>
      </c>
      <c r="K1988" s="2" t="str">
        <f>IF(AND(H1988=1,I1988=1,J1988=1),COUNTIFS($H$2:H1988,1,$I$2:I1988,1,$J$2:J1988,1),"")</f>
        <v/>
      </c>
    </row>
    <row r="1989" spans="1:11" ht="14.5" x14ac:dyDescent="0.35">
      <c r="A1989" s="2" t="s">
        <v>4049</v>
      </c>
      <c r="B1989" s="5">
        <v>46144</v>
      </c>
      <c r="C1989" s="2" t="s">
        <v>2081</v>
      </c>
      <c r="D1989" s="2" t="s">
        <v>136</v>
      </c>
      <c r="E1989" s="3" t="s">
        <v>137</v>
      </c>
      <c r="F1989" s="2">
        <v>48</v>
      </c>
      <c r="G1989" s="2" t="s">
        <v>121</v>
      </c>
      <c r="H1989" s="2">
        <f>IF(AND(B1989&gt;=GI_Report!$C$4,B1989&lt;=GI_Report!$E$4),1,0)</f>
        <v>0</v>
      </c>
      <c r="I1989" s="2">
        <f>IF(GI_Report!$C$6="All",1,IF(C1989=GI_Report!$C$6,1,0))</f>
        <v>1</v>
      </c>
      <c r="J1989" s="2">
        <f>IF(GI_Report!$F$6="All",1,IF(E1989=GI_Report!$F$6,1,0))</f>
        <v>1</v>
      </c>
      <c r="K1989" s="2" t="str">
        <f>IF(AND(H1989=1,I1989=1,J1989=1),COUNTIFS($H$2:H1989,1,$I$2:I1989,1,$J$2:J1989,1),"")</f>
        <v/>
      </c>
    </row>
    <row r="1990" spans="1:11" ht="14.5" x14ac:dyDescent="0.35">
      <c r="A1990" s="2" t="s">
        <v>4050</v>
      </c>
      <c r="B1990" s="5">
        <v>46161</v>
      </c>
      <c r="C1990" s="2" t="s">
        <v>2262</v>
      </c>
      <c r="D1990" s="2" t="s">
        <v>466</v>
      </c>
      <c r="E1990" s="3" t="s">
        <v>467</v>
      </c>
      <c r="F1990" s="2">
        <v>20</v>
      </c>
      <c r="G1990" s="2" t="s">
        <v>121</v>
      </c>
      <c r="H1990" s="2">
        <f>IF(AND(B1990&gt;=GI_Report!$C$4,B1990&lt;=GI_Report!$E$4),1,0)</f>
        <v>0</v>
      </c>
      <c r="I1990" s="2">
        <f>IF(GI_Report!$C$6="All",1,IF(C1990=GI_Report!$C$6,1,0))</f>
        <v>1</v>
      </c>
      <c r="J1990" s="2">
        <f>IF(GI_Report!$F$6="All",1,IF(E1990=GI_Report!$F$6,1,0))</f>
        <v>1</v>
      </c>
      <c r="K1990" s="2" t="str">
        <f>IF(AND(H1990=1,I1990=1,J1990=1),COUNTIFS($H$2:H1990,1,$I$2:I1990,1,$J$2:J1990,1),"")</f>
        <v/>
      </c>
    </row>
    <row r="1991" spans="1:11" ht="14.5" x14ac:dyDescent="0.35">
      <c r="A1991" s="2" t="s">
        <v>4051</v>
      </c>
      <c r="B1991" s="5">
        <v>46194</v>
      </c>
      <c r="C1991" s="2" t="s">
        <v>2143</v>
      </c>
      <c r="D1991" s="2" t="s">
        <v>84</v>
      </c>
      <c r="E1991" s="3" t="s">
        <v>85</v>
      </c>
      <c r="F1991" s="2">
        <v>48</v>
      </c>
      <c r="G1991" s="2" t="s">
        <v>15</v>
      </c>
      <c r="H1991" s="2">
        <f>IF(AND(B1991&gt;=GI_Report!$C$4,B1991&lt;=GI_Report!$E$4),1,0)</f>
        <v>0</v>
      </c>
      <c r="I1991" s="2">
        <f>IF(GI_Report!$C$6="All",1,IF(C1991=GI_Report!$C$6,1,0))</f>
        <v>1</v>
      </c>
      <c r="J1991" s="2">
        <f>IF(GI_Report!$F$6="All",1,IF(E1991=GI_Report!$F$6,1,0))</f>
        <v>1</v>
      </c>
      <c r="K1991" s="2" t="str">
        <f>IF(AND(H1991=1,I1991=1,J1991=1),COUNTIFS($H$2:H1991,1,$I$2:I1991,1,$J$2:J1991,1),"")</f>
        <v/>
      </c>
    </row>
    <row r="1992" spans="1:11" ht="14.5" x14ac:dyDescent="0.35">
      <c r="A1992" s="2" t="s">
        <v>4052</v>
      </c>
      <c r="B1992" s="5">
        <v>46064</v>
      </c>
      <c r="C1992" s="2" t="s">
        <v>2083</v>
      </c>
      <c r="D1992" s="2" t="s">
        <v>399</v>
      </c>
      <c r="E1992" s="3" t="s">
        <v>400</v>
      </c>
      <c r="F1992" s="2">
        <v>36</v>
      </c>
      <c r="G1992" s="2" t="s">
        <v>121</v>
      </c>
      <c r="H1992" s="2">
        <f>IF(AND(B1992&gt;=GI_Report!$C$4,B1992&lt;=GI_Report!$E$4),1,0)</f>
        <v>1</v>
      </c>
      <c r="I1992" s="2">
        <f>IF(GI_Report!$C$6="All",1,IF(C1992=GI_Report!$C$6,1,0))</f>
        <v>1</v>
      </c>
      <c r="J1992" s="2">
        <f>IF(GI_Report!$F$6="All",1,IF(E1992=GI_Report!$F$6,1,0))</f>
        <v>1</v>
      </c>
      <c r="K1992" s="2">
        <f>IF(AND(H1992=1,I1992=1,J1992=1),COUNTIFS($H$2:H1992,1,$I$2:I1992,1,$J$2:J1992,1),"")</f>
        <v>318</v>
      </c>
    </row>
    <row r="1993" spans="1:11" ht="14.5" x14ac:dyDescent="0.35">
      <c r="A1993" s="2" t="s">
        <v>4053</v>
      </c>
      <c r="B1993" s="5">
        <v>46031</v>
      </c>
      <c r="C1993" s="2" t="s">
        <v>2083</v>
      </c>
      <c r="D1993" s="2" t="s">
        <v>391</v>
      </c>
      <c r="E1993" s="3" t="s">
        <v>392</v>
      </c>
      <c r="F1993" s="2">
        <v>24</v>
      </c>
      <c r="G1993" s="2" t="s">
        <v>121</v>
      </c>
      <c r="H1993" s="2">
        <f>IF(AND(B1993&gt;=GI_Report!$C$4,B1993&lt;=GI_Report!$E$4),1,0)</f>
        <v>0</v>
      </c>
      <c r="I1993" s="2">
        <f>IF(GI_Report!$C$6="All",1,IF(C1993=GI_Report!$C$6,1,0))</f>
        <v>1</v>
      </c>
      <c r="J1993" s="2">
        <f>IF(GI_Report!$F$6="All",1,IF(E1993=GI_Report!$F$6,1,0))</f>
        <v>1</v>
      </c>
      <c r="K1993" s="2" t="str">
        <f>IF(AND(H1993=1,I1993=1,J1993=1),COUNTIFS($H$2:H1993,1,$I$2:I1993,1,$J$2:J1993,1),"")</f>
        <v/>
      </c>
    </row>
    <row r="1994" spans="1:11" ht="14.5" x14ac:dyDescent="0.35">
      <c r="A1994" s="2" t="s">
        <v>4054</v>
      </c>
      <c r="B1994" s="5">
        <v>46052</v>
      </c>
      <c r="C1994" s="2" t="s">
        <v>2070</v>
      </c>
      <c r="D1994" s="2" t="s">
        <v>389</v>
      </c>
      <c r="E1994" s="3" t="s">
        <v>390</v>
      </c>
      <c r="F1994" s="2">
        <v>10</v>
      </c>
      <c r="G1994" s="2" t="s">
        <v>121</v>
      </c>
      <c r="H1994" s="2">
        <f>IF(AND(B1994&gt;=GI_Report!$C$4,B1994&lt;=GI_Report!$E$4),1,0)</f>
        <v>0</v>
      </c>
      <c r="I1994" s="2">
        <f>IF(GI_Report!$C$6="All",1,IF(C1994=GI_Report!$C$6,1,0))</f>
        <v>1</v>
      </c>
      <c r="J1994" s="2">
        <f>IF(GI_Report!$F$6="All",1,IF(E1994=GI_Report!$F$6,1,0))</f>
        <v>1</v>
      </c>
      <c r="K1994" s="2" t="str">
        <f>IF(AND(H1994=1,I1994=1,J1994=1),COUNTIFS($H$2:H1994,1,$I$2:I1994,1,$J$2:J1994,1),"")</f>
        <v/>
      </c>
    </row>
    <row r="1995" spans="1:11" ht="14.5" x14ac:dyDescent="0.35">
      <c r="A1995" s="2" t="s">
        <v>4055</v>
      </c>
      <c r="B1995" s="5">
        <v>46105</v>
      </c>
      <c r="C1995" s="2" t="s">
        <v>2083</v>
      </c>
      <c r="D1995" s="2" t="s">
        <v>442</v>
      </c>
      <c r="E1995" s="3" t="s">
        <v>443</v>
      </c>
      <c r="F1995" s="2">
        <v>20</v>
      </c>
      <c r="G1995" s="2" t="s">
        <v>121</v>
      </c>
      <c r="H1995" s="2">
        <f>IF(AND(B1995&gt;=GI_Report!$C$4,B1995&lt;=GI_Report!$E$4),1,0)</f>
        <v>0</v>
      </c>
      <c r="I1995" s="2">
        <f>IF(GI_Report!$C$6="All",1,IF(C1995=GI_Report!$C$6,1,0))</f>
        <v>1</v>
      </c>
      <c r="J1995" s="2">
        <f>IF(GI_Report!$F$6="All",1,IF(E1995=GI_Report!$F$6,1,0))</f>
        <v>1</v>
      </c>
      <c r="K1995" s="2" t="str">
        <f>IF(AND(H1995=1,I1995=1,J1995=1),COUNTIFS($H$2:H1995,1,$I$2:I1995,1,$J$2:J1995,1),"")</f>
        <v/>
      </c>
    </row>
    <row r="1996" spans="1:11" ht="14.5" x14ac:dyDescent="0.35">
      <c r="A1996" s="2" t="s">
        <v>4056</v>
      </c>
      <c r="B1996" s="5">
        <v>46142</v>
      </c>
      <c r="C1996" s="2" t="s">
        <v>2115</v>
      </c>
      <c r="D1996" s="2" t="s">
        <v>383</v>
      </c>
      <c r="E1996" s="3" t="s">
        <v>384</v>
      </c>
      <c r="F1996" s="2">
        <v>10</v>
      </c>
      <c r="G1996" s="2" t="s">
        <v>121</v>
      </c>
      <c r="H1996" s="2">
        <f>IF(AND(B1996&gt;=GI_Report!$C$4,B1996&lt;=GI_Report!$E$4),1,0)</f>
        <v>0</v>
      </c>
      <c r="I1996" s="2">
        <f>IF(GI_Report!$C$6="All",1,IF(C1996=GI_Report!$C$6,1,0))</f>
        <v>1</v>
      </c>
      <c r="J1996" s="2">
        <f>IF(GI_Report!$F$6="All",1,IF(E1996=GI_Report!$F$6,1,0))</f>
        <v>1</v>
      </c>
      <c r="K1996" s="2" t="str">
        <f>IF(AND(H1996=1,I1996=1,J1996=1),COUNTIFS($H$2:H1996,1,$I$2:I1996,1,$J$2:J1996,1),"")</f>
        <v/>
      </c>
    </row>
    <row r="1997" spans="1:11" ht="14.5" x14ac:dyDescent="0.35">
      <c r="A1997" s="2" t="s">
        <v>4057</v>
      </c>
      <c r="B1997" s="5">
        <v>46081</v>
      </c>
      <c r="C1997" s="2" t="s">
        <v>1983</v>
      </c>
      <c r="D1997" s="2" t="s">
        <v>320</v>
      </c>
      <c r="E1997" s="3" t="s">
        <v>321</v>
      </c>
      <c r="F1997" s="2">
        <v>36</v>
      </c>
      <c r="G1997" s="2" t="s">
        <v>15</v>
      </c>
      <c r="H1997" s="2">
        <f>IF(AND(B1997&gt;=GI_Report!$C$4,B1997&lt;=GI_Report!$E$4),1,0)</f>
        <v>1</v>
      </c>
      <c r="I1997" s="2">
        <f>IF(GI_Report!$C$6="All",1,IF(C1997=GI_Report!$C$6,1,0))</f>
        <v>1</v>
      </c>
      <c r="J1997" s="2">
        <f>IF(GI_Report!$F$6="All",1,IF(E1997=GI_Report!$F$6,1,0))</f>
        <v>1</v>
      </c>
      <c r="K1997" s="2">
        <f>IF(AND(H1997=1,I1997=1,J1997=1),COUNTIFS($H$2:H1997,1,$I$2:I1997,1,$J$2:J1997,1),"")</f>
        <v>319</v>
      </c>
    </row>
    <row r="1998" spans="1:11" ht="14.5" x14ac:dyDescent="0.35">
      <c r="A1998" s="2" t="s">
        <v>4058</v>
      </c>
      <c r="B1998" s="5">
        <v>46191</v>
      </c>
      <c r="C1998" s="2" t="s">
        <v>2110</v>
      </c>
      <c r="D1998" s="2" t="s">
        <v>295</v>
      </c>
      <c r="E1998" s="3" t="s">
        <v>296</v>
      </c>
      <c r="F1998" s="2">
        <v>24</v>
      </c>
      <c r="G1998" s="2" t="s">
        <v>262</v>
      </c>
      <c r="H1998" s="2">
        <f>IF(AND(B1998&gt;=GI_Report!$C$4,B1998&lt;=GI_Report!$E$4),1,0)</f>
        <v>0</v>
      </c>
      <c r="I1998" s="2">
        <f>IF(GI_Report!$C$6="All",1,IF(C1998=GI_Report!$C$6,1,0))</f>
        <v>1</v>
      </c>
      <c r="J1998" s="2">
        <f>IF(GI_Report!$F$6="All",1,IF(E1998=GI_Report!$F$6,1,0))</f>
        <v>1</v>
      </c>
      <c r="K1998" s="2" t="str">
        <f>IF(AND(H1998=1,I1998=1,J1998=1),COUNTIFS($H$2:H1998,1,$I$2:I1998,1,$J$2:J1998,1),"")</f>
        <v/>
      </c>
    </row>
    <row r="1999" spans="1:11" ht="14.5" x14ac:dyDescent="0.35">
      <c r="A1999" s="2" t="s">
        <v>4059</v>
      </c>
      <c r="B1999" s="5">
        <v>46085</v>
      </c>
      <c r="C1999" s="2" t="s">
        <v>2058</v>
      </c>
      <c r="D1999" s="2" t="s">
        <v>337</v>
      </c>
      <c r="E1999" s="3" t="s">
        <v>338</v>
      </c>
      <c r="F1999" s="2">
        <v>12</v>
      </c>
      <c r="G1999" s="2" t="s">
        <v>15</v>
      </c>
      <c r="H1999" s="2">
        <f>IF(AND(B1999&gt;=GI_Report!$C$4,B1999&lt;=GI_Report!$E$4),1,0)</f>
        <v>0</v>
      </c>
      <c r="I1999" s="2">
        <f>IF(GI_Report!$C$6="All",1,IF(C1999=GI_Report!$C$6,1,0))</f>
        <v>1</v>
      </c>
      <c r="J1999" s="2">
        <f>IF(GI_Report!$F$6="All",1,IF(E1999=GI_Report!$F$6,1,0))</f>
        <v>1</v>
      </c>
      <c r="K1999" s="2" t="str">
        <f>IF(AND(H1999=1,I1999=1,J1999=1),COUNTIFS($H$2:H1999,1,$I$2:I1999,1,$J$2:J1999,1),"")</f>
        <v/>
      </c>
    </row>
    <row r="2000" spans="1:11" ht="14.5" x14ac:dyDescent="0.35">
      <c r="A2000" s="2" t="s">
        <v>4060</v>
      </c>
      <c r="B2000" s="5">
        <v>46129</v>
      </c>
      <c r="C2000" s="2" t="s">
        <v>2023</v>
      </c>
      <c r="D2000" s="2" t="s">
        <v>311</v>
      </c>
      <c r="E2000" s="3" t="s">
        <v>312</v>
      </c>
      <c r="F2000" s="2">
        <v>12</v>
      </c>
      <c r="G2000" s="2" t="s">
        <v>15</v>
      </c>
      <c r="H2000" s="2">
        <f>IF(AND(B2000&gt;=GI_Report!$C$4,B2000&lt;=GI_Report!$E$4),1,0)</f>
        <v>0</v>
      </c>
      <c r="I2000" s="2">
        <f>IF(GI_Report!$C$6="All",1,IF(C2000=GI_Report!$C$6,1,0))</f>
        <v>1</v>
      </c>
      <c r="J2000" s="2">
        <f>IF(GI_Report!$F$6="All",1,IF(E2000=GI_Report!$F$6,1,0))</f>
        <v>1</v>
      </c>
      <c r="K2000" s="2" t="str">
        <f>IF(AND(H2000=1,I2000=1,J2000=1),COUNTIFS($H$2:H2000,1,$I$2:I2000,1,$J$2:J2000,1),"")</f>
        <v/>
      </c>
    </row>
    <row r="2001" spans="1:11" ht="14.5" x14ac:dyDescent="0.35">
      <c r="A2001" s="2" t="s">
        <v>4061</v>
      </c>
      <c r="B2001" s="5">
        <v>46154</v>
      </c>
      <c r="C2001" s="2" t="s">
        <v>2143</v>
      </c>
      <c r="D2001" s="2" t="s">
        <v>311</v>
      </c>
      <c r="E2001" s="3" t="s">
        <v>312</v>
      </c>
      <c r="F2001" s="2">
        <v>15</v>
      </c>
      <c r="G2001" s="2" t="s">
        <v>15</v>
      </c>
      <c r="H2001" s="2">
        <f>IF(AND(B2001&gt;=GI_Report!$C$4,B2001&lt;=GI_Report!$E$4),1,0)</f>
        <v>0</v>
      </c>
      <c r="I2001" s="2">
        <f>IF(GI_Report!$C$6="All",1,IF(C2001=GI_Report!$C$6,1,0))</f>
        <v>1</v>
      </c>
      <c r="J2001" s="2">
        <f>IF(GI_Report!$F$6="All",1,IF(E2001=GI_Report!$F$6,1,0))</f>
        <v>1</v>
      </c>
      <c r="K2001" s="2" t="str">
        <f>IF(AND(H2001=1,I2001=1,J2001=1),COUNTIFS($H$2:H2001,1,$I$2:I2001,1,$J$2:J2001,1),"")</f>
        <v/>
      </c>
    </row>
    <row r="2002" spans="1:11" ht="14.5" x14ac:dyDescent="0.35">
      <c r="A2002" s="2" t="s">
        <v>4062</v>
      </c>
      <c r="B2002" s="5">
        <v>46038</v>
      </c>
      <c r="C2002" s="2" t="s">
        <v>2112</v>
      </c>
      <c r="D2002" s="2" t="s">
        <v>419</v>
      </c>
      <c r="E2002" s="3" t="s">
        <v>420</v>
      </c>
      <c r="F2002" s="2">
        <v>36</v>
      </c>
      <c r="G2002" s="2" t="s">
        <v>121</v>
      </c>
      <c r="H2002" s="2">
        <f>IF(AND(B2002&gt;=GI_Report!$C$4,B2002&lt;=GI_Report!$E$4),1,0)</f>
        <v>0</v>
      </c>
      <c r="I2002" s="2">
        <f>IF(GI_Report!$C$6="All",1,IF(C2002=GI_Report!$C$6,1,0))</f>
        <v>1</v>
      </c>
      <c r="J2002" s="2">
        <f>IF(GI_Report!$F$6="All",1,IF(E2002=GI_Report!$F$6,1,0))</f>
        <v>1</v>
      </c>
      <c r="K2002" s="2" t="str">
        <f>IF(AND(H2002=1,I2002=1,J2002=1),COUNTIFS($H$2:H2002,1,$I$2:I2002,1,$J$2:J2002,1),"")</f>
        <v/>
      </c>
    </row>
    <row r="2003" spans="1:11" ht="14.5" x14ac:dyDescent="0.35">
      <c r="A2003" s="2" t="s">
        <v>4063</v>
      </c>
      <c r="B2003" s="5">
        <v>46086</v>
      </c>
      <c r="C2003" s="2" t="s">
        <v>2021</v>
      </c>
      <c r="D2003" s="2" t="s">
        <v>421</v>
      </c>
      <c r="E2003" s="3" t="s">
        <v>422</v>
      </c>
      <c r="F2003" s="2">
        <v>24</v>
      </c>
      <c r="G2003" s="2" t="s">
        <v>121</v>
      </c>
      <c r="H2003" s="2">
        <f>IF(AND(B2003&gt;=GI_Report!$C$4,B2003&lt;=GI_Report!$E$4),1,0)</f>
        <v>0</v>
      </c>
      <c r="I2003" s="2">
        <f>IF(GI_Report!$C$6="All",1,IF(C2003=GI_Report!$C$6,1,0))</f>
        <v>1</v>
      </c>
      <c r="J2003" s="2">
        <f>IF(GI_Report!$F$6="All",1,IF(E2003=GI_Report!$F$6,1,0))</f>
        <v>1</v>
      </c>
      <c r="K2003" s="2" t="str">
        <f>IF(AND(H2003=1,I2003=1,J2003=1),COUNTIFS($H$2:H2003,1,$I$2:I2003,1,$J$2:J2003,1),"")</f>
        <v/>
      </c>
    </row>
    <row r="2004" spans="1:11" ht="14.5" x14ac:dyDescent="0.35">
      <c r="A2004" s="2" t="s">
        <v>4064</v>
      </c>
      <c r="B2004" s="5">
        <v>46126</v>
      </c>
      <c r="C2004" s="2" t="s">
        <v>2047</v>
      </c>
      <c r="D2004" s="2" t="s">
        <v>328</v>
      </c>
      <c r="E2004" s="3" t="s">
        <v>329</v>
      </c>
      <c r="F2004" s="2">
        <v>60</v>
      </c>
      <c r="G2004" s="2" t="s">
        <v>15</v>
      </c>
      <c r="H2004" s="2">
        <f>IF(AND(B2004&gt;=GI_Report!$C$4,B2004&lt;=GI_Report!$E$4),1,0)</f>
        <v>0</v>
      </c>
      <c r="I2004" s="2">
        <f>IF(GI_Report!$C$6="All",1,IF(C2004=GI_Report!$C$6,1,0))</f>
        <v>1</v>
      </c>
      <c r="J2004" s="2">
        <f>IF(GI_Report!$F$6="All",1,IF(E2004=GI_Report!$F$6,1,0))</f>
        <v>1</v>
      </c>
      <c r="K2004" s="2" t="str">
        <f>IF(AND(H2004=1,I2004=1,J2004=1),COUNTIFS($H$2:H2004,1,$I$2:I2004,1,$J$2:J2004,1),"")</f>
        <v/>
      </c>
    </row>
    <row r="2005" spans="1:11" ht="14.5" x14ac:dyDescent="0.35">
      <c r="A2005" s="2" t="s">
        <v>4065</v>
      </c>
      <c r="B2005" s="5">
        <v>46051</v>
      </c>
      <c r="C2005" s="2" t="s">
        <v>2000</v>
      </c>
      <c r="D2005" s="2" t="s">
        <v>387</v>
      </c>
      <c r="E2005" s="3" t="s">
        <v>388</v>
      </c>
      <c r="F2005" s="2">
        <v>48</v>
      </c>
      <c r="G2005" s="2" t="s">
        <v>121</v>
      </c>
      <c r="H2005" s="2">
        <f>IF(AND(B2005&gt;=GI_Report!$C$4,B2005&lt;=GI_Report!$E$4),1,0)</f>
        <v>0</v>
      </c>
      <c r="I2005" s="2">
        <f>IF(GI_Report!$C$6="All",1,IF(C2005=GI_Report!$C$6,1,0))</f>
        <v>1</v>
      </c>
      <c r="J2005" s="2">
        <f>IF(GI_Report!$F$6="All",1,IF(E2005=GI_Report!$F$6,1,0))</f>
        <v>1</v>
      </c>
      <c r="K2005" s="2" t="str">
        <f>IF(AND(H2005=1,I2005=1,J2005=1),COUNTIFS($H$2:H2005,1,$I$2:I2005,1,$J$2:J2005,1),"")</f>
        <v/>
      </c>
    </row>
    <row r="2006" spans="1:11" ht="14.5" x14ac:dyDescent="0.35">
      <c r="A2006" s="2" t="s">
        <v>4066</v>
      </c>
      <c r="B2006" s="5">
        <v>46181</v>
      </c>
      <c r="C2006" s="2" t="s">
        <v>2262</v>
      </c>
      <c r="D2006" s="2" t="s">
        <v>113</v>
      </c>
      <c r="E2006" s="3" t="s">
        <v>114</v>
      </c>
      <c r="F2006" s="2">
        <v>30</v>
      </c>
      <c r="G2006" s="2" t="s">
        <v>15</v>
      </c>
      <c r="H2006" s="2">
        <f>IF(AND(B2006&gt;=GI_Report!$C$4,B2006&lt;=GI_Report!$E$4),1,0)</f>
        <v>0</v>
      </c>
      <c r="I2006" s="2">
        <f>IF(GI_Report!$C$6="All",1,IF(C2006=GI_Report!$C$6,1,0))</f>
        <v>1</v>
      </c>
      <c r="J2006" s="2">
        <f>IF(GI_Report!$F$6="All",1,IF(E2006=GI_Report!$F$6,1,0))</f>
        <v>1</v>
      </c>
      <c r="K2006" s="2" t="str">
        <f>IF(AND(H2006=1,I2006=1,J2006=1),COUNTIFS($H$2:H2006,1,$I$2:I2006,1,$J$2:J2006,1),"")</f>
        <v/>
      </c>
    </row>
    <row r="2007" spans="1:11" ht="14.5" x14ac:dyDescent="0.35">
      <c r="A2007" s="2" t="s">
        <v>4067</v>
      </c>
      <c r="B2007" s="5">
        <v>46027</v>
      </c>
      <c r="C2007" s="2" t="s">
        <v>2037</v>
      </c>
      <c r="D2007" s="2" t="s">
        <v>59</v>
      </c>
      <c r="E2007" s="3" t="s">
        <v>60</v>
      </c>
      <c r="F2007" s="2">
        <v>20</v>
      </c>
      <c r="G2007" s="2" t="s">
        <v>15</v>
      </c>
      <c r="H2007" s="2">
        <f>IF(AND(B2007&gt;=GI_Report!$C$4,B2007&lt;=GI_Report!$E$4),1,0)</f>
        <v>0</v>
      </c>
      <c r="I2007" s="2">
        <f>IF(GI_Report!$C$6="All",1,IF(C2007=GI_Report!$C$6,1,0))</f>
        <v>1</v>
      </c>
      <c r="J2007" s="2">
        <f>IF(GI_Report!$F$6="All",1,IF(E2007=GI_Report!$F$6,1,0))</f>
        <v>1</v>
      </c>
      <c r="K2007" s="2" t="str">
        <f>IF(AND(H2007=1,I2007=1,J2007=1),COUNTIFS($H$2:H2007,1,$I$2:I2007,1,$J$2:J2007,1),"")</f>
        <v/>
      </c>
    </row>
    <row r="2008" spans="1:11" ht="14.5" x14ac:dyDescent="0.35">
      <c r="A2008" s="2" t="s">
        <v>4068</v>
      </c>
      <c r="B2008" s="5">
        <v>46171</v>
      </c>
      <c r="C2008" s="2" t="s">
        <v>2040</v>
      </c>
      <c r="D2008" s="2" t="s">
        <v>154</v>
      </c>
      <c r="E2008" s="3" t="s">
        <v>155</v>
      </c>
      <c r="F2008" s="2">
        <v>10</v>
      </c>
      <c r="G2008" s="2" t="s">
        <v>121</v>
      </c>
      <c r="H2008" s="2">
        <f>IF(AND(B2008&gt;=GI_Report!$C$4,B2008&lt;=GI_Report!$E$4),1,0)</f>
        <v>0</v>
      </c>
      <c r="I2008" s="2">
        <f>IF(GI_Report!$C$6="All",1,IF(C2008=GI_Report!$C$6,1,0))</f>
        <v>1</v>
      </c>
      <c r="J2008" s="2">
        <f>IF(GI_Report!$F$6="All",1,IF(E2008=GI_Report!$F$6,1,0))</f>
        <v>1</v>
      </c>
      <c r="K2008" s="2" t="str">
        <f>IF(AND(H2008=1,I2008=1,J2008=1),COUNTIFS($H$2:H2008,1,$I$2:I2008,1,$J$2:J2008,1),"")</f>
        <v/>
      </c>
    </row>
    <row r="2009" spans="1:11" ht="14.5" x14ac:dyDescent="0.35">
      <c r="A2009" s="2" t="s">
        <v>4069</v>
      </c>
      <c r="B2009" s="5">
        <v>46165</v>
      </c>
      <c r="C2009" s="2" t="s">
        <v>2021</v>
      </c>
      <c r="D2009" s="2" t="s">
        <v>82</v>
      </c>
      <c r="E2009" s="3" t="s">
        <v>83</v>
      </c>
      <c r="F2009" s="2">
        <v>24</v>
      </c>
      <c r="G2009" s="2" t="s">
        <v>15</v>
      </c>
      <c r="H2009" s="2">
        <f>IF(AND(B2009&gt;=GI_Report!$C$4,B2009&lt;=GI_Report!$E$4),1,0)</f>
        <v>0</v>
      </c>
      <c r="I2009" s="2">
        <f>IF(GI_Report!$C$6="All",1,IF(C2009=GI_Report!$C$6,1,0))</f>
        <v>1</v>
      </c>
      <c r="J2009" s="2">
        <f>IF(GI_Report!$F$6="All",1,IF(E2009=GI_Report!$F$6,1,0))</f>
        <v>1</v>
      </c>
      <c r="K2009" s="2" t="str">
        <f>IF(AND(H2009=1,I2009=1,J2009=1),COUNTIFS($H$2:H2009,1,$I$2:I2009,1,$J$2:J2009,1),"")</f>
        <v/>
      </c>
    </row>
    <row r="2010" spans="1:11" ht="14.5" x14ac:dyDescent="0.35">
      <c r="A2010" s="2" t="s">
        <v>4070</v>
      </c>
      <c r="B2010" s="5">
        <v>46092</v>
      </c>
      <c r="C2010" s="2" t="s">
        <v>2179</v>
      </c>
      <c r="D2010" s="2" t="s">
        <v>347</v>
      </c>
      <c r="E2010" s="3" t="s">
        <v>348</v>
      </c>
      <c r="F2010" s="2">
        <v>60</v>
      </c>
      <c r="G2010" s="2" t="s">
        <v>15</v>
      </c>
      <c r="H2010" s="2">
        <f>IF(AND(B2010&gt;=GI_Report!$C$4,B2010&lt;=GI_Report!$E$4),1,0)</f>
        <v>0</v>
      </c>
      <c r="I2010" s="2">
        <f>IF(GI_Report!$C$6="All",1,IF(C2010=GI_Report!$C$6,1,0))</f>
        <v>1</v>
      </c>
      <c r="J2010" s="2">
        <f>IF(GI_Report!$F$6="All",1,IF(E2010=GI_Report!$F$6,1,0))</f>
        <v>1</v>
      </c>
      <c r="K2010" s="2" t="str">
        <f>IF(AND(H2010=1,I2010=1,J2010=1),COUNTIFS($H$2:H2010,1,$I$2:I2010,1,$J$2:J2010,1),"")</f>
        <v/>
      </c>
    </row>
    <row r="2011" spans="1:11" ht="14.5" x14ac:dyDescent="0.35">
      <c r="A2011" s="2" t="s">
        <v>4071</v>
      </c>
      <c r="B2011" s="5">
        <v>46189</v>
      </c>
      <c r="C2011" s="2" t="s">
        <v>2040</v>
      </c>
      <c r="D2011" s="2" t="s">
        <v>380</v>
      </c>
      <c r="E2011" s="3" t="s">
        <v>381</v>
      </c>
      <c r="F2011" s="2">
        <v>24</v>
      </c>
      <c r="G2011" s="2" t="s">
        <v>121</v>
      </c>
      <c r="H2011" s="2">
        <f>IF(AND(B2011&gt;=GI_Report!$C$4,B2011&lt;=GI_Report!$E$4),1,0)</f>
        <v>0</v>
      </c>
      <c r="I2011" s="2">
        <f>IF(GI_Report!$C$6="All",1,IF(C2011=GI_Report!$C$6,1,0))</f>
        <v>1</v>
      </c>
      <c r="J2011" s="2">
        <f>IF(GI_Report!$F$6="All",1,IF(E2011=GI_Report!$F$6,1,0))</f>
        <v>1</v>
      </c>
      <c r="K2011" s="2" t="str">
        <f>IF(AND(H2011=1,I2011=1,J2011=1),COUNTIFS($H$2:H2011,1,$I$2:I2011,1,$J$2:J2011,1),"")</f>
        <v/>
      </c>
    </row>
    <row r="2012" spans="1:11" ht="14.5" x14ac:dyDescent="0.35">
      <c r="A2012" s="2" t="s">
        <v>4072</v>
      </c>
      <c r="B2012" s="5">
        <v>46177</v>
      </c>
      <c r="C2012" s="2" t="s">
        <v>2130</v>
      </c>
      <c r="D2012" s="2" t="s">
        <v>175</v>
      </c>
      <c r="E2012" s="3" t="s">
        <v>176</v>
      </c>
      <c r="F2012" s="2">
        <v>24</v>
      </c>
      <c r="G2012" s="2" t="s">
        <v>121</v>
      </c>
      <c r="H2012" s="2">
        <f>IF(AND(B2012&gt;=GI_Report!$C$4,B2012&lt;=GI_Report!$E$4),1,0)</f>
        <v>0</v>
      </c>
      <c r="I2012" s="2">
        <f>IF(GI_Report!$C$6="All",1,IF(C2012=GI_Report!$C$6,1,0))</f>
        <v>1</v>
      </c>
      <c r="J2012" s="2">
        <f>IF(GI_Report!$F$6="All",1,IF(E2012=GI_Report!$F$6,1,0))</f>
        <v>1</v>
      </c>
      <c r="K2012" s="2" t="str">
        <f>IF(AND(H2012=1,I2012=1,J2012=1),COUNTIFS($H$2:H2012,1,$I$2:I2012,1,$J$2:J2012,1),"")</f>
        <v/>
      </c>
    </row>
    <row r="2013" spans="1:11" ht="14.5" x14ac:dyDescent="0.35">
      <c r="A2013" s="2" t="s">
        <v>4073</v>
      </c>
      <c r="B2013" s="5">
        <v>46198</v>
      </c>
      <c r="C2013" s="2" t="s">
        <v>2058</v>
      </c>
      <c r="D2013" s="2" t="s">
        <v>74</v>
      </c>
      <c r="E2013" s="3" t="s">
        <v>75</v>
      </c>
      <c r="F2013" s="2">
        <v>15</v>
      </c>
      <c r="G2013" s="2" t="s">
        <v>15</v>
      </c>
      <c r="H2013" s="2">
        <f>IF(AND(B2013&gt;=GI_Report!$C$4,B2013&lt;=GI_Report!$E$4),1,0)</f>
        <v>0</v>
      </c>
      <c r="I2013" s="2">
        <f>IF(GI_Report!$C$6="All",1,IF(C2013=GI_Report!$C$6,1,0))</f>
        <v>1</v>
      </c>
      <c r="J2013" s="2">
        <f>IF(GI_Report!$F$6="All",1,IF(E2013=GI_Report!$F$6,1,0))</f>
        <v>1</v>
      </c>
      <c r="K2013" s="2" t="str">
        <f>IF(AND(H2013=1,I2013=1,J2013=1),COUNTIFS($H$2:H2013,1,$I$2:I2013,1,$J$2:J2013,1),"")</f>
        <v/>
      </c>
    </row>
    <row r="2014" spans="1:11" ht="14.5" x14ac:dyDescent="0.35">
      <c r="A2014" s="2" t="s">
        <v>4074</v>
      </c>
      <c r="B2014" s="5">
        <v>46038</v>
      </c>
      <c r="C2014" s="2" t="s">
        <v>1985</v>
      </c>
      <c r="D2014" s="2" t="s">
        <v>82</v>
      </c>
      <c r="E2014" s="3" t="s">
        <v>83</v>
      </c>
      <c r="F2014" s="2">
        <v>60</v>
      </c>
      <c r="G2014" s="2" t="s">
        <v>15</v>
      </c>
      <c r="H2014" s="2">
        <f>IF(AND(B2014&gt;=GI_Report!$C$4,B2014&lt;=GI_Report!$E$4),1,0)</f>
        <v>0</v>
      </c>
      <c r="I2014" s="2">
        <f>IF(GI_Report!$C$6="All",1,IF(C2014=GI_Report!$C$6,1,0))</f>
        <v>1</v>
      </c>
      <c r="J2014" s="2">
        <f>IF(GI_Report!$F$6="All",1,IF(E2014=GI_Report!$F$6,1,0))</f>
        <v>1</v>
      </c>
      <c r="K2014" s="2" t="str">
        <f>IF(AND(H2014=1,I2014=1,J2014=1),COUNTIFS($H$2:H2014,1,$I$2:I2014,1,$J$2:J2014,1),"")</f>
        <v/>
      </c>
    </row>
    <row r="2015" spans="1:11" ht="14.5" x14ac:dyDescent="0.35">
      <c r="A2015" s="2" t="s">
        <v>4075</v>
      </c>
      <c r="B2015" s="5">
        <v>46047</v>
      </c>
      <c r="C2015" s="2" t="s">
        <v>2241</v>
      </c>
      <c r="D2015" s="2" t="s">
        <v>415</v>
      </c>
      <c r="E2015" s="3" t="s">
        <v>416</v>
      </c>
      <c r="F2015" s="2">
        <v>36</v>
      </c>
      <c r="G2015" s="2" t="s">
        <v>121</v>
      </c>
      <c r="H2015" s="2">
        <f>IF(AND(B2015&gt;=GI_Report!$C$4,B2015&lt;=GI_Report!$E$4),1,0)</f>
        <v>0</v>
      </c>
      <c r="I2015" s="2">
        <f>IF(GI_Report!$C$6="All",1,IF(C2015=GI_Report!$C$6,1,0))</f>
        <v>1</v>
      </c>
      <c r="J2015" s="2">
        <f>IF(GI_Report!$F$6="All",1,IF(E2015=GI_Report!$F$6,1,0))</f>
        <v>1</v>
      </c>
      <c r="K2015" s="2" t="str">
        <f>IF(AND(H2015=1,I2015=1,J2015=1),COUNTIFS($H$2:H2015,1,$I$2:I2015,1,$J$2:J2015,1),"")</f>
        <v/>
      </c>
    </row>
    <row r="2016" spans="1:11" ht="14.5" x14ac:dyDescent="0.35">
      <c r="A2016" s="2" t="s">
        <v>4076</v>
      </c>
      <c r="B2016" s="5">
        <v>46147</v>
      </c>
      <c r="C2016" s="2" t="s">
        <v>2062</v>
      </c>
      <c r="D2016" s="2" t="s">
        <v>282</v>
      </c>
      <c r="E2016" s="3" t="s">
        <v>283</v>
      </c>
      <c r="F2016" s="2">
        <v>24</v>
      </c>
      <c r="G2016" s="2" t="s">
        <v>262</v>
      </c>
      <c r="H2016" s="2">
        <f>IF(AND(B2016&gt;=GI_Report!$C$4,B2016&lt;=GI_Report!$E$4),1,0)</f>
        <v>0</v>
      </c>
      <c r="I2016" s="2">
        <f>IF(GI_Report!$C$6="All",1,IF(C2016=GI_Report!$C$6,1,0))</f>
        <v>1</v>
      </c>
      <c r="J2016" s="2">
        <f>IF(GI_Report!$F$6="All",1,IF(E2016=GI_Report!$F$6,1,0))</f>
        <v>1</v>
      </c>
      <c r="K2016" s="2" t="str">
        <f>IF(AND(H2016=1,I2016=1,J2016=1),COUNTIFS($H$2:H2016,1,$I$2:I2016,1,$J$2:J2016,1),"")</f>
        <v/>
      </c>
    </row>
    <row r="2017" spans="1:11" ht="14.5" x14ac:dyDescent="0.35">
      <c r="A2017" s="2" t="s">
        <v>4077</v>
      </c>
      <c r="B2017" s="5">
        <v>46166</v>
      </c>
      <c r="C2017" s="2" t="s">
        <v>2110</v>
      </c>
      <c r="D2017" s="2" t="s">
        <v>235</v>
      </c>
      <c r="E2017" s="3" t="s">
        <v>236</v>
      </c>
      <c r="F2017" s="2">
        <v>24</v>
      </c>
      <c r="G2017" s="2" t="s">
        <v>121</v>
      </c>
      <c r="H2017" s="2">
        <f>IF(AND(B2017&gt;=GI_Report!$C$4,B2017&lt;=GI_Report!$E$4),1,0)</f>
        <v>0</v>
      </c>
      <c r="I2017" s="2">
        <f>IF(GI_Report!$C$6="All",1,IF(C2017=GI_Report!$C$6,1,0))</f>
        <v>1</v>
      </c>
      <c r="J2017" s="2">
        <f>IF(GI_Report!$F$6="All",1,IF(E2017=GI_Report!$F$6,1,0))</f>
        <v>1</v>
      </c>
      <c r="K2017" s="2" t="str">
        <f>IF(AND(H2017=1,I2017=1,J2017=1),COUNTIFS($H$2:H2017,1,$I$2:I2017,1,$J$2:J2017,1),"")</f>
        <v/>
      </c>
    </row>
    <row r="2018" spans="1:11" ht="14.5" x14ac:dyDescent="0.35">
      <c r="A2018" s="2" t="s">
        <v>4078</v>
      </c>
      <c r="B2018" s="5">
        <v>46127</v>
      </c>
      <c r="C2018" s="2" t="s">
        <v>2158</v>
      </c>
      <c r="D2018" s="2" t="s">
        <v>282</v>
      </c>
      <c r="E2018" s="3" t="s">
        <v>283</v>
      </c>
      <c r="F2018" s="2">
        <v>24</v>
      </c>
      <c r="G2018" s="2" t="s">
        <v>262</v>
      </c>
      <c r="H2018" s="2">
        <f>IF(AND(B2018&gt;=GI_Report!$C$4,B2018&lt;=GI_Report!$E$4),1,0)</f>
        <v>0</v>
      </c>
      <c r="I2018" s="2">
        <f>IF(GI_Report!$C$6="All",1,IF(C2018=GI_Report!$C$6,1,0))</f>
        <v>1</v>
      </c>
      <c r="J2018" s="2">
        <f>IF(GI_Report!$F$6="All",1,IF(E2018=GI_Report!$F$6,1,0))</f>
        <v>1</v>
      </c>
      <c r="K2018" s="2" t="str">
        <f>IF(AND(H2018=1,I2018=1,J2018=1),COUNTIFS($H$2:H2018,1,$I$2:I2018,1,$J$2:J2018,1),"")</f>
        <v/>
      </c>
    </row>
    <row r="2019" spans="1:11" ht="14.5" x14ac:dyDescent="0.35">
      <c r="A2019" s="2" t="s">
        <v>4079</v>
      </c>
      <c r="B2019" s="5">
        <v>46107</v>
      </c>
      <c r="C2019" s="2" t="s">
        <v>2058</v>
      </c>
      <c r="D2019" s="2" t="s">
        <v>11</v>
      </c>
      <c r="E2019" s="3" t="s">
        <v>12</v>
      </c>
      <c r="F2019" s="2">
        <v>36</v>
      </c>
      <c r="G2019" s="2" t="s">
        <v>15</v>
      </c>
      <c r="H2019" s="2">
        <f>IF(AND(B2019&gt;=GI_Report!$C$4,B2019&lt;=GI_Report!$E$4),1,0)</f>
        <v>0</v>
      </c>
      <c r="I2019" s="2">
        <f>IF(GI_Report!$C$6="All",1,IF(C2019=GI_Report!$C$6,1,0))</f>
        <v>1</v>
      </c>
      <c r="J2019" s="2">
        <f>IF(GI_Report!$F$6="All",1,IF(E2019=GI_Report!$F$6,1,0))</f>
        <v>1</v>
      </c>
      <c r="K2019" s="2" t="str">
        <f>IF(AND(H2019=1,I2019=1,J2019=1),COUNTIFS($H$2:H2019,1,$I$2:I2019,1,$J$2:J2019,1),"")</f>
        <v/>
      </c>
    </row>
    <row r="2020" spans="1:11" ht="14.5" x14ac:dyDescent="0.35">
      <c r="A2020" s="2" t="s">
        <v>4080</v>
      </c>
      <c r="B2020" s="5">
        <v>46200</v>
      </c>
      <c r="C2020" s="2" t="s">
        <v>2051</v>
      </c>
      <c r="D2020" s="2" t="s">
        <v>349</v>
      </c>
      <c r="E2020" s="3" t="s">
        <v>350</v>
      </c>
      <c r="F2020" s="2">
        <v>10</v>
      </c>
      <c r="G2020" s="2" t="s">
        <v>15</v>
      </c>
      <c r="H2020" s="2">
        <f>IF(AND(B2020&gt;=GI_Report!$C$4,B2020&lt;=GI_Report!$E$4),1,0)</f>
        <v>0</v>
      </c>
      <c r="I2020" s="2">
        <f>IF(GI_Report!$C$6="All",1,IF(C2020=GI_Report!$C$6,1,0))</f>
        <v>1</v>
      </c>
      <c r="J2020" s="2">
        <f>IF(GI_Report!$F$6="All",1,IF(E2020=GI_Report!$F$6,1,0))</f>
        <v>1</v>
      </c>
      <c r="K2020" s="2" t="str">
        <f>IF(AND(H2020=1,I2020=1,J2020=1),COUNTIFS($H$2:H2020,1,$I$2:I2020,1,$J$2:J2020,1),"")</f>
        <v/>
      </c>
    </row>
    <row r="2021" spans="1:11" ht="14.5" x14ac:dyDescent="0.35">
      <c r="A2021" s="2" t="s">
        <v>4081</v>
      </c>
      <c r="B2021" s="5">
        <v>46164</v>
      </c>
      <c r="C2021" s="2" t="s">
        <v>2025</v>
      </c>
      <c r="D2021" s="2" t="s">
        <v>387</v>
      </c>
      <c r="E2021" s="3" t="s">
        <v>388</v>
      </c>
      <c r="F2021" s="2">
        <v>24</v>
      </c>
      <c r="G2021" s="2" t="s">
        <v>121</v>
      </c>
      <c r="H2021" s="2">
        <f>IF(AND(B2021&gt;=GI_Report!$C$4,B2021&lt;=GI_Report!$E$4),1,0)</f>
        <v>0</v>
      </c>
      <c r="I2021" s="2">
        <f>IF(GI_Report!$C$6="All",1,IF(C2021=GI_Report!$C$6,1,0))</f>
        <v>1</v>
      </c>
      <c r="J2021" s="2">
        <f>IF(GI_Report!$F$6="All",1,IF(E2021=GI_Report!$F$6,1,0))</f>
        <v>1</v>
      </c>
      <c r="K2021" s="2" t="str">
        <f>IF(AND(H2021=1,I2021=1,J2021=1),COUNTIFS($H$2:H2021,1,$I$2:I2021,1,$J$2:J2021,1),"")</f>
        <v/>
      </c>
    </row>
    <row r="2022" spans="1:11" ht="14.5" x14ac:dyDescent="0.35">
      <c r="A2022" s="2" t="s">
        <v>4082</v>
      </c>
      <c r="B2022" s="5">
        <v>46126</v>
      </c>
      <c r="C2022" s="2" t="s">
        <v>2000</v>
      </c>
      <c r="D2022" s="2" t="s">
        <v>115</v>
      </c>
      <c r="E2022" s="3" t="s">
        <v>116</v>
      </c>
      <c r="F2022" s="2">
        <v>20</v>
      </c>
      <c r="G2022" s="2" t="s">
        <v>15</v>
      </c>
      <c r="H2022" s="2">
        <f>IF(AND(B2022&gt;=GI_Report!$C$4,B2022&lt;=GI_Report!$E$4),1,0)</f>
        <v>0</v>
      </c>
      <c r="I2022" s="2">
        <f>IF(GI_Report!$C$6="All",1,IF(C2022=GI_Report!$C$6,1,0))</f>
        <v>1</v>
      </c>
      <c r="J2022" s="2">
        <f>IF(GI_Report!$F$6="All",1,IF(E2022=GI_Report!$F$6,1,0))</f>
        <v>1</v>
      </c>
      <c r="K2022" s="2" t="str">
        <f>IF(AND(H2022=1,I2022=1,J2022=1),COUNTIFS($H$2:H2022,1,$I$2:I2022,1,$J$2:J2022,1),"")</f>
        <v/>
      </c>
    </row>
    <row r="2023" spans="1:11" ht="14.5" x14ac:dyDescent="0.35">
      <c r="A2023" s="2" t="s">
        <v>4083</v>
      </c>
      <c r="B2023" s="5">
        <v>46061</v>
      </c>
      <c r="C2023" s="2" t="s">
        <v>2053</v>
      </c>
      <c r="D2023" s="2" t="s">
        <v>175</v>
      </c>
      <c r="E2023" s="3" t="s">
        <v>176</v>
      </c>
      <c r="F2023" s="2">
        <v>10</v>
      </c>
      <c r="G2023" s="2" t="s">
        <v>121</v>
      </c>
      <c r="H2023" s="2">
        <f>IF(AND(B2023&gt;=GI_Report!$C$4,B2023&lt;=GI_Report!$E$4),1,0)</f>
        <v>1</v>
      </c>
      <c r="I2023" s="2">
        <f>IF(GI_Report!$C$6="All",1,IF(C2023=GI_Report!$C$6,1,0))</f>
        <v>1</v>
      </c>
      <c r="J2023" s="2">
        <f>IF(GI_Report!$F$6="All",1,IF(E2023=GI_Report!$F$6,1,0))</f>
        <v>1</v>
      </c>
      <c r="K2023" s="2">
        <f>IF(AND(H2023=1,I2023=1,J2023=1),COUNTIFS($H$2:H2023,1,$I$2:I2023,1,$J$2:J2023,1),"")</f>
        <v>320</v>
      </c>
    </row>
    <row r="2024" spans="1:11" ht="14.5" x14ac:dyDescent="0.35">
      <c r="A2024" s="2" t="s">
        <v>4084</v>
      </c>
      <c r="B2024" s="5">
        <v>46072</v>
      </c>
      <c r="C2024" s="2" t="s">
        <v>2075</v>
      </c>
      <c r="D2024" s="2" t="s">
        <v>157</v>
      </c>
      <c r="E2024" s="3" t="s">
        <v>158</v>
      </c>
      <c r="F2024" s="2">
        <v>20</v>
      </c>
      <c r="G2024" s="2" t="s">
        <v>121</v>
      </c>
      <c r="H2024" s="2">
        <f>IF(AND(B2024&gt;=GI_Report!$C$4,B2024&lt;=GI_Report!$E$4),1,0)</f>
        <v>1</v>
      </c>
      <c r="I2024" s="2">
        <f>IF(GI_Report!$C$6="All",1,IF(C2024=GI_Report!$C$6,1,0))</f>
        <v>1</v>
      </c>
      <c r="J2024" s="2">
        <f>IF(GI_Report!$F$6="All",1,IF(E2024=GI_Report!$F$6,1,0))</f>
        <v>1</v>
      </c>
      <c r="K2024" s="2">
        <f>IF(AND(H2024=1,I2024=1,J2024=1),COUNTIFS($H$2:H2024,1,$I$2:I2024,1,$J$2:J2024,1),"")</f>
        <v>321</v>
      </c>
    </row>
    <row r="2025" spans="1:11" ht="14.5" x14ac:dyDescent="0.35">
      <c r="A2025" s="2" t="s">
        <v>4085</v>
      </c>
      <c r="B2025" s="5">
        <v>46059</v>
      </c>
      <c r="C2025" s="2" t="s">
        <v>1983</v>
      </c>
      <c r="D2025" s="2" t="s">
        <v>157</v>
      </c>
      <c r="E2025" s="3" t="s">
        <v>158</v>
      </c>
      <c r="F2025" s="2">
        <v>5</v>
      </c>
      <c r="G2025" s="2" t="s">
        <v>121</v>
      </c>
      <c r="H2025" s="2">
        <f>IF(AND(B2025&gt;=GI_Report!$C$4,B2025&lt;=GI_Report!$E$4),1,0)</f>
        <v>1</v>
      </c>
      <c r="I2025" s="2">
        <f>IF(GI_Report!$C$6="All",1,IF(C2025=GI_Report!$C$6,1,0))</f>
        <v>1</v>
      </c>
      <c r="J2025" s="2">
        <f>IF(GI_Report!$F$6="All",1,IF(E2025=GI_Report!$F$6,1,0))</f>
        <v>1</v>
      </c>
      <c r="K2025" s="2">
        <f>IF(AND(H2025=1,I2025=1,J2025=1),COUNTIFS($H$2:H2025,1,$I$2:I2025,1,$J$2:J2025,1),"")</f>
        <v>322</v>
      </c>
    </row>
    <row r="2026" spans="1:11" ht="14.5" x14ac:dyDescent="0.35">
      <c r="A2026" s="2" t="s">
        <v>4086</v>
      </c>
      <c r="B2026" s="5">
        <v>46042</v>
      </c>
      <c r="C2026" s="2" t="s">
        <v>2094</v>
      </c>
      <c r="D2026" s="2" t="s">
        <v>36</v>
      </c>
      <c r="E2026" s="3" t="s">
        <v>37</v>
      </c>
      <c r="F2026" s="2">
        <v>5</v>
      </c>
      <c r="G2026" s="2" t="s">
        <v>15</v>
      </c>
      <c r="H2026" s="2">
        <f>IF(AND(B2026&gt;=GI_Report!$C$4,B2026&lt;=GI_Report!$E$4),1,0)</f>
        <v>0</v>
      </c>
      <c r="I2026" s="2">
        <f>IF(GI_Report!$C$6="All",1,IF(C2026=GI_Report!$C$6,1,0))</f>
        <v>1</v>
      </c>
      <c r="J2026" s="2">
        <f>IF(GI_Report!$F$6="All",1,IF(E2026=GI_Report!$F$6,1,0))</f>
        <v>1</v>
      </c>
      <c r="K2026" s="2" t="str">
        <f>IF(AND(H2026=1,I2026=1,J2026=1),COUNTIFS($H$2:H2026,1,$I$2:I2026,1,$J$2:J2026,1),"")</f>
        <v/>
      </c>
    </row>
    <row r="2027" spans="1:11" ht="14.5" x14ac:dyDescent="0.35">
      <c r="A2027" s="2" t="s">
        <v>4087</v>
      </c>
      <c r="B2027" s="5">
        <v>46070</v>
      </c>
      <c r="C2027" s="2" t="s">
        <v>2141</v>
      </c>
      <c r="D2027" s="2" t="s">
        <v>431</v>
      </c>
      <c r="E2027" s="3" t="s">
        <v>432</v>
      </c>
      <c r="F2027" s="2">
        <v>48</v>
      </c>
      <c r="G2027" s="2" t="s">
        <v>121</v>
      </c>
      <c r="H2027" s="2">
        <f>IF(AND(B2027&gt;=GI_Report!$C$4,B2027&lt;=GI_Report!$E$4),1,0)</f>
        <v>1</v>
      </c>
      <c r="I2027" s="2">
        <f>IF(GI_Report!$C$6="All",1,IF(C2027=GI_Report!$C$6,1,0))</f>
        <v>1</v>
      </c>
      <c r="J2027" s="2">
        <f>IF(GI_Report!$F$6="All",1,IF(E2027=GI_Report!$F$6,1,0))</f>
        <v>1</v>
      </c>
      <c r="K2027" s="2">
        <f>IF(AND(H2027=1,I2027=1,J2027=1),COUNTIFS($H$2:H2027,1,$I$2:I2027,1,$J$2:J2027,1),"")</f>
        <v>323</v>
      </c>
    </row>
    <row r="2028" spans="1:11" ht="14.5" x14ac:dyDescent="0.35">
      <c r="A2028" s="2" t="s">
        <v>4088</v>
      </c>
      <c r="B2028" s="5">
        <v>46039</v>
      </c>
      <c r="C2028" s="2" t="s">
        <v>2005</v>
      </c>
      <c r="D2028" s="2" t="s">
        <v>403</v>
      </c>
      <c r="E2028" s="3" t="s">
        <v>404</v>
      </c>
      <c r="F2028" s="2">
        <v>12</v>
      </c>
      <c r="G2028" s="2" t="s">
        <v>121</v>
      </c>
      <c r="H2028" s="2">
        <f>IF(AND(B2028&gt;=GI_Report!$C$4,B2028&lt;=GI_Report!$E$4),1,0)</f>
        <v>0</v>
      </c>
      <c r="I2028" s="2">
        <f>IF(GI_Report!$C$6="All",1,IF(C2028=GI_Report!$C$6,1,0))</f>
        <v>1</v>
      </c>
      <c r="J2028" s="2">
        <f>IF(GI_Report!$F$6="All",1,IF(E2028=GI_Report!$F$6,1,0))</f>
        <v>1</v>
      </c>
      <c r="K2028" s="2" t="str">
        <f>IF(AND(H2028=1,I2028=1,J2028=1),COUNTIFS($H$2:H2028,1,$I$2:I2028,1,$J$2:J2028,1),"")</f>
        <v/>
      </c>
    </row>
    <row r="2029" spans="1:11" ht="14.5" x14ac:dyDescent="0.35">
      <c r="A2029" s="2" t="s">
        <v>4089</v>
      </c>
      <c r="B2029" s="5">
        <v>46090</v>
      </c>
      <c r="C2029" s="2" t="s">
        <v>1989</v>
      </c>
      <c r="D2029" s="2" t="s">
        <v>474</v>
      </c>
      <c r="E2029" s="3" t="s">
        <v>475</v>
      </c>
      <c r="F2029" s="2">
        <v>60</v>
      </c>
      <c r="G2029" s="2" t="s">
        <v>121</v>
      </c>
      <c r="H2029" s="2">
        <f>IF(AND(B2029&gt;=GI_Report!$C$4,B2029&lt;=GI_Report!$E$4),1,0)</f>
        <v>0</v>
      </c>
      <c r="I2029" s="2">
        <f>IF(GI_Report!$C$6="All",1,IF(C2029=GI_Report!$C$6,1,0))</f>
        <v>1</v>
      </c>
      <c r="J2029" s="2">
        <f>IF(GI_Report!$F$6="All",1,IF(E2029=GI_Report!$F$6,1,0))</f>
        <v>1</v>
      </c>
      <c r="K2029" s="2" t="str">
        <f>IF(AND(H2029=1,I2029=1,J2029=1),COUNTIFS($H$2:H2029,1,$I$2:I2029,1,$J$2:J2029,1),"")</f>
        <v/>
      </c>
    </row>
    <row r="2030" spans="1:11" ht="14.5" x14ac:dyDescent="0.35">
      <c r="A2030" s="2" t="s">
        <v>4090</v>
      </c>
      <c r="B2030" s="5">
        <v>46051</v>
      </c>
      <c r="C2030" s="2" t="s">
        <v>2062</v>
      </c>
      <c r="D2030" s="2" t="s">
        <v>318</v>
      </c>
      <c r="E2030" s="3" t="s">
        <v>319</v>
      </c>
      <c r="F2030" s="2">
        <v>48</v>
      </c>
      <c r="G2030" s="2" t="s">
        <v>15</v>
      </c>
      <c r="H2030" s="2">
        <f>IF(AND(B2030&gt;=GI_Report!$C$4,B2030&lt;=GI_Report!$E$4),1,0)</f>
        <v>0</v>
      </c>
      <c r="I2030" s="2">
        <f>IF(GI_Report!$C$6="All",1,IF(C2030=GI_Report!$C$6,1,0))</f>
        <v>1</v>
      </c>
      <c r="J2030" s="2">
        <f>IF(GI_Report!$F$6="All",1,IF(E2030=GI_Report!$F$6,1,0))</f>
        <v>1</v>
      </c>
      <c r="K2030" s="2" t="str">
        <f>IF(AND(H2030=1,I2030=1,J2030=1),COUNTIFS($H$2:H2030,1,$I$2:I2030,1,$J$2:J2030,1),"")</f>
        <v/>
      </c>
    </row>
    <row r="2031" spans="1:11" ht="14.5" x14ac:dyDescent="0.35">
      <c r="A2031" s="2" t="s">
        <v>4091</v>
      </c>
      <c r="B2031" s="5">
        <v>46078</v>
      </c>
      <c r="C2031" s="2" t="s">
        <v>2060</v>
      </c>
      <c r="D2031" s="2" t="s">
        <v>472</v>
      </c>
      <c r="E2031" s="3" t="s">
        <v>473</v>
      </c>
      <c r="F2031" s="2">
        <v>36</v>
      </c>
      <c r="G2031" s="2" t="s">
        <v>121</v>
      </c>
      <c r="H2031" s="2">
        <f>IF(AND(B2031&gt;=GI_Report!$C$4,B2031&lt;=GI_Report!$E$4),1,0)</f>
        <v>1</v>
      </c>
      <c r="I2031" s="2">
        <f>IF(GI_Report!$C$6="All",1,IF(C2031=GI_Report!$C$6,1,0))</f>
        <v>1</v>
      </c>
      <c r="J2031" s="2">
        <f>IF(GI_Report!$F$6="All",1,IF(E2031=GI_Report!$F$6,1,0))</f>
        <v>1</v>
      </c>
      <c r="K2031" s="2">
        <f>IF(AND(H2031=1,I2031=1,J2031=1),COUNTIFS($H$2:H2031,1,$I$2:I2031,1,$J$2:J2031,1),"")</f>
        <v>324</v>
      </c>
    </row>
    <row r="2032" spans="1:11" ht="14.5" x14ac:dyDescent="0.35">
      <c r="A2032" s="2" t="s">
        <v>4092</v>
      </c>
      <c r="B2032" s="5">
        <v>46126</v>
      </c>
      <c r="C2032" s="2" t="s">
        <v>2075</v>
      </c>
      <c r="D2032" s="2" t="s">
        <v>157</v>
      </c>
      <c r="E2032" s="3" t="s">
        <v>158</v>
      </c>
      <c r="F2032" s="2">
        <v>20</v>
      </c>
      <c r="G2032" s="2" t="s">
        <v>121</v>
      </c>
      <c r="H2032" s="2">
        <f>IF(AND(B2032&gt;=GI_Report!$C$4,B2032&lt;=GI_Report!$E$4),1,0)</f>
        <v>0</v>
      </c>
      <c r="I2032" s="2">
        <f>IF(GI_Report!$C$6="All",1,IF(C2032=GI_Report!$C$6,1,0))</f>
        <v>1</v>
      </c>
      <c r="J2032" s="2">
        <f>IF(GI_Report!$F$6="All",1,IF(E2032=GI_Report!$F$6,1,0))</f>
        <v>1</v>
      </c>
      <c r="K2032" s="2" t="str">
        <f>IF(AND(H2032=1,I2032=1,J2032=1),COUNTIFS($H$2:H2032,1,$I$2:I2032,1,$J$2:J2032,1),"")</f>
        <v/>
      </c>
    </row>
    <row r="2033" spans="1:11" ht="14.5" x14ac:dyDescent="0.35">
      <c r="A2033" s="2" t="s">
        <v>4093</v>
      </c>
      <c r="B2033" s="5">
        <v>46117</v>
      </c>
      <c r="C2033" s="2" t="s">
        <v>2324</v>
      </c>
      <c r="D2033" s="2" t="s">
        <v>139</v>
      </c>
      <c r="E2033" s="3" t="s">
        <v>140</v>
      </c>
      <c r="F2033" s="2">
        <v>60</v>
      </c>
      <c r="G2033" s="2" t="s">
        <v>121</v>
      </c>
      <c r="H2033" s="2">
        <f>IF(AND(B2033&gt;=GI_Report!$C$4,B2033&lt;=GI_Report!$E$4),1,0)</f>
        <v>0</v>
      </c>
      <c r="I2033" s="2">
        <f>IF(GI_Report!$C$6="All",1,IF(C2033=GI_Report!$C$6,1,0))</f>
        <v>1</v>
      </c>
      <c r="J2033" s="2">
        <f>IF(GI_Report!$F$6="All",1,IF(E2033=GI_Report!$F$6,1,0))</f>
        <v>1</v>
      </c>
      <c r="K2033" s="2" t="str">
        <f>IF(AND(H2033=1,I2033=1,J2033=1),COUNTIFS($H$2:H2033,1,$I$2:I2033,1,$J$2:J2033,1),"")</f>
        <v/>
      </c>
    </row>
    <row r="2034" spans="1:11" ht="14.5" x14ac:dyDescent="0.35">
      <c r="A2034" s="2" t="s">
        <v>4094</v>
      </c>
      <c r="B2034" s="5">
        <v>46091</v>
      </c>
      <c r="C2034" s="2" t="s">
        <v>2182</v>
      </c>
      <c r="D2034" s="2" t="s">
        <v>182</v>
      </c>
      <c r="E2034" s="3" t="s">
        <v>183</v>
      </c>
      <c r="F2034" s="2">
        <v>5</v>
      </c>
      <c r="G2034" s="2" t="s">
        <v>121</v>
      </c>
      <c r="H2034" s="2">
        <f>IF(AND(B2034&gt;=GI_Report!$C$4,B2034&lt;=GI_Report!$E$4),1,0)</f>
        <v>0</v>
      </c>
      <c r="I2034" s="2">
        <f>IF(GI_Report!$C$6="All",1,IF(C2034=GI_Report!$C$6,1,0))</f>
        <v>1</v>
      </c>
      <c r="J2034" s="2">
        <f>IF(GI_Report!$F$6="All",1,IF(E2034=GI_Report!$F$6,1,0))</f>
        <v>1</v>
      </c>
      <c r="K2034" s="2" t="str">
        <f>IF(AND(H2034=1,I2034=1,J2034=1),COUNTIFS($H$2:H2034,1,$I$2:I2034,1,$J$2:J2034,1),"")</f>
        <v/>
      </c>
    </row>
    <row r="2035" spans="1:11" ht="14.5" x14ac:dyDescent="0.35">
      <c r="A2035" s="2" t="s">
        <v>4095</v>
      </c>
      <c r="B2035" s="5">
        <v>46155</v>
      </c>
      <c r="C2035" s="2" t="s">
        <v>2035</v>
      </c>
      <c r="D2035" s="2" t="s">
        <v>263</v>
      </c>
      <c r="E2035" s="3" t="s">
        <v>264</v>
      </c>
      <c r="F2035" s="2">
        <v>60</v>
      </c>
      <c r="G2035" s="2" t="s">
        <v>262</v>
      </c>
      <c r="H2035" s="2">
        <f>IF(AND(B2035&gt;=GI_Report!$C$4,B2035&lt;=GI_Report!$E$4),1,0)</f>
        <v>0</v>
      </c>
      <c r="I2035" s="2">
        <f>IF(GI_Report!$C$6="All",1,IF(C2035=GI_Report!$C$6,1,0))</f>
        <v>1</v>
      </c>
      <c r="J2035" s="2">
        <f>IF(GI_Report!$F$6="All",1,IF(E2035=GI_Report!$F$6,1,0))</f>
        <v>1</v>
      </c>
      <c r="K2035" s="2" t="str">
        <f>IF(AND(H2035=1,I2035=1,J2035=1),COUNTIFS($H$2:H2035,1,$I$2:I2035,1,$J$2:J2035,1),"")</f>
        <v/>
      </c>
    </row>
    <row r="2036" spans="1:11" ht="14.5" x14ac:dyDescent="0.35">
      <c r="A2036" s="2" t="s">
        <v>4096</v>
      </c>
      <c r="B2036" s="5">
        <v>46098</v>
      </c>
      <c r="C2036" s="2" t="s">
        <v>2281</v>
      </c>
      <c r="D2036" s="2" t="s">
        <v>190</v>
      </c>
      <c r="E2036" s="3" t="s">
        <v>191</v>
      </c>
      <c r="F2036" s="2">
        <v>20</v>
      </c>
      <c r="G2036" s="2" t="s">
        <v>121</v>
      </c>
      <c r="H2036" s="2">
        <f>IF(AND(B2036&gt;=GI_Report!$C$4,B2036&lt;=GI_Report!$E$4),1,0)</f>
        <v>0</v>
      </c>
      <c r="I2036" s="2">
        <f>IF(GI_Report!$C$6="All",1,IF(C2036=GI_Report!$C$6,1,0))</f>
        <v>1</v>
      </c>
      <c r="J2036" s="2">
        <f>IF(GI_Report!$F$6="All",1,IF(E2036=GI_Report!$F$6,1,0))</f>
        <v>1</v>
      </c>
      <c r="K2036" s="2" t="str">
        <f>IF(AND(H2036=1,I2036=1,J2036=1),COUNTIFS($H$2:H2036,1,$I$2:I2036,1,$J$2:J2036,1),"")</f>
        <v/>
      </c>
    </row>
    <row r="2037" spans="1:11" ht="14.5" x14ac:dyDescent="0.35">
      <c r="A2037" s="2" t="s">
        <v>4097</v>
      </c>
      <c r="B2037" s="5">
        <v>46029</v>
      </c>
      <c r="C2037" s="2" t="s">
        <v>2324</v>
      </c>
      <c r="D2037" s="2" t="s">
        <v>108</v>
      </c>
      <c r="E2037" s="3" t="s">
        <v>109</v>
      </c>
      <c r="F2037" s="2">
        <v>60</v>
      </c>
      <c r="G2037" s="2" t="s">
        <v>15</v>
      </c>
      <c r="H2037" s="2">
        <f>IF(AND(B2037&gt;=GI_Report!$C$4,B2037&lt;=GI_Report!$E$4),1,0)</f>
        <v>0</v>
      </c>
      <c r="I2037" s="2">
        <f>IF(GI_Report!$C$6="All",1,IF(C2037=GI_Report!$C$6,1,0))</f>
        <v>1</v>
      </c>
      <c r="J2037" s="2">
        <f>IF(GI_Report!$F$6="All",1,IF(E2037=GI_Report!$F$6,1,0))</f>
        <v>1</v>
      </c>
      <c r="K2037" s="2" t="str">
        <f>IF(AND(H2037=1,I2037=1,J2037=1),COUNTIFS($H$2:H2037,1,$I$2:I2037,1,$J$2:J2037,1),"")</f>
        <v/>
      </c>
    </row>
    <row r="2038" spans="1:11" ht="14.5" x14ac:dyDescent="0.35">
      <c r="A2038" s="2" t="s">
        <v>4098</v>
      </c>
      <c r="B2038" s="5">
        <v>46186</v>
      </c>
      <c r="C2038" s="2" t="s">
        <v>2529</v>
      </c>
      <c r="D2038" s="2" t="s">
        <v>274</v>
      </c>
      <c r="E2038" s="3" t="s">
        <v>275</v>
      </c>
      <c r="F2038" s="2">
        <v>30</v>
      </c>
      <c r="G2038" s="2" t="s">
        <v>262</v>
      </c>
      <c r="H2038" s="2">
        <f>IF(AND(B2038&gt;=GI_Report!$C$4,B2038&lt;=GI_Report!$E$4),1,0)</f>
        <v>0</v>
      </c>
      <c r="I2038" s="2">
        <f>IF(GI_Report!$C$6="All",1,IF(C2038=GI_Report!$C$6,1,0))</f>
        <v>1</v>
      </c>
      <c r="J2038" s="2">
        <f>IF(GI_Report!$F$6="All",1,IF(E2038=GI_Report!$F$6,1,0))</f>
        <v>1</v>
      </c>
      <c r="K2038" s="2" t="str">
        <f>IF(AND(H2038=1,I2038=1,J2038=1),COUNTIFS($H$2:H2038,1,$I$2:I2038,1,$J$2:J2038,1),"")</f>
        <v/>
      </c>
    </row>
    <row r="2039" spans="1:11" ht="14.5" x14ac:dyDescent="0.35">
      <c r="A2039" s="2" t="s">
        <v>4099</v>
      </c>
      <c r="B2039" s="5">
        <v>46119</v>
      </c>
      <c r="C2039" s="2" t="s">
        <v>2262</v>
      </c>
      <c r="D2039" s="2" t="s">
        <v>417</v>
      </c>
      <c r="E2039" s="3" t="s">
        <v>418</v>
      </c>
      <c r="F2039" s="2">
        <v>60</v>
      </c>
      <c r="G2039" s="2" t="s">
        <v>121</v>
      </c>
      <c r="H2039" s="2">
        <f>IF(AND(B2039&gt;=GI_Report!$C$4,B2039&lt;=GI_Report!$E$4),1,0)</f>
        <v>0</v>
      </c>
      <c r="I2039" s="2">
        <f>IF(GI_Report!$C$6="All",1,IF(C2039=GI_Report!$C$6,1,0))</f>
        <v>1</v>
      </c>
      <c r="J2039" s="2">
        <f>IF(GI_Report!$F$6="All",1,IF(E2039=GI_Report!$F$6,1,0))</f>
        <v>1</v>
      </c>
      <c r="K2039" s="2" t="str">
        <f>IF(AND(H2039=1,I2039=1,J2039=1),COUNTIFS($H$2:H2039,1,$I$2:I2039,1,$J$2:J2039,1),"")</f>
        <v/>
      </c>
    </row>
    <row r="2040" spans="1:11" ht="14.5" x14ac:dyDescent="0.35">
      <c r="A2040" s="2" t="s">
        <v>4100</v>
      </c>
      <c r="B2040" s="5">
        <v>46160</v>
      </c>
      <c r="C2040" s="2" t="s">
        <v>2037</v>
      </c>
      <c r="D2040" s="2" t="s">
        <v>316</v>
      </c>
      <c r="E2040" s="3" t="s">
        <v>317</v>
      </c>
      <c r="F2040" s="2">
        <v>20</v>
      </c>
      <c r="G2040" s="2" t="s">
        <v>15</v>
      </c>
      <c r="H2040" s="2">
        <f>IF(AND(B2040&gt;=GI_Report!$C$4,B2040&lt;=GI_Report!$E$4),1,0)</f>
        <v>0</v>
      </c>
      <c r="I2040" s="2">
        <f>IF(GI_Report!$C$6="All",1,IF(C2040=GI_Report!$C$6,1,0))</f>
        <v>1</v>
      </c>
      <c r="J2040" s="2">
        <f>IF(GI_Report!$F$6="All",1,IF(E2040=GI_Report!$F$6,1,0))</f>
        <v>1</v>
      </c>
      <c r="K2040" s="2" t="str">
        <f>IF(AND(H2040=1,I2040=1,J2040=1),COUNTIFS($H$2:H2040,1,$I$2:I2040,1,$J$2:J2040,1),"")</f>
        <v/>
      </c>
    </row>
    <row r="2041" spans="1:11" ht="14.5" x14ac:dyDescent="0.35">
      <c r="A2041" s="2" t="s">
        <v>4101</v>
      </c>
      <c r="B2041" s="5">
        <v>46136</v>
      </c>
      <c r="C2041" s="2" t="s">
        <v>2097</v>
      </c>
      <c r="D2041" s="2" t="s">
        <v>393</v>
      </c>
      <c r="E2041" s="3" t="s">
        <v>394</v>
      </c>
      <c r="F2041" s="2">
        <v>36</v>
      </c>
      <c r="G2041" s="2" t="s">
        <v>121</v>
      </c>
      <c r="H2041" s="2">
        <f>IF(AND(B2041&gt;=GI_Report!$C$4,B2041&lt;=GI_Report!$E$4),1,0)</f>
        <v>0</v>
      </c>
      <c r="I2041" s="2">
        <f>IF(GI_Report!$C$6="All",1,IF(C2041=GI_Report!$C$6,1,0))</f>
        <v>1</v>
      </c>
      <c r="J2041" s="2">
        <f>IF(GI_Report!$F$6="All",1,IF(E2041=GI_Report!$F$6,1,0))</f>
        <v>1</v>
      </c>
      <c r="K2041" s="2" t="str">
        <f>IF(AND(H2041=1,I2041=1,J2041=1),COUNTIFS($H$2:H2041,1,$I$2:I2041,1,$J$2:J2041,1),"")</f>
        <v/>
      </c>
    </row>
    <row r="2042" spans="1:11" ht="14.5" x14ac:dyDescent="0.35">
      <c r="A2042" s="2" t="s">
        <v>4102</v>
      </c>
      <c r="B2042" s="5">
        <v>46199</v>
      </c>
      <c r="C2042" s="2" t="s">
        <v>1998</v>
      </c>
      <c r="D2042" s="2" t="s">
        <v>353</v>
      </c>
      <c r="E2042" s="3" t="s">
        <v>354</v>
      </c>
      <c r="F2042" s="2">
        <v>20</v>
      </c>
      <c r="G2042" s="2" t="s">
        <v>15</v>
      </c>
      <c r="H2042" s="2">
        <f>IF(AND(B2042&gt;=GI_Report!$C$4,B2042&lt;=GI_Report!$E$4),1,0)</f>
        <v>0</v>
      </c>
      <c r="I2042" s="2">
        <f>IF(GI_Report!$C$6="All",1,IF(C2042=GI_Report!$C$6,1,0))</f>
        <v>1</v>
      </c>
      <c r="J2042" s="2">
        <f>IF(GI_Report!$F$6="All",1,IF(E2042=GI_Report!$F$6,1,0))</f>
        <v>1</v>
      </c>
      <c r="K2042" s="2" t="str">
        <f>IF(AND(H2042=1,I2042=1,J2042=1),COUNTIFS($H$2:H2042,1,$I$2:I2042,1,$J$2:J2042,1),"")</f>
        <v/>
      </c>
    </row>
    <row r="2043" spans="1:11" ht="14.5" x14ac:dyDescent="0.35">
      <c r="A2043" s="2" t="s">
        <v>4103</v>
      </c>
      <c r="B2043" s="5">
        <v>46082</v>
      </c>
      <c r="C2043" s="2" t="s">
        <v>2008</v>
      </c>
      <c r="D2043" s="2" t="s">
        <v>161</v>
      </c>
      <c r="E2043" s="3" t="s">
        <v>162</v>
      </c>
      <c r="F2043" s="2">
        <v>5</v>
      </c>
      <c r="G2043" s="2" t="s">
        <v>121</v>
      </c>
      <c r="H2043" s="2">
        <f>IF(AND(B2043&gt;=GI_Report!$C$4,B2043&lt;=GI_Report!$E$4),1,0)</f>
        <v>0</v>
      </c>
      <c r="I2043" s="2">
        <f>IF(GI_Report!$C$6="All",1,IF(C2043=GI_Report!$C$6,1,0))</f>
        <v>1</v>
      </c>
      <c r="J2043" s="2">
        <f>IF(GI_Report!$F$6="All",1,IF(E2043=GI_Report!$F$6,1,0))</f>
        <v>1</v>
      </c>
      <c r="K2043" s="2" t="str">
        <f>IF(AND(H2043=1,I2043=1,J2043=1),COUNTIFS($H$2:H2043,1,$I$2:I2043,1,$J$2:J2043,1),"")</f>
        <v/>
      </c>
    </row>
    <row r="2044" spans="1:11" ht="14.5" x14ac:dyDescent="0.35">
      <c r="A2044" s="2" t="s">
        <v>4104</v>
      </c>
      <c r="B2044" s="5">
        <v>46132</v>
      </c>
      <c r="C2044" s="2" t="s">
        <v>2008</v>
      </c>
      <c r="D2044" s="2" t="s">
        <v>243</v>
      </c>
      <c r="E2044" s="3" t="s">
        <v>244</v>
      </c>
      <c r="F2044" s="2">
        <v>5</v>
      </c>
      <c r="G2044" s="2" t="s">
        <v>121</v>
      </c>
      <c r="H2044" s="2">
        <f>IF(AND(B2044&gt;=GI_Report!$C$4,B2044&lt;=GI_Report!$E$4),1,0)</f>
        <v>0</v>
      </c>
      <c r="I2044" s="2">
        <f>IF(GI_Report!$C$6="All",1,IF(C2044=GI_Report!$C$6,1,0))</f>
        <v>1</v>
      </c>
      <c r="J2044" s="2">
        <f>IF(GI_Report!$F$6="All",1,IF(E2044=GI_Report!$F$6,1,0))</f>
        <v>1</v>
      </c>
      <c r="K2044" s="2" t="str">
        <f>IF(AND(H2044=1,I2044=1,J2044=1),COUNTIFS($H$2:H2044,1,$I$2:I2044,1,$J$2:J2044,1),"")</f>
        <v/>
      </c>
    </row>
    <row r="2045" spans="1:11" ht="14.5" x14ac:dyDescent="0.35">
      <c r="A2045" s="2" t="s">
        <v>4105</v>
      </c>
      <c r="B2045" s="5">
        <v>46170</v>
      </c>
      <c r="C2045" s="2" t="s">
        <v>1987</v>
      </c>
      <c r="D2045" s="2" t="s">
        <v>164</v>
      </c>
      <c r="E2045" s="3" t="s">
        <v>165</v>
      </c>
      <c r="F2045" s="2">
        <v>5</v>
      </c>
      <c r="G2045" s="2" t="s">
        <v>121</v>
      </c>
      <c r="H2045" s="2">
        <f>IF(AND(B2045&gt;=GI_Report!$C$4,B2045&lt;=GI_Report!$E$4),1,0)</f>
        <v>0</v>
      </c>
      <c r="I2045" s="2">
        <f>IF(GI_Report!$C$6="All",1,IF(C2045=GI_Report!$C$6,1,0))</f>
        <v>1</v>
      </c>
      <c r="J2045" s="2">
        <f>IF(GI_Report!$F$6="All",1,IF(E2045=GI_Report!$F$6,1,0))</f>
        <v>1</v>
      </c>
      <c r="K2045" s="2" t="str">
        <f>IF(AND(H2045=1,I2045=1,J2045=1),COUNTIFS($H$2:H2045,1,$I$2:I2045,1,$J$2:J2045,1),"")</f>
        <v/>
      </c>
    </row>
    <row r="2046" spans="1:11" ht="14.5" x14ac:dyDescent="0.35">
      <c r="A2046" s="2" t="s">
        <v>4106</v>
      </c>
      <c r="B2046" s="5">
        <v>46124</v>
      </c>
      <c r="C2046" s="2" t="s">
        <v>1998</v>
      </c>
      <c r="D2046" s="2" t="s">
        <v>417</v>
      </c>
      <c r="E2046" s="3" t="s">
        <v>418</v>
      </c>
      <c r="F2046" s="2">
        <v>10</v>
      </c>
      <c r="G2046" s="2" t="s">
        <v>121</v>
      </c>
      <c r="H2046" s="2">
        <f>IF(AND(B2046&gt;=GI_Report!$C$4,B2046&lt;=GI_Report!$E$4),1,0)</f>
        <v>0</v>
      </c>
      <c r="I2046" s="2">
        <f>IF(GI_Report!$C$6="All",1,IF(C2046=GI_Report!$C$6,1,0))</f>
        <v>1</v>
      </c>
      <c r="J2046" s="2">
        <f>IF(GI_Report!$F$6="All",1,IF(E2046=GI_Report!$F$6,1,0))</f>
        <v>1</v>
      </c>
      <c r="K2046" s="2" t="str">
        <f>IF(AND(H2046=1,I2046=1,J2046=1),COUNTIFS($H$2:H2046,1,$I$2:I2046,1,$J$2:J2046,1),"")</f>
        <v/>
      </c>
    </row>
    <row r="2047" spans="1:11" ht="14.5" x14ac:dyDescent="0.35">
      <c r="A2047" s="2" t="s">
        <v>4107</v>
      </c>
      <c r="B2047" s="5">
        <v>46121</v>
      </c>
      <c r="C2047" s="2" t="s">
        <v>2110</v>
      </c>
      <c r="D2047" s="2" t="s">
        <v>280</v>
      </c>
      <c r="E2047" s="3" t="s">
        <v>281</v>
      </c>
      <c r="F2047" s="2">
        <v>10</v>
      </c>
      <c r="G2047" s="2" t="s">
        <v>262</v>
      </c>
      <c r="H2047" s="2">
        <f>IF(AND(B2047&gt;=GI_Report!$C$4,B2047&lt;=GI_Report!$E$4),1,0)</f>
        <v>0</v>
      </c>
      <c r="I2047" s="2">
        <f>IF(GI_Report!$C$6="All",1,IF(C2047=GI_Report!$C$6,1,0))</f>
        <v>1</v>
      </c>
      <c r="J2047" s="2">
        <f>IF(GI_Report!$F$6="All",1,IF(E2047=GI_Report!$F$6,1,0))</f>
        <v>1</v>
      </c>
      <c r="K2047" s="2" t="str">
        <f>IF(AND(H2047=1,I2047=1,J2047=1),COUNTIFS($H$2:H2047,1,$I$2:I2047,1,$J$2:J2047,1),"")</f>
        <v/>
      </c>
    </row>
    <row r="2048" spans="1:11" ht="14.5" x14ac:dyDescent="0.35">
      <c r="A2048" s="2" t="s">
        <v>4108</v>
      </c>
      <c r="B2048" s="5">
        <v>46120</v>
      </c>
      <c r="C2048" s="2" t="s">
        <v>2154</v>
      </c>
      <c r="D2048" s="2" t="s">
        <v>291</v>
      </c>
      <c r="E2048" s="3" t="s">
        <v>292</v>
      </c>
      <c r="F2048" s="2">
        <v>48</v>
      </c>
      <c r="G2048" s="2" t="s">
        <v>262</v>
      </c>
      <c r="H2048" s="2">
        <f>IF(AND(B2048&gt;=GI_Report!$C$4,B2048&lt;=GI_Report!$E$4),1,0)</f>
        <v>0</v>
      </c>
      <c r="I2048" s="2">
        <f>IF(GI_Report!$C$6="All",1,IF(C2048=GI_Report!$C$6,1,0))</f>
        <v>1</v>
      </c>
      <c r="J2048" s="2">
        <f>IF(GI_Report!$F$6="All",1,IF(E2048=GI_Report!$F$6,1,0))</f>
        <v>1</v>
      </c>
      <c r="K2048" s="2" t="str">
        <f>IF(AND(H2048=1,I2048=1,J2048=1),COUNTIFS($H$2:H2048,1,$I$2:I2048,1,$J$2:J2048,1),"")</f>
        <v/>
      </c>
    </row>
    <row r="2049" spans="1:11" ht="14.5" x14ac:dyDescent="0.35">
      <c r="A2049" s="2" t="s">
        <v>4109</v>
      </c>
      <c r="B2049" s="5">
        <v>46084</v>
      </c>
      <c r="C2049" s="2" t="s">
        <v>2097</v>
      </c>
      <c r="D2049" s="2" t="s">
        <v>108</v>
      </c>
      <c r="E2049" s="3" t="s">
        <v>109</v>
      </c>
      <c r="F2049" s="2">
        <v>36</v>
      </c>
      <c r="G2049" s="2" t="s">
        <v>15</v>
      </c>
      <c r="H2049" s="2">
        <f>IF(AND(B2049&gt;=GI_Report!$C$4,B2049&lt;=GI_Report!$E$4),1,0)</f>
        <v>0</v>
      </c>
      <c r="I2049" s="2">
        <f>IF(GI_Report!$C$6="All",1,IF(C2049=GI_Report!$C$6,1,0))</f>
        <v>1</v>
      </c>
      <c r="J2049" s="2">
        <f>IF(GI_Report!$F$6="All",1,IF(E2049=GI_Report!$F$6,1,0))</f>
        <v>1</v>
      </c>
      <c r="K2049" s="2" t="str">
        <f>IF(AND(H2049=1,I2049=1,J2049=1),COUNTIFS($H$2:H2049,1,$I$2:I2049,1,$J$2:J2049,1),"")</f>
        <v/>
      </c>
    </row>
    <row r="2050" spans="1:11" ht="14.5" x14ac:dyDescent="0.35">
      <c r="A2050" s="2" t="s">
        <v>4110</v>
      </c>
      <c r="B2050" s="5">
        <v>46161</v>
      </c>
      <c r="C2050" s="2" t="s">
        <v>2083</v>
      </c>
      <c r="D2050" s="2" t="s">
        <v>254</v>
      </c>
      <c r="E2050" s="3" t="s">
        <v>255</v>
      </c>
      <c r="F2050" s="2">
        <v>12</v>
      </c>
      <c r="G2050" s="2" t="s">
        <v>121</v>
      </c>
      <c r="H2050" s="2">
        <f>IF(AND(B2050&gt;=GI_Report!$C$4,B2050&lt;=GI_Report!$E$4),1,0)</f>
        <v>0</v>
      </c>
      <c r="I2050" s="2">
        <f>IF(GI_Report!$C$6="All",1,IF(C2050=GI_Report!$C$6,1,0))</f>
        <v>1</v>
      </c>
      <c r="J2050" s="2">
        <f>IF(GI_Report!$F$6="All",1,IF(E2050=GI_Report!$F$6,1,0))</f>
        <v>1</v>
      </c>
      <c r="K2050" s="2" t="str">
        <f>IF(AND(H2050=1,I2050=1,J2050=1),COUNTIFS($H$2:H2050,1,$I$2:I2050,1,$J$2:J2050,1),"")</f>
        <v/>
      </c>
    </row>
    <row r="2051" spans="1:11" ht="14.5" x14ac:dyDescent="0.35">
      <c r="A2051" s="2" t="s">
        <v>4111</v>
      </c>
      <c r="B2051" s="5">
        <v>46070</v>
      </c>
      <c r="C2051" s="2" t="s">
        <v>2097</v>
      </c>
      <c r="D2051" s="2" t="s">
        <v>403</v>
      </c>
      <c r="E2051" s="3" t="s">
        <v>404</v>
      </c>
      <c r="F2051" s="2">
        <v>12</v>
      </c>
      <c r="G2051" s="2" t="s">
        <v>121</v>
      </c>
      <c r="H2051" s="2">
        <f>IF(AND(B2051&gt;=GI_Report!$C$4,B2051&lt;=GI_Report!$E$4),1,0)</f>
        <v>1</v>
      </c>
      <c r="I2051" s="2">
        <f>IF(GI_Report!$C$6="All",1,IF(C2051=GI_Report!$C$6,1,0))</f>
        <v>1</v>
      </c>
      <c r="J2051" s="2">
        <f>IF(GI_Report!$F$6="All",1,IF(E2051=GI_Report!$F$6,1,0))</f>
        <v>1</v>
      </c>
      <c r="K2051" s="2">
        <f>IF(AND(H2051=1,I2051=1,J2051=1),COUNTIFS($H$2:H2051,1,$I$2:I2051,1,$J$2:J2051,1),"")</f>
        <v>325</v>
      </c>
    </row>
    <row r="2052" spans="1:11" ht="14.5" x14ac:dyDescent="0.35">
      <c r="A2052" s="2" t="s">
        <v>4112</v>
      </c>
      <c r="B2052" s="5">
        <v>46064</v>
      </c>
      <c r="C2052" s="2" t="s">
        <v>2148</v>
      </c>
      <c r="D2052" s="2" t="s">
        <v>444</v>
      </c>
      <c r="E2052" s="3" t="s">
        <v>445</v>
      </c>
      <c r="F2052" s="2">
        <v>48</v>
      </c>
      <c r="G2052" s="2" t="s">
        <v>121</v>
      </c>
      <c r="H2052" s="2">
        <f>IF(AND(B2052&gt;=GI_Report!$C$4,B2052&lt;=GI_Report!$E$4),1,0)</f>
        <v>1</v>
      </c>
      <c r="I2052" s="2">
        <f>IF(GI_Report!$C$6="All",1,IF(C2052=GI_Report!$C$6,1,0))</f>
        <v>1</v>
      </c>
      <c r="J2052" s="2">
        <f>IF(GI_Report!$F$6="All",1,IF(E2052=GI_Report!$F$6,1,0))</f>
        <v>1</v>
      </c>
      <c r="K2052" s="2">
        <f>IF(AND(H2052=1,I2052=1,J2052=1),COUNTIFS($H$2:H2052,1,$I$2:I2052,1,$J$2:J2052,1),"")</f>
        <v>326</v>
      </c>
    </row>
    <row r="2053" spans="1:11" ht="14.5" x14ac:dyDescent="0.35">
      <c r="A2053" s="2" t="s">
        <v>4113</v>
      </c>
      <c r="B2053" s="5">
        <v>46080</v>
      </c>
      <c r="C2053" s="2" t="s">
        <v>2062</v>
      </c>
      <c r="D2053" s="2" t="s">
        <v>284</v>
      </c>
      <c r="E2053" s="3" t="s">
        <v>285</v>
      </c>
      <c r="F2053" s="2">
        <v>60</v>
      </c>
      <c r="G2053" s="2" t="s">
        <v>262</v>
      </c>
      <c r="H2053" s="2">
        <f>IF(AND(B2053&gt;=GI_Report!$C$4,B2053&lt;=GI_Report!$E$4),1,0)</f>
        <v>1</v>
      </c>
      <c r="I2053" s="2">
        <f>IF(GI_Report!$C$6="All",1,IF(C2053=GI_Report!$C$6,1,0))</f>
        <v>1</v>
      </c>
      <c r="J2053" s="2">
        <f>IF(GI_Report!$F$6="All",1,IF(E2053=GI_Report!$F$6,1,0))</f>
        <v>1</v>
      </c>
      <c r="K2053" s="2">
        <f>IF(AND(H2053=1,I2053=1,J2053=1),COUNTIFS($H$2:H2053,1,$I$2:I2053,1,$J$2:J2053,1),"")</f>
        <v>327</v>
      </c>
    </row>
    <row r="2054" spans="1:11" ht="14.5" x14ac:dyDescent="0.35">
      <c r="A2054" s="2" t="s">
        <v>4114</v>
      </c>
      <c r="B2054" s="5">
        <v>46099</v>
      </c>
      <c r="C2054" s="2" t="s">
        <v>2308</v>
      </c>
      <c r="D2054" s="2" t="s">
        <v>145</v>
      </c>
      <c r="E2054" s="3" t="s">
        <v>146</v>
      </c>
      <c r="F2054" s="2">
        <v>20</v>
      </c>
      <c r="G2054" s="2" t="s">
        <v>121</v>
      </c>
      <c r="H2054" s="2">
        <f>IF(AND(B2054&gt;=GI_Report!$C$4,B2054&lt;=GI_Report!$E$4),1,0)</f>
        <v>0</v>
      </c>
      <c r="I2054" s="2">
        <f>IF(GI_Report!$C$6="All",1,IF(C2054=GI_Report!$C$6,1,0))</f>
        <v>1</v>
      </c>
      <c r="J2054" s="2">
        <f>IF(GI_Report!$F$6="All",1,IF(E2054=GI_Report!$F$6,1,0))</f>
        <v>1</v>
      </c>
      <c r="K2054" s="2" t="str">
        <f>IF(AND(H2054=1,I2054=1,J2054=1),COUNTIFS($H$2:H2054,1,$I$2:I2054,1,$J$2:J2054,1),"")</f>
        <v/>
      </c>
    </row>
    <row r="2055" spans="1:11" ht="14.5" x14ac:dyDescent="0.35">
      <c r="A2055" s="2" t="s">
        <v>4115</v>
      </c>
      <c r="B2055" s="5">
        <v>46082</v>
      </c>
      <c r="C2055" s="2" t="s">
        <v>2065</v>
      </c>
      <c r="D2055" s="2" t="s">
        <v>44</v>
      </c>
      <c r="E2055" s="3" t="s">
        <v>45</v>
      </c>
      <c r="F2055" s="2">
        <v>12</v>
      </c>
      <c r="G2055" s="2" t="s">
        <v>15</v>
      </c>
      <c r="H2055" s="2">
        <f>IF(AND(B2055&gt;=GI_Report!$C$4,B2055&lt;=GI_Report!$E$4),1,0)</f>
        <v>0</v>
      </c>
      <c r="I2055" s="2">
        <f>IF(GI_Report!$C$6="All",1,IF(C2055=GI_Report!$C$6,1,0))</f>
        <v>1</v>
      </c>
      <c r="J2055" s="2">
        <f>IF(GI_Report!$F$6="All",1,IF(E2055=GI_Report!$F$6,1,0))</f>
        <v>1</v>
      </c>
      <c r="K2055" s="2" t="str">
        <f>IF(AND(H2055=1,I2055=1,J2055=1),COUNTIFS($H$2:H2055,1,$I$2:I2055,1,$J$2:J2055,1),"")</f>
        <v/>
      </c>
    </row>
    <row r="2056" spans="1:11" ht="14.5" x14ac:dyDescent="0.35">
      <c r="A2056" s="2" t="s">
        <v>4116</v>
      </c>
      <c r="B2056" s="5">
        <v>46138</v>
      </c>
      <c r="C2056" s="2" t="s">
        <v>1983</v>
      </c>
      <c r="D2056" s="2" t="s">
        <v>403</v>
      </c>
      <c r="E2056" s="3" t="s">
        <v>404</v>
      </c>
      <c r="F2056" s="2">
        <v>36</v>
      </c>
      <c r="G2056" s="2" t="s">
        <v>121</v>
      </c>
      <c r="H2056" s="2">
        <f>IF(AND(B2056&gt;=GI_Report!$C$4,B2056&lt;=GI_Report!$E$4),1,0)</f>
        <v>0</v>
      </c>
      <c r="I2056" s="2">
        <f>IF(GI_Report!$C$6="All",1,IF(C2056=GI_Report!$C$6,1,0))</f>
        <v>1</v>
      </c>
      <c r="J2056" s="2">
        <f>IF(GI_Report!$F$6="All",1,IF(E2056=GI_Report!$F$6,1,0))</f>
        <v>1</v>
      </c>
      <c r="K2056" s="2" t="str">
        <f>IF(AND(H2056=1,I2056=1,J2056=1),COUNTIFS($H$2:H2056,1,$I$2:I2056,1,$J$2:J2056,1),"")</f>
        <v/>
      </c>
    </row>
    <row r="2057" spans="1:11" ht="14.5" x14ac:dyDescent="0.35">
      <c r="A2057" s="2" t="s">
        <v>4117</v>
      </c>
      <c r="B2057" s="5">
        <v>46133</v>
      </c>
      <c r="C2057" s="2" t="s">
        <v>2281</v>
      </c>
      <c r="D2057" s="2" t="s">
        <v>106</v>
      </c>
      <c r="E2057" s="3" t="s">
        <v>107</v>
      </c>
      <c r="F2057" s="2">
        <v>5</v>
      </c>
      <c r="G2057" s="2" t="s">
        <v>15</v>
      </c>
      <c r="H2057" s="2">
        <f>IF(AND(B2057&gt;=GI_Report!$C$4,B2057&lt;=GI_Report!$E$4),1,0)</f>
        <v>0</v>
      </c>
      <c r="I2057" s="2">
        <f>IF(GI_Report!$C$6="All",1,IF(C2057=GI_Report!$C$6,1,0))</f>
        <v>1</v>
      </c>
      <c r="J2057" s="2">
        <f>IF(GI_Report!$F$6="All",1,IF(E2057=GI_Report!$F$6,1,0))</f>
        <v>1</v>
      </c>
      <c r="K2057" s="2" t="str">
        <f>IF(AND(H2057=1,I2057=1,J2057=1),COUNTIFS($H$2:H2057,1,$I$2:I2057,1,$J$2:J2057,1),"")</f>
        <v/>
      </c>
    </row>
    <row r="2058" spans="1:11" ht="14.5" x14ac:dyDescent="0.35">
      <c r="A2058" s="2" t="s">
        <v>4118</v>
      </c>
      <c r="B2058" s="5">
        <v>46197</v>
      </c>
      <c r="C2058" s="2" t="s">
        <v>2029</v>
      </c>
      <c r="D2058" s="2" t="s">
        <v>322</v>
      </c>
      <c r="E2058" s="3" t="s">
        <v>323</v>
      </c>
      <c r="F2058" s="2">
        <v>60</v>
      </c>
      <c r="G2058" s="2" t="s">
        <v>15</v>
      </c>
      <c r="H2058" s="2">
        <f>IF(AND(B2058&gt;=GI_Report!$C$4,B2058&lt;=GI_Report!$E$4),1,0)</f>
        <v>0</v>
      </c>
      <c r="I2058" s="2">
        <f>IF(GI_Report!$C$6="All",1,IF(C2058=GI_Report!$C$6,1,0))</f>
        <v>1</v>
      </c>
      <c r="J2058" s="2">
        <f>IF(GI_Report!$F$6="All",1,IF(E2058=GI_Report!$F$6,1,0))</f>
        <v>1</v>
      </c>
      <c r="K2058" s="2" t="str">
        <f>IF(AND(H2058=1,I2058=1,J2058=1),COUNTIFS($H$2:H2058,1,$I$2:I2058,1,$J$2:J2058,1),"")</f>
        <v/>
      </c>
    </row>
    <row r="2059" spans="1:11" ht="14.5" x14ac:dyDescent="0.35">
      <c r="A2059" s="2" t="s">
        <v>4119</v>
      </c>
      <c r="B2059" s="5">
        <v>46116</v>
      </c>
      <c r="C2059" s="2" t="s">
        <v>2179</v>
      </c>
      <c r="D2059" s="2" t="s">
        <v>143</v>
      </c>
      <c r="E2059" s="3" t="s">
        <v>144</v>
      </c>
      <c r="F2059" s="2">
        <v>5</v>
      </c>
      <c r="G2059" s="2" t="s">
        <v>121</v>
      </c>
      <c r="H2059" s="2">
        <f>IF(AND(B2059&gt;=GI_Report!$C$4,B2059&lt;=GI_Report!$E$4),1,0)</f>
        <v>0</v>
      </c>
      <c r="I2059" s="2">
        <f>IF(GI_Report!$C$6="All",1,IF(C2059=GI_Report!$C$6,1,0))</f>
        <v>1</v>
      </c>
      <c r="J2059" s="2">
        <f>IF(GI_Report!$F$6="All",1,IF(E2059=GI_Report!$F$6,1,0))</f>
        <v>1</v>
      </c>
      <c r="K2059" s="2" t="str">
        <f>IF(AND(H2059=1,I2059=1,J2059=1),COUNTIFS($H$2:H2059,1,$I$2:I2059,1,$J$2:J2059,1),"")</f>
        <v/>
      </c>
    </row>
    <row r="2060" spans="1:11" ht="14.5" x14ac:dyDescent="0.35">
      <c r="A2060" s="2" t="s">
        <v>4120</v>
      </c>
      <c r="B2060" s="5">
        <v>46124</v>
      </c>
      <c r="C2060" s="2" t="s">
        <v>1991</v>
      </c>
      <c r="D2060" s="2" t="s">
        <v>440</v>
      </c>
      <c r="E2060" s="3" t="s">
        <v>441</v>
      </c>
      <c r="F2060" s="2">
        <v>10</v>
      </c>
      <c r="G2060" s="2" t="s">
        <v>121</v>
      </c>
      <c r="H2060" s="2">
        <f>IF(AND(B2060&gt;=GI_Report!$C$4,B2060&lt;=GI_Report!$E$4),1,0)</f>
        <v>0</v>
      </c>
      <c r="I2060" s="2">
        <f>IF(GI_Report!$C$6="All",1,IF(C2060=GI_Report!$C$6,1,0))</f>
        <v>1</v>
      </c>
      <c r="J2060" s="2">
        <f>IF(GI_Report!$F$6="All",1,IF(E2060=GI_Report!$F$6,1,0))</f>
        <v>1</v>
      </c>
      <c r="K2060" s="2" t="str">
        <f>IF(AND(H2060=1,I2060=1,J2060=1),COUNTIFS($H$2:H2060,1,$I$2:I2060,1,$J$2:J2060,1),"")</f>
        <v/>
      </c>
    </row>
    <row r="2061" spans="1:11" ht="14.5" x14ac:dyDescent="0.35">
      <c r="A2061" s="2" t="s">
        <v>4121</v>
      </c>
      <c r="B2061" s="5">
        <v>46149</v>
      </c>
      <c r="C2061" s="2" t="s">
        <v>2075</v>
      </c>
      <c r="D2061" s="2" t="s">
        <v>468</v>
      </c>
      <c r="E2061" s="3" t="s">
        <v>469</v>
      </c>
      <c r="F2061" s="2">
        <v>30</v>
      </c>
      <c r="G2061" s="2" t="s">
        <v>121</v>
      </c>
      <c r="H2061" s="2">
        <f>IF(AND(B2061&gt;=GI_Report!$C$4,B2061&lt;=GI_Report!$E$4),1,0)</f>
        <v>0</v>
      </c>
      <c r="I2061" s="2">
        <f>IF(GI_Report!$C$6="All",1,IF(C2061=GI_Report!$C$6,1,0))</f>
        <v>1</v>
      </c>
      <c r="J2061" s="2">
        <f>IF(GI_Report!$F$6="All",1,IF(E2061=GI_Report!$F$6,1,0))</f>
        <v>1</v>
      </c>
      <c r="K2061" s="2" t="str">
        <f>IF(AND(H2061=1,I2061=1,J2061=1),COUNTIFS($H$2:H2061,1,$I$2:I2061,1,$J$2:J2061,1),"")</f>
        <v/>
      </c>
    </row>
    <row r="2062" spans="1:11" ht="14.5" x14ac:dyDescent="0.35">
      <c r="A2062" s="2" t="s">
        <v>4122</v>
      </c>
      <c r="B2062" s="5">
        <v>46107</v>
      </c>
      <c r="C2062" s="2" t="s">
        <v>2049</v>
      </c>
      <c r="D2062" s="2" t="s">
        <v>446</v>
      </c>
      <c r="E2062" s="3" t="s">
        <v>447</v>
      </c>
      <c r="F2062" s="2">
        <v>30</v>
      </c>
      <c r="G2062" s="2" t="s">
        <v>121</v>
      </c>
      <c r="H2062" s="2">
        <f>IF(AND(B2062&gt;=GI_Report!$C$4,B2062&lt;=GI_Report!$E$4),1,0)</f>
        <v>0</v>
      </c>
      <c r="I2062" s="2">
        <f>IF(GI_Report!$C$6="All",1,IF(C2062=GI_Report!$C$6,1,0))</f>
        <v>1</v>
      </c>
      <c r="J2062" s="2">
        <f>IF(GI_Report!$F$6="All",1,IF(E2062=GI_Report!$F$6,1,0))</f>
        <v>1</v>
      </c>
      <c r="K2062" s="2" t="str">
        <f>IF(AND(H2062=1,I2062=1,J2062=1),COUNTIFS($H$2:H2062,1,$I$2:I2062,1,$J$2:J2062,1),"")</f>
        <v/>
      </c>
    </row>
    <row r="2063" spans="1:11" ht="14.5" x14ac:dyDescent="0.35">
      <c r="A2063" s="2" t="s">
        <v>4123</v>
      </c>
      <c r="B2063" s="5">
        <v>46137</v>
      </c>
      <c r="C2063" s="2" t="s">
        <v>1989</v>
      </c>
      <c r="D2063" s="2" t="s">
        <v>314</v>
      </c>
      <c r="E2063" s="3" t="s">
        <v>315</v>
      </c>
      <c r="F2063" s="2">
        <v>5</v>
      </c>
      <c r="G2063" s="2" t="s">
        <v>15</v>
      </c>
      <c r="H2063" s="2">
        <f>IF(AND(B2063&gt;=GI_Report!$C$4,B2063&lt;=GI_Report!$E$4),1,0)</f>
        <v>0</v>
      </c>
      <c r="I2063" s="2">
        <f>IF(GI_Report!$C$6="All",1,IF(C2063=GI_Report!$C$6,1,0))</f>
        <v>1</v>
      </c>
      <c r="J2063" s="2">
        <f>IF(GI_Report!$F$6="All",1,IF(E2063=GI_Report!$F$6,1,0))</f>
        <v>1</v>
      </c>
      <c r="K2063" s="2" t="str">
        <f>IF(AND(H2063=1,I2063=1,J2063=1),COUNTIFS($H$2:H2063,1,$I$2:I2063,1,$J$2:J2063,1),"")</f>
        <v/>
      </c>
    </row>
    <row r="2064" spans="1:11" ht="14.5" x14ac:dyDescent="0.35">
      <c r="A2064" s="2" t="s">
        <v>4124</v>
      </c>
      <c r="B2064" s="5">
        <v>46148</v>
      </c>
      <c r="C2064" s="2" t="s">
        <v>2218</v>
      </c>
      <c r="D2064" s="2" t="s">
        <v>188</v>
      </c>
      <c r="E2064" s="3" t="s">
        <v>189</v>
      </c>
      <c r="F2064" s="2">
        <v>24</v>
      </c>
      <c r="G2064" s="2" t="s">
        <v>121</v>
      </c>
      <c r="H2064" s="2">
        <f>IF(AND(B2064&gt;=GI_Report!$C$4,B2064&lt;=GI_Report!$E$4),1,0)</f>
        <v>0</v>
      </c>
      <c r="I2064" s="2">
        <f>IF(GI_Report!$C$6="All",1,IF(C2064=GI_Report!$C$6,1,0))</f>
        <v>1</v>
      </c>
      <c r="J2064" s="2">
        <f>IF(GI_Report!$F$6="All",1,IF(E2064=GI_Report!$F$6,1,0))</f>
        <v>1</v>
      </c>
      <c r="K2064" s="2" t="str">
        <f>IF(AND(H2064=1,I2064=1,J2064=1),COUNTIFS($H$2:H2064,1,$I$2:I2064,1,$J$2:J2064,1),"")</f>
        <v/>
      </c>
    </row>
    <row r="2065" spans="1:11" ht="14.5" x14ac:dyDescent="0.35">
      <c r="A2065" s="2" t="s">
        <v>4125</v>
      </c>
      <c r="B2065" s="5">
        <v>46203</v>
      </c>
      <c r="C2065" s="2" t="s">
        <v>1998</v>
      </c>
      <c r="D2065" s="2" t="s">
        <v>164</v>
      </c>
      <c r="E2065" s="3" t="s">
        <v>165</v>
      </c>
      <c r="F2065" s="2">
        <v>10</v>
      </c>
      <c r="G2065" s="2" t="s">
        <v>121</v>
      </c>
      <c r="H2065" s="2">
        <f>IF(AND(B2065&gt;=GI_Report!$C$4,B2065&lt;=GI_Report!$E$4),1,0)</f>
        <v>0</v>
      </c>
      <c r="I2065" s="2">
        <f>IF(GI_Report!$C$6="All",1,IF(C2065=GI_Report!$C$6,1,0))</f>
        <v>1</v>
      </c>
      <c r="J2065" s="2">
        <f>IF(GI_Report!$F$6="All",1,IF(E2065=GI_Report!$F$6,1,0))</f>
        <v>1</v>
      </c>
      <c r="K2065" s="2" t="str">
        <f>IF(AND(H2065=1,I2065=1,J2065=1),COUNTIFS($H$2:H2065,1,$I$2:I2065,1,$J$2:J2065,1),"")</f>
        <v/>
      </c>
    </row>
    <row r="2066" spans="1:11" ht="14.5" x14ac:dyDescent="0.35">
      <c r="A2066" s="2" t="s">
        <v>4126</v>
      </c>
      <c r="B2066" s="5">
        <v>46044</v>
      </c>
      <c r="C2066" s="2" t="s">
        <v>2246</v>
      </c>
      <c r="D2066" s="2" t="s">
        <v>407</v>
      </c>
      <c r="E2066" s="3" t="s">
        <v>408</v>
      </c>
      <c r="F2066" s="2">
        <v>24</v>
      </c>
      <c r="G2066" s="2" t="s">
        <v>121</v>
      </c>
      <c r="H2066" s="2">
        <f>IF(AND(B2066&gt;=GI_Report!$C$4,B2066&lt;=GI_Report!$E$4),1,0)</f>
        <v>0</v>
      </c>
      <c r="I2066" s="2">
        <f>IF(GI_Report!$C$6="All",1,IF(C2066=GI_Report!$C$6,1,0))</f>
        <v>1</v>
      </c>
      <c r="J2066" s="2">
        <f>IF(GI_Report!$F$6="All",1,IF(E2066=GI_Report!$F$6,1,0))</f>
        <v>1</v>
      </c>
      <c r="K2066" s="2" t="str">
        <f>IF(AND(H2066=1,I2066=1,J2066=1),COUNTIFS($H$2:H2066,1,$I$2:I2066,1,$J$2:J2066,1),"")</f>
        <v/>
      </c>
    </row>
    <row r="2067" spans="1:11" ht="14.5" x14ac:dyDescent="0.35">
      <c r="A2067" s="2" t="s">
        <v>4127</v>
      </c>
      <c r="B2067" s="5">
        <v>46024</v>
      </c>
      <c r="C2067" s="2" t="s">
        <v>2135</v>
      </c>
      <c r="D2067" s="2" t="s">
        <v>365</v>
      </c>
      <c r="E2067" s="3" t="s">
        <v>366</v>
      </c>
      <c r="F2067" s="2">
        <v>24</v>
      </c>
      <c r="G2067" s="2" t="s">
        <v>15</v>
      </c>
      <c r="H2067" s="2">
        <f>IF(AND(B2067&gt;=GI_Report!$C$4,B2067&lt;=GI_Report!$E$4),1,0)</f>
        <v>0</v>
      </c>
      <c r="I2067" s="2">
        <f>IF(GI_Report!$C$6="All",1,IF(C2067=GI_Report!$C$6,1,0))</f>
        <v>1</v>
      </c>
      <c r="J2067" s="2">
        <f>IF(GI_Report!$F$6="All",1,IF(E2067=GI_Report!$F$6,1,0))</f>
        <v>1</v>
      </c>
      <c r="K2067" s="2" t="str">
        <f>IF(AND(H2067=1,I2067=1,J2067=1),COUNTIFS($H$2:H2067,1,$I$2:I2067,1,$J$2:J2067,1),"")</f>
        <v/>
      </c>
    </row>
    <row r="2068" spans="1:11" ht="14.5" x14ac:dyDescent="0.35">
      <c r="A2068" s="2" t="s">
        <v>4128</v>
      </c>
      <c r="B2068" s="5">
        <v>46153</v>
      </c>
      <c r="C2068" s="2" t="s">
        <v>2130</v>
      </c>
      <c r="D2068" s="2" t="s">
        <v>333</v>
      </c>
      <c r="E2068" s="3" t="s">
        <v>334</v>
      </c>
      <c r="F2068" s="2">
        <v>48</v>
      </c>
      <c r="G2068" s="2" t="s">
        <v>15</v>
      </c>
      <c r="H2068" s="2">
        <f>IF(AND(B2068&gt;=GI_Report!$C$4,B2068&lt;=GI_Report!$E$4),1,0)</f>
        <v>0</v>
      </c>
      <c r="I2068" s="2">
        <f>IF(GI_Report!$C$6="All",1,IF(C2068=GI_Report!$C$6,1,0))</f>
        <v>1</v>
      </c>
      <c r="J2068" s="2">
        <f>IF(GI_Report!$F$6="All",1,IF(E2068=GI_Report!$F$6,1,0))</f>
        <v>1</v>
      </c>
      <c r="K2068" s="2" t="str">
        <f>IF(AND(H2068=1,I2068=1,J2068=1),COUNTIFS($H$2:H2068,1,$I$2:I2068,1,$J$2:J2068,1),"")</f>
        <v/>
      </c>
    </row>
    <row r="2069" spans="1:11" ht="14.5" x14ac:dyDescent="0.35">
      <c r="A2069" s="2" t="s">
        <v>4129</v>
      </c>
      <c r="B2069" s="5">
        <v>46160</v>
      </c>
      <c r="C2069" s="2" t="s">
        <v>1995</v>
      </c>
      <c r="D2069" s="2" t="s">
        <v>470</v>
      </c>
      <c r="E2069" s="3" t="s">
        <v>471</v>
      </c>
      <c r="F2069" s="2">
        <v>24</v>
      </c>
      <c r="G2069" s="2" t="s">
        <v>121</v>
      </c>
      <c r="H2069" s="2">
        <f>IF(AND(B2069&gt;=GI_Report!$C$4,B2069&lt;=GI_Report!$E$4),1,0)</f>
        <v>0</v>
      </c>
      <c r="I2069" s="2">
        <f>IF(GI_Report!$C$6="All",1,IF(C2069=GI_Report!$C$6,1,0))</f>
        <v>1</v>
      </c>
      <c r="J2069" s="2">
        <f>IF(GI_Report!$F$6="All",1,IF(E2069=GI_Report!$F$6,1,0))</f>
        <v>1</v>
      </c>
      <c r="K2069" s="2" t="str">
        <f>IF(AND(H2069=1,I2069=1,J2069=1),COUNTIFS($H$2:H2069,1,$I$2:I2069,1,$J$2:J2069,1),"")</f>
        <v/>
      </c>
    </row>
    <row r="2070" spans="1:11" ht="14.5" x14ac:dyDescent="0.35">
      <c r="A2070" s="2" t="s">
        <v>4130</v>
      </c>
      <c r="B2070" s="5">
        <v>46158</v>
      </c>
      <c r="C2070" s="2" t="s">
        <v>2319</v>
      </c>
      <c r="D2070" s="2" t="s">
        <v>159</v>
      </c>
      <c r="E2070" s="3" t="s">
        <v>160</v>
      </c>
      <c r="F2070" s="2">
        <v>12</v>
      </c>
      <c r="G2070" s="2" t="s">
        <v>121</v>
      </c>
      <c r="H2070" s="2">
        <f>IF(AND(B2070&gt;=GI_Report!$C$4,B2070&lt;=GI_Report!$E$4),1,0)</f>
        <v>0</v>
      </c>
      <c r="I2070" s="2">
        <f>IF(GI_Report!$C$6="All",1,IF(C2070=GI_Report!$C$6,1,0))</f>
        <v>1</v>
      </c>
      <c r="J2070" s="2">
        <f>IF(GI_Report!$F$6="All",1,IF(E2070=GI_Report!$F$6,1,0))</f>
        <v>1</v>
      </c>
      <c r="K2070" s="2" t="str">
        <f>IF(AND(H2070=1,I2070=1,J2070=1),COUNTIFS($H$2:H2070,1,$I$2:I2070,1,$J$2:J2070,1),"")</f>
        <v/>
      </c>
    </row>
    <row r="2071" spans="1:11" ht="14.5" x14ac:dyDescent="0.35">
      <c r="A2071" s="2" t="s">
        <v>4131</v>
      </c>
      <c r="B2071" s="5">
        <v>46035</v>
      </c>
      <c r="C2071" s="2" t="s">
        <v>2089</v>
      </c>
      <c r="D2071" s="2" t="s">
        <v>136</v>
      </c>
      <c r="E2071" s="3" t="s">
        <v>137</v>
      </c>
      <c r="F2071" s="2">
        <v>5</v>
      </c>
      <c r="G2071" s="2" t="s">
        <v>121</v>
      </c>
      <c r="H2071" s="2">
        <f>IF(AND(B2071&gt;=GI_Report!$C$4,B2071&lt;=GI_Report!$E$4),1,0)</f>
        <v>0</v>
      </c>
      <c r="I2071" s="2">
        <f>IF(GI_Report!$C$6="All",1,IF(C2071=GI_Report!$C$6,1,0))</f>
        <v>1</v>
      </c>
      <c r="J2071" s="2">
        <f>IF(GI_Report!$F$6="All",1,IF(E2071=GI_Report!$F$6,1,0))</f>
        <v>1</v>
      </c>
      <c r="K2071" s="2" t="str">
        <f>IF(AND(H2071=1,I2071=1,J2071=1),COUNTIFS($H$2:H2071,1,$I$2:I2071,1,$J$2:J2071,1),"")</f>
        <v/>
      </c>
    </row>
    <row r="2072" spans="1:11" ht="14.5" x14ac:dyDescent="0.35">
      <c r="A2072" s="2" t="s">
        <v>4132</v>
      </c>
      <c r="B2072" s="5">
        <v>46131</v>
      </c>
      <c r="C2072" s="2" t="s">
        <v>2115</v>
      </c>
      <c r="D2072" s="2" t="s">
        <v>184</v>
      </c>
      <c r="E2072" s="3" t="s">
        <v>185</v>
      </c>
      <c r="F2072" s="2">
        <v>10</v>
      </c>
      <c r="G2072" s="2" t="s">
        <v>121</v>
      </c>
      <c r="H2072" s="2">
        <f>IF(AND(B2072&gt;=GI_Report!$C$4,B2072&lt;=GI_Report!$E$4),1,0)</f>
        <v>0</v>
      </c>
      <c r="I2072" s="2">
        <f>IF(GI_Report!$C$6="All",1,IF(C2072=GI_Report!$C$6,1,0))</f>
        <v>1</v>
      </c>
      <c r="J2072" s="2">
        <f>IF(GI_Report!$F$6="All",1,IF(E2072=GI_Report!$F$6,1,0))</f>
        <v>1</v>
      </c>
      <c r="K2072" s="2" t="str">
        <f>IF(AND(H2072=1,I2072=1,J2072=1),COUNTIFS($H$2:H2072,1,$I$2:I2072,1,$J$2:J2072,1),"")</f>
        <v/>
      </c>
    </row>
    <row r="2073" spans="1:11" ht="14.5" x14ac:dyDescent="0.35">
      <c r="A2073" s="2" t="s">
        <v>4133</v>
      </c>
      <c r="B2073" s="5">
        <v>46193</v>
      </c>
      <c r="C2073" s="2" t="s">
        <v>2241</v>
      </c>
      <c r="D2073" s="2" t="s">
        <v>316</v>
      </c>
      <c r="E2073" s="3" t="s">
        <v>317</v>
      </c>
      <c r="F2073" s="2">
        <v>48</v>
      </c>
      <c r="G2073" s="2" t="s">
        <v>15</v>
      </c>
      <c r="H2073" s="2">
        <f>IF(AND(B2073&gt;=GI_Report!$C$4,B2073&lt;=GI_Report!$E$4),1,0)</f>
        <v>0</v>
      </c>
      <c r="I2073" s="2">
        <f>IF(GI_Report!$C$6="All",1,IF(C2073=GI_Report!$C$6,1,0))</f>
        <v>1</v>
      </c>
      <c r="J2073" s="2">
        <f>IF(GI_Report!$F$6="All",1,IF(E2073=GI_Report!$F$6,1,0))</f>
        <v>1</v>
      </c>
      <c r="K2073" s="2" t="str">
        <f>IF(AND(H2073=1,I2073=1,J2073=1),COUNTIFS($H$2:H2073,1,$I$2:I2073,1,$J$2:J2073,1),"")</f>
        <v/>
      </c>
    </row>
    <row r="2074" spans="1:11" ht="14.5" x14ac:dyDescent="0.35">
      <c r="A2074" s="2" t="s">
        <v>4134</v>
      </c>
      <c r="B2074" s="5">
        <v>46175</v>
      </c>
      <c r="C2074" s="2" t="s">
        <v>1991</v>
      </c>
      <c r="D2074" s="2" t="s">
        <v>243</v>
      </c>
      <c r="E2074" s="3" t="s">
        <v>244</v>
      </c>
      <c r="F2074" s="2">
        <v>15</v>
      </c>
      <c r="G2074" s="2" t="s">
        <v>121</v>
      </c>
      <c r="H2074" s="2">
        <f>IF(AND(B2074&gt;=GI_Report!$C$4,B2074&lt;=GI_Report!$E$4),1,0)</f>
        <v>0</v>
      </c>
      <c r="I2074" s="2">
        <f>IF(GI_Report!$C$6="All",1,IF(C2074=GI_Report!$C$6,1,0))</f>
        <v>1</v>
      </c>
      <c r="J2074" s="2">
        <f>IF(GI_Report!$F$6="All",1,IF(E2074=GI_Report!$F$6,1,0))</f>
        <v>1</v>
      </c>
      <c r="K2074" s="2" t="str">
        <f>IF(AND(H2074=1,I2074=1,J2074=1),COUNTIFS($H$2:H2074,1,$I$2:I2074,1,$J$2:J2074,1),"")</f>
        <v/>
      </c>
    </row>
    <row r="2075" spans="1:11" ht="14.5" x14ac:dyDescent="0.35">
      <c r="A2075" s="2" t="s">
        <v>4135</v>
      </c>
      <c r="B2075" s="5">
        <v>46159</v>
      </c>
      <c r="C2075" s="2" t="s">
        <v>2146</v>
      </c>
      <c r="D2075" s="2" t="s">
        <v>270</v>
      </c>
      <c r="E2075" s="3" t="s">
        <v>271</v>
      </c>
      <c r="F2075" s="2">
        <v>12</v>
      </c>
      <c r="G2075" s="2" t="s">
        <v>262</v>
      </c>
      <c r="H2075" s="2">
        <f>IF(AND(B2075&gt;=GI_Report!$C$4,B2075&lt;=GI_Report!$E$4),1,0)</f>
        <v>0</v>
      </c>
      <c r="I2075" s="2">
        <f>IF(GI_Report!$C$6="All",1,IF(C2075=GI_Report!$C$6,1,0))</f>
        <v>1</v>
      </c>
      <c r="J2075" s="2">
        <f>IF(GI_Report!$F$6="All",1,IF(E2075=GI_Report!$F$6,1,0))</f>
        <v>1</v>
      </c>
      <c r="K2075" s="2" t="str">
        <f>IF(AND(H2075=1,I2075=1,J2075=1),COUNTIFS($H$2:H2075,1,$I$2:I2075,1,$J$2:J2075,1),"")</f>
        <v/>
      </c>
    </row>
    <row r="2076" spans="1:11" ht="14.5" x14ac:dyDescent="0.35">
      <c r="A2076" s="2" t="s">
        <v>4136</v>
      </c>
      <c r="B2076" s="5">
        <v>46162</v>
      </c>
      <c r="C2076" s="2" t="s">
        <v>2075</v>
      </c>
      <c r="D2076" s="2" t="s">
        <v>299</v>
      </c>
      <c r="E2076" s="3" t="s">
        <v>300</v>
      </c>
      <c r="F2076" s="2">
        <v>60</v>
      </c>
      <c r="G2076" s="2" t="s">
        <v>262</v>
      </c>
      <c r="H2076" s="2">
        <f>IF(AND(B2076&gt;=GI_Report!$C$4,B2076&lt;=GI_Report!$E$4),1,0)</f>
        <v>0</v>
      </c>
      <c r="I2076" s="2">
        <f>IF(GI_Report!$C$6="All",1,IF(C2076=GI_Report!$C$6,1,0))</f>
        <v>1</v>
      </c>
      <c r="J2076" s="2">
        <f>IF(GI_Report!$F$6="All",1,IF(E2076=GI_Report!$F$6,1,0))</f>
        <v>1</v>
      </c>
      <c r="K2076" s="2" t="str">
        <f>IF(AND(H2076=1,I2076=1,J2076=1),COUNTIFS($H$2:H2076,1,$I$2:I2076,1,$J$2:J2076,1),"")</f>
        <v/>
      </c>
    </row>
    <row r="2077" spans="1:11" ht="14.5" x14ac:dyDescent="0.35">
      <c r="A2077" s="2" t="s">
        <v>4137</v>
      </c>
      <c r="B2077" s="5">
        <v>46149</v>
      </c>
      <c r="C2077" s="2" t="s">
        <v>2047</v>
      </c>
      <c r="D2077" s="2" t="s">
        <v>295</v>
      </c>
      <c r="E2077" s="3" t="s">
        <v>296</v>
      </c>
      <c r="F2077" s="2">
        <v>36</v>
      </c>
      <c r="G2077" s="2" t="s">
        <v>262</v>
      </c>
      <c r="H2077" s="2">
        <f>IF(AND(B2077&gt;=GI_Report!$C$4,B2077&lt;=GI_Report!$E$4),1,0)</f>
        <v>0</v>
      </c>
      <c r="I2077" s="2">
        <f>IF(GI_Report!$C$6="All",1,IF(C2077=GI_Report!$C$6,1,0))</f>
        <v>1</v>
      </c>
      <c r="J2077" s="2">
        <f>IF(GI_Report!$F$6="All",1,IF(E2077=GI_Report!$F$6,1,0))</f>
        <v>1</v>
      </c>
      <c r="K2077" s="2" t="str">
        <f>IF(AND(H2077=1,I2077=1,J2077=1),COUNTIFS($H$2:H2077,1,$I$2:I2077,1,$J$2:J2077,1),"")</f>
        <v/>
      </c>
    </row>
    <row r="2078" spans="1:11" ht="14.5" x14ac:dyDescent="0.35">
      <c r="A2078" s="2" t="s">
        <v>4138</v>
      </c>
      <c r="B2078" s="5">
        <v>46110</v>
      </c>
      <c r="C2078" s="2" t="s">
        <v>2108</v>
      </c>
      <c r="D2078" s="2" t="s">
        <v>345</v>
      </c>
      <c r="E2078" s="3" t="s">
        <v>346</v>
      </c>
      <c r="F2078" s="2">
        <v>10</v>
      </c>
      <c r="G2078" s="2" t="s">
        <v>15</v>
      </c>
      <c r="H2078" s="2">
        <f>IF(AND(B2078&gt;=GI_Report!$C$4,B2078&lt;=GI_Report!$E$4),1,0)</f>
        <v>0</v>
      </c>
      <c r="I2078" s="2">
        <f>IF(GI_Report!$C$6="All",1,IF(C2078=GI_Report!$C$6,1,0))</f>
        <v>1</v>
      </c>
      <c r="J2078" s="2">
        <f>IF(GI_Report!$F$6="All",1,IF(E2078=GI_Report!$F$6,1,0))</f>
        <v>1</v>
      </c>
      <c r="K2078" s="2" t="str">
        <f>IF(AND(H2078=1,I2078=1,J2078=1),COUNTIFS($H$2:H2078,1,$I$2:I2078,1,$J$2:J2078,1),"")</f>
        <v/>
      </c>
    </row>
    <row r="2079" spans="1:11" ht="14.5" x14ac:dyDescent="0.35">
      <c r="A2079" s="2" t="s">
        <v>4139</v>
      </c>
      <c r="B2079" s="5">
        <v>46147</v>
      </c>
      <c r="C2079" s="2" t="s">
        <v>2083</v>
      </c>
      <c r="D2079" s="2" t="s">
        <v>389</v>
      </c>
      <c r="E2079" s="3" t="s">
        <v>390</v>
      </c>
      <c r="F2079" s="2">
        <v>30</v>
      </c>
      <c r="G2079" s="2" t="s">
        <v>121</v>
      </c>
      <c r="H2079" s="2">
        <f>IF(AND(B2079&gt;=GI_Report!$C$4,B2079&lt;=GI_Report!$E$4),1,0)</f>
        <v>0</v>
      </c>
      <c r="I2079" s="2">
        <f>IF(GI_Report!$C$6="All",1,IF(C2079=GI_Report!$C$6,1,0))</f>
        <v>1</v>
      </c>
      <c r="J2079" s="2">
        <f>IF(GI_Report!$F$6="All",1,IF(E2079=GI_Report!$F$6,1,0))</f>
        <v>1</v>
      </c>
      <c r="K2079" s="2" t="str">
        <f>IF(AND(H2079=1,I2079=1,J2079=1),COUNTIFS($H$2:H2079,1,$I$2:I2079,1,$J$2:J2079,1),"")</f>
        <v/>
      </c>
    </row>
    <row r="2080" spans="1:11" ht="14.5" x14ac:dyDescent="0.35">
      <c r="A2080" s="2" t="s">
        <v>4140</v>
      </c>
      <c r="B2080" s="5">
        <v>46108</v>
      </c>
      <c r="C2080" s="2" t="s">
        <v>2040</v>
      </c>
      <c r="D2080" s="2" t="s">
        <v>276</v>
      </c>
      <c r="E2080" s="3" t="s">
        <v>277</v>
      </c>
      <c r="F2080" s="2">
        <v>5</v>
      </c>
      <c r="G2080" s="2" t="s">
        <v>262</v>
      </c>
      <c r="H2080" s="2">
        <f>IF(AND(B2080&gt;=GI_Report!$C$4,B2080&lt;=GI_Report!$E$4),1,0)</f>
        <v>0</v>
      </c>
      <c r="I2080" s="2">
        <f>IF(GI_Report!$C$6="All",1,IF(C2080=GI_Report!$C$6,1,0))</f>
        <v>1</v>
      </c>
      <c r="J2080" s="2">
        <f>IF(GI_Report!$F$6="All",1,IF(E2080=GI_Report!$F$6,1,0))</f>
        <v>1</v>
      </c>
      <c r="K2080" s="2" t="str">
        <f>IF(AND(H2080=1,I2080=1,J2080=1),COUNTIFS($H$2:H2080,1,$I$2:I2080,1,$J$2:J2080,1),"")</f>
        <v/>
      </c>
    </row>
    <row r="2081" spans="1:11" ht="14.5" x14ac:dyDescent="0.35">
      <c r="A2081" s="2" t="s">
        <v>4141</v>
      </c>
      <c r="B2081" s="5">
        <v>46197</v>
      </c>
      <c r="C2081" s="2" t="s">
        <v>2257</v>
      </c>
      <c r="D2081" s="2" t="s">
        <v>52</v>
      </c>
      <c r="E2081" s="3" t="s">
        <v>53</v>
      </c>
      <c r="F2081" s="2">
        <v>10</v>
      </c>
      <c r="G2081" s="2" t="s">
        <v>15</v>
      </c>
      <c r="H2081" s="2">
        <f>IF(AND(B2081&gt;=GI_Report!$C$4,B2081&lt;=GI_Report!$E$4),1,0)</f>
        <v>0</v>
      </c>
      <c r="I2081" s="2">
        <f>IF(GI_Report!$C$6="All",1,IF(C2081=GI_Report!$C$6,1,0))</f>
        <v>1</v>
      </c>
      <c r="J2081" s="2">
        <f>IF(GI_Report!$F$6="All",1,IF(E2081=GI_Report!$F$6,1,0))</f>
        <v>1</v>
      </c>
      <c r="K2081" s="2" t="str">
        <f>IF(AND(H2081=1,I2081=1,J2081=1),COUNTIFS($H$2:H2081,1,$I$2:I2081,1,$J$2:J2081,1),"")</f>
        <v/>
      </c>
    </row>
    <row r="2082" spans="1:11" ht="14.5" x14ac:dyDescent="0.35">
      <c r="A2082" s="2" t="s">
        <v>4142</v>
      </c>
      <c r="B2082" s="5">
        <v>46098</v>
      </c>
      <c r="C2082" s="2" t="s">
        <v>2070</v>
      </c>
      <c r="D2082" s="2" t="s">
        <v>132</v>
      </c>
      <c r="E2082" s="3" t="s">
        <v>133</v>
      </c>
      <c r="F2082" s="2">
        <v>48</v>
      </c>
      <c r="G2082" s="2" t="s">
        <v>121</v>
      </c>
      <c r="H2082" s="2">
        <f>IF(AND(B2082&gt;=GI_Report!$C$4,B2082&lt;=GI_Report!$E$4),1,0)</f>
        <v>0</v>
      </c>
      <c r="I2082" s="2">
        <f>IF(GI_Report!$C$6="All",1,IF(C2082=GI_Report!$C$6,1,0))</f>
        <v>1</v>
      </c>
      <c r="J2082" s="2">
        <f>IF(GI_Report!$F$6="All",1,IF(E2082=GI_Report!$F$6,1,0))</f>
        <v>1</v>
      </c>
      <c r="K2082" s="2" t="str">
        <f>IF(AND(H2082=1,I2082=1,J2082=1),COUNTIFS($H$2:H2082,1,$I$2:I2082,1,$J$2:J2082,1),"")</f>
        <v/>
      </c>
    </row>
    <row r="2083" spans="1:11" ht="14.5" x14ac:dyDescent="0.35">
      <c r="A2083" s="2" t="s">
        <v>4143</v>
      </c>
      <c r="B2083" s="5">
        <v>46194</v>
      </c>
      <c r="C2083" s="2" t="s">
        <v>2065</v>
      </c>
      <c r="D2083" s="2" t="s">
        <v>95</v>
      </c>
      <c r="E2083" s="3" t="s">
        <v>96</v>
      </c>
      <c r="F2083" s="2">
        <v>48</v>
      </c>
      <c r="G2083" s="2" t="s">
        <v>15</v>
      </c>
      <c r="H2083" s="2">
        <f>IF(AND(B2083&gt;=GI_Report!$C$4,B2083&lt;=GI_Report!$E$4),1,0)</f>
        <v>0</v>
      </c>
      <c r="I2083" s="2">
        <f>IF(GI_Report!$C$6="All",1,IF(C2083=GI_Report!$C$6,1,0))</f>
        <v>1</v>
      </c>
      <c r="J2083" s="2">
        <f>IF(GI_Report!$F$6="All",1,IF(E2083=GI_Report!$F$6,1,0))</f>
        <v>1</v>
      </c>
      <c r="K2083" s="2" t="str">
        <f>IF(AND(H2083=1,I2083=1,J2083=1),COUNTIFS($H$2:H2083,1,$I$2:I2083,1,$J$2:J2083,1),"")</f>
        <v/>
      </c>
    </row>
    <row r="2084" spans="1:11" ht="14.5" x14ac:dyDescent="0.35">
      <c r="A2084" s="2" t="s">
        <v>4144</v>
      </c>
      <c r="B2084" s="5">
        <v>46182</v>
      </c>
      <c r="C2084" s="2" t="s">
        <v>2051</v>
      </c>
      <c r="D2084" s="2" t="s">
        <v>249</v>
      </c>
      <c r="E2084" s="3" t="s">
        <v>250</v>
      </c>
      <c r="F2084" s="2">
        <v>5</v>
      </c>
      <c r="G2084" s="2" t="s">
        <v>121</v>
      </c>
      <c r="H2084" s="2">
        <f>IF(AND(B2084&gt;=GI_Report!$C$4,B2084&lt;=GI_Report!$E$4),1,0)</f>
        <v>0</v>
      </c>
      <c r="I2084" s="2">
        <f>IF(GI_Report!$C$6="All",1,IF(C2084=GI_Report!$C$6,1,0))</f>
        <v>1</v>
      </c>
      <c r="J2084" s="2">
        <f>IF(GI_Report!$F$6="All",1,IF(E2084=GI_Report!$F$6,1,0))</f>
        <v>1</v>
      </c>
      <c r="K2084" s="2" t="str">
        <f>IF(AND(H2084=1,I2084=1,J2084=1),COUNTIFS($H$2:H2084,1,$I$2:I2084,1,$J$2:J2084,1),"")</f>
        <v/>
      </c>
    </row>
    <row r="2085" spans="1:11" ht="14.5" x14ac:dyDescent="0.35">
      <c r="A2085" s="2" t="s">
        <v>4145</v>
      </c>
      <c r="B2085" s="5">
        <v>46026</v>
      </c>
      <c r="C2085" s="2" t="s">
        <v>2035</v>
      </c>
      <c r="D2085" s="2" t="s">
        <v>69</v>
      </c>
      <c r="E2085" s="3" t="s">
        <v>70</v>
      </c>
      <c r="F2085" s="2">
        <v>48</v>
      </c>
      <c r="G2085" s="2" t="s">
        <v>15</v>
      </c>
      <c r="H2085" s="2">
        <f>IF(AND(B2085&gt;=GI_Report!$C$4,B2085&lt;=GI_Report!$E$4),1,0)</f>
        <v>0</v>
      </c>
      <c r="I2085" s="2">
        <f>IF(GI_Report!$C$6="All",1,IF(C2085=GI_Report!$C$6,1,0))</f>
        <v>1</v>
      </c>
      <c r="J2085" s="2">
        <f>IF(GI_Report!$F$6="All",1,IF(E2085=GI_Report!$F$6,1,0))</f>
        <v>1</v>
      </c>
      <c r="K2085" s="2" t="str">
        <f>IF(AND(H2085=1,I2085=1,J2085=1),COUNTIFS($H$2:H2085,1,$I$2:I2085,1,$J$2:J2085,1),"")</f>
        <v/>
      </c>
    </row>
    <row r="2086" spans="1:11" ht="14.5" x14ac:dyDescent="0.35">
      <c r="A2086" s="2" t="s">
        <v>4146</v>
      </c>
      <c r="B2086" s="5">
        <v>46057</v>
      </c>
      <c r="C2086" s="2" t="s">
        <v>2141</v>
      </c>
      <c r="D2086" s="2" t="s">
        <v>347</v>
      </c>
      <c r="E2086" s="3" t="s">
        <v>348</v>
      </c>
      <c r="F2086" s="2">
        <v>36</v>
      </c>
      <c r="G2086" s="2" t="s">
        <v>15</v>
      </c>
      <c r="H2086" s="2">
        <f>IF(AND(B2086&gt;=GI_Report!$C$4,B2086&lt;=GI_Report!$E$4),1,0)</f>
        <v>1</v>
      </c>
      <c r="I2086" s="2">
        <f>IF(GI_Report!$C$6="All",1,IF(C2086=GI_Report!$C$6,1,0))</f>
        <v>1</v>
      </c>
      <c r="J2086" s="2">
        <f>IF(GI_Report!$F$6="All",1,IF(E2086=GI_Report!$F$6,1,0))</f>
        <v>1</v>
      </c>
      <c r="K2086" s="2">
        <f>IF(AND(H2086=1,I2086=1,J2086=1),COUNTIFS($H$2:H2086,1,$I$2:I2086,1,$J$2:J2086,1),"")</f>
        <v>328</v>
      </c>
    </row>
    <row r="2087" spans="1:11" ht="14.5" x14ac:dyDescent="0.35">
      <c r="A2087" s="2" t="s">
        <v>4147</v>
      </c>
      <c r="B2087" s="5">
        <v>46136</v>
      </c>
      <c r="C2087" s="2" t="s">
        <v>2168</v>
      </c>
      <c r="D2087" s="2" t="s">
        <v>421</v>
      </c>
      <c r="E2087" s="3" t="s">
        <v>422</v>
      </c>
      <c r="F2087" s="2">
        <v>12</v>
      </c>
      <c r="G2087" s="2" t="s">
        <v>121</v>
      </c>
      <c r="H2087" s="2">
        <f>IF(AND(B2087&gt;=GI_Report!$C$4,B2087&lt;=GI_Report!$E$4),1,0)</f>
        <v>0</v>
      </c>
      <c r="I2087" s="2">
        <f>IF(GI_Report!$C$6="All",1,IF(C2087=GI_Report!$C$6,1,0))</f>
        <v>1</v>
      </c>
      <c r="J2087" s="2">
        <f>IF(GI_Report!$F$6="All",1,IF(E2087=GI_Report!$F$6,1,0))</f>
        <v>1</v>
      </c>
      <c r="K2087" s="2" t="str">
        <f>IF(AND(H2087=1,I2087=1,J2087=1),COUNTIFS($H$2:H2087,1,$I$2:I2087,1,$J$2:J2087,1),"")</f>
        <v/>
      </c>
    </row>
    <row r="2088" spans="1:11" ht="14.5" x14ac:dyDescent="0.35">
      <c r="A2088" s="2" t="s">
        <v>4148</v>
      </c>
      <c r="B2088" s="5">
        <v>46194</v>
      </c>
      <c r="C2088" s="2" t="s">
        <v>2099</v>
      </c>
      <c r="D2088" s="2" t="s">
        <v>198</v>
      </c>
      <c r="E2088" s="3" t="s">
        <v>199</v>
      </c>
      <c r="F2088" s="2">
        <v>48</v>
      </c>
      <c r="G2088" s="2" t="s">
        <v>121</v>
      </c>
      <c r="H2088" s="2">
        <f>IF(AND(B2088&gt;=GI_Report!$C$4,B2088&lt;=GI_Report!$E$4),1,0)</f>
        <v>0</v>
      </c>
      <c r="I2088" s="2">
        <f>IF(GI_Report!$C$6="All",1,IF(C2088=GI_Report!$C$6,1,0))</f>
        <v>1</v>
      </c>
      <c r="J2088" s="2">
        <f>IF(GI_Report!$F$6="All",1,IF(E2088=GI_Report!$F$6,1,0))</f>
        <v>1</v>
      </c>
      <c r="K2088" s="2" t="str">
        <f>IF(AND(H2088=1,I2088=1,J2088=1),COUNTIFS($H$2:H2088,1,$I$2:I2088,1,$J$2:J2088,1),"")</f>
        <v/>
      </c>
    </row>
    <row r="2089" spans="1:11" ht="14.5" x14ac:dyDescent="0.35">
      <c r="A2089" s="2" t="s">
        <v>4149</v>
      </c>
      <c r="B2089" s="5">
        <v>46040</v>
      </c>
      <c r="C2089" s="2" t="s">
        <v>2154</v>
      </c>
      <c r="D2089" s="2" t="s">
        <v>95</v>
      </c>
      <c r="E2089" s="3" t="s">
        <v>96</v>
      </c>
      <c r="F2089" s="2">
        <v>36</v>
      </c>
      <c r="G2089" s="2" t="s">
        <v>15</v>
      </c>
      <c r="H2089" s="2">
        <f>IF(AND(B2089&gt;=GI_Report!$C$4,B2089&lt;=GI_Report!$E$4),1,0)</f>
        <v>0</v>
      </c>
      <c r="I2089" s="2">
        <f>IF(GI_Report!$C$6="All",1,IF(C2089=GI_Report!$C$6,1,0))</f>
        <v>1</v>
      </c>
      <c r="J2089" s="2">
        <f>IF(GI_Report!$F$6="All",1,IF(E2089=GI_Report!$F$6,1,0))</f>
        <v>1</v>
      </c>
      <c r="K2089" s="2" t="str">
        <f>IF(AND(H2089=1,I2089=1,J2089=1),COUNTIFS($H$2:H2089,1,$I$2:I2089,1,$J$2:J2089,1),"")</f>
        <v/>
      </c>
    </row>
    <row r="2090" spans="1:11" ht="14.5" x14ac:dyDescent="0.35">
      <c r="A2090" s="2" t="s">
        <v>4150</v>
      </c>
      <c r="B2090" s="5">
        <v>46099</v>
      </c>
      <c r="C2090" s="2" t="s">
        <v>2260</v>
      </c>
      <c r="D2090" s="2" t="s">
        <v>446</v>
      </c>
      <c r="E2090" s="3" t="s">
        <v>447</v>
      </c>
      <c r="F2090" s="2">
        <v>5</v>
      </c>
      <c r="G2090" s="2" t="s">
        <v>121</v>
      </c>
      <c r="H2090" s="2">
        <f>IF(AND(B2090&gt;=GI_Report!$C$4,B2090&lt;=GI_Report!$E$4),1,0)</f>
        <v>0</v>
      </c>
      <c r="I2090" s="2">
        <f>IF(GI_Report!$C$6="All",1,IF(C2090=GI_Report!$C$6,1,0))</f>
        <v>1</v>
      </c>
      <c r="J2090" s="2">
        <f>IF(GI_Report!$F$6="All",1,IF(E2090=GI_Report!$F$6,1,0))</f>
        <v>1</v>
      </c>
      <c r="K2090" s="2" t="str">
        <f>IF(AND(H2090=1,I2090=1,J2090=1),COUNTIFS($H$2:H2090,1,$I$2:I2090,1,$J$2:J2090,1),"")</f>
        <v/>
      </c>
    </row>
    <row r="2091" spans="1:11" ht="14.5" x14ac:dyDescent="0.35">
      <c r="A2091" s="2" t="s">
        <v>4151</v>
      </c>
      <c r="B2091" s="5">
        <v>46147</v>
      </c>
      <c r="C2091" s="2" t="s">
        <v>1985</v>
      </c>
      <c r="D2091" s="2" t="s">
        <v>429</v>
      </c>
      <c r="E2091" s="3" t="s">
        <v>430</v>
      </c>
      <c r="F2091" s="2">
        <v>10</v>
      </c>
      <c r="G2091" s="2" t="s">
        <v>121</v>
      </c>
      <c r="H2091" s="2">
        <f>IF(AND(B2091&gt;=GI_Report!$C$4,B2091&lt;=GI_Report!$E$4),1,0)</f>
        <v>0</v>
      </c>
      <c r="I2091" s="2">
        <f>IF(GI_Report!$C$6="All",1,IF(C2091=GI_Report!$C$6,1,0))</f>
        <v>1</v>
      </c>
      <c r="J2091" s="2">
        <f>IF(GI_Report!$F$6="All",1,IF(E2091=GI_Report!$F$6,1,0))</f>
        <v>1</v>
      </c>
      <c r="K2091" s="2" t="str">
        <f>IF(AND(H2091=1,I2091=1,J2091=1),COUNTIFS($H$2:H2091,1,$I$2:I2091,1,$J$2:J2091,1),"")</f>
        <v/>
      </c>
    </row>
    <row r="2092" spans="1:11" ht="14.5" x14ac:dyDescent="0.35">
      <c r="A2092" s="2" t="s">
        <v>4152</v>
      </c>
      <c r="B2092" s="5">
        <v>46043</v>
      </c>
      <c r="C2092" s="2" t="s">
        <v>1998</v>
      </c>
      <c r="D2092" s="2" t="s">
        <v>343</v>
      </c>
      <c r="E2092" s="3" t="s">
        <v>344</v>
      </c>
      <c r="F2092" s="2">
        <v>20</v>
      </c>
      <c r="G2092" s="2" t="s">
        <v>15</v>
      </c>
      <c r="H2092" s="2">
        <f>IF(AND(B2092&gt;=GI_Report!$C$4,B2092&lt;=GI_Report!$E$4),1,0)</f>
        <v>0</v>
      </c>
      <c r="I2092" s="2">
        <f>IF(GI_Report!$C$6="All",1,IF(C2092=GI_Report!$C$6,1,0))</f>
        <v>1</v>
      </c>
      <c r="J2092" s="2">
        <f>IF(GI_Report!$F$6="All",1,IF(E2092=GI_Report!$F$6,1,0))</f>
        <v>1</v>
      </c>
      <c r="K2092" s="2" t="str">
        <f>IF(AND(H2092=1,I2092=1,J2092=1),COUNTIFS($H$2:H2092,1,$I$2:I2092,1,$J$2:J2092,1),"")</f>
        <v/>
      </c>
    </row>
    <row r="2093" spans="1:11" ht="14.5" x14ac:dyDescent="0.35">
      <c r="A2093" s="2" t="s">
        <v>4153</v>
      </c>
      <c r="B2093" s="5">
        <v>46095</v>
      </c>
      <c r="C2093" s="2" t="s">
        <v>2148</v>
      </c>
      <c r="D2093" s="2" t="s">
        <v>427</v>
      </c>
      <c r="E2093" s="3" t="s">
        <v>428</v>
      </c>
      <c r="F2093" s="2">
        <v>24</v>
      </c>
      <c r="G2093" s="2" t="s">
        <v>121</v>
      </c>
      <c r="H2093" s="2">
        <f>IF(AND(B2093&gt;=GI_Report!$C$4,B2093&lt;=GI_Report!$E$4),1,0)</f>
        <v>0</v>
      </c>
      <c r="I2093" s="2">
        <f>IF(GI_Report!$C$6="All",1,IF(C2093=GI_Report!$C$6,1,0))</f>
        <v>1</v>
      </c>
      <c r="J2093" s="2">
        <f>IF(GI_Report!$F$6="All",1,IF(E2093=GI_Report!$F$6,1,0))</f>
        <v>1</v>
      </c>
      <c r="K2093" s="2" t="str">
        <f>IF(AND(H2093=1,I2093=1,J2093=1),COUNTIFS($H$2:H2093,1,$I$2:I2093,1,$J$2:J2093,1),"")</f>
        <v/>
      </c>
    </row>
    <row r="2094" spans="1:11" ht="14.5" x14ac:dyDescent="0.35">
      <c r="A2094" s="2" t="s">
        <v>4154</v>
      </c>
      <c r="B2094" s="5">
        <v>46194</v>
      </c>
      <c r="C2094" s="2" t="s">
        <v>2262</v>
      </c>
      <c r="D2094" s="2" t="s">
        <v>194</v>
      </c>
      <c r="E2094" s="3" t="s">
        <v>195</v>
      </c>
      <c r="F2094" s="2">
        <v>15</v>
      </c>
      <c r="G2094" s="2" t="s">
        <v>121</v>
      </c>
      <c r="H2094" s="2">
        <f>IF(AND(B2094&gt;=GI_Report!$C$4,B2094&lt;=GI_Report!$E$4),1,0)</f>
        <v>0</v>
      </c>
      <c r="I2094" s="2">
        <f>IF(GI_Report!$C$6="All",1,IF(C2094=GI_Report!$C$6,1,0))</f>
        <v>1</v>
      </c>
      <c r="J2094" s="2">
        <f>IF(GI_Report!$F$6="All",1,IF(E2094=GI_Report!$F$6,1,0))</f>
        <v>1</v>
      </c>
      <c r="K2094" s="2" t="str">
        <f>IF(AND(H2094=1,I2094=1,J2094=1),COUNTIFS($H$2:H2094,1,$I$2:I2094,1,$J$2:J2094,1),"")</f>
        <v/>
      </c>
    </row>
    <row r="2095" spans="1:11" ht="14.5" x14ac:dyDescent="0.35">
      <c r="A2095" s="2" t="s">
        <v>4155</v>
      </c>
      <c r="B2095" s="5">
        <v>46177</v>
      </c>
      <c r="C2095" s="2" t="s">
        <v>2029</v>
      </c>
      <c r="D2095" s="2" t="s">
        <v>159</v>
      </c>
      <c r="E2095" s="3" t="s">
        <v>160</v>
      </c>
      <c r="F2095" s="2">
        <v>15</v>
      </c>
      <c r="G2095" s="2" t="s">
        <v>121</v>
      </c>
      <c r="H2095" s="2">
        <f>IF(AND(B2095&gt;=GI_Report!$C$4,B2095&lt;=GI_Report!$E$4),1,0)</f>
        <v>0</v>
      </c>
      <c r="I2095" s="2">
        <f>IF(GI_Report!$C$6="All",1,IF(C2095=GI_Report!$C$6,1,0))</f>
        <v>1</v>
      </c>
      <c r="J2095" s="2">
        <f>IF(GI_Report!$F$6="All",1,IF(E2095=GI_Report!$F$6,1,0))</f>
        <v>1</v>
      </c>
      <c r="K2095" s="2" t="str">
        <f>IF(AND(H2095=1,I2095=1,J2095=1),COUNTIFS($H$2:H2095,1,$I$2:I2095,1,$J$2:J2095,1),"")</f>
        <v/>
      </c>
    </row>
    <row r="2096" spans="1:11" ht="14.5" x14ac:dyDescent="0.35">
      <c r="A2096" s="2" t="s">
        <v>4156</v>
      </c>
      <c r="B2096" s="5">
        <v>46106</v>
      </c>
      <c r="C2096" s="2" t="s">
        <v>2062</v>
      </c>
      <c r="D2096" s="2" t="s">
        <v>258</v>
      </c>
      <c r="E2096" s="3" t="s">
        <v>259</v>
      </c>
      <c r="F2096" s="2">
        <v>15</v>
      </c>
      <c r="G2096" s="2" t="s">
        <v>262</v>
      </c>
      <c r="H2096" s="2">
        <f>IF(AND(B2096&gt;=GI_Report!$C$4,B2096&lt;=GI_Report!$E$4),1,0)</f>
        <v>0</v>
      </c>
      <c r="I2096" s="2">
        <f>IF(GI_Report!$C$6="All",1,IF(C2096=GI_Report!$C$6,1,0))</f>
        <v>1</v>
      </c>
      <c r="J2096" s="2">
        <f>IF(GI_Report!$F$6="All",1,IF(E2096=GI_Report!$F$6,1,0))</f>
        <v>1</v>
      </c>
      <c r="K2096" s="2" t="str">
        <f>IF(AND(H2096=1,I2096=1,J2096=1),COUNTIFS($H$2:H2096,1,$I$2:I2096,1,$J$2:J2096,1),"")</f>
        <v/>
      </c>
    </row>
    <row r="2097" spans="1:11" ht="14.5" x14ac:dyDescent="0.35">
      <c r="A2097" s="2" t="s">
        <v>4157</v>
      </c>
      <c r="B2097" s="5">
        <v>46171</v>
      </c>
      <c r="C2097" s="2" t="s">
        <v>1993</v>
      </c>
      <c r="D2097" s="2" t="s">
        <v>173</v>
      </c>
      <c r="E2097" s="3" t="s">
        <v>174</v>
      </c>
      <c r="F2097" s="2">
        <v>24</v>
      </c>
      <c r="G2097" s="2" t="s">
        <v>121</v>
      </c>
      <c r="H2097" s="2">
        <f>IF(AND(B2097&gt;=GI_Report!$C$4,B2097&lt;=GI_Report!$E$4),1,0)</f>
        <v>0</v>
      </c>
      <c r="I2097" s="2">
        <f>IF(GI_Report!$C$6="All",1,IF(C2097=GI_Report!$C$6,1,0))</f>
        <v>1</v>
      </c>
      <c r="J2097" s="2">
        <f>IF(GI_Report!$F$6="All",1,IF(E2097=GI_Report!$F$6,1,0))</f>
        <v>1</v>
      </c>
      <c r="K2097" s="2" t="str">
        <f>IF(AND(H2097=1,I2097=1,J2097=1),COUNTIFS($H$2:H2097,1,$I$2:I2097,1,$J$2:J2097,1),"")</f>
        <v/>
      </c>
    </row>
    <row r="2098" spans="1:11" ht="14.5" x14ac:dyDescent="0.35">
      <c r="A2098" s="2" t="s">
        <v>4158</v>
      </c>
      <c r="B2098" s="5">
        <v>46035</v>
      </c>
      <c r="C2098" s="2" t="s">
        <v>2049</v>
      </c>
      <c r="D2098" s="2" t="s">
        <v>84</v>
      </c>
      <c r="E2098" s="3" t="s">
        <v>85</v>
      </c>
      <c r="F2098" s="2">
        <v>10</v>
      </c>
      <c r="G2098" s="2" t="s">
        <v>15</v>
      </c>
      <c r="H2098" s="2">
        <f>IF(AND(B2098&gt;=GI_Report!$C$4,B2098&lt;=GI_Report!$E$4),1,0)</f>
        <v>0</v>
      </c>
      <c r="I2098" s="2">
        <f>IF(GI_Report!$C$6="All",1,IF(C2098=GI_Report!$C$6,1,0))</f>
        <v>1</v>
      </c>
      <c r="J2098" s="2">
        <f>IF(GI_Report!$F$6="All",1,IF(E2098=GI_Report!$F$6,1,0))</f>
        <v>1</v>
      </c>
      <c r="K2098" s="2" t="str">
        <f>IF(AND(H2098=1,I2098=1,J2098=1),COUNTIFS($H$2:H2098,1,$I$2:I2098,1,$J$2:J2098,1),"")</f>
        <v/>
      </c>
    </row>
    <row r="2099" spans="1:11" ht="14.5" x14ac:dyDescent="0.35">
      <c r="A2099" s="2" t="s">
        <v>4159</v>
      </c>
      <c r="B2099" s="5">
        <v>46074</v>
      </c>
      <c r="C2099" s="2" t="s">
        <v>2037</v>
      </c>
      <c r="D2099" s="2" t="s">
        <v>393</v>
      </c>
      <c r="E2099" s="3" t="s">
        <v>394</v>
      </c>
      <c r="F2099" s="2">
        <v>60</v>
      </c>
      <c r="G2099" s="2" t="s">
        <v>121</v>
      </c>
      <c r="H2099" s="2">
        <f>IF(AND(B2099&gt;=GI_Report!$C$4,B2099&lt;=GI_Report!$E$4),1,0)</f>
        <v>1</v>
      </c>
      <c r="I2099" s="2">
        <f>IF(GI_Report!$C$6="All",1,IF(C2099=GI_Report!$C$6,1,0))</f>
        <v>1</v>
      </c>
      <c r="J2099" s="2">
        <f>IF(GI_Report!$F$6="All",1,IF(E2099=GI_Report!$F$6,1,0))</f>
        <v>1</v>
      </c>
      <c r="K2099" s="2">
        <f>IF(AND(H2099=1,I2099=1,J2099=1),COUNTIFS($H$2:H2099,1,$I$2:I2099,1,$J$2:J2099,1),"")</f>
        <v>329</v>
      </c>
    </row>
    <row r="2100" spans="1:11" ht="14.5" x14ac:dyDescent="0.35">
      <c r="A2100" s="2" t="s">
        <v>4160</v>
      </c>
      <c r="B2100" s="5">
        <v>46072</v>
      </c>
      <c r="C2100" s="2" t="s">
        <v>2040</v>
      </c>
      <c r="D2100" s="2" t="s">
        <v>391</v>
      </c>
      <c r="E2100" s="3" t="s">
        <v>392</v>
      </c>
      <c r="F2100" s="2">
        <v>5</v>
      </c>
      <c r="G2100" s="2" t="s">
        <v>121</v>
      </c>
      <c r="H2100" s="2">
        <f>IF(AND(B2100&gt;=GI_Report!$C$4,B2100&lt;=GI_Report!$E$4),1,0)</f>
        <v>1</v>
      </c>
      <c r="I2100" s="2">
        <f>IF(GI_Report!$C$6="All",1,IF(C2100=GI_Report!$C$6,1,0))</f>
        <v>1</v>
      </c>
      <c r="J2100" s="2">
        <f>IF(GI_Report!$F$6="All",1,IF(E2100=GI_Report!$F$6,1,0))</f>
        <v>1</v>
      </c>
      <c r="K2100" s="2">
        <f>IF(AND(H2100=1,I2100=1,J2100=1),COUNTIFS($H$2:H2100,1,$I$2:I2100,1,$J$2:J2100,1),"")</f>
        <v>330</v>
      </c>
    </row>
    <row r="2101" spans="1:11" ht="14.5" x14ac:dyDescent="0.35">
      <c r="A2101" s="2" t="s">
        <v>4161</v>
      </c>
      <c r="B2101" s="5">
        <v>46127</v>
      </c>
      <c r="C2101" s="2" t="s">
        <v>2045</v>
      </c>
      <c r="D2101" s="2" t="s">
        <v>440</v>
      </c>
      <c r="E2101" s="3" t="s">
        <v>441</v>
      </c>
      <c r="F2101" s="2">
        <v>30</v>
      </c>
      <c r="G2101" s="2" t="s">
        <v>121</v>
      </c>
      <c r="H2101" s="2">
        <f>IF(AND(B2101&gt;=GI_Report!$C$4,B2101&lt;=GI_Report!$E$4),1,0)</f>
        <v>0</v>
      </c>
      <c r="I2101" s="2">
        <f>IF(GI_Report!$C$6="All",1,IF(C2101=GI_Report!$C$6,1,0))</f>
        <v>1</v>
      </c>
      <c r="J2101" s="2">
        <f>IF(GI_Report!$F$6="All",1,IF(E2101=GI_Report!$F$6,1,0))</f>
        <v>1</v>
      </c>
      <c r="K2101" s="2" t="str">
        <f>IF(AND(H2101=1,I2101=1,J2101=1),COUNTIFS($H$2:H2101,1,$I$2:I2101,1,$J$2:J2101,1),"")</f>
        <v/>
      </c>
    </row>
    <row r="2102" spans="1:11" ht="14.5" x14ac:dyDescent="0.35">
      <c r="A2102" s="2" t="s">
        <v>4162</v>
      </c>
      <c r="B2102" s="5">
        <v>46161</v>
      </c>
      <c r="C2102" s="2" t="s">
        <v>2529</v>
      </c>
      <c r="D2102" s="2" t="s">
        <v>299</v>
      </c>
      <c r="E2102" s="3" t="s">
        <v>300</v>
      </c>
      <c r="F2102" s="2">
        <v>15</v>
      </c>
      <c r="G2102" s="2" t="s">
        <v>262</v>
      </c>
      <c r="H2102" s="2">
        <f>IF(AND(B2102&gt;=GI_Report!$C$4,B2102&lt;=GI_Report!$E$4),1,0)</f>
        <v>0</v>
      </c>
      <c r="I2102" s="2">
        <f>IF(GI_Report!$C$6="All",1,IF(C2102=GI_Report!$C$6,1,0))</f>
        <v>1</v>
      </c>
      <c r="J2102" s="2">
        <f>IF(GI_Report!$F$6="All",1,IF(E2102=GI_Report!$F$6,1,0))</f>
        <v>1</v>
      </c>
      <c r="K2102" s="2" t="str">
        <f>IF(AND(H2102=1,I2102=1,J2102=1),COUNTIFS($H$2:H2102,1,$I$2:I2102,1,$J$2:J2102,1),"")</f>
        <v/>
      </c>
    </row>
    <row r="2103" spans="1:11" ht="14.5" x14ac:dyDescent="0.35">
      <c r="A2103" s="2" t="s">
        <v>4163</v>
      </c>
      <c r="B2103" s="5">
        <v>46085</v>
      </c>
      <c r="C2103" s="2" t="s">
        <v>2081</v>
      </c>
      <c r="D2103" s="2" t="s">
        <v>88</v>
      </c>
      <c r="E2103" s="3" t="s">
        <v>89</v>
      </c>
      <c r="F2103" s="2">
        <v>36</v>
      </c>
      <c r="G2103" s="2" t="s">
        <v>15</v>
      </c>
      <c r="H2103" s="2">
        <f>IF(AND(B2103&gt;=GI_Report!$C$4,B2103&lt;=GI_Report!$E$4),1,0)</f>
        <v>0</v>
      </c>
      <c r="I2103" s="2">
        <f>IF(GI_Report!$C$6="All",1,IF(C2103=GI_Report!$C$6,1,0))</f>
        <v>1</v>
      </c>
      <c r="J2103" s="2">
        <f>IF(GI_Report!$F$6="All",1,IF(E2103=GI_Report!$F$6,1,0))</f>
        <v>1</v>
      </c>
      <c r="K2103" s="2" t="str">
        <f>IF(AND(H2103=1,I2103=1,J2103=1),COUNTIFS($H$2:H2103,1,$I$2:I2103,1,$J$2:J2103,1),"")</f>
        <v/>
      </c>
    </row>
    <row r="2104" spans="1:11" ht="14.5" x14ac:dyDescent="0.35">
      <c r="A2104" s="2" t="s">
        <v>4164</v>
      </c>
      <c r="B2104" s="5">
        <v>46196</v>
      </c>
      <c r="C2104" s="2" t="s">
        <v>2171</v>
      </c>
      <c r="D2104" s="2" t="s">
        <v>355</v>
      </c>
      <c r="E2104" s="3" t="s">
        <v>356</v>
      </c>
      <c r="F2104" s="2">
        <v>5</v>
      </c>
      <c r="G2104" s="2" t="s">
        <v>15</v>
      </c>
      <c r="H2104" s="2">
        <f>IF(AND(B2104&gt;=GI_Report!$C$4,B2104&lt;=GI_Report!$E$4),1,0)</f>
        <v>0</v>
      </c>
      <c r="I2104" s="2">
        <f>IF(GI_Report!$C$6="All",1,IF(C2104=GI_Report!$C$6,1,0))</f>
        <v>1</v>
      </c>
      <c r="J2104" s="2">
        <f>IF(GI_Report!$F$6="All",1,IF(E2104=GI_Report!$F$6,1,0))</f>
        <v>1</v>
      </c>
      <c r="K2104" s="2" t="str">
        <f>IF(AND(H2104=1,I2104=1,J2104=1),COUNTIFS($H$2:H2104,1,$I$2:I2104,1,$J$2:J2104,1),"")</f>
        <v/>
      </c>
    </row>
    <row r="2105" spans="1:11" ht="14.5" x14ac:dyDescent="0.35">
      <c r="A2105" s="2" t="s">
        <v>4165</v>
      </c>
      <c r="B2105" s="5">
        <v>46046</v>
      </c>
      <c r="C2105" s="2" t="s">
        <v>2086</v>
      </c>
      <c r="D2105" s="2" t="s">
        <v>237</v>
      </c>
      <c r="E2105" s="3" t="s">
        <v>238</v>
      </c>
      <c r="F2105" s="2">
        <v>60</v>
      </c>
      <c r="G2105" s="2" t="s">
        <v>121</v>
      </c>
      <c r="H2105" s="2">
        <f>IF(AND(B2105&gt;=GI_Report!$C$4,B2105&lt;=GI_Report!$E$4),1,0)</f>
        <v>0</v>
      </c>
      <c r="I2105" s="2">
        <f>IF(GI_Report!$C$6="All",1,IF(C2105=GI_Report!$C$6,1,0))</f>
        <v>1</v>
      </c>
      <c r="J2105" s="2">
        <f>IF(GI_Report!$F$6="All",1,IF(E2105=GI_Report!$F$6,1,0))</f>
        <v>1</v>
      </c>
      <c r="K2105" s="2" t="str">
        <f>IF(AND(H2105=1,I2105=1,J2105=1),COUNTIFS($H$2:H2105,1,$I$2:I2105,1,$J$2:J2105,1),"")</f>
        <v/>
      </c>
    </row>
    <row r="2106" spans="1:11" ht="14.5" x14ac:dyDescent="0.35">
      <c r="A2106" s="2" t="s">
        <v>4166</v>
      </c>
      <c r="B2106" s="5">
        <v>46102</v>
      </c>
      <c r="C2106" s="2" t="s">
        <v>1998</v>
      </c>
      <c r="D2106" s="2" t="s">
        <v>44</v>
      </c>
      <c r="E2106" s="3" t="s">
        <v>45</v>
      </c>
      <c r="F2106" s="2">
        <v>24</v>
      </c>
      <c r="G2106" s="2" t="s">
        <v>15</v>
      </c>
      <c r="H2106" s="2">
        <f>IF(AND(B2106&gt;=GI_Report!$C$4,B2106&lt;=GI_Report!$E$4),1,0)</f>
        <v>0</v>
      </c>
      <c r="I2106" s="2">
        <f>IF(GI_Report!$C$6="All",1,IF(C2106=GI_Report!$C$6,1,0))</f>
        <v>1</v>
      </c>
      <c r="J2106" s="2">
        <f>IF(GI_Report!$F$6="All",1,IF(E2106=GI_Report!$F$6,1,0))</f>
        <v>1</v>
      </c>
      <c r="K2106" s="2" t="str">
        <f>IF(AND(H2106=1,I2106=1,J2106=1),COUNTIFS($H$2:H2106,1,$I$2:I2106,1,$J$2:J2106,1),"")</f>
        <v/>
      </c>
    </row>
    <row r="2107" spans="1:11" ht="14.5" x14ac:dyDescent="0.35">
      <c r="A2107" s="2" t="s">
        <v>4167</v>
      </c>
      <c r="B2107" s="5">
        <v>46068</v>
      </c>
      <c r="C2107" s="2" t="s">
        <v>2179</v>
      </c>
      <c r="D2107" s="2" t="s">
        <v>252</v>
      </c>
      <c r="E2107" s="3" t="s">
        <v>253</v>
      </c>
      <c r="F2107" s="2">
        <v>24</v>
      </c>
      <c r="G2107" s="2" t="s">
        <v>121</v>
      </c>
      <c r="H2107" s="2">
        <f>IF(AND(B2107&gt;=GI_Report!$C$4,B2107&lt;=GI_Report!$E$4),1,0)</f>
        <v>1</v>
      </c>
      <c r="I2107" s="2">
        <f>IF(GI_Report!$C$6="All",1,IF(C2107=GI_Report!$C$6,1,0))</f>
        <v>1</v>
      </c>
      <c r="J2107" s="2">
        <f>IF(GI_Report!$F$6="All",1,IF(E2107=GI_Report!$F$6,1,0))</f>
        <v>1</v>
      </c>
      <c r="K2107" s="2">
        <f>IF(AND(H2107=1,I2107=1,J2107=1),COUNTIFS($H$2:H2107,1,$I$2:I2107,1,$J$2:J2107,1),"")</f>
        <v>331</v>
      </c>
    </row>
    <row r="2108" spans="1:11" ht="14.5" x14ac:dyDescent="0.35">
      <c r="A2108" s="2" t="s">
        <v>4168</v>
      </c>
      <c r="B2108" s="5">
        <v>46082</v>
      </c>
      <c r="C2108" s="2" t="s">
        <v>2141</v>
      </c>
      <c r="D2108" s="2" t="s">
        <v>383</v>
      </c>
      <c r="E2108" s="3" t="s">
        <v>384</v>
      </c>
      <c r="F2108" s="2">
        <v>36</v>
      </c>
      <c r="G2108" s="2" t="s">
        <v>121</v>
      </c>
      <c r="H2108" s="2">
        <f>IF(AND(B2108&gt;=GI_Report!$C$4,B2108&lt;=GI_Report!$E$4),1,0)</f>
        <v>0</v>
      </c>
      <c r="I2108" s="2">
        <f>IF(GI_Report!$C$6="All",1,IF(C2108=GI_Report!$C$6,1,0))</f>
        <v>1</v>
      </c>
      <c r="J2108" s="2">
        <f>IF(GI_Report!$F$6="All",1,IF(E2108=GI_Report!$F$6,1,0))</f>
        <v>1</v>
      </c>
      <c r="K2108" s="2" t="str">
        <f>IF(AND(H2108=1,I2108=1,J2108=1),COUNTIFS($H$2:H2108,1,$I$2:I2108,1,$J$2:J2108,1),"")</f>
        <v/>
      </c>
    </row>
    <row r="2109" spans="1:11" ht="14.5" x14ac:dyDescent="0.35">
      <c r="A2109" s="2" t="s">
        <v>4169</v>
      </c>
      <c r="B2109" s="5">
        <v>46116</v>
      </c>
      <c r="C2109" s="2" t="s">
        <v>1989</v>
      </c>
      <c r="D2109" s="2" t="s">
        <v>349</v>
      </c>
      <c r="E2109" s="3" t="s">
        <v>350</v>
      </c>
      <c r="F2109" s="2">
        <v>12</v>
      </c>
      <c r="G2109" s="2" t="s">
        <v>15</v>
      </c>
      <c r="H2109" s="2">
        <f>IF(AND(B2109&gt;=GI_Report!$C$4,B2109&lt;=GI_Report!$E$4),1,0)</f>
        <v>0</v>
      </c>
      <c r="I2109" s="2">
        <f>IF(GI_Report!$C$6="All",1,IF(C2109=GI_Report!$C$6,1,0))</f>
        <v>1</v>
      </c>
      <c r="J2109" s="2">
        <f>IF(GI_Report!$F$6="All",1,IF(E2109=GI_Report!$F$6,1,0))</f>
        <v>1</v>
      </c>
      <c r="K2109" s="2" t="str">
        <f>IF(AND(H2109=1,I2109=1,J2109=1),COUNTIFS($H$2:H2109,1,$I$2:I2109,1,$J$2:J2109,1),"")</f>
        <v/>
      </c>
    </row>
    <row r="2110" spans="1:11" ht="14.5" x14ac:dyDescent="0.35">
      <c r="A2110" s="2" t="s">
        <v>4170</v>
      </c>
      <c r="B2110" s="5">
        <v>46181</v>
      </c>
      <c r="C2110" s="2" t="s">
        <v>2002</v>
      </c>
      <c r="D2110" s="2" t="s">
        <v>74</v>
      </c>
      <c r="E2110" s="3" t="s">
        <v>75</v>
      </c>
      <c r="F2110" s="2">
        <v>36</v>
      </c>
      <c r="G2110" s="2" t="s">
        <v>15</v>
      </c>
      <c r="H2110" s="2">
        <f>IF(AND(B2110&gt;=GI_Report!$C$4,B2110&lt;=GI_Report!$E$4),1,0)</f>
        <v>0</v>
      </c>
      <c r="I2110" s="2">
        <f>IF(GI_Report!$C$6="All",1,IF(C2110=GI_Report!$C$6,1,0))</f>
        <v>1</v>
      </c>
      <c r="J2110" s="2">
        <f>IF(GI_Report!$F$6="All",1,IF(E2110=GI_Report!$F$6,1,0))</f>
        <v>1</v>
      </c>
      <c r="K2110" s="2" t="str">
        <f>IF(AND(H2110=1,I2110=1,J2110=1),COUNTIFS($H$2:H2110,1,$I$2:I2110,1,$J$2:J2110,1),"")</f>
        <v/>
      </c>
    </row>
    <row r="2111" spans="1:11" ht="14.5" x14ac:dyDescent="0.35">
      <c r="A2111" s="2" t="s">
        <v>4171</v>
      </c>
      <c r="B2111" s="5">
        <v>46132</v>
      </c>
      <c r="C2111" s="2" t="s">
        <v>2281</v>
      </c>
      <c r="D2111" s="2" t="s">
        <v>268</v>
      </c>
      <c r="E2111" s="3" t="s">
        <v>269</v>
      </c>
      <c r="F2111" s="2">
        <v>12</v>
      </c>
      <c r="G2111" s="2" t="s">
        <v>262</v>
      </c>
      <c r="H2111" s="2">
        <f>IF(AND(B2111&gt;=GI_Report!$C$4,B2111&lt;=GI_Report!$E$4),1,0)</f>
        <v>0</v>
      </c>
      <c r="I2111" s="2">
        <f>IF(GI_Report!$C$6="All",1,IF(C2111=GI_Report!$C$6,1,0))</f>
        <v>1</v>
      </c>
      <c r="J2111" s="2">
        <f>IF(GI_Report!$F$6="All",1,IF(E2111=GI_Report!$F$6,1,0))</f>
        <v>1</v>
      </c>
      <c r="K2111" s="2" t="str">
        <f>IF(AND(H2111=1,I2111=1,J2111=1),COUNTIFS($H$2:H2111,1,$I$2:I2111,1,$J$2:J2111,1),"")</f>
        <v/>
      </c>
    </row>
    <row r="2112" spans="1:11" ht="14.5" x14ac:dyDescent="0.35">
      <c r="A2112" s="2" t="s">
        <v>4172</v>
      </c>
      <c r="B2112" s="5">
        <v>46162</v>
      </c>
      <c r="C2112" s="2" t="s">
        <v>2002</v>
      </c>
      <c r="D2112" s="2" t="s">
        <v>223</v>
      </c>
      <c r="E2112" s="3" t="s">
        <v>224</v>
      </c>
      <c r="F2112" s="2">
        <v>36</v>
      </c>
      <c r="G2112" s="2" t="s">
        <v>121</v>
      </c>
      <c r="H2112" s="2">
        <f>IF(AND(B2112&gt;=GI_Report!$C$4,B2112&lt;=GI_Report!$E$4),1,0)</f>
        <v>0</v>
      </c>
      <c r="I2112" s="2">
        <f>IF(GI_Report!$C$6="All",1,IF(C2112=GI_Report!$C$6,1,0))</f>
        <v>1</v>
      </c>
      <c r="J2112" s="2">
        <f>IF(GI_Report!$F$6="All",1,IF(E2112=GI_Report!$F$6,1,0))</f>
        <v>1</v>
      </c>
      <c r="K2112" s="2" t="str">
        <f>IF(AND(H2112=1,I2112=1,J2112=1),COUNTIFS($H$2:H2112,1,$I$2:I2112,1,$J$2:J2112,1),"")</f>
        <v/>
      </c>
    </row>
    <row r="2113" spans="1:11" ht="14.5" x14ac:dyDescent="0.35">
      <c r="A2113" s="2" t="s">
        <v>4173</v>
      </c>
      <c r="B2113" s="5">
        <v>46112</v>
      </c>
      <c r="C2113" s="2" t="s">
        <v>2421</v>
      </c>
      <c r="D2113" s="2" t="s">
        <v>343</v>
      </c>
      <c r="E2113" s="3" t="s">
        <v>344</v>
      </c>
      <c r="F2113" s="2">
        <v>5</v>
      </c>
      <c r="G2113" s="2" t="s">
        <v>15</v>
      </c>
      <c r="H2113" s="2">
        <f>IF(AND(B2113&gt;=GI_Report!$C$4,B2113&lt;=GI_Report!$E$4),1,0)</f>
        <v>0</v>
      </c>
      <c r="I2113" s="2">
        <f>IF(GI_Report!$C$6="All",1,IF(C2113=GI_Report!$C$6,1,0))</f>
        <v>1</v>
      </c>
      <c r="J2113" s="2">
        <f>IF(GI_Report!$F$6="All",1,IF(E2113=GI_Report!$F$6,1,0))</f>
        <v>1</v>
      </c>
      <c r="K2113" s="2" t="str">
        <f>IF(AND(H2113=1,I2113=1,J2113=1),COUNTIFS($H$2:H2113,1,$I$2:I2113,1,$J$2:J2113,1),"")</f>
        <v/>
      </c>
    </row>
    <row r="2114" spans="1:11" ht="14.5" x14ac:dyDescent="0.35">
      <c r="A2114" s="2" t="s">
        <v>4174</v>
      </c>
      <c r="B2114" s="5">
        <v>46177</v>
      </c>
      <c r="C2114" s="2" t="s">
        <v>2078</v>
      </c>
      <c r="D2114" s="2" t="s">
        <v>468</v>
      </c>
      <c r="E2114" s="3" t="s">
        <v>469</v>
      </c>
      <c r="F2114" s="2">
        <v>12</v>
      </c>
      <c r="G2114" s="2" t="s">
        <v>121</v>
      </c>
      <c r="H2114" s="2">
        <f>IF(AND(B2114&gt;=GI_Report!$C$4,B2114&lt;=GI_Report!$E$4),1,0)</f>
        <v>0</v>
      </c>
      <c r="I2114" s="2">
        <f>IF(GI_Report!$C$6="All",1,IF(C2114=GI_Report!$C$6,1,0))</f>
        <v>1</v>
      </c>
      <c r="J2114" s="2">
        <f>IF(GI_Report!$F$6="All",1,IF(E2114=GI_Report!$F$6,1,0))</f>
        <v>1</v>
      </c>
      <c r="K2114" s="2" t="str">
        <f>IF(AND(H2114=1,I2114=1,J2114=1),COUNTIFS($H$2:H2114,1,$I$2:I2114,1,$J$2:J2114,1),"")</f>
        <v/>
      </c>
    </row>
    <row r="2115" spans="1:11" ht="14.5" x14ac:dyDescent="0.35">
      <c r="A2115" s="2" t="s">
        <v>4175</v>
      </c>
      <c r="B2115" s="5">
        <v>46112</v>
      </c>
      <c r="C2115" s="2" t="s">
        <v>1987</v>
      </c>
      <c r="D2115" s="2" t="s">
        <v>207</v>
      </c>
      <c r="E2115" s="3" t="s">
        <v>208</v>
      </c>
      <c r="F2115" s="2">
        <v>12</v>
      </c>
      <c r="G2115" s="2" t="s">
        <v>121</v>
      </c>
      <c r="H2115" s="2">
        <f>IF(AND(B2115&gt;=GI_Report!$C$4,B2115&lt;=GI_Report!$E$4),1,0)</f>
        <v>0</v>
      </c>
      <c r="I2115" s="2">
        <f>IF(GI_Report!$C$6="All",1,IF(C2115=GI_Report!$C$6,1,0))</f>
        <v>1</v>
      </c>
      <c r="J2115" s="2">
        <f>IF(GI_Report!$F$6="All",1,IF(E2115=GI_Report!$F$6,1,0))</f>
        <v>1</v>
      </c>
      <c r="K2115" s="2" t="str">
        <f>IF(AND(H2115=1,I2115=1,J2115=1),COUNTIFS($H$2:H2115,1,$I$2:I2115,1,$J$2:J2115,1),"")</f>
        <v/>
      </c>
    </row>
    <row r="2116" spans="1:11" ht="14.5" x14ac:dyDescent="0.35">
      <c r="A2116" s="2" t="s">
        <v>4176</v>
      </c>
      <c r="B2116" s="5">
        <v>46093</v>
      </c>
      <c r="C2116" s="2" t="s">
        <v>2110</v>
      </c>
      <c r="D2116" s="2" t="s">
        <v>373</v>
      </c>
      <c r="E2116" s="3" t="s">
        <v>374</v>
      </c>
      <c r="F2116" s="2">
        <v>10</v>
      </c>
      <c r="G2116" s="2" t="s">
        <v>121</v>
      </c>
      <c r="H2116" s="2">
        <f>IF(AND(B2116&gt;=GI_Report!$C$4,B2116&lt;=GI_Report!$E$4),1,0)</f>
        <v>0</v>
      </c>
      <c r="I2116" s="2">
        <f>IF(GI_Report!$C$6="All",1,IF(C2116=GI_Report!$C$6,1,0))</f>
        <v>1</v>
      </c>
      <c r="J2116" s="2">
        <f>IF(GI_Report!$F$6="All",1,IF(E2116=GI_Report!$F$6,1,0))</f>
        <v>1</v>
      </c>
      <c r="K2116" s="2" t="str">
        <f>IF(AND(H2116=1,I2116=1,J2116=1),COUNTIFS($H$2:H2116,1,$I$2:I2116,1,$J$2:J2116,1),"")</f>
        <v/>
      </c>
    </row>
    <row r="2117" spans="1:11" ht="14.5" x14ac:dyDescent="0.35">
      <c r="A2117" s="2" t="s">
        <v>4177</v>
      </c>
      <c r="B2117" s="5">
        <v>46071</v>
      </c>
      <c r="C2117" s="2" t="s">
        <v>2051</v>
      </c>
      <c r="D2117" s="2" t="s">
        <v>460</v>
      </c>
      <c r="E2117" s="3" t="s">
        <v>461</v>
      </c>
      <c r="F2117" s="2">
        <v>30</v>
      </c>
      <c r="G2117" s="2" t="s">
        <v>121</v>
      </c>
      <c r="H2117" s="2">
        <f>IF(AND(B2117&gt;=GI_Report!$C$4,B2117&lt;=GI_Report!$E$4),1,0)</f>
        <v>1</v>
      </c>
      <c r="I2117" s="2">
        <f>IF(GI_Report!$C$6="All",1,IF(C2117=GI_Report!$C$6,1,0))</f>
        <v>1</v>
      </c>
      <c r="J2117" s="2">
        <f>IF(GI_Report!$F$6="All",1,IF(E2117=GI_Report!$F$6,1,0))</f>
        <v>1</v>
      </c>
      <c r="K2117" s="2">
        <f>IF(AND(H2117=1,I2117=1,J2117=1),COUNTIFS($H$2:H2117,1,$I$2:I2117,1,$J$2:J2117,1),"")</f>
        <v>332</v>
      </c>
    </row>
    <row r="2118" spans="1:11" ht="14.5" x14ac:dyDescent="0.35">
      <c r="A2118" s="2" t="s">
        <v>4178</v>
      </c>
      <c r="B2118" s="5">
        <v>46185</v>
      </c>
      <c r="C2118" s="2" t="s">
        <v>2008</v>
      </c>
      <c r="D2118" s="2" t="s">
        <v>474</v>
      </c>
      <c r="E2118" s="3" t="s">
        <v>475</v>
      </c>
      <c r="F2118" s="2">
        <v>60</v>
      </c>
      <c r="G2118" s="2" t="s">
        <v>121</v>
      </c>
      <c r="H2118" s="2">
        <f>IF(AND(B2118&gt;=GI_Report!$C$4,B2118&lt;=GI_Report!$E$4),1,0)</f>
        <v>0</v>
      </c>
      <c r="I2118" s="2">
        <f>IF(GI_Report!$C$6="All",1,IF(C2118=GI_Report!$C$6,1,0))</f>
        <v>1</v>
      </c>
      <c r="J2118" s="2">
        <f>IF(GI_Report!$F$6="All",1,IF(E2118=GI_Report!$F$6,1,0))</f>
        <v>1</v>
      </c>
      <c r="K2118" s="2" t="str">
        <f>IF(AND(H2118=1,I2118=1,J2118=1),COUNTIFS($H$2:H2118,1,$I$2:I2118,1,$J$2:J2118,1),"")</f>
        <v/>
      </c>
    </row>
    <row r="2119" spans="1:11" ht="14.5" x14ac:dyDescent="0.35">
      <c r="A2119" s="2" t="s">
        <v>4179</v>
      </c>
      <c r="B2119" s="5">
        <v>46160</v>
      </c>
      <c r="C2119" s="2" t="s">
        <v>2529</v>
      </c>
      <c r="D2119" s="2" t="s">
        <v>247</v>
      </c>
      <c r="E2119" s="3" t="s">
        <v>248</v>
      </c>
      <c r="F2119" s="2">
        <v>10</v>
      </c>
      <c r="G2119" s="2" t="s">
        <v>121</v>
      </c>
      <c r="H2119" s="2">
        <f>IF(AND(B2119&gt;=GI_Report!$C$4,B2119&lt;=GI_Report!$E$4),1,0)</f>
        <v>0</v>
      </c>
      <c r="I2119" s="2">
        <f>IF(GI_Report!$C$6="All",1,IF(C2119=GI_Report!$C$6,1,0))</f>
        <v>1</v>
      </c>
      <c r="J2119" s="2">
        <f>IF(GI_Report!$F$6="All",1,IF(E2119=GI_Report!$F$6,1,0))</f>
        <v>1</v>
      </c>
      <c r="K2119" s="2" t="str">
        <f>IF(AND(H2119=1,I2119=1,J2119=1),COUNTIFS($H$2:H2119,1,$I$2:I2119,1,$J$2:J2119,1),"")</f>
        <v/>
      </c>
    </row>
    <row r="2120" spans="1:11" ht="14.5" x14ac:dyDescent="0.35">
      <c r="A2120" s="2" t="s">
        <v>4180</v>
      </c>
      <c r="B2120" s="5">
        <v>46181</v>
      </c>
      <c r="C2120" s="2" t="s">
        <v>2146</v>
      </c>
      <c r="D2120" s="2" t="s">
        <v>86</v>
      </c>
      <c r="E2120" s="3" t="s">
        <v>87</v>
      </c>
      <c r="F2120" s="2">
        <v>10</v>
      </c>
      <c r="G2120" s="2" t="s">
        <v>15</v>
      </c>
      <c r="H2120" s="2">
        <f>IF(AND(B2120&gt;=GI_Report!$C$4,B2120&lt;=GI_Report!$E$4),1,0)</f>
        <v>0</v>
      </c>
      <c r="I2120" s="2">
        <f>IF(GI_Report!$C$6="All",1,IF(C2120=GI_Report!$C$6,1,0))</f>
        <v>1</v>
      </c>
      <c r="J2120" s="2">
        <f>IF(GI_Report!$F$6="All",1,IF(E2120=GI_Report!$F$6,1,0))</f>
        <v>1</v>
      </c>
      <c r="K2120" s="2" t="str">
        <f>IF(AND(H2120=1,I2120=1,J2120=1),COUNTIFS($H$2:H2120,1,$I$2:I2120,1,$J$2:J2120,1),"")</f>
        <v/>
      </c>
    </row>
    <row r="2121" spans="1:11" ht="14.5" x14ac:dyDescent="0.35">
      <c r="A2121" s="2" t="s">
        <v>4181</v>
      </c>
      <c r="B2121" s="5">
        <v>46187</v>
      </c>
      <c r="C2121" s="2" t="s">
        <v>1985</v>
      </c>
      <c r="D2121" s="2" t="s">
        <v>54</v>
      </c>
      <c r="E2121" s="3" t="s">
        <v>55</v>
      </c>
      <c r="F2121" s="2">
        <v>36</v>
      </c>
      <c r="G2121" s="2" t="s">
        <v>15</v>
      </c>
      <c r="H2121" s="2">
        <f>IF(AND(B2121&gt;=GI_Report!$C$4,B2121&lt;=GI_Report!$E$4),1,0)</f>
        <v>0</v>
      </c>
      <c r="I2121" s="2">
        <f>IF(GI_Report!$C$6="All",1,IF(C2121=GI_Report!$C$6,1,0))</f>
        <v>1</v>
      </c>
      <c r="J2121" s="2">
        <f>IF(GI_Report!$F$6="All",1,IF(E2121=GI_Report!$F$6,1,0))</f>
        <v>1</v>
      </c>
      <c r="K2121" s="2" t="str">
        <f>IF(AND(H2121=1,I2121=1,J2121=1),COUNTIFS($H$2:H2121,1,$I$2:I2121,1,$J$2:J2121,1),"")</f>
        <v/>
      </c>
    </row>
    <row r="2122" spans="1:11" ht="14.5" x14ac:dyDescent="0.35">
      <c r="A2122" s="2" t="s">
        <v>4182</v>
      </c>
      <c r="B2122" s="5">
        <v>46164</v>
      </c>
      <c r="C2122" s="2" t="s">
        <v>2097</v>
      </c>
      <c r="D2122" s="2" t="s">
        <v>311</v>
      </c>
      <c r="E2122" s="3" t="s">
        <v>312</v>
      </c>
      <c r="F2122" s="2">
        <v>5</v>
      </c>
      <c r="G2122" s="2" t="s">
        <v>15</v>
      </c>
      <c r="H2122" s="2">
        <f>IF(AND(B2122&gt;=GI_Report!$C$4,B2122&lt;=GI_Report!$E$4),1,0)</f>
        <v>0</v>
      </c>
      <c r="I2122" s="2">
        <f>IF(GI_Report!$C$6="All",1,IF(C2122=GI_Report!$C$6,1,0))</f>
        <v>1</v>
      </c>
      <c r="J2122" s="2">
        <f>IF(GI_Report!$F$6="All",1,IF(E2122=GI_Report!$F$6,1,0))</f>
        <v>1</v>
      </c>
      <c r="K2122" s="2" t="str">
        <f>IF(AND(H2122=1,I2122=1,J2122=1),COUNTIFS($H$2:H2122,1,$I$2:I2122,1,$J$2:J2122,1),"")</f>
        <v/>
      </c>
    </row>
    <row r="2123" spans="1:11" ht="14.5" x14ac:dyDescent="0.35">
      <c r="A2123" s="2" t="s">
        <v>4183</v>
      </c>
      <c r="B2123" s="5">
        <v>46133</v>
      </c>
      <c r="C2123" s="2" t="s">
        <v>2075</v>
      </c>
      <c r="D2123" s="2" t="s">
        <v>161</v>
      </c>
      <c r="E2123" s="3" t="s">
        <v>162</v>
      </c>
      <c r="F2123" s="2">
        <v>60</v>
      </c>
      <c r="G2123" s="2" t="s">
        <v>121</v>
      </c>
      <c r="H2123" s="2">
        <f>IF(AND(B2123&gt;=GI_Report!$C$4,B2123&lt;=GI_Report!$E$4),1,0)</f>
        <v>0</v>
      </c>
      <c r="I2123" s="2">
        <f>IF(GI_Report!$C$6="All",1,IF(C2123=GI_Report!$C$6,1,0))</f>
        <v>1</v>
      </c>
      <c r="J2123" s="2">
        <f>IF(GI_Report!$F$6="All",1,IF(E2123=GI_Report!$F$6,1,0))</f>
        <v>1</v>
      </c>
      <c r="K2123" s="2" t="str">
        <f>IF(AND(H2123=1,I2123=1,J2123=1),COUNTIFS($H$2:H2123,1,$I$2:I2123,1,$J$2:J2123,1),"")</f>
        <v/>
      </c>
    </row>
    <row r="2124" spans="1:11" ht="14.5" x14ac:dyDescent="0.35">
      <c r="A2124" s="2" t="s">
        <v>4184</v>
      </c>
      <c r="B2124" s="5">
        <v>46124</v>
      </c>
      <c r="C2124" s="2" t="s">
        <v>2218</v>
      </c>
      <c r="D2124" s="2" t="s">
        <v>456</v>
      </c>
      <c r="E2124" s="3" t="s">
        <v>457</v>
      </c>
      <c r="F2124" s="2">
        <v>30</v>
      </c>
      <c r="G2124" s="2" t="s">
        <v>121</v>
      </c>
      <c r="H2124" s="2">
        <f>IF(AND(B2124&gt;=GI_Report!$C$4,B2124&lt;=GI_Report!$E$4),1,0)</f>
        <v>0</v>
      </c>
      <c r="I2124" s="2">
        <f>IF(GI_Report!$C$6="All",1,IF(C2124=GI_Report!$C$6,1,0))</f>
        <v>1</v>
      </c>
      <c r="J2124" s="2">
        <f>IF(GI_Report!$F$6="All",1,IF(E2124=GI_Report!$F$6,1,0))</f>
        <v>1</v>
      </c>
      <c r="K2124" s="2" t="str">
        <f>IF(AND(H2124=1,I2124=1,J2124=1),COUNTIFS($H$2:H2124,1,$I$2:I2124,1,$J$2:J2124,1),"")</f>
        <v/>
      </c>
    </row>
    <row r="2125" spans="1:11" ht="14.5" x14ac:dyDescent="0.35">
      <c r="A2125" s="2" t="s">
        <v>4185</v>
      </c>
      <c r="B2125" s="5">
        <v>46128</v>
      </c>
      <c r="C2125" s="2" t="s">
        <v>2091</v>
      </c>
      <c r="D2125" s="2" t="s">
        <v>245</v>
      </c>
      <c r="E2125" s="3" t="s">
        <v>246</v>
      </c>
      <c r="F2125" s="2">
        <v>12</v>
      </c>
      <c r="G2125" s="2" t="s">
        <v>121</v>
      </c>
      <c r="H2125" s="2">
        <f>IF(AND(B2125&gt;=GI_Report!$C$4,B2125&lt;=GI_Report!$E$4),1,0)</f>
        <v>0</v>
      </c>
      <c r="I2125" s="2">
        <f>IF(GI_Report!$C$6="All",1,IF(C2125=GI_Report!$C$6,1,0))</f>
        <v>1</v>
      </c>
      <c r="J2125" s="2">
        <f>IF(GI_Report!$F$6="All",1,IF(E2125=GI_Report!$F$6,1,0))</f>
        <v>1</v>
      </c>
      <c r="K2125" s="2" t="str">
        <f>IF(AND(H2125=1,I2125=1,J2125=1),COUNTIFS($H$2:H2125,1,$I$2:I2125,1,$J$2:J2125,1),"")</f>
        <v/>
      </c>
    </row>
    <row r="2126" spans="1:11" ht="14.5" x14ac:dyDescent="0.35">
      <c r="A2126" s="2" t="s">
        <v>4186</v>
      </c>
      <c r="B2126" s="5">
        <v>46143</v>
      </c>
      <c r="C2126" s="2" t="s">
        <v>2141</v>
      </c>
      <c r="D2126" s="2" t="s">
        <v>241</v>
      </c>
      <c r="E2126" s="3" t="s">
        <v>242</v>
      </c>
      <c r="F2126" s="2">
        <v>12</v>
      </c>
      <c r="G2126" s="2" t="s">
        <v>121</v>
      </c>
      <c r="H2126" s="2">
        <f>IF(AND(B2126&gt;=GI_Report!$C$4,B2126&lt;=GI_Report!$E$4),1,0)</f>
        <v>0</v>
      </c>
      <c r="I2126" s="2">
        <f>IF(GI_Report!$C$6="All",1,IF(C2126=GI_Report!$C$6,1,0))</f>
        <v>1</v>
      </c>
      <c r="J2126" s="2">
        <f>IF(GI_Report!$F$6="All",1,IF(E2126=GI_Report!$F$6,1,0))</f>
        <v>1</v>
      </c>
      <c r="K2126" s="2" t="str">
        <f>IF(AND(H2126=1,I2126=1,J2126=1),COUNTIFS($H$2:H2126,1,$I$2:I2126,1,$J$2:J2126,1),"")</f>
        <v/>
      </c>
    </row>
    <row r="2127" spans="1:11" ht="14.5" x14ac:dyDescent="0.35">
      <c r="A2127" s="2" t="s">
        <v>4187</v>
      </c>
      <c r="B2127" s="5">
        <v>46067</v>
      </c>
      <c r="C2127" s="2" t="s">
        <v>2029</v>
      </c>
      <c r="D2127" s="2" t="s">
        <v>254</v>
      </c>
      <c r="E2127" s="3" t="s">
        <v>255</v>
      </c>
      <c r="F2127" s="2">
        <v>10</v>
      </c>
      <c r="G2127" s="2" t="s">
        <v>121</v>
      </c>
      <c r="H2127" s="2">
        <f>IF(AND(B2127&gt;=GI_Report!$C$4,B2127&lt;=GI_Report!$E$4),1,0)</f>
        <v>1</v>
      </c>
      <c r="I2127" s="2">
        <f>IF(GI_Report!$C$6="All",1,IF(C2127=GI_Report!$C$6,1,0))</f>
        <v>1</v>
      </c>
      <c r="J2127" s="2">
        <f>IF(GI_Report!$F$6="All",1,IF(E2127=GI_Report!$F$6,1,0))</f>
        <v>1</v>
      </c>
      <c r="K2127" s="2">
        <f>IF(AND(H2127=1,I2127=1,J2127=1),COUNTIFS($H$2:H2127,1,$I$2:I2127,1,$J$2:J2127,1),"")</f>
        <v>333</v>
      </c>
    </row>
    <row r="2128" spans="1:11" ht="14.5" x14ac:dyDescent="0.35">
      <c r="A2128" s="2" t="s">
        <v>4188</v>
      </c>
      <c r="B2128" s="5">
        <v>46080</v>
      </c>
      <c r="C2128" s="2" t="s">
        <v>2005</v>
      </c>
      <c r="D2128" s="2" t="s">
        <v>54</v>
      </c>
      <c r="E2128" s="3" t="s">
        <v>55</v>
      </c>
      <c r="F2128" s="2">
        <v>15</v>
      </c>
      <c r="G2128" s="2" t="s">
        <v>15</v>
      </c>
      <c r="H2128" s="2">
        <f>IF(AND(B2128&gt;=GI_Report!$C$4,B2128&lt;=GI_Report!$E$4),1,0)</f>
        <v>1</v>
      </c>
      <c r="I2128" s="2">
        <f>IF(GI_Report!$C$6="All",1,IF(C2128=GI_Report!$C$6,1,0))</f>
        <v>1</v>
      </c>
      <c r="J2128" s="2">
        <f>IF(GI_Report!$F$6="All",1,IF(E2128=GI_Report!$F$6,1,0))</f>
        <v>1</v>
      </c>
      <c r="K2128" s="2">
        <f>IF(AND(H2128=1,I2128=1,J2128=1),COUNTIFS($H$2:H2128,1,$I$2:I2128,1,$J$2:J2128,1),"")</f>
        <v>334</v>
      </c>
    </row>
    <row r="2129" spans="1:11" ht="14.5" x14ac:dyDescent="0.35">
      <c r="A2129" s="2" t="s">
        <v>4189</v>
      </c>
      <c r="B2129" s="5">
        <v>46099</v>
      </c>
      <c r="C2129" s="2" t="s">
        <v>2112</v>
      </c>
      <c r="D2129" s="2" t="s">
        <v>274</v>
      </c>
      <c r="E2129" s="3" t="s">
        <v>275</v>
      </c>
      <c r="F2129" s="2">
        <v>5</v>
      </c>
      <c r="G2129" s="2" t="s">
        <v>262</v>
      </c>
      <c r="H2129" s="2">
        <f>IF(AND(B2129&gt;=GI_Report!$C$4,B2129&lt;=GI_Report!$E$4),1,0)</f>
        <v>0</v>
      </c>
      <c r="I2129" s="2">
        <f>IF(GI_Report!$C$6="All",1,IF(C2129=GI_Report!$C$6,1,0))</f>
        <v>1</v>
      </c>
      <c r="J2129" s="2">
        <f>IF(GI_Report!$F$6="All",1,IF(E2129=GI_Report!$F$6,1,0))</f>
        <v>1</v>
      </c>
      <c r="K2129" s="2" t="str">
        <f>IF(AND(H2129=1,I2129=1,J2129=1),COUNTIFS($H$2:H2129,1,$I$2:I2129,1,$J$2:J2129,1),"")</f>
        <v/>
      </c>
    </row>
    <row r="2130" spans="1:11" ht="14.5" x14ac:dyDescent="0.35">
      <c r="A2130" s="2" t="s">
        <v>4190</v>
      </c>
      <c r="B2130" s="5">
        <v>46037</v>
      </c>
      <c r="C2130" s="2" t="s">
        <v>2241</v>
      </c>
      <c r="D2130" s="2" t="s">
        <v>77</v>
      </c>
      <c r="E2130" s="3" t="s">
        <v>78</v>
      </c>
      <c r="F2130" s="2">
        <v>60</v>
      </c>
      <c r="G2130" s="2" t="s">
        <v>15</v>
      </c>
      <c r="H2130" s="2">
        <f>IF(AND(B2130&gt;=GI_Report!$C$4,B2130&lt;=GI_Report!$E$4),1,0)</f>
        <v>0</v>
      </c>
      <c r="I2130" s="2">
        <f>IF(GI_Report!$C$6="All",1,IF(C2130=GI_Report!$C$6,1,0))</f>
        <v>1</v>
      </c>
      <c r="J2130" s="2">
        <f>IF(GI_Report!$F$6="All",1,IF(E2130=GI_Report!$F$6,1,0))</f>
        <v>1</v>
      </c>
      <c r="K2130" s="2" t="str">
        <f>IF(AND(H2130=1,I2130=1,J2130=1),COUNTIFS($H$2:H2130,1,$I$2:I2130,1,$J$2:J2130,1),"")</f>
        <v/>
      </c>
    </row>
    <row r="2131" spans="1:11" ht="14.5" x14ac:dyDescent="0.35">
      <c r="A2131" s="2" t="s">
        <v>4191</v>
      </c>
      <c r="B2131" s="5">
        <v>46092</v>
      </c>
      <c r="C2131" s="2" t="s">
        <v>2341</v>
      </c>
      <c r="D2131" s="2" t="s">
        <v>413</v>
      </c>
      <c r="E2131" s="3" t="s">
        <v>414</v>
      </c>
      <c r="F2131" s="2">
        <v>15</v>
      </c>
      <c r="G2131" s="2" t="s">
        <v>121</v>
      </c>
      <c r="H2131" s="2">
        <f>IF(AND(B2131&gt;=GI_Report!$C$4,B2131&lt;=GI_Report!$E$4),1,0)</f>
        <v>0</v>
      </c>
      <c r="I2131" s="2">
        <f>IF(GI_Report!$C$6="All",1,IF(C2131=GI_Report!$C$6,1,0))</f>
        <v>1</v>
      </c>
      <c r="J2131" s="2">
        <f>IF(GI_Report!$F$6="All",1,IF(E2131=GI_Report!$F$6,1,0))</f>
        <v>1</v>
      </c>
      <c r="K2131" s="2" t="str">
        <f>IF(AND(H2131=1,I2131=1,J2131=1),COUNTIFS($H$2:H2131,1,$I$2:I2131,1,$J$2:J2131,1),"")</f>
        <v/>
      </c>
    </row>
    <row r="2132" spans="1:11" ht="14.5" x14ac:dyDescent="0.35">
      <c r="A2132" s="2" t="s">
        <v>4192</v>
      </c>
      <c r="B2132" s="5">
        <v>46073</v>
      </c>
      <c r="C2132" s="2" t="s">
        <v>2305</v>
      </c>
      <c r="D2132" s="2" t="s">
        <v>454</v>
      </c>
      <c r="E2132" s="3" t="s">
        <v>455</v>
      </c>
      <c r="F2132" s="2">
        <v>48</v>
      </c>
      <c r="G2132" s="2" t="s">
        <v>121</v>
      </c>
      <c r="H2132" s="2">
        <f>IF(AND(B2132&gt;=GI_Report!$C$4,B2132&lt;=GI_Report!$E$4),1,0)</f>
        <v>1</v>
      </c>
      <c r="I2132" s="2">
        <f>IF(GI_Report!$C$6="All",1,IF(C2132=GI_Report!$C$6,1,0))</f>
        <v>1</v>
      </c>
      <c r="J2132" s="2">
        <f>IF(GI_Report!$F$6="All",1,IF(E2132=GI_Report!$F$6,1,0))</f>
        <v>1</v>
      </c>
      <c r="K2132" s="2">
        <f>IF(AND(H2132=1,I2132=1,J2132=1),COUNTIFS($H$2:H2132,1,$I$2:I2132,1,$J$2:J2132,1),"")</f>
        <v>335</v>
      </c>
    </row>
    <row r="2133" spans="1:11" ht="14.5" x14ac:dyDescent="0.35">
      <c r="A2133" s="2" t="s">
        <v>4193</v>
      </c>
      <c r="B2133" s="5">
        <v>46093</v>
      </c>
      <c r="C2133" s="2" t="s">
        <v>2027</v>
      </c>
      <c r="D2133" s="2" t="s">
        <v>180</v>
      </c>
      <c r="E2133" s="3" t="s">
        <v>181</v>
      </c>
      <c r="F2133" s="2">
        <v>10</v>
      </c>
      <c r="G2133" s="2" t="s">
        <v>121</v>
      </c>
      <c r="H2133" s="2">
        <f>IF(AND(B2133&gt;=GI_Report!$C$4,B2133&lt;=GI_Report!$E$4),1,0)</f>
        <v>0</v>
      </c>
      <c r="I2133" s="2">
        <f>IF(GI_Report!$C$6="All",1,IF(C2133=GI_Report!$C$6,1,0))</f>
        <v>1</v>
      </c>
      <c r="J2133" s="2">
        <f>IF(GI_Report!$F$6="All",1,IF(E2133=GI_Report!$F$6,1,0))</f>
        <v>1</v>
      </c>
      <c r="K2133" s="2" t="str">
        <f>IF(AND(H2133=1,I2133=1,J2133=1),COUNTIFS($H$2:H2133,1,$I$2:I2133,1,$J$2:J2133,1),"")</f>
        <v/>
      </c>
    </row>
    <row r="2134" spans="1:11" ht="14.5" x14ac:dyDescent="0.35">
      <c r="A2134" s="2" t="s">
        <v>4194</v>
      </c>
      <c r="B2134" s="5">
        <v>46088</v>
      </c>
      <c r="C2134" s="2" t="s">
        <v>2115</v>
      </c>
      <c r="D2134" s="2" t="s">
        <v>93</v>
      </c>
      <c r="E2134" s="3" t="s">
        <v>94</v>
      </c>
      <c r="F2134" s="2">
        <v>20</v>
      </c>
      <c r="G2134" s="2" t="s">
        <v>15</v>
      </c>
      <c r="H2134" s="2">
        <f>IF(AND(B2134&gt;=GI_Report!$C$4,B2134&lt;=GI_Report!$E$4),1,0)</f>
        <v>0</v>
      </c>
      <c r="I2134" s="2">
        <f>IF(GI_Report!$C$6="All",1,IF(C2134=GI_Report!$C$6,1,0))</f>
        <v>1</v>
      </c>
      <c r="J2134" s="2">
        <f>IF(GI_Report!$F$6="All",1,IF(E2134=GI_Report!$F$6,1,0))</f>
        <v>1</v>
      </c>
      <c r="K2134" s="2" t="str">
        <f>IF(AND(H2134=1,I2134=1,J2134=1),COUNTIFS($H$2:H2134,1,$I$2:I2134,1,$J$2:J2134,1),"")</f>
        <v/>
      </c>
    </row>
    <row r="2135" spans="1:11" ht="14.5" x14ac:dyDescent="0.35">
      <c r="A2135" s="2" t="s">
        <v>4195</v>
      </c>
      <c r="B2135" s="5">
        <v>46163</v>
      </c>
      <c r="C2135" s="2" t="s">
        <v>2135</v>
      </c>
      <c r="D2135" s="2" t="s">
        <v>103</v>
      </c>
      <c r="E2135" s="3" t="s">
        <v>104</v>
      </c>
      <c r="F2135" s="2">
        <v>30</v>
      </c>
      <c r="G2135" s="2" t="s">
        <v>15</v>
      </c>
      <c r="H2135" s="2">
        <f>IF(AND(B2135&gt;=GI_Report!$C$4,B2135&lt;=GI_Report!$E$4),1,0)</f>
        <v>0</v>
      </c>
      <c r="I2135" s="2">
        <f>IF(GI_Report!$C$6="All",1,IF(C2135=GI_Report!$C$6,1,0))</f>
        <v>1</v>
      </c>
      <c r="J2135" s="2">
        <f>IF(GI_Report!$F$6="All",1,IF(E2135=GI_Report!$F$6,1,0))</f>
        <v>1</v>
      </c>
      <c r="K2135" s="2" t="str">
        <f>IF(AND(H2135=1,I2135=1,J2135=1),COUNTIFS($H$2:H2135,1,$I$2:I2135,1,$J$2:J2135,1),"")</f>
        <v/>
      </c>
    </row>
    <row r="2136" spans="1:11" ht="14.5" x14ac:dyDescent="0.35">
      <c r="A2136" s="2" t="s">
        <v>4196</v>
      </c>
      <c r="B2136" s="5">
        <v>46148</v>
      </c>
      <c r="C2136" s="2" t="s">
        <v>2529</v>
      </c>
      <c r="D2136" s="2" t="s">
        <v>405</v>
      </c>
      <c r="E2136" s="3" t="s">
        <v>406</v>
      </c>
      <c r="F2136" s="2">
        <v>15</v>
      </c>
      <c r="G2136" s="2" t="s">
        <v>121</v>
      </c>
      <c r="H2136" s="2">
        <f>IF(AND(B2136&gt;=GI_Report!$C$4,B2136&lt;=GI_Report!$E$4),1,0)</f>
        <v>0</v>
      </c>
      <c r="I2136" s="2">
        <f>IF(GI_Report!$C$6="All",1,IF(C2136=GI_Report!$C$6,1,0))</f>
        <v>1</v>
      </c>
      <c r="J2136" s="2">
        <f>IF(GI_Report!$F$6="All",1,IF(E2136=GI_Report!$F$6,1,0))</f>
        <v>1</v>
      </c>
      <c r="K2136" s="2" t="str">
        <f>IF(AND(H2136=1,I2136=1,J2136=1),COUNTIFS($H$2:H2136,1,$I$2:I2136,1,$J$2:J2136,1),"")</f>
        <v/>
      </c>
    </row>
    <row r="2137" spans="1:11" ht="14.5" x14ac:dyDescent="0.35">
      <c r="A2137" s="2" t="s">
        <v>4197</v>
      </c>
      <c r="B2137" s="5">
        <v>46155</v>
      </c>
      <c r="C2137" s="2" t="s">
        <v>2281</v>
      </c>
      <c r="D2137" s="2" t="s">
        <v>159</v>
      </c>
      <c r="E2137" s="3" t="s">
        <v>160</v>
      </c>
      <c r="F2137" s="2">
        <v>24</v>
      </c>
      <c r="G2137" s="2" t="s">
        <v>121</v>
      </c>
      <c r="H2137" s="2">
        <f>IF(AND(B2137&gt;=GI_Report!$C$4,B2137&lt;=GI_Report!$E$4),1,0)</f>
        <v>0</v>
      </c>
      <c r="I2137" s="2">
        <f>IF(GI_Report!$C$6="All",1,IF(C2137=GI_Report!$C$6,1,0))</f>
        <v>1</v>
      </c>
      <c r="J2137" s="2">
        <f>IF(GI_Report!$F$6="All",1,IF(E2137=GI_Report!$F$6,1,0))</f>
        <v>1</v>
      </c>
      <c r="K2137" s="2" t="str">
        <f>IF(AND(H2137=1,I2137=1,J2137=1),COUNTIFS($H$2:H2137,1,$I$2:I2137,1,$J$2:J2137,1),"")</f>
        <v/>
      </c>
    </row>
    <row r="2138" spans="1:11" ht="14.5" x14ac:dyDescent="0.35">
      <c r="A2138" s="2" t="s">
        <v>4198</v>
      </c>
      <c r="B2138" s="5">
        <v>46038</v>
      </c>
      <c r="C2138" s="2" t="s">
        <v>2000</v>
      </c>
      <c r="D2138" s="2" t="s">
        <v>359</v>
      </c>
      <c r="E2138" s="3" t="s">
        <v>360</v>
      </c>
      <c r="F2138" s="2">
        <v>36</v>
      </c>
      <c r="G2138" s="2" t="s">
        <v>15</v>
      </c>
      <c r="H2138" s="2">
        <f>IF(AND(B2138&gt;=GI_Report!$C$4,B2138&lt;=GI_Report!$E$4),1,0)</f>
        <v>0</v>
      </c>
      <c r="I2138" s="2">
        <f>IF(GI_Report!$C$6="All",1,IF(C2138=GI_Report!$C$6,1,0))</f>
        <v>1</v>
      </c>
      <c r="J2138" s="2">
        <f>IF(GI_Report!$F$6="All",1,IF(E2138=GI_Report!$F$6,1,0))</f>
        <v>1</v>
      </c>
      <c r="K2138" s="2" t="str">
        <f>IF(AND(H2138=1,I2138=1,J2138=1),COUNTIFS($H$2:H2138,1,$I$2:I2138,1,$J$2:J2138,1),"")</f>
        <v/>
      </c>
    </row>
    <row r="2139" spans="1:11" ht="14.5" x14ac:dyDescent="0.35">
      <c r="A2139" s="2" t="s">
        <v>4199</v>
      </c>
      <c r="B2139" s="5">
        <v>46037</v>
      </c>
      <c r="C2139" s="2" t="s">
        <v>2040</v>
      </c>
      <c r="D2139" s="2" t="s">
        <v>361</v>
      </c>
      <c r="E2139" s="3" t="s">
        <v>362</v>
      </c>
      <c r="F2139" s="2">
        <v>48</v>
      </c>
      <c r="G2139" s="2" t="s">
        <v>15</v>
      </c>
      <c r="H2139" s="2">
        <f>IF(AND(B2139&gt;=GI_Report!$C$4,B2139&lt;=GI_Report!$E$4),1,0)</f>
        <v>0</v>
      </c>
      <c r="I2139" s="2">
        <f>IF(GI_Report!$C$6="All",1,IF(C2139=GI_Report!$C$6,1,0))</f>
        <v>1</v>
      </c>
      <c r="J2139" s="2">
        <f>IF(GI_Report!$F$6="All",1,IF(E2139=GI_Report!$F$6,1,0))</f>
        <v>1</v>
      </c>
      <c r="K2139" s="2" t="str">
        <f>IF(AND(H2139=1,I2139=1,J2139=1),COUNTIFS($H$2:H2139,1,$I$2:I2139,1,$J$2:J2139,1),"")</f>
        <v/>
      </c>
    </row>
    <row r="2140" spans="1:11" ht="14.5" x14ac:dyDescent="0.35">
      <c r="A2140" s="2" t="s">
        <v>4200</v>
      </c>
      <c r="B2140" s="5">
        <v>46193</v>
      </c>
      <c r="C2140" s="2" t="s">
        <v>2281</v>
      </c>
      <c r="D2140" s="2" t="s">
        <v>387</v>
      </c>
      <c r="E2140" s="3" t="s">
        <v>388</v>
      </c>
      <c r="F2140" s="2">
        <v>36</v>
      </c>
      <c r="G2140" s="2" t="s">
        <v>121</v>
      </c>
      <c r="H2140" s="2">
        <f>IF(AND(B2140&gt;=GI_Report!$C$4,B2140&lt;=GI_Report!$E$4),1,0)</f>
        <v>0</v>
      </c>
      <c r="I2140" s="2">
        <f>IF(GI_Report!$C$6="All",1,IF(C2140=GI_Report!$C$6,1,0))</f>
        <v>1</v>
      </c>
      <c r="J2140" s="2">
        <f>IF(GI_Report!$F$6="All",1,IF(E2140=GI_Report!$F$6,1,0))</f>
        <v>1</v>
      </c>
      <c r="K2140" s="2" t="str">
        <f>IF(AND(H2140=1,I2140=1,J2140=1),COUNTIFS($H$2:H2140,1,$I$2:I2140,1,$J$2:J2140,1),"")</f>
        <v/>
      </c>
    </row>
    <row r="2141" spans="1:11" ht="14.5" x14ac:dyDescent="0.35">
      <c r="A2141" s="2" t="s">
        <v>4201</v>
      </c>
      <c r="B2141" s="5">
        <v>46139</v>
      </c>
      <c r="C2141" s="2" t="s">
        <v>2322</v>
      </c>
      <c r="D2141" s="2" t="s">
        <v>349</v>
      </c>
      <c r="E2141" s="3" t="s">
        <v>350</v>
      </c>
      <c r="F2141" s="2">
        <v>15</v>
      </c>
      <c r="G2141" s="2" t="s">
        <v>15</v>
      </c>
      <c r="H2141" s="2">
        <f>IF(AND(B2141&gt;=GI_Report!$C$4,B2141&lt;=GI_Report!$E$4),1,0)</f>
        <v>0</v>
      </c>
      <c r="I2141" s="2">
        <f>IF(GI_Report!$C$6="All",1,IF(C2141=GI_Report!$C$6,1,0))</f>
        <v>1</v>
      </c>
      <c r="J2141" s="2">
        <f>IF(GI_Report!$F$6="All",1,IF(E2141=GI_Report!$F$6,1,0))</f>
        <v>1</v>
      </c>
      <c r="K2141" s="2" t="str">
        <f>IF(AND(H2141=1,I2141=1,J2141=1),COUNTIFS($H$2:H2141,1,$I$2:I2141,1,$J$2:J2141,1),"")</f>
        <v/>
      </c>
    </row>
    <row r="2142" spans="1:11" ht="14.5" x14ac:dyDescent="0.35">
      <c r="A2142" s="2" t="s">
        <v>4202</v>
      </c>
      <c r="B2142" s="5">
        <v>46030</v>
      </c>
      <c r="C2142" s="2" t="s">
        <v>2025</v>
      </c>
      <c r="D2142" s="2" t="s">
        <v>359</v>
      </c>
      <c r="E2142" s="3" t="s">
        <v>360</v>
      </c>
      <c r="F2142" s="2">
        <v>24</v>
      </c>
      <c r="G2142" s="2" t="s">
        <v>15</v>
      </c>
      <c r="H2142" s="2">
        <f>IF(AND(B2142&gt;=GI_Report!$C$4,B2142&lt;=GI_Report!$E$4),1,0)</f>
        <v>0</v>
      </c>
      <c r="I2142" s="2">
        <f>IF(GI_Report!$C$6="All",1,IF(C2142=GI_Report!$C$6,1,0))</f>
        <v>1</v>
      </c>
      <c r="J2142" s="2">
        <f>IF(GI_Report!$F$6="All",1,IF(E2142=GI_Report!$F$6,1,0))</f>
        <v>1</v>
      </c>
      <c r="K2142" s="2" t="str">
        <f>IF(AND(H2142=1,I2142=1,J2142=1),COUNTIFS($H$2:H2142,1,$I$2:I2142,1,$J$2:J2142,1),"")</f>
        <v/>
      </c>
    </row>
    <row r="2143" spans="1:11" ht="14.5" x14ac:dyDescent="0.35">
      <c r="A2143" s="2" t="s">
        <v>4203</v>
      </c>
      <c r="B2143" s="5">
        <v>46081</v>
      </c>
      <c r="C2143" s="2" t="s">
        <v>2097</v>
      </c>
      <c r="D2143" s="2" t="s">
        <v>288</v>
      </c>
      <c r="E2143" s="3" t="s">
        <v>289</v>
      </c>
      <c r="F2143" s="2">
        <v>10</v>
      </c>
      <c r="G2143" s="2" t="s">
        <v>262</v>
      </c>
      <c r="H2143" s="2">
        <f>IF(AND(B2143&gt;=GI_Report!$C$4,B2143&lt;=GI_Report!$E$4),1,0)</f>
        <v>1</v>
      </c>
      <c r="I2143" s="2">
        <f>IF(GI_Report!$C$6="All",1,IF(C2143=GI_Report!$C$6,1,0))</f>
        <v>1</v>
      </c>
      <c r="J2143" s="2">
        <f>IF(GI_Report!$F$6="All",1,IF(E2143=GI_Report!$F$6,1,0))</f>
        <v>1</v>
      </c>
      <c r="K2143" s="2">
        <f>IF(AND(H2143=1,I2143=1,J2143=1),COUNTIFS($H$2:H2143,1,$I$2:I2143,1,$J$2:J2143,1),"")</f>
        <v>336</v>
      </c>
    </row>
    <row r="2144" spans="1:11" ht="14.5" x14ac:dyDescent="0.35">
      <c r="A2144" s="2" t="s">
        <v>4204</v>
      </c>
      <c r="B2144" s="5">
        <v>46192</v>
      </c>
      <c r="C2144" s="2" t="s">
        <v>2135</v>
      </c>
      <c r="D2144" s="2" t="s">
        <v>353</v>
      </c>
      <c r="E2144" s="3" t="s">
        <v>354</v>
      </c>
      <c r="F2144" s="2">
        <v>48</v>
      </c>
      <c r="G2144" s="2" t="s">
        <v>15</v>
      </c>
      <c r="H2144" s="2">
        <f>IF(AND(B2144&gt;=GI_Report!$C$4,B2144&lt;=GI_Report!$E$4),1,0)</f>
        <v>0</v>
      </c>
      <c r="I2144" s="2">
        <f>IF(GI_Report!$C$6="All",1,IF(C2144=GI_Report!$C$6,1,0))</f>
        <v>1</v>
      </c>
      <c r="J2144" s="2">
        <f>IF(GI_Report!$F$6="All",1,IF(E2144=GI_Report!$F$6,1,0))</f>
        <v>1</v>
      </c>
      <c r="K2144" s="2" t="str">
        <f>IF(AND(H2144=1,I2144=1,J2144=1),COUNTIFS($H$2:H2144,1,$I$2:I2144,1,$J$2:J2144,1),"")</f>
        <v/>
      </c>
    </row>
    <row r="2145" spans="1:11" ht="14.5" x14ac:dyDescent="0.35">
      <c r="A2145" s="2" t="s">
        <v>4205</v>
      </c>
      <c r="B2145" s="5">
        <v>46076</v>
      </c>
      <c r="C2145" s="2" t="s">
        <v>2005</v>
      </c>
      <c r="D2145" s="2" t="s">
        <v>407</v>
      </c>
      <c r="E2145" s="3" t="s">
        <v>408</v>
      </c>
      <c r="F2145" s="2">
        <v>10</v>
      </c>
      <c r="G2145" s="2" t="s">
        <v>121</v>
      </c>
      <c r="H2145" s="2">
        <f>IF(AND(B2145&gt;=GI_Report!$C$4,B2145&lt;=GI_Report!$E$4),1,0)</f>
        <v>1</v>
      </c>
      <c r="I2145" s="2">
        <f>IF(GI_Report!$C$6="All",1,IF(C2145=GI_Report!$C$6,1,0))</f>
        <v>1</v>
      </c>
      <c r="J2145" s="2">
        <f>IF(GI_Report!$F$6="All",1,IF(E2145=GI_Report!$F$6,1,0))</f>
        <v>1</v>
      </c>
      <c r="K2145" s="2">
        <f>IF(AND(H2145=1,I2145=1,J2145=1),COUNTIFS($H$2:H2145,1,$I$2:I2145,1,$J$2:J2145,1),"")</f>
        <v>337</v>
      </c>
    </row>
    <row r="2146" spans="1:11" ht="14.5" x14ac:dyDescent="0.35">
      <c r="A2146" s="2" t="s">
        <v>4206</v>
      </c>
      <c r="B2146" s="5">
        <v>46108</v>
      </c>
      <c r="C2146" s="2" t="s">
        <v>2154</v>
      </c>
      <c r="D2146" s="2" t="s">
        <v>28</v>
      </c>
      <c r="E2146" s="3" t="s">
        <v>29</v>
      </c>
      <c r="F2146" s="2">
        <v>20</v>
      </c>
      <c r="G2146" s="2" t="s">
        <v>15</v>
      </c>
      <c r="H2146" s="2">
        <f>IF(AND(B2146&gt;=GI_Report!$C$4,B2146&lt;=GI_Report!$E$4),1,0)</f>
        <v>0</v>
      </c>
      <c r="I2146" s="2">
        <f>IF(GI_Report!$C$6="All",1,IF(C2146=GI_Report!$C$6,1,0))</f>
        <v>1</v>
      </c>
      <c r="J2146" s="2">
        <f>IF(GI_Report!$F$6="All",1,IF(E2146=GI_Report!$F$6,1,0))</f>
        <v>1</v>
      </c>
      <c r="K2146" s="2" t="str">
        <f>IF(AND(H2146=1,I2146=1,J2146=1),COUNTIFS($H$2:H2146,1,$I$2:I2146,1,$J$2:J2146,1),"")</f>
        <v/>
      </c>
    </row>
    <row r="2147" spans="1:11" ht="14.5" x14ac:dyDescent="0.35">
      <c r="A2147" s="2" t="s">
        <v>4207</v>
      </c>
      <c r="B2147" s="5">
        <v>46054</v>
      </c>
      <c r="C2147" s="2" t="s">
        <v>2010</v>
      </c>
      <c r="D2147" s="2" t="s">
        <v>72</v>
      </c>
      <c r="E2147" s="3" t="s">
        <v>73</v>
      </c>
      <c r="F2147" s="2">
        <v>36</v>
      </c>
      <c r="G2147" s="2" t="s">
        <v>15</v>
      </c>
      <c r="H2147" s="2">
        <f>IF(AND(B2147&gt;=GI_Report!$C$4,B2147&lt;=GI_Report!$E$4),1,0)</f>
        <v>1</v>
      </c>
      <c r="I2147" s="2">
        <f>IF(GI_Report!$C$6="All",1,IF(C2147=GI_Report!$C$6,1,0))</f>
        <v>1</v>
      </c>
      <c r="J2147" s="2">
        <f>IF(GI_Report!$F$6="All",1,IF(E2147=GI_Report!$F$6,1,0))</f>
        <v>1</v>
      </c>
      <c r="K2147" s="2">
        <f>IF(AND(H2147=1,I2147=1,J2147=1),COUNTIFS($H$2:H2147,1,$I$2:I2147,1,$J$2:J2147,1),"")</f>
        <v>338</v>
      </c>
    </row>
    <row r="2148" spans="1:11" ht="14.5" x14ac:dyDescent="0.35">
      <c r="A2148" s="2" t="s">
        <v>4208</v>
      </c>
      <c r="B2148" s="5">
        <v>46066</v>
      </c>
      <c r="C2148" s="2" t="s">
        <v>2091</v>
      </c>
      <c r="D2148" s="2" t="s">
        <v>42</v>
      </c>
      <c r="E2148" s="3" t="s">
        <v>43</v>
      </c>
      <c r="F2148" s="2">
        <v>12</v>
      </c>
      <c r="G2148" s="2" t="s">
        <v>15</v>
      </c>
      <c r="H2148" s="2">
        <f>IF(AND(B2148&gt;=GI_Report!$C$4,B2148&lt;=GI_Report!$E$4),1,0)</f>
        <v>1</v>
      </c>
      <c r="I2148" s="2">
        <f>IF(GI_Report!$C$6="All",1,IF(C2148=GI_Report!$C$6,1,0))</f>
        <v>1</v>
      </c>
      <c r="J2148" s="2">
        <f>IF(GI_Report!$F$6="All",1,IF(E2148=GI_Report!$F$6,1,0))</f>
        <v>1</v>
      </c>
      <c r="K2148" s="2">
        <f>IF(AND(H2148=1,I2148=1,J2148=1),COUNTIFS($H$2:H2148,1,$I$2:I2148,1,$J$2:J2148,1),"")</f>
        <v>339</v>
      </c>
    </row>
    <row r="2149" spans="1:11" ht="14.5" x14ac:dyDescent="0.35">
      <c r="A2149" s="2" t="s">
        <v>4209</v>
      </c>
      <c r="B2149" s="5">
        <v>46189</v>
      </c>
      <c r="C2149" s="2" t="s">
        <v>2097</v>
      </c>
      <c r="D2149" s="2" t="s">
        <v>355</v>
      </c>
      <c r="E2149" s="3" t="s">
        <v>356</v>
      </c>
      <c r="F2149" s="2">
        <v>30</v>
      </c>
      <c r="G2149" s="2" t="s">
        <v>15</v>
      </c>
      <c r="H2149" s="2">
        <f>IF(AND(B2149&gt;=GI_Report!$C$4,B2149&lt;=GI_Report!$E$4),1,0)</f>
        <v>0</v>
      </c>
      <c r="I2149" s="2">
        <f>IF(GI_Report!$C$6="All",1,IF(C2149=GI_Report!$C$6,1,0))</f>
        <v>1</v>
      </c>
      <c r="J2149" s="2">
        <f>IF(GI_Report!$F$6="All",1,IF(E2149=GI_Report!$F$6,1,0))</f>
        <v>1</v>
      </c>
      <c r="K2149" s="2" t="str">
        <f>IF(AND(H2149=1,I2149=1,J2149=1),COUNTIFS($H$2:H2149,1,$I$2:I2149,1,$J$2:J2149,1),"")</f>
        <v/>
      </c>
    </row>
    <row r="2150" spans="1:11" ht="14.5" x14ac:dyDescent="0.35">
      <c r="A2150" s="2" t="s">
        <v>4210</v>
      </c>
      <c r="B2150" s="5">
        <v>46036</v>
      </c>
      <c r="C2150" s="2" t="s">
        <v>2027</v>
      </c>
      <c r="D2150" s="2" t="s">
        <v>341</v>
      </c>
      <c r="E2150" s="3" t="s">
        <v>342</v>
      </c>
      <c r="F2150" s="2">
        <v>24</v>
      </c>
      <c r="G2150" s="2" t="s">
        <v>15</v>
      </c>
      <c r="H2150" s="2">
        <f>IF(AND(B2150&gt;=GI_Report!$C$4,B2150&lt;=GI_Report!$E$4),1,0)</f>
        <v>0</v>
      </c>
      <c r="I2150" s="2">
        <f>IF(GI_Report!$C$6="All",1,IF(C2150=GI_Report!$C$6,1,0))</f>
        <v>1</v>
      </c>
      <c r="J2150" s="2">
        <f>IF(GI_Report!$F$6="All",1,IF(E2150=GI_Report!$F$6,1,0))</f>
        <v>1</v>
      </c>
      <c r="K2150" s="2" t="str">
        <f>IF(AND(H2150=1,I2150=1,J2150=1),COUNTIFS($H$2:H2150,1,$I$2:I2150,1,$J$2:J2150,1),"")</f>
        <v/>
      </c>
    </row>
    <row r="2151" spans="1:11" ht="14.5" x14ac:dyDescent="0.35">
      <c r="A2151" s="2" t="s">
        <v>4211</v>
      </c>
      <c r="B2151" s="5">
        <v>46155</v>
      </c>
      <c r="C2151" s="2" t="s">
        <v>2014</v>
      </c>
      <c r="D2151" s="2" t="s">
        <v>62</v>
      </c>
      <c r="E2151" s="3" t="s">
        <v>63</v>
      </c>
      <c r="F2151" s="2">
        <v>60</v>
      </c>
      <c r="G2151" s="2" t="s">
        <v>15</v>
      </c>
      <c r="H2151" s="2">
        <f>IF(AND(B2151&gt;=GI_Report!$C$4,B2151&lt;=GI_Report!$E$4),1,0)</f>
        <v>0</v>
      </c>
      <c r="I2151" s="2">
        <f>IF(GI_Report!$C$6="All",1,IF(C2151=GI_Report!$C$6,1,0))</f>
        <v>1</v>
      </c>
      <c r="J2151" s="2">
        <f>IF(GI_Report!$F$6="All",1,IF(E2151=GI_Report!$F$6,1,0))</f>
        <v>1</v>
      </c>
      <c r="K2151" s="2" t="str">
        <f>IF(AND(H2151=1,I2151=1,J2151=1),COUNTIFS($H$2:H2151,1,$I$2:I2151,1,$J$2:J2151,1),"")</f>
        <v/>
      </c>
    </row>
    <row r="2152" spans="1:11" ht="14.5" x14ac:dyDescent="0.35">
      <c r="A2152" s="2" t="s">
        <v>4212</v>
      </c>
      <c r="B2152" s="5">
        <v>46092</v>
      </c>
      <c r="C2152" s="2" t="s">
        <v>2037</v>
      </c>
      <c r="D2152" s="2" t="s">
        <v>345</v>
      </c>
      <c r="E2152" s="3" t="s">
        <v>346</v>
      </c>
      <c r="F2152" s="2">
        <v>10</v>
      </c>
      <c r="G2152" s="2" t="s">
        <v>15</v>
      </c>
      <c r="H2152" s="2">
        <f>IF(AND(B2152&gt;=GI_Report!$C$4,B2152&lt;=GI_Report!$E$4),1,0)</f>
        <v>0</v>
      </c>
      <c r="I2152" s="2">
        <f>IF(GI_Report!$C$6="All",1,IF(C2152=GI_Report!$C$6,1,0))</f>
        <v>1</v>
      </c>
      <c r="J2152" s="2">
        <f>IF(GI_Report!$F$6="All",1,IF(E2152=GI_Report!$F$6,1,0))</f>
        <v>1</v>
      </c>
      <c r="K2152" s="2" t="str">
        <f>IF(AND(H2152=1,I2152=1,J2152=1),COUNTIFS($H$2:H2152,1,$I$2:I2152,1,$J$2:J2152,1),"")</f>
        <v/>
      </c>
    </row>
    <row r="2153" spans="1:11" ht="14.5" x14ac:dyDescent="0.35">
      <c r="A2153" s="2" t="s">
        <v>4213</v>
      </c>
      <c r="B2153" s="5">
        <v>46051</v>
      </c>
      <c r="C2153" s="2" t="s">
        <v>2097</v>
      </c>
      <c r="D2153" s="2" t="s">
        <v>223</v>
      </c>
      <c r="E2153" s="3" t="s">
        <v>224</v>
      </c>
      <c r="F2153" s="2">
        <v>24</v>
      </c>
      <c r="G2153" s="2" t="s">
        <v>121</v>
      </c>
      <c r="H2153" s="2">
        <f>IF(AND(B2153&gt;=GI_Report!$C$4,B2153&lt;=GI_Report!$E$4),1,0)</f>
        <v>0</v>
      </c>
      <c r="I2153" s="2">
        <f>IF(GI_Report!$C$6="All",1,IF(C2153=GI_Report!$C$6,1,0))</f>
        <v>1</v>
      </c>
      <c r="J2153" s="2">
        <f>IF(GI_Report!$F$6="All",1,IF(E2153=GI_Report!$F$6,1,0))</f>
        <v>1</v>
      </c>
      <c r="K2153" s="2" t="str">
        <f>IF(AND(H2153=1,I2153=1,J2153=1),COUNTIFS($H$2:H2153,1,$I$2:I2153,1,$J$2:J2153,1),"")</f>
        <v/>
      </c>
    </row>
    <row r="2154" spans="1:11" ht="14.5" x14ac:dyDescent="0.35">
      <c r="A2154" s="2" t="s">
        <v>4214</v>
      </c>
      <c r="B2154" s="5">
        <v>46190</v>
      </c>
      <c r="C2154" s="2" t="s">
        <v>1991</v>
      </c>
      <c r="D2154" s="2" t="s">
        <v>214</v>
      </c>
      <c r="E2154" s="3" t="s">
        <v>215</v>
      </c>
      <c r="F2154" s="2">
        <v>48</v>
      </c>
      <c r="G2154" s="2" t="s">
        <v>121</v>
      </c>
      <c r="H2154" s="2">
        <f>IF(AND(B2154&gt;=GI_Report!$C$4,B2154&lt;=GI_Report!$E$4),1,0)</f>
        <v>0</v>
      </c>
      <c r="I2154" s="2">
        <f>IF(GI_Report!$C$6="All",1,IF(C2154=GI_Report!$C$6,1,0))</f>
        <v>1</v>
      </c>
      <c r="J2154" s="2">
        <f>IF(GI_Report!$F$6="All",1,IF(E2154=GI_Report!$F$6,1,0))</f>
        <v>1</v>
      </c>
      <c r="K2154" s="2" t="str">
        <f>IF(AND(H2154=1,I2154=1,J2154=1),COUNTIFS($H$2:H2154,1,$I$2:I2154,1,$J$2:J2154,1),"")</f>
        <v/>
      </c>
    </row>
    <row r="2155" spans="1:11" ht="14.5" x14ac:dyDescent="0.35">
      <c r="A2155" s="2" t="s">
        <v>4215</v>
      </c>
      <c r="B2155" s="5">
        <v>46153</v>
      </c>
      <c r="C2155" s="2" t="s">
        <v>2058</v>
      </c>
      <c r="D2155" s="2" t="s">
        <v>431</v>
      </c>
      <c r="E2155" s="3" t="s">
        <v>432</v>
      </c>
      <c r="F2155" s="2">
        <v>10</v>
      </c>
      <c r="G2155" s="2" t="s">
        <v>121</v>
      </c>
      <c r="H2155" s="2">
        <f>IF(AND(B2155&gt;=GI_Report!$C$4,B2155&lt;=GI_Report!$E$4),1,0)</f>
        <v>0</v>
      </c>
      <c r="I2155" s="2">
        <f>IF(GI_Report!$C$6="All",1,IF(C2155=GI_Report!$C$6,1,0))</f>
        <v>1</v>
      </c>
      <c r="J2155" s="2">
        <f>IF(GI_Report!$F$6="All",1,IF(E2155=GI_Report!$F$6,1,0))</f>
        <v>1</v>
      </c>
      <c r="K2155" s="2" t="str">
        <f>IF(AND(H2155=1,I2155=1,J2155=1),COUNTIFS($H$2:H2155,1,$I$2:I2155,1,$J$2:J2155,1),"")</f>
        <v/>
      </c>
    </row>
    <row r="2156" spans="1:11" ht="14.5" x14ac:dyDescent="0.35">
      <c r="A2156" s="2" t="s">
        <v>4216</v>
      </c>
      <c r="B2156" s="5">
        <v>46083</v>
      </c>
      <c r="C2156" s="2" t="s">
        <v>2305</v>
      </c>
      <c r="D2156" s="2" t="s">
        <v>52</v>
      </c>
      <c r="E2156" s="3" t="s">
        <v>53</v>
      </c>
      <c r="F2156" s="2">
        <v>48</v>
      </c>
      <c r="G2156" s="2" t="s">
        <v>15</v>
      </c>
      <c r="H2156" s="2">
        <f>IF(AND(B2156&gt;=GI_Report!$C$4,B2156&lt;=GI_Report!$E$4),1,0)</f>
        <v>0</v>
      </c>
      <c r="I2156" s="2">
        <f>IF(GI_Report!$C$6="All",1,IF(C2156=GI_Report!$C$6,1,0))</f>
        <v>1</v>
      </c>
      <c r="J2156" s="2">
        <f>IF(GI_Report!$F$6="All",1,IF(E2156=GI_Report!$F$6,1,0))</f>
        <v>1</v>
      </c>
      <c r="K2156" s="2" t="str">
        <f>IF(AND(H2156=1,I2156=1,J2156=1),COUNTIFS($H$2:H2156,1,$I$2:I2156,1,$J$2:J2156,1),"")</f>
        <v/>
      </c>
    </row>
    <row r="2157" spans="1:11" ht="14.5" x14ac:dyDescent="0.35">
      <c r="A2157" s="2" t="s">
        <v>4217</v>
      </c>
      <c r="B2157" s="5">
        <v>46163</v>
      </c>
      <c r="C2157" s="2" t="s">
        <v>2341</v>
      </c>
      <c r="D2157" s="2" t="s">
        <v>419</v>
      </c>
      <c r="E2157" s="3" t="s">
        <v>420</v>
      </c>
      <c r="F2157" s="2">
        <v>12</v>
      </c>
      <c r="G2157" s="2" t="s">
        <v>121</v>
      </c>
      <c r="H2157" s="2">
        <f>IF(AND(B2157&gt;=GI_Report!$C$4,B2157&lt;=GI_Report!$E$4),1,0)</f>
        <v>0</v>
      </c>
      <c r="I2157" s="2">
        <f>IF(GI_Report!$C$6="All",1,IF(C2157=GI_Report!$C$6,1,0))</f>
        <v>1</v>
      </c>
      <c r="J2157" s="2">
        <f>IF(GI_Report!$F$6="All",1,IF(E2157=GI_Report!$F$6,1,0))</f>
        <v>1</v>
      </c>
      <c r="K2157" s="2" t="str">
        <f>IF(AND(H2157=1,I2157=1,J2157=1),COUNTIFS($H$2:H2157,1,$I$2:I2157,1,$J$2:J2157,1),"")</f>
        <v/>
      </c>
    </row>
    <row r="2158" spans="1:11" ht="14.5" x14ac:dyDescent="0.35">
      <c r="A2158" s="2" t="s">
        <v>4218</v>
      </c>
      <c r="B2158" s="5">
        <v>46048</v>
      </c>
      <c r="C2158" s="2" t="s">
        <v>2029</v>
      </c>
      <c r="D2158" s="2" t="s">
        <v>429</v>
      </c>
      <c r="E2158" s="3" t="s">
        <v>430</v>
      </c>
      <c r="F2158" s="2">
        <v>10</v>
      </c>
      <c r="G2158" s="2" t="s">
        <v>121</v>
      </c>
      <c r="H2158" s="2">
        <f>IF(AND(B2158&gt;=GI_Report!$C$4,B2158&lt;=GI_Report!$E$4),1,0)</f>
        <v>0</v>
      </c>
      <c r="I2158" s="2">
        <f>IF(GI_Report!$C$6="All",1,IF(C2158=GI_Report!$C$6,1,0))</f>
        <v>1</v>
      </c>
      <c r="J2158" s="2">
        <f>IF(GI_Report!$F$6="All",1,IF(E2158=GI_Report!$F$6,1,0))</f>
        <v>1</v>
      </c>
      <c r="K2158" s="2" t="str">
        <f>IF(AND(H2158=1,I2158=1,J2158=1),COUNTIFS($H$2:H2158,1,$I$2:I2158,1,$J$2:J2158,1),"")</f>
        <v/>
      </c>
    </row>
    <row r="2159" spans="1:11" ht="14.5" x14ac:dyDescent="0.35">
      <c r="A2159" s="2" t="s">
        <v>4219</v>
      </c>
      <c r="B2159" s="5">
        <v>46096</v>
      </c>
      <c r="C2159" s="2" t="s">
        <v>2319</v>
      </c>
      <c r="D2159" s="2" t="s">
        <v>314</v>
      </c>
      <c r="E2159" s="3" t="s">
        <v>315</v>
      </c>
      <c r="F2159" s="2">
        <v>5</v>
      </c>
      <c r="G2159" s="2" t="s">
        <v>15</v>
      </c>
      <c r="H2159" s="2">
        <f>IF(AND(B2159&gt;=GI_Report!$C$4,B2159&lt;=GI_Report!$E$4),1,0)</f>
        <v>0</v>
      </c>
      <c r="I2159" s="2">
        <f>IF(GI_Report!$C$6="All",1,IF(C2159=GI_Report!$C$6,1,0))</f>
        <v>1</v>
      </c>
      <c r="J2159" s="2">
        <f>IF(GI_Report!$F$6="All",1,IF(E2159=GI_Report!$F$6,1,0))</f>
        <v>1</v>
      </c>
      <c r="K2159" s="2" t="str">
        <f>IF(AND(H2159=1,I2159=1,J2159=1),COUNTIFS($H$2:H2159,1,$I$2:I2159,1,$J$2:J2159,1),"")</f>
        <v/>
      </c>
    </row>
    <row r="2160" spans="1:11" ht="14.5" x14ac:dyDescent="0.35">
      <c r="A2160" s="2" t="s">
        <v>4220</v>
      </c>
      <c r="B2160" s="5">
        <v>46064</v>
      </c>
      <c r="C2160" s="2" t="s">
        <v>2171</v>
      </c>
      <c r="D2160" s="2" t="s">
        <v>254</v>
      </c>
      <c r="E2160" s="3" t="s">
        <v>255</v>
      </c>
      <c r="F2160" s="2">
        <v>15</v>
      </c>
      <c r="G2160" s="2" t="s">
        <v>121</v>
      </c>
      <c r="H2160" s="2">
        <f>IF(AND(B2160&gt;=GI_Report!$C$4,B2160&lt;=GI_Report!$E$4),1,0)</f>
        <v>1</v>
      </c>
      <c r="I2160" s="2">
        <f>IF(GI_Report!$C$6="All",1,IF(C2160=GI_Report!$C$6,1,0))</f>
        <v>1</v>
      </c>
      <c r="J2160" s="2">
        <f>IF(GI_Report!$F$6="All",1,IF(E2160=GI_Report!$F$6,1,0))</f>
        <v>1</v>
      </c>
      <c r="K2160" s="2">
        <f>IF(AND(H2160=1,I2160=1,J2160=1),COUNTIFS($H$2:H2160,1,$I$2:I2160,1,$J$2:J2160,1),"")</f>
        <v>340</v>
      </c>
    </row>
    <row r="2161" spans="1:11" ht="14.5" x14ac:dyDescent="0.35">
      <c r="A2161" s="2" t="s">
        <v>4221</v>
      </c>
      <c r="B2161" s="5">
        <v>46202</v>
      </c>
      <c r="C2161" s="2" t="s">
        <v>2143</v>
      </c>
      <c r="D2161" s="2" t="s">
        <v>221</v>
      </c>
      <c r="E2161" s="3" t="s">
        <v>222</v>
      </c>
      <c r="F2161" s="2">
        <v>15</v>
      </c>
      <c r="G2161" s="2" t="s">
        <v>121</v>
      </c>
      <c r="H2161" s="2">
        <f>IF(AND(B2161&gt;=GI_Report!$C$4,B2161&lt;=GI_Report!$E$4),1,0)</f>
        <v>0</v>
      </c>
      <c r="I2161" s="2">
        <f>IF(GI_Report!$C$6="All",1,IF(C2161=GI_Report!$C$6,1,0))</f>
        <v>1</v>
      </c>
      <c r="J2161" s="2">
        <f>IF(GI_Report!$F$6="All",1,IF(E2161=GI_Report!$F$6,1,0))</f>
        <v>1</v>
      </c>
      <c r="K2161" s="2" t="str">
        <f>IF(AND(H2161=1,I2161=1,J2161=1),COUNTIFS($H$2:H2161,1,$I$2:I2161,1,$J$2:J2161,1),"")</f>
        <v/>
      </c>
    </row>
    <row r="2162" spans="1:11" ht="14.5" x14ac:dyDescent="0.35">
      <c r="A2162" s="2" t="s">
        <v>4222</v>
      </c>
      <c r="B2162" s="5">
        <v>46090</v>
      </c>
      <c r="C2162" s="2" t="s">
        <v>2000</v>
      </c>
      <c r="D2162" s="2" t="s">
        <v>377</v>
      </c>
      <c r="E2162" s="3" t="s">
        <v>378</v>
      </c>
      <c r="F2162" s="2">
        <v>5</v>
      </c>
      <c r="G2162" s="2" t="s">
        <v>121</v>
      </c>
      <c r="H2162" s="2">
        <f>IF(AND(B2162&gt;=GI_Report!$C$4,B2162&lt;=GI_Report!$E$4),1,0)</f>
        <v>0</v>
      </c>
      <c r="I2162" s="2">
        <f>IF(GI_Report!$C$6="All",1,IF(C2162=GI_Report!$C$6,1,0))</f>
        <v>1</v>
      </c>
      <c r="J2162" s="2">
        <f>IF(GI_Report!$F$6="All",1,IF(E2162=GI_Report!$F$6,1,0))</f>
        <v>1</v>
      </c>
      <c r="K2162" s="2" t="str">
        <f>IF(AND(H2162=1,I2162=1,J2162=1),COUNTIFS($H$2:H2162,1,$I$2:I2162,1,$J$2:J2162,1),"")</f>
        <v/>
      </c>
    </row>
    <row r="2163" spans="1:11" ht="14.5" x14ac:dyDescent="0.35">
      <c r="A2163" s="2" t="s">
        <v>4223</v>
      </c>
      <c r="B2163" s="5">
        <v>46046</v>
      </c>
      <c r="C2163" s="2" t="s">
        <v>2081</v>
      </c>
      <c r="D2163" s="2" t="s">
        <v>303</v>
      </c>
      <c r="E2163" s="3" t="s">
        <v>304</v>
      </c>
      <c r="F2163" s="2">
        <v>12</v>
      </c>
      <c r="G2163" s="2" t="s">
        <v>15</v>
      </c>
      <c r="H2163" s="2">
        <f>IF(AND(B2163&gt;=GI_Report!$C$4,B2163&lt;=GI_Report!$E$4),1,0)</f>
        <v>0</v>
      </c>
      <c r="I2163" s="2">
        <f>IF(GI_Report!$C$6="All",1,IF(C2163=GI_Report!$C$6,1,0))</f>
        <v>1</v>
      </c>
      <c r="J2163" s="2">
        <f>IF(GI_Report!$F$6="All",1,IF(E2163=GI_Report!$F$6,1,0))</f>
        <v>1</v>
      </c>
      <c r="K2163" s="2" t="str">
        <f>IF(AND(H2163=1,I2163=1,J2163=1),COUNTIFS($H$2:H2163,1,$I$2:I2163,1,$J$2:J2163,1),"")</f>
        <v/>
      </c>
    </row>
    <row r="2164" spans="1:11" ht="14.5" x14ac:dyDescent="0.35">
      <c r="A2164" s="2" t="s">
        <v>4224</v>
      </c>
      <c r="B2164" s="5">
        <v>46187</v>
      </c>
      <c r="C2164" s="2" t="s">
        <v>2158</v>
      </c>
      <c r="D2164" s="2" t="s">
        <v>337</v>
      </c>
      <c r="E2164" s="3" t="s">
        <v>338</v>
      </c>
      <c r="F2164" s="2">
        <v>30</v>
      </c>
      <c r="G2164" s="2" t="s">
        <v>15</v>
      </c>
      <c r="H2164" s="2">
        <f>IF(AND(B2164&gt;=GI_Report!$C$4,B2164&lt;=GI_Report!$E$4),1,0)</f>
        <v>0</v>
      </c>
      <c r="I2164" s="2">
        <f>IF(GI_Report!$C$6="All",1,IF(C2164=GI_Report!$C$6,1,0))</f>
        <v>1</v>
      </c>
      <c r="J2164" s="2">
        <f>IF(GI_Report!$F$6="All",1,IF(E2164=GI_Report!$F$6,1,0))</f>
        <v>1</v>
      </c>
      <c r="K2164" s="2" t="str">
        <f>IF(AND(H2164=1,I2164=1,J2164=1),COUNTIFS($H$2:H2164,1,$I$2:I2164,1,$J$2:J2164,1),"")</f>
        <v/>
      </c>
    </row>
    <row r="2165" spans="1:11" ht="14.5" x14ac:dyDescent="0.35">
      <c r="A2165" s="2" t="s">
        <v>4225</v>
      </c>
      <c r="B2165" s="5">
        <v>46152</v>
      </c>
      <c r="C2165" s="2" t="s">
        <v>2045</v>
      </c>
      <c r="D2165" s="2" t="s">
        <v>421</v>
      </c>
      <c r="E2165" s="3" t="s">
        <v>422</v>
      </c>
      <c r="F2165" s="2">
        <v>30</v>
      </c>
      <c r="G2165" s="2" t="s">
        <v>121</v>
      </c>
      <c r="H2165" s="2">
        <f>IF(AND(B2165&gt;=GI_Report!$C$4,B2165&lt;=GI_Report!$E$4),1,0)</f>
        <v>0</v>
      </c>
      <c r="I2165" s="2">
        <f>IF(GI_Report!$C$6="All",1,IF(C2165=GI_Report!$C$6,1,0))</f>
        <v>1</v>
      </c>
      <c r="J2165" s="2">
        <f>IF(GI_Report!$F$6="All",1,IF(E2165=GI_Report!$F$6,1,0))</f>
        <v>1</v>
      </c>
      <c r="K2165" s="2" t="str">
        <f>IF(AND(H2165=1,I2165=1,J2165=1),COUNTIFS($H$2:H2165,1,$I$2:I2165,1,$J$2:J2165,1),"")</f>
        <v/>
      </c>
    </row>
    <row r="2166" spans="1:11" ht="14.5" x14ac:dyDescent="0.35">
      <c r="A2166" s="2" t="s">
        <v>4226</v>
      </c>
      <c r="B2166" s="5">
        <v>46058</v>
      </c>
      <c r="C2166" s="2" t="s">
        <v>2051</v>
      </c>
      <c r="D2166" s="2" t="s">
        <v>100</v>
      </c>
      <c r="E2166" s="3" t="s">
        <v>101</v>
      </c>
      <c r="F2166" s="2">
        <v>12</v>
      </c>
      <c r="G2166" s="2" t="s">
        <v>15</v>
      </c>
      <c r="H2166" s="2">
        <f>IF(AND(B2166&gt;=GI_Report!$C$4,B2166&lt;=GI_Report!$E$4),1,0)</f>
        <v>1</v>
      </c>
      <c r="I2166" s="2">
        <f>IF(GI_Report!$C$6="All",1,IF(C2166=GI_Report!$C$6,1,0))</f>
        <v>1</v>
      </c>
      <c r="J2166" s="2">
        <f>IF(GI_Report!$F$6="All",1,IF(E2166=GI_Report!$F$6,1,0))</f>
        <v>1</v>
      </c>
      <c r="K2166" s="2">
        <f>IF(AND(H2166=1,I2166=1,J2166=1),COUNTIFS($H$2:H2166,1,$I$2:I2166,1,$J$2:J2166,1),"")</f>
        <v>341</v>
      </c>
    </row>
    <row r="2167" spans="1:11" ht="14.5" x14ac:dyDescent="0.35">
      <c r="A2167" s="2" t="s">
        <v>4227</v>
      </c>
      <c r="B2167" s="5">
        <v>46077</v>
      </c>
      <c r="C2167" s="2" t="s">
        <v>1991</v>
      </c>
      <c r="D2167" s="2" t="s">
        <v>326</v>
      </c>
      <c r="E2167" s="3" t="s">
        <v>327</v>
      </c>
      <c r="F2167" s="2">
        <v>30</v>
      </c>
      <c r="G2167" s="2" t="s">
        <v>15</v>
      </c>
      <c r="H2167" s="2">
        <f>IF(AND(B2167&gt;=GI_Report!$C$4,B2167&lt;=GI_Report!$E$4),1,0)</f>
        <v>1</v>
      </c>
      <c r="I2167" s="2">
        <f>IF(GI_Report!$C$6="All",1,IF(C2167=GI_Report!$C$6,1,0))</f>
        <v>1</v>
      </c>
      <c r="J2167" s="2">
        <f>IF(GI_Report!$F$6="All",1,IF(E2167=GI_Report!$F$6,1,0))</f>
        <v>1</v>
      </c>
      <c r="K2167" s="2">
        <f>IF(AND(H2167=1,I2167=1,J2167=1),COUNTIFS($H$2:H2167,1,$I$2:I2167,1,$J$2:J2167,1),"")</f>
        <v>342</v>
      </c>
    </row>
    <row r="2168" spans="1:11" ht="14.5" x14ac:dyDescent="0.35">
      <c r="A2168" s="2" t="s">
        <v>4228</v>
      </c>
      <c r="B2168" s="5">
        <v>46024</v>
      </c>
      <c r="C2168" s="2" t="s">
        <v>2097</v>
      </c>
      <c r="D2168" s="2" t="s">
        <v>145</v>
      </c>
      <c r="E2168" s="3" t="s">
        <v>146</v>
      </c>
      <c r="F2168" s="2">
        <v>10</v>
      </c>
      <c r="G2168" s="2" t="s">
        <v>121</v>
      </c>
      <c r="H2168" s="2">
        <f>IF(AND(B2168&gt;=GI_Report!$C$4,B2168&lt;=GI_Report!$E$4),1,0)</f>
        <v>0</v>
      </c>
      <c r="I2168" s="2">
        <f>IF(GI_Report!$C$6="All",1,IF(C2168=GI_Report!$C$6,1,0))</f>
        <v>1</v>
      </c>
      <c r="J2168" s="2">
        <f>IF(GI_Report!$F$6="All",1,IF(E2168=GI_Report!$F$6,1,0))</f>
        <v>1</v>
      </c>
      <c r="K2168" s="2" t="str">
        <f>IF(AND(H2168=1,I2168=1,J2168=1),COUNTIFS($H$2:H2168,1,$I$2:I2168,1,$J$2:J2168,1),"")</f>
        <v/>
      </c>
    </row>
    <row r="2169" spans="1:11" ht="14.5" x14ac:dyDescent="0.35">
      <c r="A2169" s="2" t="s">
        <v>4229</v>
      </c>
      <c r="B2169" s="5">
        <v>46033</v>
      </c>
      <c r="C2169" s="2" t="s">
        <v>2262</v>
      </c>
      <c r="D2169" s="2" t="s">
        <v>249</v>
      </c>
      <c r="E2169" s="3" t="s">
        <v>250</v>
      </c>
      <c r="F2169" s="2">
        <v>24</v>
      </c>
      <c r="G2169" s="2" t="s">
        <v>121</v>
      </c>
      <c r="H2169" s="2">
        <f>IF(AND(B2169&gt;=GI_Report!$C$4,B2169&lt;=GI_Report!$E$4),1,0)</f>
        <v>0</v>
      </c>
      <c r="I2169" s="2">
        <f>IF(GI_Report!$C$6="All",1,IF(C2169=GI_Report!$C$6,1,0))</f>
        <v>1</v>
      </c>
      <c r="J2169" s="2">
        <f>IF(GI_Report!$F$6="All",1,IF(E2169=GI_Report!$F$6,1,0))</f>
        <v>1</v>
      </c>
      <c r="K2169" s="2" t="str">
        <f>IF(AND(H2169=1,I2169=1,J2169=1),COUNTIFS($H$2:H2169,1,$I$2:I2169,1,$J$2:J2169,1),"")</f>
        <v/>
      </c>
    </row>
    <row r="2170" spans="1:11" ht="14.5" x14ac:dyDescent="0.35">
      <c r="A2170" s="2" t="s">
        <v>4230</v>
      </c>
      <c r="B2170" s="5">
        <v>46189</v>
      </c>
      <c r="C2170" s="2" t="s">
        <v>2171</v>
      </c>
      <c r="D2170" s="2" t="s">
        <v>243</v>
      </c>
      <c r="E2170" s="3" t="s">
        <v>244</v>
      </c>
      <c r="F2170" s="2">
        <v>48</v>
      </c>
      <c r="G2170" s="2" t="s">
        <v>121</v>
      </c>
      <c r="H2170" s="2">
        <f>IF(AND(B2170&gt;=GI_Report!$C$4,B2170&lt;=GI_Report!$E$4),1,0)</f>
        <v>0</v>
      </c>
      <c r="I2170" s="2">
        <f>IF(GI_Report!$C$6="All",1,IF(C2170=GI_Report!$C$6,1,0))</f>
        <v>1</v>
      </c>
      <c r="J2170" s="2">
        <f>IF(GI_Report!$F$6="All",1,IF(E2170=GI_Report!$F$6,1,0))</f>
        <v>1</v>
      </c>
      <c r="K2170" s="2" t="str">
        <f>IF(AND(H2170=1,I2170=1,J2170=1),COUNTIFS($H$2:H2170,1,$I$2:I2170,1,$J$2:J2170,1),"")</f>
        <v/>
      </c>
    </row>
    <row r="2171" spans="1:11" ht="14.5" x14ac:dyDescent="0.35">
      <c r="A2171" s="2" t="s">
        <v>4231</v>
      </c>
      <c r="B2171" s="5">
        <v>46045</v>
      </c>
      <c r="C2171" s="2" t="s">
        <v>2120</v>
      </c>
      <c r="D2171" s="2" t="s">
        <v>286</v>
      </c>
      <c r="E2171" s="3" t="s">
        <v>287</v>
      </c>
      <c r="F2171" s="2">
        <v>30</v>
      </c>
      <c r="G2171" s="2" t="s">
        <v>262</v>
      </c>
      <c r="H2171" s="2">
        <f>IF(AND(B2171&gt;=GI_Report!$C$4,B2171&lt;=GI_Report!$E$4),1,0)</f>
        <v>0</v>
      </c>
      <c r="I2171" s="2">
        <f>IF(GI_Report!$C$6="All",1,IF(C2171=GI_Report!$C$6,1,0))</f>
        <v>1</v>
      </c>
      <c r="J2171" s="2">
        <f>IF(GI_Report!$F$6="All",1,IF(E2171=GI_Report!$F$6,1,0))</f>
        <v>1</v>
      </c>
      <c r="K2171" s="2" t="str">
        <f>IF(AND(H2171=1,I2171=1,J2171=1),COUNTIFS($H$2:H2171,1,$I$2:I2171,1,$J$2:J2171,1),"")</f>
        <v/>
      </c>
    </row>
    <row r="2172" spans="1:11" ht="14.5" x14ac:dyDescent="0.35">
      <c r="A2172" s="2" t="s">
        <v>4232</v>
      </c>
      <c r="B2172" s="5">
        <v>46134</v>
      </c>
      <c r="C2172" s="2" t="s">
        <v>2010</v>
      </c>
      <c r="D2172" s="2" t="s">
        <v>143</v>
      </c>
      <c r="E2172" s="3" t="s">
        <v>144</v>
      </c>
      <c r="F2172" s="2">
        <v>5</v>
      </c>
      <c r="G2172" s="2" t="s">
        <v>121</v>
      </c>
      <c r="H2172" s="2">
        <f>IF(AND(B2172&gt;=GI_Report!$C$4,B2172&lt;=GI_Report!$E$4),1,0)</f>
        <v>0</v>
      </c>
      <c r="I2172" s="2">
        <f>IF(GI_Report!$C$6="All",1,IF(C2172=GI_Report!$C$6,1,0))</f>
        <v>1</v>
      </c>
      <c r="J2172" s="2">
        <f>IF(GI_Report!$F$6="All",1,IF(E2172=GI_Report!$F$6,1,0))</f>
        <v>1</v>
      </c>
      <c r="K2172" s="2" t="str">
        <f>IF(AND(H2172=1,I2172=1,J2172=1),COUNTIFS($H$2:H2172,1,$I$2:I2172,1,$J$2:J2172,1),"")</f>
        <v/>
      </c>
    </row>
    <row r="2173" spans="1:11" ht="14.5" x14ac:dyDescent="0.35">
      <c r="A2173" s="2" t="s">
        <v>4233</v>
      </c>
      <c r="B2173" s="5">
        <v>46076</v>
      </c>
      <c r="C2173" s="2" t="s">
        <v>2168</v>
      </c>
      <c r="D2173" s="2" t="s">
        <v>425</v>
      </c>
      <c r="E2173" s="3" t="s">
        <v>426</v>
      </c>
      <c r="F2173" s="2">
        <v>48</v>
      </c>
      <c r="G2173" s="2" t="s">
        <v>121</v>
      </c>
      <c r="H2173" s="2">
        <f>IF(AND(B2173&gt;=GI_Report!$C$4,B2173&lt;=GI_Report!$E$4),1,0)</f>
        <v>1</v>
      </c>
      <c r="I2173" s="2">
        <f>IF(GI_Report!$C$6="All",1,IF(C2173=GI_Report!$C$6,1,0))</f>
        <v>1</v>
      </c>
      <c r="J2173" s="2">
        <f>IF(GI_Report!$F$6="All",1,IF(E2173=GI_Report!$F$6,1,0))</f>
        <v>1</v>
      </c>
      <c r="K2173" s="2">
        <f>IF(AND(H2173=1,I2173=1,J2173=1),COUNTIFS($H$2:H2173,1,$I$2:I2173,1,$J$2:J2173,1),"")</f>
        <v>343</v>
      </c>
    </row>
    <row r="2174" spans="1:11" ht="14.5" x14ac:dyDescent="0.35">
      <c r="A2174" s="2" t="s">
        <v>4234</v>
      </c>
      <c r="B2174" s="5">
        <v>46183</v>
      </c>
      <c r="C2174" s="2" t="s">
        <v>1987</v>
      </c>
      <c r="D2174" s="2" t="s">
        <v>117</v>
      </c>
      <c r="E2174" s="3" t="s">
        <v>118</v>
      </c>
      <c r="F2174" s="2">
        <v>5</v>
      </c>
      <c r="G2174" s="2" t="s">
        <v>121</v>
      </c>
      <c r="H2174" s="2">
        <f>IF(AND(B2174&gt;=GI_Report!$C$4,B2174&lt;=GI_Report!$E$4),1,0)</f>
        <v>0</v>
      </c>
      <c r="I2174" s="2">
        <f>IF(GI_Report!$C$6="All",1,IF(C2174=GI_Report!$C$6,1,0))</f>
        <v>1</v>
      </c>
      <c r="J2174" s="2">
        <f>IF(GI_Report!$F$6="All",1,IF(E2174=GI_Report!$F$6,1,0))</f>
        <v>1</v>
      </c>
      <c r="K2174" s="2" t="str">
        <f>IF(AND(H2174=1,I2174=1,J2174=1),COUNTIFS($H$2:H2174,1,$I$2:I2174,1,$J$2:J2174,1),"")</f>
        <v/>
      </c>
    </row>
    <row r="2175" spans="1:11" ht="14.5" x14ac:dyDescent="0.35">
      <c r="A2175" s="2" t="s">
        <v>4235</v>
      </c>
      <c r="B2175" s="5">
        <v>46029</v>
      </c>
      <c r="C2175" s="2" t="s">
        <v>2047</v>
      </c>
      <c r="D2175" s="2" t="s">
        <v>192</v>
      </c>
      <c r="E2175" s="3" t="s">
        <v>193</v>
      </c>
      <c r="F2175" s="2">
        <v>24</v>
      </c>
      <c r="G2175" s="2" t="s">
        <v>121</v>
      </c>
      <c r="H2175" s="2">
        <f>IF(AND(B2175&gt;=GI_Report!$C$4,B2175&lt;=GI_Report!$E$4),1,0)</f>
        <v>0</v>
      </c>
      <c r="I2175" s="2">
        <f>IF(GI_Report!$C$6="All",1,IF(C2175=GI_Report!$C$6,1,0))</f>
        <v>1</v>
      </c>
      <c r="J2175" s="2">
        <f>IF(GI_Report!$F$6="All",1,IF(E2175=GI_Report!$F$6,1,0))</f>
        <v>1</v>
      </c>
      <c r="K2175" s="2" t="str">
        <f>IF(AND(H2175=1,I2175=1,J2175=1),COUNTIFS($H$2:H2175,1,$I$2:I2175,1,$J$2:J2175,1),"")</f>
        <v/>
      </c>
    </row>
    <row r="2176" spans="1:11" ht="14.5" x14ac:dyDescent="0.35">
      <c r="A2176" s="2" t="s">
        <v>4236</v>
      </c>
      <c r="B2176" s="5">
        <v>46117</v>
      </c>
      <c r="C2176" s="2" t="s">
        <v>1998</v>
      </c>
      <c r="D2176" s="2" t="s">
        <v>115</v>
      </c>
      <c r="E2176" s="3" t="s">
        <v>116</v>
      </c>
      <c r="F2176" s="2">
        <v>30</v>
      </c>
      <c r="G2176" s="2" t="s">
        <v>15</v>
      </c>
      <c r="H2176" s="2">
        <f>IF(AND(B2176&gt;=GI_Report!$C$4,B2176&lt;=GI_Report!$E$4),1,0)</f>
        <v>0</v>
      </c>
      <c r="I2176" s="2">
        <f>IF(GI_Report!$C$6="All",1,IF(C2176=GI_Report!$C$6,1,0))</f>
        <v>1</v>
      </c>
      <c r="J2176" s="2">
        <f>IF(GI_Report!$F$6="All",1,IF(E2176=GI_Report!$F$6,1,0))</f>
        <v>1</v>
      </c>
      <c r="K2176" s="2" t="str">
        <f>IF(AND(H2176=1,I2176=1,J2176=1),COUNTIFS($H$2:H2176,1,$I$2:I2176,1,$J$2:J2176,1),"")</f>
        <v/>
      </c>
    </row>
    <row r="2177" spans="1:11" ht="14.5" x14ac:dyDescent="0.35">
      <c r="A2177" s="2" t="s">
        <v>4237</v>
      </c>
      <c r="B2177" s="5">
        <v>46078</v>
      </c>
      <c r="C2177" s="2" t="s">
        <v>2154</v>
      </c>
      <c r="D2177" s="2" t="s">
        <v>363</v>
      </c>
      <c r="E2177" s="3" t="s">
        <v>364</v>
      </c>
      <c r="F2177" s="2">
        <v>15</v>
      </c>
      <c r="G2177" s="2" t="s">
        <v>15</v>
      </c>
      <c r="H2177" s="2">
        <f>IF(AND(B2177&gt;=GI_Report!$C$4,B2177&lt;=GI_Report!$E$4),1,0)</f>
        <v>1</v>
      </c>
      <c r="I2177" s="2">
        <f>IF(GI_Report!$C$6="All",1,IF(C2177=GI_Report!$C$6,1,0))</f>
        <v>1</v>
      </c>
      <c r="J2177" s="2">
        <f>IF(GI_Report!$F$6="All",1,IF(E2177=GI_Report!$F$6,1,0))</f>
        <v>1</v>
      </c>
      <c r="K2177" s="2">
        <f>IF(AND(H2177=1,I2177=1,J2177=1),COUNTIFS($H$2:H2177,1,$I$2:I2177,1,$J$2:J2177,1),"")</f>
        <v>344</v>
      </c>
    </row>
    <row r="2178" spans="1:11" ht="14.5" x14ac:dyDescent="0.35">
      <c r="A2178" s="2" t="s">
        <v>4238</v>
      </c>
      <c r="B2178" s="5">
        <v>46112</v>
      </c>
      <c r="C2178" s="2" t="s">
        <v>2141</v>
      </c>
      <c r="D2178" s="2" t="s">
        <v>210</v>
      </c>
      <c r="E2178" s="3" t="s">
        <v>211</v>
      </c>
      <c r="F2178" s="2">
        <v>24</v>
      </c>
      <c r="G2178" s="2" t="s">
        <v>121</v>
      </c>
      <c r="H2178" s="2">
        <f>IF(AND(B2178&gt;=GI_Report!$C$4,B2178&lt;=GI_Report!$E$4),1,0)</f>
        <v>0</v>
      </c>
      <c r="I2178" s="2">
        <f>IF(GI_Report!$C$6="All",1,IF(C2178=GI_Report!$C$6,1,0))</f>
        <v>1</v>
      </c>
      <c r="J2178" s="2">
        <f>IF(GI_Report!$F$6="All",1,IF(E2178=GI_Report!$F$6,1,0))</f>
        <v>1</v>
      </c>
      <c r="K2178" s="2" t="str">
        <f>IF(AND(H2178=1,I2178=1,J2178=1),COUNTIFS($H$2:H2178,1,$I$2:I2178,1,$J$2:J2178,1),"")</f>
        <v/>
      </c>
    </row>
    <row r="2179" spans="1:11" ht="14.5" x14ac:dyDescent="0.35">
      <c r="A2179" s="2" t="s">
        <v>4239</v>
      </c>
      <c r="B2179" s="5">
        <v>46153</v>
      </c>
      <c r="C2179" s="2" t="s">
        <v>2218</v>
      </c>
      <c r="D2179" s="2" t="s">
        <v>93</v>
      </c>
      <c r="E2179" s="3" t="s">
        <v>94</v>
      </c>
      <c r="F2179" s="2">
        <v>15</v>
      </c>
      <c r="G2179" s="2" t="s">
        <v>15</v>
      </c>
      <c r="H2179" s="2">
        <f>IF(AND(B2179&gt;=GI_Report!$C$4,B2179&lt;=GI_Report!$E$4),1,0)</f>
        <v>0</v>
      </c>
      <c r="I2179" s="2">
        <f>IF(GI_Report!$C$6="All",1,IF(C2179=GI_Report!$C$6,1,0))</f>
        <v>1</v>
      </c>
      <c r="J2179" s="2">
        <f>IF(GI_Report!$F$6="All",1,IF(E2179=GI_Report!$F$6,1,0))</f>
        <v>1</v>
      </c>
      <c r="K2179" s="2" t="str">
        <f>IF(AND(H2179=1,I2179=1,J2179=1),COUNTIFS($H$2:H2179,1,$I$2:I2179,1,$J$2:J2179,1),"")</f>
        <v/>
      </c>
    </row>
    <row r="2180" spans="1:11" ht="14.5" x14ac:dyDescent="0.35">
      <c r="A2180" s="2" t="s">
        <v>4240</v>
      </c>
      <c r="B2180" s="5">
        <v>46121</v>
      </c>
      <c r="C2180" s="2" t="s">
        <v>2179</v>
      </c>
      <c r="D2180" s="2" t="s">
        <v>299</v>
      </c>
      <c r="E2180" s="3" t="s">
        <v>300</v>
      </c>
      <c r="F2180" s="2">
        <v>30</v>
      </c>
      <c r="G2180" s="2" t="s">
        <v>262</v>
      </c>
      <c r="H2180" s="2">
        <f>IF(AND(B2180&gt;=GI_Report!$C$4,B2180&lt;=GI_Report!$E$4),1,0)</f>
        <v>0</v>
      </c>
      <c r="I2180" s="2">
        <f>IF(GI_Report!$C$6="All",1,IF(C2180=GI_Report!$C$6,1,0))</f>
        <v>1</v>
      </c>
      <c r="J2180" s="2">
        <f>IF(GI_Report!$F$6="All",1,IF(E2180=GI_Report!$F$6,1,0))</f>
        <v>1</v>
      </c>
      <c r="K2180" s="2" t="str">
        <f>IF(AND(H2180=1,I2180=1,J2180=1),COUNTIFS($H$2:H2180,1,$I$2:I2180,1,$J$2:J2180,1),"")</f>
        <v/>
      </c>
    </row>
    <row r="2181" spans="1:11" ht="14.5" x14ac:dyDescent="0.35">
      <c r="A2181" s="2" t="s">
        <v>4241</v>
      </c>
      <c r="B2181" s="5">
        <v>46155</v>
      </c>
      <c r="C2181" s="2" t="s">
        <v>2000</v>
      </c>
      <c r="D2181" s="2" t="s">
        <v>407</v>
      </c>
      <c r="E2181" s="3" t="s">
        <v>408</v>
      </c>
      <c r="F2181" s="2">
        <v>60</v>
      </c>
      <c r="G2181" s="2" t="s">
        <v>121</v>
      </c>
      <c r="H2181" s="2">
        <f>IF(AND(B2181&gt;=GI_Report!$C$4,B2181&lt;=GI_Report!$E$4),1,0)</f>
        <v>0</v>
      </c>
      <c r="I2181" s="2">
        <f>IF(GI_Report!$C$6="All",1,IF(C2181=GI_Report!$C$6,1,0))</f>
        <v>1</v>
      </c>
      <c r="J2181" s="2">
        <f>IF(GI_Report!$F$6="All",1,IF(E2181=GI_Report!$F$6,1,0))</f>
        <v>1</v>
      </c>
      <c r="K2181" s="2" t="str">
        <f>IF(AND(H2181=1,I2181=1,J2181=1),COUNTIFS($H$2:H2181,1,$I$2:I2181,1,$J$2:J2181,1),"")</f>
        <v/>
      </c>
    </row>
    <row r="2182" spans="1:11" ht="14.5" x14ac:dyDescent="0.35">
      <c r="A2182" s="2" t="s">
        <v>4242</v>
      </c>
      <c r="B2182" s="5">
        <v>46135</v>
      </c>
      <c r="C2182" s="2" t="s">
        <v>2158</v>
      </c>
      <c r="D2182" s="2" t="s">
        <v>341</v>
      </c>
      <c r="E2182" s="3" t="s">
        <v>342</v>
      </c>
      <c r="F2182" s="2">
        <v>48</v>
      </c>
      <c r="G2182" s="2" t="s">
        <v>15</v>
      </c>
      <c r="H2182" s="2">
        <f>IF(AND(B2182&gt;=GI_Report!$C$4,B2182&lt;=GI_Report!$E$4),1,0)</f>
        <v>0</v>
      </c>
      <c r="I2182" s="2">
        <f>IF(GI_Report!$C$6="All",1,IF(C2182=GI_Report!$C$6,1,0))</f>
        <v>1</v>
      </c>
      <c r="J2182" s="2">
        <f>IF(GI_Report!$F$6="All",1,IF(E2182=GI_Report!$F$6,1,0))</f>
        <v>1</v>
      </c>
      <c r="K2182" s="2" t="str">
        <f>IF(AND(H2182=1,I2182=1,J2182=1),COUNTIFS($H$2:H2182,1,$I$2:I2182,1,$J$2:J2182,1),"")</f>
        <v/>
      </c>
    </row>
    <row r="2183" spans="1:11" ht="14.5" x14ac:dyDescent="0.35">
      <c r="A2183" s="2" t="s">
        <v>4243</v>
      </c>
      <c r="B2183" s="5">
        <v>46133</v>
      </c>
      <c r="C2183" s="2" t="s">
        <v>2010</v>
      </c>
      <c r="D2183" s="2" t="s">
        <v>173</v>
      </c>
      <c r="E2183" s="3" t="s">
        <v>174</v>
      </c>
      <c r="F2183" s="2">
        <v>48</v>
      </c>
      <c r="G2183" s="2" t="s">
        <v>121</v>
      </c>
      <c r="H2183" s="2">
        <f>IF(AND(B2183&gt;=GI_Report!$C$4,B2183&lt;=GI_Report!$E$4),1,0)</f>
        <v>0</v>
      </c>
      <c r="I2183" s="2">
        <f>IF(GI_Report!$C$6="All",1,IF(C2183=GI_Report!$C$6,1,0))</f>
        <v>1</v>
      </c>
      <c r="J2183" s="2">
        <f>IF(GI_Report!$F$6="All",1,IF(E2183=GI_Report!$F$6,1,0))</f>
        <v>1</v>
      </c>
      <c r="K2183" s="2" t="str">
        <f>IF(AND(H2183=1,I2183=1,J2183=1),COUNTIFS($H$2:H2183,1,$I$2:I2183,1,$J$2:J2183,1),"")</f>
        <v/>
      </c>
    </row>
    <row r="2184" spans="1:11" ht="14.5" x14ac:dyDescent="0.35">
      <c r="A2184" s="2" t="s">
        <v>4244</v>
      </c>
      <c r="B2184" s="5">
        <v>46166</v>
      </c>
      <c r="C2184" s="2" t="s">
        <v>2191</v>
      </c>
      <c r="D2184" s="2" t="s">
        <v>143</v>
      </c>
      <c r="E2184" s="3" t="s">
        <v>144</v>
      </c>
      <c r="F2184" s="2">
        <v>30</v>
      </c>
      <c r="G2184" s="2" t="s">
        <v>121</v>
      </c>
      <c r="H2184" s="2">
        <f>IF(AND(B2184&gt;=GI_Report!$C$4,B2184&lt;=GI_Report!$E$4),1,0)</f>
        <v>0</v>
      </c>
      <c r="I2184" s="2">
        <f>IF(GI_Report!$C$6="All",1,IF(C2184=GI_Report!$C$6,1,0))</f>
        <v>1</v>
      </c>
      <c r="J2184" s="2">
        <f>IF(GI_Report!$F$6="All",1,IF(E2184=GI_Report!$F$6,1,0))</f>
        <v>1</v>
      </c>
      <c r="K2184" s="2" t="str">
        <f>IF(AND(H2184=1,I2184=1,J2184=1),COUNTIFS($H$2:H2184,1,$I$2:I2184,1,$J$2:J2184,1),"")</f>
        <v/>
      </c>
    </row>
    <row r="2185" spans="1:11" ht="14.5" x14ac:dyDescent="0.35">
      <c r="A2185" s="2" t="s">
        <v>4245</v>
      </c>
      <c r="B2185" s="5">
        <v>46035</v>
      </c>
      <c r="C2185" s="2" t="s">
        <v>2120</v>
      </c>
      <c r="D2185" s="2" t="s">
        <v>228</v>
      </c>
      <c r="E2185" s="3" t="s">
        <v>229</v>
      </c>
      <c r="F2185" s="2">
        <v>48</v>
      </c>
      <c r="G2185" s="2" t="s">
        <v>121</v>
      </c>
      <c r="H2185" s="2">
        <f>IF(AND(B2185&gt;=GI_Report!$C$4,B2185&lt;=GI_Report!$E$4),1,0)</f>
        <v>0</v>
      </c>
      <c r="I2185" s="2">
        <f>IF(GI_Report!$C$6="All",1,IF(C2185=GI_Report!$C$6,1,0))</f>
        <v>1</v>
      </c>
      <c r="J2185" s="2">
        <f>IF(GI_Report!$F$6="All",1,IF(E2185=GI_Report!$F$6,1,0))</f>
        <v>1</v>
      </c>
      <c r="K2185" s="2" t="str">
        <f>IF(AND(H2185=1,I2185=1,J2185=1),COUNTIFS($H$2:H2185,1,$I$2:I2185,1,$J$2:J2185,1),"")</f>
        <v/>
      </c>
    </row>
    <row r="2186" spans="1:11" ht="14.5" x14ac:dyDescent="0.35">
      <c r="A2186" s="2" t="s">
        <v>4246</v>
      </c>
      <c r="B2186" s="5">
        <v>46162</v>
      </c>
      <c r="C2186" s="2" t="s">
        <v>2135</v>
      </c>
      <c r="D2186" s="2" t="s">
        <v>468</v>
      </c>
      <c r="E2186" s="3" t="s">
        <v>469</v>
      </c>
      <c r="F2186" s="2">
        <v>5</v>
      </c>
      <c r="G2186" s="2" t="s">
        <v>121</v>
      </c>
      <c r="H2186" s="2">
        <f>IF(AND(B2186&gt;=GI_Report!$C$4,B2186&lt;=GI_Report!$E$4),1,0)</f>
        <v>0</v>
      </c>
      <c r="I2186" s="2">
        <f>IF(GI_Report!$C$6="All",1,IF(C2186=GI_Report!$C$6,1,0))</f>
        <v>1</v>
      </c>
      <c r="J2186" s="2">
        <f>IF(GI_Report!$F$6="All",1,IF(E2186=GI_Report!$F$6,1,0))</f>
        <v>1</v>
      </c>
      <c r="K2186" s="2" t="str">
        <f>IF(AND(H2186=1,I2186=1,J2186=1),COUNTIFS($H$2:H2186,1,$I$2:I2186,1,$J$2:J2186,1),"")</f>
        <v/>
      </c>
    </row>
    <row r="2187" spans="1:11" ht="14.5" x14ac:dyDescent="0.35">
      <c r="A2187" s="2" t="s">
        <v>4247</v>
      </c>
      <c r="B2187" s="5">
        <v>46149</v>
      </c>
      <c r="C2187" s="2" t="s">
        <v>2027</v>
      </c>
      <c r="D2187" s="2" t="s">
        <v>377</v>
      </c>
      <c r="E2187" s="3" t="s">
        <v>378</v>
      </c>
      <c r="F2187" s="2">
        <v>5</v>
      </c>
      <c r="G2187" s="2" t="s">
        <v>121</v>
      </c>
      <c r="H2187" s="2">
        <f>IF(AND(B2187&gt;=GI_Report!$C$4,B2187&lt;=GI_Report!$E$4),1,0)</f>
        <v>0</v>
      </c>
      <c r="I2187" s="2">
        <f>IF(GI_Report!$C$6="All",1,IF(C2187=GI_Report!$C$6,1,0))</f>
        <v>1</v>
      </c>
      <c r="J2187" s="2">
        <f>IF(GI_Report!$F$6="All",1,IF(E2187=GI_Report!$F$6,1,0))</f>
        <v>1</v>
      </c>
      <c r="K2187" s="2" t="str">
        <f>IF(AND(H2187=1,I2187=1,J2187=1),COUNTIFS($H$2:H2187,1,$I$2:I2187,1,$J$2:J2187,1),"")</f>
        <v/>
      </c>
    </row>
    <row r="2188" spans="1:11" ht="14.5" x14ac:dyDescent="0.35">
      <c r="A2188" s="2" t="s">
        <v>4248</v>
      </c>
      <c r="B2188" s="5">
        <v>46198</v>
      </c>
      <c r="C2188" s="2" t="s">
        <v>2097</v>
      </c>
      <c r="D2188" s="2" t="s">
        <v>415</v>
      </c>
      <c r="E2188" s="3" t="s">
        <v>416</v>
      </c>
      <c r="F2188" s="2">
        <v>30</v>
      </c>
      <c r="G2188" s="2" t="s">
        <v>121</v>
      </c>
      <c r="H2188" s="2">
        <f>IF(AND(B2188&gt;=GI_Report!$C$4,B2188&lt;=GI_Report!$E$4),1,0)</f>
        <v>0</v>
      </c>
      <c r="I2188" s="2">
        <f>IF(GI_Report!$C$6="All",1,IF(C2188=GI_Report!$C$6,1,0))</f>
        <v>1</v>
      </c>
      <c r="J2188" s="2">
        <f>IF(GI_Report!$F$6="All",1,IF(E2188=GI_Report!$F$6,1,0))</f>
        <v>1</v>
      </c>
      <c r="K2188" s="2" t="str">
        <f>IF(AND(H2188=1,I2188=1,J2188=1),COUNTIFS($H$2:H2188,1,$I$2:I2188,1,$J$2:J2188,1),"")</f>
        <v/>
      </c>
    </row>
    <row r="2189" spans="1:11" ht="14.5" x14ac:dyDescent="0.35">
      <c r="A2189" s="2" t="s">
        <v>4249</v>
      </c>
      <c r="B2189" s="5">
        <v>46063</v>
      </c>
      <c r="C2189" s="2" t="s">
        <v>2120</v>
      </c>
      <c r="D2189" s="2" t="s">
        <v>318</v>
      </c>
      <c r="E2189" s="3" t="s">
        <v>319</v>
      </c>
      <c r="F2189" s="2">
        <v>20</v>
      </c>
      <c r="G2189" s="2" t="s">
        <v>15</v>
      </c>
      <c r="H2189" s="2">
        <f>IF(AND(B2189&gt;=GI_Report!$C$4,B2189&lt;=GI_Report!$E$4),1,0)</f>
        <v>1</v>
      </c>
      <c r="I2189" s="2">
        <f>IF(GI_Report!$C$6="All",1,IF(C2189=GI_Report!$C$6,1,0))</f>
        <v>1</v>
      </c>
      <c r="J2189" s="2">
        <f>IF(GI_Report!$F$6="All",1,IF(E2189=GI_Report!$F$6,1,0))</f>
        <v>1</v>
      </c>
      <c r="K2189" s="2">
        <f>IF(AND(H2189=1,I2189=1,J2189=1),COUNTIFS($H$2:H2189,1,$I$2:I2189,1,$J$2:J2189,1),"")</f>
        <v>345</v>
      </c>
    </row>
    <row r="2190" spans="1:11" ht="14.5" x14ac:dyDescent="0.35">
      <c r="A2190" s="2" t="s">
        <v>4250</v>
      </c>
      <c r="B2190" s="5">
        <v>46200</v>
      </c>
      <c r="C2190" s="2" t="s">
        <v>2241</v>
      </c>
      <c r="D2190" s="2" t="s">
        <v>159</v>
      </c>
      <c r="E2190" s="3" t="s">
        <v>160</v>
      </c>
      <c r="F2190" s="2">
        <v>10</v>
      </c>
      <c r="G2190" s="2" t="s">
        <v>121</v>
      </c>
      <c r="H2190" s="2">
        <f>IF(AND(B2190&gt;=GI_Report!$C$4,B2190&lt;=GI_Report!$E$4),1,0)</f>
        <v>0</v>
      </c>
      <c r="I2190" s="2">
        <f>IF(GI_Report!$C$6="All",1,IF(C2190=GI_Report!$C$6,1,0))</f>
        <v>1</v>
      </c>
      <c r="J2190" s="2">
        <f>IF(GI_Report!$F$6="All",1,IF(E2190=GI_Report!$F$6,1,0))</f>
        <v>1</v>
      </c>
      <c r="K2190" s="2" t="str">
        <f>IF(AND(H2190=1,I2190=1,J2190=1),COUNTIFS($H$2:H2190,1,$I$2:I2190,1,$J$2:J2190,1),"")</f>
        <v/>
      </c>
    </row>
    <row r="2191" spans="1:11" ht="14.5" x14ac:dyDescent="0.35">
      <c r="A2191" s="2" t="s">
        <v>4251</v>
      </c>
      <c r="B2191" s="5">
        <v>46047</v>
      </c>
      <c r="C2191" s="2" t="s">
        <v>2047</v>
      </c>
      <c r="D2191" s="2" t="s">
        <v>192</v>
      </c>
      <c r="E2191" s="3" t="s">
        <v>193</v>
      </c>
      <c r="F2191" s="2">
        <v>20</v>
      </c>
      <c r="G2191" s="2" t="s">
        <v>121</v>
      </c>
      <c r="H2191" s="2">
        <f>IF(AND(B2191&gt;=GI_Report!$C$4,B2191&lt;=GI_Report!$E$4),1,0)</f>
        <v>0</v>
      </c>
      <c r="I2191" s="2">
        <f>IF(GI_Report!$C$6="All",1,IF(C2191=GI_Report!$C$6,1,0))</f>
        <v>1</v>
      </c>
      <c r="J2191" s="2">
        <f>IF(GI_Report!$F$6="All",1,IF(E2191=GI_Report!$F$6,1,0))</f>
        <v>1</v>
      </c>
      <c r="K2191" s="2" t="str">
        <f>IF(AND(H2191=1,I2191=1,J2191=1),COUNTIFS($H$2:H2191,1,$I$2:I2191,1,$J$2:J2191,1),"")</f>
        <v/>
      </c>
    </row>
    <row r="2192" spans="1:11" ht="14.5" x14ac:dyDescent="0.35">
      <c r="A2192" s="2" t="s">
        <v>4252</v>
      </c>
      <c r="B2192" s="5">
        <v>46032</v>
      </c>
      <c r="C2192" s="2" t="s">
        <v>1995</v>
      </c>
      <c r="D2192" s="2" t="s">
        <v>311</v>
      </c>
      <c r="E2192" s="3" t="s">
        <v>312</v>
      </c>
      <c r="F2192" s="2">
        <v>5</v>
      </c>
      <c r="G2192" s="2" t="s">
        <v>15</v>
      </c>
      <c r="H2192" s="2">
        <f>IF(AND(B2192&gt;=GI_Report!$C$4,B2192&lt;=GI_Report!$E$4),1,0)</f>
        <v>0</v>
      </c>
      <c r="I2192" s="2">
        <f>IF(GI_Report!$C$6="All",1,IF(C2192=GI_Report!$C$6,1,0))</f>
        <v>1</v>
      </c>
      <c r="J2192" s="2">
        <f>IF(GI_Report!$F$6="All",1,IF(E2192=GI_Report!$F$6,1,0))</f>
        <v>1</v>
      </c>
      <c r="K2192" s="2" t="str">
        <f>IF(AND(H2192=1,I2192=1,J2192=1),COUNTIFS($H$2:H2192,1,$I$2:I2192,1,$J$2:J2192,1),"")</f>
        <v/>
      </c>
    </row>
    <row r="2193" spans="1:11" ht="14.5" x14ac:dyDescent="0.35">
      <c r="A2193" s="2" t="s">
        <v>4253</v>
      </c>
      <c r="B2193" s="5">
        <v>46113</v>
      </c>
      <c r="C2193" s="2" t="s">
        <v>2241</v>
      </c>
      <c r="D2193" s="2" t="s">
        <v>218</v>
      </c>
      <c r="E2193" s="3" t="s">
        <v>219</v>
      </c>
      <c r="F2193" s="2">
        <v>24</v>
      </c>
      <c r="G2193" s="2" t="s">
        <v>121</v>
      </c>
      <c r="H2193" s="2">
        <f>IF(AND(B2193&gt;=GI_Report!$C$4,B2193&lt;=GI_Report!$E$4),1,0)</f>
        <v>0</v>
      </c>
      <c r="I2193" s="2">
        <f>IF(GI_Report!$C$6="All",1,IF(C2193=GI_Report!$C$6,1,0))</f>
        <v>1</v>
      </c>
      <c r="J2193" s="2">
        <f>IF(GI_Report!$F$6="All",1,IF(E2193=GI_Report!$F$6,1,0))</f>
        <v>1</v>
      </c>
      <c r="K2193" s="2" t="str">
        <f>IF(AND(H2193=1,I2193=1,J2193=1),COUNTIFS($H$2:H2193,1,$I$2:I2193,1,$J$2:J2193,1),"")</f>
        <v/>
      </c>
    </row>
    <row r="2194" spans="1:11" ht="14.5" x14ac:dyDescent="0.35">
      <c r="A2194" s="2" t="s">
        <v>4254</v>
      </c>
      <c r="B2194" s="5">
        <v>46074</v>
      </c>
      <c r="C2194" s="2" t="s">
        <v>2002</v>
      </c>
      <c r="D2194" s="2" t="s">
        <v>263</v>
      </c>
      <c r="E2194" s="3" t="s">
        <v>264</v>
      </c>
      <c r="F2194" s="2">
        <v>36</v>
      </c>
      <c r="G2194" s="2" t="s">
        <v>262</v>
      </c>
      <c r="H2194" s="2">
        <f>IF(AND(B2194&gt;=GI_Report!$C$4,B2194&lt;=GI_Report!$E$4),1,0)</f>
        <v>1</v>
      </c>
      <c r="I2194" s="2">
        <f>IF(GI_Report!$C$6="All",1,IF(C2194=GI_Report!$C$6,1,0))</f>
        <v>1</v>
      </c>
      <c r="J2194" s="2">
        <f>IF(GI_Report!$F$6="All",1,IF(E2194=GI_Report!$F$6,1,0))</f>
        <v>1</v>
      </c>
      <c r="K2194" s="2">
        <f>IF(AND(H2194=1,I2194=1,J2194=1),COUNTIFS($H$2:H2194,1,$I$2:I2194,1,$J$2:J2194,1),"")</f>
        <v>346</v>
      </c>
    </row>
    <row r="2195" spans="1:11" ht="14.5" x14ac:dyDescent="0.35">
      <c r="A2195" s="2" t="s">
        <v>4255</v>
      </c>
      <c r="B2195" s="5">
        <v>46080</v>
      </c>
      <c r="C2195" s="2" t="s">
        <v>2154</v>
      </c>
      <c r="D2195" s="2" t="s">
        <v>258</v>
      </c>
      <c r="E2195" s="3" t="s">
        <v>259</v>
      </c>
      <c r="F2195" s="2">
        <v>60</v>
      </c>
      <c r="G2195" s="2" t="s">
        <v>262</v>
      </c>
      <c r="H2195" s="2">
        <f>IF(AND(B2195&gt;=GI_Report!$C$4,B2195&lt;=GI_Report!$E$4),1,0)</f>
        <v>1</v>
      </c>
      <c r="I2195" s="2">
        <f>IF(GI_Report!$C$6="All",1,IF(C2195=GI_Report!$C$6,1,0))</f>
        <v>1</v>
      </c>
      <c r="J2195" s="2">
        <f>IF(GI_Report!$F$6="All",1,IF(E2195=GI_Report!$F$6,1,0))</f>
        <v>1</v>
      </c>
      <c r="K2195" s="2">
        <f>IF(AND(H2195=1,I2195=1,J2195=1),COUNTIFS($H$2:H2195,1,$I$2:I2195,1,$J$2:J2195,1),"")</f>
        <v>347</v>
      </c>
    </row>
    <row r="2196" spans="1:11" ht="14.5" x14ac:dyDescent="0.35">
      <c r="A2196" s="2" t="s">
        <v>4256</v>
      </c>
      <c r="B2196" s="5">
        <v>46077</v>
      </c>
      <c r="C2196" s="2" t="s">
        <v>2218</v>
      </c>
      <c r="D2196" s="2" t="s">
        <v>286</v>
      </c>
      <c r="E2196" s="3" t="s">
        <v>287</v>
      </c>
      <c r="F2196" s="2">
        <v>60</v>
      </c>
      <c r="G2196" s="2" t="s">
        <v>262</v>
      </c>
      <c r="H2196" s="2">
        <f>IF(AND(B2196&gt;=GI_Report!$C$4,B2196&lt;=GI_Report!$E$4),1,0)</f>
        <v>1</v>
      </c>
      <c r="I2196" s="2">
        <f>IF(GI_Report!$C$6="All",1,IF(C2196=GI_Report!$C$6,1,0))</f>
        <v>1</v>
      </c>
      <c r="J2196" s="2">
        <f>IF(GI_Report!$F$6="All",1,IF(E2196=GI_Report!$F$6,1,0))</f>
        <v>1</v>
      </c>
      <c r="K2196" s="2">
        <f>IF(AND(H2196=1,I2196=1,J2196=1),COUNTIFS($H$2:H2196,1,$I$2:I2196,1,$J$2:J2196,1),"")</f>
        <v>348</v>
      </c>
    </row>
    <row r="2197" spans="1:11" ht="14.5" x14ac:dyDescent="0.35">
      <c r="A2197" s="2" t="s">
        <v>4257</v>
      </c>
      <c r="B2197" s="5">
        <v>46048</v>
      </c>
      <c r="C2197" s="2" t="s">
        <v>2065</v>
      </c>
      <c r="D2197" s="2" t="s">
        <v>98</v>
      </c>
      <c r="E2197" s="3" t="s">
        <v>99</v>
      </c>
      <c r="F2197" s="2">
        <v>10</v>
      </c>
      <c r="G2197" s="2" t="s">
        <v>15</v>
      </c>
      <c r="H2197" s="2">
        <f>IF(AND(B2197&gt;=GI_Report!$C$4,B2197&lt;=GI_Report!$E$4),1,0)</f>
        <v>0</v>
      </c>
      <c r="I2197" s="2">
        <f>IF(GI_Report!$C$6="All",1,IF(C2197=GI_Report!$C$6,1,0))</f>
        <v>1</v>
      </c>
      <c r="J2197" s="2">
        <f>IF(GI_Report!$F$6="All",1,IF(E2197=GI_Report!$F$6,1,0))</f>
        <v>1</v>
      </c>
      <c r="K2197" s="2" t="str">
        <f>IF(AND(H2197=1,I2197=1,J2197=1),COUNTIFS($H$2:H2197,1,$I$2:I2197,1,$J$2:J2197,1),"")</f>
        <v/>
      </c>
    </row>
    <row r="2198" spans="1:11" ht="14.5" x14ac:dyDescent="0.35">
      <c r="A2198" s="2" t="s">
        <v>4258</v>
      </c>
      <c r="B2198" s="5">
        <v>46071</v>
      </c>
      <c r="C2198" s="2" t="s">
        <v>2027</v>
      </c>
      <c r="D2198" s="2" t="s">
        <v>239</v>
      </c>
      <c r="E2198" s="3" t="s">
        <v>240</v>
      </c>
      <c r="F2198" s="2">
        <v>12</v>
      </c>
      <c r="G2198" s="2" t="s">
        <v>121</v>
      </c>
      <c r="H2198" s="2">
        <f>IF(AND(B2198&gt;=GI_Report!$C$4,B2198&lt;=GI_Report!$E$4),1,0)</f>
        <v>1</v>
      </c>
      <c r="I2198" s="2">
        <f>IF(GI_Report!$C$6="All",1,IF(C2198=GI_Report!$C$6,1,0))</f>
        <v>1</v>
      </c>
      <c r="J2198" s="2">
        <f>IF(GI_Report!$F$6="All",1,IF(E2198=GI_Report!$F$6,1,0))</f>
        <v>1</v>
      </c>
      <c r="K2198" s="2">
        <f>IF(AND(H2198=1,I2198=1,J2198=1),COUNTIFS($H$2:H2198,1,$I$2:I2198,1,$J$2:J2198,1),"")</f>
        <v>349</v>
      </c>
    </row>
    <row r="2199" spans="1:11" ht="14.5" x14ac:dyDescent="0.35">
      <c r="A2199" s="2" t="s">
        <v>4259</v>
      </c>
      <c r="B2199" s="5">
        <v>46033</v>
      </c>
      <c r="C2199" s="2" t="s">
        <v>2000</v>
      </c>
      <c r="D2199" s="2" t="s">
        <v>365</v>
      </c>
      <c r="E2199" s="3" t="s">
        <v>366</v>
      </c>
      <c r="F2199" s="2">
        <v>36</v>
      </c>
      <c r="G2199" s="2" t="s">
        <v>15</v>
      </c>
      <c r="H2199" s="2">
        <f>IF(AND(B2199&gt;=GI_Report!$C$4,B2199&lt;=GI_Report!$E$4),1,0)</f>
        <v>0</v>
      </c>
      <c r="I2199" s="2">
        <f>IF(GI_Report!$C$6="All",1,IF(C2199=GI_Report!$C$6,1,0))</f>
        <v>1</v>
      </c>
      <c r="J2199" s="2">
        <f>IF(GI_Report!$F$6="All",1,IF(E2199=GI_Report!$F$6,1,0))</f>
        <v>1</v>
      </c>
      <c r="K2199" s="2" t="str">
        <f>IF(AND(H2199=1,I2199=1,J2199=1),COUNTIFS($H$2:H2199,1,$I$2:I2199,1,$J$2:J2199,1),"")</f>
        <v/>
      </c>
    </row>
    <row r="2200" spans="1:11" ht="14.5" x14ac:dyDescent="0.35">
      <c r="A2200" s="2" t="s">
        <v>4260</v>
      </c>
      <c r="B2200" s="5">
        <v>46100</v>
      </c>
      <c r="C2200" s="2" t="s">
        <v>2529</v>
      </c>
      <c r="D2200" s="2" t="s">
        <v>218</v>
      </c>
      <c r="E2200" s="3" t="s">
        <v>219</v>
      </c>
      <c r="F2200" s="2">
        <v>20</v>
      </c>
      <c r="G2200" s="2" t="s">
        <v>121</v>
      </c>
      <c r="H2200" s="2">
        <f>IF(AND(B2200&gt;=GI_Report!$C$4,B2200&lt;=GI_Report!$E$4),1,0)</f>
        <v>0</v>
      </c>
      <c r="I2200" s="2">
        <f>IF(GI_Report!$C$6="All",1,IF(C2200=GI_Report!$C$6,1,0))</f>
        <v>1</v>
      </c>
      <c r="J2200" s="2">
        <f>IF(GI_Report!$F$6="All",1,IF(E2200=GI_Report!$F$6,1,0))</f>
        <v>1</v>
      </c>
      <c r="K2200" s="2" t="str">
        <f>IF(AND(H2200=1,I2200=1,J2200=1),COUNTIFS($H$2:H2200,1,$I$2:I2200,1,$J$2:J2200,1),"")</f>
        <v/>
      </c>
    </row>
    <row r="2201" spans="1:11" ht="14.5" x14ac:dyDescent="0.35">
      <c r="A2201" s="2" t="s">
        <v>4261</v>
      </c>
      <c r="B2201" s="5">
        <v>46168</v>
      </c>
      <c r="C2201" s="2" t="s">
        <v>2108</v>
      </c>
      <c r="D2201" s="2" t="s">
        <v>148</v>
      </c>
      <c r="E2201" s="3" t="s">
        <v>149</v>
      </c>
      <c r="F2201" s="2">
        <v>48</v>
      </c>
      <c r="G2201" s="2" t="s">
        <v>121</v>
      </c>
      <c r="H2201" s="2">
        <f>IF(AND(B2201&gt;=GI_Report!$C$4,B2201&lt;=GI_Report!$E$4),1,0)</f>
        <v>0</v>
      </c>
      <c r="I2201" s="2">
        <f>IF(GI_Report!$C$6="All",1,IF(C2201=GI_Report!$C$6,1,0))</f>
        <v>1</v>
      </c>
      <c r="J2201" s="2">
        <f>IF(GI_Report!$F$6="All",1,IF(E2201=GI_Report!$F$6,1,0))</f>
        <v>1</v>
      </c>
      <c r="K2201" s="2" t="str">
        <f>IF(AND(H2201=1,I2201=1,J2201=1),COUNTIFS($H$2:H2201,1,$I$2:I2201,1,$J$2:J2201,1),"")</f>
        <v/>
      </c>
    </row>
    <row r="2202" spans="1:11" ht="14.5" x14ac:dyDescent="0.35">
      <c r="A2202" s="2" t="s">
        <v>4262</v>
      </c>
      <c r="B2202" s="5">
        <v>46144</v>
      </c>
      <c r="C2202" s="2" t="s">
        <v>2070</v>
      </c>
      <c r="D2202" s="2" t="s">
        <v>291</v>
      </c>
      <c r="E2202" s="3" t="s">
        <v>292</v>
      </c>
      <c r="F2202" s="2">
        <v>20</v>
      </c>
      <c r="G2202" s="2" t="s">
        <v>262</v>
      </c>
      <c r="H2202" s="2">
        <f>IF(AND(B2202&gt;=GI_Report!$C$4,B2202&lt;=GI_Report!$E$4),1,0)</f>
        <v>0</v>
      </c>
      <c r="I2202" s="2">
        <f>IF(GI_Report!$C$6="All",1,IF(C2202=GI_Report!$C$6,1,0))</f>
        <v>1</v>
      </c>
      <c r="J2202" s="2">
        <f>IF(GI_Report!$F$6="All",1,IF(E2202=GI_Report!$F$6,1,0))</f>
        <v>1</v>
      </c>
      <c r="K2202" s="2" t="str">
        <f>IF(AND(H2202=1,I2202=1,J2202=1),COUNTIFS($H$2:H2202,1,$I$2:I2202,1,$J$2:J2202,1),"")</f>
        <v/>
      </c>
    </row>
    <row r="2203" spans="1:11" ht="14.5" x14ac:dyDescent="0.35">
      <c r="A2203" s="2" t="s">
        <v>4263</v>
      </c>
      <c r="B2203" s="5">
        <v>46182</v>
      </c>
      <c r="C2203" s="2" t="s">
        <v>2040</v>
      </c>
      <c r="D2203" s="2" t="s">
        <v>280</v>
      </c>
      <c r="E2203" s="3" t="s">
        <v>281</v>
      </c>
      <c r="F2203" s="2">
        <v>36</v>
      </c>
      <c r="G2203" s="2" t="s">
        <v>262</v>
      </c>
      <c r="H2203" s="2">
        <f>IF(AND(B2203&gt;=GI_Report!$C$4,B2203&lt;=GI_Report!$E$4),1,0)</f>
        <v>0</v>
      </c>
      <c r="I2203" s="2">
        <f>IF(GI_Report!$C$6="All",1,IF(C2203=GI_Report!$C$6,1,0))</f>
        <v>1</v>
      </c>
      <c r="J2203" s="2">
        <f>IF(GI_Report!$F$6="All",1,IF(E2203=GI_Report!$F$6,1,0))</f>
        <v>1</v>
      </c>
      <c r="K2203" s="2" t="str">
        <f>IF(AND(H2203=1,I2203=1,J2203=1),COUNTIFS($H$2:H2203,1,$I$2:I2203,1,$J$2:J2203,1),"")</f>
        <v/>
      </c>
    </row>
    <row r="2204" spans="1:11" ht="14.5" x14ac:dyDescent="0.35">
      <c r="A2204" s="2" t="s">
        <v>4264</v>
      </c>
      <c r="B2204" s="5">
        <v>46073</v>
      </c>
      <c r="C2204" s="2" t="s">
        <v>2023</v>
      </c>
      <c r="D2204" s="2" t="s">
        <v>36</v>
      </c>
      <c r="E2204" s="3" t="s">
        <v>37</v>
      </c>
      <c r="F2204" s="2">
        <v>10</v>
      </c>
      <c r="G2204" s="2" t="s">
        <v>15</v>
      </c>
      <c r="H2204" s="2">
        <f>IF(AND(B2204&gt;=GI_Report!$C$4,B2204&lt;=GI_Report!$E$4),1,0)</f>
        <v>1</v>
      </c>
      <c r="I2204" s="2">
        <f>IF(GI_Report!$C$6="All",1,IF(C2204=GI_Report!$C$6,1,0))</f>
        <v>1</v>
      </c>
      <c r="J2204" s="2">
        <f>IF(GI_Report!$F$6="All",1,IF(E2204=GI_Report!$F$6,1,0))</f>
        <v>1</v>
      </c>
      <c r="K2204" s="2">
        <f>IF(AND(H2204=1,I2204=1,J2204=1),COUNTIFS($H$2:H2204,1,$I$2:I2204,1,$J$2:J2204,1),"")</f>
        <v>350</v>
      </c>
    </row>
    <row r="2205" spans="1:11" ht="14.5" x14ac:dyDescent="0.35">
      <c r="A2205" s="2" t="s">
        <v>4265</v>
      </c>
      <c r="B2205" s="5">
        <v>46124</v>
      </c>
      <c r="C2205" s="2" t="s">
        <v>2218</v>
      </c>
      <c r="D2205" s="2" t="s">
        <v>423</v>
      </c>
      <c r="E2205" s="3" t="s">
        <v>424</v>
      </c>
      <c r="F2205" s="2">
        <v>20</v>
      </c>
      <c r="G2205" s="2" t="s">
        <v>121</v>
      </c>
      <c r="H2205" s="2">
        <f>IF(AND(B2205&gt;=GI_Report!$C$4,B2205&lt;=GI_Report!$E$4),1,0)</f>
        <v>0</v>
      </c>
      <c r="I2205" s="2">
        <f>IF(GI_Report!$C$6="All",1,IF(C2205=GI_Report!$C$6,1,0))</f>
        <v>1</v>
      </c>
      <c r="J2205" s="2">
        <f>IF(GI_Report!$F$6="All",1,IF(E2205=GI_Report!$F$6,1,0))</f>
        <v>1</v>
      </c>
      <c r="K2205" s="2" t="str">
        <f>IF(AND(H2205=1,I2205=1,J2205=1),COUNTIFS($H$2:H2205,1,$I$2:I2205,1,$J$2:J2205,1),"")</f>
        <v/>
      </c>
    </row>
    <row r="2206" spans="1:11" ht="14.5" x14ac:dyDescent="0.35">
      <c r="A2206" s="2" t="s">
        <v>4266</v>
      </c>
      <c r="B2206" s="5">
        <v>46106</v>
      </c>
      <c r="C2206" s="2" t="s">
        <v>2341</v>
      </c>
      <c r="D2206" s="2" t="s">
        <v>25</v>
      </c>
      <c r="E2206" s="3" t="s">
        <v>26</v>
      </c>
      <c r="F2206" s="2">
        <v>60</v>
      </c>
      <c r="G2206" s="2" t="s">
        <v>15</v>
      </c>
      <c r="H2206" s="2">
        <f>IF(AND(B2206&gt;=GI_Report!$C$4,B2206&lt;=GI_Report!$E$4),1,0)</f>
        <v>0</v>
      </c>
      <c r="I2206" s="2">
        <f>IF(GI_Report!$C$6="All",1,IF(C2206=GI_Report!$C$6,1,0))</f>
        <v>1</v>
      </c>
      <c r="J2206" s="2">
        <f>IF(GI_Report!$F$6="All",1,IF(E2206=GI_Report!$F$6,1,0))</f>
        <v>1</v>
      </c>
      <c r="K2206" s="2" t="str">
        <f>IF(AND(H2206=1,I2206=1,J2206=1),COUNTIFS($H$2:H2206,1,$I$2:I2206,1,$J$2:J2206,1),"")</f>
        <v/>
      </c>
    </row>
    <row r="2207" spans="1:11" ht="14.5" x14ac:dyDescent="0.35">
      <c r="A2207" s="2" t="s">
        <v>4267</v>
      </c>
      <c r="B2207" s="5">
        <v>46071</v>
      </c>
      <c r="C2207" s="2" t="s">
        <v>2112</v>
      </c>
      <c r="D2207" s="2" t="s">
        <v>247</v>
      </c>
      <c r="E2207" s="3" t="s">
        <v>248</v>
      </c>
      <c r="F2207" s="2">
        <v>20</v>
      </c>
      <c r="G2207" s="2" t="s">
        <v>121</v>
      </c>
      <c r="H2207" s="2">
        <f>IF(AND(B2207&gt;=GI_Report!$C$4,B2207&lt;=GI_Report!$E$4),1,0)</f>
        <v>1</v>
      </c>
      <c r="I2207" s="2">
        <f>IF(GI_Report!$C$6="All",1,IF(C2207=GI_Report!$C$6,1,0))</f>
        <v>1</v>
      </c>
      <c r="J2207" s="2">
        <f>IF(GI_Report!$F$6="All",1,IF(E2207=GI_Report!$F$6,1,0))</f>
        <v>1</v>
      </c>
      <c r="K2207" s="2">
        <f>IF(AND(H2207=1,I2207=1,J2207=1),COUNTIFS($H$2:H2207,1,$I$2:I2207,1,$J$2:J2207,1),"")</f>
        <v>351</v>
      </c>
    </row>
    <row r="2208" spans="1:11" ht="14.5" x14ac:dyDescent="0.35">
      <c r="A2208" s="2" t="s">
        <v>4268</v>
      </c>
      <c r="B2208" s="5">
        <v>46061</v>
      </c>
      <c r="C2208" s="2" t="s">
        <v>2319</v>
      </c>
      <c r="D2208" s="2" t="s">
        <v>188</v>
      </c>
      <c r="E2208" s="3" t="s">
        <v>189</v>
      </c>
      <c r="F2208" s="2">
        <v>12</v>
      </c>
      <c r="G2208" s="2" t="s">
        <v>121</v>
      </c>
      <c r="H2208" s="2">
        <f>IF(AND(B2208&gt;=GI_Report!$C$4,B2208&lt;=GI_Report!$E$4),1,0)</f>
        <v>1</v>
      </c>
      <c r="I2208" s="2">
        <f>IF(GI_Report!$C$6="All",1,IF(C2208=GI_Report!$C$6,1,0))</f>
        <v>1</v>
      </c>
      <c r="J2208" s="2">
        <f>IF(GI_Report!$F$6="All",1,IF(E2208=GI_Report!$F$6,1,0))</f>
        <v>1</v>
      </c>
      <c r="K2208" s="2">
        <f>IF(AND(H2208=1,I2208=1,J2208=1),COUNTIFS($H$2:H2208,1,$I$2:I2208,1,$J$2:J2208,1),"")</f>
        <v>352</v>
      </c>
    </row>
    <row r="2209" spans="1:11" ht="14.5" x14ac:dyDescent="0.35">
      <c r="A2209" s="2" t="s">
        <v>4269</v>
      </c>
      <c r="B2209" s="5">
        <v>46188</v>
      </c>
      <c r="C2209" s="2" t="s">
        <v>2115</v>
      </c>
      <c r="D2209" s="2" t="s">
        <v>383</v>
      </c>
      <c r="E2209" s="3" t="s">
        <v>384</v>
      </c>
      <c r="F2209" s="2">
        <v>48</v>
      </c>
      <c r="G2209" s="2" t="s">
        <v>121</v>
      </c>
      <c r="H2209" s="2">
        <f>IF(AND(B2209&gt;=GI_Report!$C$4,B2209&lt;=GI_Report!$E$4),1,0)</f>
        <v>0</v>
      </c>
      <c r="I2209" s="2">
        <f>IF(GI_Report!$C$6="All",1,IF(C2209=GI_Report!$C$6,1,0))</f>
        <v>1</v>
      </c>
      <c r="J2209" s="2">
        <f>IF(GI_Report!$F$6="All",1,IF(E2209=GI_Report!$F$6,1,0))</f>
        <v>1</v>
      </c>
      <c r="K2209" s="2" t="str">
        <f>IF(AND(H2209=1,I2209=1,J2209=1),COUNTIFS($H$2:H2209,1,$I$2:I2209,1,$J$2:J2209,1),"")</f>
        <v/>
      </c>
    </row>
    <row r="2210" spans="1:11" ht="14.5" x14ac:dyDescent="0.35">
      <c r="A2210" s="2" t="s">
        <v>4270</v>
      </c>
      <c r="B2210" s="5">
        <v>46160</v>
      </c>
      <c r="C2210" s="2" t="s">
        <v>2037</v>
      </c>
      <c r="D2210" s="2" t="s">
        <v>79</v>
      </c>
      <c r="E2210" s="3" t="s">
        <v>80</v>
      </c>
      <c r="F2210" s="2">
        <v>5</v>
      </c>
      <c r="G2210" s="2" t="s">
        <v>15</v>
      </c>
      <c r="H2210" s="2">
        <f>IF(AND(B2210&gt;=GI_Report!$C$4,B2210&lt;=GI_Report!$E$4),1,0)</f>
        <v>0</v>
      </c>
      <c r="I2210" s="2">
        <f>IF(GI_Report!$C$6="All",1,IF(C2210=GI_Report!$C$6,1,0))</f>
        <v>1</v>
      </c>
      <c r="J2210" s="2">
        <f>IF(GI_Report!$F$6="All",1,IF(E2210=GI_Report!$F$6,1,0))</f>
        <v>1</v>
      </c>
      <c r="K2210" s="2" t="str">
        <f>IF(AND(H2210=1,I2210=1,J2210=1),COUNTIFS($H$2:H2210,1,$I$2:I2210,1,$J$2:J2210,1),"")</f>
        <v/>
      </c>
    </row>
    <row r="2211" spans="1:11" ht="14.5" x14ac:dyDescent="0.35">
      <c r="A2211" s="2" t="s">
        <v>4271</v>
      </c>
      <c r="B2211" s="5">
        <v>46047</v>
      </c>
      <c r="C2211" s="2" t="s">
        <v>2257</v>
      </c>
      <c r="D2211" s="2" t="s">
        <v>125</v>
      </c>
      <c r="E2211" s="3" t="s">
        <v>126</v>
      </c>
      <c r="F2211" s="2">
        <v>60</v>
      </c>
      <c r="G2211" s="2" t="s">
        <v>121</v>
      </c>
      <c r="H2211" s="2">
        <f>IF(AND(B2211&gt;=GI_Report!$C$4,B2211&lt;=GI_Report!$E$4),1,0)</f>
        <v>0</v>
      </c>
      <c r="I2211" s="2">
        <f>IF(GI_Report!$C$6="All",1,IF(C2211=GI_Report!$C$6,1,0))</f>
        <v>1</v>
      </c>
      <c r="J2211" s="2">
        <f>IF(GI_Report!$F$6="All",1,IF(E2211=GI_Report!$F$6,1,0))</f>
        <v>1</v>
      </c>
      <c r="K2211" s="2" t="str">
        <f>IF(AND(H2211=1,I2211=1,J2211=1),COUNTIFS($H$2:H2211,1,$I$2:I2211,1,$J$2:J2211,1),"")</f>
        <v/>
      </c>
    </row>
    <row r="2212" spans="1:11" ht="14.5" x14ac:dyDescent="0.35">
      <c r="A2212" s="2" t="s">
        <v>4272</v>
      </c>
      <c r="B2212" s="5">
        <v>46146</v>
      </c>
      <c r="C2212" s="2" t="s">
        <v>2148</v>
      </c>
      <c r="D2212" s="2" t="s">
        <v>214</v>
      </c>
      <c r="E2212" s="3" t="s">
        <v>215</v>
      </c>
      <c r="F2212" s="2">
        <v>15</v>
      </c>
      <c r="G2212" s="2" t="s">
        <v>121</v>
      </c>
      <c r="H2212" s="2">
        <f>IF(AND(B2212&gt;=GI_Report!$C$4,B2212&lt;=GI_Report!$E$4),1,0)</f>
        <v>0</v>
      </c>
      <c r="I2212" s="2">
        <f>IF(GI_Report!$C$6="All",1,IF(C2212=GI_Report!$C$6,1,0))</f>
        <v>1</v>
      </c>
      <c r="J2212" s="2">
        <f>IF(GI_Report!$F$6="All",1,IF(E2212=GI_Report!$F$6,1,0))</f>
        <v>1</v>
      </c>
      <c r="K2212" s="2" t="str">
        <f>IF(AND(H2212=1,I2212=1,J2212=1),COUNTIFS($H$2:H2212,1,$I$2:I2212,1,$J$2:J2212,1),"")</f>
        <v/>
      </c>
    </row>
    <row r="2213" spans="1:11" ht="14.5" x14ac:dyDescent="0.35">
      <c r="A2213" s="2" t="s">
        <v>4273</v>
      </c>
      <c r="B2213" s="5">
        <v>46105</v>
      </c>
      <c r="C2213" s="2" t="s">
        <v>1993</v>
      </c>
      <c r="D2213" s="2" t="s">
        <v>458</v>
      </c>
      <c r="E2213" s="3" t="s">
        <v>459</v>
      </c>
      <c r="F2213" s="2">
        <v>36</v>
      </c>
      <c r="G2213" s="2" t="s">
        <v>121</v>
      </c>
      <c r="H2213" s="2">
        <f>IF(AND(B2213&gt;=GI_Report!$C$4,B2213&lt;=GI_Report!$E$4),1,0)</f>
        <v>0</v>
      </c>
      <c r="I2213" s="2">
        <f>IF(GI_Report!$C$6="All",1,IF(C2213=GI_Report!$C$6,1,0))</f>
        <v>1</v>
      </c>
      <c r="J2213" s="2">
        <f>IF(GI_Report!$F$6="All",1,IF(E2213=GI_Report!$F$6,1,0))</f>
        <v>1</v>
      </c>
      <c r="K2213" s="2" t="str">
        <f>IF(AND(H2213=1,I2213=1,J2213=1),COUNTIFS($H$2:H2213,1,$I$2:I2213,1,$J$2:J2213,1),"")</f>
        <v/>
      </c>
    </row>
    <row r="2214" spans="1:11" ht="14.5" x14ac:dyDescent="0.35">
      <c r="A2214" s="2" t="s">
        <v>4274</v>
      </c>
      <c r="B2214" s="5">
        <v>46186</v>
      </c>
      <c r="C2214" s="2" t="s">
        <v>2143</v>
      </c>
      <c r="D2214" s="2" t="s">
        <v>28</v>
      </c>
      <c r="E2214" s="3" t="s">
        <v>29</v>
      </c>
      <c r="F2214" s="2">
        <v>12</v>
      </c>
      <c r="G2214" s="2" t="s">
        <v>15</v>
      </c>
      <c r="H2214" s="2">
        <f>IF(AND(B2214&gt;=GI_Report!$C$4,B2214&lt;=GI_Report!$E$4),1,0)</f>
        <v>0</v>
      </c>
      <c r="I2214" s="2">
        <f>IF(GI_Report!$C$6="All",1,IF(C2214=GI_Report!$C$6,1,0))</f>
        <v>1</v>
      </c>
      <c r="J2214" s="2">
        <f>IF(GI_Report!$F$6="All",1,IF(E2214=GI_Report!$F$6,1,0))</f>
        <v>1</v>
      </c>
      <c r="K2214" s="2" t="str">
        <f>IF(AND(H2214=1,I2214=1,J2214=1),COUNTIFS($H$2:H2214,1,$I$2:I2214,1,$J$2:J2214,1),"")</f>
        <v/>
      </c>
    </row>
    <row r="2215" spans="1:11" ht="14.5" x14ac:dyDescent="0.35">
      <c r="A2215" s="2" t="s">
        <v>4275</v>
      </c>
      <c r="B2215" s="5">
        <v>46162</v>
      </c>
      <c r="C2215" s="2" t="s">
        <v>2115</v>
      </c>
      <c r="D2215" s="2" t="s">
        <v>395</v>
      </c>
      <c r="E2215" s="3" t="s">
        <v>396</v>
      </c>
      <c r="F2215" s="2">
        <v>48</v>
      </c>
      <c r="G2215" s="2" t="s">
        <v>121</v>
      </c>
      <c r="H2215" s="2">
        <f>IF(AND(B2215&gt;=GI_Report!$C$4,B2215&lt;=GI_Report!$E$4),1,0)</f>
        <v>0</v>
      </c>
      <c r="I2215" s="2">
        <f>IF(GI_Report!$C$6="All",1,IF(C2215=GI_Report!$C$6,1,0))</f>
        <v>1</v>
      </c>
      <c r="J2215" s="2">
        <f>IF(GI_Report!$F$6="All",1,IF(E2215=GI_Report!$F$6,1,0))</f>
        <v>1</v>
      </c>
      <c r="K2215" s="2" t="str">
        <f>IF(AND(H2215=1,I2215=1,J2215=1),COUNTIFS($H$2:H2215,1,$I$2:I2215,1,$J$2:J2215,1),"")</f>
        <v/>
      </c>
    </row>
    <row r="2216" spans="1:11" ht="14.5" x14ac:dyDescent="0.35">
      <c r="A2216" s="2" t="s">
        <v>4276</v>
      </c>
      <c r="B2216" s="5">
        <v>46085</v>
      </c>
      <c r="C2216" s="2" t="s">
        <v>2097</v>
      </c>
      <c r="D2216" s="2" t="s">
        <v>62</v>
      </c>
      <c r="E2216" s="3" t="s">
        <v>63</v>
      </c>
      <c r="F2216" s="2">
        <v>30</v>
      </c>
      <c r="G2216" s="2" t="s">
        <v>15</v>
      </c>
      <c r="H2216" s="2">
        <f>IF(AND(B2216&gt;=GI_Report!$C$4,B2216&lt;=GI_Report!$E$4),1,0)</f>
        <v>0</v>
      </c>
      <c r="I2216" s="2">
        <f>IF(GI_Report!$C$6="All",1,IF(C2216=GI_Report!$C$6,1,0))</f>
        <v>1</v>
      </c>
      <c r="J2216" s="2">
        <f>IF(GI_Report!$F$6="All",1,IF(E2216=GI_Report!$F$6,1,0))</f>
        <v>1</v>
      </c>
      <c r="K2216" s="2" t="str">
        <f>IF(AND(H2216=1,I2216=1,J2216=1),COUNTIFS($H$2:H2216,1,$I$2:I2216,1,$J$2:J2216,1),"")</f>
        <v/>
      </c>
    </row>
    <row r="2217" spans="1:11" ht="14.5" x14ac:dyDescent="0.35">
      <c r="A2217" s="2" t="s">
        <v>4277</v>
      </c>
      <c r="B2217" s="5">
        <v>46072</v>
      </c>
      <c r="C2217" s="2" t="s">
        <v>2029</v>
      </c>
      <c r="D2217" s="2" t="s">
        <v>389</v>
      </c>
      <c r="E2217" s="3" t="s">
        <v>390</v>
      </c>
      <c r="F2217" s="2">
        <v>10</v>
      </c>
      <c r="G2217" s="2" t="s">
        <v>121</v>
      </c>
      <c r="H2217" s="2">
        <f>IF(AND(B2217&gt;=GI_Report!$C$4,B2217&lt;=GI_Report!$E$4),1,0)</f>
        <v>1</v>
      </c>
      <c r="I2217" s="2">
        <f>IF(GI_Report!$C$6="All",1,IF(C2217=GI_Report!$C$6,1,0))</f>
        <v>1</v>
      </c>
      <c r="J2217" s="2">
        <f>IF(GI_Report!$F$6="All",1,IF(E2217=GI_Report!$F$6,1,0))</f>
        <v>1</v>
      </c>
      <c r="K2217" s="2">
        <f>IF(AND(H2217=1,I2217=1,J2217=1),COUNTIFS($H$2:H2217,1,$I$2:I2217,1,$J$2:J2217,1),"")</f>
        <v>353</v>
      </c>
    </row>
    <row r="2218" spans="1:11" ht="14.5" x14ac:dyDescent="0.35">
      <c r="A2218" s="2" t="s">
        <v>4278</v>
      </c>
      <c r="B2218" s="5">
        <v>46125</v>
      </c>
      <c r="C2218" s="2" t="s">
        <v>2083</v>
      </c>
      <c r="D2218" s="2" t="s">
        <v>42</v>
      </c>
      <c r="E2218" s="3" t="s">
        <v>43</v>
      </c>
      <c r="F2218" s="2">
        <v>12</v>
      </c>
      <c r="G2218" s="2" t="s">
        <v>15</v>
      </c>
      <c r="H2218" s="2">
        <f>IF(AND(B2218&gt;=GI_Report!$C$4,B2218&lt;=GI_Report!$E$4),1,0)</f>
        <v>0</v>
      </c>
      <c r="I2218" s="2">
        <f>IF(GI_Report!$C$6="All",1,IF(C2218=GI_Report!$C$6,1,0))</f>
        <v>1</v>
      </c>
      <c r="J2218" s="2">
        <f>IF(GI_Report!$F$6="All",1,IF(E2218=GI_Report!$F$6,1,0))</f>
        <v>1</v>
      </c>
      <c r="K2218" s="2" t="str">
        <f>IF(AND(H2218=1,I2218=1,J2218=1),COUNTIFS($H$2:H2218,1,$I$2:I2218,1,$J$2:J2218,1),"")</f>
        <v/>
      </c>
    </row>
    <row r="2219" spans="1:11" ht="14.5" x14ac:dyDescent="0.35">
      <c r="A2219" s="2" t="s">
        <v>4279</v>
      </c>
      <c r="B2219" s="5">
        <v>46178</v>
      </c>
      <c r="C2219" s="2" t="s">
        <v>2146</v>
      </c>
      <c r="D2219" s="2" t="s">
        <v>454</v>
      </c>
      <c r="E2219" s="3" t="s">
        <v>455</v>
      </c>
      <c r="F2219" s="2">
        <v>48</v>
      </c>
      <c r="G2219" s="2" t="s">
        <v>121</v>
      </c>
      <c r="H2219" s="2">
        <f>IF(AND(B2219&gt;=GI_Report!$C$4,B2219&lt;=GI_Report!$E$4),1,0)</f>
        <v>0</v>
      </c>
      <c r="I2219" s="2">
        <f>IF(GI_Report!$C$6="All",1,IF(C2219=GI_Report!$C$6,1,0))</f>
        <v>1</v>
      </c>
      <c r="J2219" s="2">
        <f>IF(GI_Report!$F$6="All",1,IF(E2219=GI_Report!$F$6,1,0))</f>
        <v>1</v>
      </c>
      <c r="K2219" s="2" t="str">
        <f>IF(AND(H2219=1,I2219=1,J2219=1),COUNTIFS($H$2:H2219,1,$I$2:I2219,1,$J$2:J2219,1),"")</f>
        <v/>
      </c>
    </row>
    <row r="2220" spans="1:11" ht="14.5" x14ac:dyDescent="0.35">
      <c r="A2220" s="2" t="s">
        <v>4280</v>
      </c>
      <c r="B2220" s="5">
        <v>46044</v>
      </c>
      <c r="C2220" s="2" t="s">
        <v>2218</v>
      </c>
      <c r="D2220" s="2" t="s">
        <v>401</v>
      </c>
      <c r="E2220" s="3" t="s">
        <v>402</v>
      </c>
      <c r="F2220" s="2">
        <v>5</v>
      </c>
      <c r="G2220" s="2" t="s">
        <v>121</v>
      </c>
      <c r="H2220" s="2">
        <f>IF(AND(B2220&gt;=GI_Report!$C$4,B2220&lt;=GI_Report!$E$4),1,0)</f>
        <v>0</v>
      </c>
      <c r="I2220" s="2">
        <f>IF(GI_Report!$C$6="All",1,IF(C2220=GI_Report!$C$6,1,0))</f>
        <v>1</v>
      </c>
      <c r="J2220" s="2">
        <f>IF(GI_Report!$F$6="All",1,IF(E2220=GI_Report!$F$6,1,0))</f>
        <v>1</v>
      </c>
      <c r="K2220" s="2" t="str">
        <f>IF(AND(H2220=1,I2220=1,J2220=1),COUNTIFS($H$2:H2220,1,$I$2:I2220,1,$J$2:J2220,1),"")</f>
        <v/>
      </c>
    </row>
    <row r="2221" spans="1:11" ht="14.5" x14ac:dyDescent="0.35">
      <c r="A2221" s="2" t="s">
        <v>4281</v>
      </c>
      <c r="B2221" s="5">
        <v>46062</v>
      </c>
      <c r="C2221" s="2" t="s">
        <v>2130</v>
      </c>
      <c r="D2221" s="2" t="s">
        <v>474</v>
      </c>
      <c r="E2221" s="3" t="s">
        <v>475</v>
      </c>
      <c r="F2221" s="2">
        <v>12</v>
      </c>
      <c r="G2221" s="2" t="s">
        <v>121</v>
      </c>
      <c r="H2221" s="2">
        <f>IF(AND(B2221&gt;=GI_Report!$C$4,B2221&lt;=GI_Report!$E$4),1,0)</f>
        <v>1</v>
      </c>
      <c r="I2221" s="2">
        <f>IF(GI_Report!$C$6="All",1,IF(C2221=GI_Report!$C$6,1,0))</f>
        <v>1</v>
      </c>
      <c r="J2221" s="2">
        <f>IF(GI_Report!$F$6="All",1,IF(E2221=GI_Report!$F$6,1,0))</f>
        <v>1</v>
      </c>
      <c r="K2221" s="2">
        <f>IF(AND(H2221=1,I2221=1,J2221=1),COUNTIFS($H$2:H2221,1,$I$2:I2221,1,$J$2:J2221,1),"")</f>
        <v>354</v>
      </c>
    </row>
    <row r="2222" spans="1:11" ht="14.5" x14ac:dyDescent="0.35">
      <c r="A2222" s="2" t="s">
        <v>4282</v>
      </c>
      <c r="B2222" s="5">
        <v>46176</v>
      </c>
      <c r="C2222" s="2" t="s">
        <v>1998</v>
      </c>
      <c r="D2222" s="2" t="s">
        <v>54</v>
      </c>
      <c r="E2222" s="3" t="s">
        <v>55</v>
      </c>
      <c r="F2222" s="2">
        <v>30</v>
      </c>
      <c r="G2222" s="2" t="s">
        <v>15</v>
      </c>
      <c r="H2222" s="2">
        <f>IF(AND(B2222&gt;=GI_Report!$C$4,B2222&lt;=GI_Report!$E$4),1,0)</f>
        <v>0</v>
      </c>
      <c r="I2222" s="2">
        <f>IF(GI_Report!$C$6="All",1,IF(C2222=GI_Report!$C$6,1,0))</f>
        <v>1</v>
      </c>
      <c r="J2222" s="2">
        <f>IF(GI_Report!$F$6="All",1,IF(E2222=GI_Report!$F$6,1,0))</f>
        <v>1</v>
      </c>
      <c r="K2222" s="2" t="str">
        <f>IF(AND(H2222=1,I2222=1,J2222=1),COUNTIFS($H$2:H2222,1,$I$2:I2222,1,$J$2:J2222,1),"")</f>
        <v/>
      </c>
    </row>
    <row r="2223" spans="1:11" ht="14.5" x14ac:dyDescent="0.35">
      <c r="A2223" s="2" t="s">
        <v>4283</v>
      </c>
      <c r="B2223" s="5">
        <v>46035</v>
      </c>
      <c r="C2223" s="2" t="s">
        <v>2047</v>
      </c>
      <c r="D2223" s="2" t="s">
        <v>108</v>
      </c>
      <c r="E2223" s="3" t="s">
        <v>109</v>
      </c>
      <c r="F2223" s="2">
        <v>24</v>
      </c>
      <c r="G2223" s="2" t="s">
        <v>15</v>
      </c>
      <c r="H2223" s="2">
        <f>IF(AND(B2223&gt;=GI_Report!$C$4,B2223&lt;=GI_Report!$E$4),1,0)</f>
        <v>0</v>
      </c>
      <c r="I2223" s="2">
        <f>IF(GI_Report!$C$6="All",1,IF(C2223=GI_Report!$C$6,1,0))</f>
        <v>1</v>
      </c>
      <c r="J2223" s="2">
        <f>IF(GI_Report!$F$6="All",1,IF(E2223=GI_Report!$F$6,1,0))</f>
        <v>1</v>
      </c>
      <c r="K2223" s="2" t="str">
        <f>IF(AND(H2223=1,I2223=1,J2223=1),COUNTIFS($H$2:H2223,1,$I$2:I2223,1,$J$2:J2223,1),"")</f>
        <v/>
      </c>
    </row>
    <row r="2224" spans="1:11" ht="14.5" x14ac:dyDescent="0.35">
      <c r="A2224" s="2" t="s">
        <v>4284</v>
      </c>
      <c r="B2224" s="5">
        <v>46186</v>
      </c>
      <c r="C2224" s="2" t="s">
        <v>2108</v>
      </c>
      <c r="D2224" s="2" t="s">
        <v>256</v>
      </c>
      <c r="E2224" s="3" t="s">
        <v>257</v>
      </c>
      <c r="F2224" s="2">
        <v>10</v>
      </c>
      <c r="G2224" s="2" t="s">
        <v>121</v>
      </c>
      <c r="H2224" s="2">
        <f>IF(AND(B2224&gt;=GI_Report!$C$4,B2224&lt;=GI_Report!$E$4),1,0)</f>
        <v>0</v>
      </c>
      <c r="I2224" s="2">
        <f>IF(GI_Report!$C$6="All",1,IF(C2224=GI_Report!$C$6,1,0))</f>
        <v>1</v>
      </c>
      <c r="J2224" s="2">
        <f>IF(GI_Report!$F$6="All",1,IF(E2224=GI_Report!$F$6,1,0))</f>
        <v>1</v>
      </c>
      <c r="K2224" s="2" t="str">
        <f>IF(AND(H2224=1,I2224=1,J2224=1),COUNTIFS($H$2:H2224,1,$I$2:I2224,1,$J$2:J2224,1),"")</f>
        <v/>
      </c>
    </row>
    <row r="2225" spans="1:11" ht="14.5" x14ac:dyDescent="0.35">
      <c r="A2225" s="2" t="s">
        <v>4285</v>
      </c>
      <c r="B2225" s="5">
        <v>46096</v>
      </c>
      <c r="C2225" s="2" t="s">
        <v>1995</v>
      </c>
      <c r="D2225" s="2" t="s">
        <v>311</v>
      </c>
      <c r="E2225" s="3" t="s">
        <v>312</v>
      </c>
      <c r="F2225" s="2">
        <v>30</v>
      </c>
      <c r="G2225" s="2" t="s">
        <v>15</v>
      </c>
      <c r="H2225" s="2">
        <f>IF(AND(B2225&gt;=GI_Report!$C$4,B2225&lt;=GI_Report!$E$4),1,0)</f>
        <v>0</v>
      </c>
      <c r="I2225" s="2">
        <f>IF(GI_Report!$C$6="All",1,IF(C2225=GI_Report!$C$6,1,0))</f>
        <v>1</v>
      </c>
      <c r="J2225" s="2">
        <f>IF(GI_Report!$F$6="All",1,IF(E2225=GI_Report!$F$6,1,0))</f>
        <v>1</v>
      </c>
      <c r="K2225" s="2" t="str">
        <f>IF(AND(H2225=1,I2225=1,J2225=1),COUNTIFS($H$2:H2225,1,$I$2:I2225,1,$J$2:J2225,1),"")</f>
        <v/>
      </c>
    </row>
    <row r="2226" spans="1:11" ht="14.5" x14ac:dyDescent="0.35">
      <c r="A2226" s="2" t="s">
        <v>4286</v>
      </c>
      <c r="B2226" s="5">
        <v>46046</v>
      </c>
      <c r="C2226" s="2" t="s">
        <v>2094</v>
      </c>
      <c r="D2226" s="2" t="s">
        <v>316</v>
      </c>
      <c r="E2226" s="3" t="s">
        <v>317</v>
      </c>
      <c r="F2226" s="2">
        <v>15</v>
      </c>
      <c r="G2226" s="2" t="s">
        <v>15</v>
      </c>
      <c r="H2226" s="2">
        <f>IF(AND(B2226&gt;=GI_Report!$C$4,B2226&lt;=GI_Report!$E$4),1,0)</f>
        <v>0</v>
      </c>
      <c r="I2226" s="2">
        <f>IF(GI_Report!$C$6="All",1,IF(C2226=GI_Report!$C$6,1,0))</f>
        <v>1</v>
      </c>
      <c r="J2226" s="2">
        <f>IF(GI_Report!$F$6="All",1,IF(E2226=GI_Report!$F$6,1,0))</f>
        <v>1</v>
      </c>
      <c r="K2226" s="2" t="str">
        <f>IF(AND(H2226=1,I2226=1,J2226=1),COUNTIFS($H$2:H2226,1,$I$2:I2226,1,$J$2:J2226,1),"")</f>
        <v/>
      </c>
    </row>
    <row r="2227" spans="1:11" ht="14.5" x14ac:dyDescent="0.35">
      <c r="A2227" s="2" t="s">
        <v>4287</v>
      </c>
      <c r="B2227" s="5">
        <v>46086</v>
      </c>
      <c r="C2227" s="2" t="s">
        <v>2168</v>
      </c>
      <c r="D2227" s="2" t="s">
        <v>452</v>
      </c>
      <c r="E2227" s="3" t="s">
        <v>453</v>
      </c>
      <c r="F2227" s="2">
        <v>24</v>
      </c>
      <c r="G2227" s="2" t="s">
        <v>121</v>
      </c>
      <c r="H2227" s="2">
        <f>IF(AND(B2227&gt;=GI_Report!$C$4,B2227&lt;=GI_Report!$E$4),1,0)</f>
        <v>0</v>
      </c>
      <c r="I2227" s="2">
        <f>IF(GI_Report!$C$6="All",1,IF(C2227=GI_Report!$C$6,1,0))</f>
        <v>1</v>
      </c>
      <c r="J2227" s="2">
        <f>IF(GI_Report!$F$6="All",1,IF(E2227=GI_Report!$F$6,1,0))</f>
        <v>1</v>
      </c>
      <c r="K2227" s="2" t="str">
        <f>IF(AND(H2227=1,I2227=1,J2227=1),COUNTIFS($H$2:H2227,1,$I$2:I2227,1,$J$2:J2227,1),"")</f>
        <v/>
      </c>
    </row>
    <row r="2228" spans="1:11" ht="14.5" x14ac:dyDescent="0.35">
      <c r="A2228" s="2" t="s">
        <v>4288</v>
      </c>
      <c r="B2228" s="5">
        <v>46110</v>
      </c>
      <c r="C2228" s="2" t="s">
        <v>2308</v>
      </c>
      <c r="D2228" s="2" t="s">
        <v>349</v>
      </c>
      <c r="E2228" s="3" t="s">
        <v>350</v>
      </c>
      <c r="F2228" s="2">
        <v>15</v>
      </c>
      <c r="G2228" s="2" t="s">
        <v>15</v>
      </c>
      <c r="H2228" s="2">
        <f>IF(AND(B2228&gt;=GI_Report!$C$4,B2228&lt;=GI_Report!$E$4),1,0)</f>
        <v>0</v>
      </c>
      <c r="I2228" s="2">
        <f>IF(GI_Report!$C$6="All",1,IF(C2228=GI_Report!$C$6,1,0))</f>
        <v>1</v>
      </c>
      <c r="J2228" s="2">
        <f>IF(GI_Report!$F$6="All",1,IF(E2228=GI_Report!$F$6,1,0))</f>
        <v>1</v>
      </c>
      <c r="K2228" s="2" t="str">
        <f>IF(AND(H2228=1,I2228=1,J2228=1),COUNTIFS($H$2:H2228,1,$I$2:I2228,1,$J$2:J2228,1),"")</f>
        <v/>
      </c>
    </row>
    <row r="2229" spans="1:11" ht="14.5" x14ac:dyDescent="0.35">
      <c r="A2229" s="2" t="s">
        <v>4289</v>
      </c>
      <c r="B2229" s="5">
        <v>46039</v>
      </c>
      <c r="C2229" s="2" t="s">
        <v>2000</v>
      </c>
      <c r="D2229" s="2" t="s">
        <v>59</v>
      </c>
      <c r="E2229" s="3" t="s">
        <v>60</v>
      </c>
      <c r="F2229" s="2">
        <v>36</v>
      </c>
      <c r="G2229" s="2" t="s">
        <v>15</v>
      </c>
      <c r="H2229" s="2">
        <f>IF(AND(B2229&gt;=GI_Report!$C$4,B2229&lt;=GI_Report!$E$4),1,0)</f>
        <v>0</v>
      </c>
      <c r="I2229" s="2">
        <f>IF(GI_Report!$C$6="All",1,IF(C2229=GI_Report!$C$6,1,0))</f>
        <v>1</v>
      </c>
      <c r="J2229" s="2">
        <f>IF(GI_Report!$F$6="All",1,IF(E2229=GI_Report!$F$6,1,0))</f>
        <v>1</v>
      </c>
      <c r="K2229" s="2" t="str">
        <f>IF(AND(H2229=1,I2229=1,J2229=1),COUNTIFS($H$2:H2229,1,$I$2:I2229,1,$J$2:J2229,1),"")</f>
        <v/>
      </c>
    </row>
    <row r="2230" spans="1:11" ht="14.5" x14ac:dyDescent="0.35">
      <c r="A2230" s="2" t="s">
        <v>4290</v>
      </c>
      <c r="B2230" s="5">
        <v>46177</v>
      </c>
      <c r="C2230" s="2" t="s">
        <v>2067</v>
      </c>
      <c r="D2230" s="2" t="s">
        <v>369</v>
      </c>
      <c r="E2230" s="3" t="s">
        <v>370</v>
      </c>
      <c r="F2230" s="2">
        <v>24</v>
      </c>
      <c r="G2230" s="2" t="s">
        <v>121</v>
      </c>
      <c r="H2230" s="2">
        <f>IF(AND(B2230&gt;=GI_Report!$C$4,B2230&lt;=GI_Report!$E$4),1,0)</f>
        <v>0</v>
      </c>
      <c r="I2230" s="2">
        <f>IF(GI_Report!$C$6="All",1,IF(C2230=GI_Report!$C$6,1,0))</f>
        <v>1</v>
      </c>
      <c r="J2230" s="2">
        <f>IF(GI_Report!$F$6="All",1,IF(E2230=GI_Report!$F$6,1,0))</f>
        <v>1</v>
      </c>
      <c r="K2230" s="2" t="str">
        <f>IF(AND(H2230=1,I2230=1,J2230=1),COUNTIFS($H$2:H2230,1,$I$2:I2230,1,$J$2:J2230,1),"")</f>
        <v/>
      </c>
    </row>
    <row r="2231" spans="1:11" ht="14.5" x14ac:dyDescent="0.35">
      <c r="A2231" s="2" t="s">
        <v>4291</v>
      </c>
      <c r="B2231" s="5">
        <v>46188</v>
      </c>
      <c r="C2231" s="2" t="s">
        <v>2241</v>
      </c>
      <c r="D2231" s="2" t="s">
        <v>276</v>
      </c>
      <c r="E2231" s="3" t="s">
        <v>277</v>
      </c>
      <c r="F2231" s="2">
        <v>48</v>
      </c>
      <c r="G2231" s="2" t="s">
        <v>262</v>
      </c>
      <c r="H2231" s="2">
        <f>IF(AND(B2231&gt;=GI_Report!$C$4,B2231&lt;=GI_Report!$E$4),1,0)</f>
        <v>0</v>
      </c>
      <c r="I2231" s="2">
        <f>IF(GI_Report!$C$6="All",1,IF(C2231=GI_Report!$C$6,1,0))</f>
        <v>1</v>
      </c>
      <c r="J2231" s="2">
        <f>IF(GI_Report!$F$6="All",1,IF(E2231=GI_Report!$F$6,1,0))</f>
        <v>1</v>
      </c>
      <c r="K2231" s="2" t="str">
        <f>IF(AND(H2231=1,I2231=1,J2231=1),COUNTIFS($H$2:H2231,1,$I$2:I2231,1,$J$2:J2231,1),"")</f>
        <v/>
      </c>
    </row>
    <row r="2232" spans="1:11" ht="14.5" x14ac:dyDescent="0.35">
      <c r="A2232" s="2" t="s">
        <v>4292</v>
      </c>
      <c r="B2232" s="5">
        <v>46030</v>
      </c>
      <c r="C2232" s="2" t="s">
        <v>2168</v>
      </c>
      <c r="D2232" s="2" t="s">
        <v>166</v>
      </c>
      <c r="E2232" s="3" t="s">
        <v>167</v>
      </c>
      <c r="F2232" s="2">
        <v>36</v>
      </c>
      <c r="G2232" s="2" t="s">
        <v>121</v>
      </c>
      <c r="H2232" s="2">
        <f>IF(AND(B2232&gt;=GI_Report!$C$4,B2232&lt;=GI_Report!$E$4),1,0)</f>
        <v>0</v>
      </c>
      <c r="I2232" s="2">
        <f>IF(GI_Report!$C$6="All",1,IF(C2232=GI_Report!$C$6,1,0))</f>
        <v>1</v>
      </c>
      <c r="J2232" s="2">
        <f>IF(GI_Report!$F$6="All",1,IF(E2232=GI_Report!$F$6,1,0))</f>
        <v>1</v>
      </c>
      <c r="K2232" s="2" t="str">
        <f>IF(AND(H2232=1,I2232=1,J2232=1),COUNTIFS($H$2:H2232,1,$I$2:I2232,1,$J$2:J2232,1),"")</f>
        <v/>
      </c>
    </row>
    <row r="2233" spans="1:11" ht="14.5" x14ac:dyDescent="0.35">
      <c r="A2233" s="2" t="s">
        <v>4293</v>
      </c>
      <c r="B2233" s="5">
        <v>46064</v>
      </c>
      <c r="C2233" s="2" t="s">
        <v>1989</v>
      </c>
      <c r="D2233" s="2" t="s">
        <v>98</v>
      </c>
      <c r="E2233" s="3" t="s">
        <v>99</v>
      </c>
      <c r="F2233" s="2">
        <v>5</v>
      </c>
      <c r="G2233" s="2" t="s">
        <v>15</v>
      </c>
      <c r="H2233" s="2">
        <f>IF(AND(B2233&gt;=GI_Report!$C$4,B2233&lt;=GI_Report!$E$4),1,0)</f>
        <v>1</v>
      </c>
      <c r="I2233" s="2">
        <f>IF(GI_Report!$C$6="All",1,IF(C2233=GI_Report!$C$6,1,0))</f>
        <v>1</v>
      </c>
      <c r="J2233" s="2">
        <f>IF(GI_Report!$F$6="All",1,IF(E2233=GI_Report!$F$6,1,0))</f>
        <v>1</v>
      </c>
      <c r="K2233" s="2">
        <f>IF(AND(H2233=1,I2233=1,J2233=1),COUNTIFS($H$2:H2233,1,$I$2:I2233,1,$J$2:J2233,1),"")</f>
        <v>355</v>
      </c>
    </row>
    <row r="2234" spans="1:11" ht="14.5" x14ac:dyDescent="0.35">
      <c r="A2234" s="2" t="s">
        <v>4294</v>
      </c>
      <c r="B2234" s="5">
        <v>46149</v>
      </c>
      <c r="C2234" s="2" t="s">
        <v>1993</v>
      </c>
      <c r="D2234" s="2" t="s">
        <v>28</v>
      </c>
      <c r="E2234" s="3" t="s">
        <v>29</v>
      </c>
      <c r="F2234" s="2">
        <v>5</v>
      </c>
      <c r="G2234" s="2" t="s">
        <v>15</v>
      </c>
      <c r="H2234" s="2">
        <f>IF(AND(B2234&gt;=GI_Report!$C$4,B2234&lt;=GI_Report!$E$4),1,0)</f>
        <v>0</v>
      </c>
      <c r="I2234" s="2">
        <f>IF(GI_Report!$C$6="All",1,IF(C2234=GI_Report!$C$6,1,0))</f>
        <v>1</v>
      </c>
      <c r="J2234" s="2">
        <f>IF(GI_Report!$F$6="All",1,IF(E2234=GI_Report!$F$6,1,0))</f>
        <v>1</v>
      </c>
      <c r="K2234" s="2" t="str">
        <f>IF(AND(H2234=1,I2234=1,J2234=1),COUNTIFS($H$2:H2234,1,$I$2:I2234,1,$J$2:J2234,1),"")</f>
        <v/>
      </c>
    </row>
    <row r="2235" spans="1:11" ht="14.5" x14ac:dyDescent="0.35">
      <c r="A2235" s="2" t="s">
        <v>4295</v>
      </c>
      <c r="B2235" s="5">
        <v>46033</v>
      </c>
      <c r="C2235" s="2" t="s">
        <v>1987</v>
      </c>
      <c r="D2235" s="2" t="s">
        <v>444</v>
      </c>
      <c r="E2235" s="3" t="s">
        <v>445</v>
      </c>
      <c r="F2235" s="2">
        <v>30</v>
      </c>
      <c r="G2235" s="2" t="s">
        <v>121</v>
      </c>
      <c r="H2235" s="2">
        <f>IF(AND(B2235&gt;=GI_Report!$C$4,B2235&lt;=GI_Report!$E$4),1,0)</f>
        <v>0</v>
      </c>
      <c r="I2235" s="2">
        <f>IF(GI_Report!$C$6="All",1,IF(C2235=GI_Report!$C$6,1,0))</f>
        <v>1</v>
      </c>
      <c r="J2235" s="2">
        <f>IF(GI_Report!$F$6="All",1,IF(E2235=GI_Report!$F$6,1,0))</f>
        <v>1</v>
      </c>
      <c r="K2235" s="2" t="str">
        <f>IF(AND(H2235=1,I2235=1,J2235=1),COUNTIFS($H$2:H2235,1,$I$2:I2235,1,$J$2:J2235,1),"")</f>
        <v/>
      </c>
    </row>
    <row r="2236" spans="1:11" ht="14.5" x14ac:dyDescent="0.35">
      <c r="A2236" s="2" t="s">
        <v>4296</v>
      </c>
      <c r="B2236" s="5">
        <v>46107</v>
      </c>
      <c r="C2236" s="2" t="s">
        <v>2075</v>
      </c>
      <c r="D2236" s="2" t="s">
        <v>341</v>
      </c>
      <c r="E2236" s="3" t="s">
        <v>342</v>
      </c>
      <c r="F2236" s="2">
        <v>48</v>
      </c>
      <c r="G2236" s="2" t="s">
        <v>15</v>
      </c>
      <c r="H2236" s="2">
        <f>IF(AND(B2236&gt;=GI_Report!$C$4,B2236&lt;=GI_Report!$E$4),1,0)</f>
        <v>0</v>
      </c>
      <c r="I2236" s="2">
        <f>IF(GI_Report!$C$6="All",1,IF(C2236=GI_Report!$C$6,1,0))</f>
        <v>1</v>
      </c>
      <c r="J2236" s="2">
        <f>IF(GI_Report!$F$6="All",1,IF(E2236=GI_Report!$F$6,1,0))</f>
        <v>1</v>
      </c>
      <c r="K2236" s="2" t="str">
        <f>IF(AND(H2236=1,I2236=1,J2236=1),COUNTIFS($H$2:H2236,1,$I$2:I2236,1,$J$2:J2236,1),"")</f>
        <v/>
      </c>
    </row>
    <row r="2237" spans="1:11" ht="14.5" x14ac:dyDescent="0.35">
      <c r="A2237" s="2" t="s">
        <v>4297</v>
      </c>
      <c r="B2237" s="5">
        <v>46040</v>
      </c>
      <c r="C2237" s="2" t="s">
        <v>2094</v>
      </c>
      <c r="D2237" s="2" t="s">
        <v>440</v>
      </c>
      <c r="E2237" s="3" t="s">
        <v>441</v>
      </c>
      <c r="F2237" s="2">
        <v>15</v>
      </c>
      <c r="G2237" s="2" t="s">
        <v>121</v>
      </c>
      <c r="H2237" s="2">
        <f>IF(AND(B2237&gt;=GI_Report!$C$4,B2237&lt;=GI_Report!$E$4),1,0)</f>
        <v>0</v>
      </c>
      <c r="I2237" s="2">
        <f>IF(GI_Report!$C$6="All",1,IF(C2237=GI_Report!$C$6,1,0))</f>
        <v>1</v>
      </c>
      <c r="J2237" s="2">
        <f>IF(GI_Report!$F$6="All",1,IF(E2237=GI_Report!$F$6,1,0))</f>
        <v>1</v>
      </c>
      <c r="K2237" s="2" t="str">
        <f>IF(AND(H2237=1,I2237=1,J2237=1),COUNTIFS($H$2:H2237,1,$I$2:I2237,1,$J$2:J2237,1),"")</f>
        <v/>
      </c>
    </row>
    <row r="2238" spans="1:11" ht="14.5" x14ac:dyDescent="0.35">
      <c r="A2238" s="2" t="s">
        <v>4298</v>
      </c>
      <c r="B2238" s="5">
        <v>46190</v>
      </c>
      <c r="C2238" s="2" t="s">
        <v>2065</v>
      </c>
      <c r="D2238" s="2" t="s">
        <v>383</v>
      </c>
      <c r="E2238" s="3" t="s">
        <v>384</v>
      </c>
      <c r="F2238" s="2">
        <v>60</v>
      </c>
      <c r="G2238" s="2" t="s">
        <v>121</v>
      </c>
      <c r="H2238" s="2">
        <f>IF(AND(B2238&gt;=GI_Report!$C$4,B2238&lt;=GI_Report!$E$4),1,0)</f>
        <v>0</v>
      </c>
      <c r="I2238" s="2">
        <f>IF(GI_Report!$C$6="All",1,IF(C2238=GI_Report!$C$6,1,0))</f>
        <v>1</v>
      </c>
      <c r="J2238" s="2">
        <f>IF(GI_Report!$F$6="All",1,IF(E2238=GI_Report!$F$6,1,0))</f>
        <v>1</v>
      </c>
      <c r="K2238" s="2" t="str">
        <f>IF(AND(H2238=1,I2238=1,J2238=1),COUNTIFS($H$2:H2238,1,$I$2:I2238,1,$J$2:J2238,1),"")</f>
        <v/>
      </c>
    </row>
    <row r="2239" spans="1:11" ht="14.5" x14ac:dyDescent="0.35">
      <c r="A2239" s="2" t="s">
        <v>4299</v>
      </c>
      <c r="B2239" s="5">
        <v>46138</v>
      </c>
      <c r="C2239" s="2" t="s">
        <v>2171</v>
      </c>
      <c r="D2239" s="2" t="s">
        <v>373</v>
      </c>
      <c r="E2239" s="3" t="s">
        <v>374</v>
      </c>
      <c r="F2239" s="2">
        <v>48</v>
      </c>
      <c r="G2239" s="2" t="s">
        <v>121</v>
      </c>
      <c r="H2239" s="2">
        <f>IF(AND(B2239&gt;=GI_Report!$C$4,B2239&lt;=GI_Report!$E$4),1,0)</f>
        <v>0</v>
      </c>
      <c r="I2239" s="2">
        <f>IF(GI_Report!$C$6="All",1,IF(C2239=GI_Report!$C$6,1,0))</f>
        <v>1</v>
      </c>
      <c r="J2239" s="2">
        <f>IF(GI_Report!$F$6="All",1,IF(E2239=GI_Report!$F$6,1,0))</f>
        <v>1</v>
      </c>
      <c r="K2239" s="2" t="str">
        <f>IF(AND(H2239=1,I2239=1,J2239=1),COUNTIFS($H$2:H2239,1,$I$2:I2239,1,$J$2:J2239,1),"")</f>
        <v/>
      </c>
    </row>
    <row r="2240" spans="1:11" ht="14.5" x14ac:dyDescent="0.35">
      <c r="A2240" s="2" t="s">
        <v>4300</v>
      </c>
      <c r="B2240" s="5">
        <v>46133</v>
      </c>
      <c r="C2240" s="2" t="s">
        <v>2051</v>
      </c>
      <c r="D2240" s="2" t="s">
        <v>177</v>
      </c>
      <c r="E2240" s="3" t="s">
        <v>178</v>
      </c>
      <c r="F2240" s="2">
        <v>5</v>
      </c>
      <c r="G2240" s="2" t="s">
        <v>121</v>
      </c>
      <c r="H2240" s="2">
        <f>IF(AND(B2240&gt;=GI_Report!$C$4,B2240&lt;=GI_Report!$E$4),1,0)</f>
        <v>0</v>
      </c>
      <c r="I2240" s="2">
        <f>IF(GI_Report!$C$6="All",1,IF(C2240=GI_Report!$C$6,1,0))</f>
        <v>1</v>
      </c>
      <c r="J2240" s="2">
        <f>IF(GI_Report!$F$6="All",1,IF(E2240=GI_Report!$F$6,1,0))</f>
        <v>1</v>
      </c>
      <c r="K2240" s="2" t="str">
        <f>IF(AND(H2240=1,I2240=1,J2240=1),COUNTIFS($H$2:H2240,1,$I$2:I2240,1,$J$2:J2240,1),"")</f>
        <v/>
      </c>
    </row>
    <row r="2241" spans="1:11" ht="14.5" x14ac:dyDescent="0.35">
      <c r="A2241" s="2" t="s">
        <v>4301</v>
      </c>
      <c r="B2241" s="5">
        <v>46141</v>
      </c>
      <c r="C2241" s="2" t="s">
        <v>2154</v>
      </c>
      <c r="D2241" s="2" t="s">
        <v>280</v>
      </c>
      <c r="E2241" s="3" t="s">
        <v>281</v>
      </c>
      <c r="F2241" s="2">
        <v>48</v>
      </c>
      <c r="G2241" s="2" t="s">
        <v>262</v>
      </c>
      <c r="H2241" s="2">
        <f>IF(AND(B2241&gt;=GI_Report!$C$4,B2241&lt;=GI_Report!$E$4),1,0)</f>
        <v>0</v>
      </c>
      <c r="I2241" s="2">
        <f>IF(GI_Report!$C$6="All",1,IF(C2241=GI_Report!$C$6,1,0))</f>
        <v>1</v>
      </c>
      <c r="J2241" s="2">
        <f>IF(GI_Report!$F$6="All",1,IF(E2241=GI_Report!$F$6,1,0))</f>
        <v>1</v>
      </c>
      <c r="K2241" s="2" t="str">
        <f>IF(AND(H2241=1,I2241=1,J2241=1),COUNTIFS($H$2:H2241,1,$I$2:I2241,1,$J$2:J2241,1),"")</f>
        <v/>
      </c>
    </row>
    <row r="2242" spans="1:11" ht="14.5" x14ac:dyDescent="0.35">
      <c r="A2242" s="2" t="s">
        <v>4302</v>
      </c>
      <c r="B2242" s="5">
        <v>46049</v>
      </c>
      <c r="C2242" s="2" t="s">
        <v>2029</v>
      </c>
      <c r="D2242" s="2" t="s">
        <v>47</v>
      </c>
      <c r="E2242" s="3" t="s">
        <v>48</v>
      </c>
      <c r="F2242" s="2">
        <v>12</v>
      </c>
      <c r="G2242" s="2" t="s">
        <v>15</v>
      </c>
      <c r="H2242" s="2">
        <f>IF(AND(B2242&gt;=GI_Report!$C$4,B2242&lt;=GI_Report!$E$4),1,0)</f>
        <v>0</v>
      </c>
      <c r="I2242" s="2">
        <f>IF(GI_Report!$C$6="All",1,IF(C2242=GI_Report!$C$6,1,0))</f>
        <v>1</v>
      </c>
      <c r="J2242" s="2">
        <f>IF(GI_Report!$F$6="All",1,IF(E2242=GI_Report!$F$6,1,0))</f>
        <v>1</v>
      </c>
      <c r="K2242" s="2" t="str">
        <f>IF(AND(H2242=1,I2242=1,J2242=1),COUNTIFS($H$2:H2242,1,$I$2:I2242,1,$J$2:J2242,1),"")</f>
        <v/>
      </c>
    </row>
    <row r="2243" spans="1:11" ht="14.5" x14ac:dyDescent="0.35">
      <c r="A2243" s="2" t="s">
        <v>4303</v>
      </c>
      <c r="B2243" s="5">
        <v>46036</v>
      </c>
      <c r="C2243" s="2" t="s">
        <v>2158</v>
      </c>
      <c r="D2243" s="2" t="s">
        <v>446</v>
      </c>
      <c r="E2243" s="3" t="s">
        <v>447</v>
      </c>
      <c r="F2243" s="2">
        <v>36</v>
      </c>
      <c r="G2243" s="2" t="s">
        <v>121</v>
      </c>
      <c r="H2243" s="2">
        <f>IF(AND(B2243&gt;=GI_Report!$C$4,B2243&lt;=GI_Report!$E$4),1,0)</f>
        <v>0</v>
      </c>
      <c r="I2243" s="2">
        <f>IF(GI_Report!$C$6="All",1,IF(C2243=GI_Report!$C$6,1,0))</f>
        <v>1</v>
      </c>
      <c r="J2243" s="2">
        <f>IF(GI_Report!$F$6="All",1,IF(E2243=GI_Report!$F$6,1,0))</f>
        <v>1</v>
      </c>
      <c r="K2243" s="2" t="str">
        <f>IF(AND(H2243=1,I2243=1,J2243=1),COUNTIFS($H$2:H2243,1,$I$2:I2243,1,$J$2:J2243,1),"")</f>
        <v/>
      </c>
    </row>
    <row r="2244" spans="1:11" ht="14.5" x14ac:dyDescent="0.35">
      <c r="A2244" s="2" t="s">
        <v>4304</v>
      </c>
      <c r="B2244" s="5">
        <v>46092</v>
      </c>
      <c r="C2244" s="2" t="s">
        <v>2049</v>
      </c>
      <c r="D2244" s="2" t="s">
        <v>36</v>
      </c>
      <c r="E2244" s="3" t="s">
        <v>37</v>
      </c>
      <c r="F2244" s="2">
        <v>36</v>
      </c>
      <c r="G2244" s="2" t="s">
        <v>15</v>
      </c>
      <c r="H2244" s="2">
        <f>IF(AND(B2244&gt;=GI_Report!$C$4,B2244&lt;=GI_Report!$E$4),1,0)</f>
        <v>0</v>
      </c>
      <c r="I2244" s="2">
        <f>IF(GI_Report!$C$6="All",1,IF(C2244=GI_Report!$C$6,1,0))</f>
        <v>1</v>
      </c>
      <c r="J2244" s="2">
        <f>IF(GI_Report!$F$6="All",1,IF(E2244=GI_Report!$F$6,1,0))</f>
        <v>1</v>
      </c>
      <c r="K2244" s="2" t="str">
        <f>IF(AND(H2244=1,I2244=1,J2244=1),COUNTIFS($H$2:H2244,1,$I$2:I2244,1,$J$2:J2244,1),"")</f>
        <v/>
      </c>
    </row>
    <row r="2245" spans="1:11" ht="14.5" x14ac:dyDescent="0.35">
      <c r="A2245" s="2" t="s">
        <v>4305</v>
      </c>
      <c r="B2245" s="5">
        <v>46125</v>
      </c>
      <c r="C2245" s="2" t="s">
        <v>2110</v>
      </c>
      <c r="D2245" s="2" t="s">
        <v>44</v>
      </c>
      <c r="E2245" s="3" t="s">
        <v>45</v>
      </c>
      <c r="F2245" s="2">
        <v>60</v>
      </c>
      <c r="G2245" s="2" t="s">
        <v>15</v>
      </c>
      <c r="H2245" s="2">
        <f>IF(AND(B2245&gt;=GI_Report!$C$4,B2245&lt;=GI_Report!$E$4),1,0)</f>
        <v>0</v>
      </c>
      <c r="I2245" s="2">
        <f>IF(GI_Report!$C$6="All",1,IF(C2245=GI_Report!$C$6,1,0))</f>
        <v>1</v>
      </c>
      <c r="J2245" s="2">
        <f>IF(GI_Report!$F$6="All",1,IF(E2245=GI_Report!$F$6,1,0))</f>
        <v>1</v>
      </c>
      <c r="K2245" s="2" t="str">
        <f>IF(AND(H2245=1,I2245=1,J2245=1),COUNTIFS($H$2:H2245,1,$I$2:I2245,1,$J$2:J2245,1),"")</f>
        <v/>
      </c>
    </row>
    <row r="2246" spans="1:11" ht="14.5" x14ac:dyDescent="0.35">
      <c r="A2246" s="2" t="s">
        <v>4306</v>
      </c>
      <c r="B2246" s="5">
        <v>46058</v>
      </c>
      <c r="C2246" s="2" t="s">
        <v>2257</v>
      </c>
      <c r="D2246" s="2" t="s">
        <v>419</v>
      </c>
      <c r="E2246" s="3" t="s">
        <v>420</v>
      </c>
      <c r="F2246" s="2">
        <v>5</v>
      </c>
      <c r="G2246" s="2" t="s">
        <v>121</v>
      </c>
      <c r="H2246" s="2">
        <f>IF(AND(B2246&gt;=GI_Report!$C$4,B2246&lt;=GI_Report!$E$4),1,0)</f>
        <v>1</v>
      </c>
      <c r="I2246" s="2">
        <f>IF(GI_Report!$C$6="All",1,IF(C2246=GI_Report!$C$6,1,0))</f>
        <v>1</v>
      </c>
      <c r="J2246" s="2">
        <f>IF(GI_Report!$F$6="All",1,IF(E2246=GI_Report!$F$6,1,0))</f>
        <v>1</v>
      </c>
      <c r="K2246" s="2">
        <f>IF(AND(H2246=1,I2246=1,J2246=1),COUNTIFS($H$2:H2246,1,$I$2:I2246,1,$J$2:J2246,1),"")</f>
        <v>356</v>
      </c>
    </row>
    <row r="2247" spans="1:11" ht="14.5" x14ac:dyDescent="0.35">
      <c r="A2247" s="2" t="s">
        <v>4307</v>
      </c>
      <c r="B2247" s="5">
        <v>46168</v>
      </c>
      <c r="C2247" s="2" t="s">
        <v>2146</v>
      </c>
      <c r="D2247" s="2" t="s">
        <v>186</v>
      </c>
      <c r="E2247" s="3" t="s">
        <v>187</v>
      </c>
      <c r="F2247" s="2">
        <v>48</v>
      </c>
      <c r="G2247" s="2" t="s">
        <v>121</v>
      </c>
      <c r="H2247" s="2">
        <f>IF(AND(B2247&gt;=GI_Report!$C$4,B2247&lt;=GI_Report!$E$4),1,0)</f>
        <v>0</v>
      </c>
      <c r="I2247" s="2">
        <f>IF(GI_Report!$C$6="All",1,IF(C2247=GI_Report!$C$6,1,0))</f>
        <v>1</v>
      </c>
      <c r="J2247" s="2">
        <f>IF(GI_Report!$F$6="All",1,IF(E2247=GI_Report!$F$6,1,0))</f>
        <v>1</v>
      </c>
      <c r="K2247" s="2" t="str">
        <f>IF(AND(H2247=1,I2247=1,J2247=1),COUNTIFS($H$2:H2247,1,$I$2:I2247,1,$J$2:J2247,1),"")</f>
        <v/>
      </c>
    </row>
    <row r="2248" spans="1:11" ht="14.5" x14ac:dyDescent="0.35">
      <c r="A2248" s="2" t="s">
        <v>4308</v>
      </c>
      <c r="B2248" s="5">
        <v>46161</v>
      </c>
      <c r="C2248" s="2" t="s">
        <v>2115</v>
      </c>
      <c r="D2248" s="2" t="s">
        <v>415</v>
      </c>
      <c r="E2248" s="3" t="s">
        <v>416</v>
      </c>
      <c r="F2248" s="2">
        <v>20</v>
      </c>
      <c r="G2248" s="2" t="s">
        <v>121</v>
      </c>
      <c r="H2248" s="2">
        <f>IF(AND(B2248&gt;=GI_Report!$C$4,B2248&lt;=GI_Report!$E$4),1,0)</f>
        <v>0</v>
      </c>
      <c r="I2248" s="2">
        <f>IF(GI_Report!$C$6="All",1,IF(C2248=GI_Report!$C$6,1,0))</f>
        <v>1</v>
      </c>
      <c r="J2248" s="2">
        <f>IF(GI_Report!$F$6="All",1,IF(E2248=GI_Report!$F$6,1,0))</f>
        <v>1</v>
      </c>
      <c r="K2248" s="2" t="str">
        <f>IF(AND(H2248=1,I2248=1,J2248=1),COUNTIFS($H$2:H2248,1,$I$2:I2248,1,$J$2:J2248,1),"")</f>
        <v/>
      </c>
    </row>
    <row r="2249" spans="1:11" ht="14.5" x14ac:dyDescent="0.35">
      <c r="A2249" s="2" t="s">
        <v>4309</v>
      </c>
      <c r="B2249" s="5">
        <v>46042</v>
      </c>
      <c r="C2249" s="2" t="s">
        <v>2002</v>
      </c>
      <c r="D2249" s="2" t="s">
        <v>330</v>
      </c>
      <c r="E2249" s="3" t="s">
        <v>331</v>
      </c>
      <c r="F2249" s="2">
        <v>30</v>
      </c>
      <c r="G2249" s="2" t="s">
        <v>15</v>
      </c>
      <c r="H2249" s="2">
        <f>IF(AND(B2249&gt;=GI_Report!$C$4,B2249&lt;=GI_Report!$E$4),1,0)</f>
        <v>0</v>
      </c>
      <c r="I2249" s="2">
        <f>IF(GI_Report!$C$6="All",1,IF(C2249=GI_Report!$C$6,1,0))</f>
        <v>1</v>
      </c>
      <c r="J2249" s="2">
        <f>IF(GI_Report!$F$6="All",1,IF(E2249=GI_Report!$F$6,1,0))</f>
        <v>1</v>
      </c>
      <c r="K2249" s="2" t="str">
        <f>IF(AND(H2249=1,I2249=1,J2249=1),COUNTIFS($H$2:H2249,1,$I$2:I2249,1,$J$2:J2249,1),"")</f>
        <v/>
      </c>
    </row>
    <row r="2250" spans="1:11" ht="14.5" x14ac:dyDescent="0.35">
      <c r="A2250" s="2" t="s">
        <v>4310</v>
      </c>
      <c r="B2250" s="5">
        <v>46046</v>
      </c>
      <c r="C2250" s="2" t="s">
        <v>1985</v>
      </c>
      <c r="D2250" s="2" t="s">
        <v>77</v>
      </c>
      <c r="E2250" s="3" t="s">
        <v>78</v>
      </c>
      <c r="F2250" s="2">
        <v>15</v>
      </c>
      <c r="G2250" s="2" t="s">
        <v>15</v>
      </c>
      <c r="H2250" s="2">
        <f>IF(AND(B2250&gt;=GI_Report!$C$4,B2250&lt;=GI_Report!$E$4),1,0)</f>
        <v>0</v>
      </c>
      <c r="I2250" s="2">
        <f>IF(GI_Report!$C$6="All",1,IF(C2250=GI_Report!$C$6,1,0))</f>
        <v>1</v>
      </c>
      <c r="J2250" s="2">
        <f>IF(GI_Report!$F$6="All",1,IF(E2250=GI_Report!$F$6,1,0))</f>
        <v>1</v>
      </c>
      <c r="K2250" s="2" t="str">
        <f>IF(AND(H2250=1,I2250=1,J2250=1),COUNTIFS($H$2:H2250,1,$I$2:I2250,1,$J$2:J2250,1),"")</f>
        <v/>
      </c>
    </row>
    <row r="2251" spans="1:11" ht="14.5" x14ac:dyDescent="0.35">
      <c r="A2251" s="2" t="s">
        <v>4311</v>
      </c>
      <c r="B2251" s="5">
        <v>46154</v>
      </c>
      <c r="C2251" s="2" t="s">
        <v>2075</v>
      </c>
      <c r="D2251" s="2" t="s">
        <v>322</v>
      </c>
      <c r="E2251" s="3" t="s">
        <v>323</v>
      </c>
      <c r="F2251" s="2">
        <v>15</v>
      </c>
      <c r="G2251" s="2" t="s">
        <v>15</v>
      </c>
      <c r="H2251" s="2">
        <f>IF(AND(B2251&gt;=GI_Report!$C$4,B2251&lt;=GI_Report!$E$4),1,0)</f>
        <v>0</v>
      </c>
      <c r="I2251" s="2">
        <f>IF(GI_Report!$C$6="All",1,IF(C2251=GI_Report!$C$6,1,0))</f>
        <v>1</v>
      </c>
      <c r="J2251" s="2">
        <f>IF(GI_Report!$F$6="All",1,IF(E2251=GI_Report!$F$6,1,0))</f>
        <v>1</v>
      </c>
      <c r="K2251" s="2" t="str">
        <f>IF(AND(H2251=1,I2251=1,J2251=1),COUNTIFS($H$2:H2251,1,$I$2:I2251,1,$J$2:J2251,1),"")</f>
        <v/>
      </c>
    </row>
    <row r="2252" spans="1:11" ht="14.5" x14ac:dyDescent="0.35">
      <c r="A2252" s="2" t="s">
        <v>4312</v>
      </c>
      <c r="B2252" s="5">
        <v>46160</v>
      </c>
      <c r="C2252" s="2" t="s">
        <v>2322</v>
      </c>
      <c r="D2252" s="2" t="s">
        <v>54</v>
      </c>
      <c r="E2252" s="3" t="s">
        <v>55</v>
      </c>
      <c r="F2252" s="2">
        <v>10</v>
      </c>
      <c r="G2252" s="2" t="s">
        <v>15</v>
      </c>
      <c r="H2252" s="2">
        <f>IF(AND(B2252&gt;=GI_Report!$C$4,B2252&lt;=GI_Report!$E$4),1,0)</f>
        <v>0</v>
      </c>
      <c r="I2252" s="2">
        <f>IF(GI_Report!$C$6="All",1,IF(C2252=GI_Report!$C$6,1,0))</f>
        <v>1</v>
      </c>
      <c r="J2252" s="2">
        <f>IF(GI_Report!$F$6="All",1,IF(E2252=GI_Report!$F$6,1,0))</f>
        <v>1</v>
      </c>
      <c r="K2252" s="2" t="str">
        <f>IF(AND(H2252=1,I2252=1,J2252=1),COUNTIFS($H$2:H2252,1,$I$2:I2252,1,$J$2:J2252,1),"")</f>
        <v/>
      </c>
    </row>
    <row r="2253" spans="1:11" ht="14.5" x14ac:dyDescent="0.35">
      <c r="A2253" s="2" t="s">
        <v>4313</v>
      </c>
      <c r="B2253" s="5">
        <v>46147</v>
      </c>
      <c r="C2253" s="2" t="s">
        <v>2025</v>
      </c>
      <c r="D2253" s="2" t="s">
        <v>272</v>
      </c>
      <c r="E2253" s="3" t="s">
        <v>273</v>
      </c>
      <c r="F2253" s="2">
        <v>36</v>
      </c>
      <c r="G2253" s="2" t="s">
        <v>262</v>
      </c>
      <c r="H2253" s="2">
        <f>IF(AND(B2253&gt;=GI_Report!$C$4,B2253&lt;=GI_Report!$E$4),1,0)</f>
        <v>0</v>
      </c>
      <c r="I2253" s="2">
        <f>IF(GI_Report!$C$6="All",1,IF(C2253=GI_Report!$C$6,1,0))</f>
        <v>1</v>
      </c>
      <c r="J2253" s="2">
        <f>IF(GI_Report!$F$6="All",1,IF(E2253=GI_Report!$F$6,1,0))</f>
        <v>1</v>
      </c>
      <c r="K2253" s="2" t="str">
        <f>IF(AND(H2253=1,I2253=1,J2253=1),COUNTIFS($H$2:H2253,1,$I$2:I2253,1,$J$2:J2253,1),"")</f>
        <v/>
      </c>
    </row>
    <row r="2254" spans="1:11" ht="14.5" x14ac:dyDescent="0.35">
      <c r="A2254" s="2" t="s">
        <v>4314</v>
      </c>
      <c r="B2254" s="5">
        <v>46023</v>
      </c>
      <c r="C2254" s="2" t="s">
        <v>2045</v>
      </c>
      <c r="D2254" s="2" t="s">
        <v>293</v>
      </c>
      <c r="E2254" s="3" t="s">
        <v>294</v>
      </c>
      <c r="F2254" s="2">
        <v>20</v>
      </c>
      <c r="G2254" s="2" t="s">
        <v>262</v>
      </c>
      <c r="H2254" s="2">
        <f>IF(AND(B2254&gt;=GI_Report!$C$4,B2254&lt;=GI_Report!$E$4),1,0)</f>
        <v>0</v>
      </c>
      <c r="I2254" s="2">
        <f>IF(GI_Report!$C$6="All",1,IF(C2254=GI_Report!$C$6,1,0))</f>
        <v>1</v>
      </c>
      <c r="J2254" s="2">
        <f>IF(GI_Report!$F$6="All",1,IF(E2254=GI_Report!$F$6,1,0))</f>
        <v>1</v>
      </c>
      <c r="K2254" s="2" t="str">
        <f>IF(AND(H2254=1,I2254=1,J2254=1),COUNTIFS($H$2:H2254,1,$I$2:I2254,1,$J$2:J2254,1),"")</f>
        <v/>
      </c>
    </row>
    <row r="2255" spans="1:11" ht="14.5" x14ac:dyDescent="0.35">
      <c r="A2255" s="2" t="s">
        <v>4315</v>
      </c>
      <c r="B2255" s="5">
        <v>46034</v>
      </c>
      <c r="C2255" s="2" t="s">
        <v>2262</v>
      </c>
      <c r="D2255" s="2" t="s">
        <v>391</v>
      </c>
      <c r="E2255" s="3" t="s">
        <v>392</v>
      </c>
      <c r="F2255" s="2">
        <v>20</v>
      </c>
      <c r="G2255" s="2" t="s">
        <v>121</v>
      </c>
      <c r="H2255" s="2">
        <f>IF(AND(B2255&gt;=GI_Report!$C$4,B2255&lt;=GI_Report!$E$4),1,0)</f>
        <v>0</v>
      </c>
      <c r="I2255" s="2">
        <f>IF(GI_Report!$C$6="All",1,IF(C2255=GI_Report!$C$6,1,0))</f>
        <v>1</v>
      </c>
      <c r="J2255" s="2">
        <f>IF(GI_Report!$F$6="All",1,IF(E2255=GI_Report!$F$6,1,0))</f>
        <v>1</v>
      </c>
      <c r="K2255" s="2" t="str">
        <f>IF(AND(H2255=1,I2255=1,J2255=1),COUNTIFS($H$2:H2255,1,$I$2:I2255,1,$J$2:J2255,1),"")</f>
        <v/>
      </c>
    </row>
    <row r="2256" spans="1:11" ht="14.5" x14ac:dyDescent="0.35">
      <c r="A2256" s="2" t="s">
        <v>4316</v>
      </c>
      <c r="B2256" s="5">
        <v>46183</v>
      </c>
      <c r="C2256" s="2" t="s">
        <v>2031</v>
      </c>
      <c r="D2256" s="2" t="s">
        <v>401</v>
      </c>
      <c r="E2256" s="3" t="s">
        <v>402</v>
      </c>
      <c r="F2256" s="2">
        <v>5</v>
      </c>
      <c r="G2256" s="2" t="s">
        <v>121</v>
      </c>
      <c r="H2256" s="2">
        <f>IF(AND(B2256&gt;=GI_Report!$C$4,B2256&lt;=GI_Report!$E$4),1,0)</f>
        <v>0</v>
      </c>
      <c r="I2256" s="2">
        <f>IF(GI_Report!$C$6="All",1,IF(C2256=GI_Report!$C$6,1,0))</f>
        <v>1</v>
      </c>
      <c r="J2256" s="2">
        <f>IF(GI_Report!$F$6="All",1,IF(E2256=GI_Report!$F$6,1,0))</f>
        <v>1</v>
      </c>
      <c r="K2256" s="2" t="str">
        <f>IF(AND(H2256=1,I2256=1,J2256=1),COUNTIFS($H$2:H2256,1,$I$2:I2256,1,$J$2:J2256,1),"")</f>
        <v/>
      </c>
    </row>
    <row r="2257" spans="1:11" ht="14.5" x14ac:dyDescent="0.35">
      <c r="A2257" s="2" t="s">
        <v>4317</v>
      </c>
      <c r="B2257" s="5">
        <v>46177</v>
      </c>
      <c r="C2257" s="2" t="s">
        <v>2062</v>
      </c>
      <c r="D2257" s="2" t="s">
        <v>437</v>
      </c>
      <c r="E2257" s="3" t="s">
        <v>438</v>
      </c>
      <c r="F2257" s="2">
        <v>20</v>
      </c>
      <c r="G2257" s="2" t="s">
        <v>121</v>
      </c>
      <c r="H2257" s="2">
        <f>IF(AND(B2257&gt;=GI_Report!$C$4,B2257&lt;=GI_Report!$E$4),1,0)</f>
        <v>0</v>
      </c>
      <c r="I2257" s="2">
        <f>IF(GI_Report!$C$6="All",1,IF(C2257=GI_Report!$C$6,1,0))</f>
        <v>1</v>
      </c>
      <c r="J2257" s="2">
        <f>IF(GI_Report!$F$6="All",1,IF(E2257=GI_Report!$F$6,1,0))</f>
        <v>1</v>
      </c>
      <c r="K2257" s="2" t="str">
        <f>IF(AND(H2257=1,I2257=1,J2257=1),COUNTIFS($H$2:H2257,1,$I$2:I2257,1,$J$2:J2257,1),"")</f>
        <v/>
      </c>
    </row>
    <row r="2258" spans="1:11" ht="14.5" x14ac:dyDescent="0.35">
      <c r="A2258" s="2" t="s">
        <v>4318</v>
      </c>
      <c r="B2258" s="5">
        <v>46157</v>
      </c>
      <c r="C2258" s="2" t="s">
        <v>2115</v>
      </c>
      <c r="D2258" s="2" t="s">
        <v>100</v>
      </c>
      <c r="E2258" s="3" t="s">
        <v>101</v>
      </c>
      <c r="F2258" s="2">
        <v>12</v>
      </c>
      <c r="G2258" s="2" t="s">
        <v>15</v>
      </c>
      <c r="H2258" s="2">
        <f>IF(AND(B2258&gt;=GI_Report!$C$4,B2258&lt;=GI_Report!$E$4),1,0)</f>
        <v>0</v>
      </c>
      <c r="I2258" s="2">
        <f>IF(GI_Report!$C$6="All",1,IF(C2258=GI_Report!$C$6,1,0))</f>
        <v>1</v>
      </c>
      <c r="J2258" s="2">
        <f>IF(GI_Report!$F$6="All",1,IF(E2258=GI_Report!$F$6,1,0))</f>
        <v>1</v>
      </c>
      <c r="K2258" s="2" t="str">
        <f>IF(AND(H2258=1,I2258=1,J2258=1),COUNTIFS($H$2:H2258,1,$I$2:I2258,1,$J$2:J2258,1),"")</f>
        <v/>
      </c>
    </row>
    <row r="2259" spans="1:11" ht="14.5" x14ac:dyDescent="0.35">
      <c r="A2259" s="2" t="s">
        <v>4319</v>
      </c>
      <c r="B2259" s="5">
        <v>46158</v>
      </c>
      <c r="C2259" s="2" t="s">
        <v>2099</v>
      </c>
      <c r="D2259" s="2" t="s">
        <v>36</v>
      </c>
      <c r="E2259" s="3" t="s">
        <v>37</v>
      </c>
      <c r="F2259" s="2">
        <v>20</v>
      </c>
      <c r="G2259" s="2" t="s">
        <v>15</v>
      </c>
      <c r="H2259" s="2">
        <f>IF(AND(B2259&gt;=GI_Report!$C$4,B2259&lt;=GI_Report!$E$4),1,0)</f>
        <v>0</v>
      </c>
      <c r="I2259" s="2">
        <f>IF(GI_Report!$C$6="All",1,IF(C2259=GI_Report!$C$6,1,0))</f>
        <v>1</v>
      </c>
      <c r="J2259" s="2">
        <f>IF(GI_Report!$F$6="All",1,IF(E2259=GI_Report!$F$6,1,0))</f>
        <v>1</v>
      </c>
      <c r="K2259" s="2" t="str">
        <f>IF(AND(H2259=1,I2259=1,J2259=1),COUNTIFS($H$2:H2259,1,$I$2:I2259,1,$J$2:J2259,1),"")</f>
        <v/>
      </c>
    </row>
    <row r="2260" spans="1:11" ht="14.5" x14ac:dyDescent="0.35">
      <c r="A2260" s="2" t="s">
        <v>4320</v>
      </c>
      <c r="B2260" s="5">
        <v>46084</v>
      </c>
      <c r="C2260" s="2" t="s">
        <v>2062</v>
      </c>
      <c r="D2260" s="2" t="s">
        <v>389</v>
      </c>
      <c r="E2260" s="3" t="s">
        <v>390</v>
      </c>
      <c r="F2260" s="2">
        <v>20</v>
      </c>
      <c r="G2260" s="2" t="s">
        <v>121</v>
      </c>
      <c r="H2260" s="2">
        <f>IF(AND(B2260&gt;=GI_Report!$C$4,B2260&lt;=GI_Report!$E$4),1,0)</f>
        <v>0</v>
      </c>
      <c r="I2260" s="2">
        <f>IF(GI_Report!$C$6="All",1,IF(C2260=GI_Report!$C$6,1,0))</f>
        <v>1</v>
      </c>
      <c r="J2260" s="2">
        <f>IF(GI_Report!$F$6="All",1,IF(E2260=GI_Report!$F$6,1,0))</f>
        <v>1</v>
      </c>
      <c r="K2260" s="2" t="str">
        <f>IF(AND(H2260=1,I2260=1,J2260=1),COUNTIFS($H$2:H2260,1,$I$2:I2260,1,$J$2:J2260,1),"")</f>
        <v/>
      </c>
    </row>
    <row r="2261" spans="1:11" ht="14.5" x14ac:dyDescent="0.35">
      <c r="A2261" s="2" t="s">
        <v>4321</v>
      </c>
      <c r="B2261" s="5">
        <v>46030</v>
      </c>
      <c r="C2261" s="2" t="s">
        <v>2067</v>
      </c>
      <c r="D2261" s="2" t="s">
        <v>387</v>
      </c>
      <c r="E2261" s="3" t="s">
        <v>388</v>
      </c>
      <c r="F2261" s="2">
        <v>12</v>
      </c>
      <c r="G2261" s="2" t="s">
        <v>121</v>
      </c>
      <c r="H2261" s="2">
        <f>IF(AND(B2261&gt;=GI_Report!$C$4,B2261&lt;=GI_Report!$E$4),1,0)</f>
        <v>0</v>
      </c>
      <c r="I2261" s="2">
        <f>IF(GI_Report!$C$6="All",1,IF(C2261=GI_Report!$C$6,1,0))</f>
        <v>1</v>
      </c>
      <c r="J2261" s="2">
        <f>IF(GI_Report!$F$6="All",1,IF(E2261=GI_Report!$F$6,1,0))</f>
        <v>1</v>
      </c>
      <c r="K2261" s="2" t="str">
        <f>IF(AND(H2261=1,I2261=1,J2261=1),COUNTIFS($H$2:H2261,1,$I$2:I2261,1,$J$2:J2261,1),"")</f>
        <v/>
      </c>
    </row>
    <row r="2262" spans="1:11" ht="14.5" x14ac:dyDescent="0.35">
      <c r="A2262" s="2" t="s">
        <v>4322</v>
      </c>
      <c r="B2262" s="5">
        <v>46187</v>
      </c>
      <c r="C2262" s="2" t="s">
        <v>2031</v>
      </c>
      <c r="D2262" s="2" t="s">
        <v>106</v>
      </c>
      <c r="E2262" s="3" t="s">
        <v>107</v>
      </c>
      <c r="F2262" s="2">
        <v>20</v>
      </c>
      <c r="G2262" s="2" t="s">
        <v>15</v>
      </c>
      <c r="H2262" s="2">
        <f>IF(AND(B2262&gt;=GI_Report!$C$4,B2262&lt;=GI_Report!$E$4),1,0)</f>
        <v>0</v>
      </c>
      <c r="I2262" s="2">
        <f>IF(GI_Report!$C$6="All",1,IF(C2262=GI_Report!$C$6,1,0))</f>
        <v>1</v>
      </c>
      <c r="J2262" s="2">
        <f>IF(GI_Report!$F$6="All",1,IF(E2262=GI_Report!$F$6,1,0))</f>
        <v>1</v>
      </c>
      <c r="K2262" s="2" t="str">
        <f>IF(AND(H2262=1,I2262=1,J2262=1),COUNTIFS($H$2:H2262,1,$I$2:I2262,1,$J$2:J2262,1),"")</f>
        <v/>
      </c>
    </row>
    <row r="2263" spans="1:11" ht="14.5" x14ac:dyDescent="0.35">
      <c r="A2263" s="2" t="s">
        <v>4323</v>
      </c>
      <c r="B2263" s="5">
        <v>46032</v>
      </c>
      <c r="C2263" s="2" t="s">
        <v>2094</v>
      </c>
      <c r="D2263" s="2" t="s">
        <v>186</v>
      </c>
      <c r="E2263" s="3" t="s">
        <v>187</v>
      </c>
      <c r="F2263" s="2">
        <v>36</v>
      </c>
      <c r="G2263" s="2" t="s">
        <v>121</v>
      </c>
      <c r="H2263" s="2">
        <f>IF(AND(B2263&gt;=GI_Report!$C$4,B2263&lt;=GI_Report!$E$4),1,0)</f>
        <v>0</v>
      </c>
      <c r="I2263" s="2">
        <f>IF(GI_Report!$C$6="All",1,IF(C2263=GI_Report!$C$6,1,0))</f>
        <v>1</v>
      </c>
      <c r="J2263" s="2">
        <f>IF(GI_Report!$F$6="All",1,IF(E2263=GI_Report!$F$6,1,0))</f>
        <v>1</v>
      </c>
      <c r="K2263" s="2" t="str">
        <f>IF(AND(H2263=1,I2263=1,J2263=1),COUNTIFS($H$2:H2263,1,$I$2:I2263,1,$J$2:J2263,1),"")</f>
        <v/>
      </c>
    </row>
    <row r="2264" spans="1:11" ht="14.5" x14ac:dyDescent="0.35">
      <c r="A2264" s="2" t="s">
        <v>4324</v>
      </c>
      <c r="B2264" s="5">
        <v>46076</v>
      </c>
      <c r="C2264" s="2" t="s">
        <v>1987</v>
      </c>
      <c r="D2264" s="2" t="s">
        <v>252</v>
      </c>
      <c r="E2264" s="3" t="s">
        <v>253</v>
      </c>
      <c r="F2264" s="2">
        <v>24</v>
      </c>
      <c r="G2264" s="2" t="s">
        <v>121</v>
      </c>
      <c r="H2264" s="2">
        <f>IF(AND(B2264&gt;=GI_Report!$C$4,B2264&lt;=GI_Report!$E$4),1,0)</f>
        <v>1</v>
      </c>
      <c r="I2264" s="2">
        <f>IF(GI_Report!$C$6="All",1,IF(C2264=GI_Report!$C$6,1,0))</f>
        <v>1</v>
      </c>
      <c r="J2264" s="2">
        <f>IF(GI_Report!$F$6="All",1,IF(E2264=GI_Report!$F$6,1,0))</f>
        <v>1</v>
      </c>
      <c r="K2264" s="2">
        <f>IF(AND(H2264=1,I2264=1,J2264=1),COUNTIFS($H$2:H2264,1,$I$2:I2264,1,$J$2:J2264,1),"")</f>
        <v>357</v>
      </c>
    </row>
    <row r="2265" spans="1:11" ht="14.5" x14ac:dyDescent="0.35">
      <c r="A2265" s="2" t="s">
        <v>4325</v>
      </c>
      <c r="B2265" s="5">
        <v>46140</v>
      </c>
      <c r="C2265" s="2" t="s">
        <v>2000</v>
      </c>
      <c r="D2265" s="2" t="s">
        <v>143</v>
      </c>
      <c r="E2265" s="3" t="s">
        <v>144</v>
      </c>
      <c r="F2265" s="2">
        <v>60</v>
      </c>
      <c r="G2265" s="2" t="s">
        <v>121</v>
      </c>
      <c r="H2265" s="2">
        <f>IF(AND(B2265&gt;=GI_Report!$C$4,B2265&lt;=GI_Report!$E$4),1,0)</f>
        <v>0</v>
      </c>
      <c r="I2265" s="2">
        <f>IF(GI_Report!$C$6="All",1,IF(C2265=GI_Report!$C$6,1,0))</f>
        <v>1</v>
      </c>
      <c r="J2265" s="2">
        <f>IF(GI_Report!$F$6="All",1,IF(E2265=GI_Report!$F$6,1,0))</f>
        <v>1</v>
      </c>
      <c r="K2265" s="2" t="str">
        <f>IF(AND(H2265=1,I2265=1,J2265=1),COUNTIFS($H$2:H2265,1,$I$2:I2265,1,$J$2:J2265,1),"")</f>
        <v/>
      </c>
    </row>
    <row r="2266" spans="1:11" ht="14.5" x14ac:dyDescent="0.35">
      <c r="A2266" s="2" t="s">
        <v>4326</v>
      </c>
      <c r="B2266" s="5">
        <v>46164</v>
      </c>
      <c r="C2266" s="2" t="s">
        <v>2091</v>
      </c>
      <c r="D2266" s="2" t="s">
        <v>375</v>
      </c>
      <c r="E2266" s="3" t="s">
        <v>376</v>
      </c>
      <c r="F2266" s="2">
        <v>30</v>
      </c>
      <c r="G2266" s="2" t="s">
        <v>121</v>
      </c>
      <c r="H2266" s="2">
        <f>IF(AND(B2266&gt;=GI_Report!$C$4,B2266&lt;=GI_Report!$E$4),1,0)</f>
        <v>0</v>
      </c>
      <c r="I2266" s="2">
        <f>IF(GI_Report!$C$6="All",1,IF(C2266=GI_Report!$C$6,1,0))</f>
        <v>1</v>
      </c>
      <c r="J2266" s="2">
        <f>IF(GI_Report!$F$6="All",1,IF(E2266=GI_Report!$F$6,1,0))</f>
        <v>1</v>
      </c>
      <c r="K2266" s="2" t="str">
        <f>IF(AND(H2266=1,I2266=1,J2266=1),COUNTIFS($H$2:H2266,1,$I$2:I2266,1,$J$2:J2266,1),"")</f>
        <v/>
      </c>
    </row>
    <row r="2267" spans="1:11" ht="14.5" x14ac:dyDescent="0.35">
      <c r="A2267" s="2" t="s">
        <v>4327</v>
      </c>
      <c r="B2267" s="5">
        <v>46063</v>
      </c>
      <c r="C2267" s="2" t="s">
        <v>2305</v>
      </c>
      <c r="D2267" s="2" t="s">
        <v>343</v>
      </c>
      <c r="E2267" s="3" t="s">
        <v>344</v>
      </c>
      <c r="F2267" s="2">
        <v>48</v>
      </c>
      <c r="G2267" s="2" t="s">
        <v>15</v>
      </c>
      <c r="H2267" s="2">
        <f>IF(AND(B2267&gt;=GI_Report!$C$4,B2267&lt;=GI_Report!$E$4),1,0)</f>
        <v>1</v>
      </c>
      <c r="I2267" s="2">
        <f>IF(GI_Report!$C$6="All",1,IF(C2267=GI_Report!$C$6,1,0))</f>
        <v>1</v>
      </c>
      <c r="J2267" s="2">
        <f>IF(GI_Report!$F$6="All",1,IF(E2267=GI_Report!$F$6,1,0))</f>
        <v>1</v>
      </c>
      <c r="K2267" s="2">
        <f>IF(AND(H2267=1,I2267=1,J2267=1),COUNTIFS($H$2:H2267,1,$I$2:I2267,1,$J$2:J2267,1),"")</f>
        <v>358</v>
      </c>
    </row>
    <row r="2268" spans="1:11" ht="14.5" x14ac:dyDescent="0.35">
      <c r="A2268" s="2" t="s">
        <v>4328</v>
      </c>
      <c r="B2268" s="5">
        <v>46047</v>
      </c>
      <c r="C2268" s="2" t="s">
        <v>2002</v>
      </c>
      <c r="D2268" s="2" t="s">
        <v>258</v>
      </c>
      <c r="E2268" s="3" t="s">
        <v>259</v>
      </c>
      <c r="F2268" s="2">
        <v>48</v>
      </c>
      <c r="G2268" s="2" t="s">
        <v>262</v>
      </c>
      <c r="H2268" s="2">
        <f>IF(AND(B2268&gt;=GI_Report!$C$4,B2268&lt;=GI_Report!$E$4),1,0)</f>
        <v>0</v>
      </c>
      <c r="I2268" s="2">
        <f>IF(GI_Report!$C$6="All",1,IF(C2268=GI_Report!$C$6,1,0))</f>
        <v>1</v>
      </c>
      <c r="J2268" s="2">
        <f>IF(GI_Report!$F$6="All",1,IF(E2268=GI_Report!$F$6,1,0))</f>
        <v>1</v>
      </c>
      <c r="K2268" s="2" t="str">
        <f>IF(AND(H2268=1,I2268=1,J2268=1),COUNTIFS($H$2:H2268,1,$I$2:I2268,1,$J$2:J2268,1),"")</f>
        <v/>
      </c>
    </row>
    <row r="2269" spans="1:11" ht="14.5" x14ac:dyDescent="0.35">
      <c r="A2269" s="2" t="s">
        <v>4329</v>
      </c>
      <c r="B2269" s="5">
        <v>46028</v>
      </c>
      <c r="C2269" s="2" t="s">
        <v>2097</v>
      </c>
      <c r="D2269" s="2" t="s">
        <v>347</v>
      </c>
      <c r="E2269" s="3" t="s">
        <v>348</v>
      </c>
      <c r="F2269" s="2">
        <v>12</v>
      </c>
      <c r="G2269" s="2" t="s">
        <v>15</v>
      </c>
      <c r="H2269" s="2">
        <f>IF(AND(B2269&gt;=GI_Report!$C$4,B2269&lt;=GI_Report!$E$4),1,0)</f>
        <v>0</v>
      </c>
      <c r="I2269" s="2">
        <f>IF(GI_Report!$C$6="All",1,IF(C2269=GI_Report!$C$6,1,0))</f>
        <v>1</v>
      </c>
      <c r="J2269" s="2">
        <f>IF(GI_Report!$F$6="All",1,IF(E2269=GI_Report!$F$6,1,0))</f>
        <v>1</v>
      </c>
      <c r="K2269" s="2" t="str">
        <f>IF(AND(H2269=1,I2269=1,J2269=1),COUNTIFS($H$2:H2269,1,$I$2:I2269,1,$J$2:J2269,1),"")</f>
        <v/>
      </c>
    </row>
    <row r="2270" spans="1:11" ht="14.5" x14ac:dyDescent="0.35">
      <c r="A2270" s="2" t="s">
        <v>4330</v>
      </c>
      <c r="B2270" s="5">
        <v>46102</v>
      </c>
      <c r="C2270" s="2" t="s">
        <v>2053</v>
      </c>
      <c r="D2270" s="2" t="s">
        <v>245</v>
      </c>
      <c r="E2270" s="3" t="s">
        <v>246</v>
      </c>
      <c r="F2270" s="2">
        <v>60</v>
      </c>
      <c r="G2270" s="2" t="s">
        <v>121</v>
      </c>
      <c r="H2270" s="2">
        <f>IF(AND(B2270&gt;=GI_Report!$C$4,B2270&lt;=GI_Report!$E$4),1,0)</f>
        <v>0</v>
      </c>
      <c r="I2270" s="2">
        <f>IF(GI_Report!$C$6="All",1,IF(C2270=GI_Report!$C$6,1,0))</f>
        <v>1</v>
      </c>
      <c r="J2270" s="2">
        <f>IF(GI_Report!$F$6="All",1,IF(E2270=GI_Report!$F$6,1,0))</f>
        <v>1</v>
      </c>
      <c r="K2270" s="2" t="str">
        <f>IF(AND(H2270=1,I2270=1,J2270=1),COUNTIFS($H$2:H2270,1,$I$2:I2270,1,$J$2:J2270,1),"")</f>
        <v/>
      </c>
    </row>
    <row r="2271" spans="1:11" ht="14.5" x14ac:dyDescent="0.35">
      <c r="A2271" s="2" t="s">
        <v>4331</v>
      </c>
      <c r="B2271" s="5">
        <v>46053</v>
      </c>
      <c r="C2271" s="2" t="s">
        <v>2029</v>
      </c>
      <c r="D2271" s="2" t="s">
        <v>188</v>
      </c>
      <c r="E2271" s="3" t="s">
        <v>189</v>
      </c>
      <c r="F2271" s="2">
        <v>5</v>
      </c>
      <c r="G2271" s="2" t="s">
        <v>121</v>
      </c>
      <c r="H2271" s="2">
        <f>IF(AND(B2271&gt;=GI_Report!$C$4,B2271&lt;=GI_Report!$E$4),1,0)</f>
        <v>0</v>
      </c>
      <c r="I2271" s="2">
        <f>IF(GI_Report!$C$6="All",1,IF(C2271=GI_Report!$C$6,1,0))</f>
        <v>1</v>
      </c>
      <c r="J2271" s="2">
        <f>IF(GI_Report!$F$6="All",1,IF(E2271=GI_Report!$F$6,1,0))</f>
        <v>1</v>
      </c>
      <c r="K2271" s="2" t="str">
        <f>IF(AND(H2271=1,I2271=1,J2271=1),COUNTIFS($H$2:H2271,1,$I$2:I2271,1,$J$2:J2271,1),"")</f>
        <v/>
      </c>
    </row>
    <row r="2272" spans="1:11" ht="14.5" x14ac:dyDescent="0.35">
      <c r="A2272" s="2" t="s">
        <v>4332</v>
      </c>
      <c r="B2272" s="5">
        <v>46044</v>
      </c>
      <c r="C2272" s="2" t="s">
        <v>2141</v>
      </c>
      <c r="D2272" s="2" t="s">
        <v>258</v>
      </c>
      <c r="E2272" s="3" t="s">
        <v>259</v>
      </c>
      <c r="F2272" s="2">
        <v>20</v>
      </c>
      <c r="G2272" s="2" t="s">
        <v>262</v>
      </c>
      <c r="H2272" s="2">
        <f>IF(AND(B2272&gt;=GI_Report!$C$4,B2272&lt;=GI_Report!$E$4),1,0)</f>
        <v>0</v>
      </c>
      <c r="I2272" s="2">
        <f>IF(GI_Report!$C$6="All",1,IF(C2272=GI_Report!$C$6,1,0))</f>
        <v>1</v>
      </c>
      <c r="J2272" s="2">
        <f>IF(GI_Report!$F$6="All",1,IF(E2272=GI_Report!$F$6,1,0))</f>
        <v>1</v>
      </c>
      <c r="K2272" s="2" t="str">
        <f>IF(AND(H2272=1,I2272=1,J2272=1),COUNTIFS($H$2:H2272,1,$I$2:I2272,1,$J$2:J2272,1),"")</f>
        <v/>
      </c>
    </row>
    <row r="2273" spans="1:11" ht="14.5" x14ac:dyDescent="0.35">
      <c r="A2273" s="2" t="s">
        <v>4333</v>
      </c>
      <c r="B2273" s="5">
        <v>46090</v>
      </c>
      <c r="C2273" s="2" t="s">
        <v>1998</v>
      </c>
      <c r="D2273" s="2" t="s">
        <v>324</v>
      </c>
      <c r="E2273" s="3" t="s">
        <v>325</v>
      </c>
      <c r="F2273" s="2">
        <v>24</v>
      </c>
      <c r="G2273" s="2" t="s">
        <v>15</v>
      </c>
      <c r="H2273" s="2">
        <f>IF(AND(B2273&gt;=GI_Report!$C$4,B2273&lt;=GI_Report!$E$4),1,0)</f>
        <v>0</v>
      </c>
      <c r="I2273" s="2">
        <f>IF(GI_Report!$C$6="All",1,IF(C2273=GI_Report!$C$6,1,0))</f>
        <v>1</v>
      </c>
      <c r="J2273" s="2">
        <f>IF(GI_Report!$F$6="All",1,IF(E2273=GI_Report!$F$6,1,0))</f>
        <v>1</v>
      </c>
      <c r="K2273" s="2" t="str">
        <f>IF(AND(H2273=1,I2273=1,J2273=1),COUNTIFS($H$2:H2273,1,$I$2:I2273,1,$J$2:J2273,1),"")</f>
        <v/>
      </c>
    </row>
    <row r="2274" spans="1:11" ht="14.5" x14ac:dyDescent="0.35">
      <c r="A2274" s="2" t="s">
        <v>4334</v>
      </c>
      <c r="B2274" s="5">
        <v>46085</v>
      </c>
      <c r="C2274" s="2" t="s">
        <v>2146</v>
      </c>
      <c r="D2274" s="2" t="s">
        <v>54</v>
      </c>
      <c r="E2274" s="3" t="s">
        <v>55</v>
      </c>
      <c r="F2274" s="2">
        <v>60</v>
      </c>
      <c r="G2274" s="2" t="s">
        <v>15</v>
      </c>
      <c r="H2274" s="2">
        <f>IF(AND(B2274&gt;=GI_Report!$C$4,B2274&lt;=GI_Report!$E$4),1,0)</f>
        <v>0</v>
      </c>
      <c r="I2274" s="2">
        <f>IF(GI_Report!$C$6="All",1,IF(C2274=GI_Report!$C$6,1,0))</f>
        <v>1</v>
      </c>
      <c r="J2274" s="2">
        <f>IF(GI_Report!$F$6="All",1,IF(E2274=GI_Report!$F$6,1,0))</f>
        <v>1</v>
      </c>
      <c r="K2274" s="2" t="str">
        <f>IF(AND(H2274=1,I2274=1,J2274=1),COUNTIFS($H$2:H2274,1,$I$2:I2274,1,$J$2:J2274,1),"")</f>
        <v/>
      </c>
    </row>
    <row r="2275" spans="1:11" ht="14.5" x14ac:dyDescent="0.35">
      <c r="A2275" s="2" t="s">
        <v>4335</v>
      </c>
      <c r="B2275" s="5">
        <v>46083</v>
      </c>
      <c r="C2275" s="2" t="s">
        <v>2010</v>
      </c>
      <c r="D2275" s="2" t="s">
        <v>39</v>
      </c>
      <c r="E2275" s="3" t="s">
        <v>40</v>
      </c>
      <c r="F2275" s="2">
        <v>5</v>
      </c>
      <c r="G2275" s="2" t="s">
        <v>15</v>
      </c>
      <c r="H2275" s="2">
        <f>IF(AND(B2275&gt;=GI_Report!$C$4,B2275&lt;=GI_Report!$E$4),1,0)</f>
        <v>0</v>
      </c>
      <c r="I2275" s="2">
        <f>IF(GI_Report!$C$6="All",1,IF(C2275=GI_Report!$C$6,1,0))</f>
        <v>1</v>
      </c>
      <c r="J2275" s="2">
        <f>IF(GI_Report!$F$6="All",1,IF(E2275=GI_Report!$F$6,1,0))</f>
        <v>1</v>
      </c>
      <c r="K2275" s="2" t="str">
        <f>IF(AND(H2275=1,I2275=1,J2275=1),COUNTIFS($H$2:H2275,1,$I$2:I2275,1,$J$2:J2275,1),"")</f>
        <v/>
      </c>
    </row>
    <row r="2276" spans="1:11" ht="14.5" x14ac:dyDescent="0.35">
      <c r="A2276" s="2" t="s">
        <v>4336</v>
      </c>
      <c r="B2276" s="5">
        <v>46137</v>
      </c>
      <c r="C2276" s="2" t="s">
        <v>1987</v>
      </c>
      <c r="D2276" s="2" t="s">
        <v>288</v>
      </c>
      <c r="E2276" s="3" t="s">
        <v>289</v>
      </c>
      <c r="F2276" s="2">
        <v>48</v>
      </c>
      <c r="G2276" s="2" t="s">
        <v>262</v>
      </c>
      <c r="H2276" s="2">
        <f>IF(AND(B2276&gt;=GI_Report!$C$4,B2276&lt;=GI_Report!$E$4),1,0)</f>
        <v>0</v>
      </c>
      <c r="I2276" s="2">
        <f>IF(GI_Report!$C$6="All",1,IF(C2276=GI_Report!$C$6,1,0))</f>
        <v>1</v>
      </c>
      <c r="J2276" s="2">
        <f>IF(GI_Report!$F$6="All",1,IF(E2276=GI_Report!$F$6,1,0))</f>
        <v>1</v>
      </c>
      <c r="K2276" s="2" t="str">
        <f>IF(AND(H2276=1,I2276=1,J2276=1),COUNTIFS($H$2:H2276,1,$I$2:I2276,1,$J$2:J2276,1),"")</f>
        <v/>
      </c>
    </row>
    <row r="2277" spans="1:11" ht="14.5" x14ac:dyDescent="0.35">
      <c r="A2277" s="2" t="s">
        <v>4337</v>
      </c>
      <c r="B2277" s="5">
        <v>46187</v>
      </c>
      <c r="C2277" s="2" t="s">
        <v>2168</v>
      </c>
      <c r="D2277" s="2" t="s">
        <v>151</v>
      </c>
      <c r="E2277" s="3" t="s">
        <v>152</v>
      </c>
      <c r="F2277" s="2">
        <v>24</v>
      </c>
      <c r="G2277" s="2" t="s">
        <v>121</v>
      </c>
      <c r="H2277" s="2">
        <f>IF(AND(B2277&gt;=GI_Report!$C$4,B2277&lt;=GI_Report!$E$4),1,0)</f>
        <v>0</v>
      </c>
      <c r="I2277" s="2">
        <f>IF(GI_Report!$C$6="All",1,IF(C2277=GI_Report!$C$6,1,0))</f>
        <v>1</v>
      </c>
      <c r="J2277" s="2">
        <f>IF(GI_Report!$F$6="All",1,IF(E2277=GI_Report!$F$6,1,0))</f>
        <v>1</v>
      </c>
      <c r="K2277" s="2" t="str">
        <f>IF(AND(H2277=1,I2277=1,J2277=1),COUNTIFS($H$2:H2277,1,$I$2:I2277,1,$J$2:J2277,1),"")</f>
        <v/>
      </c>
    </row>
    <row r="2278" spans="1:11" ht="14.5" x14ac:dyDescent="0.35">
      <c r="A2278" s="2" t="s">
        <v>4338</v>
      </c>
      <c r="B2278" s="5">
        <v>46175</v>
      </c>
      <c r="C2278" s="2" t="s">
        <v>2171</v>
      </c>
      <c r="D2278" s="2" t="s">
        <v>230</v>
      </c>
      <c r="E2278" s="3" t="s">
        <v>231</v>
      </c>
      <c r="F2278" s="2">
        <v>30</v>
      </c>
      <c r="G2278" s="2" t="s">
        <v>121</v>
      </c>
      <c r="H2278" s="2">
        <f>IF(AND(B2278&gt;=GI_Report!$C$4,B2278&lt;=GI_Report!$E$4),1,0)</f>
        <v>0</v>
      </c>
      <c r="I2278" s="2">
        <f>IF(GI_Report!$C$6="All",1,IF(C2278=GI_Report!$C$6,1,0))</f>
        <v>1</v>
      </c>
      <c r="J2278" s="2">
        <f>IF(GI_Report!$F$6="All",1,IF(E2278=GI_Report!$F$6,1,0))</f>
        <v>1</v>
      </c>
      <c r="K2278" s="2" t="str">
        <f>IF(AND(H2278=1,I2278=1,J2278=1),COUNTIFS($H$2:H2278,1,$I$2:I2278,1,$J$2:J2278,1),"")</f>
        <v/>
      </c>
    </row>
    <row r="2279" spans="1:11" ht="14.5" x14ac:dyDescent="0.35">
      <c r="A2279" s="2" t="s">
        <v>4339</v>
      </c>
      <c r="B2279" s="5">
        <v>46128</v>
      </c>
      <c r="C2279" s="2" t="s">
        <v>2000</v>
      </c>
      <c r="D2279" s="2" t="s">
        <v>28</v>
      </c>
      <c r="E2279" s="3" t="s">
        <v>29</v>
      </c>
      <c r="F2279" s="2">
        <v>20</v>
      </c>
      <c r="G2279" s="2" t="s">
        <v>15</v>
      </c>
      <c r="H2279" s="2">
        <f>IF(AND(B2279&gt;=GI_Report!$C$4,B2279&lt;=GI_Report!$E$4),1,0)</f>
        <v>0</v>
      </c>
      <c r="I2279" s="2">
        <f>IF(GI_Report!$C$6="All",1,IF(C2279=GI_Report!$C$6,1,0))</f>
        <v>1</v>
      </c>
      <c r="J2279" s="2">
        <f>IF(GI_Report!$F$6="All",1,IF(E2279=GI_Report!$F$6,1,0))</f>
        <v>1</v>
      </c>
      <c r="K2279" s="2" t="str">
        <f>IF(AND(H2279=1,I2279=1,J2279=1),COUNTIFS($H$2:H2279,1,$I$2:I2279,1,$J$2:J2279,1),"")</f>
        <v/>
      </c>
    </row>
    <row r="2280" spans="1:11" ht="14.5" x14ac:dyDescent="0.35">
      <c r="A2280" s="2" t="s">
        <v>4340</v>
      </c>
      <c r="B2280" s="5">
        <v>46054</v>
      </c>
      <c r="C2280" s="2" t="s">
        <v>2043</v>
      </c>
      <c r="D2280" s="2" t="s">
        <v>339</v>
      </c>
      <c r="E2280" s="3" t="s">
        <v>340</v>
      </c>
      <c r="F2280" s="2">
        <v>60</v>
      </c>
      <c r="G2280" s="2" t="s">
        <v>15</v>
      </c>
      <c r="H2280" s="2">
        <f>IF(AND(B2280&gt;=GI_Report!$C$4,B2280&lt;=GI_Report!$E$4),1,0)</f>
        <v>1</v>
      </c>
      <c r="I2280" s="2">
        <f>IF(GI_Report!$C$6="All",1,IF(C2280=GI_Report!$C$6,1,0))</f>
        <v>1</v>
      </c>
      <c r="J2280" s="2">
        <f>IF(GI_Report!$F$6="All",1,IF(E2280=GI_Report!$F$6,1,0))</f>
        <v>1</v>
      </c>
      <c r="K2280" s="2">
        <f>IF(AND(H2280=1,I2280=1,J2280=1),COUNTIFS($H$2:H2280,1,$I$2:I2280,1,$J$2:J2280,1),"")</f>
        <v>359</v>
      </c>
    </row>
    <row r="2281" spans="1:11" ht="14.5" x14ac:dyDescent="0.35">
      <c r="A2281" s="2" t="s">
        <v>4341</v>
      </c>
      <c r="B2281" s="5">
        <v>46091</v>
      </c>
      <c r="C2281" s="2" t="s">
        <v>2308</v>
      </c>
      <c r="D2281" s="2" t="s">
        <v>243</v>
      </c>
      <c r="E2281" s="3" t="s">
        <v>244</v>
      </c>
      <c r="F2281" s="2">
        <v>36</v>
      </c>
      <c r="G2281" s="2" t="s">
        <v>121</v>
      </c>
      <c r="H2281" s="2">
        <f>IF(AND(B2281&gt;=GI_Report!$C$4,B2281&lt;=GI_Report!$E$4),1,0)</f>
        <v>0</v>
      </c>
      <c r="I2281" s="2">
        <f>IF(GI_Report!$C$6="All",1,IF(C2281=GI_Report!$C$6,1,0))</f>
        <v>1</v>
      </c>
      <c r="J2281" s="2">
        <f>IF(GI_Report!$F$6="All",1,IF(E2281=GI_Report!$F$6,1,0))</f>
        <v>1</v>
      </c>
      <c r="K2281" s="2" t="str">
        <f>IF(AND(H2281=1,I2281=1,J2281=1),COUNTIFS($H$2:H2281,1,$I$2:I2281,1,$J$2:J2281,1),"")</f>
        <v/>
      </c>
    </row>
    <row r="2282" spans="1:11" ht="14.5" x14ac:dyDescent="0.35">
      <c r="A2282" s="2" t="s">
        <v>4342</v>
      </c>
      <c r="B2282" s="5">
        <v>46183</v>
      </c>
      <c r="C2282" s="2" t="s">
        <v>2260</v>
      </c>
      <c r="D2282" s="2" t="s">
        <v>347</v>
      </c>
      <c r="E2282" s="3" t="s">
        <v>348</v>
      </c>
      <c r="F2282" s="2">
        <v>5</v>
      </c>
      <c r="G2282" s="2" t="s">
        <v>15</v>
      </c>
      <c r="H2282" s="2">
        <f>IF(AND(B2282&gt;=GI_Report!$C$4,B2282&lt;=GI_Report!$E$4),1,0)</f>
        <v>0</v>
      </c>
      <c r="I2282" s="2">
        <f>IF(GI_Report!$C$6="All",1,IF(C2282=GI_Report!$C$6,1,0))</f>
        <v>1</v>
      </c>
      <c r="J2282" s="2">
        <f>IF(GI_Report!$F$6="All",1,IF(E2282=GI_Report!$F$6,1,0))</f>
        <v>1</v>
      </c>
      <c r="K2282" s="2" t="str">
        <f>IF(AND(H2282=1,I2282=1,J2282=1),COUNTIFS($H$2:H2282,1,$I$2:I2282,1,$J$2:J2282,1),"")</f>
        <v/>
      </c>
    </row>
    <row r="2283" spans="1:11" ht="14.5" x14ac:dyDescent="0.35">
      <c r="A2283" s="2" t="s">
        <v>4343</v>
      </c>
      <c r="B2283" s="5">
        <v>46093</v>
      </c>
      <c r="C2283" s="2" t="s">
        <v>2146</v>
      </c>
      <c r="D2283" s="2" t="s">
        <v>110</v>
      </c>
      <c r="E2283" s="3" t="s">
        <v>111</v>
      </c>
      <c r="F2283" s="2">
        <v>5</v>
      </c>
      <c r="G2283" s="2" t="s">
        <v>15</v>
      </c>
      <c r="H2283" s="2">
        <f>IF(AND(B2283&gt;=GI_Report!$C$4,B2283&lt;=GI_Report!$E$4),1,0)</f>
        <v>0</v>
      </c>
      <c r="I2283" s="2">
        <f>IF(GI_Report!$C$6="All",1,IF(C2283=GI_Report!$C$6,1,0))</f>
        <v>1</v>
      </c>
      <c r="J2283" s="2">
        <f>IF(GI_Report!$F$6="All",1,IF(E2283=GI_Report!$F$6,1,0))</f>
        <v>1</v>
      </c>
      <c r="K2283" s="2" t="str">
        <f>IF(AND(H2283=1,I2283=1,J2283=1),COUNTIFS($H$2:H2283,1,$I$2:I2283,1,$J$2:J2283,1),"")</f>
        <v/>
      </c>
    </row>
    <row r="2284" spans="1:11" ht="14.5" x14ac:dyDescent="0.35">
      <c r="A2284" s="2" t="s">
        <v>4344</v>
      </c>
      <c r="B2284" s="5">
        <v>46192</v>
      </c>
      <c r="C2284" s="2" t="s">
        <v>2094</v>
      </c>
      <c r="D2284" s="2" t="s">
        <v>170</v>
      </c>
      <c r="E2284" s="3" t="s">
        <v>171</v>
      </c>
      <c r="F2284" s="2">
        <v>5</v>
      </c>
      <c r="G2284" s="2" t="s">
        <v>121</v>
      </c>
      <c r="H2284" s="2">
        <f>IF(AND(B2284&gt;=GI_Report!$C$4,B2284&lt;=GI_Report!$E$4),1,0)</f>
        <v>0</v>
      </c>
      <c r="I2284" s="2">
        <f>IF(GI_Report!$C$6="All",1,IF(C2284=GI_Report!$C$6,1,0))</f>
        <v>1</v>
      </c>
      <c r="J2284" s="2">
        <f>IF(GI_Report!$F$6="All",1,IF(E2284=GI_Report!$F$6,1,0))</f>
        <v>1</v>
      </c>
      <c r="K2284" s="2" t="str">
        <f>IF(AND(H2284=1,I2284=1,J2284=1),COUNTIFS($H$2:H2284,1,$I$2:I2284,1,$J$2:J2284,1),"")</f>
        <v/>
      </c>
    </row>
    <row r="2285" spans="1:11" ht="14.5" x14ac:dyDescent="0.35">
      <c r="A2285" s="2" t="s">
        <v>4345</v>
      </c>
      <c r="B2285" s="5">
        <v>46192</v>
      </c>
      <c r="C2285" s="2" t="s">
        <v>2115</v>
      </c>
      <c r="D2285" s="2" t="s">
        <v>200</v>
      </c>
      <c r="E2285" s="3" t="s">
        <v>201</v>
      </c>
      <c r="F2285" s="2">
        <v>60</v>
      </c>
      <c r="G2285" s="2" t="s">
        <v>121</v>
      </c>
      <c r="H2285" s="2">
        <f>IF(AND(B2285&gt;=GI_Report!$C$4,B2285&lt;=GI_Report!$E$4),1,0)</f>
        <v>0</v>
      </c>
      <c r="I2285" s="2">
        <f>IF(GI_Report!$C$6="All",1,IF(C2285=GI_Report!$C$6,1,0))</f>
        <v>1</v>
      </c>
      <c r="J2285" s="2">
        <f>IF(GI_Report!$F$6="All",1,IF(E2285=GI_Report!$F$6,1,0))</f>
        <v>1</v>
      </c>
      <c r="K2285" s="2" t="str">
        <f>IF(AND(H2285=1,I2285=1,J2285=1),COUNTIFS($H$2:H2285,1,$I$2:I2285,1,$J$2:J2285,1),"")</f>
        <v/>
      </c>
    </row>
    <row r="2286" spans="1:11" ht="14.5" x14ac:dyDescent="0.35">
      <c r="A2286" s="2" t="s">
        <v>4346</v>
      </c>
      <c r="B2286" s="5">
        <v>46062</v>
      </c>
      <c r="C2286" s="2" t="s">
        <v>2218</v>
      </c>
      <c r="D2286" s="2" t="s">
        <v>316</v>
      </c>
      <c r="E2286" s="3" t="s">
        <v>317</v>
      </c>
      <c r="F2286" s="2">
        <v>10</v>
      </c>
      <c r="G2286" s="2" t="s">
        <v>15</v>
      </c>
      <c r="H2286" s="2">
        <f>IF(AND(B2286&gt;=GI_Report!$C$4,B2286&lt;=GI_Report!$E$4),1,0)</f>
        <v>1</v>
      </c>
      <c r="I2286" s="2">
        <f>IF(GI_Report!$C$6="All",1,IF(C2286=GI_Report!$C$6,1,0))</f>
        <v>1</v>
      </c>
      <c r="J2286" s="2">
        <f>IF(GI_Report!$F$6="All",1,IF(E2286=GI_Report!$F$6,1,0))</f>
        <v>1</v>
      </c>
      <c r="K2286" s="2">
        <f>IF(AND(H2286=1,I2286=1,J2286=1),COUNTIFS($H$2:H2286,1,$I$2:I2286,1,$J$2:J2286,1),"")</f>
        <v>360</v>
      </c>
    </row>
    <row r="2287" spans="1:11" ht="14.5" x14ac:dyDescent="0.35">
      <c r="A2287" s="2" t="s">
        <v>4347</v>
      </c>
      <c r="B2287" s="5">
        <v>46099</v>
      </c>
      <c r="C2287" s="2" t="s">
        <v>2058</v>
      </c>
      <c r="D2287" s="2" t="s">
        <v>295</v>
      </c>
      <c r="E2287" s="3" t="s">
        <v>296</v>
      </c>
      <c r="F2287" s="2">
        <v>24</v>
      </c>
      <c r="G2287" s="2" t="s">
        <v>262</v>
      </c>
      <c r="H2287" s="2">
        <f>IF(AND(B2287&gt;=GI_Report!$C$4,B2287&lt;=GI_Report!$E$4),1,0)</f>
        <v>0</v>
      </c>
      <c r="I2287" s="2">
        <f>IF(GI_Report!$C$6="All",1,IF(C2287=GI_Report!$C$6,1,0))</f>
        <v>1</v>
      </c>
      <c r="J2287" s="2">
        <f>IF(GI_Report!$F$6="All",1,IF(E2287=GI_Report!$F$6,1,0))</f>
        <v>1</v>
      </c>
      <c r="K2287" s="2" t="str">
        <f>IF(AND(H2287=1,I2287=1,J2287=1),COUNTIFS($H$2:H2287,1,$I$2:I2287,1,$J$2:J2287,1),"")</f>
        <v/>
      </c>
    </row>
    <row r="2288" spans="1:11" ht="14.5" x14ac:dyDescent="0.35">
      <c r="A2288" s="2" t="s">
        <v>4348</v>
      </c>
      <c r="B2288" s="5">
        <v>46130</v>
      </c>
      <c r="C2288" s="2" t="s">
        <v>2191</v>
      </c>
      <c r="D2288" s="2" t="s">
        <v>212</v>
      </c>
      <c r="E2288" s="3" t="s">
        <v>213</v>
      </c>
      <c r="F2288" s="2">
        <v>15</v>
      </c>
      <c r="G2288" s="2" t="s">
        <v>121</v>
      </c>
      <c r="H2288" s="2">
        <f>IF(AND(B2288&gt;=GI_Report!$C$4,B2288&lt;=GI_Report!$E$4),1,0)</f>
        <v>0</v>
      </c>
      <c r="I2288" s="2">
        <f>IF(GI_Report!$C$6="All",1,IF(C2288=GI_Report!$C$6,1,0))</f>
        <v>1</v>
      </c>
      <c r="J2288" s="2">
        <f>IF(GI_Report!$F$6="All",1,IF(E2288=GI_Report!$F$6,1,0))</f>
        <v>1</v>
      </c>
      <c r="K2288" s="2" t="str">
        <f>IF(AND(H2288=1,I2288=1,J2288=1),COUNTIFS($H$2:H2288,1,$I$2:I2288,1,$J$2:J2288,1),"")</f>
        <v/>
      </c>
    </row>
    <row r="2289" spans="1:11" ht="14.5" x14ac:dyDescent="0.35">
      <c r="A2289" s="2" t="s">
        <v>4349</v>
      </c>
      <c r="B2289" s="5">
        <v>46153</v>
      </c>
      <c r="C2289" s="2" t="s">
        <v>2078</v>
      </c>
      <c r="D2289" s="2" t="s">
        <v>216</v>
      </c>
      <c r="E2289" s="3" t="s">
        <v>217</v>
      </c>
      <c r="F2289" s="2">
        <v>15</v>
      </c>
      <c r="G2289" s="2" t="s">
        <v>121</v>
      </c>
      <c r="H2289" s="2">
        <f>IF(AND(B2289&gt;=GI_Report!$C$4,B2289&lt;=GI_Report!$E$4),1,0)</f>
        <v>0</v>
      </c>
      <c r="I2289" s="2">
        <f>IF(GI_Report!$C$6="All",1,IF(C2289=GI_Report!$C$6,1,0))</f>
        <v>1</v>
      </c>
      <c r="J2289" s="2">
        <f>IF(GI_Report!$F$6="All",1,IF(E2289=GI_Report!$F$6,1,0))</f>
        <v>1</v>
      </c>
      <c r="K2289" s="2" t="str">
        <f>IF(AND(H2289=1,I2289=1,J2289=1),COUNTIFS($H$2:H2289,1,$I$2:I2289,1,$J$2:J2289,1),"")</f>
        <v/>
      </c>
    </row>
    <row r="2290" spans="1:11" ht="14.5" x14ac:dyDescent="0.35">
      <c r="A2290" s="2" t="s">
        <v>4350</v>
      </c>
      <c r="B2290" s="5">
        <v>46088</v>
      </c>
      <c r="C2290" s="2" t="s">
        <v>2171</v>
      </c>
      <c r="D2290" s="2" t="s">
        <v>180</v>
      </c>
      <c r="E2290" s="3" t="s">
        <v>181</v>
      </c>
      <c r="F2290" s="2">
        <v>10</v>
      </c>
      <c r="G2290" s="2" t="s">
        <v>121</v>
      </c>
      <c r="H2290" s="2">
        <f>IF(AND(B2290&gt;=GI_Report!$C$4,B2290&lt;=GI_Report!$E$4),1,0)</f>
        <v>0</v>
      </c>
      <c r="I2290" s="2">
        <f>IF(GI_Report!$C$6="All",1,IF(C2290=GI_Report!$C$6,1,0))</f>
        <v>1</v>
      </c>
      <c r="J2290" s="2">
        <f>IF(GI_Report!$F$6="All",1,IF(E2290=GI_Report!$F$6,1,0))</f>
        <v>1</v>
      </c>
      <c r="K2290" s="2" t="str">
        <f>IF(AND(H2290=1,I2290=1,J2290=1),COUNTIFS($H$2:H2290,1,$I$2:I2290,1,$J$2:J2290,1),"")</f>
        <v/>
      </c>
    </row>
    <row r="2291" spans="1:11" ht="14.5" x14ac:dyDescent="0.35">
      <c r="A2291" s="2" t="s">
        <v>4351</v>
      </c>
      <c r="B2291" s="5">
        <v>46089</v>
      </c>
      <c r="C2291" s="2" t="s">
        <v>2089</v>
      </c>
      <c r="D2291" s="2" t="s">
        <v>196</v>
      </c>
      <c r="E2291" s="3" t="s">
        <v>197</v>
      </c>
      <c r="F2291" s="2">
        <v>5</v>
      </c>
      <c r="G2291" s="2" t="s">
        <v>121</v>
      </c>
      <c r="H2291" s="2">
        <f>IF(AND(B2291&gt;=GI_Report!$C$4,B2291&lt;=GI_Report!$E$4),1,0)</f>
        <v>0</v>
      </c>
      <c r="I2291" s="2">
        <f>IF(GI_Report!$C$6="All",1,IF(C2291=GI_Report!$C$6,1,0))</f>
        <v>1</v>
      </c>
      <c r="J2291" s="2">
        <f>IF(GI_Report!$F$6="All",1,IF(E2291=GI_Report!$F$6,1,0))</f>
        <v>1</v>
      </c>
      <c r="K2291" s="2" t="str">
        <f>IF(AND(H2291=1,I2291=1,J2291=1),COUNTIFS($H$2:H2291,1,$I$2:I2291,1,$J$2:J2291,1),"")</f>
        <v/>
      </c>
    </row>
    <row r="2292" spans="1:11" ht="14.5" x14ac:dyDescent="0.35">
      <c r="A2292" s="2" t="s">
        <v>4352</v>
      </c>
      <c r="B2292" s="5">
        <v>46161</v>
      </c>
      <c r="C2292" s="2" t="s">
        <v>2154</v>
      </c>
      <c r="D2292" s="2" t="s">
        <v>401</v>
      </c>
      <c r="E2292" s="3" t="s">
        <v>402</v>
      </c>
      <c r="F2292" s="2">
        <v>20</v>
      </c>
      <c r="G2292" s="2" t="s">
        <v>121</v>
      </c>
      <c r="H2292" s="2">
        <f>IF(AND(B2292&gt;=GI_Report!$C$4,B2292&lt;=GI_Report!$E$4),1,0)</f>
        <v>0</v>
      </c>
      <c r="I2292" s="2">
        <f>IF(GI_Report!$C$6="All",1,IF(C2292=GI_Report!$C$6,1,0))</f>
        <v>1</v>
      </c>
      <c r="J2292" s="2">
        <f>IF(GI_Report!$F$6="All",1,IF(E2292=GI_Report!$F$6,1,0))</f>
        <v>1</v>
      </c>
      <c r="K2292" s="2" t="str">
        <f>IF(AND(H2292=1,I2292=1,J2292=1),COUNTIFS($H$2:H2292,1,$I$2:I2292,1,$J$2:J2292,1),"")</f>
        <v/>
      </c>
    </row>
    <row r="2293" spans="1:11" ht="14.5" x14ac:dyDescent="0.35">
      <c r="A2293" s="2" t="s">
        <v>4353</v>
      </c>
      <c r="B2293" s="5">
        <v>46160</v>
      </c>
      <c r="C2293" s="2" t="s">
        <v>2049</v>
      </c>
      <c r="D2293" s="2" t="s">
        <v>470</v>
      </c>
      <c r="E2293" s="3" t="s">
        <v>471</v>
      </c>
      <c r="F2293" s="2">
        <v>36</v>
      </c>
      <c r="G2293" s="2" t="s">
        <v>121</v>
      </c>
      <c r="H2293" s="2">
        <f>IF(AND(B2293&gt;=GI_Report!$C$4,B2293&lt;=GI_Report!$E$4),1,0)</f>
        <v>0</v>
      </c>
      <c r="I2293" s="2">
        <f>IF(GI_Report!$C$6="All",1,IF(C2293=GI_Report!$C$6,1,0))</f>
        <v>1</v>
      </c>
      <c r="J2293" s="2">
        <f>IF(GI_Report!$F$6="All",1,IF(E2293=GI_Report!$F$6,1,0))</f>
        <v>1</v>
      </c>
      <c r="K2293" s="2" t="str">
        <f>IF(AND(H2293=1,I2293=1,J2293=1),COUNTIFS($H$2:H2293,1,$I$2:I2293,1,$J$2:J2293,1),"")</f>
        <v/>
      </c>
    </row>
    <row r="2294" spans="1:11" ht="14.5" x14ac:dyDescent="0.35">
      <c r="A2294" s="2" t="s">
        <v>4354</v>
      </c>
      <c r="B2294" s="5">
        <v>46155</v>
      </c>
      <c r="C2294" s="2" t="s">
        <v>2023</v>
      </c>
      <c r="D2294" s="2" t="s">
        <v>349</v>
      </c>
      <c r="E2294" s="3" t="s">
        <v>350</v>
      </c>
      <c r="F2294" s="2">
        <v>5</v>
      </c>
      <c r="G2294" s="2" t="s">
        <v>15</v>
      </c>
      <c r="H2294" s="2">
        <f>IF(AND(B2294&gt;=GI_Report!$C$4,B2294&lt;=GI_Report!$E$4),1,0)</f>
        <v>0</v>
      </c>
      <c r="I2294" s="2">
        <f>IF(GI_Report!$C$6="All",1,IF(C2294=GI_Report!$C$6,1,0))</f>
        <v>1</v>
      </c>
      <c r="J2294" s="2">
        <f>IF(GI_Report!$F$6="All",1,IF(E2294=GI_Report!$F$6,1,0))</f>
        <v>1</v>
      </c>
      <c r="K2294" s="2" t="str">
        <f>IF(AND(H2294=1,I2294=1,J2294=1),COUNTIFS($H$2:H2294,1,$I$2:I2294,1,$J$2:J2294,1),"")</f>
        <v/>
      </c>
    </row>
    <row r="2295" spans="1:11" ht="14.5" x14ac:dyDescent="0.35">
      <c r="A2295" s="2" t="s">
        <v>4355</v>
      </c>
      <c r="B2295" s="5">
        <v>46139</v>
      </c>
      <c r="C2295" s="2" t="s">
        <v>2158</v>
      </c>
      <c r="D2295" s="2" t="s">
        <v>401</v>
      </c>
      <c r="E2295" s="3" t="s">
        <v>402</v>
      </c>
      <c r="F2295" s="2">
        <v>10</v>
      </c>
      <c r="G2295" s="2" t="s">
        <v>121</v>
      </c>
      <c r="H2295" s="2">
        <f>IF(AND(B2295&gt;=GI_Report!$C$4,B2295&lt;=GI_Report!$E$4),1,0)</f>
        <v>0</v>
      </c>
      <c r="I2295" s="2">
        <f>IF(GI_Report!$C$6="All",1,IF(C2295=GI_Report!$C$6,1,0))</f>
        <v>1</v>
      </c>
      <c r="J2295" s="2">
        <f>IF(GI_Report!$F$6="All",1,IF(E2295=GI_Report!$F$6,1,0))</f>
        <v>1</v>
      </c>
      <c r="K2295" s="2" t="str">
        <f>IF(AND(H2295=1,I2295=1,J2295=1),COUNTIFS($H$2:H2295,1,$I$2:I2295,1,$J$2:J2295,1),"")</f>
        <v/>
      </c>
    </row>
    <row r="2296" spans="1:11" ht="14.5" x14ac:dyDescent="0.35">
      <c r="A2296" s="2" t="s">
        <v>4356</v>
      </c>
      <c r="B2296" s="5">
        <v>46129</v>
      </c>
      <c r="C2296" s="2" t="s">
        <v>2262</v>
      </c>
      <c r="D2296" s="2" t="s">
        <v>207</v>
      </c>
      <c r="E2296" s="3" t="s">
        <v>208</v>
      </c>
      <c r="F2296" s="2">
        <v>30</v>
      </c>
      <c r="G2296" s="2" t="s">
        <v>121</v>
      </c>
      <c r="H2296" s="2">
        <f>IF(AND(B2296&gt;=GI_Report!$C$4,B2296&lt;=GI_Report!$E$4),1,0)</f>
        <v>0</v>
      </c>
      <c r="I2296" s="2">
        <f>IF(GI_Report!$C$6="All",1,IF(C2296=GI_Report!$C$6,1,0))</f>
        <v>1</v>
      </c>
      <c r="J2296" s="2">
        <f>IF(GI_Report!$F$6="All",1,IF(E2296=GI_Report!$F$6,1,0))</f>
        <v>1</v>
      </c>
      <c r="K2296" s="2" t="str">
        <f>IF(AND(H2296=1,I2296=1,J2296=1),COUNTIFS($H$2:H2296,1,$I$2:I2296,1,$J$2:J2296,1),"")</f>
        <v/>
      </c>
    </row>
    <row r="2297" spans="1:11" ht="14.5" x14ac:dyDescent="0.35">
      <c r="A2297" s="2" t="s">
        <v>4357</v>
      </c>
      <c r="B2297" s="5">
        <v>46164</v>
      </c>
      <c r="C2297" s="2" t="s">
        <v>2218</v>
      </c>
      <c r="D2297" s="2" t="s">
        <v>389</v>
      </c>
      <c r="E2297" s="3" t="s">
        <v>390</v>
      </c>
      <c r="F2297" s="2">
        <v>5</v>
      </c>
      <c r="G2297" s="2" t="s">
        <v>121</v>
      </c>
      <c r="H2297" s="2">
        <f>IF(AND(B2297&gt;=GI_Report!$C$4,B2297&lt;=GI_Report!$E$4),1,0)</f>
        <v>0</v>
      </c>
      <c r="I2297" s="2">
        <f>IF(GI_Report!$C$6="All",1,IF(C2297=GI_Report!$C$6,1,0))</f>
        <v>1</v>
      </c>
      <c r="J2297" s="2">
        <f>IF(GI_Report!$F$6="All",1,IF(E2297=GI_Report!$F$6,1,0))</f>
        <v>1</v>
      </c>
      <c r="K2297" s="2" t="str">
        <f>IF(AND(H2297=1,I2297=1,J2297=1),COUNTIFS($H$2:H2297,1,$I$2:I2297,1,$J$2:J2297,1),"")</f>
        <v/>
      </c>
    </row>
    <row r="2298" spans="1:11" ht="14.5" x14ac:dyDescent="0.35">
      <c r="A2298" s="2" t="s">
        <v>4358</v>
      </c>
      <c r="B2298" s="5">
        <v>46134</v>
      </c>
      <c r="C2298" s="2" t="s">
        <v>1989</v>
      </c>
      <c r="D2298" s="2" t="s">
        <v>67</v>
      </c>
      <c r="E2298" s="3" t="s">
        <v>68</v>
      </c>
      <c r="F2298" s="2">
        <v>24</v>
      </c>
      <c r="G2298" s="2" t="s">
        <v>15</v>
      </c>
      <c r="H2298" s="2">
        <f>IF(AND(B2298&gt;=GI_Report!$C$4,B2298&lt;=GI_Report!$E$4),1,0)</f>
        <v>0</v>
      </c>
      <c r="I2298" s="2">
        <f>IF(GI_Report!$C$6="All",1,IF(C2298=GI_Report!$C$6,1,0))</f>
        <v>1</v>
      </c>
      <c r="J2298" s="2">
        <f>IF(GI_Report!$F$6="All",1,IF(E2298=GI_Report!$F$6,1,0))</f>
        <v>1</v>
      </c>
      <c r="K2298" s="2" t="str">
        <f>IF(AND(H2298=1,I2298=1,J2298=1),COUNTIFS($H$2:H2298,1,$I$2:I2298,1,$J$2:J2298,1),"")</f>
        <v/>
      </c>
    </row>
    <row r="2299" spans="1:11" ht="14.5" x14ac:dyDescent="0.35">
      <c r="A2299" s="2" t="s">
        <v>4359</v>
      </c>
      <c r="B2299" s="5">
        <v>46059</v>
      </c>
      <c r="C2299" s="2" t="s">
        <v>2110</v>
      </c>
      <c r="D2299" s="2" t="s">
        <v>44</v>
      </c>
      <c r="E2299" s="3" t="s">
        <v>45</v>
      </c>
      <c r="F2299" s="2">
        <v>12</v>
      </c>
      <c r="G2299" s="2" t="s">
        <v>15</v>
      </c>
      <c r="H2299" s="2">
        <f>IF(AND(B2299&gt;=GI_Report!$C$4,B2299&lt;=GI_Report!$E$4),1,0)</f>
        <v>1</v>
      </c>
      <c r="I2299" s="2">
        <f>IF(GI_Report!$C$6="All",1,IF(C2299=GI_Report!$C$6,1,0))</f>
        <v>1</v>
      </c>
      <c r="J2299" s="2">
        <f>IF(GI_Report!$F$6="All",1,IF(E2299=GI_Report!$F$6,1,0))</f>
        <v>1</v>
      </c>
      <c r="K2299" s="2">
        <f>IF(AND(H2299=1,I2299=1,J2299=1),COUNTIFS($H$2:H2299,1,$I$2:I2299,1,$J$2:J2299,1),"")</f>
        <v>361</v>
      </c>
    </row>
    <row r="2300" spans="1:11" ht="14.5" x14ac:dyDescent="0.35">
      <c r="A2300" s="2" t="s">
        <v>4360</v>
      </c>
      <c r="B2300" s="5">
        <v>46167</v>
      </c>
      <c r="C2300" s="2" t="s">
        <v>2051</v>
      </c>
      <c r="D2300" s="2" t="s">
        <v>375</v>
      </c>
      <c r="E2300" s="3" t="s">
        <v>376</v>
      </c>
      <c r="F2300" s="2">
        <v>15</v>
      </c>
      <c r="G2300" s="2" t="s">
        <v>121</v>
      </c>
      <c r="H2300" s="2">
        <f>IF(AND(B2300&gt;=GI_Report!$C$4,B2300&lt;=GI_Report!$E$4),1,0)</f>
        <v>0</v>
      </c>
      <c r="I2300" s="2">
        <f>IF(GI_Report!$C$6="All",1,IF(C2300=GI_Report!$C$6,1,0))</f>
        <v>1</v>
      </c>
      <c r="J2300" s="2">
        <f>IF(GI_Report!$F$6="All",1,IF(E2300=GI_Report!$F$6,1,0))</f>
        <v>1</v>
      </c>
      <c r="K2300" s="2" t="str">
        <f>IF(AND(H2300=1,I2300=1,J2300=1),COUNTIFS($H$2:H2300,1,$I$2:I2300,1,$J$2:J2300,1),"")</f>
        <v/>
      </c>
    </row>
    <row r="2301" spans="1:11" ht="14.5" x14ac:dyDescent="0.35">
      <c r="A2301" s="2" t="s">
        <v>4361</v>
      </c>
      <c r="B2301" s="5">
        <v>46118</v>
      </c>
      <c r="C2301" s="2" t="s">
        <v>2062</v>
      </c>
      <c r="D2301" s="2" t="s">
        <v>308</v>
      </c>
      <c r="E2301" s="3" t="s">
        <v>309</v>
      </c>
      <c r="F2301" s="2">
        <v>30</v>
      </c>
      <c r="G2301" s="2" t="s">
        <v>15</v>
      </c>
      <c r="H2301" s="2">
        <f>IF(AND(B2301&gt;=GI_Report!$C$4,B2301&lt;=GI_Report!$E$4),1,0)</f>
        <v>0</v>
      </c>
      <c r="I2301" s="2">
        <f>IF(GI_Report!$C$6="All",1,IF(C2301=GI_Report!$C$6,1,0))</f>
        <v>1</v>
      </c>
      <c r="J2301" s="2">
        <f>IF(GI_Report!$F$6="All",1,IF(E2301=GI_Report!$F$6,1,0))</f>
        <v>1</v>
      </c>
      <c r="K2301" s="2" t="str">
        <f>IF(AND(H2301=1,I2301=1,J2301=1),COUNTIFS($H$2:H2301,1,$I$2:I2301,1,$J$2:J2301,1),"")</f>
        <v/>
      </c>
    </row>
    <row r="2302" spans="1:11" ht="14.5" x14ac:dyDescent="0.35">
      <c r="A2302" s="2" t="s">
        <v>4362</v>
      </c>
      <c r="B2302" s="5">
        <v>46192</v>
      </c>
      <c r="C2302" s="2" t="s">
        <v>2078</v>
      </c>
      <c r="D2302" s="2" t="s">
        <v>28</v>
      </c>
      <c r="E2302" s="3" t="s">
        <v>29</v>
      </c>
      <c r="F2302" s="2">
        <v>30</v>
      </c>
      <c r="G2302" s="2" t="s">
        <v>15</v>
      </c>
      <c r="H2302" s="2">
        <f>IF(AND(B2302&gt;=GI_Report!$C$4,B2302&lt;=GI_Report!$E$4),1,0)</f>
        <v>0</v>
      </c>
      <c r="I2302" s="2">
        <f>IF(GI_Report!$C$6="All",1,IF(C2302=GI_Report!$C$6,1,0))</f>
        <v>1</v>
      </c>
      <c r="J2302" s="2">
        <f>IF(GI_Report!$F$6="All",1,IF(E2302=GI_Report!$F$6,1,0))</f>
        <v>1</v>
      </c>
      <c r="K2302" s="2" t="str">
        <f>IF(AND(H2302=1,I2302=1,J2302=1),COUNTIFS($H$2:H2302,1,$I$2:I2302,1,$J$2:J2302,1),"")</f>
        <v/>
      </c>
    </row>
    <row r="2303" spans="1:11" ht="14.5" x14ac:dyDescent="0.35">
      <c r="A2303" s="2" t="s">
        <v>4363</v>
      </c>
      <c r="B2303" s="5">
        <v>46142</v>
      </c>
      <c r="C2303" s="2" t="s">
        <v>2115</v>
      </c>
      <c r="D2303" s="2" t="s">
        <v>385</v>
      </c>
      <c r="E2303" s="3" t="s">
        <v>386</v>
      </c>
      <c r="F2303" s="2">
        <v>12</v>
      </c>
      <c r="G2303" s="2" t="s">
        <v>121</v>
      </c>
      <c r="H2303" s="2">
        <f>IF(AND(B2303&gt;=GI_Report!$C$4,B2303&lt;=GI_Report!$E$4),1,0)</f>
        <v>0</v>
      </c>
      <c r="I2303" s="2">
        <f>IF(GI_Report!$C$6="All",1,IF(C2303=GI_Report!$C$6,1,0))</f>
        <v>1</v>
      </c>
      <c r="J2303" s="2">
        <f>IF(GI_Report!$F$6="All",1,IF(E2303=GI_Report!$F$6,1,0))</f>
        <v>1</v>
      </c>
      <c r="K2303" s="2" t="str">
        <f>IF(AND(H2303=1,I2303=1,J2303=1),COUNTIFS($H$2:H2303,1,$I$2:I2303,1,$J$2:J2303,1),"")</f>
        <v/>
      </c>
    </row>
    <row r="2304" spans="1:11" ht="14.5" x14ac:dyDescent="0.35">
      <c r="A2304" s="2" t="s">
        <v>4364</v>
      </c>
      <c r="B2304" s="5">
        <v>46145</v>
      </c>
      <c r="C2304" s="2" t="s">
        <v>2008</v>
      </c>
      <c r="D2304" s="2" t="s">
        <v>339</v>
      </c>
      <c r="E2304" s="3" t="s">
        <v>340</v>
      </c>
      <c r="F2304" s="2">
        <v>36</v>
      </c>
      <c r="G2304" s="2" t="s">
        <v>15</v>
      </c>
      <c r="H2304" s="2">
        <f>IF(AND(B2304&gt;=GI_Report!$C$4,B2304&lt;=GI_Report!$E$4),1,0)</f>
        <v>0</v>
      </c>
      <c r="I2304" s="2">
        <f>IF(GI_Report!$C$6="All",1,IF(C2304=GI_Report!$C$6,1,0))</f>
        <v>1</v>
      </c>
      <c r="J2304" s="2">
        <f>IF(GI_Report!$F$6="All",1,IF(E2304=GI_Report!$F$6,1,0))</f>
        <v>1</v>
      </c>
      <c r="K2304" s="2" t="str">
        <f>IF(AND(H2304=1,I2304=1,J2304=1),COUNTIFS($H$2:H2304,1,$I$2:I2304,1,$J$2:J2304,1),"")</f>
        <v/>
      </c>
    </row>
    <row r="2305" spans="1:11" ht="14.5" x14ac:dyDescent="0.35">
      <c r="A2305" s="2" t="s">
        <v>4365</v>
      </c>
      <c r="B2305" s="5">
        <v>46062</v>
      </c>
      <c r="C2305" s="2" t="s">
        <v>2040</v>
      </c>
      <c r="D2305" s="2" t="s">
        <v>21</v>
      </c>
      <c r="E2305" s="3" t="s">
        <v>22</v>
      </c>
      <c r="F2305" s="2">
        <v>30</v>
      </c>
      <c r="G2305" s="2" t="s">
        <v>15</v>
      </c>
      <c r="H2305" s="2">
        <f>IF(AND(B2305&gt;=GI_Report!$C$4,B2305&lt;=GI_Report!$E$4),1,0)</f>
        <v>1</v>
      </c>
      <c r="I2305" s="2">
        <f>IF(GI_Report!$C$6="All",1,IF(C2305=GI_Report!$C$6,1,0))</f>
        <v>1</v>
      </c>
      <c r="J2305" s="2">
        <f>IF(GI_Report!$F$6="All",1,IF(E2305=GI_Report!$F$6,1,0))</f>
        <v>1</v>
      </c>
      <c r="K2305" s="2">
        <f>IF(AND(H2305=1,I2305=1,J2305=1),COUNTIFS($H$2:H2305,1,$I$2:I2305,1,$J$2:J2305,1),"")</f>
        <v>362</v>
      </c>
    </row>
    <row r="2306" spans="1:11" ht="14.5" x14ac:dyDescent="0.35">
      <c r="A2306" s="2" t="s">
        <v>4366</v>
      </c>
      <c r="B2306" s="5">
        <v>46166</v>
      </c>
      <c r="C2306" s="2" t="s">
        <v>1993</v>
      </c>
      <c r="D2306" s="2" t="s">
        <v>196</v>
      </c>
      <c r="E2306" s="3" t="s">
        <v>197</v>
      </c>
      <c r="F2306" s="2">
        <v>10</v>
      </c>
      <c r="G2306" s="2" t="s">
        <v>121</v>
      </c>
      <c r="H2306" s="2">
        <f>IF(AND(B2306&gt;=GI_Report!$C$4,B2306&lt;=GI_Report!$E$4),1,0)</f>
        <v>0</v>
      </c>
      <c r="I2306" s="2">
        <f>IF(GI_Report!$C$6="All",1,IF(C2306=GI_Report!$C$6,1,0))</f>
        <v>1</v>
      </c>
      <c r="J2306" s="2">
        <f>IF(GI_Report!$F$6="All",1,IF(E2306=GI_Report!$F$6,1,0))</f>
        <v>1</v>
      </c>
      <c r="K2306" s="2" t="str">
        <f>IF(AND(H2306=1,I2306=1,J2306=1),COUNTIFS($H$2:H2306,1,$I$2:I2306,1,$J$2:J2306,1),"")</f>
        <v/>
      </c>
    </row>
    <row r="2307" spans="1:11" ht="14.5" x14ac:dyDescent="0.35">
      <c r="A2307" s="2" t="s">
        <v>4367</v>
      </c>
      <c r="B2307" s="5">
        <v>46025</v>
      </c>
      <c r="C2307" s="2" t="s">
        <v>2324</v>
      </c>
      <c r="D2307" s="2" t="s">
        <v>427</v>
      </c>
      <c r="E2307" s="3" t="s">
        <v>428</v>
      </c>
      <c r="F2307" s="2">
        <v>60</v>
      </c>
      <c r="G2307" s="2" t="s">
        <v>121</v>
      </c>
      <c r="H2307" s="2">
        <f>IF(AND(B2307&gt;=GI_Report!$C$4,B2307&lt;=GI_Report!$E$4),1,0)</f>
        <v>0</v>
      </c>
      <c r="I2307" s="2">
        <f>IF(GI_Report!$C$6="All",1,IF(C2307=GI_Report!$C$6,1,0))</f>
        <v>1</v>
      </c>
      <c r="J2307" s="2">
        <f>IF(GI_Report!$F$6="All",1,IF(E2307=GI_Report!$F$6,1,0))</f>
        <v>1</v>
      </c>
      <c r="K2307" s="2" t="str">
        <f>IF(AND(H2307=1,I2307=1,J2307=1),COUNTIFS($H$2:H2307,1,$I$2:I2307,1,$J$2:J2307,1),"")</f>
        <v/>
      </c>
    </row>
    <row r="2308" spans="1:11" ht="14.5" x14ac:dyDescent="0.35">
      <c r="A2308" s="2" t="s">
        <v>4368</v>
      </c>
      <c r="B2308" s="5">
        <v>46078</v>
      </c>
      <c r="C2308" s="2" t="s">
        <v>2130</v>
      </c>
      <c r="D2308" s="2" t="s">
        <v>186</v>
      </c>
      <c r="E2308" s="3" t="s">
        <v>187</v>
      </c>
      <c r="F2308" s="2">
        <v>5</v>
      </c>
      <c r="G2308" s="2" t="s">
        <v>121</v>
      </c>
      <c r="H2308" s="2">
        <f>IF(AND(B2308&gt;=GI_Report!$C$4,B2308&lt;=GI_Report!$E$4),1,0)</f>
        <v>1</v>
      </c>
      <c r="I2308" s="2">
        <f>IF(GI_Report!$C$6="All",1,IF(C2308=GI_Report!$C$6,1,0))</f>
        <v>1</v>
      </c>
      <c r="J2308" s="2">
        <f>IF(GI_Report!$F$6="All",1,IF(E2308=GI_Report!$F$6,1,0))</f>
        <v>1</v>
      </c>
      <c r="K2308" s="2">
        <f>IF(AND(H2308=1,I2308=1,J2308=1),COUNTIFS($H$2:H2308,1,$I$2:I2308,1,$J$2:J2308,1),"")</f>
        <v>363</v>
      </c>
    </row>
    <row r="2309" spans="1:11" ht="14.5" x14ac:dyDescent="0.35">
      <c r="A2309" s="2" t="s">
        <v>4369</v>
      </c>
      <c r="B2309" s="5">
        <v>46174</v>
      </c>
      <c r="C2309" s="2" t="s">
        <v>2108</v>
      </c>
      <c r="D2309" s="2" t="s">
        <v>134</v>
      </c>
      <c r="E2309" s="3" t="s">
        <v>135</v>
      </c>
      <c r="F2309" s="2">
        <v>24</v>
      </c>
      <c r="G2309" s="2" t="s">
        <v>121</v>
      </c>
      <c r="H2309" s="2">
        <f>IF(AND(B2309&gt;=GI_Report!$C$4,B2309&lt;=GI_Report!$E$4),1,0)</f>
        <v>0</v>
      </c>
      <c r="I2309" s="2">
        <f>IF(GI_Report!$C$6="All",1,IF(C2309=GI_Report!$C$6,1,0))</f>
        <v>1</v>
      </c>
      <c r="J2309" s="2">
        <f>IF(GI_Report!$F$6="All",1,IF(E2309=GI_Report!$F$6,1,0))</f>
        <v>1</v>
      </c>
      <c r="K2309" s="2" t="str">
        <f>IF(AND(H2309=1,I2309=1,J2309=1),COUNTIFS($H$2:H2309,1,$I$2:I2309,1,$J$2:J2309,1),"")</f>
        <v/>
      </c>
    </row>
    <row r="2310" spans="1:11" ht="14.5" x14ac:dyDescent="0.35">
      <c r="A2310" s="2" t="s">
        <v>4370</v>
      </c>
      <c r="B2310" s="5">
        <v>46101</v>
      </c>
      <c r="C2310" s="2" t="s">
        <v>2045</v>
      </c>
      <c r="D2310" s="2" t="s">
        <v>159</v>
      </c>
      <c r="E2310" s="3" t="s">
        <v>160</v>
      </c>
      <c r="F2310" s="2">
        <v>30</v>
      </c>
      <c r="G2310" s="2" t="s">
        <v>121</v>
      </c>
      <c r="H2310" s="2">
        <f>IF(AND(B2310&gt;=GI_Report!$C$4,B2310&lt;=GI_Report!$E$4),1,0)</f>
        <v>0</v>
      </c>
      <c r="I2310" s="2">
        <f>IF(GI_Report!$C$6="All",1,IF(C2310=GI_Report!$C$6,1,0))</f>
        <v>1</v>
      </c>
      <c r="J2310" s="2">
        <f>IF(GI_Report!$F$6="All",1,IF(E2310=GI_Report!$F$6,1,0))</f>
        <v>1</v>
      </c>
      <c r="K2310" s="2" t="str">
        <f>IF(AND(H2310=1,I2310=1,J2310=1),COUNTIFS($H$2:H2310,1,$I$2:I2310,1,$J$2:J2310,1),"")</f>
        <v/>
      </c>
    </row>
    <row r="2311" spans="1:11" ht="14.5" x14ac:dyDescent="0.35">
      <c r="A2311" s="2" t="s">
        <v>4371</v>
      </c>
      <c r="B2311" s="5">
        <v>46025</v>
      </c>
      <c r="C2311" s="2" t="s">
        <v>2065</v>
      </c>
      <c r="D2311" s="2" t="s">
        <v>91</v>
      </c>
      <c r="E2311" s="3" t="s">
        <v>92</v>
      </c>
      <c r="F2311" s="2">
        <v>30</v>
      </c>
      <c r="G2311" s="2" t="s">
        <v>15</v>
      </c>
      <c r="H2311" s="2">
        <f>IF(AND(B2311&gt;=GI_Report!$C$4,B2311&lt;=GI_Report!$E$4),1,0)</f>
        <v>0</v>
      </c>
      <c r="I2311" s="2">
        <f>IF(GI_Report!$C$6="All",1,IF(C2311=GI_Report!$C$6,1,0))</f>
        <v>1</v>
      </c>
      <c r="J2311" s="2">
        <f>IF(GI_Report!$F$6="All",1,IF(E2311=GI_Report!$F$6,1,0))</f>
        <v>1</v>
      </c>
      <c r="K2311" s="2" t="str">
        <f>IF(AND(H2311=1,I2311=1,J2311=1),COUNTIFS($H$2:H2311,1,$I$2:I2311,1,$J$2:J2311,1),"")</f>
        <v/>
      </c>
    </row>
    <row r="2312" spans="1:11" ht="14.5" x14ac:dyDescent="0.35">
      <c r="A2312" s="2" t="s">
        <v>4372</v>
      </c>
      <c r="B2312" s="5">
        <v>46192</v>
      </c>
      <c r="C2312" s="2" t="s">
        <v>2529</v>
      </c>
      <c r="D2312" s="2" t="s">
        <v>168</v>
      </c>
      <c r="E2312" s="3" t="s">
        <v>169</v>
      </c>
      <c r="F2312" s="2">
        <v>48</v>
      </c>
      <c r="G2312" s="2" t="s">
        <v>121</v>
      </c>
      <c r="H2312" s="2">
        <f>IF(AND(B2312&gt;=GI_Report!$C$4,B2312&lt;=GI_Report!$E$4),1,0)</f>
        <v>0</v>
      </c>
      <c r="I2312" s="2">
        <f>IF(GI_Report!$C$6="All",1,IF(C2312=GI_Report!$C$6,1,0))</f>
        <v>1</v>
      </c>
      <c r="J2312" s="2">
        <f>IF(GI_Report!$F$6="All",1,IF(E2312=GI_Report!$F$6,1,0))</f>
        <v>1</v>
      </c>
      <c r="K2312" s="2" t="str">
        <f>IF(AND(H2312=1,I2312=1,J2312=1),COUNTIFS($H$2:H2312,1,$I$2:I2312,1,$J$2:J2312,1),"")</f>
        <v/>
      </c>
    </row>
    <row r="2313" spans="1:11" ht="14.5" x14ac:dyDescent="0.35">
      <c r="A2313" s="2" t="s">
        <v>4373</v>
      </c>
      <c r="B2313" s="5">
        <v>46081</v>
      </c>
      <c r="C2313" s="2" t="s">
        <v>2171</v>
      </c>
      <c r="D2313" s="2" t="s">
        <v>268</v>
      </c>
      <c r="E2313" s="3" t="s">
        <v>269</v>
      </c>
      <c r="F2313" s="2">
        <v>48</v>
      </c>
      <c r="G2313" s="2" t="s">
        <v>262</v>
      </c>
      <c r="H2313" s="2">
        <f>IF(AND(B2313&gt;=GI_Report!$C$4,B2313&lt;=GI_Report!$E$4),1,0)</f>
        <v>1</v>
      </c>
      <c r="I2313" s="2">
        <f>IF(GI_Report!$C$6="All",1,IF(C2313=GI_Report!$C$6,1,0))</f>
        <v>1</v>
      </c>
      <c r="J2313" s="2">
        <f>IF(GI_Report!$F$6="All",1,IF(E2313=GI_Report!$F$6,1,0))</f>
        <v>1</v>
      </c>
      <c r="K2313" s="2">
        <f>IF(AND(H2313=1,I2313=1,J2313=1),COUNTIFS($H$2:H2313,1,$I$2:I2313,1,$J$2:J2313,1),"")</f>
        <v>364</v>
      </c>
    </row>
    <row r="2314" spans="1:11" ht="14.5" x14ac:dyDescent="0.35">
      <c r="A2314" s="2" t="s">
        <v>4374</v>
      </c>
      <c r="B2314" s="5">
        <v>46164</v>
      </c>
      <c r="C2314" s="2" t="s">
        <v>2029</v>
      </c>
      <c r="D2314" s="2" t="s">
        <v>243</v>
      </c>
      <c r="E2314" s="3" t="s">
        <v>244</v>
      </c>
      <c r="F2314" s="2">
        <v>60</v>
      </c>
      <c r="G2314" s="2" t="s">
        <v>121</v>
      </c>
      <c r="H2314" s="2">
        <f>IF(AND(B2314&gt;=GI_Report!$C$4,B2314&lt;=GI_Report!$E$4),1,0)</f>
        <v>0</v>
      </c>
      <c r="I2314" s="2">
        <f>IF(GI_Report!$C$6="All",1,IF(C2314=GI_Report!$C$6,1,0))</f>
        <v>1</v>
      </c>
      <c r="J2314" s="2">
        <f>IF(GI_Report!$F$6="All",1,IF(E2314=GI_Report!$F$6,1,0))</f>
        <v>1</v>
      </c>
      <c r="K2314" s="2" t="str">
        <f>IF(AND(H2314=1,I2314=1,J2314=1),COUNTIFS($H$2:H2314,1,$I$2:I2314,1,$J$2:J2314,1),"")</f>
        <v/>
      </c>
    </row>
    <row r="2315" spans="1:11" ht="14.5" x14ac:dyDescent="0.35">
      <c r="A2315" s="2" t="s">
        <v>4375</v>
      </c>
      <c r="B2315" s="5">
        <v>46026</v>
      </c>
      <c r="C2315" s="2" t="s">
        <v>2045</v>
      </c>
      <c r="D2315" s="2" t="s">
        <v>98</v>
      </c>
      <c r="E2315" s="3" t="s">
        <v>99</v>
      </c>
      <c r="F2315" s="2">
        <v>30</v>
      </c>
      <c r="G2315" s="2" t="s">
        <v>15</v>
      </c>
      <c r="H2315" s="2">
        <f>IF(AND(B2315&gt;=GI_Report!$C$4,B2315&lt;=GI_Report!$E$4),1,0)</f>
        <v>0</v>
      </c>
      <c r="I2315" s="2">
        <f>IF(GI_Report!$C$6="All",1,IF(C2315=GI_Report!$C$6,1,0))</f>
        <v>1</v>
      </c>
      <c r="J2315" s="2">
        <f>IF(GI_Report!$F$6="All",1,IF(E2315=GI_Report!$F$6,1,0))</f>
        <v>1</v>
      </c>
      <c r="K2315" s="2" t="str">
        <f>IF(AND(H2315=1,I2315=1,J2315=1),COUNTIFS($H$2:H2315,1,$I$2:I2315,1,$J$2:J2315,1),"")</f>
        <v/>
      </c>
    </row>
    <row r="2316" spans="1:11" ht="14.5" x14ac:dyDescent="0.35">
      <c r="A2316" s="2" t="s">
        <v>4376</v>
      </c>
      <c r="B2316" s="5">
        <v>46121</v>
      </c>
      <c r="C2316" s="2" t="s">
        <v>2045</v>
      </c>
      <c r="D2316" s="2" t="s">
        <v>47</v>
      </c>
      <c r="E2316" s="3" t="s">
        <v>48</v>
      </c>
      <c r="F2316" s="2">
        <v>20</v>
      </c>
      <c r="G2316" s="2" t="s">
        <v>15</v>
      </c>
      <c r="H2316" s="2">
        <f>IF(AND(B2316&gt;=GI_Report!$C$4,B2316&lt;=GI_Report!$E$4),1,0)</f>
        <v>0</v>
      </c>
      <c r="I2316" s="2">
        <f>IF(GI_Report!$C$6="All",1,IF(C2316=GI_Report!$C$6,1,0))</f>
        <v>1</v>
      </c>
      <c r="J2316" s="2">
        <f>IF(GI_Report!$F$6="All",1,IF(E2316=GI_Report!$F$6,1,0))</f>
        <v>1</v>
      </c>
      <c r="K2316" s="2" t="str">
        <f>IF(AND(H2316=1,I2316=1,J2316=1),COUNTIFS($H$2:H2316,1,$I$2:I2316,1,$J$2:J2316,1),"")</f>
        <v/>
      </c>
    </row>
    <row r="2317" spans="1:11" ht="14.5" x14ac:dyDescent="0.35">
      <c r="A2317" s="2" t="s">
        <v>4377</v>
      </c>
      <c r="B2317" s="5">
        <v>46165</v>
      </c>
      <c r="C2317" s="2" t="s">
        <v>2081</v>
      </c>
      <c r="D2317" s="2" t="s">
        <v>127</v>
      </c>
      <c r="E2317" s="3" t="s">
        <v>128</v>
      </c>
      <c r="F2317" s="2">
        <v>15</v>
      </c>
      <c r="G2317" s="2" t="s">
        <v>121</v>
      </c>
      <c r="H2317" s="2">
        <f>IF(AND(B2317&gt;=GI_Report!$C$4,B2317&lt;=GI_Report!$E$4),1,0)</f>
        <v>0</v>
      </c>
      <c r="I2317" s="2">
        <f>IF(GI_Report!$C$6="All",1,IF(C2317=GI_Report!$C$6,1,0))</f>
        <v>1</v>
      </c>
      <c r="J2317" s="2">
        <f>IF(GI_Report!$F$6="All",1,IF(E2317=GI_Report!$F$6,1,0))</f>
        <v>1</v>
      </c>
      <c r="K2317" s="2" t="str">
        <f>IF(AND(H2317=1,I2317=1,J2317=1),COUNTIFS($H$2:H2317,1,$I$2:I2317,1,$J$2:J2317,1),"")</f>
        <v/>
      </c>
    </row>
    <row r="2318" spans="1:11" ht="14.5" x14ac:dyDescent="0.35">
      <c r="A2318" s="2" t="s">
        <v>4378</v>
      </c>
      <c r="B2318" s="5">
        <v>46181</v>
      </c>
      <c r="C2318" s="2" t="s">
        <v>2075</v>
      </c>
      <c r="D2318" s="2" t="s">
        <v>274</v>
      </c>
      <c r="E2318" s="3" t="s">
        <v>275</v>
      </c>
      <c r="F2318" s="2">
        <v>60</v>
      </c>
      <c r="G2318" s="2" t="s">
        <v>262</v>
      </c>
      <c r="H2318" s="2">
        <f>IF(AND(B2318&gt;=GI_Report!$C$4,B2318&lt;=GI_Report!$E$4),1,0)</f>
        <v>0</v>
      </c>
      <c r="I2318" s="2">
        <f>IF(GI_Report!$C$6="All",1,IF(C2318=GI_Report!$C$6,1,0))</f>
        <v>1</v>
      </c>
      <c r="J2318" s="2">
        <f>IF(GI_Report!$F$6="All",1,IF(E2318=GI_Report!$F$6,1,0))</f>
        <v>1</v>
      </c>
      <c r="K2318" s="2" t="str">
        <f>IF(AND(H2318=1,I2318=1,J2318=1),COUNTIFS($H$2:H2318,1,$I$2:I2318,1,$J$2:J2318,1),"")</f>
        <v/>
      </c>
    </row>
    <row r="2319" spans="1:11" ht="14.5" x14ac:dyDescent="0.35">
      <c r="A2319" s="2" t="s">
        <v>4379</v>
      </c>
      <c r="B2319" s="5">
        <v>46146</v>
      </c>
      <c r="C2319" s="2" t="s">
        <v>2023</v>
      </c>
      <c r="D2319" s="2" t="s">
        <v>393</v>
      </c>
      <c r="E2319" s="3" t="s">
        <v>394</v>
      </c>
      <c r="F2319" s="2">
        <v>5</v>
      </c>
      <c r="G2319" s="2" t="s">
        <v>121</v>
      </c>
      <c r="H2319" s="2">
        <f>IF(AND(B2319&gt;=GI_Report!$C$4,B2319&lt;=GI_Report!$E$4),1,0)</f>
        <v>0</v>
      </c>
      <c r="I2319" s="2">
        <f>IF(GI_Report!$C$6="All",1,IF(C2319=GI_Report!$C$6,1,0))</f>
        <v>1</v>
      </c>
      <c r="J2319" s="2">
        <f>IF(GI_Report!$F$6="All",1,IF(E2319=GI_Report!$F$6,1,0))</f>
        <v>1</v>
      </c>
      <c r="K2319" s="2" t="str">
        <f>IF(AND(H2319=1,I2319=1,J2319=1),COUNTIFS($H$2:H2319,1,$I$2:I2319,1,$J$2:J2319,1),"")</f>
        <v/>
      </c>
    </row>
    <row r="2320" spans="1:11" ht="14.5" x14ac:dyDescent="0.35">
      <c r="A2320" s="2" t="s">
        <v>4380</v>
      </c>
      <c r="B2320" s="5">
        <v>46130</v>
      </c>
      <c r="C2320" s="2" t="s">
        <v>2058</v>
      </c>
      <c r="D2320" s="2" t="s">
        <v>11</v>
      </c>
      <c r="E2320" s="3" t="s">
        <v>12</v>
      </c>
      <c r="F2320" s="2">
        <v>12</v>
      </c>
      <c r="G2320" s="2" t="s">
        <v>15</v>
      </c>
      <c r="H2320" s="2">
        <f>IF(AND(B2320&gt;=GI_Report!$C$4,B2320&lt;=GI_Report!$E$4),1,0)</f>
        <v>0</v>
      </c>
      <c r="I2320" s="2">
        <f>IF(GI_Report!$C$6="All",1,IF(C2320=GI_Report!$C$6,1,0))</f>
        <v>1</v>
      </c>
      <c r="J2320" s="2">
        <f>IF(GI_Report!$F$6="All",1,IF(E2320=GI_Report!$F$6,1,0))</f>
        <v>1</v>
      </c>
      <c r="K2320" s="2" t="str">
        <f>IF(AND(H2320=1,I2320=1,J2320=1),COUNTIFS($H$2:H2320,1,$I$2:I2320,1,$J$2:J2320,1),"")</f>
        <v/>
      </c>
    </row>
    <row r="2321" spans="1:11" ht="14.5" x14ac:dyDescent="0.35">
      <c r="A2321" s="2" t="s">
        <v>4381</v>
      </c>
      <c r="B2321" s="5">
        <v>46050</v>
      </c>
      <c r="C2321" s="2" t="s">
        <v>2008</v>
      </c>
      <c r="D2321" s="2" t="s">
        <v>311</v>
      </c>
      <c r="E2321" s="3" t="s">
        <v>312</v>
      </c>
      <c r="F2321" s="2">
        <v>60</v>
      </c>
      <c r="G2321" s="2" t="s">
        <v>15</v>
      </c>
      <c r="H2321" s="2">
        <f>IF(AND(B2321&gt;=GI_Report!$C$4,B2321&lt;=GI_Report!$E$4),1,0)</f>
        <v>0</v>
      </c>
      <c r="I2321" s="2">
        <f>IF(GI_Report!$C$6="All",1,IF(C2321=GI_Report!$C$6,1,0))</f>
        <v>1</v>
      </c>
      <c r="J2321" s="2">
        <f>IF(GI_Report!$F$6="All",1,IF(E2321=GI_Report!$F$6,1,0))</f>
        <v>1</v>
      </c>
      <c r="K2321" s="2" t="str">
        <f>IF(AND(H2321=1,I2321=1,J2321=1),COUNTIFS($H$2:H2321,1,$I$2:I2321,1,$J$2:J2321,1),"")</f>
        <v/>
      </c>
    </row>
    <row r="2322" spans="1:11" ht="14.5" x14ac:dyDescent="0.35">
      <c r="A2322" s="2" t="s">
        <v>4382</v>
      </c>
      <c r="B2322" s="5">
        <v>46193</v>
      </c>
      <c r="C2322" s="2" t="s">
        <v>2305</v>
      </c>
      <c r="D2322" s="2" t="s">
        <v>274</v>
      </c>
      <c r="E2322" s="3" t="s">
        <v>275</v>
      </c>
      <c r="F2322" s="2">
        <v>5</v>
      </c>
      <c r="G2322" s="2" t="s">
        <v>262</v>
      </c>
      <c r="H2322" s="2">
        <f>IF(AND(B2322&gt;=GI_Report!$C$4,B2322&lt;=GI_Report!$E$4),1,0)</f>
        <v>0</v>
      </c>
      <c r="I2322" s="2">
        <f>IF(GI_Report!$C$6="All",1,IF(C2322=GI_Report!$C$6,1,0))</f>
        <v>1</v>
      </c>
      <c r="J2322" s="2">
        <f>IF(GI_Report!$F$6="All",1,IF(E2322=GI_Report!$F$6,1,0))</f>
        <v>1</v>
      </c>
      <c r="K2322" s="2" t="str">
        <f>IF(AND(H2322=1,I2322=1,J2322=1),COUNTIFS($H$2:H2322,1,$I$2:I2322,1,$J$2:J2322,1),"")</f>
        <v/>
      </c>
    </row>
    <row r="2323" spans="1:11" ht="14.5" x14ac:dyDescent="0.35">
      <c r="A2323" s="2" t="s">
        <v>4383</v>
      </c>
      <c r="B2323" s="5">
        <v>46149</v>
      </c>
      <c r="C2323" s="2" t="s">
        <v>2097</v>
      </c>
      <c r="D2323" s="2" t="s">
        <v>25</v>
      </c>
      <c r="E2323" s="3" t="s">
        <v>26</v>
      </c>
      <c r="F2323" s="2">
        <v>36</v>
      </c>
      <c r="G2323" s="2" t="s">
        <v>15</v>
      </c>
      <c r="H2323" s="2">
        <f>IF(AND(B2323&gt;=GI_Report!$C$4,B2323&lt;=GI_Report!$E$4),1,0)</f>
        <v>0</v>
      </c>
      <c r="I2323" s="2">
        <f>IF(GI_Report!$C$6="All",1,IF(C2323=GI_Report!$C$6,1,0))</f>
        <v>1</v>
      </c>
      <c r="J2323" s="2">
        <f>IF(GI_Report!$F$6="All",1,IF(E2323=GI_Report!$F$6,1,0))</f>
        <v>1</v>
      </c>
      <c r="K2323" s="2" t="str">
        <f>IF(AND(H2323=1,I2323=1,J2323=1),COUNTIFS($H$2:H2323,1,$I$2:I2323,1,$J$2:J2323,1),"")</f>
        <v/>
      </c>
    </row>
    <row r="2324" spans="1:11" ht="14.5" x14ac:dyDescent="0.35">
      <c r="A2324" s="2" t="s">
        <v>4384</v>
      </c>
      <c r="B2324" s="5">
        <v>46030</v>
      </c>
      <c r="C2324" s="2" t="s">
        <v>2065</v>
      </c>
      <c r="D2324" s="2" t="s">
        <v>468</v>
      </c>
      <c r="E2324" s="3" t="s">
        <v>469</v>
      </c>
      <c r="F2324" s="2">
        <v>36</v>
      </c>
      <c r="G2324" s="2" t="s">
        <v>121</v>
      </c>
      <c r="H2324" s="2">
        <f>IF(AND(B2324&gt;=GI_Report!$C$4,B2324&lt;=GI_Report!$E$4),1,0)</f>
        <v>0</v>
      </c>
      <c r="I2324" s="2">
        <f>IF(GI_Report!$C$6="All",1,IF(C2324=GI_Report!$C$6,1,0))</f>
        <v>1</v>
      </c>
      <c r="J2324" s="2">
        <f>IF(GI_Report!$F$6="All",1,IF(E2324=GI_Report!$F$6,1,0))</f>
        <v>1</v>
      </c>
      <c r="K2324" s="2" t="str">
        <f>IF(AND(H2324=1,I2324=1,J2324=1),COUNTIFS($H$2:H2324,1,$I$2:I2324,1,$J$2:J2324,1),"")</f>
        <v/>
      </c>
    </row>
    <row r="2325" spans="1:11" ht="14.5" x14ac:dyDescent="0.35">
      <c r="A2325" s="2" t="s">
        <v>4385</v>
      </c>
      <c r="B2325" s="5">
        <v>46048</v>
      </c>
      <c r="C2325" s="2" t="s">
        <v>1995</v>
      </c>
      <c r="D2325" s="2" t="s">
        <v>95</v>
      </c>
      <c r="E2325" s="3" t="s">
        <v>96</v>
      </c>
      <c r="F2325" s="2">
        <v>15</v>
      </c>
      <c r="G2325" s="2" t="s">
        <v>15</v>
      </c>
      <c r="H2325" s="2">
        <f>IF(AND(B2325&gt;=GI_Report!$C$4,B2325&lt;=GI_Report!$E$4),1,0)</f>
        <v>0</v>
      </c>
      <c r="I2325" s="2">
        <f>IF(GI_Report!$C$6="All",1,IF(C2325=GI_Report!$C$6,1,0))</f>
        <v>1</v>
      </c>
      <c r="J2325" s="2">
        <f>IF(GI_Report!$F$6="All",1,IF(E2325=GI_Report!$F$6,1,0))</f>
        <v>1</v>
      </c>
      <c r="K2325" s="2" t="str">
        <f>IF(AND(H2325=1,I2325=1,J2325=1),COUNTIFS($H$2:H2325,1,$I$2:I2325,1,$J$2:J2325,1),"")</f>
        <v/>
      </c>
    </row>
    <row r="2326" spans="1:11" ht="14.5" x14ac:dyDescent="0.35">
      <c r="A2326" s="2" t="s">
        <v>4386</v>
      </c>
      <c r="B2326" s="5">
        <v>46077</v>
      </c>
      <c r="C2326" s="2" t="s">
        <v>2008</v>
      </c>
      <c r="D2326" s="2" t="s">
        <v>132</v>
      </c>
      <c r="E2326" s="3" t="s">
        <v>133</v>
      </c>
      <c r="F2326" s="2">
        <v>5</v>
      </c>
      <c r="G2326" s="2" t="s">
        <v>121</v>
      </c>
      <c r="H2326" s="2">
        <f>IF(AND(B2326&gt;=GI_Report!$C$4,B2326&lt;=GI_Report!$E$4),1,0)</f>
        <v>1</v>
      </c>
      <c r="I2326" s="2">
        <f>IF(GI_Report!$C$6="All",1,IF(C2326=GI_Report!$C$6,1,0))</f>
        <v>1</v>
      </c>
      <c r="J2326" s="2">
        <f>IF(GI_Report!$F$6="All",1,IF(E2326=GI_Report!$F$6,1,0))</f>
        <v>1</v>
      </c>
      <c r="K2326" s="2">
        <f>IF(AND(H2326=1,I2326=1,J2326=1),COUNTIFS($H$2:H2326,1,$I$2:I2326,1,$J$2:J2326,1),"")</f>
        <v>365</v>
      </c>
    </row>
    <row r="2327" spans="1:11" ht="14.5" x14ac:dyDescent="0.35">
      <c r="A2327" s="2" t="s">
        <v>4387</v>
      </c>
      <c r="B2327" s="5">
        <v>46187</v>
      </c>
      <c r="C2327" s="2" t="s">
        <v>2097</v>
      </c>
      <c r="D2327" s="2" t="s">
        <v>456</v>
      </c>
      <c r="E2327" s="3" t="s">
        <v>457</v>
      </c>
      <c r="F2327" s="2">
        <v>24</v>
      </c>
      <c r="G2327" s="2" t="s">
        <v>121</v>
      </c>
      <c r="H2327" s="2">
        <f>IF(AND(B2327&gt;=GI_Report!$C$4,B2327&lt;=GI_Report!$E$4),1,0)</f>
        <v>0</v>
      </c>
      <c r="I2327" s="2">
        <f>IF(GI_Report!$C$6="All",1,IF(C2327=GI_Report!$C$6,1,0))</f>
        <v>1</v>
      </c>
      <c r="J2327" s="2">
        <f>IF(GI_Report!$F$6="All",1,IF(E2327=GI_Report!$F$6,1,0))</f>
        <v>1</v>
      </c>
      <c r="K2327" s="2" t="str">
        <f>IF(AND(H2327=1,I2327=1,J2327=1),COUNTIFS($H$2:H2327,1,$I$2:I2327,1,$J$2:J2327,1),"")</f>
        <v/>
      </c>
    </row>
    <row r="2328" spans="1:11" ht="14.5" x14ac:dyDescent="0.35">
      <c r="A2328" s="2" t="s">
        <v>4388</v>
      </c>
      <c r="B2328" s="5">
        <v>46074</v>
      </c>
      <c r="C2328" s="2" t="s">
        <v>2260</v>
      </c>
      <c r="D2328" s="2" t="s">
        <v>365</v>
      </c>
      <c r="E2328" s="3" t="s">
        <v>366</v>
      </c>
      <c r="F2328" s="2">
        <v>5</v>
      </c>
      <c r="G2328" s="2" t="s">
        <v>15</v>
      </c>
      <c r="H2328" s="2">
        <f>IF(AND(B2328&gt;=GI_Report!$C$4,B2328&lt;=GI_Report!$E$4),1,0)</f>
        <v>1</v>
      </c>
      <c r="I2328" s="2">
        <f>IF(GI_Report!$C$6="All",1,IF(C2328=GI_Report!$C$6,1,0))</f>
        <v>1</v>
      </c>
      <c r="J2328" s="2">
        <f>IF(GI_Report!$F$6="All",1,IF(E2328=GI_Report!$F$6,1,0))</f>
        <v>1</v>
      </c>
      <c r="K2328" s="2">
        <f>IF(AND(H2328=1,I2328=1,J2328=1),COUNTIFS($H$2:H2328,1,$I$2:I2328,1,$J$2:J2328,1),"")</f>
        <v>366</v>
      </c>
    </row>
    <row r="2329" spans="1:11" ht="14.5" x14ac:dyDescent="0.35">
      <c r="A2329" s="2" t="s">
        <v>4389</v>
      </c>
      <c r="B2329" s="5">
        <v>46045</v>
      </c>
      <c r="C2329" s="2" t="s">
        <v>2246</v>
      </c>
      <c r="D2329" s="2" t="s">
        <v>17</v>
      </c>
      <c r="E2329" s="3" t="s">
        <v>18</v>
      </c>
      <c r="F2329" s="2">
        <v>10</v>
      </c>
      <c r="G2329" s="2" t="s">
        <v>15</v>
      </c>
      <c r="H2329" s="2">
        <f>IF(AND(B2329&gt;=GI_Report!$C$4,B2329&lt;=GI_Report!$E$4),1,0)</f>
        <v>0</v>
      </c>
      <c r="I2329" s="2">
        <f>IF(GI_Report!$C$6="All",1,IF(C2329=GI_Report!$C$6,1,0))</f>
        <v>1</v>
      </c>
      <c r="J2329" s="2">
        <f>IF(GI_Report!$F$6="All",1,IF(E2329=GI_Report!$F$6,1,0))</f>
        <v>1</v>
      </c>
      <c r="K2329" s="2" t="str">
        <f>IF(AND(H2329=1,I2329=1,J2329=1),COUNTIFS($H$2:H2329,1,$I$2:I2329,1,$J$2:J2329,1),"")</f>
        <v/>
      </c>
    </row>
    <row r="2330" spans="1:11" ht="14.5" x14ac:dyDescent="0.35">
      <c r="A2330" s="2" t="s">
        <v>4390</v>
      </c>
      <c r="B2330" s="5">
        <v>46199</v>
      </c>
      <c r="C2330" s="2" t="s">
        <v>2070</v>
      </c>
      <c r="D2330" s="2" t="s">
        <v>355</v>
      </c>
      <c r="E2330" s="3" t="s">
        <v>356</v>
      </c>
      <c r="F2330" s="2">
        <v>15</v>
      </c>
      <c r="G2330" s="2" t="s">
        <v>15</v>
      </c>
      <c r="H2330" s="2">
        <f>IF(AND(B2330&gt;=GI_Report!$C$4,B2330&lt;=GI_Report!$E$4),1,0)</f>
        <v>0</v>
      </c>
      <c r="I2330" s="2">
        <f>IF(GI_Report!$C$6="All",1,IF(C2330=GI_Report!$C$6,1,0))</f>
        <v>1</v>
      </c>
      <c r="J2330" s="2">
        <f>IF(GI_Report!$F$6="All",1,IF(E2330=GI_Report!$F$6,1,0))</f>
        <v>1</v>
      </c>
      <c r="K2330" s="2" t="str">
        <f>IF(AND(H2330=1,I2330=1,J2330=1),COUNTIFS($H$2:H2330,1,$I$2:I2330,1,$J$2:J2330,1),"")</f>
        <v/>
      </c>
    </row>
    <row r="2331" spans="1:11" ht="14.5" x14ac:dyDescent="0.35">
      <c r="A2331" s="2" t="s">
        <v>4391</v>
      </c>
      <c r="B2331" s="5">
        <v>46038</v>
      </c>
      <c r="C2331" s="2" t="s">
        <v>2421</v>
      </c>
      <c r="D2331" s="2" t="s">
        <v>470</v>
      </c>
      <c r="E2331" s="3" t="s">
        <v>471</v>
      </c>
      <c r="F2331" s="2">
        <v>10</v>
      </c>
      <c r="G2331" s="2" t="s">
        <v>121</v>
      </c>
      <c r="H2331" s="2">
        <f>IF(AND(B2331&gt;=GI_Report!$C$4,B2331&lt;=GI_Report!$E$4),1,0)</f>
        <v>0</v>
      </c>
      <c r="I2331" s="2">
        <f>IF(GI_Report!$C$6="All",1,IF(C2331=GI_Report!$C$6,1,0))</f>
        <v>1</v>
      </c>
      <c r="J2331" s="2">
        <f>IF(GI_Report!$F$6="All",1,IF(E2331=GI_Report!$F$6,1,0))</f>
        <v>1</v>
      </c>
      <c r="K2331" s="2" t="str">
        <f>IF(AND(H2331=1,I2331=1,J2331=1),COUNTIFS($H$2:H2331,1,$I$2:I2331,1,$J$2:J2331,1),"")</f>
        <v/>
      </c>
    </row>
    <row r="2332" spans="1:11" ht="14.5" x14ac:dyDescent="0.35">
      <c r="A2332" s="2" t="s">
        <v>4392</v>
      </c>
      <c r="B2332" s="5">
        <v>46058</v>
      </c>
      <c r="C2332" s="2" t="s">
        <v>2023</v>
      </c>
      <c r="D2332" s="2" t="s">
        <v>82</v>
      </c>
      <c r="E2332" s="3" t="s">
        <v>83</v>
      </c>
      <c r="F2332" s="2">
        <v>20</v>
      </c>
      <c r="G2332" s="2" t="s">
        <v>15</v>
      </c>
      <c r="H2332" s="2">
        <f>IF(AND(B2332&gt;=GI_Report!$C$4,B2332&lt;=GI_Report!$E$4),1,0)</f>
        <v>1</v>
      </c>
      <c r="I2332" s="2">
        <f>IF(GI_Report!$C$6="All",1,IF(C2332=GI_Report!$C$6,1,0))</f>
        <v>1</v>
      </c>
      <c r="J2332" s="2">
        <f>IF(GI_Report!$F$6="All",1,IF(E2332=GI_Report!$F$6,1,0))</f>
        <v>1</v>
      </c>
      <c r="K2332" s="2">
        <f>IF(AND(H2332=1,I2332=1,J2332=1),COUNTIFS($H$2:H2332,1,$I$2:I2332,1,$J$2:J2332,1),"")</f>
        <v>367</v>
      </c>
    </row>
    <row r="2333" spans="1:11" ht="14.5" x14ac:dyDescent="0.35">
      <c r="A2333" s="2" t="s">
        <v>4393</v>
      </c>
      <c r="B2333" s="5">
        <v>46121</v>
      </c>
      <c r="C2333" s="2" t="s">
        <v>2191</v>
      </c>
      <c r="D2333" s="2" t="s">
        <v>391</v>
      </c>
      <c r="E2333" s="3" t="s">
        <v>392</v>
      </c>
      <c r="F2333" s="2">
        <v>48</v>
      </c>
      <c r="G2333" s="2" t="s">
        <v>121</v>
      </c>
      <c r="H2333" s="2">
        <f>IF(AND(B2333&gt;=GI_Report!$C$4,B2333&lt;=GI_Report!$E$4),1,0)</f>
        <v>0</v>
      </c>
      <c r="I2333" s="2">
        <f>IF(GI_Report!$C$6="All",1,IF(C2333=GI_Report!$C$6,1,0))</f>
        <v>1</v>
      </c>
      <c r="J2333" s="2">
        <f>IF(GI_Report!$F$6="All",1,IF(E2333=GI_Report!$F$6,1,0))</f>
        <v>1</v>
      </c>
      <c r="K2333" s="2" t="str">
        <f>IF(AND(H2333=1,I2333=1,J2333=1),COUNTIFS($H$2:H2333,1,$I$2:I2333,1,$J$2:J2333,1),"")</f>
        <v/>
      </c>
    </row>
    <row r="2334" spans="1:11" ht="14.5" x14ac:dyDescent="0.35">
      <c r="A2334" s="2" t="s">
        <v>4394</v>
      </c>
      <c r="B2334" s="5">
        <v>46056</v>
      </c>
      <c r="C2334" s="2" t="s">
        <v>2322</v>
      </c>
      <c r="D2334" s="2" t="s">
        <v>458</v>
      </c>
      <c r="E2334" s="3" t="s">
        <v>459</v>
      </c>
      <c r="F2334" s="2">
        <v>60</v>
      </c>
      <c r="G2334" s="2" t="s">
        <v>121</v>
      </c>
      <c r="H2334" s="2">
        <f>IF(AND(B2334&gt;=GI_Report!$C$4,B2334&lt;=GI_Report!$E$4),1,0)</f>
        <v>1</v>
      </c>
      <c r="I2334" s="2">
        <f>IF(GI_Report!$C$6="All",1,IF(C2334=GI_Report!$C$6,1,0))</f>
        <v>1</v>
      </c>
      <c r="J2334" s="2">
        <f>IF(GI_Report!$F$6="All",1,IF(E2334=GI_Report!$F$6,1,0))</f>
        <v>1</v>
      </c>
      <c r="K2334" s="2">
        <f>IF(AND(H2334=1,I2334=1,J2334=1),COUNTIFS($H$2:H2334,1,$I$2:I2334,1,$J$2:J2334,1),"")</f>
        <v>368</v>
      </c>
    </row>
    <row r="2335" spans="1:11" ht="14.5" x14ac:dyDescent="0.35">
      <c r="A2335" s="2" t="s">
        <v>4395</v>
      </c>
      <c r="B2335" s="5">
        <v>46086</v>
      </c>
      <c r="C2335" s="2" t="s">
        <v>2112</v>
      </c>
      <c r="D2335" s="2" t="s">
        <v>50</v>
      </c>
      <c r="E2335" s="3" t="s">
        <v>51</v>
      </c>
      <c r="F2335" s="2">
        <v>10</v>
      </c>
      <c r="G2335" s="2" t="s">
        <v>15</v>
      </c>
      <c r="H2335" s="2">
        <f>IF(AND(B2335&gt;=GI_Report!$C$4,B2335&lt;=GI_Report!$E$4),1,0)</f>
        <v>0</v>
      </c>
      <c r="I2335" s="2">
        <f>IF(GI_Report!$C$6="All",1,IF(C2335=GI_Report!$C$6,1,0))</f>
        <v>1</v>
      </c>
      <c r="J2335" s="2">
        <f>IF(GI_Report!$F$6="All",1,IF(E2335=GI_Report!$F$6,1,0))</f>
        <v>1</v>
      </c>
      <c r="K2335" s="2" t="str">
        <f>IF(AND(H2335=1,I2335=1,J2335=1),COUNTIFS($H$2:H2335,1,$I$2:I2335,1,$J$2:J2335,1),"")</f>
        <v/>
      </c>
    </row>
    <row r="2336" spans="1:11" ht="14.5" x14ac:dyDescent="0.35">
      <c r="A2336" s="2" t="s">
        <v>4396</v>
      </c>
      <c r="B2336" s="5">
        <v>46093</v>
      </c>
      <c r="C2336" s="2" t="s">
        <v>2319</v>
      </c>
      <c r="D2336" s="2" t="s">
        <v>182</v>
      </c>
      <c r="E2336" s="3" t="s">
        <v>183</v>
      </c>
      <c r="F2336" s="2">
        <v>20</v>
      </c>
      <c r="G2336" s="2" t="s">
        <v>121</v>
      </c>
      <c r="H2336" s="2">
        <f>IF(AND(B2336&gt;=GI_Report!$C$4,B2336&lt;=GI_Report!$E$4),1,0)</f>
        <v>0</v>
      </c>
      <c r="I2336" s="2">
        <f>IF(GI_Report!$C$6="All",1,IF(C2336=GI_Report!$C$6,1,0))</f>
        <v>1</v>
      </c>
      <c r="J2336" s="2">
        <f>IF(GI_Report!$F$6="All",1,IF(E2336=GI_Report!$F$6,1,0))</f>
        <v>1</v>
      </c>
      <c r="K2336" s="2" t="str">
        <f>IF(AND(H2336=1,I2336=1,J2336=1),COUNTIFS($H$2:H2336,1,$I$2:I2336,1,$J$2:J2336,1),"")</f>
        <v/>
      </c>
    </row>
    <row r="2337" spans="1:11" ht="14.5" x14ac:dyDescent="0.35">
      <c r="A2337" s="2" t="s">
        <v>4397</v>
      </c>
      <c r="B2337" s="5">
        <v>46070</v>
      </c>
      <c r="C2337" s="2" t="s">
        <v>2023</v>
      </c>
      <c r="D2337" s="2" t="s">
        <v>122</v>
      </c>
      <c r="E2337" s="3" t="s">
        <v>123</v>
      </c>
      <c r="F2337" s="2">
        <v>48</v>
      </c>
      <c r="G2337" s="2" t="s">
        <v>121</v>
      </c>
      <c r="H2337" s="2">
        <f>IF(AND(B2337&gt;=GI_Report!$C$4,B2337&lt;=GI_Report!$E$4),1,0)</f>
        <v>1</v>
      </c>
      <c r="I2337" s="2">
        <f>IF(GI_Report!$C$6="All",1,IF(C2337=GI_Report!$C$6,1,0))</f>
        <v>1</v>
      </c>
      <c r="J2337" s="2">
        <f>IF(GI_Report!$F$6="All",1,IF(E2337=GI_Report!$F$6,1,0))</f>
        <v>1</v>
      </c>
      <c r="K2337" s="2">
        <f>IF(AND(H2337=1,I2337=1,J2337=1),COUNTIFS($H$2:H2337,1,$I$2:I2337,1,$J$2:J2337,1),"")</f>
        <v>369</v>
      </c>
    </row>
    <row r="2338" spans="1:11" ht="14.5" x14ac:dyDescent="0.35">
      <c r="A2338" s="2" t="s">
        <v>4398</v>
      </c>
      <c r="B2338" s="5">
        <v>46025</v>
      </c>
      <c r="C2338" s="2" t="s">
        <v>2060</v>
      </c>
      <c r="D2338" s="2" t="s">
        <v>361</v>
      </c>
      <c r="E2338" s="3" t="s">
        <v>362</v>
      </c>
      <c r="F2338" s="2">
        <v>60</v>
      </c>
      <c r="G2338" s="2" t="s">
        <v>15</v>
      </c>
      <c r="H2338" s="2">
        <f>IF(AND(B2338&gt;=GI_Report!$C$4,B2338&lt;=GI_Report!$E$4),1,0)</f>
        <v>0</v>
      </c>
      <c r="I2338" s="2">
        <f>IF(GI_Report!$C$6="All",1,IF(C2338=GI_Report!$C$6,1,0))</f>
        <v>1</v>
      </c>
      <c r="J2338" s="2">
        <f>IF(GI_Report!$F$6="All",1,IF(E2338=GI_Report!$F$6,1,0))</f>
        <v>1</v>
      </c>
      <c r="K2338" s="2" t="str">
        <f>IF(AND(H2338=1,I2338=1,J2338=1),COUNTIFS($H$2:H2338,1,$I$2:I2338,1,$J$2:J2338,1),"")</f>
        <v/>
      </c>
    </row>
    <row r="2339" spans="1:11" ht="14.5" x14ac:dyDescent="0.35">
      <c r="A2339" s="2" t="s">
        <v>4399</v>
      </c>
      <c r="B2339" s="5">
        <v>46030</v>
      </c>
      <c r="C2339" s="2" t="s">
        <v>2062</v>
      </c>
      <c r="D2339" s="2" t="s">
        <v>291</v>
      </c>
      <c r="E2339" s="3" t="s">
        <v>292</v>
      </c>
      <c r="F2339" s="2">
        <v>24</v>
      </c>
      <c r="G2339" s="2" t="s">
        <v>262</v>
      </c>
      <c r="H2339" s="2">
        <f>IF(AND(B2339&gt;=GI_Report!$C$4,B2339&lt;=GI_Report!$E$4),1,0)</f>
        <v>0</v>
      </c>
      <c r="I2339" s="2">
        <f>IF(GI_Report!$C$6="All",1,IF(C2339=GI_Report!$C$6,1,0))</f>
        <v>1</v>
      </c>
      <c r="J2339" s="2">
        <f>IF(GI_Report!$F$6="All",1,IF(E2339=GI_Report!$F$6,1,0))</f>
        <v>1</v>
      </c>
      <c r="K2339" s="2" t="str">
        <f>IF(AND(H2339=1,I2339=1,J2339=1),COUNTIFS($H$2:H2339,1,$I$2:I2339,1,$J$2:J2339,1),"")</f>
        <v/>
      </c>
    </row>
    <row r="2340" spans="1:11" ht="14.5" x14ac:dyDescent="0.35">
      <c r="A2340" s="2" t="s">
        <v>4400</v>
      </c>
      <c r="B2340" s="5">
        <v>46177</v>
      </c>
      <c r="C2340" s="2" t="s">
        <v>2008</v>
      </c>
      <c r="D2340" s="2" t="s">
        <v>454</v>
      </c>
      <c r="E2340" s="3" t="s">
        <v>455</v>
      </c>
      <c r="F2340" s="2">
        <v>24</v>
      </c>
      <c r="G2340" s="2" t="s">
        <v>121</v>
      </c>
      <c r="H2340" s="2">
        <f>IF(AND(B2340&gt;=GI_Report!$C$4,B2340&lt;=GI_Report!$E$4),1,0)</f>
        <v>0</v>
      </c>
      <c r="I2340" s="2">
        <f>IF(GI_Report!$C$6="All",1,IF(C2340=GI_Report!$C$6,1,0))</f>
        <v>1</v>
      </c>
      <c r="J2340" s="2">
        <f>IF(GI_Report!$F$6="All",1,IF(E2340=GI_Report!$F$6,1,0))</f>
        <v>1</v>
      </c>
      <c r="K2340" s="2" t="str">
        <f>IF(AND(H2340=1,I2340=1,J2340=1),COUNTIFS($H$2:H2340,1,$I$2:I2340,1,$J$2:J2340,1),"")</f>
        <v/>
      </c>
    </row>
    <row r="2341" spans="1:11" ht="14.5" x14ac:dyDescent="0.35">
      <c r="A2341" s="2" t="s">
        <v>4401</v>
      </c>
      <c r="B2341" s="5">
        <v>46169</v>
      </c>
      <c r="C2341" s="2" t="s">
        <v>2021</v>
      </c>
      <c r="D2341" s="2" t="s">
        <v>411</v>
      </c>
      <c r="E2341" s="3" t="s">
        <v>412</v>
      </c>
      <c r="F2341" s="2">
        <v>10</v>
      </c>
      <c r="G2341" s="2" t="s">
        <v>121</v>
      </c>
      <c r="H2341" s="2">
        <f>IF(AND(B2341&gt;=GI_Report!$C$4,B2341&lt;=GI_Report!$E$4),1,0)</f>
        <v>0</v>
      </c>
      <c r="I2341" s="2">
        <f>IF(GI_Report!$C$6="All",1,IF(C2341=GI_Report!$C$6,1,0))</f>
        <v>1</v>
      </c>
      <c r="J2341" s="2">
        <f>IF(GI_Report!$F$6="All",1,IF(E2341=GI_Report!$F$6,1,0))</f>
        <v>1</v>
      </c>
      <c r="K2341" s="2" t="str">
        <f>IF(AND(H2341=1,I2341=1,J2341=1),COUNTIFS($H$2:H2341,1,$I$2:I2341,1,$J$2:J2341,1),"")</f>
        <v/>
      </c>
    </row>
    <row r="2342" spans="1:11" ht="14.5" x14ac:dyDescent="0.35">
      <c r="A2342" s="2" t="s">
        <v>4402</v>
      </c>
      <c r="B2342" s="5">
        <v>46186</v>
      </c>
      <c r="C2342" s="2" t="s">
        <v>2091</v>
      </c>
      <c r="D2342" s="2" t="s">
        <v>413</v>
      </c>
      <c r="E2342" s="3" t="s">
        <v>414</v>
      </c>
      <c r="F2342" s="2">
        <v>15</v>
      </c>
      <c r="G2342" s="2" t="s">
        <v>121</v>
      </c>
      <c r="H2342" s="2">
        <f>IF(AND(B2342&gt;=GI_Report!$C$4,B2342&lt;=GI_Report!$E$4),1,0)</f>
        <v>0</v>
      </c>
      <c r="I2342" s="2">
        <f>IF(GI_Report!$C$6="All",1,IF(C2342=GI_Report!$C$6,1,0))</f>
        <v>1</v>
      </c>
      <c r="J2342" s="2">
        <f>IF(GI_Report!$F$6="All",1,IF(E2342=GI_Report!$F$6,1,0))</f>
        <v>1</v>
      </c>
      <c r="K2342" s="2" t="str">
        <f>IF(AND(H2342=1,I2342=1,J2342=1),COUNTIFS($H$2:H2342,1,$I$2:I2342,1,$J$2:J2342,1),"")</f>
        <v/>
      </c>
    </row>
    <row r="2343" spans="1:11" ht="14.5" x14ac:dyDescent="0.35">
      <c r="A2343" s="2" t="s">
        <v>4403</v>
      </c>
      <c r="B2343" s="5">
        <v>46058</v>
      </c>
      <c r="C2343" s="2" t="s">
        <v>2168</v>
      </c>
      <c r="D2343" s="2" t="s">
        <v>270</v>
      </c>
      <c r="E2343" s="3" t="s">
        <v>271</v>
      </c>
      <c r="F2343" s="2">
        <v>36</v>
      </c>
      <c r="G2343" s="2" t="s">
        <v>262</v>
      </c>
      <c r="H2343" s="2">
        <f>IF(AND(B2343&gt;=GI_Report!$C$4,B2343&lt;=GI_Report!$E$4),1,0)</f>
        <v>1</v>
      </c>
      <c r="I2343" s="2">
        <f>IF(GI_Report!$C$6="All",1,IF(C2343=GI_Report!$C$6,1,0))</f>
        <v>1</v>
      </c>
      <c r="J2343" s="2">
        <f>IF(GI_Report!$F$6="All",1,IF(E2343=GI_Report!$F$6,1,0))</f>
        <v>1</v>
      </c>
      <c r="K2343" s="2">
        <f>IF(AND(H2343=1,I2343=1,J2343=1),COUNTIFS($H$2:H2343,1,$I$2:I2343,1,$J$2:J2343,1),"")</f>
        <v>370</v>
      </c>
    </row>
    <row r="2344" spans="1:11" ht="14.5" x14ac:dyDescent="0.35">
      <c r="A2344" s="2" t="s">
        <v>4404</v>
      </c>
      <c r="B2344" s="5">
        <v>46025</v>
      </c>
      <c r="C2344" s="2" t="s">
        <v>1989</v>
      </c>
      <c r="D2344" s="2" t="s">
        <v>322</v>
      </c>
      <c r="E2344" s="3" t="s">
        <v>323</v>
      </c>
      <c r="F2344" s="2">
        <v>5</v>
      </c>
      <c r="G2344" s="2" t="s">
        <v>15</v>
      </c>
      <c r="H2344" s="2">
        <f>IF(AND(B2344&gt;=GI_Report!$C$4,B2344&lt;=GI_Report!$E$4),1,0)</f>
        <v>0</v>
      </c>
      <c r="I2344" s="2">
        <f>IF(GI_Report!$C$6="All",1,IF(C2344=GI_Report!$C$6,1,0))</f>
        <v>1</v>
      </c>
      <c r="J2344" s="2">
        <f>IF(GI_Report!$F$6="All",1,IF(E2344=GI_Report!$F$6,1,0))</f>
        <v>1</v>
      </c>
      <c r="K2344" s="2" t="str">
        <f>IF(AND(H2344=1,I2344=1,J2344=1),COUNTIFS($H$2:H2344,1,$I$2:I2344,1,$J$2:J2344,1),"")</f>
        <v/>
      </c>
    </row>
    <row r="2345" spans="1:11" ht="14.5" x14ac:dyDescent="0.35">
      <c r="A2345" s="2" t="s">
        <v>4405</v>
      </c>
      <c r="B2345" s="5">
        <v>46049</v>
      </c>
      <c r="C2345" s="2" t="s">
        <v>2058</v>
      </c>
      <c r="D2345" s="2" t="s">
        <v>239</v>
      </c>
      <c r="E2345" s="3" t="s">
        <v>240</v>
      </c>
      <c r="F2345" s="2">
        <v>15</v>
      </c>
      <c r="G2345" s="2" t="s">
        <v>121</v>
      </c>
      <c r="H2345" s="2">
        <f>IF(AND(B2345&gt;=GI_Report!$C$4,B2345&lt;=GI_Report!$E$4),1,0)</f>
        <v>0</v>
      </c>
      <c r="I2345" s="2">
        <f>IF(GI_Report!$C$6="All",1,IF(C2345=GI_Report!$C$6,1,0))</f>
        <v>1</v>
      </c>
      <c r="J2345" s="2">
        <f>IF(GI_Report!$F$6="All",1,IF(E2345=GI_Report!$F$6,1,0))</f>
        <v>1</v>
      </c>
      <c r="K2345" s="2" t="str">
        <f>IF(AND(H2345=1,I2345=1,J2345=1),COUNTIFS($H$2:H2345,1,$I$2:I2345,1,$J$2:J2345,1),"")</f>
        <v/>
      </c>
    </row>
    <row r="2346" spans="1:11" ht="14.5" x14ac:dyDescent="0.35">
      <c r="A2346" s="2" t="s">
        <v>4406</v>
      </c>
      <c r="B2346" s="5">
        <v>46155</v>
      </c>
      <c r="C2346" s="2" t="s">
        <v>2047</v>
      </c>
      <c r="D2346" s="2" t="s">
        <v>355</v>
      </c>
      <c r="E2346" s="3" t="s">
        <v>356</v>
      </c>
      <c r="F2346" s="2">
        <v>48</v>
      </c>
      <c r="G2346" s="2" t="s">
        <v>15</v>
      </c>
      <c r="H2346" s="2">
        <f>IF(AND(B2346&gt;=GI_Report!$C$4,B2346&lt;=GI_Report!$E$4),1,0)</f>
        <v>0</v>
      </c>
      <c r="I2346" s="2">
        <f>IF(GI_Report!$C$6="All",1,IF(C2346=GI_Report!$C$6,1,0))</f>
        <v>1</v>
      </c>
      <c r="J2346" s="2">
        <f>IF(GI_Report!$F$6="All",1,IF(E2346=GI_Report!$F$6,1,0))</f>
        <v>1</v>
      </c>
      <c r="K2346" s="2" t="str">
        <f>IF(AND(H2346=1,I2346=1,J2346=1),COUNTIFS($H$2:H2346,1,$I$2:I2346,1,$J$2:J2346,1),"")</f>
        <v/>
      </c>
    </row>
    <row r="2347" spans="1:11" ht="14.5" x14ac:dyDescent="0.35">
      <c r="A2347" s="2" t="s">
        <v>4407</v>
      </c>
      <c r="B2347" s="5">
        <v>46147</v>
      </c>
      <c r="C2347" s="2" t="s">
        <v>2035</v>
      </c>
      <c r="D2347" s="2" t="s">
        <v>36</v>
      </c>
      <c r="E2347" s="3" t="s">
        <v>37</v>
      </c>
      <c r="F2347" s="2">
        <v>5</v>
      </c>
      <c r="G2347" s="2" t="s">
        <v>15</v>
      </c>
      <c r="H2347" s="2">
        <f>IF(AND(B2347&gt;=GI_Report!$C$4,B2347&lt;=GI_Report!$E$4),1,0)</f>
        <v>0</v>
      </c>
      <c r="I2347" s="2">
        <f>IF(GI_Report!$C$6="All",1,IF(C2347=GI_Report!$C$6,1,0))</f>
        <v>1</v>
      </c>
      <c r="J2347" s="2">
        <f>IF(GI_Report!$F$6="All",1,IF(E2347=GI_Report!$F$6,1,0))</f>
        <v>1</v>
      </c>
      <c r="K2347" s="2" t="str">
        <f>IF(AND(H2347=1,I2347=1,J2347=1),COUNTIFS($H$2:H2347,1,$I$2:I2347,1,$J$2:J2347,1),"")</f>
        <v/>
      </c>
    </row>
    <row r="2348" spans="1:11" ht="14.5" x14ac:dyDescent="0.35">
      <c r="A2348" s="2" t="s">
        <v>4408</v>
      </c>
      <c r="B2348" s="5">
        <v>46137</v>
      </c>
      <c r="C2348" s="2" t="s">
        <v>1998</v>
      </c>
      <c r="D2348" s="2" t="s">
        <v>132</v>
      </c>
      <c r="E2348" s="3" t="s">
        <v>133</v>
      </c>
      <c r="F2348" s="2">
        <v>30</v>
      </c>
      <c r="G2348" s="2" t="s">
        <v>121</v>
      </c>
      <c r="H2348" s="2">
        <f>IF(AND(B2348&gt;=GI_Report!$C$4,B2348&lt;=GI_Report!$E$4),1,0)</f>
        <v>0</v>
      </c>
      <c r="I2348" s="2">
        <f>IF(GI_Report!$C$6="All",1,IF(C2348=GI_Report!$C$6,1,0))</f>
        <v>1</v>
      </c>
      <c r="J2348" s="2">
        <f>IF(GI_Report!$F$6="All",1,IF(E2348=GI_Report!$F$6,1,0))</f>
        <v>1</v>
      </c>
      <c r="K2348" s="2" t="str">
        <f>IF(AND(H2348=1,I2348=1,J2348=1),COUNTIFS($H$2:H2348,1,$I$2:I2348,1,$J$2:J2348,1),"")</f>
        <v/>
      </c>
    </row>
    <row r="2349" spans="1:11" ht="14.5" x14ac:dyDescent="0.35">
      <c r="A2349" s="2" t="s">
        <v>4409</v>
      </c>
      <c r="B2349" s="5">
        <v>46026</v>
      </c>
      <c r="C2349" s="2" t="s">
        <v>2047</v>
      </c>
      <c r="D2349" s="2" t="s">
        <v>159</v>
      </c>
      <c r="E2349" s="3" t="s">
        <v>160</v>
      </c>
      <c r="F2349" s="2">
        <v>20</v>
      </c>
      <c r="G2349" s="2" t="s">
        <v>121</v>
      </c>
      <c r="H2349" s="2">
        <f>IF(AND(B2349&gt;=GI_Report!$C$4,B2349&lt;=GI_Report!$E$4),1,0)</f>
        <v>0</v>
      </c>
      <c r="I2349" s="2">
        <f>IF(GI_Report!$C$6="All",1,IF(C2349=GI_Report!$C$6,1,0))</f>
        <v>1</v>
      </c>
      <c r="J2349" s="2">
        <f>IF(GI_Report!$F$6="All",1,IF(E2349=GI_Report!$F$6,1,0))</f>
        <v>1</v>
      </c>
      <c r="K2349" s="2" t="str">
        <f>IF(AND(H2349=1,I2349=1,J2349=1),COUNTIFS($H$2:H2349,1,$I$2:I2349,1,$J$2:J2349,1),"")</f>
        <v/>
      </c>
    </row>
    <row r="2350" spans="1:11" ht="14.5" x14ac:dyDescent="0.35">
      <c r="A2350" s="2" t="s">
        <v>4410</v>
      </c>
      <c r="B2350" s="5">
        <v>46085</v>
      </c>
      <c r="C2350" s="2" t="s">
        <v>2281</v>
      </c>
      <c r="D2350" s="2" t="s">
        <v>106</v>
      </c>
      <c r="E2350" s="3" t="s">
        <v>107</v>
      </c>
      <c r="F2350" s="2">
        <v>12</v>
      </c>
      <c r="G2350" s="2" t="s">
        <v>15</v>
      </c>
      <c r="H2350" s="2">
        <f>IF(AND(B2350&gt;=GI_Report!$C$4,B2350&lt;=GI_Report!$E$4),1,0)</f>
        <v>0</v>
      </c>
      <c r="I2350" s="2">
        <f>IF(GI_Report!$C$6="All",1,IF(C2350=GI_Report!$C$6,1,0))</f>
        <v>1</v>
      </c>
      <c r="J2350" s="2">
        <f>IF(GI_Report!$F$6="All",1,IF(E2350=GI_Report!$F$6,1,0))</f>
        <v>1</v>
      </c>
      <c r="K2350" s="2" t="str">
        <f>IF(AND(H2350=1,I2350=1,J2350=1),COUNTIFS($H$2:H2350,1,$I$2:I2350,1,$J$2:J2350,1),"")</f>
        <v/>
      </c>
    </row>
    <row r="2351" spans="1:11" ht="14.5" x14ac:dyDescent="0.35">
      <c r="A2351" s="2" t="s">
        <v>4411</v>
      </c>
      <c r="B2351" s="5">
        <v>46153</v>
      </c>
      <c r="C2351" s="2" t="s">
        <v>2148</v>
      </c>
      <c r="D2351" s="2" t="s">
        <v>74</v>
      </c>
      <c r="E2351" s="3" t="s">
        <v>75</v>
      </c>
      <c r="F2351" s="2">
        <v>30</v>
      </c>
      <c r="G2351" s="2" t="s">
        <v>15</v>
      </c>
      <c r="H2351" s="2">
        <f>IF(AND(B2351&gt;=GI_Report!$C$4,B2351&lt;=GI_Report!$E$4),1,0)</f>
        <v>0</v>
      </c>
      <c r="I2351" s="2">
        <f>IF(GI_Report!$C$6="All",1,IF(C2351=GI_Report!$C$6,1,0))</f>
        <v>1</v>
      </c>
      <c r="J2351" s="2">
        <f>IF(GI_Report!$F$6="All",1,IF(E2351=GI_Report!$F$6,1,0))</f>
        <v>1</v>
      </c>
      <c r="K2351" s="2" t="str">
        <f>IF(AND(H2351=1,I2351=1,J2351=1),COUNTIFS($H$2:H2351,1,$I$2:I2351,1,$J$2:J2351,1),"")</f>
        <v/>
      </c>
    </row>
    <row r="2352" spans="1:11" ht="14.5" x14ac:dyDescent="0.35">
      <c r="A2352" s="2" t="s">
        <v>4412</v>
      </c>
      <c r="B2352" s="5">
        <v>46197</v>
      </c>
      <c r="C2352" s="2" t="s">
        <v>2421</v>
      </c>
      <c r="D2352" s="2" t="s">
        <v>247</v>
      </c>
      <c r="E2352" s="3" t="s">
        <v>248</v>
      </c>
      <c r="F2352" s="2">
        <v>48</v>
      </c>
      <c r="G2352" s="2" t="s">
        <v>121</v>
      </c>
      <c r="H2352" s="2">
        <f>IF(AND(B2352&gt;=GI_Report!$C$4,B2352&lt;=GI_Report!$E$4),1,0)</f>
        <v>0</v>
      </c>
      <c r="I2352" s="2">
        <f>IF(GI_Report!$C$6="All",1,IF(C2352=GI_Report!$C$6,1,0))</f>
        <v>1</v>
      </c>
      <c r="J2352" s="2">
        <f>IF(GI_Report!$F$6="All",1,IF(E2352=GI_Report!$F$6,1,0))</f>
        <v>1</v>
      </c>
      <c r="K2352" s="2" t="str">
        <f>IF(AND(H2352=1,I2352=1,J2352=1),COUNTIFS($H$2:H2352,1,$I$2:I2352,1,$J$2:J2352,1),"")</f>
        <v/>
      </c>
    </row>
    <row r="2353" spans="1:11" ht="14.5" x14ac:dyDescent="0.35">
      <c r="A2353" s="2" t="s">
        <v>4413</v>
      </c>
      <c r="B2353" s="5">
        <v>46189</v>
      </c>
      <c r="C2353" s="2" t="s">
        <v>2120</v>
      </c>
      <c r="D2353" s="2" t="s">
        <v>198</v>
      </c>
      <c r="E2353" s="3" t="s">
        <v>199</v>
      </c>
      <c r="F2353" s="2">
        <v>24</v>
      </c>
      <c r="G2353" s="2" t="s">
        <v>121</v>
      </c>
      <c r="H2353" s="2">
        <f>IF(AND(B2353&gt;=GI_Report!$C$4,B2353&lt;=GI_Report!$E$4),1,0)</f>
        <v>0</v>
      </c>
      <c r="I2353" s="2">
        <f>IF(GI_Report!$C$6="All",1,IF(C2353=GI_Report!$C$6,1,0))</f>
        <v>1</v>
      </c>
      <c r="J2353" s="2">
        <f>IF(GI_Report!$F$6="All",1,IF(E2353=GI_Report!$F$6,1,0))</f>
        <v>1</v>
      </c>
      <c r="K2353" s="2" t="str">
        <f>IF(AND(H2353=1,I2353=1,J2353=1),COUNTIFS($H$2:H2353,1,$I$2:I2353,1,$J$2:J2353,1),"")</f>
        <v/>
      </c>
    </row>
    <row r="2354" spans="1:11" ht="14.5" x14ac:dyDescent="0.35">
      <c r="A2354" s="2" t="s">
        <v>4414</v>
      </c>
      <c r="B2354" s="5">
        <v>46170</v>
      </c>
      <c r="C2354" s="2" t="s">
        <v>2179</v>
      </c>
      <c r="D2354" s="2" t="s">
        <v>359</v>
      </c>
      <c r="E2354" s="3" t="s">
        <v>360</v>
      </c>
      <c r="F2354" s="2">
        <v>60</v>
      </c>
      <c r="G2354" s="2" t="s">
        <v>15</v>
      </c>
      <c r="H2354" s="2">
        <f>IF(AND(B2354&gt;=GI_Report!$C$4,B2354&lt;=GI_Report!$E$4),1,0)</f>
        <v>0</v>
      </c>
      <c r="I2354" s="2">
        <f>IF(GI_Report!$C$6="All",1,IF(C2354=GI_Report!$C$6,1,0))</f>
        <v>1</v>
      </c>
      <c r="J2354" s="2">
        <f>IF(GI_Report!$F$6="All",1,IF(E2354=GI_Report!$F$6,1,0))</f>
        <v>1</v>
      </c>
      <c r="K2354" s="2" t="str">
        <f>IF(AND(H2354=1,I2354=1,J2354=1),COUNTIFS($H$2:H2354,1,$I$2:I2354,1,$J$2:J2354,1),"")</f>
        <v/>
      </c>
    </row>
    <row r="2355" spans="1:11" ht="14.5" x14ac:dyDescent="0.35">
      <c r="A2355" s="2" t="s">
        <v>4415</v>
      </c>
      <c r="B2355" s="5">
        <v>46123</v>
      </c>
      <c r="C2355" s="2" t="s">
        <v>2148</v>
      </c>
      <c r="D2355" s="2" t="s">
        <v>308</v>
      </c>
      <c r="E2355" s="3" t="s">
        <v>309</v>
      </c>
      <c r="F2355" s="2">
        <v>10</v>
      </c>
      <c r="G2355" s="2" t="s">
        <v>15</v>
      </c>
      <c r="H2355" s="2">
        <f>IF(AND(B2355&gt;=GI_Report!$C$4,B2355&lt;=GI_Report!$E$4),1,0)</f>
        <v>0</v>
      </c>
      <c r="I2355" s="2">
        <f>IF(GI_Report!$C$6="All",1,IF(C2355=GI_Report!$C$6,1,0))</f>
        <v>1</v>
      </c>
      <c r="J2355" s="2">
        <f>IF(GI_Report!$F$6="All",1,IF(E2355=GI_Report!$F$6,1,0))</f>
        <v>1</v>
      </c>
      <c r="K2355" s="2" t="str">
        <f>IF(AND(H2355=1,I2355=1,J2355=1),COUNTIFS($H$2:H2355,1,$I$2:I2355,1,$J$2:J2355,1),"")</f>
        <v/>
      </c>
    </row>
    <row r="2356" spans="1:11" ht="14.5" x14ac:dyDescent="0.35">
      <c r="A2356" s="2" t="s">
        <v>4416</v>
      </c>
      <c r="B2356" s="5">
        <v>46079</v>
      </c>
      <c r="C2356" s="2" t="s">
        <v>2002</v>
      </c>
      <c r="D2356" s="2" t="s">
        <v>210</v>
      </c>
      <c r="E2356" s="3" t="s">
        <v>211</v>
      </c>
      <c r="F2356" s="2">
        <v>5</v>
      </c>
      <c r="G2356" s="2" t="s">
        <v>121</v>
      </c>
      <c r="H2356" s="2">
        <f>IF(AND(B2356&gt;=GI_Report!$C$4,B2356&lt;=GI_Report!$E$4),1,0)</f>
        <v>1</v>
      </c>
      <c r="I2356" s="2">
        <f>IF(GI_Report!$C$6="All",1,IF(C2356=GI_Report!$C$6,1,0))</f>
        <v>1</v>
      </c>
      <c r="J2356" s="2">
        <f>IF(GI_Report!$F$6="All",1,IF(E2356=GI_Report!$F$6,1,0))</f>
        <v>1</v>
      </c>
      <c r="K2356" s="2">
        <f>IF(AND(H2356=1,I2356=1,J2356=1),COUNTIFS($H$2:H2356,1,$I$2:I2356,1,$J$2:J2356,1),"")</f>
        <v>371</v>
      </c>
    </row>
    <row r="2357" spans="1:11" ht="14.5" x14ac:dyDescent="0.35">
      <c r="A2357" s="2" t="s">
        <v>4417</v>
      </c>
      <c r="B2357" s="5">
        <v>46042</v>
      </c>
      <c r="C2357" s="2" t="s">
        <v>2322</v>
      </c>
      <c r="D2357" s="2" t="s">
        <v>464</v>
      </c>
      <c r="E2357" s="3" t="s">
        <v>465</v>
      </c>
      <c r="F2357" s="2">
        <v>24</v>
      </c>
      <c r="G2357" s="2" t="s">
        <v>121</v>
      </c>
      <c r="H2357" s="2">
        <f>IF(AND(B2357&gt;=GI_Report!$C$4,B2357&lt;=GI_Report!$E$4),1,0)</f>
        <v>0</v>
      </c>
      <c r="I2357" s="2">
        <f>IF(GI_Report!$C$6="All",1,IF(C2357=GI_Report!$C$6,1,0))</f>
        <v>1</v>
      </c>
      <c r="J2357" s="2">
        <f>IF(GI_Report!$F$6="All",1,IF(E2357=GI_Report!$F$6,1,0))</f>
        <v>1</v>
      </c>
      <c r="K2357" s="2" t="str">
        <f>IF(AND(H2357=1,I2357=1,J2357=1),COUNTIFS($H$2:H2357,1,$I$2:I2357,1,$J$2:J2357,1),"")</f>
        <v/>
      </c>
    </row>
    <row r="2358" spans="1:11" ht="14.5" x14ac:dyDescent="0.35">
      <c r="A2358" s="2" t="s">
        <v>4418</v>
      </c>
      <c r="B2358" s="5">
        <v>46174</v>
      </c>
      <c r="C2358" s="2" t="s">
        <v>2049</v>
      </c>
      <c r="D2358" s="2" t="s">
        <v>77</v>
      </c>
      <c r="E2358" s="3" t="s">
        <v>78</v>
      </c>
      <c r="F2358" s="2">
        <v>5</v>
      </c>
      <c r="G2358" s="2" t="s">
        <v>15</v>
      </c>
      <c r="H2358" s="2">
        <f>IF(AND(B2358&gt;=GI_Report!$C$4,B2358&lt;=GI_Report!$E$4),1,0)</f>
        <v>0</v>
      </c>
      <c r="I2358" s="2">
        <f>IF(GI_Report!$C$6="All",1,IF(C2358=GI_Report!$C$6,1,0))</f>
        <v>1</v>
      </c>
      <c r="J2358" s="2">
        <f>IF(GI_Report!$F$6="All",1,IF(E2358=GI_Report!$F$6,1,0))</f>
        <v>1</v>
      </c>
      <c r="K2358" s="2" t="str">
        <f>IF(AND(H2358=1,I2358=1,J2358=1),COUNTIFS($H$2:H2358,1,$I$2:I2358,1,$J$2:J2358,1),"")</f>
        <v/>
      </c>
    </row>
    <row r="2359" spans="1:11" ht="14.5" x14ac:dyDescent="0.35">
      <c r="A2359" s="2" t="s">
        <v>4419</v>
      </c>
      <c r="B2359" s="5">
        <v>46032</v>
      </c>
      <c r="C2359" s="2" t="s">
        <v>2058</v>
      </c>
      <c r="D2359" s="2" t="s">
        <v>200</v>
      </c>
      <c r="E2359" s="3" t="s">
        <v>201</v>
      </c>
      <c r="F2359" s="2">
        <v>20</v>
      </c>
      <c r="G2359" s="2" t="s">
        <v>121</v>
      </c>
      <c r="H2359" s="2">
        <f>IF(AND(B2359&gt;=GI_Report!$C$4,B2359&lt;=GI_Report!$E$4),1,0)</f>
        <v>0</v>
      </c>
      <c r="I2359" s="2">
        <f>IF(GI_Report!$C$6="All",1,IF(C2359=GI_Report!$C$6,1,0))</f>
        <v>1</v>
      </c>
      <c r="J2359" s="2">
        <f>IF(GI_Report!$F$6="All",1,IF(E2359=GI_Report!$F$6,1,0))</f>
        <v>1</v>
      </c>
      <c r="K2359" s="2" t="str">
        <f>IF(AND(H2359=1,I2359=1,J2359=1),COUNTIFS($H$2:H2359,1,$I$2:I2359,1,$J$2:J2359,1),"")</f>
        <v/>
      </c>
    </row>
    <row r="2360" spans="1:11" ht="14.5" x14ac:dyDescent="0.35">
      <c r="A2360" s="2" t="s">
        <v>4420</v>
      </c>
      <c r="B2360" s="5">
        <v>46164</v>
      </c>
      <c r="C2360" s="2" t="s">
        <v>2421</v>
      </c>
      <c r="D2360" s="2" t="s">
        <v>154</v>
      </c>
      <c r="E2360" s="3" t="s">
        <v>155</v>
      </c>
      <c r="F2360" s="2">
        <v>60</v>
      </c>
      <c r="G2360" s="2" t="s">
        <v>121</v>
      </c>
      <c r="H2360" s="2">
        <f>IF(AND(B2360&gt;=GI_Report!$C$4,B2360&lt;=GI_Report!$E$4),1,0)</f>
        <v>0</v>
      </c>
      <c r="I2360" s="2">
        <f>IF(GI_Report!$C$6="All",1,IF(C2360=GI_Report!$C$6,1,0))</f>
        <v>1</v>
      </c>
      <c r="J2360" s="2">
        <f>IF(GI_Report!$F$6="All",1,IF(E2360=GI_Report!$F$6,1,0))</f>
        <v>1</v>
      </c>
      <c r="K2360" s="2" t="str">
        <f>IF(AND(H2360=1,I2360=1,J2360=1),COUNTIFS($H$2:H2360,1,$I$2:I2360,1,$J$2:J2360,1),"")</f>
        <v/>
      </c>
    </row>
    <row r="2361" spans="1:11" ht="14.5" x14ac:dyDescent="0.35">
      <c r="A2361" s="2" t="s">
        <v>4421</v>
      </c>
      <c r="B2361" s="5">
        <v>46031</v>
      </c>
      <c r="C2361" s="2" t="s">
        <v>2070</v>
      </c>
      <c r="D2361" s="2" t="s">
        <v>351</v>
      </c>
      <c r="E2361" s="3" t="s">
        <v>352</v>
      </c>
      <c r="F2361" s="2">
        <v>20</v>
      </c>
      <c r="G2361" s="2" t="s">
        <v>15</v>
      </c>
      <c r="H2361" s="2">
        <f>IF(AND(B2361&gt;=GI_Report!$C$4,B2361&lt;=GI_Report!$E$4),1,0)</f>
        <v>0</v>
      </c>
      <c r="I2361" s="2">
        <f>IF(GI_Report!$C$6="All",1,IF(C2361=GI_Report!$C$6,1,0))</f>
        <v>1</v>
      </c>
      <c r="J2361" s="2">
        <f>IF(GI_Report!$F$6="All",1,IF(E2361=GI_Report!$F$6,1,0))</f>
        <v>1</v>
      </c>
      <c r="K2361" s="2" t="str">
        <f>IF(AND(H2361=1,I2361=1,J2361=1),COUNTIFS($H$2:H2361,1,$I$2:I2361,1,$J$2:J2361,1),"")</f>
        <v/>
      </c>
    </row>
    <row r="2362" spans="1:11" ht="14.5" x14ac:dyDescent="0.35">
      <c r="A2362" s="2" t="s">
        <v>4422</v>
      </c>
      <c r="B2362" s="5">
        <v>46082</v>
      </c>
      <c r="C2362" s="2" t="s">
        <v>2148</v>
      </c>
      <c r="D2362" s="2" t="s">
        <v>263</v>
      </c>
      <c r="E2362" s="3" t="s">
        <v>264</v>
      </c>
      <c r="F2362" s="2">
        <v>30</v>
      </c>
      <c r="G2362" s="2" t="s">
        <v>262</v>
      </c>
      <c r="H2362" s="2">
        <f>IF(AND(B2362&gt;=GI_Report!$C$4,B2362&lt;=GI_Report!$E$4),1,0)</f>
        <v>0</v>
      </c>
      <c r="I2362" s="2">
        <f>IF(GI_Report!$C$6="All",1,IF(C2362=GI_Report!$C$6,1,0))</f>
        <v>1</v>
      </c>
      <c r="J2362" s="2">
        <f>IF(GI_Report!$F$6="All",1,IF(E2362=GI_Report!$F$6,1,0))</f>
        <v>1</v>
      </c>
      <c r="K2362" s="2" t="str">
        <f>IF(AND(H2362=1,I2362=1,J2362=1),COUNTIFS($H$2:H2362,1,$I$2:I2362,1,$J$2:J2362,1),"")</f>
        <v/>
      </c>
    </row>
    <row r="2363" spans="1:11" ht="14.5" x14ac:dyDescent="0.35">
      <c r="A2363" s="2" t="s">
        <v>4423</v>
      </c>
      <c r="B2363" s="5">
        <v>46103</v>
      </c>
      <c r="C2363" s="2" t="s">
        <v>2040</v>
      </c>
      <c r="D2363" s="2" t="s">
        <v>86</v>
      </c>
      <c r="E2363" s="3" t="s">
        <v>87</v>
      </c>
      <c r="F2363" s="2">
        <v>60</v>
      </c>
      <c r="G2363" s="2" t="s">
        <v>15</v>
      </c>
      <c r="H2363" s="2">
        <f>IF(AND(B2363&gt;=GI_Report!$C$4,B2363&lt;=GI_Report!$E$4),1,0)</f>
        <v>0</v>
      </c>
      <c r="I2363" s="2">
        <f>IF(GI_Report!$C$6="All",1,IF(C2363=GI_Report!$C$6,1,0))</f>
        <v>1</v>
      </c>
      <c r="J2363" s="2">
        <f>IF(GI_Report!$F$6="All",1,IF(E2363=GI_Report!$F$6,1,0))</f>
        <v>1</v>
      </c>
      <c r="K2363" s="2" t="str">
        <f>IF(AND(H2363=1,I2363=1,J2363=1),COUNTIFS($H$2:H2363,1,$I$2:I2363,1,$J$2:J2363,1),"")</f>
        <v/>
      </c>
    </row>
    <row r="2364" spans="1:11" ht="14.5" x14ac:dyDescent="0.35">
      <c r="A2364" s="2" t="s">
        <v>4424</v>
      </c>
      <c r="B2364" s="5">
        <v>46199</v>
      </c>
      <c r="C2364" s="2" t="s">
        <v>2075</v>
      </c>
      <c r="D2364" s="2" t="s">
        <v>232</v>
      </c>
      <c r="E2364" s="3" t="s">
        <v>233</v>
      </c>
      <c r="F2364" s="2">
        <v>12</v>
      </c>
      <c r="G2364" s="2" t="s">
        <v>121</v>
      </c>
      <c r="H2364" s="2">
        <f>IF(AND(B2364&gt;=GI_Report!$C$4,B2364&lt;=GI_Report!$E$4),1,0)</f>
        <v>0</v>
      </c>
      <c r="I2364" s="2">
        <f>IF(GI_Report!$C$6="All",1,IF(C2364=GI_Report!$C$6,1,0))</f>
        <v>1</v>
      </c>
      <c r="J2364" s="2">
        <f>IF(GI_Report!$F$6="All",1,IF(E2364=GI_Report!$F$6,1,0))</f>
        <v>1</v>
      </c>
      <c r="K2364" s="2" t="str">
        <f>IF(AND(H2364=1,I2364=1,J2364=1),COUNTIFS($H$2:H2364,1,$I$2:I2364,1,$J$2:J2364,1),"")</f>
        <v/>
      </c>
    </row>
    <row r="2365" spans="1:11" ht="14.5" x14ac:dyDescent="0.35">
      <c r="A2365" s="2" t="s">
        <v>4425</v>
      </c>
      <c r="B2365" s="5">
        <v>46040</v>
      </c>
      <c r="C2365" s="2" t="s">
        <v>2089</v>
      </c>
      <c r="D2365" s="2" t="s">
        <v>326</v>
      </c>
      <c r="E2365" s="3" t="s">
        <v>327</v>
      </c>
      <c r="F2365" s="2">
        <v>60</v>
      </c>
      <c r="G2365" s="2" t="s">
        <v>15</v>
      </c>
      <c r="H2365" s="2">
        <f>IF(AND(B2365&gt;=GI_Report!$C$4,B2365&lt;=GI_Report!$E$4),1,0)</f>
        <v>0</v>
      </c>
      <c r="I2365" s="2">
        <f>IF(GI_Report!$C$6="All",1,IF(C2365=GI_Report!$C$6,1,0))</f>
        <v>1</v>
      </c>
      <c r="J2365" s="2">
        <f>IF(GI_Report!$F$6="All",1,IF(E2365=GI_Report!$F$6,1,0))</f>
        <v>1</v>
      </c>
      <c r="K2365" s="2" t="str">
        <f>IF(AND(H2365=1,I2365=1,J2365=1),COUNTIFS($H$2:H2365,1,$I$2:I2365,1,$J$2:J2365,1),"")</f>
        <v/>
      </c>
    </row>
    <row r="2366" spans="1:11" ht="14.5" x14ac:dyDescent="0.35">
      <c r="A2366" s="2" t="s">
        <v>4426</v>
      </c>
      <c r="B2366" s="5">
        <v>46052</v>
      </c>
      <c r="C2366" s="2" t="s">
        <v>2047</v>
      </c>
      <c r="D2366" s="2" t="s">
        <v>409</v>
      </c>
      <c r="E2366" s="3" t="s">
        <v>410</v>
      </c>
      <c r="F2366" s="2">
        <v>12</v>
      </c>
      <c r="G2366" s="2" t="s">
        <v>121</v>
      </c>
      <c r="H2366" s="2">
        <f>IF(AND(B2366&gt;=GI_Report!$C$4,B2366&lt;=GI_Report!$E$4),1,0)</f>
        <v>0</v>
      </c>
      <c r="I2366" s="2">
        <f>IF(GI_Report!$C$6="All",1,IF(C2366=GI_Report!$C$6,1,0))</f>
        <v>1</v>
      </c>
      <c r="J2366" s="2">
        <f>IF(GI_Report!$F$6="All",1,IF(E2366=GI_Report!$F$6,1,0))</f>
        <v>1</v>
      </c>
      <c r="K2366" s="2" t="str">
        <f>IF(AND(H2366=1,I2366=1,J2366=1),COUNTIFS($H$2:H2366,1,$I$2:I2366,1,$J$2:J2366,1),"")</f>
        <v/>
      </c>
    </row>
    <row r="2367" spans="1:11" ht="14.5" x14ac:dyDescent="0.35">
      <c r="A2367" s="2" t="s">
        <v>4427</v>
      </c>
      <c r="B2367" s="5">
        <v>46178</v>
      </c>
      <c r="C2367" s="2" t="s">
        <v>2168</v>
      </c>
      <c r="D2367" s="2" t="s">
        <v>95</v>
      </c>
      <c r="E2367" s="3" t="s">
        <v>96</v>
      </c>
      <c r="F2367" s="2">
        <v>36</v>
      </c>
      <c r="G2367" s="2" t="s">
        <v>15</v>
      </c>
      <c r="H2367" s="2">
        <f>IF(AND(B2367&gt;=GI_Report!$C$4,B2367&lt;=GI_Report!$E$4),1,0)</f>
        <v>0</v>
      </c>
      <c r="I2367" s="2">
        <f>IF(GI_Report!$C$6="All",1,IF(C2367=GI_Report!$C$6,1,0))</f>
        <v>1</v>
      </c>
      <c r="J2367" s="2">
        <f>IF(GI_Report!$F$6="All",1,IF(E2367=GI_Report!$F$6,1,0))</f>
        <v>1</v>
      </c>
      <c r="K2367" s="2" t="str">
        <f>IF(AND(H2367=1,I2367=1,J2367=1),COUNTIFS($H$2:H2367,1,$I$2:I2367,1,$J$2:J2367,1),"")</f>
        <v/>
      </c>
    </row>
    <row r="2368" spans="1:11" ht="14.5" x14ac:dyDescent="0.35">
      <c r="A2368" s="2" t="s">
        <v>4428</v>
      </c>
      <c r="B2368" s="5">
        <v>46172</v>
      </c>
      <c r="C2368" s="2" t="s">
        <v>1993</v>
      </c>
      <c r="D2368" s="2" t="s">
        <v>276</v>
      </c>
      <c r="E2368" s="3" t="s">
        <v>277</v>
      </c>
      <c r="F2368" s="2">
        <v>24</v>
      </c>
      <c r="G2368" s="2" t="s">
        <v>262</v>
      </c>
      <c r="H2368" s="2">
        <f>IF(AND(B2368&gt;=GI_Report!$C$4,B2368&lt;=GI_Report!$E$4),1,0)</f>
        <v>0</v>
      </c>
      <c r="I2368" s="2">
        <f>IF(GI_Report!$C$6="All",1,IF(C2368=GI_Report!$C$6,1,0))</f>
        <v>1</v>
      </c>
      <c r="J2368" s="2">
        <f>IF(GI_Report!$F$6="All",1,IF(E2368=GI_Report!$F$6,1,0))</f>
        <v>1</v>
      </c>
      <c r="K2368" s="2" t="str">
        <f>IF(AND(H2368=1,I2368=1,J2368=1),COUNTIFS($H$2:H2368,1,$I$2:I2368,1,$J$2:J2368,1),"")</f>
        <v/>
      </c>
    </row>
    <row r="2369" spans="1:11" ht="14.5" x14ac:dyDescent="0.35">
      <c r="A2369" s="2" t="s">
        <v>4429</v>
      </c>
      <c r="B2369" s="5">
        <v>46043</v>
      </c>
      <c r="C2369" s="2" t="s">
        <v>2141</v>
      </c>
      <c r="D2369" s="2" t="s">
        <v>72</v>
      </c>
      <c r="E2369" s="3" t="s">
        <v>73</v>
      </c>
      <c r="F2369" s="2">
        <v>20</v>
      </c>
      <c r="G2369" s="2" t="s">
        <v>15</v>
      </c>
      <c r="H2369" s="2">
        <f>IF(AND(B2369&gt;=GI_Report!$C$4,B2369&lt;=GI_Report!$E$4),1,0)</f>
        <v>0</v>
      </c>
      <c r="I2369" s="2">
        <f>IF(GI_Report!$C$6="All",1,IF(C2369=GI_Report!$C$6,1,0))</f>
        <v>1</v>
      </c>
      <c r="J2369" s="2">
        <f>IF(GI_Report!$F$6="All",1,IF(E2369=GI_Report!$F$6,1,0))</f>
        <v>1</v>
      </c>
      <c r="K2369" s="2" t="str">
        <f>IF(AND(H2369=1,I2369=1,J2369=1),COUNTIFS($H$2:H2369,1,$I$2:I2369,1,$J$2:J2369,1),"")</f>
        <v/>
      </c>
    </row>
    <row r="2370" spans="1:11" ht="14.5" x14ac:dyDescent="0.35">
      <c r="A2370" s="2" t="s">
        <v>4430</v>
      </c>
      <c r="B2370" s="5">
        <v>46150</v>
      </c>
      <c r="C2370" s="2" t="s">
        <v>1993</v>
      </c>
      <c r="D2370" s="2" t="s">
        <v>98</v>
      </c>
      <c r="E2370" s="3" t="s">
        <v>99</v>
      </c>
      <c r="F2370" s="2">
        <v>60</v>
      </c>
      <c r="G2370" s="2" t="s">
        <v>15</v>
      </c>
      <c r="H2370" s="2">
        <f>IF(AND(B2370&gt;=GI_Report!$C$4,B2370&lt;=GI_Report!$E$4),1,0)</f>
        <v>0</v>
      </c>
      <c r="I2370" s="2">
        <f>IF(GI_Report!$C$6="All",1,IF(C2370=GI_Report!$C$6,1,0))</f>
        <v>1</v>
      </c>
      <c r="J2370" s="2">
        <f>IF(GI_Report!$F$6="All",1,IF(E2370=GI_Report!$F$6,1,0))</f>
        <v>1</v>
      </c>
      <c r="K2370" s="2" t="str">
        <f>IF(AND(H2370=1,I2370=1,J2370=1),COUNTIFS($H$2:H2370,1,$I$2:I2370,1,$J$2:J2370,1),"")</f>
        <v/>
      </c>
    </row>
    <row r="2371" spans="1:11" ht="14.5" x14ac:dyDescent="0.35">
      <c r="A2371" s="2" t="s">
        <v>4431</v>
      </c>
      <c r="B2371" s="5">
        <v>46170</v>
      </c>
      <c r="C2371" s="2" t="s">
        <v>2035</v>
      </c>
      <c r="D2371" s="2" t="s">
        <v>106</v>
      </c>
      <c r="E2371" s="3" t="s">
        <v>107</v>
      </c>
      <c r="F2371" s="2">
        <v>5</v>
      </c>
      <c r="G2371" s="2" t="s">
        <v>15</v>
      </c>
      <c r="H2371" s="2">
        <f>IF(AND(B2371&gt;=GI_Report!$C$4,B2371&lt;=GI_Report!$E$4),1,0)</f>
        <v>0</v>
      </c>
      <c r="I2371" s="2">
        <f>IF(GI_Report!$C$6="All",1,IF(C2371=GI_Report!$C$6,1,0))</f>
        <v>1</v>
      </c>
      <c r="J2371" s="2">
        <f>IF(GI_Report!$F$6="All",1,IF(E2371=GI_Report!$F$6,1,0))</f>
        <v>1</v>
      </c>
      <c r="K2371" s="2" t="str">
        <f>IF(AND(H2371=1,I2371=1,J2371=1),COUNTIFS($H$2:H2371,1,$I$2:I2371,1,$J$2:J2371,1),"")</f>
        <v/>
      </c>
    </row>
    <row r="2372" spans="1:11" ht="14.5" x14ac:dyDescent="0.35">
      <c r="A2372" s="2" t="s">
        <v>4432</v>
      </c>
      <c r="B2372" s="5">
        <v>46089</v>
      </c>
      <c r="C2372" s="2" t="s">
        <v>2070</v>
      </c>
      <c r="D2372" s="2" t="s">
        <v>470</v>
      </c>
      <c r="E2372" s="3" t="s">
        <v>471</v>
      </c>
      <c r="F2372" s="2">
        <v>24</v>
      </c>
      <c r="G2372" s="2" t="s">
        <v>121</v>
      </c>
      <c r="H2372" s="2">
        <f>IF(AND(B2372&gt;=GI_Report!$C$4,B2372&lt;=GI_Report!$E$4),1,0)</f>
        <v>0</v>
      </c>
      <c r="I2372" s="2">
        <f>IF(GI_Report!$C$6="All",1,IF(C2372=GI_Report!$C$6,1,0))</f>
        <v>1</v>
      </c>
      <c r="J2372" s="2">
        <f>IF(GI_Report!$F$6="All",1,IF(E2372=GI_Report!$F$6,1,0))</f>
        <v>1</v>
      </c>
      <c r="K2372" s="2" t="str">
        <f>IF(AND(H2372=1,I2372=1,J2372=1),COUNTIFS($H$2:H2372,1,$I$2:I2372,1,$J$2:J2372,1),"")</f>
        <v/>
      </c>
    </row>
    <row r="2373" spans="1:11" ht="14.5" x14ac:dyDescent="0.35">
      <c r="A2373" s="2" t="s">
        <v>4433</v>
      </c>
      <c r="B2373" s="5">
        <v>46033</v>
      </c>
      <c r="C2373" s="2" t="s">
        <v>2002</v>
      </c>
      <c r="D2373" s="2" t="s">
        <v>207</v>
      </c>
      <c r="E2373" s="3" t="s">
        <v>208</v>
      </c>
      <c r="F2373" s="2">
        <v>15</v>
      </c>
      <c r="G2373" s="2" t="s">
        <v>121</v>
      </c>
      <c r="H2373" s="2">
        <f>IF(AND(B2373&gt;=GI_Report!$C$4,B2373&lt;=GI_Report!$E$4),1,0)</f>
        <v>0</v>
      </c>
      <c r="I2373" s="2">
        <f>IF(GI_Report!$C$6="All",1,IF(C2373=GI_Report!$C$6,1,0))</f>
        <v>1</v>
      </c>
      <c r="J2373" s="2">
        <f>IF(GI_Report!$F$6="All",1,IF(E2373=GI_Report!$F$6,1,0))</f>
        <v>1</v>
      </c>
      <c r="K2373" s="2" t="str">
        <f>IF(AND(H2373=1,I2373=1,J2373=1),COUNTIFS($H$2:H2373,1,$I$2:I2373,1,$J$2:J2373,1),"")</f>
        <v/>
      </c>
    </row>
    <row r="2374" spans="1:11" ht="14.5" x14ac:dyDescent="0.35">
      <c r="A2374" s="2" t="s">
        <v>4434</v>
      </c>
      <c r="B2374" s="5">
        <v>46028</v>
      </c>
      <c r="C2374" s="2" t="s">
        <v>2179</v>
      </c>
      <c r="D2374" s="2" t="s">
        <v>288</v>
      </c>
      <c r="E2374" s="3" t="s">
        <v>289</v>
      </c>
      <c r="F2374" s="2">
        <v>24</v>
      </c>
      <c r="G2374" s="2" t="s">
        <v>262</v>
      </c>
      <c r="H2374" s="2">
        <f>IF(AND(B2374&gt;=GI_Report!$C$4,B2374&lt;=GI_Report!$E$4),1,0)</f>
        <v>0</v>
      </c>
      <c r="I2374" s="2">
        <f>IF(GI_Report!$C$6="All",1,IF(C2374=GI_Report!$C$6,1,0))</f>
        <v>1</v>
      </c>
      <c r="J2374" s="2">
        <f>IF(GI_Report!$F$6="All",1,IF(E2374=GI_Report!$F$6,1,0))</f>
        <v>1</v>
      </c>
      <c r="K2374" s="2" t="str">
        <f>IF(AND(H2374=1,I2374=1,J2374=1),COUNTIFS($H$2:H2374,1,$I$2:I2374,1,$J$2:J2374,1),"")</f>
        <v/>
      </c>
    </row>
    <row r="2375" spans="1:11" ht="14.5" x14ac:dyDescent="0.35">
      <c r="A2375" s="2" t="s">
        <v>4435</v>
      </c>
      <c r="B2375" s="5">
        <v>46186</v>
      </c>
      <c r="C2375" s="2" t="s">
        <v>2067</v>
      </c>
      <c r="D2375" s="2" t="s">
        <v>405</v>
      </c>
      <c r="E2375" s="3" t="s">
        <v>406</v>
      </c>
      <c r="F2375" s="2">
        <v>20</v>
      </c>
      <c r="G2375" s="2" t="s">
        <v>121</v>
      </c>
      <c r="H2375" s="2">
        <f>IF(AND(B2375&gt;=GI_Report!$C$4,B2375&lt;=GI_Report!$E$4),1,0)</f>
        <v>0</v>
      </c>
      <c r="I2375" s="2">
        <f>IF(GI_Report!$C$6="All",1,IF(C2375=GI_Report!$C$6,1,0))</f>
        <v>1</v>
      </c>
      <c r="J2375" s="2">
        <f>IF(GI_Report!$F$6="All",1,IF(E2375=GI_Report!$F$6,1,0))</f>
        <v>1</v>
      </c>
      <c r="K2375" s="2" t="str">
        <f>IF(AND(H2375=1,I2375=1,J2375=1),COUNTIFS($H$2:H2375,1,$I$2:I2375,1,$J$2:J2375,1),"")</f>
        <v/>
      </c>
    </row>
    <row r="2376" spans="1:11" ht="14.5" x14ac:dyDescent="0.35">
      <c r="A2376" s="2" t="s">
        <v>4436</v>
      </c>
      <c r="B2376" s="5">
        <v>46192</v>
      </c>
      <c r="C2376" s="2" t="s">
        <v>2005</v>
      </c>
      <c r="D2376" s="2" t="s">
        <v>82</v>
      </c>
      <c r="E2376" s="3" t="s">
        <v>83</v>
      </c>
      <c r="F2376" s="2">
        <v>20</v>
      </c>
      <c r="G2376" s="2" t="s">
        <v>15</v>
      </c>
      <c r="H2376" s="2">
        <f>IF(AND(B2376&gt;=GI_Report!$C$4,B2376&lt;=GI_Report!$E$4),1,0)</f>
        <v>0</v>
      </c>
      <c r="I2376" s="2">
        <f>IF(GI_Report!$C$6="All",1,IF(C2376=GI_Report!$C$6,1,0))</f>
        <v>1</v>
      </c>
      <c r="J2376" s="2">
        <f>IF(GI_Report!$F$6="All",1,IF(E2376=GI_Report!$F$6,1,0))</f>
        <v>1</v>
      </c>
      <c r="K2376" s="2" t="str">
        <f>IF(AND(H2376=1,I2376=1,J2376=1),COUNTIFS($H$2:H2376,1,$I$2:I2376,1,$J$2:J2376,1),"")</f>
        <v/>
      </c>
    </row>
    <row r="2377" spans="1:11" ht="14.5" x14ac:dyDescent="0.35">
      <c r="A2377" s="2" t="s">
        <v>4437</v>
      </c>
      <c r="B2377" s="5">
        <v>46189</v>
      </c>
      <c r="C2377" s="2" t="s">
        <v>2075</v>
      </c>
      <c r="D2377" s="2" t="s">
        <v>69</v>
      </c>
      <c r="E2377" s="3" t="s">
        <v>70</v>
      </c>
      <c r="F2377" s="2">
        <v>20</v>
      </c>
      <c r="G2377" s="2" t="s">
        <v>15</v>
      </c>
      <c r="H2377" s="2">
        <f>IF(AND(B2377&gt;=GI_Report!$C$4,B2377&lt;=GI_Report!$E$4),1,0)</f>
        <v>0</v>
      </c>
      <c r="I2377" s="2">
        <f>IF(GI_Report!$C$6="All",1,IF(C2377=GI_Report!$C$6,1,0))</f>
        <v>1</v>
      </c>
      <c r="J2377" s="2">
        <f>IF(GI_Report!$F$6="All",1,IF(E2377=GI_Report!$F$6,1,0))</f>
        <v>1</v>
      </c>
      <c r="K2377" s="2" t="str">
        <f>IF(AND(H2377=1,I2377=1,J2377=1),COUNTIFS($H$2:H2377,1,$I$2:I2377,1,$J$2:J2377,1),"")</f>
        <v/>
      </c>
    </row>
    <row r="2378" spans="1:11" ht="14.5" x14ac:dyDescent="0.35">
      <c r="A2378" s="2" t="s">
        <v>4438</v>
      </c>
      <c r="B2378" s="5">
        <v>46083</v>
      </c>
      <c r="C2378" s="2" t="s">
        <v>2000</v>
      </c>
      <c r="D2378" s="2" t="s">
        <v>272</v>
      </c>
      <c r="E2378" s="3" t="s">
        <v>273</v>
      </c>
      <c r="F2378" s="2">
        <v>60</v>
      </c>
      <c r="G2378" s="2" t="s">
        <v>262</v>
      </c>
      <c r="H2378" s="2">
        <f>IF(AND(B2378&gt;=GI_Report!$C$4,B2378&lt;=GI_Report!$E$4),1,0)</f>
        <v>0</v>
      </c>
      <c r="I2378" s="2">
        <f>IF(GI_Report!$C$6="All",1,IF(C2378=GI_Report!$C$6,1,0))</f>
        <v>1</v>
      </c>
      <c r="J2378" s="2">
        <f>IF(GI_Report!$F$6="All",1,IF(E2378=GI_Report!$F$6,1,0))</f>
        <v>1</v>
      </c>
      <c r="K2378" s="2" t="str">
        <f>IF(AND(H2378=1,I2378=1,J2378=1),COUNTIFS($H$2:H2378,1,$I$2:I2378,1,$J$2:J2378,1),"")</f>
        <v/>
      </c>
    </row>
    <row r="2379" spans="1:11" ht="14.5" x14ac:dyDescent="0.35">
      <c r="A2379" s="2" t="s">
        <v>4439</v>
      </c>
      <c r="B2379" s="5">
        <v>46085</v>
      </c>
      <c r="C2379" s="2" t="s">
        <v>2341</v>
      </c>
      <c r="D2379" s="2" t="s">
        <v>351</v>
      </c>
      <c r="E2379" s="3" t="s">
        <v>352</v>
      </c>
      <c r="F2379" s="2">
        <v>30</v>
      </c>
      <c r="G2379" s="2" t="s">
        <v>15</v>
      </c>
      <c r="H2379" s="2">
        <f>IF(AND(B2379&gt;=GI_Report!$C$4,B2379&lt;=GI_Report!$E$4),1,0)</f>
        <v>0</v>
      </c>
      <c r="I2379" s="2">
        <f>IF(GI_Report!$C$6="All",1,IF(C2379=GI_Report!$C$6,1,0))</f>
        <v>1</v>
      </c>
      <c r="J2379" s="2">
        <f>IF(GI_Report!$F$6="All",1,IF(E2379=GI_Report!$F$6,1,0))</f>
        <v>1</v>
      </c>
      <c r="K2379" s="2" t="str">
        <f>IF(AND(H2379=1,I2379=1,J2379=1),COUNTIFS($H$2:H2379,1,$I$2:I2379,1,$J$2:J2379,1),"")</f>
        <v/>
      </c>
    </row>
    <row r="2380" spans="1:11" ht="14.5" x14ac:dyDescent="0.35">
      <c r="A2380" s="2" t="s">
        <v>4440</v>
      </c>
      <c r="B2380" s="5">
        <v>46087</v>
      </c>
      <c r="C2380" s="2" t="s">
        <v>2023</v>
      </c>
      <c r="D2380" s="2" t="s">
        <v>65</v>
      </c>
      <c r="E2380" s="3" t="s">
        <v>66</v>
      </c>
      <c r="F2380" s="2">
        <v>24</v>
      </c>
      <c r="G2380" s="2" t="s">
        <v>15</v>
      </c>
      <c r="H2380" s="2">
        <f>IF(AND(B2380&gt;=GI_Report!$C$4,B2380&lt;=GI_Report!$E$4),1,0)</f>
        <v>0</v>
      </c>
      <c r="I2380" s="2">
        <f>IF(GI_Report!$C$6="All",1,IF(C2380=GI_Report!$C$6,1,0))</f>
        <v>1</v>
      </c>
      <c r="J2380" s="2">
        <f>IF(GI_Report!$F$6="All",1,IF(E2380=GI_Report!$F$6,1,0))</f>
        <v>1</v>
      </c>
      <c r="K2380" s="2" t="str">
        <f>IF(AND(H2380=1,I2380=1,J2380=1),COUNTIFS($H$2:H2380,1,$I$2:I2380,1,$J$2:J2380,1),"")</f>
        <v/>
      </c>
    </row>
    <row r="2381" spans="1:11" ht="14.5" x14ac:dyDescent="0.35">
      <c r="A2381" s="2" t="s">
        <v>4441</v>
      </c>
      <c r="B2381" s="5">
        <v>46113</v>
      </c>
      <c r="C2381" s="2" t="s">
        <v>2154</v>
      </c>
      <c r="D2381" s="2" t="s">
        <v>391</v>
      </c>
      <c r="E2381" s="3" t="s">
        <v>392</v>
      </c>
      <c r="F2381" s="2">
        <v>5</v>
      </c>
      <c r="G2381" s="2" t="s">
        <v>121</v>
      </c>
      <c r="H2381" s="2">
        <f>IF(AND(B2381&gt;=GI_Report!$C$4,B2381&lt;=GI_Report!$E$4),1,0)</f>
        <v>0</v>
      </c>
      <c r="I2381" s="2">
        <f>IF(GI_Report!$C$6="All",1,IF(C2381=GI_Report!$C$6,1,0))</f>
        <v>1</v>
      </c>
      <c r="J2381" s="2">
        <f>IF(GI_Report!$F$6="All",1,IF(E2381=GI_Report!$F$6,1,0))</f>
        <v>1</v>
      </c>
      <c r="K2381" s="2" t="str">
        <f>IF(AND(H2381=1,I2381=1,J2381=1),COUNTIFS($H$2:H2381,1,$I$2:I2381,1,$J$2:J2381,1),"")</f>
        <v/>
      </c>
    </row>
    <row r="2382" spans="1:11" ht="14.5" x14ac:dyDescent="0.35">
      <c r="A2382" s="2" t="s">
        <v>4442</v>
      </c>
      <c r="B2382" s="5">
        <v>46196</v>
      </c>
      <c r="C2382" s="2" t="s">
        <v>2110</v>
      </c>
      <c r="D2382" s="2" t="s">
        <v>258</v>
      </c>
      <c r="E2382" s="3" t="s">
        <v>259</v>
      </c>
      <c r="F2382" s="2">
        <v>60</v>
      </c>
      <c r="G2382" s="2" t="s">
        <v>262</v>
      </c>
      <c r="H2382" s="2">
        <f>IF(AND(B2382&gt;=GI_Report!$C$4,B2382&lt;=GI_Report!$E$4),1,0)</f>
        <v>0</v>
      </c>
      <c r="I2382" s="2">
        <f>IF(GI_Report!$C$6="All",1,IF(C2382=GI_Report!$C$6,1,0))</f>
        <v>1</v>
      </c>
      <c r="J2382" s="2">
        <f>IF(GI_Report!$F$6="All",1,IF(E2382=GI_Report!$F$6,1,0))</f>
        <v>1</v>
      </c>
      <c r="K2382" s="2" t="str">
        <f>IF(AND(H2382=1,I2382=1,J2382=1),COUNTIFS($H$2:H2382,1,$I$2:I2382,1,$J$2:J2382,1),"")</f>
        <v/>
      </c>
    </row>
    <row r="2383" spans="1:11" ht="14.5" x14ac:dyDescent="0.35">
      <c r="A2383" s="2" t="s">
        <v>4443</v>
      </c>
      <c r="B2383" s="5">
        <v>46140</v>
      </c>
      <c r="C2383" s="2" t="s">
        <v>2143</v>
      </c>
      <c r="D2383" s="2" t="s">
        <v>460</v>
      </c>
      <c r="E2383" s="3" t="s">
        <v>461</v>
      </c>
      <c r="F2383" s="2">
        <v>60</v>
      </c>
      <c r="G2383" s="2" t="s">
        <v>121</v>
      </c>
      <c r="H2383" s="2">
        <f>IF(AND(B2383&gt;=GI_Report!$C$4,B2383&lt;=GI_Report!$E$4),1,0)</f>
        <v>0</v>
      </c>
      <c r="I2383" s="2">
        <f>IF(GI_Report!$C$6="All",1,IF(C2383=GI_Report!$C$6,1,0))</f>
        <v>1</v>
      </c>
      <c r="J2383" s="2">
        <f>IF(GI_Report!$F$6="All",1,IF(E2383=GI_Report!$F$6,1,0))</f>
        <v>1</v>
      </c>
      <c r="K2383" s="2" t="str">
        <f>IF(AND(H2383=1,I2383=1,J2383=1),COUNTIFS($H$2:H2383,1,$I$2:I2383,1,$J$2:J2383,1),"")</f>
        <v/>
      </c>
    </row>
    <row r="2384" spans="1:11" ht="14.5" x14ac:dyDescent="0.35">
      <c r="A2384" s="2" t="s">
        <v>4444</v>
      </c>
      <c r="B2384" s="5">
        <v>46067</v>
      </c>
      <c r="C2384" s="2" t="s">
        <v>2070</v>
      </c>
      <c r="D2384" s="2" t="s">
        <v>403</v>
      </c>
      <c r="E2384" s="3" t="s">
        <v>404</v>
      </c>
      <c r="F2384" s="2">
        <v>12</v>
      </c>
      <c r="G2384" s="2" t="s">
        <v>121</v>
      </c>
      <c r="H2384" s="2">
        <f>IF(AND(B2384&gt;=GI_Report!$C$4,B2384&lt;=GI_Report!$E$4),1,0)</f>
        <v>1</v>
      </c>
      <c r="I2384" s="2">
        <f>IF(GI_Report!$C$6="All",1,IF(C2384=GI_Report!$C$6,1,0))</f>
        <v>1</v>
      </c>
      <c r="J2384" s="2">
        <f>IF(GI_Report!$F$6="All",1,IF(E2384=GI_Report!$F$6,1,0))</f>
        <v>1</v>
      </c>
      <c r="K2384" s="2">
        <f>IF(AND(H2384=1,I2384=1,J2384=1),COUNTIFS($H$2:H2384,1,$I$2:I2384,1,$J$2:J2384,1),"")</f>
        <v>372</v>
      </c>
    </row>
    <row r="2385" spans="1:11" ht="14.5" x14ac:dyDescent="0.35">
      <c r="A2385" s="2" t="s">
        <v>4445</v>
      </c>
      <c r="B2385" s="5">
        <v>46063</v>
      </c>
      <c r="C2385" s="2" t="s">
        <v>2191</v>
      </c>
      <c r="D2385" s="2" t="s">
        <v>62</v>
      </c>
      <c r="E2385" s="3" t="s">
        <v>63</v>
      </c>
      <c r="F2385" s="2">
        <v>30</v>
      </c>
      <c r="G2385" s="2" t="s">
        <v>15</v>
      </c>
      <c r="H2385" s="2">
        <f>IF(AND(B2385&gt;=GI_Report!$C$4,B2385&lt;=GI_Report!$E$4),1,0)</f>
        <v>1</v>
      </c>
      <c r="I2385" s="2">
        <f>IF(GI_Report!$C$6="All",1,IF(C2385=GI_Report!$C$6,1,0))</f>
        <v>1</v>
      </c>
      <c r="J2385" s="2">
        <f>IF(GI_Report!$F$6="All",1,IF(E2385=GI_Report!$F$6,1,0))</f>
        <v>1</v>
      </c>
      <c r="K2385" s="2">
        <f>IF(AND(H2385=1,I2385=1,J2385=1),COUNTIFS($H$2:H2385,1,$I$2:I2385,1,$J$2:J2385,1),"")</f>
        <v>373</v>
      </c>
    </row>
    <row r="2386" spans="1:11" ht="14.5" x14ac:dyDescent="0.35">
      <c r="A2386" s="2" t="s">
        <v>4446</v>
      </c>
      <c r="B2386" s="5">
        <v>46197</v>
      </c>
      <c r="C2386" s="2" t="s">
        <v>1985</v>
      </c>
      <c r="D2386" s="2" t="s">
        <v>303</v>
      </c>
      <c r="E2386" s="3" t="s">
        <v>304</v>
      </c>
      <c r="F2386" s="2">
        <v>10</v>
      </c>
      <c r="G2386" s="2" t="s">
        <v>15</v>
      </c>
      <c r="H2386" s="2">
        <f>IF(AND(B2386&gt;=GI_Report!$C$4,B2386&lt;=GI_Report!$E$4),1,0)</f>
        <v>0</v>
      </c>
      <c r="I2386" s="2">
        <f>IF(GI_Report!$C$6="All",1,IF(C2386=GI_Report!$C$6,1,0))</f>
        <v>1</v>
      </c>
      <c r="J2386" s="2">
        <f>IF(GI_Report!$F$6="All",1,IF(E2386=GI_Report!$F$6,1,0))</f>
        <v>1</v>
      </c>
      <c r="K2386" s="2" t="str">
        <f>IF(AND(H2386=1,I2386=1,J2386=1),COUNTIFS($H$2:H2386,1,$I$2:I2386,1,$J$2:J2386,1),"")</f>
        <v/>
      </c>
    </row>
    <row r="2387" spans="1:11" ht="14.5" x14ac:dyDescent="0.35">
      <c r="A2387" s="2" t="s">
        <v>4447</v>
      </c>
      <c r="B2387" s="5">
        <v>46146</v>
      </c>
      <c r="C2387" s="2" t="s">
        <v>2010</v>
      </c>
      <c r="D2387" s="2" t="s">
        <v>221</v>
      </c>
      <c r="E2387" s="3" t="s">
        <v>222</v>
      </c>
      <c r="F2387" s="2">
        <v>20</v>
      </c>
      <c r="G2387" s="2" t="s">
        <v>121</v>
      </c>
      <c r="H2387" s="2">
        <f>IF(AND(B2387&gt;=GI_Report!$C$4,B2387&lt;=GI_Report!$E$4),1,0)</f>
        <v>0</v>
      </c>
      <c r="I2387" s="2">
        <f>IF(GI_Report!$C$6="All",1,IF(C2387=GI_Report!$C$6,1,0))</f>
        <v>1</v>
      </c>
      <c r="J2387" s="2">
        <f>IF(GI_Report!$F$6="All",1,IF(E2387=GI_Report!$F$6,1,0))</f>
        <v>1</v>
      </c>
      <c r="K2387" s="2" t="str">
        <f>IF(AND(H2387=1,I2387=1,J2387=1),COUNTIFS($H$2:H2387,1,$I$2:I2387,1,$J$2:J2387,1),"")</f>
        <v/>
      </c>
    </row>
    <row r="2388" spans="1:11" ht="14.5" x14ac:dyDescent="0.35">
      <c r="A2388" s="2" t="s">
        <v>4448</v>
      </c>
      <c r="B2388" s="5">
        <v>46179</v>
      </c>
      <c r="C2388" s="2" t="s">
        <v>2110</v>
      </c>
      <c r="D2388" s="2" t="s">
        <v>180</v>
      </c>
      <c r="E2388" s="3" t="s">
        <v>181</v>
      </c>
      <c r="F2388" s="2">
        <v>10</v>
      </c>
      <c r="G2388" s="2" t="s">
        <v>121</v>
      </c>
      <c r="H2388" s="2">
        <f>IF(AND(B2388&gt;=GI_Report!$C$4,B2388&lt;=GI_Report!$E$4),1,0)</f>
        <v>0</v>
      </c>
      <c r="I2388" s="2">
        <f>IF(GI_Report!$C$6="All",1,IF(C2388=GI_Report!$C$6,1,0))</f>
        <v>1</v>
      </c>
      <c r="J2388" s="2">
        <f>IF(GI_Report!$F$6="All",1,IF(E2388=GI_Report!$F$6,1,0))</f>
        <v>1</v>
      </c>
      <c r="K2388" s="2" t="str">
        <f>IF(AND(H2388=1,I2388=1,J2388=1),COUNTIFS($H$2:H2388,1,$I$2:I2388,1,$J$2:J2388,1),"")</f>
        <v/>
      </c>
    </row>
    <row r="2389" spans="1:11" ht="14.5" x14ac:dyDescent="0.35">
      <c r="A2389" s="2" t="s">
        <v>4449</v>
      </c>
      <c r="B2389" s="5">
        <v>46147</v>
      </c>
      <c r="C2389" s="2" t="s">
        <v>2094</v>
      </c>
      <c r="D2389" s="2" t="s">
        <v>186</v>
      </c>
      <c r="E2389" s="3" t="s">
        <v>187</v>
      </c>
      <c r="F2389" s="2">
        <v>15</v>
      </c>
      <c r="G2389" s="2" t="s">
        <v>121</v>
      </c>
      <c r="H2389" s="2">
        <f>IF(AND(B2389&gt;=GI_Report!$C$4,B2389&lt;=GI_Report!$E$4),1,0)</f>
        <v>0</v>
      </c>
      <c r="I2389" s="2">
        <f>IF(GI_Report!$C$6="All",1,IF(C2389=GI_Report!$C$6,1,0))</f>
        <v>1</v>
      </c>
      <c r="J2389" s="2">
        <f>IF(GI_Report!$F$6="All",1,IF(E2389=GI_Report!$F$6,1,0))</f>
        <v>1</v>
      </c>
      <c r="K2389" s="2" t="str">
        <f>IF(AND(H2389=1,I2389=1,J2389=1),COUNTIFS($H$2:H2389,1,$I$2:I2389,1,$J$2:J2389,1),"")</f>
        <v/>
      </c>
    </row>
    <row r="2390" spans="1:11" ht="14.5" x14ac:dyDescent="0.35">
      <c r="A2390" s="2" t="s">
        <v>4450</v>
      </c>
      <c r="B2390" s="5">
        <v>46166</v>
      </c>
      <c r="C2390" s="2" t="s">
        <v>2021</v>
      </c>
      <c r="D2390" s="2" t="s">
        <v>235</v>
      </c>
      <c r="E2390" s="3" t="s">
        <v>236</v>
      </c>
      <c r="F2390" s="2">
        <v>48</v>
      </c>
      <c r="G2390" s="2" t="s">
        <v>121</v>
      </c>
      <c r="H2390" s="2">
        <f>IF(AND(B2390&gt;=GI_Report!$C$4,B2390&lt;=GI_Report!$E$4),1,0)</f>
        <v>0</v>
      </c>
      <c r="I2390" s="2">
        <f>IF(GI_Report!$C$6="All",1,IF(C2390=GI_Report!$C$6,1,0))</f>
        <v>1</v>
      </c>
      <c r="J2390" s="2">
        <f>IF(GI_Report!$F$6="All",1,IF(E2390=GI_Report!$F$6,1,0))</f>
        <v>1</v>
      </c>
      <c r="K2390" s="2" t="str">
        <f>IF(AND(H2390=1,I2390=1,J2390=1),COUNTIFS($H$2:H2390,1,$I$2:I2390,1,$J$2:J2390,1),"")</f>
        <v/>
      </c>
    </row>
    <row r="2391" spans="1:11" ht="14.5" x14ac:dyDescent="0.35">
      <c r="A2391" s="2" t="s">
        <v>4451</v>
      </c>
      <c r="B2391" s="5">
        <v>46089</v>
      </c>
      <c r="C2391" s="2" t="s">
        <v>2241</v>
      </c>
      <c r="D2391" s="2" t="s">
        <v>113</v>
      </c>
      <c r="E2391" s="3" t="s">
        <v>114</v>
      </c>
      <c r="F2391" s="2">
        <v>24</v>
      </c>
      <c r="G2391" s="2" t="s">
        <v>15</v>
      </c>
      <c r="H2391" s="2">
        <f>IF(AND(B2391&gt;=GI_Report!$C$4,B2391&lt;=GI_Report!$E$4),1,0)</f>
        <v>0</v>
      </c>
      <c r="I2391" s="2">
        <f>IF(GI_Report!$C$6="All",1,IF(C2391=GI_Report!$C$6,1,0))</f>
        <v>1</v>
      </c>
      <c r="J2391" s="2">
        <f>IF(GI_Report!$F$6="All",1,IF(E2391=GI_Report!$F$6,1,0))</f>
        <v>1</v>
      </c>
      <c r="K2391" s="2" t="str">
        <f>IF(AND(H2391=1,I2391=1,J2391=1),COUNTIFS($H$2:H2391,1,$I$2:I2391,1,$J$2:J2391,1),"")</f>
        <v/>
      </c>
    </row>
    <row r="2392" spans="1:11" ht="14.5" x14ac:dyDescent="0.35">
      <c r="A2392" s="2" t="s">
        <v>4452</v>
      </c>
      <c r="B2392" s="5">
        <v>46108</v>
      </c>
      <c r="C2392" s="2" t="s">
        <v>2120</v>
      </c>
      <c r="D2392" s="2" t="s">
        <v>299</v>
      </c>
      <c r="E2392" s="3" t="s">
        <v>300</v>
      </c>
      <c r="F2392" s="2">
        <v>24</v>
      </c>
      <c r="G2392" s="2" t="s">
        <v>262</v>
      </c>
      <c r="H2392" s="2">
        <f>IF(AND(B2392&gt;=GI_Report!$C$4,B2392&lt;=GI_Report!$E$4),1,0)</f>
        <v>0</v>
      </c>
      <c r="I2392" s="2">
        <f>IF(GI_Report!$C$6="All",1,IF(C2392=GI_Report!$C$6,1,0))</f>
        <v>1</v>
      </c>
      <c r="J2392" s="2">
        <f>IF(GI_Report!$F$6="All",1,IF(E2392=GI_Report!$F$6,1,0))</f>
        <v>1</v>
      </c>
      <c r="K2392" s="2" t="str">
        <f>IF(AND(H2392=1,I2392=1,J2392=1),COUNTIFS($H$2:H2392,1,$I$2:I2392,1,$J$2:J2392,1),"")</f>
        <v/>
      </c>
    </row>
    <row r="2393" spans="1:11" ht="14.5" x14ac:dyDescent="0.35">
      <c r="A2393" s="2" t="s">
        <v>4453</v>
      </c>
      <c r="B2393" s="5">
        <v>46156</v>
      </c>
      <c r="C2393" s="2" t="s">
        <v>1987</v>
      </c>
      <c r="D2393" s="2" t="s">
        <v>180</v>
      </c>
      <c r="E2393" s="3" t="s">
        <v>181</v>
      </c>
      <c r="F2393" s="2">
        <v>12</v>
      </c>
      <c r="G2393" s="2" t="s">
        <v>121</v>
      </c>
      <c r="H2393" s="2">
        <f>IF(AND(B2393&gt;=GI_Report!$C$4,B2393&lt;=GI_Report!$E$4),1,0)</f>
        <v>0</v>
      </c>
      <c r="I2393" s="2">
        <f>IF(GI_Report!$C$6="All",1,IF(C2393=GI_Report!$C$6,1,0))</f>
        <v>1</v>
      </c>
      <c r="J2393" s="2">
        <f>IF(GI_Report!$F$6="All",1,IF(E2393=GI_Report!$F$6,1,0))</f>
        <v>1</v>
      </c>
      <c r="K2393" s="2" t="str">
        <f>IF(AND(H2393=1,I2393=1,J2393=1),COUNTIFS($H$2:H2393,1,$I$2:I2393,1,$J$2:J2393,1),"")</f>
        <v/>
      </c>
    </row>
    <row r="2394" spans="1:11" ht="14.5" x14ac:dyDescent="0.35">
      <c r="A2394" s="2" t="s">
        <v>4454</v>
      </c>
      <c r="B2394" s="5">
        <v>46124</v>
      </c>
      <c r="C2394" s="2" t="s">
        <v>2010</v>
      </c>
      <c r="D2394" s="2" t="s">
        <v>421</v>
      </c>
      <c r="E2394" s="3" t="s">
        <v>422</v>
      </c>
      <c r="F2394" s="2">
        <v>15</v>
      </c>
      <c r="G2394" s="2" t="s">
        <v>121</v>
      </c>
      <c r="H2394" s="2">
        <f>IF(AND(B2394&gt;=GI_Report!$C$4,B2394&lt;=GI_Report!$E$4),1,0)</f>
        <v>0</v>
      </c>
      <c r="I2394" s="2">
        <f>IF(GI_Report!$C$6="All",1,IF(C2394=GI_Report!$C$6,1,0))</f>
        <v>1</v>
      </c>
      <c r="J2394" s="2">
        <f>IF(GI_Report!$F$6="All",1,IF(E2394=GI_Report!$F$6,1,0))</f>
        <v>1</v>
      </c>
      <c r="K2394" s="2" t="str">
        <f>IF(AND(H2394=1,I2394=1,J2394=1),COUNTIFS($H$2:H2394,1,$I$2:I2394,1,$J$2:J2394,1),"")</f>
        <v/>
      </c>
    </row>
    <row r="2395" spans="1:11" ht="14.5" x14ac:dyDescent="0.35">
      <c r="A2395" s="2" t="s">
        <v>4455</v>
      </c>
      <c r="B2395" s="5">
        <v>46140</v>
      </c>
      <c r="C2395" s="2" t="s">
        <v>2060</v>
      </c>
      <c r="D2395" s="2" t="s">
        <v>50</v>
      </c>
      <c r="E2395" s="3" t="s">
        <v>51</v>
      </c>
      <c r="F2395" s="2">
        <v>60</v>
      </c>
      <c r="G2395" s="2" t="s">
        <v>15</v>
      </c>
      <c r="H2395" s="2">
        <f>IF(AND(B2395&gt;=GI_Report!$C$4,B2395&lt;=GI_Report!$E$4),1,0)</f>
        <v>0</v>
      </c>
      <c r="I2395" s="2">
        <f>IF(GI_Report!$C$6="All",1,IF(C2395=GI_Report!$C$6,1,0))</f>
        <v>1</v>
      </c>
      <c r="J2395" s="2">
        <f>IF(GI_Report!$F$6="All",1,IF(E2395=GI_Report!$F$6,1,0))</f>
        <v>1</v>
      </c>
      <c r="K2395" s="2" t="str">
        <f>IF(AND(H2395=1,I2395=1,J2395=1),COUNTIFS($H$2:H2395,1,$I$2:I2395,1,$J$2:J2395,1),"")</f>
        <v/>
      </c>
    </row>
    <row r="2396" spans="1:11" ht="14.5" x14ac:dyDescent="0.35">
      <c r="A2396" s="2" t="s">
        <v>4456</v>
      </c>
      <c r="B2396" s="5">
        <v>46161</v>
      </c>
      <c r="C2396" s="2" t="s">
        <v>2115</v>
      </c>
      <c r="D2396" s="2" t="s">
        <v>241</v>
      </c>
      <c r="E2396" s="3" t="s">
        <v>242</v>
      </c>
      <c r="F2396" s="2">
        <v>15</v>
      </c>
      <c r="G2396" s="2" t="s">
        <v>121</v>
      </c>
      <c r="H2396" s="2">
        <f>IF(AND(B2396&gt;=GI_Report!$C$4,B2396&lt;=GI_Report!$E$4),1,0)</f>
        <v>0</v>
      </c>
      <c r="I2396" s="2">
        <f>IF(GI_Report!$C$6="All",1,IF(C2396=GI_Report!$C$6,1,0))</f>
        <v>1</v>
      </c>
      <c r="J2396" s="2">
        <f>IF(GI_Report!$F$6="All",1,IF(E2396=GI_Report!$F$6,1,0))</f>
        <v>1</v>
      </c>
      <c r="K2396" s="2" t="str">
        <f>IF(AND(H2396=1,I2396=1,J2396=1),COUNTIFS($H$2:H2396,1,$I$2:I2396,1,$J$2:J2396,1),"")</f>
        <v/>
      </c>
    </row>
    <row r="2397" spans="1:11" ht="14.5" x14ac:dyDescent="0.35">
      <c r="A2397" s="2" t="s">
        <v>4457</v>
      </c>
      <c r="B2397" s="5">
        <v>46039</v>
      </c>
      <c r="C2397" s="2" t="s">
        <v>2257</v>
      </c>
      <c r="D2397" s="2" t="s">
        <v>177</v>
      </c>
      <c r="E2397" s="3" t="s">
        <v>178</v>
      </c>
      <c r="F2397" s="2">
        <v>30</v>
      </c>
      <c r="G2397" s="2" t="s">
        <v>121</v>
      </c>
      <c r="H2397" s="2">
        <f>IF(AND(B2397&gt;=GI_Report!$C$4,B2397&lt;=GI_Report!$E$4),1,0)</f>
        <v>0</v>
      </c>
      <c r="I2397" s="2">
        <f>IF(GI_Report!$C$6="All",1,IF(C2397=GI_Report!$C$6,1,0))</f>
        <v>1</v>
      </c>
      <c r="J2397" s="2">
        <f>IF(GI_Report!$F$6="All",1,IF(E2397=GI_Report!$F$6,1,0))</f>
        <v>1</v>
      </c>
      <c r="K2397" s="2" t="str">
        <f>IF(AND(H2397=1,I2397=1,J2397=1),COUNTIFS($H$2:H2397,1,$I$2:I2397,1,$J$2:J2397,1),"")</f>
        <v/>
      </c>
    </row>
    <row r="2398" spans="1:11" ht="14.5" x14ac:dyDescent="0.35">
      <c r="A2398" s="2" t="s">
        <v>4458</v>
      </c>
      <c r="B2398" s="5">
        <v>46098</v>
      </c>
      <c r="C2398" s="2" t="s">
        <v>2053</v>
      </c>
      <c r="D2398" s="2" t="s">
        <v>103</v>
      </c>
      <c r="E2398" s="3" t="s">
        <v>104</v>
      </c>
      <c r="F2398" s="2">
        <v>36</v>
      </c>
      <c r="G2398" s="2" t="s">
        <v>15</v>
      </c>
      <c r="H2398" s="2">
        <f>IF(AND(B2398&gt;=GI_Report!$C$4,B2398&lt;=GI_Report!$E$4),1,0)</f>
        <v>0</v>
      </c>
      <c r="I2398" s="2">
        <f>IF(GI_Report!$C$6="All",1,IF(C2398=GI_Report!$C$6,1,0))</f>
        <v>1</v>
      </c>
      <c r="J2398" s="2">
        <f>IF(GI_Report!$F$6="All",1,IF(E2398=GI_Report!$F$6,1,0))</f>
        <v>1</v>
      </c>
      <c r="K2398" s="2" t="str">
        <f>IF(AND(H2398=1,I2398=1,J2398=1),COUNTIFS($H$2:H2398,1,$I$2:I2398,1,$J$2:J2398,1),"")</f>
        <v/>
      </c>
    </row>
    <row r="2399" spans="1:11" ht="14.5" x14ac:dyDescent="0.35">
      <c r="A2399" s="2" t="s">
        <v>4459</v>
      </c>
      <c r="B2399" s="5">
        <v>46081</v>
      </c>
      <c r="C2399" s="2" t="s">
        <v>2037</v>
      </c>
      <c r="D2399" s="2" t="s">
        <v>86</v>
      </c>
      <c r="E2399" s="3" t="s">
        <v>87</v>
      </c>
      <c r="F2399" s="2">
        <v>15</v>
      </c>
      <c r="G2399" s="2" t="s">
        <v>15</v>
      </c>
      <c r="H2399" s="2">
        <f>IF(AND(B2399&gt;=GI_Report!$C$4,B2399&lt;=GI_Report!$E$4),1,0)</f>
        <v>1</v>
      </c>
      <c r="I2399" s="2">
        <f>IF(GI_Report!$C$6="All",1,IF(C2399=GI_Report!$C$6,1,0))</f>
        <v>1</v>
      </c>
      <c r="J2399" s="2">
        <f>IF(GI_Report!$F$6="All",1,IF(E2399=GI_Report!$F$6,1,0))</f>
        <v>1</v>
      </c>
      <c r="K2399" s="2">
        <f>IF(AND(H2399=1,I2399=1,J2399=1),COUNTIFS($H$2:H2399,1,$I$2:I2399,1,$J$2:J2399,1),"")</f>
        <v>374</v>
      </c>
    </row>
    <row r="2400" spans="1:11" ht="14.5" x14ac:dyDescent="0.35">
      <c r="A2400" s="2" t="s">
        <v>4460</v>
      </c>
      <c r="B2400" s="5">
        <v>46060</v>
      </c>
      <c r="C2400" s="2" t="s">
        <v>2308</v>
      </c>
      <c r="D2400" s="2" t="s">
        <v>103</v>
      </c>
      <c r="E2400" s="3" t="s">
        <v>104</v>
      </c>
      <c r="F2400" s="2">
        <v>15</v>
      </c>
      <c r="G2400" s="2" t="s">
        <v>15</v>
      </c>
      <c r="H2400" s="2">
        <f>IF(AND(B2400&gt;=GI_Report!$C$4,B2400&lt;=GI_Report!$E$4),1,0)</f>
        <v>1</v>
      </c>
      <c r="I2400" s="2">
        <f>IF(GI_Report!$C$6="All",1,IF(C2400=GI_Report!$C$6,1,0))</f>
        <v>1</v>
      </c>
      <c r="J2400" s="2">
        <f>IF(GI_Report!$F$6="All",1,IF(E2400=GI_Report!$F$6,1,0))</f>
        <v>1</v>
      </c>
      <c r="K2400" s="2">
        <f>IF(AND(H2400=1,I2400=1,J2400=1),COUNTIFS($H$2:H2400,1,$I$2:I2400,1,$J$2:J2400,1),"")</f>
        <v>375</v>
      </c>
    </row>
    <row r="2401" spans="1:11" ht="14.5" x14ac:dyDescent="0.35">
      <c r="A2401" s="2" t="s">
        <v>4461</v>
      </c>
      <c r="B2401" s="5">
        <v>46092</v>
      </c>
      <c r="C2401" s="2" t="s">
        <v>2341</v>
      </c>
      <c r="D2401" s="2" t="s">
        <v>180</v>
      </c>
      <c r="E2401" s="3" t="s">
        <v>181</v>
      </c>
      <c r="F2401" s="2">
        <v>24</v>
      </c>
      <c r="G2401" s="2" t="s">
        <v>121</v>
      </c>
      <c r="H2401" s="2">
        <f>IF(AND(B2401&gt;=GI_Report!$C$4,B2401&lt;=GI_Report!$E$4),1,0)</f>
        <v>0</v>
      </c>
      <c r="I2401" s="2">
        <f>IF(GI_Report!$C$6="All",1,IF(C2401=GI_Report!$C$6,1,0))</f>
        <v>1</v>
      </c>
      <c r="J2401" s="2">
        <f>IF(GI_Report!$F$6="All",1,IF(E2401=GI_Report!$F$6,1,0))</f>
        <v>1</v>
      </c>
      <c r="K2401" s="2" t="str">
        <f>IF(AND(H2401=1,I2401=1,J2401=1),COUNTIFS($H$2:H2401,1,$I$2:I2401,1,$J$2:J2401,1),"")</f>
        <v/>
      </c>
    </row>
    <row r="2402" spans="1:11" ht="14.5" x14ac:dyDescent="0.35">
      <c r="A2402" s="2" t="s">
        <v>4462</v>
      </c>
      <c r="B2402" s="5">
        <v>46087</v>
      </c>
      <c r="C2402" s="2" t="s">
        <v>1991</v>
      </c>
      <c r="D2402" s="2" t="s">
        <v>258</v>
      </c>
      <c r="E2402" s="3" t="s">
        <v>259</v>
      </c>
      <c r="F2402" s="2">
        <v>30</v>
      </c>
      <c r="G2402" s="2" t="s">
        <v>262</v>
      </c>
      <c r="H2402" s="2">
        <f>IF(AND(B2402&gt;=GI_Report!$C$4,B2402&lt;=GI_Report!$E$4),1,0)</f>
        <v>0</v>
      </c>
      <c r="I2402" s="2">
        <f>IF(GI_Report!$C$6="All",1,IF(C2402=GI_Report!$C$6,1,0))</f>
        <v>1</v>
      </c>
      <c r="J2402" s="2">
        <f>IF(GI_Report!$F$6="All",1,IF(E2402=GI_Report!$F$6,1,0))</f>
        <v>1</v>
      </c>
      <c r="K2402" s="2" t="str">
        <f>IF(AND(H2402=1,I2402=1,J2402=1),COUNTIFS($H$2:H2402,1,$I$2:I2402,1,$J$2:J2402,1),"")</f>
        <v/>
      </c>
    </row>
    <row r="2403" spans="1:11" ht="14.5" x14ac:dyDescent="0.35">
      <c r="A2403" s="2" t="s">
        <v>4463</v>
      </c>
      <c r="B2403" s="5">
        <v>46147</v>
      </c>
      <c r="C2403" s="2" t="s">
        <v>2305</v>
      </c>
      <c r="D2403" s="2" t="s">
        <v>355</v>
      </c>
      <c r="E2403" s="3" t="s">
        <v>356</v>
      </c>
      <c r="F2403" s="2">
        <v>48</v>
      </c>
      <c r="G2403" s="2" t="s">
        <v>15</v>
      </c>
      <c r="H2403" s="2">
        <f>IF(AND(B2403&gt;=GI_Report!$C$4,B2403&lt;=GI_Report!$E$4),1,0)</f>
        <v>0</v>
      </c>
      <c r="I2403" s="2">
        <f>IF(GI_Report!$C$6="All",1,IF(C2403=GI_Report!$C$6,1,0))</f>
        <v>1</v>
      </c>
      <c r="J2403" s="2">
        <f>IF(GI_Report!$F$6="All",1,IF(E2403=GI_Report!$F$6,1,0))</f>
        <v>1</v>
      </c>
      <c r="K2403" s="2" t="str">
        <f>IF(AND(H2403=1,I2403=1,J2403=1),COUNTIFS($H$2:H2403,1,$I$2:I2403,1,$J$2:J2403,1),"")</f>
        <v/>
      </c>
    </row>
    <row r="2404" spans="1:11" ht="14.5" x14ac:dyDescent="0.35">
      <c r="A2404" s="2" t="s">
        <v>4464</v>
      </c>
      <c r="B2404" s="5">
        <v>46143</v>
      </c>
      <c r="C2404" s="2" t="s">
        <v>2260</v>
      </c>
      <c r="D2404" s="2" t="s">
        <v>351</v>
      </c>
      <c r="E2404" s="3" t="s">
        <v>352</v>
      </c>
      <c r="F2404" s="2">
        <v>12</v>
      </c>
      <c r="G2404" s="2" t="s">
        <v>15</v>
      </c>
      <c r="H2404" s="2">
        <f>IF(AND(B2404&gt;=GI_Report!$C$4,B2404&lt;=GI_Report!$E$4),1,0)</f>
        <v>0</v>
      </c>
      <c r="I2404" s="2">
        <f>IF(GI_Report!$C$6="All",1,IF(C2404=GI_Report!$C$6,1,0))</f>
        <v>1</v>
      </c>
      <c r="J2404" s="2">
        <f>IF(GI_Report!$F$6="All",1,IF(E2404=GI_Report!$F$6,1,0))</f>
        <v>1</v>
      </c>
      <c r="K2404" s="2" t="str">
        <f>IF(AND(H2404=1,I2404=1,J2404=1),COUNTIFS($H$2:H2404,1,$I$2:I2404,1,$J$2:J2404,1),"")</f>
        <v/>
      </c>
    </row>
    <row r="2405" spans="1:11" ht="14.5" x14ac:dyDescent="0.35">
      <c r="A2405" s="2" t="s">
        <v>4465</v>
      </c>
      <c r="B2405" s="5">
        <v>46186</v>
      </c>
      <c r="C2405" s="2" t="s">
        <v>2086</v>
      </c>
      <c r="D2405" s="2" t="s">
        <v>245</v>
      </c>
      <c r="E2405" s="3" t="s">
        <v>246</v>
      </c>
      <c r="F2405" s="2">
        <v>36</v>
      </c>
      <c r="G2405" s="2" t="s">
        <v>121</v>
      </c>
      <c r="H2405" s="2">
        <f>IF(AND(B2405&gt;=GI_Report!$C$4,B2405&lt;=GI_Report!$E$4),1,0)</f>
        <v>0</v>
      </c>
      <c r="I2405" s="2">
        <f>IF(GI_Report!$C$6="All",1,IF(C2405=GI_Report!$C$6,1,0))</f>
        <v>1</v>
      </c>
      <c r="J2405" s="2">
        <f>IF(GI_Report!$F$6="All",1,IF(E2405=GI_Report!$F$6,1,0))</f>
        <v>1</v>
      </c>
      <c r="K2405" s="2" t="str">
        <f>IF(AND(H2405=1,I2405=1,J2405=1),COUNTIFS($H$2:H2405,1,$I$2:I2405,1,$J$2:J2405,1),"")</f>
        <v/>
      </c>
    </row>
    <row r="2406" spans="1:11" ht="14.5" x14ac:dyDescent="0.35">
      <c r="A2406" s="2" t="s">
        <v>4466</v>
      </c>
      <c r="B2406" s="5">
        <v>46118</v>
      </c>
      <c r="C2406" s="2" t="s">
        <v>1983</v>
      </c>
      <c r="D2406" s="2" t="s">
        <v>252</v>
      </c>
      <c r="E2406" s="3" t="s">
        <v>253</v>
      </c>
      <c r="F2406" s="2">
        <v>36</v>
      </c>
      <c r="G2406" s="2" t="s">
        <v>121</v>
      </c>
      <c r="H2406" s="2">
        <f>IF(AND(B2406&gt;=GI_Report!$C$4,B2406&lt;=GI_Report!$E$4),1,0)</f>
        <v>0</v>
      </c>
      <c r="I2406" s="2">
        <f>IF(GI_Report!$C$6="All",1,IF(C2406=GI_Report!$C$6,1,0))</f>
        <v>1</v>
      </c>
      <c r="J2406" s="2">
        <f>IF(GI_Report!$F$6="All",1,IF(E2406=GI_Report!$F$6,1,0))</f>
        <v>1</v>
      </c>
      <c r="K2406" s="2" t="str">
        <f>IF(AND(H2406=1,I2406=1,J2406=1),COUNTIFS($H$2:H2406,1,$I$2:I2406,1,$J$2:J2406,1),"")</f>
        <v/>
      </c>
    </row>
    <row r="2407" spans="1:11" ht="14.5" x14ac:dyDescent="0.35">
      <c r="A2407" s="2" t="s">
        <v>4467</v>
      </c>
      <c r="B2407" s="5">
        <v>46120</v>
      </c>
      <c r="C2407" s="2" t="s">
        <v>2324</v>
      </c>
      <c r="D2407" s="2" t="s">
        <v>148</v>
      </c>
      <c r="E2407" s="3" t="s">
        <v>149</v>
      </c>
      <c r="F2407" s="2">
        <v>24</v>
      </c>
      <c r="G2407" s="2" t="s">
        <v>121</v>
      </c>
      <c r="H2407" s="2">
        <f>IF(AND(B2407&gt;=GI_Report!$C$4,B2407&lt;=GI_Report!$E$4),1,0)</f>
        <v>0</v>
      </c>
      <c r="I2407" s="2">
        <f>IF(GI_Report!$C$6="All",1,IF(C2407=GI_Report!$C$6,1,0))</f>
        <v>1</v>
      </c>
      <c r="J2407" s="2">
        <f>IF(GI_Report!$F$6="All",1,IF(E2407=GI_Report!$F$6,1,0))</f>
        <v>1</v>
      </c>
      <c r="K2407" s="2" t="str">
        <f>IF(AND(H2407=1,I2407=1,J2407=1),COUNTIFS($H$2:H2407,1,$I$2:I2407,1,$J$2:J2407,1),"")</f>
        <v/>
      </c>
    </row>
    <row r="2408" spans="1:11" ht="14.5" x14ac:dyDescent="0.35">
      <c r="A2408" s="2" t="s">
        <v>4468</v>
      </c>
      <c r="B2408" s="5">
        <v>46089</v>
      </c>
      <c r="C2408" s="2" t="s">
        <v>2154</v>
      </c>
      <c r="D2408" s="2" t="s">
        <v>103</v>
      </c>
      <c r="E2408" s="3" t="s">
        <v>104</v>
      </c>
      <c r="F2408" s="2">
        <v>20</v>
      </c>
      <c r="G2408" s="2" t="s">
        <v>15</v>
      </c>
      <c r="H2408" s="2">
        <f>IF(AND(B2408&gt;=GI_Report!$C$4,B2408&lt;=GI_Report!$E$4),1,0)</f>
        <v>0</v>
      </c>
      <c r="I2408" s="2">
        <f>IF(GI_Report!$C$6="All",1,IF(C2408=GI_Report!$C$6,1,0))</f>
        <v>1</v>
      </c>
      <c r="J2408" s="2">
        <f>IF(GI_Report!$F$6="All",1,IF(E2408=GI_Report!$F$6,1,0))</f>
        <v>1</v>
      </c>
      <c r="K2408" s="2" t="str">
        <f>IF(AND(H2408=1,I2408=1,J2408=1),COUNTIFS($H$2:H2408,1,$I$2:I2408,1,$J$2:J2408,1),"")</f>
        <v/>
      </c>
    </row>
    <row r="2409" spans="1:11" ht="14.5" x14ac:dyDescent="0.35">
      <c r="A2409" s="2" t="s">
        <v>4469</v>
      </c>
      <c r="B2409" s="5">
        <v>46058</v>
      </c>
      <c r="C2409" s="2" t="s">
        <v>2115</v>
      </c>
      <c r="D2409" s="2" t="s">
        <v>62</v>
      </c>
      <c r="E2409" s="3" t="s">
        <v>63</v>
      </c>
      <c r="F2409" s="2">
        <v>5</v>
      </c>
      <c r="G2409" s="2" t="s">
        <v>15</v>
      </c>
      <c r="H2409" s="2">
        <f>IF(AND(B2409&gt;=GI_Report!$C$4,B2409&lt;=GI_Report!$E$4),1,0)</f>
        <v>1</v>
      </c>
      <c r="I2409" s="2">
        <f>IF(GI_Report!$C$6="All",1,IF(C2409=GI_Report!$C$6,1,0))</f>
        <v>1</v>
      </c>
      <c r="J2409" s="2">
        <f>IF(GI_Report!$F$6="All",1,IF(E2409=GI_Report!$F$6,1,0))</f>
        <v>1</v>
      </c>
      <c r="K2409" s="2">
        <f>IF(AND(H2409=1,I2409=1,J2409=1),COUNTIFS($H$2:H2409,1,$I$2:I2409,1,$J$2:J2409,1),"")</f>
        <v>376</v>
      </c>
    </row>
    <row r="2410" spans="1:11" ht="14.5" x14ac:dyDescent="0.35">
      <c r="A2410" s="2" t="s">
        <v>4470</v>
      </c>
      <c r="B2410" s="5">
        <v>46141</v>
      </c>
      <c r="C2410" s="2" t="s">
        <v>2091</v>
      </c>
      <c r="D2410" s="2" t="s">
        <v>341</v>
      </c>
      <c r="E2410" s="3" t="s">
        <v>342</v>
      </c>
      <c r="F2410" s="2">
        <v>60</v>
      </c>
      <c r="G2410" s="2" t="s">
        <v>15</v>
      </c>
      <c r="H2410" s="2">
        <f>IF(AND(B2410&gt;=GI_Report!$C$4,B2410&lt;=GI_Report!$E$4),1,0)</f>
        <v>0</v>
      </c>
      <c r="I2410" s="2">
        <f>IF(GI_Report!$C$6="All",1,IF(C2410=GI_Report!$C$6,1,0))</f>
        <v>1</v>
      </c>
      <c r="J2410" s="2">
        <f>IF(GI_Report!$F$6="All",1,IF(E2410=GI_Report!$F$6,1,0))</f>
        <v>1</v>
      </c>
      <c r="K2410" s="2" t="str">
        <f>IF(AND(H2410=1,I2410=1,J2410=1),COUNTIFS($H$2:H2410,1,$I$2:I2410,1,$J$2:J2410,1),"")</f>
        <v/>
      </c>
    </row>
    <row r="2411" spans="1:11" ht="14.5" x14ac:dyDescent="0.35">
      <c r="A2411" s="2" t="s">
        <v>4471</v>
      </c>
      <c r="B2411" s="5">
        <v>46054</v>
      </c>
      <c r="C2411" s="2" t="s">
        <v>2031</v>
      </c>
      <c r="D2411" s="2" t="s">
        <v>328</v>
      </c>
      <c r="E2411" s="3" t="s">
        <v>329</v>
      </c>
      <c r="F2411" s="2">
        <v>36</v>
      </c>
      <c r="G2411" s="2" t="s">
        <v>15</v>
      </c>
      <c r="H2411" s="2">
        <f>IF(AND(B2411&gt;=GI_Report!$C$4,B2411&lt;=GI_Report!$E$4),1,0)</f>
        <v>1</v>
      </c>
      <c r="I2411" s="2">
        <f>IF(GI_Report!$C$6="All",1,IF(C2411=GI_Report!$C$6,1,0))</f>
        <v>1</v>
      </c>
      <c r="J2411" s="2">
        <f>IF(GI_Report!$F$6="All",1,IF(E2411=GI_Report!$F$6,1,0))</f>
        <v>1</v>
      </c>
      <c r="K2411" s="2">
        <f>IF(AND(H2411=1,I2411=1,J2411=1),COUNTIFS($H$2:H2411,1,$I$2:I2411,1,$J$2:J2411,1),"")</f>
        <v>377</v>
      </c>
    </row>
    <row r="2412" spans="1:11" ht="14.5" x14ac:dyDescent="0.35">
      <c r="A2412" s="2" t="s">
        <v>4472</v>
      </c>
      <c r="B2412" s="5">
        <v>46191</v>
      </c>
      <c r="C2412" s="2" t="s">
        <v>1985</v>
      </c>
      <c r="D2412" s="2" t="s">
        <v>367</v>
      </c>
      <c r="E2412" s="3" t="s">
        <v>368</v>
      </c>
      <c r="F2412" s="2">
        <v>48</v>
      </c>
      <c r="G2412" s="2" t="s">
        <v>15</v>
      </c>
      <c r="H2412" s="2">
        <f>IF(AND(B2412&gt;=GI_Report!$C$4,B2412&lt;=GI_Report!$E$4),1,0)</f>
        <v>0</v>
      </c>
      <c r="I2412" s="2">
        <f>IF(GI_Report!$C$6="All",1,IF(C2412=GI_Report!$C$6,1,0))</f>
        <v>1</v>
      </c>
      <c r="J2412" s="2">
        <f>IF(GI_Report!$F$6="All",1,IF(E2412=GI_Report!$F$6,1,0))</f>
        <v>1</v>
      </c>
      <c r="K2412" s="2" t="str">
        <f>IF(AND(H2412=1,I2412=1,J2412=1),COUNTIFS($H$2:H2412,1,$I$2:I2412,1,$J$2:J2412,1),"")</f>
        <v/>
      </c>
    </row>
    <row r="2413" spans="1:11" ht="14.5" x14ac:dyDescent="0.35">
      <c r="A2413" s="2" t="s">
        <v>4473</v>
      </c>
      <c r="B2413" s="5">
        <v>46081</v>
      </c>
      <c r="C2413" s="2" t="s">
        <v>2062</v>
      </c>
      <c r="D2413" s="2" t="s">
        <v>401</v>
      </c>
      <c r="E2413" s="3" t="s">
        <v>402</v>
      </c>
      <c r="F2413" s="2">
        <v>24</v>
      </c>
      <c r="G2413" s="2" t="s">
        <v>121</v>
      </c>
      <c r="H2413" s="2">
        <f>IF(AND(B2413&gt;=GI_Report!$C$4,B2413&lt;=GI_Report!$E$4),1,0)</f>
        <v>1</v>
      </c>
      <c r="I2413" s="2">
        <f>IF(GI_Report!$C$6="All",1,IF(C2413=GI_Report!$C$6,1,0))</f>
        <v>1</v>
      </c>
      <c r="J2413" s="2">
        <f>IF(GI_Report!$F$6="All",1,IF(E2413=GI_Report!$F$6,1,0))</f>
        <v>1</v>
      </c>
      <c r="K2413" s="2">
        <f>IF(AND(H2413=1,I2413=1,J2413=1),COUNTIFS($H$2:H2413,1,$I$2:I2413,1,$J$2:J2413,1),"")</f>
        <v>378</v>
      </c>
    </row>
    <row r="2414" spans="1:11" ht="14.5" x14ac:dyDescent="0.35">
      <c r="A2414" s="2" t="s">
        <v>4474</v>
      </c>
      <c r="B2414" s="5">
        <v>46081</v>
      </c>
      <c r="C2414" s="2" t="s">
        <v>2043</v>
      </c>
      <c r="D2414" s="2" t="s">
        <v>196</v>
      </c>
      <c r="E2414" s="3" t="s">
        <v>197</v>
      </c>
      <c r="F2414" s="2">
        <v>12</v>
      </c>
      <c r="G2414" s="2" t="s">
        <v>121</v>
      </c>
      <c r="H2414" s="2">
        <f>IF(AND(B2414&gt;=GI_Report!$C$4,B2414&lt;=GI_Report!$E$4),1,0)</f>
        <v>1</v>
      </c>
      <c r="I2414" s="2">
        <f>IF(GI_Report!$C$6="All",1,IF(C2414=GI_Report!$C$6,1,0))</f>
        <v>1</v>
      </c>
      <c r="J2414" s="2">
        <f>IF(GI_Report!$F$6="All",1,IF(E2414=GI_Report!$F$6,1,0))</f>
        <v>1</v>
      </c>
      <c r="K2414" s="2">
        <f>IF(AND(H2414=1,I2414=1,J2414=1),COUNTIFS($H$2:H2414,1,$I$2:I2414,1,$J$2:J2414,1),"")</f>
        <v>379</v>
      </c>
    </row>
    <row r="2415" spans="1:11" ht="14.5" x14ac:dyDescent="0.35">
      <c r="A2415" s="2" t="s">
        <v>4475</v>
      </c>
      <c r="B2415" s="5">
        <v>46067</v>
      </c>
      <c r="C2415" s="2" t="s">
        <v>1998</v>
      </c>
      <c r="D2415" s="2" t="s">
        <v>452</v>
      </c>
      <c r="E2415" s="3" t="s">
        <v>453</v>
      </c>
      <c r="F2415" s="2">
        <v>5</v>
      </c>
      <c r="G2415" s="2" t="s">
        <v>121</v>
      </c>
      <c r="H2415" s="2">
        <f>IF(AND(B2415&gt;=GI_Report!$C$4,B2415&lt;=GI_Report!$E$4),1,0)</f>
        <v>1</v>
      </c>
      <c r="I2415" s="2">
        <f>IF(GI_Report!$C$6="All",1,IF(C2415=GI_Report!$C$6,1,0))</f>
        <v>1</v>
      </c>
      <c r="J2415" s="2">
        <f>IF(GI_Report!$F$6="All",1,IF(E2415=GI_Report!$F$6,1,0))</f>
        <v>1</v>
      </c>
      <c r="K2415" s="2">
        <f>IF(AND(H2415=1,I2415=1,J2415=1),COUNTIFS($H$2:H2415,1,$I$2:I2415,1,$J$2:J2415,1),"")</f>
        <v>380</v>
      </c>
    </row>
    <row r="2416" spans="1:11" ht="14.5" x14ac:dyDescent="0.35">
      <c r="A2416" s="2" t="s">
        <v>4476</v>
      </c>
      <c r="B2416" s="5">
        <v>46093</v>
      </c>
      <c r="C2416" s="2" t="s">
        <v>2027</v>
      </c>
      <c r="D2416" s="2" t="s">
        <v>393</v>
      </c>
      <c r="E2416" s="3" t="s">
        <v>394</v>
      </c>
      <c r="F2416" s="2">
        <v>15</v>
      </c>
      <c r="G2416" s="2" t="s">
        <v>121</v>
      </c>
      <c r="H2416" s="2">
        <f>IF(AND(B2416&gt;=GI_Report!$C$4,B2416&lt;=GI_Report!$E$4),1,0)</f>
        <v>0</v>
      </c>
      <c r="I2416" s="2">
        <f>IF(GI_Report!$C$6="All",1,IF(C2416=GI_Report!$C$6,1,0))</f>
        <v>1</v>
      </c>
      <c r="J2416" s="2">
        <f>IF(GI_Report!$F$6="All",1,IF(E2416=GI_Report!$F$6,1,0))</f>
        <v>1</v>
      </c>
      <c r="K2416" s="2" t="str">
        <f>IF(AND(H2416=1,I2416=1,J2416=1),COUNTIFS($H$2:H2416,1,$I$2:I2416,1,$J$2:J2416,1),"")</f>
        <v/>
      </c>
    </row>
    <row r="2417" spans="1:11" ht="14.5" x14ac:dyDescent="0.35">
      <c r="A2417" s="2" t="s">
        <v>4477</v>
      </c>
      <c r="B2417" s="5">
        <v>46118</v>
      </c>
      <c r="C2417" s="2" t="s">
        <v>2108</v>
      </c>
      <c r="D2417" s="2" t="s">
        <v>280</v>
      </c>
      <c r="E2417" s="3" t="s">
        <v>281</v>
      </c>
      <c r="F2417" s="2">
        <v>15</v>
      </c>
      <c r="G2417" s="2" t="s">
        <v>262</v>
      </c>
      <c r="H2417" s="2">
        <f>IF(AND(B2417&gt;=GI_Report!$C$4,B2417&lt;=GI_Report!$E$4),1,0)</f>
        <v>0</v>
      </c>
      <c r="I2417" s="2">
        <f>IF(GI_Report!$C$6="All",1,IF(C2417=GI_Report!$C$6,1,0))</f>
        <v>1</v>
      </c>
      <c r="J2417" s="2">
        <f>IF(GI_Report!$F$6="All",1,IF(E2417=GI_Report!$F$6,1,0))</f>
        <v>1</v>
      </c>
      <c r="K2417" s="2" t="str">
        <f>IF(AND(H2417=1,I2417=1,J2417=1),COUNTIFS($H$2:H2417,1,$I$2:I2417,1,$J$2:J2417,1),"")</f>
        <v/>
      </c>
    </row>
    <row r="2418" spans="1:11" ht="14.5" x14ac:dyDescent="0.35">
      <c r="A2418" s="2" t="s">
        <v>4478</v>
      </c>
      <c r="B2418" s="5">
        <v>46081</v>
      </c>
      <c r="C2418" s="2" t="s">
        <v>2262</v>
      </c>
      <c r="D2418" s="2" t="s">
        <v>143</v>
      </c>
      <c r="E2418" s="3" t="s">
        <v>144</v>
      </c>
      <c r="F2418" s="2">
        <v>20</v>
      </c>
      <c r="G2418" s="2" t="s">
        <v>121</v>
      </c>
      <c r="H2418" s="2">
        <f>IF(AND(B2418&gt;=GI_Report!$C$4,B2418&lt;=GI_Report!$E$4),1,0)</f>
        <v>1</v>
      </c>
      <c r="I2418" s="2">
        <f>IF(GI_Report!$C$6="All",1,IF(C2418=GI_Report!$C$6,1,0))</f>
        <v>1</v>
      </c>
      <c r="J2418" s="2">
        <f>IF(GI_Report!$F$6="All",1,IF(E2418=GI_Report!$F$6,1,0))</f>
        <v>1</v>
      </c>
      <c r="K2418" s="2">
        <f>IF(AND(H2418=1,I2418=1,J2418=1),COUNTIFS($H$2:H2418,1,$I$2:I2418,1,$J$2:J2418,1),"")</f>
        <v>381</v>
      </c>
    </row>
    <row r="2419" spans="1:11" ht="14.5" x14ac:dyDescent="0.35">
      <c r="A2419" s="2" t="s">
        <v>4479</v>
      </c>
      <c r="B2419" s="5">
        <v>46193</v>
      </c>
      <c r="C2419" s="2" t="s">
        <v>2058</v>
      </c>
      <c r="D2419" s="2" t="s">
        <v>170</v>
      </c>
      <c r="E2419" s="3" t="s">
        <v>171</v>
      </c>
      <c r="F2419" s="2">
        <v>10</v>
      </c>
      <c r="G2419" s="2" t="s">
        <v>121</v>
      </c>
      <c r="H2419" s="2">
        <f>IF(AND(B2419&gt;=GI_Report!$C$4,B2419&lt;=GI_Report!$E$4),1,0)</f>
        <v>0</v>
      </c>
      <c r="I2419" s="2">
        <f>IF(GI_Report!$C$6="All",1,IF(C2419=GI_Report!$C$6,1,0))</f>
        <v>1</v>
      </c>
      <c r="J2419" s="2">
        <f>IF(GI_Report!$F$6="All",1,IF(E2419=GI_Report!$F$6,1,0))</f>
        <v>1</v>
      </c>
      <c r="K2419" s="2" t="str">
        <f>IF(AND(H2419=1,I2419=1,J2419=1),COUNTIFS($H$2:H2419,1,$I$2:I2419,1,$J$2:J2419,1),"")</f>
        <v/>
      </c>
    </row>
    <row r="2420" spans="1:11" ht="14.5" x14ac:dyDescent="0.35">
      <c r="A2420" s="2" t="s">
        <v>4480</v>
      </c>
      <c r="B2420" s="5">
        <v>46196</v>
      </c>
      <c r="C2420" s="2" t="s">
        <v>1985</v>
      </c>
      <c r="D2420" s="2" t="s">
        <v>411</v>
      </c>
      <c r="E2420" s="3" t="s">
        <v>412</v>
      </c>
      <c r="F2420" s="2">
        <v>36</v>
      </c>
      <c r="G2420" s="2" t="s">
        <v>121</v>
      </c>
      <c r="H2420" s="2">
        <f>IF(AND(B2420&gt;=GI_Report!$C$4,B2420&lt;=GI_Report!$E$4),1,0)</f>
        <v>0</v>
      </c>
      <c r="I2420" s="2">
        <f>IF(GI_Report!$C$6="All",1,IF(C2420=GI_Report!$C$6,1,0))</f>
        <v>1</v>
      </c>
      <c r="J2420" s="2">
        <f>IF(GI_Report!$F$6="All",1,IF(E2420=GI_Report!$F$6,1,0))</f>
        <v>1</v>
      </c>
      <c r="K2420" s="2" t="str">
        <f>IF(AND(H2420=1,I2420=1,J2420=1),COUNTIFS($H$2:H2420,1,$I$2:I2420,1,$J$2:J2420,1),"")</f>
        <v/>
      </c>
    </row>
    <row r="2421" spans="1:11" ht="14.5" x14ac:dyDescent="0.35">
      <c r="A2421" s="2" t="s">
        <v>4481</v>
      </c>
      <c r="B2421" s="5">
        <v>46190</v>
      </c>
      <c r="C2421" s="2" t="s">
        <v>2047</v>
      </c>
      <c r="D2421" s="2" t="s">
        <v>122</v>
      </c>
      <c r="E2421" s="3" t="s">
        <v>123</v>
      </c>
      <c r="F2421" s="2">
        <v>10</v>
      </c>
      <c r="G2421" s="2" t="s">
        <v>121</v>
      </c>
      <c r="H2421" s="2">
        <f>IF(AND(B2421&gt;=GI_Report!$C$4,B2421&lt;=GI_Report!$E$4),1,0)</f>
        <v>0</v>
      </c>
      <c r="I2421" s="2">
        <f>IF(GI_Report!$C$6="All",1,IF(C2421=GI_Report!$C$6,1,0))</f>
        <v>1</v>
      </c>
      <c r="J2421" s="2">
        <f>IF(GI_Report!$F$6="All",1,IF(E2421=GI_Report!$F$6,1,0))</f>
        <v>1</v>
      </c>
      <c r="K2421" s="2" t="str">
        <f>IF(AND(H2421=1,I2421=1,J2421=1),COUNTIFS($H$2:H2421,1,$I$2:I2421,1,$J$2:J2421,1),"")</f>
        <v/>
      </c>
    </row>
    <row r="2422" spans="1:11" ht="14.5" x14ac:dyDescent="0.35">
      <c r="A2422" s="2" t="s">
        <v>4482</v>
      </c>
      <c r="B2422" s="5">
        <v>46122</v>
      </c>
      <c r="C2422" s="2" t="s">
        <v>2053</v>
      </c>
      <c r="D2422" s="2" t="s">
        <v>303</v>
      </c>
      <c r="E2422" s="3" t="s">
        <v>304</v>
      </c>
      <c r="F2422" s="2">
        <v>15</v>
      </c>
      <c r="G2422" s="2" t="s">
        <v>15</v>
      </c>
      <c r="H2422" s="2">
        <f>IF(AND(B2422&gt;=GI_Report!$C$4,B2422&lt;=GI_Report!$E$4),1,0)</f>
        <v>0</v>
      </c>
      <c r="I2422" s="2">
        <f>IF(GI_Report!$C$6="All",1,IF(C2422=GI_Report!$C$6,1,0))</f>
        <v>1</v>
      </c>
      <c r="J2422" s="2">
        <f>IF(GI_Report!$F$6="All",1,IF(E2422=GI_Report!$F$6,1,0))</f>
        <v>1</v>
      </c>
      <c r="K2422" s="2" t="str">
        <f>IF(AND(H2422=1,I2422=1,J2422=1),COUNTIFS($H$2:H2422,1,$I$2:I2422,1,$J$2:J2422,1),"")</f>
        <v/>
      </c>
    </row>
    <row r="2423" spans="1:11" ht="14.5" x14ac:dyDescent="0.35">
      <c r="A2423" s="2" t="s">
        <v>4483</v>
      </c>
      <c r="B2423" s="5">
        <v>46134</v>
      </c>
      <c r="C2423" s="2" t="s">
        <v>2014</v>
      </c>
      <c r="D2423" s="2" t="s">
        <v>367</v>
      </c>
      <c r="E2423" s="3" t="s">
        <v>368</v>
      </c>
      <c r="F2423" s="2">
        <v>5</v>
      </c>
      <c r="G2423" s="2" t="s">
        <v>15</v>
      </c>
      <c r="H2423" s="2">
        <f>IF(AND(B2423&gt;=GI_Report!$C$4,B2423&lt;=GI_Report!$E$4),1,0)</f>
        <v>0</v>
      </c>
      <c r="I2423" s="2">
        <f>IF(GI_Report!$C$6="All",1,IF(C2423=GI_Report!$C$6,1,0))</f>
        <v>1</v>
      </c>
      <c r="J2423" s="2">
        <f>IF(GI_Report!$F$6="All",1,IF(E2423=GI_Report!$F$6,1,0))</f>
        <v>1</v>
      </c>
      <c r="K2423" s="2" t="str">
        <f>IF(AND(H2423=1,I2423=1,J2423=1),COUNTIFS($H$2:H2423,1,$I$2:I2423,1,$J$2:J2423,1),"")</f>
        <v/>
      </c>
    </row>
    <row r="2424" spans="1:11" ht="14.5" x14ac:dyDescent="0.35">
      <c r="A2424" s="2" t="s">
        <v>4484</v>
      </c>
      <c r="B2424" s="5">
        <v>46154</v>
      </c>
      <c r="C2424" s="2" t="s">
        <v>2005</v>
      </c>
      <c r="D2424" s="2" t="s">
        <v>175</v>
      </c>
      <c r="E2424" s="3" t="s">
        <v>176</v>
      </c>
      <c r="F2424" s="2">
        <v>24</v>
      </c>
      <c r="G2424" s="2" t="s">
        <v>121</v>
      </c>
      <c r="H2424" s="2">
        <f>IF(AND(B2424&gt;=GI_Report!$C$4,B2424&lt;=GI_Report!$E$4),1,0)</f>
        <v>0</v>
      </c>
      <c r="I2424" s="2">
        <f>IF(GI_Report!$C$6="All",1,IF(C2424=GI_Report!$C$6,1,0))</f>
        <v>1</v>
      </c>
      <c r="J2424" s="2">
        <f>IF(GI_Report!$F$6="All",1,IF(E2424=GI_Report!$F$6,1,0))</f>
        <v>1</v>
      </c>
      <c r="K2424" s="2" t="str">
        <f>IF(AND(H2424=1,I2424=1,J2424=1),COUNTIFS($H$2:H2424,1,$I$2:I2424,1,$J$2:J2424,1),"")</f>
        <v/>
      </c>
    </row>
    <row r="2425" spans="1:11" ht="14.5" x14ac:dyDescent="0.35">
      <c r="A2425" s="2" t="s">
        <v>4485</v>
      </c>
      <c r="B2425" s="5">
        <v>46073</v>
      </c>
      <c r="C2425" s="2" t="s">
        <v>2143</v>
      </c>
      <c r="D2425" s="2" t="s">
        <v>50</v>
      </c>
      <c r="E2425" s="3" t="s">
        <v>51</v>
      </c>
      <c r="F2425" s="2">
        <v>5</v>
      </c>
      <c r="G2425" s="2" t="s">
        <v>15</v>
      </c>
      <c r="H2425" s="2">
        <f>IF(AND(B2425&gt;=GI_Report!$C$4,B2425&lt;=GI_Report!$E$4),1,0)</f>
        <v>1</v>
      </c>
      <c r="I2425" s="2">
        <f>IF(GI_Report!$C$6="All",1,IF(C2425=GI_Report!$C$6,1,0))</f>
        <v>1</v>
      </c>
      <c r="J2425" s="2">
        <f>IF(GI_Report!$F$6="All",1,IF(E2425=GI_Report!$F$6,1,0))</f>
        <v>1</v>
      </c>
      <c r="K2425" s="2">
        <f>IF(AND(H2425=1,I2425=1,J2425=1),COUNTIFS($H$2:H2425,1,$I$2:I2425,1,$J$2:J2425,1),"")</f>
        <v>382</v>
      </c>
    </row>
    <row r="2426" spans="1:11" ht="14.5" x14ac:dyDescent="0.35">
      <c r="A2426" s="2" t="s">
        <v>4486</v>
      </c>
      <c r="B2426" s="5">
        <v>46046</v>
      </c>
      <c r="C2426" s="2" t="s">
        <v>2031</v>
      </c>
      <c r="D2426" s="2" t="s">
        <v>252</v>
      </c>
      <c r="E2426" s="3" t="s">
        <v>253</v>
      </c>
      <c r="F2426" s="2">
        <v>24</v>
      </c>
      <c r="G2426" s="2" t="s">
        <v>121</v>
      </c>
      <c r="H2426" s="2">
        <f>IF(AND(B2426&gt;=GI_Report!$C$4,B2426&lt;=GI_Report!$E$4),1,0)</f>
        <v>0</v>
      </c>
      <c r="I2426" s="2">
        <f>IF(GI_Report!$C$6="All",1,IF(C2426=GI_Report!$C$6,1,0))</f>
        <v>1</v>
      </c>
      <c r="J2426" s="2">
        <f>IF(GI_Report!$F$6="All",1,IF(E2426=GI_Report!$F$6,1,0))</f>
        <v>1</v>
      </c>
      <c r="K2426" s="2" t="str">
        <f>IF(AND(H2426=1,I2426=1,J2426=1),COUNTIFS($H$2:H2426,1,$I$2:I2426,1,$J$2:J2426,1),"")</f>
        <v/>
      </c>
    </row>
    <row r="2427" spans="1:11" ht="14.5" x14ac:dyDescent="0.35">
      <c r="A2427" s="2" t="s">
        <v>4487</v>
      </c>
      <c r="B2427" s="5">
        <v>46122</v>
      </c>
      <c r="C2427" s="2" t="s">
        <v>1989</v>
      </c>
      <c r="D2427" s="2" t="s">
        <v>389</v>
      </c>
      <c r="E2427" s="3" t="s">
        <v>390</v>
      </c>
      <c r="F2427" s="2">
        <v>5</v>
      </c>
      <c r="G2427" s="2" t="s">
        <v>121</v>
      </c>
      <c r="H2427" s="2">
        <f>IF(AND(B2427&gt;=GI_Report!$C$4,B2427&lt;=GI_Report!$E$4),1,0)</f>
        <v>0</v>
      </c>
      <c r="I2427" s="2">
        <f>IF(GI_Report!$C$6="All",1,IF(C2427=GI_Report!$C$6,1,0))</f>
        <v>1</v>
      </c>
      <c r="J2427" s="2">
        <f>IF(GI_Report!$F$6="All",1,IF(E2427=GI_Report!$F$6,1,0))</f>
        <v>1</v>
      </c>
      <c r="K2427" s="2" t="str">
        <f>IF(AND(H2427=1,I2427=1,J2427=1),COUNTIFS($H$2:H2427,1,$I$2:I2427,1,$J$2:J2427,1),"")</f>
        <v/>
      </c>
    </row>
    <row r="2428" spans="1:11" ht="14.5" x14ac:dyDescent="0.35">
      <c r="A2428" s="2" t="s">
        <v>4488</v>
      </c>
      <c r="B2428" s="5">
        <v>46096</v>
      </c>
      <c r="C2428" s="2" t="s">
        <v>2308</v>
      </c>
      <c r="D2428" s="2" t="s">
        <v>210</v>
      </c>
      <c r="E2428" s="3" t="s">
        <v>211</v>
      </c>
      <c r="F2428" s="2">
        <v>12</v>
      </c>
      <c r="G2428" s="2" t="s">
        <v>121</v>
      </c>
      <c r="H2428" s="2">
        <f>IF(AND(B2428&gt;=GI_Report!$C$4,B2428&lt;=GI_Report!$E$4),1,0)</f>
        <v>0</v>
      </c>
      <c r="I2428" s="2">
        <f>IF(GI_Report!$C$6="All",1,IF(C2428=GI_Report!$C$6,1,0))</f>
        <v>1</v>
      </c>
      <c r="J2428" s="2">
        <f>IF(GI_Report!$F$6="All",1,IF(E2428=GI_Report!$F$6,1,0))</f>
        <v>1</v>
      </c>
      <c r="K2428" s="2" t="str">
        <f>IF(AND(H2428=1,I2428=1,J2428=1),COUNTIFS($H$2:H2428,1,$I$2:I2428,1,$J$2:J2428,1),"")</f>
        <v/>
      </c>
    </row>
    <row r="2429" spans="1:11" ht="14.5" x14ac:dyDescent="0.35">
      <c r="A2429" s="2" t="s">
        <v>4489</v>
      </c>
      <c r="B2429" s="5">
        <v>46075</v>
      </c>
      <c r="C2429" s="2" t="s">
        <v>2037</v>
      </c>
      <c r="D2429" s="2" t="s">
        <v>141</v>
      </c>
      <c r="E2429" s="3" t="s">
        <v>142</v>
      </c>
      <c r="F2429" s="2">
        <v>15</v>
      </c>
      <c r="G2429" s="2" t="s">
        <v>121</v>
      </c>
      <c r="H2429" s="2">
        <f>IF(AND(B2429&gt;=GI_Report!$C$4,B2429&lt;=GI_Report!$E$4),1,0)</f>
        <v>1</v>
      </c>
      <c r="I2429" s="2">
        <f>IF(GI_Report!$C$6="All",1,IF(C2429=GI_Report!$C$6,1,0))</f>
        <v>1</v>
      </c>
      <c r="J2429" s="2">
        <f>IF(GI_Report!$F$6="All",1,IF(E2429=GI_Report!$F$6,1,0))</f>
        <v>1</v>
      </c>
      <c r="K2429" s="2">
        <f>IF(AND(H2429=1,I2429=1,J2429=1),COUNTIFS($H$2:H2429,1,$I$2:I2429,1,$J$2:J2429,1),"")</f>
        <v>383</v>
      </c>
    </row>
    <row r="2430" spans="1:11" ht="14.5" x14ac:dyDescent="0.35">
      <c r="A2430" s="2" t="s">
        <v>4490</v>
      </c>
      <c r="B2430" s="5">
        <v>46116</v>
      </c>
      <c r="C2430" s="2" t="s">
        <v>1998</v>
      </c>
      <c r="D2430" s="2" t="s">
        <v>103</v>
      </c>
      <c r="E2430" s="3" t="s">
        <v>104</v>
      </c>
      <c r="F2430" s="2">
        <v>12</v>
      </c>
      <c r="G2430" s="2" t="s">
        <v>15</v>
      </c>
      <c r="H2430" s="2">
        <f>IF(AND(B2430&gt;=GI_Report!$C$4,B2430&lt;=GI_Report!$E$4),1,0)</f>
        <v>0</v>
      </c>
      <c r="I2430" s="2">
        <f>IF(GI_Report!$C$6="All",1,IF(C2430=GI_Report!$C$6,1,0))</f>
        <v>1</v>
      </c>
      <c r="J2430" s="2">
        <f>IF(GI_Report!$F$6="All",1,IF(E2430=GI_Report!$F$6,1,0))</f>
        <v>1</v>
      </c>
      <c r="K2430" s="2" t="str">
        <f>IF(AND(H2430=1,I2430=1,J2430=1),COUNTIFS($H$2:H2430,1,$I$2:I2430,1,$J$2:J2430,1),"")</f>
        <v/>
      </c>
    </row>
    <row r="2431" spans="1:11" ht="14.5" x14ac:dyDescent="0.35">
      <c r="A2431" s="2" t="s">
        <v>4491</v>
      </c>
      <c r="B2431" s="5">
        <v>46122</v>
      </c>
      <c r="C2431" s="2" t="s">
        <v>2341</v>
      </c>
      <c r="D2431" s="2" t="s">
        <v>335</v>
      </c>
      <c r="E2431" s="3" t="s">
        <v>336</v>
      </c>
      <c r="F2431" s="2">
        <v>12</v>
      </c>
      <c r="G2431" s="2" t="s">
        <v>15</v>
      </c>
      <c r="H2431" s="2">
        <f>IF(AND(B2431&gt;=GI_Report!$C$4,B2431&lt;=GI_Report!$E$4),1,0)</f>
        <v>0</v>
      </c>
      <c r="I2431" s="2">
        <f>IF(GI_Report!$C$6="All",1,IF(C2431=GI_Report!$C$6,1,0))</f>
        <v>1</v>
      </c>
      <c r="J2431" s="2">
        <f>IF(GI_Report!$F$6="All",1,IF(E2431=GI_Report!$F$6,1,0))</f>
        <v>1</v>
      </c>
      <c r="K2431" s="2" t="str">
        <f>IF(AND(H2431=1,I2431=1,J2431=1),COUNTIFS($H$2:H2431,1,$I$2:I2431,1,$J$2:J2431,1),"")</f>
        <v/>
      </c>
    </row>
    <row r="2432" spans="1:11" ht="14.5" x14ac:dyDescent="0.35">
      <c r="A2432" s="2" t="s">
        <v>4492</v>
      </c>
      <c r="B2432" s="5">
        <v>46081</v>
      </c>
      <c r="C2432" s="2" t="s">
        <v>2120</v>
      </c>
      <c r="D2432" s="2" t="s">
        <v>252</v>
      </c>
      <c r="E2432" s="3" t="s">
        <v>253</v>
      </c>
      <c r="F2432" s="2">
        <v>10</v>
      </c>
      <c r="G2432" s="2" t="s">
        <v>121</v>
      </c>
      <c r="H2432" s="2">
        <f>IF(AND(B2432&gt;=GI_Report!$C$4,B2432&lt;=GI_Report!$E$4),1,0)</f>
        <v>1</v>
      </c>
      <c r="I2432" s="2">
        <f>IF(GI_Report!$C$6="All",1,IF(C2432=GI_Report!$C$6,1,0))</f>
        <v>1</v>
      </c>
      <c r="J2432" s="2">
        <f>IF(GI_Report!$F$6="All",1,IF(E2432=GI_Report!$F$6,1,0))</f>
        <v>1</v>
      </c>
      <c r="K2432" s="2">
        <f>IF(AND(H2432=1,I2432=1,J2432=1),COUNTIFS($H$2:H2432,1,$I$2:I2432,1,$J$2:J2432,1),"")</f>
        <v>384</v>
      </c>
    </row>
    <row r="2433" spans="1:11" ht="14.5" x14ac:dyDescent="0.35">
      <c r="A2433" s="2" t="s">
        <v>4493</v>
      </c>
      <c r="B2433" s="5">
        <v>46193</v>
      </c>
      <c r="C2433" s="2" t="s">
        <v>2078</v>
      </c>
      <c r="D2433" s="2" t="s">
        <v>387</v>
      </c>
      <c r="E2433" s="3" t="s">
        <v>388</v>
      </c>
      <c r="F2433" s="2">
        <v>48</v>
      </c>
      <c r="G2433" s="2" t="s">
        <v>121</v>
      </c>
      <c r="H2433" s="2">
        <f>IF(AND(B2433&gt;=GI_Report!$C$4,B2433&lt;=GI_Report!$E$4),1,0)</f>
        <v>0</v>
      </c>
      <c r="I2433" s="2">
        <f>IF(GI_Report!$C$6="All",1,IF(C2433=GI_Report!$C$6,1,0))</f>
        <v>1</v>
      </c>
      <c r="J2433" s="2">
        <f>IF(GI_Report!$F$6="All",1,IF(E2433=GI_Report!$F$6,1,0))</f>
        <v>1</v>
      </c>
      <c r="K2433" s="2" t="str">
        <f>IF(AND(H2433=1,I2433=1,J2433=1),COUNTIFS($H$2:H2433,1,$I$2:I2433,1,$J$2:J2433,1),"")</f>
        <v/>
      </c>
    </row>
    <row r="2434" spans="1:11" ht="14.5" x14ac:dyDescent="0.35">
      <c r="A2434" s="2" t="s">
        <v>4494</v>
      </c>
      <c r="B2434" s="5">
        <v>46191</v>
      </c>
      <c r="C2434" s="2" t="s">
        <v>2000</v>
      </c>
      <c r="D2434" s="2" t="s">
        <v>284</v>
      </c>
      <c r="E2434" s="3" t="s">
        <v>285</v>
      </c>
      <c r="F2434" s="2">
        <v>48</v>
      </c>
      <c r="G2434" s="2" t="s">
        <v>262</v>
      </c>
      <c r="H2434" s="2">
        <f>IF(AND(B2434&gt;=GI_Report!$C$4,B2434&lt;=GI_Report!$E$4),1,0)</f>
        <v>0</v>
      </c>
      <c r="I2434" s="2">
        <f>IF(GI_Report!$C$6="All",1,IF(C2434=GI_Report!$C$6,1,0))</f>
        <v>1</v>
      </c>
      <c r="J2434" s="2">
        <f>IF(GI_Report!$F$6="All",1,IF(E2434=GI_Report!$F$6,1,0))</f>
        <v>1</v>
      </c>
      <c r="K2434" s="2" t="str">
        <f>IF(AND(H2434=1,I2434=1,J2434=1),COUNTIFS($H$2:H2434,1,$I$2:I2434,1,$J$2:J2434,1),"")</f>
        <v/>
      </c>
    </row>
    <row r="2435" spans="1:11" ht="14.5" x14ac:dyDescent="0.35">
      <c r="A2435" s="2" t="s">
        <v>4495</v>
      </c>
      <c r="B2435" s="5">
        <v>46134</v>
      </c>
      <c r="C2435" s="2" t="s">
        <v>1991</v>
      </c>
      <c r="D2435" s="2" t="s">
        <v>280</v>
      </c>
      <c r="E2435" s="3" t="s">
        <v>281</v>
      </c>
      <c r="F2435" s="2">
        <v>60</v>
      </c>
      <c r="G2435" s="2" t="s">
        <v>262</v>
      </c>
      <c r="H2435" s="2">
        <f>IF(AND(B2435&gt;=GI_Report!$C$4,B2435&lt;=GI_Report!$E$4),1,0)</f>
        <v>0</v>
      </c>
      <c r="I2435" s="2">
        <f>IF(GI_Report!$C$6="All",1,IF(C2435=GI_Report!$C$6,1,0))</f>
        <v>1</v>
      </c>
      <c r="J2435" s="2">
        <f>IF(GI_Report!$F$6="All",1,IF(E2435=GI_Report!$F$6,1,0))</f>
        <v>1</v>
      </c>
      <c r="K2435" s="2" t="str">
        <f>IF(AND(H2435=1,I2435=1,J2435=1),COUNTIFS($H$2:H2435,1,$I$2:I2435,1,$J$2:J2435,1),"")</f>
        <v/>
      </c>
    </row>
    <row r="2436" spans="1:11" ht="14.5" x14ac:dyDescent="0.35">
      <c r="A2436" s="2" t="s">
        <v>4496</v>
      </c>
      <c r="B2436" s="5">
        <v>46072</v>
      </c>
      <c r="C2436" s="2" t="s">
        <v>2053</v>
      </c>
      <c r="D2436" s="2" t="s">
        <v>239</v>
      </c>
      <c r="E2436" s="3" t="s">
        <v>240</v>
      </c>
      <c r="F2436" s="2">
        <v>5</v>
      </c>
      <c r="G2436" s="2" t="s">
        <v>121</v>
      </c>
      <c r="H2436" s="2">
        <f>IF(AND(B2436&gt;=GI_Report!$C$4,B2436&lt;=GI_Report!$E$4),1,0)</f>
        <v>1</v>
      </c>
      <c r="I2436" s="2">
        <f>IF(GI_Report!$C$6="All",1,IF(C2436=GI_Report!$C$6,1,0))</f>
        <v>1</v>
      </c>
      <c r="J2436" s="2">
        <f>IF(GI_Report!$F$6="All",1,IF(E2436=GI_Report!$F$6,1,0))</f>
        <v>1</v>
      </c>
      <c r="K2436" s="2">
        <f>IF(AND(H2436=1,I2436=1,J2436=1),COUNTIFS($H$2:H2436,1,$I$2:I2436,1,$J$2:J2436,1),"")</f>
        <v>385</v>
      </c>
    </row>
    <row r="2437" spans="1:11" ht="14.5" x14ac:dyDescent="0.35">
      <c r="A2437" s="2" t="s">
        <v>4497</v>
      </c>
      <c r="B2437" s="5">
        <v>46032</v>
      </c>
      <c r="C2437" s="2" t="s">
        <v>1991</v>
      </c>
      <c r="D2437" s="2" t="s">
        <v>322</v>
      </c>
      <c r="E2437" s="3" t="s">
        <v>323</v>
      </c>
      <c r="F2437" s="2">
        <v>30</v>
      </c>
      <c r="G2437" s="2" t="s">
        <v>15</v>
      </c>
      <c r="H2437" s="2">
        <f>IF(AND(B2437&gt;=GI_Report!$C$4,B2437&lt;=GI_Report!$E$4),1,0)</f>
        <v>0</v>
      </c>
      <c r="I2437" s="2">
        <f>IF(GI_Report!$C$6="All",1,IF(C2437=GI_Report!$C$6,1,0))</f>
        <v>1</v>
      </c>
      <c r="J2437" s="2">
        <f>IF(GI_Report!$F$6="All",1,IF(E2437=GI_Report!$F$6,1,0))</f>
        <v>1</v>
      </c>
      <c r="K2437" s="2" t="str">
        <f>IF(AND(H2437=1,I2437=1,J2437=1),COUNTIFS($H$2:H2437,1,$I$2:I2437,1,$J$2:J2437,1),"")</f>
        <v/>
      </c>
    </row>
    <row r="2438" spans="1:11" ht="14.5" x14ac:dyDescent="0.35">
      <c r="A2438" s="2" t="s">
        <v>4498</v>
      </c>
      <c r="B2438" s="5">
        <v>46091</v>
      </c>
      <c r="C2438" s="2" t="s">
        <v>2148</v>
      </c>
      <c r="D2438" s="2" t="s">
        <v>417</v>
      </c>
      <c r="E2438" s="3" t="s">
        <v>418</v>
      </c>
      <c r="F2438" s="2">
        <v>15</v>
      </c>
      <c r="G2438" s="2" t="s">
        <v>121</v>
      </c>
      <c r="H2438" s="2">
        <f>IF(AND(B2438&gt;=GI_Report!$C$4,B2438&lt;=GI_Report!$E$4),1,0)</f>
        <v>0</v>
      </c>
      <c r="I2438" s="2">
        <f>IF(GI_Report!$C$6="All",1,IF(C2438=GI_Report!$C$6,1,0))</f>
        <v>1</v>
      </c>
      <c r="J2438" s="2">
        <f>IF(GI_Report!$F$6="All",1,IF(E2438=GI_Report!$F$6,1,0))</f>
        <v>1</v>
      </c>
      <c r="K2438" s="2" t="str">
        <f>IF(AND(H2438=1,I2438=1,J2438=1),COUNTIFS($H$2:H2438,1,$I$2:I2438,1,$J$2:J2438,1),"")</f>
        <v/>
      </c>
    </row>
    <row r="2439" spans="1:11" ht="14.5" x14ac:dyDescent="0.35">
      <c r="A2439" s="2" t="s">
        <v>4499</v>
      </c>
      <c r="B2439" s="5">
        <v>46070</v>
      </c>
      <c r="C2439" s="2" t="s">
        <v>2146</v>
      </c>
      <c r="D2439" s="2" t="s">
        <v>117</v>
      </c>
      <c r="E2439" s="3" t="s">
        <v>118</v>
      </c>
      <c r="F2439" s="2">
        <v>20</v>
      </c>
      <c r="G2439" s="2" t="s">
        <v>121</v>
      </c>
      <c r="H2439" s="2">
        <f>IF(AND(B2439&gt;=GI_Report!$C$4,B2439&lt;=GI_Report!$E$4),1,0)</f>
        <v>1</v>
      </c>
      <c r="I2439" s="2">
        <f>IF(GI_Report!$C$6="All",1,IF(C2439=GI_Report!$C$6,1,0))</f>
        <v>1</v>
      </c>
      <c r="J2439" s="2">
        <f>IF(GI_Report!$F$6="All",1,IF(E2439=GI_Report!$F$6,1,0))</f>
        <v>1</v>
      </c>
      <c r="K2439" s="2">
        <f>IF(AND(H2439=1,I2439=1,J2439=1),COUNTIFS($H$2:H2439,1,$I$2:I2439,1,$J$2:J2439,1),"")</f>
        <v>386</v>
      </c>
    </row>
    <row r="2440" spans="1:11" ht="14.5" x14ac:dyDescent="0.35">
      <c r="A2440" s="2" t="s">
        <v>4500</v>
      </c>
      <c r="B2440" s="5">
        <v>46032</v>
      </c>
      <c r="C2440" s="2" t="s">
        <v>2014</v>
      </c>
      <c r="D2440" s="2" t="s">
        <v>173</v>
      </c>
      <c r="E2440" s="3" t="s">
        <v>174</v>
      </c>
      <c r="F2440" s="2">
        <v>60</v>
      </c>
      <c r="G2440" s="2" t="s">
        <v>121</v>
      </c>
      <c r="H2440" s="2">
        <f>IF(AND(B2440&gt;=GI_Report!$C$4,B2440&lt;=GI_Report!$E$4),1,0)</f>
        <v>0</v>
      </c>
      <c r="I2440" s="2">
        <f>IF(GI_Report!$C$6="All",1,IF(C2440=GI_Report!$C$6,1,0))</f>
        <v>1</v>
      </c>
      <c r="J2440" s="2">
        <f>IF(GI_Report!$F$6="All",1,IF(E2440=GI_Report!$F$6,1,0))</f>
        <v>1</v>
      </c>
      <c r="K2440" s="2" t="str">
        <f>IF(AND(H2440=1,I2440=1,J2440=1),COUNTIFS($H$2:H2440,1,$I$2:I2440,1,$J$2:J2440,1),"")</f>
        <v/>
      </c>
    </row>
    <row r="2441" spans="1:11" ht="14.5" x14ac:dyDescent="0.35">
      <c r="A2441" s="2" t="s">
        <v>4501</v>
      </c>
      <c r="B2441" s="5">
        <v>46037</v>
      </c>
      <c r="C2441" s="2" t="s">
        <v>2029</v>
      </c>
      <c r="D2441" s="2" t="s">
        <v>429</v>
      </c>
      <c r="E2441" s="3" t="s">
        <v>430</v>
      </c>
      <c r="F2441" s="2">
        <v>60</v>
      </c>
      <c r="G2441" s="2" t="s">
        <v>121</v>
      </c>
      <c r="H2441" s="2">
        <f>IF(AND(B2441&gt;=GI_Report!$C$4,B2441&lt;=GI_Report!$E$4),1,0)</f>
        <v>0</v>
      </c>
      <c r="I2441" s="2">
        <f>IF(GI_Report!$C$6="All",1,IF(C2441=GI_Report!$C$6,1,0))</f>
        <v>1</v>
      </c>
      <c r="J2441" s="2">
        <f>IF(GI_Report!$F$6="All",1,IF(E2441=GI_Report!$F$6,1,0))</f>
        <v>1</v>
      </c>
      <c r="K2441" s="2" t="str">
        <f>IF(AND(H2441=1,I2441=1,J2441=1),COUNTIFS($H$2:H2441,1,$I$2:I2441,1,$J$2:J2441,1),"")</f>
        <v/>
      </c>
    </row>
    <row r="2442" spans="1:11" ht="14.5" x14ac:dyDescent="0.35">
      <c r="A2442" s="2" t="s">
        <v>4502</v>
      </c>
      <c r="B2442" s="5">
        <v>46151</v>
      </c>
      <c r="C2442" s="2" t="s">
        <v>2179</v>
      </c>
      <c r="D2442" s="2" t="s">
        <v>192</v>
      </c>
      <c r="E2442" s="3" t="s">
        <v>193</v>
      </c>
      <c r="F2442" s="2">
        <v>5</v>
      </c>
      <c r="G2442" s="2" t="s">
        <v>121</v>
      </c>
      <c r="H2442" s="2">
        <f>IF(AND(B2442&gt;=GI_Report!$C$4,B2442&lt;=GI_Report!$E$4),1,0)</f>
        <v>0</v>
      </c>
      <c r="I2442" s="2">
        <f>IF(GI_Report!$C$6="All",1,IF(C2442=GI_Report!$C$6,1,0))</f>
        <v>1</v>
      </c>
      <c r="J2442" s="2">
        <f>IF(GI_Report!$F$6="All",1,IF(E2442=GI_Report!$F$6,1,0))</f>
        <v>1</v>
      </c>
      <c r="K2442" s="2" t="str">
        <f>IF(AND(H2442=1,I2442=1,J2442=1),COUNTIFS($H$2:H2442,1,$I$2:I2442,1,$J$2:J2442,1),"")</f>
        <v/>
      </c>
    </row>
    <row r="2443" spans="1:11" ht="14.5" x14ac:dyDescent="0.35">
      <c r="A2443" s="2" t="s">
        <v>4503</v>
      </c>
      <c r="B2443" s="5">
        <v>46078</v>
      </c>
      <c r="C2443" s="2" t="s">
        <v>2346</v>
      </c>
      <c r="D2443" s="2" t="s">
        <v>353</v>
      </c>
      <c r="E2443" s="3" t="s">
        <v>354</v>
      </c>
      <c r="F2443" s="2">
        <v>10</v>
      </c>
      <c r="G2443" s="2" t="s">
        <v>15</v>
      </c>
      <c r="H2443" s="2">
        <f>IF(AND(B2443&gt;=GI_Report!$C$4,B2443&lt;=GI_Report!$E$4),1,0)</f>
        <v>1</v>
      </c>
      <c r="I2443" s="2">
        <f>IF(GI_Report!$C$6="All",1,IF(C2443=GI_Report!$C$6,1,0))</f>
        <v>1</v>
      </c>
      <c r="J2443" s="2">
        <f>IF(GI_Report!$F$6="All",1,IF(E2443=GI_Report!$F$6,1,0))</f>
        <v>1</v>
      </c>
      <c r="K2443" s="2">
        <f>IF(AND(H2443=1,I2443=1,J2443=1),COUNTIFS($H$2:H2443,1,$I$2:I2443,1,$J$2:J2443,1),"")</f>
        <v>387</v>
      </c>
    </row>
    <row r="2444" spans="1:11" ht="14.5" x14ac:dyDescent="0.35">
      <c r="A2444" s="2" t="s">
        <v>4504</v>
      </c>
      <c r="B2444" s="5">
        <v>46146</v>
      </c>
      <c r="C2444" s="2" t="s">
        <v>2043</v>
      </c>
      <c r="D2444" s="2" t="s">
        <v>177</v>
      </c>
      <c r="E2444" s="3" t="s">
        <v>178</v>
      </c>
      <c r="F2444" s="2">
        <v>12</v>
      </c>
      <c r="G2444" s="2" t="s">
        <v>121</v>
      </c>
      <c r="H2444" s="2">
        <f>IF(AND(B2444&gt;=GI_Report!$C$4,B2444&lt;=GI_Report!$E$4),1,0)</f>
        <v>0</v>
      </c>
      <c r="I2444" s="2">
        <f>IF(GI_Report!$C$6="All",1,IF(C2444=GI_Report!$C$6,1,0))</f>
        <v>1</v>
      </c>
      <c r="J2444" s="2">
        <f>IF(GI_Report!$F$6="All",1,IF(E2444=GI_Report!$F$6,1,0))</f>
        <v>1</v>
      </c>
      <c r="K2444" s="2" t="str">
        <f>IF(AND(H2444=1,I2444=1,J2444=1),COUNTIFS($H$2:H2444,1,$I$2:I2444,1,$J$2:J2444,1),"")</f>
        <v/>
      </c>
    </row>
    <row r="2445" spans="1:11" ht="14.5" x14ac:dyDescent="0.35">
      <c r="A2445" s="2" t="s">
        <v>4505</v>
      </c>
      <c r="B2445" s="5">
        <v>46181</v>
      </c>
      <c r="C2445" s="2" t="s">
        <v>2081</v>
      </c>
      <c r="D2445" s="2" t="s">
        <v>380</v>
      </c>
      <c r="E2445" s="3" t="s">
        <v>381</v>
      </c>
      <c r="F2445" s="2">
        <v>60</v>
      </c>
      <c r="G2445" s="2" t="s">
        <v>121</v>
      </c>
      <c r="H2445" s="2">
        <f>IF(AND(B2445&gt;=GI_Report!$C$4,B2445&lt;=GI_Report!$E$4),1,0)</f>
        <v>0</v>
      </c>
      <c r="I2445" s="2">
        <f>IF(GI_Report!$C$6="All",1,IF(C2445=GI_Report!$C$6,1,0))</f>
        <v>1</v>
      </c>
      <c r="J2445" s="2">
        <f>IF(GI_Report!$F$6="All",1,IF(E2445=GI_Report!$F$6,1,0))</f>
        <v>1</v>
      </c>
      <c r="K2445" s="2" t="str">
        <f>IF(AND(H2445=1,I2445=1,J2445=1),COUNTIFS($H$2:H2445,1,$I$2:I2445,1,$J$2:J2445,1),"")</f>
        <v/>
      </c>
    </row>
    <row r="2446" spans="1:11" ht="14.5" x14ac:dyDescent="0.35">
      <c r="A2446" s="2" t="s">
        <v>4506</v>
      </c>
      <c r="B2446" s="5">
        <v>46081</v>
      </c>
      <c r="C2446" s="2" t="s">
        <v>2047</v>
      </c>
      <c r="D2446" s="2" t="s">
        <v>308</v>
      </c>
      <c r="E2446" s="3" t="s">
        <v>309</v>
      </c>
      <c r="F2446" s="2">
        <v>5</v>
      </c>
      <c r="G2446" s="2" t="s">
        <v>15</v>
      </c>
      <c r="H2446" s="2">
        <f>IF(AND(B2446&gt;=GI_Report!$C$4,B2446&lt;=GI_Report!$E$4),1,0)</f>
        <v>1</v>
      </c>
      <c r="I2446" s="2">
        <f>IF(GI_Report!$C$6="All",1,IF(C2446=GI_Report!$C$6,1,0))</f>
        <v>1</v>
      </c>
      <c r="J2446" s="2">
        <f>IF(GI_Report!$F$6="All",1,IF(E2446=GI_Report!$F$6,1,0))</f>
        <v>1</v>
      </c>
      <c r="K2446" s="2">
        <f>IF(AND(H2446=1,I2446=1,J2446=1),COUNTIFS($H$2:H2446,1,$I$2:I2446,1,$J$2:J2446,1),"")</f>
        <v>388</v>
      </c>
    </row>
    <row r="2447" spans="1:11" ht="14.5" x14ac:dyDescent="0.35">
      <c r="A2447" s="2" t="s">
        <v>4507</v>
      </c>
      <c r="B2447" s="5">
        <v>46109</v>
      </c>
      <c r="C2447" s="2" t="s">
        <v>2075</v>
      </c>
      <c r="D2447" s="2" t="s">
        <v>17</v>
      </c>
      <c r="E2447" s="3" t="s">
        <v>18</v>
      </c>
      <c r="F2447" s="2">
        <v>5</v>
      </c>
      <c r="G2447" s="2" t="s">
        <v>15</v>
      </c>
      <c r="H2447" s="2">
        <f>IF(AND(B2447&gt;=GI_Report!$C$4,B2447&lt;=GI_Report!$E$4),1,0)</f>
        <v>0</v>
      </c>
      <c r="I2447" s="2">
        <f>IF(GI_Report!$C$6="All",1,IF(C2447=GI_Report!$C$6,1,0))</f>
        <v>1</v>
      </c>
      <c r="J2447" s="2">
        <f>IF(GI_Report!$F$6="All",1,IF(E2447=GI_Report!$F$6,1,0))</f>
        <v>1</v>
      </c>
      <c r="K2447" s="2" t="str">
        <f>IF(AND(H2447=1,I2447=1,J2447=1),COUNTIFS($H$2:H2447,1,$I$2:I2447,1,$J$2:J2447,1),"")</f>
        <v/>
      </c>
    </row>
    <row r="2448" spans="1:11" ht="14.5" x14ac:dyDescent="0.35">
      <c r="A2448" s="2" t="s">
        <v>4508</v>
      </c>
      <c r="B2448" s="5">
        <v>46129</v>
      </c>
      <c r="C2448" s="2" t="s">
        <v>2008</v>
      </c>
      <c r="D2448" s="2" t="s">
        <v>249</v>
      </c>
      <c r="E2448" s="3" t="s">
        <v>250</v>
      </c>
      <c r="F2448" s="2">
        <v>20</v>
      </c>
      <c r="G2448" s="2" t="s">
        <v>121</v>
      </c>
      <c r="H2448" s="2">
        <f>IF(AND(B2448&gt;=GI_Report!$C$4,B2448&lt;=GI_Report!$E$4),1,0)</f>
        <v>0</v>
      </c>
      <c r="I2448" s="2">
        <f>IF(GI_Report!$C$6="All",1,IF(C2448=GI_Report!$C$6,1,0))</f>
        <v>1</v>
      </c>
      <c r="J2448" s="2">
        <f>IF(GI_Report!$F$6="All",1,IF(E2448=GI_Report!$F$6,1,0))</f>
        <v>1</v>
      </c>
      <c r="K2448" s="2" t="str">
        <f>IF(AND(H2448=1,I2448=1,J2448=1),COUNTIFS($H$2:H2448,1,$I$2:I2448,1,$J$2:J2448,1),"")</f>
        <v/>
      </c>
    </row>
    <row r="2449" spans="1:11" ht="14.5" x14ac:dyDescent="0.35">
      <c r="A2449" s="2" t="s">
        <v>4509</v>
      </c>
      <c r="B2449" s="5">
        <v>46026</v>
      </c>
      <c r="C2449" s="2" t="s">
        <v>2324</v>
      </c>
      <c r="D2449" s="2" t="s">
        <v>252</v>
      </c>
      <c r="E2449" s="3" t="s">
        <v>253</v>
      </c>
      <c r="F2449" s="2">
        <v>10</v>
      </c>
      <c r="G2449" s="2" t="s">
        <v>121</v>
      </c>
      <c r="H2449" s="2">
        <f>IF(AND(B2449&gt;=GI_Report!$C$4,B2449&lt;=GI_Report!$E$4),1,0)</f>
        <v>0</v>
      </c>
      <c r="I2449" s="2">
        <f>IF(GI_Report!$C$6="All",1,IF(C2449=GI_Report!$C$6,1,0))</f>
        <v>1</v>
      </c>
      <c r="J2449" s="2">
        <f>IF(GI_Report!$F$6="All",1,IF(E2449=GI_Report!$F$6,1,0))</f>
        <v>1</v>
      </c>
      <c r="K2449" s="2" t="str">
        <f>IF(AND(H2449=1,I2449=1,J2449=1),COUNTIFS($H$2:H2449,1,$I$2:I2449,1,$J$2:J2449,1),"")</f>
        <v/>
      </c>
    </row>
    <row r="2450" spans="1:11" ht="14.5" x14ac:dyDescent="0.35">
      <c r="A2450" s="2" t="s">
        <v>4510</v>
      </c>
      <c r="B2450" s="5">
        <v>46190</v>
      </c>
      <c r="C2450" s="2" t="s">
        <v>2053</v>
      </c>
      <c r="D2450" s="2" t="s">
        <v>284</v>
      </c>
      <c r="E2450" s="3" t="s">
        <v>285</v>
      </c>
      <c r="F2450" s="2">
        <v>20</v>
      </c>
      <c r="G2450" s="2" t="s">
        <v>262</v>
      </c>
      <c r="H2450" s="2">
        <f>IF(AND(B2450&gt;=GI_Report!$C$4,B2450&lt;=GI_Report!$E$4),1,0)</f>
        <v>0</v>
      </c>
      <c r="I2450" s="2">
        <f>IF(GI_Report!$C$6="All",1,IF(C2450=GI_Report!$C$6,1,0))</f>
        <v>1</v>
      </c>
      <c r="J2450" s="2">
        <f>IF(GI_Report!$F$6="All",1,IF(E2450=GI_Report!$F$6,1,0))</f>
        <v>1</v>
      </c>
      <c r="K2450" s="2" t="str">
        <f>IF(AND(H2450=1,I2450=1,J2450=1),COUNTIFS($H$2:H2450,1,$I$2:I2450,1,$J$2:J2450,1),"")</f>
        <v/>
      </c>
    </row>
    <row r="2451" spans="1:11" ht="14.5" x14ac:dyDescent="0.35">
      <c r="A2451" s="2" t="s">
        <v>4511</v>
      </c>
      <c r="B2451" s="5">
        <v>46106</v>
      </c>
      <c r="C2451" s="2" t="s">
        <v>2110</v>
      </c>
      <c r="D2451" s="2" t="s">
        <v>230</v>
      </c>
      <c r="E2451" s="3" t="s">
        <v>231</v>
      </c>
      <c r="F2451" s="2">
        <v>48</v>
      </c>
      <c r="G2451" s="2" t="s">
        <v>121</v>
      </c>
      <c r="H2451" s="2">
        <f>IF(AND(B2451&gt;=GI_Report!$C$4,B2451&lt;=GI_Report!$E$4),1,0)</f>
        <v>0</v>
      </c>
      <c r="I2451" s="2">
        <f>IF(GI_Report!$C$6="All",1,IF(C2451=GI_Report!$C$6,1,0))</f>
        <v>1</v>
      </c>
      <c r="J2451" s="2">
        <f>IF(GI_Report!$F$6="All",1,IF(E2451=GI_Report!$F$6,1,0))</f>
        <v>1</v>
      </c>
      <c r="K2451" s="2" t="str">
        <f>IF(AND(H2451=1,I2451=1,J2451=1),COUNTIFS($H$2:H2451,1,$I$2:I2451,1,$J$2:J2451,1),"")</f>
        <v/>
      </c>
    </row>
    <row r="2452" spans="1:11" ht="14.5" x14ac:dyDescent="0.35">
      <c r="A2452" s="2" t="s">
        <v>4512</v>
      </c>
      <c r="B2452" s="5">
        <v>46122</v>
      </c>
      <c r="C2452" s="2" t="s">
        <v>1987</v>
      </c>
      <c r="D2452" s="2" t="s">
        <v>57</v>
      </c>
      <c r="E2452" s="3" t="s">
        <v>58</v>
      </c>
      <c r="F2452" s="2">
        <v>10</v>
      </c>
      <c r="G2452" s="2" t="s">
        <v>15</v>
      </c>
      <c r="H2452" s="2">
        <f>IF(AND(B2452&gt;=GI_Report!$C$4,B2452&lt;=GI_Report!$E$4),1,0)</f>
        <v>0</v>
      </c>
      <c r="I2452" s="2">
        <f>IF(GI_Report!$C$6="All",1,IF(C2452=GI_Report!$C$6,1,0))</f>
        <v>1</v>
      </c>
      <c r="J2452" s="2">
        <f>IF(GI_Report!$F$6="All",1,IF(E2452=GI_Report!$F$6,1,0))</f>
        <v>1</v>
      </c>
      <c r="K2452" s="2" t="str">
        <f>IF(AND(H2452=1,I2452=1,J2452=1),COUNTIFS($H$2:H2452,1,$I$2:I2452,1,$J$2:J2452,1),"")</f>
        <v/>
      </c>
    </row>
    <row r="2453" spans="1:11" ht="14.5" x14ac:dyDescent="0.35">
      <c r="A2453" s="2" t="s">
        <v>4513</v>
      </c>
      <c r="B2453" s="5">
        <v>46077</v>
      </c>
      <c r="C2453" s="2" t="s">
        <v>2112</v>
      </c>
      <c r="D2453" s="2" t="s">
        <v>411</v>
      </c>
      <c r="E2453" s="3" t="s">
        <v>412</v>
      </c>
      <c r="F2453" s="2">
        <v>24</v>
      </c>
      <c r="G2453" s="2" t="s">
        <v>121</v>
      </c>
      <c r="H2453" s="2">
        <f>IF(AND(B2453&gt;=GI_Report!$C$4,B2453&lt;=GI_Report!$E$4),1,0)</f>
        <v>1</v>
      </c>
      <c r="I2453" s="2">
        <f>IF(GI_Report!$C$6="All",1,IF(C2453=GI_Report!$C$6,1,0))</f>
        <v>1</v>
      </c>
      <c r="J2453" s="2">
        <f>IF(GI_Report!$F$6="All",1,IF(E2453=GI_Report!$F$6,1,0))</f>
        <v>1</v>
      </c>
      <c r="K2453" s="2">
        <f>IF(AND(H2453=1,I2453=1,J2453=1),COUNTIFS($H$2:H2453,1,$I$2:I2453,1,$J$2:J2453,1),"")</f>
        <v>389</v>
      </c>
    </row>
    <row r="2454" spans="1:11" ht="14.5" x14ac:dyDescent="0.35">
      <c r="A2454" s="2" t="s">
        <v>4514</v>
      </c>
      <c r="B2454" s="5">
        <v>46138</v>
      </c>
      <c r="C2454" s="2" t="s">
        <v>2010</v>
      </c>
      <c r="D2454" s="2" t="s">
        <v>314</v>
      </c>
      <c r="E2454" s="3" t="s">
        <v>315</v>
      </c>
      <c r="F2454" s="2">
        <v>12</v>
      </c>
      <c r="G2454" s="2" t="s">
        <v>15</v>
      </c>
      <c r="H2454" s="2">
        <f>IF(AND(B2454&gt;=GI_Report!$C$4,B2454&lt;=GI_Report!$E$4),1,0)</f>
        <v>0</v>
      </c>
      <c r="I2454" s="2">
        <f>IF(GI_Report!$C$6="All",1,IF(C2454=GI_Report!$C$6,1,0))</f>
        <v>1</v>
      </c>
      <c r="J2454" s="2">
        <f>IF(GI_Report!$F$6="All",1,IF(E2454=GI_Report!$F$6,1,0))</f>
        <v>1</v>
      </c>
      <c r="K2454" s="2" t="str">
        <f>IF(AND(H2454=1,I2454=1,J2454=1),COUNTIFS($H$2:H2454,1,$I$2:I2454,1,$J$2:J2454,1),"")</f>
        <v/>
      </c>
    </row>
    <row r="2455" spans="1:11" ht="14.5" x14ac:dyDescent="0.35">
      <c r="A2455" s="2" t="s">
        <v>4515</v>
      </c>
      <c r="B2455" s="5">
        <v>46129</v>
      </c>
      <c r="C2455" s="2" t="s">
        <v>2049</v>
      </c>
      <c r="D2455" s="2" t="s">
        <v>311</v>
      </c>
      <c r="E2455" s="3" t="s">
        <v>312</v>
      </c>
      <c r="F2455" s="2">
        <v>12</v>
      </c>
      <c r="G2455" s="2" t="s">
        <v>15</v>
      </c>
      <c r="H2455" s="2">
        <f>IF(AND(B2455&gt;=GI_Report!$C$4,B2455&lt;=GI_Report!$E$4),1,0)</f>
        <v>0</v>
      </c>
      <c r="I2455" s="2">
        <f>IF(GI_Report!$C$6="All",1,IF(C2455=GI_Report!$C$6,1,0))</f>
        <v>1</v>
      </c>
      <c r="J2455" s="2">
        <f>IF(GI_Report!$F$6="All",1,IF(E2455=GI_Report!$F$6,1,0))</f>
        <v>1</v>
      </c>
      <c r="K2455" s="2" t="str">
        <f>IF(AND(H2455=1,I2455=1,J2455=1),COUNTIFS($H$2:H2455,1,$I$2:I2455,1,$J$2:J2455,1),"")</f>
        <v/>
      </c>
    </row>
    <row r="2456" spans="1:11" ht="14.5" x14ac:dyDescent="0.35">
      <c r="A2456" s="2" t="s">
        <v>4516</v>
      </c>
      <c r="B2456" s="5">
        <v>46145</v>
      </c>
      <c r="C2456" s="2" t="s">
        <v>2097</v>
      </c>
      <c r="D2456" s="2" t="s">
        <v>472</v>
      </c>
      <c r="E2456" s="3" t="s">
        <v>473</v>
      </c>
      <c r="F2456" s="2">
        <v>15</v>
      </c>
      <c r="G2456" s="2" t="s">
        <v>121</v>
      </c>
      <c r="H2456" s="2">
        <f>IF(AND(B2456&gt;=GI_Report!$C$4,B2456&lt;=GI_Report!$E$4),1,0)</f>
        <v>0</v>
      </c>
      <c r="I2456" s="2">
        <f>IF(GI_Report!$C$6="All",1,IF(C2456=GI_Report!$C$6,1,0))</f>
        <v>1</v>
      </c>
      <c r="J2456" s="2">
        <f>IF(GI_Report!$F$6="All",1,IF(E2456=GI_Report!$F$6,1,0))</f>
        <v>1</v>
      </c>
      <c r="K2456" s="2" t="str">
        <f>IF(AND(H2456=1,I2456=1,J2456=1),COUNTIFS($H$2:H2456,1,$I$2:I2456,1,$J$2:J2456,1),"")</f>
        <v/>
      </c>
    </row>
    <row r="2457" spans="1:11" ht="14.5" x14ac:dyDescent="0.35">
      <c r="A2457" s="2" t="s">
        <v>4517</v>
      </c>
      <c r="B2457" s="5">
        <v>46075</v>
      </c>
      <c r="C2457" s="2" t="s">
        <v>2218</v>
      </c>
      <c r="D2457" s="2" t="s">
        <v>411</v>
      </c>
      <c r="E2457" s="3" t="s">
        <v>412</v>
      </c>
      <c r="F2457" s="2">
        <v>20</v>
      </c>
      <c r="G2457" s="2" t="s">
        <v>121</v>
      </c>
      <c r="H2457" s="2">
        <f>IF(AND(B2457&gt;=GI_Report!$C$4,B2457&lt;=GI_Report!$E$4),1,0)</f>
        <v>1</v>
      </c>
      <c r="I2457" s="2">
        <f>IF(GI_Report!$C$6="All",1,IF(C2457=GI_Report!$C$6,1,0))</f>
        <v>1</v>
      </c>
      <c r="J2457" s="2">
        <f>IF(GI_Report!$F$6="All",1,IF(E2457=GI_Report!$F$6,1,0))</f>
        <v>1</v>
      </c>
      <c r="K2457" s="2">
        <f>IF(AND(H2457=1,I2457=1,J2457=1),COUNTIFS($H$2:H2457,1,$I$2:I2457,1,$J$2:J2457,1),"")</f>
        <v>390</v>
      </c>
    </row>
    <row r="2458" spans="1:11" ht="14.5" x14ac:dyDescent="0.35">
      <c r="A2458" s="2" t="s">
        <v>4518</v>
      </c>
      <c r="B2458" s="5">
        <v>46201</v>
      </c>
      <c r="C2458" s="2" t="s">
        <v>2182</v>
      </c>
      <c r="D2458" s="2" t="s">
        <v>278</v>
      </c>
      <c r="E2458" s="3" t="s">
        <v>279</v>
      </c>
      <c r="F2458" s="2">
        <v>10</v>
      </c>
      <c r="G2458" s="2" t="s">
        <v>262</v>
      </c>
      <c r="H2458" s="2">
        <f>IF(AND(B2458&gt;=GI_Report!$C$4,B2458&lt;=GI_Report!$E$4),1,0)</f>
        <v>0</v>
      </c>
      <c r="I2458" s="2">
        <f>IF(GI_Report!$C$6="All",1,IF(C2458=GI_Report!$C$6,1,0))</f>
        <v>1</v>
      </c>
      <c r="J2458" s="2">
        <f>IF(GI_Report!$F$6="All",1,IF(E2458=GI_Report!$F$6,1,0))</f>
        <v>1</v>
      </c>
      <c r="K2458" s="2" t="str">
        <f>IF(AND(H2458=1,I2458=1,J2458=1),COUNTIFS($H$2:H2458,1,$I$2:I2458,1,$J$2:J2458,1),"")</f>
        <v/>
      </c>
    </row>
    <row r="2459" spans="1:11" ht="14.5" x14ac:dyDescent="0.35">
      <c r="A2459" s="2" t="s">
        <v>4519</v>
      </c>
      <c r="B2459" s="5">
        <v>46094</v>
      </c>
      <c r="C2459" s="2" t="s">
        <v>2281</v>
      </c>
      <c r="D2459" s="2" t="s">
        <v>113</v>
      </c>
      <c r="E2459" s="3" t="s">
        <v>114</v>
      </c>
      <c r="F2459" s="2">
        <v>30</v>
      </c>
      <c r="G2459" s="2" t="s">
        <v>15</v>
      </c>
      <c r="H2459" s="2">
        <f>IF(AND(B2459&gt;=GI_Report!$C$4,B2459&lt;=GI_Report!$E$4),1,0)</f>
        <v>0</v>
      </c>
      <c r="I2459" s="2">
        <f>IF(GI_Report!$C$6="All",1,IF(C2459=GI_Report!$C$6,1,0))</f>
        <v>1</v>
      </c>
      <c r="J2459" s="2">
        <f>IF(GI_Report!$F$6="All",1,IF(E2459=GI_Report!$F$6,1,0))</f>
        <v>1</v>
      </c>
      <c r="K2459" s="2" t="str">
        <f>IF(AND(H2459=1,I2459=1,J2459=1),COUNTIFS($H$2:H2459,1,$I$2:I2459,1,$J$2:J2459,1),"")</f>
        <v/>
      </c>
    </row>
    <row r="2460" spans="1:11" ht="14.5" x14ac:dyDescent="0.35">
      <c r="A2460" s="2" t="s">
        <v>4520</v>
      </c>
      <c r="B2460" s="5">
        <v>46147</v>
      </c>
      <c r="C2460" s="2" t="s">
        <v>2060</v>
      </c>
      <c r="D2460" s="2" t="s">
        <v>196</v>
      </c>
      <c r="E2460" s="3" t="s">
        <v>197</v>
      </c>
      <c r="F2460" s="2">
        <v>48</v>
      </c>
      <c r="G2460" s="2" t="s">
        <v>121</v>
      </c>
      <c r="H2460" s="2">
        <f>IF(AND(B2460&gt;=GI_Report!$C$4,B2460&lt;=GI_Report!$E$4),1,0)</f>
        <v>0</v>
      </c>
      <c r="I2460" s="2">
        <f>IF(GI_Report!$C$6="All",1,IF(C2460=GI_Report!$C$6,1,0))</f>
        <v>1</v>
      </c>
      <c r="J2460" s="2">
        <f>IF(GI_Report!$F$6="All",1,IF(E2460=GI_Report!$F$6,1,0))</f>
        <v>1</v>
      </c>
      <c r="K2460" s="2" t="str">
        <f>IF(AND(H2460=1,I2460=1,J2460=1),COUNTIFS($H$2:H2460,1,$I$2:I2460,1,$J$2:J2460,1),"")</f>
        <v/>
      </c>
    </row>
    <row r="2461" spans="1:11" ht="14.5" x14ac:dyDescent="0.35">
      <c r="A2461" s="2" t="s">
        <v>4521</v>
      </c>
      <c r="B2461" s="5">
        <v>46078</v>
      </c>
      <c r="C2461" s="2" t="s">
        <v>2045</v>
      </c>
      <c r="D2461" s="2" t="s">
        <v>472</v>
      </c>
      <c r="E2461" s="3" t="s">
        <v>473</v>
      </c>
      <c r="F2461" s="2">
        <v>10</v>
      </c>
      <c r="G2461" s="2" t="s">
        <v>121</v>
      </c>
      <c r="H2461" s="2">
        <f>IF(AND(B2461&gt;=GI_Report!$C$4,B2461&lt;=GI_Report!$E$4),1,0)</f>
        <v>1</v>
      </c>
      <c r="I2461" s="2">
        <f>IF(GI_Report!$C$6="All",1,IF(C2461=GI_Report!$C$6,1,0))</f>
        <v>1</v>
      </c>
      <c r="J2461" s="2">
        <f>IF(GI_Report!$F$6="All",1,IF(E2461=GI_Report!$F$6,1,0))</f>
        <v>1</v>
      </c>
      <c r="K2461" s="2">
        <f>IF(AND(H2461=1,I2461=1,J2461=1),COUNTIFS($H$2:H2461,1,$I$2:I2461,1,$J$2:J2461,1),"")</f>
        <v>391</v>
      </c>
    </row>
    <row r="2462" spans="1:11" ht="14.5" x14ac:dyDescent="0.35">
      <c r="A2462" s="2" t="s">
        <v>4522</v>
      </c>
      <c r="B2462" s="5">
        <v>46188</v>
      </c>
      <c r="C2462" s="2" t="s">
        <v>2135</v>
      </c>
      <c r="D2462" s="2" t="s">
        <v>328</v>
      </c>
      <c r="E2462" s="3" t="s">
        <v>329</v>
      </c>
      <c r="F2462" s="2">
        <v>60</v>
      </c>
      <c r="G2462" s="2" t="s">
        <v>15</v>
      </c>
      <c r="H2462" s="2">
        <f>IF(AND(B2462&gt;=GI_Report!$C$4,B2462&lt;=GI_Report!$E$4),1,0)</f>
        <v>0</v>
      </c>
      <c r="I2462" s="2">
        <f>IF(GI_Report!$C$6="All",1,IF(C2462=GI_Report!$C$6,1,0))</f>
        <v>1</v>
      </c>
      <c r="J2462" s="2">
        <f>IF(GI_Report!$F$6="All",1,IF(E2462=GI_Report!$F$6,1,0))</f>
        <v>1</v>
      </c>
      <c r="K2462" s="2" t="str">
        <f>IF(AND(H2462=1,I2462=1,J2462=1),COUNTIFS($H$2:H2462,1,$I$2:I2462,1,$J$2:J2462,1),"")</f>
        <v/>
      </c>
    </row>
    <row r="2463" spans="1:11" ht="14.5" x14ac:dyDescent="0.35">
      <c r="A2463" s="2" t="s">
        <v>4523</v>
      </c>
      <c r="B2463" s="5">
        <v>46059</v>
      </c>
      <c r="C2463" s="2" t="s">
        <v>2031</v>
      </c>
      <c r="D2463" s="2" t="s">
        <v>148</v>
      </c>
      <c r="E2463" s="3" t="s">
        <v>149</v>
      </c>
      <c r="F2463" s="2">
        <v>48</v>
      </c>
      <c r="G2463" s="2" t="s">
        <v>121</v>
      </c>
      <c r="H2463" s="2">
        <f>IF(AND(B2463&gt;=GI_Report!$C$4,B2463&lt;=GI_Report!$E$4),1,0)</f>
        <v>1</v>
      </c>
      <c r="I2463" s="2">
        <f>IF(GI_Report!$C$6="All",1,IF(C2463=GI_Report!$C$6,1,0))</f>
        <v>1</v>
      </c>
      <c r="J2463" s="2">
        <f>IF(GI_Report!$F$6="All",1,IF(E2463=GI_Report!$F$6,1,0))</f>
        <v>1</v>
      </c>
      <c r="K2463" s="2">
        <f>IF(AND(H2463=1,I2463=1,J2463=1),COUNTIFS($H$2:H2463,1,$I$2:I2463,1,$J$2:J2463,1),"")</f>
        <v>392</v>
      </c>
    </row>
    <row r="2464" spans="1:11" ht="14.5" x14ac:dyDescent="0.35">
      <c r="A2464" s="2" t="s">
        <v>4524</v>
      </c>
      <c r="B2464" s="5">
        <v>46191</v>
      </c>
      <c r="C2464" s="2" t="s">
        <v>2319</v>
      </c>
      <c r="D2464" s="2" t="s">
        <v>170</v>
      </c>
      <c r="E2464" s="3" t="s">
        <v>171</v>
      </c>
      <c r="F2464" s="2">
        <v>30</v>
      </c>
      <c r="G2464" s="2" t="s">
        <v>121</v>
      </c>
      <c r="H2464" s="2">
        <f>IF(AND(B2464&gt;=GI_Report!$C$4,B2464&lt;=GI_Report!$E$4),1,0)</f>
        <v>0</v>
      </c>
      <c r="I2464" s="2">
        <f>IF(GI_Report!$C$6="All",1,IF(C2464=GI_Report!$C$6,1,0))</f>
        <v>1</v>
      </c>
      <c r="J2464" s="2">
        <f>IF(GI_Report!$F$6="All",1,IF(E2464=GI_Report!$F$6,1,0))</f>
        <v>1</v>
      </c>
      <c r="K2464" s="2" t="str">
        <f>IF(AND(H2464=1,I2464=1,J2464=1),COUNTIFS($H$2:H2464,1,$I$2:I2464,1,$J$2:J2464,1),"")</f>
        <v/>
      </c>
    </row>
    <row r="2465" spans="1:11" ht="14.5" x14ac:dyDescent="0.35">
      <c r="A2465" s="2" t="s">
        <v>4525</v>
      </c>
      <c r="B2465" s="5">
        <v>46035</v>
      </c>
      <c r="C2465" s="2" t="s">
        <v>2241</v>
      </c>
      <c r="D2465" s="2" t="s">
        <v>194</v>
      </c>
      <c r="E2465" s="3" t="s">
        <v>195</v>
      </c>
      <c r="F2465" s="2">
        <v>20</v>
      </c>
      <c r="G2465" s="2" t="s">
        <v>121</v>
      </c>
      <c r="H2465" s="2">
        <f>IF(AND(B2465&gt;=GI_Report!$C$4,B2465&lt;=GI_Report!$E$4),1,0)</f>
        <v>0</v>
      </c>
      <c r="I2465" s="2">
        <f>IF(GI_Report!$C$6="All",1,IF(C2465=GI_Report!$C$6,1,0))</f>
        <v>1</v>
      </c>
      <c r="J2465" s="2">
        <f>IF(GI_Report!$F$6="All",1,IF(E2465=GI_Report!$F$6,1,0))</f>
        <v>1</v>
      </c>
      <c r="K2465" s="2" t="str">
        <f>IF(AND(H2465=1,I2465=1,J2465=1),COUNTIFS($H$2:H2465,1,$I$2:I2465,1,$J$2:J2465,1),"")</f>
        <v/>
      </c>
    </row>
    <row r="2466" spans="1:11" ht="14.5" x14ac:dyDescent="0.35">
      <c r="A2466" s="2" t="s">
        <v>4526</v>
      </c>
      <c r="B2466" s="5">
        <v>46035</v>
      </c>
      <c r="C2466" s="2" t="s">
        <v>1995</v>
      </c>
      <c r="D2466" s="2" t="s">
        <v>106</v>
      </c>
      <c r="E2466" s="3" t="s">
        <v>107</v>
      </c>
      <c r="F2466" s="2">
        <v>10</v>
      </c>
      <c r="G2466" s="2" t="s">
        <v>15</v>
      </c>
      <c r="H2466" s="2">
        <f>IF(AND(B2466&gt;=GI_Report!$C$4,B2466&lt;=GI_Report!$E$4),1,0)</f>
        <v>0</v>
      </c>
      <c r="I2466" s="2">
        <f>IF(GI_Report!$C$6="All",1,IF(C2466=GI_Report!$C$6,1,0))</f>
        <v>1</v>
      </c>
      <c r="J2466" s="2">
        <f>IF(GI_Report!$F$6="All",1,IF(E2466=GI_Report!$F$6,1,0))</f>
        <v>1</v>
      </c>
      <c r="K2466" s="2" t="str">
        <f>IF(AND(H2466=1,I2466=1,J2466=1),COUNTIFS($H$2:H2466,1,$I$2:I2466,1,$J$2:J2466,1),"")</f>
        <v/>
      </c>
    </row>
    <row r="2467" spans="1:11" ht="14.5" x14ac:dyDescent="0.35">
      <c r="A2467" s="2" t="s">
        <v>4527</v>
      </c>
      <c r="B2467" s="5">
        <v>46065</v>
      </c>
      <c r="C2467" s="2" t="s">
        <v>1998</v>
      </c>
      <c r="D2467" s="2" t="s">
        <v>62</v>
      </c>
      <c r="E2467" s="3" t="s">
        <v>63</v>
      </c>
      <c r="F2467" s="2">
        <v>12</v>
      </c>
      <c r="G2467" s="2" t="s">
        <v>15</v>
      </c>
      <c r="H2467" s="2">
        <f>IF(AND(B2467&gt;=GI_Report!$C$4,B2467&lt;=GI_Report!$E$4),1,0)</f>
        <v>1</v>
      </c>
      <c r="I2467" s="2">
        <f>IF(GI_Report!$C$6="All",1,IF(C2467=GI_Report!$C$6,1,0))</f>
        <v>1</v>
      </c>
      <c r="J2467" s="2">
        <f>IF(GI_Report!$F$6="All",1,IF(E2467=GI_Report!$F$6,1,0))</f>
        <v>1</v>
      </c>
      <c r="K2467" s="2">
        <f>IF(AND(H2467=1,I2467=1,J2467=1),COUNTIFS($H$2:H2467,1,$I$2:I2467,1,$J$2:J2467,1),"")</f>
        <v>393</v>
      </c>
    </row>
    <row r="2468" spans="1:11" ht="14.5" x14ac:dyDescent="0.35">
      <c r="A2468" s="2" t="s">
        <v>4528</v>
      </c>
      <c r="B2468" s="5">
        <v>46135</v>
      </c>
      <c r="C2468" s="2" t="s">
        <v>1987</v>
      </c>
      <c r="D2468" s="2" t="s">
        <v>318</v>
      </c>
      <c r="E2468" s="3" t="s">
        <v>319</v>
      </c>
      <c r="F2468" s="2">
        <v>30</v>
      </c>
      <c r="G2468" s="2" t="s">
        <v>15</v>
      </c>
      <c r="H2468" s="2">
        <f>IF(AND(B2468&gt;=GI_Report!$C$4,B2468&lt;=GI_Report!$E$4),1,0)</f>
        <v>0</v>
      </c>
      <c r="I2468" s="2">
        <f>IF(GI_Report!$C$6="All",1,IF(C2468=GI_Report!$C$6,1,0))</f>
        <v>1</v>
      </c>
      <c r="J2468" s="2">
        <f>IF(GI_Report!$F$6="All",1,IF(E2468=GI_Report!$F$6,1,0))</f>
        <v>1</v>
      </c>
      <c r="K2468" s="2" t="str">
        <f>IF(AND(H2468=1,I2468=1,J2468=1),COUNTIFS($H$2:H2468,1,$I$2:I2468,1,$J$2:J2468,1),"")</f>
        <v/>
      </c>
    </row>
    <row r="2469" spans="1:11" ht="14.5" x14ac:dyDescent="0.35">
      <c r="A2469" s="2" t="s">
        <v>4529</v>
      </c>
      <c r="B2469" s="5">
        <v>46128</v>
      </c>
      <c r="C2469" s="2" t="s">
        <v>2120</v>
      </c>
      <c r="D2469" s="2" t="s">
        <v>258</v>
      </c>
      <c r="E2469" s="3" t="s">
        <v>259</v>
      </c>
      <c r="F2469" s="2">
        <v>10</v>
      </c>
      <c r="G2469" s="2" t="s">
        <v>262</v>
      </c>
      <c r="H2469" s="2">
        <f>IF(AND(B2469&gt;=GI_Report!$C$4,B2469&lt;=GI_Report!$E$4),1,0)</f>
        <v>0</v>
      </c>
      <c r="I2469" s="2">
        <f>IF(GI_Report!$C$6="All",1,IF(C2469=GI_Report!$C$6,1,0))</f>
        <v>1</v>
      </c>
      <c r="J2469" s="2">
        <f>IF(GI_Report!$F$6="All",1,IF(E2469=GI_Report!$F$6,1,0))</f>
        <v>1</v>
      </c>
      <c r="K2469" s="2" t="str">
        <f>IF(AND(H2469=1,I2469=1,J2469=1),COUNTIFS($H$2:H2469,1,$I$2:I2469,1,$J$2:J2469,1),"")</f>
        <v/>
      </c>
    </row>
    <row r="2470" spans="1:11" ht="14.5" x14ac:dyDescent="0.35">
      <c r="A2470" s="2" t="s">
        <v>4530</v>
      </c>
      <c r="B2470" s="5">
        <v>46129</v>
      </c>
      <c r="C2470" s="2" t="s">
        <v>2146</v>
      </c>
      <c r="D2470" s="2" t="s">
        <v>91</v>
      </c>
      <c r="E2470" s="3" t="s">
        <v>92</v>
      </c>
      <c r="F2470" s="2">
        <v>48</v>
      </c>
      <c r="G2470" s="2" t="s">
        <v>15</v>
      </c>
      <c r="H2470" s="2">
        <f>IF(AND(B2470&gt;=GI_Report!$C$4,B2470&lt;=GI_Report!$E$4),1,0)</f>
        <v>0</v>
      </c>
      <c r="I2470" s="2">
        <f>IF(GI_Report!$C$6="All",1,IF(C2470=GI_Report!$C$6,1,0))</f>
        <v>1</v>
      </c>
      <c r="J2470" s="2">
        <f>IF(GI_Report!$F$6="All",1,IF(E2470=GI_Report!$F$6,1,0))</f>
        <v>1</v>
      </c>
      <c r="K2470" s="2" t="str">
        <f>IF(AND(H2470=1,I2470=1,J2470=1),COUNTIFS($H$2:H2470,1,$I$2:I2470,1,$J$2:J2470,1),"")</f>
        <v/>
      </c>
    </row>
    <row r="2471" spans="1:11" ht="14.5" x14ac:dyDescent="0.35">
      <c r="A2471" s="2" t="s">
        <v>4531</v>
      </c>
      <c r="B2471" s="5">
        <v>46182</v>
      </c>
      <c r="C2471" s="2" t="s">
        <v>1993</v>
      </c>
      <c r="D2471" s="2" t="s">
        <v>437</v>
      </c>
      <c r="E2471" s="3" t="s">
        <v>438</v>
      </c>
      <c r="F2471" s="2">
        <v>12</v>
      </c>
      <c r="G2471" s="2" t="s">
        <v>121</v>
      </c>
      <c r="H2471" s="2">
        <f>IF(AND(B2471&gt;=GI_Report!$C$4,B2471&lt;=GI_Report!$E$4),1,0)</f>
        <v>0</v>
      </c>
      <c r="I2471" s="2">
        <f>IF(GI_Report!$C$6="All",1,IF(C2471=GI_Report!$C$6,1,0))</f>
        <v>1</v>
      </c>
      <c r="J2471" s="2">
        <f>IF(GI_Report!$F$6="All",1,IF(E2471=GI_Report!$F$6,1,0))</f>
        <v>1</v>
      </c>
      <c r="K2471" s="2" t="str">
        <f>IF(AND(H2471=1,I2471=1,J2471=1),COUNTIFS($H$2:H2471,1,$I$2:I2471,1,$J$2:J2471,1),"")</f>
        <v/>
      </c>
    </row>
    <row r="2472" spans="1:11" ht="14.5" x14ac:dyDescent="0.35">
      <c r="A2472" s="2" t="s">
        <v>4532</v>
      </c>
      <c r="B2472" s="5">
        <v>46136</v>
      </c>
      <c r="C2472" s="2" t="s">
        <v>2281</v>
      </c>
      <c r="D2472" s="2" t="s">
        <v>446</v>
      </c>
      <c r="E2472" s="3" t="s">
        <v>447</v>
      </c>
      <c r="F2472" s="2">
        <v>60</v>
      </c>
      <c r="G2472" s="2" t="s">
        <v>121</v>
      </c>
      <c r="H2472" s="2">
        <f>IF(AND(B2472&gt;=GI_Report!$C$4,B2472&lt;=GI_Report!$E$4),1,0)</f>
        <v>0</v>
      </c>
      <c r="I2472" s="2">
        <f>IF(GI_Report!$C$6="All",1,IF(C2472=GI_Report!$C$6,1,0))</f>
        <v>1</v>
      </c>
      <c r="J2472" s="2">
        <f>IF(GI_Report!$F$6="All",1,IF(E2472=GI_Report!$F$6,1,0))</f>
        <v>1</v>
      </c>
      <c r="K2472" s="2" t="str">
        <f>IF(AND(H2472=1,I2472=1,J2472=1),COUNTIFS($H$2:H2472,1,$I$2:I2472,1,$J$2:J2472,1),"")</f>
        <v/>
      </c>
    </row>
    <row r="2473" spans="1:11" ht="14.5" x14ac:dyDescent="0.35">
      <c r="A2473" s="2" t="s">
        <v>4533</v>
      </c>
      <c r="B2473" s="5">
        <v>46063</v>
      </c>
      <c r="C2473" s="2" t="s">
        <v>2322</v>
      </c>
      <c r="D2473" s="2" t="s">
        <v>440</v>
      </c>
      <c r="E2473" s="3" t="s">
        <v>441</v>
      </c>
      <c r="F2473" s="2">
        <v>15</v>
      </c>
      <c r="G2473" s="2" t="s">
        <v>121</v>
      </c>
      <c r="H2473" s="2">
        <f>IF(AND(B2473&gt;=GI_Report!$C$4,B2473&lt;=GI_Report!$E$4),1,0)</f>
        <v>1</v>
      </c>
      <c r="I2473" s="2">
        <f>IF(GI_Report!$C$6="All",1,IF(C2473=GI_Report!$C$6,1,0))</f>
        <v>1</v>
      </c>
      <c r="J2473" s="2">
        <f>IF(GI_Report!$F$6="All",1,IF(E2473=GI_Report!$F$6,1,0))</f>
        <v>1</v>
      </c>
      <c r="K2473" s="2">
        <f>IF(AND(H2473=1,I2473=1,J2473=1),COUNTIFS($H$2:H2473,1,$I$2:I2473,1,$J$2:J2473,1),"")</f>
        <v>394</v>
      </c>
    </row>
    <row r="2474" spans="1:11" ht="14.5" x14ac:dyDescent="0.35">
      <c r="A2474" s="2" t="s">
        <v>4534</v>
      </c>
      <c r="B2474" s="5">
        <v>46179</v>
      </c>
      <c r="C2474" s="2" t="s">
        <v>2179</v>
      </c>
      <c r="D2474" s="2" t="s">
        <v>39</v>
      </c>
      <c r="E2474" s="3" t="s">
        <v>40</v>
      </c>
      <c r="F2474" s="2">
        <v>15</v>
      </c>
      <c r="G2474" s="2" t="s">
        <v>15</v>
      </c>
      <c r="H2474" s="2">
        <f>IF(AND(B2474&gt;=GI_Report!$C$4,B2474&lt;=GI_Report!$E$4),1,0)</f>
        <v>0</v>
      </c>
      <c r="I2474" s="2">
        <f>IF(GI_Report!$C$6="All",1,IF(C2474=GI_Report!$C$6,1,0))</f>
        <v>1</v>
      </c>
      <c r="J2474" s="2">
        <f>IF(GI_Report!$F$6="All",1,IF(E2474=GI_Report!$F$6,1,0))</f>
        <v>1</v>
      </c>
      <c r="K2474" s="2" t="str">
        <f>IF(AND(H2474=1,I2474=1,J2474=1),COUNTIFS($H$2:H2474,1,$I$2:I2474,1,$J$2:J2474,1),"")</f>
        <v/>
      </c>
    </row>
    <row r="2475" spans="1:11" ht="14.5" x14ac:dyDescent="0.35">
      <c r="A2475" s="2" t="s">
        <v>4535</v>
      </c>
      <c r="B2475" s="5">
        <v>46067</v>
      </c>
      <c r="C2475" s="2" t="s">
        <v>2029</v>
      </c>
      <c r="D2475" s="2" t="s">
        <v>425</v>
      </c>
      <c r="E2475" s="3" t="s">
        <v>426</v>
      </c>
      <c r="F2475" s="2">
        <v>30</v>
      </c>
      <c r="G2475" s="2" t="s">
        <v>121</v>
      </c>
      <c r="H2475" s="2">
        <f>IF(AND(B2475&gt;=GI_Report!$C$4,B2475&lt;=GI_Report!$E$4),1,0)</f>
        <v>1</v>
      </c>
      <c r="I2475" s="2">
        <f>IF(GI_Report!$C$6="All",1,IF(C2475=GI_Report!$C$6,1,0))</f>
        <v>1</v>
      </c>
      <c r="J2475" s="2">
        <f>IF(GI_Report!$F$6="All",1,IF(E2475=GI_Report!$F$6,1,0))</f>
        <v>1</v>
      </c>
      <c r="K2475" s="2">
        <f>IF(AND(H2475=1,I2475=1,J2475=1),COUNTIFS($H$2:H2475,1,$I$2:I2475,1,$J$2:J2475,1),"")</f>
        <v>395</v>
      </c>
    </row>
    <row r="2476" spans="1:11" ht="14.5" x14ac:dyDescent="0.35">
      <c r="A2476" s="2" t="s">
        <v>4536</v>
      </c>
      <c r="B2476" s="5">
        <v>46188</v>
      </c>
      <c r="C2476" s="2" t="s">
        <v>2305</v>
      </c>
      <c r="D2476" s="2" t="s">
        <v>113</v>
      </c>
      <c r="E2476" s="3" t="s">
        <v>114</v>
      </c>
      <c r="F2476" s="2">
        <v>10</v>
      </c>
      <c r="G2476" s="2" t="s">
        <v>15</v>
      </c>
      <c r="H2476" s="2">
        <f>IF(AND(B2476&gt;=GI_Report!$C$4,B2476&lt;=GI_Report!$E$4),1,0)</f>
        <v>0</v>
      </c>
      <c r="I2476" s="2">
        <f>IF(GI_Report!$C$6="All",1,IF(C2476=GI_Report!$C$6,1,0))</f>
        <v>1</v>
      </c>
      <c r="J2476" s="2">
        <f>IF(GI_Report!$F$6="All",1,IF(E2476=GI_Report!$F$6,1,0))</f>
        <v>1</v>
      </c>
      <c r="K2476" s="2" t="str">
        <f>IF(AND(H2476=1,I2476=1,J2476=1),COUNTIFS($H$2:H2476,1,$I$2:I2476,1,$J$2:J2476,1),"")</f>
        <v/>
      </c>
    </row>
    <row r="2477" spans="1:11" ht="14.5" x14ac:dyDescent="0.35">
      <c r="A2477" s="2" t="s">
        <v>4537</v>
      </c>
      <c r="B2477" s="5">
        <v>46202</v>
      </c>
      <c r="C2477" s="2" t="s">
        <v>2281</v>
      </c>
      <c r="D2477" s="2" t="s">
        <v>431</v>
      </c>
      <c r="E2477" s="3" t="s">
        <v>432</v>
      </c>
      <c r="F2477" s="2">
        <v>20</v>
      </c>
      <c r="G2477" s="2" t="s">
        <v>121</v>
      </c>
      <c r="H2477" s="2">
        <f>IF(AND(B2477&gt;=GI_Report!$C$4,B2477&lt;=GI_Report!$E$4),1,0)</f>
        <v>0</v>
      </c>
      <c r="I2477" s="2">
        <f>IF(GI_Report!$C$6="All",1,IF(C2477=GI_Report!$C$6,1,0))</f>
        <v>1</v>
      </c>
      <c r="J2477" s="2">
        <f>IF(GI_Report!$F$6="All",1,IF(E2477=GI_Report!$F$6,1,0))</f>
        <v>1</v>
      </c>
      <c r="K2477" s="2" t="str">
        <f>IF(AND(H2477=1,I2477=1,J2477=1),COUNTIFS($H$2:H2477,1,$I$2:I2477,1,$J$2:J2477,1),"")</f>
        <v/>
      </c>
    </row>
    <row r="2478" spans="1:11" ht="14.5" x14ac:dyDescent="0.35">
      <c r="A2478" s="2" t="s">
        <v>4538</v>
      </c>
      <c r="B2478" s="5">
        <v>46085</v>
      </c>
      <c r="C2478" s="2" t="s">
        <v>2094</v>
      </c>
      <c r="D2478" s="2" t="s">
        <v>393</v>
      </c>
      <c r="E2478" s="3" t="s">
        <v>394</v>
      </c>
      <c r="F2478" s="2">
        <v>30</v>
      </c>
      <c r="G2478" s="2" t="s">
        <v>121</v>
      </c>
      <c r="H2478" s="2">
        <f>IF(AND(B2478&gt;=GI_Report!$C$4,B2478&lt;=GI_Report!$E$4),1,0)</f>
        <v>0</v>
      </c>
      <c r="I2478" s="2">
        <f>IF(GI_Report!$C$6="All",1,IF(C2478=GI_Report!$C$6,1,0))</f>
        <v>1</v>
      </c>
      <c r="J2478" s="2">
        <f>IF(GI_Report!$F$6="All",1,IF(E2478=GI_Report!$F$6,1,0))</f>
        <v>1</v>
      </c>
      <c r="K2478" s="2" t="str">
        <f>IF(AND(H2478=1,I2478=1,J2478=1),COUNTIFS($H$2:H2478,1,$I$2:I2478,1,$J$2:J2478,1),"")</f>
        <v/>
      </c>
    </row>
    <row r="2479" spans="1:11" ht="14.5" x14ac:dyDescent="0.35">
      <c r="A2479" s="2" t="s">
        <v>4539</v>
      </c>
      <c r="B2479" s="5">
        <v>46161</v>
      </c>
      <c r="C2479" s="2" t="s">
        <v>2065</v>
      </c>
      <c r="D2479" s="2" t="s">
        <v>355</v>
      </c>
      <c r="E2479" s="3" t="s">
        <v>356</v>
      </c>
      <c r="F2479" s="2">
        <v>15</v>
      </c>
      <c r="G2479" s="2" t="s">
        <v>15</v>
      </c>
      <c r="H2479" s="2">
        <f>IF(AND(B2479&gt;=GI_Report!$C$4,B2479&lt;=GI_Report!$E$4),1,0)</f>
        <v>0</v>
      </c>
      <c r="I2479" s="2">
        <f>IF(GI_Report!$C$6="All",1,IF(C2479=GI_Report!$C$6,1,0))</f>
        <v>1</v>
      </c>
      <c r="J2479" s="2">
        <f>IF(GI_Report!$F$6="All",1,IF(E2479=GI_Report!$F$6,1,0))</f>
        <v>1</v>
      </c>
      <c r="K2479" s="2" t="str">
        <f>IF(AND(H2479=1,I2479=1,J2479=1),COUNTIFS($H$2:H2479,1,$I$2:I2479,1,$J$2:J2479,1),"")</f>
        <v/>
      </c>
    </row>
    <row r="2480" spans="1:11" ht="14.5" x14ac:dyDescent="0.35">
      <c r="A2480" s="2" t="s">
        <v>4540</v>
      </c>
      <c r="B2480" s="5">
        <v>46113</v>
      </c>
      <c r="C2480" s="2" t="s">
        <v>2120</v>
      </c>
      <c r="D2480" s="2" t="s">
        <v>200</v>
      </c>
      <c r="E2480" s="3" t="s">
        <v>201</v>
      </c>
      <c r="F2480" s="2">
        <v>36</v>
      </c>
      <c r="G2480" s="2" t="s">
        <v>121</v>
      </c>
      <c r="H2480" s="2">
        <f>IF(AND(B2480&gt;=GI_Report!$C$4,B2480&lt;=GI_Report!$E$4),1,0)</f>
        <v>0</v>
      </c>
      <c r="I2480" s="2">
        <f>IF(GI_Report!$C$6="All",1,IF(C2480=GI_Report!$C$6,1,0))</f>
        <v>1</v>
      </c>
      <c r="J2480" s="2">
        <f>IF(GI_Report!$F$6="All",1,IF(E2480=GI_Report!$F$6,1,0))</f>
        <v>1</v>
      </c>
      <c r="K2480" s="2" t="str">
        <f>IF(AND(H2480=1,I2480=1,J2480=1),COUNTIFS($H$2:H2480,1,$I$2:I2480,1,$J$2:J2480,1),"")</f>
        <v/>
      </c>
    </row>
    <row r="2481" spans="1:11" ht="14.5" x14ac:dyDescent="0.35">
      <c r="A2481" s="2" t="s">
        <v>4541</v>
      </c>
      <c r="B2481" s="5">
        <v>46191</v>
      </c>
      <c r="C2481" s="2" t="s">
        <v>2097</v>
      </c>
      <c r="D2481" s="2" t="s">
        <v>108</v>
      </c>
      <c r="E2481" s="3" t="s">
        <v>109</v>
      </c>
      <c r="F2481" s="2">
        <v>15</v>
      </c>
      <c r="G2481" s="2" t="s">
        <v>15</v>
      </c>
      <c r="H2481" s="2">
        <f>IF(AND(B2481&gt;=GI_Report!$C$4,B2481&lt;=GI_Report!$E$4),1,0)</f>
        <v>0</v>
      </c>
      <c r="I2481" s="2">
        <f>IF(GI_Report!$C$6="All",1,IF(C2481=GI_Report!$C$6,1,0))</f>
        <v>1</v>
      </c>
      <c r="J2481" s="2">
        <f>IF(GI_Report!$F$6="All",1,IF(E2481=GI_Report!$F$6,1,0))</f>
        <v>1</v>
      </c>
      <c r="K2481" s="2" t="str">
        <f>IF(AND(H2481=1,I2481=1,J2481=1),COUNTIFS($H$2:H2481,1,$I$2:I2481,1,$J$2:J2481,1),"")</f>
        <v/>
      </c>
    </row>
    <row r="2482" spans="1:11" ht="14.5" x14ac:dyDescent="0.35">
      <c r="A2482" s="2" t="s">
        <v>4542</v>
      </c>
      <c r="B2482" s="5">
        <v>46040</v>
      </c>
      <c r="C2482" s="2" t="s">
        <v>2168</v>
      </c>
      <c r="D2482" s="2" t="s">
        <v>31</v>
      </c>
      <c r="E2482" s="3" t="s">
        <v>32</v>
      </c>
      <c r="F2482" s="2">
        <v>60</v>
      </c>
      <c r="G2482" s="2" t="s">
        <v>15</v>
      </c>
      <c r="H2482" s="2">
        <f>IF(AND(B2482&gt;=GI_Report!$C$4,B2482&lt;=GI_Report!$E$4),1,0)</f>
        <v>0</v>
      </c>
      <c r="I2482" s="2">
        <f>IF(GI_Report!$C$6="All",1,IF(C2482=GI_Report!$C$6,1,0))</f>
        <v>1</v>
      </c>
      <c r="J2482" s="2">
        <f>IF(GI_Report!$F$6="All",1,IF(E2482=GI_Report!$F$6,1,0))</f>
        <v>1</v>
      </c>
      <c r="K2482" s="2" t="str">
        <f>IF(AND(H2482=1,I2482=1,J2482=1),COUNTIFS($H$2:H2482,1,$I$2:I2482,1,$J$2:J2482,1),"")</f>
        <v/>
      </c>
    </row>
    <row r="2483" spans="1:11" ht="14.5" x14ac:dyDescent="0.35">
      <c r="A2483" s="2" t="s">
        <v>4543</v>
      </c>
      <c r="B2483" s="5">
        <v>46062</v>
      </c>
      <c r="C2483" s="2" t="s">
        <v>2308</v>
      </c>
      <c r="D2483" s="2" t="s">
        <v>44</v>
      </c>
      <c r="E2483" s="3" t="s">
        <v>45</v>
      </c>
      <c r="F2483" s="2">
        <v>30</v>
      </c>
      <c r="G2483" s="2" t="s">
        <v>15</v>
      </c>
      <c r="H2483" s="2">
        <f>IF(AND(B2483&gt;=GI_Report!$C$4,B2483&lt;=GI_Report!$E$4),1,0)</f>
        <v>1</v>
      </c>
      <c r="I2483" s="2">
        <f>IF(GI_Report!$C$6="All",1,IF(C2483=GI_Report!$C$6,1,0))</f>
        <v>1</v>
      </c>
      <c r="J2483" s="2">
        <f>IF(GI_Report!$F$6="All",1,IF(E2483=GI_Report!$F$6,1,0))</f>
        <v>1</v>
      </c>
      <c r="K2483" s="2">
        <f>IF(AND(H2483=1,I2483=1,J2483=1),COUNTIFS($H$2:H2483,1,$I$2:I2483,1,$J$2:J2483,1),"")</f>
        <v>396</v>
      </c>
    </row>
    <row r="2484" spans="1:11" ht="14.5" x14ac:dyDescent="0.35">
      <c r="A2484" s="2" t="s">
        <v>4544</v>
      </c>
      <c r="B2484" s="5">
        <v>46118</v>
      </c>
      <c r="C2484" s="2" t="s">
        <v>2421</v>
      </c>
      <c r="D2484" s="2" t="s">
        <v>425</v>
      </c>
      <c r="E2484" s="3" t="s">
        <v>426</v>
      </c>
      <c r="F2484" s="2">
        <v>60</v>
      </c>
      <c r="G2484" s="2" t="s">
        <v>121</v>
      </c>
      <c r="H2484" s="2">
        <f>IF(AND(B2484&gt;=GI_Report!$C$4,B2484&lt;=GI_Report!$E$4),1,0)</f>
        <v>0</v>
      </c>
      <c r="I2484" s="2">
        <f>IF(GI_Report!$C$6="All",1,IF(C2484=GI_Report!$C$6,1,0))</f>
        <v>1</v>
      </c>
      <c r="J2484" s="2">
        <f>IF(GI_Report!$F$6="All",1,IF(E2484=GI_Report!$F$6,1,0))</f>
        <v>1</v>
      </c>
      <c r="K2484" s="2" t="str">
        <f>IF(AND(H2484=1,I2484=1,J2484=1),COUNTIFS($H$2:H2484,1,$I$2:I2484,1,$J$2:J2484,1),"")</f>
        <v/>
      </c>
    </row>
    <row r="2485" spans="1:11" ht="14.5" x14ac:dyDescent="0.35">
      <c r="A2485" s="2" t="s">
        <v>4545</v>
      </c>
      <c r="B2485" s="5">
        <v>46092</v>
      </c>
      <c r="C2485" s="2" t="s">
        <v>2154</v>
      </c>
      <c r="D2485" s="2" t="s">
        <v>458</v>
      </c>
      <c r="E2485" s="3" t="s">
        <v>459</v>
      </c>
      <c r="F2485" s="2">
        <v>5</v>
      </c>
      <c r="G2485" s="2" t="s">
        <v>121</v>
      </c>
      <c r="H2485" s="2">
        <f>IF(AND(B2485&gt;=GI_Report!$C$4,B2485&lt;=GI_Report!$E$4),1,0)</f>
        <v>0</v>
      </c>
      <c r="I2485" s="2">
        <f>IF(GI_Report!$C$6="All",1,IF(C2485=GI_Report!$C$6,1,0))</f>
        <v>1</v>
      </c>
      <c r="J2485" s="2">
        <f>IF(GI_Report!$F$6="All",1,IF(E2485=GI_Report!$F$6,1,0))</f>
        <v>1</v>
      </c>
      <c r="K2485" s="2" t="str">
        <f>IF(AND(H2485=1,I2485=1,J2485=1),COUNTIFS($H$2:H2485,1,$I$2:I2485,1,$J$2:J2485,1),"")</f>
        <v/>
      </c>
    </row>
    <row r="2486" spans="1:11" ht="14.5" x14ac:dyDescent="0.35">
      <c r="A2486" s="2" t="s">
        <v>4546</v>
      </c>
      <c r="B2486" s="5">
        <v>46062</v>
      </c>
      <c r="C2486" s="2" t="s">
        <v>2021</v>
      </c>
      <c r="D2486" s="2" t="s">
        <v>86</v>
      </c>
      <c r="E2486" s="3" t="s">
        <v>87</v>
      </c>
      <c r="F2486" s="2">
        <v>5</v>
      </c>
      <c r="G2486" s="2" t="s">
        <v>15</v>
      </c>
      <c r="H2486" s="2">
        <f>IF(AND(B2486&gt;=GI_Report!$C$4,B2486&lt;=GI_Report!$E$4),1,0)</f>
        <v>1</v>
      </c>
      <c r="I2486" s="2">
        <f>IF(GI_Report!$C$6="All",1,IF(C2486=GI_Report!$C$6,1,0))</f>
        <v>1</v>
      </c>
      <c r="J2486" s="2">
        <f>IF(GI_Report!$F$6="All",1,IF(E2486=GI_Report!$F$6,1,0))</f>
        <v>1</v>
      </c>
      <c r="K2486" s="2">
        <f>IF(AND(H2486=1,I2486=1,J2486=1),COUNTIFS($H$2:H2486,1,$I$2:I2486,1,$J$2:J2486,1),"")</f>
        <v>397</v>
      </c>
    </row>
    <row r="2487" spans="1:11" ht="14.5" x14ac:dyDescent="0.35">
      <c r="A2487" s="2" t="s">
        <v>4547</v>
      </c>
      <c r="B2487" s="5">
        <v>46110</v>
      </c>
      <c r="C2487" s="2" t="s">
        <v>2000</v>
      </c>
      <c r="D2487" s="2" t="s">
        <v>324</v>
      </c>
      <c r="E2487" s="3" t="s">
        <v>325</v>
      </c>
      <c r="F2487" s="2">
        <v>20</v>
      </c>
      <c r="G2487" s="2" t="s">
        <v>15</v>
      </c>
      <c r="H2487" s="2">
        <f>IF(AND(B2487&gt;=GI_Report!$C$4,B2487&lt;=GI_Report!$E$4),1,0)</f>
        <v>0</v>
      </c>
      <c r="I2487" s="2">
        <f>IF(GI_Report!$C$6="All",1,IF(C2487=GI_Report!$C$6,1,0))</f>
        <v>1</v>
      </c>
      <c r="J2487" s="2">
        <f>IF(GI_Report!$F$6="All",1,IF(E2487=GI_Report!$F$6,1,0))</f>
        <v>1</v>
      </c>
      <c r="K2487" s="2" t="str">
        <f>IF(AND(H2487=1,I2487=1,J2487=1),COUNTIFS($H$2:H2487,1,$I$2:I2487,1,$J$2:J2487,1),"")</f>
        <v/>
      </c>
    </row>
    <row r="2488" spans="1:11" ht="14.5" x14ac:dyDescent="0.35">
      <c r="A2488" s="2" t="s">
        <v>4548</v>
      </c>
      <c r="B2488" s="5">
        <v>46198</v>
      </c>
      <c r="C2488" s="2" t="s">
        <v>1983</v>
      </c>
      <c r="D2488" s="2" t="s">
        <v>164</v>
      </c>
      <c r="E2488" s="3" t="s">
        <v>165</v>
      </c>
      <c r="F2488" s="2">
        <v>60</v>
      </c>
      <c r="G2488" s="2" t="s">
        <v>121</v>
      </c>
      <c r="H2488" s="2">
        <f>IF(AND(B2488&gt;=GI_Report!$C$4,B2488&lt;=GI_Report!$E$4),1,0)</f>
        <v>0</v>
      </c>
      <c r="I2488" s="2">
        <f>IF(GI_Report!$C$6="All",1,IF(C2488=GI_Report!$C$6,1,0))</f>
        <v>1</v>
      </c>
      <c r="J2488" s="2">
        <f>IF(GI_Report!$F$6="All",1,IF(E2488=GI_Report!$F$6,1,0))</f>
        <v>1</v>
      </c>
      <c r="K2488" s="2" t="str">
        <f>IF(AND(H2488=1,I2488=1,J2488=1),COUNTIFS($H$2:H2488,1,$I$2:I2488,1,$J$2:J2488,1),"")</f>
        <v/>
      </c>
    </row>
    <row r="2489" spans="1:11" ht="14.5" x14ac:dyDescent="0.35">
      <c r="A2489" s="2" t="s">
        <v>4549</v>
      </c>
      <c r="B2489" s="5">
        <v>46183</v>
      </c>
      <c r="C2489" s="2" t="s">
        <v>2027</v>
      </c>
      <c r="D2489" s="2" t="s">
        <v>361</v>
      </c>
      <c r="E2489" s="3" t="s">
        <v>362</v>
      </c>
      <c r="F2489" s="2">
        <v>12</v>
      </c>
      <c r="G2489" s="2" t="s">
        <v>15</v>
      </c>
      <c r="H2489" s="2">
        <f>IF(AND(B2489&gt;=GI_Report!$C$4,B2489&lt;=GI_Report!$E$4),1,0)</f>
        <v>0</v>
      </c>
      <c r="I2489" s="2">
        <f>IF(GI_Report!$C$6="All",1,IF(C2489=GI_Report!$C$6,1,0))</f>
        <v>1</v>
      </c>
      <c r="J2489" s="2">
        <f>IF(GI_Report!$F$6="All",1,IF(E2489=GI_Report!$F$6,1,0))</f>
        <v>1</v>
      </c>
      <c r="K2489" s="2" t="str">
        <f>IF(AND(H2489=1,I2489=1,J2489=1),COUNTIFS($H$2:H2489,1,$I$2:I2489,1,$J$2:J2489,1),"")</f>
        <v/>
      </c>
    </row>
    <row r="2490" spans="1:11" ht="14.5" x14ac:dyDescent="0.35">
      <c r="A2490" s="2" t="s">
        <v>4550</v>
      </c>
      <c r="B2490" s="5">
        <v>46075</v>
      </c>
      <c r="C2490" s="2" t="s">
        <v>2148</v>
      </c>
      <c r="D2490" s="2" t="s">
        <v>218</v>
      </c>
      <c r="E2490" s="3" t="s">
        <v>219</v>
      </c>
      <c r="F2490" s="2">
        <v>20</v>
      </c>
      <c r="G2490" s="2" t="s">
        <v>121</v>
      </c>
      <c r="H2490" s="2">
        <f>IF(AND(B2490&gt;=GI_Report!$C$4,B2490&lt;=GI_Report!$E$4),1,0)</f>
        <v>1</v>
      </c>
      <c r="I2490" s="2">
        <f>IF(GI_Report!$C$6="All",1,IF(C2490=GI_Report!$C$6,1,0))</f>
        <v>1</v>
      </c>
      <c r="J2490" s="2">
        <f>IF(GI_Report!$F$6="All",1,IF(E2490=GI_Report!$F$6,1,0))</f>
        <v>1</v>
      </c>
      <c r="K2490" s="2">
        <f>IF(AND(H2490=1,I2490=1,J2490=1),COUNTIFS($H$2:H2490,1,$I$2:I2490,1,$J$2:J2490,1),"")</f>
        <v>398</v>
      </c>
    </row>
    <row r="2491" spans="1:11" ht="14.5" x14ac:dyDescent="0.35">
      <c r="A2491" s="2" t="s">
        <v>4551</v>
      </c>
      <c r="B2491" s="5">
        <v>46192</v>
      </c>
      <c r="C2491" s="2" t="s">
        <v>2130</v>
      </c>
      <c r="D2491" s="2" t="s">
        <v>314</v>
      </c>
      <c r="E2491" s="3" t="s">
        <v>315</v>
      </c>
      <c r="F2491" s="2">
        <v>24</v>
      </c>
      <c r="G2491" s="2" t="s">
        <v>15</v>
      </c>
      <c r="H2491" s="2">
        <f>IF(AND(B2491&gt;=GI_Report!$C$4,B2491&lt;=GI_Report!$E$4),1,0)</f>
        <v>0</v>
      </c>
      <c r="I2491" s="2">
        <f>IF(GI_Report!$C$6="All",1,IF(C2491=GI_Report!$C$6,1,0))</f>
        <v>1</v>
      </c>
      <c r="J2491" s="2">
        <f>IF(GI_Report!$F$6="All",1,IF(E2491=GI_Report!$F$6,1,0))</f>
        <v>1</v>
      </c>
      <c r="K2491" s="2" t="str">
        <f>IF(AND(H2491=1,I2491=1,J2491=1),COUNTIFS($H$2:H2491,1,$I$2:I2491,1,$J$2:J2491,1),"")</f>
        <v/>
      </c>
    </row>
    <row r="2492" spans="1:11" ht="14.5" x14ac:dyDescent="0.35">
      <c r="A2492" s="2" t="s">
        <v>4552</v>
      </c>
      <c r="B2492" s="5">
        <v>46113</v>
      </c>
      <c r="C2492" s="2" t="s">
        <v>2043</v>
      </c>
      <c r="D2492" s="2" t="s">
        <v>288</v>
      </c>
      <c r="E2492" s="3" t="s">
        <v>289</v>
      </c>
      <c r="F2492" s="2">
        <v>48</v>
      </c>
      <c r="G2492" s="2" t="s">
        <v>262</v>
      </c>
      <c r="H2492" s="2">
        <f>IF(AND(B2492&gt;=GI_Report!$C$4,B2492&lt;=GI_Report!$E$4),1,0)</f>
        <v>0</v>
      </c>
      <c r="I2492" s="2">
        <f>IF(GI_Report!$C$6="All",1,IF(C2492=GI_Report!$C$6,1,0))</f>
        <v>1</v>
      </c>
      <c r="J2492" s="2">
        <f>IF(GI_Report!$F$6="All",1,IF(E2492=GI_Report!$F$6,1,0))</f>
        <v>1</v>
      </c>
      <c r="K2492" s="2" t="str">
        <f>IF(AND(H2492=1,I2492=1,J2492=1),COUNTIFS($H$2:H2492,1,$I$2:I2492,1,$J$2:J2492,1),"")</f>
        <v/>
      </c>
    </row>
    <row r="2493" spans="1:11" ht="14.5" x14ac:dyDescent="0.35">
      <c r="A2493" s="2" t="s">
        <v>4553</v>
      </c>
      <c r="B2493" s="5">
        <v>46037</v>
      </c>
      <c r="C2493" s="2" t="s">
        <v>2058</v>
      </c>
      <c r="D2493" s="2" t="s">
        <v>216</v>
      </c>
      <c r="E2493" s="3" t="s">
        <v>217</v>
      </c>
      <c r="F2493" s="2">
        <v>24</v>
      </c>
      <c r="G2493" s="2" t="s">
        <v>121</v>
      </c>
      <c r="H2493" s="2">
        <f>IF(AND(B2493&gt;=GI_Report!$C$4,B2493&lt;=GI_Report!$E$4),1,0)</f>
        <v>0</v>
      </c>
      <c r="I2493" s="2">
        <f>IF(GI_Report!$C$6="All",1,IF(C2493=GI_Report!$C$6,1,0))</f>
        <v>1</v>
      </c>
      <c r="J2493" s="2">
        <f>IF(GI_Report!$F$6="All",1,IF(E2493=GI_Report!$F$6,1,0))</f>
        <v>1</v>
      </c>
      <c r="K2493" s="2" t="str">
        <f>IF(AND(H2493=1,I2493=1,J2493=1),COUNTIFS($H$2:H2493,1,$I$2:I2493,1,$J$2:J2493,1),"")</f>
        <v/>
      </c>
    </row>
    <row r="2494" spans="1:11" ht="14.5" x14ac:dyDescent="0.35">
      <c r="A2494" s="2" t="s">
        <v>4554</v>
      </c>
      <c r="B2494" s="5">
        <v>46060</v>
      </c>
      <c r="C2494" s="2" t="s">
        <v>2112</v>
      </c>
      <c r="D2494" s="2" t="s">
        <v>190</v>
      </c>
      <c r="E2494" s="3" t="s">
        <v>191</v>
      </c>
      <c r="F2494" s="2">
        <v>30</v>
      </c>
      <c r="G2494" s="2" t="s">
        <v>121</v>
      </c>
      <c r="H2494" s="2">
        <f>IF(AND(B2494&gt;=GI_Report!$C$4,B2494&lt;=GI_Report!$E$4),1,0)</f>
        <v>1</v>
      </c>
      <c r="I2494" s="2">
        <f>IF(GI_Report!$C$6="All",1,IF(C2494=GI_Report!$C$6,1,0))</f>
        <v>1</v>
      </c>
      <c r="J2494" s="2">
        <f>IF(GI_Report!$F$6="All",1,IF(E2494=GI_Report!$F$6,1,0))</f>
        <v>1</v>
      </c>
      <c r="K2494" s="2">
        <f>IF(AND(H2494=1,I2494=1,J2494=1),COUNTIFS($H$2:H2494,1,$I$2:I2494,1,$J$2:J2494,1),"")</f>
        <v>399</v>
      </c>
    </row>
    <row r="2495" spans="1:11" ht="14.5" x14ac:dyDescent="0.35">
      <c r="A2495" s="2" t="s">
        <v>4555</v>
      </c>
      <c r="B2495" s="5">
        <v>46096</v>
      </c>
      <c r="C2495" s="2" t="s">
        <v>2070</v>
      </c>
      <c r="D2495" s="2" t="s">
        <v>431</v>
      </c>
      <c r="E2495" s="3" t="s">
        <v>432</v>
      </c>
      <c r="F2495" s="2">
        <v>20</v>
      </c>
      <c r="G2495" s="2" t="s">
        <v>121</v>
      </c>
      <c r="H2495" s="2">
        <f>IF(AND(B2495&gt;=GI_Report!$C$4,B2495&lt;=GI_Report!$E$4),1,0)</f>
        <v>0</v>
      </c>
      <c r="I2495" s="2">
        <f>IF(GI_Report!$C$6="All",1,IF(C2495=GI_Report!$C$6,1,0))</f>
        <v>1</v>
      </c>
      <c r="J2495" s="2">
        <f>IF(GI_Report!$F$6="All",1,IF(E2495=GI_Report!$F$6,1,0))</f>
        <v>1</v>
      </c>
      <c r="K2495" s="2" t="str">
        <f>IF(AND(H2495=1,I2495=1,J2495=1),COUNTIFS($H$2:H2495,1,$I$2:I2495,1,$J$2:J2495,1),"")</f>
        <v/>
      </c>
    </row>
    <row r="2496" spans="1:11" ht="14.5" x14ac:dyDescent="0.35">
      <c r="A2496" s="2" t="s">
        <v>4556</v>
      </c>
      <c r="B2496" s="5">
        <v>46066</v>
      </c>
      <c r="C2496" s="2" t="s">
        <v>2045</v>
      </c>
      <c r="D2496" s="2" t="s">
        <v>272</v>
      </c>
      <c r="E2496" s="3" t="s">
        <v>273</v>
      </c>
      <c r="F2496" s="2">
        <v>20</v>
      </c>
      <c r="G2496" s="2" t="s">
        <v>262</v>
      </c>
      <c r="H2496" s="2">
        <f>IF(AND(B2496&gt;=GI_Report!$C$4,B2496&lt;=GI_Report!$E$4),1,0)</f>
        <v>1</v>
      </c>
      <c r="I2496" s="2">
        <f>IF(GI_Report!$C$6="All",1,IF(C2496=GI_Report!$C$6,1,0))</f>
        <v>1</v>
      </c>
      <c r="J2496" s="2">
        <f>IF(GI_Report!$F$6="All",1,IF(E2496=GI_Report!$F$6,1,0))</f>
        <v>1</v>
      </c>
      <c r="K2496" s="2">
        <f>IF(AND(H2496=1,I2496=1,J2496=1),COUNTIFS($H$2:H2496,1,$I$2:I2496,1,$J$2:J2496,1),"")</f>
        <v>400</v>
      </c>
    </row>
    <row r="2497" spans="1:11" ht="14.5" x14ac:dyDescent="0.35">
      <c r="A2497" s="2" t="s">
        <v>4557</v>
      </c>
      <c r="B2497" s="5">
        <v>46090</v>
      </c>
      <c r="C2497" s="2" t="s">
        <v>2070</v>
      </c>
      <c r="D2497" s="2" t="s">
        <v>188</v>
      </c>
      <c r="E2497" s="3" t="s">
        <v>189</v>
      </c>
      <c r="F2497" s="2">
        <v>36</v>
      </c>
      <c r="G2497" s="2" t="s">
        <v>121</v>
      </c>
      <c r="H2497" s="2">
        <f>IF(AND(B2497&gt;=GI_Report!$C$4,B2497&lt;=GI_Report!$E$4),1,0)</f>
        <v>0</v>
      </c>
      <c r="I2497" s="2">
        <f>IF(GI_Report!$C$6="All",1,IF(C2497=GI_Report!$C$6,1,0))</f>
        <v>1</v>
      </c>
      <c r="J2497" s="2">
        <f>IF(GI_Report!$F$6="All",1,IF(E2497=GI_Report!$F$6,1,0))</f>
        <v>1</v>
      </c>
      <c r="K2497" s="2" t="str">
        <f>IF(AND(H2497=1,I2497=1,J2497=1),COUNTIFS($H$2:H2497,1,$I$2:I2497,1,$J$2:J2497,1),"")</f>
        <v/>
      </c>
    </row>
    <row r="2498" spans="1:11" ht="14.5" x14ac:dyDescent="0.35">
      <c r="A2498" s="2" t="s">
        <v>4558</v>
      </c>
      <c r="B2498" s="5">
        <v>46092</v>
      </c>
      <c r="C2498" s="2" t="s">
        <v>2171</v>
      </c>
      <c r="D2498" s="2" t="s">
        <v>405</v>
      </c>
      <c r="E2498" s="3" t="s">
        <v>406</v>
      </c>
      <c r="F2498" s="2">
        <v>10</v>
      </c>
      <c r="G2498" s="2" t="s">
        <v>121</v>
      </c>
      <c r="H2498" s="2">
        <f>IF(AND(B2498&gt;=GI_Report!$C$4,B2498&lt;=GI_Report!$E$4),1,0)</f>
        <v>0</v>
      </c>
      <c r="I2498" s="2">
        <f>IF(GI_Report!$C$6="All",1,IF(C2498=GI_Report!$C$6,1,0))</f>
        <v>1</v>
      </c>
      <c r="J2498" s="2">
        <f>IF(GI_Report!$F$6="All",1,IF(E2498=GI_Report!$F$6,1,0))</f>
        <v>1</v>
      </c>
      <c r="K2498" s="2" t="str">
        <f>IF(AND(H2498=1,I2498=1,J2498=1),COUNTIFS($H$2:H2498,1,$I$2:I2498,1,$J$2:J2498,1),"")</f>
        <v/>
      </c>
    </row>
    <row r="2499" spans="1:11" ht="14.5" x14ac:dyDescent="0.35">
      <c r="A2499" s="2" t="s">
        <v>4559</v>
      </c>
      <c r="B2499" s="5">
        <v>46050</v>
      </c>
      <c r="C2499" s="2" t="s">
        <v>2141</v>
      </c>
      <c r="D2499" s="2" t="s">
        <v>391</v>
      </c>
      <c r="E2499" s="3" t="s">
        <v>392</v>
      </c>
      <c r="F2499" s="2">
        <v>30</v>
      </c>
      <c r="G2499" s="2" t="s">
        <v>121</v>
      </c>
      <c r="H2499" s="2">
        <f>IF(AND(B2499&gt;=GI_Report!$C$4,B2499&lt;=GI_Report!$E$4),1,0)</f>
        <v>0</v>
      </c>
      <c r="I2499" s="2">
        <f>IF(GI_Report!$C$6="All",1,IF(C2499=GI_Report!$C$6,1,0))</f>
        <v>1</v>
      </c>
      <c r="J2499" s="2">
        <f>IF(GI_Report!$F$6="All",1,IF(E2499=GI_Report!$F$6,1,0))</f>
        <v>1</v>
      </c>
      <c r="K2499" s="2" t="str">
        <f>IF(AND(H2499=1,I2499=1,J2499=1),COUNTIFS($H$2:H2499,1,$I$2:I2499,1,$J$2:J2499,1),"")</f>
        <v/>
      </c>
    </row>
    <row r="2500" spans="1:11" ht="14.5" x14ac:dyDescent="0.35">
      <c r="A2500" s="2" t="s">
        <v>4560</v>
      </c>
      <c r="B2500" s="5">
        <v>46113</v>
      </c>
      <c r="C2500" s="2" t="s">
        <v>2241</v>
      </c>
      <c r="D2500" s="2" t="s">
        <v>186</v>
      </c>
      <c r="E2500" s="3" t="s">
        <v>187</v>
      </c>
      <c r="F2500" s="2">
        <v>24</v>
      </c>
      <c r="G2500" s="2" t="s">
        <v>121</v>
      </c>
      <c r="H2500" s="2">
        <f>IF(AND(B2500&gt;=GI_Report!$C$4,B2500&lt;=GI_Report!$E$4),1,0)</f>
        <v>0</v>
      </c>
      <c r="I2500" s="2">
        <f>IF(GI_Report!$C$6="All",1,IF(C2500=GI_Report!$C$6,1,0))</f>
        <v>1</v>
      </c>
      <c r="J2500" s="2">
        <f>IF(GI_Report!$F$6="All",1,IF(E2500=GI_Report!$F$6,1,0))</f>
        <v>1</v>
      </c>
      <c r="K2500" s="2" t="str">
        <f>IF(AND(H2500=1,I2500=1,J2500=1),COUNTIFS($H$2:H2500,1,$I$2:I2500,1,$J$2:J2500,1),"")</f>
        <v/>
      </c>
    </row>
    <row r="2501" spans="1:11" ht="14.5" x14ac:dyDescent="0.35">
      <c r="A2501" s="2" t="s">
        <v>4561</v>
      </c>
      <c r="B2501" s="5">
        <v>46061</v>
      </c>
      <c r="C2501" s="2" t="s">
        <v>2023</v>
      </c>
      <c r="D2501" s="2" t="s">
        <v>308</v>
      </c>
      <c r="E2501" s="3" t="s">
        <v>309</v>
      </c>
      <c r="F2501" s="2">
        <v>10</v>
      </c>
      <c r="G2501" s="2" t="s">
        <v>15</v>
      </c>
      <c r="H2501" s="2">
        <f>IF(AND(B2501&gt;=GI_Report!$C$4,B2501&lt;=GI_Report!$E$4),1,0)</f>
        <v>1</v>
      </c>
      <c r="I2501" s="2">
        <f>IF(GI_Report!$C$6="All",1,IF(C2501=GI_Report!$C$6,1,0))</f>
        <v>1</v>
      </c>
      <c r="J2501" s="2">
        <f>IF(GI_Report!$F$6="All",1,IF(E2501=GI_Report!$F$6,1,0))</f>
        <v>1</v>
      </c>
      <c r="K2501" s="2">
        <f>IF(AND(H2501=1,I2501=1,J2501=1),COUNTIFS($H$2:H2501,1,$I$2:I2501,1,$J$2:J2501,1),"")</f>
        <v>401</v>
      </c>
    </row>
  </sheetData>
  <phoneticPr fontId="2" type="noConversion"/>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A323B-45A0-447F-B355-A751ED9E2F47}">
  <dimension ref="A1:Q308"/>
  <sheetViews>
    <sheetView zoomScaleNormal="100" zoomScalePageLayoutView="52" workbookViewId="0">
      <pane ySplit="9" topLeftCell="A10" activePane="bottomLeft" state="frozen"/>
      <selection pane="bottomLeft" activeCell="L9" sqref="L9"/>
    </sheetView>
  </sheetViews>
  <sheetFormatPr defaultRowHeight="14.5" x14ac:dyDescent="0.35"/>
  <cols>
    <col min="1" max="1" width="8.6328125" style="59" customWidth="1"/>
    <col min="2" max="3" width="11" style="59" bestFit="1" customWidth="1"/>
    <col min="4" max="4" width="5.81640625" style="59" customWidth="1"/>
    <col min="5" max="5" width="15" style="59" customWidth="1"/>
    <col min="6" max="6" width="10.54296875" style="59" customWidth="1"/>
    <col min="7" max="7" width="6.81640625" style="59" customWidth="1"/>
    <col min="8" max="8" width="9.81640625" style="59" customWidth="1"/>
    <col min="9" max="9" width="13.1796875" style="59" customWidth="1"/>
    <col min="10" max="16384" width="8.7265625" style="59"/>
  </cols>
  <sheetData>
    <row r="1" spans="1:17" ht="31" x14ac:dyDescent="0.35">
      <c r="A1" s="89" t="s">
        <v>4617</v>
      </c>
      <c r="B1" s="89"/>
      <c r="C1" s="89"/>
      <c r="D1" s="89"/>
      <c r="E1" s="89"/>
      <c r="F1" s="89"/>
      <c r="G1" s="89"/>
      <c r="H1" s="89"/>
      <c r="I1" s="89"/>
      <c r="J1" s="51"/>
    </row>
    <row r="2" spans="1:17" x14ac:dyDescent="0.35">
      <c r="A2" s="98" t="s">
        <v>4629</v>
      </c>
      <c r="B2" s="98"/>
      <c r="C2" s="98"/>
      <c r="D2" s="98"/>
      <c r="E2" s="98"/>
      <c r="F2" s="98"/>
      <c r="G2" s="98"/>
      <c r="H2" s="98"/>
      <c r="I2" s="98"/>
      <c r="J2" s="55"/>
      <c r="M2" s="56"/>
      <c r="N2" s="56"/>
      <c r="O2" s="56"/>
      <c r="Q2" s="57"/>
    </row>
    <row r="3" spans="1:17" x14ac:dyDescent="0.35">
      <c r="A3" s="99" t="s">
        <v>4618</v>
      </c>
      <c r="B3" s="99"/>
      <c r="C3" s="100" t="s">
        <v>4621</v>
      </c>
      <c r="D3" s="100"/>
      <c r="E3" s="100"/>
      <c r="F3" s="65"/>
      <c r="G3" s="66"/>
      <c r="H3" s="66"/>
      <c r="I3" s="67"/>
      <c r="J3" s="55"/>
      <c r="M3" s="58"/>
      <c r="N3" s="58"/>
      <c r="O3" s="58"/>
      <c r="Q3" s="60"/>
    </row>
    <row r="4" spans="1:17" x14ac:dyDescent="0.35">
      <c r="A4" s="99" t="s">
        <v>4626</v>
      </c>
      <c r="B4" s="99"/>
      <c r="C4" s="65">
        <f>IF(C3="Januari 2026",DATE(2026,1,1),IF(C3="Februari 2026",DATE(2026,2,1),IF(C3="Maret 2026",DATE(2026,3,1),IF(C3="April 2026",DATE(2026,4,1),IF(C3="Mei 2026",DATE(2026,5,1),IF(C3="Juni 2026",DATE(2026,6,1),""))))))</f>
        <v>46082</v>
      </c>
      <c r="D4" s="69" t="s">
        <v>4627</v>
      </c>
      <c r="E4" s="70">
        <f>IF(C4="","",EOMONTH(C4,0))</f>
        <v>46112</v>
      </c>
      <c r="F4" s="65"/>
      <c r="G4" s="66"/>
      <c r="H4" s="66"/>
      <c r="I4" s="67"/>
      <c r="J4" s="55"/>
      <c r="M4" s="58"/>
      <c r="N4" s="58"/>
      <c r="O4" s="58"/>
      <c r="Q4" s="60"/>
    </row>
    <row r="5" spans="1:17" x14ac:dyDescent="0.35">
      <c r="A5" s="98" t="s">
        <v>4628</v>
      </c>
      <c r="B5" s="98"/>
      <c r="C5" s="98"/>
      <c r="D5" s="98"/>
      <c r="E5" s="98"/>
      <c r="F5" s="98"/>
      <c r="G5" s="98"/>
      <c r="H5" s="98"/>
      <c r="I5" s="98"/>
      <c r="M5" s="58"/>
      <c r="N5" s="58"/>
      <c r="P5" s="60"/>
    </row>
    <row r="6" spans="1:17" x14ac:dyDescent="0.35">
      <c r="A6" s="96" t="s">
        <v>5</v>
      </c>
      <c r="B6" s="96"/>
      <c r="C6" s="97" t="s">
        <v>4625</v>
      </c>
      <c r="D6" s="97"/>
      <c r="E6" s="96" t="s">
        <v>0</v>
      </c>
      <c r="F6" s="96"/>
      <c r="G6" s="97" t="s">
        <v>4625</v>
      </c>
      <c r="H6" s="97"/>
      <c r="I6" s="97"/>
      <c r="J6" s="55"/>
      <c r="N6" s="58"/>
      <c r="O6" s="58"/>
      <c r="P6" s="60"/>
      <c r="Q6" s="60"/>
    </row>
    <row r="7" spans="1:17" x14ac:dyDescent="0.35">
      <c r="A7" s="68"/>
      <c r="B7" s="68"/>
      <c r="C7" s="68"/>
      <c r="D7" s="65"/>
      <c r="E7" s="65"/>
      <c r="F7" s="65"/>
      <c r="G7" s="66"/>
      <c r="H7" s="66"/>
      <c r="I7" s="67"/>
      <c r="J7" s="55"/>
    </row>
    <row r="8" spans="1:17" x14ac:dyDescent="0.35">
      <c r="A8" s="64"/>
      <c r="B8" s="64"/>
      <c r="C8" s="64"/>
      <c r="D8" s="64"/>
      <c r="E8" s="69"/>
      <c r="F8" s="64"/>
      <c r="G8" s="64"/>
      <c r="H8" s="64"/>
      <c r="I8" s="64"/>
    </row>
    <row r="9" spans="1:17" ht="29" x14ac:dyDescent="0.35">
      <c r="A9" s="63" t="s">
        <v>477</v>
      </c>
      <c r="B9" s="63" t="s">
        <v>478</v>
      </c>
      <c r="C9" s="63" t="s">
        <v>5</v>
      </c>
      <c r="D9" s="63" t="s">
        <v>0</v>
      </c>
      <c r="E9" s="63" t="s">
        <v>1</v>
      </c>
      <c r="F9" s="63" t="s">
        <v>4567</v>
      </c>
      <c r="G9" s="63" t="s">
        <v>4</v>
      </c>
      <c r="H9" s="63" t="s">
        <v>6</v>
      </c>
      <c r="I9" s="63" t="s">
        <v>4616</v>
      </c>
    </row>
    <row r="10" spans="1:17" ht="29" x14ac:dyDescent="0.35">
      <c r="A10" s="61" t="str">
        <f>IFERROR(INDEX(Barang_Masuk!$A$2:$A$5000,MATCH(ROWS($A$10:A10),Barang_Masuk!$I$2:$I$5000,0)),"")</f>
        <v>GR202600001</v>
      </c>
      <c r="B10" s="62">
        <f>IFERROR(INDEX(Barang_Masuk!$B$2:$B$5000,MATCH(ROWS($A$10:A10),Barang_Masuk!$L$2:$L$5000,0)),"")</f>
        <v>46088</v>
      </c>
      <c r="C10" s="61" t="str">
        <f>IFERROR(INDEX(Barang_Masuk!$C$2:$C$5000,MATCH(ROWS($A$10:A10),Barang_Masuk!$L$2:$L$5000,0)),"")</f>
        <v>PT Supplier 34</v>
      </c>
      <c r="D10" s="61" t="str">
        <f>IFERROR(INDEX(Barang_Masuk!$D$2:$D$5000,MATCH(ROWS($A$10:A10),Barang_Masuk!$L$2:$L$5000,0)),"")</f>
        <v>BAB018</v>
      </c>
      <c r="E10" s="61" t="str">
        <f>IFERROR(INDEX(Barang_Masuk!$E$2:$E$5000,MATCH(ROWS($A$10:A10),Barang_Masuk!$L$2:$L$5000,0)),"")</f>
        <v>MamyPoko Baby Care Variant 18</v>
      </c>
      <c r="F10" s="61">
        <f>IFERROR(INDEX(Barang_Masuk!$F$2:$F$5000,MATCH(ROWS($A$10:A10),Barang_Masuk!$L$2:$L$5000,0)),"")</f>
        <v>20</v>
      </c>
      <c r="G10" s="61" t="str">
        <f>IFERROR(INDEX(Barang_Masuk!$G$2:$G$5000,MATCH(ROWS($A$10:A10),Barang_Masuk!$L$2:$L$5000,0)),"")</f>
        <v>Pack</v>
      </c>
      <c r="H10" s="71">
        <f>IFERROR(INDEX(Barang_Masuk!$H$2:$H$5000,MATCH(ROWS($A$10:A10),Barang_Masuk!$L$2:$L$5000,0)),"")</f>
        <v>34500</v>
      </c>
      <c r="I10" s="72">
        <f>IF(F10="","",F10*H10)</f>
        <v>690000</v>
      </c>
    </row>
    <row r="11" spans="1:17" ht="43.5" x14ac:dyDescent="0.35">
      <c r="A11" s="61" t="str">
        <f>IFERROR(INDEX(Barang_Masuk!$A$2:$A$5000,MATCH(ROWS($A$10:A11),Barang_Masuk!$L$2:$L$5000,0)),"")</f>
        <v>GR202600004</v>
      </c>
      <c r="B11" s="62">
        <f>IFERROR(INDEX(Barang_Masuk!$B$2:$B$5000,MATCH(ROWS($A$10:A11),Barang_Masuk!$L$2:$L$5000,0)),"")</f>
        <v>46099</v>
      </c>
      <c r="C11" s="61" t="str">
        <f>IFERROR(INDEX(Barang_Masuk!$C$2:$C$5000,MATCH(ROWS($A$10:A11),Barang_Masuk!$L$2:$L$5000,0)),"")</f>
        <v>PT Supplier 03</v>
      </c>
      <c r="D11" s="61" t="str">
        <f>IFERROR(INDEX(Barang_Masuk!$D$2:$D$5000,MATCH(ROWS($A$10:A11),Barang_Masuk!$L$2:$L$5000,0)),"")</f>
        <v>BEV034</v>
      </c>
      <c r="E11" s="61" t="str">
        <f>IFERROR(INDEX(Barang_Masuk!$E$2:$E$5000,MATCH(ROWS($A$10:A11),Barang_Masuk!$L$2:$L$5000,0)),"")</f>
        <v>Coca Cola Beverage Variant 34</v>
      </c>
      <c r="F11" s="61">
        <f>IFERROR(INDEX(Barang_Masuk!$F$2:$F$5000,MATCH(ROWS($A$10:A11),Barang_Masuk!$L$2:$L$5000,0)),"")</f>
        <v>20</v>
      </c>
      <c r="G11" s="61" t="str">
        <f>IFERROR(INDEX(Barang_Masuk!$G$2:$G$5000,MATCH(ROWS($A$10:A11),Barang_Masuk!$L$2:$L$5000,0)),"")</f>
        <v>Bottle</v>
      </c>
      <c r="H11" s="71">
        <f>IFERROR(INDEX(Barang_Masuk!$H$2:$H$5000,MATCH(ROWS($A$10:A11),Barang_Masuk!$L$2:$L$5000,0)),"")</f>
        <v>89900</v>
      </c>
      <c r="I11" s="72">
        <f t="shared" ref="I11:I74" si="0">IF(F11="","",F11*H11)</f>
        <v>1798000</v>
      </c>
    </row>
    <row r="12" spans="1:17" ht="29" x14ac:dyDescent="0.35">
      <c r="A12" s="61" t="str">
        <f>IFERROR(INDEX(Barang_Masuk!$A$2:$A$5000,MATCH(ROWS($A$10:A12),Barang_Masuk!$L$2:$L$5000,0)),"")</f>
        <v>GR202600005</v>
      </c>
      <c r="B12" s="62">
        <f>IFERROR(INDEX(Barang_Masuk!$B$2:$B$5000,MATCH(ROWS($A$10:A12),Barang_Masuk!$L$2:$L$5000,0)),"")</f>
        <v>46096</v>
      </c>
      <c r="C12" s="61" t="str">
        <f>IFERROR(INDEX(Barang_Masuk!$C$2:$C$5000,MATCH(ROWS($A$10:A12),Barang_Masuk!$L$2:$L$5000,0)),"")</f>
        <v>PT Supplier 20</v>
      </c>
      <c r="D12" s="61" t="str">
        <f>IFERROR(INDEX(Barang_Masuk!$D$2:$D$5000,MATCH(ROWS($A$10:A12),Barang_Masuk!$L$2:$L$5000,0)),"")</f>
        <v>SNK034</v>
      </c>
      <c r="E12" s="61" t="str">
        <f>IFERROR(INDEX(Barang_Masuk!$E$2:$E$5000,MATCH(ROWS($A$10:A12),Barang_Masuk!$L$2:$L$5000,0)),"")</f>
        <v>Taro Snack Variant 34</v>
      </c>
      <c r="F12" s="61">
        <f>IFERROR(INDEX(Barang_Masuk!$F$2:$F$5000,MATCH(ROWS($A$10:A12),Barang_Masuk!$L$2:$L$5000,0)),"")</f>
        <v>20</v>
      </c>
      <c r="G12" s="61" t="str">
        <f>IFERROR(INDEX(Barang_Masuk!$G$2:$G$5000,MATCH(ROWS($A$10:A12),Barang_Masuk!$L$2:$L$5000,0)),"")</f>
        <v>Pack</v>
      </c>
      <c r="H12" s="71">
        <f>IFERROR(INDEX(Barang_Masuk!$H$2:$H$5000,MATCH(ROWS($A$10:A12),Barang_Masuk!$L$2:$L$5000,0)),"")</f>
        <v>55400</v>
      </c>
      <c r="I12" s="72">
        <f t="shared" si="0"/>
        <v>1108000</v>
      </c>
    </row>
    <row r="13" spans="1:17" ht="29" x14ac:dyDescent="0.35">
      <c r="A13" s="61" t="str">
        <f>IFERROR(INDEX(Barang_Masuk!$A$2:$A$5000,MATCH(ROWS($A$10:A13),Barang_Masuk!$L$2:$L$5000,0)),"")</f>
        <v>GR202600014</v>
      </c>
      <c r="B13" s="62">
        <f>IFERROR(INDEX(Barang_Masuk!$B$2:$B$5000,MATCH(ROWS($A$10:A13),Barang_Masuk!$L$2:$L$5000,0)),"")</f>
        <v>46100</v>
      </c>
      <c r="C13" s="61" t="str">
        <f>IFERROR(INDEX(Barang_Masuk!$C$2:$C$5000,MATCH(ROWS($A$10:A13),Barang_Masuk!$L$2:$L$5000,0)),"")</f>
        <v>PT Supplier 04</v>
      </c>
      <c r="D13" s="61" t="str">
        <f>IFERROR(INDEX(Barang_Masuk!$D$2:$D$5000,MATCH(ROWS($A$10:A13),Barang_Masuk!$L$2:$L$5000,0)),"")</f>
        <v>HOM020</v>
      </c>
      <c r="E13" s="61" t="str">
        <f>IFERROR(INDEX(Barang_Masuk!$E$2:$E$5000,MATCH(ROWS($A$10:A13),Barang_Masuk!$L$2:$L$5000,0)),"")</f>
        <v>Sunlight Home Care Variant 20</v>
      </c>
      <c r="F13" s="61">
        <f>IFERROR(INDEX(Barang_Masuk!$F$2:$F$5000,MATCH(ROWS($A$10:A13),Barang_Masuk!$L$2:$L$5000,0)),"")</f>
        <v>200</v>
      </c>
      <c r="G13" s="61" t="str">
        <f>IFERROR(INDEX(Barang_Masuk!$G$2:$G$5000,MATCH(ROWS($A$10:A13),Barang_Masuk!$L$2:$L$5000,0)),"")</f>
        <v>Pack</v>
      </c>
      <c r="H13" s="71">
        <f>IFERROR(INDEX(Barang_Masuk!$H$2:$H$5000,MATCH(ROWS($A$10:A13),Barang_Masuk!$L$2:$L$5000,0)),"")</f>
        <v>79600</v>
      </c>
      <c r="I13" s="72">
        <f t="shared" si="0"/>
        <v>15920000</v>
      </c>
    </row>
    <row r="14" spans="1:17" ht="29" x14ac:dyDescent="0.35">
      <c r="A14" s="61" t="str">
        <f>IFERROR(INDEX(Barang_Masuk!$A$2:$A$5000,MATCH(ROWS($A$10:A14),Barang_Masuk!$L$2:$L$5000,0)),"")</f>
        <v>GR202600030</v>
      </c>
      <c r="B14" s="62">
        <f>IFERROR(INDEX(Barang_Masuk!$B$2:$B$5000,MATCH(ROWS($A$10:A14),Barang_Masuk!$L$2:$L$5000,0)),"")</f>
        <v>46097</v>
      </c>
      <c r="C14" s="61" t="str">
        <f>IFERROR(INDEX(Barang_Masuk!$C$2:$C$5000,MATCH(ROWS($A$10:A14),Barang_Masuk!$L$2:$L$5000,0)),"")</f>
        <v>PT Supplier 22</v>
      </c>
      <c r="D14" s="61" t="str">
        <f>IFERROR(INDEX(Barang_Masuk!$D$2:$D$5000,MATCH(ROWS($A$10:A14),Barang_Masuk!$L$2:$L$5000,0)),"")</f>
        <v>BEV013</v>
      </c>
      <c r="E14" s="61" t="str">
        <f>IFERROR(INDEX(Barang_Masuk!$E$2:$E$5000,MATCH(ROWS($A$10:A14),Barang_Masuk!$L$2:$L$5000,0)),"")</f>
        <v>Sosro Beverage Variant 13</v>
      </c>
      <c r="F14" s="61">
        <f>IFERROR(INDEX(Barang_Masuk!$F$2:$F$5000,MATCH(ROWS($A$10:A14),Barang_Masuk!$L$2:$L$5000,0)),"")</f>
        <v>100</v>
      </c>
      <c r="G14" s="61" t="str">
        <f>IFERROR(INDEX(Barang_Masuk!$G$2:$G$5000,MATCH(ROWS($A$10:A14),Barang_Masuk!$L$2:$L$5000,0)),"")</f>
        <v>Bottle</v>
      </c>
      <c r="H14" s="71">
        <f>IFERROR(INDEX(Barang_Masuk!$H$2:$H$5000,MATCH(ROWS($A$10:A14),Barang_Masuk!$L$2:$L$5000,0)),"")</f>
        <v>67200</v>
      </c>
      <c r="I14" s="72">
        <f t="shared" si="0"/>
        <v>6720000</v>
      </c>
    </row>
    <row r="15" spans="1:17" ht="29" x14ac:dyDescent="0.35">
      <c r="A15" s="61" t="str">
        <f>IFERROR(INDEX(Barang_Masuk!$A$2:$A$5000,MATCH(ROWS($A$10:A15),Barang_Masuk!$L$2:$L$5000,0)),"")</f>
        <v>GR202600036</v>
      </c>
      <c r="B15" s="62">
        <f>IFERROR(INDEX(Barang_Masuk!$B$2:$B$5000,MATCH(ROWS($A$10:A15),Barang_Masuk!$L$2:$L$5000,0)),"")</f>
        <v>46105</v>
      </c>
      <c r="C15" s="61" t="str">
        <f>IFERROR(INDEX(Barang_Masuk!$C$2:$C$5000,MATCH(ROWS($A$10:A15),Barang_Masuk!$L$2:$L$5000,0)),"")</f>
        <v>PT Supplier 24</v>
      </c>
      <c r="D15" s="61" t="str">
        <f>IFERROR(INDEX(Barang_Masuk!$D$2:$D$5000,MATCH(ROWS($A$10:A15),Barang_Masuk!$L$2:$L$5000,0)),"")</f>
        <v>DAR017</v>
      </c>
      <c r="E15" s="61" t="str">
        <f>IFERROR(INDEX(Barang_Masuk!$E$2:$E$5000,MATCH(ROWS($A$10:A15),Barang_Masuk!$L$2:$L$5000,0)),"")</f>
        <v>Indomilk Dairy Variant 17</v>
      </c>
      <c r="F15" s="61">
        <f>IFERROR(INDEX(Barang_Masuk!$F$2:$F$5000,MATCH(ROWS($A$10:A15),Barang_Masuk!$L$2:$L$5000,0)),"")</f>
        <v>50</v>
      </c>
      <c r="G15" s="61" t="str">
        <f>IFERROR(INDEX(Barang_Masuk!$G$2:$G$5000,MATCH(ROWS($A$10:A15),Barang_Masuk!$L$2:$L$5000,0)),"")</f>
        <v>Box</v>
      </c>
      <c r="H15" s="71">
        <f>IFERROR(INDEX(Barang_Masuk!$H$2:$H$5000,MATCH(ROWS($A$10:A15),Barang_Masuk!$L$2:$L$5000,0)),"")</f>
        <v>54000</v>
      </c>
      <c r="I15" s="72">
        <f t="shared" si="0"/>
        <v>2700000</v>
      </c>
    </row>
    <row r="16" spans="1:17" ht="29" x14ac:dyDescent="0.35">
      <c r="A16" s="61" t="str">
        <f>IFERROR(INDEX(Barang_Masuk!$A$2:$A$5000,MATCH(ROWS($A$10:A16),Barang_Masuk!$L$2:$L$5000,0)),"")</f>
        <v>GR202600037</v>
      </c>
      <c r="B16" s="62">
        <f>IFERROR(INDEX(Barang_Masuk!$B$2:$B$5000,MATCH(ROWS($A$10:A16),Barang_Masuk!$L$2:$L$5000,0)),"")</f>
        <v>46087</v>
      </c>
      <c r="C16" s="61" t="str">
        <f>IFERROR(INDEX(Barang_Masuk!$C$2:$C$5000,MATCH(ROWS($A$10:A16),Barang_Masuk!$L$2:$L$5000,0)),"")</f>
        <v>PT Supplier 08</v>
      </c>
      <c r="D16" s="61" t="str">
        <f>IFERROR(INDEX(Barang_Masuk!$D$2:$D$5000,MATCH(ROWS($A$10:A16),Barang_Masuk!$L$2:$L$5000,0)),"")</f>
        <v>INS016</v>
      </c>
      <c r="E16" s="61" t="str">
        <f>IFERROR(INDEX(Barang_Masuk!$E$2:$E$5000,MATCH(ROWS($A$10:A16),Barang_Masuk!$L$2:$L$5000,0)),"")</f>
        <v>Sarimi Instant Food Variant 16</v>
      </c>
      <c r="F16" s="61">
        <f>IFERROR(INDEX(Barang_Masuk!$F$2:$F$5000,MATCH(ROWS($A$10:A16),Barang_Masuk!$L$2:$L$5000,0)),"")</f>
        <v>50</v>
      </c>
      <c r="G16" s="61" t="str">
        <f>IFERROR(INDEX(Barang_Masuk!$G$2:$G$5000,MATCH(ROWS($A$10:A16),Barang_Masuk!$L$2:$L$5000,0)),"")</f>
        <v>Pack</v>
      </c>
      <c r="H16" s="71">
        <f>IFERROR(INDEX(Barang_Masuk!$H$2:$H$5000,MATCH(ROWS($A$10:A16),Barang_Masuk!$L$2:$L$5000,0)),"")</f>
        <v>25300</v>
      </c>
      <c r="I16" s="72">
        <f t="shared" si="0"/>
        <v>1265000</v>
      </c>
    </row>
    <row r="17" spans="1:9" ht="29" x14ac:dyDescent="0.35">
      <c r="A17" s="61" t="str">
        <f>IFERROR(INDEX(Barang_Masuk!$A$2:$A$5000,MATCH(ROWS($A$10:A17),Barang_Masuk!$L$2:$L$5000,0)),"")</f>
        <v>GR202600044</v>
      </c>
      <c r="B17" s="62">
        <f>IFERROR(INDEX(Barang_Masuk!$B$2:$B$5000,MATCH(ROWS($A$10:A17),Barang_Masuk!$L$2:$L$5000,0)),"")</f>
        <v>46107</v>
      </c>
      <c r="C17" s="61" t="str">
        <f>IFERROR(INDEX(Barang_Masuk!$C$2:$C$5000,MATCH(ROWS($A$10:A17),Barang_Masuk!$L$2:$L$5000,0)),"")</f>
        <v>PT Supplier 24</v>
      </c>
      <c r="D17" s="61" t="str">
        <f>IFERROR(INDEX(Barang_Masuk!$D$2:$D$5000,MATCH(ROWS($A$10:A17),Barang_Masuk!$L$2:$L$5000,0)),"")</f>
        <v>DAR017</v>
      </c>
      <c r="E17" s="61" t="str">
        <f>IFERROR(INDEX(Barang_Masuk!$E$2:$E$5000,MATCH(ROWS($A$10:A17),Barang_Masuk!$L$2:$L$5000,0)),"")</f>
        <v>Indomilk Dairy Variant 17</v>
      </c>
      <c r="F17" s="61">
        <f>IFERROR(INDEX(Barang_Masuk!$F$2:$F$5000,MATCH(ROWS($A$10:A17),Barang_Masuk!$L$2:$L$5000,0)),"")</f>
        <v>80</v>
      </c>
      <c r="G17" s="61" t="str">
        <f>IFERROR(INDEX(Barang_Masuk!$G$2:$G$5000,MATCH(ROWS($A$10:A17),Barang_Masuk!$L$2:$L$5000,0)),"")</f>
        <v>Box</v>
      </c>
      <c r="H17" s="71">
        <f>IFERROR(INDEX(Barang_Masuk!$H$2:$H$5000,MATCH(ROWS($A$10:A17),Barang_Masuk!$L$2:$L$5000,0)),"")</f>
        <v>54000</v>
      </c>
      <c r="I17" s="72">
        <f t="shared" si="0"/>
        <v>4320000</v>
      </c>
    </row>
    <row r="18" spans="1:9" ht="29" x14ac:dyDescent="0.35">
      <c r="A18" s="61" t="str">
        <f>IFERROR(INDEX(Barang_Masuk!$A$2:$A$5000,MATCH(ROWS($A$10:A18),Barang_Masuk!$L$2:$L$5000,0)),"")</f>
        <v>GR202600048</v>
      </c>
      <c r="B18" s="62">
        <f>IFERROR(INDEX(Barang_Masuk!$B$2:$B$5000,MATCH(ROWS($A$10:A18),Barang_Masuk!$L$2:$L$5000,0)),"")</f>
        <v>46090</v>
      </c>
      <c r="C18" s="61" t="str">
        <f>IFERROR(INDEX(Barang_Masuk!$C$2:$C$5000,MATCH(ROWS($A$10:A18),Barang_Masuk!$L$2:$L$5000,0)),"")</f>
        <v>PT Supplier 10</v>
      </c>
      <c r="D18" s="61" t="str">
        <f>IFERROR(INDEX(Barang_Masuk!$D$2:$D$5000,MATCH(ROWS($A$10:A18),Barang_Masuk!$L$2:$L$5000,0)),"")</f>
        <v>BEV009</v>
      </c>
      <c r="E18" s="61" t="str">
        <f>IFERROR(INDEX(Barang_Masuk!$E$2:$E$5000,MATCH(ROWS($A$10:A18),Barang_Masuk!$L$2:$L$5000,0)),"")</f>
        <v>Aqua Beverage Variant 9</v>
      </c>
      <c r="F18" s="61">
        <f>IFERROR(INDEX(Barang_Masuk!$F$2:$F$5000,MATCH(ROWS($A$10:A18),Barang_Masuk!$L$2:$L$5000,0)),"")</f>
        <v>30</v>
      </c>
      <c r="G18" s="61" t="str">
        <f>IFERROR(INDEX(Barang_Masuk!$G$2:$G$5000,MATCH(ROWS($A$10:A18),Barang_Masuk!$L$2:$L$5000,0)),"")</f>
        <v>Bottle</v>
      </c>
      <c r="H18" s="71">
        <f>IFERROR(INDEX(Barang_Masuk!$H$2:$H$5000,MATCH(ROWS($A$10:A18),Barang_Masuk!$L$2:$L$5000,0)),"")</f>
        <v>37300</v>
      </c>
      <c r="I18" s="72">
        <f t="shared" si="0"/>
        <v>1119000</v>
      </c>
    </row>
    <row r="19" spans="1:9" ht="29" x14ac:dyDescent="0.35">
      <c r="A19" s="61" t="str">
        <f>IFERROR(INDEX(Barang_Masuk!$A$2:$A$5000,MATCH(ROWS($A$10:A19),Barang_Masuk!$L$2:$L$5000,0)),"")</f>
        <v>GR202600050</v>
      </c>
      <c r="B19" s="62">
        <f>IFERROR(INDEX(Barang_Masuk!$B$2:$B$5000,MATCH(ROWS($A$10:A19),Barang_Masuk!$L$2:$L$5000,0)),"")</f>
        <v>46091</v>
      </c>
      <c r="C19" s="61" t="str">
        <f>IFERROR(INDEX(Barang_Masuk!$C$2:$C$5000,MATCH(ROWS($A$10:A19),Barang_Masuk!$L$2:$L$5000,0)),"")</f>
        <v>PT Supplier 13</v>
      </c>
      <c r="D19" s="61" t="str">
        <f>IFERROR(INDEX(Barang_Masuk!$D$2:$D$5000,MATCH(ROWS($A$10:A19),Barang_Masuk!$L$2:$L$5000,0)),"")</f>
        <v>BEV024</v>
      </c>
      <c r="E19" s="61" t="str">
        <f>IFERROR(INDEX(Barang_Masuk!$E$2:$E$5000,MATCH(ROWS($A$10:A19),Barang_Masuk!$L$2:$L$5000,0)),"")</f>
        <v>Aqua Beverage Variant 24</v>
      </c>
      <c r="F19" s="61">
        <f>IFERROR(INDEX(Barang_Masuk!$F$2:$F$5000,MATCH(ROWS($A$10:A19),Barang_Masuk!$L$2:$L$5000,0)),"")</f>
        <v>60</v>
      </c>
      <c r="G19" s="61" t="str">
        <f>IFERROR(INDEX(Barang_Masuk!$G$2:$G$5000,MATCH(ROWS($A$10:A19),Barang_Masuk!$L$2:$L$5000,0)),"")</f>
        <v>Bottle</v>
      </c>
      <c r="H19" s="71">
        <f>IFERROR(INDEX(Barang_Masuk!$H$2:$H$5000,MATCH(ROWS($A$10:A19),Barang_Masuk!$L$2:$L$5000,0)),"")</f>
        <v>7100</v>
      </c>
      <c r="I19" s="72">
        <f t="shared" si="0"/>
        <v>426000</v>
      </c>
    </row>
    <row r="20" spans="1:9" ht="29" x14ac:dyDescent="0.35">
      <c r="A20" s="61" t="str">
        <f>IFERROR(INDEX(Barang_Masuk!$A$2:$A$5000,MATCH(ROWS($A$10:A20),Barang_Masuk!$L$2:$L$5000,0)),"")</f>
        <v>GR202600054</v>
      </c>
      <c r="B20" s="62">
        <f>IFERROR(INDEX(Barang_Masuk!$B$2:$B$5000,MATCH(ROWS($A$10:A20),Barang_Masuk!$L$2:$L$5000,0)),"")</f>
        <v>46082</v>
      </c>
      <c r="C20" s="61" t="str">
        <f>IFERROR(INDEX(Barang_Masuk!$C$2:$C$5000,MATCH(ROWS($A$10:A20),Barang_Masuk!$L$2:$L$5000,0)),"")</f>
        <v>PT Supplier 05</v>
      </c>
      <c r="D20" s="61" t="str">
        <f>IFERROR(INDEX(Barang_Masuk!$D$2:$D$5000,MATCH(ROWS($A$10:A20),Barang_Masuk!$L$2:$L$5000,0)),"")</f>
        <v>BEV028</v>
      </c>
      <c r="E20" s="61" t="str">
        <f>IFERROR(INDEX(Barang_Masuk!$E$2:$E$5000,MATCH(ROWS($A$10:A20),Barang_Masuk!$L$2:$L$5000,0)),"")</f>
        <v>Pocari Beverage Variant 28</v>
      </c>
      <c r="F20" s="61">
        <f>IFERROR(INDEX(Barang_Masuk!$F$2:$F$5000,MATCH(ROWS($A$10:A20),Barang_Masuk!$L$2:$L$5000,0)),"")</f>
        <v>100</v>
      </c>
      <c r="G20" s="61" t="str">
        <f>IFERROR(INDEX(Barang_Masuk!$G$2:$G$5000,MATCH(ROWS($A$10:A20),Barang_Masuk!$L$2:$L$5000,0)),"")</f>
        <v>Bottle</v>
      </c>
      <c r="H20" s="71">
        <f>IFERROR(INDEX(Barang_Masuk!$H$2:$H$5000,MATCH(ROWS($A$10:A20),Barang_Masuk!$L$2:$L$5000,0)),"")</f>
        <v>7400</v>
      </c>
      <c r="I20" s="72">
        <f t="shared" si="0"/>
        <v>740000</v>
      </c>
    </row>
    <row r="21" spans="1:9" ht="29" x14ac:dyDescent="0.35">
      <c r="A21" s="61" t="str">
        <f>IFERROR(INDEX(Barang_Masuk!$A$2:$A$5000,MATCH(ROWS($A$10:A21),Barang_Masuk!$L$2:$L$5000,0)),"")</f>
        <v>GR202600055</v>
      </c>
      <c r="B21" s="62">
        <f>IFERROR(INDEX(Barang_Masuk!$B$2:$B$5000,MATCH(ROWS($A$10:A21),Barang_Masuk!$L$2:$L$5000,0)),"")</f>
        <v>46088</v>
      </c>
      <c r="C21" s="61" t="str">
        <f>IFERROR(INDEX(Barang_Masuk!$C$2:$C$5000,MATCH(ROWS($A$10:A21),Barang_Masuk!$L$2:$L$5000,0)),"")</f>
        <v>PT Supplier 02</v>
      </c>
      <c r="D21" s="61" t="str">
        <f>IFERROR(INDEX(Barang_Masuk!$D$2:$D$5000,MATCH(ROWS($A$10:A21),Barang_Masuk!$L$2:$L$5000,0)),"")</f>
        <v>BAB019</v>
      </c>
      <c r="E21" s="61" t="str">
        <f>IFERROR(INDEX(Barang_Masuk!$E$2:$E$5000,MATCH(ROWS($A$10:A21),Barang_Masuk!$L$2:$L$5000,0)),"")</f>
        <v>Zwitsal Baby Care Variant 19</v>
      </c>
      <c r="F21" s="61">
        <f>IFERROR(INDEX(Barang_Masuk!$F$2:$F$5000,MATCH(ROWS($A$10:A21),Barang_Masuk!$L$2:$L$5000,0)),"")</f>
        <v>60</v>
      </c>
      <c r="G21" s="61" t="str">
        <f>IFERROR(INDEX(Barang_Masuk!$G$2:$G$5000,MATCH(ROWS($A$10:A21),Barang_Masuk!$L$2:$L$5000,0)),"")</f>
        <v>Pack</v>
      </c>
      <c r="H21" s="71">
        <f>IFERROR(INDEX(Barang_Masuk!$H$2:$H$5000,MATCH(ROWS($A$10:A21),Barang_Masuk!$L$2:$L$5000,0)),"")</f>
        <v>75800</v>
      </c>
      <c r="I21" s="72">
        <f t="shared" si="0"/>
        <v>4548000</v>
      </c>
    </row>
    <row r="22" spans="1:9" ht="29" x14ac:dyDescent="0.35">
      <c r="A22" s="61" t="str">
        <f>IFERROR(INDEX(Barang_Masuk!$A$2:$A$5000,MATCH(ROWS($A$10:A22),Barang_Masuk!$L$2:$L$5000,0)),"")</f>
        <v>GR202600057</v>
      </c>
      <c r="B22" s="62">
        <f>IFERROR(INDEX(Barang_Masuk!$B$2:$B$5000,MATCH(ROWS($A$10:A22),Barang_Masuk!$L$2:$L$5000,0)),"")</f>
        <v>46102</v>
      </c>
      <c r="C22" s="61" t="str">
        <f>IFERROR(INDEX(Barang_Masuk!$C$2:$C$5000,MATCH(ROWS($A$10:A22),Barang_Masuk!$L$2:$L$5000,0)),"")</f>
        <v>PT Supplier 14</v>
      </c>
      <c r="D22" s="61" t="str">
        <f>IFERROR(INDEX(Barang_Masuk!$D$2:$D$5000,MATCH(ROWS($A$10:A22),Barang_Masuk!$L$2:$L$5000,0)),"")</f>
        <v>DAR020</v>
      </c>
      <c r="E22" s="61" t="str">
        <f>IFERROR(INDEX(Barang_Masuk!$E$2:$E$5000,MATCH(ROWS($A$10:A22),Barang_Masuk!$L$2:$L$5000,0)),"")</f>
        <v>Ultra Milk Dairy Variant 20</v>
      </c>
      <c r="F22" s="61">
        <f>IFERROR(INDEX(Barang_Masuk!$F$2:$F$5000,MATCH(ROWS($A$10:A22),Barang_Masuk!$L$2:$L$5000,0)),"")</f>
        <v>100</v>
      </c>
      <c r="G22" s="61" t="str">
        <f>IFERROR(INDEX(Barang_Masuk!$G$2:$G$5000,MATCH(ROWS($A$10:A22),Barang_Masuk!$L$2:$L$5000,0)),"")</f>
        <v>Box</v>
      </c>
      <c r="H22" s="71">
        <f>IFERROR(INDEX(Barang_Masuk!$H$2:$H$5000,MATCH(ROWS($A$10:A22),Barang_Masuk!$L$2:$L$5000,0)),"")</f>
        <v>41600</v>
      </c>
      <c r="I22" s="72">
        <f t="shared" si="0"/>
        <v>4160000</v>
      </c>
    </row>
    <row r="23" spans="1:9" ht="29" x14ac:dyDescent="0.35">
      <c r="A23" s="61" t="str">
        <f>IFERROR(INDEX(Barang_Masuk!$A$2:$A$5000,MATCH(ROWS($A$10:A23),Barang_Masuk!$L$2:$L$5000,0)),"")</f>
        <v>GR202600062</v>
      </c>
      <c r="B23" s="62">
        <f>IFERROR(INDEX(Barang_Masuk!$B$2:$B$5000,MATCH(ROWS($A$10:A23),Barang_Masuk!$L$2:$L$5000,0)),"")</f>
        <v>46101</v>
      </c>
      <c r="C23" s="61" t="str">
        <f>IFERROR(INDEX(Barang_Masuk!$C$2:$C$5000,MATCH(ROWS($A$10:A23),Barang_Masuk!$L$2:$L$5000,0)),"")</f>
        <v>PT Supplier 11</v>
      </c>
      <c r="D23" s="61" t="str">
        <f>IFERROR(INDEX(Barang_Masuk!$D$2:$D$5000,MATCH(ROWS($A$10:A23),Barang_Masuk!$L$2:$L$5000,0)),"")</f>
        <v>INS006</v>
      </c>
      <c r="E23" s="61" t="str">
        <f>IFERROR(INDEX(Barang_Masuk!$E$2:$E$5000,MATCH(ROWS($A$10:A23),Barang_Masuk!$L$2:$L$5000,0)),"")</f>
        <v>Indomie Instant Food Variant 6</v>
      </c>
      <c r="F23" s="61">
        <f>IFERROR(INDEX(Barang_Masuk!$F$2:$F$5000,MATCH(ROWS($A$10:A23),Barang_Masuk!$L$2:$L$5000,0)),"")</f>
        <v>120</v>
      </c>
      <c r="G23" s="61" t="str">
        <f>IFERROR(INDEX(Barang_Masuk!$G$2:$G$5000,MATCH(ROWS($A$10:A23),Barang_Masuk!$L$2:$L$5000,0)),"")</f>
        <v>Pack</v>
      </c>
      <c r="H23" s="71">
        <f>IFERROR(INDEX(Barang_Masuk!$H$2:$H$5000,MATCH(ROWS($A$10:A23),Barang_Masuk!$L$2:$L$5000,0)),"")</f>
        <v>23500</v>
      </c>
      <c r="I23" s="72">
        <f t="shared" si="0"/>
        <v>2820000</v>
      </c>
    </row>
    <row r="24" spans="1:9" ht="29" x14ac:dyDescent="0.35">
      <c r="A24" s="61" t="str">
        <f>IFERROR(INDEX(Barang_Masuk!$A$2:$A$5000,MATCH(ROWS($A$10:A24),Barang_Masuk!$L$2:$L$5000,0)),"")</f>
        <v>GR202600064</v>
      </c>
      <c r="B24" s="62">
        <f>IFERROR(INDEX(Barang_Masuk!$B$2:$B$5000,MATCH(ROWS($A$10:A24),Barang_Masuk!$L$2:$L$5000,0)),"")</f>
        <v>46084</v>
      </c>
      <c r="C24" s="61" t="str">
        <f>IFERROR(INDEX(Barang_Masuk!$C$2:$C$5000,MATCH(ROWS($A$10:A24),Barang_Masuk!$L$2:$L$5000,0)),"")</f>
        <v>PT Supplier 10</v>
      </c>
      <c r="D24" s="61" t="str">
        <f>IFERROR(INDEX(Barang_Masuk!$D$2:$D$5000,MATCH(ROWS($A$10:A24),Barang_Masuk!$L$2:$L$5000,0)),"")</f>
        <v>BEV033</v>
      </c>
      <c r="E24" s="61" t="str">
        <f>IFERROR(INDEX(Barang_Masuk!$E$2:$E$5000,MATCH(ROWS($A$10:A24),Barang_Masuk!$L$2:$L$5000,0)),"")</f>
        <v>Aqua Beverage Variant 33</v>
      </c>
      <c r="F24" s="61">
        <f>IFERROR(INDEX(Barang_Masuk!$F$2:$F$5000,MATCH(ROWS($A$10:A24),Barang_Masuk!$L$2:$L$5000,0)),"")</f>
        <v>200</v>
      </c>
      <c r="G24" s="61" t="str">
        <f>IFERROR(INDEX(Barang_Masuk!$G$2:$G$5000,MATCH(ROWS($A$10:A24),Barang_Masuk!$L$2:$L$5000,0)),"")</f>
        <v>Bottle</v>
      </c>
      <c r="H24" s="71">
        <f>IFERROR(INDEX(Barang_Masuk!$H$2:$H$5000,MATCH(ROWS($A$10:A24),Barang_Masuk!$L$2:$L$5000,0)),"")</f>
        <v>7300</v>
      </c>
      <c r="I24" s="72">
        <f t="shared" si="0"/>
        <v>1460000</v>
      </c>
    </row>
    <row r="25" spans="1:9" ht="29" x14ac:dyDescent="0.35">
      <c r="A25" s="61" t="str">
        <f>IFERROR(INDEX(Barang_Masuk!$A$2:$A$5000,MATCH(ROWS($A$10:A25),Barang_Masuk!$L$2:$L$5000,0)),"")</f>
        <v>GR202600069</v>
      </c>
      <c r="B25" s="62">
        <f>IFERROR(INDEX(Barang_Masuk!$B$2:$B$5000,MATCH(ROWS($A$10:A25),Barang_Masuk!$L$2:$L$5000,0)),"")</f>
        <v>46082</v>
      </c>
      <c r="C25" s="61" t="str">
        <f>IFERROR(INDEX(Barang_Masuk!$C$2:$C$5000,MATCH(ROWS($A$10:A25),Barang_Masuk!$L$2:$L$5000,0)),"")</f>
        <v>PT Supplier 07</v>
      </c>
      <c r="D25" s="61" t="str">
        <f>IFERROR(INDEX(Barang_Masuk!$D$2:$D$5000,MATCH(ROWS($A$10:A25),Barang_Masuk!$L$2:$L$5000,0)),"")</f>
        <v>SNK017</v>
      </c>
      <c r="E25" s="61" t="str">
        <f>IFERROR(INDEX(Barang_Masuk!$E$2:$E$5000,MATCH(ROWS($A$10:A25),Barang_Masuk!$L$2:$L$5000,0)),"")</f>
        <v>Qtela Snack Variant 17</v>
      </c>
      <c r="F25" s="61">
        <f>IFERROR(INDEX(Barang_Masuk!$F$2:$F$5000,MATCH(ROWS($A$10:A25),Barang_Masuk!$L$2:$L$5000,0)),"")</f>
        <v>150</v>
      </c>
      <c r="G25" s="61" t="str">
        <f>IFERROR(INDEX(Barang_Masuk!$G$2:$G$5000,MATCH(ROWS($A$10:A25),Barang_Masuk!$L$2:$L$5000,0)),"")</f>
        <v>Pack</v>
      </c>
      <c r="H25" s="71">
        <f>IFERROR(INDEX(Barang_Masuk!$H$2:$H$5000,MATCH(ROWS($A$10:A25),Barang_Masuk!$L$2:$L$5000,0)),"")</f>
        <v>57500</v>
      </c>
      <c r="I25" s="72">
        <f t="shared" si="0"/>
        <v>8625000</v>
      </c>
    </row>
    <row r="26" spans="1:9" ht="29" x14ac:dyDescent="0.35">
      <c r="A26" s="61" t="str">
        <f>IFERROR(INDEX(Barang_Masuk!$A$2:$A$5000,MATCH(ROWS($A$10:A26),Barang_Masuk!$L$2:$L$5000,0)),"")</f>
        <v>GR202600071</v>
      </c>
      <c r="B26" s="62">
        <f>IFERROR(INDEX(Barang_Masuk!$B$2:$B$5000,MATCH(ROWS($A$10:A26),Barang_Masuk!$L$2:$L$5000,0)),"")</f>
        <v>46106</v>
      </c>
      <c r="C26" s="61" t="str">
        <f>IFERROR(INDEX(Barang_Masuk!$C$2:$C$5000,MATCH(ROWS($A$10:A26),Barang_Masuk!$L$2:$L$5000,0)),"")</f>
        <v>PT Supplier 24</v>
      </c>
      <c r="D26" s="61" t="str">
        <f>IFERROR(INDEX(Barang_Masuk!$D$2:$D$5000,MATCH(ROWS($A$10:A26),Barang_Masuk!$L$2:$L$5000,0)),"")</f>
        <v>SNK011</v>
      </c>
      <c r="E26" s="61" t="str">
        <f>IFERROR(INDEX(Barang_Masuk!$E$2:$E$5000,MATCH(ROWS($A$10:A26),Barang_Masuk!$L$2:$L$5000,0)),"")</f>
        <v>Qtela Snack Variant 11</v>
      </c>
      <c r="F26" s="61">
        <f>IFERROR(INDEX(Barang_Masuk!$F$2:$F$5000,MATCH(ROWS($A$10:A26),Barang_Masuk!$L$2:$L$5000,0)),"")</f>
        <v>60</v>
      </c>
      <c r="G26" s="61" t="str">
        <f>IFERROR(INDEX(Barang_Masuk!$G$2:$G$5000,MATCH(ROWS($A$10:A26),Barang_Masuk!$L$2:$L$5000,0)),"")</f>
        <v>Pack</v>
      </c>
      <c r="H26" s="71">
        <f>IFERROR(INDEX(Barang_Masuk!$H$2:$H$5000,MATCH(ROWS($A$10:A26),Barang_Masuk!$L$2:$L$5000,0)),"")</f>
        <v>85600</v>
      </c>
      <c r="I26" s="72">
        <f t="shared" si="0"/>
        <v>5136000</v>
      </c>
    </row>
    <row r="27" spans="1:9" ht="43.5" x14ac:dyDescent="0.35">
      <c r="A27" s="61" t="str">
        <f>IFERROR(INDEX(Barang_Masuk!$A$2:$A$5000,MATCH(ROWS($A$10:A27),Barang_Masuk!$L$2:$L$5000,0)),"")</f>
        <v>GR202600076</v>
      </c>
      <c r="B27" s="62">
        <f>IFERROR(INDEX(Barang_Masuk!$B$2:$B$5000,MATCH(ROWS($A$10:A27),Barang_Masuk!$L$2:$L$5000,0)),"")</f>
        <v>46092</v>
      </c>
      <c r="C27" s="61" t="str">
        <f>IFERROR(INDEX(Barang_Masuk!$C$2:$C$5000,MATCH(ROWS($A$10:A27),Barang_Masuk!$L$2:$L$5000,0)),"")</f>
        <v>PT Supplier 21</v>
      </c>
      <c r="D27" s="61" t="str">
        <f>IFERROR(INDEX(Barang_Masuk!$D$2:$D$5000,MATCH(ROWS($A$10:A27),Barang_Masuk!$L$2:$L$5000,0)),"")</f>
        <v>PER023</v>
      </c>
      <c r="E27" s="61" t="str">
        <f>IFERROR(INDEX(Barang_Masuk!$E$2:$E$5000,MATCH(ROWS($A$10:A27),Barang_Masuk!$L$2:$L$5000,0)),"")</f>
        <v>Lifebuoy Personal Care Variant 23</v>
      </c>
      <c r="F27" s="61">
        <f>IFERROR(INDEX(Barang_Masuk!$F$2:$F$5000,MATCH(ROWS($A$10:A27),Barang_Masuk!$L$2:$L$5000,0)),"")</f>
        <v>20</v>
      </c>
      <c r="G27" s="61" t="str">
        <f>IFERROR(INDEX(Barang_Masuk!$G$2:$G$5000,MATCH(ROWS($A$10:A27),Barang_Masuk!$L$2:$L$5000,0)),"")</f>
        <v>Bottle</v>
      </c>
      <c r="H27" s="71">
        <f>IFERROR(INDEX(Barang_Masuk!$H$2:$H$5000,MATCH(ROWS($A$10:A27),Barang_Masuk!$L$2:$L$5000,0)),"")</f>
        <v>39000</v>
      </c>
      <c r="I27" s="72">
        <f t="shared" si="0"/>
        <v>780000</v>
      </c>
    </row>
    <row r="28" spans="1:9" ht="29" x14ac:dyDescent="0.35">
      <c r="A28" s="61" t="str">
        <f>IFERROR(INDEX(Barang_Masuk!$A$2:$A$5000,MATCH(ROWS($A$10:A28),Barang_Masuk!$L$2:$L$5000,0)),"")</f>
        <v>GR202600090</v>
      </c>
      <c r="B28" s="62">
        <f>IFERROR(INDEX(Barang_Masuk!$B$2:$B$5000,MATCH(ROWS($A$10:A28),Barang_Masuk!$L$2:$L$5000,0)),"")</f>
        <v>46096</v>
      </c>
      <c r="C28" s="61" t="str">
        <f>IFERROR(INDEX(Barang_Masuk!$C$2:$C$5000,MATCH(ROWS($A$10:A28),Barang_Masuk!$L$2:$L$5000,0)),"")</f>
        <v>PT Supplier 10</v>
      </c>
      <c r="D28" s="61" t="str">
        <f>IFERROR(INDEX(Barang_Masuk!$D$2:$D$5000,MATCH(ROWS($A$10:A28),Barang_Masuk!$L$2:$L$5000,0)),"")</f>
        <v>BEV033</v>
      </c>
      <c r="E28" s="61" t="str">
        <f>IFERROR(INDEX(Barang_Masuk!$E$2:$E$5000,MATCH(ROWS($A$10:A28),Barang_Masuk!$L$2:$L$5000,0)),"")</f>
        <v>Aqua Beverage Variant 33</v>
      </c>
      <c r="F28" s="61">
        <f>IFERROR(INDEX(Barang_Masuk!$F$2:$F$5000,MATCH(ROWS($A$10:A28),Barang_Masuk!$L$2:$L$5000,0)),"")</f>
        <v>40</v>
      </c>
      <c r="G28" s="61" t="str">
        <f>IFERROR(INDEX(Barang_Masuk!$G$2:$G$5000,MATCH(ROWS($A$10:A28),Barang_Masuk!$L$2:$L$5000,0)),"")</f>
        <v>Bottle</v>
      </c>
      <c r="H28" s="71">
        <f>IFERROR(INDEX(Barang_Masuk!$H$2:$H$5000,MATCH(ROWS($A$10:A28),Barang_Masuk!$L$2:$L$5000,0)),"")</f>
        <v>7300</v>
      </c>
      <c r="I28" s="72">
        <f t="shared" si="0"/>
        <v>292000</v>
      </c>
    </row>
    <row r="29" spans="1:9" ht="29" x14ac:dyDescent="0.35">
      <c r="A29" s="61" t="str">
        <f>IFERROR(INDEX(Barang_Masuk!$A$2:$A$5000,MATCH(ROWS($A$10:A29),Barang_Masuk!$L$2:$L$5000,0)),"")</f>
        <v>GR202600093</v>
      </c>
      <c r="B29" s="62">
        <f>IFERROR(INDEX(Barang_Masuk!$B$2:$B$5000,MATCH(ROWS($A$10:A29),Barang_Masuk!$L$2:$L$5000,0)),"")</f>
        <v>46094</v>
      </c>
      <c r="C29" s="61" t="str">
        <f>IFERROR(INDEX(Barang_Masuk!$C$2:$C$5000,MATCH(ROWS($A$10:A29),Barang_Masuk!$L$2:$L$5000,0)),"")</f>
        <v>PT Supplier 26</v>
      </c>
      <c r="D29" s="61" t="str">
        <f>IFERROR(INDEX(Barang_Masuk!$D$2:$D$5000,MATCH(ROWS($A$10:A29),Barang_Masuk!$L$2:$L$5000,0)),"")</f>
        <v>PER019</v>
      </c>
      <c r="E29" s="61" t="str">
        <f>IFERROR(INDEX(Barang_Masuk!$E$2:$E$5000,MATCH(ROWS($A$10:A29),Barang_Masuk!$L$2:$L$5000,0)),"")</f>
        <v>Sunsilk Personal Care Variant 19</v>
      </c>
      <c r="F29" s="61">
        <f>IFERROR(INDEX(Barang_Masuk!$F$2:$F$5000,MATCH(ROWS($A$10:A29),Barang_Masuk!$L$2:$L$5000,0)),"")</f>
        <v>150</v>
      </c>
      <c r="G29" s="61" t="str">
        <f>IFERROR(INDEX(Barang_Masuk!$G$2:$G$5000,MATCH(ROWS($A$10:A29),Barang_Masuk!$L$2:$L$5000,0)),"")</f>
        <v>Bottle</v>
      </c>
      <c r="H29" s="71">
        <f>IFERROR(INDEX(Barang_Masuk!$H$2:$H$5000,MATCH(ROWS($A$10:A29),Barang_Masuk!$L$2:$L$5000,0)),"")</f>
        <v>28200</v>
      </c>
      <c r="I29" s="72">
        <f t="shared" si="0"/>
        <v>4230000</v>
      </c>
    </row>
    <row r="30" spans="1:9" ht="43.5" x14ac:dyDescent="0.35">
      <c r="A30" s="61" t="str">
        <f>IFERROR(INDEX(Barang_Masuk!$A$2:$A$5000,MATCH(ROWS($A$10:A30),Barang_Masuk!$L$2:$L$5000,0)),"")</f>
        <v>GR202600098</v>
      </c>
      <c r="B30" s="62">
        <f>IFERROR(INDEX(Barang_Masuk!$B$2:$B$5000,MATCH(ROWS($A$10:A30),Barang_Masuk!$L$2:$L$5000,0)),"")</f>
        <v>46107</v>
      </c>
      <c r="C30" s="61" t="str">
        <f>IFERROR(INDEX(Barang_Masuk!$C$2:$C$5000,MATCH(ROWS($A$10:A30),Barang_Masuk!$L$2:$L$5000,0)),"")</f>
        <v>PT Supplier 02</v>
      </c>
      <c r="D30" s="61" t="str">
        <f>IFERROR(INDEX(Barang_Masuk!$D$2:$D$5000,MATCH(ROWS($A$10:A30),Barang_Masuk!$L$2:$L$5000,0)),"")</f>
        <v>PER018</v>
      </c>
      <c r="E30" s="61" t="str">
        <f>IFERROR(INDEX(Barang_Masuk!$E$2:$E$5000,MATCH(ROWS($A$10:A30),Barang_Masuk!$L$2:$L$5000,0)),"")</f>
        <v>Lifebuoy Personal Care Variant 18</v>
      </c>
      <c r="F30" s="61">
        <f>IFERROR(INDEX(Barang_Masuk!$F$2:$F$5000,MATCH(ROWS($A$10:A30),Barang_Masuk!$L$2:$L$5000,0)),"")</f>
        <v>50</v>
      </c>
      <c r="G30" s="61" t="str">
        <f>IFERROR(INDEX(Barang_Masuk!$G$2:$G$5000,MATCH(ROWS($A$10:A30),Barang_Masuk!$L$2:$L$5000,0)),"")</f>
        <v>Bottle</v>
      </c>
      <c r="H30" s="71">
        <f>IFERROR(INDEX(Barang_Masuk!$H$2:$H$5000,MATCH(ROWS($A$10:A30),Barang_Masuk!$L$2:$L$5000,0)),"")</f>
        <v>27600</v>
      </c>
      <c r="I30" s="72">
        <f t="shared" si="0"/>
        <v>1380000</v>
      </c>
    </row>
    <row r="31" spans="1:9" ht="29" x14ac:dyDescent="0.35">
      <c r="A31" s="61" t="str">
        <f>IFERROR(INDEX(Barang_Masuk!$A$2:$A$5000,MATCH(ROWS($A$10:A31),Barang_Masuk!$L$2:$L$5000,0)),"")</f>
        <v>GR202600113</v>
      </c>
      <c r="B31" s="62">
        <f>IFERROR(INDEX(Barang_Masuk!$B$2:$B$5000,MATCH(ROWS($A$10:A31),Barang_Masuk!$L$2:$L$5000,0)),"")</f>
        <v>46091</v>
      </c>
      <c r="C31" s="61" t="str">
        <f>IFERROR(INDEX(Barang_Masuk!$C$2:$C$5000,MATCH(ROWS($A$10:A31),Barang_Masuk!$L$2:$L$5000,0)),"")</f>
        <v>PT Supplier 15</v>
      </c>
      <c r="D31" s="61" t="str">
        <f>IFERROR(INDEX(Barang_Masuk!$D$2:$D$5000,MATCH(ROWS($A$10:A31),Barang_Masuk!$L$2:$L$5000,0)),"")</f>
        <v>DAR013</v>
      </c>
      <c r="E31" s="61" t="str">
        <f>IFERROR(INDEX(Barang_Masuk!$E$2:$E$5000,MATCH(ROWS($A$10:A31),Barang_Masuk!$L$2:$L$5000,0)),"")</f>
        <v>Indomilk Dairy Variant 13</v>
      </c>
      <c r="F31" s="61">
        <f>IFERROR(INDEX(Barang_Masuk!$F$2:$F$5000,MATCH(ROWS($A$10:A31),Barang_Masuk!$L$2:$L$5000,0)),"")</f>
        <v>150</v>
      </c>
      <c r="G31" s="61" t="str">
        <f>IFERROR(INDEX(Barang_Masuk!$G$2:$G$5000,MATCH(ROWS($A$10:A31),Barang_Masuk!$L$2:$L$5000,0)),"")</f>
        <v>Box</v>
      </c>
      <c r="H31" s="71">
        <f>IFERROR(INDEX(Barang_Masuk!$H$2:$H$5000,MATCH(ROWS($A$10:A31),Barang_Masuk!$L$2:$L$5000,0)),"")</f>
        <v>67900</v>
      </c>
      <c r="I31" s="72">
        <f t="shared" si="0"/>
        <v>10185000</v>
      </c>
    </row>
    <row r="32" spans="1:9" ht="29" x14ac:dyDescent="0.35">
      <c r="A32" s="61" t="str">
        <f>IFERROR(INDEX(Barang_Masuk!$A$2:$A$5000,MATCH(ROWS($A$10:A32),Barang_Masuk!$L$2:$L$5000,0)),"")</f>
        <v>GR202600119</v>
      </c>
      <c r="B32" s="62">
        <f>IFERROR(INDEX(Barang_Masuk!$B$2:$B$5000,MATCH(ROWS($A$10:A32),Barang_Masuk!$L$2:$L$5000,0)),"")</f>
        <v>46087</v>
      </c>
      <c r="C32" s="61" t="str">
        <f>IFERROR(INDEX(Barang_Masuk!$C$2:$C$5000,MATCH(ROWS($A$10:A32),Barang_Masuk!$L$2:$L$5000,0)),"")</f>
        <v>PT Supplier 15</v>
      </c>
      <c r="D32" s="61" t="str">
        <f>IFERROR(INDEX(Barang_Masuk!$D$2:$D$5000,MATCH(ROWS($A$10:A32),Barang_Masuk!$L$2:$L$5000,0)),"")</f>
        <v>SNK027</v>
      </c>
      <c r="E32" s="61" t="str">
        <f>IFERROR(INDEX(Barang_Masuk!$E$2:$E$5000,MATCH(ROWS($A$10:A32),Barang_Masuk!$L$2:$L$5000,0)),"")</f>
        <v>Qtela Snack Variant 27</v>
      </c>
      <c r="F32" s="61">
        <f>IFERROR(INDEX(Barang_Masuk!$F$2:$F$5000,MATCH(ROWS($A$10:A32),Barang_Masuk!$L$2:$L$5000,0)),"")</f>
        <v>100</v>
      </c>
      <c r="G32" s="61" t="str">
        <f>IFERROR(INDEX(Barang_Masuk!$G$2:$G$5000,MATCH(ROWS($A$10:A32),Barang_Masuk!$L$2:$L$5000,0)),"")</f>
        <v>Pack</v>
      </c>
      <c r="H32" s="71">
        <f>IFERROR(INDEX(Barang_Masuk!$H$2:$H$5000,MATCH(ROWS($A$10:A32),Barang_Masuk!$L$2:$L$5000,0)),"")</f>
        <v>53700</v>
      </c>
      <c r="I32" s="72">
        <f t="shared" si="0"/>
        <v>5370000</v>
      </c>
    </row>
    <row r="33" spans="1:9" ht="29" x14ac:dyDescent="0.35">
      <c r="A33" s="61" t="str">
        <f>IFERROR(INDEX(Barang_Masuk!$A$2:$A$5000,MATCH(ROWS($A$10:A33),Barang_Masuk!$L$2:$L$5000,0)),"")</f>
        <v>GR202600129</v>
      </c>
      <c r="B33" s="62">
        <f>IFERROR(INDEX(Barang_Masuk!$B$2:$B$5000,MATCH(ROWS($A$10:A33),Barang_Masuk!$L$2:$L$5000,0)),"")</f>
        <v>46091</v>
      </c>
      <c r="C33" s="61" t="str">
        <f>IFERROR(INDEX(Barang_Masuk!$C$2:$C$5000,MATCH(ROWS($A$10:A33),Barang_Masuk!$L$2:$L$5000,0)),"")</f>
        <v>PT Supplier 24</v>
      </c>
      <c r="D33" s="61" t="str">
        <f>IFERROR(INDEX(Barang_Masuk!$D$2:$D$5000,MATCH(ROWS($A$10:A33),Barang_Masuk!$L$2:$L$5000,0)),"")</f>
        <v>SNK024</v>
      </c>
      <c r="E33" s="61" t="str">
        <f>IFERROR(INDEX(Barang_Masuk!$E$2:$E$5000,MATCH(ROWS($A$10:A33),Barang_Masuk!$L$2:$L$5000,0)),"")</f>
        <v>Chitato Snack Variant 24</v>
      </c>
      <c r="F33" s="61">
        <f>IFERROR(INDEX(Barang_Masuk!$F$2:$F$5000,MATCH(ROWS($A$10:A33),Barang_Masuk!$L$2:$L$5000,0)),"")</f>
        <v>150</v>
      </c>
      <c r="G33" s="61" t="str">
        <f>IFERROR(INDEX(Barang_Masuk!$G$2:$G$5000,MATCH(ROWS($A$10:A33),Barang_Masuk!$L$2:$L$5000,0)),"")</f>
        <v>Pack</v>
      </c>
      <c r="H33" s="71">
        <f>IFERROR(INDEX(Barang_Masuk!$H$2:$H$5000,MATCH(ROWS($A$10:A33),Barang_Masuk!$L$2:$L$5000,0)),"")</f>
        <v>59200</v>
      </c>
      <c r="I33" s="72">
        <f t="shared" si="0"/>
        <v>8880000</v>
      </c>
    </row>
    <row r="34" spans="1:9" ht="29" x14ac:dyDescent="0.35">
      <c r="A34" s="61" t="str">
        <f>IFERROR(INDEX(Barang_Masuk!$A$2:$A$5000,MATCH(ROWS($A$10:A34),Barang_Masuk!$L$2:$L$5000,0)),"")</f>
        <v>GR202600139</v>
      </c>
      <c r="B34" s="62">
        <f>IFERROR(INDEX(Barang_Masuk!$B$2:$B$5000,MATCH(ROWS($A$10:A34),Barang_Masuk!$L$2:$L$5000,0)),"")</f>
        <v>46108</v>
      </c>
      <c r="C34" s="61" t="str">
        <f>IFERROR(INDEX(Barang_Masuk!$C$2:$C$5000,MATCH(ROWS($A$10:A34),Barang_Masuk!$L$2:$L$5000,0)),"")</f>
        <v>PT Supplier 13</v>
      </c>
      <c r="D34" s="61" t="str">
        <f>IFERROR(INDEX(Barang_Masuk!$D$2:$D$5000,MATCH(ROWS($A$10:A34),Barang_Masuk!$L$2:$L$5000,0)),"")</f>
        <v>BAB002</v>
      </c>
      <c r="E34" s="61" t="str">
        <f>IFERROR(INDEX(Barang_Masuk!$E$2:$E$5000,MATCH(ROWS($A$10:A34),Barang_Masuk!$L$2:$L$5000,0)),"")</f>
        <v>Zwitsal Baby Care Variant 2</v>
      </c>
      <c r="F34" s="61">
        <f>IFERROR(INDEX(Barang_Masuk!$F$2:$F$5000,MATCH(ROWS($A$10:A34),Barang_Masuk!$L$2:$L$5000,0)),"")</f>
        <v>80</v>
      </c>
      <c r="G34" s="61" t="str">
        <f>IFERROR(INDEX(Barang_Masuk!$G$2:$G$5000,MATCH(ROWS($A$10:A34),Barang_Masuk!$L$2:$L$5000,0)),"")</f>
        <v>Pack</v>
      </c>
      <c r="H34" s="71">
        <f>IFERROR(INDEX(Barang_Masuk!$H$2:$H$5000,MATCH(ROWS($A$10:A34),Barang_Masuk!$L$2:$L$5000,0)),"")</f>
        <v>36900</v>
      </c>
      <c r="I34" s="72">
        <f t="shared" si="0"/>
        <v>2952000</v>
      </c>
    </row>
    <row r="35" spans="1:9" ht="29" x14ac:dyDescent="0.35">
      <c r="A35" s="61" t="str">
        <f>IFERROR(INDEX(Barang_Masuk!$A$2:$A$5000,MATCH(ROWS($A$10:A35),Barang_Masuk!$L$2:$L$5000,0)),"")</f>
        <v>GR202600140</v>
      </c>
      <c r="B35" s="62">
        <f>IFERROR(INDEX(Barang_Masuk!$B$2:$B$5000,MATCH(ROWS($A$10:A35),Barang_Masuk!$L$2:$L$5000,0)),"")</f>
        <v>46087</v>
      </c>
      <c r="C35" s="61" t="str">
        <f>IFERROR(INDEX(Barang_Masuk!$C$2:$C$5000,MATCH(ROWS($A$10:A35),Barang_Masuk!$L$2:$L$5000,0)),"")</f>
        <v>PT Supplier 07</v>
      </c>
      <c r="D35" s="61" t="str">
        <f>IFERROR(INDEX(Barang_Masuk!$D$2:$D$5000,MATCH(ROWS($A$10:A35),Barang_Masuk!$L$2:$L$5000,0)),"")</f>
        <v>SNK008</v>
      </c>
      <c r="E35" s="61" t="str">
        <f>IFERROR(INDEX(Barang_Masuk!$E$2:$E$5000,MATCH(ROWS($A$10:A35),Barang_Masuk!$L$2:$L$5000,0)),"")</f>
        <v>Chitato Snack Variant 8</v>
      </c>
      <c r="F35" s="61">
        <f>IFERROR(INDEX(Barang_Masuk!$F$2:$F$5000,MATCH(ROWS($A$10:A35),Barang_Masuk!$L$2:$L$5000,0)),"")</f>
        <v>100</v>
      </c>
      <c r="G35" s="61" t="str">
        <f>IFERROR(INDEX(Barang_Masuk!$G$2:$G$5000,MATCH(ROWS($A$10:A35),Barang_Masuk!$L$2:$L$5000,0)),"")</f>
        <v>Pack</v>
      </c>
      <c r="H35" s="71">
        <f>IFERROR(INDEX(Barang_Masuk!$H$2:$H$5000,MATCH(ROWS($A$10:A35),Barang_Masuk!$L$2:$L$5000,0)),"")</f>
        <v>84400</v>
      </c>
      <c r="I35" s="72">
        <f t="shared" si="0"/>
        <v>8440000</v>
      </c>
    </row>
    <row r="36" spans="1:9" ht="29" x14ac:dyDescent="0.35">
      <c r="A36" s="61" t="str">
        <f>IFERROR(INDEX(Barang_Masuk!$A$2:$A$5000,MATCH(ROWS($A$10:A36),Barang_Masuk!$L$2:$L$5000,0)),"")</f>
        <v>GR202600143</v>
      </c>
      <c r="B36" s="62">
        <f>IFERROR(INDEX(Barang_Masuk!$B$2:$B$5000,MATCH(ROWS($A$10:A36),Barang_Masuk!$L$2:$L$5000,0)),"")</f>
        <v>46085</v>
      </c>
      <c r="C36" s="61" t="str">
        <f>IFERROR(INDEX(Barang_Masuk!$C$2:$C$5000,MATCH(ROWS($A$10:A36),Barang_Masuk!$L$2:$L$5000,0)),"")</f>
        <v>PT Supplier 05</v>
      </c>
      <c r="D36" s="61" t="str">
        <f>IFERROR(INDEX(Barang_Masuk!$D$2:$D$5000,MATCH(ROWS($A$10:A36),Barang_Masuk!$L$2:$L$5000,0)),"")</f>
        <v>BEV026</v>
      </c>
      <c r="E36" s="61" t="str">
        <f>IFERROR(INDEX(Barang_Masuk!$E$2:$E$5000,MATCH(ROWS($A$10:A36),Barang_Masuk!$L$2:$L$5000,0)),"")</f>
        <v>Pocari Beverage Variant 26</v>
      </c>
      <c r="F36" s="61">
        <f>IFERROR(INDEX(Barang_Masuk!$F$2:$F$5000,MATCH(ROWS($A$10:A36),Barang_Masuk!$L$2:$L$5000,0)),"")</f>
        <v>150</v>
      </c>
      <c r="G36" s="61" t="str">
        <f>IFERROR(INDEX(Barang_Masuk!$G$2:$G$5000,MATCH(ROWS($A$10:A36),Barang_Masuk!$L$2:$L$5000,0)),"")</f>
        <v>Bottle</v>
      </c>
      <c r="H36" s="71">
        <f>IFERROR(INDEX(Barang_Masuk!$H$2:$H$5000,MATCH(ROWS($A$10:A36),Barang_Masuk!$L$2:$L$5000,0)),"")</f>
        <v>79700</v>
      </c>
      <c r="I36" s="72">
        <f t="shared" si="0"/>
        <v>11955000</v>
      </c>
    </row>
    <row r="37" spans="1:9" ht="29" x14ac:dyDescent="0.35">
      <c r="A37" s="61" t="str">
        <f>IFERROR(INDEX(Barang_Masuk!$A$2:$A$5000,MATCH(ROWS($A$10:A37),Barang_Masuk!$L$2:$L$5000,0)),"")</f>
        <v>GR202600151</v>
      </c>
      <c r="B37" s="62">
        <f>IFERROR(INDEX(Barang_Masuk!$B$2:$B$5000,MATCH(ROWS($A$10:A37),Barang_Masuk!$L$2:$L$5000,0)),"")</f>
        <v>46098</v>
      </c>
      <c r="C37" s="61" t="str">
        <f>IFERROR(INDEX(Barang_Masuk!$C$2:$C$5000,MATCH(ROWS($A$10:A37),Barang_Masuk!$L$2:$L$5000,0)),"")</f>
        <v>PT Supplier 02</v>
      </c>
      <c r="D37" s="61" t="str">
        <f>IFERROR(INDEX(Barang_Masuk!$D$2:$D$5000,MATCH(ROWS($A$10:A37),Barang_Masuk!$L$2:$L$5000,0)),"")</f>
        <v>BAB019</v>
      </c>
      <c r="E37" s="61" t="str">
        <f>IFERROR(INDEX(Barang_Masuk!$E$2:$E$5000,MATCH(ROWS($A$10:A37),Barang_Masuk!$L$2:$L$5000,0)),"")</f>
        <v>Zwitsal Baby Care Variant 19</v>
      </c>
      <c r="F37" s="61">
        <f>IFERROR(INDEX(Barang_Masuk!$F$2:$F$5000,MATCH(ROWS($A$10:A37),Barang_Masuk!$L$2:$L$5000,0)),"")</f>
        <v>150</v>
      </c>
      <c r="G37" s="61" t="str">
        <f>IFERROR(INDEX(Barang_Masuk!$G$2:$G$5000,MATCH(ROWS($A$10:A37),Barang_Masuk!$L$2:$L$5000,0)),"")</f>
        <v>Pack</v>
      </c>
      <c r="H37" s="71">
        <f>IFERROR(INDEX(Barang_Masuk!$H$2:$H$5000,MATCH(ROWS($A$10:A37),Barang_Masuk!$L$2:$L$5000,0)),"")</f>
        <v>75800</v>
      </c>
      <c r="I37" s="72">
        <f t="shared" si="0"/>
        <v>11370000</v>
      </c>
    </row>
    <row r="38" spans="1:9" ht="43.5" x14ac:dyDescent="0.35">
      <c r="A38" s="61" t="str">
        <f>IFERROR(INDEX(Barang_Masuk!$A$2:$A$5000,MATCH(ROWS($A$10:A38),Barang_Masuk!$L$2:$L$5000,0)),"")</f>
        <v>GR202600170</v>
      </c>
      <c r="B38" s="62">
        <f>IFERROR(INDEX(Barang_Masuk!$B$2:$B$5000,MATCH(ROWS($A$10:A38),Barang_Masuk!$L$2:$L$5000,0)),"")</f>
        <v>46091</v>
      </c>
      <c r="C38" s="61" t="str">
        <f>IFERROR(INDEX(Barang_Masuk!$C$2:$C$5000,MATCH(ROWS($A$10:A38),Barang_Masuk!$L$2:$L$5000,0)),"")</f>
        <v>PT Supplier 05</v>
      </c>
      <c r="D38" s="61" t="str">
        <f>IFERROR(INDEX(Barang_Masuk!$D$2:$D$5000,MATCH(ROWS($A$10:A38),Barang_Masuk!$L$2:$L$5000,0)),"")</f>
        <v>BEV014</v>
      </c>
      <c r="E38" s="61" t="str">
        <f>IFERROR(INDEX(Barang_Masuk!$E$2:$E$5000,MATCH(ROWS($A$10:A38),Barang_Masuk!$L$2:$L$5000,0)),"")</f>
        <v>Coca Cola Beverage Variant 14</v>
      </c>
      <c r="F38" s="61">
        <f>IFERROR(INDEX(Barang_Masuk!$F$2:$F$5000,MATCH(ROWS($A$10:A38),Barang_Masuk!$L$2:$L$5000,0)),"")</f>
        <v>100</v>
      </c>
      <c r="G38" s="61" t="str">
        <f>IFERROR(INDEX(Barang_Masuk!$G$2:$G$5000,MATCH(ROWS($A$10:A38),Barang_Masuk!$L$2:$L$5000,0)),"")</f>
        <v>Bottle</v>
      </c>
      <c r="H38" s="71">
        <f>IFERROR(INDEX(Barang_Masuk!$H$2:$H$5000,MATCH(ROWS($A$10:A38),Barang_Masuk!$L$2:$L$5000,0)),"")</f>
        <v>39600</v>
      </c>
      <c r="I38" s="72">
        <f t="shared" si="0"/>
        <v>3960000</v>
      </c>
    </row>
    <row r="39" spans="1:9" ht="29" x14ac:dyDescent="0.35">
      <c r="A39" s="61" t="str">
        <f>IFERROR(INDEX(Barang_Masuk!$A$2:$A$5000,MATCH(ROWS($A$10:A39),Barang_Masuk!$L$2:$L$5000,0)),"")</f>
        <v>GR202600185</v>
      </c>
      <c r="B39" s="62">
        <f>IFERROR(INDEX(Barang_Masuk!$B$2:$B$5000,MATCH(ROWS($A$10:A39),Barang_Masuk!$L$2:$L$5000,0)),"")</f>
        <v>46086</v>
      </c>
      <c r="C39" s="61" t="str">
        <f>IFERROR(INDEX(Barang_Masuk!$C$2:$C$5000,MATCH(ROWS($A$10:A39),Barang_Masuk!$L$2:$L$5000,0)),"")</f>
        <v>PT Supplier 03</v>
      </c>
      <c r="D39" s="61" t="str">
        <f>IFERROR(INDEX(Barang_Masuk!$D$2:$D$5000,MATCH(ROWS($A$10:A39),Barang_Masuk!$L$2:$L$5000,0)),"")</f>
        <v>HOM001</v>
      </c>
      <c r="E39" s="61" t="str">
        <f>IFERROR(INDEX(Barang_Masuk!$E$2:$E$5000,MATCH(ROWS($A$10:A39),Barang_Masuk!$L$2:$L$5000,0)),"")</f>
        <v>Sunlight Home Care Variant 1</v>
      </c>
      <c r="F39" s="61">
        <f>IFERROR(INDEX(Barang_Masuk!$F$2:$F$5000,MATCH(ROWS($A$10:A39),Barang_Masuk!$L$2:$L$5000,0)),"")</f>
        <v>120</v>
      </c>
      <c r="G39" s="61" t="str">
        <f>IFERROR(INDEX(Barang_Masuk!$G$2:$G$5000,MATCH(ROWS($A$10:A39),Barang_Masuk!$L$2:$L$5000,0)),"")</f>
        <v>Pack</v>
      </c>
      <c r="H39" s="71">
        <f>IFERROR(INDEX(Barang_Masuk!$H$2:$H$5000,MATCH(ROWS($A$10:A39),Barang_Masuk!$L$2:$L$5000,0)),"")</f>
        <v>65900</v>
      </c>
      <c r="I39" s="72">
        <f t="shared" si="0"/>
        <v>7908000</v>
      </c>
    </row>
    <row r="40" spans="1:9" ht="29" x14ac:dyDescent="0.35">
      <c r="A40" s="61" t="str">
        <f>IFERROR(INDEX(Barang_Masuk!$A$2:$A$5000,MATCH(ROWS($A$10:A40),Barang_Masuk!$L$2:$L$5000,0)),"")</f>
        <v>GR202600200</v>
      </c>
      <c r="B40" s="62">
        <f>IFERROR(INDEX(Barang_Masuk!$B$2:$B$5000,MATCH(ROWS($A$10:A40),Barang_Masuk!$L$2:$L$5000,0)),"")</f>
        <v>46110</v>
      </c>
      <c r="C40" s="61" t="str">
        <f>IFERROR(INDEX(Barang_Masuk!$C$2:$C$5000,MATCH(ROWS($A$10:A40),Barang_Masuk!$L$2:$L$5000,0)),"")</f>
        <v>PT Supplier 31</v>
      </c>
      <c r="D40" s="61" t="str">
        <f>IFERROR(INDEX(Barang_Masuk!$D$2:$D$5000,MATCH(ROWS($A$10:A40),Barang_Masuk!$L$2:$L$5000,0)),"")</f>
        <v>PER020</v>
      </c>
      <c r="E40" s="61" t="str">
        <f>IFERROR(INDEX(Barang_Masuk!$E$2:$E$5000,MATCH(ROWS($A$10:A40),Barang_Masuk!$L$2:$L$5000,0)),"")</f>
        <v>Sunsilk Personal Care Variant 20</v>
      </c>
      <c r="F40" s="61">
        <f>IFERROR(INDEX(Barang_Masuk!$F$2:$F$5000,MATCH(ROWS($A$10:A40),Barang_Masuk!$L$2:$L$5000,0)),"")</f>
        <v>200</v>
      </c>
      <c r="G40" s="61" t="str">
        <f>IFERROR(INDEX(Barang_Masuk!$G$2:$G$5000,MATCH(ROWS($A$10:A40),Barang_Masuk!$L$2:$L$5000,0)),"")</f>
        <v>Bottle</v>
      </c>
      <c r="H40" s="71">
        <f>IFERROR(INDEX(Barang_Masuk!$H$2:$H$5000,MATCH(ROWS($A$10:A40),Barang_Masuk!$L$2:$L$5000,0)),"")</f>
        <v>35600</v>
      </c>
      <c r="I40" s="72">
        <f t="shared" si="0"/>
        <v>7120000</v>
      </c>
    </row>
    <row r="41" spans="1:9" ht="29" x14ac:dyDescent="0.35">
      <c r="A41" s="61" t="str">
        <f>IFERROR(INDEX(Barang_Masuk!$A$2:$A$5000,MATCH(ROWS($A$10:A41),Barang_Masuk!$L$2:$L$5000,0)),"")</f>
        <v>GR202600209</v>
      </c>
      <c r="B41" s="62">
        <f>IFERROR(INDEX(Barang_Masuk!$B$2:$B$5000,MATCH(ROWS($A$10:A41),Barang_Masuk!$L$2:$L$5000,0)),"")</f>
        <v>46085</v>
      </c>
      <c r="C41" s="61" t="str">
        <f>IFERROR(INDEX(Barang_Masuk!$C$2:$C$5000,MATCH(ROWS($A$10:A41),Barang_Masuk!$L$2:$L$5000,0)),"")</f>
        <v>PT Supplier 06</v>
      </c>
      <c r="D41" s="61" t="str">
        <f>IFERROR(INDEX(Barang_Masuk!$D$2:$D$5000,MATCH(ROWS($A$10:A41),Barang_Masuk!$L$2:$L$5000,0)),"")</f>
        <v>HOM009</v>
      </c>
      <c r="E41" s="61" t="str">
        <f>IFERROR(INDEX(Barang_Masuk!$E$2:$E$5000,MATCH(ROWS($A$10:A41),Barang_Masuk!$L$2:$L$5000,0)),"")</f>
        <v>Molto Home Care Variant 9</v>
      </c>
      <c r="F41" s="61">
        <f>IFERROR(INDEX(Barang_Masuk!$F$2:$F$5000,MATCH(ROWS($A$10:A41),Barang_Masuk!$L$2:$L$5000,0)),"")</f>
        <v>80</v>
      </c>
      <c r="G41" s="61" t="str">
        <f>IFERROR(INDEX(Barang_Masuk!$G$2:$G$5000,MATCH(ROWS($A$10:A41),Barang_Masuk!$L$2:$L$5000,0)),"")</f>
        <v>Pack</v>
      </c>
      <c r="H41" s="71">
        <f>IFERROR(INDEX(Barang_Masuk!$H$2:$H$5000,MATCH(ROWS($A$10:A41),Barang_Masuk!$L$2:$L$5000,0)),"")</f>
        <v>34200</v>
      </c>
      <c r="I41" s="72">
        <f t="shared" si="0"/>
        <v>2736000</v>
      </c>
    </row>
    <row r="42" spans="1:9" ht="29" x14ac:dyDescent="0.35">
      <c r="A42" s="61" t="str">
        <f>IFERROR(INDEX(Barang_Masuk!$A$2:$A$5000,MATCH(ROWS($A$10:A42),Barang_Masuk!$L$2:$L$5000,0)),"")</f>
        <v>GR202600221</v>
      </c>
      <c r="B42" s="62">
        <f>IFERROR(INDEX(Barang_Masuk!$B$2:$B$5000,MATCH(ROWS($A$10:A42),Barang_Masuk!$L$2:$L$5000,0)),"")</f>
        <v>46100</v>
      </c>
      <c r="C42" s="61" t="str">
        <f>IFERROR(INDEX(Barang_Masuk!$C$2:$C$5000,MATCH(ROWS($A$10:A42),Barang_Masuk!$L$2:$L$5000,0)),"")</f>
        <v>PT Supplier 01</v>
      </c>
      <c r="D42" s="61" t="str">
        <f>IFERROR(INDEX(Barang_Masuk!$D$2:$D$5000,MATCH(ROWS($A$10:A42),Barang_Masuk!$L$2:$L$5000,0)),"")</f>
        <v>HOM019</v>
      </c>
      <c r="E42" s="61" t="str">
        <f>IFERROR(INDEX(Barang_Masuk!$E$2:$E$5000,MATCH(ROWS($A$10:A42),Barang_Masuk!$L$2:$L$5000,0)),"")</f>
        <v>Rinso Home Care Variant 19</v>
      </c>
      <c r="F42" s="61">
        <f>IFERROR(INDEX(Barang_Masuk!$F$2:$F$5000,MATCH(ROWS($A$10:A42),Barang_Masuk!$L$2:$L$5000,0)),"")</f>
        <v>30</v>
      </c>
      <c r="G42" s="61" t="str">
        <f>IFERROR(INDEX(Barang_Masuk!$G$2:$G$5000,MATCH(ROWS($A$10:A42),Barang_Masuk!$L$2:$L$5000,0)),"")</f>
        <v>Pack</v>
      </c>
      <c r="H42" s="71">
        <f>IFERROR(INDEX(Barang_Masuk!$H$2:$H$5000,MATCH(ROWS($A$10:A42),Barang_Masuk!$L$2:$L$5000,0)),"")</f>
        <v>71700</v>
      </c>
      <c r="I42" s="72">
        <f t="shared" si="0"/>
        <v>2151000</v>
      </c>
    </row>
    <row r="43" spans="1:9" ht="29" x14ac:dyDescent="0.35">
      <c r="A43" s="61" t="str">
        <f>IFERROR(INDEX(Barang_Masuk!$A$2:$A$5000,MATCH(ROWS($A$10:A43),Barang_Masuk!$L$2:$L$5000,0)),"")</f>
        <v>GR202600223</v>
      </c>
      <c r="B43" s="62">
        <f>IFERROR(INDEX(Barang_Masuk!$B$2:$B$5000,MATCH(ROWS($A$10:A43),Barang_Masuk!$L$2:$L$5000,0)),"")</f>
        <v>46093</v>
      </c>
      <c r="C43" s="61" t="str">
        <f>IFERROR(INDEX(Barang_Masuk!$C$2:$C$5000,MATCH(ROWS($A$10:A43),Barang_Masuk!$L$2:$L$5000,0)),"")</f>
        <v>PT Supplier 08</v>
      </c>
      <c r="D43" s="61" t="str">
        <f>IFERROR(INDEX(Barang_Masuk!$D$2:$D$5000,MATCH(ROWS($A$10:A43),Barang_Masuk!$L$2:$L$5000,0)),"")</f>
        <v>INS014</v>
      </c>
      <c r="E43" s="61" t="str">
        <f>IFERROR(INDEX(Barang_Masuk!$E$2:$E$5000,MATCH(ROWS($A$10:A43),Barang_Masuk!$L$2:$L$5000,0)),"")</f>
        <v>Indomie Instant Food Variant 14</v>
      </c>
      <c r="F43" s="61">
        <f>IFERROR(INDEX(Barang_Masuk!$F$2:$F$5000,MATCH(ROWS($A$10:A43),Barang_Masuk!$L$2:$L$5000,0)),"")</f>
        <v>200</v>
      </c>
      <c r="G43" s="61" t="str">
        <f>IFERROR(INDEX(Barang_Masuk!$G$2:$G$5000,MATCH(ROWS($A$10:A43),Barang_Masuk!$L$2:$L$5000,0)),"")</f>
        <v>Pack</v>
      </c>
      <c r="H43" s="71">
        <f>IFERROR(INDEX(Barang_Masuk!$H$2:$H$5000,MATCH(ROWS($A$10:A43),Barang_Masuk!$L$2:$L$5000,0)),"")</f>
        <v>29700</v>
      </c>
      <c r="I43" s="72">
        <f t="shared" si="0"/>
        <v>5940000</v>
      </c>
    </row>
    <row r="44" spans="1:9" ht="29" x14ac:dyDescent="0.35">
      <c r="A44" s="61" t="str">
        <f>IFERROR(INDEX(Barang_Masuk!$A$2:$A$5000,MATCH(ROWS($A$10:A44),Barang_Masuk!$L$2:$L$5000,0)),"")</f>
        <v>GR202600224</v>
      </c>
      <c r="B44" s="62">
        <f>IFERROR(INDEX(Barang_Masuk!$B$2:$B$5000,MATCH(ROWS($A$10:A44),Barang_Masuk!$L$2:$L$5000,0)),"")</f>
        <v>46108</v>
      </c>
      <c r="C44" s="61" t="str">
        <f>IFERROR(INDEX(Barang_Masuk!$C$2:$C$5000,MATCH(ROWS($A$10:A44),Barang_Masuk!$L$2:$L$5000,0)),"")</f>
        <v>PT Supplier 14</v>
      </c>
      <c r="D44" s="61" t="str">
        <f>IFERROR(INDEX(Barang_Masuk!$D$2:$D$5000,MATCH(ROWS($A$10:A44),Barang_Masuk!$L$2:$L$5000,0)),"")</f>
        <v>DAR020</v>
      </c>
      <c r="E44" s="61" t="str">
        <f>IFERROR(INDEX(Barang_Masuk!$E$2:$E$5000,MATCH(ROWS($A$10:A44),Barang_Masuk!$L$2:$L$5000,0)),"")</f>
        <v>Ultra Milk Dairy Variant 20</v>
      </c>
      <c r="F44" s="61">
        <f>IFERROR(INDEX(Barang_Masuk!$F$2:$F$5000,MATCH(ROWS($A$10:A44),Barang_Masuk!$L$2:$L$5000,0)),"")</f>
        <v>120</v>
      </c>
      <c r="G44" s="61" t="str">
        <f>IFERROR(INDEX(Barang_Masuk!$G$2:$G$5000,MATCH(ROWS($A$10:A44),Barang_Masuk!$L$2:$L$5000,0)),"")</f>
        <v>Box</v>
      </c>
      <c r="H44" s="71">
        <f>IFERROR(INDEX(Barang_Masuk!$H$2:$H$5000,MATCH(ROWS($A$10:A44),Barang_Masuk!$L$2:$L$5000,0)),"")</f>
        <v>41600</v>
      </c>
      <c r="I44" s="72">
        <f t="shared" si="0"/>
        <v>4992000</v>
      </c>
    </row>
    <row r="45" spans="1:9" ht="43.5" x14ac:dyDescent="0.35">
      <c r="A45" s="61" t="str">
        <f>IFERROR(INDEX(Barang_Masuk!$A$2:$A$5000,MATCH(ROWS($A$10:A45),Barang_Masuk!$L$2:$L$5000,0)),"")</f>
        <v>GR202600232</v>
      </c>
      <c r="B45" s="62">
        <f>IFERROR(INDEX(Barang_Masuk!$B$2:$B$5000,MATCH(ROWS($A$10:A45),Barang_Masuk!$L$2:$L$5000,0)),"")</f>
        <v>46112</v>
      </c>
      <c r="C45" s="61" t="str">
        <f>IFERROR(INDEX(Barang_Masuk!$C$2:$C$5000,MATCH(ROWS($A$10:A45),Barang_Masuk!$L$2:$L$5000,0)),"")</f>
        <v>PT Supplier 07</v>
      </c>
      <c r="D45" s="61" t="str">
        <f>IFERROR(INDEX(Barang_Masuk!$D$2:$D$5000,MATCH(ROWS($A$10:A45),Barang_Masuk!$L$2:$L$5000,0)),"")</f>
        <v>PER004</v>
      </c>
      <c r="E45" s="61" t="str">
        <f>IFERROR(INDEX(Barang_Masuk!$E$2:$E$5000,MATCH(ROWS($A$10:A45),Barang_Masuk!$L$2:$L$5000,0)),"")</f>
        <v>Lifebuoy Personal Care Variant 4</v>
      </c>
      <c r="F45" s="61">
        <f>IFERROR(INDEX(Barang_Masuk!$F$2:$F$5000,MATCH(ROWS($A$10:A45),Barang_Masuk!$L$2:$L$5000,0)),"")</f>
        <v>100</v>
      </c>
      <c r="G45" s="61" t="str">
        <f>IFERROR(INDEX(Barang_Masuk!$G$2:$G$5000,MATCH(ROWS($A$10:A45),Barang_Masuk!$L$2:$L$5000,0)),"")</f>
        <v>Bottle</v>
      </c>
      <c r="H45" s="71">
        <f>IFERROR(INDEX(Barang_Masuk!$H$2:$H$5000,MATCH(ROWS($A$10:A45),Barang_Masuk!$L$2:$L$5000,0)),"")</f>
        <v>23100</v>
      </c>
      <c r="I45" s="72">
        <f t="shared" si="0"/>
        <v>2310000</v>
      </c>
    </row>
    <row r="46" spans="1:9" ht="29" x14ac:dyDescent="0.35">
      <c r="A46" s="61" t="str">
        <f>IFERROR(INDEX(Barang_Masuk!$A$2:$A$5000,MATCH(ROWS($A$10:A46),Barang_Masuk!$L$2:$L$5000,0)),"")</f>
        <v>GR202600233</v>
      </c>
      <c r="B46" s="62">
        <f>IFERROR(INDEX(Barang_Masuk!$B$2:$B$5000,MATCH(ROWS($A$10:A46),Barang_Masuk!$L$2:$L$5000,0)),"")</f>
        <v>46101</v>
      </c>
      <c r="C46" s="61" t="str">
        <f>IFERROR(INDEX(Barang_Masuk!$C$2:$C$5000,MATCH(ROWS($A$10:A46),Barang_Masuk!$L$2:$L$5000,0)),"")</f>
        <v>PT Supplier 16</v>
      </c>
      <c r="D46" s="61" t="str">
        <f>IFERROR(INDEX(Barang_Masuk!$D$2:$D$5000,MATCH(ROWS($A$10:A46),Barang_Masuk!$L$2:$L$5000,0)),"")</f>
        <v>DAR014</v>
      </c>
      <c r="E46" s="61" t="str">
        <f>IFERROR(INDEX(Barang_Masuk!$E$2:$E$5000,MATCH(ROWS($A$10:A46),Barang_Masuk!$L$2:$L$5000,0)),"")</f>
        <v>Indomilk Dairy Variant 14</v>
      </c>
      <c r="F46" s="61">
        <f>IFERROR(INDEX(Barang_Masuk!$F$2:$F$5000,MATCH(ROWS($A$10:A46),Barang_Masuk!$L$2:$L$5000,0)),"")</f>
        <v>200</v>
      </c>
      <c r="G46" s="61" t="str">
        <f>IFERROR(INDEX(Barang_Masuk!$G$2:$G$5000,MATCH(ROWS($A$10:A46),Barang_Masuk!$L$2:$L$5000,0)),"")</f>
        <v>Box</v>
      </c>
      <c r="H46" s="71">
        <f>IFERROR(INDEX(Barang_Masuk!$H$2:$H$5000,MATCH(ROWS($A$10:A46),Barang_Masuk!$L$2:$L$5000,0)),"")</f>
        <v>4400</v>
      </c>
      <c r="I46" s="72">
        <f t="shared" si="0"/>
        <v>880000</v>
      </c>
    </row>
    <row r="47" spans="1:9" ht="29" x14ac:dyDescent="0.35">
      <c r="A47" s="61" t="str">
        <f>IFERROR(INDEX(Barang_Masuk!$A$2:$A$5000,MATCH(ROWS($A$10:A47),Barang_Masuk!$L$2:$L$5000,0)),"")</f>
        <v>GR202600235</v>
      </c>
      <c r="B47" s="62">
        <f>IFERROR(INDEX(Barang_Masuk!$B$2:$B$5000,MATCH(ROWS($A$10:A47),Barang_Masuk!$L$2:$L$5000,0)),"")</f>
        <v>46088</v>
      </c>
      <c r="C47" s="61" t="str">
        <f>IFERROR(INDEX(Barang_Masuk!$C$2:$C$5000,MATCH(ROWS($A$10:A47),Barang_Masuk!$L$2:$L$5000,0)),"")</f>
        <v>PT Supplier 21</v>
      </c>
      <c r="D47" s="61" t="str">
        <f>IFERROR(INDEX(Barang_Masuk!$D$2:$D$5000,MATCH(ROWS($A$10:A47),Barang_Masuk!$L$2:$L$5000,0)),"")</f>
        <v>BAB014</v>
      </c>
      <c r="E47" s="61" t="str">
        <f>IFERROR(INDEX(Barang_Masuk!$E$2:$E$5000,MATCH(ROWS($A$10:A47),Barang_Masuk!$L$2:$L$5000,0)),"")</f>
        <v>MamyPoko Baby Care Variant 14</v>
      </c>
      <c r="F47" s="61">
        <f>IFERROR(INDEX(Barang_Masuk!$F$2:$F$5000,MATCH(ROWS($A$10:A47),Barang_Masuk!$L$2:$L$5000,0)),"")</f>
        <v>30</v>
      </c>
      <c r="G47" s="61" t="str">
        <f>IFERROR(INDEX(Barang_Masuk!$G$2:$G$5000,MATCH(ROWS($A$10:A47),Barang_Masuk!$L$2:$L$5000,0)),"")</f>
        <v>Pack</v>
      </c>
      <c r="H47" s="71">
        <f>IFERROR(INDEX(Barang_Masuk!$H$2:$H$5000,MATCH(ROWS($A$10:A47),Barang_Masuk!$L$2:$L$5000,0)),"")</f>
        <v>43100</v>
      </c>
      <c r="I47" s="72">
        <f t="shared" si="0"/>
        <v>1293000</v>
      </c>
    </row>
    <row r="48" spans="1:9" ht="29" x14ac:dyDescent="0.35">
      <c r="A48" s="61" t="str">
        <f>IFERROR(INDEX(Barang_Masuk!$A$2:$A$5000,MATCH(ROWS($A$10:A48),Barang_Masuk!$L$2:$L$5000,0)),"")</f>
        <v>GR202600236</v>
      </c>
      <c r="B48" s="62">
        <f>IFERROR(INDEX(Barang_Masuk!$B$2:$B$5000,MATCH(ROWS($A$10:A48),Barang_Masuk!$L$2:$L$5000,0)),"")</f>
        <v>46098</v>
      </c>
      <c r="C48" s="61" t="str">
        <f>IFERROR(INDEX(Barang_Masuk!$C$2:$C$5000,MATCH(ROWS($A$10:A48),Barang_Masuk!$L$2:$L$5000,0)),"")</f>
        <v>PT Supplier 31</v>
      </c>
      <c r="D48" s="61" t="str">
        <f>IFERROR(INDEX(Barang_Masuk!$D$2:$D$5000,MATCH(ROWS($A$10:A48),Barang_Masuk!$L$2:$L$5000,0)),"")</f>
        <v>PER020</v>
      </c>
      <c r="E48" s="61" t="str">
        <f>IFERROR(INDEX(Barang_Masuk!$E$2:$E$5000,MATCH(ROWS($A$10:A48),Barang_Masuk!$L$2:$L$5000,0)),"")</f>
        <v>Sunsilk Personal Care Variant 20</v>
      </c>
      <c r="F48" s="61">
        <f>IFERROR(INDEX(Barang_Masuk!$F$2:$F$5000,MATCH(ROWS($A$10:A48),Barang_Masuk!$L$2:$L$5000,0)),"")</f>
        <v>100</v>
      </c>
      <c r="G48" s="61" t="str">
        <f>IFERROR(INDEX(Barang_Masuk!$G$2:$G$5000,MATCH(ROWS($A$10:A48),Barang_Masuk!$L$2:$L$5000,0)),"")</f>
        <v>Bottle</v>
      </c>
      <c r="H48" s="71">
        <f>IFERROR(INDEX(Barang_Masuk!$H$2:$H$5000,MATCH(ROWS($A$10:A48),Barang_Masuk!$L$2:$L$5000,0)),"")</f>
        <v>35600</v>
      </c>
      <c r="I48" s="72">
        <f t="shared" si="0"/>
        <v>3560000</v>
      </c>
    </row>
    <row r="49" spans="1:9" ht="29" x14ac:dyDescent="0.35">
      <c r="A49" s="61" t="str">
        <f>IFERROR(INDEX(Barang_Masuk!$A$2:$A$5000,MATCH(ROWS($A$10:A49),Barang_Masuk!$L$2:$L$5000,0)),"")</f>
        <v>GR202600251</v>
      </c>
      <c r="B49" s="62">
        <f>IFERROR(INDEX(Barang_Masuk!$B$2:$B$5000,MATCH(ROWS($A$10:A49),Barang_Masuk!$L$2:$L$5000,0)),"")</f>
        <v>46094</v>
      </c>
      <c r="C49" s="61" t="str">
        <f>IFERROR(INDEX(Barang_Masuk!$C$2:$C$5000,MATCH(ROWS($A$10:A49),Barang_Masuk!$L$2:$L$5000,0)),"")</f>
        <v>PT Supplier 04</v>
      </c>
      <c r="D49" s="61" t="str">
        <f>IFERROR(INDEX(Barang_Masuk!$D$2:$D$5000,MATCH(ROWS($A$10:A49),Barang_Masuk!$L$2:$L$5000,0)),"")</f>
        <v>HOM020</v>
      </c>
      <c r="E49" s="61" t="str">
        <f>IFERROR(INDEX(Barang_Masuk!$E$2:$E$5000,MATCH(ROWS($A$10:A49),Barang_Masuk!$L$2:$L$5000,0)),"")</f>
        <v>Sunlight Home Care Variant 20</v>
      </c>
      <c r="F49" s="61">
        <f>IFERROR(INDEX(Barang_Masuk!$F$2:$F$5000,MATCH(ROWS($A$10:A49),Barang_Masuk!$L$2:$L$5000,0)),"")</f>
        <v>50</v>
      </c>
      <c r="G49" s="61" t="str">
        <f>IFERROR(INDEX(Barang_Masuk!$G$2:$G$5000,MATCH(ROWS($A$10:A49),Barang_Masuk!$L$2:$L$5000,0)),"")</f>
        <v>Pack</v>
      </c>
      <c r="H49" s="71">
        <f>IFERROR(INDEX(Barang_Masuk!$H$2:$H$5000,MATCH(ROWS($A$10:A49),Barang_Masuk!$L$2:$L$5000,0)),"")</f>
        <v>79600</v>
      </c>
      <c r="I49" s="72">
        <f t="shared" si="0"/>
        <v>3980000</v>
      </c>
    </row>
    <row r="50" spans="1:9" ht="29" x14ac:dyDescent="0.35">
      <c r="A50" s="61" t="str">
        <f>IFERROR(INDEX(Barang_Masuk!$A$2:$A$5000,MATCH(ROWS($A$10:A50),Barang_Masuk!$L$2:$L$5000,0)),"")</f>
        <v>GR202600252</v>
      </c>
      <c r="B50" s="62">
        <f>IFERROR(INDEX(Barang_Masuk!$B$2:$B$5000,MATCH(ROWS($A$10:A50),Barang_Masuk!$L$2:$L$5000,0)),"")</f>
        <v>46099</v>
      </c>
      <c r="C50" s="61" t="str">
        <f>IFERROR(INDEX(Barang_Masuk!$C$2:$C$5000,MATCH(ROWS($A$10:A50),Barang_Masuk!$L$2:$L$5000,0)),"")</f>
        <v>PT Supplier 22</v>
      </c>
      <c r="D50" s="61" t="str">
        <f>IFERROR(INDEX(Barang_Masuk!$D$2:$D$5000,MATCH(ROWS($A$10:A50),Barang_Masuk!$L$2:$L$5000,0)),"")</f>
        <v>SNK007</v>
      </c>
      <c r="E50" s="61" t="str">
        <f>IFERROR(INDEX(Barang_Masuk!$E$2:$E$5000,MATCH(ROWS($A$10:A50),Barang_Masuk!$L$2:$L$5000,0)),"")</f>
        <v>Chitato Snack Variant 7</v>
      </c>
      <c r="F50" s="61">
        <f>IFERROR(INDEX(Barang_Masuk!$F$2:$F$5000,MATCH(ROWS($A$10:A50),Barang_Masuk!$L$2:$L$5000,0)),"")</f>
        <v>100</v>
      </c>
      <c r="G50" s="61" t="str">
        <f>IFERROR(INDEX(Barang_Masuk!$G$2:$G$5000,MATCH(ROWS($A$10:A50),Barang_Masuk!$L$2:$L$5000,0)),"")</f>
        <v>Pack</v>
      </c>
      <c r="H50" s="71">
        <f>IFERROR(INDEX(Barang_Masuk!$H$2:$H$5000,MATCH(ROWS($A$10:A50),Barang_Masuk!$L$2:$L$5000,0)),"")</f>
        <v>67800</v>
      </c>
      <c r="I50" s="72">
        <f t="shared" si="0"/>
        <v>6780000</v>
      </c>
    </row>
    <row r="51" spans="1:9" ht="29" x14ac:dyDescent="0.35">
      <c r="A51" s="61" t="str">
        <f>IFERROR(INDEX(Barang_Masuk!$A$2:$A$5000,MATCH(ROWS($A$10:A51),Barang_Masuk!$L$2:$L$5000,0)),"")</f>
        <v>GR202600258</v>
      </c>
      <c r="B51" s="62">
        <f>IFERROR(INDEX(Barang_Masuk!$B$2:$B$5000,MATCH(ROWS($A$10:A51),Barang_Masuk!$L$2:$L$5000,0)),"")</f>
        <v>46109</v>
      </c>
      <c r="C51" s="61" t="str">
        <f>IFERROR(INDEX(Barang_Masuk!$C$2:$C$5000,MATCH(ROWS($A$10:A51),Barang_Masuk!$L$2:$L$5000,0)),"")</f>
        <v>PT Supplier 19</v>
      </c>
      <c r="D51" s="61" t="str">
        <f>IFERROR(INDEX(Barang_Masuk!$D$2:$D$5000,MATCH(ROWS($A$10:A51),Barang_Masuk!$L$2:$L$5000,0)),"")</f>
        <v>DAR011</v>
      </c>
      <c r="E51" s="61" t="str">
        <f>IFERROR(INDEX(Barang_Masuk!$E$2:$E$5000,MATCH(ROWS($A$10:A51),Barang_Masuk!$L$2:$L$5000,0)),"")</f>
        <v>Indomilk Dairy Variant 11</v>
      </c>
      <c r="F51" s="61">
        <f>IFERROR(INDEX(Barang_Masuk!$F$2:$F$5000,MATCH(ROWS($A$10:A51),Barang_Masuk!$L$2:$L$5000,0)),"")</f>
        <v>100</v>
      </c>
      <c r="G51" s="61" t="str">
        <f>IFERROR(INDEX(Barang_Masuk!$G$2:$G$5000,MATCH(ROWS($A$10:A51),Barang_Masuk!$L$2:$L$5000,0)),"")</f>
        <v>Box</v>
      </c>
      <c r="H51" s="71">
        <f>IFERROR(INDEX(Barang_Masuk!$H$2:$H$5000,MATCH(ROWS($A$10:A51),Barang_Masuk!$L$2:$L$5000,0)),"")</f>
        <v>68000</v>
      </c>
      <c r="I51" s="72">
        <f t="shared" si="0"/>
        <v>6800000</v>
      </c>
    </row>
    <row r="52" spans="1:9" ht="29" x14ac:dyDescent="0.35">
      <c r="A52" s="61" t="str">
        <f>IFERROR(INDEX(Barang_Masuk!$A$2:$A$5000,MATCH(ROWS($A$10:A52),Barang_Masuk!$L$2:$L$5000,0)),"")</f>
        <v>GR202600260</v>
      </c>
      <c r="B52" s="62">
        <f>IFERROR(INDEX(Barang_Masuk!$B$2:$B$5000,MATCH(ROWS($A$10:A52),Barang_Masuk!$L$2:$L$5000,0)),"")</f>
        <v>46108</v>
      </c>
      <c r="C52" s="61" t="str">
        <f>IFERROR(INDEX(Barang_Masuk!$C$2:$C$5000,MATCH(ROWS($A$10:A52),Barang_Masuk!$L$2:$L$5000,0)),"")</f>
        <v>PT Supplier 27</v>
      </c>
      <c r="D52" s="61" t="str">
        <f>IFERROR(INDEX(Barang_Masuk!$D$2:$D$5000,MATCH(ROWS($A$10:A52),Barang_Masuk!$L$2:$L$5000,0)),"")</f>
        <v>INS004</v>
      </c>
      <c r="E52" s="61" t="str">
        <f>IFERROR(INDEX(Barang_Masuk!$E$2:$E$5000,MATCH(ROWS($A$10:A52),Barang_Masuk!$L$2:$L$5000,0)),"")</f>
        <v>Sarimi Instant Food Variant 4</v>
      </c>
      <c r="F52" s="61">
        <f>IFERROR(INDEX(Barang_Masuk!$F$2:$F$5000,MATCH(ROWS($A$10:A52),Barang_Masuk!$L$2:$L$5000,0)),"")</f>
        <v>60</v>
      </c>
      <c r="G52" s="61" t="str">
        <f>IFERROR(INDEX(Barang_Masuk!$G$2:$G$5000,MATCH(ROWS($A$10:A52),Barang_Masuk!$L$2:$L$5000,0)),"")</f>
        <v>Pack</v>
      </c>
      <c r="H52" s="71">
        <f>IFERROR(INDEX(Barang_Masuk!$H$2:$H$5000,MATCH(ROWS($A$10:A52),Barang_Masuk!$L$2:$L$5000,0)),"")</f>
        <v>47300</v>
      </c>
      <c r="I52" s="72">
        <f t="shared" si="0"/>
        <v>2838000</v>
      </c>
    </row>
    <row r="53" spans="1:9" ht="29" x14ac:dyDescent="0.35">
      <c r="A53" s="61" t="str">
        <f>IFERROR(INDEX(Barang_Masuk!$A$2:$A$5000,MATCH(ROWS($A$10:A53),Barang_Masuk!$L$2:$L$5000,0)),"")</f>
        <v>GR202600265</v>
      </c>
      <c r="B53" s="62">
        <f>IFERROR(INDEX(Barang_Masuk!$B$2:$B$5000,MATCH(ROWS($A$10:A53),Barang_Masuk!$L$2:$L$5000,0)),"")</f>
        <v>46093</v>
      </c>
      <c r="C53" s="61" t="str">
        <f>IFERROR(INDEX(Barang_Masuk!$C$2:$C$5000,MATCH(ROWS($A$10:A53),Barang_Masuk!$L$2:$L$5000,0)),"")</f>
        <v>PT Supplier 11</v>
      </c>
      <c r="D53" s="61" t="str">
        <f>IFERROR(INDEX(Barang_Masuk!$D$2:$D$5000,MATCH(ROWS($A$10:A53),Barang_Masuk!$L$2:$L$5000,0)),"")</f>
        <v>HOM025</v>
      </c>
      <c r="E53" s="61" t="str">
        <f>IFERROR(INDEX(Barang_Masuk!$E$2:$E$5000,MATCH(ROWS($A$10:A53),Barang_Masuk!$L$2:$L$5000,0)),"")</f>
        <v>Rinso Home Care Variant 25</v>
      </c>
      <c r="F53" s="61">
        <f>IFERROR(INDEX(Barang_Masuk!$F$2:$F$5000,MATCH(ROWS($A$10:A53),Barang_Masuk!$L$2:$L$5000,0)),"")</f>
        <v>100</v>
      </c>
      <c r="G53" s="61" t="str">
        <f>IFERROR(INDEX(Barang_Masuk!$G$2:$G$5000,MATCH(ROWS($A$10:A53),Barang_Masuk!$L$2:$L$5000,0)),"")</f>
        <v>Pack</v>
      </c>
      <c r="H53" s="71">
        <f>IFERROR(INDEX(Barang_Masuk!$H$2:$H$5000,MATCH(ROWS($A$10:A53),Barang_Masuk!$L$2:$L$5000,0)),"")</f>
        <v>56200</v>
      </c>
      <c r="I53" s="72">
        <f t="shared" si="0"/>
        <v>5620000</v>
      </c>
    </row>
    <row r="54" spans="1:9" ht="29" x14ac:dyDescent="0.35">
      <c r="A54" s="61" t="str">
        <f>IFERROR(INDEX(Barang_Masuk!$A$2:$A$5000,MATCH(ROWS($A$10:A54),Barang_Masuk!$L$2:$L$5000,0)),"")</f>
        <v>GR202600277</v>
      </c>
      <c r="B54" s="62">
        <f>IFERROR(INDEX(Barang_Masuk!$B$2:$B$5000,MATCH(ROWS($A$10:A54),Barang_Masuk!$L$2:$L$5000,0)),"")</f>
        <v>46089</v>
      </c>
      <c r="C54" s="61" t="str">
        <f>IFERROR(INDEX(Barang_Masuk!$C$2:$C$5000,MATCH(ROWS($A$10:A54),Barang_Masuk!$L$2:$L$5000,0)),"")</f>
        <v>PT Supplier 31</v>
      </c>
      <c r="D54" s="61" t="str">
        <f>IFERROR(INDEX(Barang_Masuk!$D$2:$D$5000,MATCH(ROWS($A$10:A54),Barang_Masuk!$L$2:$L$5000,0)),"")</f>
        <v>SNK012</v>
      </c>
      <c r="E54" s="61" t="str">
        <f>IFERROR(INDEX(Barang_Masuk!$E$2:$E$5000,MATCH(ROWS($A$10:A54),Barang_Masuk!$L$2:$L$5000,0)),"")</f>
        <v>Taro Snack Variant 12</v>
      </c>
      <c r="F54" s="61">
        <f>IFERROR(INDEX(Barang_Masuk!$F$2:$F$5000,MATCH(ROWS($A$10:A54),Barang_Masuk!$L$2:$L$5000,0)),"")</f>
        <v>120</v>
      </c>
      <c r="G54" s="61" t="str">
        <f>IFERROR(INDEX(Barang_Masuk!$G$2:$G$5000,MATCH(ROWS($A$10:A54),Barang_Masuk!$L$2:$L$5000,0)),"")</f>
        <v>Pack</v>
      </c>
      <c r="H54" s="71">
        <f>IFERROR(INDEX(Barang_Masuk!$H$2:$H$5000,MATCH(ROWS($A$10:A54),Barang_Masuk!$L$2:$L$5000,0)),"")</f>
        <v>54200</v>
      </c>
      <c r="I54" s="72">
        <f t="shared" si="0"/>
        <v>6504000</v>
      </c>
    </row>
    <row r="55" spans="1:9" ht="29" x14ac:dyDescent="0.35">
      <c r="A55" s="61" t="str">
        <f>IFERROR(INDEX(Barang_Masuk!$A$2:$A$5000,MATCH(ROWS($A$10:A55),Barang_Masuk!$L$2:$L$5000,0)),"")</f>
        <v>GR202600280</v>
      </c>
      <c r="B55" s="62">
        <f>IFERROR(INDEX(Barang_Masuk!$B$2:$B$5000,MATCH(ROWS($A$10:A55),Barang_Masuk!$L$2:$L$5000,0)),"")</f>
        <v>46099</v>
      </c>
      <c r="C55" s="61" t="str">
        <f>IFERROR(INDEX(Barang_Masuk!$C$2:$C$5000,MATCH(ROWS($A$10:A55),Barang_Masuk!$L$2:$L$5000,0)),"")</f>
        <v>PT Supplier 02</v>
      </c>
      <c r="D55" s="61" t="str">
        <f>IFERROR(INDEX(Barang_Masuk!$D$2:$D$5000,MATCH(ROWS($A$10:A55),Barang_Masuk!$L$2:$L$5000,0)),"")</f>
        <v>HOM027</v>
      </c>
      <c r="E55" s="61" t="str">
        <f>IFERROR(INDEX(Barang_Masuk!$E$2:$E$5000,MATCH(ROWS($A$10:A55),Barang_Masuk!$L$2:$L$5000,0)),"")</f>
        <v>Molto Home Care Variant 27</v>
      </c>
      <c r="F55" s="61">
        <f>IFERROR(INDEX(Barang_Masuk!$F$2:$F$5000,MATCH(ROWS($A$10:A55),Barang_Masuk!$L$2:$L$5000,0)),"")</f>
        <v>150</v>
      </c>
      <c r="G55" s="61" t="str">
        <f>IFERROR(INDEX(Barang_Masuk!$G$2:$G$5000,MATCH(ROWS($A$10:A55),Barang_Masuk!$L$2:$L$5000,0)),"")</f>
        <v>Pack</v>
      </c>
      <c r="H55" s="71">
        <f>IFERROR(INDEX(Barang_Masuk!$H$2:$H$5000,MATCH(ROWS($A$10:A55),Barang_Masuk!$L$2:$L$5000,0)),"")</f>
        <v>80300</v>
      </c>
      <c r="I55" s="72">
        <f t="shared" si="0"/>
        <v>12045000</v>
      </c>
    </row>
    <row r="56" spans="1:9" ht="29" x14ac:dyDescent="0.35">
      <c r="A56" s="61" t="str">
        <f>IFERROR(INDEX(Barang_Masuk!$A$2:$A$5000,MATCH(ROWS($A$10:A56),Barang_Masuk!$L$2:$L$5000,0)),"")</f>
        <v>GR202600283</v>
      </c>
      <c r="B56" s="62">
        <f>IFERROR(INDEX(Barang_Masuk!$B$2:$B$5000,MATCH(ROWS($A$10:A56),Barang_Masuk!$L$2:$L$5000,0)),"")</f>
        <v>46108</v>
      </c>
      <c r="C56" s="61" t="str">
        <f>IFERROR(INDEX(Barang_Masuk!$C$2:$C$5000,MATCH(ROWS($A$10:A56),Barang_Masuk!$L$2:$L$5000,0)),"")</f>
        <v>PT Supplier 11</v>
      </c>
      <c r="D56" s="61" t="str">
        <f>IFERROR(INDEX(Barang_Masuk!$D$2:$D$5000,MATCH(ROWS($A$10:A56),Barang_Masuk!$L$2:$L$5000,0)),"")</f>
        <v>BAB020</v>
      </c>
      <c r="E56" s="61" t="str">
        <f>IFERROR(INDEX(Barang_Masuk!$E$2:$E$5000,MATCH(ROWS($A$10:A56),Barang_Masuk!$L$2:$L$5000,0)),"")</f>
        <v>Zwitsal Baby Care Variant 20</v>
      </c>
      <c r="F56" s="61">
        <f>IFERROR(INDEX(Barang_Masuk!$F$2:$F$5000,MATCH(ROWS($A$10:A56),Barang_Masuk!$L$2:$L$5000,0)),"")</f>
        <v>80</v>
      </c>
      <c r="G56" s="61" t="str">
        <f>IFERROR(INDEX(Barang_Masuk!$G$2:$G$5000,MATCH(ROWS($A$10:A56),Barang_Masuk!$L$2:$L$5000,0)),"")</f>
        <v>Pack</v>
      </c>
      <c r="H56" s="71">
        <f>IFERROR(INDEX(Barang_Masuk!$H$2:$H$5000,MATCH(ROWS($A$10:A56),Barang_Masuk!$L$2:$L$5000,0)),"")</f>
        <v>57600</v>
      </c>
      <c r="I56" s="72">
        <f t="shared" si="0"/>
        <v>4608000</v>
      </c>
    </row>
    <row r="57" spans="1:9" ht="29" x14ac:dyDescent="0.35">
      <c r="A57" s="61" t="str">
        <f>IFERROR(INDEX(Barang_Masuk!$A$2:$A$5000,MATCH(ROWS($A$10:A57),Barang_Masuk!$L$2:$L$5000,0)),"")</f>
        <v>GR202600286</v>
      </c>
      <c r="B57" s="62">
        <f>IFERROR(INDEX(Barang_Masuk!$B$2:$B$5000,MATCH(ROWS($A$10:A57),Barang_Masuk!$L$2:$L$5000,0)),"")</f>
        <v>46089</v>
      </c>
      <c r="C57" s="61" t="str">
        <f>IFERROR(INDEX(Barang_Masuk!$C$2:$C$5000,MATCH(ROWS($A$10:A57),Barang_Masuk!$L$2:$L$5000,0)),"")</f>
        <v>PT Supplier 13</v>
      </c>
      <c r="D57" s="61" t="str">
        <f>IFERROR(INDEX(Barang_Masuk!$D$2:$D$5000,MATCH(ROWS($A$10:A57),Barang_Masuk!$L$2:$L$5000,0)),"")</f>
        <v>BAB002</v>
      </c>
      <c r="E57" s="61" t="str">
        <f>IFERROR(INDEX(Barang_Masuk!$E$2:$E$5000,MATCH(ROWS($A$10:A57),Barang_Masuk!$L$2:$L$5000,0)),"")</f>
        <v>Zwitsal Baby Care Variant 2</v>
      </c>
      <c r="F57" s="61">
        <f>IFERROR(INDEX(Barang_Masuk!$F$2:$F$5000,MATCH(ROWS($A$10:A57),Barang_Masuk!$L$2:$L$5000,0)),"")</f>
        <v>80</v>
      </c>
      <c r="G57" s="61" t="str">
        <f>IFERROR(INDEX(Barang_Masuk!$G$2:$G$5000,MATCH(ROWS($A$10:A57),Barang_Masuk!$L$2:$L$5000,0)),"")</f>
        <v>Pack</v>
      </c>
      <c r="H57" s="71">
        <f>IFERROR(INDEX(Barang_Masuk!$H$2:$H$5000,MATCH(ROWS($A$10:A57),Barang_Masuk!$L$2:$L$5000,0)),"")</f>
        <v>36900</v>
      </c>
      <c r="I57" s="72">
        <f t="shared" si="0"/>
        <v>2952000</v>
      </c>
    </row>
    <row r="58" spans="1:9" ht="43.5" x14ac:dyDescent="0.35">
      <c r="A58" s="61" t="str">
        <f>IFERROR(INDEX(Barang_Masuk!$A$2:$A$5000,MATCH(ROWS($A$10:A58),Barang_Masuk!$L$2:$L$5000,0)),"")</f>
        <v>GR202600287</v>
      </c>
      <c r="B58" s="62">
        <f>IFERROR(INDEX(Barang_Masuk!$B$2:$B$5000,MATCH(ROWS($A$10:A58),Barang_Masuk!$L$2:$L$5000,0)),"")</f>
        <v>46085</v>
      </c>
      <c r="C58" s="61" t="str">
        <f>IFERROR(INDEX(Barang_Masuk!$C$2:$C$5000,MATCH(ROWS($A$10:A58),Barang_Masuk!$L$2:$L$5000,0)),"")</f>
        <v>PT Supplier 10</v>
      </c>
      <c r="D58" s="61" t="str">
        <f>IFERROR(INDEX(Barang_Masuk!$D$2:$D$5000,MATCH(ROWS($A$10:A58),Barang_Masuk!$L$2:$L$5000,0)),"")</f>
        <v>BEV010</v>
      </c>
      <c r="E58" s="61" t="str">
        <f>IFERROR(INDEX(Barang_Masuk!$E$2:$E$5000,MATCH(ROWS($A$10:A58),Barang_Masuk!$L$2:$L$5000,0)),"")</f>
        <v>Coca Cola Beverage Variant 10</v>
      </c>
      <c r="F58" s="61">
        <f>IFERROR(INDEX(Barang_Masuk!$F$2:$F$5000,MATCH(ROWS($A$10:A58),Barang_Masuk!$L$2:$L$5000,0)),"")</f>
        <v>80</v>
      </c>
      <c r="G58" s="61" t="str">
        <f>IFERROR(INDEX(Barang_Masuk!$G$2:$G$5000,MATCH(ROWS($A$10:A58),Barang_Masuk!$L$2:$L$5000,0)),"")</f>
        <v>Bottle</v>
      </c>
      <c r="H58" s="71">
        <f>IFERROR(INDEX(Barang_Masuk!$H$2:$H$5000,MATCH(ROWS($A$10:A58),Barang_Masuk!$L$2:$L$5000,0)),"")</f>
        <v>16400</v>
      </c>
      <c r="I58" s="72">
        <f t="shared" si="0"/>
        <v>1312000</v>
      </c>
    </row>
    <row r="59" spans="1:9" ht="29" x14ac:dyDescent="0.35">
      <c r="A59" s="61" t="str">
        <f>IFERROR(INDEX(Barang_Masuk!$A$2:$A$5000,MATCH(ROWS($A$10:A59),Barang_Masuk!$L$2:$L$5000,0)),"")</f>
        <v>GR202600291</v>
      </c>
      <c r="B59" s="62">
        <f>IFERROR(INDEX(Barang_Masuk!$B$2:$B$5000,MATCH(ROWS($A$10:A59),Barang_Masuk!$L$2:$L$5000,0)),"")</f>
        <v>46110</v>
      </c>
      <c r="C59" s="61" t="str">
        <f>IFERROR(INDEX(Barang_Masuk!$C$2:$C$5000,MATCH(ROWS($A$10:A59),Barang_Masuk!$L$2:$L$5000,0)),"")</f>
        <v>PT Supplier 27</v>
      </c>
      <c r="D59" s="61" t="str">
        <f>IFERROR(INDEX(Barang_Masuk!$D$2:$D$5000,MATCH(ROWS($A$10:A59),Barang_Masuk!$L$2:$L$5000,0)),"")</f>
        <v>HOM015</v>
      </c>
      <c r="E59" s="61" t="str">
        <f>IFERROR(INDEX(Barang_Masuk!$E$2:$E$5000,MATCH(ROWS($A$10:A59),Barang_Masuk!$L$2:$L$5000,0)),"")</f>
        <v>Sunlight Home Care Variant 15</v>
      </c>
      <c r="F59" s="61">
        <f>IFERROR(INDEX(Barang_Masuk!$F$2:$F$5000,MATCH(ROWS($A$10:A59),Barang_Masuk!$L$2:$L$5000,0)),"")</f>
        <v>120</v>
      </c>
      <c r="G59" s="61" t="str">
        <f>IFERROR(INDEX(Barang_Masuk!$G$2:$G$5000,MATCH(ROWS($A$10:A59),Barang_Masuk!$L$2:$L$5000,0)),"")</f>
        <v>Pack</v>
      </c>
      <c r="H59" s="71">
        <f>IFERROR(INDEX(Barang_Masuk!$H$2:$H$5000,MATCH(ROWS($A$10:A59),Barang_Masuk!$L$2:$L$5000,0)),"")</f>
        <v>11300</v>
      </c>
      <c r="I59" s="72">
        <f t="shared" si="0"/>
        <v>1356000</v>
      </c>
    </row>
    <row r="60" spans="1:9" ht="29" x14ac:dyDescent="0.35">
      <c r="A60" s="61" t="str">
        <f>IFERROR(INDEX(Barang_Masuk!$A$2:$A$5000,MATCH(ROWS($A$10:A60),Barang_Masuk!$L$2:$L$5000,0)),"")</f>
        <v>GR202600299</v>
      </c>
      <c r="B60" s="62">
        <f>IFERROR(INDEX(Barang_Masuk!$B$2:$B$5000,MATCH(ROWS($A$10:A60),Barang_Masuk!$L$2:$L$5000,0)),"")</f>
        <v>46109</v>
      </c>
      <c r="C60" s="61" t="str">
        <f>IFERROR(INDEX(Barang_Masuk!$C$2:$C$5000,MATCH(ROWS($A$10:A60),Barang_Masuk!$L$2:$L$5000,0)),"")</f>
        <v>PT Supplier 15</v>
      </c>
      <c r="D60" s="61" t="str">
        <f>IFERROR(INDEX(Barang_Masuk!$D$2:$D$5000,MATCH(ROWS($A$10:A60),Barang_Masuk!$L$2:$L$5000,0)),"")</f>
        <v>DAR013</v>
      </c>
      <c r="E60" s="61" t="str">
        <f>IFERROR(INDEX(Barang_Masuk!$E$2:$E$5000,MATCH(ROWS($A$10:A60),Barang_Masuk!$L$2:$L$5000,0)),"")</f>
        <v>Indomilk Dairy Variant 13</v>
      </c>
      <c r="F60" s="61">
        <f>IFERROR(INDEX(Barang_Masuk!$F$2:$F$5000,MATCH(ROWS($A$10:A60),Barang_Masuk!$L$2:$L$5000,0)),"")</f>
        <v>150</v>
      </c>
      <c r="G60" s="61" t="str">
        <f>IFERROR(INDEX(Barang_Masuk!$G$2:$G$5000,MATCH(ROWS($A$10:A60),Barang_Masuk!$L$2:$L$5000,0)),"")</f>
        <v>Box</v>
      </c>
      <c r="H60" s="71">
        <f>IFERROR(INDEX(Barang_Masuk!$H$2:$H$5000,MATCH(ROWS($A$10:A60),Barang_Masuk!$L$2:$L$5000,0)),"")</f>
        <v>67900</v>
      </c>
      <c r="I60" s="72">
        <f t="shared" si="0"/>
        <v>10185000</v>
      </c>
    </row>
    <row r="61" spans="1:9" ht="29" x14ac:dyDescent="0.35">
      <c r="A61" s="61" t="str">
        <f>IFERROR(INDEX(Barang_Masuk!$A$2:$A$5000,MATCH(ROWS($A$10:A61),Barang_Masuk!$L$2:$L$5000,0)),"")</f>
        <v>GR202600302</v>
      </c>
      <c r="B61" s="62">
        <f>IFERROR(INDEX(Barang_Masuk!$B$2:$B$5000,MATCH(ROWS($A$10:A61),Barang_Masuk!$L$2:$L$5000,0)),"")</f>
        <v>46091</v>
      </c>
      <c r="C61" s="61" t="str">
        <f>IFERROR(INDEX(Barang_Masuk!$C$2:$C$5000,MATCH(ROWS($A$10:A61),Barang_Masuk!$L$2:$L$5000,0)),"")</f>
        <v>PT Supplier 22</v>
      </c>
      <c r="D61" s="61" t="str">
        <f>IFERROR(INDEX(Barang_Masuk!$D$2:$D$5000,MATCH(ROWS($A$10:A61),Barang_Masuk!$L$2:$L$5000,0)),"")</f>
        <v>BEV013</v>
      </c>
      <c r="E61" s="61" t="str">
        <f>IFERROR(INDEX(Barang_Masuk!$E$2:$E$5000,MATCH(ROWS($A$10:A61),Barang_Masuk!$L$2:$L$5000,0)),"")</f>
        <v>Sosro Beverage Variant 13</v>
      </c>
      <c r="F61" s="61">
        <f>IFERROR(INDEX(Barang_Masuk!$F$2:$F$5000,MATCH(ROWS($A$10:A61),Barang_Masuk!$L$2:$L$5000,0)),"")</f>
        <v>40</v>
      </c>
      <c r="G61" s="61" t="str">
        <f>IFERROR(INDEX(Barang_Masuk!$G$2:$G$5000,MATCH(ROWS($A$10:A61),Barang_Masuk!$L$2:$L$5000,0)),"")</f>
        <v>Bottle</v>
      </c>
      <c r="H61" s="71">
        <f>IFERROR(INDEX(Barang_Masuk!$H$2:$H$5000,MATCH(ROWS($A$10:A61),Barang_Masuk!$L$2:$L$5000,0)),"")</f>
        <v>67200</v>
      </c>
      <c r="I61" s="72">
        <f t="shared" si="0"/>
        <v>2688000</v>
      </c>
    </row>
    <row r="62" spans="1:9" ht="29" x14ac:dyDescent="0.35">
      <c r="A62" s="61" t="str">
        <f>IFERROR(INDEX(Barang_Masuk!$A$2:$A$5000,MATCH(ROWS($A$10:A62),Barang_Masuk!$L$2:$L$5000,0)),"")</f>
        <v>GR202600303</v>
      </c>
      <c r="B62" s="62">
        <f>IFERROR(INDEX(Barang_Masuk!$B$2:$B$5000,MATCH(ROWS($A$10:A62),Barang_Masuk!$L$2:$L$5000,0)),"")</f>
        <v>46089</v>
      </c>
      <c r="C62" s="61" t="str">
        <f>IFERROR(INDEX(Barang_Masuk!$C$2:$C$5000,MATCH(ROWS($A$10:A62),Barang_Masuk!$L$2:$L$5000,0)),"")</f>
        <v>PT Supplier 13</v>
      </c>
      <c r="D62" s="61" t="str">
        <f>IFERROR(INDEX(Barang_Masuk!$D$2:$D$5000,MATCH(ROWS($A$10:A62),Barang_Masuk!$L$2:$L$5000,0)),"")</f>
        <v>BEV024</v>
      </c>
      <c r="E62" s="61" t="str">
        <f>IFERROR(INDEX(Barang_Masuk!$E$2:$E$5000,MATCH(ROWS($A$10:A62),Barang_Masuk!$L$2:$L$5000,0)),"")</f>
        <v>Aqua Beverage Variant 24</v>
      </c>
      <c r="F62" s="61">
        <f>IFERROR(INDEX(Barang_Masuk!$F$2:$F$5000,MATCH(ROWS($A$10:A62),Barang_Masuk!$L$2:$L$5000,0)),"")</f>
        <v>120</v>
      </c>
      <c r="G62" s="61" t="str">
        <f>IFERROR(INDEX(Barang_Masuk!$G$2:$G$5000,MATCH(ROWS($A$10:A62),Barang_Masuk!$L$2:$L$5000,0)),"")</f>
        <v>Bottle</v>
      </c>
      <c r="H62" s="71">
        <f>IFERROR(INDEX(Barang_Masuk!$H$2:$H$5000,MATCH(ROWS($A$10:A62),Barang_Masuk!$L$2:$L$5000,0)),"")</f>
        <v>7100</v>
      </c>
      <c r="I62" s="72">
        <f t="shared" si="0"/>
        <v>852000</v>
      </c>
    </row>
    <row r="63" spans="1:9" ht="43.5" x14ac:dyDescent="0.35">
      <c r="A63" s="61" t="str">
        <f>IFERROR(INDEX(Barang_Masuk!$A$2:$A$5000,MATCH(ROWS($A$10:A63),Barang_Masuk!$L$2:$L$5000,0)),"")</f>
        <v>GR202600304</v>
      </c>
      <c r="B63" s="62">
        <f>IFERROR(INDEX(Barang_Masuk!$B$2:$B$5000,MATCH(ROWS($A$10:A63),Barang_Masuk!$L$2:$L$5000,0)),"")</f>
        <v>46094</v>
      </c>
      <c r="C63" s="61" t="str">
        <f>IFERROR(INDEX(Barang_Masuk!$C$2:$C$5000,MATCH(ROWS($A$10:A63),Barang_Masuk!$L$2:$L$5000,0)),"")</f>
        <v>PT Supplier 20</v>
      </c>
      <c r="D63" s="61" t="str">
        <f>IFERROR(INDEX(Barang_Masuk!$D$2:$D$5000,MATCH(ROWS($A$10:A63),Barang_Masuk!$L$2:$L$5000,0)),"")</f>
        <v>PER024</v>
      </c>
      <c r="E63" s="61" t="str">
        <f>IFERROR(INDEX(Barang_Masuk!$E$2:$E$5000,MATCH(ROWS($A$10:A63),Barang_Masuk!$L$2:$L$5000,0)),"")</f>
        <v>Pepsodent Personal Care Variant 24</v>
      </c>
      <c r="F63" s="61">
        <f>IFERROR(INDEX(Barang_Masuk!$F$2:$F$5000,MATCH(ROWS($A$10:A63),Barang_Masuk!$L$2:$L$5000,0)),"")</f>
        <v>20</v>
      </c>
      <c r="G63" s="61" t="str">
        <f>IFERROR(INDEX(Barang_Masuk!$G$2:$G$5000,MATCH(ROWS($A$10:A63),Barang_Masuk!$L$2:$L$5000,0)),"")</f>
        <v>Bottle</v>
      </c>
      <c r="H63" s="71">
        <f>IFERROR(INDEX(Barang_Masuk!$H$2:$H$5000,MATCH(ROWS($A$10:A63),Barang_Masuk!$L$2:$L$5000,0)),"")</f>
        <v>12200</v>
      </c>
      <c r="I63" s="72">
        <f t="shared" si="0"/>
        <v>244000</v>
      </c>
    </row>
    <row r="64" spans="1:9" ht="29" x14ac:dyDescent="0.35">
      <c r="A64" s="61" t="str">
        <f>IFERROR(INDEX(Barang_Masuk!$A$2:$A$5000,MATCH(ROWS($A$10:A64),Barang_Masuk!$L$2:$L$5000,0)),"")</f>
        <v>GR202600313</v>
      </c>
      <c r="B64" s="62">
        <f>IFERROR(INDEX(Barang_Masuk!$B$2:$B$5000,MATCH(ROWS($A$10:A64),Barang_Masuk!$L$2:$L$5000,0)),"")</f>
        <v>46102</v>
      </c>
      <c r="C64" s="61" t="str">
        <f>IFERROR(INDEX(Barang_Masuk!$C$2:$C$5000,MATCH(ROWS($A$10:A64),Barang_Masuk!$L$2:$L$5000,0)),"")</f>
        <v>PT Supplier 26</v>
      </c>
      <c r="D64" s="61" t="str">
        <f>IFERROR(INDEX(Barang_Masuk!$D$2:$D$5000,MATCH(ROWS($A$10:A64),Barang_Masuk!$L$2:$L$5000,0)),"")</f>
        <v>INS005</v>
      </c>
      <c r="E64" s="61" t="str">
        <f>IFERROR(INDEX(Barang_Masuk!$E$2:$E$5000,MATCH(ROWS($A$10:A64),Barang_Masuk!$L$2:$L$5000,0)),"")</f>
        <v>Sarimi Instant Food Variant 5</v>
      </c>
      <c r="F64" s="61">
        <f>IFERROR(INDEX(Barang_Masuk!$F$2:$F$5000,MATCH(ROWS($A$10:A64),Barang_Masuk!$L$2:$L$5000,0)),"")</f>
        <v>200</v>
      </c>
      <c r="G64" s="61" t="str">
        <f>IFERROR(INDEX(Barang_Masuk!$G$2:$G$5000,MATCH(ROWS($A$10:A64),Barang_Masuk!$L$2:$L$5000,0)),"")</f>
        <v>Pack</v>
      </c>
      <c r="H64" s="71">
        <f>IFERROR(INDEX(Barang_Masuk!$H$2:$H$5000,MATCH(ROWS($A$10:A64),Barang_Masuk!$L$2:$L$5000,0)),"")</f>
        <v>87400</v>
      </c>
      <c r="I64" s="72">
        <f t="shared" si="0"/>
        <v>17480000</v>
      </c>
    </row>
    <row r="65" spans="1:9" ht="29" x14ac:dyDescent="0.35">
      <c r="A65" s="61" t="str">
        <f>IFERROR(INDEX(Barang_Masuk!$A$2:$A$5000,MATCH(ROWS($A$10:A65),Barang_Masuk!$L$2:$L$5000,0)),"")</f>
        <v>GR202600321</v>
      </c>
      <c r="B65" s="62">
        <f>IFERROR(INDEX(Barang_Masuk!$B$2:$B$5000,MATCH(ROWS($A$10:A65),Barang_Masuk!$L$2:$L$5000,0)),"")</f>
        <v>46082</v>
      </c>
      <c r="C65" s="61" t="str">
        <f>IFERROR(INDEX(Barang_Masuk!$C$2:$C$5000,MATCH(ROWS($A$10:A65),Barang_Masuk!$L$2:$L$5000,0)),"")</f>
        <v>PT Supplier 02</v>
      </c>
      <c r="D65" s="61" t="str">
        <f>IFERROR(INDEX(Barang_Masuk!$D$2:$D$5000,MATCH(ROWS($A$10:A65),Barang_Masuk!$L$2:$L$5000,0)),"")</f>
        <v>BAB019</v>
      </c>
      <c r="E65" s="61" t="str">
        <f>IFERROR(INDEX(Barang_Masuk!$E$2:$E$5000,MATCH(ROWS($A$10:A65),Barang_Masuk!$L$2:$L$5000,0)),"")</f>
        <v>Zwitsal Baby Care Variant 19</v>
      </c>
      <c r="F65" s="61">
        <f>IFERROR(INDEX(Barang_Masuk!$F$2:$F$5000,MATCH(ROWS($A$10:A65),Barang_Masuk!$L$2:$L$5000,0)),"")</f>
        <v>50</v>
      </c>
      <c r="G65" s="61" t="str">
        <f>IFERROR(INDEX(Barang_Masuk!$G$2:$G$5000,MATCH(ROWS($A$10:A65),Barang_Masuk!$L$2:$L$5000,0)),"")</f>
        <v>Pack</v>
      </c>
      <c r="H65" s="71">
        <f>IFERROR(INDEX(Barang_Masuk!$H$2:$H$5000,MATCH(ROWS($A$10:A65),Barang_Masuk!$L$2:$L$5000,0)),"")</f>
        <v>75800</v>
      </c>
      <c r="I65" s="72">
        <f t="shared" si="0"/>
        <v>3790000</v>
      </c>
    </row>
    <row r="66" spans="1:9" ht="29" x14ac:dyDescent="0.35">
      <c r="A66" s="61" t="str">
        <f>IFERROR(INDEX(Barang_Masuk!$A$2:$A$5000,MATCH(ROWS($A$10:A66),Barang_Masuk!$L$2:$L$5000,0)),"")</f>
        <v>GR202600322</v>
      </c>
      <c r="B66" s="62">
        <f>IFERROR(INDEX(Barang_Masuk!$B$2:$B$5000,MATCH(ROWS($A$10:A66),Barang_Masuk!$L$2:$L$5000,0)),"")</f>
        <v>46105</v>
      </c>
      <c r="C66" s="61" t="str">
        <f>IFERROR(INDEX(Barang_Masuk!$C$2:$C$5000,MATCH(ROWS($A$10:A66),Barang_Masuk!$L$2:$L$5000,0)),"")</f>
        <v>PT Supplier 22</v>
      </c>
      <c r="D66" s="61" t="str">
        <f>IFERROR(INDEX(Barang_Masuk!$D$2:$D$5000,MATCH(ROWS($A$10:A66),Barang_Masuk!$L$2:$L$5000,0)),"")</f>
        <v>SNK007</v>
      </c>
      <c r="E66" s="61" t="str">
        <f>IFERROR(INDEX(Barang_Masuk!$E$2:$E$5000,MATCH(ROWS($A$10:A66),Barang_Masuk!$L$2:$L$5000,0)),"")</f>
        <v>Chitato Snack Variant 7</v>
      </c>
      <c r="F66" s="61">
        <f>IFERROR(INDEX(Barang_Masuk!$F$2:$F$5000,MATCH(ROWS($A$10:A66),Barang_Masuk!$L$2:$L$5000,0)),"")</f>
        <v>80</v>
      </c>
      <c r="G66" s="61" t="str">
        <f>IFERROR(INDEX(Barang_Masuk!$G$2:$G$5000,MATCH(ROWS($A$10:A66),Barang_Masuk!$L$2:$L$5000,0)),"")</f>
        <v>Pack</v>
      </c>
      <c r="H66" s="71">
        <f>IFERROR(INDEX(Barang_Masuk!$H$2:$H$5000,MATCH(ROWS($A$10:A66),Barang_Masuk!$L$2:$L$5000,0)),"")</f>
        <v>67800</v>
      </c>
      <c r="I66" s="72">
        <f t="shared" si="0"/>
        <v>5424000</v>
      </c>
    </row>
    <row r="67" spans="1:9" ht="29" x14ac:dyDescent="0.35">
      <c r="A67" s="61" t="str">
        <f>IFERROR(INDEX(Barang_Masuk!$A$2:$A$5000,MATCH(ROWS($A$10:A67),Barang_Masuk!$L$2:$L$5000,0)),"")</f>
        <v>GR202600326</v>
      </c>
      <c r="B67" s="62">
        <f>IFERROR(INDEX(Barang_Masuk!$B$2:$B$5000,MATCH(ROWS($A$10:A67),Barang_Masuk!$L$2:$L$5000,0)),"")</f>
        <v>46086</v>
      </c>
      <c r="C67" s="61" t="str">
        <f>IFERROR(INDEX(Barang_Masuk!$C$2:$C$5000,MATCH(ROWS($A$10:A67),Barang_Masuk!$L$2:$L$5000,0)),"")</f>
        <v>PT Supplier 08</v>
      </c>
      <c r="D67" s="61" t="str">
        <f>IFERROR(INDEX(Barang_Masuk!$D$2:$D$5000,MATCH(ROWS($A$10:A67),Barang_Masuk!$L$2:$L$5000,0)),"")</f>
        <v>INS016</v>
      </c>
      <c r="E67" s="61" t="str">
        <f>IFERROR(INDEX(Barang_Masuk!$E$2:$E$5000,MATCH(ROWS($A$10:A67),Barang_Masuk!$L$2:$L$5000,0)),"")</f>
        <v>Sarimi Instant Food Variant 16</v>
      </c>
      <c r="F67" s="61">
        <f>IFERROR(INDEX(Barang_Masuk!$F$2:$F$5000,MATCH(ROWS($A$10:A67),Barang_Masuk!$L$2:$L$5000,0)),"")</f>
        <v>80</v>
      </c>
      <c r="G67" s="61" t="str">
        <f>IFERROR(INDEX(Barang_Masuk!$G$2:$G$5000,MATCH(ROWS($A$10:A67),Barang_Masuk!$L$2:$L$5000,0)),"")</f>
        <v>Pack</v>
      </c>
      <c r="H67" s="71">
        <f>IFERROR(INDEX(Barang_Masuk!$H$2:$H$5000,MATCH(ROWS($A$10:A67),Barang_Masuk!$L$2:$L$5000,0)),"")</f>
        <v>25300</v>
      </c>
      <c r="I67" s="72">
        <f t="shared" si="0"/>
        <v>2024000</v>
      </c>
    </row>
    <row r="68" spans="1:9" ht="29" x14ac:dyDescent="0.35">
      <c r="A68" s="61" t="str">
        <f>IFERROR(INDEX(Barang_Masuk!$A$2:$A$5000,MATCH(ROWS($A$10:A68),Barang_Masuk!$L$2:$L$5000,0)),"")</f>
        <v>GR202600332</v>
      </c>
      <c r="B68" s="62">
        <f>IFERROR(INDEX(Barang_Masuk!$B$2:$B$5000,MATCH(ROWS($A$10:A68),Barang_Masuk!$L$2:$L$5000,0)),"")</f>
        <v>46086</v>
      </c>
      <c r="C68" s="61" t="str">
        <f>IFERROR(INDEX(Barang_Masuk!$C$2:$C$5000,MATCH(ROWS($A$10:A68),Barang_Masuk!$L$2:$L$5000,0)),"")</f>
        <v>PT Supplier 28</v>
      </c>
      <c r="D68" s="61" t="str">
        <f>IFERROR(INDEX(Barang_Masuk!$D$2:$D$5000,MATCH(ROWS($A$10:A68),Barang_Masuk!$L$2:$L$5000,0)),"")</f>
        <v>SNK015</v>
      </c>
      <c r="E68" s="61" t="str">
        <f>IFERROR(INDEX(Barang_Masuk!$E$2:$E$5000,MATCH(ROWS($A$10:A68),Barang_Masuk!$L$2:$L$5000,0)),"")</f>
        <v>Taro Snack Variant 15</v>
      </c>
      <c r="F68" s="61">
        <f>IFERROR(INDEX(Barang_Masuk!$F$2:$F$5000,MATCH(ROWS($A$10:A68),Barang_Masuk!$L$2:$L$5000,0)),"")</f>
        <v>80</v>
      </c>
      <c r="G68" s="61" t="str">
        <f>IFERROR(INDEX(Barang_Masuk!$G$2:$G$5000,MATCH(ROWS($A$10:A68),Barang_Masuk!$L$2:$L$5000,0)),"")</f>
        <v>Pack</v>
      </c>
      <c r="H68" s="71">
        <f>IFERROR(INDEX(Barang_Masuk!$H$2:$H$5000,MATCH(ROWS($A$10:A68),Barang_Masuk!$L$2:$L$5000,0)),"")</f>
        <v>53100</v>
      </c>
      <c r="I68" s="72">
        <f t="shared" si="0"/>
        <v>4248000</v>
      </c>
    </row>
    <row r="69" spans="1:9" ht="29" x14ac:dyDescent="0.35">
      <c r="A69" s="61" t="str">
        <f>IFERROR(INDEX(Barang_Masuk!$A$2:$A$5000,MATCH(ROWS($A$10:A69),Barang_Masuk!$L$2:$L$5000,0)),"")</f>
        <v>GR202600356</v>
      </c>
      <c r="B69" s="62">
        <f>IFERROR(INDEX(Barang_Masuk!$B$2:$B$5000,MATCH(ROWS($A$10:A69),Barang_Masuk!$L$2:$L$5000,0)),"")</f>
        <v>46108</v>
      </c>
      <c r="C69" s="61" t="str">
        <f>IFERROR(INDEX(Barang_Masuk!$C$2:$C$5000,MATCH(ROWS($A$10:A69),Barang_Masuk!$L$2:$L$5000,0)),"")</f>
        <v>PT Supplier 27</v>
      </c>
      <c r="D69" s="61" t="str">
        <f>IFERROR(INDEX(Barang_Masuk!$D$2:$D$5000,MATCH(ROWS($A$10:A69),Barang_Masuk!$L$2:$L$5000,0)),"")</f>
        <v>INS004</v>
      </c>
      <c r="E69" s="61" t="str">
        <f>IFERROR(INDEX(Barang_Masuk!$E$2:$E$5000,MATCH(ROWS($A$10:A69),Barang_Masuk!$L$2:$L$5000,0)),"")</f>
        <v>Sarimi Instant Food Variant 4</v>
      </c>
      <c r="F69" s="61">
        <f>IFERROR(INDEX(Barang_Masuk!$F$2:$F$5000,MATCH(ROWS($A$10:A69),Barang_Masuk!$L$2:$L$5000,0)),"")</f>
        <v>50</v>
      </c>
      <c r="G69" s="61" t="str">
        <f>IFERROR(INDEX(Barang_Masuk!$G$2:$G$5000,MATCH(ROWS($A$10:A69),Barang_Masuk!$L$2:$L$5000,0)),"")</f>
        <v>Pack</v>
      </c>
      <c r="H69" s="71">
        <f>IFERROR(INDEX(Barang_Masuk!$H$2:$H$5000,MATCH(ROWS($A$10:A69),Barang_Masuk!$L$2:$L$5000,0)),"")</f>
        <v>47300</v>
      </c>
      <c r="I69" s="72">
        <f t="shared" si="0"/>
        <v>2365000</v>
      </c>
    </row>
    <row r="70" spans="1:9" ht="29" x14ac:dyDescent="0.35">
      <c r="A70" s="61" t="str">
        <f>IFERROR(INDEX(Barang_Masuk!$A$2:$A$5000,MATCH(ROWS($A$10:A70),Barang_Masuk!$L$2:$L$5000,0)),"")</f>
        <v>GR202600366</v>
      </c>
      <c r="B70" s="62">
        <f>IFERROR(INDEX(Barang_Masuk!$B$2:$B$5000,MATCH(ROWS($A$10:A70),Barang_Masuk!$L$2:$L$5000,0)),"")</f>
        <v>46105</v>
      </c>
      <c r="C70" s="61" t="str">
        <f>IFERROR(INDEX(Barang_Masuk!$C$2:$C$5000,MATCH(ROWS($A$10:A70),Barang_Masuk!$L$2:$L$5000,0)),"")</f>
        <v>PT Supplier 30</v>
      </c>
      <c r="D70" s="61" t="str">
        <f>IFERROR(INDEX(Barang_Masuk!$D$2:$D$5000,MATCH(ROWS($A$10:A70),Barang_Masuk!$L$2:$L$5000,0)),"")</f>
        <v>HOM014</v>
      </c>
      <c r="E70" s="61" t="str">
        <f>IFERROR(INDEX(Barang_Masuk!$E$2:$E$5000,MATCH(ROWS($A$10:A70),Barang_Masuk!$L$2:$L$5000,0)),"")</f>
        <v>Rinso Home Care Variant 14</v>
      </c>
      <c r="F70" s="61">
        <f>IFERROR(INDEX(Barang_Masuk!$F$2:$F$5000,MATCH(ROWS($A$10:A70),Barang_Masuk!$L$2:$L$5000,0)),"")</f>
        <v>200</v>
      </c>
      <c r="G70" s="61" t="str">
        <f>IFERROR(INDEX(Barang_Masuk!$G$2:$G$5000,MATCH(ROWS($A$10:A70),Barang_Masuk!$L$2:$L$5000,0)),"")</f>
        <v>Pack</v>
      </c>
      <c r="H70" s="71">
        <f>IFERROR(INDEX(Barang_Masuk!$H$2:$H$5000,MATCH(ROWS($A$10:A70),Barang_Masuk!$L$2:$L$5000,0)),"")</f>
        <v>9000</v>
      </c>
      <c r="I70" s="72">
        <f t="shared" si="0"/>
        <v>1800000</v>
      </c>
    </row>
    <row r="71" spans="1:9" ht="29" x14ac:dyDescent="0.35">
      <c r="A71" s="61" t="str">
        <f>IFERROR(INDEX(Barang_Masuk!$A$2:$A$5000,MATCH(ROWS($A$10:A71),Barang_Masuk!$L$2:$L$5000,0)),"")</f>
        <v>GR202600370</v>
      </c>
      <c r="B71" s="62">
        <f>IFERROR(INDEX(Barang_Masuk!$B$2:$B$5000,MATCH(ROWS($A$10:A71),Barang_Masuk!$L$2:$L$5000,0)),"")</f>
        <v>46086</v>
      </c>
      <c r="C71" s="61" t="str">
        <f>IFERROR(INDEX(Barang_Masuk!$C$2:$C$5000,MATCH(ROWS($A$10:A71),Barang_Masuk!$L$2:$L$5000,0)),"")</f>
        <v>PT Supplier 02</v>
      </c>
      <c r="D71" s="61" t="str">
        <f>IFERROR(INDEX(Barang_Masuk!$D$2:$D$5000,MATCH(ROWS($A$10:A71),Barang_Masuk!$L$2:$L$5000,0)),"")</f>
        <v>BAB019</v>
      </c>
      <c r="E71" s="61" t="str">
        <f>IFERROR(INDEX(Barang_Masuk!$E$2:$E$5000,MATCH(ROWS($A$10:A71),Barang_Masuk!$L$2:$L$5000,0)),"")</f>
        <v>Zwitsal Baby Care Variant 19</v>
      </c>
      <c r="F71" s="61">
        <f>IFERROR(INDEX(Barang_Masuk!$F$2:$F$5000,MATCH(ROWS($A$10:A71),Barang_Masuk!$L$2:$L$5000,0)),"")</f>
        <v>200</v>
      </c>
      <c r="G71" s="61" t="str">
        <f>IFERROR(INDEX(Barang_Masuk!$G$2:$G$5000,MATCH(ROWS($A$10:A71),Barang_Masuk!$L$2:$L$5000,0)),"")</f>
        <v>Pack</v>
      </c>
      <c r="H71" s="71">
        <f>IFERROR(INDEX(Barang_Masuk!$H$2:$H$5000,MATCH(ROWS($A$10:A71),Barang_Masuk!$L$2:$L$5000,0)),"")</f>
        <v>75800</v>
      </c>
      <c r="I71" s="72">
        <f t="shared" si="0"/>
        <v>15160000</v>
      </c>
    </row>
    <row r="72" spans="1:9" ht="29" x14ac:dyDescent="0.35">
      <c r="A72" s="61" t="str">
        <f>IFERROR(INDEX(Barang_Masuk!$A$2:$A$5000,MATCH(ROWS($A$10:A72),Barang_Masuk!$L$2:$L$5000,0)),"")</f>
        <v>GR202600372</v>
      </c>
      <c r="B72" s="62">
        <f>IFERROR(INDEX(Barang_Masuk!$B$2:$B$5000,MATCH(ROWS($A$10:A72),Barang_Masuk!$L$2:$L$5000,0)),"")</f>
        <v>46110</v>
      </c>
      <c r="C72" s="61" t="str">
        <f>IFERROR(INDEX(Barang_Masuk!$C$2:$C$5000,MATCH(ROWS($A$10:A72),Barang_Masuk!$L$2:$L$5000,0)),"")</f>
        <v>PT Supplier 28</v>
      </c>
      <c r="D72" s="61" t="str">
        <f>IFERROR(INDEX(Barang_Masuk!$D$2:$D$5000,MATCH(ROWS($A$10:A72),Barang_Masuk!$L$2:$L$5000,0)),"")</f>
        <v>SNK015</v>
      </c>
      <c r="E72" s="61" t="str">
        <f>IFERROR(INDEX(Barang_Masuk!$E$2:$E$5000,MATCH(ROWS($A$10:A72),Barang_Masuk!$L$2:$L$5000,0)),"")</f>
        <v>Taro Snack Variant 15</v>
      </c>
      <c r="F72" s="61">
        <f>IFERROR(INDEX(Barang_Masuk!$F$2:$F$5000,MATCH(ROWS($A$10:A72),Barang_Masuk!$L$2:$L$5000,0)),"")</f>
        <v>20</v>
      </c>
      <c r="G72" s="61" t="str">
        <f>IFERROR(INDEX(Barang_Masuk!$G$2:$G$5000,MATCH(ROWS($A$10:A72),Barang_Masuk!$L$2:$L$5000,0)),"")</f>
        <v>Pack</v>
      </c>
      <c r="H72" s="71">
        <f>IFERROR(INDEX(Barang_Masuk!$H$2:$H$5000,MATCH(ROWS($A$10:A72),Barang_Masuk!$L$2:$L$5000,0)),"")</f>
        <v>53100</v>
      </c>
      <c r="I72" s="72">
        <f t="shared" si="0"/>
        <v>1062000</v>
      </c>
    </row>
    <row r="73" spans="1:9" ht="29" x14ac:dyDescent="0.35">
      <c r="A73" s="61" t="str">
        <f>IFERROR(INDEX(Barang_Masuk!$A$2:$A$5000,MATCH(ROWS($A$10:A73),Barang_Masuk!$L$2:$L$5000,0)),"")</f>
        <v>GR202600381</v>
      </c>
      <c r="B73" s="62">
        <f>IFERROR(INDEX(Barang_Masuk!$B$2:$B$5000,MATCH(ROWS($A$10:A73),Barang_Masuk!$L$2:$L$5000,0)),"")</f>
        <v>46097</v>
      </c>
      <c r="C73" s="61" t="str">
        <f>IFERROR(INDEX(Barang_Masuk!$C$2:$C$5000,MATCH(ROWS($A$10:A73),Barang_Masuk!$L$2:$L$5000,0)),"")</f>
        <v>PT Supplier 20</v>
      </c>
      <c r="D73" s="61" t="str">
        <f>IFERROR(INDEX(Barang_Masuk!$D$2:$D$5000,MATCH(ROWS($A$10:A73),Barang_Masuk!$L$2:$L$5000,0)),"")</f>
        <v>HOM028</v>
      </c>
      <c r="E73" s="61" t="str">
        <f>IFERROR(INDEX(Barang_Masuk!$E$2:$E$5000,MATCH(ROWS($A$10:A73),Barang_Masuk!$L$2:$L$5000,0)),"")</f>
        <v>Rinso Home Care Variant 28</v>
      </c>
      <c r="F73" s="61">
        <f>IFERROR(INDEX(Barang_Masuk!$F$2:$F$5000,MATCH(ROWS($A$10:A73),Barang_Masuk!$L$2:$L$5000,0)),"")</f>
        <v>100</v>
      </c>
      <c r="G73" s="61" t="str">
        <f>IFERROR(INDEX(Barang_Masuk!$G$2:$G$5000,MATCH(ROWS($A$10:A73),Barang_Masuk!$L$2:$L$5000,0)),"")</f>
        <v>Pack</v>
      </c>
      <c r="H73" s="71">
        <f>IFERROR(INDEX(Barang_Masuk!$H$2:$H$5000,MATCH(ROWS($A$10:A73),Barang_Masuk!$L$2:$L$5000,0)),"")</f>
        <v>80000</v>
      </c>
      <c r="I73" s="72">
        <f t="shared" si="0"/>
        <v>8000000</v>
      </c>
    </row>
    <row r="74" spans="1:9" ht="29" x14ac:dyDescent="0.35">
      <c r="A74" s="61" t="str">
        <f>IFERROR(INDEX(Barang_Masuk!$A$2:$A$5000,MATCH(ROWS($A$10:A74),Barang_Masuk!$L$2:$L$5000,0)),"")</f>
        <v>GR202600384</v>
      </c>
      <c r="B74" s="62">
        <f>IFERROR(INDEX(Barang_Masuk!$B$2:$B$5000,MATCH(ROWS($A$10:A74),Barang_Masuk!$L$2:$L$5000,0)),"")</f>
        <v>46107</v>
      </c>
      <c r="C74" s="61" t="str">
        <f>IFERROR(INDEX(Barang_Masuk!$C$2:$C$5000,MATCH(ROWS($A$10:A74),Barang_Masuk!$L$2:$L$5000,0)),"")</f>
        <v>PT Supplier 14</v>
      </c>
      <c r="D74" s="61" t="str">
        <f>IFERROR(INDEX(Barang_Masuk!$D$2:$D$5000,MATCH(ROWS($A$10:A74),Barang_Masuk!$L$2:$L$5000,0)),"")</f>
        <v>HOM003</v>
      </c>
      <c r="E74" s="61" t="str">
        <f>IFERROR(INDEX(Barang_Masuk!$E$2:$E$5000,MATCH(ROWS($A$10:A74),Barang_Masuk!$L$2:$L$5000,0)),"")</f>
        <v>Sunlight Home Care Variant 3</v>
      </c>
      <c r="F74" s="61">
        <f>IFERROR(INDEX(Barang_Masuk!$F$2:$F$5000,MATCH(ROWS($A$10:A74),Barang_Masuk!$L$2:$L$5000,0)),"")</f>
        <v>30</v>
      </c>
      <c r="G74" s="61" t="str">
        <f>IFERROR(INDEX(Barang_Masuk!$G$2:$G$5000,MATCH(ROWS($A$10:A74),Barang_Masuk!$L$2:$L$5000,0)),"")</f>
        <v>Pack</v>
      </c>
      <c r="H74" s="71">
        <f>IFERROR(INDEX(Barang_Masuk!$H$2:$H$5000,MATCH(ROWS($A$10:A74),Barang_Masuk!$L$2:$L$5000,0)),"")</f>
        <v>87000</v>
      </c>
      <c r="I74" s="72">
        <f t="shared" si="0"/>
        <v>2610000</v>
      </c>
    </row>
    <row r="75" spans="1:9" ht="43.5" x14ac:dyDescent="0.35">
      <c r="A75" s="61" t="str">
        <f>IFERROR(INDEX(Barang_Masuk!$A$2:$A$5000,MATCH(ROWS($A$10:A75),Barang_Masuk!$L$2:$L$5000,0)),"")</f>
        <v>GR202600393</v>
      </c>
      <c r="B75" s="62">
        <f>IFERROR(INDEX(Barang_Masuk!$B$2:$B$5000,MATCH(ROWS($A$10:A75),Barang_Masuk!$L$2:$L$5000,0)),"")</f>
        <v>46093</v>
      </c>
      <c r="C75" s="61" t="str">
        <f>IFERROR(INDEX(Barang_Masuk!$C$2:$C$5000,MATCH(ROWS($A$10:A75),Barang_Masuk!$L$2:$L$5000,0)),"")</f>
        <v>PT Supplier 03</v>
      </c>
      <c r="D75" s="61" t="str">
        <f>IFERROR(INDEX(Barang_Masuk!$D$2:$D$5000,MATCH(ROWS($A$10:A75),Barang_Masuk!$L$2:$L$5000,0)),"")</f>
        <v>BEV034</v>
      </c>
      <c r="E75" s="61" t="str">
        <f>IFERROR(INDEX(Barang_Masuk!$E$2:$E$5000,MATCH(ROWS($A$10:A75),Barang_Masuk!$L$2:$L$5000,0)),"")</f>
        <v>Coca Cola Beverage Variant 34</v>
      </c>
      <c r="F75" s="61">
        <f>IFERROR(INDEX(Barang_Masuk!$F$2:$F$5000,MATCH(ROWS($A$10:A75),Barang_Masuk!$L$2:$L$5000,0)),"")</f>
        <v>30</v>
      </c>
      <c r="G75" s="61" t="str">
        <f>IFERROR(INDEX(Barang_Masuk!$G$2:$G$5000,MATCH(ROWS($A$10:A75),Barang_Masuk!$L$2:$L$5000,0)),"")</f>
        <v>Bottle</v>
      </c>
      <c r="H75" s="71">
        <f>IFERROR(INDEX(Barang_Masuk!$H$2:$H$5000,MATCH(ROWS($A$10:A75),Barang_Masuk!$L$2:$L$5000,0)),"")</f>
        <v>89900</v>
      </c>
      <c r="I75" s="72">
        <f t="shared" ref="I75:I138" si="1">IF(F75="","",F75*H75)</f>
        <v>2697000</v>
      </c>
    </row>
    <row r="76" spans="1:9" ht="29" x14ac:dyDescent="0.35">
      <c r="A76" s="61" t="str">
        <f>IFERROR(INDEX(Barang_Masuk!$A$2:$A$5000,MATCH(ROWS($A$10:A76),Barang_Masuk!$L$2:$L$5000,0)),"")</f>
        <v>GR202600394</v>
      </c>
      <c r="B76" s="62">
        <f>IFERROR(INDEX(Barang_Masuk!$B$2:$B$5000,MATCH(ROWS($A$10:A76),Barang_Masuk!$L$2:$L$5000,0)),"")</f>
        <v>46107</v>
      </c>
      <c r="C76" s="61" t="str">
        <f>IFERROR(INDEX(Barang_Masuk!$C$2:$C$5000,MATCH(ROWS($A$10:A76),Barang_Masuk!$L$2:$L$5000,0)),"")</f>
        <v>PT Supplier 33</v>
      </c>
      <c r="D76" s="61" t="str">
        <f>IFERROR(INDEX(Barang_Masuk!$D$2:$D$5000,MATCH(ROWS($A$10:A76),Barang_Masuk!$L$2:$L$5000,0)),"")</f>
        <v>DAR009</v>
      </c>
      <c r="E76" s="61" t="str">
        <f>IFERROR(INDEX(Barang_Masuk!$E$2:$E$5000,MATCH(ROWS($A$10:A76),Barang_Masuk!$L$2:$L$5000,0)),"")</f>
        <v>Indomilk Dairy Variant 9</v>
      </c>
      <c r="F76" s="61">
        <f>IFERROR(INDEX(Barang_Masuk!$F$2:$F$5000,MATCH(ROWS($A$10:A76),Barang_Masuk!$L$2:$L$5000,0)),"")</f>
        <v>100</v>
      </c>
      <c r="G76" s="61" t="str">
        <f>IFERROR(INDEX(Barang_Masuk!$G$2:$G$5000,MATCH(ROWS($A$10:A76),Barang_Masuk!$L$2:$L$5000,0)),"")</f>
        <v>Box</v>
      </c>
      <c r="H76" s="71">
        <f>IFERROR(INDEX(Barang_Masuk!$H$2:$H$5000,MATCH(ROWS($A$10:A76),Barang_Masuk!$L$2:$L$5000,0)),"")</f>
        <v>24400</v>
      </c>
      <c r="I76" s="72">
        <f t="shared" si="1"/>
        <v>2440000</v>
      </c>
    </row>
    <row r="77" spans="1:9" ht="29" x14ac:dyDescent="0.35">
      <c r="A77" s="61" t="str">
        <f>IFERROR(INDEX(Barang_Masuk!$A$2:$A$5000,MATCH(ROWS($A$10:A77),Barang_Masuk!$L$2:$L$5000,0)),"")</f>
        <v>GR202600398</v>
      </c>
      <c r="B77" s="62">
        <f>IFERROR(INDEX(Barang_Masuk!$B$2:$B$5000,MATCH(ROWS($A$10:A77),Barang_Masuk!$L$2:$L$5000,0)),"")</f>
        <v>46085</v>
      </c>
      <c r="C77" s="61" t="str">
        <f>IFERROR(INDEX(Barang_Masuk!$C$2:$C$5000,MATCH(ROWS($A$10:A77),Barang_Masuk!$L$2:$L$5000,0)),"")</f>
        <v>PT Supplier 04</v>
      </c>
      <c r="D77" s="61" t="str">
        <f>IFERROR(INDEX(Barang_Masuk!$D$2:$D$5000,MATCH(ROWS($A$10:A77),Barang_Masuk!$L$2:$L$5000,0)),"")</f>
        <v>SNK022</v>
      </c>
      <c r="E77" s="61" t="str">
        <f>IFERROR(INDEX(Barang_Masuk!$E$2:$E$5000,MATCH(ROWS($A$10:A77),Barang_Masuk!$L$2:$L$5000,0)),"")</f>
        <v>Chitato Snack Variant 22</v>
      </c>
      <c r="F77" s="61">
        <f>IFERROR(INDEX(Barang_Masuk!$F$2:$F$5000,MATCH(ROWS($A$10:A77),Barang_Masuk!$L$2:$L$5000,0)),"")</f>
        <v>30</v>
      </c>
      <c r="G77" s="61" t="str">
        <f>IFERROR(INDEX(Barang_Masuk!$G$2:$G$5000,MATCH(ROWS($A$10:A77),Barang_Masuk!$L$2:$L$5000,0)),"")</f>
        <v>Pack</v>
      </c>
      <c r="H77" s="71">
        <f>IFERROR(INDEX(Barang_Masuk!$H$2:$H$5000,MATCH(ROWS($A$10:A77),Barang_Masuk!$L$2:$L$5000,0)),"")</f>
        <v>25700</v>
      </c>
      <c r="I77" s="72">
        <f t="shared" si="1"/>
        <v>771000</v>
      </c>
    </row>
    <row r="78" spans="1:9" ht="29" x14ac:dyDescent="0.35">
      <c r="A78" s="61" t="str">
        <f>IFERROR(INDEX(Barang_Masuk!$A$2:$A$5000,MATCH(ROWS($A$10:A78),Barang_Masuk!$L$2:$L$5000,0)),"")</f>
        <v>GR202600408</v>
      </c>
      <c r="B78" s="62">
        <f>IFERROR(INDEX(Barang_Masuk!$B$2:$B$5000,MATCH(ROWS($A$10:A78),Barang_Masuk!$L$2:$L$5000,0)),"")</f>
        <v>46088</v>
      </c>
      <c r="C78" s="61" t="str">
        <f>IFERROR(INDEX(Barang_Masuk!$C$2:$C$5000,MATCH(ROWS($A$10:A78),Barang_Masuk!$L$2:$L$5000,0)),"")</f>
        <v>PT Supplier 06</v>
      </c>
      <c r="D78" s="61" t="str">
        <f>IFERROR(INDEX(Barang_Masuk!$D$2:$D$5000,MATCH(ROWS($A$10:A78),Barang_Masuk!$L$2:$L$5000,0)),"")</f>
        <v>PER027</v>
      </c>
      <c r="E78" s="61" t="str">
        <f>IFERROR(INDEX(Barang_Masuk!$E$2:$E$5000,MATCH(ROWS($A$10:A78),Barang_Masuk!$L$2:$L$5000,0)),"")</f>
        <v>Sunsilk Personal Care Variant 27</v>
      </c>
      <c r="F78" s="61">
        <f>IFERROR(INDEX(Barang_Masuk!$F$2:$F$5000,MATCH(ROWS($A$10:A78),Barang_Masuk!$L$2:$L$5000,0)),"")</f>
        <v>20</v>
      </c>
      <c r="G78" s="61" t="str">
        <f>IFERROR(INDEX(Barang_Masuk!$G$2:$G$5000,MATCH(ROWS($A$10:A78),Barang_Masuk!$L$2:$L$5000,0)),"")</f>
        <v>Bottle</v>
      </c>
      <c r="H78" s="71">
        <f>IFERROR(INDEX(Barang_Masuk!$H$2:$H$5000,MATCH(ROWS($A$10:A78),Barang_Masuk!$L$2:$L$5000,0)),"")</f>
        <v>89300</v>
      </c>
      <c r="I78" s="72">
        <f t="shared" si="1"/>
        <v>1786000</v>
      </c>
    </row>
    <row r="79" spans="1:9" ht="29" x14ac:dyDescent="0.35">
      <c r="A79" s="61" t="str">
        <f>IFERROR(INDEX(Barang_Masuk!$A$2:$A$5000,MATCH(ROWS($A$10:A79),Barang_Masuk!$L$2:$L$5000,0)),"")</f>
        <v>GR202600425</v>
      </c>
      <c r="B79" s="62">
        <f>IFERROR(INDEX(Barang_Masuk!$B$2:$B$5000,MATCH(ROWS($A$10:A79),Barang_Masuk!$L$2:$L$5000,0)),"")</f>
        <v>46111</v>
      </c>
      <c r="C79" s="61" t="str">
        <f>IFERROR(INDEX(Barang_Masuk!$C$2:$C$5000,MATCH(ROWS($A$10:A79),Barang_Masuk!$L$2:$L$5000,0)),"")</f>
        <v>PT Supplier 33</v>
      </c>
      <c r="D79" s="61" t="str">
        <f>IFERROR(INDEX(Barang_Masuk!$D$2:$D$5000,MATCH(ROWS($A$10:A79),Barang_Masuk!$L$2:$L$5000,0)),"")</f>
        <v>INS019</v>
      </c>
      <c r="E79" s="61" t="str">
        <f>IFERROR(INDEX(Barang_Masuk!$E$2:$E$5000,MATCH(ROWS($A$10:A79),Barang_Masuk!$L$2:$L$5000,0)),"")</f>
        <v>Indomie Instant Food Variant 19</v>
      </c>
      <c r="F79" s="61">
        <f>IFERROR(INDEX(Barang_Masuk!$F$2:$F$5000,MATCH(ROWS($A$10:A79),Barang_Masuk!$L$2:$L$5000,0)),"")</f>
        <v>100</v>
      </c>
      <c r="G79" s="61" t="str">
        <f>IFERROR(INDEX(Barang_Masuk!$G$2:$G$5000,MATCH(ROWS($A$10:A79),Barang_Masuk!$L$2:$L$5000,0)),"")</f>
        <v>Pack</v>
      </c>
      <c r="H79" s="71">
        <f>IFERROR(INDEX(Barang_Masuk!$H$2:$H$5000,MATCH(ROWS($A$10:A79),Barang_Masuk!$L$2:$L$5000,0)),"")</f>
        <v>59500</v>
      </c>
      <c r="I79" s="72">
        <f t="shared" si="1"/>
        <v>5950000</v>
      </c>
    </row>
    <row r="80" spans="1:9" ht="29" x14ac:dyDescent="0.35">
      <c r="A80" s="61" t="str">
        <f>IFERROR(INDEX(Barang_Masuk!$A$2:$A$5000,MATCH(ROWS($A$10:A80),Barang_Masuk!$L$2:$L$5000,0)),"")</f>
        <v>GR202600431</v>
      </c>
      <c r="B80" s="62">
        <f>IFERROR(INDEX(Barang_Masuk!$B$2:$B$5000,MATCH(ROWS($A$10:A80),Barang_Masuk!$L$2:$L$5000,0)),"")</f>
        <v>46100</v>
      </c>
      <c r="C80" s="61" t="str">
        <f>IFERROR(INDEX(Barang_Masuk!$C$2:$C$5000,MATCH(ROWS($A$10:A80),Barang_Masuk!$L$2:$L$5000,0)),"")</f>
        <v>PT Supplier 29</v>
      </c>
      <c r="D80" s="61" t="str">
        <f>IFERROR(INDEX(Barang_Masuk!$D$2:$D$5000,MATCH(ROWS($A$10:A80),Barang_Masuk!$L$2:$L$5000,0)),"")</f>
        <v>SNK005</v>
      </c>
      <c r="E80" s="61" t="str">
        <f>IFERROR(INDEX(Barang_Masuk!$E$2:$E$5000,MATCH(ROWS($A$10:A80),Barang_Masuk!$L$2:$L$5000,0)),"")</f>
        <v>Taro Snack Variant 5</v>
      </c>
      <c r="F80" s="61">
        <f>IFERROR(INDEX(Barang_Masuk!$F$2:$F$5000,MATCH(ROWS($A$10:A80),Barang_Masuk!$L$2:$L$5000,0)),"")</f>
        <v>20</v>
      </c>
      <c r="G80" s="61" t="str">
        <f>IFERROR(INDEX(Barang_Masuk!$G$2:$G$5000,MATCH(ROWS($A$10:A80),Barang_Masuk!$L$2:$L$5000,0)),"")</f>
        <v>Pack</v>
      </c>
      <c r="H80" s="71">
        <f>IFERROR(INDEX(Barang_Masuk!$H$2:$H$5000,MATCH(ROWS($A$10:A80),Barang_Masuk!$L$2:$L$5000,0)),"")</f>
        <v>14700</v>
      </c>
      <c r="I80" s="72">
        <f t="shared" si="1"/>
        <v>294000</v>
      </c>
    </row>
    <row r="81" spans="1:9" ht="29" x14ac:dyDescent="0.35">
      <c r="A81" s="61" t="str">
        <f>IFERROR(INDEX(Barang_Masuk!$A$2:$A$5000,MATCH(ROWS($A$10:A81),Barang_Masuk!$L$2:$L$5000,0)),"")</f>
        <v>GR202600436</v>
      </c>
      <c r="B81" s="62">
        <f>IFERROR(INDEX(Barang_Masuk!$B$2:$B$5000,MATCH(ROWS($A$10:A81),Barang_Masuk!$L$2:$L$5000,0)),"")</f>
        <v>46098</v>
      </c>
      <c r="C81" s="61" t="str">
        <f>IFERROR(INDEX(Barang_Masuk!$C$2:$C$5000,MATCH(ROWS($A$10:A81),Barang_Masuk!$L$2:$L$5000,0)),"")</f>
        <v>PT Supplier 02</v>
      </c>
      <c r="D81" s="61" t="str">
        <f>IFERROR(INDEX(Barang_Masuk!$D$2:$D$5000,MATCH(ROWS($A$10:A81),Barang_Masuk!$L$2:$L$5000,0)),"")</f>
        <v>BEV003</v>
      </c>
      <c r="E81" s="61" t="str">
        <f>IFERROR(INDEX(Barang_Masuk!$E$2:$E$5000,MATCH(ROWS($A$10:A81),Barang_Masuk!$L$2:$L$5000,0)),"")</f>
        <v>Sosro Beverage Variant 3</v>
      </c>
      <c r="F81" s="61">
        <f>IFERROR(INDEX(Barang_Masuk!$F$2:$F$5000,MATCH(ROWS($A$10:A81),Barang_Masuk!$L$2:$L$5000,0)),"")</f>
        <v>120</v>
      </c>
      <c r="G81" s="61" t="str">
        <f>IFERROR(INDEX(Barang_Masuk!$G$2:$G$5000,MATCH(ROWS($A$10:A81),Barang_Masuk!$L$2:$L$5000,0)),"")</f>
        <v>Bottle</v>
      </c>
      <c r="H81" s="71">
        <f>IFERROR(INDEX(Barang_Masuk!$H$2:$H$5000,MATCH(ROWS($A$10:A81),Barang_Masuk!$L$2:$L$5000,0)),"")</f>
        <v>75500</v>
      </c>
      <c r="I81" s="72">
        <f t="shared" si="1"/>
        <v>9060000</v>
      </c>
    </row>
    <row r="82" spans="1:9" ht="43.5" x14ac:dyDescent="0.35">
      <c r="A82" s="61" t="str">
        <f>IFERROR(INDEX(Barang_Masuk!$A$2:$A$5000,MATCH(ROWS($A$10:A82),Barang_Masuk!$L$2:$L$5000,0)),"")</f>
        <v>GR202600438</v>
      </c>
      <c r="B82" s="62">
        <f>IFERROR(INDEX(Barang_Masuk!$B$2:$B$5000,MATCH(ROWS($A$10:A82),Barang_Masuk!$L$2:$L$5000,0)),"")</f>
        <v>46088</v>
      </c>
      <c r="C82" s="61" t="str">
        <f>IFERROR(INDEX(Barang_Masuk!$C$2:$C$5000,MATCH(ROWS($A$10:A82),Barang_Masuk!$L$2:$L$5000,0)),"")</f>
        <v>PT Supplier 17</v>
      </c>
      <c r="D82" s="61" t="str">
        <f>IFERROR(INDEX(Barang_Masuk!$D$2:$D$5000,MATCH(ROWS($A$10:A82),Barang_Masuk!$L$2:$L$5000,0)),"")</f>
        <v>PER009</v>
      </c>
      <c r="E82" s="61" t="str">
        <f>IFERROR(INDEX(Barang_Masuk!$E$2:$E$5000,MATCH(ROWS($A$10:A82),Barang_Masuk!$L$2:$L$5000,0)),"")</f>
        <v>Lifebuoy Personal Care Variant 9</v>
      </c>
      <c r="F82" s="61">
        <f>IFERROR(INDEX(Barang_Masuk!$F$2:$F$5000,MATCH(ROWS($A$10:A82),Barang_Masuk!$L$2:$L$5000,0)),"")</f>
        <v>150</v>
      </c>
      <c r="G82" s="61" t="str">
        <f>IFERROR(INDEX(Barang_Masuk!$G$2:$G$5000,MATCH(ROWS($A$10:A82),Barang_Masuk!$L$2:$L$5000,0)),"")</f>
        <v>Bottle</v>
      </c>
      <c r="H82" s="71">
        <f>IFERROR(INDEX(Barang_Masuk!$H$2:$H$5000,MATCH(ROWS($A$10:A82),Barang_Masuk!$L$2:$L$5000,0)),"")</f>
        <v>44100</v>
      </c>
      <c r="I82" s="72">
        <f t="shared" si="1"/>
        <v>6615000</v>
      </c>
    </row>
    <row r="83" spans="1:9" ht="29" x14ac:dyDescent="0.35">
      <c r="A83" s="61" t="str">
        <f>IFERROR(INDEX(Barang_Masuk!$A$2:$A$5000,MATCH(ROWS($A$10:A83),Barang_Masuk!$L$2:$L$5000,0)),"")</f>
        <v>GR202600442</v>
      </c>
      <c r="B83" s="62">
        <f>IFERROR(INDEX(Barang_Masuk!$B$2:$B$5000,MATCH(ROWS($A$10:A83),Barang_Masuk!$L$2:$L$5000,0)),"")</f>
        <v>46088</v>
      </c>
      <c r="C83" s="61" t="str">
        <f>IFERROR(INDEX(Barang_Masuk!$C$2:$C$5000,MATCH(ROWS($A$10:A83),Barang_Masuk!$L$2:$L$5000,0)),"")</f>
        <v>PT Supplier 21</v>
      </c>
      <c r="D83" s="61" t="str">
        <f>IFERROR(INDEX(Barang_Masuk!$D$2:$D$5000,MATCH(ROWS($A$10:A83),Barang_Masuk!$L$2:$L$5000,0)),"")</f>
        <v>INS024</v>
      </c>
      <c r="E83" s="61" t="str">
        <f>IFERROR(INDEX(Barang_Masuk!$E$2:$E$5000,MATCH(ROWS($A$10:A83),Barang_Masuk!$L$2:$L$5000,0)),"")</f>
        <v>Sarimi Instant Food Variant 24</v>
      </c>
      <c r="F83" s="61">
        <f>IFERROR(INDEX(Barang_Masuk!$F$2:$F$5000,MATCH(ROWS($A$10:A83),Barang_Masuk!$L$2:$L$5000,0)),"")</f>
        <v>40</v>
      </c>
      <c r="G83" s="61" t="str">
        <f>IFERROR(INDEX(Barang_Masuk!$G$2:$G$5000,MATCH(ROWS($A$10:A83),Barang_Masuk!$L$2:$L$5000,0)),"")</f>
        <v>Pack</v>
      </c>
      <c r="H83" s="71">
        <f>IFERROR(INDEX(Barang_Masuk!$H$2:$H$5000,MATCH(ROWS($A$10:A83),Barang_Masuk!$L$2:$L$5000,0)),"")</f>
        <v>70100</v>
      </c>
      <c r="I83" s="72">
        <f t="shared" si="1"/>
        <v>2804000</v>
      </c>
    </row>
    <row r="84" spans="1:9" ht="29" x14ac:dyDescent="0.35">
      <c r="A84" s="61" t="str">
        <f>IFERROR(INDEX(Barang_Masuk!$A$2:$A$5000,MATCH(ROWS($A$10:A84),Barang_Masuk!$L$2:$L$5000,0)),"")</f>
        <v>GR202600450</v>
      </c>
      <c r="B84" s="62">
        <f>IFERROR(INDEX(Barang_Masuk!$B$2:$B$5000,MATCH(ROWS($A$10:A84),Barang_Masuk!$L$2:$L$5000,0)),"")</f>
        <v>46084</v>
      </c>
      <c r="C84" s="61" t="str">
        <f>IFERROR(INDEX(Barang_Masuk!$C$2:$C$5000,MATCH(ROWS($A$10:A84),Barang_Masuk!$L$2:$L$5000,0)),"")</f>
        <v>PT Supplier 31</v>
      </c>
      <c r="D84" s="61" t="str">
        <f>IFERROR(INDEX(Barang_Masuk!$D$2:$D$5000,MATCH(ROWS($A$10:A84),Barang_Masuk!$L$2:$L$5000,0)),"")</f>
        <v>INS020</v>
      </c>
      <c r="E84" s="61" t="str">
        <f>IFERROR(INDEX(Barang_Masuk!$E$2:$E$5000,MATCH(ROWS($A$10:A84),Barang_Masuk!$L$2:$L$5000,0)),"")</f>
        <v>Indomie Instant Food Variant 20</v>
      </c>
      <c r="F84" s="61">
        <f>IFERROR(INDEX(Barang_Masuk!$F$2:$F$5000,MATCH(ROWS($A$10:A84),Barang_Masuk!$L$2:$L$5000,0)),"")</f>
        <v>20</v>
      </c>
      <c r="G84" s="61" t="str">
        <f>IFERROR(INDEX(Barang_Masuk!$G$2:$G$5000,MATCH(ROWS($A$10:A84),Barang_Masuk!$L$2:$L$5000,0)),"")</f>
        <v>Pack</v>
      </c>
      <c r="H84" s="71">
        <f>IFERROR(INDEX(Barang_Masuk!$H$2:$H$5000,MATCH(ROWS($A$10:A84),Barang_Masuk!$L$2:$L$5000,0)),"")</f>
        <v>15700</v>
      </c>
      <c r="I84" s="72">
        <f t="shared" si="1"/>
        <v>314000</v>
      </c>
    </row>
    <row r="85" spans="1:9" ht="29" x14ac:dyDescent="0.35">
      <c r="A85" s="61" t="str">
        <f>IFERROR(INDEX(Barang_Masuk!$A$2:$A$5000,MATCH(ROWS($A$10:A85),Barang_Masuk!$L$2:$L$5000,0)),"")</f>
        <v>GR202600455</v>
      </c>
      <c r="B85" s="62">
        <f>IFERROR(INDEX(Barang_Masuk!$B$2:$B$5000,MATCH(ROWS($A$10:A85),Barang_Masuk!$L$2:$L$5000,0)),"")</f>
        <v>46083</v>
      </c>
      <c r="C85" s="61" t="str">
        <f>IFERROR(INDEX(Barang_Masuk!$C$2:$C$5000,MATCH(ROWS($A$10:A85),Barang_Masuk!$L$2:$L$5000,0)),"")</f>
        <v>PT Supplier 28</v>
      </c>
      <c r="D85" s="61" t="str">
        <f>IFERROR(INDEX(Barang_Masuk!$D$2:$D$5000,MATCH(ROWS($A$10:A85),Barang_Masuk!$L$2:$L$5000,0)),"")</f>
        <v>HOM011</v>
      </c>
      <c r="E85" s="61" t="str">
        <f>IFERROR(INDEX(Barang_Masuk!$E$2:$E$5000,MATCH(ROWS($A$10:A85),Barang_Masuk!$L$2:$L$5000,0)),"")</f>
        <v>Sunlight Home Care Variant 11</v>
      </c>
      <c r="F85" s="61">
        <f>IFERROR(INDEX(Barang_Masuk!$F$2:$F$5000,MATCH(ROWS($A$10:A85),Barang_Masuk!$L$2:$L$5000,0)),"")</f>
        <v>40</v>
      </c>
      <c r="G85" s="61" t="str">
        <f>IFERROR(INDEX(Barang_Masuk!$G$2:$G$5000,MATCH(ROWS($A$10:A85),Barang_Masuk!$L$2:$L$5000,0)),"")</f>
        <v>Pack</v>
      </c>
      <c r="H85" s="71">
        <f>IFERROR(INDEX(Barang_Masuk!$H$2:$H$5000,MATCH(ROWS($A$10:A85),Barang_Masuk!$L$2:$L$5000,0)),"")</f>
        <v>88100</v>
      </c>
      <c r="I85" s="72">
        <f t="shared" si="1"/>
        <v>3524000</v>
      </c>
    </row>
    <row r="86" spans="1:9" ht="29" x14ac:dyDescent="0.35">
      <c r="A86" s="61" t="str">
        <f>IFERROR(INDEX(Barang_Masuk!$A$2:$A$5000,MATCH(ROWS($A$10:A86),Barang_Masuk!$L$2:$L$5000,0)),"")</f>
        <v>GR202600461</v>
      </c>
      <c r="B86" s="62">
        <f>IFERROR(INDEX(Barang_Masuk!$B$2:$B$5000,MATCH(ROWS($A$10:A86),Barang_Masuk!$L$2:$L$5000,0)),"")</f>
        <v>46094</v>
      </c>
      <c r="C86" s="61" t="str">
        <f>IFERROR(INDEX(Barang_Masuk!$C$2:$C$5000,MATCH(ROWS($A$10:A86),Barang_Masuk!$L$2:$L$5000,0)),"")</f>
        <v>PT Supplier 33</v>
      </c>
      <c r="D86" s="61" t="str">
        <f>IFERROR(INDEX(Barang_Masuk!$D$2:$D$5000,MATCH(ROWS($A$10:A86),Barang_Masuk!$L$2:$L$5000,0)),"")</f>
        <v>DAR009</v>
      </c>
      <c r="E86" s="61" t="str">
        <f>IFERROR(INDEX(Barang_Masuk!$E$2:$E$5000,MATCH(ROWS($A$10:A86),Barang_Masuk!$L$2:$L$5000,0)),"")</f>
        <v>Indomilk Dairy Variant 9</v>
      </c>
      <c r="F86" s="61">
        <f>IFERROR(INDEX(Barang_Masuk!$F$2:$F$5000,MATCH(ROWS($A$10:A86),Barang_Masuk!$L$2:$L$5000,0)),"")</f>
        <v>60</v>
      </c>
      <c r="G86" s="61" t="str">
        <f>IFERROR(INDEX(Barang_Masuk!$G$2:$G$5000,MATCH(ROWS($A$10:A86),Barang_Masuk!$L$2:$L$5000,0)),"")</f>
        <v>Box</v>
      </c>
      <c r="H86" s="71">
        <f>IFERROR(INDEX(Barang_Masuk!$H$2:$H$5000,MATCH(ROWS($A$10:A86),Barang_Masuk!$L$2:$L$5000,0)),"")</f>
        <v>24400</v>
      </c>
      <c r="I86" s="72">
        <f t="shared" si="1"/>
        <v>1464000</v>
      </c>
    </row>
    <row r="87" spans="1:9" ht="29" x14ac:dyDescent="0.35">
      <c r="A87" s="61" t="str">
        <f>IFERROR(INDEX(Barang_Masuk!$A$2:$A$5000,MATCH(ROWS($A$10:A87),Barang_Masuk!$L$2:$L$5000,0)),"")</f>
        <v>GR202600466</v>
      </c>
      <c r="B87" s="62">
        <f>IFERROR(INDEX(Barang_Masuk!$B$2:$B$5000,MATCH(ROWS($A$10:A87),Barang_Masuk!$L$2:$L$5000,0)),"")</f>
        <v>46106</v>
      </c>
      <c r="C87" s="61" t="str">
        <f>IFERROR(INDEX(Barang_Masuk!$C$2:$C$5000,MATCH(ROWS($A$10:A87),Barang_Masuk!$L$2:$L$5000,0)),"")</f>
        <v>PT Supplier 08</v>
      </c>
      <c r="D87" s="61" t="str">
        <f>IFERROR(INDEX(Barang_Masuk!$D$2:$D$5000,MATCH(ROWS($A$10:A87),Barang_Masuk!$L$2:$L$5000,0)),"")</f>
        <v>DAR003</v>
      </c>
      <c r="E87" s="61" t="str">
        <f>IFERROR(INDEX(Barang_Masuk!$E$2:$E$5000,MATCH(ROWS($A$10:A87),Barang_Masuk!$L$2:$L$5000,0)),"")</f>
        <v>Ultra Milk Dairy Variant 3</v>
      </c>
      <c r="F87" s="61">
        <f>IFERROR(INDEX(Barang_Masuk!$F$2:$F$5000,MATCH(ROWS($A$10:A87),Barang_Masuk!$L$2:$L$5000,0)),"")</f>
        <v>80</v>
      </c>
      <c r="G87" s="61" t="str">
        <f>IFERROR(INDEX(Barang_Masuk!$G$2:$G$5000,MATCH(ROWS($A$10:A87),Barang_Masuk!$L$2:$L$5000,0)),"")</f>
        <v>Box</v>
      </c>
      <c r="H87" s="71">
        <f>IFERROR(INDEX(Barang_Masuk!$H$2:$H$5000,MATCH(ROWS($A$10:A87),Barang_Masuk!$L$2:$L$5000,0)),"")</f>
        <v>32900</v>
      </c>
      <c r="I87" s="72">
        <f t="shared" si="1"/>
        <v>2632000</v>
      </c>
    </row>
    <row r="88" spans="1:9" ht="29" x14ac:dyDescent="0.35">
      <c r="A88" s="61" t="str">
        <f>IFERROR(INDEX(Barang_Masuk!$A$2:$A$5000,MATCH(ROWS($A$10:A88),Barang_Masuk!$L$2:$L$5000,0)),"")</f>
        <v>GR202600467</v>
      </c>
      <c r="B88" s="62">
        <f>IFERROR(INDEX(Barang_Masuk!$B$2:$B$5000,MATCH(ROWS($A$10:A88),Barang_Masuk!$L$2:$L$5000,0)),"")</f>
        <v>46092</v>
      </c>
      <c r="C88" s="61" t="str">
        <f>IFERROR(INDEX(Barang_Masuk!$C$2:$C$5000,MATCH(ROWS($A$10:A88),Barang_Masuk!$L$2:$L$5000,0)),"")</f>
        <v>PT Supplier 29</v>
      </c>
      <c r="D88" s="61" t="str">
        <f>IFERROR(INDEX(Barang_Masuk!$D$2:$D$5000,MATCH(ROWS($A$10:A88),Barang_Masuk!$L$2:$L$5000,0)),"")</f>
        <v>SNK006</v>
      </c>
      <c r="E88" s="61" t="str">
        <f>IFERROR(INDEX(Barang_Masuk!$E$2:$E$5000,MATCH(ROWS($A$10:A88),Barang_Masuk!$L$2:$L$5000,0)),"")</f>
        <v>Taro Snack Variant 6</v>
      </c>
      <c r="F88" s="61">
        <f>IFERROR(INDEX(Barang_Masuk!$F$2:$F$5000,MATCH(ROWS($A$10:A88),Barang_Masuk!$L$2:$L$5000,0)),"")</f>
        <v>200</v>
      </c>
      <c r="G88" s="61" t="str">
        <f>IFERROR(INDEX(Barang_Masuk!$G$2:$G$5000,MATCH(ROWS($A$10:A88),Barang_Masuk!$L$2:$L$5000,0)),"")</f>
        <v>Pack</v>
      </c>
      <c r="H88" s="71">
        <f>IFERROR(INDEX(Barang_Masuk!$H$2:$H$5000,MATCH(ROWS($A$10:A88),Barang_Masuk!$L$2:$L$5000,0)),"")</f>
        <v>18300</v>
      </c>
      <c r="I88" s="72">
        <f t="shared" si="1"/>
        <v>3660000</v>
      </c>
    </row>
    <row r="89" spans="1:9" ht="29" x14ac:dyDescent="0.35">
      <c r="A89" s="61" t="str">
        <f>IFERROR(INDEX(Barang_Masuk!$A$2:$A$5000,MATCH(ROWS($A$10:A89),Barang_Masuk!$L$2:$L$5000,0)),"")</f>
        <v>GR202600483</v>
      </c>
      <c r="B89" s="62">
        <f>IFERROR(INDEX(Barang_Masuk!$B$2:$B$5000,MATCH(ROWS($A$10:A89),Barang_Masuk!$L$2:$L$5000,0)),"")</f>
        <v>46101</v>
      </c>
      <c r="C89" s="61" t="str">
        <f>IFERROR(INDEX(Barang_Masuk!$C$2:$C$5000,MATCH(ROWS($A$10:A89),Barang_Masuk!$L$2:$L$5000,0)),"")</f>
        <v>PT Supplier 07</v>
      </c>
      <c r="D89" s="61" t="str">
        <f>IFERROR(INDEX(Barang_Masuk!$D$2:$D$5000,MATCH(ROWS($A$10:A89),Barang_Masuk!$L$2:$L$5000,0)),"")</f>
        <v>SNK028</v>
      </c>
      <c r="E89" s="61" t="str">
        <f>IFERROR(INDEX(Barang_Masuk!$E$2:$E$5000,MATCH(ROWS($A$10:A89),Barang_Masuk!$L$2:$L$5000,0)),"")</f>
        <v>Chitato Snack Variant 28</v>
      </c>
      <c r="F89" s="61">
        <f>IFERROR(INDEX(Barang_Masuk!$F$2:$F$5000,MATCH(ROWS($A$10:A89),Barang_Masuk!$L$2:$L$5000,0)),"")</f>
        <v>40</v>
      </c>
      <c r="G89" s="61" t="str">
        <f>IFERROR(INDEX(Barang_Masuk!$G$2:$G$5000,MATCH(ROWS($A$10:A89),Barang_Masuk!$L$2:$L$5000,0)),"")</f>
        <v>Pack</v>
      </c>
      <c r="H89" s="71">
        <f>IFERROR(INDEX(Barang_Masuk!$H$2:$H$5000,MATCH(ROWS($A$10:A89),Barang_Masuk!$L$2:$L$5000,0)),"")</f>
        <v>55600</v>
      </c>
      <c r="I89" s="72">
        <f t="shared" si="1"/>
        <v>2224000</v>
      </c>
    </row>
    <row r="90" spans="1:9" ht="29" x14ac:dyDescent="0.35">
      <c r="A90" s="61" t="str">
        <f>IFERROR(INDEX(Barang_Masuk!$A$2:$A$5000,MATCH(ROWS($A$10:A90),Barang_Masuk!$L$2:$L$5000,0)),"")</f>
        <v>GR202600486</v>
      </c>
      <c r="B90" s="62">
        <f>IFERROR(INDEX(Barang_Masuk!$B$2:$B$5000,MATCH(ROWS($A$10:A90),Barang_Masuk!$L$2:$L$5000,0)),"")</f>
        <v>46082</v>
      </c>
      <c r="C90" s="61" t="str">
        <f>IFERROR(INDEX(Barang_Masuk!$C$2:$C$5000,MATCH(ROWS($A$10:A90),Barang_Masuk!$L$2:$L$5000,0)),"")</f>
        <v>PT Supplier 03</v>
      </c>
      <c r="D90" s="61" t="str">
        <f>IFERROR(INDEX(Barang_Masuk!$D$2:$D$5000,MATCH(ROWS($A$10:A90),Barang_Masuk!$L$2:$L$5000,0)),"")</f>
        <v>INS018</v>
      </c>
      <c r="E90" s="61" t="str">
        <f>IFERROR(INDEX(Barang_Masuk!$E$2:$E$5000,MATCH(ROWS($A$10:A90),Barang_Masuk!$L$2:$L$5000,0)),"")</f>
        <v>Indomie Instant Food Variant 18</v>
      </c>
      <c r="F90" s="61">
        <f>IFERROR(INDEX(Barang_Masuk!$F$2:$F$5000,MATCH(ROWS($A$10:A90),Barang_Masuk!$L$2:$L$5000,0)),"")</f>
        <v>100</v>
      </c>
      <c r="G90" s="61" t="str">
        <f>IFERROR(INDEX(Barang_Masuk!$G$2:$G$5000,MATCH(ROWS($A$10:A90),Barang_Masuk!$L$2:$L$5000,0)),"")</f>
        <v>Pack</v>
      </c>
      <c r="H90" s="71">
        <f>IFERROR(INDEX(Barang_Masuk!$H$2:$H$5000,MATCH(ROWS($A$10:A90),Barang_Masuk!$L$2:$L$5000,0)),"")</f>
        <v>45900</v>
      </c>
      <c r="I90" s="72">
        <f t="shared" si="1"/>
        <v>4590000</v>
      </c>
    </row>
    <row r="91" spans="1:9" ht="29" x14ac:dyDescent="0.35">
      <c r="A91" s="61" t="str">
        <f>IFERROR(INDEX(Barang_Masuk!$A$2:$A$5000,MATCH(ROWS($A$10:A91),Barang_Masuk!$L$2:$L$5000,0)),"")</f>
        <v>GR202600487</v>
      </c>
      <c r="B91" s="62">
        <f>IFERROR(INDEX(Barang_Masuk!$B$2:$B$5000,MATCH(ROWS($A$10:A91),Barang_Masuk!$L$2:$L$5000,0)),"")</f>
        <v>46097</v>
      </c>
      <c r="C91" s="61" t="str">
        <f>IFERROR(INDEX(Barang_Masuk!$C$2:$C$5000,MATCH(ROWS($A$10:A91),Barang_Masuk!$L$2:$L$5000,0)),"")</f>
        <v>PT Supplier 34</v>
      </c>
      <c r="D91" s="61" t="str">
        <f>IFERROR(INDEX(Barang_Masuk!$D$2:$D$5000,MATCH(ROWS($A$10:A91),Barang_Masuk!$L$2:$L$5000,0)),"")</f>
        <v>SNK003</v>
      </c>
      <c r="E91" s="61" t="str">
        <f>IFERROR(INDEX(Barang_Masuk!$E$2:$E$5000,MATCH(ROWS($A$10:A91),Barang_Masuk!$L$2:$L$5000,0)),"")</f>
        <v>Qtela Snack Variant 3</v>
      </c>
      <c r="F91" s="61">
        <f>IFERROR(INDEX(Barang_Masuk!$F$2:$F$5000,MATCH(ROWS($A$10:A91),Barang_Masuk!$L$2:$L$5000,0)),"")</f>
        <v>40</v>
      </c>
      <c r="G91" s="61" t="str">
        <f>IFERROR(INDEX(Barang_Masuk!$G$2:$G$5000,MATCH(ROWS($A$10:A91),Barang_Masuk!$L$2:$L$5000,0)),"")</f>
        <v>Pack</v>
      </c>
      <c r="H91" s="71">
        <f>IFERROR(INDEX(Barang_Masuk!$H$2:$H$5000,MATCH(ROWS($A$10:A91),Barang_Masuk!$L$2:$L$5000,0)),"")</f>
        <v>8200</v>
      </c>
      <c r="I91" s="72">
        <f t="shared" si="1"/>
        <v>328000</v>
      </c>
    </row>
    <row r="92" spans="1:9" ht="29" x14ac:dyDescent="0.35">
      <c r="A92" s="61" t="str">
        <f>IFERROR(INDEX(Barang_Masuk!$A$2:$A$5000,MATCH(ROWS($A$10:A92),Barang_Masuk!$L$2:$L$5000,0)),"")</f>
        <v>GR202600501</v>
      </c>
      <c r="B92" s="62">
        <f>IFERROR(INDEX(Barang_Masuk!$B$2:$B$5000,MATCH(ROWS($A$10:A92),Barang_Masuk!$L$2:$L$5000,0)),"")</f>
        <v>46103</v>
      </c>
      <c r="C92" s="61" t="str">
        <f>IFERROR(INDEX(Barang_Masuk!$C$2:$C$5000,MATCH(ROWS($A$10:A92),Barang_Masuk!$L$2:$L$5000,0)),"")</f>
        <v>PT Supplier 35</v>
      </c>
      <c r="D92" s="61" t="str">
        <f>IFERROR(INDEX(Barang_Masuk!$D$2:$D$5000,MATCH(ROWS($A$10:A92),Barang_Masuk!$L$2:$L$5000,0)),"")</f>
        <v>BEV017</v>
      </c>
      <c r="E92" s="61" t="str">
        <f>IFERROR(INDEX(Barang_Masuk!$E$2:$E$5000,MATCH(ROWS($A$10:A92),Barang_Masuk!$L$2:$L$5000,0)),"")</f>
        <v>Aqua Beverage Variant 17</v>
      </c>
      <c r="F92" s="61">
        <f>IFERROR(INDEX(Barang_Masuk!$F$2:$F$5000,MATCH(ROWS($A$10:A92),Barang_Masuk!$L$2:$L$5000,0)),"")</f>
        <v>40</v>
      </c>
      <c r="G92" s="61" t="str">
        <f>IFERROR(INDEX(Barang_Masuk!$G$2:$G$5000,MATCH(ROWS($A$10:A92),Barang_Masuk!$L$2:$L$5000,0)),"")</f>
        <v>Bottle</v>
      </c>
      <c r="H92" s="71">
        <f>IFERROR(INDEX(Barang_Masuk!$H$2:$H$5000,MATCH(ROWS($A$10:A92),Barang_Masuk!$L$2:$L$5000,0)),"")</f>
        <v>64800</v>
      </c>
      <c r="I92" s="72">
        <f t="shared" si="1"/>
        <v>2592000</v>
      </c>
    </row>
    <row r="93" spans="1:9" ht="43.5" x14ac:dyDescent="0.35">
      <c r="A93" s="61" t="str">
        <f>IFERROR(INDEX(Barang_Masuk!$A$2:$A$5000,MATCH(ROWS($A$10:A93),Barang_Masuk!$L$2:$L$5000,0)),"")</f>
        <v>GR202600506</v>
      </c>
      <c r="B93" s="62">
        <f>IFERROR(INDEX(Barang_Masuk!$B$2:$B$5000,MATCH(ROWS($A$10:A93),Barang_Masuk!$L$2:$L$5000,0)),"")</f>
        <v>46087</v>
      </c>
      <c r="C93" s="61" t="str">
        <f>IFERROR(INDEX(Barang_Masuk!$C$2:$C$5000,MATCH(ROWS($A$10:A93),Barang_Masuk!$L$2:$L$5000,0)),"")</f>
        <v>PT Supplier 20</v>
      </c>
      <c r="D93" s="61" t="str">
        <f>IFERROR(INDEX(Barang_Masuk!$D$2:$D$5000,MATCH(ROWS($A$10:A93),Barang_Masuk!$L$2:$L$5000,0)),"")</f>
        <v>PER024</v>
      </c>
      <c r="E93" s="61" t="str">
        <f>IFERROR(INDEX(Barang_Masuk!$E$2:$E$5000,MATCH(ROWS($A$10:A93),Barang_Masuk!$L$2:$L$5000,0)),"")</f>
        <v>Pepsodent Personal Care Variant 24</v>
      </c>
      <c r="F93" s="61">
        <f>IFERROR(INDEX(Barang_Masuk!$F$2:$F$5000,MATCH(ROWS($A$10:A93),Barang_Masuk!$L$2:$L$5000,0)),"")</f>
        <v>30</v>
      </c>
      <c r="G93" s="61" t="str">
        <f>IFERROR(INDEX(Barang_Masuk!$G$2:$G$5000,MATCH(ROWS($A$10:A93),Barang_Masuk!$L$2:$L$5000,0)),"")</f>
        <v>Bottle</v>
      </c>
      <c r="H93" s="71">
        <f>IFERROR(INDEX(Barang_Masuk!$H$2:$H$5000,MATCH(ROWS($A$10:A93),Barang_Masuk!$L$2:$L$5000,0)),"")</f>
        <v>12200</v>
      </c>
      <c r="I93" s="72">
        <f t="shared" si="1"/>
        <v>366000</v>
      </c>
    </row>
    <row r="94" spans="1:9" ht="43.5" x14ac:dyDescent="0.35">
      <c r="A94" s="61" t="str">
        <f>IFERROR(INDEX(Barang_Masuk!$A$2:$A$5000,MATCH(ROWS($A$10:A94),Barang_Masuk!$L$2:$L$5000,0)),"")</f>
        <v>GR202600514</v>
      </c>
      <c r="B94" s="62">
        <f>IFERROR(INDEX(Barang_Masuk!$B$2:$B$5000,MATCH(ROWS($A$10:A94),Barang_Masuk!$L$2:$L$5000,0)),"")</f>
        <v>46103</v>
      </c>
      <c r="C94" s="61" t="str">
        <f>IFERROR(INDEX(Barang_Masuk!$C$2:$C$5000,MATCH(ROWS($A$10:A94),Barang_Masuk!$L$2:$L$5000,0)),"")</f>
        <v>PT Supplier 10</v>
      </c>
      <c r="D94" s="61" t="str">
        <f>IFERROR(INDEX(Barang_Masuk!$D$2:$D$5000,MATCH(ROWS($A$10:A94),Barang_Masuk!$L$2:$L$5000,0)),"")</f>
        <v>PER006</v>
      </c>
      <c r="E94" s="61" t="str">
        <f>IFERROR(INDEX(Barang_Masuk!$E$2:$E$5000,MATCH(ROWS($A$10:A94),Barang_Masuk!$L$2:$L$5000,0)),"")</f>
        <v>Lifebuoy Personal Care Variant 6</v>
      </c>
      <c r="F94" s="61">
        <f>IFERROR(INDEX(Barang_Masuk!$F$2:$F$5000,MATCH(ROWS($A$10:A94),Barang_Masuk!$L$2:$L$5000,0)),"")</f>
        <v>120</v>
      </c>
      <c r="G94" s="61" t="str">
        <f>IFERROR(INDEX(Barang_Masuk!$G$2:$G$5000,MATCH(ROWS($A$10:A94),Barang_Masuk!$L$2:$L$5000,0)),"")</f>
        <v>Bottle</v>
      </c>
      <c r="H94" s="71">
        <f>IFERROR(INDEX(Barang_Masuk!$H$2:$H$5000,MATCH(ROWS($A$10:A94),Barang_Masuk!$L$2:$L$5000,0)),"")</f>
        <v>66100</v>
      </c>
      <c r="I94" s="72">
        <f t="shared" si="1"/>
        <v>7932000</v>
      </c>
    </row>
    <row r="95" spans="1:9" ht="29" x14ac:dyDescent="0.35">
      <c r="A95" s="61" t="str">
        <f>IFERROR(INDEX(Barang_Masuk!$A$2:$A$5000,MATCH(ROWS($A$10:A95),Barang_Masuk!$L$2:$L$5000,0)),"")</f>
        <v>GR202600519</v>
      </c>
      <c r="B95" s="62">
        <f>IFERROR(INDEX(Barang_Masuk!$B$2:$B$5000,MATCH(ROWS($A$10:A95),Barang_Masuk!$L$2:$L$5000,0)),"")</f>
        <v>46109</v>
      </c>
      <c r="C95" s="61" t="str">
        <f>IFERROR(INDEX(Barang_Masuk!$C$2:$C$5000,MATCH(ROWS($A$10:A95),Barang_Masuk!$L$2:$L$5000,0)),"")</f>
        <v>PT Supplier 33</v>
      </c>
      <c r="D95" s="61" t="str">
        <f>IFERROR(INDEX(Barang_Masuk!$D$2:$D$5000,MATCH(ROWS($A$10:A95),Barang_Masuk!$L$2:$L$5000,0)),"")</f>
        <v>DAR009</v>
      </c>
      <c r="E95" s="61" t="str">
        <f>IFERROR(INDEX(Barang_Masuk!$E$2:$E$5000,MATCH(ROWS($A$10:A95),Barang_Masuk!$L$2:$L$5000,0)),"")</f>
        <v>Indomilk Dairy Variant 9</v>
      </c>
      <c r="F95" s="61">
        <f>IFERROR(INDEX(Barang_Masuk!$F$2:$F$5000,MATCH(ROWS($A$10:A95),Barang_Masuk!$L$2:$L$5000,0)),"")</f>
        <v>30</v>
      </c>
      <c r="G95" s="61" t="str">
        <f>IFERROR(INDEX(Barang_Masuk!$G$2:$G$5000,MATCH(ROWS($A$10:A95),Barang_Masuk!$L$2:$L$5000,0)),"")</f>
        <v>Box</v>
      </c>
      <c r="H95" s="71">
        <f>IFERROR(INDEX(Barang_Masuk!$H$2:$H$5000,MATCH(ROWS($A$10:A95),Barang_Masuk!$L$2:$L$5000,0)),"")</f>
        <v>24400</v>
      </c>
      <c r="I95" s="72">
        <f t="shared" si="1"/>
        <v>732000</v>
      </c>
    </row>
    <row r="96" spans="1:9" ht="29" x14ac:dyDescent="0.35">
      <c r="A96" s="61" t="str">
        <f>IFERROR(INDEX(Barang_Masuk!$A$2:$A$5000,MATCH(ROWS($A$10:A96),Barang_Masuk!$L$2:$L$5000,0)),"")</f>
        <v>GR202600529</v>
      </c>
      <c r="B96" s="62">
        <f>IFERROR(INDEX(Barang_Masuk!$B$2:$B$5000,MATCH(ROWS($A$10:A96),Barang_Masuk!$L$2:$L$5000,0)),"")</f>
        <v>46094</v>
      </c>
      <c r="C96" s="61" t="str">
        <f>IFERROR(INDEX(Barang_Masuk!$C$2:$C$5000,MATCH(ROWS($A$10:A96),Barang_Masuk!$L$2:$L$5000,0)),"")</f>
        <v>PT Supplier 29</v>
      </c>
      <c r="D96" s="61" t="str">
        <f>IFERROR(INDEX(Barang_Masuk!$D$2:$D$5000,MATCH(ROWS($A$10:A96),Barang_Masuk!$L$2:$L$5000,0)),"")</f>
        <v>SNK019</v>
      </c>
      <c r="E96" s="61" t="str">
        <f>IFERROR(INDEX(Barang_Masuk!$E$2:$E$5000,MATCH(ROWS($A$10:A96),Barang_Masuk!$L$2:$L$5000,0)),"")</f>
        <v>Qtela Snack Variant 19</v>
      </c>
      <c r="F96" s="61">
        <f>IFERROR(INDEX(Barang_Masuk!$F$2:$F$5000,MATCH(ROWS($A$10:A96),Barang_Masuk!$L$2:$L$5000,0)),"")</f>
        <v>200</v>
      </c>
      <c r="G96" s="61" t="str">
        <f>IFERROR(INDEX(Barang_Masuk!$G$2:$G$5000,MATCH(ROWS($A$10:A96),Barang_Masuk!$L$2:$L$5000,0)),"")</f>
        <v>Pack</v>
      </c>
      <c r="H96" s="71">
        <f>IFERROR(INDEX(Barang_Masuk!$H$2:$H$5000,MATCH(ROWS($A$10:A96),Barang_Masuk!$L$2:$L$5000,0)),"")</f>
        <v>38400</v>
      </c>
      <c r="I96" s="72">
        <f t="shared" si="1"/>
        <v>7680000</v>
      </c>
    </row>
    <row r="97" spans="1:9" ht="29" x14ac:dyDescent="0.35">
      <c r="A97" s="61" t="str">
        <f>IFERROR(INDEX(Barang_Masuk!$A$2:$A$5000,MATCH(ROWS($A$10:A97),Barang_Masuk!$L$2:$L$5000,0)),"")</f>
        <v>GR202600531</v>
      </c>
      <c r="B97" s="62">
        <f>IFERROR(INDEX(Barang_Masuk!$B$2:$B$5000,MATCH(ROWS($A$10:A97),Barang_Masuk!$L$2:$L$5000,0)),"")</f>
        <v>46083</v>
      </c>
      <c r="C97" s="61" t="str">
        <f>IFERROR(INDEX(Barang_Masuk!$C$2:$C$5000,MATCH(ROWS($A$10:A97),Barang_Masuk!$L$2:$L$5000,0)),"")</f>
        <v>PT Supplier 27</v>
      </c>
      <c r="D97" s="61" t="str">
        <f>IFERROR(INDEX(Barang_Masuk!$D$2:$D$5000,MATCH(ROWS($A$10:A97),Barang_Masuk!$L$2:$L$5000,0)),"")</f>
        <v>SNK004</v>
      </c>
      <c r="E97" s="61" t="str">
        <f>IFERROR(INDEX(Barang_Masuk!$E$2:$E$5000,MATCH(ROWS($A$10:A97),Barang_Masuk!$L$2:$L$5000,0)),"")</f>
        <v>Chitato Snack Variant 4</v>
      </c>
      <c r="F97" s="61">
        <f>IFERROR(INDEX(Barang_Masuk!$F$2:$F$5000,MATCH(ROWS($A$10:A97),Barang_Masuk!$L$2:$L$5000,0)),"")</f>
        <v>200</v>
      </c>
      <c r="G97" s="61" t="str">
        <f>IFERROR(INDEX(Barang_Masuk!$G$2:$G$5000,MATCH(ROWS($A$10:A97),Barang_Masuk!$L$2:$L$5000,0)),"")</f>
        <v>Pack</v>
      </c>
      <c r="H97" s="71">
        <f>IFERROR(INDEX(Barang_Masuk!$H$2:$H$5000,MATCH(ROWS($A$10:A97),Barang_Masuk!$L$2:$L$5000,0)),"")</f>
        <v>74000</v>
      </c>
      <c r="I97" s="72">
        <f t="shared" si="1"/>
        <v>14800000</v>
      </c>
    </row>
    <row r="98" spans="1:9" ht="29" x14ac:dyDescent="0.35">
      <c r="A98" s="61" t="str">
        <f>IFERROR(INDEX(Barang_Masuk!$A$2:$A$5000,MATCH(ROWS($A$10:A98),Barang_Masuk!$L$2:$L$5000,0)),"")</f>
        <v>GR202600533</v>
      </c>
      <c r="B98" s="62">
        <f>IFERROR(INDEX(Barang_Masuk!$B$2:$B$5000,MATCH(ROWS($A$10:A98),Barang_Masuk!$L$2:$L$5000,0)),"")</f>
        <v>46086</v>
      </c>
      <c r="C98" s="61" t="str">
        <f>IFERROR(INDEX(Barang_Masuk!$C$2:$C$5000,MATCH(ROWS($A$10:A98),Barang_Masuk!$L$2:$L$5000,0)),"")</f>
        <v>PT Supplier 02</v>
      </c>
      <c r="D98" s="61" t="str">
        <f>IFERROR(INDEX(Barang_Masuk!$D$2:$D$5000,MATCH(ROWS($A$10:A98),Barang_Masuk!$L$2:$L$5000,0)),"")</f>
        <v>HOM027</v>
      </c>
      <c r="E98" s="61" t="str">
        <f>IFERROR(INDEX(Barang_Masuk!$E$2:$E$5000,MATCH(ROWS($A$10:A98),Barang_Masuk!$L$2:$L$5000,0)),"")</f>
        <v>Molto Home Care Variant 27</v>
      </c>
      <c r="F98" s="61">
        <f>IFERROR(INDEX(Barang_Masuk!$F$2:$F$5000,MATCH(ROWS($A$10:A98),Barang_Masuk!$L$2:$L$5000,0)),"")</f>
        <v>200</v>
      </c>
      <c r="G98" s="61" t="str">
        <f>IFERROR(INDEX(Barang_Masuk!$G$2:$G$5000,MATCH(ROWS($A$10:A98),Barang_Masuk!$L$2:$L$5000,0)),"")</f>
        <v>Pack</v>
      </c>
      <c r="H98" s="71">
        <f>IFERROR(INDEX(Barang_Masuk!$H$2:$H$5000,MATCH(ROWS($A$10:A98),Barang_Masuk!$L$2:$L$5000,0)),"")</f>
        <v>80300</v>
      </c>
      <c r="I98" s="72">
        <f t="shared" si="1"/>
        <v>16060000</v>
      </c>
    </row>
    <row r="99" spans="1:9" ht="43.5" x14ac:dyDescent="0.35">
      <c r="A99" s="61" t="str">
        <f>IFERROR(INDEX(Barang_Masuk!$A$2:$A$5000,MATCH(ROWS($A$10:A99),Barang_Masuk!$L$2:$L$5000,0)),"")</f>
        <v>GR202600538</v>
      </c>
      <c r="B99" s="62">
        <f>IFERROR(INDEX(Barang_Masuk!$B$2:$B$5000,MATCH(ROWS($A$10:A99),Barang_Masuk!$L$2:$L$5000,0)),"")</f>
        <v>46088</v>
      </c>
      <c r="C99" s="61" t="str">
        <f>IFERROR(INDEX(Barang_Masuk!$C$2:$C$5000,MATCH(ROWS($A$10:A99),Barang_Masuk!$L$2:$L$5000,0)),"")</f>
        <v>PT Supplier 21</v>
      </c>
      <c r="D99" s="61" t="str">
        <f>IFERROR(INDEX(Barang_Masuk!$D$2:$D$5000,MATCH(ROWS($A$10:A99),Barang_Masuk!$L$2:$L$5000,0)),"")</f>
        <v>PER007</v>
      </c>
      <c r="E99" s="61" t="str">
        <f>IFERROR(INDEX(Barang_Masuk!$E$2:$E$5000,MATCH(ROWS($A$10:A99),Barang_Masuk!$L$2:$L$5000,0)),"")</f>
        <v>Pepsodent Personal Care Variant 7</v>
      </c>
      <c r="F99" s="61">
        <f>IFERROR(INDEX(Barang_Masuk!$F$2:$F$5000,MATCH(ROWS($A$10:A99),Barang_Masuk!$L$2:$L$5000,0)),"")</f>
        <v>200</v>
      </c>
      <c r="G99" s="61" t="str">
        <f>IFERROR(INDEX(Barang_Masuk!$G$2:$G$5000,MATCH(ROWS($A$10:A99),Barang_Masuk!$L$2:$L$5000,0)),"")</f>
        <v>Bottle</v>
      </c>
      <c r="H99" s="71">
        <f>IFERROR(INDEX(Barang_Masuk!$H$2:$H$5000,MATCH(ROWS($A$10:A99),Barang_Masuk!$L$2:$L$5000,0)),"")</f>
        <v>65700</v>
      </c>
      <c r="I99" s="72">
        <f t="shared" si="1"/>
        <v>13140000</v>
      </c>
    </row>
    <row r="100" spans="1:9" ht="43.5" x14ac:dyDescent="0.35">
      <c r="A100" s="61" t="str">
        <f>IFERROR(INDEX(Barang_Masuk!$A$2:$A$5000,MATCH(ROWS($A$10:A100),Barang_Masuk!$L$2:$L$5000,0)),"")</f>
        <v>GR202600548</v>
      </c>
      <c r="B100" s="62">
        <f>IFERROR(INDEX(Barang_Masuk!$B$2:$B$5000,MATCH(ROWS($A$10:A100),Barang_Masuk!$L$2:$L$5000,0)),"")</f>
        <v>46107</v>
      </c>
      <c r="C100" s="61" t="str">
        <f>IFERROR(INDEX(Barang_Masuk!$C$2:$C$5000,MATCH(ROWS($A$10:A100),Barang_Masuk!$L$2:$L$5000,0)),"")</f>
        <v>PT Supplier 24</v>
      </c>
      <c r="D100" s="61" t="str">
        <f>IFERROR(INDEX(Barang_Masuk!$D$2:$D$5000,MATCH(ROWS($A$10:A100),Barang_Masuk!$L$2:$L$5000,0)),"")</f>
        <v>PER003</v>
      </c>
      <c r="E100" s="61" t="str">
        <f>IFERROR(INDEX(Barang_Masuk!$E$2:$E$5000,MATCH(ROWS($A$10:A100),Barang_Masuk!$L$2:$L$5000,0)),"")</f>
        <v>Pepsodent Personal Care Variant 3</v>
      </c>
      <c r="F100" s="61">
        <f>IFERROR(INDEX(Barang_Masuk!$F$2:$F$5000,MATCH(ROWS($A$10:A100),Barang_Masuk!$L$2:$L$5000,0)),"")</f>
        <v>100</v>
      </c>
      <c r="G100" s="61" t="str">
        <f>IFERROR(INDEX(Barang_Masuk!$G$2:$G$5000,MATCH(ROWS($A$10:A100),Barang_Masuk!$L$2:$L$5000,0)),"")</f>
        <v>Bottle</v>
      </c>
      <c r="H100" s="71">
        <f>IFERROR(INDEX(Barang_Masuk!$H$2:$H$5000,MATCH(ROWS($A$10:A100),Barang_Masuk!$L$2:$L$5000,0)),"")</f>
        <v>19400</v>
      </c>
      <c r="I100" s="72">
        <f t="shared" si="1"/>
        <v>1940000</v>
      </c>
    </row>
    <row r="101" spans="1:9" ht="29" x14ac:dyDescent="0.35">
      <c r="A101" s="61" t="str">
        <f>IFERROR(INDEX(Barang_Masuk!$A$2:$A$5000,MATCH(ROWS($A$10:A101),Barang_Masuk!$L$2:$L$5000,0)),"")</f>
        <v>GR202600556</v>
      </c>
      <c r="B101" s="62">
        <f>IFERROR(INDEX(Barang_Masuk!$B$2:$B$5000,MATCH(ROWS($A$10:A101),Barang_Masuk!$L$2:$L$5000,0)),"")</f>
        <v>46096</v>
      </c>
      <c r="C101" s="61" t="str">
        <f>IFERROR(INDEX(Barang_Masuk!$C$2:$C$5000,MATCH(ROWS($A$10:A101),Barang_Masuk!$L$2:$L$5000,0)),"")</f>
        <v>PT Supplier 23</v>
      </c>
      <c r="D101" s="61" t="str">
        <f>IFERROR(INDEX(Barang_Masuk!$D$2:$D$5000,MATCH(ROWS($A$10:A101),Barang_Masuk!$L$2:$L$5000,0)),"")</f>
        <v>BAB006</v>
      </c>
      <c r="E101" s="61" t="str">
        <f>IFERROR(INDEX(Barang_Masuk!$E$2:$E$5000,MATCH(ROWS($A$10:A101),Barang_Masuk!$L$2:$L$5000,0)),"")</f>
        <v>Zwitsal Baby Care Variant 6</v>
      </c>
      <c r="F101" s="61">
        <f>IFERROR(INDEX(Barang_Masuk!$F$2:$F$5000,MATCH(ROWS($A$10:A101),Barang_Masuk!$L$2:$L$5000,0)),"")</f>
        <v>150</v>
      </c>
      <c r="G101" s="61" t="str">
        <f>IFERROR(INDEX(Barang_Masuk!$G$2:$G$5000,MATCH(ROWS($A$10:A101),Barang_Masuk!$L$2:$L$5000,0)),"")</f>
        <v>Pack</v>
      </c>
      <c r="H101" s="71">
        <f>IFERROR(INDEX(Barang_Masuk!$H$2:$H$5000,MATCH(ROWS($A$10:A101),Barang_Masuk!$L$2:$L$5000,0)),"")</f>
        <v>79100</v>
      </c>
      <c r="I101" s="72">
        <f t="shared" si="1"/>
        <v>11865000</v>
      </c>
    </row>
    <row r="102" spans="1:9" ht="29" x14ac:dyDescent="0.35">
      <c r="A102" s="61" t="str">
        <f>IFERROR(INDEX(Barang_Masuk!$A$2:$A$5000,MATCH(ROWS($A$10:A102),Barang_Masuk!$L$2:$L$5000,0)),"")</f>
        <v>GR202600564</v>
      </c>
      <c r="B102" s="62">
        <f>IFERROR(INDEX(Barang_Masuk!$B$2:$B$5000,MATCH(ROWS($A$10:A102),Barang_Masuk!$L$2:$L$5000,0)),"")</f>
        <v>46101</v>
      </c>
      <c r="C102" s="61" t="str">
        <f>IFERROR(INDEX(Barang_Masuk!$C$2:$C$5000,MATCH(ROWS($A$10:A102),Barang_Masuk!$L$2:$L$5000,0)),"")</f>
        <v>PT Supplier 32</v>
      </c>
      <c r="D102" s="61" t="str">
        <f>IFERROR(INDEX(Barang_Masuk!$D$2:$D$5000,MATCH(ROWS($A$10:A102),Barang_Masuk!$L$2:$L$5000,0)),"")</f>
        <v>SNK032</v>
      </c>
      <c r="E102" s="61" t="str">
        <f>IFERROR(INDEX(Barang_Masuk!$E$2:$E$5000,MATCH(ROWS($A$10:A102),Barang_Masuk!$L$2:$L$5000,0)),"")</f>
        <v>Qtela Snack Variant 32</v>
      </c>
      <c r="F102" s="61">
        <f>IFERROR(INDEX(Barang_Masuk!$F$2:$F$5000,MATCH(ROWS($A$10:A102),Barang_Masuk!$L$2:$L$5000,0)),"")</f>
        <v>100</v>
      </c>
      <c r="G102" s="61" t="str">
        <f>IFERROR(INDEX(Barang_Masuk!$G$2:$G$5000,MATCH(ROWS($A$10:A102),Barang_Masuk!$L$2:$L$5000,0)),"")</f>
        <v>Pack</v>
      </c>
      <c r="H102" s="71">
        <f>IFERROR(INDEX(Barang_Masuk!$H$2:$H$5000,MATCH(ROWS($A$10:A102),Barang_Masuk!$L$2:$L$5000,0)),"")</f>
        <v>71300</v>
      </c>
      <c r="I102" s="72">
        <f t="shared" si="1"/>
        <v>7130000</v>
      </c>
    </row>
    <row r="103" spans="1:9" ht="29" x14ac:dyDescent="0.35">
      <c r="A103" s="61" t="str">
        <f>IFERROR(INDEX(Barang_Masuk!$A$2:$A$5000,MATCH(ROWS($A$10:A103),Barang_Masuk!$L$2:$L$5000,0)),"")</f>
        <v>GR202600567</v>
      </c>
      <c r="B103" s="62">
        <f>IFERROR(INDEX(Barang_Masuk!$B$2:$B$5000,MATCH(ROWS($A$10:A103),Barang_Masuk!$L$2:$L$5000,0)),"")</f>
        <v>46104</v>
      </c>
      <c r="C103" s="61" t="str">
        <f>IFERROR(INDEX(Barang_Masuk!$C$2:$C$5000,MATCH(ROWS($A$10:A103),Barang_Masuk!$L$2:$L$5000,0)),"")</f>
        <v>PT Supplier 29</v>
      </c>
      <c r="D103" s="61" t="str">
        <f>IFERROR(INDEX(Barang_Masuk!$D$2:$D$5000,MATCH(ROWS($A$10:A103),Barang_Masuk!$L$2:$L$5000,0)),"")</f>
        <v>SNK006</v>
      </c>
      <c r="E103" s="61" t="str">
        <f>IFERROR(INDEX(Barang_Masuk!$E$2:$E$5000,MATCH(ROWS($A$10:A103),Barang_Masuk!$L$2:$L$5000,0)),"")</f>
        <v>Taro Snack Variant 6</v>
      </c>
      <c r="F103" s="61">
        <f>IFERROR(INDEX(Barang_Masuk!$F$2:$F$5000,MATCH(ROWS($A$10:A103),Barang_Masuk!$L$2:$L$5000,0)),"")</f>
        <v>30</v>
      </c>
      <c r="G103" s="61" t="str">
        <f>IFERROR(INDEX(Barang_Masuk!$G$2:$G$5000,MATCH(ROWS($A$10:A103),Barang_Masuk!$L$2:$L$5000,0)),"")</f>
        <v>Pack</v>
      </c>
      <c r="H103" s="71">
        <f>IFERROR(INDEX(Barang_Masuk!$H$2:$H$5000,MATCH(ROWS($A$10:A103),Barang_Masuk!$L$2:$L$5000,0)),"")</f>
        <v>18300</v>
      </c>
      <c r="I103" s="72">
        <f t="shared" si="1"/>
        <v>549000</v>
      </c>
    </row>
    <row r="104" spans="1:9" ht="29" x14ac:dyDescent="0.35">
      <c r="A104" s="61" t="str">
        <f>IFERROR(INDEX(Barang_Masuk!$A$2:$A$5000,MATCH(ROWS($A$10:A104),Barang_Masuk!$L$2:$L$5000,0)),"")</f>
        <v>GR202600575</v>
      </c>
      <c r="B104" s="62">
        <f>IFERROR(INDEX(Barang_Masuk!$B$2:$B$5000,MATCH(ROWS($A$10:A104),Barang_Masuk!$L$2:$L$5000,0)),"")</f>
        <v>46084</v>
      </c>
      <c r="C104" s="61" t="str">
        <f>IFERROR(INDEX(Barang_Masuk!$C$2:$C$5000,MATCH(ROWS($A$10:A104),Barang_Masuk!$L$2:$L$5000,0)),"")</f>
        <v>PT Supplier 24</v>
      </c>
      <c r="D104" s="61" t="str">
        <f>IFERROR(INDEX(Barang_Masuk!$D$2:$D$5000,MATCH(ROWS($A$10:A104),Barang_Masuk!$L$2:$L$5000,0)),"")</f>
        <v>SNK024</v>
      </c>
      <c r="E104" s="61" t="str">
        <f>IFERROR(INDEX(Barang_Masuk!$E$2:$E$5000,MATCH(ROWS($A$10:A104),Barang_Masuk!$L$2:$L$5000,0)),"")</f>
        <v>Chitato Snack Variant 24</v>
      </c>
      <c r="F104" s="61">
        <f>IFERROR(INDEX(Barang_Masuk!$F$2:$F$5000,MATCH(ROWS($A$10:A104),Barang_Masuk!$L$2:$L$5000,0)),"")</f>
        <v>100</v>
      </c>
      <c r="G104" s="61" t="str">
        <f>IFERROR(INDEX(Barang_Masuk!$G$2:$G$5000,MATCH(ROWS($A$10:A104),Barang_Masuk!$L$2:$L$5000,0)),"")</f>
        <v>Pack</v>
      </c>
      <c r="H104" s="71">
        <f>IFERROR(INDEX(Barang_Masuk!$H$2:$H$5000,MATCH(ROWS($A$10:A104),Barang_Masuk!$L$2:$L$5000,0)),"")</f>
        <v>59200</v>
      </c>
      <c r="I104" s="72">
        <f t="shared" si="1"/>
        <v>5920000</v>
      </c>
    </row>
    <row r="105" spans="1:9" ht="29" x14ac:dyDescent="0.35">
      <c r="A105" s="61" t="str">
        <f>IFERROR(INDEX(Barang_Masuk!$A$2:$A$5000,MATCH(ROWS($A$10:A105),Barang_Masuk!$L$2:$L$5000,0)),"")</f>
        <v>GR202600586</v>
      </c>
      <c r="B105" s="62">
        <f>IFERROR(INDEX(Barang_Masuk!$B$2:$B$5000,MATCH(ROWS($A$10:A105),Barang_Masuk!$L$2:$L$5000,0)),"")</f>
        <v>46084</v>
      </c>
      <c r="C105" s="61" t="str">
        <f>IFERROR(INDEX(Barang_Masuk!$C$2:$C$5000,MATCH(ROWS($A$10:A105),Barang_Masuk!$L$2:$L$5000,0)),"")</f>
        <v>PT Supplier 24</v>
      </c>
      <c r="D105" s="61" t="str">
        <f>IFERROR(INDEX(Barang_Masuk!$D$2:$D$5000,MATCH(ROWS($A$10:A105),Barang_Masuk!$L$2:$L$5000,0)),"")</f>
        <v>INS015</v>
      </c>
      <c r="E105" s="61" t="str">
        <f>IFERROR(INDEX(Barang_Masuk!$E$2:$E$5000,MATCH(ROWS($A$10:A105),Barang_Masuk!$L$2:$L$5000,0)),"")</f>
        <v>Supermi Instant Food Variant 15</v>
      </c>
      <c r="F105" s="61">
        <f>IFERROR(INDEX(Barang_Masuk!$F$2:$F$5000,MATCH(ROWS($A$10:A105),Barang_Masuk!$L$2:$L$5000,0)),"")</f>
        <v>100</v>
      </c>
      <c r="G105" s="61" t="str">
        <f>IFERROR(INDEX(Barang_Masuk!$G$2:$G$5000,MATCH(ROWS($A$10:A105),Barang_Masuk!$L$2:$L$5000,0)),"")</f>
        <v>Pack</v>
      </c>
      <c r="H105" s="71">
        <f>IFERROR(INDEX(Barang_Masuk!$H$2:$H$5000,MATCH(ROWS($A$10:A105),Barang_Masuk!$L$2:$L$5000,0)),"")</f>
        <v>54400</v>
      </c>
      <c r="I105" s="72">
        <f t="shared" si="1"/>
        <v>5440000</v>
      </c>
    </row>
    <row r="106" spans="1:9" ht="29" x14ac:dyDescent="0.35">
      <c r="A106" s="61" t="str">
        <f>IFERROR(INDEX(Barang_Masuk!$A$2:$A$5000,MATCH(ROWS($A$10:A106),Barang_Masuk!$L$2:$L$5000,0)),"")</f>
        <v>GR202600587</v>
      </c>
      <c r="B106" s="62">
        <f>IFERROR(INDEX(Barang_Masuk!$B$2:$B$5000,MATCH(ROWS($A$10:A106),Barang_Masuk!$L$2:$L$5000,0)),"")</f>
        <v>46106</v>
      </c>
      <c r="C106" s="61" t="str">
        <f>IFERROR(INDEX(Barang_Masuk!$C$2:$C$5000,MATCH(ROWS($A$10:A106),Barang_Masuk!$L$2:$L$5000,0)),"")</f>
        <v>PT Supplier 29</v>
      </c>
      <c r="D106" s="61" t="str">
        <f>IFERROR(INDEX(Barang_Masuk!$D$2:$D$5000,MATCH(ROWS($A$10:A106),Barang_Masuk!$L$2:$L$5000,0)),"")</f>
        <v>SNK019</v>
      </c>
      <c r="E106" s="61" t="str">
        <f>IFERROR(INDEX(Barang_Masuk!$E$2:$E$5000,MATCH(ROWS($A$10:A106),Barang_Masuk!$L$2:$L$5000,0)),"")</f>
        <v>Qtela Snack Variant 19</v>
      </c>
      <c r="F106" s="61">
        <f>IFERROR(INDEX(Barang_Masuk!$F$2:$F$5000,MATCH(ROWS($A$10:A106),Barang_Masuk!$L$2:$L$5000,0)),"")</f>
        <v>80</v>
      </c>
      <c r="G106" s="61" t="str">
        <f>IFERROR(INDEX(Barang_Masuk!$G$2:$G$5000,MATCH(ROWS($A$10:A106),Barang_Masuk!$L$2:$L$5000,0)),"")</f>
        <v>Pack</v>
      </c>
      <c r="H106" s="71">
        <f>IFERROR(INDEX(Barang_Masuk!$H$2:$H$5000,MATCH(ROWS($A$10:A106),Barang_Masuk!$L$2:$L$5000,0)),"")</f>
        <v>38400</v>
      </c>
      <c r="I106" s="72">
        <f t="shared" si="1"/>
        <v>3072000</v>
      </c>
    </row>
    <row r="107" spans="1:9" ht="29" x14ac:dyDescent="0.35">
      <c r="A107" s="61" t="str">
        <f>IFERROR(INDEX(Barang_Masuk!$A$2:$A$5000,MATCH(ROWS($A$10:A107),Barang_Masuk!$L$2:$L$5000,0)),"")</f>
        <v>GR202600591</v>
      </c>
      <c r="B107" s="62">
        <f>IFERROR(INDEX(Barang_Masuk!$B$2:$B$5000,MATCH(ROWS($A$10:A107),Barang_Masuk!$L$2:$L$5000,0)),"")</f>
        <v>46096</v>
      </c>
      <c r="C107" s="61" t="str">
        <f>IFERROR(INDEX(Barang_Masuk!$C$2:$C$5000,MATCH(ROWS($A$10:A107),Barang_Masuk!$L$2:$L$5000,0)),"")</f>
        <v>PT Supplier 22</v>
      </c>
      <c r="D107" s="61" t="str">
        <f>IFERROR(INDEX(Barang_Masuk!$D$2:$D$5000,MATCH(ROWS($A$10:A107),Barang_Masuk!$L$2:$L$5000,0)),"")</f>
        <v>BEV022</v>
      </c>
      <c r="E107" s="61" t="str">
        <f>IFERROR(INDEX(Barang_Masuk!$E$2:$E$5000,MATCH(ROWS($A$10:A107),Barang_Masuk!$L$2:$L$5000,0)),"")</f>
        <v>Sosro Beverage Variant 22</v>
      </c>
      <c r="F107" s="61">
        <f>IFERROR(INDEX(Barang_Masuk!$F$2:$F$5000,MATCH(ROWS($A$10:A107),Barang_Masuk!$L$2:$L$5000,0)),"")</f>
        <v>120</v>
      </c>
      <c r="G107" s="61" t="str">
        <f>IFERROR(INDEX(Barang_Masuk!$G$2:$G$5000,MATCH(ROWS($A$10:A107),Barang_Masuk!$L$2:$L$5000,0)),"")</f>
        <v>Bottle</v>
      </c>
      <c r="H107" s="71">
        <f>IFERROR(INDEX(Barang_Masuk!$H$2:$H$5000,MATCH(ROWS($A$10:A107),Barang_Masuk!$L$2:$L$5000,0)),"")</f>
        <v>34400</v>
      </c>
      <c r="I107" s="72">
        <f t="shared" si="1"/>
        <v>4128000</v>
      </c>
    </row>
    <row r="108" spans="1:9" ht="29" x14ac:dyDescent="0.35">
      <c r="A108" s="61" t="str">
        <f>IFERROR(INDEX(Barang_Masuk!$A$2:$A$5000,MATCH(ROWS($A$10:A108),Barang_Masuk!$L$2:$L$5000,0)),"")</f>
        <v>GR202600596</v>
      </c>
      <c r="B108" s="62">
        <f>IFERROR(INDEX(Barang_Masuk!$B$2:$B$5000,MATCH(ROWS($A$10:A108),Barang_Masuk!$L$2:$L$5000,0)),"")</f>
        <v>46085</v>
      </c>
      <c r="C108" s="61" t="str">
        <f>IFERROR(INDEX(Barang_Masuk!$C$2:$C$5000,MATCH(ROWS($A$10:A108),Barang_Masuk!$L$2:$L$5000,0)),"")</f>
        <v>PT Supplier 26</v>
      </c>
      <c r="D108" s="61" t="str">
        <f>IFERROR(INDEX(Barang_Masuk!$D$2:$D$5000,MATCH(ROWS($A$10:A108),Barang_Masuk!$L$2:$L$5000,0)),"")</f>
        <v>BEV007</v>
      </c>
      <c r="E108" s="61" t="str">
        <f>IFERROR(INDEX(Barang_Masuk!$E$2:$E$5000,MATCH(ROWS($A$10:A108),Barang_Masuk!$L$2:$L$5000,0)),"")</f>
        <v>Sosro Beverage Variant 7</v>
      </c>
      <c r="F108" s="61">
        <f>IFERROR(INDEX(Barang_Masuk!$F$2:$F$5000,MATCH(ROWS($A$10:A108),Barang_Masuk!$L$2:$L$5000,0)),"")</f>
        <v>150</v>
      </c>
      <c r="G108" s="61" t="str">
        <f>IFERROR(INDEX(Barang_Masuk!$G$2:$G$5000,MATCH(ROWS($A$10:A108),Barang_Masuk!$L$2:$L$5000,0)),"")</f>
        <v>Bottle</v>
      </c>
      <c r="H108" s="71">
        <f>IFERROR(INDEX(Barang_Masuk!$H$2:$H$5000,MATCH(ROWS($A$10:A108),Barang_Masuk!$L$2:$L$5000,0)),"")</f>
        <v>34900</v>
      </c>
      <c r="I108" s="72">
        <f t="shared" si="1"/>
        <v>5235000</v>
      </c>
    </row>
    <row r="109" spans="1:9" ht="29" x14ac:dyDescent="0.35">
      <c r="A109" s="61" t="str">
        <f>IFERROR(INDEX(Barang_Masuk!$A$2:$A$5000,MATCH(ROWS($A$10:A109),Barang_Masuk!$L$2:$L$5000,0)),"")</f>
        <v>GR202600598</v>
      </c>
      <c r="B109" s="62">
        <f>IFERROR(INDEX(Barang_Masuk!$B$2:$B$5000,MATCH(ROWS($A$10:A109),Barang_Masuk!$L$2:$L$5000,0)),"")</f>
        <v>46110</v>
      </c>
      <c r="C109" s="61" t="str">
        <f>IFERROR(INDEX(Barang_Masuk!$C$2:$C$5000,MATCH(ROWS($A$10:A109),Barang_Masuk!$L$2:$L$5000,0)),"")</f>
        <v>PT Supplier 24</v>
      </c>
      <c r="D109" s="61" t="str">
        <f>IFERROR(INDEX(Barang_Masuk!$D$2:$D$5000,MATCH(ROWS($A$10:A109),Barang_Masuk!$L$2:$L$5000,0)),"")</f>
        <v>BEV008</v>
      </c>
      <c r="E109" s="61" t="str">
        <f>IFERROR(INDEX(Barang_Masuk!$E$2:$E$5000,MATCH(ROWS($A$10:A109),Barang_Masuk!$L$2:$L$5000,0)),"")</f>
        <v>Aqua Beverage Variant 8</v>
      </c>
      <c r="F109" s="61">
        <f>IFERROR(INDEX(Barang_Masuk!$F$2:$F$5000,MATCH(ROWS($A$10:A109),Barang_Masuk!$L$2:$L$5000,0)),"")</f>
        <v>20</v>
      </c>
      <c r="G109" s="61" t="str">
        <f>IFERROR(INDEX(Barang_Masuk!$G$2:$G$5000,MATCH(ROWS($A$10:A109),Barang_Masuk!$L$2:$L$5000,0)),"")</f>
        <v>Bottle</v>
      </c>
      <c r="H109" s="71">
        <f>IFERROR(INDEX(Barang_Masuk!$H$2:$H$5000,MATCH(ROWS($A$10:A109),Barang_Masuk!$L$2:$L$5000,0)),"")</f>
        <v>48200</v>
      </c>
      <c r="I109" s="72">
        <f t="shared" si="1"/>
        <v>964000</v>
      </c>
    </row>
    <row r="110" spans="1:9" ht="29" x14ac:dyDescent="0.35">
      <c r="A110" s="61" t="str">
        <f>IFERROR(INDEX(Barang_Masuk!$A$2:$A$5000,MATCH(ROWS($A$10:A110),Barang_Masuk!$L$2:$L$5000,0)),"")</f>
        <v>GR202600617</v>
      </c>
      <c r="B110" s="62">
        <f>IFERROR(INDEX(Barang_Masuk!$B$2:$B$5000,MATCH(ROWS($A$10:A110),Barang_Masuk!$L$2:$L$5000,0)),"")</f>
        <v>46087</v>
      </c>
      <c r="C110" s="61" t="str">
        <f>IFERROR(INDEX(Barang_Masuk!$C$2:$C$5000,MATCH(ROWS($A$10:A110),Barang_Masuk!$L$2:$L$5000,0)),"")</f>
        <v>PT Supplier 17</v>
      </c>
      <c r="D110" s="61" t="str">
        <f>IFERROR(INDEX(Barang_Masuk!$D$2:$D$5000,MATCH(ROWS($A$10:A110),Barang_Masuk!$L$2:$L$5000,0)),"")</f>
        <v>SNK033</v>
      </c>
      <c r="E110" s="61" t="str">
        <f>IFERROR(INDEX(Barang_Masuk!$E$2:$E$5000,MATCH(ROWS($A$10:A110),Barang_Masuk!$L$2:$L$5000,0)),"")</f>
        <v>Chitato Snack Variant 33</v>
      </c>
      <c r="F110" s="61">
        <f>IFERROR(INDEX(Barang_Masuk!$F$2:$F$5000,MATCH(ROWS($A$10:A110),Barang_Masuk!$L$2:$L$5000,0)),"")</f>
        <v>30</v>
      </c>
      <c r="G110" s="61" t="str">
        <f>IFERROR(INDEX(Barang_Masuk!$G$2:$G$5000,MATCH(ROWS($A$10:A110),Barang_Masuk!$L$2:$L$5000,0)),"")</f>
        <v>Pack</v>
      </c>
      <c r="H110" s="71">
        <f>IFERROR(INDEX(Barang_Masuk!$H$2:$H$5000,MATCH(ROWS($A$10:A110),Barang_Masuk!$L$2:$L$5000,0)),"")</f>
        <v>6300</v>
      </c>
      <c r="I110" s="72">
        <f t="shared" si="1"/>
        <v>189000</v>
      </c>
    </row>
    <row r="111" spans="1:9" ht="29" x14ac:dyDescent="0.35">
      <c r="A111" s="61" t="str">
        <f>IFERROR(INDEX(Barang_Masuk!$A$2:$A$5000,MATCH(ROWS($A$10:A111),Barang_Masuk!$L$2:$L$5000,0)),"")</f>
        <v>GR202600635</v>
      </c>
      <c r="B111" s="62">
        <f>IFERROR(INDEX(Barang_Masuk!$B$2:$B$5000,MATCH(ROWS($A$10:A111),Barang_Masuk!$L$2:$L$5000,0)),"")</f>
        <v>46090</v>
      </c>
      <c r="C111" s="61" t="str">
        <f>IFERROR(INDEX(Barang_Masuk!$C$2:$C$5000,MATCH(ROWS($A$10:A111),Barang_Masuk!$L$2:$L$5000,0)),"")</f>
        <v>PT Supplier 19</v>
      </c>
      <c r="D111" s="61" t="str">
        <f>IFERROR(INDEX(Barang_Masuk!$D$2:$D$5000,MATCH(ROWS($A$10:A111),Barang_Masuk!$L$2:$L$5000,0)),"")</f>
        <v>DAR019</v>
      </c>
      <c r="E111" s="61" t="str">
        <f>IFERROR(INDEX(Barang_Masuk!$E$2:$E$5000,MATCH(ROWS($A$10:A111),Barang_Masuk!$L$2:$L$5000,0)),"")</f>
        <v>Ultra Milk Dairy Variant 19</v>
      </c>
      <c r="F111" s="61">
        <f>IFERROR(INDEX(Barang_Masuk!$F$2:$F$5000,MATCH(ROWS($A$10:A111),Barang_Masuk!$L$2:$L$5000,0)),"")</f>
        <v>100</v>
      </c>
      <c r="G111" s="61" t="str">
        <f>IFERROR(INDEX(Barang_Masuk!$G$2:$G$5000,MATCH(ROWS($A$10:A111),Barang_Masuk!$L$2:$L$5000,0)),"")</f>
        <v>Box</v>
      </c>
      <c r="H111" s="71">
        <f>IFERROR(INDEX(Barang_Masuk!$H$2:$H$5000,MATCH(ROWS($A$10:A111),Barang_Masuk!$L$2:$L$5000,0)),"")</f>
        <v>74400</v>
      </c>
      <c r="I111" s="72">
        <f t="shared" si="1"/>
        <v>7440000</v>
      </c>
    </row>
    <row r="112" spans="1:9" ht="29" x14ac:dyDescent="0.35">
      <c r="A112" s="61" t="str">
        <f>IFERROR(INDEX(Barang_Masuk!$A$2:$A$5000,MATCH(ROWS($A$10:A112),Barang_Masuk!$L$2:$L$5000,0)),"")</f>
        <v>GR202600639</v>
      </c>
      <c r="B112" s="62">
        <f>IFERROR(INDEX(Barang_Masuk!$B$2:$B$5000,MATCH(ROWS($A$10:A112),Barang_Masuk!$L$2:$L$5000,0)),"")</f>
        <v>46101</v>
      </c>
      <c r="C112" s="61" t="str">
        <f>IFERROR(INDEX(Barang_Masuk!$C$2:$C$5000,MATCH(ROWS($A$10:A112),Barang_Masuk!$L$2:$L$5000,0)),"")</f>
        <v>PT Supplier 14</v>
      </c>
      <c r="D112" s="61" t="str">
        <f>IFERROR(INDEX(Barang_Masuk!$D$2:$D$5000,MATCH(ROWS($A$10:A112),Barang_Masuk!$L$2:$L$5000,0)),"")</f>
        <v>DAR006</v>
      </c>
      <c r="E112" s="61" t="str">
        <f>IFERROR(INDEX(Barang_Masuk!$E$2:$E$5000,MATCH(ROWS($A$10:A112),Barang_Masuk!$L$2:$L$5000,0)),"")</f>
        <v>Ultra Milk Dairy Variant 6</v>
      </c>
      <c r="F112" s="61">
        <f>IFERROR(INDEX(Barang_Masuk!$F$2:$F$5000,MATCH(ROWS($A$10:A112),Barang_Masuk!$L$2:$L$5000,0)),"")</f>
        <v>150</v>
      </c>
      <c r="G112" s="61" t="str">
        <f>IFERROR(INDEX(Barang_Masuk!$G$2:$G$5000,MATCH(ROWS($A$10:A112),Barang_Masuk!$L$2:$L$5000,0)),"")</f>
        <v>Box</v>
      </c>
      <c r="H112" s="71">
        <f>IFERROR(INDEX(Barang_Masuk!$H$2:$H$5000,MATCH(ROWS($A$10:A112),Barang_Masuk!$L$2:$L$5000,0)),"")</f>
        <v>31500</v>
      </c>
      <c r="I112" s="72">
        <f t="shared" si="1"/>
        <v>4725000</v>
      </c>
    </row>
    <row r="113" spans="1:9" ht="29" x14ac:dyDescent="0.35">
      <c r="A113" s="61" t="str">
        <f>IFERROR(INDEX(Barang_Masuk!$A$2:$A$5000,MATCH(ROWS($A$10:A113),Barang_Masuk!$L$2:$L$5000,0)),"")</f>
        <v>GR202600640</v>
      </c>
      <c r="B113" s="62">
        <f>IFERROR(INDEX(Barang_Masuk!$B$2:$B$5000,MATCH(ROWS($A$10:A113),Barang_Masuk!$L$2:$L$5000,0)),"")</f>
        <v>46102</v>
      </c>
      <c r="C113" s="61" t="str">
        <f>IFERROR(INDEX(Barang_Masuk!$C$2:$C$5000,MATCH(ROWS($A$10:A113),Barang_Masuk!$L$2:$L$5000,0)),"")</f>
        <v>PT Supplier 11</v>
      </c>
      <c r="D113" s="61" t="str">
        <f>IFERROR(INDEX(Barang_Masuk!$D$2:$D$5000,MATCH(ROWS($A$10:A113),Barang_Masuk!$L$2:$L$5000,0)),"")</f>
        <v>HOM025</v>
      </c>
      <c r="E113" s="61" t="str">
        <f>IFERROR(INDEX(Barang_Masuk!$E$2:$E$5000,MATCH(ROWS($A$10:A113),Barang_Masuk!$L$2:$L$5000,0)),"")</f>
        <v>Rinso Home Care Variant 25</v>
      </c>
      <c r="F113" s="61">
        <f>IFERROR(INDEX(Barang_Masuk!$F$2:$F$5000,MATCH(ROWS($A$10:A113),Barang_Masuk!$L$2:$L$5000,0)),"")</f>
        <v>150</v>
      </c>
      <c r="G113" s="61" t="str">
        <f>IFERROR(INDEX(Barang_Masuk!$G$2:$G$5000,MATCH(ROWS($A$10:A113),Barang_Masuk!$L$2:$L$5000,0)),"")</f>
        <v>Pack</v>
      </c>
      <c r="H113" s="71">
        <f>IFERROR(INDEX(Barang_Masuk!$H$2:$H$5000,MATCH(ROWS($A$10:A113),Barang_Masuk!$L$2:$L$5000,0)),"")</f>
        <v>56200</v>
      </c>
      <c r="I113" s="72">
        <f t="shared" si="1"/>
        <v>8430000</v>
      </c>
    </row>
    <row r="114" spans="1:9" ht="29" x14ac:dyDescent="0.35">
      <c r="A114" s="61" t="str">
        <f>IFERROR(INDEX(Barang_Masuk!$A$2:$A$5000,MATCH(ROWS($A$10:A114),Barang_Masuk!$L$2:$L$5000,0)),"")</f>
        <v>GR202600642</v>
      </c>
      <c r="B114" s="62">
        <f>IFERROR(INDEX(Barang_Masuk!$B$2:$B$5000,MATCH(ROWS($A$10:A114),Barang_Masuk!$L$2:$L$5000,0)),"")</f>
        <v>46104</v>
      </c>
      <c r="C114" s="61" t="str">
        <f>IFERROR(INDEX(Barang_Masuk!$C$2:$C$5000,MATCH(ROWS($A$10:A114),Barang_Masuk!$L$2:$L$5000,0)),"")</f>
        <v>PT Supplier 26</v>
      </c>
      <c r="D114" s="61" t="str">
        <f>IFERROR(INDEX(Barang_Masuk!$D$2:$D$5000,MATCH(ROWS($A$10:A114),Barang_Masuk!$L$2:$L$5000,0)),"")</f>
        <v>BAB016</v>
      </c>
      <c r="E114" s="61" t="str">
        <f>IFERROR(INDEX(Barang_Masuk!$E$2:$E$5000,MATCH(ROWS($A$10:A114),Barang_Masuk!$L$2:$L$5000,0)),"")</f>
        <v>MamyPoko Baby Care Variant 16</v>
      </c>
      <c r="F114" s="61">
        <f>IFERROR(INDEX(Barang_Masuk!$F$2:$F$5000,MATCH(ROWS($A$10:A114),Barang_Masuk!$L$2:$L$5000,0)),"")</f>
        <v>100</v>
      </c>
      <c r="G114" s="61" t="str">
        <f>IFERROR(INDEX(Barang_Masuk!$G$2:$G$5000,MATCH(ROWS($A$10:A114),Barang_Masuk!$L$2:$L$5000,0)),"")</f>
        <v>Pack</v>
      </c>
      <c r="H114" s="71">
        <f>IFERROR(INDEX(Barang_Masuk!$H$2:$H$5000,MATCH(ROWS($A$10:A114),Barang_Masuk!$L$2:$L$5000,0)),"")</f>
        <v>81700</v>
      </c>
      <c r="I114" s="72">
        <f t="shared" si="1"/>
        <v>8170000</v>
      </c>
    </row>
    <row r="115" spans="1:9" ht="29" x14ac:dyDescent="0.35">
      <c r="A115" s="61" t="str">
        <f>IFERROR(INDEX(Barang_Masuk!$A$2:$A$5000,MATCH(ROWS($A$10:A115),Barang_Masuk!$L$2:$L$5000,0)),"")</f>
        <v>GR202600643</v>
      </c>
      <c r="B115" s="62">
        <f>IFERROR(INDEX(Barang_Masuk!$B$2:$B$5000,MATCH(ROWS($A$10:A115),Barang_Masuk!$L$2:$L$5000,0)),"")</f>
        <v>46098</v>
      </c>
      <c r="C115" s="61" t="str">
        <f>IFERROR(INDEX(Barang_Masuk!$C$2:$C$5000,MATCH(ROWS($A$10:A115),Barang_Masuk!$L$2:$L$5000,0)),"")</f>
        <v>PT Supplier 28</v>
      </c>
      <c r="D115" s="61" t="str">
        <f>IFERROR(INDEX(Barang_Masuk!$D$2:$D$5000,MATCH(ROWS($A$10:A115),Barang_Masuk!$L$2:$L$5000,0)),"")</f>
        <v>HOM011</v>
      </c>
      <c r="E115" s="61" t="str">
        <f>IFERROR(INDEX(Barang_Masuk!$E$2:$E$5000,MATCH(ROWS($A$10:A115),Barang_Masuk!$L$2:$L$5000,0)),"")</f>
        <v>Sunlight Home Care Variant 11</v>
      </c>
      <c r="F115" s="61">
        <f>IFERROR(INDEX(Barang_Masuk!$F$2:$F$5000,MATCH(ROWS($A$10:A115),Barang_Masuk!$L$2:$L$5000,0)),"")</f>
        <v>150</v>
      </c>
      <c r="G115" s="61" t="str">
        <f>IFERROR(INDEX(Barang_Masuk!$G$2:$G$5000,MATCH(ROWS($A$10:A115),Barang_Masuk!$L$2:$L$5000,0)),"")</f>
        <v>Pack</v>
      </c>
      <c r="H115" s="71">
        <f>IFERROR(INDEX(Barang_Masuk!$H$2:$H$5000,MATCH(ROWS($A$10:A115),Barang_Masuk!$L$2:$L$5000,0)),"")</f>
        <v>88100</v>
      </c>
      <c r="I115" s="72">
        <f t="shared" si="1"/>
        <v>13215000</v>
      </c>
    </row>
    <row r="116" spans="1:9" ht="43.5" x14ac:dyDescent="0.35">
      <c r="A116" s="61" t="str">
        <f>IFERROR(INDEX(Barang_Masuk!$A$2:$A$5000,MATCH(ROWS($A$10:A116),Barang_Masuk!$L$2:$L$5000,0)),"")</f>
        <v>GR202600646</v>
      </c>
      <c r="B116" s="62">
        <f>IFERROR(INDEX(Barang_Masuk!$B$2:$B$5000,MATCH(ROWS($A$10:A116),Barang_Masuk!$L$2:$L$5000,0)),"")</f>
        <v>46084</v>
      </c>
      <c r="C116" s="61" t="str">
        <f>IFERROR(INDEX(Barang_Masuk!$C$2:$C$5000,MATCH(ROWS($A$10:A116),Barang_Masuk!$L$2:$L$5000,0)),"")</f>
        <v>PT Supplier 03</v>
      </c>
      <c r="D116" s="61" t="str">
        <f>IFERROR(INDEX(Barang_Masuk!$D$2:$D$5000,MATCH(ROWS($A$10:A116),Barang_Masuk!$L$2:$L$5000,0)),"")</f>
        <v>BEV034</v>
      </c>
      <c r="E116" s="61" t="str">
        <f>IFERROR(INDEX(Barang_Masuk!$E$2:$E$5000,MATCH(ROWS($A$10:A116),Barang_Masuk!$L$2:$L$5000,0)),"")</f>
        <v>Coca Cola Beverage Variant 34</v>
      </c>
      <c r="F116" s="61">
        <f>IFERROR(INDEX(Barang_Masuk!$F$2:$F$5000,MATCH(ROWS($A$10:A116),Barang_Masuk!$L$2:$L$5000,0)),"")</f>
        <v>80</v>
      </c>
      <c r="G116" s="61" t="str">
        <f>IFERROR(INDEX(Barang_Masuk!$G$2:$G$5000,MATCH(ROWS($A$10:A116),Barang_Masuk!$L$2:$L$5000,0)),"")</f>
        <v>Bottle</v>
      </c>
      <c r="H116" s="71">
        <f>IFERROR(INDEX(Barang_Masuk!$H$2:$H$5000,MATCH(ROWS($A$10:A116),Barang_Masuk!$L$2:$L$5000,0)),"")</f>
        <v>89900</v>
      </c>
      <c r="I116" s="72">
        <f t="shared" si="1"/>
        <v>7192000</v>
      </c>
    </row>
    <row r="117" spans="1:9" ht="29" x14ac:dyDescent="0.35">
      <c r="A117" s="61" t="str">
        <f>IFERROR(INDEX(Barang_Masuk!$A$2:$A$5000,MATCH(ROWS($A$10:A117),Barang_Masuk!$L$2:$L$5000,0)),"")</f>
        <v>GR202600658</v>
      </c>
      <c r="B117" s="62">
        <f>IFERROR(INDEX(Barang_Masuk!$B$2:$B$5000,MATCH(ROWS($A$10:A117),Barang_Masuk!$L$2:$L$5000,0)),"")</f>
        <v>46095</v>
      </c>
      <c r="C117" s="61" t="str">
        <f>IFERROR(INDEX(Barang_Masuk!$C$2:$C$5000,MATCH(ROWS($A$10:A117),Barang_Masuk!$L$2:$L$5000,0)),"")</f>
        <v>PT Supplier 10</v>
      </c>
      <c r="D117" s="61" t="str">
        <f>IFERROR(INDEX(Barang_Masuk!$D$2:$D$5000,MATCH(ROWS($A$10:A117),Barang_Masuk!$L$2:$L$5000,0)),"")</f>
        <v>PER029</v>
      </c>
      <c r="E117" s="61" t="str">
        <f>IFERROR(INDEX(Barang_Masuk!$E$2:$E$5000,MATCH(ROWS($A$10:A117),Barang_Masuk!$L$2:$L$5000,0)),"")</f>
        <v>Sunsilk Personal Care Variant 29</v>
      </c>
      <c r="F117" s="61">
        <f>IFERROR(INDEX(Barang_Masuk!$F$2:$F$5000,MATCH(ROWS($A$10:A117),Barang_Masuk!$L$2:$L$5000,0)),"")</f>
        <v>50</v>
      </c>
      <c r="G117" s="61" t="str">
        <f>IFERROR(INDEX(Barang_Masuk!$G$2:$G$5000,MATCH(ROWS($A$10:A117),Barang_Masuk!$L$2:$L$5000,0)),"")</f>
        <v>Bottle</v>
      </c>
      <c r="H117" s="71">
        <f>IFERROR(INDEX(Barang_Masuk!$H$2:$H$5000,MATCH(ROWS($A$10:A117),Barang_Masuk!$L$2:$L$5000,0)),"")</f>
        <v>13100</v>
      </c>
      <c r="I117" s="72">
        <f t="shared" si="1"/>
        <v>655000</v>
      </c>
    </row>
    <row r="118" spans="1:9" ht="43.5" x14ac:dyDescent="0.35">
      <c r="A118" s="61" t="str">
        <f>IFERROR(INDEX(Barang_Masuk!$A$2:$A$5000,MATCH(ROWS($A$10:A118),Barang_Masuk!$L$2:$L$5000,0)),"")</f>
        <v>GR202600659</v>
      </c>
      <c r="B118" s="62">
        <f>IFERROR(INDEX(Barang_Masuk!$B$2:$B$5000,MATCH(ROWS($A$10:A118),Barang_Masuk!$L$2:$L$5000,0)),"")</f>
        <v>46108</v>
      </c>
      <c r="C118" s="61" t="str">
        <f>IFERROR(INDEX(Barang_Masuk!$C$2:$C$5000,MATCH(ROWS($A$10:A118),Barang_Masuk!$L$2:$L$5000,0)),"")</f>
        <v>PT Supplier 03</v>
      </c>
      <c r="D118" s="61" t="str">
        <f>IFERROR(INDEX(Barang_Masuk!$D$2:$D$5000,MATCH(ROWS($A$10:A118),Barang_Masuk!$L$2:$L$5000,0)),"")</f>
        <v>BEV034</v>
      </c>
      <c r="E118" s="61" t="str">
        <f>IFERROR(INDEX(Barang_Masuk!$E$2:$E$5000,MATCH(ROWS($A$10:A118),Barang_Masuk!$L$2:$L$5000,0)),"")</f>
        <v>Coca Cola Beverage Variant 34</v>
      </c>
      <c r="F118" s="61">
        <f>IFERROR(INDEX(Barang_Masuk!$F$2:$F$5000,MATCH(ROWS($A$10:A118),Barang_Masuk!$L$2:$L$5000,0)),"")</f>
        <v>40</v>
      </c>
      <c r="G118" s="61" t="str">
        <f>IFERROR(INDEX(Barang_Masuk!$G$2:$G$5000,MATCH(ROWS($A$10:A118),Barang_Masuk!$L$2:$L$5000,0)),"")</f>
        <v>Bottle</v>
      </c>
      <c r="H118" s="71">
        <f>IFERROR(INDEX(Barang_Masuk!$H$2:$H$5000,MATCH(ROWS($A$10:A118),Barang_Masuk!$L$2:$L$5000,0)),"")</f>
        <v>89900</v>
      </c>
      <c r="I118" s="72">
        <f t="shared" si="1"/>
        <v>3596000</v>
      </c>
    </row>
    <row r="119" spans="1:9" ht="29" x14ac:dyDescent="0.35">
      <c r="A119" s="61" t="str">
        <f>IFERROR(INDEX(Barang_Masuk!$A$2:$A$5000,MATCH(ROWS($A$10:A119),Barang_Masuk!$L$2:$L$5000,0)),"")</f>
        <v>GR202600662</v>
      </c>
      <c r="B119" s="62">
        <f>IFERROR(INDEX(Barang_Masuk!$B$2:$B$5000,MATCH(ROWS($A$10:A119),Barang_Masuk!$L$2:$L$5000,0)),"")</f>
        <v>46102</v>
      </c>
      <c r="C119" s="61" t="str">
        <f>IFERROR(INDEX(Barang_Masuk!$C$2:$C$5000,MATCH(ROWS($A$10:A119),Barang_Masuk!$L$2:$L$5000,0)),"")</f>
        <v>PT Supplier 19</v>
      </c>
      <c r="D119" s="61" t="str">
        <f>IFERROR(INDEX(Barang_Masuk!$D$2:$D$5000,MATCH(ROWS($A$10:A119),Barang_Masuk!$L$2:$L$5000,0)),"")</f>
        <v>BEV023</v>
      </c>
      <c r="E119" s="61" t="str">
        <f>IFERROR(INDEX(Barang_Masuk!$E$2:$E$5000,MATCH(ROWS($A$10:A119),Barang_Masuk!$L$2:$L$5000,0)),"")</f>
        <v>Sosro Beverage Variant 23</v>
      </c>
      <c r="F119" s="61">
        <f>IFERROR(INDEX(Barang_Masuk!$F$2:$F$5000,MATCH(ROWS($A$10:A119),Barang_Masuk!$L$2:$L$5000,0)),"")</f>
        <v>20</v>
      </c>
      <c r="G119" s="61" t="str">
        <f>IFERROR(INDEX(Barang_Masuk!$G$2:$G$5000,MATCH(ROWS($A$10:A119),Barang_Masuk!$L$2:$L$5000,0)),"")</f>
        <v>Bottle</v>
      </c>
      <c r="H119" s="71">
        <f>IFERROR(INDEX(Barang_Masuk!$H$2:$H$5000,MATCH(ROWS($A$10:A119),Barang_Masuk!$L$2:$L$5000,0)),"")</f>
        <v>43000</v>
      </c>
      <c r="I119" s="72">
        <f t="shared" si="1"/>
        <v>860000</v>
      </c>
    </row>
    <row r="120" spans="1:9" ht="29" x14ac:dyDescent="0.35">
      <c r="A120" s="61" t="str">
        <f>IFERROR(INDEX(Barang_Masuk!$A$2:$A$5000,MATCH(ROWS($A$10:A120),Barang_Masuk!$L$2:$L$5000,0)),"")</f>
        <v>GR202600674</v>
      </c>
      <c r="B120" s="62">
        <f>IFERROR(INDEX(Barang_Masuk!$B$2:$B$5000,MATCH(ROWS($A$10:A120),Barang_Masuk!$L$2:$L$5000,0)),"")</f>
        <v>46082</v>
      </c>
      <c r="C120" s="61" t="str">
        <f>IFERROR(INDEX(Barang_Masuk!$C$2:$C$5000,MATCH(ROWS($A$10:A120),Barang_Masuk!$L$2:$L$5000,0)),"")</f>
        <v>PT Supplier 10</v>
      </c>
      <c r="D120" s="61" t="str">
        <f>IFERROR(INDEX(Barang_Masuk!$D$2:$D$5000,MATCH(ROWS($A$10:A120),Barang_Masuk!$L$2:$L$5000,0)),"")</f>
        <v>DAR015</v>
      </c>
      <c r="E120" s="61" t="str">
        <f>IFERROR(INDEX(Barang_Masuk!$E$2:$E$5000,MATCH(ROWS($A$10:A120),Barang_Masuk!$L$2:$L$5000,0)),"")</f>
        <v>Ultra Milk Dairy Variant 15</v>
      </c>
      <c r="F120" s="61">
        <f>IFERROR(INDEX(Barang_Masuk!$F$2:$F$5000,MATCH(ROWS($A$10:A120),Barang_Masuk!$L$2:$L$5000,0)),"")</f>
        <v>80</v>
      </c>
      <c r="G120" s="61" t="str">
        <f>IFERROR(INDEX(Barang_Masuk!$G$2:$G$5000,MATCH(ROWS($A$10:A120),Barang_Masuk!$L$2:$L$5000,0)),"")</f>
        <v>Box</v>
      </c>
      <c r="H120" s="71">
        <f>IFERROR(INDEX(Barang_Masuk!$H$2:$H$5000,MATCH(ROWS($A$10:A120),Barang_Masuk!$L$2:$L$5000,0)),"")</f>
        <v>64700</v>
      </c>
      <c r="I120" s="72">
        <f t="shared" si="1"/>
        <v>5176000</v>
      </c>
    </row>
    <row r="121" spans="1:9" ht="29" x14ac:dyDescent="0.35">
      <c r="A121" s="61" t="str">
        <f>IFERROR(INDEX(Barang_Masuk!$A$2:$A$5000,MATCH(ROWS($A$10:A121),Barang_Masuk!$L$2:$L$5000,0)),"")</f>
        <v>GR202600676</v>
      </c>
      <c r="B121" s="62">
        <f>IFERROR(INDEX(Barang_Masuk!$B$2:$B$5000,MATCH(ROWS($A$10:A121),Barang_Masuk!$L$2:$L$5000,0)),"")</f>
        <v>46088</v>
      </c>
      <c r="C121" s="61" t="str">
        <f>IFERROR(INDEX(Barang_Masuk!$C$2:$C$5000,MATCH(ROWS($A$10:A121),Barang_Masuk!$L$2:$L$5000,0)),"")</f>
        <v>PT Supplier 06</v>
      </c>
      <c r="D121" s="61" t="str">
        <f>IFERROR(INDEX(Barang_Masuk!$D$2:$D$5000,MATCH(ROWS($A$10:A121),Barang_Masuk!$L$2:$L$5000,0)),"")</f>
        <v>HOM009</v>
      </c>
      <c r="E121" s="61" t="str">
        <f>IFERROR(INDEX(Barang_Masuk!$E$2:$E$5000,MATCH(ROWS($A$10:A121),Barang_Masuk!$L$2:$L$5000,0)),"")</f>
        <v>Molto Home Care Variant 9</v>
      </c>
      <c r="F121" s="61">
        <f>IFERROR(INDEX(Barang_Masuk!$F$2:$F$5000,MATCH(ROWS($A$10:A121),Barang_Masuk!$L$2:$L$5000,0)),"")</f>
        <v>80</v>
      </c>
      <c r="G121" s="61" t="str">
        <f>IFERROR(INDEX(Barang_Masuk!$G$2:$G$5000,MATCH(ROWS($A$10:A121),Barang_Masuk!$L$2:$L$5000,0)),"")</f>
        <v>Pack</v>
      </c>
      <c r="H121" s="71">
        <f>IFERROR(INDEX(Barang_Masuk!$H$2:$H$5000,MATCH(ROWS($A$10:A121),Barang_Masuk!$L$2:$L$5000,0)),"")</f>
        <v>34200</v>
      </c>
      <c r="I121" s="72">
        <f t="shared" si="1"/>
        <v>2736000</v>
      </c>
    </row>
    <row r="122" spans="1:9" ht="29" x14ac:dyDescent="0.35">
      <c r="A122" s="61" t="str">
        <f>IFERROR(INDEX(Barang_Masuk!$A$2:$A$5000,MATCH(ROWS($A$10:A122),Barang_Masuk!$L$2:$L$5000,0)),"")</f>
        <v>GR202600677</v>
      </c>
      <c r="B122" s="62">
        <f>IFERROR(INDEX(Barang_Masuk!$B$2:$B$5000,MATCH(ROWS($A$10:A122),Barang_Masuk!$L$2:$L$5000,0)),"")</f>
        <v>46093</v>
      </c>
      <c r="C122" s="61" t="str">
        <f>IFERROR(INDEX(Barang_Masuk!$C$2:$C$5000,MATCH(ROWS($A$10:A122),Barang_Masuk!$L$2:$L$5000,0)),"")</f>
        <v>PT Supplier 13</v>
      </c>
      <c r="D122" s="61" t="str">
        <f>IFERROR(INDEX(Barang_Masuk!$D$2:$D$5000,MATCH(ROWS($A$10:A122),Barang_Masuk!$L$2:$L$5000,0)),"")</f>
        <v>BEV015</v>
      </c>
      <c r="E122" s="61" t="str">
        <f>IFERROR(INDEX(Barang_Masuk!$E$2:$E$5000,MATCH(ROWS($A$10:A122),Barang_Masuk!$L$2:$L$5000,0)),"")</f>
        <v>Aqua Beverage Variant 15</v>
      </c>
      <c r="F122" s="61">
        <f>IFERROR(INDEX(Barang_Masuk!$F$2:$F$5000,MATCH(ROWS($A$10:A122),Barang_Masuk!$L$2:$L$5000,0)),"")</f>
        <v>80</v>
      </c>
      <c r="G122" s="61" t="str">
        <f>IFERROR(INDEX(Barang_Masuk!$G$2:$G$5000,MATCH(ROWS($A$10:A122),Barang_Masuk!$L$2:$L$5000,0)),"")</f>
        <v>Bottle</v>
      </c>
      <c r="H122" s="71">
        <f>IFERROR(INDEX(Barang_Masuk!$H$2:$H$5000,MATCH(ROWS($A$10:A122),Barang_Masuk!$L$2:$L$5000,0)),"")</f>
        <v>37700</v>
      </c>
      <c r="I122" s="72">
        <f t="shared" si="1"/>
        <v>3016000</v>
      </c>
    </row>
    <row r="123" spans="1:9" ht="29" x14ac:dyDescent="0.35">
      <c r="A123" s="61" t="str">
        <f>IFERROR(INDEX(Barang_Masuk!$A$2:$A$5000,MATCH(ROWS($A$10:A123),Barang_Masuk!$L$2:$L$5000,0)),"")</f>
        <v>GR202600682</v>
      </c>
      <c r="B123" s="62">
        <f>IFERROR(INDEX(Barang_Masuk!$B$2:$B$5000,MATCH(ROWS($A$10:A123),Barang_Masuk!$L$2:$L$5000,0)),"")</f>
        <v>46108</v>
      </c>
      <c r="C123" s="61" t="str">
        <f>IFERROR(INDEX(Barang_Masuk!$C$2:$C$5000,MATCH(ROWS($A$10:A123),Barang_Masuk!$L$2:$L$5000,0)),"")</f>
        <v>PT Supplier 15</v>
      </c>
      <c r="D123" s="61" t="str">
        <f>IFERROR(INDEX(Barang_Masuk!$D$2:$D$5000,MATCH(ROWS($A$10:A123),Barang_Masuk!$L$2:$L$5000,0)),"")</f>
        <v>BAB001</v>
      </c>
      <c r="E123" s="61" t="str">
        <f>IFERROR(INDEX(Barang_Masuk!$E$2:$E$5000,MATCH(ROWS($A$10:A123),Barang_Masuk!$L$2:$L$5000,0)),"")</f>
        <v>MamyPoko Baby Care Variant 1</v>
      </c>
      <c r="F123" s="61">
        <f>IFERROR(INDEX(Barang_Masuk!$F$2:$F$5000,MATCH(ROWS($A$10:A123),Barang_Masuk!$L$2:$L$5000,0)),"")</f>
        <v>60</v>
      </c>
      <c r="G123" s="61" t="str">
        <f>IFERROR(INDEX(Barang_Masuk!$G$2:$G$5000,MATCH(ROWS($A$10:A123),Barang_Masuk!$L$2:$L$5000,0)),"")</f>
        <v>Pack</v>
      </c>
      <c r="H123" s="71">
        <f>IFERROR(INDEX(Barang_Masuk!$H$2:$H$5000,MATCH(ROWS($A$10:A123),Barang_Masuk!$L$2:$L$5000,0)),"")</f>
        <v>46900</v>
      </c>
      <c r="I123" s="72">
        <f t="shared" si="1"/>
        <v>2814000</v>
      </c>
    </row>
    <row r="124" spans="1:9" ht="29" x14ac:dyDescent="0.35">
      <c r="A124" s="61" t="str">
        <f>IFERROR(INDEX(Barang_Masuk!$A$2:$A$5000,MATCH(ROWS($A$10:A124),Barang_Masuk!$L$2:$L$5000,0)),"")</f>
        <v>GR202600685</v>
      </c>
      <c r="B124" s="62">
        <f>IFERROR(INDEX(Barang_Masuk!$B$2:$B$5000,MATCH(ROWS($A$10:A124),Barang_Masuk!$L$2:$L$5000,0)),"")</f>
        <v>46099</v>
      </c>
      <c r="C124" s="61" t="str">
        <f>IFERROR(INDEX(Barang_Masuk!$C$2:$C$5000,MATCH(ROWS($A$10:A124),Barang_Masuk!$L$2:$L$5000,0)),"")</f>
        <v>PT Supplier 34</v>
      </c>
      <c r="D124" s="61" t="str">
        <f>IFERROR(INDEX(Barang_Masuk!$D$2:$D$5000,MATCH(ROWS($A$10:A124),Barang_Masuk!$L$2:$L$5000,0)),"")</f>
        <v>SNK010</v>
      </c>
      <c r="E124" s="61" t="str">
        <f>IFERROR(INDEX(Barang_Masuk!$E$2:$E$5000,MATCH(ROWS($A$10:A124),Barang_Masuk!$L$2:$L$5000,0)),"")</f>
        <v>Taro Snack Variant 10</v>
      </c>
      <c r="F124" s="61">
        <f>IFERROR(INDEX(Barang_Masuk!$F$2:$F$5000,MATCH(ROWS($A$10:A124),Barang_Masuk!$L$2:$L$5000,0)),"")</f>
        <v>40</v>
      </c>
      <c r="G124" s="61" t="str">
        <f>IFERROR(INDEX(Barang_Masuk!$G$2:$G$5000,MATCH(ROWS($A$10:A124),Barang_Masuk!$L$2:$L$5000,0)),"")</f>
        <v>Pack</v>
      </c>
      <c r="H124" s="71">
        <f>IFERROR(INDEX(Barang_Masuk!$H$2:$H$5000,MATCH(ROWS($A$10:A124),Barang_Masuk!$L$2:$L$5000,0)),"")</f>
        <v>79300</v>
      </c>
      <c r="I124" s="72">
        <f t="shared" si="1"/>
        <v>3172000</v>
      </c>
    </row>
    <row r="125" spans="1:9" ht="29" x14ac:dyDescent="0.35">
      <c r="A125" s="61" t="str">
        <f>IFERROR(INDEX(Barang_Masuk!$A$2:$A$5000,MATCH(ROWS($A$10:A125),Barang_Masuk!$L$2:$L$5000,0)),"")</f>
        <v>GR202600692</v>
      </c>
      <c r="B125" s="62">
        <f>IFERROR(INDEX(Barang_Masuk!$B$2:$B$5000,MATCH(ROWS($A$10:A125),Barang_Masuk!$L$2:$L$5000,0)),"")</f>
        <v>46110</v>
      </c>
      <c r="C125" s="61" t="str">
        <f>IFERROR(INDEX(Barang_Masuk!$C$2:$C$5000,MATCH(ROWS($A$10:A125),Barang_Masuk!$L$2:$L$5000,0)),"")</f>
        <v>PT Supplier 10</v>
      </c>
      <c r="D125" s="61" t="str">
        <f>IFERROR(INDEX(Barang_Masuk!$D$2:$D$5000,MATCH(ROWS($A$10:A125),Barang_Masuk!$L$2:$L$5000,0)),"")</f>
        <v>PER029</v>
      </c>
      <c r="E125" s="61" t="str">
        <f>IFERROR(INDEX(Barang_Masuk!$E$2:$E$5000,MATCH(ROWS($A$10:A125),Barang_Masuk!$L$2:$L$5000,0)),"")</f>
        <v>Sunsilk Personal Care Variant 29</v>
      </c>
      <c r="F125" s="61">
        <f>IFERROR(INDEX(Barang_Masuk!$F$2:$F$5000,MATCH(ROWS($A$10:A125),Barang_Masuk!$L$2:$L$5000,0)),"")</f>
        <v>100</v>
      </c>
      <c r="G125" s="61" t="str">
        <f>IFERROR(INDEX(Barang_Masuk!$G$2:$G$5000,MATCH(ROWS($A$10:A125),Barang_Masuk!$L$2:$L$5000,0)),"")</f>
        <v>Bottle</v>
      </c>
      <c r="H125" s="71">
        <f>IFERROR(INDEX(Barang_Masuk!$H$2:$H$5000,MATCH(ROWS($A$10:A125),Barang_Masuk!$L$2:$L$5000,0)),"")</f>
        <v>13100</v>
      </c>
      <c r="I125" s="72">
        <f t="shared" si="1"/>
        <v>1310000</v>
      </c>
    </row>
    <row r="126" spans="1:9" ht="29" x14ac:dyDescent="0.35">
      <c r="A126" s="61" t="str">
        <f>IFERROR(INDEX(Barang_Masuk!$A$2:$A$5000,MATCH(ROWS($A$10:A126),Barang_Masuk!$L$2:$L$5000,0)),"")</f>
        <v>GR202600697</v>
      </c>
      <c r="B126" s="62">
        <f>IFERROR(INDEX(Barang_Masuk!$B$2:$B$5000,MATCH(ROWS($A$10:A126),Barang_Masuk!$L$2:$L$5000,0)),"")</f>
        <v>46105</v>
      </c>
      <c r="C126" s="61" t="str">
        <f>IFERROR(INDEX(Barang_Masuk!$C$2:$C$5000,MATCH(ROWS($A$10:A126),Barang_Masuk!$L$2:$L$5000,0)),"")</f>
        <v>PT Supplier 15</v>
      </c>
      <c r="D126" s="61" t="str">
        <f>IFERROR(INDEX(Barang_Masuk!$D$2:$D$5000,MATCH(ROWS($A$10:A126),Barang_Masuk!$L$2:$L$5000,0)),"")</f>
        <v>PER026</v>
      </c>
      <c r="E126" s="61" t="str">
        <f>IFERROR(INDEX(Barang_Masuk!$E$2:$E$5000,MATCH(ROWS($A$10:A126),Barang_Masuk!$L$2:$L$5000,0)),"")</f>
        <v>Sunsilk Personal Care Variant 26</v>
      </c>
      <c r="F126" s="61">
        <f>IFERROR(INDEX(Barang_Masuk!$F$2:$F$5000,MATCH(ROWS($A$10:A126),Barang_Masuk!$L$2:$L$5000,0)),"")</f>
        <v>150</v>
      </c>
      <c r="G126" s="61" t="str">
        <f>IFERROR(INDEX(Barang_Masuk!$G$2:$G$5000,MATCH(ROWS($A$10:A126),Barang_Masuk!$L$2:$L$5000,0)),"")</f>
        <v>Bottle</v>
      </c>
      <c r="H126" s="71">
        <f>IFERROR(INDEX(Barang_Masuk!$H$2:$H$5000,MATCH(ROWS($A$10:A126),Barang_Masuk!$L$2:$L$5000,0)),"")</f>
        <v>25600</v>
      </c>
      <c r="I126" s="72">
        <f t="shared" si="1"/>
        <v>3840000</v>
      </c>
    </row>
    <row r="127" spans="1:9" ht="29" x14ac:dyDescent="0.35">
      <c r="A127" s="61" t="str">
        <f>IFERROR(INDEX(Barang_Masuk!$A$2:$A$5000,MATCH(ROWS($A$10:A127),Barang_Masuk!$L$2:$L$5000,0)),"")</f>
        <v>GR202600699</v>
      </c>
      <c r="B127" s="62">
        <f>IFERROR(INDEX(Barang_Masuk!$B$2:$B$5000,MATCH(ROWS($A$10:A127),Barang_Masuk!$L$2:$L$5000,0)),"")</f>
        <v>46108</v>
      </c>
      <c r="C127" s="61" t="str">
        <f>IFERROR(INDEX(Barang_Masuk!$C$2:$C$5000,MATCH(ROWS($A$10:A127),Barang_Masuk!$L$2:$L$5000,0)),"")</f>
        <v>PT Supplier 08</v>
      </c>
      <c r="D127" s="61" t="str">
        <f>IFERROR(INDEX(Barang_Masuk!$D$2:$D$5000,MATCH(ROWS($A$10:A127),Barang_Masuk!$L$2:$L$5000,0)),"")</f>
        <v>INS014</v>
      </c>
      <c r="E127" s="61" t="str">
        <f>IFERROR(INDEX(Barang_Masuk!$E$2:$E$5000,MATCH(ROWS($A$10:A127),Barang_Masuk!$L$2:$L$5000,0)),"")</f>
        <v>Indomie Instant Food Variant 14</v>
      </c>
      <c r="F127" s="61">
        <f>IFERROR(INDEX(Barang_Masuk!$F$2:$F$5000,MATCH(ROWS($A$10:A127),Barang_Masuk!$L$2:$L$5000,0)),"")</f>
        <v>40</v>
      </c>
      <c r="G127" s="61" t="str">
        <f>IFERROR(INDEX(Barang_Masuk!$G$2:$G$5000,MATCH(ROWS($A$10:A127),Barang_Masuk!$L$2:$L$5000,0)),"")</f>
        <v>Pack</v>
      </c>
      <c r="H127" s="71">
        <f>IFERROR(INDEX(Barang_Masuk!$H$2:$H$5000,MATCH(ROWS($A$10:A127),Barang_Masuk!$L$2:$L$5000,0)),"")</f>
        <v>29700</v>
      </c>
      <c r="I127" s="72">
        <f t="shared" si="1"/>
        <v>1188000</v>
      </c>
    </row>
    <row r="128" spans="1:9" ht="29" x14ac:dyDescent="0.35">
      <c r="A128" s="61" t="str">
        <f>IFERROR(INDEX(Barang_Masuk!$A$2:$A$5000,MATCH(ROWS($A$10:A128),Barang_Masuk!$L$2:$L$5000,0)),"")</f>
        <v>GR202600718</v>
      </c>
      <c r="B128" s="62">
        <f>IFERROR(INDEX(Barang_Masuk!$B$2:$B$5000,MATCH(ROWS($A$10:A128),Barang_Masuk!$L$2:$L$5000,0)),"")</f>
        <v>46096</v>
      </c>
      <c r="C128" s="61" t="str">
        <f>IFERROR(INDEX(Barang_Masuk!$C$2:$C$5000,MATCH(ROWS($A$10:A128),Barang_Masuk!$L$2:$L$5000,0)),"")</f>
        <v>PT Supplier 33</v>
      </c>
      <c r="D128" s="61" t="str">
        <f>IFERROR(INDEX(Barang_Masuk!$D$2:$D$5000,MATCH(ROWS($A$10:A128),Barang_Masuk!$L$2:$L$5000,0)),"")</f>
        <v>BEV037</v>
      </c>
      <c r="E128" s="61" t="str">
        <f>IFERROR(INDEX(Barang_Masuk!$E$2:$E$5000,MATCH(ROWS($A$10:A128),Barang_Masuk!$L$2:$L$5000,0)),"")</f>
        <v>Aqua Beverage Variant 37</v>
      </c>
      <c r="F128" s="61">
        <f>IFERROR(INDEX(Barang_Masuk!$F$2:$F$5000,MATCH(ROWS($A$10:A128),Barang_Masuk!$L$2:$L$5000,0)),"")</f>
        <v>200</v>
      </c>
      <c r="G128" s="61" t="str">
        <f>IFERROR(INDEX(Barang_Masuk!$G$2:$G$5000,MATCH(ROWS($A$10:A128),Barang_Masuk!$L$2:$L$5000,0)),"")</f>
        <v>Bottle</v>
      </c>
      <c r="H128" s="71">
        <f>IFERROR(INDEX(Barang_Masuk!$H$2:$H$5000,MATCH(ROWS($A$10:A128),Barang_Masuk!$L$2:$L$5000,0)),"")</f>
        <v>4300</v>
      </c>
      <c r="I128" s="72">
        <f t="shared" si="1"/>
        <v>860000</v>
      </c>
    </row>
    <row r="129" spans="1:9" ht="29" x14ac:dyDescent="0.35">
      <c r="A129" s="61" t="str">
        <f>IFERROR(INDEX(Barang_Masuk!$A$2:$A$5000,MATCH(ROWS($A$10:A129),Barang_Masuk!$L$2:$L$5000,0)),"")</f>
        <v>GR202600724</v>
      </c>
      <c r="B129" s="62">
        <f>IFERROR(INDEX(Barang_Masuk!$B$2:$B$5000,MATCH(ROWS($A$10:A129),Barang_Masuk!$L$2:$L$5000,0)),"")</f>
        <v>46103</v>
      </c>
      <c r="C129" s="61" t="str">
        <f>IFERROR(INDEX(Barang_Masuk!$C$2:$C$5000,MATCH(ROWS($A$10:A129),Barang_Masuk!$L$2:$L$5000,0)),"")</f>
        <v>PT Supplier 15</v>
      </c>
      <c r="D129" s="61" t="str">
        <f>IFERROR(INDEX(Barang_Masuk!$D$2:$D$5000,MATCH(ROWS($A$10:A129),Barang_Masuk!$L$2:$L$5000,0)),"")</f>
        <v>BAB001</v>
      </c>
      <c r="E129" s="61" t="str">
        <f>IFERROR(INDEX(Barang_Masuk!$E$2:$E$5000,MATCH(ROWS($A$10:A129),Barang_Masuk!$L$2:$L$5000,0)),"")</f>
        <v>MamyPoko Baby Care Variant 1</v>
      </c>
      <c r="F129" s="61">
        <f>IFERROR(INDEX(Barang_Masuk!$F$2:$F$5000,MATCH(ROWS($A$10:A129),Barang_Masuk!$L$2:$L$5000,0)),"")</f>
        <v>100</v>
      </c>
      <c r="G129" s="61" t="str">
        <f>IFERROR(INDEX(Barang_Masuk!$G$2:$G$5000,MATCH(ROWS($A$10:A129),Barang_Masuk!$L$2:$L$5000,0)),"")</f>
        <v>Pack</v>
      </c>
      <c r="H129" s="71">
        <f>IFERROR(INDEX(Barang_Masuk!$H$2:$H$5000,MATCH(ROWS($A$10:A129),Barang_Masuk!$L$2:$L$5000,0)),"")</f>
        <v>46900</v>
      </c>
      <c r="I129" s="72">
        <f t="shared" si="1"/>
        <v>4690000</v>
      </c>
    </row>
    <row r="130" spans="1:9" ht="29" x14ac:dyDescent="0.35">
      <c r="A130" s="61" t="str">
        <f>IFERROR(INDEX(Barang_Masuk!$A$2:$A$5000,MATCH(ROWS($A$10:A130),Barang_Masuk!$L$2:$L$5000,0)),"")</f>
        <v>GR202600731</v>
      </c>
      <c r="B130" s="62">
        <f>IFERROR(INDEX(Barang_Masuk!$B$2:$B$5000,MATCH(ROWS($A$10:A130),Barang_Masuk!$L$2:$L$5000,0)),"")</f>
        <v>46100</v>
      </c>
      <c r="C130" s="61" t="str">
        <f>IFERROR(INDEX(Barang_Masuk!$C$2:$C$5000,MATCH(ROWS($A$10:A130),Barang_Masuk!$L$2:$L$5000,0)),"")</f>
        <v>PT Supplier 24</v>
      </c>
      <c r="D130" s="61" t="str">
        <f>IFERROR(INDEX(Barang_Masuk!$D$2:$D$5000,MATCH(ROWS($A$10:A130),Barang_Masuk!$L$2:$L$5000,0)),"")</f>
        <v>SNK024</v>
      </c>
      <c r="E130" s="61" t="str">
        <f>IFERROR(INDEX(Barang_Masuk!$E$2:$E$5000,MATCH(ROWS($A$10:A130),Barang_Masuk!$L$2:$L$5000,0)),"")</f>
        <v>Chitato Snack Variant 24</v>
      </c>
      <c r="F130" s="61">
        <f>IFERROR(INDEX(Barang_Masuk!$F$2:$F$5000,MATCH(ROWS($A$10:A130),Barang_Masuk!$L$2:$L$5000,0)),"")</f>
        <v>150</v>
      </c>
      <c r="G130" s="61" t="str">
        <f>IFERROR(INDEX(Barang_Masuk!$G$2:$G$5000,MATCH(ROWS($A$10:A130),Barang_Masuk!$L$2:$L$5000,0)),"")</f>
        <v>Pack</v>
      </c>
      <c r="H130" s="71">
        <f>IFERROR(INDEX(Barang_Masuk!$H$2:$H$5000,MATCH(ROWS($A$10:A130),Barang_Masuk!$L$2:$L$5000,0)),"")</f>
        <v>59200</v>
      </c>
      <c r="I130" s="72">
        <f t="shared" si="1"/>
        <v>8880000</v>
      </c>
    </row>
    <row r="131" spans="1:9" ht="29" x14ac:dyDescent="0.35">
      <c r="A131" s="61" t="str">
        <f>IFERROR(INDEX(Barang_Masuk!$A$2:$A$5000,MATCH(ROWS($A$10:A131),Barang_Masuk!$L$2:$L$5000,0)),"")</f>
        <v>GR202600735</v>
      </c>
      <c r="B131" s="62">
        <f>IFERROR(INDEX(Barang_Masuk!$B$2:$B$5000,MATCH(ROWS($A$10:A131),Barang_Masuk!$L$2:$L$5000,0)),"")</f>
        <v>46089</v>
      </c>
      <c r="C131" s="61" t="str">
        <f>IFERROR(INDEX(Barang_Masuk!$C$2:$C$5000,MATCH(ROWS($A$10:A131),Barang_Masuk!$L$2:$L$5000,0)),"")</f>
        <v>PT Supplier 26</v>
      </c>
      <c r="D131" s="61" t="str">
        <f>IFERROR(INDEX(Barang_Masuk!$D$2:$D$5000,MATCH(ROWS($A$10:A131),Barang_Masuk!$L$2:$L$5000,0)),"")</f>
        <v>BEV019</v>
      </c>
      <c r="E131" s="61" t="str">
        <f>IFERROR(INDEX(Barang_Masuk!$E$2:$E$5000,MATCH(ROWS($A$10:A131),Barang_Masuk!$L$2:$L$5000,0)),"")</f>
        <v>Aqua Beverage Variant 19</v>
      </c>
      <c r="F131" s="61">
        <f>IFERROR(INDEX(Barang_Masuk!$F$2:$F$5000,MATCH(ROWS($A$10:A131),Barang_Masuk!$L$2:$L$5000,0)),"")</f>
        <v>50</v>
      </c>
      <c r="G131" s="61" t="str">
        <f>IFERROR(INDEX(Barang_Masuk!$G$2:$G$5000,MATCH(ROWS($A$10:A131),Barang_Masuk!$L$2:$L$5000,0)),"")</f>
        <v>Bottle</v>
      </c>
      <c r="H131" s="71">
        <f>IFERROR(INDEX(Barang_Masuk!$H$2:$H$5000,MATCH(ROWS($A$10:A131),Barang_Masuk!$L$2:$L$5000,0)),"")</f>
        <v>84100</v>
      </c>
      <c r="I131" s="72">
        <f t="shared" si="1"/>
        <v>4205000</v>
      </c>
    </row>
    <row r="132" spans="1:9" ht="29" x14ac:dyDescent="0.35">
      <c r="A132" s="61" t="str">
        <f>IFERROR(INDEX(Barang_Masuk!$A$2:$A$5000,MATCH(ROWS($A$10:A132),Barang_Masuk!$L$2:$L$5000,0)),"")</f>
        <v>GR202600736</v>
      </c>
      <c r="B132" s="62">
        <f>IFERROR(INDEX(Barang_Masuk!$B$2:$B$5000,MATCH(ROWS($A$10:A132),Barang_Masuk!$L$2:$L$5000,0)),"")</f>
        <v>46086</v>
      </c>
      <c r="C132" s="61" t="str">
        <f>IFERROR(INDEX(Barang_Masuk!$C$2:$C$5000,MATCH(ROWS($A$10:A132),Barang_Masuk!$L$2:$L$5000,0)),"")</f>
        <v>PT Supplier 01</v>
      </c>
      <c r="D132" s="61" t="str">
        <f>IFERROR(INDEX(Barang_Masuk!$D$2:$D$5000,MATCH(ROWS($A$10:A132),Barang_Masuk!$L$2:$L$5000,0)),"")</f>
        <v>PER001</v>
      </c>
      <c r="E132" s="61" t="str">
        <f>IFERROR(INDEX(Barang_Masuk!$E$2:$E$5000,MATCH(ROWS($A$10:A132),Barang_Masuk!$L$2:$L$5000,0)),"")</f>
        <v>Sunsilk Personal Care Variant 1</v>
      </c>
      <c r="F132" s="61">
        <f>IFERROR(INDEX(Barang_Masuk!$F$2:$F$5000,MATCH(ROWS($A$10:A132),Barang_Masuk!$L$2:$L$5000,0)),"")</f>
        <v>80</v>
      </c>
      <c r="G132" s="61" t="str">
        <f>IFERROR(INDEX(Barang_Masuk!$G$2:$G$5000,MATCH(ROWS($A$10:A132),Barang_Masuk!$L$2:$L$5000,0)),"")</f>
        <v>Bottle</v>
      </c>
      <c r="H132" s="71">
        <f>IFERROR(INDEX(Barang_Masuk!$H$2:$H$5000,MATCH(ROWS($A$10:A132),Barang_Masuk!$L$2:$L$5000,0)),"")</f>
        <v>58600</v>
      </c>
      <c r="I132" s="72">
        <f t="shared" si="1"/>
        <v>4688000</v>
      </c>
    </row>
    <row r="133" spans="1:9" ht="29" x14ac:dyDescent="0.35">
      <c r="A133" s="61" t="str">
        <f>IFERROR(INDEX(Barang_Masuk!$A$2:$A$5000,MATCH(ROWS($A$10:A133),Barang_Masuk!$L$2:$L$5000,0)),"")</f>
        <v>GR202600739</v>
      </c>
      <c r="B133" s="62">
        <f>IFERROR(INDEX(Barang_Masuk!$B$2:$B$5000,MATCH(ROWS($A$10:A133),Barang_Masuk!$L$2:$L$5000,0)),"")</f>
        <v>46098</v>
      </c>
      <c r="C133" s="61" t="str">
        <f>IFERROR(INDEX(Barang_Masuk!$C$2:$C$5000,MATCH(ROWS($A$10:A133),Barang_Masuk!$L$2:$L$5000,0)),"")</f>
        <v>PT Supplier 02</v>
      </c>
      <c r="D133" s="61" t="str">
        <f>IFERROR(INDEX(Barang_Masuk!$D$2:$D$5000,MATCH(ROWS($A$10:A133),Barang_Masuk!$L$2:$L$5000,0)),"")</f>
        <v>SNK026</v>
      </c>
      <c r="E133" s="61" t="str">
        <f>IFERROR(INDEX(Barang_Masuk!$E$2:$E$5000,MATCH(ROWS($A$10:A133),Barang_Masuk!$L$2:$L$5000,0)),"")</f>
        <v>Chitato Snack Variant 26</v>
      </c>
      <c r="F133" s="61">
        <f>IFERROR(INDEX(Barang_Masuk!$F$2:$F$5000,MATCH(ROWS($A$10:A133),Barang_Masuk!$L$2:$L$5000,0)),"")</f>
        <v>20</v>
      </c>
      <c r="G133" s="61" t="str">
        <f>IFERROR(INDEX(Barang_Masuk!$G$2:$G$5000,MATCH(ROWS($A$10:A133),Barang_Masuk!$L$2:$L$5000,0)),"")</f>
        <v>Pack</v>
      </c>
      <c r="H133" s="71">
        <f>IFERROR(INDEX(Barang_Masuk!$H$2:$H$5000,MATCH(ROWS($A$10:A133),Barang_Masuk!$L$2:$L$5000,0)),"")</f>
        <v>50300</v>
      </c>
      <c r="I133" s="72">
        <f t="shared" si="1"/>
        <v>1006000</v>
      </c>
    </row>
    <row r="134" spans="1:9" ht="29" x14ac:dyDescent="0.35">
      <c r="A134" s="61" t="str">
        <f>IFERROR(INDEX(Barang_Masuk!$A$2:$A$5000,MATCH(ROWS($A$10:A134),Barang_Masuk!$L$2:$L$5000,0)),"")</f>
        <v>GR202600750</v>
      </c>
      <c r="B134" s="62">
        <f>IFERROR(INDEX(Barang_Masuk!$B$2:$B$5000,MATCH(ROWS($A$10:A134),Barang_Masuk!$L$2:$L$5000,0)),"")</f>
        <v>46096</v>
      </c>
      <c r="C134" s="61" t="str">
        <f>IFERROR(INDEX(Barang_Masuk!$C$2:$C$5000,MATCH(ROWS($A$10:A134),Barang_Masuk!$L$2:$L$5000,0)),"")</f>
        <v>PT Supplier 08</v>
      </c>
      <c r="D134" s="61" t="str">
        <f>IFERROR(INDEX(Barang_Masuk!$D$2:$D$5000,MATCH(ROWS($A$10:A134),Barang_Masuk!$L$2:$L$5000,0)),"")</f>
        <v>HOM005</v>
      </c>
      <c r="E134" s="61" t="str">
        <f>IFERROR(INDEX(Barang_Masuk!$E$2:$E$5000,MATCH(ROWS($A$10:A134),Barang_Masuk!$L$2:$L$5000,0)),"")</f>
        <v>Rinso Home Care Variant 5</v>
      </c>
      <c r="F134" s="61">
        <f>IFERROR(INDEX(Barang_Masuk!$F$2:$F$5000,MATCH(ROWS($A$10:A134),Barang_Masuk!$L$2:$L$5000,0)),"")</f>
        <v>40</v>
      </c>
      <c r="G134" s="61" t="str">
        <f>IFERROR(INDEX(Barang_Masuk!$G$2:$G$5000,MATCH(ROWS($A$10:A134),Barang_Masuk!$L$2:$L$5000,0)),"")</f>
        <v>Pack</v>
      </c>
      <c r="H134" s="71">
        <f>IFERROR(INDEX(Barang_Masuk!$H$2:$H$5000,MATCH(ROWS($A$10:A134),Barang_Masuk!$L$2:$L$5000,0)),"")</f>
        <v>25800</v>
      </c>
      <c r="I134" s="72">
        <f t="shared" si="1"/>
        <v>1032000</v>
      </c>
    </row>
    <row r="135" spans="1:9" ht="29" x14ac:dyDescent="0.35">
      <c r="A135" s="61" t="str">
        <f>IFERROR(INDEX(Barang_Masuk!$A$2:$A$5000,MATCH(ROWS($A$10:A135),Barang_Masuk!$L$2:$L$5000,0)),"")</f>
        <v>GR202600751</v>
      </c>
      <c r="B135" s="62">
        <f>IFERROR(INDEX(Barang_Masuk!$B$2:$B$5000,MATCH(ROWS($A$10:A135),Barang_Masuk!$L$2:$L$5000,0)),"")</f>
        <v>46107</v>
      </c>
      <c r="C135" s="61" t="str">
        <f>IFERROR(INDEX(Barang_Masuk!$C$2:$C$5000,MATCH(ROWS($A$10:A135),Barang_Masuk!$L$2:$L$5000,0)),"")</f>
        <v>PT Supplier 22</v>
      </c>
      <c r="D135" s="61" t="str">
        <f>IFERROR(INDEX(Barang_Masuk!$D$2:$D$5000,MATCH(ROWS($A$10:A135),Barang_Masuk!$L$2:$L$5000,0)),"")</f>
        <v>BEV002</v>
      </c>
      <c r="E135" s="61" t="str">
        <f>IFERROR(INDEX(Barang_Masuk!$E$2:$E$5000,MATCH(ROWS($A$10:A135),Barang_Masuk!$L$2:$L$5000,0)),"")</f>
        <v>Aqua Beverage Variant 2</v>
      </c>
      <c r="F135" s="61">
        <f>IFERROR(INDEX(Barang_Masuk!$F$2:$F$5000,MATCH(ROWS($A$10:A135),Barang_Masuk!$L$2:$L$5000,0)),"")</f>
        <v>40</v>
      </c>
      <c r="G135" s="61" t="str">
        <f>IFERROR(INDEX(Barang_Masuk!$G$2:$G$5000,MATCH(ROWS($A$10:A135),Barang_Masuk!$L$2:$L$5000,0)),"")</f>
        <v>Bottle</v>
      </c>
      <c r="H135" s="71">
        <f>IFERROR(INDEX(Barang_Masuk!$H$2:$H$5000,MATCH(ROWS($A$10:A135),Barang_Masuk!$L$2:$L$5000,0)),"")</f>
        <v>78700</v>
      </c>
      <c r="I135" s="72">
        <f t="shared" si="1"/>
        <v>3148000</v>
      </c>
    </row>
    <row r="136" spans="1:9" ht="29" x14ac:dyDescent="0.35">
      <c r="A136" s="61" t="str">
        <f>IFERROR(INDEX(Barang_Masuk!$A$2:$A$5000,MATCH(ROWS($A$10:A136),Barang_Masuk!$L$2:$L$5000,0)),"")</f>
        <v>GR202600769</v>
      </c>
      <c r="B136" s="62">
        <f>IFERROR(INDEX(Barang_Masuk!$B$2:$B$5000,MATCH(ROWS($A$10:A136),Barang_Masuk!$L$2:$L$5000,0)),"")</f>
        <v>46097</v>
      </c>
      <c r="C136" s="61" t="str">
        <f>IFERROR(INDEX(Barang_Masuk!$C$2:$C$5000,MATCH(ROWS($A$10:A136),Barang_Masuk!$L$2:$L$5000,0)),"")</f>
        <v>PT Supplier 17</v>
      </c>
      <c r="D136" s="61" t="str">
        <f>IFERROR(INDEX(Barang_Masuk!$D$2:$D$5000,MATCH(ROWS($A$10:A136),Barang_Masuk!$L$2:$L$5000,0)),"")</f>
        <v>INS010</v>
      </c>
      <c r="E136" s="61" t="str">
        <f>IFERROR(INDEX(Barang_Masuk!$E$2:$E$5000,MATCH(ROWS($A$10:A136),Barang_Masuk!$L$2:$L$5000,0)),"")</f>
        <v>Sarimi Instant Food Variant 10</v>
      </c>
      <c r="F136" s="61">
        <f>IFERROR(INDEX(Barang_Masuk!$F$2:$F$5000,MATCH(ROWS($A$10:A136),Barang_Masuk!$L$2:$L$5000,0)),"")</f>
        <v>80</v>
      </c>
      <c r="G136" s="61" t="str">
        <f>IFERROR(INDEX(Barang_Masuk!$G$2:$G$5000,MATCH(ROWS($A$10:A136),Barang_Masuk!$L$2:$L$5000,0)),"")</f>
        <v>Pack</v>
      </c>
      <c r="H136" s="71">
        <f>IFERROR(INDEX(Barang_Masuk!$H$2:$H$5000,MATCH(ROWS($A$10:A136),Barang_Masuk!$L$2:$L$5000,0)),"")</f>
        <v>15600</v>
      </c>
      <c r="I136" s="72">
        <f t="shared" si="1"/>
        <v>1248000</v>
      </c>
    </row>
    <row r="137" spans="1:9" ht="29" x14ac:dyDescent="0.35">
      <c r="A137" s="61" t="str">
        <f>IFERROR(INDEX(Barang_Masuk!$A$2:$A$5000,MATCH(ROWS($A$10:A137),Barang_Masuk!$L$2:$L$5000,0)),"")</f>
        <v>GR202600773</v>
      </c>
      <c r="B137" s="62">
        <f>IFERROR(INDEX(Barang_Masuk!$B$2:$B$5000,MATCH(ROWS($A$10:A137),Barang_Masuk!$L$2:$L$5000,0)),"")</f>
        <v>46103</v>
      </c>
      <c r="C137" s="61" t="str">
        <f>IFERROR(INDEX(Barang_Masuk!$C$2:$C$5000,MATCH(ROWS($A$10:A137),Barang_Masuk!$L$2:$L$5000,0)),"")</f>
        <v>PT Supplier 02</v>
      </c>
      <c r="D137" s="61" t="str">
        <f>IFERROR(INDEX(Barang_Masuk!$D$2:$D$5000,MATCH(ROWS($A$10:A137),Barang_Masuk!$L$2:$L$5000,0)),"")</f>
        <v>SNK026</v>
      </c>
      <c r="E137" s="61" t="str">
        <f>IFERROR(INDEX(Barang_Masuk!$E$2:$E$5000,MATCH(ROWS($A$10:A137),Barang_Masuk!$L$2:$L$5000,0)),"")</f>
        <v>Chitato Snack Variant 26</v>
      </c>
      <c r="F137" s="61">
        <f>IFERROR(INDEX(Barang_Masuk!$F$2:$F$5000,MATCH(ROWS($A$10:A137),Barang_Masuk!$L$2:$L$5000,0)),"")</f>
        <v>80</v>
      </c>
      <c r="G137" s="61" t="str">
        <f>IFERROR(INDEX(Barang_Masuk!$G$2:$G$5000,MATCH(ROWS($A$10:A137),Barang_Masuk!$L$2:$L$5000,0)),"")</f>
        <v>Pack</v>
      </c>
      <c r="H137" s="71">
        <f>IFERROR(INDEX(Barang_Masuk!$H$2:$H$5000,MATCH(ROWS($A$10:A137),Barang_Masuk!$L$2:$L$5000,0)),"")</f>
        <v>50300</v>
      </c>
      <c r="I137" s="72">
        <f t="shared" si="1"/>
        <v>4024000</v>
      </c>
    </row>
    <row r="138" spans="1:9" ht="29" x14ac:dyDescent="0.35">
      <c r="A138" s="61" t="str">
        <f>IFERROR(INDEX(Barang_Masuk!$A$2:$A$5000,MATCH(ROWS($A$10:A138),Barang_Masuk!$L$2:$L$5000,0)),"")</f>
        <v>GR202600778</v>
      </c>
      <c r="B138" s="62">
        <f>IFERROR(INDEX(Barang_Masuk!$B$2:$B$5000,MATCH(ROWS($A$10:A138),Barang_Masuk!$L$2:$L$5000,0)),"")</f>
        <v>46089</v>
      </c>
      <c r="C138" s="61" t="str">
        <f>IFERROR(INDEX(Barang_Masuk!$C$2:$C$5000,MATCH(ROWS($A$10:A138),Barang_Masuk!$L$2:$L$5000,0)),"")</f>
        <v>PT Supplier 08</v>
      </c>
      <c r="D138" s="61" t="str">
        <f>IFERROR(INDEX(Barang_Masuk!$D$2:$D$5000,MATCH(ROWS($A$10:A138),Barang_Masuk!$L$2:$L$5000,0)),"")</f>
        <v>BAB012</v>
      </c>
      <c r="E138" s="61" t="str">
        <f>IFERROR(INDEX(Barang_Masuk!$E$2:$E$5000,MATCH(ROWS($A$10:A138),Barang_Masuk!$L$2:$L$5000,0)),"")</f>
        <v>MamyPoko Baby Care Variant 12</v>
      </c>
      <c r="F138" s="61">
        <f>IFERROR(INDEX(Barang_Masuk!$F$2:$F$5000,MATCH(ROWS($A$10:A138),Barang_Masuk!$L$2:$L$5000,0)),"")</f>
        <v>80</v>
      </c>
      <c r="G138" s="61" t="str">
        <f>IFERROR(INDEX(Barang_Masuk!$G$2:$G$5000,MATCH(ROWS($A$10:A138),Barang_Masuk!$L$2:$L$5000,0)),"")</f>
        <v>Pack</v>
      </c>
      <c r="H138" s="71">
        <f>IFERROR(INDEX(Barang_Masuk!$H$2:$H$5000,MATCH(ROWS($A$10:A138),Barang_Masuk!$L$2:$L$5000,0)),"")</f>
        <v>75700</v>
      </c>
      <c r="I138" s="72">
        <f t="shared" si="1"/>
        <v>6056000</v>
      </c>
    </row>
    <row r="139" spans="1:9" ht="29" x14ac:dyDescent="0.35">
      <c r="A139" s="61" t="str">
        <f>IFERROR(INDEX(Barang_Masuk!$A$2:$A$5000,MATCH(ROWS($A$10:A139),Barang_Masuk!$L$2:$L$5000,0)),"")</f>
        <v>GR202600810</v>
      </c>
      <c r="B139" s="62">
        <f>IFERROR(INDEX(Barang_Masuk!$B$2:$B$5000,MATCH(ROWS($A$10:A139),Barang_Masuk!$L$2:$L$5000,0)),"")</f>
        <v>46107</v>
      </c>
      <c r="C139" s="61" t="str">
        <f>IFERROR(INDEX(Barang_Masuk!$C$2:$C$5000,MATCH(ROWS($A$10:A139),Barang_Masuk!$L$2:$L$5000,0)),"")</f>
        <v>PT Supplier 16</v>
      </c>
      <c r="D139" s="61" t="str">
        <f>IFERROR(INDEX(Barang_Masuk!$D$2:$D$5000,MATCH(ROWS($A$10:A139),Barang_Masuk!$L$2:$L$5000,0)),"")</f>
        <v>DAR014</v>
      </c>
      <c r="E139" s="61" t="str">
        <f>IFERROR(INDEX(Barang_Masuk!$E$2:$E$5000,MATCH(ROWS($A$10:A139),Barang_Masuk!$L$2:$L$5000,0)),"")</f>
        <v>Indomilk Dairy Variant 14</v>
      </c>
      <c r="F139" s="61">
        <f>IFERROR(INDEX(Barang_Masuk!$F$2:$F$5000,MATCH(ROWS($A$10:A139),Barang_Masuk!$L$2:$L$5000,0)),"")</f>
        <v>100</v>
      </c>
      <c r="G139" s="61" t="str">
        <f>IFERROR(INDEX(Barang_Masuk!$G$2:$G$5000,MATCH(ROWS($A$10:A139),Barang_Masuk!$L$2:$L$5000,0)),"")</f>
        <v>Box</v>
      </c>
      <c r="H139" s="71">
        <f>IFERROR(INDEX(Barang_Masuk!$H$2:$H$5000,MATCH(ROWS($A$10:A139),Barang_Masuk!$L$2:$L$5000,0)),"")</f>
        <v>4400</v>
      </c>
      <c r="I139" s="72">
        <f t="shared" ref="I139:I202" si="2">IF(F139="","",F139*H139)</f>
        <v>440000</v>
      </c>
    </row>
    <row r="140" spans="1:9" ht="29" x14ac:dyDescent="0.35">
      <c r="A140" s="61" t="str">
        <f>IFERROR(INDEX(Barang_Masuk!$A$2:$A$5000,MATCH(ROWS($A$10:A140),Barang_Masuk!$L$2:$L$5000,0)),"")</f>
        <v>GR202600824</v>
      </c>
      <c r="B140" s="62">
        <f>IFERROR(INDEX(Barang_Masuk!$B$2:$B$5000,MATCH(ROWS($A$10:A140),Barang_Masuk!$L$2:$L$5000,0)),"")</f>
        <v>46098</v>
      </c>
      <c r="C140" s="61" t="str">
        <f>IFERROR(INDEX(Barang_Masuk!$C$2:$C$5000,MATCH(ROWS($A$10:A140),Barang_Masuk!$L$2:$L$5000,0)),"")</f>
        <v>PT Supplier 03</v>
      </c>
      <c r="D140" s="61" t="str">
        <f>IFERROR(INDEX(Barang_Masuk!$D$2:$D$5000,MATCH(ROWS($A$10:A140),Barang_Masuk!$L$2:$L$5000,0)),"")</f>
        <v>HOM001</v>
      </c>
      <c r="E140" s="61" t="str">
        <f>IFERROR(INDEX(Barang_Masuk!$E$2:$E$5000,MATCH(ROWS($A$10:A140),Barang_Masuk!$L$2:$L$5000,0)),"")</f>
        <v>Sunlight Home Care Variant 1</v>
      </c>
      <c r="F140" s="61">
        <f>IFERROR(INDEX(Barang_Masuk!$F$2:$F$5000,MATCH(ROWS($A$10:A140),Barang_Masuk!$L$2:$L$5000,0)),"")</f>
        <v>150</v>
      </c>
      <c r="G140" s="61" t="str">
        <f>IFERROR(INDEX(Barang_Masuk!$G$2:$G$5000,MATCH(ROWS($A$10:A140),Barang_Masuk!$L$2:$L$5000,0)),"")</f>
        <v>Pack</v>
      </c>
      <c r="H140" s="71">
        <f>IFERROR(INDEX(Barang_Masuk!$H$2:$H$5000,MATCH(ROWS($A$10:A140),Barang_Masuk!$L$2:$L$5000,0)),"")</f>
        <v>65900</v>
      </c>
      <c r="I140" s="72">
        <f t="shared" si="2"/>
        <v>9885000</v>
      </c>
    </row>
    <row r="141" spans="1:9" ht="29" x14ac:dyDescent="0.35">
      <c r="A141" s="61" t="str">
        <f>IFERROR(INDEX(Barang_Masuk!$A$2:$A$5000,MATCH(ROWS($A$10:A141),Barang_Masuk!$L$2:$L$5000,0)),"")</f>
        <v>GR202600829</v>
      </c>
      <c r="B141" s="62">
        <f>IFERROR(INDEX(Barang_Masuk!$B$2:$B$5000,MATCH(ROWS($A$10:A141),Barang_Masuk!$L$2:$L$5000,0)),"")</f>
        <v>46110</v>
      </c>
      <c r="C141" s="61" t="str">
        <f>IFERROR(INDEX(Barang_Masuk!$C$2:$C$5000,MATCH(ROWS($A$10:A141),Barang_Masuk!$L$2:$L$5000,0)),"")</f>
        <v>PT Supplier 02</v>
      </c>
      <c r="D141" s="61" t="str">
        <f>IFERROR(INDEX(Barang_Masuk!$D$2:$D$5000,MATCH(ROWS($A$10:A141),Barang_Masuk!$L$2:$L$5000,0)),"")</f>
        <v>BAB019</v>
      </c>
      <c r="E141" s="61" t="str">
        <f>IFERROR(INDEX(Barang_Masuk!$E$2:$E$5000,MATCH(ROWS($A$10:A141),Barang_Masuk!$L$2:$L$5000,0)),"")</f>
        <v>Zwitsal Baby Care Variant 19</v>
      </c>
      <c r="F141" s="61">
        <f>IFERROR(INDEX(Barang_Masuk!$F$2:$F$5000,MATCH(ROWS($A$10:A141),Barang_Masuk!$L$2:$L$5000,0)),"")</f>
        <v>60</v>
      </c>
      <c r="G141" s="61" t="str">
        <f>IFERROR(INDEX(Barang_Masuk!$G$2:$G$5000,MATCH(ROWS($A$10:A141),Barang_Masuk!$L$2:$L$5000,0)),"")</f>
        <v>Pack</v>
      </c>
      <c r="H141" s="71">
        <f>IFERROR(INDEX(Barang_Masuk!$H$2:$H$5000,MATCH(ROWS($A$10:A141),Barang_Masuk!$L$2:$L$5000,0)),"")</f>
        <v>75800</v>
      </c>
      <c r="I141" s="72">
        <f t="shared" si="2"/>
        <v>4548000</v>
      </c>
    </row>
    <row r="142" spans="1:9" ht="29" x14ac:dyDescent="0.35">
      <c r="A142" s="61" t="str">
        <f>IFERROR(INDEX(Barang_Masuk!$A$2:$A$5000,MATCH(ROWS($A$10:A142),Barang_Masuk!$L$2:$L$5000,0)),"")</f>
        <v>GR202600833</v>
      </c>
      <c r="B142" s="62">
        <f>IFERROR(INDEX(Barang_Masuk!$B$2:$B$5000,MATCH(ROWS($A$10:A142),Barang_Masuk!$L$2:$L$5000,0)),"")</f>
        <v>46089</v>
      </c>
      <c r="C142" s="61" t="str">
        <f>IFERROR(INDEX(Barang_Masuk!$C$2:$C$5000,MATCH(ROWS($A$10:A142),Barang_Masuk!$L$2:$L$5000,0)),"")</f>
        <v>PT Supplier 11</v>
      </c>
      <c r="D142" s="61" t="str">
        <f>IFERROR(INDEX(Barang_Masuk!$D$2:$D$5000,MATCH(ROWS($A$10:A142),Barang_Masuk!$L$2:$L$5000,0)),"")</f>
        <v>HOM004</v>
      </c>
      <c r="E142" s="61" t="str">
        <f>IFERROR(INDEX(Barang_Masuk!$E$2:$E$5000,MATCH(ROWS($A$10:A142),Barang_Masuk!$L$2:$L$5000,0)),"")</f>
        <v>Molto Home Care Variant 4</v>
      </c>
      <c r="F142" s="61">
        <f>IFERROR(INDEX(Barang_Masuk!$F$2:$F$5000,MATCH(ROWS($A$10:A142),Barang_Masuk!$L$2:$L$5000,0)),"")</f>
        <v>50</v>
      </c>
      <c r="G142" s="61" t="str">
        <f>IFERROR(INDEX(Barang_Masuk!$G$2:$G$5000,MATCH(ROWS($A$10:A142),Barang_Masuk!$L$2:$L$5000,0)),"")</f>
        <v>Pack</v>
      </c>
      <c r="H142" s="71">
        <f>IFERROR(INDEX(Barang_Masuk!$H$2:$H$5000,MATCH(ROWS($A$10:A142),Barang_Masuk!$L$2:$L$5000,0)),"")</f>
        <v>89300</v>
      </c>
      <c r="I142" s="72">
        <f t="shared" si="2"/>
        <v>4465000</v>
      </c>
    </row>
    <row r="143" spans="1:9" ht="29" x14ac:dyDescent="0.35">
      <c r="A143" s="61" t="str">
        <f>IFERROR(INDEX(Barang_Masuk!$A$2:$A$5000,MATCH(ROWS($A$10:A143),Barang_Masuk!$L$2:$L$5000,0)),"")</f>
        <v>GR202600841</v>
      </c>
      <c r="B143" s="62">
        <f>IFERROR(INDEX(Barang_Masuk!$B$2:$B$5000,MATCH(ROWS($A$10:A143),Barang_Masuk!$L$2:$L$5000,0)),"")</f>
        <v>46098</v>
      </c>
      <c r="C143" s="61" t="str">
        <f>IFERROR(INDEX(Barang_Masuk!$C$2:$C$5000,MATCH(ROWS($A$10:A143),Barang_Masuk!$L$2:$L$5000,0)),"")</f>
        <v>PT Supplier 24</v>
      </c>
      <c r="D143" s="61" t="str">
        <f>IFERROR(INDEX(Barang_Masuk!$D$2:$D$5000,MATCH(ROWS($A$10:A143),Barang_Masuk!$L$2:$L$5000,0)),"")</f>
        <v>SNK011</v>
      </c>
      <c r="E143" s="61" t="str">
        <f>IFERROR(INDEX(Barang_Masuk!$E$2:$E$5000,MATCH(ROWS($A$10:A143),Barang_Masuk!$L$2:$L$5000,0)),"")</f>
        <v>Qtela Snack Variant 11</v>
      </c>
      <c r="F143" s="61">
        <f>IFERROR(INDEX(Barang_Masuk!$F$2:$F$5000,MATCH(ROWS($A$10:A143),Barang_Masuk!$L$2:$L$5000,0)),"")</f>
        <v>200</v>
      </c>
      <c r="G143" s="61" t="str">
        <f>IFERROR(INDEX(Barang_Masuk!$G$2:$G$5000,MATCH(ROWS($A$10:A143),Barang_Masuk!$L$2:$L$5000,0)),"")</f>
        <v>Pack</v>
      </c>
      <c r="H143" s="71">
        <f>IFERROR(INDEX(Barang_Masuk!$H$2:$H$5000,MATCH(ROWS($A$10:A143),Barang_Masuk!$L$2:$L$5000,0)),"")</f>
        <v>85600</v>
      </c>
      <c r="I143" s="72">
        <f t="shared" si="2"/>
        <v>17120000</v>
      </c>
    </row>
    <row r="144" spans="1:9" ht="43.5" x14ac:dyDescent="0.35">
      <c r="A144" s="61" t="str">
        <f>IFERROR(INDEX(Barang_Masuk!$A$2:$A$5000,MATCH(ROWS($A$10:A144),Barang_Masuk!$L$2:$L$5000,0)),"")</f>
        <v>GR202600844</v>
      </c>
      <c r="B144" s="62">
        <f>IFERROR(INDEX(Barang_Masuk!$B$2:$B$5000,MATCH(ROWS($A$10:A144),Barang_Masuk!$L$2:$L$5000,0)),"")</f>
        <v>46090</v>
      </c>
      <c r="C144" s="61" t="str">
        <f>IFERROR(INDEX(Barang_Masuk!$C$2:$C$5000,MATCH(ROWS($A$10:A144),Barang_Masuk!$L$2:$L$5000,0)),"")</f>
        <v>PT Supplier 16</v>
      </c>
      <c r="D144" s="61" t="str">
        <f>IFERROR(INDEX(Barang_Masuk!$D$2:$D$5000,MATCH(ROWS($A$10:A144),Barang_Masuk!$L$2:$L$5000,0)),"")</f>
        <v>PER013</v>
      </c>
      <c r="E144" s="61" t="str">
        <f>IFERROR(INDEX(Barang_Masuk!$E$2:$E$5000,MATCH(ROWS($A$10:A144),Barang_Masuk!$L$2:$L$5000,0)),"")</f>
        <v>Pepsodent Personal Care Variant 13</v>
      </c>
      <c r="F144" s="61">
        <f>IFERROR(INDEX(Barang_Masuk!$F$2:$F$5000,MATCH(ROWS($A$10:A144),Barang_Masuk!$L$2:$L$5000,0)),"")</f>
        <v>40</v>
      </c>
      <c r="G144" s="61" t="str">
        <f>IFERROR(INDEX(Barang_Masuk!$G$2:$G$5000,MATCH(ROWS($A$10:A144),Barang_Masuk!$L$2:$L$5000,0)),"")</f>
        <v>Bottle</v>
      </c>
      <c r="H144" s="71">
        <f>IFERROR(INDEX(Barang_Masuk!$H$2:$H$5000,MATCH(ROWS($A$10:A144),Barang_Masuk!$L$2:$L$5000,0)),"")</f>
        <v>35800</v>
      </c>
      <c r="I144" s="72">
        <f t="shared" si="2"/>
        <v>1432000</v>
      </c>
    </row>
    <row r="145" spans="1:9" ht="29" x14ac:dyDescent="0.35">
      <c r="A145" s="61" t="str">
        <f>IFERROR(INDEX(Barang_Masuk!$A$2:$A$5000,MATCH(ROWS($A$10:A145),Barang_Masuk!$L$2:$L$5000,0)),"")</f>
        <v>GR202600849</v>
      </c>
      <c r="B145" s="62">
        <f>IFERROR(INDEX(Barang_Masuk!$B$2:$B$5000,MATCH(ROWS($A$10:A145),Barang_Masuk!$L$2:$L$5000,0)),"")</f>
        <v>46092</v>
      </c>
      <c r="C145" s="61" t="str">
        <f>IFERROR(INDEX(Barang_Masuk!$C$2:$C$5000,MATCH(ROWS($A$10:A145),Barang_Masuk!$L$2:$L$5000,0)),"")</f>
        <v>PT Supplier 34</v>
      </c>
      <c r="D145" s="61" t="str">
        <f>IFERROR(INDEX(Barang_Masuk!$D$2:$D$5000,MATCH(ROWS($A$10:A145),Barang_Masuk!$L$2:$L$5000,0)),"")</f>
        <v>SNK003</v>
      </c>
      <c r="E145" s="61" t="str">
        <f>IFERROR(INDEX(Barang_Masuk!$E$2:$E$5000,MATCH(ROWS($A$10:A145),Barang_Masuk!$L$2:$L$5000,0)),"")</f>
        <v>Qtela Snack Variant 3</v>
      </c>
      <c r="F145" s="61">
        <f>IFERROR(INDEX(Barang_Masuk!$F$2:$F$5000,MATCH(ROWS($A$10:A145),Barang_Masuk!$L$2:$L$5000,0)),"")</f>
        <v>60</v>
      </c>
      <c r="G145" s="61" t="str">
        <f>IFERROR(INDEX(Barang_Masuk!$G$2:$G$5000,MATCH(ROWS($A$10:A145),Barang_Masuk!$L$2:$L$5000,0)),"")</f>
        <v>Pack</v>
      </c>
      <c r="H145" s="71">
        <f>IFERROR(INDEX(Barang_Masuk!$H$2:$H$5000,MATCH(ROWS($A$10:A145),Barang_Masuk!$L$2:$L$5000,0)),"")</f>
        <v>8200</v>
      </c>
      <c r="I145" s="72">
        <f t="shared" si="2"/>
        <v>492000</v>
      </c>
    </row>
    <row r="146" spans="1:9" ht="29" x14ac:dyDescent="0.35">
      <c r="A146" s="61" t="str">
        <f>IFERROR(INDEX(Barang_Masuk!$A$2:$A$5000,MATCH(ROWS($A$10:A146),Barang_Masuk!$L$2:$L$5000,0)),"")</f>
        <v>GR202600871</v>
      </c>
      <c r="B146" s="62">
        <f>IFERROR(INDEX(Barang_Masuk!$B$2:$B$5000,MATCH(ROWS($A$10:A146),Barang_Masuk!$L$2:$L$5000,0)),"")</f>
        <v>46083</v>
      </c>
      <c r="C146" s="61" t="str">
        <f>IFERROR(INDEX(Barang_Masuk!$C$2:$C$5000,MATCH(ROWS($A$10:A146),Barang_Masuk!$L$2:$L$5000,0)),"")</f>
        <v>PT Supplier 27</v>
      </c>
      <c r="D146" s="61" t="str">
        <f>IFERROR(INDEX(Barang_Masuk!$D$2:$D$5000,MATCH(ROWS($A$10:A146),Barang_Masuk!$L$2:$L$5000,0)),"")</f>
        <v>BAB010</v>
      </c>
      <c r="E146" s="61" t="str">
        <f>IFERROR(INDEX(Barang_Masuk!$E$2:$E$5000,MATCH(ROWS($A$10:A146),Barang_Masuk!$L$2:$L$5000,0)),"")</f>
        <v>Zwitsal Baby Care Variant 10</v>
      </c>
      <c r="F146" s="61">
        <f>IFERROR(INDEX(Barang_Masuk!$F$2:$F$5000,MATCH(ROWS($A$10:A146),Barang_Masuk!$L$2:$L$5000,0)),"")</f>
        <v>20</v>
      </c>
      <c r="G146" s="61" t="str">
        <f>IFERROR(INDEX(Barang_Masuk!$G$2:$G$5000,MATCH(ROWS($A$10:A146),Barang_Masuk!$L$2:$L$5000,0)),"")</f>
        <v>Pack</v>
      </c>
      <c r="H146" s="71">
        <f>IFERROR(INDEX(Barang_Masuk!$H$2:$H$5000,MATCH(ROWS($A$10:A146),Barang_Masuk!$L$2:$L$5000,0)),"")</f>
        <v>21300</v>
      </c>
      <c r="I146" s="72">
        <f t="shared" si="2"/>
        <v>426000</v>
      </c>
    </row>
    <row r="147" spans="1:9" ht="29" x14ac:dyDescent="0.35">
      <c r="A147" s="61" t="str">
        <f>IFERROR(INDEX(Barang_Masuk!$A$2:$A$5000,MATCH(ROWS($A$10:A147),Barang_Masuk!$L$2:$L$5000,0)),"")</f>
        <v>GR202600883</v>
      </c>
      <c r="B147" s="62">
        <f>IFERROR(INDEX(Barang_Masuk!$B$2:$B$5000,MATCH(ROWS($A$10:A147),Barang_Masuk!$L$2:$L$5000,0)),"")</f>
        <v>46109</v>
      </c>
      <c r="C147" s="61" t="str">
        <f>IFERROR(INDEX(Barang_Masuk!$C$2:$C$5000,MATCH(ROWS($A$10:A147),Barang_Masuk!$L$2:$L$5000,0)),"")</f>
        <v>PT Supplier 32</v>
      </c>
      <c r="D147" s="61" t="str">
        <f>IFERROR(INDEX(Barang_Masuk!$D$2:$D$5000,MATCH(ROWS($A$10:A147),Barang_Masuk!$L$2:$L$5000,0)),"")</f>
        <v>INS017</v>
      </c>
      <c r="E147" s="61" t="str">
        <f>IFERROR(INDEX(Barang_Masuk!$E$2:$E$5000,MATCH(ROWS($A$10:A147),Barang_Masuk!$L$2:$L$5000,0)),"")</f>
        <v>Indomie Instant Food Variant 17</v>
      </c>
      <c r="F147" s="61">
        <f>IFERROR(INDEX(Barang_Masuk!$F$2:$F$5000,MATCH(ROWS($A$10:A147),Barang_Masuk!$L$2:$L$5000,0)),"")</f>
        <v>150</v>
      </c>
      <c r="G147" s="61" t="str">
        <f>IFERROR(INDEX(Barang_Masuk!$G$2:$G$5000,MATCH(ROWS($A$10:A147),Barang_Masuk!$L$2:$L$5000,0)),"")</f>
        <v>Pack</v>
      </c>
      <c r="H147" s="71">
        <f>IFERROR(INDEX(Barang_Masuk!$H$2:$H$5000,MATCH(ROWS($A$10:A147),Barang_Masuk!$L$2:$L$5000,0)),"")</f>
        <v>21400</v>
      </c>
      <c r="I147" s="72">
        <f t="shared" si="2"/>
        <v>3210000</v>
      </c>
    </row>
    <row r="148" spans="1:9" ht="29" x14ac:dyDescent="0.35">
      <c r="A148" s="61" t="str">
        <f>IFERROR(INDEX(Barang_Masuk!$A$2:$A$5000,MATCH(ROWS($A$10:A148),Barang_Masuk!$L$2:$L$5000,0)),"")</f>
        <v>GR202600888</v>
      </c>
      <c r="B148" s="62">
        <f>IFERROR(INDEX(Barang_Masuk!$B$2:$B$5000,MATCH(ROWS($A$10:A148),Barang_Masuk!$L$2:$L$5000,0)),"")</f>
        <v>46092</v>
      </c>
      <c r="C148" s="61" t="str">
        <f>IFERROR(INDEX(Barang_Masuk!$C$2:$C$5000,MATCH(ROWS($A$10:A148),Barang_Masuk!$L$2:$L$5000,0)),"")</f>
        <v>PT Supplier 15</v>
      </c>
      <c r="D148" s="61" t="str">
        <f>IFERROR(INDEX(Barang_Masuk!$D$2:$D$5000,MATCH(ROWS($A$10:A148),Barang_Masuk!$L$2:$L$5000,0)),"")</f>
        <v>DAR013</v>
      </c>
      <c r="E148" s="61" t="str">
        <f>IFERROR(INDEX(Barang_Masuk!$E$2:$E$5000,MATCH(ROWS($A$10:A148),Barang_Masuk!$L$2:$L$5000,0)),"")</f>
        <v>Indomilk Dairy Variant 13</v>
      </c>
      <c r="F148" s="61">
        <f>IFERROR(INDEX(Barang_Masuk!$F$2:$F$5000,MATCH(ROWS($A$10:A148),Barang_Masuk!$L$2:$L$5000,0)),"")</f>
        <v>80</v>
      </c>
      <c r="G148" s="61" t="str">
        <f>IFERROR(INDEX(Barang_Masuk!$G$2:$G$5000,MATCH(ROWS($A$10:A148),Barang_Masuk!$L$2:$L$5000,0)),"")</f>
        <v>Box</v>
      </c>
      <c r="H148" s="71">
        <f>IFERROR(INDEX(Barang_Masuk!$H$2:$H$5000,MATCH(ROWS($A$10:A148),Barang_Masuk!$L$2:$L$5000,0)),"")</f>
        <v>67900</v>
      </c>
      <c r="I148" s="72">
        <f t="shared" si="2"/>
        <v>5432000</v>
      </c>
    </row>
    <row r="149" spans="1:9" ht="29" x14ac:dyDescent="0.35">
      <c r="A149" s="61" t="str">
        <f>IFERROR(INDEX(Barang_Masuk!$A$2:$A$5000,MATCH(ROWS($A$10:A149),Barang_Masuk!$L$2:$L$5000,0)),"")</f>
        <v>GR202600907</v>
      </c>
      <c r="B149" s="62">
        <f>IFERROR(INDEX(Barang_Masuk!$B$2:$B$5000,MATCH(ROWS($A$10:A149),Barang_Masuk!$L$2:$L$5000,0)),"")</f>
        <v>46093</v>
      </c>
      <c r="C149" s="61" t="str">
        <f>IFERROR(INDEX(Barang_Masuk!$C$2:$C$5000,MATCH(ROWS($A$10:A149),Barang_Masuk!$L$2:$L$5000,0)),"")</f>
        <v>PT Supplier 20</v>
      </c>
      <c r="D149" s="61" t="str">
        <f>IFERROR(INDEX(Barang_Masuk!$D$2:$D$5000,MATCH(ROWS($A$10:A149),Barang_Masuk!$L$2:$L$5000,0)),"")</f>
        <v>SNK034</v>
      </c>
      <c r="E149" s="61" t="str">
        <f>IFERROR(INDEX(Barang_Masuk!$E$2:$E$5000,MATCH(ROWS($A$10:A149),Barang_Masuk!$L$2:$L$5000,0)),"")</f>
        <v>Taro Snack Variant 34</v>
      </c>
      <c r="F149" s="61">
        <f>IFERROR(INDEX(Barang_Masuk!$F$2:$F$5000,MATCH(ROWS($A$10:A149),Barang_Masuk!$L$2:$L$5000,0)),"")</f>
        <v>200</v>
      </c>
      <c r="G149" s="61" t="str">
        <f>IFERROR(INDEX(Barang_Masuk!$G$2:$G$5000,MATCH(ROWS($A$10:A149),Barang_Masuk!$L$2:$L$5000,0)),"")</f>
        <v>Pack</v>
      </c>
      <c r="H149" s="71">
        <f>IFERROR(INDEX(Barang_Masuk!$H$2:$H$5000,MATCH(ROWS($A$10:A149),Barang_Masuk!$L$2:$L$5000,0)),"")</f>
        <v>55400</v>
      </c>
      <c r="I149" s="72">
        <f t="shared" si="2"/>
        <v>11080000</v>
      </c>
    </row>
    <row r="150" spans="1:9" ht="29" x14ac:dyDescent="0.35">
      <c r="A150" s="61" t="str">
        <f>IFERROR(INDEX(Barang_Masuk!$A$2:$A$5000,MATCH(ROWS($A$10:A150),Barang_Masuk!$L$2:$L$5000,0)),"")</f>
        <v>GR202600908</v>
      </c>
      <c r="B150" s="62">
        <f>IFERROR(INDEX(Barang_Masuk!$B$2:$B$5000,MATCH(ROWS($A$10:A150),Barang_Masuk!$L$2:$L$5000,0)),"")</f>
        <v>46084</v>
      </c>
      <c r="C150" s="61" t="str">
        <f>IFERROR(INDEX(Barang_Masuk!$C$2:$C$5000,MATCH(ROWS($A$10:A150),Barang_Masuk!$L$2:$L$5000,0)),"")</f>
        <v>PT Supplier 10</v>
      </c>
      <c r="D150" s="61" t="str">
        <f>IFERROR(INDEX(Barang_Masuk!$D$2:$D$5000,MATCH(ROWS($A$10:A150),Barang_Masuk!$L$2:$L$5000,0)),"")</f>
        <v>DAR005</v>
      </c>
      <c r="E150" s="61" t="str">
        <f>IFERROR(INDEX(Barang_Masuk!$E$2:$E$5000,MATCH(ROWS($A$10:A150),Barang_Masuk!$L$2:$L$5000,0)),"")</f>
        <v>Indomilk Dairy Variant 5</v>
      </c>
      <c r="F150" s="61">
        <f>IFERROR(INDEX(Barang_Masuk!$F$2:$F$5000,MATCH(ROWS($A$10:A150),Barang_Masuk!$L$2:$L$5000,0)),"")</f>
        <v>80</v>
      </c>
      <c r="G150" s="61" t="str">
        <f>IFERROR(INDEX(Barang_Masuk!$G$2:$G$5000,MATCH(ROWS($A$10:A150),Barang_Masuk!$L$2:$L$5000,0)),"")</f>
        <v>Box</v>
      </c>
      <c r="H150" s="71">
        <f>IFERROR(INDEX(Barang_Masuk!$H$2:$H$5000,MATCH(ROWS($A$10:A150),Barang_Masuk!$L$2:$L$5000,0)),"")</f>
        <v>29800</v>
      </c>
      <c r="I150" s="72">
        <f t="shared" si="2"/>
        <v>2384000</v>
      </c>
    </row>
    <row r="151" spans="1:9" ht="29" x14ac:dyDescent="0.35">
      <c r="A151" s="61" t="str">
        <f>IFERROR(INDEX(Barang_Masuk!$A$2:$A$5000,MATCH(ROWS($A$10:A151),Barang_Masuk!$L$2:$L$5000,0)),"")</f>
        <v>GR202600911</v>
      </c>
      <c r="B151" s="62">
        <f>IFERROR(INDEX(Barang_Masuk!$B$2:$B$5000,MATCH(ROWS($A$10:A151),Barang_Masuk!$L$2:$L$5000,0)),"")</f>
        <v>46084</v>
      </c>
      <c r="C151" s="61" t="str">
        <f>IFERROR(INDEX(Barang_Masuk!$C$2:$C$5000,MATCH(ROWS($A$10:A151),Barang_Masuk!$L$2:$L$5000,0)),"")</f>
        <v>PT Supplier 15</v>
      </c>
      <c r="D151" s="61" t="str">
        <f>IFERROR(INDEX(Barang_Masuk!$D$2:$D$5000,MATCH(ROWS($A$10:A151),Barang_Masuk!$L$2:$L$5000,0)),"")</f>
        <v>BAB001</v>
      </c>
      <c r="E151" s="61" t="str">
        <f>IFERROR(INDEX(Barang_Masuk!$E$2:$E$5000,MATCH(ROWS($A$10:A151),Barang_Masuk!$L$2:$L$5000,0)),"")</f>
        <v>MamyPoko Baby Care Variant 1</v>
      </c>
      <c r="F151" s="61">
        <f>IFERROR(INDEX(Barang_Masuk!$F$2:$F$5000,MATCH(ROWS($A$10:A151),Barang_Masuk!$L$2:$L$5000,0)),"")</f>
        <v>100</v>
      </c>
      <c r="G151" s="61" t="str">
        <f>IFERROR(INDEX(Barang_Masuk!$G$2:$G$5000,MATCH(ROWS($A$10:A151),Barang_Masuk!$L$2:$L$5000,0)),"")</f>
        <v>Pack</v>
      </c>
      <c r="H151" s="71">
        <f>IFERROR(INDEX(Barang_Masuk!$H$2:$H$5000,MATCH(ROWS($A$10:A151),Barang_Masuk!$L$2:$L$5000,0)),"")</f>
        <v>46900</v>
      </c>
      <c r="I151" s="72">
        <f t="shared" si="2"/>
        <v>4690000</v>
      </c>
    </row>
    <row r="152" spans="1:9" ht="29" x14ac:dyDescent="0.35">
      <c r="A152" s="61" t="str">
        <f>IFERROR(INDEX(Barang_Masuk!$A$2:$A$5000,MATCH(ROWS($A$10:A152),Barang_Masuk!$L$2:$L$5000,0)),"")</f>
        <v>GR202600912</v>
      </c>
      <c r="B152" s="62">
        <f>IFERROR(INDEX(Barang_Masuk!$B$2:$B$5000,MATCH(ROWS($A$10:A152),Barang_Masuk!$L$2:$L$5000,0)),"")</f>
        <v>46100</v>
      </c>
      <c r="C152" s="61" t="str">
        <f>IFERROR(INDEX(Barang_Masuk!$C$2:$C$5000,MATCH(ROWS($A$10:A152),Barang_Masuk!$L$2:$L$5000,0)),"")</f>
        <v>PT Supplier 28</v>
      </c>
      <c r="D152" s="61" t="str">
        <f>IFERROR(INDEX(Barang_Masuk!$D$2:$D$5000,MATCH(ROWS($A$10:A152),Barang_Masuk!$L$2:$L$5000,0)),"")</f>
        <v>HOM017</v>
      </c>
      <c r="E152" s="61" t="str">
        <f>IFERROR(INDEX(Barang_Masuk!$E$2:$E$5000,MATCH(ROWS($A$10:A152),Barang_Masuk!$L$2:$L$5000,0)),"")</f>
        <v>Rinso Home Care Variant 17</v>
      </c>
      <c r="F152" s="61">
        <f>IFERROR(INDEX(Barang_Masuk!$F$2:$F$5000,MATCH(ROWS($A$10:A152),Barang_Masuk!$L$2:$L$5000,0)),"")</f>
        <v>60</v>
      </c>
      <c r="G152" s="61" t="str">
        <f>IFERROR(INDEX(Barang_Masuk!$G$2:$G$5000,MATCH(ROWS($A$10:A152),Barang_Masuk!$L$2:$L$5000,0)),"")</f>
        <v>Pack</v>
      </c>
      <c r="H152" s="71">
        <f>IFERROR(INDEX(Barang_Masuk!$H$2:$H$5000,MATCH(ROWS($A$10:A152),Barang_Masuk!$L$2:$L$5000,0)),"")</f>
        <v>37900</v>
      </c>
      <c r="I152" s="72">
        <f t="shared" si="2"/>
        <v>2274000</v>
      </c>
    </row>
    <row r="153" spans="1:9" ht="29" x14ac:dyDescent="0.35">
      <c r="A153" s="61" t="str">
        <f>IFERROR(INDEX(Barang_Masuk!$A$2:$A$5000,MATCH(ROWS($A$10:A153),Barang_Masuk!$L$2:$L$5000,0)),"")</f>
        <v>GR202600914</v>
      </c>
      <c r="B153" s="62">
        <f>IFERROR(INDEX(Barang_Masuk!$B$2:$B$5000,MATCH(ROWS($A$10:A153),Barang_Masuk!$L$2:$L$5000,0)),"")</f>
        <v>46091</v>
      </c>
      <c r="C153" s="61" t="str">
        <f>IFERROR(INDEX(Barang_Masuk!$C$2:$C$5000,MATCH(ROWS($A$10:A153),Barang_Masuk!$L$2:$L$5000,0)),"")</f>
        <v>PT Supplier 32</v>
      </c>
      <c r="D153" s="61" t="str">
        <f>IFERROR(INDEX(Barang_Masuk!$D$2:$D$5000,MATCH(ROWS($A$10:A153),Barang_Masuk!$L$2:$L$5000,0)),"")</f>
        <v>SNK032</v>
      </c>
      <c r="E153" s="61" t="str">
        <f>IFERROR(INDEX(Barang_Masuk!$E$2:$E$5000,MATCH(ROWS($A$10:A153),Barang_Masuk!$L$2:$L$5000,0)),"")</f>
        <v>Qtela Snack Variant 32</v>
      </c>
      <c r="F153" s="61">
        <f>IFERROR(INDEX(Barang_Masuk!$F$2:$F$5000,MATCH(ROWS($A$10:A153),Barang_Masuk!$L$2:$L$5000,0)),"")</f>
        <v>40</v>
      </c>
      <c r="G153" s="61" t="str">
        <f>IFERROR(INDEX(Barang_Masuk!$G$2:$G$5000,MATCH(ROWS($A$10:A153),Barang_Masuk!$L$2:$L$5000,0)),"")</f>
        <v>Pack</v>
      </c>
      <c r="H153" s="71">
        <f>IFERROR(INDEX(Barang_Masuk!$H$2:$H$5000,MATCH(ROWS($A$10:A153),Barang_Masuk!$L$2:$L$5000,0)),"")</f>
        <v>71300</v>
      </c>
      <c r="I153" s="72">
        <f t="shared" si="2"/>
        <v>2852000</v>
      </c>
    </row>
    <row r="154" spans="1:9" ht="29" x14ac:dyDescent="0.35">
      <c r="A154" s="61" t="str">
        <f>IFERROR(INDEX(Barang_Masuk!$A$2:$A$5000,MATCH(ROWS($A$10:A154),Barang_Masuk!$L$2:$L$5000,0)),"")</f>
        <v>GR202600918</v>
      </c>
      <c r="B154" s="62">
        <f>IFERROR(INDEX(Barang_Masuk!$B$2:$B$5000,MATCH(ROWS($A$10:A154),Barang_Masuk!$L$2:$L$5000,0)),"")</f>
        <v>46089</v>
      </c>
      <c r="C154" s="61" t="str">
        <f>IFERROR(INDEX(Barang_Masuk!$C$2:$C$5000,MATCH(ROWS($A$10:A154),Barang_Masuk!$L$2:$L$5000,0)),"")</f>
        <v>PT Supplier 14</v>
      </c>
      <c r="D154" s="61" t="str">
        <f>IFERROR(INDEX(Barang_Masuk!$D$2:$D$5000,MATCH(ROWS($A$10:A154),Barang_Masuk!$L$2:$L$5000,0)),"")</f>
        <v>SNK025</v>
      </c>
      <c r="E154" s="61" t="str">
        <f>IFERROR(INDEX(Barang_Masuk!$E$2:$E$5000,MATCH(ROWS($A$10:A154),Barang_Masuk!$L$2:$L$5000,0)),"")</f>
        <v>Qtela Snack Variant 25</v>
      </c>
      <c r="F154" s="61">
        <f>IFERROR(INDEX(Barang_Masuk!$F$2:$F$5000,MATCH(ROWS($A$10:A154),Barang_Masuk!$L$2:$L$5000,0)),"")</f>
        <v>40</v>
      </c>
      <c r="G154" s="61" t="str">
        <f>IFERROR(INDEX(Barang_Masuk!$G$2:$G$5000,MATCH(ROWS($A$10:A154),Barang_Masuk!$L$2:$L$5000,0)),"")</f>
        <v>Pack</v>
      </c>
      <c r="H154" s="71">
        <f>IFERROR(INDEX(Barang_Masuk!$H$2:$H$5000,MATCH(ROWS($A$10:A154),Barang_Masuk!$L$2:$L$5000,0)),"")</f>
        <v>12500</v>
      </c>
      <c r="I154" s="72">
        <f t="shared" si="2"/>
        <v>500000</v>
      </c>
    </row>
    <row r="155" spans="1:9" ht="29" x14ac:dyDescent="0.35">
      <c r="A155" s="61" t="str">
        <f>IFERROR(INDEX(Barang_Masuk!$A$2:$A$5000,MATCH(ROWS($A$10:A155),Barang_Masuk!$L$2:$L$5000,0)),"")</f>
        <v>GR202600923</v>
      </c>
      <c r="B155" s="62">
        <f>IFERROR(INDEX(Barang_Masuk!$B$2:$B$5000,MATCH(ROWS($A$10:A155),Barang_Masuk!$L$2:$L$5000,0)),"")</f>
        <v>46089</v>
      </c>
      <c r="C155" s="61" t="str">
        <f>IFERROR(INDEX(Barang_Masuk!$C$2:$C$5000,MATCH(ROWS($A$10:A155),Barang_Masuk!$L$2:$L$5000,0)),"")</f>
        <v>PT Supplier 13</v>
      </c>
      <c r="D155" s="61" t="str">
        <f>IFERROR(INDEX(Barang_Masuk!$D$2:$D$5000,MATCH(ROWS($A$10:A155),Barang_Masuk!$L$2:$L$5000,0)),"")</f>
        <v>PER028</v>
      </c>
      <c r="E155" s="61" t="str">
        <f>IFERROR(INDEX(Barang_Masuk!$E$2:$E$5000,MATCH(ROWS($A$10:A155),Barang_Masuk!$L$2:$L$5000,0)),"")</f>
        <v>Sunsilk Personal Care Variant 28</v>
      </c>
      <c r="F155" s="61">
        <f>IFERROR(INDEX(Barang_Masuk!$F$2:$F$5000,MATCH(ROWS($A$10:A155),Barang_Masuk!$L$2:$L$5000,0)),"")</f>
        <v>150</v>
      </c>
      <c r="G155" s="61" t="str">
        <f>IFERROR(INDEX(Barang_Masuk!$G$2:$G$5000,MATCH(ROWS($A$10:A155),Barang_Masuk!$L$2:$L$5000,0)),"")</f>
        <v>Bottle</v>
      </c>
      <c r="H155" s="71">
        <f>IFERROR(INDEX(Barang_Masuk!$H$2:$H$5000,MATCH(ROWS($A$10:A155),Barang_Masuk!$L$2:$L$5000,0)),"")</f>
        <v>43800</v>
      </c>
      <c r="I155" s="72">
        <f t="shared" si="2"/>
        <v>6570000</v>
      </c>
    </row>
    <row r="156" spans="1:9" ht="29" x14ac:dyDescent="0.35">
      <c r="A156" s="61" t="str">
        <f>IFERROR(INDEX(Barang_Masuk!$A$2:$A$5000,MATCH(ROWS($A$10:A156),Barang_Masuk!$L$2:$L$5000,0)),"")</f>
        <v>GR202600945</v>
      </c>
      <c r="B156" s="62">
        <f>IFERROR(INDEX(Barang_Masuk!$B$2:$B$5000,MATCH(ROWS($A$10:A156),Barang_Masuk!$L$2:$L$5000,0)),"")</f>
        <v>46112</v>
      </c>
      <c r="C156" s="61" t="str">
        <f>IFERROR(INDEX(Barang_Masuk!$C$2:$C$5000,MATCH(ROWS($A$10:A156),Barang_Masuk!$L$2:$L$5000,0)),"")</f>
        <v>PT Supplier 15</v>
      </c>
      <c r="D156" s="61" t="str">
        <f>IFERROR(INDEX(Barang_Masuk!$D$2:$D$5000,MATCH(ROWS($A$10:A156),Barang_Masuk!$L$2:$L$5000,0)),"")</f>
        <v>SNK027</v>
      </c>
      <c r="E156" s="61" t="str">
        <f>IFERROR(INDEX(Barang_Masuk!$E$2:$E$5000,MATCH(ROWS($A$10:A156),Barang_Masuk!$L$2:$L$5000,0)),"")</f>
        <v>Qtela Snack Variant 27</v>
      </c>
      <c r="F156" s="61">
        <f>IFERROR(INDEX(Barang_Masuk!$F$2:$F$5000,MATCH(ROWS($A$10:A156),Barang_Masuk!$L$2:$L$5000,0)),"")</f>
        <v>60</v>
      </c>
      <c r="G156" s="61" t="str">
        <f>IFERROR(INDEX(Barang_Masuk!$G$2:$G$5000,MATCH(ROWS($A$10:A156),Barang_Masuk!$L$2:$L$5000,0)),"")</f>
        <v>Pack</v>
      </c>
      <c r="H156" s="71">
        <f>IFERROR(INDEX(Barang_Masuk!$H$2:$H$5000,MATCH(ROWS($A$10:A156),Barang_Masuk!$L$2:$L$5000,0)),"")</f>
        <v>53700</v>
      </c>
      <c r="I156" s="72">
        <f t="shared" si="2"/>
        <v>3222000</v>
      </c>
    </row>
    <row r="157" spans="1:9" ht="29" x14ac:dyDescent="0.35">
      <c r="A157" s="61" t="str">
        <f>IFERROR(INDEX(Barang_Masuk!$A$2:$A$5000,MATCH(ROWS($A$10:A157),Barang_Masuk!$L$2:$L$5000,0)),"")</f>
        <v>GR202600948</v>
      </c>
      <c r="B157" s="62">
        <f>IFERROR(INDEX(Barang_Masuk!$B$2:$B$5000,MATCH(ROWS($A$10:A157),Barang_Masuk!$L$2:$L$5000,0)),"")</f>
        <v>46109</v>
      </c>
      <c r="C157" s="61" t="str">
        <f>IFERROR(INDEX(Barang_Masuk!$C$2:$C$5000,MATCH(ROWS($A$10:A157),Barang_Masuk!$L$2:$L$5000,0)),"")</f>
        <v>PT Supplier 33</v>
      </c>
      <c r="D157" s="61" t="str">
        <f>IFERROR(INDEX(Barang_Masuk!$D$2:$D$5000,MATCH(ROWS($A$10:A157),Barang_Masuk!$L$2:$L$5000,0)),"")</f>
        <v>BEV005</v>
      </c>
      <c r="E157" s="61" t="str">
        <f>IFERROR(INDEX(Barang_Masuk!$E$2:$E$5000,MATCH(ROWS($A$10:A157),Barang_Masuk!$L$2:$L$5000,0)),"")</f>
        <v>Aqua Beverage Variant 5</v>
      </c>
      <c r="F157" s="61">
        <f>IFERROR(INDEX(Barang_Masuk!$F$2:$F$5000,MATCH(ROWS($A$10:A157),Barang_Masuk!$L$2:$L$5000,0)),"")</f>
        <v>50</v>
      </c>
      <c r="G157" s="61" t="str">
        <f>IFERROR(INDEX(Barang_Masuk!$G$2:$G$5000,MATCH(ROWS($A$10:A157),Barang_Masuk!$L$2:$L$5000,0)),"")</f>
        <v>Bottle</v>
      </c>
      <c r="H157" s="71">
        <f>IFERROR(INDEX(Barang_Masuk!$H$2:$H$5000,MATCH(ROWS($A$10:A157),Barang_Masuk!$L$2:$L$5000,0)),"")</f>
        <v>43600</v>
      </c>
      <c r="I157" s="72">
        <f t="shared" si="2"/>
        <v>2180000</v>
      </c>
    </row>
    <row r="158" spans="1:9" ht="29" x14ac:dyDescent="0.35">
      <c r="A158" s="61" t="str">
        <f>IFERROR(INDEX(Barang_Masuk!$A$2:$A$5000,MATCH(ROWS($A$10:A158),Barang_Masuk!$L$2:$L$5000,0)),"")</f>
        <v>GR202600951</v>
      </c>
      <c r="B158" s="62">
        <f>IFERROR(INDEX(Barang_Masuk!$B$2:$B$5000,MATCH(ROWS($A$10:A158),Barang_Masuk!$L$2:$L$5000,0)),"")</f>
        <v>46092</v>
      </c>
      <c r="C158" s="61" t="str">
        <f>IFERROR(INDEX(Barang_Masuk!$C$2:$C$5000,MATCH(ROWS($A$10:A158),Barang_Masuk!$L$2:$L$5000,0)),"")</f>
        <v>PT Supplier 10</v>
      </c>
      <c r="D158" s="61" t="str">
        <f>IFERROR(INDEX(Barang_Masuk!$D$2:$D$5000,MATCH(ROWS($A$10:A158),Barang_Masuk!$L$2:$L$5000,0)),"")</f>
        <v>BEV033</v>
      </c>
      <c r="E158" s="61" t="str">
        <f>IFERROR(INDEX(Barang_Masuk!$E$2:$E$5000,MATCH(ROWS($A$10:A158),Barang_Masuk!$L$2:$L$5000,0)),"")</f>
        <v>Aqua Beverage Variant 33</v>
      </c>
      <c r="F158" s="61">
        <f>IFERROR(INDEX(Barang_Masuk!$F$2:$F$5000,MATCH(ROWS($A$10:A158),Barang_Masuk!$L$2:$L$5000,0)),"")</f>
        <v>20</v>
      </c>
      <c r="G158" s="61" t="str">
        <f>IFERROR(INDEX(Barang_Masuk!$G$2:$G$5000,MATCH(ROWS($A$10:A158),Barang_Masuk!$L$2:$L$5000,0)),"")</f>
        <v>Bottle</v>
      </c>
      <c r="H158" s="71">
        <f>IFERROR(INDEX(Barang_Masuk!$H$2:$H$5000,MATCH(ROWS($A$10:A158),Barang_Masuk!$L$2:$L$5000,0)),"")</f>
        <v>7300</v>
      </c>
      <c r="I158" s="72">
        <f t="shared" si="2"/>
        <v>146000</v>
      </c>
    </row>
    <row r="159" spans="1:9" ht="29" x14ac:dyDescent="0.35">
      <c r="A159" s="61" t="str">
        <f>IFERROR(INDEX(Barang_Masuk!$A$2:$A$5000,MATCH(ROWS($A$10:A159),Barang_Masuk!$L$2:$L$5000,0)),"")</f>
        <v>GR202600971</v>
      </c>
      <c r="B159" s="62">
        <f>IFERROR(INDEX(Barang_Masuk!$B$2:$B$5000,MATCH(ROWS($A$10:A159),Barang_Masuk!$L$2:$L$5000,0)),"")</f>
        <v>46087</v>
      </c>
      <c r="C159" s="61" t="str">
        <f>IFERROR(INDEX(Barang_Masuk!$C$2:$C$5000,MATCH(ROWS($A$10:A159),Barang_Masuk!$L$2:$L$5000,0)),"")</f>
        <v>PT Supplier 27</v>
      </c>
      <c r="D159" s="61" t="str">
        <f>IFERROR(INDEX(Barang_Masuk!$D$2:$D$5000,MATCH(ROWS($A$10:A159),Barang_Masuk!$L$2:$L$5000,0)),"")</f>
        <v>INS004</v>
      </c>
      <c r="E159" s="61" t="str">
        <f>IFERROR(INDEX(Barang_Masuk!$E$2:$E$5000,MATCH(ROWS($A$10:A159),Barang_Masuk!$L$2:$L$5000,0)),"")</f>
        <v>Sarimi Instant Food Variant 4</v>
      </c>
      <c r="F159" s="61">
        <f>IFERROR(INDEX(Barang_Masuk!$F$2:$F$5000,MATCH(ROWS($A$10:A159),Barang_Masuk!$L$2:$L$5000,0)),"")</f>
        <v>20</v>
      </c>
      <c r="G159" s="61" t="str">
        <f>IFERROR(INDEX(Barang_Masuk!$G$2:$G$5000,MATCH(ROWS($A$10:A159),Barang_Masuk!$L$2:$L$5000,0)),"")</f>
        <v>Pack</v>
      </c>
      <c r="H159" s="71">
        <f>IFERROR(INDEX(Barang_Masuk!$H$2:$H$5000,MATCH(ROWS($A$10:A159),Barang_Masuk!$L$2:$L$5000,0)),"")</f>
        <v>47300</v>
      </c>
      <c r="I159" s="72">
        <f t="shared" si="2"/>
        <v>946000</v>
      </c>
    </row>
    <row r="160" spans="1:9" ht="29" x14ac:dyDescent="0.35">
      <c r="A160" s="61" t="str">
        <f>IFERROR(INDEX(Barang_Masuk!$A$2:$A$5000,MATCH(ROWS($A$10:A160),Barang_Masuk!$L$2:$L$5000,0)),"")</f>
        <v>GR202600972</v>
      </c>
      <c r="B160" s="62">
        <f>IFERROR(INDEX(Barang_Masuk!$B$2:$B$5000,MATCH(ROWS($A$10:A160),Barang_Masuk!$L$2:$L$5000,0)),"")</f>
        <v>46092</v>
      </c>
      <c r="C160" s="61" t="str">
        <f>IFERROR(INDEX(Barang_Masuk!$C$2:$C$5000,MATCH(ROWS($A$10:A160),Barang_Masuk!$L$2:$L$5000,0)),"")</f>
        <v>PT Supplier 07</v>
      </c>
      <c r="D160" s="61" t="str">
        <f>IFERROR(INDEX(Barang_Masuk!$D$2:$D$5000,MATCH(ROWS($A$10:A160),Barang_Masuk!$L$2:$L$5000,0)),"")</f>
        <v>SNK017</v>
      </c>
      <c r="E160" s="61" t="str">
        <f>IFERROR(INDEX(Barang_Masuk!$E$2:$E$5000,MATCH(ROWS($A$10:A160),Barang_Masuk!$L$2:$L$5000,0)),"")</f>
        <v>Qtela Snack Variant 17</v>
      </c>
      <c r="F160" s="61">
        <f>IFERROR(INDEX(Barang_Masuk!$F$2:$F$5000,MATCH(ROWS($A$10:A160),Barang_Masuk!$L$2:$L$5000,0)),"")</f>
        <v>20</v>
      </c>
      <c r="G160" s="61" t="str">
        <f>IFERROR(INDEX(Barang_Masuk!$G$2:$G$5000,MATCH(ROWS($A$10:A160),Barang_Masuk!$L$2:$L$5000,0)),"")</f>
        <v>Pack</v>
      </c>
      <c r="H160" s="71">
        <f>IFERROR(INDEX(Barang_Masuk!$H$2:$H$5000,MATCH(ROWS($A$10:A160),Barang_Masuk!$L$2:$L$5000,0)),"")</f>
        <v>57500</v>
      </c>
      <c r="I160" s="72">
        <f t="shared" si="2"/>
        <v>1150000</v>
      </c>
    </row>
    <row r="161" spans="1:9" ht="29" x14ac:dyDescent="0.35">
      <c r="A161" s="61" t="str">
        <f>IFERROR(INDEX(Barang_Masuk!$A$2:$A$5000,MATCH(ROWS($A$10:A161),Barang_Masuk!$L$2:$L$5000,0)),"")</f>
        <v>GR202600973</v>
      </c>
      <c r="B161" s="62">
        <f>IFERROR(INDEX(Barang_Masuk!$B$2:$B$5000,MATCH(ROWS($A$10:A161),Barang_Masuk!$L$2:$L$5000,0)),"")</f>
        <v>46092</v>
      </c>
      <c r="C161" s="61" t="str">
        <f>IFERROR(INDEX(Barang_Masuk!$C$2:$C$5000,MATCH(ROWS($A$10:A161),Barang_Masuk!$L$2:$L$5000,0)),"")</f>
        <v>PT Supplier 04</v>
      </c>
      <c r="D161" s="61" t="str">
        <f>IFERROR(INDEX(Barang_Masuk!$D$2:$D$5000,MATCH(ROWS($A$10:A161),Barang_Masuk!$L$2:$L$5000,0)),"")</f>
        <v>HOM020</v>
      </c>
      <c r="E161" s="61" t="str">
        <f>IFERROR(INDEX(Barang_Masuk!$E$2:$E$5000,MATCH(ROWS($A$10:A161),Barang_Masuk!$L$2:$L$5000,0)),"")</f>
        <v>Sunlight Home Care Variant 20</v>
      </c>
      <c r="F161" s="61">
        <f>IFERROR(INDEX(Barang_Masuk!$F$2:$F$5000,MATCH(ROWS($A$10:A161),Barang_Masuk!$L$2:$L$5000,0)),"")</f>
        <v>100</v>
      </c>
      <c r="G161" s="61" t="str">
        <f>IFERROR(INDEX(Barang_Masuk!$G$2:$G$5000,MATCH(ROWS($A$10:A161),Barang_Masuk!$L$2:$L$5000,0)),"")</f>
        <v>Pack</v>
      </c>
      <c r="H161" s="71">
        <f>IFERROR(INDEX(Barang_Masuk!$H$2:$H$5000,MATCH(ROWS($A$10:A161),Barang_Masuk!$L$2:$L$5000,0)),"")</f>
        <v>79600</v>
      </c>
      <c r="I161" s="72">
        <f t="shared" si="2"/>
        <v>7960000</v>
      </c>
    </row>
    <row r="162" spans="1:9" ht="29" x14ac:dyDescent="0.35">
      <c r="A162" s="61" t="str">
        <f>IFERROR(INDEX(Barang_Masuk!$A$2:$A$5000,MATCH(ROWS($A$10:A162),Barang_Masuk!$L$2:$L$5000,0)),"")</f>
        <v>GR202600981</v>
      </c>
      <c r="B162" s="62">
        <f>IFERROR(INDEX(Barang_Masuk!$B$2:$B$5000,MATCH(ROWS($A$10:A162),Barang_Masuk!$L$2:$L$5000,0)),"")</f>
        <v>46103</v>
      </c>
      <c r="C162" s="61" t="str">
        <f>IFERROR(INDEX(Barang_Masuk!$C$2:$C$5000,MATCH(ROWS($A$10:A162),Barang_Masuk!$L$2:$L$5000,0)),"")</f>
        <v>PT Supplier 09</v>
      </c>
      <c r="D162" s="61" t="str">
        <f>IFERROR(INDEX(Barang_Masuk!$D$2:$D$5000,MATCH(ROWS($A$10:A162),Barang_Masuk!$L$2:$L$5000,0)),"")</f>
        <v>PER012</v>
      </c>
      <c r="E162" s="61" t="str">
        <f>IFERROR(INDEX(Barang_Masuk!$E$2:$E$5000,MATCH(ROWS($A$10:A162),Barang_Masuk!$L$2:$L$5000,0)),"")</f>
        <v>Sunsilk Personal Care Variant 12</v>
      </c>
      <c r="F162" s="61">
        <f>IFERROR(INDEX(Barang_Masuk!$F$2:$F$5000,MATCH(ROWS($A$10:A162),Barang_Masuk!$L$2:$L$5000,0)),"")</f>
        <v>80</v>
      </c>
      <c r="G162" s="61" t="str">
        <f>IFERROR(INDEX(Barang_Masuk!$G$2:$G$5000,MATCH(ROWS($A$10:A162),Barang_Masuk!$L$2:$L$5000,0)),"")</f>
        <v>Bottle</v>
      </c>
      <c r="H162" s="71">
        <f>IFERROR(INDEX(Barang_Masuk!$H$2:$H$5000,MATCH(ROWS($A$10:A162),Barang_Masuk!$L$2:$L$5000,0)),"")</f>
        <v>36800</v>
      </c>
      <c r="I162" s="72">
        <f t="shared" si="2"/>
        <v>2944000</v>
      </c>
    </row>
    <row r="163" spans="1:9" ht="29" x14ac:dyDescent="0.35">
      <c r="A163" s="61" t="str">
        <f>IFERROR(INDEX(Barang_Masuk!$A$2:$A$5000,MATCH(ROWS($A$10:A163),Barang_Masuk!$L$2:$L$5000,0)),"")</f>
        <v>GR202600991</v>
      </c>
      <c r="B163" s="62">
        <f>IFERROR(INDEX(Barang_Masuk!$B$2:$B$5000,MATCH(ROWS($A$10:A163),Barang_Masuk!$L$2:$L$5000,0)),"")</f>
        <v>46089</v>
      </c>
      <c r="C163" s="61" t="str">
        <f>IFERROR(INDEX(Barang_Masuk!$C$2:$C$5000,MATCH(ROWS($A$10:A163),Barang_Masuk!$L$2:$L$5000,0)),"")</f>
        <v>PT Supplier 17</v>
      </c>
      <c r="D163" s="61" t="str">
        <f>IFERROR(INDEX(Barang_Masuk!$D$2:$D$5000,MATCH(ROWS($A$10:A163),Barang_Masuk!$L$2:$L$5000,0)),"")</f>
        <v>SNK031</v>
      </c>
      <c r="E163" s="61" t="str">
        <f>IFERROR(INDEX(Barang_Masuk!$E$2:$E$5000,MATCH(ROWS($A$10:A163),Barang_Masuk!$L$2:$L$5000,0)),"")</f>
        <v>Taro Snack Variant 31</v>
      </c>
      <c r="F163" s="61">
        <f>IFERROR(INDEX(Barang_Masuk!$F$2:$F$5000,MATCH(ROWS($A$10:A163),Barang_Masuk!$L$2:$L$5000,0)),"")</f>
        <v>120</v>
      </c>
      <c r="G163" s="61" t="str">
        <f>IFERROR(INDEX(Barang_Masuk!$G$2:$G$5000,MATCH(ROWS($A$10:A163),Barang_Masuk!$L$2:$L$5000,0)),"")</f>
        <v>Pack</v>
      </c>
      <c r="H163" s="71">
        <f>IFERROR(INDEX(Barang_Masuk!$H$2:$H$5000,MATCH(ROWS($A$10:A163),Barang_Masuk!$L$2:$L$5000,0)),"")</f>
        <v>59000</v>
      </c>
      <c r="I163" s="72">
        <f t="shared" si="2"/>
        <v>7080000</v>
      </c>
    </row>
    <row r="164" spans="1:9" ht="29" x14ac:dyDescent="0.35">
      <c r="A164" s="61" t="str">
        <f>IFERROR(INDEX(Barang_Masuk!$A$2:$A$5000,MATCH(ROWS($A$10:A164),Barang_Masuk!$L$2:$L$5000,0)),"")</f>
        <v>GR202600992</v>
      </c>
      <c r="B164" s="62">
        <f>IFERROR(INDEX(Barang_Masuk!$B$2:$B$5000,MATCH(ROWS($A$10:A164),Barang_Masuk!$L$2:$L$5000,0)),"")</f>
        <v>46089</v>
      </c>
      <c r="C164" s="61" t="str">
        <f>IFERROR(INDEX(Barang_Masuk!$C$2:$C$5000,MATCH(ROWS($A$10:A164),Barang_Masuk!$L$2:$L$5000,0)),"")</f>
        <v>PT Supplier 13</v>
      </c>
      <c r="D164" s="61" t="str">
        <f>IFERROR(INDEX(Barang_Masuk!$D$2:$D$5000,MATCH(ROWS($A$10:A164),Barang_Masuk!$L$2:$L$5000,0)),"")</f>
        <v>INS013</v>
      </c>
      <c r="E164" s="61" t="str">
        <f>IFERROR(INDEX(Barang_Masuk!$E$2:$E$5000,MATCH(ROWS($A$10:A164),Barang_Masuk!$L$2:$L$5000,0)),"")</f>
        <v>Sarimi Instant Food Variant 13</v>
      </c>
      <c r="F164" s="61">
        <f>IFERROR(INDEX(Barang_Masuk!$F$2:$F$5000,MATCH(ROWS($A$10:A164),Barang_Masuk!$L$2:$L$5000,0)),"")</f>
        <v>100</v>
      </c>
      <c r="G164" s="61" t="str">
        <f>IFERROR(INDEX(Barang_Masuk!$G$2:$G$5000,MATCH(ROWS($A$10:A164),Barang_Masuk!$L$2:$L$5000,0)),"")</f>
        <v>Pack</v>
      </c>
      <c r="H164" s="71">
        <f>IFERROR(INDEX(Barang_Masuk!$H$2:$H$5000,MATCH(ROWS($A$10:A164),Barang_Masuk!$L$2:$L$5000,0)),"")</f>
        <v>54500</v>
      </c>
      <c r="I164" s="72">
        <f t="shared" si="2"/>
        <v>5450000</v>
      </c>
    </row>
    <row r="165" spans="1:9" ht="29" x14ac:dyDescent="0.35">
      <c r="A165" s="61" t="str">
        <f>IFERROR(INDEX(Barang_Masuk!$A$2:$A$5000,MATCH(ROWS($A$10:A165),Barang_Masuk!$L$2:$L$5000,0)),"")</f>
        <v>GR202601000</v>
      </c>
      <c r="B165" s="62">
        <f>IFERROR(INDEX(Barang_Masuk!$B$2:$B$5000,MATCH(ROWS($A$10:A165),Barang_Masuk!$L$2:$L$5000,0)),"")</f>
        <v>46097</v>
      </c>
      <c r="C165" s="61" t="str">
        <f>IFERROR(INDEX(Barang_Masuk!$C$2:$C$5000,MATCH(ROWS($A$10:A165),Barang_Masuk!$L$2:$L$5000,0)),"")</f>
        <v>PT Supplier 31</v>
      </c>
      <c r="D165" s="61" t="str">
        <f>IFERROR(INDEX(Barang_Masuk!$D$2:$D$5000,MATCH(ROWS($A$10:A165),Barang_Masuk!$L$2:$L$5000,0)),"")</f>
        <v>INS020</v>
      </c>
      <c r="E165" s="61" t="str">
        <f>IFERROR(INDEX(Barang_Masuk!$E$2:$E$5000,MATCH(ROWS($A$10:A165),Barang_Masuk!$L$2:$L$5000,0)),"")</f>
        <v>Indomie Instant Food Variant 20</v>
      </c>
      <c r="F165" s="61">
        <f>IFERROR(INDEX(Barang_Masuk!$F$2:$F$5000,MATCH(ROWS($A$10:A165),Barang_Masuk!$L$2:$L$5000,0)),"")</f>
        <v>100</v>
      </c>
      <c r="G165" s="61" t="str">
        <f>IFERROR(INDEX(Barang_Masuk!$G$2:$G$5000,MATCH(ROWS($A$10:A165),Barang_Masuk!$L$2:$L$5000,0)),"")</f>
        <v>Pack</v>
      </c>
      <c r="H165" s="71">
        <f>IFERROR(INDEX(Barang_Masuk!$H$2:$H$5000,MATCH(ROWS($A$10:A165),Barang_Masuk!$L$2:$L$5000,0)),"")</f>
        <v>15700</v>
      </c>
      <c r="I165" s="72">
        <f t="shared" si="2"/>
        <v>1570000</v>
      </c>
    </row>
    <row r="166" spans="1:9" ht="43.5" x14ac:dyDescent="0.35">
      <c r="A166" s="61" t="str">
        <f>IFERROR(INDEX(Barang_Masuk!$A$2:$A$5000,MATCH(ROWS($A$10:A166),Barang_Masuk!$L$2:$L$5000,0)),"")</f>
        <v>GR202601001</v>
      </c>
      <c r="B166" s="62">
        <f>IFERROR(INDEX(Barang_Masuk!$B$2:$B$5000,MATCH(ROWS($A$10:A166),Barang_Masuk!$L$2:$L$5000,0)),"")</f>
        <v>46099</v>
      </c>
      <c r="C166" s="61" t="str">
        <f>IFERROR(INDEX(Barang_Masuk!$C$2:$C$5000,MATCH(ROWS($A$10:A166),Barang_Masuk!$L$2:$L$5000,0)),"")</f>
        <v>PT Supplier 11</v>
      </c>
      <c r="D166" s="61" t="str">
        <f>IFERROR(INDEX(Barang_Masuk!$D$2:$D$5000,MATCH(ROWS($A$10:A166),Barang_Masuk!$L$2:$L$5000,0)),"")</f>
        <v>PER016</v>
      </c>
      <c r="E166" s="61" t="str">
        <f>IFERROR(INDEX(Barang_Masuk!$E$2:$E$5000,MATCH(ROWS($A$10:A166),Barang_Masuk!$L$2:$L$5000,0)),"")</f>
        <v>Lifebuoy Personal Care Variant 16</v>
      </c>
      <c r="F166" s="61">
        <f>IFERROR(INDEX(Barang_Masuk!$F$2:$F$5000,MATCH(ROWS($A$10:A166),Barang_Masuk!$L$2:$L$5000,0)),"")</f>
        <v>120</v>
      </c>
      <c r="G166" s="61" t="str">
        <f>IFERROR(INDEX(Barang_Masuk!$G$2:$G$5000,MATCH(ROWS($A$10:A166),Barang_Masuk!$L$2:$L$5000,0)),"")</f>
        <v>Bottle</v>
      </c>
      <c r="H166" s="71">
        <f>IFERROR(INDEX(Barang_Masuk!$H$2:$H$5000,MATCH(ROWS($A$10:A166),Barang_Masuk!$L$2:$L$5000,0)),"")</f>
        <v>77700</v>
      </c>
      <c r="I166" s="72">
        <f t="shared" si="2"/>
        <v>9324000</v>
      </c>
    </row>
    <row r="167" spans="1:9" ht="29" x14ac:dyDescent="0.35">
      <c r="A167" s="61" t="str">
        <f>IFERROR(INDEX(Barang_Masuk!$A$2:$A$5000,MATCH(ROWS($A$10:A167),Barang_Masuk!$L$2:$L$5000,0)),"")</f>
        <v>GR202601006</v>
      </c>
      <c r="B167" s="62">
        <f>IFERROR(INDEX(Barang_Masuk!$B$2:$B$5000,MATCH(ROWS($A$10:A167),Barang_Masuk!$L$2:$L$5000,0)),"")</f>
        <v>46111</v>
      </c>
      <c r="C167" s="61" t="str">
        <f>IFERROR(INDEX(Barang_Masuk!$C$2:$C$5000,MATCH(ROWS($A$10:A167),Barang_Masuk!$L$2:$L$5000,0)),"")</f>
        <v>PT Supplier 15</v>
      </c>
      <c r="D167" s="61" t="str">
        <f>IFERROR(INDEX(Barang_Masuk!$D$2:$D$5000,MATCH(ROWS($A$10:A167),Barang_Masuk!$L$2:$L$5000,0)),"")</f>
        <v>SNK014</v>
      </c>
      <c r="E167" s="61" t="str">
        <f>IFERROR(INDEX(Barang_Masuk!$E$2:$E$5000,MATCH(ROWS($A$10:A167),Barang_Masuk!$L$2:$L$5000,0)),"")</f>
        <v>Qtela Snack Variant 14</v>
      </c>
      <c r="F167" s="61">
        <f>IFERROR(INDEX(Barang_Masuk!$F$2:$F$5000,MATCH(ROWS($A$10:A167),Barang_Masuk!$L$2:$L$5000,0)),"")</f>
        <v>80</v>
      </c>
      <c r="G167" s="61" t="str">
        <f>IFERROR(INDEX(Barang_Masuk!$G$2:$G$5000,MATCH(ROWS($A$10:A167),Barang_Masuk!$L$2:$L$5000,0)),"")</f>
        <v>Pack</v>
      </c>
      <c r="H167" s="71">
        <f>IFERROR(INDEX(Barang_Masuk!$H$2:$H$5000,MATCH(ROWS($A$10:A167),Barang_Masuk!$L$2:$L$5000,0)),"")</f>
        <v>59300</v>
      </c>
      <c r="I167" s="72">
        <f t="shared" si="2"/>
        <v>4744000</v>
      </c>
    </row>
    <row r="168" spans="1:9" ht="29" x14ac:dyDescent="0.35">
      <c r="A168" s="61" t="str">
        <f>IFERROR(INDEX(Barang_Masuk!$A$2:$A$5000,MATCH(ROWS($A$10:A168),Barang_Masuk!$L$2:$L$5000,0)),"")</f>
        <v>GR202601007</v>
      </c>
      <c r="B168" s="62">
        <f>IFERROR(INDEX(Barang_Masuk!$B$2:$B$5000,MATCH(ROWS($A$10:A168),Barang_Masuk!$L$2:$L$5000,0)),"")</f>
        <v>46096</v>
      </c>
      <c r="C168" s="61" t="str">
        <f>IFERROR(INDEX(Barang_Masuk!$C$2:$C$5000,MATCH(ROWS($A$10:A168),Barang_Masuk!$L$2:$L$5000,0)),"")</f>
        <v>PT Supplier 15</v>
      </c>
      <c r="D168" s="61" t="str">
        <f>IFERROR(INDEX(Barang_Masuk!$D$2:$D$5000,MATCH(ROWS($A$10:A168),Barang_Masuk!$L$2:$L$5000,0)),"")</f>
        <v>HOM018</v>
      </c>
      <c r="E168" s="61" t="str">
        <f>IFERROR(INDEX(Barang_Masuk!$E$2:$E$5000,MATCH(ROWS($A$10:A168),Barang_Masuk!$L$2:$L$5000,0)),"")</f>
        <v>Molto Home Care Variant 18</v>
      </c>
      <c r="F168" s="61">
        <f>IFERROR(INDEX(Barang_Masuk!$F$2:$F$5000,MATCH(ROWS($A$10:A168),Barang_Masuk!$L$2:$L$5000,0)),"")</f>
        <v>100</v>
      </c>
      <c r="G168" s="61" t="str">
        <f>IFERROR(INDEX(Barang_Masuk!$G$2:$G$5000,MATCH(ROWS($A$10:A168),Barang_Masuk!$L$2:$L$5000,0)),"")</f>
        <v>Pack</v>
      </c>
      <c r="H168" s="71">
        <f>IFERROR(INDEX(Barang_Masuk!$H$2:$H$5000,MATCH(ROWS($A$10:A168),Barang_Masuk!$L$2:$L$5000,0)),"")</f>
        <v>70000</v>
      </c>
      <c r="I168" s="72">
        <f t="shared" si="2"/>
        <v>7000000</v>
      </c>
    </row>
    <row r="169" spans="1:9" ht="29" x14ac:dyDescent="0.35">
      <c r="A169" s="61" t="str">
        <f>IFERROR(INDEX(Barang_Masuk!$A$2:$A$5000,MATCH(ROWS($A$10:A169),Barang_Masuk!$L$2:$L$5000,0)),"")</f>
        <v>GR202601009</v>
      </c>
      <c r="B169" s="62">
        <f>IFERROR(INDEX(Barang_Masuk!$B$2:$B$5000,MATCH(ROWS($A$10:A169),Barang_Masuk!$L$2:$L$5000,0)),"")</f>
        <v>46106</v>
      </c>
      <c r="C169" s="61" t="str">
        <f>IFERROR(INDEX(Barang_Masuk!$C$2:$C$5000,MATCH(ROWS($A$10:A169),Barang_Masuk!$L$2:$L$5000,0)),"")</f>
        <v>PT Supplier 30</v>
      </c>
      <c r="D169" s="61" t="str">
        <f>IFERROR(INDEX(Barang_Masuk!$D$2:$D$5000,MATCH(ROWS($A$10:A169),Barang_Masuk!$L$2:$L$5000,0)),"")</f>
        <v>INS008</v>
      </c>
      <c r="E169" s="61" t="str">
        <f>IFERROR(INDEX(Barang_Masuk!$E$2:$E$5000,MATCH(ROWS($A$10:A169),Barang_Masuk!$L$2:$L$5000,0)),"")</f>
        <v>Indomie Instant Food Variant 8</v>
      </c>
      <c r="F169" s="61">
        <f>IFERROR(INDEX(Barang_Masuk!$F$2:$F$5000,MATCH(ROWS($A$10:A169),Barang_Masuk!$L$2:$L$5000,0)),"")</f>
        <v>150</v>
      </c>
      <c r="G169" s="61" t="str">
        <f>IFERROR(INDEX(Barang_Masuk!$G$2:$G$5000,MATCH(ROWS($A$10:A169),Barang_Masuk!$L$2:$L$5000,0)),"")</f>
        <v>Pack</v>
      </c>
      <c r="H169" s="71">
        <f>IFERROR(INDEX(Barang_Masuk!$H$2:$H$5000,MATCH(ROWS($A$10:A169),Barang_Masuk!$L$2:$L$5000,0)),"")</f>
        <v>5900</v>
      </c>
      <c r="I169" s="72">
        <f t="shared" si="2"/>
        <v>885000</v>
      </c>
    </row>
    <row r="170" spans="1:9" ht="29" x14ac:dyDescent="0.35">
      <c r="A170" s="61" t="str">
        <f>IFERROR(INDEX(Barang_Masuk!$A$2:$A$5000,MATCH(ROWS($A$10:A170),Barang_Masuk!$L$2:$L$5000,0)),"")</f>
        <v>GR202601011</v>
      </c>
      <c r="B170" s="62">
        <f>IFERROR(INDEX(Barang_Masuk!$B$2:$B$5000,MATCH(ROWS($A$10:A170),Barang_Masuk!$L$2:$L$5000,0)),"")</f>
        <v>46082</v>
      </c>
      <c r="C170" s="61" t="str">
        <f>IFERROR(INDEX(Barang_Masuk!$C$2:$C$5000,MATCH(ROWS($A$10:A170),Barang_Masuk!$L$2:$L$5000,0)),"")</f>
        <v>PT Supplier 27</v>
      </c>
      <c r="D170" s="61" t="str">
        <f>IFERROR(INDEX(Barang_Masuk!$D$2:$D$5000,MATCH(ROWS($A$10:A170),Barang_Masuk!$L$2:$L$5000,0)),"")</f>
        <v>BEV021</v>
      </c>
      <c r="E170" s="61" t="str">
        <f>IFERROR(INDEX(Barang_Masuk!$E$2:$E$5000,MATCH(ROWS($A$10:A170),Barang_Masuk!$L$2:$L$5000,0)),"")</f>
        <v>Sosro Beverage Variant 21</v>
      </c>
      <c r="F170" s="61">
        <f>IFERROR(INDEX(Barang_Masuk!$F$2:$F$5000,MATCH(ROWS($A$10:A170),Barang_Masuk!$L$2:$L$5000,0)),"")</f>
        <v>80</v>
      </c>
      <c r="G170" s="61" t="str">
        <f>IFERROR(INDEX(Barang_Masuk!$G$2:$G$5000,MATCH(ROWS($A$10:A170),Barang_Masuk!$L$2:$L$5000,0)),"")</f>
        <v>Bottle</v>
      </c>
      <c r="H170" s="71">
        <f>IFERROR(INDEX(Barang_Masuk!$H$2:$H$5000,MATCH(ROWS($A$10:A170),Barang_Masuk!$L$2:$L$5000,0)),"")</f>
        <v>23100</v>
      </c>
      <c r="I170" s="72">
        <f t="shared" si="2"/>
        <v>1848000</v>
      </c>
    </row>
    <row r="171" spans="1:9" ht="29" x14ac:dyDescent="0.35">
      <c r="A171" s="61" t="str">
        <f>IFERROR(INDEX(Barang_Masuk!$A$2:$A$5000,MATCH(ROWS($A$10:A171),Barang_Masuk!$L$2:$L$5000,0)),"")</f>
        <v>GR202601015</v>
      </c>
      <c r="B171" s="62">
        <f>IFERROR(INDEX(Barang_Masuk!$B$2:$B$5000,MATCH(ROWS($A$10:A171),Barang_Masuk!$L$2:$L$5000,0)),"")</f>
        <v>46098</v>
      </c>
      <c r="C171" s="61" t="str">
        <f>IFERROR(INDEX(Barang_Masuk!$C$2:$C$5000,MATCH(ROWS($A$10:A171),Barang_Masuk!$L$2:$L$5000,0)),"")</f>
        <v>PT Supplier 02</v>
      </c>
      <c r="D171" s="61" t="str">
        <f>IFERROR(INDEX(Barang_Masuk!$D$2:$D$5000,MATCH(ROWS($A$10:A171),Barang_Masuk!$L$2:$L$5000,0)),"")</f>
        <v>BEV039</v>
      </c>
      <c r="E171" s="61" t="str">
        <f>IFERROR(INDEX(Barang_Masuk!$E$2:$E$5000,MATCH(ROWS($A$10:A171),Barang_Masuk!$L$2:$L$5000,0)),"")</f>
        <v>Pocari Beverage Variant 39</v>
      </c>
      <c r="F171" s="61">
        <f>IFERROR(INDEX(Barang_Masuk!$F$2:$F$5000,MATCH(ROWS($A$10:A171),Barang_Masuk!$L$2:$L$5000,0)),"")</f>
        <v>60</v>
      </c>
      <c r="G171" s="61" t="str">
        <f>IFERROR(INDEX(Barang_Masuk!$G$2:$G$5000,MATCH(ROWS($A$10:A171),Barang_Masuk!$L$2:$L$5000,0)),"")</f>
        <v>Bottle</v>
      </c>
      <c r="H171" s="71">
        <f>IFERROR(INDEX(Barang_Masuk!$H$2:$H$5000,MATCH(ROWS($A$10:A171),Barang_Masuk!$L$2:$L$5000,0)),"")</f>
        <v>82400</v>
      </c>
      <c r="I171" s="72">
        <f t="shared" si="2"/>
        <v>4944000</v>
      </c>
    </row>
    <row r="172" spans="1:9" ht="29" x14ac:dyDescent="0.35">
      <c r="A172" s="61" t="str">
        <f>IFERROR(INDEX(Barang_Masuk!$A$2:$A$5000,MATCH(ROWS($A$10:A172),Barang_Masuk!$L$2:$L$5000,0)),"")</f>
        <v>GR202601016</v>
      </c>
      <c r="B172" s="62">
        <f>IFERROR(INDEX(Barang_Masuk!$B$2:$B$5000,MATCH(ROWS($A$10:A172),Barang_Masuk!$L$2:$L$5000,0)),"")</f>
        <v>46088</v>
      </c>
      <c r="C172" s="61" t="str">
        <f>IFERROR(INDEX(Barang_Masuk!$C$2:$C$5000,MATCH(ROWS($A$10:A172),Barang_Masuk!$L$2:$L$5000,0)),"")</f>
        <v>PT Supplier 15</v>
      </c>
      <c r="D172" s="61" t="str">
        <f>IFERROR(INDEX(Barang_Masuk!$D$2:$D$5000,MATCH(ROWS($A$10:A172),Barang_Masuk!$L$2:$L$5000,0)),"")</f>
        <v>DAR013</v>
      </c>
      <c r="E172" s="61" t="str">
        <f>IFERROR(INDEX(Barang_Masuk!$E$2:$E$5000,MATCH(ROWS($A$10:A172),Barang_Masuk!$L$2:$L$5000,0)),"")</f>
        <v>Indomilk Dairy Variant 13</v>
      </c>
      <c r="F172" s="61">
        <f>IFERROR(INDEX(Barang_Masuk!$F$2:$F$5000,MATCH(ROWS($A$10:A172),Barang_Masuk!$L$2:$L$5000,0)),"")</f>
        <v>60</v>
      </c>
      <c r="G172" s="61" t="str">
        <f>IFERROR(INDEX(Barang_Masuk!$G$2:$G$5000,MATCH(ROWS($A$10:A172),Barang_Masuk!$L$2:$L$5000,0)),"")</f>
        <v>Box</v>
      </c>
      <c r="H172" s="71">
        <f>IFERROR(INDEX(Barang_Masuk!$H$2:$H$5000,MATCH(ROWS($A$10:A172),Barang_Masuk!$L$2:$L$5000,0)),"")</f>
        <v>67900</v>
      </c>
      <c r="I172" s="72">
        <f t="shared" si="2"/>
        <v>4074000</v>
      </c>
    </row>
    <row r="173" spans="1:9" ht="29" x14ac:dyDescent="0.35">
      <c r="A173" s="61" t="str">
        <f>IFERROR(INDEX(Barang_Masuk!$A$2:$A$5000,MATCH(ROWS($A$10:A173),Barang_Masuk!$L$2:$L$5000,0)),"")</f>
        <v>GR202601017</v>
      </c>
      <c r="B173" s="62">
        <f>IFERROR(INDEX(Barang_Masuk!$B$2:$B$5000,MATCH(ROWS($A$10:A173),Barang_Masuk!$L$2:$L$5000,0)),"")</f>
        <v>46082</v>
      </c>
      <c r="C173" s="61" t="str">
        <f>IFERROR(INDEX(Barang_Masuk!$C$2:$C$5000,MATCH(ROWS($A$10:A173),Barang_Masuk!$L$2:$L$5000,0)),"")</f>
        <v>PT Supplier 28</v>
      </c>
      <c r="D173" s="61" t="str">
        <f>IFERROR(INDEX(Barang_Masuk!$D$2:$D$5000,MATCH(ROWS($A$10:A173),Barang_Masuk!$L$2:$L$5000,0)),"")</f>
        <v>DAR010</v>
      </c>
      <c r="E173" s="61" t="str">
        <f>IFERROR(INDEX(Barang_Masuk!$E$2:$E$5000,MATCH(ROWS($A$10:A173),Barang_Masuk!$L$2:$L$5000,0)),"")</f>
        <v>Ultra Milk Dairy Variant 10</v>
      </c>
      <c r="F173" s="61">
        <f>IFERROR(INDEX(Barang_Masuk!$F$2:$F$5000,MATCH(ROWS($A$10:A173),Barang_Masuk!$L$2:$L$5000,0)),"")</f>
        <v>120</v>
      </c>
      <c r="G173" s="61" t="str">
        <f>IFERROR(INDEX(Barang_Masuk!$G$2:$G$5000,MATCH(ROWS($A$10:A173),Barang_Masuk!$L$2:$L$5000,0)),"")</f>
        <v>Box</v>
      </c>
      <c r="H173" s="71">
        <f>IFERROR(INDEX(Barang_Masuk!$H$2:$H$5000,MATCH(ROWS($A$10:A173),Barang_Masuk!$L$2:$L$5000,0)),"")</f>
        <v>52800</v>
      </c>
      <c r="I173" s="72">
        <f t="shared" si="2"/>
        <v>6336000</v>
      </c>
    </row>
    <row r="174" spans="1:9" ht="43.5" x14ac:dyDescent="0.35">
      <c r="A174" s="61" t="str">
        <f>IFERROR(INDEX(Barang_Masuk!$A$2:$A$5000,MATCH(ROWS($A$10:A174),Barang_Masuk!$L$2:$L$5000,0)),"")</f>
        <v>GR202601019</v>
      </c>
      <c r="B174" s="62">
        <f>IFERROR(INDEX(Barang_Masuk!$B$2:$B$5000,MATCH(ROWS($A$10:A174),Barang_Masuk!$L$2:$L$5000,0)),"")</f>
        <v>46094</v>
      </c>
      <c r="C174" s="61" t="str">
        <f>IFERROR(INDEX(Barang_Masuk!$C$2:$C$5000,MATCH(ROWS($A$10:A174),Barang_Masuk!$L$2:$L$5000,0)),"")</f>
        <v>PT Supplier 16</v>
      </c>
      <c r="D174" s="61" t="str">
        <f>IFERROR(INDEX(Barang_Masuk!$D$2:$D$5000,MATCH(ROWS($A$10:A174),Barang_Masuk!$L$2:$L$5000,0)),"")</f>
        <v>PER013</v>
      </c>
      <c r="E174" s="61" t="str">
        <f>IFERROR(INDEX(Barang_Masuk!$E$2:$E$5000,MATCH(ROWS($A$10:A174),Barang_Masuk!$L$2:$L$5000,0)),"")</f>
        <v>Pepsodent Personal Care Variant 13</v>
      </c>
      <c r="F174" s="61">
        <f>IFERROR(INDEX(Barang_Masuk!$F$2:$F$5000,MATCH(ROWS($A$10:A174),Barang_Masuk!$L$2:$L$5000,0)),"")</f>
        <v>120</v>
      </c>
      <c r="G174" s="61" t="str">
        <f>IFERROR(INDEX(Barang_Masuk!$G$2:$G$5000,MATCH(ROWS($A$10:A174),Barang_Masuk!$L$2:$L$5000,0)),"")</f>
        <v>Bottle</v>
      </c>
      <c r="H174" s="71">
        <f>IFERROR(INDEX(Barang_Masuk!$H$2:$H$5000,MATCH(ROWS($A$10:A174),Barang_Masuk!$L$2:$L$5000,0)),"")</f>
        <v>35800</v>
      </c>
      <c r="I174" s="72">
        <f t="shared" si="2"/>
        <v>4296000</v>
      </c>
    </row>
    <row r="175" spans="1:9" ht="29" x14ac:dyDescent="0.35">
      <c r="A175" s="61" t="str">
        <f>IFERROR(INDEX(Barang_Masuk!$A$2:$A$5000,MATCH(ROWS($A$10:A175),Barang_Masuk!$L$2:$L$5000,0)),"")</f>
        <v>GR202601021</v>
      </c>
      <c r="B175" s="62">
        <f>IFERROR(INDEX(Barang_Masuk!$B$2:$B$5000,MATCH(ROWS($A$10:A175),Barang_Masuk!$L$2:$L$5000,0)),"")</f>
        <v>46091</v>
      </c>
      <c r="C175" s="61" t="str">
        <f>IFERROR(INDEX(Barang_Masuk!$C$2:$C$5000,MATCH(ROWS($A$10:A175),Barang_Masuk!$L$2:$L$5000,0)),"")</f>
        <v>PT Supplier 11</v>
      </c>
      <c r="D175" s="61" t="str">
        <f>IFERROR(INDEX(Barang_Masuk!$D$2:$D$5000,MATCH(ROWS($A$10:A175),Barang_Masuk!$L$2:$L$5000,0)),"")</f>
        <v>HOM004</v>
      </c>
      <c r="E175" s="61" t="str">
        <f>IFERROR(INDEX(Barang_Masuk!$E$2:$E$5000,MATCH(ROWS($A$10:A175),Barang_Masuk!$L$2:$L$5000,0)),"")</f>
        <v>Molto Home Care Variant 4</v>
      </c>
      <c r="F175" s="61">
        <f>IFERROR(INDEX(Barang_Masuk!$F$2:$F$5000,MATCH(ROWS($A$10:A175),Barang_Masuk!$L$2:$L$5000,0)),"")</f>
        <v>40</v>
      </c>
      <c r="G175" s="61" t="str">
        <f>IFERROR(INDEX(Barang_Masuk!$G$2:$G$5000,MATCH(ROWS($A$10:A175),Barang_Masuk!$L$2:$L$5000,0)),"")</f>
        <v>Pack</v>
      </c>
      <c r="H175" s="71">
        <f>IFERROR(INDEX(Barang_Masuk!$H$2:$H$5000,MATCH(ROWS($A$10:A175),Barang_Masuk!$L$2:$L$5000,0)),"")</f>
        <v>89300</v>
      </c>
      <c r="I175" s="72">
        <f t="shared" si="2"/>
        <v>3572000</v>
      </c>
    </row>
    <row r="176" spans="1:9" ht="29" x14ac:dyDescent="0.35">
      <c r="A176" s="61" t="str">
        <f>IFERROR(INDEX(Barang_Masuk!$A$2:$A$5000,MATCH(ROWS($A$10:A176),Barang_Masuk!$L$2:$L$5000,0)),"")</f>
        <v>GR202601027</v>
      </c>
      <c r="B176" s="62">
        <f>IFERROR(INDEX(Barang_Masuk!$B$2:$B$5000,MATCH(ROWS($A$10:A176),Barang_Masuk!$L$2:$L$5000,0)),"")</f>
        <v>46103</v>
      </c>
      <c r="C176" s="61" t="str">
        <f>IFERROR(INDEX(Barang_Masuk!$C$2:$C$5000,MATCH(ROWS($A$10:A176),Barang_Masuk!$L$2:$L$5000,0)),"")</f>
        <v>PT Supplier 13</v>
      </c>
      <c r="D176" s="61" t="str">
        <f>IFERROR(INDEX(Barang_Masuk!$D$2:$D$5000,MATCH(ROWS($A$10:A176),Barang_Masuk!$L$2:$L$5000,0)),"")</f>
        <v>BEV015</v>
      </c>
      <c r="E176" s="61" t="str">
        <f>IFERROR(INDEX(Barang_Masuk!$E$2:$E$5000,MATCH(ROWS($A$10:A176),Barang_Masuk!$L$2:$L$5000,0)),"")</f>
        <v>Aqua Beverage Variant 15</v>
      </c>
      <c r="F176" s="61">
        <f>IFERROR(INDEX(Barang_Masuk!$F$2:$F$5000,MATCH(ROWS($A$10:A176),Barang_Masuk!$L$2:$L$5000,0)),"")</f>
        <v>200</v>
      </c>
      <c r="G176" s="61" t="str">
        <f>IFERROR(INDEX(Barang_Masuk!$G$2:$G$5000,MATCH(ROWS($A$10:A176),Barang_Masuk!$L$2:$L$5000,0)),"")</f>
        <v>Bottle</v>
      </c>
      <c r="H176" s="71">
        <f>IFERROR(INDEX(Barang_Masuk!$H$2:$H$5000,MATCH(ROWS($A$10:A176),Barang_Masuk!$L$2:$L$5000,0)),"")</f>
        <v>37700</v>
      </c>
      <c r="I176" s="72">
        <f t="shared" si="2"/>
        <v>7540000</v>
      </c>
    </row>
    <row r="177" spans="1:9" ht="29" x14ac:dyDescent="0.35">
      <c r="A177" s="61" t="str">
        <f>IFERROR(INDEX(Barang_Masuk!$A$2:$A$5000,MATCH(ROWS($A$10:A177),Barang_Masuk!$L$2:$L$5000,0)),"")</f>
        <v>GR202601035</v>
      </c>
      <c r="B177" s="62">
        <f>IFERROR(INDEX(Barang_Masuk!$B$2:$B$5000,MATCH(ROWS($A$10:A177),Barang_Masuk!$L$2:$L$5000,0)),"")</f>
        <v>46083</v>
      </c>
      <c r="C177" s="61" t="str">
        <f>IFERROR(INDEX(Barang_Masuk!$C$2:$C$5000,MATCH(ROWS($A$10:A177),Barang_Masuk!$L$2:$L$5000,0)),"")</f>
        <v>PT Supplier 28</v>
      </c>
      <c r="D177" s="61" t="str">
        <f>IFERROR(INDEX(Barang_Masuk!$D$2:$D$5000,MATCH(ROWS($A$10:A177),Barang_Masuk!$L$2:$L$5000,0)),"")</f>
        <v>HOM017</v>
      </c>
      <c r="E177" s="61" t="str">
        <f>IFERROR(INDEX(Barang_Masuk!$E$2:$E$5000,MATCH(ROWS($A$10:A177),Barang_Masuk!$L$2:$L$5000,0)),"")</f>
        <v>Rinso Home Care Variant 17</v>
      </c>
      <c r="F177" s="61">
        <f>IFERROR(INDEX(Barang_Masuk!$F$2:$F$5000,MATCH(ROWS($A$10:A177),Barang_Masuk!$L$2:$L$5000,0)),"")</f>
        <v>40</v>
      </c>
      <c r="G177" s="61" t="str">
        <f>IFERROR(INDEX(Barang_Masuk!$G$2:$G$5000,MATCH(ROWS($A$10:A177),Barang_Masuk!$L$2:$L$5000,0)),"")</f>
        <v>Pack</v>
      </c>
      <c r="H177" s="71">
        <f>IFERROR(INDEX(Barang_Masuk!$H$2:$H$5000,MATCH(ROWS($A$10:A177),Barang_Masuk!$L$2:$L$5000,0)),"")</f>
        <v>37900</v>
      </c>
      <c r="I177" s="72">
        <f t="shared" si="2"/>
        <v>1516000</v>
      </c>
    </row>
    <row r="178" spans="1:9" ht="29" x14ac:dyDescent="0.35">
      <c r="A178" s="61" t="str">
        <f>IFERROR(INDEX(Barang_Masuk!$A$2:$A$5000,MATCH(ROWS($A$10:A178),Barang_Masuk!$L$2:$L$5000,0)),"")</f>
        <v>GR202601037</v>
      </c>
      <c r="B178" s="62">
        <f>IFERROR(INDEX(Barang_Masuk!$B$2:$B$5000,MATCH(ROWS($A$10:A178),Barang_Masuk!$L$2:$L$5000,0)),"")</f>
        <v>46086</v>
      </c>
      <c r="C178" s="61" t="str">
        <f>IFERROR(INDEX(Barang_Masuk!$C$2:$C$5000,MATCH(ROWS($A$10:A178),Barang_Masuk!$L$2:$L$5000,0)),"")</f>
        <v>PT Supplier 31</v>
      </c>
      <c r="D178" s="61" t="str">
        <f>IFERROR(INDEX(Barang_Masuk!$D$2:$D$5000,MATCH(ROWS($A$10:A178),Barang_Masuk!$L$2:$L$5000,0)),"")</f>
        <v>PER020</v>
      </c>
      <c r="E178" s="61" t="str">
        <f>IFERROR(INDEX(Barang_Masuk!$E$2:$E$5000,MATCH(ROWS($A$10:A178),Barang_Masuk!$L$2:$L$5000,0)),"")</f>
        <v>Sunsilk Personal Care Variant 20</v>
      </c>
      <c r="F178" s="61">
        <f>IFERROR(INDEX(Barang_Masuk!$F$2:$F$5000,MATCH(ROWS($A$10:A178),Barang_Masuk!$L$2:$L$5000,0)),"")</f>
        <v>20</v>
      </c>
      <c r="G178" s="61" t="str">
        <f>IFERROR(INDEX(Barang_Masuk!$G$2:$G$5000,MATCH(ROWS($A$10:A178),Barang_Masuk!$L$2:$L$5000,0)),"")</f>
        <v>Bottle</v>
      </c>
      <c r="H178" s="71">
        <f>IFERROR(INDEX(Barang_Masuk!$H$2:$H$5000,MATCH(ROWS($A$10:A178),Barang_Masuk!$L$2:$L$5000,0)),"")</f>
        <v>35600</v>
      </c>
      <c r="I178" s="72">
        <f t="shared" si="2"/>
        <v>712000</v>
      </c>
    </row>
    <row r="179" spans="1:9" ht="29" x14ac:dyDescent="0.35">
      <c r="A179" s="61" t="str">
        <f>IFERROR(INDEX(Barang_Masuk!$A$2:$A$5000,MATCH(ROWS($A$10:A179),Barang_Masuk!$L$2:$L$5000,0)),"")</f>
        <v>GR202601039</v>
      </c>
      <c r="B179" s="62">
        <f>IFERROR(INDEX(Barang_Masuk!$B$2:$B$5000,MATCH(ROWS($A$10:A179),Barang_Masuk!$L$2:$L$5000,0)),"")</f>
        <v>46106</v>
      </c>
      <c r="C179" s="61" t="str">
        <f>IFERROR(INDEX(Barang_Masuk!$C$2:$C$5000,MATCH(ROWS($A$10:A179),Barang_Masuk!$L$2:$L$5000,0)),"")</f>
        <v>PT Supplier 25</v>
      </c>
      <c r="D179" s="61" t="str">
        <f>IFERROR(INDEX(Barang_Masuk!$D$2:$D$5000,MATCH(ROWS($A$10:A179),Barang_Masuk!$L$2:$L$5000,0)),"")</f>
        <v>SNK030</v>
      </c>
      <c r="E179" s="61" t="str">
        <f>IFERROR(INDEX(Barang_Masuk!$E$2:$E$5000,MATCH(ROWS($A$10:A179),Barang_Masuk!$L$2:$L$5000,0)),"")</f>
        <v>Qtela Snack Variant 30</v>
      </c>
      <c r="F179" s="61">
        <f>IFERROR(INDEX(Barang_Masuk!$F$2:$F$5000,MATCH(ROWS($A$10:A179),Barang_Masuk!$L$2:$L$5000,0)),"")</f>
        <v>80</v>
      </c>
      <c r="G179" s="61" t="str">
        <f>IFERROR(INDEX(Barang_Masuk!$G$2:$G$5000,MATCH(ROWS($A$10:A179),Barang_Masuk!$L$2:$L$5000,0)),"")</f>
        <v>Pack</v>
      </c>
      <c r="H179" s="71">
        <f>IFERROR(INDEX(Barang_Masuk!$H$2:$H$5000,MATCH(ROWS($A$10:A179),Barang_Masuk!$L$2:$L$5000,0)),"")</f>
        <v>72700</v>
      </c>
      <c r="I179" s="72">
        <f t="shared" si="2"/>
        <v>5816000</v>
      </c>
    </row>
    <row r="180" spans="1:9" ht="29" x14ac:dyDescent="0.35">
      <c r="A180" s="61" t="str">
        <f>IFERROR(INDEX(Barang_Masuk!$A$2:$A$5000,MATCH(ROWS($A$10:A180),Barang_Masuk!$L$2:$L$5000,0)),"")</f>
        <v>GR202601040</v>
      </c>
      <c r="B180" s="62">
        <f>IFERROR(INDEX(Barang_Masuk!$B$2:$B$5000,MATCH(ROWS($A$10:A180),Barang_Masuk!$L$2:$L$5000,0)),"")</f>
        <v>46100</v>
      </c>
      <c r="C180" s="61" t="str">
        <f>IFERROR(INDEX(Barang_Masuk!$C$2:$C$5000,MATCH(ROWS($A$10:A180),Barang_Masuk!$L$2:$L$5000,0)),"")</f>
        <v>PT Supplier 17</v>
      </c>
      <c r="D180" s="61" t="str">
        <f>IFERROR(INDEX(Barang_Masuk!$D$2:$D$5000,MATCH(ROWS($A$10:A180),Barang_Masuk!$L$2:$L$5000,0)),"")</f>
        <v>BEV032</v>
      </c>
      <c r="E180" s="61" t="str">
        <f>IFERROR(INDEX(Barang_Masuk!$E$2:$E$5000,MATCH(ROWS($A$10:A180),Barang_Masuk!$L$2:$L$5000,0)),"")</f>
        <v>Aqua Beverage Variant 32</v>
      </c>
      <c r="F180" s="61">
        <f>IFERROR(INDEX(Barang_Masuk!$F$2:$F$5000,MATCH(ROWS($A$10:A180),Barang_Masuk!$L$2:$L$5000,0)),"")</f>
        <v>20</v>
      </c>
      <c r="G180" s="61" t="str">
        <f>IFERROR(INDEX(Barang_Masuk!$G$2:$G$5000,MATCH(ROWS($A$10:A180),Barang_Masuk!$L$2:$L$5000,0)),"")</f>
        <v>Bottle</v>
      </c>
      <c r="H180" s="71">
        <f>IFERROR(INDEX(Barang_Masuk!$H$2:$H$5000,MATCH(ROWS($A$10:A180),Barang_Masuk!$L$2:$L$5000,0)),"")</f>
        <v>68700</v>
      </c>
      <c r="I180" s="72">
        <f t="shared" si="2"/>
        <v>1374000</v>
      </c>
    </row>
    <row r="181" spans="1:9" ht="29" x14ac:dyDescent="0.35">
      <c r="A181" s="61" t="str">
        <f>IFERROR(INDEX(Barang_Masuk!$A$2:$A$5000,MATCH(ROWS($A$10:A181),Barang_Masuk!$L$2:$L$5000,0)),"")</f>
        <v>GR202601043</v>
      </c>
      <c r="B181" s="62">
        <f>IFERROR(INDEX(Barang_Masuk!$B$2:$B$5000,MATCH(ROWS($A$10:A181),Barang_Masuk!$L$2:$L$5000,0)),"")</f>
        <v>46099</v>
      </c>
      <c r="C181" s="61" t="str">
        <f>IFERROR(INDEX(Barang_Masuk!$C$2:$C$5000,MATCH(ROWS($A$10:A181),Barang_Masuk!$L$2:$L$5000,0)),"")</f>
        <v>PT Supplier 10</v>
      </c>
      <c r="D181" s="61" t="str">
        <f>IFERROR(INDEX(Barang_Masuk!$D$2:$D$5000,MATCH(ROWS($A$10:A181),Barang_Masuk!$L$2:$L$5000,0)),"")</f>
        <v>PER015</v>
      </c>
      <c r="E181" s="61" t="str">
        <f>IFERROR(INDEX(Barang_Masuk!$E$2:$E$5000,MATCH(ROWS($A$10:A181),Barang_Masuk!$L$2:$L$5000,0)),"")</f>
        <v>Sunsilk Personal Care Variant 15</v>
      </c>
      <c r="F181" s="61">
        <f>IFERROR(INDEX(Barang_Masuk!$F$2:$F$5000,MATCH(ROWS($A$10:A181),Barang_Masuk!$L$2:$L$5000,0)),"")</f>
        <v>100</v>
      </c>
      <c r="G181" s="61" t="str">
        <f>IFERROR(INDEX(Barang_Masuk!$G$2:$G$5000,MATCH(ROWS($A$10:A181),Barang_Masuk!$L$2:$L$5000,0)),"")</f>
        <v>Bottle</v>
      </c>
      <c r="H181" s="71">
        <f>IFERROR(INDEX(Barang_Masuk!$H$2:$H$5000,MATCH(ROWS($A$10:A181),Barang_Masuk!$L$2:$L$5000,0)),"")</f>
        <v>8100</v>
      </c>
      <c r="I181" s="72">
        <f t="shared" si="2"/>
        <v>810000</v>
      </c>
    </row>
    <row r="182" spans="1:9" ht="43.5" x14ac:dyDescent="0.35">
      <c r="A182" s="61" t="str">
        <f>IFERROR(INDEX(Barang_Masuk!$A$2:$A$5000,MATCH(ROWS($A$10:A182),Barang_Masuk!$L$2:$L$5000,0)),"")</f>
        <v>GR202601045</v>
      </c>
      <c r="B182" s="62">
        <f>IFERROR(INDEX(Barang_Masuk!$B$2:$B$5000,MATCH(ROWS($A$10:A182),Barang_Masuk!$L$2:$L$5000,0)),"")</f>
        <v>46099</v>
      </c>
      <c r="C182" s="61" t="str">
        <f>IFERROR(INDEX(Barang_Masuk!$C$2:$C$5000,MATCH(ROWS($A$10:A182),Barang_Masuk!$L$2:$L$5000,0)),"")</f>
        <v>PT Supplier 23</v>
      </c>
      <c r="D182" s="61" t="str">
        <f>IFERROR(INDEX(Barang_Masuk!$D$2:$D$5000,MATCH(ROWS($A$10:A182),Barang_Masuk!$L$2:$L$5000,0)),"")</f>
        <v>PER022</v>
      </c>
      <c r="E182" s="61" t="str">
        <f>IFERROR(INDEX(Barang_Masuk!$E$2:$E$5000,MATCH(ROWS($A$10:A182),Barang_Masuk!$L$2:$L$5000,0)),"")</f>
        <v>Pepsodent Personal Care Variant 22</v>
      </c>
      <c r="F182" s="61">
        <f>IFERROR(INDEX(Barang_Masuk!$F$2:$F$5000,MATCH(ROWS($A$10:A182),Barang_Masuk!$L$2:$L$5000,0)),"")</f>
        <v>40</v>
      </c>
      <c r="G182" s="61" t="str">
        <f>IFERROR(INDEX(Barang_Masuk!$G$2:$G$5000,MATCH(ROWS($A$10:A182),Barang_Masuk!$L$2:$L$5000,0)),"")</f>
        <v>Bottle</v>
      </c>
      <c r="H182" s="71">
        <f>IFERROR(INDEX(Barang_Masuk!$H$2:$H$5000,MATCH(ROWS($A$10:A182),Barang_Masuk!$L$2:$L$5000,0)),"")</f>
        <v>31900</v>
      </c>
      <c r="I182" s="72">
        <f t="shared" si="2"/>
        <v>1276000</v>
      </c>
    </row>
    <row r="183" spans="1:9" ht="29" x14ac:dyDescent="0.35">
      <c r="A183" s="61" t="str">
        <f>IFERROR(INDEX(Barang_Masuk!$A$2:$A$5000,MATCH(ROWS($A$10:A183),Barang_Masuk!$L$2:$L$5000,0)),"")</f>
        <v>GR202601046</v>
      </c>
      <c r="B183" s="62">
        <f>IFERROR(INDEX(Barang_Masuk!$B$2:$B$5000,MATCH(ROWS($A$10:A183),Barang_Masuk!$L$2:$L$5000,0)),"")</f>
        <v>46110</v>
      </c>
      <c r="C183" s="61" t="str">
        <f>IFERROR(INDEX(Barang_Masuk!$C$2:$C$5000,MATCH(ROWS($A$10:A183),Barang_Masuk!$L$2:$L$5000,0)),"")</f>
        <v>PT Supplier 26</v>
      </c>
      <c r="D183" s="61" t="str">
        <f>IFERROR(INDEX(Barang_Masuk!$D$2:$D$5000,MATCH(ROWS($A$10:A183),Barang_Masuk!$L$2:$L$5000,0)),"")</f>
        <v>PER019</v>
      </c>
      <c r="E183" s="61" t="str">
        <f>IFERROR(INDEX(Barang_Masuk!$E$2:$E$5000,MATCH(ROWS($A$10:A183),Barang_Masuk!$L$2:$L$5000,0)),"")</f>
        <v>Sunsilk Personal Care Variant 19</v>
      </c>
      <c r="F183" s="61">
        <f>IFERROR(INDEX(Barang_Masuk!$F$2:$F$5000,MATCH(ROWS($A$10:A183),Barang_Masuk!$L$2:$L$5000,0)),"")</f>
        <v>150</v>
      </c>
      <c r="G183" s="61" t="str">
        <f>IFERROR(INDEX(Barang_Masuk!$G$2:$G$5000,MATCH(ROWS($A$10:A183),Barang_Masuk!$L$2:$L$5000,0)),"")</f>
        <v>Bottle</v>
      </c>
      <c r="H183" s="71">
        <f>IFERROR(INDEX(Barang_Masuk!$H$2:$H$5000,MATCH(ROWS($A$10:A183),Barang_Masuk!$L$2:$L$5000,0)),"")</f>
        <v>28200</v>
      </c>
      <c r="I183" s="72">
        <f t="shared" si="2"/>
        <v>4230000</v>
      </c>
    </row>
    <row r="184" spans="1:9" ht="29" x14ac:dyDescent="0.35">
      <c r="A184" s="61" t="str">
        <f>IFERROR(INDEX(Barang_Masuk!$A$2:$A$5000,MATCH(ROWS($A$10:A184),Barang_Masuk!$L$2:$L$5000,0)),"")</f>
        <v>GR202601047</v>
      </c>
      <c r="B184" s="62">
        <f>IFERROR(INDEX(Barang_Masuk!$B$2:$B$5000,MATCH(ROWS($A$10:A184),Barang_Masuk!$L$2:$L$5000,0)),"")</f>
        <v>46110</v>
      </c>
      <c r="C184" s="61" t="str">
        <f>IFERROR(INDEX(Barang_Masuk!$C$2:$C$5000,MATCH(ROWS($A$10:A184),Barang_Masuk!$L$2:$L$5000,0)),"")</f>
        <v>PT Supplier 35</v>
      </c>
      <c r="D184" s="61" t="str">
        <f>IFERROR(INDEX(Barang_Masuk!$D$2:$D$5000,MATCH(ROWS($A$10:A184),Barang_Masuk!$L$2:$L$5000,0)),"")</f>
        <v>HOM010</v>
      </c>
      <c r="E184" s="61" t="str">
        <f>IFERROR(INDEX(Barang_Masuk!$E$2:$E$5000,MATCH(ROWS($A$10:A184),Barang_Masuk!$L$2:$L$5000,0)),"")</f>
        <v>Molto Home Care Variant 10</v>
      </c>
      <c r="F184" s="61">
        <f>IFERROR(INDEX(Barang_Masuk!$F$2:$F$5000,MATCH(ROWS($A$10:A184),Barang_Masuk!$L$2:$L$5000,0)),"")</f>
        <v>120</v>
      </c>
      <c r="G184" s="61" t="str">
        <f>IFERROR(INDEX(Barang_Masuk!$G$2:$G$5000,MATCH(ROWS($A$10:A184),Barang_Masuk!$L$2:$L$5000,0)),"")</f>
        <v>Pack</v>
      </c>
      <c r="H184" s="71">
        <f>IFERROR(INDEX(Barang_Masuk!$H$2:$H$5000,MATCH(ROWS($A$10:A184),Barang_Masuk!$L$2:$L$5000,0)),"")</f>
        <v>8300</v>
      </c>
      <c r="I184" s="72">
        <f t="shared" si="2"/>
        <v>996000</v>
      </c>
    </row>
    <row r="185" spans="1:9" ht="29" x14ac:dyDescent="0.35">
      <c r="A185" s="61" t="str">
        <f>IFERROR(INDEX(Barang_Masuk!$A$2:$A$5000,MATCH(ROWS($A$10:A185),Barang_Masuk!$L$2:$L$5000,0)),"")</f>
        <v>GR202601048</v>
      </c>
      <c r="B185" s="62">
        <f>IFERROR(INDEX(Barang_Masuk!$B$2:$B$5000,MATCH(ROWS($A$10:A185),Barang_Masuk!$L$2:$L$5000,0)),"")</f>
        <v>46109</v>
      </c>
      <c r="C185" s="61" t="str">
        <f>IFERROR(INDEX(Barang_Masuk!$C$2:$C$5000,MATCH(ROWS($A$10:A185),Barang_Masuk!$L$2:$L$5000,0)),"")</f>
        <v>PT Supplier 13</v>
      </c>
      <c r="D185" s="61" t="str">
        <f>IFERROR(INDEX(Barang_Masuk!$D$2:$D$5000,MATCH(ROWS($A$10:A185),Barang_Masuk!$L$2:$L$5000,0)),"")</f>
        <v>HOM026</v>
      </c>
      <c r="E185" s="61" t="str">
        <f>IFERROR(INDEX(Barang_Masuk!$E$2:$E$5000,MATCH(ROWS($A$10:A185),Barang_Masuk!$L$2:$L$5000,0)),"")</f>
        <v>Sunlight Home Care Variant 26</v>
      </c>
      <c r="F185" s="61">
        <f>IFERROR(INDEX(Barang_Masuk!$F$2:$F$5000,MATCH(ROWS($A$10:A185),Barang_Masuk!$L$2:$L$5000,0)),"")</f>
        <v>200</v>
      </c>
      <c r="G185" s="61" t="str">
        <f>IFERROR(INDEX(Barang_Masuk!$G$2:$G$5000,MATCH(ROWS($A$10:A185),Barang_Masuk!$L$2:$L$5000,0)),"")</f>
        <v>Pack</v>
      </c>
      <c r="H185" s="71">
        <f>IFERROR(INDEX(Barang_Masuk!$H$2:$H$5000,MATCH(ROWS($A$10:A185),Barang_Masuk!$L$2:$L$5000,0)),"")</f>
        <v>54700</v>
      </c>
      <c r="I185" s="72">
        <f t="shared" si="2"/>
        <v>10940000</v>
      </c>
    </row>
    <row r="186" spans="1:9" ht="29" x14ac:dyDescent="0.35">
      <c r="A186" s="61" t="str">
        <f>IFERROR(INDEX(Barang_Masuk!$A$2:$A$5000,MATCH(ROWS($A$10:A186),Barang_Masuk!$L$2:$L$5000,0)),"")</f>
        <v>GR202601054</v>
      </c>
      <c r="B186" s="62">
        <f>IFERROR(INDEX(Barang_Masuk!$B$2:$B$5000,MATCH(ROWS($A$10:A186),Barang_Masuk!$L$2:$L$5000,0)),"")</f>
        <v>46103</v>
      </c>
      <c r="C186" s="61" t="str">
        <f>IFERROR(INDEX(Barang_Masuk!$C$2:$C$5000,MATCH(ROWS($A$10:A186),Barang_Masuk!$L$2:$L$5000,0)),"")</f>
        <v>PT Supplier 02</v>
      </c>
      <c r="D186" s="61" t="str">
        <f>IFERROR(INDEX(Barang_Masuk!$D$2:$D$5000,MATCH(ROWS($A$10:A186),Barang_Masuk!$L$2:$L$5000,0)),"")</f>
        <v>BAB019</v>
      </c>
      <c r="E186" s="61" t="str">
        <f>IFERROR(INDEX(Barang_Masuk!$E$2:$E$5000,MATCH(ROWS($A$10:A186),Barang_Masuk!$L$2:$L$5000,0)),"")</f>
        <v>Zwitsal Baby Care Variant 19</v>
      </c>
      <c r="F186" s="61">
        <f>IFERROR(INDEX(Barang_Masuk!$F$2:$F$5000,MATCH(ROWS($A$10:A186),Barang_Masuk!$L$2:$L$5000,0)),"")</f>
        <v>150</v>
      </c>
      <c r="G186" s="61" t="str">
        <f>IFERROR(INDEX(Barang_Masuk!$G$2:$G$5000,MATCH(ROWS($A$10:A186),Barang_Masuk!$L$2:$L$5000,0)),"")</f>
        <v>Pack</v>
      </c>
      <c r="H186" s="71">
        <f>IFERROR(INDEX(Barang_Masuk!$H$2:$H$5000,MATCH(ROWS($A$10:A186),Barang_Masuk!$L$2:$L$5000,0)),"")</f>
        <v>75800</v>
      </c>
      <c r="I186" s="72">
        <f t="shared" si="2"/>
        <v>11370000</v>
      </c>
    </row>
    <row r="187" spans="1:9" ht="29" x14ac:dyDescent="0.35">
      <c r="A187" s="61" t="str">
        <f>IFERROR(INDEX(Barang_Masuk!$A$2:$A$5000,MATCH(ROWS($A$10:A187),Barang_Masuk!$L$2:$L$5000,0)),"")</f>
        <v>GR202601058</v>
      </c>
      <c r="B187" s="62">
        <f>IFERROR(INDEX(Barang_Masuk!$B$2:$B$5000,MATCH(ROWS($A$10:A187),Barang_Masuk!$L$2:$L$5000,0)),"")</f>
        <v>46082</v>
      </c>
      <c r="C187" s="61" t="str">
        <f>IFERROR(INDEX(Barang_Masuk!$C$2:$C$5000,MATCH(ROWS($A$10:A187),Barang_Masuk!$L$2:$L$5000,0)),"")</f>
        <v>PT Supplier 30</v>
      </c>
      <c r="D187" s="61" t="str">
        <f>IFERROR(INDEX(Barang_Masuk!$D$2:$D$5000,MATCH(ROWS($A$10:A187),Barang_Masuk!$L$2:$L$5000,0)),"")</f>
        <v>HOM014</v>
      </c>
      <c r="E187" s="61" t="str">
        <f>IFERROR(INDEX(Barang_Masuk!$E$2:$E$5000,MATCH(ROWS($A$10:A187),Barang_Masuk!$L$2:$L$5000,0)),"")</f>
        <v>Rinso Home Care Variant 14</v>
      </c>
      <c r="F187" s="61">
        <f>IFERROR(INDEX(Barang_Masuk!$F$2:$F$5000,MATCH(ROWS($A$10:A187),Barang_Masuk!$L$2:$L$5000,0)),"")</f>
        <v>50</v>
      </c>
      <c r="G187" s="61" t="str">
        <f>IFERROR(INDEX(Barang_Masuk!$G$2:$G$5000,MATCH(ROWS($A$10:A187),Barang_Masuk!$L$2:$L$5000,0)),"")</f>
        <v>Pack</v>
      </c>
      <c r="H187" s="71">
        <f>IFERROR(INDEX(Barang_Masuk!$H$2:$H$5000,MATCH(ROWS($A$10:A187),Barang_Masuk!$L$2:$L$5000,0)),"")</f>
        <v>9000</v>
      </c>
      <c r="I187" s="72">
        <f t="shared" si="2"/>
        <v>450000</v>
      </c>
    </row>
    <row r="188" spans="1:9" ht="29" x14ac:dyDescent="0.35">
      <c r="A188" s="61" t="str">
        <f>IFERROR(INDEX(Barang_Masuk!$A$2:$A$5000,MATCH(ROWS($A$10:A188),Barang_Masuk!$L$2:$L$5000,0)),"")</f>
        <v>GR202601062</v>
      </c>
      <c r="B188" s="62">
        <f>IFERROR(INDEX(Barang_Masuk!$B$2:$B$5000,MATCH(ROWS($A$10:A188),Barang_Masuk!$L$2:$L$5000,0)),"")</f>
        <v>46107</v>
      </c>
      <c r="C188" s="61" t="str">
        <f>IFERROR(INDEX(Barang_Masuk!$C$2:$C$5000,MATCH(ROWS($A$10:A188),Barang_Masuk!$L$2:$L$5000,0)),"")</f>
        <v>PT Supplier 05</v>
      </c>
      <c r="D188" s="61" t="str">
        <f>IFERROR(INDEX(Barang_Masuk!$D$2:$D$5000,MATCH(ROWS($A$10:A188),Barang_Masuk!$L$2:$L$5000,0)),"")</f>
        <v>DAR008</v>
      </c>
      <c r="E188" s="61" t="str">
        <f>IFERROR(INDEX(Barang_Masuk!$E$2:$E$5000,MATCH(ROWS($A$10:A188),Barang_Masuk!$L$2:$L$5000,0)),"")</f>
        <v>Indomilk Dairy Variant 8</v>
      </c>
      <c r="F188" s="61">
        <f>IFERROR(INDEX(Barang_Masuk!$F$2:$F$5000,MATCH(ROWS($A$10:A188),Barang_Masuk!$L$2:$L$5000,0)),"")</f>
        <v>200</v>
      </c>
      <c r="G188" s="61" t="str">
        <f>IFERROR(INDEX(Barang_Masuk!$G$2:$G$5000,MATCH(ROWS($A$10:A188),Barang_Masuk!$L$2:$L$5000,0)),"")</f>
        <v>Box</v>
      </c>
      <c r="H188" s="71">
        <f>IFERROR(INDEX(Barang_Masuk!$H$2:$H$5000,MATCH(ROWS($A$10:A188),Barang_Masuk!$L$2:$L$5000,0)),"")</f>
        <v>52700</v>
      </c>
      <c r="I188" s="72">
        <f t="shared" si="2"/>
        <v>10540000</v>
      </c>
    </row>
    <row r="189" spans="1:9" ht="29" x14ac:dyDescent="0.35">
      <c r="A189" s="61" t="str">
        <f>IFERROR(INDEX(Barang_Masuk!$A$2:$A$5000,MATCH(ROWS($A$10:A189),Barang_Masuk!$L$2:$L$5000,0)),"")</f>
        <v>GR202601071</v>
      </c>
      <c r="B189" s="62">
        <f>IFERROR(INDEX(Barang_Masuk!$B$2:$B$5000,MATCH(ROWS($A$10:A189),Barang_Masuk!$L$2:$L$5000,0)),"")</f>
        <v>46110</v>
      </c>
      <c r="C189" s="61" t="str">
        <f>IFERROR(INDEX(Barang_Masuk!$C$2:$C$5000,MATCH(ROWS($A$10:A189),Barang_Masuk!$L$2:$L$5000,0)),"")</f>
        <v>PT Supplier 13</v>
      </c>
      <c r="D189" s="61" t="str">
        <f>IFERROR(INDEX(Barang_Masuk!$D$2:$D$5000,MATCH(ROWS($A$10:A189),Barang_Masuk!$L$2:$L$5000,0)),"")</f>
        <v>INS009</v>
      </c>
      <c r="E189" s="61" t="str">
        <f>IFERROR(INDEX(Barang_Masuk!$E$2:$E$5000,MATCH(ROWS($A$10:A189),Barang_Masuk!$L$2:$L$5000,0)),"")</f>
        <v>Sarimi Instant Food Variant 9</v>
      </c>
      <c r="F189" s="61">
        <f>IFERROR(INDEX(Barang_Masuk!$F$2:$F$5000,MATCH(ROWS($A$10:A189),Barang_Masuk!$L$2:$L$5000,0)),"")</f>
        <v>80</v>
      </c>
      <c r="G189" s="61" t="str">
        <f>IFERROR(INDEX(Barang_Masuk!$G$2:$G$5000,MATCH(ROWS($A$10:A189),Barang_Masuk!$L$2:$L$5000,0)),"")</f>
        <v>Pack</v>
      </c>
      <c r="H189" s="71">
        <f>IFERROR(INDEX(Barang_Masuk!$H$2:$H$5000,MATCH(ROWS($A$10:A189),Barang_Masuk!$L$2:$L$5000,0)),"")</f>
        <v>68700</v>
      </c>
      <c r="I189" s="72">
        <f t="shared" si="2"/>
        <v>5496000</v>
      </c>
    </row>
    <row r="190" spans="1:9" ht="29" x14ac:dyDescent="0.35">
      <c r="A190" s="61" t="str">
        <f>IFERROR(INDEX(Barang_Masuk!$A$2:$A$5000,MATCH(ROWS($A$10:A190),Barang_Masuk!$L$2:$L$5000,0)),"")</f>
        <v>GR202601075</v>
      </c>
      <c r="B190" s="62">
        <f>IFERROR(INDEX(Barang_Masuk!$B$2:$B$5000,MATCH(ROWS($A$10:A190),Barang_Masuk!$L$2:$L$5000,0)),"")</f>
        <v>46103</v>
      </c>
      <c r="C190" s="61" t="str">
        <f>IFERROR(INDEX(Barang_Masuk!$C$2:$C$5000,MATCH(ROWS($A$10:A190),Barang_Masuk!$L$2:$L$5000,0)),"")</f>
        <v>PT Supplier 15</v>
      </c>
      <c r="D190" s="61" t="str">
        <f>IFERROR(INDEX(Barang_Masuk!$D$2:$D$5000,MATCH(ROWS($A$10:A190),Barang_Masuk!$L$2:$L$5000,0)),"")</f>
        <v>HOM018</v>
      </c>
      <c r="E190" s="61" t="str">
        <f>IFERROR(INDEX(Barang_Masuk!$E$2:$E$5000,MATCH(ROWS($A$10:A190),Barang_Masuk!$L$2:$L$5000,0)),"")</f>
        <v>Molto Home Care Variant 18</v>
      </c>
      <c r="F190" s="61">
        <f>IFERROR(INDEX(Barang_Masuk!$F$2:$F$5000,MATCH(ROWS($A$10:A190),Barang_Masuk!$L$2:$L$5000,0)),"")</f>
        <v>60</v>
      </c>
      <c r="G190" s="61" t="str">
        <f>IFERROR(INDEX(Barang_Masuk!$G$2:$G$5000,MATCH(ROWS($A$10:A190),Barang_Masuk!$L$2:$L$5000,0)),"")</f>
        <v>Pack</v>
      </c>
      <c r="H190" s="71">
        <f>IFERROR(INDEX(Barang_Masuk!$H$2:$H$5000,MATCH(ROWS($A$10:A190),Barang_Masuk!$L$2:$L$5000,0)),"")</f>
        <v>70000</v>
      </c>
      <c r="I190" s="72">
        <f t="shared" si="2"/>
        <v>4200000</v>
      </c>
    </row>
    <row r="191" spans="1:9" ht="29" x14ac:dyDescent="0.35">
      <c r="A191" s="61" t="str">
        <f>IFERROR(INDEX(Barang_Masuk!$A$2:$A$5000,MATCH(ROWS($A$10:A191),Barang_Masuk!$L$2:$L$5000,0)),"")</f>
        <v>GR202601076</v>
      </c>
      <c r="B191" s="62">
        <f>IFERROR(INDEX(Barang_Masuk!$B$2:$B$5000,MATCH(ROWS($A$10:A191),Barang_Masuk!$L$2:$L$5000,0)),"")</f>
        <v>46107</v>
      </c>
      <c r="C191" s="61" t="str">
        <f>IFERROR(INDEX(Barang_Masuk!$C$2:$C$5000,MATCH(ROWS($A$10:A191),Barang_Masuk!$L$2:$L$5000,0)),"")</f>
        <v>PT Supplier 32</v>
      </c>
      <c r="D191" s="61" t="str">
        <f>IFERROR(INDEX(Barang_Masuk!$D$2:$D$5000,MATCH(ROWS($A$10:A191),Barang_Masuk!$L$2:$L$5000,0)),"")</f>
        <v>DAR018</v>
      </c>
      <c r="E191" s="61" t="str">
        <f>IFERROR(INDEX(Barang_Masuk!$E$2:$E$5000,MATCH(ROWS($A$10:A191),Barang_Masuk!$L$2:$L$5000,0)),"")</f>
        <v>Ultra Milk Dairy Variant 18</v>
      </c>
      <c r="F191" s="61">
        <f>IFERROR(INDEX(Barang_Masuk!$F$2:$F$5000,MATCH(ROWS($A$10:A191),Barang_Masuk!$L$2:$L$5000,0)),"")</f>
        <v>100</v>
      </c>
      <c r="G191" s="61" t="str">
        <f>IFERROR(INDEX(Barang_Masuk!$G$2:$G$5000,MATCH(ROWS($A$10:A191),Barang_Masuk!$L$2:$L$5000,0)),"")</f>
        <v>Box</v>
      </c>
      <c r="H191" s="71">
        <f>IFERROR(INDEX(Barang_Masuk!$H$2:$H$5000,MATCH(ROWS($A$10:A191),Barang_Masuk!$L$2:$L$5000,0)),"")</f>
        <v>16000</v>
      </c>
      <c r="I191" s="72">
        <f t="shared" si="2"/>
        <v>1600000</v>
      </c>
    </row>
    <row r="192" spans="1:9" ht="29" x14ac:dyDescent="0.35">
      <c r="A192" s="61" t="str">
        <f>IFERROR(INDEX(Barang_Masuk!$A$2:$A$5000,MATCH(ROWS($A$10:A192),Barang_Masuk!$L$2:$L$5000,0)),"")</f>
        <v>GR202601079</v>
      </c>
      <c r="B192" s="62">
        <f>IFERROR(INDEX(Barang_Masuk!$B$2:$B$5000,MATCH(ROWS($A$10:A192),Barang_Masuk!$L$2:$L$5000,0)),"")</f>
        <v>46096</v>
      </c>
      <c r="C192" s="61" t="str">
        <f>IFERROR(INDEX(Barang_Masuk!$C$2:$C$5000,MATCH(ROWS($A$10:A192),Barang_Masuk!$L$2:$L$5000,0)),"")</f>
        <v>PT Supplier 26</v>
      </c>
      <c r="D192" s="61" t="str">
        <f>IFERROR(INDEX(Barang_Masuk!$D$2:$D$5000,MATCH(ROWS($A$10:A192),Barang_Masuk!$L$2:$L$5000,0)),"")</f>
        <v>BAB013</v>
      </c>
      <c r="E192" s="61" t="str">
        <f>IFERROR(INDEX(Barang_Masuk!$E$2:$E$5000,MATCH(ROWS($A$10:A192),Barang_Masuk!$L$2:$L$5000,0)),"")</f>
        <v>MamyPoko Baby Care Variant 13</v>
      </c>
      <c r="F192" s="61">
        <f>IFERROR(INDEX(Barang_Masuk!$F$2:$F$5000,MATCH(ROWS($A$10:A192),Barang_Masuk!$L$2:$L$5000,0)),"")</f>
        <v>120</v>
      </c>
      <c r="G192" s="61" t="str">
        <f>IFERROR(INDEX(Barang_Masuk!$G$2:$G$5000,MATCH(ROWS($A$10:A192),Barang_Masuk!$L$2:$L$5000,0)),"")</f>
        <v>Pack</v>
      </c>
      <c r="H192" s="71">
        <f>IFERROR(INDEX(Barang_Masuk!$H$2:$H$5000,MATCH(ROWS($A$10:A192),Barang_Masuk!$L$2:$L$5000,0)),"")</f>
        <v>70900</v>
      </c>
      <c r="I192" s="72">
        <f t="shared" si="2"/>
        <v>8508000</v>
      </c>
    </row>
    <row r="193" spans="1:9" ht="29" x14ac:dyDescent="0.35">
      <c r="A193" s="61" t="str">
        <f>IFERROR(INDEX(Barang_Masuk!$A$2:$A$5000,MATCH(ROWS($A$10:A193),Barang_Masuk!$L$2:$L$5000,0)),"")</f>
        <v>GR202601084</v>
      </c>
      <c r="B193" s="62">
        <f>IFERROR(INDEX(Barang_Masuk!$B$2:$B$5000,MATCH(ROWS($A$10:A193),Barang_Masuk!$L$2:$L$5000,0)),"")</f>
        <v>46099</v>
      </c>
      <c r="C193" s="61" t="str">
        <f>IFERROR(INDEX(Barang_Masuk!$C$2:$C$5000,MATCH(ROWS($A$10:A193),Barang_Masuk!$L$2:$L$5000,0)),"")</f>
        <v>PT Supplier 12</v>
      </c>
      <c r="D193" s="61" t="str">
        <f>IFERROR(INDEX(Barang_Masuk!$D$2:$D$5000,MATCH(ROWS($A$10:A193),Barang_Masuk!$L$2:$L$5000,0)),"")</f>
        <v>SNK016</v>
      </c>
      <c r="E193" s="61" t="str">
        <f>IFERROR(INDEX(Barang_Masuk!$E$2:$E$5000,MATCH(ROWS($A$10:A193),Barang_Masuk!$L$2:$L$5000,0)),"")</f>
        <v>Qtela Snack Variant 16</v>
      </c>
      <c r="F193" s="61">
        <f>IFERROR(INDEX(Barang_Masuk!$F$2:$F$5000,MATCH(ROWS($A$10:A193),Barang_Masuk!$L$2:$L$5000,0)),"")</f>
        <v>40</v>
      </c>
      <c r="G193" s="61" t="str">
        <f>IFERROR(INDEX(Barang_Masuk!$G$2:$G$5000,MATCH(ROWS($A$10:A193),Barang_Masuk!$L$2:$L$5000,0)),"")</f>
        <v>Pack</v>
      </c>
      <c r="H193" s="71">
        <f>IFERROR(INDEX(Barang_Masuk!$H$2:$H$5000,MATCH(ROWS($A$10:A193),Barang_Masuk!$L$2:$L$5000,0)),"")</f>
        <v>55400</v>
      </c>
      <c r="I193" s="72">
        <f t="shared" si="2"/>
        <v>2216000</v>
      </c>
    </row>
    <row r="194" spans="1:9" ht="29" x14ac:dyDescent="0.35">
      <c r="A194" s="61" t="str">
        <f>IFERROR(INDEX(Barang_Masuk!$A$2:$A$5000,MATCH(ROWS($A$10:A194),Barang_Masuk!$L$2:$L$5000,0)),"")</f>
        <v>GR202601090</v>
      </c>
      <c r="B194" s="62">
        <f>IFERROR(INDEX(Barang_Masuk!$B$2:$B$5000,MATCH(ROWS($A$10:A194),Barang_Masuk!$L$2:$L$5000,0)),"")</f>
        <v>46097</v>
      </c>
      <c r="C194" s="61" t="str">
        <f>IFERROR(INDEX(Barang_Masuk!$C$2:$C$5000,MATCH(ROWS($A$10:A194),Barang_Masuk!$L$2:$L$5000,0)),"")</f>
        <v>PT Supplier 34</v>
      </c>
      <c r="D194" s="61" t="str">
        <f>IFERROR(INDEX(Barang_Masuk!$D$2:$D$5000,MATCH(ROWS($A$10:A194),Barang_Masuk!$L$2:$L$5000,0)),"")</f>
        <v>SNK003</v>
      </c>
      <c r="E194" s="61" t="str">
        <f>IFERROR(INDEX(Barang_Masuk!$E$2:$E$5000,MATCH(ROWS($A$10:A194),Barang_Masuk!$L$2:$L$5000,0)),"")</f>
        <v>Qtela Snack Variant 3</v>
      </c>
      <c r="F194" s="61">
        <f>IFERROR(INDEX(Barang_Masuk!$F$2:$F$5000,MATCH(ROWS($A$10:A194),Barang_Masuk!$L$2:$L$5000,0)),"")</f>
        <v>200</v>
      </c>
      <c r="G194" s="61" t="str">
        <f>IFERROR(INDEX(Barang_Masuk!$G$2:$G$5000,MATCH(ROWS($A$10:A194),Barang_Masuk!$L$2:$L$5000,0)),"")</f>
        <v>Pack</v>
      </c>
      <c r="H194" s="71">
        <f>IFERROR(INDEX(Barang_Masuk!$H$2:$H$5000,MATCH(ROWS($A$10:A194),Barang_Masuk!$L$2:$L$5000,0)),"")</f>
        <v>8200</v>
      </c>
      <c r="I194" s="72">
        <f t="shared" si="2"/>
        <v>1640000</v>
      </c>
    </row>
    <row r="195" spans="1:9" ht="29" x14ac:dyDescent="0.35">
      <c r="A195" s="61" t="str">
        <f>IFERROR(INDEX(Barang_Masuk!$A$2:$A$5000,MATCH(ROWS($A$10:A195),Barang_Masuk!$L$2:$L$5000,0)),"")</f>
        <v>GR202601091</v>
      </c>
      <c r="B195" s="62">
        <f>IFERROR(INDEX(Barang_Masuk!$B$2:$B$5000,MATCH(ROWS($A$10:A195),Barang_Masuk!$L$2:$L$5000,0)),"")</f>
        <v>46091</v>
      </c>
      <c r="C195" s="61" t="str">
        <f>IFERROR(INDEX(Barang_Masuk!$C$2:$C$5000,MATCH(ROWS($A$10:A195),Barang_Masuk!$L$2:$L$5000,0)),"")</f>
        <v>PT Supplier 33</v>
      </c>
      <c r="D195" s="61" t="str">
        <f>IFERROR(INDEX(Barang_Masuk!$D$2:$D$5000,MATCH(ROWS($A$10:A195),Barang_Masuk!$L$2:$L$5000,0)),"")</f>
        <v>BAB011</v>
      </c>
      <c r="E195" s="61" t="str">
        <f>IFERROR(INDEX(Barang_Masuk!$E$2:$E$5000,MATCH(ROWS($A$10:A195),Barang_Masuk!$L$2:$L$5000,0)),"")</f>
        <v>MamyPoko Baby Care Variant 11</v>
      </c>
      <c r="F195" s="61">
        <f>IFERROR(INDEX(Barang_Masuk!$F$2:$F$5000,MATCH(ROWS($A$10:A195),Barang_Masuk!$L$2:$L$5000,0)),"")</f>
        <v>60</v>
      </c>
      <c r="G195" s="61" t="str">
        <f>IFERROR(INDEX(Barang_Masuk!$G$2:$G$5000,MATCH(ROWS($A$10:A195),Barang_Masuk!$L$2:$L$5000,0)),"")</f>
        <v>Pack</v>
      </c>
      <c r="H195" s="71">
        <f>IFERROR(INDEX(Barang_Masuk!$H$2:$H$5000,MATCH(ROWS($A$10:A195),Barang_Masuk!$L$2:$L$5000,0)),"")</f>
        <v>88500</v>
      </c>
      <c r="I195" s="72">
        <f t="shared" si="2"/>
        <v>5310000</v>
      </c>
    </row>
    <row r="196" spans="1:9" ht="29" x14ac:dyDescent="0.35">
      <c r="A196" s="61" t="str">
        <f>IFERROR(INDEX(Barang_Masuk!$A$2:$A$5000,MATCH(ROWS($A$10:A196),Barang_Masuk!$L$2:$L$5000,0)),"")</f>
        <v>GR202601093</v>
      </c>
      <c r="B196" s="62">
        <f>IFERROR(INDEX(Barang_Masuk!$B$2:$B$5000,MATCH(ROWS($A$10:A196),Barang_Masuk!$L$2:$L$5000,0)),"")</f>
        <v>46111</v>
      </c>
      <c r="C196" s="61" t="str">
        <f>IFERROR(INDEX(Barang_Masuk!$C$2:$C$5000,MATCH(ROWS($A$10:A196),Barang_Masuk!$L$2:$L$5000,0)),"")</f>
        <v>PT Supplier 10</v>
      </c>
      <c r="D196" s="61" t="str">
        <f>IFERROR(INDEX(Barang_Masuk!$D$2:$D$5000,MATCH(ROWS($A$10:A196),Barang_Masuk!$L$2:$L$5000,0)),"")</f>
        <v>DAR005</v>
      </c>
      <c r="E196" s="61" t="str">
        <f>IFERROR(INDEX(Barang_Masuk!$E$2:$E$5000,MATCH(ROWS($A$10:A196),Barang_Masuk!$L$2:$L$5000,0)),"")</f>
        <v>Indomilk Dairy Variant 5</v>
      </c>
      <c r="F196" s="61">
        <f>IFERROR(INDEX(Barang_Masuk!$F$2:$F$5000,MATCH(ROWS($A$10:A196),Barang_Masuk!$L$2:$L$5000,0)),"")</f>
        <v>120</v>
      </c>
      <c r="G196" s="61" t="str">
        <f>IFERROR(INDEX(Barang_Masuk!$G$2:$G$5000,MATCH(ROWS($A$10:A196),Barang_Masuk!$L$2:$L$5000,0)),"")</f>
        <v>Box</v>
      </c>
      <c r="H196" s="71">
        <f>IFERROR(INDEX(Barang_Masuk!$H$2:$H$5000,MATCH(ROWS($A$10:A196),Barang_Masuk!$L$2:$L$5000,0)),"")</f>
        <v>29800</v>
      </c>
      <c r="I196" s="72">
        <f t="shared" si="2"/>
        <v>3576000</v>
      </c>
    </row>
    <row r="197" spans="1:9" ht="29" x14ac:dyDescent="0.35">
      <c r="A197" s="61" t="str">
        <f>IFERROR(INDEX(Barang_Masuk!$A$2:$A$5000,MATCH(ROWS($A$10:A197),Barang_Masuk!$L$2:$L$5000,0)),"")</f>
        <v>GR202601100</v>
      </c>
      <c r="B197" s="62">
        <f>IFERROR(INDEX(Barang_Masuk!$B$2:$B$5000,MATCH(ROWS($A$10:A197),Barang_Masuk!$L$2:$L$5000,0)),"")</f>
        <v>46094</v>
      </c>
      <c r="C197" s="61" t="str">
        <f>IFERROR(INDEX(Barang_Masuk!$C$2:$C$5000,MATCH(ROWS($A$10:A197),Barang_Masuk!$L$2:$L$5000,0)),"")</f>
        <v>PT Supplier 13</v>
      </c>
      <c r="D197" s="61" t="str">
        <f>IFERROR(INDEX(Barang_Masuk!$D$2:$D$5000,MATCH(ROWS($A$10:A197),Barang_Masuk!$L$2:$L$5000,0)),"")</f>
        <v>INS013</v>
      </c>
      <c r="E197" s="61" t="str">
        <f>IFERROR(INDEX(Barang_Masuk!$E$2:$E$5000,MATCH(ROWS($A$10:A197),Barang_Masuk!$L$2:$L$5000,0)),"")</f>
        <v>Sarimi Instant Food Variant 13</v>
      </c>
      <c r="F197" s="61">
        <f>IFERROR(INDEX(Barang_Masuk!$F$2:$F$5000,MATCH(ROWS($A$10:A197),Barang_Masuk!$L$2:$L$5000,0)),"")</f>
        <v>120</v>
      </c>
      <c r="G197" s="61" t="str">
        <f>IFERROR(INDEX(Barang_Masuk!$G$2:$G$5000,MATCH(ROWS($A$10:A197),Barang_Masuk!$L$2:$L$5000,0)),"")</f>
        <v>Pack</v>
      </c>
      <c r="H197" s="71">
        <f>IFERROR(INDEX(Barang_Masuk!$H$2:$H$5000,MATCH(ROWS($A$10:A197),Barang_Masuk!$L$2:$L$5000,0)),"")</f>
        <v>54500</v>
      </c>
      <c r="I197" s="72">
        <f t="shared" si="2"/>
        <v>6540000</v>
      </c>
    </row>
    <row r="198" spans="1:9" ht="29" x14ac:dyDescent="0.35">
      <c r="A198" s="61" t="str">
        <f>IFERROR(INDEX(Barang_Masuk!$A$2:$A$5000,MATCH(ROWS($A$10:A198),Barang_Masuk!$L$2:$L$5000,0)),"")</f>
        <v>GR202601115</v>
      </c>
      <c r="B198" s="62">
        <f>IFERROR(INDEX(Barang_Masuk!$B$2:$B$5000,MATCH(ROWS($A$10:A198),Barang_Masuk!$L$2:$L$5000,0)),"")</f>
        <v>46111</v>
      </c>
      <c r="C198" s="61" t="str">
        <f>IFERROR(INDEX(Barang_Masuk!$C$2:$C$5000,MATCH(ROWS($A$10:A198),Barang_Masuk!$L$2:$L$5000,0)),"")</f>
        <v>PT Supplier 12</v>
      </c>
      <c r="D198" s="61" t="str">
        <f>IFERROR(INDEX(Barang_Masuk!$D$2:$D$5000,MATCH(ROWS($A$10:A198),Barang_Masuk!$L$2:$L$5000,0)),"")</f>
        <v>SNK016</v>
      </c>
      <c r="E198" s="61" t="str">
        <f>IFERROR(INDEX(Barang_Masuk!$E$2:$E$5000,MATCH(ROWS($A$10:A198),Barang_Masuk!$L$2:$L$5000,0)),"")</f>
        <v>Qtela Snack Variant 16</v>
      </c>
      <c r="F198" s="61">
        <f>IFERROR(INDEX(Barang_Masuk!$F$2:$F$5000,MATCH(ROWS($A$10:A198),Barang_Masuk!$L$2:$L$5000,0)),"")</f>
        <v>120</v>
      </c>
      <c r="G198" s="61" t="str">
        <f>IFERROR(INDEX(Barang_Masuk!$G$2:$G$5000,MATCH(ROWS($A$10:A198),Barang_Masuk!$L$2:$L$5000,0)),"")</f>
        <v>Pack</v>
      </c>
      <c r="H198" s="71">
        <f>IFERROR(INDEX(Barang_Masuk!$H$2:$H$5000,MATCH(ROWS($A$10:A198),Barang_Masuk!$L$2:$L$5000,0)),"")</f>
        <v>55400</v>
      </c>
      <c r="I198" s="72">
        <f t="shared" si="2"/>
        <v>6648000</v>
      </c>
    </row>
    <row r="199" spans="1:9" ht="29" x14ac:dyDescent="0.35">
      <c r="A199" s="61" t="str">
        <f>IFERROR(INDEX(Barang_Masuk!$A$2:$A$5000,MATCH(ROWS($A$10:A199),Barang_Masuk!$L$2:$L$5000,0)),"")</f>
        <v>GR202601116</v>
      </c>
      <c r="B199" s="62">
        <f>IFERROR(INDEX(Barang_Masuk!$B$2:$B$5000,MATCH(ROWS($A$10:A199),Barang_Masuk!$L$2:$L$5000,0)),"")</f>
        <v>46094</v>
      </c>
      <c r="C199" s="61" t="str">
        <f>IFERROR(INDEX(Barang_Masuk!$C$2:$C$5000,MATCH(ROWS($A$10:A199),Barang_Masuk!$L$2:$L$5000,0)),"")</f>
        <v>PT Supplier 33</v>
      </c>
      <c r="D199" s="61" t="str">
        <f>IFERROR(INDEX(Barang_Masuk!$D$2:$D$5000,MATCH(ROWS($A$10:A199),Barang_Masuk!$L$2:$L$5000,0)),"")</f>
        <v>BAB011</v>
      </c>
      <c r="E199" s="61" t="str">
        <f>IFERROR(INDEX(Barang_Masuk!$E$2:$E$5000,MATCH(ROWS($A$10:A199),Barang_Masuk!$L$2:$L$5000,0)),"")</f>
        <v>MamyPoko Baby Care Variant 11</v>
      </c>
      <c r="F199" s="61">
        <f>IFERROR(INDEX(Barang_Masuk!$F$2:$F$5000,MATCH(ROWS($A$10:A199),Barang_Masuk!$L$2:$L$5000,0)),"")</f>
        <v>20</v>
      </c>
      <c r="G199" s="61" t="str">
        <f>IFERROR(INDEX(Barang_Masuk!$G$2:$G$5000,MATCH(ROWS($A$10:A199),Barang_Masuk!$L$2:$L$5000,0)),"")</f>
        <v>Pack</v>
      </c>
      <c r="H199" s="71">
        <f>IFERROR(INDEX(Barang_Masuk!$H$2:$H$5000,MATCH(ROWS($A$10:A199),Barang_Masuk!$L$2:$L$5000,0)),"")</f>
        <v>88500</v>
      </c>
      <c r="I199" s="72">
        <f t="shared" si="2"/>
        <v>1770000</v>
      </c>
    </row>
    <row r="200" spans="1:9" ht="29" x14ac:dyDescent="0.35">
      <c r="A200" s="61" t="str">
        <f>IFERROR(INDEX(Barang_Masuk!$A$2:$A$5000,MATCH(ROWS($A$10:A200),Barang_Masuk!$L$2:$L$5000,0)),"")</f>
        <v>GR202601119</v>
      </c>
      <c r="B200" s="62">
        <f>IFERROR(INDEX(Barang_Masuk!$B$2:$B$5000,MATCH(ROWS($A$10:A200),Barang_Masuk!$L$2:$L$5000,0)),"")</f>
        <v>46109</v>
      </c>
      <c r="C200" s="61" t="str">
        <f>IFERROR(INDEX(Barang_Masuk!$C$2:$C$5000,MATCH(ROWS($A$10:A200),Barang_Masuk!$L$2:$L$5000,0)),"")</f>
        <v>PT Supplier 13</v>
      </c>
      <c r="D200" s="61" t="str">
        <f>IFERROR(INDEX(Barang_Masuk!$D$2:$D$5000,MATCH(ROWS($A$10:A200),Barang_Masuk!$L$2:$L$5000,0)),"")</f>
        <v>INS009</v>
      </c>
      <c r="E200" s="61" t="str">
        <f>IFERROR(INDEX(Barang_Masuk!$E$2:$E$5000,MATCH(ROWS($A$10:A200),Barang_Masuk!$L$2:$L$5000,0)),"")</f>
        <v>Sarimi Instant Food Variant 9</v>
      </c>
      <c r="F200" s="61">
        <f>IFERROR(INDEX(Barang_Masuk!$F$2:$F$5000,MATCH(ROWS($A$10:A200),Barang_Masuk!$L$2:$L$5000,0)),"")</f>
        <v>50</v>
      </c>
      <c r="G200" s="61" t="str">
        <f>IFERROR(INDEX(Barang_Masuk!$G$2:$G$5000,MATCH(ROWS($A$10:A200),Barang_Masuk!$L$2:$L$5000,0)),"")</f>
        <v>Pack</v>
      </c>
      <c r="H200" s="71">
        <f>IFERROR(INDEX(Barang_Masuk!$H$2:$H$5000,MATCH(ROWS($A$10:A200),Barang_Masuk!$L$2:$L$5000,0)),"")</f>
        <v>68700</v>
      </c>
      <c r="I200" s="72">
        <f t="shared" si="2"/>
        <v>3435000</v>
      </c>
    </row>
    <row r="201" spans="1:9" ht="29" x14ac:dyDescent="0.35">
      <c r="A201" s="61" t="str">
        <f>IFERROR(INDEX(Barang_Masuk!$A$2:$A$5000,MATCH(ROWS($A$10:A201),Barang_Masuk!$L$2:$L$5000,0)),"")</f>
        <v>GR202601130</v>
      </c>
      <c r="B201" s="62">
        <f>IFERROR(INDEX(Barang_Masuk!$B$2:$B$5000,MATCH(ROWS($A$10:A201),Barang_Masuk!$L$2:$L$5000,0)),"")</f>
        <v>46093</v>
      </c>
      <c r="C201" s="61" t="str">
        <f>IFERROR(INDEX(Barang_Masuk!$C$2:$C$5000,MATCH(ROWS($A$10:A201),Barang_Masuk!$L$2:$L$5000,0)),"")</f>
        <v>PT Supplier 15</v>
      </c>
      <c r="D201" s="61" t="str">
        <f>IFERROR(INDEX(Barang_Masuk!$D$2:$D$5000,MATCH(ROWS($A$10:A201),Barang_Masuk!$L$2:$L$5000,0)),"")</f>
        <v>BAB001</v>
      </c>
      <c r="E201" s="61" t="str">
        <f>IFERROR(INDEX(Barang_Masuk!$E$2:$E$5000,MATCH(ROWS($A$10:A201),Barang_Masuk!$L$2:$L$5000,0)),"")</f>
        <v>MamyPoko Baby Care Variant 1</v>
      </c>
      <c r="F201" s="61">
        <f>IFERROR(INDEX(Barang_Masuk!$F$2:$F$5000,MATCH(ROWS($A$10:A201),Barang_Masuk!$L$2:$L$5000,0)),"")</f>
        <v>60</v>
      </c>
      <c r="G201" s="61" t="str">
        <f>IFERROR(INDEX(Barang_Masuk!$G$2:$G$5000,MATCH(ROWS($A$10:A201),Barang_Masuk!$L$2:$L$5000,0)),"")</f>
        <v>Pack</v>
      </c>
      <c r="H201" s="71">
        <f>IFERROR(INDEX(Barang_Masuk!$H$2:$H$5000,MATCH(ROWS($A$10:A201),Barang_Masuk!$L$2:$L$5000,0)),"")</f>
        <v>46900</v>
      </c>
      <c r="I201" s="72">
        <f t="shared" si="2"/>
        <v>2814000</v>
      </c>
    </row>
    <row r="202" spans="1:9" ht="29" x14ac:dyDescent="0.35">
      <c r="A202" s="61" t="str">
        <f>IFERROR(INDEX(Barang_Masuk!$A$2:$A$5000,MATCH(ROWS($A$10:A202),Barang_Masuk!$L$2:$L$5000,0)),"")</f>
        <v>GR202601131</v>
      </c>
      <c r="B202" s="62">
        <f>IFERROR(INDEX(Barang_Masuk!$B$2:$B$5000,MATCH(ROWS($A$10:A202),Barang_Masuk!$L$2:$L$5000,0)),"")</f>
        <v>46084</v>
      </c>
      <c r="C202" s="61" t="str">
        <f>IFERROR(INDEX(Barang_Masuk!$C$2:$C$5000,MATCH(ROWS($A$10:A202),Barang_Masuk!$L$2:$L$5000,0)),"")</f>
        <v>PT Supplier 05</v>
      </c>
      <c r="D202" s="61" t="str">
        <f>IFERROR(INDEX(Barang_Masuk!$D$2:$D$5000,MATCH(ROWS($A$10:A202),Barang_Masuk!$L$2:$L$5000,0)),"")</f>
        <v>BEV011</v>
      </c>
      <c r="E202" s="61" t="str">
        <f>IFERROR(INDEX(Barang_Masuk!$E$2:$E$5000,MATCH(ROWS($A$10:A202),Barang_Masuk!$L$2:$L$5000,0)),"")</f>
        <v>Pocari Beverage Variant 11</v>
      </c>
      <c r="F202" s="61">
        <f>IFERROR(INDEX(Barang_Masuk!$F$2:$F$5000,MATCH(ROWS($A$10:A202),Barang_Masuk!$L$2:$L$5000,0)),"")</f>
        <v>150</v>
      </c>
      <c r="G202" s="61" t="str">
        <f>IFERROR(INDEX(Barang_Masuk!$G$2:$G$5000,MATCH(ROWS($A$10:A202),Barang_Masuk!$L$2:$L$5000,0)),"")</f>
        <v>Bottle</v>
      </c>
      <c r="H202" s="71">
        <f>IFERROR(INDEX(Barang_Masuk!$H$2:$H$5000,MATCH(ROWS($A$10:A202),Barang_Masuk!$L$2:$L$5000,0)),"")</f>
        <v>83400</v>
      </c>
      <c r="I202" s="72">
        <f t="shared" si="2"/>
        <v>12510000</v>
      </c>
    </row>
    <row r="203" spans="1:9" ht="29" x14ac:dyDescent="0.35">
      <c r="A203" s="61" t="str">
        <f>IFERROR(INDEX(Barang_Masuk!$A$2:$A$5000,MATCH(ROWS($A$10:A203),Barang_Masuk!$L$2:$L$5000,0)),"")</f>
        <v>GR202601136</v>
      </c>
      <c r="B203" s="62">
        <f>IFERROR(INDEX(Barang_Masuk!$B$2:$B$5000,MATCH(ROWS($A$10:A203),Barang_Masuk!$L$2:$L$5000,0)),"")</f>
        <v>46085</v>
      </c>
      <c r="C203" s="61" t="str">
        <f>IFERROR(INDEX(Barang_Masuk!$C$2:$C$5000,MATCH(ROWS($A$10:A203),Barang_Masuk!$L$2:$L$5000,0)),"")</f>
        <v>PT Supplier 17</v>
      </c>
      <c r="D203" s="61" t="str">
        <f>IFERROR(INDEX(Barang_Masuk!$D$2:$D$5000,MATCH(ROWS($A$10:A203),Barang_Masuk!$L$2:$L$5000,0)),"")</f>
        <v>SNK033</v>
      </c>
      <c r="E203" s="61" t="str">
        <f>IFERROR(INDEX(Barang_Masuk!$E$2:$E$5000,MATCH(ROWS($A$10:A203),Barang_Masuk!$L$2:$L$5000,0)),"")</f>
        <v>Chitato Snack Variant 33</v>
      </c>
      <c r="F203" s="61">
        <f>IFERROR(INDEX(Barang_Masuk!$F$2:$F$5000,MATCH(ROWS($A$10:A203),Barang_Masuk!$L$2:$L$5000,0)),"")</f>
        <v>120</v>
      </c>
      <c r="G203" s="61" t="str">
        <f>IFERROR(INDEX(Barang_Masuk!$G$2:$G$5000,MATCH(ROWS($A$10:A203),Barang_Masuk!$L$2:$L$5000,0)),"")</f>
        <v>Pack</v>
      </c>
      <c r="H203" s="71">
        <f>IFERROR(INDEX(Barang_Masuk!$H$2:$H$5000,MATCH(ROWS($A$10:A203),Barang_Masuk!$L$2:$L$5000,0)),"")</f>
        <v>6300</v>
      </c>
      <c r="I203" s="72">
        <f t="shared" ref="I203:I266" si="3">IF(F203="","",F203*H203)</f>
        <v>756000</v>
      </c>
    </row>
    <row r="204" spans="1:9" ht="43.5" x14ac:dyDescent="0.35">
      <c r="A204" s="61" t="str">
        <f>IFERROR(INDEX(Barang_Masuk!$A$2:$A$5000,MATCH(ROWS($A$10:A204),Barang_Masuk!$L$2:$L$5000,0)),"")</f>
        <v>GR202601145</v>
      </c>
      <c r="B204" s="62">
        <f>IFERROR(INDEX(Barang_Masuk!$B$2:$B$5000,MATCH(ROWS($A$10:A204),Barang_Masuk!$L$2:$L$5000,0)),"")</f>
        <v>46095</v>
      </c>
      <c r="C204" s="61" t="str">
        <f>IFERROR(INDEX(Barang_Masuk!$C$2:$C$5000,MATCH(ROWS($A$10:A204),Barang_Masuk!$L$2:$L$5000,0)),"")</f>
        <v>PT Supplier 13</v>
      </c>
      <c r="D204" s="61" t="str">
        <f>IFERROR(INDEX(Barang_Masuk!$D$2:$D$5000,MATCH(ROWS($A$10:A204),Barang_Masuk!$L$2:$L$5000,0)),"")</f>
        <v>BEV020</v>
      </c>
      <c r="E204" s="61" t="str">
        <f>IFERROR(INDEX(Barang_Masuk!$E$2:$E$5000,MATCH(ROWS($A$10:A204),Barang_Masuk!$L$2:$L$5000,0)),"")</f>
        <v>Coca Cola Beverage Variant 20</v>
      </c>
      <c r="F204" s="61">
        <f>IFERROR(INDEX(Barang_Masuk!$F$2:$F$5000,MATCH(ROWS($A$10:A204),Barang_Masuk!$L$2:$L$5000,0)),"")</f>
        <v>120</v>
      </c>
      <c r="G204" s="61" t="str">
        <f>IFERROR(INDEX(Barang_Masuk!$G$2:$G$5000,MATCH(ROWS($A$10:A204),Barang_Masuk!$L$2:$L$5000,0)),"")</f>
        <v>Bottle</v>
      </c>
      <c r="H204" s="71">
        <f>IFERROR(INDEX(Barang_Masuk!$H$2:$H$5000,MATCH(ROWS($A$10:A204),Barang_Masuk!$L$2:$L$5000,0)),"")</f>
        <v>82400</v>
      </c>
      <c r="I204" s="72">
        <f t="shared" si="3"/>
        <v>9888000</v>
      </c>
    </row>
    <row r="205" spans="1:9" ht="29" x14ac:dyDescent="0.35">
      <c r="A205" s="61" t="str">
        <f>IFERROR(INDEX(Barang_Masuk!$A$2:$A$5000,MATCH(ROWS($A$10:A205),Barang_Masuk!$L$2:$L$5000,0)),"")</f>
        <v>GR202601146</v>
      </c>
      <c r="B205" s="62">
        <f>IFERROR(INDEX(Barang_Masuk!$B$2:$B$5000,MATCH(ROWS($A$10:A205),Barang_Masuk!$L$2:$L$5000,0)),"")</f>
        <v>46110</v>
      </c>
      <c r="C205" s="61" t="str">
        <f>IFERROR(INDEX(Barang_Masuk!$C$2:$C$5000,MATCH(ROWS($A$10:A205),Barang_Masuk!$L$2:$L$5000,0)),"")</f>
        <v>PT Supplier 01</v>
      </c>
      <c r="D205" s="61" t="str">
        <f>IFERROR(INDEX(Barang_Masuk!$D$2:$D$5000,MATCH(ROWS($A$10:A205),Barang_Masuk!$L$2:$L$5000,0)),"")</f>
        <v>PER001</v>
      </c>
      <c r="E205" s="61" t="str">
        <f>IFERROR(INDEX(Barang_Masuk!$E$2:$E$5000,MATCH(ROWS($A$10:A205),Barang_Masuk!$L$2:$L$5000,0)),"")</f>
        <v>Sunsilk Personal Care Variant 1</v>
      </c>
      <c r="F205" s="61">
        <f>IFERROR(INDEX(Barang_Masuk!$F$2:$F$5000,MATCH(ROWS($A$10:A205),Barang_Masuk!$L$2:$L$5000,0)),"")</f>
        <v>100</v>
      </c>
      <c r="G205" s="61" t="str">
        <f>IFERROR(INDEX(Barang_Masuk!$G$2:$G$5000,MATCH(ROWS($A$10:A205),Barang_Masuk!$L$2:$L$5000,0)),"")</f>
        <v>Bottle</v>
      </c>
      <c r="H205" s="71">
        <f>IFERROR(INDEX(Barang_Masuk!$H$2:$H$5000,MATCH(ROWS($A$10:A205),Barang_Masuk!$L$2:$L$5000,0)),"")</f>
        <v>58600</v>
      </c>
      <c r="I205" s="72">
        <f t="shared" si="3"/>
        <v>5860000</v>
      </c>
    </row>
    <row r="206" spans="1:9" ht="29" x14ac:dyDescent="0.35">
      <c r="A206" s="61" t="str">
        <f>IFERROR(INDEX(Barang_Masuk!$A$2:$A$5000,MATCH(ROWS($A$10:A206),Barang_Masuk!$L$2:$L$5000,0)),"")</f>
        <v>GR202601150</v>
      </c>
      <c r="B206" s="62">
        <f>IFERROR(INDEX(Barang_Masuk!$B$2:$B$5000,MATCH(ROWS($A$10:A206),Barang_Masuk!$L$2:$L$5000,0)),"")</f>
        <v>46104</v>
      </c>
      <c r="C206" s="61" t="str">
        <f>IFERROR(INDEX(Barang_Masuk!$C$2:$C$5000,MATCH(ROWS($A$10:A206),Barang_Masuk!$L$2:$L$5000,0)),"")</f>
        <v>PT Supplier 06</v>
      </c>
      <c r="D206" s="61" t="str">
        <f>IFERROR(INDEX(Barang_Masuk!$D$2:$D$5000,MATCH(ROWS($A$10:A206),Barang_Masuk!$L$2:$L$5000,0)),"")</f>
        <v>HOM009</v>
      </c>
      <c r="E206" s="61" t="str">
        <f>IFERROR(INDEX(Barang_Masuk!$E$2:$E$5000,MATCH(ROWS($A$10:A206),Barang_Masuk!$L$2:$L$5000,0)),"")</f>
        <v>Molto Home Care Variant 9</v>
      </c>
      <c r="F206" s="61">
        <f>IFERROR(INDEX(Barang_Masuk!$F$2:$F$5000,MATCH(ROWS($A$10:A206),Barang_Masuk!$L$2:$L$5000,0)),"")</f>
        <v>80</v>
      </c>
      <c r="G206" s="61" t="str">
        <f>IFERROR(INDEX(Barang_Masuk!$G$2:$G$5000,MATCH(ROWS($A$10:A206),Barang_Masuk!$L$2:$L$5000,0)),"")</f>
        <v>Pack</v>
      </c>
      <c r="H206" s="71">
        <f>IFERROR(INDEX(Barang_Masuk!$H$2:$H$5000,MATCH(ROWS($A$10:A206),Barang_Masuk!$L$2:$L$5000,0)),"")</f>
        <v>34200</v>
      </c>
      <c r="I206" s="72">
        <f t="shared" si="3"/>
        <v>2736000</v>
      </c>
    </row>
    <row r="207" spans="1:9" ht="29" x14ac:dyDescent="0.35">
      <c r="A207" s="61" t="str">
        <f>IFERROR(INDEX(Barang_Masuk!$A$2:$A$5000,MATCH(ROWS($A$10:A207),Barang_Masuk!$L$2:$L$5000,0)),"")</f>
        <v>GR202601153</v>
      </c>
      <c r="B207" s="62">
        <f>IFERROR(INDEX(Barang_Masuk!$B$2:$B$5000,MATCH(ROWS($A$10:A207),Barang_Masuk!$L$2:$L$5000,0)),"")</f>
        <v>46104</v>
      </c>
      <c r="C207" s="61" t="str">
        <f>IFERROR(INDEX(Barang_Masuk!$C$2:$C$5000,MATCH(ROWS($A$10:A207),Barang_Masuk!$L$2:$L$5000,0)),"")</f>
        <v>PT Supplier 29</v>
      </c>
      <c r="D207" s="61" t="str">
        <f>IFERROR(INDEX(Barang_Masuk!$D$2:$D$5000,MATCH(ROWS($A$10:A207),Barang_Masuk!$L$2:$L$5000,0)),"")</f>
        <v>SNK019</v>
      </c>
      <c r="E207" s="61" t="str">
        <f>IFERROR(INDEX(Barang_Masuk!$E$2:$E$5000,MATCH(ROWS($A$10:A207),Barang_Masuk!$L$2:$L$5000,0)),"")</f>
        <v>Qtela Snack Variant 19</v>
      </c>
      <c r="F207" s="61">
        <f>IFERROR(INDEX(Barang_Masuk!$F$2:$F$5000,MATCH(ROWS($A$10:A207),Barang_Masuk!$L$2:$L$5000,0)),"")</f>
        <v>80</v>
      </c>
      <c r="G207" s="61" t="str">
        <f>IFERROR(INDEX(Barang_Masuk!$G$2:$G$5000,MATCH(ROWS($A$10:A207),Barang_Masuk!$L$2:$L$5000,0)),"")</f>
        <v>Pack</v>
      </c>
      <c r="H207" s="71">
        <f>IFERROR(INDEX(Barang_Masuk!$H$2:$H$5000,MATCH(ROWS($A$10:A207),Barang_Masuk!$L$2:$L$5000,0)),"")</f>
        <v>38400</v>
      </c>
      <c r="I207" s="72">
        <f t="shared" si="3"/>
        <v>3072000</v>
      </c>
    </row>
    <row r="208" spans="1:9" ht="29" x14ac:dyDescent="0.35">
      <c r="A208" s="61" t="str">
        <f>IFERROR(INDEX(Barang_Masuk!$A$2:$A$5000,MATCH(ROWS($A$10:A208),Barang_Masuk!$L$2:$L$5000,0)),"")</f>
        <v>GR202601156</v>
      </c>
      <c r="B208" s="62">
        <f>IFERROR(INDEX(Barang_Masuk!$B$2:$B$5000,MATCH(ROWS($A$10:A208),Barang_Masuk!$L$2:$L$5000,0)),"")</f>
        <v>46106</v>
      </c>
      <c r="C208" s="61" t="str">
        <f>IFERROR(INDEX(Barang_Masuk!$C$2:$C$5000,MATCH(ROWS($A$10:A208),Barang_Masuk!$L$2:$L$5000,0)),"")</f>
        <v>PT Supplier 28</v>
      </c>
      <c r="D208" s="61" t="str">
        <f>IFERROR(INDEX(Barang_Masuk!$D$2:$D$5000,MATCH(ROWS($A$10:A208),Barang_Masuk!$L$2:$L$5000,0)),"")</f>
        <v>DAR010</v>
      </c>
      <c r="E208" s="61" t="str">
        <f>IFERROR(INDEX(Barang_Masuk!$E$2:$E$5000,MATCH(ROWS($A$10:A208),Barang_Masuk!$L$2:$L$5000,0)),"")</f>
        <v>Ultra Milk Dairy Variant 10</v>
      </c>
      <c r="F208" s="61">
        <f>IFERROR(INDEX(Barang_Masuk!$F$2:$F$5000,MATCH(ROWS($A$10:A208),Barang_Masuk!$L$2:$L$5000,0)),"")</f>
        <v>20</v>
      </c>
      <c r="G208" s="61" t="str">
        <f>IFERROR(INDEX(Barang_Masuk!$G$2:$G$5000,MATCH(ROWS($A$10:A208),Barang_Masuk!$L$2:$L$5000,0)),"")</f>
        <v>Box</v>
      </c>
      <c r="H208" s="71">
        <f>IFERROR(INDEX(Barang_Masuk!$H$2:$H$5000,MATCH(ROWS($A$10:A208),Barang_Masuk!$L$2:$L$5000,0)),"")</f>
        <v>52800</v>
      </c>
      <c r="I208" s="72">
        <f t="shared" si="3"/>
        <v>1056000</v>
      </c>
    </row>
    <row r="209" spans="1:9" ht="29" x14ac:dyDescent="0.35">
      <c r="A209" s="61" t="str">
        <f>IFERROR(INDEX(Barang_Masuk!$A$2:$A$5000,MATCH(ROWS($A$10:A209),Barang_Masuk!$L$2:$L$5000,0)),"")</f>
        <v>GR202601164</v>
      </c>
      <c r="B209" s="62">
        <f>IFERROR(INDEX(Barang_Masuk!$B$2:$B$5000,MATCH(ROWS($A$10:A209),Barang_Masuk!$L$2:$L$5000,0)),"")</f>
        <v>46097</v>
      </c>
      <c r="C209" s="61" t="str">
        <f>IFERROR(INDEX(Barang_Masuk!$C$2:$C$5000,MATCH(ROWS($A$10:A209),Barang_Masuk!$L$2:$L$5000,0)),"")</f>
        <v>PT Supplier 19</v>
      </c>
      <c r="D209" s="61" t="str">
        <f>IFERROR(INDEX(Barang_Masuk!$D$2:$D$5000,MATCH(ROWS($A$10:A209),Barang_Masuk!$L$2:$L$5000,0)),"")</f>
        <v>BEV040</v>
      </c>
      <c r="E209" s="61" t="str">
        <f>IFERROR(INDEX(Barang_Masuk!$E$2:$E$5000,MATCH(ROWS($A$10:A209),Barang_Masuk!$L$2:$L$5000,0)),"")</f>
        <v>Aqua Beverage Variant 40</v>
      </c>
      <c r="F209" s="61">
        <f>IFERROR(INDEX(Barang_Masuk!$F$2:$F$5000,MATCH(ROWS($A$10:A209),Barang_Masuk!$L$2:$L$5000,0)),"")</f>
        <v>200</v>
      </c>
      <c r="G209" s="61" t="str">
        <f>IFERROR(INDEX(Barang_Masuk!$G$2:$G$5000,MATCH(ROWS($A$10:A209),Barang_Masuk!$L$2:$L$5000,0)),"")</f>
        <v>Bottle</v>
      </c>
      <c r="H209" s="71">
        <f>IFERROR(INDEX(Barang_Masuk!$H$2:$H$5000,MATCH(ROWS($A$10:A209),Barang_Masuk!$L$2:$L$5000,0)),"")</f>
        <v>52300</v>
      </c>
      <c r="I209" s="72">
        <f t="shared" si="3"/>
        <v>10460000</v>
      </c>
    </row>
    <row r="210" spans="1:9" ht="29" x14ac:dyDescent="0.35">
      <c r="A210" s="61" t="str">
        <f>IFERROR(INDEX(Barang_Masuk!$A$2:$A$5000,MATCH(ROWS($A$10:A210),Barang_Masuk!$L$2:$L$5000,0)),"")</f>
        <v>GR202601187</v>
      </c>
      <c r="B210" s="62">
        <f>IFERROR(INDEX(Barang_Masuk!$B$2:$B$5000,MATCH(ROWS($A$10:A210),Barang_Masuk!$L$2:$L$5000,0)),"")</f>
        <v>46103</v>
      </c>
      <c r="C210" s="61" t="str">
        <f>IFERROR(INDEX(Barang_Masuk!$C$2:$C$5000,MATCH(ROWS($A$10:A210),Barang_Masuk!$L$2:$L$5000,0)),"")</f>
        <v>PT Supplier 08</v>
      </c>
      <c r="D210" s="61" t="str">
        <f>IFERROR(INDEX(Barang_Masuk!$D$2:$D$5000,MATCH(ROWS($A$10:A210),Barang_Masuk!$L$2:$L$5000,0)),"")</f>
        <v>INS016</v>
      </c>
      <c r="E210" s="61" t="str">
        <f>IFERROR(INDEX(Barang_Masuk!$E$2:$E$5000,MATCH(ROWS($A$10:A210),Barang_Masuk!$L$2:$L$5000,0)),"")</f>
        <v>Sarimi Instant Food Variant 16</v>
      </c>
      <c r="F210" s="61">
        <f>IFERROR(INDEX(Barang_Masuk!$F$2:$F$5000,MATCH(ROWS($A$10:A210),Barang_Masuk!$L$2:$L$5000,0)),"")</f>
        <v>80</v>
      </c>
      <c r="G210" s="61" t="str">
        <f>IFERROR(INDEX(Barang_Masuk!$G$2:$G$5000,MATCH(ROWS($A$10:A210),Barang_Masuk!$L$2:$L$5000,0)),"")</f>
        <v>Pack</v>
      </c>
      <c r="H210" s="71">
        <f>IFERROR(INDEX(Barang_Masuk!$H$2:$H$5000,MATCH(ROWS($A$10:A210),Barang_Masuk!$L$2:$L$5000,0)),"")</f>
        <v>25300</v>
      </c>
      <c r="I210" s="72">
        <f t="shared" si="3"/>
        <v>2024000</v>
      </c>
    </row>
    <row r="211" spans="1:9" ht="29" x14ac:dyDescent="0.35">
      <c r="A211" s="61" t="str">
        <f>IFERROR(INDEX(Barang_Masuk!$A$2:$A$5000,MATCH(ROWS($A$10:A211),Barang_Masuk!$L$2:$L$5000,0)),"")</f>
        <v>GR202601192</v>
      </c>
      <c r="B211" s="62">
        <f>IFERROR(INDEX(Barang_Masuk!$B$2:$B$5000,MATCH(ROWS($A$10:A211),Barang_Masuk!$L$2:$L$5000,0)),"")</f>
        <v>46092</v>
      </c>
      <c r="C211" s="61" t="str">
        <f>IFERROR(INDEX(Barang_Masuk!$C$2:$C$5000,MATCH(ROWS($A$10:A211),Barang_Masuk!$L$2:$L$5000,0)),"")</f>
        <v>PT Supplier 10</v>
      </c>
      <c r="D211" s="61" t="str">
        <f>IFERROR(INDEX(Barang_Masuk!$D$2:$D$5000,MATCH(ROWS($A$10:A211),Barang_Masuk!$L$2:$L$5000,0)),"")</f>
        <v>DAR005</v>
      </c>
      <c r="E211" s="61" t="str">
        <f>IFERROR(INDEX(Barang_Masuk!$E$2:$E$5000,MATCH(ROWS($A$10:A211),Barang_Masuk!$L$2:$L$5000,0)),"")</f>
        <v>Indomilk Dairy Variant 5</v>
      </c>
      <c r="F211" s="61">
        <f>IFERROR(INDEX(Barang_Masuk!$F$2:$F$5000,MATCH(ROWS($A$10:A211),Barang_Masuk!$L$2:$L$5000,0)),"")</f>
        <v>80</v>
      </c>
      <c r="G211" s="61" t="str">
        <f>IFERROR(INDEX(Barang_Masuk!$G$2:$G$5000,MATCH(ROWS($A$10:A211),Barang_Masuk!$L$2:$L$5000,0)),"")</f>
        <v>Box</v>
      </c>
      <c r="H211" s="71">
        <f>IFERROR(INDEX(Barang_Masuk!$H$2:$H$5000,MATCH(ROWS($A$10:A211),Barang_Masuk!$L$2:$L$5000,0)),"")</f>
        <v>29800</v>
      </c>
      <c r="I211" s="72">
        <f t="shared" si="3"/>
        <v>2384000</v>
      </c>
    </row>
    <row r="212" spans="1:9" ht="29" x14ac:dyDescent="0.35">
      <c r="A212" s="61" t="str">
        <f>IFERROR(INDEX(Barang_Masuk!$A$2:$A$5000,MATCH(ROWS($A$10:A212),Barang_Masuk!$L$2:$L$5000,0)),"")</f>
        <v>GR202601195</v>
      </c>
      <c r="B212" s="62">
        <f>IFERROR(INDEX(Barang_Masuk!$B$2:$B$5000,MATCH(ROWS($A$10:A212),Barang_Masuk!$L$2:$L$5000,0)),"")</f>
        <v>46092</v>
      </c>
      <c r="C212" s="61" t="str">
        <f>IFERROR(INDEX(Barang_Masuk!$C$2:$C$5000,MATCH(ROWS($A$10:A212),Barang_Masuk!$L$2:$L$5000,0)),"")</f>
        <v>PT Supplier 22</v>
      </c>
      <c r="D212" s="61" t="str">
        <f>IFERROR(INDEX(Barang_Masuk!$D$2:$D$5000,MATCH(ROWS($A$10:A212),Barang_Masuk!$L$2:$L$5000,0)),"")</f>
        <v>SNK007</v>
      </c>
      <c r="E212" s="61" t="str">
        <f>IFERROR(INDEX(Barang_Masuk!$E$2:$E$5000,MATCH(ROWS($A$10:A212),Barang_Masuk!$L$2:$L$5000,0)),"")</f>
        <v>Chitato Snack Variant 7</v>
      </c>
      <c r="F212" s="61">
        <f>IFERROR(INDEX(Barang_Masuk!$F$2:$F$5000,MATCH(ROWS($A$10:A212),Barang_Masuk!$L$2:$L$5000,0)),"")</f>
        <v>20</v>
      </c>
      <c r="G212" s="61" t="str">
        <f>IFERROR(INDEX(Barang_Masuk!$G$2:$G$5000,MATCH(ROWS($A$10:A212),Barang_Masuk!$L$2:$L$5000,0)),"")</f>
        <v>Pack</v>
      </c>
      <c r="H212" s="71">
        <f>IFERROR(INDEX(Barang_Masuk!$H$2:$H$5000,MATCH(ROWS($A$10:A212),Barang_Masuk!$L$2:$L$5000,0)),"")</f>
        <v>67800</v>
      </c>
      <c r="I212" s="72">
        <f t="shared" si="3"/>
        <v>1356000</v>
      </c>
    </row>
    <row r="213" spans="1:9" ht="29" x14ac:dyDescent="0.35">
      <c r="A213" s="61" t="str">
        <f>IFERROR(INDEX(Barang_Masuk!$A$2:$A$5000,MATCH(ROWS($A$10:A213),Barang_Masuk!$L$2:$L$5000,0)),"")</f>
        <v>GR202601196</v>
      </c>
      <c r="B213" s="62">
        <f>IFERROR(INDEX(Barang_Masuk!$B$2:$B$5000,MATCH(ROWS($A$10:A213),Barang_Masuk!$L$2:$L$5000,0)),"")</f>
        <v>46096</v>
      </c>
      <c r="C213" s="61" t="str">
        <f>IFERROR(INDEX(Barang_Masuk!$C$2:$C$5000,MATCH(ROWS($A$10:A213),Barang_Masuk!$L$2:$L$5000,0)),"")</f>
        <v>PT Supplier 15</v>
      </c>
      <c r="D213" s="61" t="str">
        <f>IFERROR(INDEX(Barang_Masuk!$D$2:$D$5000,MATCH(ROWS($A$10:A213),Barang_Masuk!$L$2:$L$5000,0)),"")</f>
        <v>SNK027</v>
      </c>
      <c r="E213" s="61" t="str">
        <f>IFERROR(INDEX(Barang_Masuk!$E$2:$E$5000,MATCH(ROWS($A$10:A213),Barang_Masuk!$L$2:$L$5000,0)),"")</f>
        <v>Qtela Snack Variant 27</v>
      </c>
      <c r="F213" s="61">
        <f>IFERROR(INDEX(Barang_Masuk!$F$2:$F$5000,MATCH(ROWS($A$10:A213),Barang_Masuk!$L$2:$L$5000,0)),"")</f>
        <v>20</v>
      </c>
      <c r="G213" s="61" t="str">
        <f>IFERROR(INDEX(Barang_Masuk!$G$2:$G$5000,MATCH(ROWS($A$10:A213),Barang_Masuk!$L$2:$L$5000,0)),"")</f>
        <v>Pack</v>
      </c>
      <c r="H213" s="71">
        <f>IFERROR(INDEX(Barang_Masuk!$H$2:$H$5000,MATCH(ROWS($A$10:A213),Barang_Masuk!$L$2:$L$5000,0)),"")</f>
        <v>53700</v>
      </c>
      <c r="I213" s="72">
        <f t="shared" si="3"/>
        <v>1074000</v>
      </c>
    </row>
    <row r="214" spans="1:9" ht="43.5" x14ac:dyDescent="0.35">
      <c r="A214" s="61" t="str">
        <f>IFERROR(INDEX(Barang_Masuk!$A$2:$A$5000,MATCH(ROWS($A$10:A214),Barang_Masuk!$L$2:$L$5000,0)),"")</f>
        <v>GR202601215</v>
      </c>
      <c r="B214" s="62">
        <f>IFERROR(INDEX(Barang_Masuk!$B$2:$B$5000,MATCH(ROWS($A$10:A214),Barang_Masuk!$L$2:$L$5000,0)),"")</f>
        <v>46109</v>
      </c>
      <c r="C214" s="61" t="str">
        <f>IFERROR(INDEX(Barang_Masuk!$C$2:$C$5000,MATCH(ROWS($A$10:A214),Barang_Masuk!$L$2:$L$5000,0)),"")</f>
        <v>PT Supplier 25</v>
      </c>
      <c r="D214" s="61" t="str">
        <f>IFERROR(INDEX(Barang_Masuk!$D$2:$D$5000,MATCH(ROWS($A$10:A214),Barang_Masuk!$L$2:$L$5000,0)),"")</f>
        <v>PER005</v>
      </c>
      <c r="E214" s="61" t="str">
        <f>IFERROR(INDEX(Barang_Masuk!$E$2:$E$5000,MATCH(ROWS($A$10:A214),Barang_Masuk!$L$2:$L$5000,0)),"")</f>
        <v>Pepsodent Personal Care Variant 5</v>
      </c>
      <c r="F214" s="61">
        <f>IFERROR(INDEX(Barang_Masuk!$F$2:$F$5000,MATCH(ROWS($A$10:A214),Barang_Masuk!$L$2:$L$5000,0)),"")</f>
        <v>200</v>
      </c>
      <c r="G214" s="61" t="str">
        <f>IFERROR(INDEX(Barang_Masuk!$G$2:$G$5000,MATCH(ROWS($A$10:A214),Barang_Masuk!$L$2:$L$5000,0)),"")</f>
        <v>Bottle</v>
      </c>
      <c r="H214" s="71">
        <f>IFERROR(INDEX(Barang_Masuk!$H$2:$H$5000,MATCH(ROWS($A$10:A214),Barang_Masuk!$L$2:$L$5000,0)),"")</f>
        <v>44800</v>
      </c>
      <c r="I214" s="72">
        <f t="shared" si="3"/>
        <v>8960000</v>
      </c>
    </row>
    <row r="215" spans="1:9" ht="29" x14ac:dyDescent="0.35">
      <c r="A215" s="61" t="str">
        <f>IFERROR(INDEX(Barang_Masuk!$A$2:$A$5000,MATCH(ROWS($A$10:A215),Barang_Masuk!$L$2:$L$5000,0)),"")</f>
        <v>GR202601235</v>
      </c>
      <c r="B215" s="62">
        <f>IFERROR(INDEX(Barang_Masuk!$B$2:$B$5000,MATCH(ROWS($A$10:A215),Barang_Masuk!$L$2:$L$5000,0)),"")</f>
        <v>46086</v>
      </c>
      <c r="C215" s="61" t="str">
        <f>IFERROR(INDEX(Barang_Masuk!$C$2:$C$5000,MATCH(ROWS($A$10:A215),Barang_Masuk!$L$2:$L$5000,0)),"")</f>
        <v>PT Supplier 24</v>
      </c>
      <c r="D215" s="61" t="str">
        <f>IFERROR(INDEX(Barang_Masuk!$D$2:$D$5000,MATCH(ROWS($A$10:A215),Barang_Masuk!$L$2:$L$5000,0)),"")</f>
        <v>BEV008</v>
      </c>
      <c r="E215" s="61" t="str">
        <f>IFERROR(INDEX(Barang_Masuk!$E$2:$E$5000,MATCH(ROWS($A$10:A215),Barang_Masuk!$L$2:$L$5000,0)),"")</f>
        <v>Aqua Beverage Variant 8</v>
      </c>
      <c r="F215" s="61">
        <f>IFERROR(INDEX(Barang_Masuk!$F$2:$F$5000,MATCH(ROWS($A$10:A215),Barang_Masuk!$L$2:$L$5000,0)),"")</f>
        <v>200</v>
      </c>
      <c r="G215" s="61" t="str">
        <f>IFERROR(INDEX(Barang_Masuk!$G$2:$G$5000,MATCH(ROWS($A$10:A215),Barang_Masuk!$L$2:$L$5000,0)),"")</f>
        <v>Bottle</v>
      </c>
      <c r="H215" s="71">
        <f>IFERROR(INDEX(Barang_Masuk!$H$2:$H$5000,MATCH(ROWS($A$10:A215),Barang_Masuk!$L$2:$L$5000,0)),"")</f>
        <v>48200</v>
      </c>
      <c r="I215" s="72">
        <f t="shared" si="3"/>
        <v>9640000</v>
      </c>
    </row>
    <row r="216" spans="1:9" ht="29" x14ac:dyDescent="0.35">
      <c r="A216" s="61" t="str">
        <f>IFERROR(INDEX(Barang_Masuk!$A$2:$A$5000,MATCH(ROWS($A$10:A216),Barang_Masuk!$L$2:$L$5000,0)),"")</f>
        <v>GR202601238</v>
      </c>
      <c r="B216" s="62">
        <f>IFERROR(INDEX(Barang_Masuk!$B$2:$B$5000,MATCH(ROWS($A$10:A216),Barang_Masuk!$L$2:$L$5000,0)),"")</f>
        <v>46105</v>
      </c>
      <c r="C216" s="61" t="str">
        <f>IFERROR(INDEX(Barang_Masuk!$C$2:$C$5000,MATCH(ROWS($A$10:A216),Barang_Masuk!$L$2:$L$5000,0)),"")</f>
        <v>PT Supplier 26</v>
      </c>
      <c r="D216" s="61" t="str">
        <f>IFERROR(INDEX(Barang_Masuk!$D$2:$D$5000,MATCH(ROWS($A$10:A216),Barang_Masuk!$L$2:$L$5000,0)),"")</f>
        <v>BEV006</v>
      </c>
      <c r="E216" s="61" t="str">
        <f>IFERROR(INDEX(Barang_Masuk!$E$2:$E$5000,MATCH(ROWS($A$10:A216),Barang_Masuk!$L$2:$L$5000,0)),"")</f>
        <v>Pocari Beverage Variant 6</v>
      </c>
      <c r="F216" s="61">
        <f>IFERROR(INDEX(Barang_Masuk!$F$2:$F$5000,MATCH(ROWS($A$10:A216),Barang_Masuk!$L$2:$L$5000,0)),"")</f>
        <v>40</v>
      </c>
      <c r="G216" s="61" t="str">
        <f>IFERROR(INDEX(Barang_Masuk!$G$2:$G$5000,MATCH(ROWS($A$10:A216),Barang_Masuk!$L$2:$L$5000,0)),"")</f>
        <v>Bottle</v>
      </c>
      <c r="H216" s="71">
        <f>IFERROR(INDEX(Barang_Masuk!$H$2:$H$5000,MATCH(ROWS($A$10:A216),Barang_Masuk!$L$2:$L$5000,0)),"")</f>
        <v>60200</v>
      </c>
      <c r="I216" s="72">
        <f t="shared" si="3"/>
        <v>2408000</v>
      </c>
    </row>
    <row r="217" spans="1:9" ht="29" x14ac:dyDescent="0.35">
      <c r="A217" s="61" t="str">
        <f>IFERROR(INDEX(Barang_Masuk!$A$2:$A$5000,MATCH(ROWS($A$10:A217),Barang_Masuk!$L$2:$L$5000,0)),"")</f>
        <v>GR202601243</v>
      </c>
      <c r="B217" s="62">
        <f>IFERROR(INDEX(Barang_Masuk!$B$2:$B$5000,MATCH(ROWS($A$10:A217),Barang_Masuk!$L$2:$L$5000,0)),"")</f>
        <v>46094</v>
      </c>
      <c r="C217" s="61" t="str">
        <f>IFERROR(INDEX(Barang_Masuk!$C$2:$C$5000,MATCH(ROWS($A$10:A217),Barang_Masuk!$L$2:$L$5000,0)),"")</f>
        <v>PT Supplier 17</v>
      </c>
      <c r="D217" s="61" t="str">
        <f>IFERROR(INDEX(Barang_Masuk!$D$2:$D$5000,MATCH(ROWS($A$10:A217),Barang_Masuk!$L$2:$L$5000,0)),"")</f>
        <v>SNK033</v>
      </c>
      <c r="E217" s="61" t="str">
        <f>IFERROR(INDEX(Barang_Masuk!$E$2:$E$5000,MATCH(ROWS($A$10:A217),Barang_Masuk!$L$2:$L$5000,0)),"")</f>
        <v>Chitato Snack Variant 33</v>
      </c>
      <c r="F217" s="61">
        <f>IFERROR(INDEX(Barang_Masuk!$F$2:$F$5000,MATCH(ROWS($A$10:A217),Barang_Masuk!$L$2:$L$5000,0)),"")</f>
        <v>40</v>
      </c>
      <c r="G217" s="61" t="str">
        <f>IFERROR(INDEX(Barang_Masuk!$G$2:$G$5000,MATCH(ROWS($A$10:A217),Barang_Masuk!$L$2:$L$5000,0)),"")</f>
        <v>Pack</v>
      </c>
      <c r="H217" s="71">
        <f>IFERROR(INDEX(Barang_Masuk!$H$2:$H$5000,MATCH(ROWS($A$10:A217),Barang_Masuk!$L$2:$L$5000,0)),"")</f>
        <v>6300</v>
      </c>
      <c r="I217" s="72">
        <f t="shared" si="3"/>
        <v>252000</v>
      </c>
    </row>
    <row r="218" spans="1:9" ht="29" x14ac:dyDescent="0.35">
      <c r="A218" s="61" t="str">
        <f>IFERROR(INDEX(Barang_Masuk!$A$2:$A$5000,MATCH(ROWS($A$10:A218),Barang_Masuk!$L$2:$L$5000,0)),"")</f>
        <v>GR202601250</v>
      </c>
      <c r="B218" s="62">
        <f>IFERROR(INDEX(Barang_Masuk!$B$2:$B$5000,MATCH(ROWS($A$10:A218),Barang_Masuk!$L$2:$L$5000,0)),"")</f>
        <v>46102</v>
      </c>
      <c r="C218" s="61" t="str">
        <f>IFERROR(INDEX(Barang_Masuk!$C$2:$C$5000,MATCH(ROWS($A$10:A218),Barang_Masuk!$L$2:$L$5000,0)),"")</f>
        <v>PT Supplier 32</v>
      </c>
      <c r="D218" s="61" t="str">
        <f>IFERROR(INDEX(Barang_Masuk!$D$2:$D$5000,MATCH(ROWS($A$10:A218),Barang_Masuk!$L$2:$L$5000,0)),"")</f>
        <v>DAR004</v>
      </c>
      <c r="E218" s="61" t="str">
        <f>IFERROR(INDEX(Barang_Masuk!$E$2:$E$5000,MATCH(ROWS($A$10:A218),Barang_Masuk!$L$2:$L$5000,0)),"")</f>
        <v>Ultra Milk Dairy Variant 4</v>
      </c>
      <c r="F218" s="61">
        <f>IFERROR(INDEX(Barang_Masuk!$F$2:$F$5000,MATCH(ROWS($A$10:A218),Barang_Masuk!$L$2:$L$5000,0)),"")</f>
        <v>120</v>
      </c>
      <c r="G218" s="61" t="str">
        <f>IFERROR(INDEX(Barang_Masuk!$G$2:$G$5000,MATCH(ROWS($A$10:A218),Barang_Masuk!$L$2:$L$5000,0)),"")</f>
        <v>Box</v>
      </c>
      <c r="H218" s="71">
        <f>IFERROR(INDEX(Barang_Masuk!$H$2:$H$5000,MATCH(ROWS($A$10:A218),Barang_Masuk!$L$2:$L$5000,0)),"")</f>
        <v>20500</v>
      </c>
      <c r="I218" s="72">
        <f t="shared" si="3"/>
        <v>2460000</v>
      </c>
    </row>
    <row r="219" spans="1:9" ht="29" x14ac:dyDescent="0.35">
      <c r="A219" s="61" t="str">
        <f>IFERROR(INDEX(Barang_Masuk!$A$2:$A$5000,MATCH(ROWS($A$10:A219),Barang_Masuk!$L$2:$L$5000,0)),"")</f>
        <v>GR202601258</v>
      </c>
      <c r="B219" s="62">
        <f>IFERROR(INDEX(Barang_Masuk!$B$2:$B$5000,MATCH(ROWS($A$10:A219),Barang_Masuk!$L$2:$L$5000,0)),"")</f>
        <v>46097</v>
      </c>
      <c r="C219" s="61" t="str">
        <f>IFERROR(INDEX(Barang_Masuk!$C$2:$C$5000,MATCH(ROWS($A$10:A219),Barang_Masuk!$L$2:$L$5000,0)),"")</f>
        <v>PT Supplier 34</v>
      </c>
      <c r="D219" s="61" t="str">
        <f>IFERROR(INDEX(Barang_Masuk!$D$2:$D$5000,MATCH(ROWS($A$10:A219),Barang_Masuk!$L$2:$L$5000,0)),"")</f>
        <v>SNK003</v>
      </c>
      <c r="E219" s="61" t="str">
        <f>IFERROR(INDEX(Barang_Masuk!$E$2:$E$5000,MATCH(ROWS($A$10:A219),Barang_Masuk!$L$2:$L$5000,0)),"")</f>
        <v>Qtela Snack Variant 3</v>
      </c>
      <c r="F219" s="61">
        <f>IFERROR(INDEX(Barang_Masuk!$F$2:$F$5000,MATCH(ROWS($A$10:A219),Barang_Masuk!$L$2:$L$5000,0)),"")</f>
        <v>30</v>
      </c>
      <c r="G219" s="61" t="str">
        <f>IFERROR(INDEX(Barang_Masuk!$G$2:$G$5000,MATCH(ROWS($A$10:A219),Barang_Masuk!$L$2:$L$5000,0)),"")</f>
        <v>Pack</v>
      </c>
      <c r="H219" s="71">
        <f>IFERROR(INDEX(Barang_Masuk!$H$2:$H$5000,MATCH(ROWS($A$10:A219),Barang_Masuk!$L$2:$L$5000,0)),"")</f>
        <v>8200</v>
      </c>
      <c r="I219" s="72">
        <f t="shared" si="3"/>
        <v>246000</v>
      </c>
    </row>
    <row r="220" spans="1:9" ht="29" x14ac:dyDescent="0.35">
      <c r="A220" s="61" t="str">
        <f>IFERROR(INDEX(Barang_Masuk!$A$2:$A$5000,MATCH(ROWS($A$10:A220),Barang_Masuk!$L$2:$L$5000,0)),"")</f>
        <v>GR202601264</v>
      </c>
      <c r="B220" s="62">
        <f>IFERROR(INDEX(Barang_Masuk!$B$2:$B$5000,MATCH(ROWS($A$10:A220),Barang_Masuk!$L$2:$L$5000,0)),"")</f>
        <v>46108</v>
      </c>
      <c r="C220" s="61" t="str">
        <f>IFERROR(INDEX(Barang_Masuk!$C$2:$C$5000,MATCH(ROWS($A$10:A220),Barang_Masuk!$L$2:$L$5000,0)),"")</f>
        <v>PT Supplier 22</v>
      </c>
      <c r="D220" s="61" t="str">
        <f>IFERROR(INDEX(Barang_Masuk!$D$2:$D$5000,MATCH(ROWS($A$10:A220),Barang_Masuk!$L$2:$L$5000,0)),"")</f>
        <v>BEV013</v>
      </c>
      <c r="E220" s="61" t="str">
        <f>IFERROR(INDEX(Barang_Masuk!$E$2:$E$5000,MATCH(ROWS($A$10:A220),Barang_Masuk!$L$2:$L$5000,0)),"")</f>
        <v>Sosro Beverage Variant 13</v>
      </c>
      <c r="F220" s="61">
        <f>IFERROR(INDEX(Barang_Masuk!$F$2:$F$5000,MATCH(ROWS($A$10:A220),Barang_Masuk!$L$2:$L$5000,0)),"")</f>
        <v>40</v>
      </c>
      <c r="G220" s="61" t="str">
        <f>IFERROR(INDEX(Barang_Masuk!$G$2:$G$5000,MATCH(ROWS($A$10:A220),Barang_Masuk!$L$2:$L$5000,0)),"")</f>
        <v>Bottle</v>
      </c>
      <c r="H220" s="71">
        <f>IFERROR(INDEX(Barang_Masuk!$H$2:$H$5000,MATCH(ROWS($A$10:A220),Barang_Masuk!$L$2:$L$5000,0)),"")</f>
        <v>67200</v>
      </c>
      <c r="I220" s="72">
        <f t="shared" si="3"/>
        <v>2688000</v>
      </c>
    </row>
    <row r="221" spans="1:9" ht="29" x14ac:dyDescent="0.35">
      <c r="A221" s="61" t="str">
        <f>IFERROR(INDEX(Barang_Masuk!$A$2:$A$5000,MATCH(ROWS($A$10:A221),Barang_Masuk!$L$2:$L$5000,0)),"")</f>
        <v>GR202601279</v>
      </c>
      <c r="B221" s="62">
        <f>IFERROR(INDEX(Barang_Masuk!$B$2:$B$5000,MATCH(ROWS($A$10:A221),Barang_Masuk!$L$2:$L$5000,0)),"")</f>
        <v>46104</v>
      </c>
      <c r="C221" s="61" t="str">
        <f>IFERROR(INDEX(Barang_Masuk!$C$2:$C$5000,MATCH(ROWS($A$10:A221),Barang_Masuk!$L$2:$L$5000,0)),"")</f>
        <v>PT Supplier 07</v>
      </c>
      <c r="D221" s="61" t="str">
        <f>IFERROR(INDEX(Barang_Masuk!$D$2:$D$5000,MATCH(ROWS($A$10:A221),Barang_Masuk!$L$2:$L$5000,0)),"")</f>
        <v>PER021</v>
      </c>
      <c r="E221" s="61" t="str">
        <f>IFERROR(INDEX(Barang_Masuk!$E$2:$E$5000,MATCH(ROWS($A$10:A221),Barang_Masuk!$L$2:$L$5000,0)),"")</f>
        <v>Sunsilk Personal Care Variant 21</v>
      </c>
      <c r="F221" s="61">
        <f>IFERROR(INDEX(Barang_Masuk!$F$2:$F$5000,MATCH(ROWS($A$10:A221),Barang_Masuk!$L$2:$L$5000,0)),"")</f>
        <v>20</v>
      </c>
      <c r="G221" s="61" t="str">
        <f>IFERROR(INDEX(Barang_Masuk!$G$2:$G$5000,MATCH(ROWS($A$10:A221),Barang_Masuk!$L$2:$L$5000,0)),"")</f>
        <v>Bottle</v>
      </c>
      <c r="H221" s="71">
        <f>IFERROR(INDEX(Barang_Masuk!$H$2:$H$5000,MATCH(ROWS($A$10:A221),Barang_Masuk!$L$2:$L$5000,0)),"")</f>
        <v>40700</v>
      </c>
      <c r="I221" s="72">
        <f t="shared" si="3"/>
        <v>814000</v>
      </c>
    </row>
    <row r="222" spans="1:9" ht="29" x14ac:dyDescent="0.35">
      <c r="A222" s="61" t="str">
        <f>IFERROR(INDEX(Barang_Masuk!$A$2:$A$5000,MATCH(ROWS($A$10:A222),Barang_Masuk!$L$2:$L$5000,0)),"")</f>
        <v>GR202601284</v>
      </c>
      <c r="B222" s="62">
        <f>IFERROR(INDEX(Barang_Masuk!$B$2:$B$5000,MATCH(ROWS($A$10:A222),Barang_Masuk!$L$2:$L$5000,0)),"")</f>
        <v>46093</v>
      </c>
      <c r="C222" s="61" t="str">
        <f>IFERROR(INDEX(Barang_Masuk!$C$2:$C$5000,MATCH(ROWS($A$10:A222),Barang_Masuk!$L$2:$L$5000,0)),"")</f>
        <v>PT Supplier 13</v>
      </c>
      <c r="D222" s="61" t="str">
        <f>IFERROR(INDEX(Barang_Masuk!$D$2:$D$5000,MATCH(ROWS($A$10:A222),Barang_Masuk!$L$2:$L$5000,0)),"")</f>
        <v>PER028</v>
      </c>
      <c r="E222" s="61" t="str">
        <f>IFERROR(INDEX(Barang_Masuk!$E$2:$E$5000,MATCH(ROWS($A$10:A222),Barang_Masuk!$L$2:$L$5000,0)),"")</f>
        <v>Sunsilk Personal Care Variant 28</v>
      </c>
      <c r="F222" s="61">
        <f>IFERROR(INDEX(Barang_Masuk!$F$2:$F$5000,MATCH(ROWS($A$10:A222),Barang_Masuk!$L$2:$L$5000,0)),"")</f>
        <v>100</v>
      </c>
      <c r="G222" s="61" t="str">
        <f>IFERROR(INDEX(Barang_Masuk!$G$2:$G$5000,MATCH(ROWS($A$10:A222),Barang_Masuk!$L$2:$L$5000,0)),"")</f>
        <v>Bottle</v>
      </c>
      <c r="H222" s="71">
        <f>IFERROR(INDEX(Barang_Masuk!$H$2:$H$5000,MATCH(ROWS($A$10:A222),Barang_Masuk!$L$2:$L$5000,0)),"")</f>
        <v>43800</v>
      </c>
      <c r="I222" s="72">
        <f t="shared" si="3"/>
        <v>4380000</v>
      </c>
    </row>
    <row r="223" spans="1:9" ht="29" x14ac:dyDescent="0.35">
      <c r="A223" s="61" t="str">
        <f>IFERROR(INDEX(Barang_Masuk!$A$2:$A$5000,MATCH(ROWS($A$10:A223),Barang_Masuk!$L$2:$L$5000,0)),"")</f>
        <v>GR202601287</v>
      </c>
      <c r="B223" s="62">
        <f>IFERROR(INDEX(Barang_Masuk!$B$2:$B$5000,MATCH(ROWS($A$10:A223),Barang_Masuk!$L$2:$L$5000,0)),"")</f>
        <v>46094</v>
      </c>
      <c r="C223" s="61" t="str">
        <f>IFERROR(INDEX(Barang_Masuk!$C$2:$C$5000,MATCH(ROWS($A$10:A223),Barang_Masuk!$L$2:$L$5000,0)),"")</f>
        <v>PT Supplier 08</v>
      </c>
      <c r="D223" s="61" t="str">
        <f>IFERROR(INDEX(Barang_Masuk!$D$2:$D$5000,MATCH(ROWS($A$10:A223),Barang_Masuk!$L$2:$L$5000,0)),"")</f>
        <v>DAR003</v>
      </c>
      <c r="E223" s="61" t="str">
        <f>IFERROR(INDEX(Barang_Masuk!$E$2:$E$5000,MATCH(ROWS($A$10:A223),Barang_Masuk!$L$2:$L$5000,0)),"")</f>
        <v>Ultra Milk Dairy Variant 3</v>
      </c>
      <c r="F223" s="61">
        <f>IFERROR(INDEX(Barang_Masuk!$F$2:$F$5000,MATCH(ROWS($A$10:A223),Barang_Masuk!$L$2:$L$5000,0)),"")</f>
        <v>100</v>
      </c>
      <c r="G223" s="61" t="str">
        <f>IFERROR(INDEX(Barang_Masuk!$G$2:$G$5000,MATCH(ROWS($A$10:A223),Barang_Masuk!$L$2:$L$5000,0)),"")</f>
        <v>Box</v>
      </c>
      <c r="H223" s="71">
        <f>IFERROR(INDEX(Barang_Masuk!$H$2:$H$5000,MATCH(ROWS($A$10:A223),Barang_Masuk!$L$2:$L$5000,0)),"")</f>
        <v>32900</v>
      </c>
      <c r="I223" s="72">
        <f t="shared" si="3"/>
        <v>3290000</v>
      </c>
    </row>
    <row r="224" spans="1:9" ht="29" x14ac:dyDescent="0.35">
      <c r="A224" s="61" t="str">
        <f>IFERROR(INDEX(Barang_Masuk!$A$2:$A$5000,MATCH(ROWS($A$10:A224),Barang_Masuk!$L$2:$L$5000,0)),"")</f>
        <v>GR202601289</v>
      </c>
      <c r="B224" s="62">
        <f>IFERROR(INDEX(Barang_Masuk!$B$2:$B$5000,MATCH(ROWS($A$10:A224),Barang_Masuk!$L$2:$L$5000,0)),"")</f>
        <v>46110</v>
      </c>
      <c r="C224" s="61" t="str">
        <f>IFERROR(INDEX(Barang_Masuk!$C$2:$C$5000,MATCH(ROWS($A$10:A224),Barang_Masuk!$L$2:$L$5000,0)),"")</f>
        <v>PT Supplier 28</v>
      </c>
      <c r="D224" s="61" t="str">
        <f>IFERROR(INDEX(Barang_Masuk!$D$2:$D$5000,MATCH(ROWS($A$10:A224),Barang_Masuk!$L$2:$L$5000,0)),"")</f>
        <v>DAR002</v>
      </c>
      <c r="E224" s="61" t="str">
        <f>IFERROR(INDEX(Barang_Masuk!$E$2:$E$5000,MATCH(ROWS($A$10:A224),Barang_Masuk!$L$2:$L$5000,0)),"")</f>
        <v>Indomilk Dairy Variant 2</v>
      </c>
      <c r="F224" s="61">
        <f>IFERROR(INDEX(Barang_Masuk!$F$2:$F$5000,MATCH(ROWS($A$10:A224),Barang_Masuk!$L$2:$L$5000,0)),"")</f>
        <v>60</v>
      </c>
      <c r="G224" s="61" t="str">
        <f>IFERROR(INDEX(Barang_Masuk!$G$2:$G$5000,MATCH(ROWS($A$10:A224),Barang_Masuk!$L$2:$L$5000,0)),"")</f>
        <v>Box</v>
      </c>
      <c r="H224" s="71">
        <f>IFERROR(INDEX(Barang_Masuk!$H$2:$H$5000,MATCH(ROWS($A$10:A224),Barang_Masuk!$L$2:$L$5000,0)),"")</f>
        <v>16400</v>
      </c>
      <c r="I224" s="72">
        <f t="shared" si="3"/>
        <v>984000</v>
      </c>
    </row>
    <row r="225" spans="1:9" ht="29" x14ac:dyDescent="0.35">
      <c r="A225" s="61" t="str">
        <f>IFERROR(INDEX(Barang_Masuk!$A$2:$A$5000,MATCH(ROWS($A$10:A225),Barang_Masuk!$L$2:$L$5000,0)),"")</f>
        <v>GR202601296</v>
      </c>
      <c r="B225" s="62">
        <f>IFERROR(INDEX(Barang_Masuk!$B$2:$B$5000,MATCH(ROWS($A$10:A225),Barang_Masuk!$L$2:$L$5000,0)),"")</f>
        <v>46098</v>
      </c>
      <c r="C225" s="61" t="str">
        <f>IFERROR(INDEX(Barang_Masuk!$C$2:$C$5000,MATCH(ROWS($A$10:A225),Barang_Masuk!$L$2:$L$5000,0)),"")</f>
        <v>PT Supplier 06</v>
      </c>
      <c r="D225" s="61" t="str">
        <f>IFERROR(INDEX(Barang_Masuk!$D$2:$D$5000,MATCH(ROWS($A$10:A225),Barang_Masuk!$L$2:$L$5000,0)),"")</f>
        <v>BEV025</v>
      </c>
      <c r="E225" s="61" t="str">
        <f>IFERROR(INDEX(Barang_Masuk!$E$2:$E$5000,MATCH(ROWS($A$10:A225),Barang_Masuk!$L$2:$L$5000,0)),"")</f>
        <v>Sosro Beverage Variant 25</v>
      </c>
      <c r="F225" s="61">
        <f>IFERROR(INDEX(Barang_Masuk!$F$2:$F$5000,MATCH(ROWS($A$10:A225),Barang_Masuk!$L$2:$L$5000,0)),"")</f>
        <v>80</v>
      </c>
      <c r="G225" s="61" t="str">
        <f>IFERROR(INDEX(Barang_Masuk!$G$2:$G$5000,MATCH(ROWS($A$10:A225),Barang_Masuk!$L$2:$L$5000,0)),"")</f>
        <v>Bottle</v>
      </c>
      <c r="H225" s="71">
        <f>IFERROR(INDEX(Barang_Masuk!$H$2:$H$5000,MATCH(ROWS($A$10:A225),Barang_Masuk!$L$2:$L$5000,0)),"")</f>
        <v>9400</v>
      </c>
      <c r="I225" s="72">
        <f t="shared" si="3"/>
        <v>752000</v>
      </c>
    </row>
    <row r="226" spans="1:9" ht="29" x14ac:dyDescent="0.35">
      <c r="A226" s="61" t="str">
        <f>IFERROR(INDEX(Barang_Masuk!$A$2:$A$5000,MATCH(ROWS($A$10:A226),Barang_Masuk!$L$2:$L$5000,0)),"")</f>
        <v>GR202601297</v>
      </c>
      <c r="B226" s="62">
        <f>IFERROR(INDEX(Barang_Masuk!$B$2:$B$5000,MATCH(ROWS($A$10:A226),Barang_Masuk!$L$2:$L$5000,0)),"")</f>
        <v>46092</v>
      </c>
      <c r="C226" s="61" t="str">
        <f>IFERROR(INDEX(Barang_Masuk!$C$2:$C$5000,MATCH(ROWS($A$10:A226),Barang_Masuk!$L$2:$L$5000,0)),"")</f>
        <v>PT Supplier 10</v>
      </c>
      <c r="D226" s="61" t="str">
        <f>IFERROR(INDEX(Barang_Masuk!$D$2:$D$5000,MATCH(ROWS($A$10:A226),Barang_Masuk!$L$2:$L$5000,0)),"")</f>
        <v>DAR005</v>
      </c>
      <c r="E226" s="61" t="str">
        <f>IFERROR(INDEX(Barang_Masuk!$E$2:$E$5000,MATCH(ROWS($A$10:A226),Barang_Masuk!$L$2:$L$5000,0)),"")</f>
        <v>Indomilk Dairy Variant 5</v>
      </c>
      <c r="F226" s="61">
        <f>IFERROR(INDEX(Barang_Masuk!$F$2:$F$5000,MATCH(ROWS($A$10:A226),Barang_Masuk!$L$2:$L$5000,0)),"")</f>
        <v>100</v>
      </c>
      <c r="G226" s="61" t="str">
        <f>IFERROR(INDEX(Barang_Masuk!$G$2:$G$5000,MATCH(ROWS($A$10:A226),Barang_Masuk!$L$2:$L$5000,0)),"")</f>
        <v>Box</v>
      </c>
      <c r="H226" s="71">
        <f>IFERROR(INDEX(Barang_Masuk!$H$2:$H$5000,MATCH(ROWS($A$10:A226),Barang_Masuk!$L$2:$L$5000,0)),"")</f>
        <v>29800</v>
      </c>
      <c r="I226" s="72">
        <f t="shared" si="3"/>
        <v>2980000</v>
      </c>
    </row>
    <row r="227" spans="1:9" ht="29" x14ac:dyDescent="0.35">
      <c r="A227" s="61" t="str">
        <f>IFERROR(INDEX(Barang_Masuk!$A$2:$A$5000,MATCH(ROWS($A$10:A227),Barang_Masuk!$L$2:$L$5000,0)),"")</f>
        <v>GR202601300</v>
      </c>
      <c r="B227" s="62">
        <f>IFERROR(INDEX(Barang_Masuk!$B$2:$B$5000,MATCH(ROWS($A$10:A227),Barang_Masuk!$L$2:$L$5000,0)),"")</f>
        <v>46086</v>
      </c>
      <c r="C227" s="61" t="str">
        <f>IFERROR(INDEX(Barang_Masuk!$C$2:$C$5000,MATCH(ROWS($A$10:A227),Barang_Masuk!$L$2:$L$5000,0)),"")</f>
        <v>PT Supplier 04</v>
      </c>
      <c r="D227" s="61" t="str">
        <f>IFERROR(INDEX(Barang_Masuk!$D$2:$D$5000,MATCH(ROWS($A$10:A227),Barang_Masuk!$L$2:$L$5000,0)),"")</f>
        <v>SNK022</v>
      </c>
      <c r="E227" s="61" t="str">
        <f>IFERROR(INDEX(Barang_Masuk!$E$2:$E$5000,MATCH(ROWS($A$10:A227),Barang_Masuk!$L$2:$L$5000,0)),"")</f>
        <v>Chitato Snack Variant 22</v>
      </c>
      <c r="F227" s="61">
        <f>IFERROR(INDEX(Barang_Masuk!$F$2:$F$5000,MATCH(ROWS($A$10:A227),Barang_Masuk!$L$2:$L$5000,0)),"")</f>
        <v>100</v>
      </c>
      <c r="G227" s="61" t="str">
        <f>IFERROR(INDEX(Barang_Masuk!$G$2:$G$5000,MATCH(ROWS($A$10:A227),Barang_Masuk!$L$2:$L$5000,0)),"")</f>
        <v>Pack</v>
      </c>
      <c r="H227" s="71">
        <f>IFERROR(INDEX(Barang_Masuk!$H$2:$H$5000,MATCH(ROWS($A$10:A227),Barang_Masuk!$L$2:$L$5000,0)),"")</f>
        <v>25700</v>
      </c>
      <c r="I227" s="72">
        <f t="shared" si="3"/>
        <v>2570000</v>
      </c>
    </row>
    <row r="228" spans="1:9" ht="29" x14ac:dyDescent="0.35">
      <c r="A228" s="61" t="str">
        <f>IFERROR(INDEX(Barang_Masuk!$A$2:$A$5000,MATCH(ROWS($A$10:A228),Barang_Masuk!$L$2:$L$5000,0)),"")</f>
        <v>GR202601309</v>
      </c>
      <c r="B228" s="62">
        <f>IFERROR(INDEX(Barang_Masuk!$B$2:$B$5000,MATCH(ROWS($A$10:A228),Barang_Masuk!$L$2:$L$5000,0)),"")</f>
        <v>46090</v>
      </c>
      <c r="C228" s="61" t="str">
        <f>IFERROR(INDEX(Barang_Masuk!$C$2:$C$5000,MATCH(ROWS($A$10:A228),Barang_Masuk!$L$2:$L$5000,0)),"")</f>
        <v>PT Supplier 27</v>
      </c>
      <c r="D228" s="61" t="str">
        <f>IFERROR(INDEX(Barang_Masuk!$D$2:$D$5000,MATCH(ROWS($A$10:A228),Barang_Masuk!$L$2:$L$5000,0)),"")</f>
        <v>BEV021</v>
      </c>
      <c r="E228" s="61" t="str">
        <f>IFERROR(INDEX(Barang_Masuk!$E$2:$E$5000,MATCH(ROWS($A$10:A228),Barang_Masuk!$L$2:$L$5000,0)),"")</f>
        <v>Sosro Beverage Variant 21</v>
      </c>
      <c r="F228" s="61">
        <f>IFERROR(INDEX(Barang_Masuk!$F$2:$F$5000,MATCH(ROWS($A$10:A228),Barang_Masuk!$L$2:$L$5000,0)),"")</f>
        <v>40</v>
      </c>
      <c r="G228" s="61" t="str">
        <f>IFERROR(INDEX(Barang_Masuk!$G$2:$G$5000,MATCH(ROWS($A$10:A228),Barang_Masuk!$L$2:$L$5000,0)),"")</f>
        <v>Bottle</v>
      </c>
      <c r="H228" s="71">
        <f>IFERROR(INDEX(Barang_Masuk!$H$2:$H$5000,MATCH(ROWS($A$10:A228),Barang_Masuk!$L$2:$L$5000,0)),"")</f>
        <v>23100</v>
      </c>
      <c r="I228" s="72">
        <f t="shared" si="3"/>
        <v>924000</v>
      </c>
    </row>
    <row r="229" spans="1:9" ht="29" x14ac:dyDescent="0.35">
      <c r="A229" s="61" t="str">
        <f>IFERROR(INDEX(Barang_Masuk!$A$2:$A$5000,MATCH(ROWS($A$10:A229),Barang_Masuk!$L$2:$L$5000,0)),"")</f>
        <v>GR202601315</v>
      </c>
      <c r="B229" s="62">
        <f>IFERROR(INDEX(Barang_Masuk!$B$2:$B$5000,MATCH(ROWS($A$10:A229),Barang_Masuk!$L$2:$L$5000,0)),"")</f>
        <v>46091</v>
      </c>
      <c r="C229" s="61" t="str">
        <f>IFERROR(INDEX(Barang_Masuk!$C$2:$C$5000,MATCH(ROWS($A$10:A229),Barang_Masuk!$L$2:$L$5000,0)),"")</f>
        <v>PT Supplier 14</v>
      </c>
      <c r="D229" s="61" t="str">
        <f>IFERROR(INDEX(Barang_Masuk!$D$2:$D$5000,MATCH(ROWS($A$10:A229),Barang_Masuk!$L$2:$L$5000,0)),"")</f>
        <v>DAR020</v>
      </c>
      <c r="E229" s="61" t="str">
        <f>IFERROR(INDEX(Barang_Masuk!$E$2:$E$5000,MATCH(ROWS($A$10:A229),Barang_Masuk!$L$2:$L$5000,0)),"")</f>
        <v>Ultra Milk Dairy Variant 20</v>
      </c>
      <c r="F229" s="61">
        <f>IFERROR(INDEX(Barang_Masuk!$F$2:$F$5000,MATCH(ROWS($A$10:A229),Barang_Masuk!$L$2:$L$5000,0)),"")</f>
        <v>100</v>
      </c>
      <c r="G229" s="61" t="str">
        <f>IFERROR(INDEX(Barang_Masuk!$G$2:$G$5000,MATCH(ROWS($A$10:A229),Barang_Masuk!$L$2:$L$5000,0)),"")</f>
        <v>Box</v>
      </c>
      <c r="H229" s="71">
        <f>IFERROR(INDEX(Barang_Masuk!$H$2:$H$5000,MATCH(ROWS($A$10:A229),Barang_Masuk!$L$2:$L$5000,0)),"")</f>
        <v>41600</v>
      </c>
      <c r="I229" s="72">
        <f t="shared" si="3"/>
        <v>4160000</v>
      </c>
    </row>
    <row r="230" spans="1:9" ht="29" x14ac:dyDescent="0.35">
      <c r="A230" s="61" t="str">
        <f>IFERROR(INDEX(Barang_Masuk!$A$2:$A$5000,MATCH(ROWS($A$10:A230),Barang_Masuk!$L$2:$L$5000,0)),"")</f>
        <v>GR202601320</v>
      </c>
      <c r="B230" s="62">
        <f>IFERROR(INDEX(Barang_Masuk!$B$2:$B$5000,MATCH(ROWS($A$10:A230),Barang_Masuk!$L$2:$L$5000,0)),"")</f>
        <v>46090</v>
      </c>
      <c r="C230" s="61" t="str">
        <f>IFERROR(INDEX(Barang_Masuk!$C$2:$C$5000,MATCH(ROWS($A$10:A230),Barang_Masuk!$L$2:$L$5000,0)),"")</f>
        <v>PT Supplier 02</v>
      </c>
      <c r="D230" s="61" t="str">
        <f>IFERROR(INDEX(Barang_Masuk!$D$2:$D$5000,MATCH(ROWS($A$10:A230),Barang_Masuk!$L$2:$L$5000,0)),"")</f>
        <v>BEV039</v>
      </c>
      <c r="E230" s="61" t="str">
        <f>IFERROR(INDEX(Barang_Masuk!$E$2:$E$5000,MATCH(ROWS($A$10:A230),Barang_Masuk!$L$2:$L$5000,0)),"")</f>
        <v>Pocari Beverage Variant 39</v>
      </c>
      <c r="F230" s="61">
        <f>IFERROR(INDEX(Barang_Masuk!$F$2:$F$5000,MATCH(ROWS($A$10:A230),Barang_Masuk!$L$2:$L$5000,0)),"")</f>
        <v>150</v>
      </c>
      <c r="G230" s="61" t="str">
        <f>IFERROR(INDEX(Barang_Masuk!$G$2:$G$5000,MATCH(ROWS($A$10:A230),Barang_Masuk!$L$2:$L$5000,0)),"")</f>
        <v>Bottle</v>
      </c>
      <c r="H230" s="71">
        <f>IFERROR(INDEX(Barang_Masuk!$H$2:$H$5000,MATCH(ROWS($A$10:A230),Barang_Masuk!$L$2:$L$5000,0)),"")</f>
        <v>82400</v>
      </c>
      <c r="I230" s="72">
        <f t="shared" si="3"/>
        <v>12360000</v>
      </c>
    </row>
    <row r="231" spans="1:9" ht="29" x14ac:dyDescent="0.35">
      <c r="A231" s="61" t="str">
        <f>IFERROR(INDEX(Barang_Masuk!$A$2:$A$5000,MATCH(ROWS($A$10:A231),Barang_Masuk!$L$2:$L$5000,0)),"")</f>
        <v>GR202601322</v>
      </c>
      <c r="B231" s="62">
        <f>IFERROR(INDEX(Barang_Masuk!$B$2:$B$5000,MATCH(ROWS($A$10:A231),Barang_Masuk!$L$2:$L$5000,0)),"")</f>
        <v>46099</v>
      </c>
      <c r="C231" s="61" t="str">
        <f>IFERROR(INDEX(Barang_Masuk!$C$2:$C$5000,MATCH(ROWS($A$10:A231),Barang_Masuk!$L$2:$L$5000,0)),"")</f>
        <v>PT Supplier 19</v>
      </c>
      <c r="D231" s="61" t="str">
        <f>IFERROR(INDEX(Barang_Masuk!$D$2:$D$5000,MATCH(ROWS($A$10:A231),Barang_Masuk!$L$2:$L$5000,0)),"")</f>
        <v>BEV023</v>
      </c>
      <c r="E231" s="61" t="str">
        <f>IFERROR(INDEX(Barang_Masuk!$E$2:$E$5000,MATCH(ROWS($A$10:A231),Barang_Masuk!$L$2:$L$5000,0)),"")</f>
        <v>Sosro Beverage Variant 23</v>
      </c>
      <c r="F231" s="61">
        <f>IFERROR(INDEX(Barang_Masuk!$F$2:$F$5000,MATCH(ROWS($A$10:A231),Barang_Masuk!$L$2:$L$5000,0)),"")</f>
        <v>60</v>
      </c>
      <c r="G231" s="61" t="str">
        <f>IFERROR(INDEX(Barang_Masuk!$G$2:$G$5000,MATCH(ROWS($A$10:A231),Barang_Masuk!$L$2:$L$5000,0)),"")</f>
        <v>Bottle</v>
      </c>
      <c r="H231" s="71">
        <f>IFERROR(INDEX(Barang_Masuk!$H$2:$H$5000,MATCH(ROWS($A$10:A231),Barang_Masuk!$L$2:$L$5000,0)),"")</f>
        <v>43000</v>
      </c>
      <c r="I231" s="72">
        <f t="shared" si="3"/>
        <v>2580000</v>
      </c>
    </row>
    <row r="232" spans="1:9" ht="29" x14ac:dyDescent="0.35">
      <c r="A232" s="61" t="str">
        <f>IFERROR(INDEX(Barang_Masuk!$A$2:$A$5000,MATCH(ROWS($A$10:A232),Barang_Masuk!$L$2:$L$5000,0)),"")</f>
        <v>GR202601324</v>
      </c>
      <c r="B232" s="62">
        <f>IFERROR(INDEX(Barang_Masuk!$B$2:$B$5000,MATCH(ROWS($A$10:A232),Barang_Masuk!$L$2:$L$5000,0)),"")</f>
        <v>46091</v>
      </c>
      <c r="C232" s="61" t="str">
        <f>IFERROR(INDEX(Barang_Masuk!$C$2:$C$5000,MATCH(ROWS($A$10:A232),Barang_Masuk!$L$2:$L$5000,0)),"")</f>
        <v>PT Supplier 32</v>
      </c>
      <c r="D232" s="61" t="str">
        <f>IFERROR(INDEX(Barang_Masuk!$D$2:$D$5000,MATCH(ROWS($A$10:A232),Barang_Masuk!$L$2:$L$5000,0)),"")</f>
        <v>INS001</v>
      </c>
      <c r="E232" s="61" t="str">
        <f>IFERROR(INDEX(Barang_Masuk!$E$2:$E$5000,MATCH(ROWS($A$10:A232),Barang_Masuk!$L$2:$L$5000,0)),"")</f>
        <v>Sarimi Instant Food Variant 1</v>
      </c>
      <c r="F232" s="61">
        <f>IFERROR(INDEX(Barang_Masuk!$F$2:$F$5000,MATCH(ROWS($A$10:A232),Barang_Masuk!$L$2:$L$5000,0)),"")</f>
        <v>120</v>
      </c>
      <c r="G232" s="61" t="str">
        <f>IFERROR(INDEX(Barang_Masuk!$G$2:$G$5000,MATCH(ROWS($A$10:A232),Barang_Masuk!$L$2:$L$5000,0)),"")</f>
        <v>Pack</v>
      </c>
      <c r="H232" s="71">
        <f>IFERROR(INDEX(Barang_Masuk!$H$2:$H$5000,MATCH(ROWS($A$10:A232),Barang_Masuk!$L$2:$L$5000,0)),"")</f>
        <v>25500</v>
      </c>
      <c r="I232" s="72">
        <f t="shared" si="3"/>
        <v>3060000</v>
      </c>
    </row>
    <row r="233" spans="1:9" ht="29" x14ac:dyDescent="0.35">
      <c r="A233" s="61" t="str">
        <f>IFERROR(INDEX(Barang_Masuk!$A$2:$A$5000,MATCH(ROWS($A$10:A233),Barang_Masuk!$L$2:$L$5000,0)),"")</f>
        <v>GR202601331</v>
      </c>
      <c r="B233" s="62">
        <f>IFERROR(INDEX(Barang_Masuk!$B$2:$B$5000,MATCH(ROWS($A$10:A233),Barang_Masuk!$L$2:$L$5000,0)),"")</f>
        <v>46104</v>
      </c>
      <c r="C233" s="61" t="str">
        <f>IFERROR(INDEX(Barang_Masuk!$C$2:$C$5000,MATCH(ROWS($A$10:A233),Barang_Masuk!$L$2:$L$5000,0)),"")</f>
        <v>PT Supplier 06</v>
      </c>
      <c r="D233" s="61" t="str">
        <f>IFERROR(INDEX(Barang_Masuk!$D$2:$D$5000,MATCH(ROWS($A$10:A233),Barang_Masuk!$L$2:$L$5000,0)),"")</f>
        <v>PER027</v>
      </c>
      <c r="E233" s="61" t="str">
        <f>IFERROR(INDEX(Barang_Masuk!$E$2:$E$5000,MATCH(ROWS($A$10:A233),Barang_Masuk!$L$2:$L$5000,0)),"")</f>
        <v>Sunsilk Personal Care Variant 27</v>
      </c>
      <c r="F233" s="61">
        <f>IFERROR(INDEX(Barang_Masuk!$F$2:$F$5000,MATCH(ROWS($A$10:A233),Barang_Masuk!$L$2:$L$5000,0)),"")</f>
        <v>200</v>
      </c>
      <c r="G233" s="61" t="str">
        <f>IFERROR(INDEX(Barang_Masuk!$G$2:$G$5000,MATCH(ROWS($A$10:A233),Barang_Masuk!$L$2:$L$5000,0)),"")</f>
        <v>Bottle</v>
      </c>
      <c r="H233" s="71">
        <f>IFERROR(INDEX(Barang_Masuk!$H$2:$H$5000,MATCH(ROWS($A$10:A233),Barang_Masuk!$L$2:$L$5000,0)),"")</f>
        <v>89300</v>
      </c>
      <c r="I233" s="72">
        <f t="shared" si="3"/>
        <v>17860000</v>
      </c>
    </row>
    <row r="234" spans="1:9" ht="29" x14ac:dyDescent="0.35">
      <c r="A234" s="61" t="str">
        <f>IFERROR(INDEX(Barang_Masuk!$A$2:$A$5000,MATCH(ROWS($A$10:A234),Barang_Masuk!$L$2:$L$5000,0)),"")</f>
        <v>GR202601333</v>
      </c>
      <c r="B234" s="62">
        <f>IFERROR(INDEX(Barang_Masuk!$B$2:$B$5000,MATCH(ROWS($A$10:A234),Barang_Masuk!$L$2:$L$5000,0)),"")</f>
        <v>46084</v>
      </c>
      <c r="C234" s="61" t="str">
        <f>IFERROR(INDEX(Barang_Masuk!$C$2:$C$5000,MATCH(ROWS($A$10:A234),Barang_Masuk!$L$2:$L$5000,0)),"")</f>
        <v>PT Supplier 12</v>
      </c>
      <c r="D234" s="61" t="str">
        <f>IFERROR(INDEX(Barang_Masuk!$D$2:$D$5000,MATCH(ROWS($A$10:A234),Barang_Masuk!$L$2:$L$5000,0)),"")</f>
        <v>PER014</v>
      </c>
      <c r="E234" s="61" t="str">
        <f>IFERROR(INDEX(Barang_Masuk!$E$2:$E$5000,MATCH(ROWS($A$10:A234),Barang_Masuk!$L$2:$L$5000,0)),"")</f>
        <v>Sunsilk Personal Care Variant 14</v>
      </c>
      <c r="F234" s="61">
        <f>IFERROR(INDEX(Barang_Masuk!$F$2:$F$5000,MATCH(ROWS($A$10:A234),Barang_Masuk!$L$2:$L$5000,0)),"")</f>
        <v>50</v>
      </c>
      <c r="G234" s="61" t="str">
        <f>IFERROR(INDEX(Barang_Masuk!$G$2:$G$5000,MATCH(ROWS($A$10:A234),Barang_Masuk!$L$2:$L$5000,0)),"")</f>
        <v>Bottle</v>
      </c>
      <c r="H234" s="71">
        <f>IFERROR(INDEX(Barang_Masuk!$H$2:$H$5000,MATCH(ROWS($A$10:A234),Barang_Masuk!$L$2:$L$5000,0)),"")</f>
        <v>45300</v>
      </c>
      <c r="I234" s="72">
        <f t="shared" si="3"/>
        <v>2265000</v>
      </c>
    </row>
    <row r="235" spans="1:9" ht="29" x14ac:dyDescent="0.35">
      <c r="A235" s="61" t="str">
        <f>IFERROR(INDEX(Barang_Masuk!$A$2:$A$5000,MATCH(ROWS($A$10:A235),Barang_Masuk!$L$2:$L$5000,0)),"")</f>
        <v>GR202601334</v>
      </c>
      <c r="B235" s="62">
        <f>IFERROR(INDEX(Barang_Masuk!$B$2:$B$5000,MATCH(ROWS($A$10:A235),Barang_Masuk!$L$2:$L$5000,0)),"")</f>
        <v>46091</v>
      </c>
      <c r="C235" s="61" t="str">
        <f>IFERROR(INDEX(Barang_Masuk!$C$2:$C$5000,MATCH(ROWS($A$10:A235),Barang_Masuk!$L$2:$L$5000,0)),"")</f>
        <v>PT Supplier 19</v>
      </c>
      <c r="D235" s="61" t="str">
        <f>IFERROR(INDEX(Barang_Masuk!$D$2:$D$5000,MATCH(ROWS($A$10:A235),Barang_Masuk!$L$2:$L$5000,0)),"")</f>
        <v>BEV036</v>
      </c>
      <c r="E235" s="61" t="str">
        <f>IFERROR(INDEX(Barang_Masuk!$E$2:$E$5000,MATCH(ROWS($A$10:A235),Barang_Masuk!$L$2:$L$5000,0)),"")</f>
        <v>Sosro Beverage Variant 36</v>
      </c>
      <c r="F235" s="61">
        <f>IFERROR(INDEX(Barang_Masuk!$F$2:$F$5000,MATCH(ROWS($A$10:A235),Barang_Masuk!$L$2:$L$5000,0)),"")</f>
        <v>200</v>
      </c>
      <c r="G235" s="61" t="str">
        <f>IFERROR(INDEX(Barang_Masuk!$G$2:$G$5000,MATCH(ROWS($A$10:A235),Barang_Masuk!$L$2:$L$5000,0)),"")</f>
        <v>Bottle</v>
      </c>
      <c r="H235" s="71">
        <f>IFERROR(INDEX(Barang_Masuk!$H$2:$H$5000,MATCH(ROWS($A$10:A235),Barang_Masuk!$L$2:$L$5000,0)),"")</f>
        <v>16300</v>
      </c>
      <c r="I235" s="72">
        <f t="shared" si="3"/>
        <v>3260000</v>
      </c>
    </row>
    <row r="236" spans="1:9" ht="29" x14ac:dyDescent="0.35">
      <c r="A236" s="61" t="str">
        <f>IFERROR(INDEX(Barang_Masuk!$A$2:$A$5000,MATCH(ROWS($A$10:A236),Barang_Masuk!$L$2:$L$5000,0)),"")</f>
        <v>GR202601336</v>
      </c>
      <c r="B236" s="62">
        <f>IFERROR(INDEX(Barang_Masuk!$B$2:$B$5000,MATCH(ROWS($A$10:A236),Barang_Masuk!$L$2:$L$5000,0)),"")</f>
        <v>46097</v>
      </c>
      <c r="C236" s="61" t="str">
        <f>IFERROR(INDEX(Barang_Masuk!$C$2:$C$5000,MATCH(ROWS($A$10:A236),Barang_Masuk!$L$2:$L$5000,0)),"")</f>
        <v>PT Supplier 12</v>
      </c>
      <c r="D236" s="61" t="str">
        <f>IFERROR(INDEX(Barang_Masuk!$D$2:$D$5000,MATCH(ROWS($A$10:A236),Barang_Masuk!$L$2:$L$5000,0)),"")</f>
        <v>SNK016</v>
      </c>
      <c r="E236" s="61" t="str">
        <f>IFERROR(INDEX(Barang_Masuk!$E$2:$E$5000,MATCH(ROWS($A$10:A236),Barang_Masuk!$L$2:$L$5000,0)),"")</f>
        <v>Qtela Snack Variant 16</v>
      </c>
      <c r="F236" s="61">
        <f>IFERROR(INDEX(Barang_Masuk!$F$2:$F$5000,MATCH(ROWS($A$10:A236),Barang_Masuk!$L$2:$L$5000,0)),"")</f>
        <v>100</v>
      </c>
      <c r="G236" s="61" t="str">
        <f>IFERROR(INDEX(Barang_Masuk!$G$2:$G$5000,MATCH(ROWS($A$10:A236),Barang_Masuk!$L$2:$L$5000,0)),"")</f>
        <v>Pack</v>
      </c>
      <c r="H236" s="71">
        <f>IFERROR(INDEX(Barang_Masuk!$H$2:$H$5000,MATCH(ROWS($A$10:A236),Barang_Masuk!$L$2:$L$5000,0)),"")</f>
        <v>55400</v>
      </c>
      <c r="I236" s="72">
        <f t="shared" si="3"/>
        <v>5540000</v>
      </c>
    </row>
    <row r="237" spans="1:9" ht="29" x14ac:dyDescent="0.35">
      <c r="A237" s="61" t="str">
        <f>IFERROR(INDEX(Barang_Masuk!$A$2:$A$5000,MATCH(ROWS($A$10:A237),Barang_Masuk!$L$2:$L$5000,0)),"")</f>
        <v>GR202601339</v>
      </c>
      <c r="B237" s="62">
        <f>IFERROR(INDEX(Barang_Masuk!$B$2:$B$5000,MATCH(ROWS($A$10:A237),Barang_Masuk!$L$2:$L$5000,0)),"")</f>
        <v>46103</v>
      </c>
      <c r="C237" s="61" t="str">
        <f>IFERROR(INDEX(Barang_Masuk!$C$2:$C$5000,MATCH(ROWS($A$10:A237),Barang_Masuk!$L$2:$L$5000,0)),"")</f>
        <v>PT Supplier 27</v>
      </c>
      <c r="D237" s="61" t="str">
        <f>IFERROR(INDEX(Barang_Masuk!$D$2:$D$5000,MATCH(ROWS($A$10:A237),Barang_Masuk!$L$2:$L$5000,0)),"")</f>
        <v>SNK004</v>
      </c>
      <c r="E237" s="61" t="str">
        <f>IFERROR(INDEX(Barang_Masuk!$E$2:$E$5000,MATCH(ROWS($A$10:A237),Barang_Masuk!$L$2:$L$5000,0)),"")</f>
        <v>Chitato Snack Variant 4</v>
      </c>
      <c r="F237" s="61">
        <f>IFERROR(INDEX(Barang_Masuk!$F$2:$F$5000,MATCH(ROWS($A$10:A237),Barang_Masuk!$L$2:$L$5000,0)),"")</f>
        <v>40</v>
      </c>
      <c r="G237" s="61" t="str">
        <f>IFERROR(INDEX(Barang_Masuk!$G$2:$G$5000,MATCH(ROWS($A$10:A237),Barang_Masuk!$L$2:$L$5000,0)),"")</f>
        <v>Pack</v>
      </c>
      <c r="H237" s="71">
        <f>IFERROR(INDEX(Barang_Masuk!$H$2:$H$5000,MATCH(ROWS($A$10:A237),Barang_Masuk!$L$2:$L$5000,0)),"")</f>
        <v>74000</v>
      </c>
      <c r="I237" s="72">
        <f t="shared" si="3"/>
        <v>2960000</v>
      </c>
    </row>
    <row r="238" spans="1:9" ht="29" x14ac:dyDescent="0.35">
      <c r="A238" s="61" t="str">
        <f>IFERROR(INDEX(Barang_Masuk!$A$2:$A$5000,MATCH(ROWS($A$10:A238),Barang_Masuk!$L$2:$L$5000,0)),"")</f>
        <v>GR202601343</v>
      </c>
      <c r="B238" s="62">
        <f>IFERROR(INDEX(Barang_Masuk!$B$2:$B$5000,MATCH(ROWS($A$10:A238),Barang_Masuk!$L$2:$L$5000,0)),"")</f>
        <v>46110</v>
      </c>
      <c r="C238" s="61" t="str">
        <f>IFERROR(INDEX(Barang_Masuk!$C$2:$C$5000,MATCH(ROWS($A$10:A238),Barang_Masuk!$L$2:$L$5000,0)),"")</f>
        <v>PT Supplier 10</v>
      </c>
      <c r="D238" s="61" t="str">
        <f>IFERROR(INDEX(Barang_Masuk!$D$2:$D$5000,MATCH(ROWS($A$10:A238),Barang_Masuk!$L$2:$L$5000,0)),"")</f>
        <v>BEV033</v>
      </c>
      <c r="E238" s="61" t="str">
        <f>IFERROR(INDEX(Barang_Masuk!$E$2:$E$5000,MATCH(ROWS($A$10:A238),Barang_Masuk!$L$2:$L$5000,0)),"")</f>
        <v>Aqua Beverage Variant 33</v>
      </c>
      <c r="F238" s="61">
        <f>IFERROR(INDEX(Barang_Masuk!$F$2:$F$5000,MATCH(ROWS($A$10:A238),Barang_Masuk!$L$2:$L$5000,0)),"")</f>
        <v>150</v>
      </c>
      <c r="G238" s="61" t="str">
        <f>IFERROR(INDEX(Barang_Masuk!$G$2:$G$5000,MATCH(ROWS($A$10:A238),Barang_Masuk!$L$2:$L$5000,0)),"")</f>
        <v>Bottle</v>
      </c>
      <c r="H238" s="71">
        <f>IFERROR(INDEX(Barang_Masuk!$H$2:$H$5000,MATCH(ROWS($A$10:A238),Barang_Masuk!$L$2:$L$5000,0)),"")</f>
        <v>7300</v>
      </c>
      <c r="I238" s="72">
        <f t="shared" si="3"/>
        <v>1095000</v>
      </c>
    </row>
    <row r="239" spans="1:9" ht="29" x14ac:dyDescent="0.35">
      <c r="A239" s="61" t="str">
        <f>IFERROR(INDEX(Barang_Masuk!$A$2:$A$5000,MATCH(ROWS($A$10:A239),Barang_Masuk!$L$2:$L$5000,0)),"")</f>
        <v>GR202601354</v>
      </c>
      <c r="B239" s="62">
        <f>IFERROR(INDEX(Barang_Masuk!$B$2:$B$5000,MATCH(ROWS($A$10:A239),Barang_Masuk!$L$2:$L$5000,0)),"")</f>
        <v>46090</v>
      </c>
      <c r="C239" s="61" t="str">
        <f>IFERROR(INDEX(Barang_Masuk!$C$2:$C$5000,MATCH(ROWS($A$10:A239),Barang_Masuk!$L$2:$L$5000,0)),"")</f>
        <v>PT Supplier 19</v>
      </c>
      <c r="D239" s="61" t="str">
        <f>IFERROR(INDEX(Barang_Masuk!$D$2:$D$5000,MATCH(ROWS($A$10:A239),Barang_Masuk!$L$2:$L$5000,0)),"")</f>
        <v>DAR019</v>
      </c>
      <c r="E239" s="61" t="str">
        <f>IFERROR(INDEX(Barang_Masuk!$E$2:$E$5000,MATCH(ROWS($A$10:A239),Barang_Masuk!$L$2:$L$5000,0)),"")</f>
        <v>Ultra Milk Dairy Variant 19</v>
      </c>
      <c r="F239" s="61">
        <f>IFERROR(INDEX(Barang_Masuk!$F$2:$F$5000,MATCH(ROWS($A$10:A239),Barang_Masuk!$L$2:$L$5000,0)),"")</f>
        <v>50</v>
      </c>
      <c r="G239" s="61" t="str">
        <f>IFERROR(INDEX(Barang_Masuk!$G$2:$G$5000,MATCH(ROWS($A$10:A239),Barang_Masuk!$L$2:$L$5000,0)),"")</f>
        <v>Box</v>
      </c>
      <c r="H239" s="71">
        <f>IFERROR(INDEX(Barang_Masuk!$H$2:$H$5000,MATCH(ROWS($A$10:A239),Barang_Masuk!$L$2:$L$5000,0)),"")</f>
        <v>74400</v>
      </c>
      <c r="I239" s="72">
        <f t="shared" si="3"/>
        <v>3720000</v>
      </c>
    </row>
    <row r="240" spans="1:9" ht="29" x14ac:dyDescent="0.35">
      <c r="A240" s="61" t="str">
        <f>IFERROR(INDEX(Barang_Masuk!$A$2:$A$5000,MATCH(ROWS($A$10:A240),Barang_Masuk!$L$2:$L$5000,0)),"")</f>
        <v>GR202601359</v>
      </c>
      <c r="B240" s="62">
        <f>IFERROR(INDEX(Barang_Masuk!$B$2:$B$5000,MATCH(ROWS($A$10:A240),Barang_Masuk!$L$2:$L$5000,0)),"")</f>
        <v>46090</v>
      </c>
      <c r="C240" s="61" t="str">
        <f>IFERROR(INDEX(Barang_Masuk!$C$2:$C$5000,MATCH(ROWS($A$10:A240),Barang_Masuk!$L$2:$L$5000,0)),"")</f>
        <v>PT Supplier 34</v>
      </c>
      <c r="D240" s="61" t="str">
        <f>IFERROR(INDEX(Barang_Masuk!$D$2:$D$5000,MATCH(ROWS($A$10:A240),Barang_Masuk!$L$2:$L$5000,0)),"")</f>
        <v>BEV016</v>
      </c>
      <c r="E240" s="61" t="str">
        <f>IFERROR(INDEX(Barang_Masuk!$E$2:$E$5000,MATCH(ROWS($A$10:A240),Barang_Masuk!$L$2:$L$5000,0)),"")</f>
        <v>Sosro Beverage Variant 16</v>
      </c>
      <c r="F240" s="61">
        <f>IFERROR(INDEX(Barang_Masuk!$F$2:$F$5000,MATCH(ROWS($A$10:A240),Barang_Masuk!$L$2:$L$5000,0)),"")</f>
        <v>60</v>
      </c>
      <c r="G240" s="61" t="str">
        <f>IFERROR(INDEX(Barang_Masuk!$G$2:$G$5000,MATCH(ROWS($A$10:A240),Barang_Masuk!$L$2:$L$5000,0)),"")</f>
        <v>Bottle</v>
      </c>
      <c r="H240" s="71">
        <f>IFERROR(INDEX(Barang_Masuk!$H$2:$H$5000,MATCH(ROWS($A$10:A240),Barang_Masuk!$L$2:$L$5000,0)),"")</f>
        <v>38000</v>
      </c>
      <c r="I240" s="72">
        <f t="shared" si="3"/>
        <v>2280000</v>
      </c>
    </row>
    <row r="241" spans="1:9" ht="29" x14ac:dyDescent="0.35">
      <c r="A241" s="61" t="str">
        <f>IFERROR(INDEX(Barang_Masuk!$A$2:$A$5000,MATCH(ROWS($A$10:A241),Barang_Masuk!$L$2:$L$5000,0)),"")</f>
        <v>GR202601364</v>
      </c>
      <c r="B241" s="62">
        <f>IFERROR(INDEX(Barang_Masuk!$B$2:$B$5000,MATCH(ROWS($A$10:A241),Barang_Masuk!$L$2:$L$5000,0)),"")</f>
        <v>46112</v>
      </c>
      <c r="C241" s="61" t="str">
        <f>IFERROR(INDEX(Barang_Masuk!$C$2:$C$5000,MATCH(ROWS($A$10:A241),Barang_Masuk!$L$2:$L$5000,0)),"")</f>
        <v>PT Supplier 19</v>
      </c>
      <c r="D241" s="61" t="str">
        <f>IFERROR(INDEX(Barang_Masuk!$D$2:$D$5000,MATCH(ROWS($A$10:A241),Barang_Masuk!$L$2:$L$5000,0)),"")</f>
        <v>BEV023</v>
      </c>
      <c r="E241" s="61" t="str">
        <f>IFERROR(INDEX(Barang_Masuk!$E$2:$E$5000,MATCH(ROWS($A$10:A241),Barang_Masuk!$L$2:$L$5000,0)),"")</f>
        <v>Sosro Beverage Variant 23</v>
      </c>
      <c r="F241" s="61">
        <f>IFERROR(INDEX(Barang_Masuk!$F$2:$F$5000,MATCH(ROWS($A$10:A241),Barang_Masuk!$L$2:$L$5000,0)),"")</f>
        <v>40</v>
      </c>
      <c r="G241" s="61" t="str">
        <f>IFERROR(INDEX(Barang_Masuk!$G$2:$G$5000,MATCH(ROWS($A$10:A241),Barang_Masuk!$L$2:$L$5000,0)),"")</f>
        <v>Bottle</v>
      </c>
      <c r="H241" s="71">
        <f>IFERROR(INDEX(Barang_Masuk!$H$2:$H$5000,MATCH(ROWS($A$10:A241),Barang_Masuk!$L$2:$L$5000,0)),"")</f>
        <v>43000</v>
      </c>
      <c r="I241" s="72">
        <f t="shared" si="3"/>
        <v>1720000</v>
      </c>
    </row>
    <row r="242" spans="1:9" ht="29" x14ac:dyDescent="0.35">
      <c r="A242" s="61" t="str">
        <f>IFERROR(INDEX(Barang_Masuk!$A$2:$A$5000,MATCH(ROWS($A$10:A242),Barang_Masuk!$L$2:$L$5000,0)),"")</f>
        <v>GR202601369</v>
      </c>
      <c r="B242" s="62">
        <f>IFERROR(INDEX(Barang_Masuk!$B$2:$B$5000,MATCH(ROWS($A$10:A242),Barang_Masuk!$L$2:$L$5000,0)),"")</f>
        <v>46089</v>
      </c>
      <c r="C242" s="61" t="str">
        <f>IFERROR(INDEX(Barang_Masuk!$C$2:$C$5000,MATCH(ROWS($A$10:A242),Barang_Masuk!$L$2:$L$5000,0)),"")</f>
        <v>PT Supplier 20</v>
      </c>
      <c r="D242" s="61" t="str">
        <f>IFERROR(INDEX(Barang_Masuk!$D$2:$D$5000,MATCH(ROWS($A$10:A242),Barang_Masuk!$L$2:$L$5000,0)),"")</f>
        <v>SNK020</v>
      </c>
      <c r="E242" s="61" t="str">
        <f>IFERROR(INDEX(Barang_Masuk!$E$2:$E$5000,MATCH(ROWS($A$10:A242),Barang_Masuk!$L$2:$L$5000,0)),"")</f>
        <v>Qtela Snack Variant 20</v>
      </c>
      <c r="F242" s="61">
        <f>IFERROR(INDEX(Barang_Masuk!$F$2:$F$5000,MATCH(ROWS($A$10:A242),Barang_Masuk!$L$2:$L$5000,0)),"")</f>
        <v>60</v>
      </c>
      <c r="G242" s="61" t="str">
        <f>IFERROR(INDEX(Barang_Masuk!$G$2:$G$5000,MATCH(ROWS($A$10:A242),Barang_Masuk!$L$2:$L$5000,0)),"")</f>
        <v>Pack</v>
      </c>
      <c r="H242" s="71">
        <f>IFERROR(INDEX(Barang_Masuk!$H$2:$H$5000,MATCH(ROWS($A$10:A242),Barang_Masuk!$L$2:$L$5000,0)),"")</f>
        <v>65000</v>
      </c>
      <c r="I242" s="72">
        <f t="shared" si="3"/>
        <v>3900000</v>
      </c>
    </row>
    <row r="243" spans="1:9" ht="43.5" x14ac:dyDescent="0.35">
      <c r="A243" s="61" t="str">
        <f>IFERROR(INDEX(Barang_Masuk!$A$2:$A$5000,MATCH(ROWS($A$10:A243),Barang_Masuk!$L$2:$L$5000,0)),"")</f>
        <v>GR202601380</v>
      </c>
      <c r="B243" s="62">
        <f>IFERROR(INDEX(Barang_Masuk!$B$2:$B$5000,MATCH(ROWS($A$10:A243),Barang_Masuk!$L$2:$L$5000,0)),"")</f>
        <v>46082</v>
      </c>
      <c r="C243" s="61" t="str">
        <f>IFERROR(INDEX(Barang_Masuk!$C$2:$C$5000,MATCH(ROWS($A$10:A243),Barang_Masuk!$L$2:$L$5000,0)),"")</f>
        <v>PT Supplier 16</v>
      </c>
      <c r="D243" s="61" t="str">
        <f>IFERROR(INDEX(Barang_Masuk!$D$2:$D$5000,MATCH(ROWS($A$10:A243),Barang_Masuk!$L$2:$L$5000,0)),"")</f>
        <v>PER013</v>
      </c>
      <c r="E243" s="61" t="str">
        <f>IFERROR(INDEX(Barang_Masuk!$E$2:$E$5000,MATCH(ROWS($A$10:A243),Barang_Masuk!$L$2:$L$5000,0)),"")</f>
        <v>Pepsodent Personal Care Variant 13</v>
      </c>
      <c r="F243" s="61">
        <f>IFERROR(INDEX(Barang_Masuk!$F$2:$F$5000,MATCH(ROWS($A$10:A243),Barang_Masuk!$L$2:$L$5000,0)),"")</f>
        <v>60</v>
      </c>
      <c r="G243" s="61" t="str">
        <f>IFERROR(INDEX(Barang_Masuk!$G$2:$G$5000,MATCH(ROWS($A$10:A243),Barang_Masuk!$L$2:$L$5000,0)),"")</f>
        <v>Bottle</v>
      </c>
      <c r="H243" s="71">
        <f>IFERROR(INDEX(Barang_Masuk!$H$2:$H$5000,MATCH(ROWS($A$10:A243),Barang_Masuk!$L$2:$L$5000,0)),"")</f>
        <v>35800</v>
      </c>
      <c r="I243" s="72">
        <f t="shared" si="3"/>
        <v>2148000</v>
      </c>
    </row>
    <row r="244" spans="1:9" ht="43.5" x14ac:dyDescent="0.35">
      <c r="A244" s="61" t="str">
        <f>IFERROR(INDEX(Barang_Masuk!$A$2:$A$5000,MATCH(ROWS($A$10:A244),Barang_Masuk!$L$2:$L$5000,0)),"")</f>
        <v>GR202601388</v>
      </c>
      <c r="B244" s="62">
        <f>IFERROR(INDEX(Barang_Masuk!$B$2:$B$5000,MATCH(ROWS($A$10:A244),Barang_Masuk!$L$2:$L$5000,0)),"")</f>
        <v>46092</v>
      </c>
      <c r="C244" s="61" t="str">
        <f>IFERROR(INDEX(Barang_Masuk!$C$2:$C$5000,MATCH(ROWS($A$10:A244),Barang_Masuk!$L$2:$L$5000,0)),"")</f>
        <v>PT Supplier 13</v>
      </c>
      <c r="D244" s="61" t="str">
        <f>IFERROR(INDEX(Barang_Masuk!$D$2:$D$5000,MATCH(ROWS($A$10:A244),Barang_Masuk!$L$2:$L$5000,0)),"")</f>
        <v>BEV020</v>
      </c>
      <c r="E244" s="61" t="str">
        <f>IFERROR(INDEX(Barang_Masuk!$E$2:$E$5000,MATCH(ROWS($A$10:A244),Barang_Masuk!$L$2:$L$5000,0)),"")</f>
        <v>Coca Cola Beverage Variant 20</v>
      </c>
      <c r="F244" s="61">
        <f>IFERROR(INDEX(Barang_Masuk!$F$2:$F$5000,MATCH(ROWS($A$10:A244),Barang_Masuk!$L$2:$L$5000,0)),"")</f>
        <v>20</v>
      </c>
      <c r="G244" s="61" t="str">
        <f>IFERROR(INDEX(Barang_Masuk!$G$2:$G$5000,MATCH(ROWS($A$10:A244),Barang_Masuk!$L$2:$L$5000,0)),"")</f>
        <v>Bottle</v>
      </c>
      <c r="H244" s="71">
        <f>IFERROR(INDEX(Barang_Masuk!$H$2:$H$5000,MATCH(ROWS($A$10:A244),Barang_Masuk!$L$2:$L$5000,0)),"")</f>
        <v>82400</v>
      </c>
      <c r="I244" s="72">
        <f t="shared" si="3"/>
        <v>1648000</v>
      </c>
    </row>
    <row r="245" spans="1:9" ht="29" x14ac:dyDescent="0.35">
      <c r="A245" s="61" t="str">
        <f>IFERROR(INDEX(Barang_Masuk!$A$2:$A$5000,MATCH(ROWS($A$10:A245),Barang_Masuk!$L$2:$L$5000,0)),"")</f>
        <v>GR202601389</v>
      </c>
      <c r="B245" s="62">
        <f>IFERROR(INDEX(Barang_Masuk!$B$2:$B$5000,MATCH(ROWS($A$10:A245),Barang_Masuk!$L$2:$L$5000,0)),"")</f>
        <v>46090</v>
      </c>
      <c r="C245" s="61" t="str">
        <f>IFERROR(INDEX(Barang_Masuk!$C$2:$C$5000,MATCH(ROWS($A$10:A245),Barang_Masuk!$L$2:$L$5000,0)),"")</f>
        <v>PT Supplier 22</v>
      </c>
      <c r="D245" s="61" t="str">
        <f>IFERROR(INDEX(Barang_Masuk!$D$2:$D$5000,MATCH(ROWS($A$10:A245),Barang_Masuk!$L$2:$L$5000,0)),"")</f>
        <v>BEV022</v>
      </c>
      <c r="E245" s="61" t="str">
        <f>IFERROR(INDEX(Barang_Masuk!$E$2:$E$5000,MATCH(ROWS($A$10:A245),Barang_Masuk!$L$2:$L$5000,0)),"")</f>
        <v>Sosro Beverage Variant 22</v>
      </c>
      <c r="F245" s="61">
        <f>IFERROR(INDEX(Barang_Masuk!$F$2:$F$5000,MATCH(ROWS($A$10:A245),Barang_Masuk!$L$2:$L$5000,0)),"")</f>
        <v>50</v>
      </c>
      <c r="G245" s="61" t="str">
        <f>IFERROR(INDEX(Barang_Masuk!$G$2:$G$5000,MATCH(ROWS($A$10:A245),Barang_Masuk!$L$2:$L$5000,0)),"")</f>
        <v>Bottle</v>
      </c>
      <c r="H245" s="71">
        <f>IFERROR(INDEX(Barang_Masuk!$H$2:$H$5000,MATCH(ROWS($A$10:A245),Barang_Masuk!$L$2:$L$5000,0)),"")</f>
        <v>34400</v>
      </c>
      <c r="I245" s="72">
        <f t="shared" si="3"/>
        <v>1720000</v>
      </c>
    </row>
    <row r="246" spans="1:9" ht="29" x14ac:dyDescent="0.35">
      <c r="A246" s="61" t="str">
        <f>IFERROR(INDEX(Barang_Masuk!$A$2:$A$5000,MATCH(ROWS($A$10:A246),Barang_Masuk!$L$2:$L$5000,0)),"")</f>
        <v>GR202601390</v>
      </c>
      <c r="B246" s="62">
        <f>IFERROR(INDEX(Barang_Masuk!$B$2:$B$5000,MATCH(ROWS($A$10:A246),Barang_Masuk!$L$2:$L$5000,0)),"")</f>
        <v>46097</v>
      </c>
      <c r="C246" s="61" t="str">
        <f>IFERROR(INDEX(Barang_Masuk!$C$2:$C$5000,MATCH(ROWS($A$10:A246),Barang_Masuk!$L$2:$L$5000,0)),"")</f>
        <v>PT Supplier 11</v>
      </c>
      <c r="D246" s="61" t="str">
        <f>IFERROR(INDEX(Barang_Masuk!$D$2:$D$5000,MATCH(ROWS($A$10:A246),Barang_Masuk!$L$2:$L$5000,0)),"")</f>
        <v>INS003</v>
      </c>
      <c r="E246" s="61" t="str">
        <f>IFERROR(INDEX(Barang_Masuk!$E$2:$E$5000,MATCH(ROWS($A$10:A246),Barang_Masuk!$L$2:$L$5000,0)),"")</f>
        <v>Indomie Instant Food Variant 3</v>
      </c>
      <c r="F246" s="61">
        <f>IFERROR(INDEX(Barang_Masuk!$F$2:$F$5000,MATCH(ROWS($A$10:A246),Barang_Masuk!$L$2:$L$5000,0)),"")</f>
        <v>120</v>
      </c>
      <c r="G246" s="61" t="str">
        <f>IFERROR(INDEX(Barang_Masuk!$G$2:$G$5000,MATCH(ROWS($A$10:A246),Barang_Masuk!$L$2:$L$5000,0)),"")</f>
        <v>Pack</v>
      </c>
      <c r="H246" s="71">
        <f>IFERROR(INDEX(Barang_Masuk!$H$2:$H$5000,MATCH(ROWS($A$10:A246),Barang_Masuk!$L$2:$L$5000,0)),"")</f>
        <v>57800</v>
      </c>
      <c r="I246" s="72">
        <f t="shared" si="3"/>
        <v>6936000</v>
      </c>
    </row>
    <row r="247" spans="1:9" ht="29" x14ac:dyDescent="0.35">
      <c r="A247" s="61" t="str">
        <f>IFERROR(INDEX(Barang_Masuk!$A$2:$A$5000,MATCH(ROWS($A$10:A247),Barang_Masuk!$L$2:$L$5000,0)),"")</f>
        <v>GR202601398</v>
      </c>
      <c r="B247" s="62">
        <f>IFERROR(INDEX(Barang_Masuk!$B$2:$B$5000,MATCH(ROWS($A$10:A247),Barang_Masuk!$L$2:$L$5000,0)),"")</f>
        <v>46099</v>
      </c>
      <c r="C247" s="61" t="str">
        <f>IFERROR(INDEX(Barang_Masuk!$C$2:$C$5000,MATCH(ROWS($A$10:A247),Barang_Masuk!$L$2:$L$5000,0)),"")</f>
        <v>PT Supplier 04</v>
      </c>
      <c r="D247" s="61" t="str">
        <f>IFERROR(INDEX(Barang_Masuk!$D$2:$D$5000,MATCH(ROWS($A$10:A247),Barang_Masuk!$L$2:$L$5000,0)),"")</f>
        <v>HOM029</v>
      </c>
      <c r="E247" s="61" t="str">
        <f>IFERROR(INDEX(Barang_Masuk!$E$2:$E$5000,MATCH(ROWS($A$10:A247),Barang_Masuk!$L$2:$L$5000,0)),"")</f>
        <v>Molto Home Care Variant 29</v>
      </c>
      <c r="F247" s="61">
        <f>IFERROR(INDEX(Barang_Masuk!$F$2:$F$5000,MATCH(ROWS($A$10:A247),Barang_Masuk!$L$2:$L$5000,0)),"")</f>
        <v>80</v>
      </c>
      <c r="G247" s="61" t="str">
        <f>IFERROR(INDEX(Barang_Masuk!$G$2:$G$5000,MATCH(ROWS($A$10:A247),Barang_Masuk!$L$2:$L$5000,0)),"")</f>
        <v>Pack</v>
      </c>
      <c r="H247" s="71">
        <f>IFERROR(INDEX(Barang_Masuk!$H$2:$H$5000,MATCH(ROWS($A$10:A247),Barang_Masuk!$L$2:$L$5000,0)),"")</f>
        <v>73800</v>
      </c>
      <c r="I247" s="72">
        <f t="shared" si="3"/>
        <v>5904000</v>
      </c>
    </row>
    <row r="248" spans="1:9" ht="29" x14ac:dyDescent="0.35">
      <c r="A248" s="61" t="str">
        <f>IFERROR(INDEX(Barang_Masuk!$A$2:$A$5000,MATCH(ROWS($A$10:A248),Barang_Masuk!$L$2:$L$5000,0)),"")</f>
        <v>GR202601405</v>
      </c>
      <c r="B248" s="62">
        <f>IFERROR(INDEX(Barang_Masuk!$B$2:$B$5000,MATCH(ROWS($A$10:A248),Barang_Masuk!$L$2:$L$5000,0)),"")</f>
        <v>46110</v>
      </c>
      <c r="C248" s="61" t="str">
        <f>IFERROR(INDEX(Barang_Masuk!$C$2:$C$5000,MATCH(ROWS($A$10:A248),Barang_Masuk!$L$2:$L$5000,0)),"")</f>
        <v>PT Supplier 15</v>
      </c>
      <c r="D248" s="61" t="str">
        <f>IFERROR(INDEX(Barang_Masuk!$D$2:$D$5000,MATCH(ROWS($A$10:A248),Barang_Masuk!$L$2:$L$5000,0)),"")</f>
        <v>SNK027</v>
      </c>
      <c r="E248" s="61" t="str">
        <f>IFERROR(INDEX(Barang_Masuk!$E$2:$E$5000,MATCH(ROWS($A$10:A248),Barang_Masuk!$L$2:$L$5000,0)),"")</f>
        <v>Qtela Snack Variant 27</v>
      </c>
      <c r="F248" s="61">
        <f>IFERROR(INDEX(Barang_Masuk!$F$2:$F$5000,MATCH(ROWS($A$10:A248),Barang_Masuk!$L$2:$L$5000,0)),"")</f>
        <v>120</v>
      </c>
      <c r="G248" s="61" t="str">
        <f>IFERROR(INDEX(Barang_Masuk!$G$2:$G$5000,MATCH(ROWS($A$10:A248),Barang_Masuk!$L$2:$L$5000,0)),"")</f>
        <v>Pack</v>
      </c>
      <c r="H248" s="71">
        <f>IFERROR(INDEX(Barang_Masuk!$H$2:$H$5000,MATCH(ROWS($A$10:A248),Barang_Masuk!$L$2:$L$5000,0)),"")</f>
        <v>53700</v>
      </c>
      <c r="I248" s="72">
        <f t="shared" si="3"/>
        <v>6444000</v>
      </c>
    </row>
    <row r="249" spans="1:9" ht="29" x14ac:dyDescent="0.35">
      <c r="A249" s="61" t="str">
        <f>IFERROR(INDEX(Barang_Masuk!$A$2:$A$5000,MATCH(ROWS($A$10:A249),Barang_Masuk!$L$2:$L$5000,0)),"")</f>
        <v>GR202601407</v>
      </c>
      <c r="B249" s="62">
        <f>IFERROR(INDEX(Barang_Masuk!$B$2:$B$5000,MATCH(ROWS($A$10:A249),Barang_Masuk!$L$2:$L$5000,0)),"")</f>
        <v>46105</v>
      </c>
      <c r="C249" s="61" t="str">
        <f>IFERROR(INDEX(Barang_Masuk!$C$2:$C$5000,MATCH(ROWS($A$10:A249),Barang_Masuk!$L$2:$L$5000,0)),"")</f>
        <v>PT Supplier 27</v>
      </c>
      <c r="D249" s="61" t="str">
        <f>IFERROR(INDEX(Barang_Masuk!$D$2:$D$5000,MATCH(ROWS($A$10:A249),Barang_Masuk!$L$2:$L$5000,0)),"")</f>
        <v>HOM015</v>
      </c>
      <c r="E249" s="61" t="str">
        <f>IFERROR(INDEX(Barang_Masuk!$E$2:$E$5000,MATCH(ROWS($A$10:A249),Barang_Masuk!$L$2:$L$5000,0)),"")</f>
        <v>Sunlight Home Care Variant 15</v>
      </c>
      <c r="F249" s="61">
        <f>IFERROR(INDEX(Barang_Masuk!$F$2:$F$5000,MATCH(ROWS($A$10:A249),Barang_Masuk!$L$2:$L$5000,0)),"")</f>
        <v>100</v>
      </c>
      <c r="G249" s="61" t="str">
        <f>IFERROR(INDEX(Barang_Masuk!$G$2:$G$5000,MATCH(ROWS($A$10:A249),Barang_Masuk!$L$2:$L$5000,0)),"")</f>
        <v>Pack</v>
      </c>
      <c r="H249" s="71">
        <f>IFERROR(INDEX(Barang_Masuk!$H$2:$H$5000,MATCH(ROWS($A$10:A249),Barang_Masuk!$L$2:$L$5000,0)),"")</f>
        <v>11300</v>
      </c>
      <c r="I249" s="72">
        <f t="shared" si="3"/>
        <v>1130000</v>
      </c>
    </row>
    <row r="250" spans="1:9" ht="29" x14ac:dyDescent="0.35">
      <c r="A250" s="61" t="str">
        <f>IFERROR(INDEX(Barang_Masuk!$A$2:$A$5000,MATCH(ROWS($A$10:A250),Barang_Masuk!$L$2:$L$5000,0)),"")</f>
        <v>GR202601409</v>
      </c>
      <c r="B250" s="62">
        <f>IFERROR(INDEX(Barang_Masuk!$B$2:$B$5000,MATCH(ROWS($A$10:A250),Barang_Masuk!$L$2:$L$5000,0)),"")</f>
        <v>46083</v>
      </c>
      <c r="C250" s="61" t="str">
        <f>IFERROR(INDEX(Barang_Masuk!$C$2:$C$5000,MATCH(ROWS($A$10:A250),Barang_Masuk!$L$2:$L$5000,0)),"")</f>
        <v>PT Supplier 18</v>
      </c>
      <c r="D250" s="61" t="str">
        <f>IFERROR(INDEX(Barang_Masuk!$D$2:$D$5000,MATCH(ROWS($A$10:A250),Barang_Masuk!$L$2:$L$5000,0)),"")</f>
        <v>INS011</v>
      </c>
      <c r="E250" s="61" t="str">
        <f>IFERROR(INDEX(Barang_Masuk!$E$2:$E$5000,MATCH(ROWS($A$10:A250),Barang_Masuk!$L$2:$L$5000,0)),"")</f>
        <v>Indomie Instant Food Variant 11</v>
      </c>
      <c r="F250" s="61">
        <f>IFERROR(INDEX(Barang_Masuk!$F$2:$F$5000,MATCH(ROWS($A$10:A250),Barang_Masuk!$L$2:$L$5000,0)),"")</f>
        <v>40</v>
      </c>
      <c r="G250" s="61" t="str">
        <f>IFERROR(INDEX(Barang_Masuk!$G$2:$G$5000,MATCH(ROWS($A$10:A250),Barang_Masuk!$L$2:$L$5000,0)),"")</f>
        <v>Pack</v>
      </c>
      <c r="H250" s="71">
        <f>IFERROR(INDEX(Barang_Masuk!$H$2:$H$5000,MATCH(ROWS($A$10:A250),Barang_Masuk!$L$2:$L$5000,0)),"")</f>
        <v>39100</v>
      </c>
      <c r="I250" s="72">
        <f t="shared" si="3"/>
        <v>1564000</v>
      </c>
    </row>
    <row r="251" spans="1:9" ht="29" x14ac:dyDescent="0.35">
      <c r="A251" s="61" t="str">
        <f>IFERROR(INDEX(Barang_Masuk!$A$2:$A$5000,MATCH(ROWS($A$10:A251),Barang_Masuk!$L$2:$L$5000,0)),"")</f>
        <v>GR202601415</v>
      </c>
      <c r="B251" s="62">
        <f>IFERROR(INDEX(Barang_Masuk!$B$2:$B$5000,MATCH(ROWS($A$10:A251),Barang_Masuk!$L$2:$L$5000,0)),"")</f>
        <v>46091</v>
      </c>
      <c r="C251" s="61" t="str">
        <f>IFERROR(INDEX(Barang_Masuk!$C$2:$C$5000,MATCH(ROWS($A$10:A251),Barang_Masuk!$L$2:$L$5000,0)),"")</f>
        <v>PT Supplier 08</v>
      </c>
      <c r="D251" s="61" t="str">
        <f>IFERROR(INDEX(Barang_Masuk!$D$2:$D$5000,MATCH(ROWS($A$10:A251),Barang_Masuk!$L$2:$L$5000,0)),"")</f>
        <v>DAR003</v>
      </c>
      <c r="E251" s="61" t="str">
        <f>IFERROR(INDEX(Barang_Masuk!$E$2:$E$5000,MATCH(ROWS($A$10:A251),Barang_Masuk!$L$2:$L$5000,0)),"")</f>
        <v>Ultra Milk Dairy Variant 3</v>
      </c>
      <c r="F251" s="61">
        <f>IFERROR(INDEX(Barang_Masuk!$F$2:$F$5000,MATCH(ROWS($A$10:A251),Barang_Masuk!$L$2:$L$5000,0)),"")</f>
        <v>150</v>
      </c>
      <c r="G251" s="61" t="str">
        <f>IFERROR(INDEX(Barang_Masuk!$G$2:$G$5000,MATCH(ROWS($A$10:A251),Barang_Masuk!$L$2:$L$5000,0)),"")</f>
        <v>Box</v>
      </c>
      <c r="H251" s="71">
        <f>IFERROR(INDEX(Barang_Masuk!$H$2:$H$5000,MATCH(ROWS($A$10:A251),Barang_Masuk!$L$2:$L$5000,0)),"")</f>
        <v>32900</v>
      </c>
      <c r="I251" s="72">
        <f t="shared" si="3"/>
        <v>4935000</v>
      </c>
    </row>
    <row r="252" spans="1:9" ht="29" x14ac:dyDescent="0.35">
      <c r="A252" s="61" t="str">
        <f>IFERROR(INDEX(Barang_Masuk!$A$2:$A$5000,MATCH(ROWS($A$10:A252),Barang_Masuk!$L$2:$L$5000,0)),"")</f>
        <v>GR202601418</v>
      </c>
      <c r="B252" s="62">
        <f>IFERROR(INDEX(Barang_Masuk!$B$2:$B$5000,MATCH(ROWS($A$10:A252),Barang_Masuk!$L$2:$L$5000,0)),"")</f>
        <v>46103</v>
      </c>
      <c r="C252" s="61" t="str">
        <f>IFERROR(INDEX(Barang_Masuk!$C$2:$C$5000,MATCH(ROWS($A$10:A252),Barang_Masuk!$L$2:$L$5000,0)),"")</f>
        <v>PT Supplier 31</v>
      </c>
      <c r="D252" s="61" t="str">
        <f>IFERROR(INDEX(Barang_Masuk!$D$2:$D$5000,MATCH(ROWS($A$10:A252),Barang_Masuk!$L$2:$L$5000,0)),"")</f>
        <v>PER020</v>
      </c>
      <c r="E252" s="61" t="str">
        <f>IFERROR(INDEX(Barang_Masuk!$E$2:$E$5000,MATCH(ROWS($A$10:A252),Barang_Masuk!$L$2:$L$5000,0)),"")</f>
        <v>Sunsilk Personal Care Variant 20</v>
      </c>
      <c r="F252" s="61">
        <f>IFERROR(INDEX(Barang_Masuk!$F$2:$F$5000,MATCH(ROWS($A$10:A252),Barang_Masuk!$L$2:$L$5000,0)),"")</f>
        <v>30</v>
      </c>
      <c r="G252" s="61" t="str">
        <f>IFERROR(INDEX(Barang_Masuk!$G$2:$G$5000,MATCH(ROWS($A$10:A252),Barang_Masuk!$L$2:$L$5000,0)),"")</f>
        <v>Bottle</v>
      </c>
      <c r="H252" s="71">
        <f>IFERROR(INDEX(Barang_Masuk!$H$2:$H$5000,MATCH(ROWS($A$10:A252),Barang_Masuk!$L$2:$L$5000,0)),"")</f>
        <v>35600</v>
      </c>
      <c r="I252" s="72">
        <f t="shared" si="3"/>
        <v>1068000</v>
      </c>
    </row>
    <row r="253" spans="1:9" ht="29" x14ac:dyDescent="0.35">
      <c r="A253" s="61" t="str">
        <f>IFERROR(INDEX(Barang_Masuk!$A$2:$A$5000,MATCH(ROWS($A$10:A253),Barang_Masuk!$L$2:$L$5000,0)),"")</f>
        <v>GR202601432</v>
      </c>
      <c r="B253" s="62">
        <f>IFERROR(INDEX(Barang_Masuk!$B$2:$B$5000,MATCH(ROWS($A$10:A253),Barang_Masuk!$L$2:$L$5000,0)),"")</f>
        <v>46087</v>
      </c>
      <c r="C253" s="61" t="str">
        <f>IFERROR(INDEX(Barang_Masuk!$C$2:$C$5000,MATCH(ROWS($A$10:A253),Barang_Masuk!$L$2:$L$5000,0)),"")</f>
        <v>PT Supplier 08</v>
      </c>
      <c r="D253" s="61" t="str">
        <f>IFERROR(INDEX(Barang_Masuk!$D$2:$D$5000,MATCH(ROWS($A$10:A253),Barang_Masuk!$L$2:$L$5000,0)),"")</f>
        <v>HOM005</v>
      </c>
      <c r="E253" s="61" t="str">
        <f>IFERROR(INDEX(Barang_Masuk!$E$2:$E$5000,MATCH(ROWS($A$10:A253),Barang_Masuk!$L$2:$L$5000,0)),"")</f>
        <v>Rinso Home Care Variant 5</v>
      </c>
      <c r="F253" s="61">
        <f>IFERROR(INDEX(Barang_Masuk!$F$2:$F$5000,MATCH(ROWS($A$10:A253),Barang_Masuk!$L$2:$L$5000,0)),"")</f>
        <v>50</v>
      </c>
      <c r="G253" s="61" t="str">
        <f>IFERROR(INDEX(Barang_Masuk!$G$2:$G$5000,MATCH(ROWS($A$10:A253),Barang_Masuk!$L$2:$L$5000,0)),"")</f>
        <v>Pack</v>
      </c>
      <c r="H253" s="71">
        <f>IFERROR(INDEX(Barang_Masuk!$H$2:$H$5000,MATCH(ROWS($A$10:A253),Barang_Masuk!$L$2:$L$5000,0)),"")</f>
        <v>25800</v>
      </c>
      <c r="I253" s="72">
        <f t="shared" si="3"/>
        <v>1290000</v>
      </c>
    </row>
    <row r="254" spans="1:9" ht="29" x14ac:dyDescent="0.35">
      <c r="A254" s="61" t="str">
        <f>IFERROR(INDEX(Barang_Masuk!$A$2:$A$5000,MATCH(ROWS($A$10:A254),Barang_Masuk!$L$2:$L$5000,0)),"")</f>
        <v>GR202601438</v>
      </c>
      <c r="B254" s="62">
        <f>IFERROR(INDEX(Barang_Masuk!$B$2:$B$5000,MATCH(ROWS($A$10:A254),Barang_Masuk!$L$2:$L$5000,0)),"")</f>
        <v>46094</v>
      </c>
      <c r="C254" s="61" t="str">
        <f>IFERROR(INDEX(Barang_Masuk!$C$2:$C$5000,MATCH(ROWS($A$10:A254),Barang_Masuk!$L$2:$L$5000,0)),"")</f>
        <v>PT Supplier 13</v>
      </c>
      <c r="D254" s="61" t="str">
        <f>IFERROR(INDEX(Barang_Masuk!$D$2:$D$5000,MATCH(ROWS($A$10:A254),Barang_Masuk!$L$2:$L$5000,0)),"")</f>
        <v>BEV015</v>
      </c>
      <c r="E254" s="61" t="str">
        <f>IFERROR(INDEX(Barang_Masuk!$E$2:$E$5000,MATCH(ROWS($A$10:A254),Barang_Masuk!$L$2:$L$5000,0)),"")</f>
        <v>Aqua Beverage Variant 15</v>
      </c>
      <c r="F254" s="61">
        <f>IFERROR(INDEX(Barang_Masuk!$F$2:$F$5000,MATCH(ROWS($A$10:A254),Barang_Masuk!$L$2:$L$5000,0)),"")</f>
        <v>150</v>
      </c>
      <c r="G254" s="61" t="str">
        <f>IFERROR(INDEX(Barang_Masuk!$G$2:$G$5000,MATCH(ROWS($A$10:A254),Barang_Masuk!$L$2:$L$5000,0)),"")</f>
        <v>Bottle</v>
      </c>
      <c r="H254" s="71">
        <f>IFERROR(INDEX(Barang_Masuk!$H$2:$H$5000,MATCH(ROWS($A$10:A254),Barang_Masuk!$L$2:$L$5000,0)),"")</f>
        <v>37700</v>
      </c>
      <c r="I254" s="72">
        <f t="shared" si="3"/>
        <v>5655000</v>
      </c>
    </row>
    <row r="255" spans="1:9" ht="29" x14ac:dyDescent="0.35">
      <c r="A255" s="61" t="str">
        <f>IFERROR(INDEX(Barang_Masuk!$A$2:$A$5000,MATCH(ROWS($A$10:A255),Barang_Masuk!$L$2:$L$5000,0)),"")</f>
        <v>GR202601446</v>
      </c>
      <c r="B255" s="62">
        <f>IFERROR(INDEX(Barang_Masuk!$B$2:$B$5000,MATCH(ROWS($A$10:A255),Barang_Masuk!$L$2:$L$5000,0)),"")</f>
        <v>46092</v>
      </c>
      <c r="C255" s="61" t="str">
        <f>IFERROR(INDEX(Barang_Masuk!$C$2:$C$5000,MATCH(ROWS($A$10:A255),Barang_Masuk!$L$2:$L$5000,0)),"")</f>
        <v>PT Supplier 22</v>
      </c>
      <c r="D255" s="61" t="str">
        <f>IFERROR(INDEX(Barang_Masuk!$D$2:$D$5000,MATCH(ROWS($A$10:A255),Barang_Masuk!$L$2:$L$5000,0)),"")</f>
        <v>BAB015</v>
      </c>
      <c r="E255" s="61" t="str">
        <f>IFERROR(INDEX(Barang_Masuk!$E$2:$E$5000,MATCH(ROWS($A$10:A255),Barang_Masuk!$L$2:$L$5000,0)),"")</f>
        <v>MamyPoko Baby Care Variant 15</v>
      </c>
      <c r="F255" s="61">
        <f>IFERROR(INDEX(Barang_Masuk!$F$2:$F$5000,MATCH(ROWS($A$10:A255),Barang_Masuk!$L$2:$L$5000,0)),"")</f>
        <v>150</v>
      </c>
      <c r="G255" s="61" t="str">
        <f>IFERROR(INDEX(Barang_Masuk!$G$2:$G$5000,MATCH(ROWS($A$10:A255),Barang_Masuk!$L$2:$L$5000,0)),"")</f>
        <v>Pack</v>
      </c>
      <c r="H255" s="71">
        <f>IFERROR(INDEX(Barang_Masuk!$H$2:$H$5000,MATCH(ROWS($A$10:A255),Barang_Masuk!$L$2:$L$5000,0)),"")</f>
        <v>30900</v>
      </c>
      <c r="I255" s="72">
        <f t="shared" si="3"/>
        <v>4635000</v>
      </c>
    </row>
    <row r="256" spans="1:9" ht="29" x14ac:dyDescent="0.35">
      <c r="A256" s="61" t="str">
        <f>IFERROR(INDEX(Barang_Masuk!$A$2:$A$5000,MATCH(ROWS($A$10:A256),Barang_Masuk!$L$2:$L$5000,0)),"")</f>
        <v>GR202601457</v>
      </c>
      <c r="B256" s="62">
        <f>IFERROR(INDEX(Barang_Masuk!$B$2:$B$5000,MATCH(ROWS($A$10:A256),Barang_Masuk!$L$2:$L$5000,0)),"")</f>
        <v>46092</v>
      </c>
      <c r="C256" s="61" t="str">
        <f>IFERROR(INDEX(Barang_Masuk!$C$2:$C$5000,MATCH(ROWS($A$10:A256),Barang_Masuk!$L$2:$L$5000,0)),"")</f>
        <v>PT Supplier 26</v>
      </c>
      <c r="D256" s="61" t="str">
        <f>IFERROR(INDEX(Barang_Masuk!$D$2:$D$5000,MATCH(ROWS($A$10:A256),Barang_Masuk!$L$2:$L$5000,0)),"")</f>
        <v>BEV006</v>
      </c>
      <c r="E256" s="61" t="str">
        <f>IFERROR(INDEX(Barang_Masuk!$E$2:$E$5000,MATCH(ROWS($A$10:A256),Barang_Masuk!$L$2:$L$5000,0)),"")</f>
        <v>Pocari Beverage Variant 6</v>
      </c>
      <c r="F256" s="61">
        <f>IFERROR(INDEX(Barang_Masuk!$F$2:$F$5000,MATCH(ROWS($A$10:A256),Barang_Masuk!$L$2:$L$5000,0)),"")</f>
        <v>150</v>
      </c>
      <c r="G256" s="61" t="str">
        <f>IFERROR(INDEX(Barang_Masuk!$G$2:$G$5000,MATCH(ROWS($A$10:A256),Barang_Masuk!$L$2:$L$5000,0)),"")</f>
        <v>Bottle</v>
      </c>
      <c r="H256" s="71">
        <f>IFERROR(INDEX(Barang_Masuk!$H$2:$H$5000,MATCH(ROWS($A$10:A256),Barang_Masuk!$L$2:$L$5000,0)),"")</f>
        <v>60200</v>
      </c>
      <c r="I256" s="72">
        <f t="shared" si="3"/>
        <v>9030000</v>
      </c>
    </row>
    <row r="257" spans="1:9" ht="29" x14ac:dyDescent="0.35">
      <c r="A257" s="61" t="str">
        <f>IFERROR(INDEX(Barang_Masuk!$A$2:$A$5000,MATCH(ROWS($A$10:A257),Barang_Masuk!$L$2:$L$5000,0)),"")</f>
        <v>GR202601458</v>
      </c>
      <c r="B257" s="62">
        <f>IFERROR(INDEX(Barang_Masuk!$B$2:$B$5000,MATCH(ROWS($A$10:A257),Barang_Masuk!$L$2:$L$5000,0)),"")</f>
        <v>46088</v>
      </c>
      <c r="C257" s="61" t="str">
        <f>IFERROR(INDEX(Barang_Masuk!$C$2:$C$5000,MATCH(ROWS($A$10:A257),Barang_Masuk!$L$2:$L$5000,0)),"")</f>
        <v>PT Supplier 26</v>
      </c>
      <c r="D257" s="61" t="str">
        <f>IFERROR(INDEX(Barang_Masuk!$D$2:$D$5000,MATCH(ROWS($A$10:A257),Barang_Masuk!$L$2:$L$5000,0)),"")</f>
        <v>BEV019</v>
      </c>
      <c r="E257" s="61" t="str">
        <f>IFERROR(INDEX(Barang_Masuk!$E$2:$E$5000,MATCH(ROWS($A$10:A257),Barang_Masuk!$L$2:$L$5000,0)),"")</f>
        <v>Aqua Beverage Variant 19</v>
      </c>
      <c r="F257" s="61">
        <f>IFERROR(INDEX(Barang_Masuk!$F$2:$F$5000,MATCH(ROWS($A$10:A257),Barang_Masuk!$L$2:$L$5000,0)),"")</f>
        <v>100</v>
      </c>
      <c r="G257" s="61" t="str">
        <f>IFERROR(INDEX(Barang_Masuk!$G$2:$G$5000,MATCH(ROWS($A$10:A257),Barang_Masuk!$L$2:$L$5000,0)),"")</f>
        <v>Bottle</v>
      </c>
      <c r="H257" s="71">
        <f>IFERROR(INDEX(Barang_Masuk!$H$2:$H$5000,MATCH(ROWS($A$10:A257),Barang_Masuk!$L$2:$L$5000,0)),"")</f>
        <v>84100</v>
      </c>
      <c r="I257" s="72">
        <f t="shared" si="3"/>
        <v>8410000</v>
      </c>
    </row>
    <row r="258" spans="1:9" ht="29" x14ac:dyDescent="0.35">
      <c r="A258" s="61" t="str">
        <f>IFERROR(INDEX(Barang_Masuk!$A$2:$A$5000,MATCH(ROWS($A$10:A258),Barang_Masuk!$L$2:$L$5000,0)),"")</f>
        <v>GR202601464</v>
      </c>
      <c r="B258" s="62">
        <f>IFERROR(INDEX(Barang_Masuk!$B$2:$B$5000,MATCH(ROWS($A$10:A258),Barang_Masuk!$L$2:$L$5000,0)),"")</f>
        <v>46097</v>
      </c>
      <c r="C258" s="61" t="str">
        <f>IFERROR(INDEX(Barang_Masuk!$C$2:$C$5000,MATCH(ROWS($A$10:A258),Barang_Masuk!$L$2:$L$5000,0)),"")</f>
        <v>PT Supplier 05</v>
      </c>
      <c r="D258" s="61" t="str">
        <f>IFERROR(INDEX(Barang_Masuk!$D$2:$D$5000,MATCH(ROWS($A$10:A258),Barang_Masuk!$L$2:$L$5000,0)),"")</f>
        <v>BEV026</v>
      </c>
      <c r="E258" s="61" t="str">
        <f>IFERROR(INDEX(Barang_Masuk!$E$2:$E$5000,MATCH(ROWS($A$10:A258),Barang_Masuk!$L$2:$L$5000,0)),"")</f>
        <v>Pocari Beverage Variant 26</v>
      </c>
      <c r="F258" s="61">
        <f>IFERROR(INDEX(Barang_Masuk!$F$2:$F$5000,MATCH(ROWS($A$10:A258),Barang_Masuk!$L$2:$L$5000,0)),"")</f>
        <v>200</v>
      </c>
      <c r="G258" s="61" t="str">
        <f>IFERROR(INDEX(Barang_Masuk!$G$2:$G$5000,MATCH(ROWS($A$10:A258),Barang_Masuk!$L$2:$L$5000,0)),"")</f>
        <v>Bottle</v>
      </c>
      <c r="H258" s="71">
        <f>IFERROR(INDEX(Barang_Masuk!$H$2:$H$5000,MATCH(ROWS($A$10:A258),Barang_Masuk!$L$2:$L$5000,0)),"")</f>
        <v>79700</v>
      </c>
      <c r="I258" s="72">
        <f t="shared" si="3"/>
        <v>15940000</v>
      </c>
    </row>
    <row r="259" spans="1:9" ht="29" x14ac:dyDescent="0.35">
      <c r="A259" s="61" t="str">
        <f>IFERROR(INDEX(Barang_Masuk!$A$2:$A$5000,MATCH(ROWS($A$10:A259),Barang_Masuk!$L$2:$L$5000,0)),"")</f>
        <v>GR202601467</v>
      </c>
      <c r="B259" s="62">
        <f>IFERROR(INDEX(Barang_Masuk!$B$2:$B$5000,MATCH(ROWS($A$10:A259),Barang_Masuk!$L$2:$L$5000,0)),"")</f>
        <v>46101</v>
      </c>
      <c r="C259" s="61" t="str">
        <f>IFERROR(INDEX(Barang_Masuk!$C$2:$C$5000,MATCH(ROWS($A$10:A259),Barang_Masuk!$L$2:$L$5000,0)),"")</f>
        <v>PT Supplier 14</v>
      </c>
      <c r="D259" s="61" t="str">
        <f>IFERROR(INDEX(Barang_Masuk!$D$2:$D$5000,MATCH(ROWS($A$10:A259),Barang_Masuk!$L$2:$L$5000,0)),"")</f>
        <v>HOM003</v>
      </c>
      <c r="E259" s="61" t="str">
        <f>IFERROR(INDEX(Barang_Masuk!$E$2:$E$5000,MATCH(ROWS($A$10:A259),Barang_Masuk!$L$2:$L$5000,0)),"")</f>
        <v>Sunlight Home Care Variant 3</v>
      </c>
      <c r="F259" s="61">
        <f>IFERROR(INDEX(Barang_Masuk!$F$2:$F$5000,MATCH(ROWS($A$10:A259),Barang_Masuk!$L$2:$L$5000,0)),"")</f>
        <v>60</v>
      </c>
      <c r="G259" s="61" t="str">
        <f>IFERROR(INDEX(Barang_Masuk!$G$2:$G$5000,MATCH(ROWS($A$10:A259),Barang_Masuk!$L$2:$L$5000,0)),"")</f>
        <v>Pack</v>
      </c>
      <c r="H259" s="71">
        <f>IFERROR(INDEX(Barang_Masuk!$H$2:$H$5000,MATCH(ROWS($A$10:A259),Barang_Masuk!$L$2:$L$5000,0)),"")</f>
        <v>87000</v>
      </c>
      <c r="I259" s="72">
        <f t="shared" si="3"/>
        <v>5220000</v>
      </c>
    </row>
    <row r="260" spans="1:9" ht="29" x14ac:dyDescent="0.35">
      <c r="A260" s="61" t="str">
        <f>IFERROR(INDEX(Barang_Masuk!$A$2:$A$5000,MATCH(ROWS($A$10:A260),Barang_Masuk!$L$2:$L$5000,0)),"")</f>
        <v>GR202601473</v>
      </c>
      <c r="B260" s="62">
        <f>IFERROR(INDEX(Barang_Masuk!$B$2:$B$5000,MATCH(ROWS($A$10:A260),Barang_Masuk!$L$2:$L$5000,0)),"")</f>
        <v>46084</v>
      </c>
      <c r="C260" s="61" t="str">
        <f>IFERROR(INDEX(Barang_Masuk!$C$2:$C$5000,MATCH(ROWS($A$10:A260),Barang_Masuk!$L$2:$L$5000,0)),"")</f>
        <v>PT Supplier 34</v>
      </c>
      <c r="D260" s="61" t="str">
        <f>IFERROR(INDEX(Barang_Masuk!$D$2:$D$5000,MATCH(ROWS($A$10:A260),Barang_Masuk!$L$2:$L$5000,0)),"")</f>
        <v>BEV016</v>
      </c>
      <c r="E260" s="61" t="str">
        <f>IFERROR(INDEX(Barang_Masuk!$E$2:$E$5000,MATCH(ROWS($A$10:A260),Barang_Masuk!$L$2:$L$5000,0)),"")</f>
        <v>Sosro Beverage Variant 16</v>
      </c>
      <c r="F260" s="61">
        <f>IFERROR(INDEX(Barang_Masuk!$F$2:$F$5000,MATCH(ROWS($A$10:A260),Barang_Masuk!$L$2:$L$5000,0)),"")</f>
        <v>80</v>
      </c>
      <c r="G260" s="61" t="str">
        <f>IFERROR(INDEX(Barang_Masuk!$G$2:$G$5000,MATCH(ROWS($A$10:A260),Barang_Masuk!$L$2:$L$5000,0)),"")</f>
        <v>Bottle</v>
      </c>
      <c r="H260" s="71">
        <f>IFERROR(INDEX(Barang_Masuk!$H$2:$H$5000,MATCH(ROWS($A$10:A260),Barang_Masuk!$L$2:$L$5000,0)),"")</f>
        <v>38000</v>
      </c>
      <c r="I260" s="72">
        <f t="shared" si="3"/>
        <v>3040000</v>
      </c>
    </row>
    <row r="261" spans="1:9" ht="43.5" x14ac:dyDescent="0.35">
      <c r="A261" s="61" t="str">
        <f>IFERROR(INDEX(Barang_Masuk!$A$2:$A$5000,MATCH(ROWS($A$10:A261),Barang_Masuk!$L$2:$L$5000,0)),"")</f>
        <v>GR202601480</v>
      </c>
      <c r="B261" s="62">
        <f>IFERROR(INDEX(Barang_Masuk!$B$2:$B$5000,MATCH(ROWS($A$10:A261),Barang_Masuk!$L$2:$L$5000,0)),"")</f>
        <v>46106</v>
      </c>
      <c r="C261" s="61" t="str">
        <f>IFERROR(INDEX(Barang_Masuk!$C$2:$C$5000,MATCH(ROWS($A$10:A261),Barang_Masuk!$L$2:$L$5000,0)),"")</f>
        <v>PT Supplier 19</v>
      </c>
      <c r="D261" s="61" t="str">
        <f>IFERROR(INDEX(Barang_Masuk!$D$2:$D$5000,MATCH(ROWS($A$10:A261),Barang_Masuk!$L$2:$L$5000,0)),"")</f>
        <v>PER025</v>
      </c>
      <c r="E261" s="61" t="str">
        <f>IFERROR(INDEX(Barang_Masuk!$E$2:$E$5000,MATCH(ROWS($A$10:A261),Barang_Masuk!$L$2:$L$5000,0)),"")</f>
        <v>Pepsodent Personal Care Variant 25</v>
      </c>
      <c r="F261" s="61">
        <f>IFERROR(INDEX(Barang_Masuk!$F$2:$F$5000,MATCH(ROWS($A$10:A261),Barang_Masuk!$L$2:$L$5000,0)),"")</f>
        <v>20</v>
      </c>
      <c r="G261" s="61" t="str">
        <f>IFERROR(INDEX(Barang_Masuk!$G$2:$G$5000,MATCH(ROWS($A$10:A261),Barang_Masuk!$L$2:$L$5000,0)),"")</f>
        <v>Bottle</v>
      </c>
      <c r="H261" s="71">
        <f>IFERROR(INDEX(Barang_Masuk!$H$2:$H$5000,MATCH(ROWS($A$10:A261),Barang_Masuk!$L$2:$L$5000,0)),"")</f>
        <v>86100</v>
      </c>
      <c r="I261" s="72">
        <f t="shared" si="3"/>
        <v>1722000</v>
      </c>
    </row>
    <row r="262" spans="1:9" ht="29" x14ac:dyDescent="0.35">
      <c r="A262" s="61" t="str">
        <f>IFERROR(INDEX(Barang_Masuk!$A$2:$A$5000,MATCH(ROWS($A$10:A262),Barang_Masuk!$L$2:$L$5000,0)),"")</f>
        <v>GR202601486</v>
      </c>
      <c r="B262" s="62">
        <f>IFERROR(INDEX(Barang_Masuk!$B$2:$B$5000,MATCH(ROWS($A$10:A262),Barang_Masuk!$L$2:$L$5000,0)),"")</f>
        <v>46089</v>
      </c>
      <c r="C262" s="61" t="str">
        <f>IFERROR(INDEX(Barang_Masuk!$C$2:$C$5000,MATCH(ROWS($A$10:A262),Barang_Masuk!$L$2:$L$5000,0)),"")</f>
        <v>PT Supplier 06</v>
      </c>
      <c r="D262" s="61" t="str">
        <f>IFERROR(INDEX(Barang_Masuk!$D$2:$D$5000,MATCH(ROWS($A$10:A262),Barang_Masuk!$L$2:$L$5000,0)),"")</f>
        <v>BEV027</v>
      </c>
      <c r="E262" s="61" t="str">
        <f>IFERROR(INDEX(Barang_Masuk!$E$2:$E$5000,MATCH(ROWS($A$10:A262),Barang_Masuk!$L$2:$L$5000,0)),"")</f>
        <v>Aqua Beverage Variant 27</v>
      </c>
      <c r="F262" s="61">
        <f>IFERROR(INDEX(Barang_Masuk!$F$2:$F$5000,MATCH(ROWS($A$10:A262),Barang_Masuk!$L$2:$L$5000,0)),"")</f>
        <v>40</v>
      </c>
      <c r="G262" s="61" t="str">
        <f>IFERROR(INDEX(Barang_Masuk!$G$2:$G$5000,MATCH(ROWS($A$10:A262),Barang_Masuk!$L$2:$L$5000,0)),"")</f>
        <v>Bottle</v>
      </c>
      <c r="H262" s="71">
        <f>IFERROR(INDEX(Barang_Masuk!$H$2:$H$5000,MATCH(ROWS($A$10:A262),Barang_Masuk!$L$2:$L$5000,0)),"")</f>
        <v>66300</v>
      </c>
      <c r="I262" s="72">
        <f t="shared" si="3"/>
        <v>2652000</v>
      </c>
    </row>
    <row r="263" spans="1:9" ht="29" x14ac:dyDescent="0.35">
      <c r="A263" s="61" t="str">
        <f>IFERROR(INDEX(Barang_Masuk!$A$2:$A$5000,MATCH(ROWS($A$10:A263),Barang_Masuk!$L$2:$L$5000,0)),"")</f>
        <v>GR202601493</v>
      </c>
      <c r="B263" s="62">
        <f>IFERROR(INDEX(Barang_Masuk!$B$2:$B$5000,MATCH(ROWS($A$10:A263),Barang_Masuk!$L$2:$L$5000,0)),"")</f>
        <v>46101</v>
      </c>
      <c r="C263" s="61" t="str">
        <f>IFERROR(INDEX(Barang_Masuk!$C$2:$C$5000,MATCH(ROWS($A$10:A263),Barang_Masuk!$L$2:$L$5000,0)),"")</f>
        <v>PT Supplier 19</v>
      </c>
      <c r="D263" s="61" t="str">
        <f>IFERROR(INDEX(Barang_Masuk!$D$2:$D$5000,MATCH(ROWS($A$10:A263),Barang_Masuk!$L$2:$L$5000,0)),"")</f>
        <v>BEV036</v>
      </c>
      <c r="E263" s="61" t="str">
        <f>IFERROR(INDEX(Barang_Masuk!$E$2:$E$5000,MATCH(ROWS($A$10:A263),Barang_Masuk!$L$2:$L$5000,0)),"")</f>
        <v>Sosro Beverage Variant 36</v>
      </c>
      <c r="F263" s="61">
        <f>IFERROR(INDEX(Barang_Masuk!$F$2:$F$5000,MATCH(ROWS($A$10:A263),Barang_Masuk!$L$2:$L$5000,0)),"")</f>
        <v>40</v>
      </c>
      <c r="G263" s="61" t="str">
        <f>IFERROR(INDEX(Barang_Masuk!$G$2:$G$5000,MATCH(ROWS($A$10:A263),Barang_Masuk!$L$2:$L$5000,0)),"")</f>
        <v>Bottle</v>
      </c>
      <c r="H263" s="71">
        <f>IFERROR(INDEX(Barang_Masuk!$H$2:$H$5000,MATCH(ROWS($A$10:A263),Barang_Masuk!$L$2:$L$5000,0)),"")</f>
        <v>16300</v>
      </c>
      <c r="I263" s="72">
        <f t="shared" si="3"/>
        <v>652000</v>
      </c>
    </row>
    <row r="264" spans="1:9" ht="29" x14ac:dyDescent="0.35">
      <c r="A264" s="61" t="str">
        <f>IFERROR(INDEX(Barang_Masuk!$A$2:$A$5000,MATCH(ROWS($A$10:A264),Barang_Masuk!$L$2:$L$5000,0)),"")</f>
        <v>GR202601497</v>
      </c>
      <c r="B264" s="62">
        <f>IFERROR(INDEX(Barang_Masuk!$B$2:$B$5000,MATCH(ROWS($A$10:A264),Barang_Masuk!$L$2:$L$5000,0)),"")</f>
        <v>46110</v>
      </c>
      <c r="C264" s="61" t="str">
        <f>IFERROR(INDEX(Barang_Masuk!$C$2:$C$5000,MATCH(ROWS($A$10:A264),Barang_Masuk!$L$2:$L$5000,0)),"")</f>
        <v>PT Supplier 28</v>
      </c>
      <c r="D264" s="61" t="str">
        <f>IFERROR(INDEX(Barang_Masuk!$D$2:$D$5000,MATCH(ROWS($A$10:A264),Barang_Masuk!$L$2:$L$5000,0)),"")</f>
        <v>INS025</v>
      </c>
      <c r="E264" s="61" t="str">
        <f>IFERROR(INDEX(Barang_Masuk!$E$2:$E$5000,MATCH(ROWS($A$10:A264),Barang_Masuk!$L$2:$L$5000,0)),"")</f>
        <v>Indomie Instant Food Variant 25</v>
      </c>
      <c r="F264" s="61">
        <f>IFERROR(INDEX(Barang_Masuk!$F$2:$F$5000,MATCH(ROWS($A$10:A264),Barang_Masuk!$L$2:$L$5000,0)),"")</f>
        <v>120</v>
      </c>
      <c r="G264" s="61" t="str">
        <f>IFERROR(INDEX(Barang_Masuk!$G$2:$G$5000,MATCH(ROWS($A$10:A264),Barang_Masuk!$L$2:$L$5000,0)),"")</f>
        <v>Pack</v>
      </c>
      <c r="H264" s="71">
        <f>IFERROR(INDEX(Barang_Masuk!$H$2:$H$5000,MATCH(ROWS($A$10:A264),Barang_Masuk!$L$2:$L$5000,0)),"")</f>
        <v>55700</v>
      </c>
      <c r="I264" s="72">
        <f t="shared" si="3"/>
        <v>6684000</v>
      </c>
    </row>
    <row r="265" spans="1:9" x14ac:dyDescent="0.35">
      <c r="A265" s="61" t="str">
        <f>IFERROR(INDEX(Barang_Masuk!$A$2:$A$5000,MATCH(ROWS($A$10:A265),Barang_Masuk!$L$2:$L$5000,0)),"")</f>
        <v/>
      </c>
      <c r="B265" s="62" t="str">
        <f>IFERROR(INDEX(Barang_Masuk!$B$2:$B$5000,MATCH(ROWS($A$10:A265),Barang_Masuk!$L$2:$L$5000,0)),"")</f>
        <v/>
      </c>
      <c r="C265" s="61" t="str">
        <f>IFERROR(INDEX(Barang_Masuk!$C$2:$C$5000,MATCH(ROWS($A$10:A265),Barang_Masuk!$L$2:$L$5000,0)),"")</f>
        <v/>
      </c>
      <c r="D265" s="61" t="str">
        <f>IFERROR(INDEX(Barang_Masuk!$D$2:$D$5000,MATCH(ROWS($A$10:A265),Barang_Masuk!$L$2:$L$5000,0)),"")</f>
        <v/>
      </c>
      <c r="E265" s="61" t="str">
        <f>IFERROR(INDEX(Barang_Masuk!$E$2:$E$5000,MATCH(ROWS($A$10:A265),Barang_Masuk!$L$2:$L$5000,0)),"")</f>
        <v/>
      </c>
      <c r="F265" s="61" t="str">
        <f>IFERROR(INDEX(Barang_Masuk!$F$2:$F$5000,MATCH(ROWS($A$10:A265),Barang_Masuk!$L$2:$L$5000,0)),"")</f>
        <v/>
      </c>
      <c r="G265" s="61" t="str">
        <f>IFERROR(INDEX(Barang_Masuk!$G$2:$G$5000,MATCH(ROWS($A$10:A265),Barang_Masuk!$L$2:$L$5000,0)),"")</f>
        <v/>
      </c>
      <c r="H265" s="71" t="str">
        <f>IFERROR(INDEX(Barang_Masuk!$H$2:$H$5000,MATCH(ROWS($A$10:A265),Barang_Masuk!$L$2:$L$5000,0)),"")</f>
        <v/>
      </c>
      <c r="I265" s="72" t="str">
        <f t="shared" si="3"/>
        <v/>
      </c>
    </row>
    <row r="266" spans="1:9" x14ac:dyDescent="0.35">
      <c r="A266" s="61" t="str">
        <f>IFERROR(INDEX(Barang_Masuk!$A$2:$A$5000,MATCH(ROWS($A$10:A266),Barang_Masuk!$L$2:$L$5000,0)),"")</f>
        <v/>
      </c>
      <c r="B266" s="62" t="str">
        <f>IFERROR(INDEX(Barang_Masuk!$B$2:$B$5000,MATCH(ROWS($A$10:A266),Barang_Masuk!$L$2:$L$5000,0)),"")</f>
        <v/>
      </c>
      <c r="C266" s="61" t="str">
        <f>IFERROR(INDEX(Barang_Masuk!$C$2:$C$5000,MATCH(ROWS($A$10:A266),Barang_Masuk!$L$2:$L$5000,0)),"")</f>
        <v/>
      </c>
      <c r="D266" s="61" t="str">
        <f>IFERROR(INDEX(Barang_Masuk!$D$2:$D$5000,MATCH(ROWS($A$10:A266),Barang_Masuk!$L$2:$L$5000,0)),"")</f>
        <v/>
      </c>
      <c r="E266" s="61" t="str">
        <f>IFERROR(INDEX(Barang_Masuk!$E$2:$E$5000,MATCH(ROWS($A$10:A266),Barang_Masuk!$L$2:$L$5000,0)),"")</f>
        <v/>
      </c>
      <c r="F266" s="61" t="str">
        <f>IFERROR(INDEX(Barang_Masuk!$F$2:$F$5000,MATCH(ROWS($A$10:A266),Barang_Masuk!$L$2:$L$5000,0)),"")</f>
        <v/>
      </c>
      <c r="G266" s="61" t="str">
        <f>IFERROR(INDEX(Barang_Masuk!$G$2:$G$5000,MATCH(ROWS($A$10:A266),Barang_Masuk!$L$2:$L$5000,0)),"")</f>
        <v/>
      </c>
      <c r="H266" s="71" t="str">
        <f>IFERROR(INDEX(Barang_Masuk!$H$2:$H$5000,MATCH(ROWS($A$10:A266),Barang_Masuk!$L$2:$L$5000,0)),"")</f>
        <v/>
      </c>
      <c r="I266" s="72" t="str">
        <f t="shared" si="3"/>
        <v/>
      </c>
    </row>
    <row r="267" spans="1:9" x14ac:dyDescent="0.35">
      <c r="A267" s="61" t="str">
        <f>IFERROR(INDEX(Barang_Masuk!$A$2:$A$5000,MATCH(ROWS($A$10:A267),Barang_Masuk!$L$2:$L$5000,0)),"")</f>
        <v/>
      </c>
      <c r="B267" s="62" t="str">
        <f>IFERROR(INDEX(Barang_Masuk!$B$2:$B$5000,MATCH(ROWS($A$10:A267),Barang_Masuk!$L$2:$L$5000,0)),"")</f>
        <v/>
      </c>
      <c r="C267" s="61" t="str">
        <f>IFERROR(INDEX(Barang_Masuk!$C$2:$C$5000,MATCH(ROWS($A$10:A267),Barang_Masuk!$L$2:$L$5000,0)),"")</f>
        <v/>
      </c>
      <c r="D267" s="61" t="str">
        <f>IFERROR(INDEX(Barang_Masuk!$D$2:$D$5000,MATCH(ROWS($A$10:A267),Barang_Masuk!$L$2:$L$5000,0)),"")</f>
        <v/>
      </c>
      <c r="E267" s="61" t="str">
        <f>IFERROR(INDEX(Barang_Masuk!$E$2:$E$5000,MATCH(ROWS($A$10:A267),Barang_Masuk!$L$2:$L$5000,0)),"")</f>
        <v/>
      </c>
      <c r="F267" s="61" t="str">
        <f>IFERROR(INDEX(Barang_Masuk!$F$2:$F$5000,MATCH(ROWS($A$10:A267),Barang_Masuk!$L$2:$L$5000,0)),"")</f>
        <v/>
      </c>
      <c r="G267" s="61" t="str">
        <f>IFERROR(INDEX(Barang_Masuk!$G$2:$G$5000,MATCH(ROWS($A$10:A267),Barang_Masuk!$L$2:$L$5000,0)),"")</f>
        <v/>
      </c>
      <c r="H267" s="71" t="str">
        <f>IFERROR(INDEX(Barang_Masuk!$H$2:$H$5000,MATCH(ROWS($A$10:A267),Barang_Masuk!$L$2:$L$5000,0)),"")</f>
        <v/>
      </c>
      <c r="I267" s="72" t="str">
        <f t="shared" ref="I267:I308" si="4">IF(F267="","",F267*H267)</f>
        <v/>
      </c>
    </row>
    <row r="268" spans="1:9" x14ac:dyDescent="0.35">
      <c r="A268" s="61" t="str">
        <f>IFERROR(INDEX(Barang_Masuk!$A$2:$A$5000,MATCH(ROWS($A$10:A268),Barang_Masuk!$L$2:$L$5000,0)),"")</f>
        <v/>
      </c>
      <c r="B268" s="62" t="str">
        <f>IFERROR(INDEX(Barang_Masuk!$B$2:$B$5000,MATCH(ROWS($A$10:A268),Barang_Masuk!$L$2:$L$5000,0)),"")</f>
        <v/>
      </c>
      <c r="C268" s="61" t="str">
        <f>IFERROR(INDEX(Barang_Masuk!$C$2:$C$5000,MATCH(ROWS($A$10:A268),Barang_Masuk!$L$2:$L$5000,0)),"")</f>
        <v/>
      </c>
      <c r="D268" s="61" t="str">
        <f>IFERROR(INDEX(Barang_Masuk!$D$2:$D$5000,MATCH(ROWS($A$10:A268),Barang_Masuk!$L$2:$L$5000,0)),"")</f>
        <v/>
      </c>
      <c r="E268" s="61" t="str">
        <f>IFERROR(INDEX(Barang_Masuk!$E$2:$E$5000,MATCH(ROWS($A$10:A268),Barang_Masuk!$L$2:$L$5000,0)),"")</f>
        <v/>
      </c>
      <c r="F268" s="61" t="str">
        <f>IFERROR(INDEX(Barang_Masuk!$F$2:$F$5000,MATCH(ROWS($A$10:A268),Barang_Masuk!$L$2:$L$5000,0)),"")</f>
        <v/>
      </c>
      <c r="G268" s="61" t="str">
        <f>IFERROR(INDEX(Barang_Masuk!$G$2:$G$5000,MATCH(ROWS($A$10:A268),Barang_Masuk!$L$2:$L$5000,0)),"")</f>
        <v/>
      </c>
      <c r="H268" s="71" t="str">
        <f>IFERROR(INDEX(Barang_Masuk!$H$2:$H$5000,MATCH(ROWS($A$10:A268),Barang_Masuk!$L$2:$L$5000,0)),"")</f>
        <v/>
      </c>
      <c r="I268" s="72" t="str">
        <f t="shared" si="4"/>
        <v/>
      </c>
    </row>
    <row r="269" spans="1:9" x14ac:dyDescent="0.35">
      <c r="A269" s="61" t="str">
        <f>IFERROR(INDEX(Barang_Masuk!$A$2:$A$5000,MATCH(ROWS($A$10:A269),Barang_Masuk!$L$2:$L$5000,0)),"")</f>
        <v/>
      </c>
      <c r="B269" s="62" t="str">
        <f>IFERROR(INDEX(Barang_Masuk!$B$2:$B$5000,MATCH(ROWS($A$10:A269),Barang_Masuk!$L$2:$L$5000,0)),"")</f>
        <v/>
      </c>
      <c r="C269" s="61" t="str">
        <f>IFERROR(INDEX(Barang_Masuk!$C$2:$C$5000,MATCH(ROWS($A$10:A269),Barang_Masuk!$L$2:$L$5000,0)),"")</f>
        <v/>
      </c>
      <c r="D269" s="61" t="str">
        <f>IFERROR(INDEX(Barang_Masuk!$D$2:$D$5000,MATCH(ROWS($A$10:A269),Barang_Masuk!$L$2:$L$5000,0)),"")</f>
        <v/>
      </c>
      <c r="E269" s="61" t="str">
        <f>IFERROR(INDEX(Barang_Masuk!$E$2:$E$5000,MATCH(ROWS($A$10:A269),Barang_Masuk!$L$2:$L$5000,0)),"")</f>
        <v/>
      </c>
      <c r="F269" s="61" t="str">
        <f>IFERROR(INDEX(Barang_Masuk!$F$2:$F$5000,MATCH(ROWS($A$10:A269),Barang_Masuk!$L$2:$L$5000,0)),"")</f>
        <v/>
      </c>
      <c r="G269" s="61" t="str">
        <f>IFERROR(INDEX(Barang_Masuk!$G$2:$G$5000,MATCH(ROWS($A$10:A269),Barang_Masuk!$L$2:$L$5000,0)),"")</f>
        <v/>
      </c>
      <c r="H269" s="71" t="str">
        <f>IFERROR(INDEX(Barang_Masuk!$H$2:$H$5000,MATCH(ROWS($A$10:A269),Barang_Masuk!$L$2:$L$5000,0)),"")</f>
        <v/>
      </c>
      <c r="I269" s="72" t="str">
        <f t="shared" si="4"/>
        <v/>
      </c>
    </row>
    <row r="270" spans="1:9" x14ac:dyDescent="0.35">
      <c r="A270" s="61" t="str">
        <f>IFERROR(INDEX(Barang_Masuk!$A$2:$A$5000,MATCH(ROWS($A$10:A270),Barang_Masuk!$L$2:$L$5000,0)),"")</f>
        <v/>
      </c>
      <c r="B270" s="62" t="str">
        <f>IFERROR(INDEX(Barang_Masuk!$B$2:$B$5000,MATCH(ROWS($A$10:A270),Barang_Masuk!$L$2:$L$5000,0)),"")</f>
        <v/>
      </c>
      <c r="C270" s="61" t="str">
        <f>IFERROR(INDEX(Barang_Masuk!$C$2:$C$5000,MATCH(ROWS($A$10:A270),Barang_Masuk!$L$2:$L$5000,0)),"")</f>
        <v/>
      </c>
      <c r="D270" s="61" t="str">
        <f>IFERROR(INDEX(Barang_Masuk!$D$2:$D$5000,MATCH(ROWS($A$10:A270),Barang_Masuk!$L$2:$L$5000,0)),"")</f>
        <v/>
      </c>
      <c r="E270" s="61" t="str">
        <f>IFERROR(INDEX(Barang_Masuk!$E$2:$E$5000,MATCH(ROWS($A$10:A270),Barang_Masuk!$L$2:$L$5000,0)),"")</f>
        <v/>
      </c>
      <c r="F270" s="61" t="str">
        <f>IFERROR(INDEX(Barang_Masuk!$F$2:$F$5000,MATCH(ROWS($A$10:A270),Barang_Masuk!$L$2:$L$5000,0)),"")</f>
        <v/>
      </c>
      <c r="G270" s="61" t="str">
        <f>IFERROR(INDEX(Barang_Masuk!$G$2:$G$5000,MATCH(ROWS($A$10:A270),Barang_Masuk!$L$2:$L$5000,0)),"")</f>
        <v/>
      </c>
      <c r="H270" s="71" t="str">
        <f>IFERROR(INDEX(Barang_Masuk!$H$2:$H$5000,MATCH(ROWS($A$10:A270),Barang_Masuk!$L$2:$L$5000,0)),"")</f>
        <v/>
      </c>
      <c r="I270" s="72" t="str">
        <f t="shared" si="4"/>
        <v/>
      </c>
    </row>
    <row r="271" spans="1:9" x14ac:dyDescent="0.35">
      <c r="A271" s="61" t="str">
        <f>IFERROR(INDEX(Barang_Masuk!$A$2:$A$5000,MATCH(ROWS($A$10:A271),Barang_Masuk!$L$2:$L$5000,0)),"")</f>
        <v/>
      </c>
      <c r="B271" s="62" t="str">
        <f>IFERROR(INDEX(Barang_Masuk!$B$2:$B$5000,MATCH(ROWS($A$10:A271),Barang_Masuk!$L$2:$L$5000,0)),"")</f>
        <v/>
      </c>
      <c r="C271" s="61" t="str">
        <f>IFERROR(INDEX(Barang_Masuk!$C$2:$C$5000,MATCH(ROWS($A$10:A271),Barang_Masuk!$L$2:$L$5000,0)),"")</f>
        <v/>
      </c>
      <c r="D271" s="61" t="str">
        <f>IFERROR(INDEX(Barang_Masuk!$D$2:$D$5000,MATCH(ROWS($A$10:A271),Barang_Masuk!$L$2:$L$5000,0)),"")</f>
        <v/>
      </c>
      <c r="E271" s="61" t="str">
        <f>IFERROR(INDEX(Barang_Masuk!$E$2:$E$5000,MATCH(ROWS($A$10:A271),Barang_Masuk!$L$2:$L$5000,0)),"")</f>
        <v/>
      </c>
      <c r="F271" s="61" t="str">
        <f>IFERROR(INDEX(Barang_Masuk!$F$2:$F$5000,MATCH(ROWS($A$10:A271),Barang_Masuk!$L$2:$L$5000,0)),"")</f>
        <v/>
      </c>
      <c r="G271" s="61" t="str">
        <f>IFERROR(INDEX(Barang_Masuk!$G$2:$G$5000,MATCH(ROWS($A$10:A271),Barang_Masuk!$L$2:$L$5000,0)),"")</f>
        <v/>
      </c>
      <c r="H271" s="71" t="str">
        <f>IFERROR(INDEX(Barang_Masuk!$H$2:$H$5000,MATCH(ROWS($A$10:A271),Barang_Masuk!$L$2:$L$5000,0)),"")</f>
        <v/>
      </c>
      <c r="I271" s="72" t="str">
        <f t="shared" si="4"/>
        <v/>
      </c>
    </row>
    <row r="272" spans="1:9" x14ac:dyDescent="0.35">
      <c r="A272" s="61" t="str">
        <f>IFERROR(INDEX(Barang_Masuk!$A$2:$A$5000,MATCH(ROWS($A$10:A272),Barang_Masuk!$L$2:$L$5000,0)),"")</f>
        <v/>
      </c>
      <c r="B272" s="62" t="str">
        <f>IFERROR(INDEX(Barang_Masuk!$B$2:$B$5000,MATCH(ROWS($A$10:A272),Barang_Masuk!$L$2:$L$5000,0)),"")</f>
        <v/>
      </c>
      <c r="C272" s="61" t="str">
        <f>IFERROR(INDEX(Barang_Masuk!$C$2:$C$5000,MATCH(ROWS($A$10:A272),Barang_Masuk!$L$2:$L$5000,0)),"")</f>
        <v/>
      </c>
      <c r="D272" s="61" t="str">
        <f>IFERROR(INDEX(Barang_Masuk!$D$2:$D$5000,MATCH(ROWS($A$10:A272),Barang_Masuk!$L$2:$L$5000,0)),"")</f>
        <v/>
      </c>
      <c r="E272" s="61" t="str">
        <f>IFERROR(INDEX(Barang_Masuk!$E$2:$E$5000,MATCH(ROWS($A$10:A272),Barang_Masuk!$L$2:$L$5000,0)),"")</f>
        <v/>
      </c>
      <c r="F272" s="61" t="str">
        <f>IFERROR(INDEX(Barang_Masuk!$F$2:$F$5000,MATCH(ROWS($A$10:A272),Barang_Masuk!$L$2:$L$5000,0)),"")</f>
        <v/>
      </c>
      <c r="G272" s="61" t="str">
        <f>IFERROR(INDEX(Barang_Masuk!$G$2:$G$5000,MATCH(ROWS($A$10:A272),Barang_Masuk!$L$2:$L$5000,0)),"")</f>
        <v/>
      </c>
      <c r="H272" s="71" t="str">
        <f>IFERROR(INDEX(Barang_Masuk!$H$2:$H$5000,MATCH(ROWS($A$10:A272),Barang_Masuk!$L$2:$L$5000,0)),"")</f>
        <v/>
      </c>
      <c r="I272" s="72" t="str">
        <f t="shared" si="4"/>
        <v/>
      </c>
    </row>
    <row r="273" spans="1:9" x14ac:dyDescent="0.35">
      <c r="A273" s="61" t="str">
        <f>IFERROR(INDEX(Barang_Masuk!$A$2:$A$5000,MATCH(ROWS($A$10:A273),Barang_Masuk!$L$2:$L$5000,0)),"")</f>
        <v/>
      </c>
      <c r="B273" s="62" t="str">
        <f>IFERROR(INDEX(Barang_Masuk!$B$2:$B$5000,MATCH(ROWS($A$10:A273),Barang_Masuk!$L$2:$L$5000,0)),"")</f>
        <v/>
      </c>
      <c r="C273" s="61" t="str">
        <f>IFERROR(INDEX(Barang_Masuk!$C$2:$C$5000,MATCH(ROWS($A$10:A273),Barang_Masuk!$L$2:$L$5000,0)),"")</f>
        <v/>
      </c>
      <c r="D273" s="61" t="str">
        <f>IFERROR(INDEX(Barang_Masuk!$D$2:$D$5000,MATCH(ROWS($A$10:A273),Barang_Masuk!$L$2:$L$5000,0)),"")</f>
        <v/>
      </c>
      <c r="E273" s="61" t="str">
        <f>IFERROR(INDEX(Barang_Masuk!$E$2:$E$5000,MATCH(ROWS($A$10:A273),Barang_Masuk!$L$2:$L$5000,0)),"")</f>
        <v/>
      </c>
      <c r="F273" s="61" t="str">
        <f>IFERROR(INDEX(Barang_Masuk!$F$2:$F$5000,MATCH(ROWS($A$10:A273),Barang_Masuk!$L$2:$L$5000,0)),"")</f>
        <v/>
      </c>
      <c r="G273" s="61" t="str">
        <f>IFERROR(INDEX(Barang_Masuk!$G$2:$G$5000,MATCH(ROWS($A$10:A273),Barang_Masuk!$L$2:$L$5000,0)),"")</f>
        <v/>
      </c>
      <c r="H273" s="71" t="str">
        <f>IFERROR(INDEX(Barang_Masuk!$H$2:$H$5000,MATCH(ROWS($A$10:A273),Barang_Masuk!$L$2:$L$5000,0)),"")</f>
        <v/>
      </c>
      <c r="I273" s="72" t="str">
        <f t="shared" si="4"/>
        <v/>
      </c>
    </row>
    <row r="274" spans="1:9" x14ac:dyDescent="0.35">
      <c r="A274" s="61" t="str">
        <f>IFERROR(INDEX(Barang_Masuk!$A$2:$A$5000,MATCH(ROWS($A$10:A274),Barang_Masuk!$L$2:$L$5000,0)),"")</f>
        <v/>
      </c>
      <c r="B274" s="62" t="str">
        <f>IFERROR(INDEX(Barang_Masuk!$B$2:$B$5000,MATCH(ROWS($A$10:A274),Barang_Masuk!$L$2:$L$5000,0)),"")</f>
        <v/>
      </c>
      <c r="C274" s="61" t="str">
        <f>IFERROR(INDEX(Barang_Masuk!$C$2:$C$5000,MATCH(ROWS($A$10:A274),Barang_Masuk!$L$2:$L$5000,0)),"")</f>
        <v/>
      </c>
      <c r="D274" s="61" t="str">
        <f>IFERROR(INDEX(Barang_Masuk!$D$2:$D$5000,MATCH(ROWS($A$10:A274),Barang_Masuk!$L$2:$L$5000,0)),"")</f>
        <v/>
      </c>
      <c r="E274" s="61" t="str">
        <f>IFERROR(INDEX(Barang_Masuk!$E$2:$E$5000,MATCH(ROWS($A$10:A274),Barang_Masuk!$L$2:$L$5000,0)),"")</f>
        <v/>
      </c>
      <c r="F274" s="61" t="str">
        <f>IFERROR(INDEX(Barang_Masuk!$F$2:$F$5000,MATCH(ROWS($A$10:A274),Barang_Masuk!$L$2:$L$5000,0)),"")</f>
        <v/>
      </c>
      <c r="G274" s="61" t="str">
        <f>IFERROR(INDEX(Barang_Masuk!$G$2:$G$5000,MATCH(ROWS($A$10:A274),Barang_Masuk!$L$2:$L$5000,0)),"")</f>
        <v/>
      </c>
      <c r="H274" s="71" t="str">
        <f>IFERROR(INDEX(Barang_Masuk!$H$2:$H$5000,MATCH(ROWS($A$10:A274),Barang_Masuk!$L$2:$L$5000,0)),"")</f>
        <v/>
      </c>
      <c r="I274" s="72" t="str">
        <f t="shared" si="4"/>
        <v/>
      </c>
    </row>
    <row r="275" spans="1:9" x14ac:dyDescent="0.35">
      <c r="A275" s="61" t="str">
        <f>IFERROR(INDEX(Barang_Masuk!$A$2:$A$5000,MATCH(ROWS($A$10:A275),Barang_Masuk!$L$2:$L$5000,0)),"")</f>
        <v/>
      </c>
      <c r="B275" s="62" t="str">
        <f>IFERROR(INDEX(Barang_Masuk!$B$2:$B$5000,MATCH(ROWS($A$10:A275),Barang_Masuk!$L$2:$L$5000,0)),"")</f>
        <v/>
      </c>
      <c r="C275" s="61" t="str">
        <f>IFERROR(INDEX(Barang_Masuk!$C$2:$C$5000,MATCH(ROWS($A$10:A275),Barang_Masuk!$L$2:$L$5000,0)),"")</f>
        <v/>
      </c>
      <c r="D275" s="61" t="str">
        <f>IFERROR(INDEX(Barang_Masuk!$D$2:$D$5000,MATCH(ROWS($A$10:A275),Barang_Masuk!$L$2:$L$5000,0)),"")</f>
        <v/>
      </c>
      <c r="E275" s="61" t="str">
        <f>IFERROR(INDEX(Barang_Masuk!$E$2:$E$5000,MATCH(ROWS($A$10:A275),Barang_Masuk!$L$2:$L$5000,0)),"")</f>
        <v/>
      </c>
      <c r="F275" s="61" t="str">
        <f>IFERROR(INDEX(Barang_Masuk!$F$2:$F$5000,MATCH(ROWS($A$10:A275),Barang_Masuk!$L$2:$L$5000,0)),"")</f>
        <v/>
      </c>
      <c r="G275" s="61" t="str">
        <f>IFERROR(INDEX(Barang_Masuk!$G$2:$G$5000,MATCH(ROWS($A$10:A275),Barang_Masuk!$L$2:$L$5000,0)),"")</f>
        <v/>
      </c>
      <c r="H275" s="71" t="str">
        <f>IFERROR(INDEX(Barang_Masuk!$H$2:$H$5000,MATCH(ROWS($A$10:A275),Barang_Masuk!$L$2:$L$5000,0)),"")</f>
        <v/>
      </c>
      <c r="I275" s="72" t="str">
        <f t="shared" si="4"/>
        <v/>
      </c>
    </row>
    <row r="276" spans="1:9" x14ac:dyDescent="0.35">
      <c r="A276" s="61" t="str">
        <f>IFERROR(INDEX(Barang_Masuk!$A$2:$A$5000,MATCH(ROWS($A$10:A276),Barang_Masuk!$L$2:$L$5000,0)),"")</f>
        <v/>
      </c>
      <c r="B276" s="62" t="str">
        <f>IFERROR(INDEX(Barang_Masuk!$B$2:$B$5000,MATCH(ROWS($A$10:A276),Barang_Masuk!$L$2:$L$5000,0)),"")</f>
        <v/>
      </c>
      <c r="C276" s="61" t="str">
        <f>IFERROR(INDEX(Barang_Masuk!$C$2:$C$5000,MATCH(ROWS($A$10:A276),Barang_Masuk!$L$2:$L$5000,0)),"")</f>
        <v/>
      </c>
      <c r="D276" s="61" t="str">
        <f>IFERROR(INDEX(Barang_Masuk!$D$2:$D$5000,MATCH(ROWS($A$10:A276),Barang_Masuk!$L$2:$L$5000,0)),"")</f>
        <v/>
      </c>
      <c r="E276" s="61" t="str">
        <f>IFERROR(INDEX(Barang_Masuk!$E$2:$E$5000,MATCH(ROWS($A$10:A276),Barang_Masuk!$L$2:$L$5000,0)),"")</f>
        <v/>
      </c>
      <c r="F276" s="61" t="str">
        <f>IFERROR(INDEX(Barang_Masuk!$F$2:$F$5000,MATCH(ROWS($A$10:A276),Barang_Masuk!$L$2:$L$5000,0)),"")</f>
        <v/>
      </c>
      <c r="G276" s="61" t="str">
        <f>IFERROR(INDEX(Barang_Masuk!$G$2:$G$5000,MATCH(ROWS($A$10:A276),Barang_Masuk!$L$2:$L$5000,0)),"")</f>
        <v/>
      </c>
      <c r="H276" s="71" t="str">
        <f>IFERROR(INDEX(Barang_Masuk!$H$2:$H$5000,MATCH(ROWS($A$10:A276),Barang_Masuk!$L$2:$L$5000,0)),"")</f>
        <v/>
      </c>
      <c r="I276" s="72" t="str">
        <f t="shared" si="4"/>
        <v/>
      </c>
    </row>
    <row r="277" spans="1:9" x14ac:dyDescent="0.35">
      <c r="A277" s="61" t="str">
        <f>IFERROR(INDEX(Barang_Masuk!$A$2:$A$5000,MATCH(ROWS($A$10:A277),Barang_Masuk!$L$2:$L$5000,0)),"")</f>
        <v/>
      </c>
      <c r="B277" s="62" t="str">
        <f>IFERROR(INDEX(Barang_Masuk!$B$2:$B$5000,MATCH(ROWS($A$10:A277),Barang_Masuk!$L$2:$L$5000,0)),"")</f>
        <v/>
      </c>
      <c r="C277" s="61" t="str">
        <f>IFERROR(INDEX(Barang_Masuk!$C$2:$C$5000,MATCH(ROWS($A$10:A277),Barang_Masuk!$L$2:$L$5000,0)),"")</f>
        <v/>
      </c>
      <c r="D277" s="61" t="str">
        <f>IFERROR(INDEX(Barang_Masuk!$D$2:$D$5000,MATCH(ROWS($A$10:A277),Barang_Masuk!$L$2:$L$5000,0)),"")</f>
        <v/>
      </c>
      <c r="E277" s="61" t="str">
        <f>IFERROR(INDEX(Barang_Masuk!$E$2:$E$5000,MATCH(ROWS($A$10:A277),Barang_Masuk!$L$2:$L$5000,0)),"")</f>
        <v/>
      </c>
      <c r="F277" s="61" t="str">
        <f>IFERROR(INDEX(Barang_Masuk!$F$2:$F$5000,MATCH(ROWS($A$10:A277),Barang_Masuk!$L$2:$L$5000,0)),"")</f>
        <v/>
      </c>
      <c r="G277" s="61" t="str">
        <f>IFERROR(INDEX(Barang_Masuk!$G$2:$G$5000,MATCH(ROWS($A$10:A277),Barang_Masuk!$L$2:$L$5000,0)),"")</f>
        <v/>
      </c>
      <c r="H277" s="71" t="str">
        <f>IFERROR(INDEX(Barang_Masuk!$H$2:$H$5000,MATCH(ROWS($A$10:A277),Barang_Masuk!$L$2:$L$5000,0)),"")</f>
        <v/>
      </c>
      <c r="I277" s="72" t="str">
        <f t="shared" si="4"/>
        <v/>
      </c>
    </row>
    <row r="278" spans="1:9" x14ac:dyDescent="0.35">
      <c r="A278" s="61" t="str">
        <f>IFERROR(INDEX(Barang_Masuk!$A$2:$A$5000,MATCH(ROWS($A$10:A278),Barang_Masuk!$L$2:$L$5000,0)),"")</f>
        <v/>
      </c>
      <c r="B278" s="62" t="str">
        <f>IFERROR(INDEX(Barang_Masuk!$B$2:$B$5000,MATCH(ROWS($A$10:A278),Barang_Masuk!$L$2:$L$5000,0)),"")</f>
        <v/>
      </c>
      <c r="C278" s="61" t="str">
        <f>IFERROR(INDEX(Barang_Masuk!$C$2:$C$5000,MATCH(ROWS($A$10:A278),Barang_Masuk!$L$2:$L$5000,0)),"")</f>
        <v/>
      </c>
      <c r="D278" s="61" t="str">
        <f>IFERROR(INDEX(Barang_Masuk!$D$2:$D$5000,MATCH(ROWS($A$10:A278),Barang_Masuk!$L$2:$L$5000,0)),"")</f>
        <v/>
      </c>
      <c r="E278" s="61" t="str">
        <f>IFERROR(INDEX(Barang_Masuk!$E$2:$E$5000,MATCH(ROWS($A$10:A278),Barang_Masuk!$L$2:$L$5000,0)),"")</f>
        <v/>
      </c>
      <c r="F278" s="61" t="str">
        <f>IFERROR(INDEX(Barang_Masuk!$F$2:$F$5000,MATCH(ROWS($A$10:A278),Barang_Masuk!$L$2:$L$5000,0)),"")</f>
        <v/>
      </c>
      <c r="G278" s="61" t="str">
        <f>IFERROR(INDEX(Barang_Masuk!$G$2:$G$5000,MATCH(ROWS($A$10:A278),Barang_Masuk!$L$2:$L$5000,0)),"")</f>
        <v/>
      </c>
      <c r="H278" s="71" t="str">
        <f>IFERROR(INDEX(Barang_Masuk!$H$2:$H$5000,MATCH(ROWS($A$10:A278),Barang_Masuk!$L$2:$L$5000,0)),"")</f>
        <v/>
      </c>
      <c r="I278" s="72" t="str">
        <f t="shared" si="4"/>
        <v/>
      </c>
    </row>
    <row r="279" spans="1:9" x14ac:dyDescent="0.35">
      <c r="A279" s="61" t="str">
        <f>IFERROR(INDEX(Barang_Masuk!$A$2:$A$5000,MATCH(ROWS($A$10:A279),Barang_Masuk!$L$2:$L$5000,0)),"")</f>
        <v/>
      </c>
      <c r="B279" s="62" t="str">
        <f>IFERROR(INDEX(Barang_Masuk!$B$2:$B$5000,MATCH(ROWS($A$10:A279),Barang_Masuk!$L$2:$L$5000,0)),"")</f>
        <v/>
      </c>
      <c r="C279" s="61" t="str">
        <f>IFERROR(INDEX(Barang_Masuk!$C$2:$C$5000,MATCH(ROWS($A$10:A279),Barang_Masuk!$L$2:$L$5000,0)),"")</f>
        <v/>
      </c>
      <c r="D279" s="61" t="str">
        <f>IFERROR(INDEX(Barang_Masuk!$D$2:$D$5000,MATCH(ROWS($A$10:A279),Barang_Masuk!$L$2:$L$5000,0)),"")</f>
        <v/>
      </c>
      <c r="E279" s="61" t="str">
        <f>IFERROR(INDEX(Barang_Masuk!$E$2:$E$5000,MATCH(ROWS($A$10:A279),Barang_Masuk!$L$2:$L$5000,0)),"")</f>
        <v/>
      </c>
      <c r="F279" s="61" t="str">
        <f>IFERROR(INDEX(Barang_Masuk!$F$2:$F$5000,MATCH(ROWS($A$10:A279),Barang_Masuk!$L$2:$L$5000,0)),"")</f>
        <v/>
      </c>
      <c r="G279" s="61" t="str">
        <f>IFERROR(INDEX(Barang_Masuk!$G$2:$G$5000,MATCH(ROWS($A$10:A279),Barang_Masuk!$L$2:$L$5000,0)),"")</f>
        <v/>
      </c>
      <c r="H279" s="71" t="str">
        <f>IFERROR(INDEX(Barang_Masuk!$H$2:$H$5000,MATCH(ROWS($A$10:A279),Barang_Masuk!$L$2:$L$5000,0)),"")</f>
        <v/>
      </c>
      <c r="I279" s="72" t="str">
        <f t="shared" si="4"/>
        <v/>
      </c>
    </row>
    <row r="280" spans="1:9" x14ac:dyDescent="0.35">
      <c r="A280" s="61" t="str">
        <f>IFERROR(INDEX(Barang_Masuk!$A$2:$A$5000,MATCH(ROWS($A$10:A280),Barang_Masuk!$L$2:$L$5000,0)),"")</f>
        <v/>
      </c>
      <c r="B280" s="62" t="str">
        <f>IFERROR(INDEX(Barang_Masuk!$B$2:$B$5000,MATCH(ROWS($A$10:A280),Barang_Masuk!$L$2:$L$5000,0)),"")</f>
        <v/>
      </c>
      <c r="C280" s="61" t="str">
        <f>IFERROR(INDEX(Barang_Masuk!$C$2:$C$5000,MATCH(ROWS($A$10:A280),Barang_Masuk!$L$2:$L$5000,0)),"")</f>
        <v/>
      </c>
      <c r="D280" s="61" t="str">
        <f>IFERROR(INDEX(Barang_Masuk!$D$2:$D$5000,MATCH(ROWS($A$10:A280),Barang_Masuk!$L$2:$L$5000,0)),"")</f>
        <v/>
      </c>
      <c r="E280" s="61" t="str">
        <f>IFERROR(INDEX(Barang_Masuk!$E$2:$E$5000,MATCH(ROWS($A$10:A280),Barang_Masuk!$L$2:$L$5000,0)),"")</f>
        <v/>
      </c>
      <c r="F280" s="61" t="str">
        <f>IFERROR(INDEX(Barang_Masuk!$F$2:$F$5000,MATCH(ROWS($A$10:A280),Barang_Masuk!$L$2:$L$5000,0)),"")</f>
        <v/>
      </c>
      <c r="G280" s="61" t="str">
        <f>IFERROR(INDEX(Barang_Masuk!$G$2:$G$5000,MATCH(ROWS($A$10:A280),Barang_Masuk!$L$2:$L$5000,0)),"")</f>
        <v/>
      </c>
      <c r="H280" s="71" t="str">
        <f>IFERROR(INDEX(Barang_Masuk!$H$2:$H$5000,MATCH(ROWS($A$10:A280),Barang_Masuk!$L$2:$L$5000,0)),"")</f>
        <v/>
      </c>
      <c r="I280" s="72" t="str">
        <f t="shared" si="4"/>
        <v/>
      </c>
    </row>
    <row r="281" spans="1:9" x14ac:dyDescent="0.35">
      <c r="A281" s="61" t="str">
        <f>IFERROR(INDEX(Barang_Masuk!$A$2:$A$5000,MATCH(ROWS($A$10:A281),Barang_Masuk!$L$2:$L$5000,0)),"")</f>
        <v/>
      </c>
      <c r="B281" s="62" t="str">
        <f>IFERROR(INDEX(Barang_Masuk!$B$2:$B$5000,MATCH(ROWS($A$10:A281),Barang_Masuk!$L$2:$L$5000,0)),"")</f>
        <v/>
      </c>
      <c r="C281" s="61" t="str">
        <f>IFERROR(INDEX(Barang_Masuk!$C$2:$C$5000,MATCH(ROWS($A$10:A281),Barang_Masuk!$L$2:$L$5000,0)),"")</f>
        <v/>
      </c>
      <c r="D281" s="61" t="str">
        <f>IFERROR(INDEX(Barang_Masuk!$D$2:$D$5000,MATCH(ROWS($A$10:A281),Barang_Masuk!$L$2:$L$5000,0)),"")</f>
        <v/>
      </c>
      <c r="E281" s="61" t="str">
        <f>IFERROR(INDEX(Barang_Masuk!$E$2:$E$5000,MATCH(ROWS($A$10:A281),Barang_Masuk!$L$2:$L$5000,0)),"")</f>
        <v/>
      </c>
      <c r="F281" s="61" t="str">
        <f>IFERROR(INDEX(Barang_Masuk!$F$2:$F$5000,MATCH(ROWS($A$10:A281),Barang_Masuk!$L$2:$L$5000,0)),"")</f>
        <v/>
      </c>
      <c r="G281" s="61" t="str">
        <f>IFERROR(INDEX(Barang_Masuk!$G$2:$G$5000,MATCH(ROWS($A$10:A281),Barang_Masuk!$L$2:$L$5000,0)),"")</f>
        <v/>
      </c>
      <c r="H281" s="71" t="str">
        <f>IFERROR(INDEX(Barang_Masuk!$H$2:$H$5000,MATCH(ROWS($A$10:A281),Barang_Masuk!$L$2:$L$5000,0)),"")</f>
        <v/>
      </c>
      <c r="I281" s="72" t="str">
        <f t="shared" si="4"/>
        <v/>
      </c>
    </row>
    <row r="282" spans="1:9" x14ac:dyDescent="0.35">
      <c r="A282" s="61" t="str">
        <f>IFERROR(INDEX(Barang_Masuk!$A$2:$A$5000,MATCH(ROWS($A$10:A282),Barang_Masuk!$L$2:$L$5000,0)),"")</f>
        <v/>
      </c>
      <c r="B282" s="62" t="str">
        <f>IFERROR(INDEX(Barang_Masuk!$B$2:$B$5000,MATCH(ROWS($A$10:A282),Barang_Masuk!$L$2:$L$5000,0)),"")</f>
        <v/>
      </c>
      <c r="C282" s="61" t="str">
        <f>IFERROR(INDEX(Barang_Masuk!$C$2:$C$5000,MATCH(ROWS($A$10:A282),Barang_Masuk!$L$2:$L$5000,0)),"")</f>
        <v/>
      </c>
      <c r="D282" s="61" t="str">
        <f>IFERROR(INDEX(Barang_Masuk!$D$2:$D$5000,MATCH(ROWS($A$10:A282),Barang_Masuk!$L$2:$L$5000,0)),"")</f>
        <v/>
      </c>
      <c r="E282" s="61" t="str">
        <f>IFERROR(INDEX(Barang_Masuk!$E$2:$E$5000,MATCH(ROWS($A$10:A282),Barang_Masuk!$L$2:$L$5000,0)),"")</f>
        <v/>
      </c>
      <c r="F282" s="61" t="str">
        <f>IFERROR(INDEX(Barang_Masuk!$F$2:$F$5000,MATCH(ROWS($A$10:A282),Barang_Masuk!$L$2:$L$5000,0)),"")</f>
        <v/>
      </c>
      <c r="G282" s="61" t="str">
        <f>IFERROR(INDEX(Barang_Masuk!$G$2:$G$5000,MATCH(ROWS($A$10:A282),Barang_Masuk!$L$2:$L$5000,0)),"")</f>
        <v/>
      </c>
      <c r="H282" s="71" t="str">
        <f>IFERROR(INDEX(Barang_Masuk!$H$2:$H$5000,MATCH(ROWS($A$10:A282),Barang_Masuk!$L$2:$L$5000,0)),"")</f>
        <v/>
      </c>
      <c r="I282" s="72" t="str">
        <f t="shared" si="4"/>
        <v/>
      </c>
    </row>
    <row r="283" spans="1:9" x14ac:dyDescent="0.35">
      <c r="A283" s="61" t="str">
        <f>IFERROR(INDEX(Barang_Masuk!$A$2:$A$5000,MATCH(ROWS($A$10:A283),Barang_Masuk!$L$2:$L$5000,0)),"")</f>
        <v/>
      </c>
      <c r="B283" s="62" t="str">
        <f>IFERROR(INDEX(Barang_Masuk!$B$2:$B$5000,MATCH(ROWS($A$10:A283),Barang_Masuk!$L$2:$L$5000,0)),"")</f>
        <v/>
      </c>
      <c r="C283" s="61" t="str">
        <f>IFERROR(INDEX(Barang_Masuk!$C$2:$C$5000,MATCH(ROWS($A$10:A283),Barang_Masuk!$L$2:$L$5000,0)),"")</f>
        <v/>
      </c>
      <c r="D283" s="61" t="str">
        <f>IFERROR(INDEX(Barang_Masuk!$D$2:$D$5000,MATCH(ROWS($A$10:A283),Barang_Masuk!$L$2:$L$5000,0)),"")</f>
        <v/>
      </c>
      <c r="E283" s="61" t="str">
        <f>IFERROR(INDEX(Barang_Masuk!$E$2:$E$5000,MATCH(ROWS($A$10:A283),Barang_Masuk!$L$2:$L$5000,0)),"")</f>
        <v/>
      </c>
      <c r="F283" s="61" t="str">
        <f>IFERROR(INDEX(Barang_Masuk!$F$2:$F$5000,MATCH(ROWS($A$10:A283),Barang_Masuk!$L$2:$L$5000,0)),"")</f>
        <v/>
      </c>
      <c r="G283" s="61" t="str">
        <f>IFERROR(INDEX(Barang_Masuk!$G$2:$G$5000,MATCH(ROWS($A$10:A283),Barang_Masuk!$L$2:$L$5000,0)),"")</f>
        <v/>
      </c>
      <c r="H283" s="71" t="str">
        <f>IFERROR(INDEX(Barang_Masuk!$H$2:$H$5000,MATCH(ROWS($A$10:A283),Barang_Masuk!$L$2:$L$5000,0)),"")</f>
        <v/>
      </c>
      <c r="I283" s="72" t="str">
        <f t="shared" si="4"/>
        <v/>
      </c>
    </row>
    <row r="284" spans="1:9" x14ac:dyDescent="0.35">
      <c r="A284" s="61" t="str">
        <f>IFERROR(INDEX(Barang_Masuk!$A$2:$A$5000,MATCH(ROWS($A$10:A284),Barang_Masuk!$L$2:$L$5000,0)),"")</f>
        <v/>
      </c>
      <c r="B284" s="62" t="str">
        <f>IFERROR(INDEX(Barang_Masuk!$B$2:$B$5000,MATCH(ROWS($A$10:A284),Barang_Masuk!$L$2:$L$5000,0)),"")</f>
        <v/>
      </c>
      <c r="C284" s="61" t="str">
        <f>IFERROR(INDEX(Barang_Masuk!$C$2:$C$5000,MATCH(ROWS($A$10:A284),Barang_Masuk!$L$2:$L$5000,0)),"")</f>
        <v/>
      </c>
      <c r="D284" s="61" t="str">
        <f>IFERROR(INDEX(Barang_Masuk!$D$2:$D$5000,MATCH(ROWS($A$10:A284),Barang_Masuk!$L$2:$L$5000,0)),"")</f>
        <v/>
      </c>
      <c r="E284" s="61" t="str">
        <f>IFERROR(INDEX(Barang_Masuk!$E$2:$E$5000,MATCH(ROWS($A$10:A284),Barang_Masuk!$L$2:$L$5000,0)),"")</f>
        <v/>
      </c>
      <c r="F284" s="61" t="str">
        <f>IFERROR(INDEX(Barang_Masuk!$F$2:$F$5000,MATCH(ROWS($A$10:A284),Barang_Masuk!$L$2:$L$5000,0)),"")</f>
        <v/>
      </c>
      <c r="G284" s="61" t="str">
        <f>IFERROR(INDEX(Barang_Masuk!$G$2:$G$5000,MATCH(ROWS($A$10:A284),Barang_Masuk!$L$2:$L$5000,0)),"")</f>
        <v/>
      </c>
      <c r="H284" s="71" t="str">
        <f>IFERROR(INDEX(Barang_Masuk!$H$2:$H$5000,MATCH(ROWS($A$10:A284),Barang_Masuk!$L$2:$L$5000,0)),"")</f>
        <v/>
      </c>
      <c r="I284" s="72" t="str">
        <f t="shared" si="4"/>
        <v/>
      </c>
    </row>
    <row r="285" spans="1:9" x14ac:dyDescent="0.35">
      <c r="A285" s="61" t="str">
        <f>IFERROR(INDEX(Barang_Masuk!$A$2:$A$5000,MATCH(ROWS($A$10:A285),Barang_Masuk!$L$2:$L$5000,0)),"")</f>
        <v/>
      </c>
      <c r="B285" s="62" t="str">
        <f>IFERROR(INDEX(Barang_Masuk!$B$2:$B$5000,MATCH(ROWS($A$10:A285),Barang_Masuk!$L$2:$L$5000,0)),"")</f>
        <v/>
      </c>
      <c r="C285" s="61" t="str">
        <f>IFERROR(INDEX(Barang_Masuk!$C$2:$C$5000,MATCH(ROWS($A$10:A285),Barang_Masuk!$L$2:$L$5000,0)),"")</f>
        <v/>
      </c>
      <c r="D285" s="61" t="str">
        <f>IFERROR(INDEX(Barang_Masuk!$D$2:$D$5000,MATCH(ROWS($A$10:A285),Barang_Masuk!$L$2:$L$5000,0)),"")</f>
        <v/>
      </c>
      <c r="E285" s="61" t="str">
        <f>IFERROR(INDEX(Barang_Masuk!$E$2:$E$5000,MATCH(ROWS($A$10:A285),Barang_Masuk!$L$2:$L$5000,0)),"")</f>
        <v/>
      </c>
      <c r="F285" s="61" t="str">
        <f>IFERROR(INDEX(Barang_Masuk!$F$2:$F$5000,MATCH(ROWS($A$10:A285),Barang_Masuk!$L$2:$L$5000,0)),"")</f>
        <v/>
      </c>
      <c r="G285" s="61" t="str">
        <f>IFERROR(INDEX(Barang_Masuk!$G$2:$G$5000,MATCH(ROWS($A$10:A285),Barang_Masuk!$L$2:$L$5000,0)),"")</f>
        <v/>
      </c>
      <c r="H285" s="71" t="str">
        <f>IFERROR(INDEX(Barang_Masuk!$H$2:$H$5000,MATCH(ROWS($A$10:A285),Barang_Masuk!$L$2:$L$5000,0)),"")</f>
        <v/>
      </c>
      <c r="I285" s="72" t="str">
        <f t="shared" si="4"/>
        <v/>
      </c>
    </row>
    <row r="286" spans="1:9" x14ac:dyDescent="0.35">
      <c r="A286" s="61" t="str">
        <f>IFERROR(INDEX(Barang_Masuk!$A$2:$A$5000,MATCH(ROWS($A$10:A286),Barang_Masuk!$L$2:$L$5000,0)),"")</f>
        <v/>
      </c>
      <c r="B286" s="62" t="str">
        <f>IFERROR(INDEX(Barang_Masuk!$B$2:$B$5000,MATCH(ROWS($A$10:A286),Barang_Masuk!$L$2:$L$5000,0)),"")</f>
        <v/>
      </c>
      <c r="C286" s="61" t="str">
        <f>IFERROR(INDEX(Barang_Masuk!$C$2:$C$5000,MATCH(ROWS($A$10:A286),Barang_Masuk!$L$2:$L$5000,0)),"")</f>
        <v/>
      </c>
      <c r="D286" s="61" t="str">
        <f>IFERROR(INDEX(Barang_Masuk!$D$2:$D$5000,MATCH(ROWS($A$10:A286),Barang_Masuk!$L$2:$L$5000,0)),"")</f>
        <v/>
      </c>
      <c r="E286" s="61" t="str">
        <f>IFERROR(INDEX(Barang_Masuk!$E$2:$E$5000,MATCH(ROWS($A$10:A286),Barang_Masuk!$L$2:$L$5000,0)),"")</f>
        <v/>
      </c>
      <c r="F286" s="61" t="str">
        <f>IFERROR(INDEX(Barang_Masuk!$F$2:$F$5000,MATCH(ROWS($A$10:A286),Barang_Masuk!$L$2:$L$5000,0)),"")</f>
        <v/>
      </c>
      <c r="G286" s="61" t="str">
        <f>IFERROR(INDEX(Barang_Masuk!$G$2:$G$5000,MATCH(ROWS($A$10:A286),Barang_Masuk!$L$2:$L$5000,0)),"")</f>
        <v/>
      </c>
      <c r="H286" s="71" t="str">
        <f>IFERROR(INDEX(Barang_Masuk!$H$2:$H$5000,MATCH(ROWS($A$10:A286),Barang_Masuk!$L$2:$L$5000,0)),"")</f>
        <v/>
      </c>
      <c r="I286" s="72" t="str">
        <f t="shared" si="4"/>
        <v/>
      </c>
    </row>
    <row r="287" spans="1:9" x14ac:dyDescent="0.35">
      <c r="A287" s="61" t="str">
        <f>IFERROR(INDEX(Barang_Masuk!$A$2:$A$5000,MATCH(ROWS($A$10:A287),Barang_Masuk!$L$2:$L$5000,0)),"")</f>
        <v/>
      </c>
      <c r="B287" s="62" t="str">
        <f>IFERROR(INDEX(Barang_Masuk!$B$2:$B$5000,MATCH(ROWS($A$10:A287),Barang_Masuk!$L$2:$L$5000,0)),"")</f>
        <v/>
      </c>
      <c r="C287" s="61" t="str">
        <f>IFERROR(INDEX(Barang_Masuk!$C$2:$C$5000,MATCH(ROWS($A$10:A287),Barang_Masuk!$L$2:$L$5000,0)),"")</f>
        <v/>
      </c>
      <c r="D287" s="61" t="str">
        <f>IFERROR(INDEX(Barang_Masuk!$D$2:$D$5000,MATCH(ROWS($A$10:A287),Barang_Masuk!$L$2:$L$5000,0)),"")</f>
        <v/>
      </c>
      <c r="E287" s="61" t="str">
        <f>IFERROR(INDEX(Barang_Masuk!$E$2:$E$5000,MATCH(ROWS($A$10:A287),Barang_Masuk!$L$2:$L$5000,0)),"")</f>
        <v/>
      </c>
      <c r="F287" s="61" t="str">
        <f>IFERROR(INDEX(Barang_Masuk!$F$2:$F$5000,MATCH(ROWS($A$10:A287),Barang_Masuk!$L$2:$L$5000,0)),"")</f>
        <v/>
      </c>
      <c r="G287" s="61" t="str">
        <f>IFERROR(INDEX(Barang_Masuk!$G$2:$G$5000,MATCH(ROWS($A$10:A287),Barang_Masuk!$L$2:$L$5000,0)),"")</f>
        <v/>
      </c>
      <c r="H287" s="71" t="str">
        <f>IFERROR(INDEX(Barang_Masuk!$H$2:$H$5000,MATCH(ROWS($A$10:A287),Barang_Masuk!$L$2:$L$5000,0)),"")</f>
        <v/>
      </c>
      <c r="I287" s="72" t="str">
        <f t="shared" si="4"/>
        <v/>
      </c>
    </row>
    <row r="288" spans="1:9" x14ac:dyDescent="0.35">
      <c r="A288" s="61" t="str">
        <f>IFERROR(INDEX(Barang_Masuk!$A$2:$A$5000,MATCH(ROWS($A$10:A288),Barang_Masuk!$L$2:$L$5000,0)),"")</f>
        <v/>
      </c>
      <c r="B288" s="62" t="str">
        <f>IFERROR(INDEX(Barang_Masuk!$B$2:$B$5000,MATCH(ROWS($A$10:A288),Barang_Masuk!$L$2:$L$5000,0)),"")</f>
        <v/>
      </c>
      <c r="C288" s="61" t="str">
        <f>IFERROR(INDEX(Barang_Masuk!$C$2:$C$5000,MATCH(ROWS($A$10:A288),Barang_Masuk!$L$2:$L$5000,0)),"")</f>
        <v/>
      </c>
      <c r="D288" s="61" t="str">
        <f>IFERROR(INDEX(Barang_Masuk!$D$2:$D$5000,MATCH(ROWS($A$10:A288),Barang_Masuk!$L$2:$L$5000,0)),"")</f>
        <v/>
      </c>
      <c r="E288" s="61" t="str">
        <f>IFERROR(INDEX(Barang_Masuk!$E$2:$E$5000,MATCH(ROWS($A$10:A288),Barang_Masuk!$L$2:$L$5000,0)),"")</f>
        <v/>
      </c>
      <c r="F288" s="61" t="str">
        <f>IFERROR(INDEX(Barang_Masuk!$F$2:$F$5000,MATCH(ROWS($A$10:A288),Barang_Masuk!$L$2:$L$5000,0)),"")</f>
        <v/>
      </c>
      <c r="G288" s="61" t="str">
        <f>IFERROR(INDEX(Barang_Masuk!$G$2:$G$5000,MATCH(ROWS($A$10:A288),Barang_Masuk!$L$2:$L$5000,0)),"")</f>
        <v/>
      </c>
      <c r="H288" s="71" t="str">
        <f>IFERROR(INDEX(Barang_Masuk!$H$2:$H$5000,MATCH(ROWS($A$10:A288),Barang_Masuk!$L$2:$L$5000,0)),"")</f>
        <v/>
      </c>
      <c r="I288" s="72" t="str">
        <f t="shared" si="4"/>
        <v/>
      </c>
    </row>
    <row r="289" spans="1:9" x14ac:dyDescent="0.35">
      <c r="A289" s="61" t="str">
        <f>IFERROR(INDEX(Barang_Masuk!$A$2:$A$5000,MATCH(ROWS($A$10:A289),Barang_Masuk!$L$2:$L$5000,0)),"")</f>
        <v/>
      </c>
      <c r="B289" s="62" t="str">
        <f>IFERROR(INDEX(Barang_Masuk!$B$2:$B$5000,MATCH(ROWS($A$10:A289),Barang_Masuk!$L$2:$L$5000,0)),"")</f>
        <v/>
      </c>
      <c r="C289" s="61" t="str">
        <f>IFERROR(INDEX(Barang_Masuk!$C$2:$C$5000,MATCH(ROWS($A$10:A289),Barang_Masuk!$L$2:$L$5000,0)),"")</f>
        <v/>
      </c>
      <c r="D289" s="61" t="str">
        <f>IFERROR(INDEX(Barang_Masuk!$D$2:$D$5000,MATCH(ROWS($A$10:A289),Barang_Masuk!$L$2:$L$5000,0)),"")</f>
        <v/>
      </c>
      <c r="E289" s="61" t="str">
        <f>IFERROR(INDEX(Barang_Masuk!$E$2:$E$5000,MATCH(ROWS($A$10:A289),Barang_Masuk!$L$2:$L$5000,0)),"")</f>
        <v/>
      </c>
      <c r="F289" s="61" t="str">
        <f>IFERROR(INDEX(Barang_Masuk!$F$2:$F$5000,MATCH(ROWS($A$10:A289),Barang_Masuk!$L$2:$L$5000,0)),"")</f>
        <v/>
      </c>
      <c r="G289" s="61" t="str">
        <f>IFERROR(INDEX(Barang_Masuk!$G$2:$G$5000,MATCH(ROWS($A$10:A289),Barang_Masuk!$L$2:$L$5000,0)),"")</f>
        <v/>
      </c>
      <c r="H289" s="71" t="str">
        <f>IFERROR(INDEX(Barang_Masuk!$H$2:$H$5000,MATCH(ROWS($A$10:A289),Barang_Masuk!$L$2:$L$5000,0)),"")</f>
        <v/>
      </c>
      <c r="I289" s="72" t="str">
        <f t="shared" si="4"/>
        <v/>
      </c>
    </row>
    <row r="290" spans="1:9" x14ac:dyDescent="0.35">
      <c r="A290" s="61" t="str">
        <f>IFERROR(INDEX(Barang_Masuk!$A$2:$A$5000,MATCH(ROWS($A$10:A290),Barang_Masuk!$L$2:$L$5000,0)),"")</f>
        <v/>
      </c>
      <c r="B290" s="62" t="str">
        <f>IFERROR(INDEX(Barang_Masuk!$B$2:$B$5000,MATCH(ROWS($A$10:A290),Barang_Masuk!$L$2:$L$5000,0)),"")</f>
        <v/>
      </c>
      <c r="C290" s="61" t="str">
        <f>IFERROR(INDEX(Barang_Masuk!$C$2:$C$5000,MATCH(ROWS($A$10:A290),Barang_Masuk!$L$2:$L$5000,0)),"")</f>
        <v/>
      </c>
      <c r="D290" s="61" t="str">
        <f>IFERROR(INDEX(Barang_Masuk!$D$2:$D$5000,MATCH(ROWS($A$10:A290),Barang_Masuk!$L$2:$L$5000,0)),"")</f>
        <v/>
      </c>
      <c r="E290" s="61" t="str">
        <f>IFERROR(INDEX(Barang_Masuk!$E$2:$E$5000,MATCH(ROWS($A$10:A290),Barang_Masuk!$L$2:$L$5000,0)),"")</f>
        <v/>
      </c>
      <c r="F290" s="61" t="str">
        <f>IFERROR(INDEX(Barang_Masuk!$F$2:$F$5000,MATCH(ROWS($A$10:A290),Barang_Masuk!$L$2:$L$5000,0)),"")</f>
        <v/>
      </c>
      <c r="G290" s="61" t="str">
        <f>IFERROR(INDEX(Barang_Masuk!$G$2:$G$5000,MATCH(ROWS($A$10:A290),Barang_Masuk!$L$2:$L$5000,0)),"")</f>
        <v/>
      </c>
      <c r="H290" s="71" t="str">
        <f>IFERROR(INDEX(Barang_Masuk!$H$2:$H$5000,MATCH(ROWS($A$10:A290),Barang_Masuk!$L$2:$L$5000,0)),"")</f>
        <v/>
      </c>
      <c r="I290" s="72" t="str">
        <f t="shared" si="4"/>
        <v/>
      </c>
    </row>
    <row r="291" spans="1:9" x14ac:dyDescent="0.35">
      <c r="A291" s="61" t="str">
        <f>IFERROR(INDEX(Barang_Masuk!$A$2:$A$5000,MATCH(ROWS($A$10:A291),Barang_Masuk!$L$2:$L$5000,0)),"")</f>
        <v/>
      </c>
      <c r="B291" s="62" t="str">
        <f>IFERROR(INDEX(Barang_Masuk!$B$2:$B$5000,MATCH(ROWS($A$10:A291),Barang_Masuk!$L$2:$L$5000,0)),"")</f>
        <v/>
      </c>
      <c r="C291" s="61" t="str">
        <f>IFERROR(INDEX(Barang_Masuk!$C$2:$C$5000,MATCH(ROWS($A$10:A291),Barang_Masuk!$L$2:$L$5000,0)),"")</f>
        <v/>
      </c>
      <c r="D291" s="61" t="str">
        <f>IFERROR(INDEX(Barang_Masuk!$D$2:$D$5000,MATCH(ROWS($A$10:A291),Barang_Masuk!$L$2:$L$5000,0)),"")</f>
        <v/>
      </c>
      <c r="E291" s="61" t="str">
        <f>IFERROR(INDEX(Barang_Masuk!$E$2:$E$5000,MATCH(ROWS($A$10:A291),Barang_Masuk!$L$2:$L$5000,0)),"")</f>
        <v/>
      </c>
      <c r="F291" s="61" t="str">
        <f>IFERROR(INDEX(Barang_Masuk!$F$2:$F$5000,MATCH(ROWS($A$10:A291),Barang_Masuk!$L$2:$L$5000,0)),"")</f>
        <v/>
      </c>
      <c r="G291" s="61" t="str">
        <f>IFERROR(INDEX(Barang_Masuk!$G$2:$G$5000,MATCH(ROWS($A$10:A291),Barang_Masuk!$L$2:$L$5000,0)),"")</f>
        <v/>
      </c>
      <c r="H291" s="71" t="str">
        <f>IFERROR(INDEX(Barang_Masuk!$H$2:$H$5000,MATCH(ROWS($A$10:A291),Barang_Masuk!$L$2:$L$5000,0)),"")</f>
        <v/>
      </c>
      <c r="I291" s="72" t="str">
        <f t="shared" si="4"/>
        <v/>
      </c>
    </row>
    <row r="292" spans="1:9" x14ac:dyDescent="0.35">
      <c r="A292" s="61" t="str">
        <f>IFERROR(INDEX(Barang_Masuk!$A$2:$A$5000,MATCH(ROWS($A$10:A292),Barang_Masuk!$L$2:$L$5000,0)),"")</f>
        <v/>
      </c>
      <c r="B292" s="62" t="str">
        <f>IFERROR(INDEX(Barang_Masuk!$B$2:$B$5000,MATCH(ROWS($A$10:A292),Barang_Masuk!$L$2:$L$5000,0)),"")</f>
        <v/>
      </c>
      <c r="C292" s="61" t="str">
        <f>IFERROR(INDEX(Barang_Masuk!$C$2:$C$5000,MATCH(ROWS($A$10:A292),Barang_Masuk!$L$2:$L$5000,0)),"")</f>
        <v/>
      </c>
      <c r="D292" s="61" t="str">
        <f>IFERROR(INDEX(Barang_Masuk!$D$2:$D$5000,MATCH(ROWS($A$10:A292),Barang_Masuk!$L$2:$L$5000,0)),"")</f>
        <v/>
      </c>
      <c r="E292" s="61" t="str">
        <f>IFERROR(INDEX(Barang_Masuk!$E$2:$E$5000,MATCH(ROWS($A$10:A292),Barang_Masuk!$L$2:$L$5000,0)),"")</f>
        <v/>
      </c>
      <c r="F292" s="61" t="str">
        <f>IFERROR(INDEX(Barang_Masuk!$F$2:$F$5000,MATCH(ROWS($A$10:A292),Barang_Masuk!$L$2:$L$5000,0)),"")</f>
        <v/>
      </c>
      <c r="G292" s="61" t="str">
        <f>IFERROR(INDEX(Barang_Masuk!$G$2:$G$5000,MATCH(ROWS($A$10:A292),Barang_Masuk!$L$2:$L$5000,0)),"")</f>
        <v/>
      </c>
      <c r="H292" s="71" t="str">
        <f>IFERROR(INDEX(Barang_Masuk!$H$2:$H$5000,MATCH(ROWS($A$10:A292),Barang_Masuk!$L$2:$L$5000,0)),"")</f>
        <v/>
      </c>
      <c r="I292" s="72" t="str">
        <f t="shared" si="4"/>
        <v/>
      </c>
    </row>
    <row r="293" spans="1:9" x14ac:dyDescent="0.35">
      <c r="A293" s="61" t="str">
        <f>IFERROR(INDEX(Barang_Masuk!$A$2:$A$5000,MATCH(ROWS($A$10:A293),Barang_Masuk!$L$2:$L$5000,0)),"")</f>
        <v/>
      </c>
      <c r="B293" s="62" t="str">
        <f>IFERROR(INDEX(Barang_Masuk!$B$2:$B$5000,MATCH(ROWS($A$10:A293),Barang_Masuk!$L$2:$L$5000,0)),"")</f>
        <v/>
      </c>
      <c r="C293" s="61" t="str">
        <f>IFERROR(INDEX(Barang_Masuk!$C$2:$C$5000,MATCH(ROWS($A$10:A293),Barang_Masuk!$L$2:$L$5000,0)),"")</f>
        <v/>
      </c>
      <c r="D293" s="61" t="str">
        <f>IFERROR(INDEX(Barang_Masuk!$D$2:$D$5000,MATCH(ROWS($A$10:A293),Barang_Masuk!$L$2:$L$5000,0)),"")</f>
        <v/>
      </c>
      <c r="E293" s="61" t="str">
        <f>IFERROR(INDEX(Barang_Masuk!$E$2:$E$5000,MATCH(ROWS($A$10:A293),Barang_Masuk!$L$2:$L$5000,0)),"")</f>
        <v/>
      </c>
      <c r="F293" s="61" t="str">
        <f>IFERROR(INDEX(Barang_Masuk!$F$2:$F$5000,MATCH(ROWS($A$10:A293),Barang_Masuk!$L$2:$L$5000,0)),"")</f>
        <v/>
      </c>
      <c r="G293" s="61" t="str">
        <f>IFERROR(INDEX(Barang_Masuk!$G$2:$G$5000,MATCH(ROWS($A$10:A293),Barang_Masuk!$L$2:$L$5000,0)),"")</f>
        <v/>
      </c>
      <c r="H293" s="71" t="str">
        <f>IFERROR(INDEX(Barang_Masuk!$H$2:$H$5000,MATCH(ROWS($A$10:A293),Barang_Masuk!$L$2:$L$5000,0)),"")</f>
        <v/>
      </c>
      <c r="I293" s="72" t="str">
        <f t="shared" si="4"/>
        <v/>
      </c>
    </row>
    <row r="294" spans="1:9" x14ac:dyDescent="0.35">
      <c r="A294" s="61" t="str">
        <f>IFERROR(INDEX(Barang_Masuk!$A$2:$A$5000,MATCH(ROWS($A$10:A294),Barang_Masuk!$L$2:$L$5000,0)),"")</f>
        <v/>
      </c>
      <c r="B294" s="62" t="str">
        <f>IFERROR(INDEX(Barang_Masuk!$B$2:$B$5000,MATCH(ROWS($A$10:A294),Barang_Masuk!$L$2:$L$5000,0)),"")</f>
        <v/>
      </c>
      <c r="C294" s="61" t="str">
        <f>IFERROR(INDEX(Barang_Masuk!$C$2:$C$5000,MATCH(ROWS($A$10:A294),Barang_Masuk!$L$2:$L$5000,0)),"")</f>
        <v/>
      </c>
      <c r="D294" s="61" t="str">
        <f>IFERROR(INDEX(Barang_Masuk!$D$2:$D$5000,MATCH(ROWS($A$10:A294),Barang_Masuk!$L$2:$L$5000,0)),"")</f>
        <v/>
      </c>
      <c r="E294" s="61" t="str">
        <f>IFERROR(INDEX(Barang_Masuk!$E$2:$E$5000,MATCH(ROWS($A$10:A294),Barang_Masuk!$L$2:$L$5000,0)),"")</f>
        <v/>
      </c>
      <c r="F294" s="61" t="str">
        <f>IFERROR(INDEX(Barang_Masuk!$F$2:$F$5000,MATCH(ROWS($A$10:A294),Barang_Masuk!$L$2:$L$5000,0)),"")</f>
        <v/>
      </c>
      <c r="G294" s="61" t="str">
        <f>IFERROR(INDEX(Barang_Masuk!$G$2:$G$5000,MATCH(ROWS($A$10:A294),Barang_Masuk!$L$2:$L$5000,0)),"")</f>
        <v/>
      </c>
      <c r="H294" s="71" t="str">
        <f>IFERROR(INDEX(Barang_Masuk!$H$2:$H$5000,MATCH(ROWS($A$10:A294),Barang_Masuk!$L$2:$L$5000,0)),"")</f>
        <v/>
      </c>
      <c r="I294" s="72" t="str">
        <f t="shared" si="4"/>
        <v/>
      </c>
    </row>
    <row r="295" spans="1:9" x14ac:dyDescent="0.35">
      <c r="A295" s="61" t="str">
        <f>IFERROR(INDEX(Barang_Masuk!$A$2:$A$5000,MATCH(ROWS($A$10:A295),Barang_Masuk!$L$2:$L$5000,0)),"")</f>
        <v/>
      </c>
      <c r="B295" s="62" t="str">
        <f>IFERROR(INDEX(Barang_Masuk!$B$2:$B$5000,MATCH(ROWS($A$10:A295),Barang_Masuk!$L$2:$L$5000,0)),"")</f>
        <v/>
      </c>
      <c r="C295" s="61" t="str">
        <f>IFERROR(INDEX(Barang_Masuk!$C$2:$C$5000,MATCH(ROWS($A$10:A295),Barang_Masuk!$L$2:$L$5000,0)),"")</f>
        <v/>
      </c>
      <c r="D295" s="61" t="str">
        <f>IFERROR(INDEX(Barang_Masuk!$D$2:$D$5000,MATCH(ROWS($A$10:A295),Barang_Masuk!$L$2:$L$5000,0)),"")</f>
        <v/>
      </c>
      <c r="E295" s="61" t="str">
        <f>IFERROR(INDEX(Barang_Masuk!$E$2:$E$5000,MATCH(ROWS($A$10:A295),Barang_Masuk!$L$2:$L$5000,0)),"")</f>
        <v/>
      </c>
      <c r="F295" s="61" t="str">
        <f>IFERROR(INDEX(Barang_Masuk!$F$2:$F$5000,MATCH(ROWS($A$10:A295),Barang_Masuk!$L$2:$L$5000,0)),"")</f>
        <v/>
      </c>
      <c r="G295" s="61" t="str">
        <f>IFERROR(INDEX(Barang_Masuk!$G$2:$G$5000,MATCH(ROWS($A$10:A295),Barang_Masuk!$L$2:$L$5000,0)),"")</f>
        <v/>
      </c>
      <c r="H295" s="71" t="str">
        <f>IFERROR(INDEX(Barang_Masuk!$H$2:$H$5000,MATCH(ROWS($A$10:A295),Barang_Masuk!$L$2:$L$5000,0)),"")</f>
        <v/>
      </c>
      <c r="I295" s="72" t="str">
        <f t="shared" si="4"/>
        <v/>
      </c>
    </row>
    <row r="296" spans="1:9" x14ac:dyDescent="0.35">
      <c r="A296" s="61" t="str">
        <f>IFERROR(INDEX(Barang_Masuk!$A$2:$A$5000,MATCH(ROWS($A$10:A296),Barang_Masuk!$L$2:$L$5000,0)),"")</f>
        <v/>
      </c>
      <c r="B296" s="62" t="str">
        <f>IFERROR(INDEX(Barang_Masuk!$B$2:$B$5000,MATCH(ROWS($A$10:A296),Barang_Masuk!$L$2:$L$5000,0)),"")</f>
        <v/>
      </c>
      <c r="C296" s="61" t="str">
        <f>IFERROR(INDEX(Barang_Masuk!$C$2:$C$5000,MATCH(ROWS($A$10:A296),Barang_Masuk!$L$2:$L$5000,0)),"")</f>
        <v/>
      </c>
      <c r="D296" s="61" t="str">
        <f>IFERROR(INDEX(Barang_Masuk!$D$2:$D$5000,MATCH(ROWS($A$10:A296),Barang_Masuk!$L$2:$L$5000,0)),"")</f>
        <v/>
      </c>
      <c r="E296" s="61" t="str">
        <f>IFERROR(INDEX(Barang_Masuk!$E$2:$E$5000,MATCH(ROWS($A$10:A296),Barang_Masuk!$L$2:$L$5000,0)),"")</f>
        <v/>
      </c>
      <c r="F296" s="61" t="str">
        <f>IFERROR(INDEX(Barang_Masuk!$F$2:$F$5000,MATCH(ROWS($A$10:A296),Barang_Masuk!$L$2:$L$5000,0)),"")</f>
        <v/>
      </c>
      <c r="G296" s="61" t="str">
        <f>IFERROR(INDEX(Barang_Masuk!$G$2:$G$5000,MATCH(ROWS($A$10:A296),Barang_Masuk!$L$2:$L$5000,0)),"")</f>
        <v/>
      </c>
      <c r="H296" s="71" t="str">
        <f>IFERROR(INDEX(Barang_Masuk!$H$2:$H$5000,MATCH(ROWS($A$10:A296),Barang_Masuk!$L$2:$L$5000,0)),"")</f>
        <v/>
      </c>
      <c r="I296" s="72" t="str">
        <f t="shared" si="4"/>
        <v/>
      </c>
    </row>
    <row r="297" spans="1:9" x14ac:dyDescent="0.35">
      <c r="A297" s="61" t="str">
        <f>IFERROR(INDEX(Barang_Masuk!$A$2:$A$5000,MATCH(ROWS($A$10:A297),Barang_Masuk!$L$2:$L$5000,0)),"")</f>
        <v/>
      </c>
      <c r="B297" s="62" t="str">
        <f>IFERROR(INDEX(Barang_Masuk!$B$2:$B$5000,MATCH(ROWS($A$10:A297),Barang_Masuk!$L$2:$L$5000,0)),"")</f>
        <v/>
      </c>
      <c r="C297" s="61" t="str">
        <f>IFERROR(INDEX(Barang_Masuk!$C$2:$C$5000,MATCH(ROWS($A$10:A297),Barang_Masuk!$L$2:$L$5000,0)),"")</f>
        <v/>
      </c>
      <c r="D297" s="61" t="str">
        <f>IFERROR(INDEX(Barang_Masuk!$D$2:$D$5000,MATCH(ROWS($A$10:A297),Barang_Masuk!$L$2:$L$5000,0)),"")</f>
        <v/>
      </c>
      <c r="E297" s="61" t="str">
        <f>IFERROR(INDEX(Barang_Masuk!$E$2:$E$5000,MATCH(ROWS($A$10:A297),Barang_Masuk!$L$2:$L$5000,0)),"")</f>
        <v/>
      </c>
      <c r="F297" s="61" t="str">
        <f>IFERROR(INDEX(Barang_Masuk!$F$2:$F$5000,MATCH(ROWS($A$10:A297),Barang_Masuk!$L$2:$L$5000,0)),"")</f>
        <v/>
      </c>
      <c r="G297" s="61" t="str">
        <f>IFERROR(INDEX(Barang_Masuk!$G$2:$G$5000,MATCH(ROWS($A$10:A297),Barang_Masuk!$L$2:$L$5000,0)),"")</f>
        <v/>
      </c>
      <c r="H297" s="71" t="str">
        <f>IFERROR(INDEX(Barang_Masuk!$H$2:$H$5000,MATCH(ROWS($A$10:A297),Barang_Masuk!$L$2:$L$5000,0)),"")</f>
        <v/>
      </c>
      <c r="I297" s="72" t="str">
        <f t="shared" si="4"/>
        <v/>
      </c>
    </row>
    <row r="298" spans="1:9" x14ac:dyDescent="0.35">
      <c r="A298" s="61" t="str">
        <f>IFERROR(INDEX(Barang_Masuk!$A$2:$A$5000,MATCH(ROWS($A$10:A298),Barang_Masuk!$L$2:$L$5000,0)),"")</f>
        <v/>
      </c>
      <c r="B298" s="62" t="str">
        <f>IFERROR(INDEX(Barang_Masuk!$B$2:$B$5000,MATCH(ROWS($A$10:A298),Barang_Masuk!$L$2:$L$5000,0)),"")</f>
        <v/>
      </c>
      <c r="C298" s="61" t="str">
        <f>IFERROR(INDEX(Barang_Masuk!$C$2:$C$5000,MATCH(ROWS($A$10:A298),Barang_Masuk!$L$2:$L$5000,0)),"")</f>
        <v/>
      </c>
      <c r="D298" s="61" t="str">
        <f>IFERROR(INDEX(Barang_Masuk!$D$2:$D$5000,MATCH(ROWS($A$10:A298),Barang_Masuk!$L$2:$L$5000,0)),"")</f>
        <v/>
      </c>
      <c r="E298" s="61" t="str">
        <f>IFERROR(INDEX(Barang_Masuk!$E$2:$E$5000,MATCH(ROWS($A$10:A298),Barang_Masuk!$L$2:$L$5000,0)),"")</f>
        <v/>
      </c>
      <c r="F298" s="61" t="str">
        <f>IFERROR(INDEX(Barang_Masuk!$F$2:$F$5000,MATCH(ROWS($A$10:A298),Barang_Masuk!$L$2:$L$5000,0)),"")</f>
        <v/>
      </c>
      <c r="G298" s="61" t="str">
        <f>IFERROR(INDEX(Barang_Masuk!$G$2:$G$5000,MATCH(ROWS($A$10:A298),Barang_Masuk!$L$2:$L$5000,0)),"")</f>
        <v/>
      </c>
      <c r="H298" s="71" t="str">
        <f>IFERROR(INDEX(Barang_Masuk!$H$2:$H$5000,MATCH(ROWS($A$10:A298),Barang_Masuk!$L$2:$L$5000,0)),"")</f>
        <v/>
      </c>
      <c r="I298" s="72" t="str">
        <f t="shared" si="4"/>
        <v/>
      </c>
    </row>
    <row r="299" spans="1:9" x14ac:dyDescent="0.35">
      <c r="A299" s="61" t="str">
        <f>IFERROR(INDEX(Barang_Masuk!$A$2:$A$5000,MATCH(ROWS($A$10:A299),Barang_Masuk!$L$2:$L$5000,0)),"")</f>
        <v/>
      </c>
      <c r="B299" s="62" t="str">
        <f>IFERROR(INDEX(Barang_Masuk!$B$2:$B$5000,MATCH(ROWS($A$10:A299),Barang_Masuk!$L$2:$L$5000,0)),"")</f>
        <v/>
      </c>
      <c r="C299" s="61" t="str">
        <f>IFERROR(INDEX(Barang_Masuk!$C$2:$C$5000,MATCH(ROWS($A$10:A299),Barang_Masuk!$L$2:$L$5000,0)),"")</f>
        <v/>
      </c>
      <c r="D299" s="61" t="str">
        <f>IFERROR(INDEX(Barang_Masuk!$D$2:$D$5000,MATCH(ROWS($A$10:A299),Barang_Masuk!$L$2:$L$5000,0)),"")</f>
        <v/>
      </c>
      <c r="E299" s="61" t="str">
        <f>IFERROR(INDEX(Barang_Masuk!$E$2:$E$5000,MATCH(ROWS($A$10:A299),Barang_Masuk!$L$2:$L$5000,0)),"")</f>
        <v/>
      </c>
      <c r="F299" s="61" t="str">
        <f>IFERROR(INDEX(Barang_Masuk!$F$2:$F$5000,MATCH(ROWS($A$10:A299),Barang_Masuk!$L$2:$L$5000,0)),"")</f>
        <v/>
      </c>
      <c r="G299" s="61" t="str">
        <f>IFERROR(INDEX(Barang_Masuk!$G$2:$G$5000,MATCH(ROWS($A$10:A299),Barang_Masuk!$L$2:$L$5000,0)),"")</f>
        <v/>
      </c>
      <c r="H299" s="71" t="str">
        <f>IFERROR(INDEX(Barang_Masuk!$H$2:$H$5000,MATCH(ROWS($A$10:A299),Barang_Masuk!$L$2:$L$5000,0)),"")</f>
        <v/>
      </c>
      <c r="I299" s="72" t="str">
        <f t="shared" si="4"/>
        <v/>
      </c>
    </row>
    <row r="300" spans="1:9" x14ac:dyDescent="0.35">
      <c r="A300" s="61" t="str">
        <f>IFERROR(INDEX(Barang_Masuk!$A$2:$A$5000,MATCH(ROWS($A$10:A300),Barang_Masuk!$L$2:$L$5000,0)),"")</f>
        <v/>
      </c>
      <c r="B300" s="62" t="str">
        <f>IFERROR(INDEX(Barang_Masuk!$B$2:$B$5000,MATCH(ROWS($A$10:A300),Barang_Masuk!$L$2:$L$5000,0)),"")</f>
        <v/>
      </c>
      <c r="C300" s="61" t="str">
        <f>IFERROR(INDEX(Barang_Masuk!$C$2:$C$5000,MATCH(ROWS($A$10:A300),Barang_Masuk!$L$2:$L$5000,0)),"")</f>
        <v/>
      </c>
      <c r="D300" s="61" t="str">
        <f>IFERROR(INDEX(Barang_Masuk!$D$2:$D$5000,MATCH(ROWS($A$10:A300),Barang_Masuk!$L$2:$L$5000,0)),"")</f>
        <v/>
      </c>
      <c r="E300" s="61" t="str">
        <f>IFERROR(INDEX(Barang_Masuk!$E$2:$E$5000,MATCH(ROWS($A$10:A300),Barang_Masuk!$L$2:$L$5000,0)),"")</f>
        <v/>
      </c>
      <c r="F300" s="61" t="str">
        <f>IFERROR(INDEX(Barang_Masuk!$F$2:$F$5000,MATCH(ROWS($A$10:A300),Barang_Masuk!$L$2:$L$5000,0)),"")</f>
        <v/>
      </c>
      <c r="G300" s="61" t="str">
        <f>IFERROR(INDEX(Barang_Masuk!$G$2:$G$5000,MATCH(ROWS($A$10:A300),Barang_Masuk!$L$2:$L$5000,0)),"")</f>
        <v/>
      </c>
      <c r="H300" s="71" t="str">
        <f>IFERROR(INDEX(Barang_Masuk!$H$2:$H$5000,MATCH(ROWS($A$10:A300),Barang_Masuk!$L$2:$L$5000,0)),"")</f>
        <v/>
      </c>
      <c r="I300" s="72" t="str">
        <f t="shared" si="4"/>
        <v/>
      </c>
    </row>
    <row r="301" spans="1:9" x14ac:dyDescent="0.35">
      <c r="A301" s="61" t="str">
        <f>IFERROR(INDEX(Barang_Masuk!$A$2:$A$5000,MATCH(ROWS($A$10:A301),Barang_Masuk!$L$2:$L$5000,0)),"")</f>
        <v/>
      </c>
      <c r="B301" s="62" t="str">
        <f>IFERROR(INDEX(Barang_Masuk!$B$2:$B$5000,MATCH(ROWS($A$10:A301),Barang_Masuk!$L$2:$L$5000,0)),"")</f>
        <v/>
      </c>
      <c r="C301" s="61" t="str">
        <f>IFERROR(INDEX(Barang_Masuk!$C$2:$C$5000,MATCH(ROWS($A$10:A301),Barang_Masuk!$L$2:$L$5000,0)),"")</f>
        <v/>
      </c>
      <c r="D301" s="61" t="str">
        <f>IFERROR(INDEX(Barang_Masuk!$D$2:$D$5000,MATCH(ROWS($A$10:A301),Barang_Masuk!$L$2:$L$5000,0)),"")</f>
        <v/>
      </c>
      <c r="E301" s="61" t="str">
        <f>IFERROR(INDEX(Barang_Masuk!$E$2:$E$5000,MATCH(ROWS($A$10:A301),Barang_Masuk!$L$2:$L$5000,0)),"")</f>
        <v/>
      </c>
      <c r="F301" s="61" t="str">
        <f>IFERROR(INDEX(Barang_Masuk!$F$2:$F$5000,MATCH(ROWS($A$10:A301),Barang_Masuk!$L$2:$L$5000,0)),"")</f>
        <v/>
      </c>
      <c r="G301" s="61" t="str">
        <f>IFERROR(INDEX(Barang_Masuk!$G$2:$G$5000,MATCH(ROWS($A$10:A301),Barang_Masuk!$L$2:$L$5000,0)),"")</f>
        <v/>
      </c>
      <c r="H301" s="71" t="str">
        <f>IFERROR(INDEX(Barang_Masuk!$H$2:$H$5000,MATCH(ROWS($A$10:A301),Barang_Masuk!$L$2:$L$5000,0)),"")</f>
        <v/>
      </c>
      <c r="I301" s="72" t="str">
        <f t="shared" si="4"/>
        <v/>
      </c>
    </row>
    <row r="302" spans="1:9" x14ac:dyDescent="0.35">
      <c r="A302" s="61" t="str">
        <f>IFERROR(INDEX(Barang_Masuk!$A$2:$A$5000,MATCH(ROWS($A$10:A302),Barang_Masuk!$L$2:$L$5000,0)),"")</f>
        <v/>
      </c>
      <c r="B302" s="62" t="str">
        <f>IFERROR(INDEX(Barang_Masuk!$B$2:$B$5000,MATCH(ROWS($A$10:A302),Barang_Masuk!$L$2:$L$5000,0)),"")</f>
        <v/>
      </c>
      <c r="C302" s="61" t="str">
        <f>IFERROR(INDEX(Barang_Masuk!$C$2:$C$5000,MATCH(ROWS($A$10:A302),Barang_Masuk!$L$2:$L$5000,0)),"")</f>
        <v/>
      </c>
      <c r="D302" s="61" t="str">
        <f>IFERROR(INDEX(Barang_Masuk!$D$2:$D$5000,MATCH(ROWS($A$10:A302),Barang_Masuk!$L$2:$L$5000,0)),"")</f>
        <v/>
      </c>
      <c r="E302" s="61" t="str">
        <f>IFERROR(INDEX(Barang_Masuk!$E$2:$E$5000,MATCH(ROWS($A$10:A302),Barang_Masuk!$L$2:$L$5000,0)),"")</f>
        <v/>
      </c>
      <c r="F302" s="61" t="str">
        <f>IFERROR(INDEX(Barang_Masuk!$F$2:$F$5000,MATCH(ROWS($A$10:A302),Barang_Masuk!$L$2:$L$5000,0)),"")</f>
        <v/>
      </c>
      <c r="G302" s="61" t="str">
        <f>IFERROR(INDEX(Barang_Masuk!$G$2:$G$5000,MATCH(ROWS($A$10:A302),Barang_Masuk!$L$2:$L$5000,0)),"")</f>
        <v/>
      </c>
      <c r="H302" s="71" t="str">
        <f>IFERROR(INDEX(Barang_Masuk!$H$2:$H$5000,MATCH(ROWS($A$10:A302),Barang_Masuk!$L$2:$L$5000,0)),"")</f>
        <v/>
      </c>
      <c r="I302" s="72" t="str">
        <f t="shared" si="4"/>
        <v/>
      </c>
    </row>
    <row r="303" spans="1:9" x14ac:dyDescent="0.35">
      <c r="A303" s="61" t="str">
        <f>IFERROR(INDEX(Barang_Masuk!$A$2:$A$5000,MATCH(ROWS($A$10:A303),Barang_Masuk!$L$2:$L$5000,0)),"")</f>
        <v/>
      </c>
      <c r="B303" s="62" t="str">
        <f>IFERROR(INDEX(Barang_Masuk!$B$2:$B$5000,MATCH(ROWS($A$10:A303),Barang_Masuk!$L$2:$L$5000,0)),"")</f>
        <v/>
      </c>
      <c r="C303" s="61" t="str">
        <f>IFERROR(INDEX(Barang_Masuk!$C$2:$C$5000,MATCH(ROWS($A$10:A303),Barang_Masuk!$L$2:$L$5000,0)),"")</f>
        <v/>
      </c>
      <c r="D303" s="61" t="str">
        <f>IFERROR(INDEX(Barang_Masuk!$D$2:$D$5000,MATCH(ROWS($A$10:A303),Barang_Masuk!$L$2:$L$5000,0)),"")</f>
        <v/>
      </c>
      <c r="E303" s="61" t="str">
        <f>IFERROR(INDEX(Barang_Masuk!$E$2:$E$5000,MATCH(ROWS($A$10:A303),Barang_Masuk!$L$2:$L$5000,0)),"")</f>
        <v/>
      </c>
      <c r="F303" s="61" t="str">
        <f>IFERROR(INDEX(Barang_Masuk!$F$2:$F$5000,MATCH(ROWS($A$10:A303),Barang_Masuk!$L$2:$L$5000,0)),"")</f>
        <v/>
      </c>
      <c r="G303" s="61" t="str">
        <f>IFERROR(INDEX(Barang_Masuk!$G$2:$G$5000,MATCH(ROWS($A$10:A303),Barang_Masuk!$L$2:$L$5000,0)),"")</f>
        <v/>
      </c>
      <c r="H303" s="71" t="str">
        <f>IFERROR(INDEX(Barang_Masuk!$H$2:$H$5000,MATCH(ROWS($A$10:A303),Barang_Masuk!$L$2:$L$5000,0)),"")</f>
        <v/>
      </c>
      <c r="I303" s="72" t="str">
        <f t="shared" si="4"/>
        <v/>
      </c>
    </row>
    <row r="304" spans="1:9" x14ac:dyDescent="0.35">
      <c r="A304" s="61" t="str">
        <f>IFERROR(INDEX(Barang_Masuk!$A$2:$A$5000,MATCH(ROWS($A$10:A304),Barang_Masuk!$L$2:$L$5000,0)),"")</f>
        <v/>
      </c>
      <c r="B304" s="62" t="str">
        <f>IFERROR(INDEX(Barang_Masuk!$B$2:$B$5000,MATCH(ROWS($A$10:A304),Barang_Masuk!$L$2:$L$5000,0)),"")</f>
        <v/>
      </c>
      <c r="C304" s="61" t="str">
        <f>IFERROR(INDEX(Barang_Masuk!$C$2:$C$5000,MATCH(ROWS($A$10:A304),Barang_Masuk!$L$2:$L$5000,0)),"")</f>
        <v/>
      </c>
      <c r="D304" s="61" t="str">
        <f>IFERROR(INDEX(Barang_Masuk!$D$2:$D$5000,MATCH(ROWS($A$10:A304),Barang_Masuk!$L$2:$L$5000,0)),"")</f>
        <v/>
      </c>
      <c r="E304" s="61" t="str">
        <f>IFERROR(INDEX(Barang_Masuk!$E$2:$E$5000,MATCH(ROWS($A$10:A304),Barang_Masuk!$L$2:$L$5000,0)),"")</f>
        <v/>
      </c>
      <c r="F304" s="61" t="str">
        <f>IFERROR(INDEX(Barang_Masuk!$F$2:$F$5000,MATCH(ROWS($A$10:A304),Barang_Masuk!$L$2:$L$5000,0)),"")</f>
        <v/>
      </c>
      <c r="G304" s="61" t="str">
        <f>IFERROR(INDEX(Barang_Masuk!$G$2:$G$5000,MATCH(ROWS($A$10:A304),Barang_Masuk!$L$2:$L$5000,0)),"")</f>
        <v/>
      </c>
      <c r="H304" s="71" t="str">
        <f>IFERROR(INDEX(Barang_Masuk!$H$2:$H$5000,MATCH(ROWS($A$10:A304),Barang_Masuk!$L$2:$L$5000,0)),"")</f>
        <v/>
      </c>
      <c r="I304" s="72" t="str">
        <f t="shared" si="4"/>
        <v/>
      </c>
    </row>
    <row r="305" spans="1:9" x14ac:dyDescent="0.35">
      <c r="A305" s="61" t="str">
        <f>IFERROR(INDEX(Barang_Masuk!$A$2:$A$5000,MATCH(ROWS($A$10:A305),Barang_Masuk!$L$2:$L$5000,0)),"")</f>
        <v/>
      </c>
      <c r="B305" s="62" t="str">
        <f>IFERROR(INDEX(Barang_Masuk!$B$2:$B$5000,MATCH(ROWS($A$10:A305),Barang_Masuk!$L$2:$L$5000,0)),"")</f>
        <v/>
      </c>
      <c r="C305" s="61" t="str">
        <f>IFERROR(INDEX(Barang_Masuk!$C$2:$C$5000,MATCH(ROWS($A$10:A305),Barang_Masuk!$L$2:$L$5000,0)),"")</f>
        <v/>
      </c>
      <c r="D305" s="61" t="str">
        <f>IFERROR(INDEX(Barang_Masuk!$D$2:$D$5000,MATCH(ROWS($A$10:A305),Barang_Masuk!$L$2:$L$5000,0)),"")</f>
        <v/>
      </c>
      <c r="E305" s="61" t="str">
        <f>IFERROR(INDEX(Barang_Masuk!$E$2:$E$5000,MATCH(ROWS($A$10:A305),Barang_Masuk!$L$2:$L$5000,0)),"")</f>
        <v/>
      </c>
      <c r="F305" s="61" t="str">
        <f>IFERROR(INDEX(Barang_Masuk!$F$2:$F$5000,MATCH(ROWS($A$10:A305),Barang_Masuk!$L$2:$L$5000,0)),"")</f>
        <v/>
      </c>
      <c r="G305" s="61" t="str">
        <f>IFERROR(INDEX(Barang_Masuk!$G$2:$G$5000,MATCH(ROWS($A$10:A305),Barang_Masuk!$L$2:$L$5000,0)),"")</f>
        <v/>
      </c>
      <c r="H305" s="71" t="str">
        <f>IFERROR(INDEX(Barang_Masuk!$H$2:$H$5000,MATCH(ROWS($A$10:A305),Barang_Masuk!$L$2:$L$5000,0)),"")</f>
        <v/>
      </c>
      <c r="I305" s="72" t="str">
        <f t="shared" si="4"/>
        <v/>
      </c>
    </row>
    <row r="306" spans="1:9" x14ac:dyDescent="0.35">
      <c r="A306" s="61" t="str">
        <f>IFERROR(INDEX(Barang_Masuk!$A$2:$A$5000,MATCH(ROWS($A$10:A306),Barang_Masuk!$L$2:$L$5000,0)),"")</f>
        <v/>
      </c>
      <c r="B306" s="62" t="str">
        <f>IFERROR(INDEX(Barang_Masuk!$B$2:$B$5000,MATCH(ROWS($A$10:A306),Barang_Masuk!$L$2:$L$5000,0)),"")</f>
        <v/>
      </c>
      <c r="C306" s="61" t="str">
        <f>IFERROR(INDEX(Barang_Masuk!$C$2:$C$5000,MATCH(ROWS($A$10:A306),Barang_Masuk!$L$2:$L$5000,0)),"")</f>
        <v/>
      </c>
      <c r="D306" s="61" t="str">
        <f>IFERROR(INDEX(Barang_Masuk!$D$2:$D$5000,MATCH(ROWS($A$10:A306),Barang_Masuk!$L$2:$L$5000,0)),"")</f>
        <v/>
      </c>
      <c r="E306" s="61" t="str">
        <f>IFERROR(INDEX(Barang_Masuk!$E$2:$E$5000,MATCH(ROWS($A$10:A306),Barang_Masuk!$L$2:$L$5000,0)),"")</f>
        <v/>
      </c>
      <c r="F306" s="61" t="str">
        <f>IFERROR(INDEX(Barang_Masuk!$F$2:$F$5000,MATCH(ROWS($A$10:A306),Barang_Masuk!$L$2:$L$5000,0)),"")</f>
        <v/>
      </c>
      <c r="G306" s="61" t="str">
        <f>IFERROR(INDEX(Barang_Masuk!$G$2:$G$5000,MATCH(ROWS($A$10:A306),Barang_Masuk!$L$2:$L$5000,0)),"")</f>
        <v/>
      </c>
      <c r="H306" s="71" t="str">
        <f>IFERROR(INDEX(Barang_Masuk!$H$2:$H$5000,MATCH(ROWS($A$10:A306),Barang_Masuk!$L$2:$L$5000,0)),"")</f>
        <v/>
      </c>
      <c r="I306" s="72" t="str">
        <f t="shared" si="4"/>
        <v/>
      </c>
    </row>
    <row r="307" spans="1:9" x14ac:dyDescent="0.35">
      <c r="A307" s="61" t="str">
        <f>IFERROR(INDEX(Barang_Masuk!$A$2:$A$5000,MATCH(ROWS($A$10:A307),Barang_Masuk!$L$2:$L$5000,0)),"")</f>
        <v/>
      </c>
      <c r="B307" s="62" t="str">
        <f>IFERROR(INDEX(Barang_Masuk!$B$2:$B$5000,MATCH(ROWS($A$10:A307),Barang_Masuk!$L$2:$L$5000,0)),"")</f>
        <v/>
      </c>
      <c r="C307" s="61" t="str">
        <f>IFERROR(INDEX(Barang_Masuk!$C$2:$C$5000,MATCH(ROWS($A$10:A307),Barang_Masuk!$L$2:$L$5000,0)),"")</f>
        <v/>
      </c>
      <c r="D307" s="61" t="str">
        <f>IFERROR(INDEX(Barang_Masuk!$D$2:$D$5000,MATCH(ROWS($A$10:A307),Barang_Masuk!$L$2:$L$5000,0)),"")</f>
        <v/>
      </c>
      <c r="E307" s="61" t="str">
        <f>IFERROR(INDEX(Barang_Masuk!$E$2:$E$5000,MATCH(ROWS($A$10:A307),Barang_Masuk!$L$2:$L$5000,0)),"")</f>
        <v/>
      </c>
      <c r="F307" s="61" t="str">
        <f>IFERROR(INDEX(Barang_Masuk!$F$2:$F$5000,MATCH(ROWS($A$10:A307),Barang_Masuk!$L$2:$L$5000,0)),"")</f>
        <v/>
      </c>
      <c r="G307" s="61" t="str">
        <f>IFERROR(INDEX(Barang_Masuk!$G$2:$G$5000,MATCH(ROWS($A$10:A307),Barang_Masuk!$L$2:$L$5000,0)),"")</f>
        <v/>
      </c>
      <c r="H307" s="71" t="str">
        <f>IFERROR(INDEX(Barang_Masuk!$H$2:$H$5000,MATCH(ROWS($A$10:A307),Barang_Masuk!$L$2:$L$5000,0)),"")</f>
        <v/>
      </c>
      <c r="I307" s="72" t="str">
        <f t="shared" si="4"/>
        <v/>
      </c>
    </row>
    <row r="308" spans="1:9" x14ac:dyDescent="0.35">
      <c r="A308" s="61" t="str">
        <f>IFERROR(INDEX(Barang_Masuk!$A$2:$A$5000,MATCH(ROWS($A$10:A308),Barang_Masuk!$L$2:$L$5000,0)),"")</f>
        <v/>
      </c>
      <c r="B308" s="62" t="str">
        <f>IFERROR(INDEX(Barang_Masuk!$B$2:$B$5000,MATCH(ROWS($A$10:A308),Barang_Masuk!$L$2:$L$5000,0)),"")</f>
        <v/>
      </c>
      <c r="C308" s="61" t="str">
        <f>IFERROR(INDEX(Barang_Masuk!$C$2:$C$5000,MATCH(ROWS($A$10:A308),Barang_Masuk!$L$2:$L$5000,0)),"")</f>
        <v/>
      </c>
      <c r="D308" s="61" t="str">
        <f>IFERROR(INDEX(Barang_Masuk!$D$2:$D$5000,MATCH(ROWS($A$10:A308),Barang_Masuk!$L$2:$L$5000,0)),"")</f>
        <v/>
      </c>
      <c r="E308" s="61" t="str">
        <f>IFERROR(INDEX(Barang_Masuk!$E$2:$E$5000,MATCH(ROWS($A$10:A308),Barang_Masuk!$L$2:$L$5000,0)),"")</f>
        <v/>
      </c>
      <c r="F308" s="61" t="str">
        <f>IFERROR(INDEX(Barang_Masuk!$F$2:$F$5000,MATCH(ROWS($A$10:A308),Barang_Masuk!$L$2:$L$5000,0)),"")</f>
        <v/>
      </c>
      <c r="G308" s="61" t="str">
        <f>IFERROR(INDEX(Barang_Masuk!$G$2:$G$5000,MATCH(ROWS($A$10:A308),Barang_Masuk!$L$2:$L$5000,0)),"")</f>
        <v/>
      </c>
      <c r="H308" s="71" t="str">
        <f>IFERROR(INDEX(Barang_Masuk!$H$2:$H$5000,MATCH(ROWS($A$10:A308),Barang_Masuk!$L$2:$L$5000,0)),"")</f>
        <v/>
      </c>
      <c r="I308" s="72" t="str">
        <f t="shared" si="4"/>
        <v/>
      </c>
    </row>
  </sheetData>
  <mergeCells count="10">
    <mergeCell ref="E6:F6"/>
    <mergeCell ref="C6:D6"/>
    <mergeCell ref="A6:B6"/>
    <mergeCell ref="A1:I1"/>
    <mergeCell ref="A2:I2"/>
    <mergeCell ref="A3:B3"/>
    <mergeCell ref="A4:B4"/>
    <mergeCell ref="C3:E3"/>
    <mergeCell ref="A5:I5"/>
    <mergeCell ref="G6:I6"/>
  </mergeCells>
  <phoneticPr fontId="2" type="noConversion"/>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5107B8FB-9041-47DB-847A-F815067FB48D}">
          <x14:formula1>
            <xm:f>List_Helper!$A$2:$A$7</xm:f>
          </x14:formula1>
          <xm:sqref>C3</xm:sqref>
        </x14:dataValidation>
        <x14:dataValidation type="list" allowBlank="1" showInputMessage="1" showErrorMessage="1" xr:uid="{79F6720A-08A8-4CCF-89A1-57246C5B85A5}">
          <x14:formula1>
            <xm:f>List_Helper!$C$2:$C$202</xm:f>
          </x14:formula1>
          <xm:sqref>D7:F7 G6 P6:Q6</xm:sqref>
        </x14:dataValidation>
        <x14:dataValidation type="list" allowBlank="1" showInputMessage="1" showErrorMessage="1" xr:uid="{E6143B44-3857-4BEF-8A4C-EB787DA8A05E}">
          <x14:formula1>
            <xm:f>List_Helper!$B$2:$B$37</xm:f>
          </x14:formula1>
          <xm:sqref>P5 C6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D7346-9DA1-4F26-985B-090D6B6673CC}">
  <dimension ref="A1:O500"/>
  <sheetViews>
    <sheetView zoomScaleNormal="100" zoomScalePageLayoutView="52" workbookViewId="0">
      <pane ySplit="9" topLeftCell="A135" activePane="bottomLeft" state="frozen"/>
      <selection pane="bottomLeft" activeCell="K140" sqref="K140"/>
    </sheetView>
  </sheetViews>
  <sheetFormatPr defaultRowHeight="14.5" x14ac:dyDescent="0.35"/>
  <cols>
    <col min="1" max="1" width="13.08984375" style="59" customWidth="1"/>
    <col min="2" max="2" width="11" style="59" bestFit="1" customWidth="1"/>
    <col min="3" max="3" width="12.6328125" style="59" customWidth="1"/>
    <col min="4" max="4" width="10.7265625" style="59" customWidth="1"/>
    <col min="5" max="5" width="20.1796875" style="59" customWidth="1"/>
    <col min="6" max="6" width="10.54296875" style="59" customWidth="1"/>
    <col min="7" max="7" width="6.81640625" style="59" customWidth="1"/>
    <col min="8" max="16384" width="8.7265625" style="59"/>
  </cols>
  <sheetData>
    <row r="1" spans="1:15" ht="31" x14ac:dyDescent="0.35">
      <c r="A1" s="89" t="s">
        <v>4635</v>
      </c>
      <c r="B1" s="89"/>
      <c r="C1" s="89"/>
      <c r="D1" s="89"/>
      <c r="E1" s="89"/>
      <c r="F1" s="89"/>
      <c r="G1" s="89"/>
      <c r="H1" s="51"/>
    </row>
    <row r="2" spans="1:15" x14ac:dyDescent="0.35">
      <c r="A2" s="98" t="s">
        <v>4629</v>
      </c>
      <c r="B2" s="98"/>
      <c r="C2" s="98"/>
      <c r="D2" s="98"/>
      <c r="E2" s="98"/>
      <c r="F2" s="98"/>
      <c r="G2" s="98"/>
      <c r="H2" s="55"/>
      <c r="K2" s="56"/>
      <c r="L2" s="56"/>
      <c r="M2" s="56"/>
      <c r="O2" s="57"/>
    </row>
    <row r="3" spans="1:15" x14ac:dyDescent="0.35">
      <c r="A3" s="99" t="s">
        <v>4618</v>
      </c>
      <c r="B3" s="99"/>
      <c r="C3" s="100" t="s">
        <v>4620</v>
      </c>
      <c r="D3" s="100"/>
      <c r="E3" s="100"/>
      <c r="F3" s="65"/>
      <c r="G3" s="66"/>
      <c r="H3" s="55"/>
      <c r="K3" s="58"/>
      <c r="L3" s="58"/>
      <c r="M3" s="58"/>
      <c r="O3" s="60"/>
    </row>
    <row r="4" spans="1:15" x14ac:dyDescent="0.35">
      <c r="A4" s="99" t="s">
        <v>4626</v>
      </c>
      <c r="B4" s="99"/>
      <c r="C4" s="70">
        <f>IF(C3="Januari 2026",DATE(2026,1,1),IF(C3="Februari 2026",DATE(2026,2,1),IF(C3="Maret 2026",DATE(2026,3,1),IF(C3="April 2026",DATE(2026,4,1),IF(C3="Mei 2026",DATE(2026,5,1),IF(C3="Juni 2026",DATE(2026,6,1),""))))))</f>
        <v>46054</v>
      </c>
      <c r="D4" s="69" t="s">
        <v>4627</v>
      </c>
      <c r="E4" s="70">
        <f>IF(C4="","",EOMONTH(C4,0))</f>
        <v>46081</v>
      </c>
      <c r="F4" s="65"/>
      <c r="G4" s="66"/>
      <c r="H4" s="55"/>
      <c r="K4" s="58"/>
      <c r="L4" s="58"/>
      <c r="M4" s="58"/>
      <c r="O4" s="60"/>
    </row>
    <row r="5" spans="1:15" x14ac:dyDescent="0.35">
      <c r="A5" s="98" t="s">
        <v>4628</v>
      </c>
      <c r="B5" s="98"/>
      <c r="C5" s="98"/>
      <c r="D5" s="98"/>
      <c r="E5" s="98"/>
      <c r="F5" s="98"/>
      <c r="G5" s="98"/>
      <c r="K5" s="58"/>
      <c r="L5" s="58"/>
      <c r="N5" s="60"/>
    </row>
    <row r="6" spans="1:15" x14ac:dyDescent="0.35">
      <c r="A6" s="96" t="s">
        <v>1981</v>
      </c>
      <c r="B6" s="96"/>
      <c r="C6" s="97" t="s">
        <v>4625</v>
      </c>
      <c r="D6" s="97"/>
      <c r="E6" s="68" t="s">
        <v>0</v>
      </c>
      <c r="F6" s="97" t="s">
        <v>4625</v>
      </c>
      <c r="G6" s="97"/>
      <c r="H6" s="55"/>
      <c r="L6" s="58"/>
      <c r="M6" s="58"/>
      <c r="N6" s="60"/>
      <c r="O6" s="60"/>
    </row>
    <row r="7" spans="1:15" x14ac:dyDescent="0.35">
      <c r="A7" s="68"/>
      <c r="B7" s="68"/>
      <c r="C7" s="68"/>
      <c r="D7" s="65"/>
      <c r="E7" s="65"/>
      <c r="F7" s="65"/>
      <c r="G7" s="66"/>
      <c r="H7" s="55"/>
    </row>
    <row r="8" spans="1:15" x14ac:dyDescent="0.35">
      <c r="A8" s="64"/>
      <c r="B8" s="64"/>
      <c r="C8" s="64"/>
      <c r="D8" s="64"/>
      <c r="E8" s="69"/>
      <c r="F8" s="64"/>
      <c r="G8" s="64"/>
    </row>
    <row r="9" spans="1:15" ht="29" x14ac:dyDescent="0.35">
      <c r="A9" s="63" t="s">
        <v>1980</v>
      </c>
      <c r="B9" s="63" t="s">
        <v>478</v>
      </c>
      <c r="C9" s="63" t="s">
        <v>1981</v>
      </c>
      <c r="D9" s="63" t="s">
        <v>0</v>
      </c>
      <c r="E9" s="63" t="s">
        <v>1</v>
      </c>
      <c r="F9" s="63" t="s">
        <v>4566</v>
      </c>
      <c r="G9" s="63" t="s">
        <v>4</v>
      </c>
    </row>
    <row r="10" spans="1:15" ht="14.5" customHeight="1" x14ac:dyDescent="0.35">
      <c r="A10" s="61" t="str">
        <f>IFERROR(INDEX(Barang_Keluar!$A$2:$A$5000,MATCH(ROWS($A$10:A10),Barang_Keluar!$K$2:$K$5000,0)),"")</f>
        <v>DO202600004</v>
      </c>
      <c r="B10" s="62">
        <f>IFERROR(INDEX(Barang_Keluar!$B$2:$B$5000,MATCH(ROWS($A$10:A10),Barang_Keluar!$K$2:$K$5000,0)),"")</f>
        <v>46066</v>
      </c>
      <c r="C10" s="61" t="str">
        <f>IFERROR(INDEX(Barang_Keluar!$C$2:$C$5000,MATCH(ROWS($A$10:A10),Barang_Keluar!$K$2:$K$5000,0)),"")</f>
        <v>Outlet 033</v>
      </c>
      <c r="D10" s="61" t="str">
        <f>IFERROR(INDEX(Barang_Keluar!$D$2:$D$5000,MATCH(ROWS($A$10:A10),Barang_Keluar!$K$2:$K$5000,0)),"")</f>
        <v>BEV031</v>
      </c>
      <c r="E10" s="61" t="str">
        <f>IFERROR(INDEX(Barang_Keluar!$E$2:$E$5000,MATCH(ROWS($A$10:A10),Barang_Keluar!$K$2:$K$5000,0)),"")</f>
        <v>Sosro Beverage Variant 31</v>
      </c>
      <c r="F10" s="61">
        <f>IFERROR(INDEX(Barang_Keluar!$F$2:$F$5000,MATCH(ROWS($A$10:A10),Barang_Keluar!$K$2:$K$5000,0)),"")</f>
        <v>5</v>
      </c>
      <c r="G10" s="61" t="str">
        <f>IFERROR(INDEX(Barang_Keluar!$G$2:$G$5000,MATCH(ROWS($A$10:A10),Barang_Keluar!$K$2:$K$5000,0)),"")</f>
        <v>Bottle</v>
      </c>
    </row>
    <row r="11" spans="1:15" ht="29" x14ac:dyDescent="0.35">
      <c r="A11" s="61" t="str">
        <f>IFERROR(INDEX(Barang_Keluar!$A$2:$A$5000,MATCH(ROWS($A$10:A11),Barang_Keluar!$K$2:$K$5000,0)),"")</f>
        <v>DO202600008</v>
      </c>
      <c r="B11" s="62">
        <f>IFERROR(INDEX(Barang_Keluar!$B$2:$B$5000,MATCH(ROWS($A$10:A11),Barang_Keluar!$K$2:$K$5000,0)),"")</f>
        <v>46063</v>
      </c>
      <c r="C11" s="61" t="str">
        <f>IFERROR(INDEX(Barang_Keluar!$C$2:$C$5000,MATCH(ROWS($A$10:A11),Barang_Keluar!$K$2:$K$5000,0)),"")</f>
        <v>Outlet 026</v>
      </c>
      <c r="D11" s="61" t="str">
        <f>IFERROR(INDEX(Barang_Keluar!$D$2:$D$5000,MATCH(ROWS($A$10:A11),Barang_Keluar!$K$2:$K$5000,0)),"")</f>
        <v>DAR007</v>
      </c>
      <c r="E11" s="61" t="str">
        <f>IFERROR(INDEX(Barang_Keluar!$E$2:$E$5000,MATCH(ROWS($A$10:A11),Barang_Keluar!$K$2:$K$5000,0)),"")</f>
        <v>Indomilk Dairy Variant 7</v>
      </c>
      <c r="F11" s="61">
        <f>IFERROR(INDEX(Barang_Keluar!$F$2:$F$5000,MATCH(ROWS($A$10:A11),Barang_Keluar!$K$2:$K$5000,0)),"")</f>
        <v>10</v>
      </c>
      <c r="G11" s="61" t="str">
        <f>IFERROR(INDEX(Barang_Keluar!$G$2:$G$5000,MATCH(ROWS($A$10:A11),Barang_Keluar!$K$2:$K$5000,0)),"")</f>
        <v>Box</v>
      </c>
    </row>
    <row r="12" spans="1:15" ht="29" x14ac:dyDescent="0.35">
      <c r="A12" s="61" t="str">
        <f>IFERROR(INDEX(Barang_Keluar!$A$2:$A$5000,MATCH(ROWS($A$10:A12),Barang_Keluar!$K$2:$K$5000,0)),"")</f>
        <v>DO202600010</v>
      </c>
      <c r="B12" s="62">
        <f>IFERROR(INDEX(Barang_Keluar!$B$2:$B$5000,MATCH(ROWS($A$10:A12),Barang_Keluar!$K$2:$K$5000,0)),"")</f>
        <v>46069</v>
      </c>
      <c r="C12" s="61" t="str">
        <f>IFERROR(INDEX(Barang_Keluar!$C$2:$C$5000,MATCH(ROWS($A$10:A12),Barang_Keluar!$K$2:$K$5000,0)),"")</f>
        <v>Outlet 011</v>
      </c>
      <c r="D12" s="61" t="str">
        <f>IFERROR(INDEX(Barang_Keluar!$D$2:$D$5000,MATCH(ROWS($A$10:A12),Barang_Keluar!$K$2:$K$5000,0)),"")</f>
        <v>BEV014</v>
      </c>
      <c r="E12" s="61" t="str">
        <f>IFERROR(INDEX(Barang_Keluar!$E$2:$E$5000,MATCH(ROWS($A$10:A12),Barang_Keluar!$K$2:$K$5000,0)),"")</f>
        <v>Coca Cola Beverage Variant 14</v>
      </c>
      <c r="F12" s="61">
        <f>IFERROR(INDEX(Barang_Keluar!$F$2:$F$5000,MATCH(ROWS($A$10:A12),Barang_Keluar!$K$2:$K$5000,0)),"")</f>
        <v>24</v>
      </c>
      <c r="G12" s="61" t="str">
        <f>IFERROR(INDEX(Barang_Keluar!$G$2:$G$5000,MATCH(ROWS($A$10:A12),Barang_Keluar!$K$2:$K$5000,0)),"")</f>
        <v>Bottle</v>
      </c>
    </row>
    <row r="13" spans="1:15" x14ac:dyDescent="0.35">
      <c r="A13" s="61" t="str">
        <f>IFERROR(INDEX(Barang_Keluar!$A$2:$A$5000,MATCH(ROWS($A$10:A13),Barang_Keluar!$K$2:$K$5000,0)),"")</f>
        <v>DO202600015</v>
      </c>
      <c r="B13" s="62">
        <f>IFERROR(INDEX(Barang_Keluar!$B$2:$B$5000,MATCH(ROWS($A$10:A13),Barang_Keluar!$K$2:$K$5000,0)),"")</f>
        <v>46056</v>
      </c>
      <c r="C13" s="61" t="str">
        <f>IFERROR(INDEX(Barang_Keluar!$C$2:$C$5000,MATCH(ROWS($A$10:A13),Barang_Keluar!$K$2:$K$5000,0)),"")</f>
        <v>Outlet 003</v>
      </c>
      <c r="D13" s="61" t="str">
        <f>IFERROR(INDEX(Barang_Keluar!$D$2:$D$5000,MATCH(ROWS($A$10:A13),Barang_Keluar!$K$2:$K$5000,0)),"")</f>
        <v>SNK016</v>
      </c>
      <c r="E13" s="61" t="str">
        <f>IFERROR(INDEX(Barang_Keluar!$E$2:$E$5000,MATCH(ROWS($A$10:A13),Barang_Keluar!$K$2:$K$5000,0)),"")</f>
        <v>Qtela Snack Variant 16</v>
      </c>
      <c r="F13" s="61">
        <f>IFERROR(INDEX(Barang_Keluar!$F$2:$F$5000,MATCH(ROWS($A$10:A13),Barang_Keluar!$K$2:$K$5000,0)),"")</f>
        <v>12</v>
      </c>
      <c r="G13" s="61" t="str">
        <f>IFERROR(INDEX(Barang_Keluar!$G$2:$G$5000,MATCH(ROWS($A$10:A13),Barang_Keluar!$K$2:$K$5000,0)),"")</f>
        <v>Pack</v>
      </c>
    </row>
    <row r="14" spans="1:15" ht="29" x14ac:dyDescent="0.35">
      <c r="A14" s="61" t="str">
        <f>IFERROR(INDEX(Barang_Keluar!$A$2:$A$5000,MATCH(ROWS($A$10:A14),Barang_Keluar!$K$2:$K$5000,0)),"")</f>
        <v>DO202600027</v>
      </c>
      <c r="B14" s="62">
        <f>IFERROR(INDEX(Barang_Keluar!$B$2:$B$5000,MATCH(ROWS($A$10:A14),Barang_Keluar!$K$2:$K$5000,0)),"")</f>
        <v>46071</v>
      </c>
      <c r="C14" s="61" t="str">
        <f>IFERROR(INDEX(Barang_Keluar!$C$2:$C$5000,MATCH(ROWS($A$10:A14),Barang_Keluar!$K$2:$K$5000,0)),"")</f>
        <v>Outlet 021</v>
      </c>
      <c r="D14" s="61" t="str">
        <f>IFERROR(INDEX(Barang_Keluar!$D$2:$D$5000,MATCH(ROWS($A$10:A14),Barang_Keluar!$K$2:$K$5000,0)),"")</f>
        <v>BAB012</v>
      </c>
      <c r="E14" s="61" t="str">
        <f>IFERROR(INDEX(Barang_Keluar!$E$2:$E$5000,MATCH(ROWS($A$10:A14),Barang_Keluar!$K$2:$K$5000,0)),"")</f>
        <v>MamyPoko Baby Care Variant 12</v>
      </c>
      <c r="F14" s="61">
        <f>IFERROR(INDEX(Barang_Keluar!$F$2:$F$5000,MATCH(ROWS($A$10:A14),Barang_Keluar!$K$2:$K$5000,0)),"")</f>
        <v>36</v>
      </c>
      <c r="G14" s="61" t="str">
        <f>IFERROR(INDEX(Barang_Keluar!$G$2:$G$5000,MATCH(ROWS($A$10:A14),Barang_Keluar!$K$2:$K$5000,0)),"")</f>
        <v>Pack</v>
      </c>
    </row>
    <row r="15" spans="1:15" ht="29" x14ac:dyDescent="0.35">
      <c r="A15" s="61" t="str">
        <f>IFERROR(INDEX(Barang_Keluar!$A$2:$A$5000,MATCH(ROWS($A$10:A15),Barang_Keluar!$K$2:$K$5000,0)),"")</f>
        <v>DO202600038</v>
      </c>
      <c r="B15" s="62">
        <f>IFERROR(INDEX(Barang_Keluar!$B$2:$B$5000,MATCH(ROWS($A$10:A15),Barang_Keluar!$K$2:$K$5000,0)),"")</f>
        <v>46070</v>
      </c>
      <c r="C15" s="61" t="str">
        <f>IFERROR(INDEX(Barang_Keluar!$C$2:$C$5000,MATCH(ROWS($A$10:A15),Barang_Keluar!$K$2:$K$5000,0)),"")</f>
        <v>Outlet 062</v>
      </c>
      <c r="D15" s="61" t="str">
        <f>IFERROR(INDEX(Barang_Keluar!$D$2:$D$5000,MATCH(ROWS($A$10:A15),Barang_Keluar!$K$2:$K$5000,0)),"")</f>
        <v>PER005</v>
      </c>
      <c r="E15" s="61" t="str">
        <f>IFERROR(INDEX(Barang_Keluar!$E$2:$E$5000,MATCH(ROWS($A$10:A15),Barang_Keluar!$K$2:$K$5000,0)),"")</f>
        <v>Pepsodent Personal Care Variant 5</v>
      </c>
      <c r="F15" s="61">
        <f>IFERROR(INDEX(Barang_Keluar!$F$2:$F$5000,MATCH(ROWS($A$10:A15),Barang_Keluar!$K$2:$K$5000,0)),"")</f>
        <v>15</v>
      </c>
      <c r="G15" s="61" t="str">
        <f>IFERROR(INDEX(Barang_Keluar!$G$2:$G$5000,MATCH(ROWS($A$10:A15),Barang_Keluar!$K$2:$K$5000,0)),"")</f>
        <v>Bottle</v>
      </c>
    </row>
    <row r="16" spans="1:15" ht="29" x14ac:dyDescent="0.35">
      <c r="A16" s="61" t="str">
        <f>IFERROR(INDEX(Barang_Keluar!$A$2:$A$5000,MATCH(ROWS($A$10:A16),Barang_Keluar!$K$2:$K$5000,0)),"")</f>
        <v>DO202600039</v>
      </c>
      <c r="B16" s="62">
        <f>IFERROR(INDEX(Barang_Keluar!$B$2:$B$5000,MATCH(ROWS($A$10:A16),Barang_Keluar!$K$2:$K$5000,0)),"")</f>
        <v>46074</v>
      </c>
      <c r="C16" s="61" t="str">
        <f>IFERROR(INDEX(Barang_Keluar!$C$2:$C$5000,MATCH(ROWS($A$10:A16),Barang_Keluar!$K$2:$K$5000,0)),"")</f>
        <v>Outlet 037</v>
      </c>
      <c r="D16" s="61" t="str">
        <f>IFERROR(INDEX(Barang_Keluar!$D$2:$D$5000,MATCH(ROWS($A$10:A16),Barang_Keluar!$K$2:$K$5000,0)),"")</f>
        <v>PER028</v>
      </c>
      <c r="E16" s="61" t="str">
        <f>IFERROR(INDEX(Barang_Keluar!$E$2:$E$5000,MATCH(ROWS($A$10:A16),Barang_Keluar!$K$2:$K$5000,0)),"")</f>
        <v>Sunsilk Personal Care Variant 28</v>
      </c>
      <c r="F16" s="61">
        <f>IFERROR(INDEX(Barang_Keluar!$F$2:$F$5000,MATCH(ROWS($A$10:A16),Barang_Keluar!$K$2:$K$5000,0)),"")</f>
        <v>12</v>
      </c>
      <c r="G16" s="61" t="str">
        <f>IFERROR(INDEX(Barang_Keluar!$G$2:$G$5000,MATCH(ROWS($A$10:A16),Barang_Keluar!$K$2:$K$5000,0)),"")</f>
        <v>Bottle</v>
      </c>
    </row>
    <row r="17" spans="1:7" ht="29" x14ac:dyDescent="0.35">
      <c r="A17" s="61" t="str">
        <f>IFERROR(INDEX(Barang_Keluar!$A$2:$A$5000,MATCH(ROWS($A$10:A17),Barang_Keluar!$K$2:$K$5000,0)),"")</f>
        <v>DO202600044</v>
      </c>
      <c r="B17" s="62">
        <f>IFERROR(INDEX(Barang_Keluar!$B$2:$B$5000,MATCH(ROWS($A$10:A17),Barang_Keluar!$K$2:$K$5000,0)),"")</f>
        <v>46067</v>
      </c>
      <c r="C17" s="61" t="str">
        <f>IFERROR(INDEX(Barang_Keluar!$C$2:$C$5000,MATCH(ROWS($A$10:A17),Barang_Keluar!$K$2:$K$5000,0)),"")</f>
        <v>Outlet 001</v>
      </c>
      <c r="D17" s="61" t="str">
        <f>IFERROR(INDEX(Barang_Keluar!$D$2:$D$5000,MATCH(ROWS($A$10:A17),Barang_Keluar!$K$2:$K$5000,0)),"")</f>
        <v>BEV025</v>
      </c>
      <c r="E17" s="61" t="str">
        <f>IFERROR(INDEX(Barang_Keluar!$E$2:$E$5000,MATCH(ROWS($A$10:A17),Barang_Keluar!$K$2:$K$5000,0)),"")</f>
        <v>Sosro Beverage Variant 25</v>
      </c>
      <c r="F17" s="61">
        <f>IFERROR(INDEX(Barang_Keluar!$F$2:$F$5000,MATCH(ROWS($A$10:A17),Barang_Keluar!$K$2:$K$5000,0)),"")</f>
        <v>36</v>
      </c>
      <c r="G17" s="61" t="str">
        <f>IFERROR(INDEX(Barang_Keluar!$G$2:$G$5000,MATCH(ROWS($A$10:A17),Barang_Keluar!$K$2:$K$5000,0)),"")</f>
        <v>Bottle</v>
      </c>
    </row>
    <row r="18" spans="1:7" ht="29" x14ac:dyDescent="0.35">
      <c r="A18" s="61" t="str">
        <f>IFERROR(INDEX(Barang_Keluar!$A$2:$A$5000,MATCH(ROWS($A$10:A18),Barang_Keluar!$K$2:$K$5000,0)),"")</f>
        <v>DO202600050</v>
      </c>
      <c r="B18" s="62">
        <f>IFERROR(INDEX(Barang_Keluar!$B$2:$B$5000,MATCH(ROWS($A$10:A18),Barang_Keluar!$K$2:$K$5000,0)),"")</f>
        <v>46058</v>
      </c>
      <c r="C18" s="61" t="str">
        <f>IFERROR(INDEX(Barang_Keluar!$C$2:$C$5000,MATCH(ROWS($A$10:A18),Barang_Keluar!$K$2:$K$5000,0)),"")</f>
        <v>Outlet 029</v>
      </c>
      <c r="D18" s="61" t="str">
        <f>IFERROR(INDEX(Barang_Keluar!$D$2:$D$5000,MATCH(ROWS($A$10:A18),Barang_Keluar!$K$2:$K$5000,0)),"")</f>
        <v>BEV034</v>
      </c>
      <c r="E18" s="61" t="str">
        <f>IFERROR(INDEX(Barang_Keluar!$E$2:$E$5000,MATCH(ROWS($A$10:A18),Barang_Keluar!$K$2:$K$5000,0)),"")</f>
        <v>Coca Cola Beverage Variant 34</v>
      </c>
      <c r="F18" s="61">
        <f>IFERROR(INDEX(Barang_Keluar!$F$2:$F$5000,MATCH(ROWS($A$10:A18),Barang_Keluar!$K$2:$K$5000,0)),"")</f>
        <v>12</v>
      </c>
      <c r="G18" s="61" t="str">
        <f>IFERROR(INDEX(Barang_Keluar!$G$2:$G$5000,MATCH(ROWS($A$10:A18),Barang_Keluar!$K$2:$K$5000,0)),"")</f>
        <v>Bottle</v>
      </c>
    </row>
    <row r="19" spans="1:7" ht="29" x14ac:dyDescent="0.35">
      <c r="A19" s="61" t="str">
        <f>IFERROR(INDEX(Barang_Keluar!$A$2:$A$5000,MATCH(ROWS($A$10:A19),Barang_Keluar!$K$2:$K$5000,0)),"")</f>
        <v>DO202600056</v>
      </c>
      <c r="B19" s="62">
        <f>IFERROR(INDEX(Barang_Keluar!$B$2:$B$5000,MATCH(ROWS($A$10:A19),Barang_Keluar!$K$2:$K$5000,0)),"")</f>
        <v>46070</v>
      </c>
      <c r="C19" s="61" t="str">
        <f>IFERROR(INDEX(Barang_Keluar!$C$2:$C$5000,MATCH(ROWS($A$10:A19),Barang_Keluar!$K$2:$K$5000,0)),"")</f>
        <v>Outlet 005</v>
      </c>
      <c r="D19" s="61" t="str">
        <f>IFERROR(INDEX(Barang_Keluar!$D$2:$D$5000,MATCH(ROWS($A$10:A19),Barang_Keluar!$K$2:$K$5000,0)),"")</f>
        <v>INS024</v>
      </c>
      <c r="E19" s="61" t="str">
        <f>IFERROR(INDEX(Barang_Keluar!$E$2:$E$5000,MATCH(ROWS($A$10:A19),Barang_Keluar!$K$2:$K$5000,0)),"")</f>
        <v>Sarimi Instant Food Variant 24</v>
      </c>
      <c r="F19" s="61">
        <f>IFERROR(INDEX(Barang_Keluar!$F$2:$F$5000,MATCH(ROWS($A$10:A19),Barang_Keluar!$K$2:$K$5000,0)),"")</f>
        <v>48</v>
      </c>
      <c r="G19" s="61" t="str">
        <f>IFERROR(INDEX(Barang_Keluar!$G$2:$G$5000,MATCH(ROWS($A$10:A19),Barang_Keluar!$K$2:$K$5000,0)),"")</f>
        <v>Pack</v>
      </c>
    </row>
    <row r="20" spans="1:7" x14ac:dyDescent="0.35">
      <c r="A20" s="61" t="str">
        <f>IFERROR(INDEX(Barang_Keluar!$A$2:$A$5000,MATCH(ROWS($A$10:A20),Barang_Keluar!$K$2:$K$5000,0)),"")</f>
        <v>DO202600059</v>
      </c>
      <c r="B20" s="62">
        <f>IFERROR(INDEX(Barang_Keluar!$B$2:$B$5000,MATCH(ROWS($A$10:A20),Barang_Keluar!$K$2:$K$5000,0)),"")</f>
        <v>46058</v>
      </c>
      <c r="C20" s="61" t="str">
        <f>IFERROR(INDEX(Barang_Keluar!$C$2:$C$5000,MATCH(ROWS($A$10:A20),Barang_Keluar!$K$2:$K$5000,0)),"")</f>
        <v>Outlet 022</v>
      </c>
      <c r="D20" s="61" t="str">
        <f>IFERROR(INDEX(Barang_Keluar!$D$2:$D$5000,MATCH(ROWS($A$10:A20),Barang_Keluar!$K$2:$K$5000,0)),"")</f>
        <v>SNK008</v>
      </c>
      <c r="E20" s="61" t="str">
        <f>IFERROR(INDEX(Barang_Keluar!$E$2:$E$5000,MATCH(ROWS($A$10:A20),Barang_Keluar!$K$2:$K$5000,0)),"")</f>
        <v>Chitato Snack Variant 8</v>
      </c>
      <c r="F20" s="61">
        <f>IFERROR(INDEX(Barang_Keluar!$F$2:$F$5000,MATCH(ROWS($A$10:A20),Barang_Keluar!$K$2:$K$5000,0)),"")</f>
        <v>60</v>
      </c>
      <c r="G20" s="61" t="str">
        <f>IFERROR(INDEX(Barang_Keluar!$G$2:$G$5000,MATCH(ROWS($A$10:A20),Barang_Keluar!$K$2:$K$5000,0)),"")</f>
        <v>Pack</v>
      </c>
    </row>
    <row r="21" spans="1:7" x14ac:dyDescent="0.35">
      <c r="A21" s="61" t="str">
        <f>IFERROR(INDEX(Barang_Keluar!$A$2:$A$5000,MATCH(ROWS($A$10:A21),Barang_Keluar!$K$2:$K$5000,0)),"")</f>
        <v>DO202600066</v>
      </c>
      <c r="B21" s="62">
        <f>IFERROR(INDEX(Barang_Keluar!$B$2:$B$5000,MATCH(ROWS($A$10:A21),Barang_Keluar!$K$2:$K$5000,0)),"")</f>
        <v>46057</v>
      </c>
      <c r="C21" s="61" t="str">
        <f>IFERROR(INDEX(Barang_Keluar!$C$2:$C$5000,MATCH(ROWS($A$10:A21),Barang_Keluar!$K$2:$K$5000,0)),"")</f>
        <v>Outlet 042</v>
      </c>
      <c r="D21" s="61" t="str">
        <f>IFERROR(INDEX(Barang_Keluar!$D$2:$D$5000,MATCH(ROWS($A$10:A21),Barang_Keluar!$K$2:$K$5000,0)),"")</f>
        <v>SNK011</v>
      </c>
      <c r="E21" s="61" t="str">
        <f>IFERROR(INDEX(Barang_Keluar!$E$2:$E$5000,MATCH(ROWS($A$10:A21),Barang_Keluar!$K$2:$K$5000,0)),"")</f>
        <v>Qtela Snack Variant 11</v>
      </c>
      <c r="F21" s="61">
        <f>IFERROR(INDEX(Barang_Keluar!$F$2:$F$5000,MATCH(ROWS($A$10:A21),Barang_Keluar!$K$2:$K$5000,0)),"")</f>
        <v>30</v>
      </c>
      <c r="G21" s="61" t="str">
        <f>IFERROR(INDEX(Barang_Keluar!$G$2:$G$5000,MATCH(ROWS($A$10:A21),Barang_Keluar!$K$2:$K$5000,0)),"")</f>
        <v>Pack</v>
      </c>
    </row>
    <row r="22" spans="1:7" x14ac:dyDescent="0.35">
      <c r="A22" s="61" t="str">
        <f>IFERROR(INDEX(Barang_Keluar!$A$2:$A$5000,MATCH(ROWS($A$10:A22),Barang_Keluar!$K$2:$K$5000,0)),"")</f>
        <v>DO202600074</v>
      </c>
      <c r="B22" s="62">
        <f>IFERROR(INDEX(Barang_Keluar!$B$2:$B$5000,MATCH(ROWS($A$10:A22),Barang_Keluar!$K$2:$K$5000,0)),"")</f>
        <v>46080</v>
      </c>
      <c r="C22" s="61" t="str">
        <f>IFERROR(INDEX(Barang_Keluar!$C$2:$C$5000,MATCH(ROWS($A$10:A22),Barang_Keluar!$K$2:$K$5000,0)),"")</f>
        <v>Outlet 064</v>
      </c>
      <c r="D22" s="61" t="str">
        <f>IFERROR(INDEX(Barang_Keluar!$D$2:$D$5000,MATCH(ROWS($A$10:A22),Barang_Keluar!$K$2:$K$5000,0)),"")</f>
        <v>SNK017</v>
      </c>
      <c r="E22" s="61" t="str">
        <f>IFERROR(INDEX(Barang_Keluar!$E$2:$E$5000,MATCH(ROWS($A$10:A22),Barang_Keluar!$K$2:$K$5000,0)),"")</f>
        <v>Qtela Snack Variant 17</v>
      </c>
      <c r="F22" s="61">
        <f>IFERROR(INDEX(Barang_Keluar!$F$2:$F$5000,MATCH(ROWS($A$10:A22),Barang_Keluar!$K$2:$K$5000,0)),"")</f>
        <v>12</v>
      </c>
      <c r="G22" s="61" t="str">
        <f>IFERROR(INDEX(Barang_Keluar!$G$2:$G$5000,MATCH(ROWS($A$10:A22),Barang_Keluar!$K$2:$K$5000,0)),"")</f>
        <v>Pack</v>
      </c>
    </row>
    <row r="23" spans="1:7" ht="29" x14ac:dyDescent="0.35">
      <c r="A23" s="61" t="str">
        <f>IFERROR(INDEX(Barang_Keluar!$A$2:$A$5000,MATCH(ROWS($A$10:A23),Barang_Keluar!$K$2:$K$5000,0)),"")</f>
        <v>DO202600081</v>
      </c>
      <c r="B23" s="62">
        <f>IFERROR(INDEX(Barang_Keluar!$B$2:$B$5000,MATCH(ROWS($A$10:A23),Barang_Keluar!$K$2:$K$5000,0)),"")</f>
        <v>46069</v>
      </c>
      <c r="C23" s="61" t="str">
        <f>IFERROR(INDEX(Barang_Keluar!$C$2:$C$5000,MATCH(ROWS($A$10:A23),Barang_Keluar!$K$2:$K$5000,0)),"")</f>
        <v>Outlet 036</v>
      </c>
      <c r="D23" s="61" t="str">
        <f>IFERROR(INDEX(Barang_Keluar!$D$2:$D$5000,MATCH(ROWS($A$10:A23),Barang_Keluar!$K$2:$K$5000,0)),"")</f>
        <v>INS012</v>
      </c>
      <c r="E23" s="61" t="str">
        <f>IFERROR(INDEX(Barang_Keluar!$E$2:$E$5000,MATCH(ROWS($A$10:A23),Barang_Keluar!$K$2:$K$5000,0)),"")</f>
        <v>Sarimi Instant Food Variant 12</v>
      </c>
      <c r="F23" s="61">
        <f>IFERROR(INDEX(Barang_Keluar!$F$2:$F$5000,MATCH(ROWS($A$10:A23),Barang_Keluar!$K$2:$K$5000,0)),"")</f>
        <v>20</v>
      </c>
      <c r="G23" s="61" t="str">
        <f>IFERROR(INDEX(Barang_Keluar!$G$2:$G$5000,MATCH(ROWS($A$10:A23),Barang_Keluar!$K$2:$K$5000,0)),"")</f>
        <v>Pack</v>
      </c>
    </row>
    <row r="24" spans="1:7" ht="29" x14ac:dyDescent="0.35">
      <c r="A24" s="61" t="str">
        <f>IFERROR(INDEX(Barang_Keluar!$A$2:$A$5000,MATCH(ROWS($A$10:A24),Barang_Keluar!$K$2:$K$5000,0)),"")</f>
        <v>DO202600094</v>
      </c>
      <c r="B24" s="62">
        <f>IFERROR(INDEX(Barang_Keluar!$B$2:$B$5000,MATCH(ROWS($A$10:A24),Barang_Keluar!$K$2:$K$5000,0)),"")</f>
        <v>46078</v>
      </c>
      <c r="C24" s="61" t="str">
        <f>IFERROR(INDEX(Barang_Keluar!$C$2:$C$5000,MATCH(ROWS($A$10:A24),Barang_Keluar!$K$2:$K$5000,0)),"")</f>
        <v>Outlet 062</v>
      </c>
      <c r="D24" s="61" t="str">
        <f>IFERROR(INDEX(Barang_Keluar!$D$2:$D$5000,MATCH(ROWS($A$10:A24),Barang_Keluar!$K$2:$K$5000,0)),"")</f>
        <v>INS014</v>
      </c>
      <c r="E24" s="61" t="str">
        <f>IFERROR(INDEX(Barang_Keluar!$E$2:$E$5000,MATCH(ROWS($A$10:A24),Barang_Keluar!$K$2:$K$5000,0)),"")</f>
        <v>Indomie Instant Food Variant 14</v>
      </c>
      <c r="F24" s="61">
        <f>IFERROR(INDEX(Barang_Keluar!$F$2:$F$5000,MATCH(ROWS($A$10:A24),Barang_Keluar!$K$2:$K$5000,0)),"")</f>
        <v>30</v>
      </c>
      <c r="G24" s="61" t="str">
        <f>IFERROR(INDEX(Barang_Keluar!$G$2:$G$5000,MATCH(ROWS($A$10:A24),Barang_Keluar!$K$2:$K$5000,0)),"")</f>
        <v>Pack</v>
      </c>
    </row>
    <row r="25" spans="1:7" ht="29" x14ac:dyDescent="0.35">
      <c r="A25" s="61" t="str">
        <f>IFERROR(INDEX(Barang_Keluar!$A$2:$A$5000,MATCH(ROWS($A$10:A25),Barang_Keluar!$K$2:$K$5000,0)),"")</f>
        <v>DO202600097</v>
      </c>
      <c r="B25" s="62">
        <f>IFERROR(INDEX(Barang_Keluar!$B$2:$B$5000,MATCH(ROWS($A$10:A25),Barang_Keluar!$K$2:$K$5000,0)),"")</f>
        <v>46057</v>
      </c>
      <c r="C25" s="61" t="str">
        <f>IFERROR(INDEX(Barang_Keluar!$C$2:$C$5000,MATCH(ROWS($A$10:A25),Barang_Keluar!$K$2:$K$5000,0)),"")</f>
        <v>Outlet 058</v>
      </c>
      <c r="D25" s="61" t="str">
        <f>IFERROR(INDEX(Barang_Keluar!$D$2:$D$5000,MATCH(ROWS($A$10:A25),Barang_Keluar!$K$2:$K$5000,0)),"")</f>
        <v>SNK026</v>
      </c>
      <c r="E25" s="61" t="str">
        <f>IFERROR(INDEX(Barang_Keluar!$E$2:$E$5000,MATCH(ROWS($A$10:A25),Barang_Keluar!$K$2:$K$5000,0)),"")</f>
        <v>Chitato Snack Variant 26</v>
      </c>
      <c r="F25" s="61">
        <f>IFERROR(INDEX(Barang_Keluar!$F$2:$F$5000,MATCH(ROWS($A$10:A25),Barang_Keluar!$K$2:$K$5000,0)),"")</f>
        <v>15</v>
      </c>
      <c r="G25" s="61" t="str">
        <f>IFERROR(INDEX(Barang_Keluar!$G$2:$G$5000,MATCH(ROWS($A$10:A25),Barang_Keluar!$K$2:$K$5000,0)),"")</f>
        <v>Pack</v>
      </c>
    </row>
    <row r="26" spans="1:7" x14ac:dyDescent="0.35">
      <c r="A26" s="61" t="str">
        <f>IFERROR(INDEX(Barang_Keluar!$A$2:$A$5000,MATCH(ROWS($A$10:A26),Barang_Keluar!$K$2:$K$5000,0)),"")</f>
        <v>DO202600103</v>
      </c>
      <c r="B26" s="62">
        <f>IFERROR(INDEX(Barang_Keluar!$B$2:$B$5000,MATCH(ROWS($A$10:A26),Barang_Keluar!$K$2:$K$5000,0)),"")</f>
        <v>46054</v>
      </c>
      <c r="C26" s="61" t="str">
        <f>IFERROR(INDEX(Barang_Keluar!$C$2:$C$5000,MATCH(ROWS($A$10:A26),Barang_Keluar!$K$2:$K$5000,0)),"")</f>
        <v>Outlet 042</v>
      </c>
      <c r="D26" s="61" t="str">
        <f>IFERROR(INDEX(Barang_Keluar!$D$2:$D$5000,MATCH(ROWS($A$10:A26),Barang_Keluar!$K$2:$K$5000,0)),"")</f>
        <v>SNK020</v>
      </c>
      <c r="E26" s="61" t="str">
        <f>IFERROR(INDEX(Barang_Keluar!$E$2:$E$5000,MATCH(ROWS($A$10:A26),Barang_Keluar!$K$2:$K$5000,0)),"")</f>
        <v>Qtela Snack Variant 20</v>
      </c>
      <c r="F26" s="61">
        <f>IFERROR(INDEX(Barang_Keluar!$F$2:$F$5000,MATCH(ROWS($A$10:A26),Barang_Keluar!$K$2:$K$5000,0)),"")</f>
        <v>24</v>
      </c>
      <c r="G26" s="61" t="str">
        <f>IFERROR(INDEX(Barang_Keluar!$G$2:$G$5000,MATCH(ROWS($A$10:A26),Barang_Keluar!$K$2:$K$5000,0)),"")</f>
        <v>Pack</v>
      </c>
    </row>
    <row r="27" spans="1:7" ht="29" x14ac:dyDescent="0.35">
      <c r="A27" s="61" t="str">
        <f>IFERROR(INDEX(Barang_Keluar!$A$2:$A$5000,MATCH(ROWS($A$10:A27),Barang_Keluar!$K$2:$K$5000,0)),"")</f>
        <v>DO202600107</v>
      </c>
      <c r="B27" s="62">
        <f>IFERROR(INDEX(Barang_Keluar!$B$2:$B$5000,MATCH(ROWS($A$10:A27),Barang_Keluar!$K$2:$K$5000,0)),"")</f>
        <v>46059</v>
      </c>
      <c r="C27" s="61" t="str">
        <f>IFERROR(INDEX(Barang_Keluar!$C$2:$C$5000,MATCH(ROWS($A$10:A27),Barang_Keluar!$K$2:$K$5000,0)),"")</f>
        <v>Outlet 056</v>
      </c>
      <c r="D27" s="61" t="str">
        <f>IFERROR(INDEX(Barang_Keluar!$D$2:$D$5000,MATCH(ROWS($A$10:A27),Barang_Keluar!$K$2:$K$5000,0)),"")</f>
        <v>PER004</v>
      </c>
      <c r="E27" s="61" t="str">
        <f>IFERROR(INDEX(Barang_Keluar!$E$2:$E$5000,MATCH(ROWS($A$10:A27),Barang_Keluar!$K$2:$K$5000,0)),"")</f>
        <v>Lifebuoy Personal Care Variant 4</v>
      </c>
      <c r="F27" s="61">
        <f>IFERROR(INDEX(Barang_Keluar!$F$2:$F$5000,MATCH(ROWS($A$10:A27),Barang_Keluar!$K$2:$K$5000,0)),"")</f>
        <v>48</v>
      </c>
      <c r="G27" s="61" t="str">
        <f>IFERROR(INDEX(Barang_Keluar!$G$2:$G$5000,MATCH(ROWS($A$10:A27),Barang_Keluar!$K$2:$K$5000,0)),"")</f>
        <v>Bottle</v>
      </c>
    </row>
    <row r="28" spans="1:7" ht="29" x14ac:dyDescent="0.35">
      <c r="A28" s="61" t="str">
        <f>IFERROR(INDEX(Barang_Keluar!$A$2:$A$5000,MATCH(ROWS($A$10:A28),Barang_Keluar!$K$2:$K$5000,0)),"")</f>
        <v>DO202600109</v>
      </c>
      <c r="B28" s="62">
        <f>IFERROR(INDEX(Barang_Keluar!$B$2:$B$5000,MATCH(ROWS($A$10:A28),Barang_Keluar!$K$2:$K$5000,0)),"")</f>
        <v>46076</v>
      </c>
      <c r="C28" s="61" t="str">
        <f>IFERROR(INDEX(Barang_Keluar!$C$2:$C$5000,MATCH(ROWS($A$10:A28),Barang_Keluar!$K$2:$K$5000,0)),"")</f>
        <v>Outlet 041</v>
      </c>
      <c r="D28" s="61" t="str">
        <f>IFERROR(INDEX(Barang_Keluar!$D$2:$D$5000,MATCH(ROWS($A$10:A28),Barang_Keluar!$K$2:$K$5000,0)),"")</f>
        <v>INS009</v>
      </c>
      <c r="E28" s="61" t="str">
        <f>IFERROR(INDEX(Barang_Keluar!$E$2:$E$5000,MATCH(ROWS($A$10:A28),Barang_Keluar!$K$2:$K$5000,0)),"")</f>
        <v>Sarimi Instant Food Variant 9</v>
      </c>
      <c r="F28" s="61">
        <f>IFERROR(INDEX(Barang_Keluar!$F$2:$F$5000,MATCH(ROWS($A$10:A28),Barang_Keluar!$K$2:$K$5000,0)),"")</f>
        <v>15</v>
      </c>
      <c r="G28" s="61" t="str">
        <f>IFERROR(INDEX(Barang_Keluar!$G$2:$G$5000,MATCH(ROWS($A$10:A28),Barang_Keluar!$K$2:$K$5000,0)),"")</f>
        <v>Pack</v>
      </c>
    </row>
    <row r="29" spans="1:7" ht="29" x14ac:dyDescent="0.35">
      <c r="A29" s="61" t="str">
        <f>IFERROR(INDEX(Barang_Keluar!$A$2:$A$5000,MATCH(ROWS($A$10:A29),Barang_Keluar!$K$2:$K$5000,0)),"")</f>
        <v>DO202600114</v>
      </c>
      <c r="B29" s="62">
        <f>IFERROR(INDEX(Barang_Keluar!$B$2:$B$5000,MATCH(ROWS($A$10:A29),Barang_Keluar!$K$2:$K$5000,0)),"")</f>
        <v>46078</v>
      </c>
      <c r="C29" s="61" t="str">
        <f>IFERROR(INDEX(Barang_Keluar!$C$2:$C$5000,MATCH(ROWS($A$10:A29),Barang_Keluar!$K$2:$K$5000,0)),"")</f>
        <v>Outlet 056</v>
      </c>
      <c r="D29" s="61" t="str">
        <f>IFERROR(INDEX(Barang_Keluar!$D$2:$D$5000,MATCH(ROWS($A$10:A29),Barang_Keluar!$K$2:$K$5000,0)),"")</f>
        <v>SNK024</v>
      </c>
      <c r="E29" s="61" t="str">
        <f>IFERROR(INDEX(Barang_Keluar!$E$2:$E$5000,MATCH(ROWS($A$10:A29),Barang_Keluar!$K$2:$K$5000,0)),"")</f>
        <v>Chitato Snack Variant 24</v>
      </c>
      <c r="F29" s="61">
        <f>IFERROR(INDEX(Barang_Keluar!$F$2:$F$5000,MATCH(ROWS($A$10:A29),Barang_Keluar!$K$2:$K$5000,0)),"")</f>
        <v>30</v>
      </c>
      <c r="G29" s="61" t="str">
        <f>IFERROR(INDEX(Barang_Keluar!$G$2:$G$5000,MATCH(ROWS($A$10:A29),Barang_Keluar!$K$2:$K$5000,0)),"")</f>
        <v>Pack</v>
      </c>
    </row>
    <row r="30" spans="1:7" ht="29" x14ac:dyDescent="0.35">
      <c r="A30" s="61" t="str">
        <f>IFERROR(INDEX(Barang_Keluar!$A$2:$A$5000,MATCH(ROWS($A$10:A30),Barang_Keluar!$K$2:$K$5000,0)),"")</f>
        <v>DO202600122</v>
      </c>
      <c r="B30" s="62">
        <f>IFERROR(INDEX(Barang_Keluar!$B$2:$B$5000,MATCH(ROWS($A$10:A30),Barang_Keluar!$K$2:$K$5000,0)),"")</f>
        <v>46079</v>
      </c>
      <c r="C30" s="61" t="str">
        <f>IFERROR(INDEX(Barang_Keluar!$C$2:$C$5000,MATCH(ROWS($A$10:A30),Barang_Keluar!$K$2:$K$5000,0)),"")</f>
        <v>Outlet 019</v>
      </c>
      <c r="D30" s="61" t="str">
        <f>IFERROR(INDEX(Barang_Keluar!$D$2:$D$5000,MATCH(ROWS($A$10:A30),Barang_Keluar!$K$2:$K$5000,0)),"")</f>
        <v>BEV015</v>
      </c>
      <c r="E30" s="61" t="str">
        <f>IFERROR(INDEX(Barang_Keluar!$E$2:$E$5000,MATCH(ROWS($A$10:A30),Barang_Keluar!$K$2:$K$5000,0)),"")</f>
        <v>Aqua Beverage Variant 15</v>
      </c>
      <c r="F30" s="61">
        <f>IFERROR(INDEX(Barang_Keluar!$F$2:$F$5000,MATCH(ROWS($A$10:A30),Barang_Keluar!$K$2:$K$5000,0)),"")</f>
        <v>60</v>
      </c>
      <c r="G30" s="61" t="str">
        <f>IFERROR(INDEX(Barang_Keluar!$G$2:$G$5000,MATCH(ROWS($A$10:A30),Barang_Keluar!$K$2:$K$5000,0)),"")</f>
        <v>Bottle</v>
      </c>
    </row>
    <row r="31" spans="1:7" ht="29" x14ac:dyDescent="0.35">
      <c r="A31" s="61" t="str">
        <f>IFERROR(INDEX(Barang_Keluar!$A$2:$A$5000,MATCH(ROWS($A$10:A31),Barang_Keluar!$K$2:$K$5000,0)),"")</f>
        <v>DO202600135</v>
      </c>
      <c r="B31" s="62">
        <f>IFERROR(INDEX(Barang_Keluar!$B$2:$B$5000,MATCH(ROWS($A$10:A31),Barang_Keluar!$K$2:$K$5000,0)),"")</f>
        <v>46075</v>
      </c>
      <c r="C31" s="61" t="str">
        <f>IFERROR(INDEX(Barang_Keluar!$C$2:$C$5000,MATCH(ROWS($A$10:A31),Barang_Keluar!$K$2:$K$5000,0)),"")</f>
        <v>Outlet 022</v>
      </c>
      <c r="D31" s="61" t="str">
        <f>IFERROR(INDEX(Barang_Keluar!$D$2:$D$5000,MATCH(ROWS($A$10:A31),Barang_Keluar!$K$2:$K$5000,0)),"")</f>
        <v>HOM024</v>
      </c>
      <c r="E31" s="61" t="str">
        <f>IFERROR(INDEX(Barang_Keluar!$E$2:$E$5000,MATCH(ROWS($A$10:A31),Barang_Keluar!$K$2:$K$5000,0)),"")</f>
        <v>Sunlight Home Care Variant 24</v>
      </c>
      <c r="F31" s="61">
        <f>IFERROR(INDEX(Barang_Keluar!$F$2:$F$5000,MATCH(ROWS($A$10:A31),Barang_Keluar!$K$2:$K$5000,0)),"")</f>
        <v>30</v>
      </c>
      <c r="G31" s="61" t="str">
        <f>IFERROR(INDEX(Barang_Keluar!$G$2:$G$5000,MATCH(ROWS($A$10:A31),Barang_Keluar!$K$2:$K$5000,0)),"")</f>
        <v>Pack</v>
      </c>
    </row>
    <row r="32" spans="1:7" ht="29" x14ac:dyDescent="0.35">
      <c r="A32" s="61" t="str">
        <f>IFERROR(INDEX(Barang_Keluar!$A$2:$A$5000,MATCH(ROWS($A$10:A32),Barang_Keluar!$K$2:$K$5000,0)),"")</f>
        <v>DO202600136</v>
      </c>
      <c r="B32" s="62">
        <f>IFERROR(INDEX(Barang_Keluar!$B$2:$B$5000,MATCH(ROWS($A$10:A32),Barang_Keluar!$K$2:$K$5000,0)),"")</f>
        <v>46055</v>
      </c>
      <c r="C32" s="61" t="str">
        <f>IFERROR(INDEX(Barang_Keluar!$C$2:$C$5000,MATCH(ROWS($A$10:A32),Barang_Keluar!$K$2:$K$5000,0)),"")</f>
        <v>Outlet 047</v>
      </c>
      <c r="D32" s="61" t="str">
        <f>IFERROR(INDEX(Barang_Keluar!$D$2:$D$5000,MATCH(ROWS($A$10:A32),Barang_Keluar!$K$2:$K$5000,0)),"")</f>
        <v>PER014</v>
      </c>
      <c r="E32" s="61" t="str">
        <f>IFERROR(INDEX(Barang_Keluar!$E$2:$E$5000,MATCH(ROWS($A$10:A32),Barang_Keluar!$K$2:$K$5000,0)),"")</f>
        <v>Sunsilk Personal Care Variant 14</v>
      </c>
      <c r="F32" s="61">
        <f>IFERROR(INDEX(Barang_Keluar!$F$2:$F$5000,MATCH(ROWS($A$10:A32),Barang_Keluar!$K$2:$K$5000,0)),"")</f>
        <v>10</v>
      </c>
      <c r="G32" s="61" t="str">
        <f>IFERROR(INDEX(Barang_Keluar!$G$2:$G$5000,MATCH(ROWS($A$10:A32),Barang_Keluar!$K$2:$K$5000,0)),"")</f>
        <v>Bottle</v>
      </c>
    </row>
    <row r="33" spans="1:7" ht="29" x14ac:dyDescent="0.35">
      <c r="A33" s="61" t="str">
        <f>IFERROR(INDEX(Barang_Keluar!$A$2:$A$5000,MATCH(ROWS($A$10:A33),Barang_Keluar!$K$2:$K$5000,0)),"")</f>
        <v>DO202600139</v>
      </c>
      <c r="B33" s="62">
        <f>IFERROR(INDEX(Barang_Keluar!$B$2:$B$5000,MATCH(ROWS($A$10:A33),Barang_Keluar!$K$2:$K$5000,0)),"")</f>
        <v>46071</v>
      </c>
      <c r="C33" s="61" t="str">
        <f>IFERROR(INDEX(Barang_Keluar!$C$2:$C$5000,MATCH(ROWS($A$10:A33),Barang_Keluar!$K$2:$K$5000,0)),"")</f>
        <v>Outlet 055</v>
      </c>
      <c r="D33" s="61" t="str">
        <f>IFERROR(INDEX(Barang_Keluar!$D$2:$D$5000,MATCH(ROWS($A$10:A33),Barang_Keluar!$K$2:$K$5000,0)),"")</f>
        <v>BEV035</v>
      </c>
      <c r="E33" s="61" t="str">
        <f>IFERROR(INDEX(Barang_Keluar!$E$2:$E$5000,MATCH(ROWS($A$10:A33),Barang_Keluar!$K$2:$K$5000,0)),"")</f>
        <v>Sosro Beverage Variant 35</v>
      </c>
      <c r="F33" s="61">
        <f>IFERROR(INDEX(Barang_Keluar!$F$2:$F$5000,MATCH(ROWS($A$10:A33),Barang_Keluar!$K$2:$K$5000,0)),"")</f>
        <v>10</v>
      </c>
      <c r="G33" s="61" t="str">
        <f>IFERROR(INDEX(Barang_Keluar!$G$2:$G$5000,MATCH(ROWS($A$10:A33),Barang_Keluar!$K$2:$K$5000,0)),"")</f>
        <v>Bottle</v>
      </c>
    </row>
    <row r="34" spans="1:7" ht="29" x14ac:dyDescent="0.35">
      <c r="A34" s="61" t="str">
        <f>IFERROR(INDEX(Barang_Keluar!$A$2:$A$5000,MATCH(ROWS($A$10:A34),Barang_Keluar!$K$2:$K$5000,0)),"")</f>
        <v>DO202600141</v>
      </c>
      <c r="B34" s="62">
        <f>IFERROR(INDEX(Barang_Keluar!$B$2:$B$5000,MATCH(ROWS($A$10:A34),Barang_Keluar!$K$2:$K$5000,0)),"")</f>
        <v>46056</v>
      </c>
      <c r="C34" s="61" t="str">
        <f>IFERROR(INDEX(Barang_Keluar!$C$2:$C$5000,MATCH(ROWS($A$10:A34),Barang_Keluar!$K$2:$K$5000,0)),"")</f>
        <v>Outlet 019</v>
      </c>
      <c r="D34" s="61" t="str">
        <f>IFERROR(INDEX(Barang_Keluar!$D$2:$D$5000,MATCH(ROWS($A$10:A34),Barang_Keluar!$K$2:$K$5000,0)),"")</f>
        <v>PER020</v>
      </c>
      <c r="E34" s="61" t="str">
        <f>IFERROR(INDEX(Barang_Keluar!$E$2:$E$5000,MATCH(ROWS($A$10:A34),Barang_Keluar!$K$2:$K$5000,0)),"")</f>
        <v>Sunsilk Personal Care Variant 20</v>
      </c>
      <c r="F34" s="61">
        <f>IFERROR(INDEX(Barang_Keluar!$F$2:$F$5000,MATCH(ROWS($A$10:A34),Barang_Keluar!$K$2:$K$5000,0)),"")</f>
        <v>48</v>
      </c>
      <c r="G34" s="61" t="str">
        <f>IFERROR(INDEX(Barang_Keluar!$G$2:$G$5000,MATCH(ROWS($A$10:A34),Barang_Keluar!$K$2:$K$5000,0)),"")</f>
        <v>Bottle</v>
      </c>
    </row>
    <row r="35" spans="1:7" ht="29" x14ac:dyDescent="0.35">
      <c r="A35" s="61" t="str">
        <f>IFERROR(INDEX(Barang_Keluar!$A$2:$A$5000,MATCH(ROWS($A$10:A35),Barang_Keluar!$K$2:$K$5000,0)),"")</f>
        <v>DO202600154</v>
      </c>
      <c r="B35" s="62">
        <f>IFERROR(INDEX(Barang_Keluar!$B$2:$B$5000,MATCH(ROWS($A$10:A35),Barang_Keluar!$K$2:$K$5000,0)),"")</f>
        <v>46064</v>
      </c>
      <c r="C35" s="61" t="str">
        <f>IFERROR(INDEX(Barang_Keluar!$C$2:$C$5000,MATCH(ROWS($A$10:A35),Barang_Keluar!$K$2:$K$5000,0)),"")</f>
        <v>Outlet 020</v>
      </c>
      <c r="D35" s="61" t="str">
        <f>IFERROR(INDEX(Barang_Keluar!$D$2:$D$5000,MATCH(ROWS($A$10:A35),Barang_Keluar!$K$2:$K$5000,0)),"")</f>
        <v>HOM011</v>
      </c>
      <c r="E35" s="61" t="str">
        <f>IFERROR(INDEX(Barang_Keluar!$E$2:$E$5000,MATCH(ROWS($A$10:A35),Barang_Keluar!$K$2:$K$5000,0)),"")</f>
        <v>Sunlight Home Care Variant 11</v>
      </c>
      <c r="F35" s="61">
        <f>IFERROR(INDEX(Barang_Keluar!$F$2:$F$5000,MATCH(ROWS($A$10:A35),Barang_Keluar!$K$2:$K$5000,0)),"")</f>
        <v>20</v>
      </c>
      <c r="G35" s="61" t="str">
        <f>IFERROR(INDEX(Barang_Keluar!$G$2:$G$5000,MATCH(ROWS($A$10:A35),Barang_Keluar!$K$2:$K$5000,0)),"")</f>
        <v>Pack</v>
      </c>
    </row>
    <row r="36" spans="1:7" ht="29" x14ac:dyDescent="0.35">
      <c r="A36" s="61" t="str">
        <f>IFERROR(INDEX(Barang_Keluar!$A$2:$A$5000,MATCH(ROWS($A$10:A36),Barang_Keluar!$K$2:$K$5000,0)),"")</f>
        <v>DO202600158</v>
      </c>
      <c r="B36" s="62">
        <f>IFERROR(INDEX(Barang_Keluar!$B$2:$B$5000,MATCH(ROWS($A$10:A36),Barang_Keluar!$K$2:$K$5000,0)),"")</f>
        <v>46060</v>
      </c>
      <c r="C36" s="61" t="str">
        <f>IFERROR(INDEX(Barang_Keluar!$C$2:$C$5000,MATCH(ROWS($A$10:A36),Barang_Keluar!$K$2:$K$5000,0)),"")</f>
        <v>Outlet 042</v>
      </c>
      <c r="D36" s="61" t="str">
        <f>IFERROR(INDEX(Barang_Keluar!$D$2:$D$5000,MATCH(ROWS($A$10:A36),Barang_Keluar!$K$2:$K$5000,0)),"")</f>
        <v>PER022</v>
      </c>
      <c r="E36" s="61" t="str">
        <f>IFERROR(INDEX(Barang_Keluar!$E$2:$E$5000,MATCH(ROWS($A$10:A36),Barang_Keluar!$K$2:$K$5000,0)),"")</f>
        <v>Pepsodent Personal Care Variant 22</v>
      </c>
      <c r="F36" s="61">
        <f>IFERROR(INDEX(Barang_Keluar!$F$2:$F$5000,MATCH(ROWS($A$10:A36),Barang_Keluar!$K$2:$K$5000,0)),"")</f>
        <v>10</v>
      </c>
      <c r="G36" s="61" t="str">
        <f>IFERROR(INDEX(Barang_Keluar!$G$2:$G$5000,MATCH(ROWS($A$10:A36),Barang_Keluar!$K$2:$K$5000,0)),"")</f>
        <v>Bottle</v>
      </c>
    </row>
    <row r="37" spans="1:7" ht="29" x14ac:dyDescent="0.35">
      <c r="A37" s="61" t="str">
        <f>IFERROR(INDEX(Barang_Keluar!$A$2:$A$5000,MATCH(ROWS($A$10:A37),Barang_Keluar!$K$2:$K$5000,0)),"")</f>
        <v>DO202600162</v>
      </c>
      <c r="B37" s="62">
        <f>IFERROR(INDEX(Barang_Keluar!$B$2:$B$5000,MATCH(ROWS($A$10:A37),Barang_Keluar!$K$2:$K$5000,0)),"")</f>
        <v>46062</v>
      </c>
      <c r="C37" s="61" t="str">
        <f>IFERROR(INDEX(Barang_Keluar!$C$2:$C$5000,MATCH(ROWS($A$10:A37),Barang_Keluar!$K$2:$K$5000,0)),"")</f>
        <v>Outlet 010</v>
      </c>
      <c r="D37" s="61" t="str">
        <f>IFERROR(INDEX(Barang_Keluar!$D$2:$D$5000,MATCH(ROWS($A$10:A37),Barang_Keluar!$K$2:$K$5000,0)),"")</f>
        <v>PER014</v>
      </c>
      <c r="E37" s="61" t="str">
        <f>IFERROR(INDEX(Barang_Keluar!$E$2:$E$5000,MATCH(ROWS($A$10:A37),Barang_Keluar!$K$2:$K$5000,0)),"")</f>
        <v>Sunsilk Personal Care Variant 14</v>
      </c>
      <c r="F37" s="61">
        <f>IFERROR(INDEX(Barang_Keluar!$F$2:$F$5000,MATCH(ROWS($A$10:A37),Barang_Keluar!$K$2:$K$5000,0)),"")</f>
        <v>5</v>
      </c>
      <c r="G37" s="61" t="str">
        <f>IFERROR(INDEX(Barang_Keluar!$G$2:$G$5000,MATCH(ROWS($A$10:A37),Barang_Keluar!$K$2:$K$5000,0)),"")</f>
        <v>Bottle</v>
      </c>
    </row>
    <row r="38" spans="1:7" ht="29" x14ac:dyDescent="0.35">
      <c r="A38" s="61" t="str">
        <f>IFERROR(INDEX(Barang_Keluar!$A$2:$A$5000,MATCH(ROWS($A$10:A38),Barang_Keluar!$K$2:$K$5000,0)),"")</f>
        <v>DO202600171</v>
      </c>
      <c r="B38" s="62">
        <f>IFERROR(INDEX(Barang_Keluar!$B$2:$B$5000,MATCH(ROWS($A$10:A38),Barang_Keluar!$K$2:$K$5000,0)),"")</f>
        <v>46080</v>
      </c>
      <c r="C38" s="61" t="str">
        <f>IFERROR(INDEX(Barang_Keluar!$C$2:$C$5000,MATCH(ROWS($A$10:A38),Barang_Keluar!$K$2:$K$5000,0)),"")</f>
        <v>Outlet 020</v>
      </c>
      <c r="D38" s="61" t="str">
        <f>IFERROR(INDEX(Barang_Keluar!$D$2:$D$5000,MATCH(ROWS($A$10:A38),Barang_Keluar!$K$2:$K$5000,0)),"")</f>
        <v>HOM018</v>
      </c>
      <c r="E38" s="61" t="str">
        <f>IFERROR(INDEX(Barang_Keluar!$E$2:$E$5000,MATCH(ROWS($A$10:A38),Barang_Keluar!$K$2:$K$5000,0)),"")</f>
        <v>Molto Home Care Variant 18</v>
      </c>
      <c r="F38" s="61">
        <f>IFERROR(INDEX(Barang_Keluar!$F$2:$F$5000,MATCH(ROWS($A$10:A38),Barang_Keluar!$K$2:$K$5000,0)),"")</f>
        <v>24</v>
      </c>
      <c r="G38" s="61" t="str">
        <f>IFERROR(INDEX(Barang_Keluar!$G$2:$G$5000,MATCH(ROWS($A$10:A38),Barang_Keluar!$K$2:$K$5000,0)),"")</f>
        <v>Pack</v>
      </c>
    </row>
    <row r="39" spans="1:7" ht="29" x14ac:dyDescent="0.35">
      <c r="A39" s="61" t="str">
        <f>IFERROR(INDEX(Barang_Keluar!$A$2:$A$5000,MATCH(ROWS($A$10:A39),Barang_Keluar!$K$2:$K$5000,0)),"")</f>
        <v>DO202600180</v>
      </c>
      <c r="B39" s="62">
        <f>IFERROR(INDEX(Barang_Keluar!$B$2:$B$5000,MATCH(ROWS($A$10:A39),Barang_Keluar!$K$2:$K$5000,0)),"")</f>
        <v>46072</v>
      </c>
      <c r="C39" s="61" t="str">
        <f>IFERROR(INDEX(Barang_Keluar!$C$2:$C$5000,MATCH(ROWS($A$10:A39),Barang_Keluar!$K$2:$K$5000,0)),"")</f>
        <v>Outlet 053</v>
      </c>
      <c r="D39" s="61" t="str">
        <f>IFERROR(INDEX(Barang_Keluar!$D$2:$D$5000,MATCH(ROWS($A$10:A39),Barang_Keluar!$K$2:$K$5000,0)),"")</f>
        <v>BEV032</v>
      </c>
      <c r="E39" s="61" t="str">
        <f>IFERROR(INDEX(Barang_Keluar!$E$2:$E$5000,MATCH(ROWS($A$10:A39),Barang_Keluar!$K$2:$K$5000,0)),"")</f>
        <v>Aqua Beverage Variant 32</v>
      </c>
      <c r="F39" s="61">
        <f>IFERROR(INDEX(Barang_Keluar!$F$2:$F$5000,MATCH(ROWS($A$10:A39),Barang_Keluar!$K$2:$K$5000,0)),"")</f>
        <v>36</v>
      </c>
      <c r="G39" s="61" t="str">
        <f>IFERROR(INDEX(Barang_Keluar!$G$2:$G$5000,MATCH(ROWS($A$10:A39),Barang_Keluar!$K$2:$K$5000,0)),"")</f>
        <v>Bottle</v>
      </c>
    </row>
    <row r="40" spans="1:7" ht="29" x14ac:dyDescent="0.35">
      <c r="A40" s="61" t="str">
        <f>IFERROR(INDEX(Barang_Keluar!$A$2:$A$5000,MATCH(ROWS($A$10:A40),Barang_Keluar!$K$2:$K$5000,0)),"")</f>
        <v>DO202600181</v>
      </c>
      <c r="B40" s="62">
        <f>IFERROR(INDEX(Barang_Keluar!$B$2:$B$5000,MATCH(ROWS($A$10:A40),Barang_Keluar!$K$2:$K$5000,0)),"")</f>
        <v>46054</v>
      </c>
      <c r="C40" s="61" t="str">
        <f>IFERROR(INDEX(Barang_Keluar!$C$2:$C$5000,MATCH(ROWS($A$10:A40),Barang_Keluar!$K$2:$K$5000,0)),"")</f>
        <v>Outlet 048</v>
      </c>
      <c r="D40" s="61" t="str">
        <f>IFERROR(INDEX(Barang_Keluar!$D$2:$D$5000,MATCH(ROWS($A$10:A40),Barang_Keluar!$K$2:$K$5000,0)),"")</f>
        <v>BEV008</v>
      </c>
      <c r="E40" s="61" t="str">
        <f>IFERROR(INDEX(Barang_Keluar!$E$2:$E$5000,MATCH(ROWS($A$10:A40),Barang_Keluar!$K$2:$K$5000,0)),"")</f>
        <v>Aqua Beverage Variant 8</v>
      </c>
      <c r="F40" s="61">
        <f>IFERROR(INDEX(Barang_Keluar!$F$2:$F$5000,MATCH(ROWS($A$10:A40),Barang_Keluar!$K$2:$K$5000,0)),"")</f>
        <v>12</v>
      </c>
      <c r="G40" s="61" t="str">
        <f>IFERROR(INDEX(Barang_Keluar!$G$2:$G$5000,MATCH(ROWS($A$10:A40),Barang_Keluar!$K$2:$K$5000,0)),"")</f>
        <v>Bottle</v>
      </c>
    </row>
    <row r="41" spans="1:7" ht="29" x14ac:dyDescent="0.35">
      <c r="A41" s="61" t="str">
        <f>IFERROR(INDEX(Barang_Keluar!$A$2:$A$5000,MATCH(ROWS($A$10:A41),Barang_Keluar!$K$2:$K$5000,0)),"")</f>
        <v>DO202600188</v>
      </c>
      <c r="B41" s="62">
        <f>IFERROR(INDEX(Barang_Keluar!$B$2:$B$5000,MATCH(ROWS($A$10:A41),Barang_Keluar!$K$2:$K$5000,0)),"")</f>
        <v>46055</v>
      </c>
      <c r="C41" s="61" t="str">
        <f>IFERROR(INDEX(Barang_Keluar!$C$2:$C$5000,MATCH(ROWS($A$10:A41),Barang_Keluar!$K$2:$K$5000,0)),"")</f>
        <v>Outlet 048</v>
      </c>
      <c r="D41" s="61" t="str">
        <f>IFERROR(INDEX(Barang_Keluar!$D$2:$D$5000,MATCH(ROWS($A$10:A41),Barang_Keluar!$K$2:$K$5000,0)),"")</f>
        <v>BEV029</v>
      </c>
      <c r="E41" s="61" t="str">
        <f>IFERROR(INDEX(Barang_Keluar!$E$2:$E$5000,MATCH(ROWS($A$10:A41),Barang_Keluar!$K$2:$K$5000,0)),"")</f>
        <v>Sosro Beverage Variant 29</v>
      </c>
      <c r="F41" s="61">
        <f>IFERROR(INDEX(Barang_Keluar!$F$2:$F$5000,MATCH(ROWS($A$10:A41),Barang_Keluar!$K$2:$K$5000,0)),"")</f>
        <v>10</v>
      </c>
      <c r="G41" s="61" t="str">
        <f>IFERROR(INDEX(Barang_Keluar!$G$2:$G$5000,MATCH(ROWS($A$10:A41),Barang_Keluar!$K$2:$K$5000,0)),"")</f>
        <v>Bottle</v>
      </c>
    </row>
    <row r="42" spans="1:7" ht="29" x14ac:dyDescent="0.35">
      <c r="A42" s="61" t="str">
        <f>IFERROR(INDEX(Barang_Keluar!$A$2:$A$5000,MATCH(ROWS($A$10:A42),Barang_Keluar!$K$2:$K$5000,0)),"")</f>
        <v>DO202600198</v>
      </c>
      <c r="B42" s="62">
        <f>IFERROR(INDEX(Barang_Keluar!$B$2:$B$5000,MATCH(ROWS($A$10:A42),Barang_Keluar!$K$2:$K$5000,0)),"")</f>
        <v>46064</v>
      </c>
      <c r="C42" s="61" t="str">
        <f>IFERROR(INDEX(Barang_Keluar!$C$2:$C$5000,MATCH(ROWS($A$10:A42),Barang_Keluar!$K$2:$K$5000,0)),"")</f>
        <v>Outlet 034</v>
      </c>
      <c r="D42" s="61" t="str">
        <f>IFERROR(INDEX(Barang_Keluar!$D$2:$D$5000,MATCH(ROWS($A$10:A42),Barang_Keluar!$K$2:$K$5000,0)),"")</f>
        <v>DAR004</v>
      </c>
      <c r="E42" s="61" t="str">
        <f>IFERROR(INDEX(Barang_Keluar!$E$2:$E$5000,MATCH(ROWS($A$10:A42),Barang_Keluar!$K$2:$K$5000,0)),"")</f>
        <v>Ultra Milk Dairy Variant 4</v>
      </c>
      <c r="F42" s="61">
        <f>IFERROR(INDEX(Barang_Keluar!$F$2:$F$5000,MATCH(ROWS($A$10:A42),Barang_Keluar!$K$2:$K$5000,0)),"")</f>
        <v>12</v>
      </c>
      <c r="G42" s="61" t="str">
        <f>IFERROR(INDEX(Barang_Keluar!$G$2:$G$5000,MATCH(ROWS($A$10:A42),Barang_Keluar!$K$2:$K$5000,0)),"")</f>
        <v>Box</v>
      </c>
    </row>
    <row r="43" spans="1:7" ht="29" x14ac:dyDescent="0.35">
      <c r="A43" s="61" t="str">
        <f>IFERROR(INDEX(Barang_Keluar!$A$2:$A$5000,MATCH(ROWS($A$10:A43),Barang_Keluar!$K$2:$K$5000,0)),"")</f>
        <v>DO202600206</v>
      </c>
      <c r="B43" s="62">
        <f>IFERROR(INDEX(Barang_Keluar!$B$2:$B$5000,MATCH(ROWS($A$10:A43),Barang_Keluar!$K$2:$K$5000,0)),"")</f>
        <v>46078</v>
      </c>
      <c r="C43" s="61" t="str">
        <f>IFERROR(INDEX(Barang_Keluar!$C$2:$C$5000,MATCH(ROWS($A$10:A43),Barang_Keluar!$K$2:$K$5000,0)),"")</f>
        <v>Outlet 029</v>
      </c>
      <c r="D43" s="61" t="str">
        <f>IFERROR(INDEX(Barang_Keluar!$D$2:$D$5000,MATCH(ROWS($A$10:A43),Barang_Keluar!$K$2:$K$5000,0)),"")</f>
        <v>BEV035</v>
      </c>
      <c r="E43" s="61" t="str">
        <f>IFERROR(INDEX(Barang_Keluar!$E$2:$E$5000,MATCH(ROWS($A$10:A43),Barang_Keluar!$K$2:$K$5000,0)),"")</f>
        <v>Sosro Beverage Variant 35</v>
      </c>
      <c r="F43" s="61">
        <f>IFERROR(INDEX(Barang_Keluar!$F$2:$F$5000,MATCH(ROWS($A$10:A43),Barang_Keluar!$K$2:$K$5000,0)),"")</f>
        <v>5</v>
      </c>
      <c r="G43" s="61" t="str">
        <f>IFERROR(INDEX(Barang_Keluar!$G$2:$G$5000,MATCH(ROWS($A$10:A43),Barang_Keluar!$K$2:$K$5000,0)),"")</f>
        <v>Bottle</v>
      </c>
    </row>
    <row r="44" spans="1:7" ht="29" x14ac:dyDescent="0.35">
      <c r="A44" s="61" t="str">
        <f>IFERROR(INDEX(Barang_Keluar!$A$2:$A$5000,MATCH(ROWS($A$10:A44),Barang_Keluar!$K$2:$K$5000,0)),"")</f>
        <v>DO202600209</v>
      </c>
      <c r="B44" s="62">
        <f>IFERROR(INDEX(Barang_Keluar!$B$2:$B$5000,MATCH(ROWS($A$10:A44),Barang_Keluar!$K$2:$K$5000,0)),"")</f>
        <v>46080</v>
      </c>
      <c r="C44" s="61" t="str">
        <f>IFERROR(INDEX(Barang_Keluar!$C$2:$C$5000,MATCH(ROWS($A$10:A44),Barang_Keluar!$K$2:$K$5000,0)),"")</f>
        <v>Outlet 007</v>
      </c>
      <c r="D44" s="61" t="str">
        <f>IFERROR(INDEX(Barang_Keluar!$D$2:$D$5000,MATCH(ROWS($A$10:A44),Barang_Keluar!$K$2:$K$5000,0)),"")</f>
        <v>BAB017</v>
      </c>
      <c r="E44" s="61" t="str">
        <f>IFERROR(INDEX(Barang_Keluar!$E$2:$E$5000,MATCH(ROWS($A$10:A44),Barang_Keluar!$K$2:$K$5000,0)),"")</f>
        <v>MamyPoko Baby Care Variant 17</v>
      </c>
      <c r="F44" s="61">
        <f>IFERROR(INDEX(Barang_Keluar!$F$2:$F$5000,MATCH(ROWS($A$10:A44),Barang_Keluar!$K$2:$K$5000,0)),"")</f>
        <v>10</v>
      </c>
      <c r="G44" s="61" t="str">
        <f>IFERROR(INDEX(Barang_Keluar!$G$2:$G$5000,MATCH(ROWS($A$10:A44),Barang_Keluar!$K$2:$K$5000,0)),"")</f>
        <v>Pack</v>
      </c>
    </row>
    <row r="45" spans="1:7" ht="29" x14ac:dyDescent="0.35">
      <c r="A45" s="61" t="str">
        <f>IFERROR(INDEX(Barang_Keluar!$A$2:$A$5000,MATCH(ROWS($A$10:A45),Barang_Keluar!$K$2:$K$5000,0)),"")</f>
        <v>DO202600215</v>
      </c>
      <c r="B45" s="62">
        <f>IFERROR(INDEX(Barang_Keluar!$B$2:$B$5000,MATCH(ROWS($A$10:A45),Barang_Keluar!$K$2:$K$5000,0)),"")</f>
        <v>46068</v>
      </c>
      <c r="C45" s="61" t="str">
        <f>IFERROR(INDEX(Barang_Keluar!$C$2:$C$5000,MATCH(ROWS($A$10:A45),Barang_Keluar!$K$2:$K$5000,0)),"")</f>
        <v>Outlet 064</v>
      </c>
      <c r="D45" s="61" t="str">
        <f>IFERROR(INDEX(Barang_Keluar!$D$2:$D$5000,MATCH(ROWS($A$10:A45),Barang_Keluar!$K$2:$K$5000,0)),"")</f>
        <v>PER023</v>
      </c>
      <c r="E45" s="61" t="str">
        <f>IFERROR(INDEX(Barang_Keluar!$E$2:$E$5000,MATCH(ROWS($A$10:A45),Barang_Keluar!$K$2:$K$5000,0)),"")</f>
        <v>Lifebuoy Personal Care Variant 23</v>
      </c>
      <c r="F45" s="61">
        <f>IFERROR(INDEX(Barang_Keluar!$F$2:$F$5000,MATCH(ROWS($A$10:A45),Barang_Keluar!$K$2:$K$5000,0)),"")</f>
        <v>30</v>
      </c>
      <c r="G45" s="61" t="str">
        <f>IFERROR(INDEX(Barang_Keluar!$G$2:$G$5000,MATCH(ROWS($A$10:A45),Barang_Keluar!$K$2:$K$5000,0)),"")</f>
        <v>Bottle</v>
      </c>
    </row>
    <row r="46" spans="1:7" ht="29" x14ac:dyDescent="0.35">
      <c r="A46" s="61" t="str">
        <f>IFERROR(INDEX(Barang_Keluar!$A$2:$A$5000,MATCH(ROWS($A$10:A46),Barang_Keluar!$K$2:$K$5000,0)),"")</f>
        <v>DO202600217</v>
      </c>
      <c r="B46" s="62">
        <f>IFERROR(INDEX(Barang_Keluar!$B$2:$B$5000,MATCH(ROWS($A$10:A46),Barang_Keluar!$K$2:$K$5000,0)),"")</f>
        <v>46060</v>
      </c>
      <c r="C46" s="61" t="str">
        <f>IFERROR(INDEX(Barang_Keluar!$C$2:$C$5000,MATCH(ROWS($A$10:A46),Barang_Keluar!$K$2:$K$5000,0)),"")</f>
        <v>Outlet 030</v>
      </c>
      <c r="D46" s="61" t="str">
        <f>IFERROR(INDEX(Barang_Keluar!$D$2:$D$5000,MATCH(ROWS($A$10:A46),Barang_Keluar!$K$2:$K$5000,0)),"")</f>
        <v>SNK022</v>
      </c>
      <c r="E46" s="61" t="str">
        <f>IFERROR(INDEX(Barang_Keluar!$E$2:$E$5000,MATCH(ROWS($A$10:A46),Barang_Keluar!$K$2:$K$5000,0)),"")</f>
        <v>Chitato Snack Variant 22</v>
      </c>
      <c r="F46" s="61">
        <f>IFERROR(INDEX(Barang_Keluar!$F$2:$F$5000,MATCH(ROWS($A$10:A46),Barang_Keluar!$K$2:$K$5000,0)),"")</f>
        <v>15</v>
      </c>
      <c r="G46" s="61" t="str">
        <f>IFERROR(INDEX(Barang_Keluar!$G$2:$G$5000,MATCH(ROWS($A$10:A46),Barang_Keluar!$K$2:$K$5000,0)),"")</f>
        <v>Pack</v>
      </c>
    </row>
    <row r="47" spans="1:7" ht="29" x14ac:dyDescent="0.35">
      <c r="A47" s="61" t="str">
        <f>IFERROR(INDEX(Barang_Keluar!$A$2:$A$5000,MATCH(ROWS($A$10:A47),Barang_Keluar!$K$2:$K$5000,0)),"")</f>
        <v>DO202600222</v>
      </c>
      <c r="B47" s="62">
        <f>IFERROR(INDEX(Barang_Keluar!$B$2:$B$5000,MATCH(ROWS($A$10:A47),Barang_Keluar!$K$2:$K$5000,0)),"")</f>
        <v>46069</v>
      </c>
      <c r="C47" s="61" t="str">
        <f>IFERROR(INDEX(Barang_Keluar!$C$2:$C$5000,MATCH(ROWS($A$10:A47),Barang_Keluar!$K$2:$K$5000,0)),"")</f>
        <v>Outlet 080</v>
      </c>
      <c r="D47" s="61" t="str">
        <f>IFERROR(INDEX(Barang_Keluar!$D$2:$D$5000,MATCH(ROWS($A$10:A47),Barang_Keluar!$K$2:$K$5000,0)),"")</f>
        <v>BEV016</v>
      </c>
      <c r="E47" s="61" t="str">
        <f>IFERROR(INDEX(Barang_Keluar!$E$2:$E$5000,MATCH(ROWS($A$10:A47),Barang_Keluar!$K$2:$K$5000,0)),"")</f>
        <v>Sosro Beverage Variant 16</v>
      </c>
      <c r="F47" s="61">
        <f>IFERROR(INDEX(Barang_Keluar!$F$2:$F$5000,MATCH(ROWS($A$10:A47),Barang_Keluar!$K$2:$K$5000,0)),"")</f>
        <v>60</v>
      </c>
      <c r="G47" s="61" t="str">
        <f>IFERROR(INDEX(Barang_Keluar!$G$2:$G$5000,MATCH(ROWS($A$10:A47),Barang_Keluar!$K$2:$K$5000,0)),"")</f>
        <v>Bottle</v>
      </c>
    </row>
    <row r="48" spans="1:7" ht="29" x14ac:dyDescent="0.35">
      <c r="A48" s="61" t="str">
        <f>IFERROR(INDEX(Barang_Keluar!$A$2:$A$5000,MATCH(ROWS($A$10:A48),Barang_Keluar!$K$2:$K$5000,0)),"")</f>
        <v>DO202600226</v>
      </c>
      <c r="B48" s="62">
        <f>IFERROR(INDEX(Barang_Keluar!$B$2:$B$5000,MATCH(ROWS($A$10:A48),Barang_Keluar!$K$2:$K$5000,0)),"")</f>
        <v>46077</v>
      </c>
      <c r="C48" s="61" t="str">
        <f>IFERROR(INDEX(Barang_Keluar!$C$2:$C$5000,MATCH(ROWS($A$10:A48),Barang_Keluar!$K$2:$K$5000,0)),"")</f>
        <v>Outlet 061</v>
      </c>
      <c r="D48" s="61" t="str">
        <f>IFERROR(INDEX(Barang_Keluar!$D$2:$D$5000,MATCH(ROWS($A$10:A48),Barang_Keluar!$K$2:$K$5000,0)),"")</f>
        <v>HOM001</v>
      </c>
      <c r="E48" s="61" t="str">
        <f>IFERROR(INDEX(Barang_Keluar!$E$2:$E$5000,MATCH(ROWS($A$10:A48),Barang_Keluar!$K$2:$K$5000,0)),"")</f>
        <v>Sunlight Home Care Variant 1</v>
      </c>
      <c r="F48" s="61">
        <f>IFERROR(INDEX(Barang_Keluar!$F$2:$F$5000,MATCH(ROWS($A$10:A48),Barang_Keluar!$K$2:$K$5000,0)),"")</f>
        <v>36</v>
      </c>
      <c r="G48" s="61" t="str">
        <f>IFERROR(INDEX(Barang_Keluar!$G$2:$G$5000,MATCH(ROWS($A$10:A48),Barang_Keluar!$K$2:$K$5000,0)),"")</f>
        <v>Pack</v>
      </c>
    </row>
    <row r="49" spans="1:7" ht="29" x14ac:dyDescent="0.35">
      <c r="A49" s="61" t="str">
        <f>IFERROR(INDEX(Barang_Keluar!$A$2:$A$5000,MATCH(ROWS($A$10:A49),Barang_Keluar!$K$2:$K$5000,0)),"")</f>
        <v>DO202600255</v>
      </c>
      <c r="B49" s="62">
        <f>IFERROR(INDEX(Barang_Keluar!$B$2:$B$5000,MATCH(ROWS($A$10:A49),Barang_Keluar!$K$2:$K$5000,0)),"")</f>
        <v>46057</v>
      </c>
      <c r="C49" s="61" t="str">
        <f>IFERROR(INDEX(Barang_Keluar!$C$2:$C$5000,MATCH(ROWS($A$10:A49),Barang_Keluar!$K$2:$K$5000,0)),"")</f>
        <v>Outlet 008</v>
      </c>
      <c r="D49" s="61" t="str">
        <f>IFERROR(INDEX(Barang_Keluar!$D$2:$D$5000,MATCH(ROWS($A$10:A49),Barang_Keluar!$K$2:$K$5000,0)),"")</f>
        <v>PER020</v>
      </c>
      <c r="E49" s="61" t="str">
        <f>IFERROR(INDEX(Barang_Keluar!$E$2:$E$5000,MATCH(ROWS($A$10:A49),Barang_Keluar!$K$2:$K$5000,0)),"")</f>
        <v>Sunsilk Personal Care Variant 20</v>
      </c>
      <c r="F49" s="61">
        <f>IFERROR(INDEX(Barang_Keluar!$F$2:$F$5000,MATCH(ROWS($A$10:A49),Barang_Keluar!$K$2:$K$5000,0)),"")</f>
        <v>60</v>
      </c>
      <c r="G49" s="61" t="str">
        <f>IFERROR(INDEX(Barang_Keluar!$G$2:$G$5000,MATCH(ROWS($A$10:A49),Barang_Keluar!$K$2:$K$5000,0)),"")</f>
        <v>Bottle</v>
      </c>
    </row>
    <row r="50" spans="1:7" ht="29" x14ac:dyDescent="0.35">
      <c r="A50" s="61" t="str">
        <f>IFERROR(INDEX(Barang_Keluar!$A$2:$A$5000,MATCH(ROWS($A$10:A50),Barang_Keluar!$K$2:$K$5000,0)),"")</f>
        <v>DO202600256</v>
      </c>
      <c r="B50" s="62">
        <f>IFERROR(INDEX(Barang_Keluar!$B$2:$B$5000,MATCH(ROWS($A$10:A50),Barang_Keluar!$K$2:$K$5000,0)),"")</f>
        <v>46062</v>
      </c>
      <c r="C50" s="61" t="str">
        <f>IFERROR(INDEX(Barang_Keluar!$C$2:$C$5000,MATCH(ROWS($A$10:A50),Barang_Keluar!$K$2:$K$5000,0)),"")</f>
        <v>Outlet 058</v>
      </c>
      <c r="D50" s="61" t="str">
        <f>IFERROR(INDEX(Barang_Keluar!$D$2:$D$5000,MATCH(ROWS($A$10:A50),Barang_Keluar!$K$2:$K$5000,0)),"")</f>
        <v>HOM028</v>
      </c>
      <c r="E50" s="61" t="str">
        <f>IFERROR(INDEX(Barang_Keluar!$E$2:$E$5000,MATCH(ROWS($A$10:A50),Barang_Keluar!$K$2:$K$5000,0)),"")</f>
        <v>Rinso Home Care Variant 28</v>
      </c>
      <c r="F50" s="61">
        <f>IFERROR(INDEX(Barang_Keluar!$F$2:$F$5000,MATCH(ROWS($A$10:A50),Barang_Keluar!$K$2:$K$5000,0)),"")</f>
        <v>15</v>
      </c>
      <c r="G50" s="61" t="str">
        <f>IFERROR(INDEX(Barang_Keluar!$G$2:$G$5000,MATCH(ROWS($A$10:A50),Barang_Keluar!$K$2:$K$5000,0)),"")</f>
        <v>Pack</v>
      </c>
    </row>
    <row r="51" spans="1:7" x14ac:dyDescent="0.35">
      <c r="A51" s="61" t="str">
        <f>IFERROR(INDEX(Barang_Keluar!$A$2:$A$5000,MATCH(ROWS($A$10:A51),Barang_Keluar!$K$2:$K$5000,0)),"")</f>
        <v>DO202600271</v>
      </c>
      <c r="B51" s="62">
        <f>IFERROR(INDEX(Barang_Keluar!$B$2:$B$5000,MATCH(ROWS($A$10:A51),Barang_Keluar!$K$2:$K$5000,0)),"")</f>
        <v>46077</v>
      </c>
      <c r="C51" s="61" t="str">
        <f>IFERROR(INDEX(Barang_Keluar!$C$2:$C$5000,MATCH(ROWS($A$10:A51),Barang_Keluar!$K$2:$K$5000,0)),"")</f>
        <v>Outlet 063</v>
      </c>
      <c r="D51" s="61" t="str">
        <f>IFERROR(INDEX(Barang_Keluar!$D$2:$D$5000,MATCH(ROWS($A$10:A51),Barang_Keluar!$K$2:$K$5000,0)),"")</f>
        <v>SNK006</v>
      </c>
      <c r="E51" s="61" t="str">
        <f>IFERROR(INDEX(Barang_Keluar!$E$2:$E$5000,MATCH(ROWS($A$10:A51),Barang_Keluar!$K$2:$K$5000,0)),"")</f>
        <v>Taro Snack Variant 6</v>
      </c>
      <c r="F51" s="61">
        <f>IFERROR(INDEX(Barang_Keluar!$F$2:$F$5000,MATCH(ROWS($A$10:A51),Barang_Keluar!$K$2:$K$5000,0)),"")</f>
        <v>10</v>
      </c>
      <c r="G51" s="61" t="str">
        <f>IFERROR(INDEX(Barang_Keluar!$G$2:$G$5000,MATCH(ROWS($A$10:A51),Barang_Keluar!$K$2:$K$5000,0)),"")</f>
        <v>Pack</v>
      </c>
    </row>
    <row r="52" spans="1:7" ht="29" x14ac:dyDescent="0.35">
      <c r="A52" s="61" t="str">
        <f>IFERROR(INDEX(Barang_Keluar!$A$2:$A$5000,MATCH(ROWS($A$10:A52),Barang_Keluar!$K$2:$K$5000,0)),"")</f>
        <v>DO202600273</v>
      </c>
      <c r="B52" s="62">
        <f>IFERROR(INDEX(Barang_Keluar!$B$2:$B$5000,MATCH(ROWS($A$10:A52),Barang_Keluar!$K$2:$K$5000,0)),"")</f>
        <v>46075</v>
      </c>
      <c r="C52" s="61" t="str">
        <f>IFERROR(INDEX(Barang_Keluar!$C$2:$C$5000,MATCH(ROWS($A$10:A52),Barang_Keluar!$K$2:$K$5000,0)),"")</f>
        <v>Outlet 041</v>
      </c>
      <c r="D52" s="61" t="str">
        <f>IFERROR(INDEX(Barang_Keluar!$D$2:$D$5000,MATCH(ROWS($A$10:A52),Barang_Keluar!$K$2:$K$5000,0)),"")</f>
        <v>BEV017</v>
      </c>
      <c r="E52" s="61" t="str">
        <f>IFERROR(INDEX(Barang_Keluar!$E$2:$E$5000,MATCH(ROWS($A$10:A52),Barang_Keluar!$K$2:$K$5000,0)),"")</f>
        <v>Aqua Beverage Variant 17</v>
      </c>
      <c r="F52" s="61">
        <f>IFERROR(INDEX(Barang_Keluar!$F$2:$F$5000,MATCH(ROWS($A$10:A52),Barang_Keluar!$K$2:$K$5000,0)),"")</f>
        <v>15</v>
      </c>
      <c r="G52" s="61" t="str">
        <f>IFERROR(INDEX(Barang_Keluar!$G$2:$G$5000,MATCH(ROWS($A$10:A52),Barang_Keluar!$K$2:$K$5000,0)),"")</f>
        <v>Bottle</v>
      </c>
    </row>
    <row r="53" spans="1:7" ht="29" x14ac:dyDescent="0.35">
      <c r="A53" s="61" t="str">
        <f>IFERROR(INDEX(Barang_Keluar!$A$2:$A$5000,MATCH(ROWS($A$10:A53),Barang_Keluar!$K$2:$K$5000,0)),"")</f>
        <v>DO202600281</v>
      </c>
      <c r="B53" s="62">
        <f>IFERROR(INDEX(Barang_Keluar!$B$2:$B$5000,MATCH(ROWS($A$10:A53),Barang_Keluar!$K$2:$K$5000,0)),"")</f>
        <v>46070</v>
      </c>
      <c r="C53" s="61" t="str">
        <f>IFERROR(INDEX(Barang_Keluar!$C$2:$C$5000,MATCH(ROWS($A$10:A53),Barang_Keluar!$K$2:$K$5000,0)),"")</f>
        <v>Outlet 028</v>
      </c>
      <c r="D53" s="61" t="str">
        <f>IFERROR(INDEX(Barang_Keluar!$D$2:$D$5000,MATCH(ROWS($A$10:A53),Barang_Keluar!$K$2:$K$5000,0)),"")</f>
        <v>DAR007</v>
      </c>
      <c r="E53" s="61" t="str">
        <f>IFERROR(INDEX(Barang_Keluar!$E$2:$E$5000,MATCH(ROWS($A$10:A53),Barang_Keluar!$K$2:$K$5000,0)),"")</f>
        <v>Indomilk Dairy Variant 7</v>
      </c>
      <c r="F53" s="61">
        <f>IFERROR(INDEX(Barang_Keluar!$F$2:$F$5000,MATCH(ROWS($A$10:A53),Barang_Keluar!$K$2:$K$5000,0)),"")</f>
        <v>10</v>
      </c>
      <c r="G53" s="61" t="str">
        <f>IFERROR(INDEX(Barang_Keluar!$G$2:$G$5000,MATCH(ROWS($A$10:A53),Barang_Keluar!$K$2:$K$5000,0)),"")</f>
        <v>Box</v>
      </c>
    </row>
    <row r="54" spans="1:7" ht="29" x14ac:dyDescent="0.35">
      <c r="A54" s="61" t="str">
        <f>IFERROR(INDEX(Barang_Keluar!$A$2:$A$5000,MATCH(ROWS($A$10:A54),Barang_Keluar!$K$2:$K$5000,0)),"")</f>
        <v>DO202600290</v>
      </c>
      <c r="B54" s="62">
        <f>IFERROR(INDEX(Barang_Keluar!$B$2:$B$5000,MATCH(ROWS($A$10:A54),Barang_Keluar!$K$2:$K$5000,0)),"")</f>
        <v>46065</v>
      </c>
      <c r="C54" s="61" t="str">
        <f>IFERROR(INDEX(Barang_Keluar!$C$2:$C$5000,MATCH(ROWS($A$10:A54),Barang_Keluar!$K$2:$K$5000,0)),"")</f>
        <v>Outlet 050</v>
      </c>
      <c r="D54" s="61" t="str">
        <f>IFERROR(INDEX(Barang_Keluar!$D$2:$D$5000,MATCH(ROWS($A$10:A54),Barang_Keluar!$K$2:$K$5000,0)),"")</f>
        <v>DAR008</v>
      </c>
      <c r="E54" s="61" t="str">
        <f>IFERROR(INDEX(Barang_Keluar!$E$2:$E$5000,MATCH(ROWS($A$10:A54),Barang_Keluar!$K$2:$K$5000,0)),"")</f>
        <v>Indomilk Dairy Variant 8</v>
      </c>
      <c r="F54" s="61">
        <f>IFERROR(INDEX(Barang_Keluar!$F$2:$F$5000,MATCH(ROWS($A$10:A54),Barang_Keluar!$K$2:$K$5000,0)),"")</f>
        <v>36</v>
      </c>
      <c r="G54" s="61" t="str">
        <f>IFERROR(INDEX(Barang_Keluar!$G$2:$G$5000,MATCH(ROWS($A$10:A54),Barang_Keluar!$K$2:$K$5000,0)),"")</f>
        <v>Box</v>
      </c>
    </row>
    <row r="55" spans="1:7" ht="29" x14ac:dyDescent="0.35">
      <c r="A55" s="61" t="str">
        <f>IFERROR(INDEX(Barang_Keluar!$A$2:$A$5000,MATCH(ROWS($A$10:A55),Barang_Keluar!$K$2:$K$5000,0)),"")</f>
        <v>DO202600297</v>
      </c>
      <c r="B55" s="62">
        <f>IFERROR(INDEX(Barang_Keluar!$B$2:$B$5000,MATCH(ROWS($A$10:A55),Barang_Keluar!$K$2:$K$5000,0)),"")</f>
        <v>46061</v>
      </c>
      <c r="C55" s="61" t="str">
        <f>IFERROR(INDEX(Barang_Keluar!$C$2:$C$5000,MATCH(ROWS($A$10:A55),Barang_Keluar!$K$2:$K$5000,0)),"")</f>
        <v>Outlet 027</v>
      </c>
      <c r="D55" s="61" t="str">
        <f>IFERROR(INDEX(Barang_Keluar!$D$2:$D$5000,MATCH(ROWS($A$10:A55),Barang_Keluar!$K$2:$K$5000,0)),"")</f>
        <v>SNK028</v>
      </c>
      <c r="E55" s="61" t="str">
        <f>IFERROR(INDEX(Barang_Keluar!$E$2:$E$5000,MATCH(ROWS($A$10:A55),Barang_Keluar!$K$2:$K$5000,0)),"")</f>
        <v>Chitato Snack Variant 28</v>
      </c>
      <c r="F55" s="61">
        <f>IFERROR(INDEX(Barang_Keluar!$F$2:$F$5000,MATCH(ROWS($A$10:A55),Barang_Keluar!$K$2:$K$5000,0)),"")</f>
        <v>12</v>
      </c>
      <c r="G55" s="61" t="str">
        <f>IFERROR(INDEX(Barang_Keluar!$G$2:$G$5000,MATCH(ROWS($A$10:A55),Barang_Keluar!$K$2:$K$5000,0)),"")</f>
        <v>Pack</v>
      </c>
    </row>
    <row r="56" spans="1:7" ht="29" x14ac:dyDescent="0.35">
      <c r="A56" s="61" t="str">
        <f>IFERROR(INDEX(Barang_Keluar!$A$2:$A$5000,MATCH(ROWS($A$10:A56),Barang_Keluar!$K$2:$K$5000,0)),"")</f>
        <v>DO202600302</v>
      </c>
      <c r="B56" s="62">
        <f>IFERROR(INDEX(Barang_Keluar!$B$2:$B$5000,MATCH(ROWS($A$10:A56),Barang_Keluar!$K$2:$K$5000,0)),"")</f>
        <v>46071</v>
      </c>
      <c r="C56" s="61" t="str">
        <f>IFERROR(INDEX(Barang_Keluar!$C$2:$C$5000,MATCH(ROWS($A$10:A56),Barang_Keluar!$K$2:$K$5000,0)),"")</f>
        <v>Outlet 049</v>
      </c>
      <c r="D56" s="61" t="str">
        <f>IFERROR(INDEX(Barang_Keluar!$D$2:$D$5000,MATCH(ROWS($A$10:A56),Barang_Keluar!$K$2:$K$5000,0)),"")</f>
        <v>PER017</v>
      </c>
      <c r="E56" s="61" t="str">
        <f>IFERROR(INDEX(Barang_Keluar!$E$2:$E$5000,MATCH(ROWS($A$10:A56),Barang_Keluar!$K$2:$K$5000,0)),"")</f>
        <v>Pepsodent Personal Care Variant 17</v>
      </c>
      <c r="F56" s="61">
        <f>IFERROR(INDEX(Barang_Keluar!$F$2:$F$5000,MATCH(ROWS($A$10:A56),Barang_Keluar!$K$2:$K$5000,0)),"")</f>
        <v>36</v>
      </c>
      <c r="G56" s="61" t="str">
        <f>IFERROR(INDEX(Barang_Keluar!$G$2:$G$5000,MATCH(ROWS($A$10:A56),Barang_Keluar!$K$2:$K$5000,0)),"")</f>
        <v>Bottle</v>
      </c>
    </row>
    <row r="57" spans="1:7" ht="29" x14ac:dyDescent="0.35">
      <c r="A57" s="61" t="str">
        <f>IFERROR(INDEX(Barang_Keluar!$A$2:$A$5000,MATCH(ROWS($A$10:A57),Barang_Keluar!$K$2:$K$5000,0)),"")</f>
        <v>DO202600308</v>
      </c>
      <c r="B57" s="62">
        <f>IFERROR(INDEX(Barang_Keluar!$B$2:$B$5000,MATCH(ROWS($A$10:A57),Barang_Keluar!$K$2:$K$5000,0)),"")</f>
        <v>46058</v>
      </c>
      <c r="C57" s="61" t="str">
        <f>IFERROR(INDEX(Barang_Keluar!$C$2:$C$5000,MATCH(ROWS($A$10:A57),Barang_Keluar!$K$2:$K$5000,0)),"")</f>
        <v>Outlet 042</v>
      </c>
      <c r="D57" s="61" t="str">
        <f>IFERROR(INDEX(Barang_Keluar!$D$2:$D$5000,MATCH(ROWS($A$10:A57),Barang_Keluar!$K$2:$K$5000,0)),"")</f>
        <v>BEV010</v>
      </c>
      <c r="E57" s="61" t="str">
        <f>IFERROR(INDEX(Barang_Keluar!$E$2:$E$5000,MATCH(ROWS($A$10:A57),Barang_Keluar!$K$2:$K$5000,0)),"")</f>
        <v>Coca Cola Beverage Variant 10</v>
      </c>
      <c r="F57" s="61">
        <f>IFERROR(INDEX(Barang_Keluar!$F$2:$F$5000,MATCH(ROWS($A$10:A57),Barang_Keluar!$K$2:$K$5000,0)),"")</f>
        <v>36</v>
      </c>
      <c r="G57" s="61" t="str">
        <f>IFERROR(INDEX(Barang_Keluar!$G$2:$G$5000,MATCH(ROWS($A$10:A57),Barang_Keluar!$K$2:$K$5000,0)),"")</f>
        <v>Bottle</v>
      </c>
    </row>
    <row r="58" spans="1:7" ht="29" x14ac:dyDescent="0.35">
      <c r="A58" s="61" t="str">
        <f>IFERROR(INDEX(Barang_Keluar!$A$2:$A$5000,MATCH(ROWS($A$10:A58),Barang_Keluar!$K$2:$K$5000,0)),"")</f>
        <v>DO202600310</v>
      </c>
      <c r="B58" s="62">
        <f>IFERROR(INDEX(Barang_Keluar!$B$2:$B$5000,MATCH(ROWS($A$10:A58),Barang_Keluar!$K$2:$K$5000,0)),"")</f>
        <v>46064</v>
      </c>
      <c r="C58" s="61" t="str">
        <f>IFERROR(INDEX(Barang_Keluar!$C$2:$C$5000,MATCH(ROWS($A$10:A58),Barang_Keluar!$K$2:$K$5000,0)),"")</f>
        <v>Outlet 061</v>
      </c>
      <c r="D58" s="61" t="str">
        <f>IFERROR(INDEX(Barang_Keluar!$D$2:$D$5000,MATCH(ROWS($A$10:A58),Barang_Keluar!$K$2:$K$5000,0)),"")</f>
        <v>BAB010</v>
      </c>
      <c r="E58" s="61" t="str">
        <f>IFERROR(INDEX(Barang_Keluar!$E$2:$E$5000,MATCH(ROWS($A$10:A58),Barang_Keluar!$K$2:$K$5000,0)),"")</f>
        <v>Zwitsal Baby Care Variant 10</v>
      </c>
      <c r="F58" s="61">
        <f>IFERROR(INDEX(Barang_Keluar!$F$2:$F$5000,MATCH(ROWS($A$10:A58),Barang_Keluar!$K$2:$K$5000,0)),"")</f>
        <v>10</v>
      </c>
      <c r="G58" s="61" t="str">
        <f>IFERROR(INDEX(Barang_Keluar!$G$2:$G$5000,MATCH(ROWS($A$10:A58),Barang_Keluar!$K$2:$K$5000,0)),"")</f>
        <v>Pack</v>
      </c>
    </row>
    <row r="59" spans="1:7" ht="29" x14ac:dyDescent="0.35">
      <c r="A59" s="61" t="str">
        <f>IFERROR(INDEX(Barang_Keluar!$A$2:$A$5000,MATCH(ROWS($A$10:A59),Barang_Keluar!$K$2:$K$5000,0)),"")</f>
        <v>DO202600316</v>
      </c>
      <c r="B59" s="62">
        <f>IFERROR(INDEX(Barang_Keluar!$B$2:$B$5000,MATCH(ROWS($A$10:A59),Barang_Keluar!$K$2:$K$5000,0)),"")</f>
        <v>46081</v>
      </c>
      <c r="C59" s="61" t="str">
        <f>IFERROR(INDEX(Barang_Keluar!$C$2:$C$5000,MATCH(ROWS($A$10:A59),Barang_Keluar!$K$2:$K$5000,0)),"")</f>
        <v>Outlet 027</v>
      </c>
      <c r="D59" s="61" t="str">
        <f>IFERROR(INDEX(Barang_Keluar!$D$2:$D$5000,MATCH(ROWS($A$10:A59),Barang_Keluar!$K$2:$K$5000,0)),"")</f>
        <v>PER015</v>
      </c>
      <c r="E59" s="61" t="str">
        <f>IFERROR(INDEX(Barang_Keluar!$E$2:$E$5000,MATCH(ROWS($A$10:A59),Barang_Keluar!$K$2:$K$5000,0)),"")</f>
        <v>Sunsilk Personal Care Variant 15</v>
      </c>
      <c r="F59" s="61">
        <f>IFERROR(INDEX(Barang_Keluar!$F$2:$F$5000,MATCH(ROWS($A$10:A59),Barang_Keluar!$K$2:$K$5000,0)),"")</f>
        <v>5</v>
      </c>
      <c r="G59" s="61" t="str">
        <f>IFERROR(INDEX(Barang_Keluar!$G$2:$G$5000,MATCH(ROWS($A$10:A59),Barang_Keluar!$K$2:$K$5000,0)),"")</f>
        <v>Bottle</v>
      </c>
    </row>
    <row r="60" spans="1:7" ht="29" x14ac:dyDescent="0.35">
      <c r="A60" s="61" t="str">
        <f>IFERROR(INDEX(Barang_Keluar!$A$2:$A$5000,MATCH(ROWS($A$10:A60),Barang_Keluar!$K$2:$K$5000,0)),"")</f>
        <v>DO202600321</v>
      </c>
      <c r="B60" s="62">
        <f>IFERROR(INDEX(Barang_Keluar!$B$2:$B$5000,MATCH(ROWS($A$10:A60),Barang_Keluar!$K$2:$K$5000,0)),"")</f>
        <v>46065</v>
      </c>
      <c r="C60" s="61" t="str">
        <f>IFERROR(INDEX(Barang_Keluar!$C$2:$C$5000,MATCH(ROWS($A$10:A60),Barang_Keluar!$K$2:$K$5000,0)),"")</f>
        <v>Outlet 037</v>
      </c>
      <c r="D60" s="61" t="str">
        <f>IFERROR(INDEX(Barang_Keluar!$D$2:$D$5000,MATCH(ROWS($A$10:A60),Barang_Keluar!$K$2:$K$5000,0)),"")</f>
        <v>DAR002</v>
      </c>
      <c r="E60" s="61" t="str">
        <f>IFERROR(INDEX(Barang_Keluar!$E$2:$E$5000,MATCH(ROWS($A$10:A60),Barang_Keluar!$K$2:$K$5000,0)),"")</f>
        <v>Indomilk Dairy Variant 2</v>
      </c>
      <c r="F60" s="61">
        <f>IFERROR(INDEX(Barang_Keluar!$F$2:$F$5000,MATCH(ROWS($A$10:A60),Barang_Keluar!$K$2:$K$5000,0)),"")</f>
        <v>36</v>
      </c>
      <c r="G60" s="61" t="str">
        <f>IFERROR(INDEX(Barang_Keluar!$G$2:$G$5000,MATCH(ROWS($A$10:A60),Barang_Keluar!$K$2:$K$5000,0)),"")</f>
        <v>Box</v>
      </c>
    </row>
    <row r="61" spans="1:7" ht="29" x14ac:dyDescent="0.35">
      <c r="A61" s="61" t="str">
        <f>IFERROR(INDEX(Barang_Keluar!$A$2:$A$5000,MATCH(ROWS($A$10:A61),Barang_Keluar!$K$2:$K$5000,0)),"")</f>
        <v>DO202600329</v>
      </c>
      <c r="B61" s="62">
        <f>IFERROR(INDEX(Barang_Keluar!$B$2:$B$5000,MATCH(ROWS($A$10:A61),Barang_Keluar!$K$2:$K$5000,0)),"")</f>
        <v>46061</v>
      </c>
      <c r="C61" s="61" t="str">
        <f>IFERROR(INDEX(Barang_Keluar!$C$2:$C$5000,MATCH(ROWS($A$10:A61),Barang_Keluar!$K$2:$K$5000,0)),"")</f>
        <v>Outlet 056</v>
      </c>
      <c r="D61" s="61" t="str">
        <f>IFERROR(INDEX(Barang_Keluar!$D$2:$D$5000,MATCH(ROWS($A$10:A61),Barang_Keluar!$K$2:$K$5000,0)),"")</f>
        <v>HOM020</v>
      </c>
      <c r="E61" s="61" t="str">
        <f>IFERROR(INDEX(Barang_Keluar!$E$2:$E$5000,MATCH(ROWS($A$10:A61),Barang_Keluar!$K$2:$K$5000,0)),"")</f>
        <v>Sunlight Home Care Variant 20</v>
      </c>
      <c r="F61" s="61">
        <f>IFERROR(INDEX(Barang_Keluar!$F$2:$F$5000,MATCH(ROWS($A$10:A61),Barang_Keluar!$K$2:$K$5000,0)),"")</f>
        <v>48</v>
      </c>
      <c r="G61" s="61" t="str">
        <f>IFERROR(INDEX(Barang_Keluar!$G$2:$G$5000,MATCH(ROWS($A$10:A61),Barang_Keluar!$K$2:$K$5000,0)),"")</f>
        <v>Pack</v>
      </c>
    </row>
    <row r="62" spans="1:7" ht="29" x14ac:dyDescent="0.35">
      <c r="A62" s="61" t="str">
        <f>IFERROR(INDEX(Barang_Keluar!$A$2:$A$5000,MATCH(ROWS($A$10:A62),Barang_Keluar!$K$2:$K$5000,0)),"")</f>
        <v>DO202600336</v>
      </c>
      <c r="B62" s="62">
        <f>IFERROR(INDEX(Barang_Keluar!$B$2:$B$5000,MATCH(ROWS($A$10:A62),Barang_Keluar!$K$2:$K$5000,0)),"")</f>
        <v>46076</v>
      </c>
      <c r="C62" s="61" t="str">
        <f>IFERROR(INDEX(Barang_Keluar!$C$2:$C$5000,MATCH(ROWS($A$10:A62),Barang_Keluar!$K$2:$K$5000,0)),"")</f>
        <v>Outlet 050</v>
      </c>
      <c r="D62" s="61" t="str">
        <f>IFERROR(INDEX(Barang_Keluar!$D$2:$D$5000,MATCH(ROWS($A$10:A62),Barang_Keluar!$K$2:$K$5000,0)),"")</f>
        <v>PER024</v>
      </c>
      <c r="E62" s="61" t="str">
        <f>IFERROR(INDEX(Barang_Keluar!$E$2:$E$5000,MATCH(ROWS($A$10:A62),Barang_Keluar!$K$2:$K$5000,0)),"")</f>
        <v>Pepsodent Personal Care Variant 24</v>
      </c>
      <c r="F62" s="61">
        <f>IFERROR(INDEX(Barang_Keluar!$F$2:$F$5000,MATCH(ROWS($A$10:A62),Barang_Keluar!$K$2:$K$5000,0)),"")</f>
        <v>60</v>
      </c>
      <c r="G62" s="61" t="str">
        <f>IFERROR(INDEX(Barang_Keluar!$G$2:$G$5000,MATCH(ROWS($A$10:A62),Barang_Keluar!$K$2:$K$5000,0)),"")</f>
        <v>Bottle</v>
      </c>
    </row>
    <row r="63" spans="1:7" ht="29" x14ac:dyDescent="0.35">
      <c r="A63" s="61" t="str">
        <f>IFERROR(INDEX(Barang_Keluar!$A$2:$A$5000,MATCH(ROWS($A$10:A63),Barang_Keluar!$K$2:$K$5000,0)),"")</f>
        <v>DO202600341</v>
      </c>
      <c r="B63" s="62">
        <f>IFERROR(INDEX(Barang_Keluar!$B$2:$B$5000,MATCH(ROWS($A$10:A63),Barang_Keluar!$K$2:$K$5000,0)),"")</f>
        <v>46078</v>
      </c>
      <c r="C63" s="61" t="str">
        <f>IFERROR(INDEX(Barang_Keluar!$C$2:$C$5000,MATCH(ROWS($A$10:A63),Barang_Keluar!$K$2:$K$5000,0)),"")</f>
        <v>Outlet 024</v>
      </c>
      <c r="D63" s="61" t="str">
        <f>IFERROR(INDEX(Barang_Keluar!$D$2:$D$5000,MATCH(ROWS($A$10:A63),Barang_Keluar!$K$2:$K$5000,0)),"")</f>
        <v>HOM025</v>
      </c>
      <c r="E63" s="61" t="str">
        <f>IFERROR(INDEX(Barang_Keluar!$E$2:$E$5000,MATCH(ROWS($A$10:A63),Barang_Keluar!$K$2:$K$5000,0)),"")</f>
        <v>Rinso Home Care Variant 25</v>
      </c>
      <c r="F63" s="61">
        <f>IFERROR(INDEX(Barang_Keluar!$F$2:$F$5000,MATCH(ROWS($A$10:A63),Barang_Keluar!$K$2:$K$5000,0)),"")</f>
        <v>12</v>
      </c>
      <c r="G63" s="61" t="str">
        <f>IFERROR(INDEX(Barang_Keluar!$G$2:$G$5000,MATCH(ROWS($A$10:A63),Barang_Keluar!$K$2:$K$5000,0)),"")</f>
        <v>Pack</v>
      </c>
    </row>
    <row r="64" spans="1:7" x14ac:dyDescent="0.35">
      <c r="A64" s="61" t="str">
        <f>IFERROR(INDEX(Barang_Keluar!$A$2:$A$5000,MATCH(ROWS($A$10:A64),Barang_Keluar!$K$2:$K$5000,0)),"")</f>
        <v>DO202600342</v>
      </c>
      <c r="B64" s="62">
        <f>IFERROR(INDEX(Barang_Keluar!$B$2:$B$5000,MATCH(ROWS($A$10:A64),Barang_Keluar!$K$2:$K$5000,0)),"")</f>
        <v>46055</v>
      </c>
      <c r="C64" s="61" t="str">
        <f>IFERROR(INDEX(Barang_Keluar!$C$2:$C$5000,MATCH(ROWS($A$10:A64),Barang_Keluar!$K$2:$K$5000,0)),"")</f>
        <v>Outlet 059</v>
      </c>
      <c r="D64" s="61" t="str">
        <f>IFERROR(INDEX(Barang_Keluar!$D$2:$D$5000,MATCH(ROWS($A$10:A64),Barang_Keluar!$K$2:$K$5000,0)),"")</f>
        <v>SNK015</v>
      </c>
      <c r="E64" s="61" t="str">
        <f>IFERROR(INDEX(Barang_Keluar!$E$2:$E$5000,MATCH(ROWS($A$10:A64),Barang_Keluar!$K$2:$K$5000,0)),"")</f>
        <v>Taro Snack Variant 15</v>
      </c>
      <c r="F64" s="61">
        <f>IFERROR(INDEX(Barang_Keluar!$F$2:$F$5000,MATCH(ROWS($A$10:A64),Barang_Keluar!$K$2:$K$5000,0)),"")</f>
        <v>36</v>
      </c>
      <c r="G64" s="61" t="str">
        <f>IFERROR(INDEX(Barang_Keluar!$G$2:$G$5000,MATCH(ROWS($A$10:A64),Barang_Keluar!$K$2:$K$5000,0)),"")</f>
        <v>Pack</v>
      </c>
    </row>
    <row r="65" spans="1:7" ht="29" x14ac:dyDescent="0.35">
      <c r="A65" s="61" t="str">
        <f>IFERROR(INDEX(Barang_Keluar!$A$2:$A$5000,MATCH(ROWS($A$10:A65),Barang_Keluar!$K$2:$K$5000,0)),"")</f>
        <v>DO202600344</v>
      </c>
      <c r="B65" s="62">
        <f>IFERROR(INDEX(Barang_Keluar!$B$2:$B$5000,MATCH(ROWS($A$10:A65),Barang_Keluar!$K$2:$K$5000,0)),"")</f>
        <v>46062</v>
      </c>
      <c r="C65" s="61" t="str">
        <f>IFERROR(INDEX(Barang_Keluar!$C$2:$C$5000,MATCH(ROWS($A$10:A65),Barang_Keluar!$K$2:$K$5000,0)),"")</f>
        <v>Outlet 078</v>
      </c>
      <c r="D65" s="61" t="str">
        <f>IFERROR(INDEX(Barang_Keluar!$D$2:$D$5000,MATCH(ROWS($A$10:A65),Barang_Keluar!$K$2:$K$5000,0)),"")</f>
        <v>BAB002</v>
      </c>
      <c r="E65" s="61" t="str">
        <f>IFERROR(INDEX(Barang_Keluar!$E$2:$E$5000,MATCH(ROWS($A$10:A65),Barang_Keluar!$K$2:$K$5000,0)),"")</f>
        <v>Zwitsal Baby Care Variant 2</v>
      </c>
      <c r="F65" s="61">
        <f>IFERROR(INDEX(Barang_Keluar!$F$2:$F$5000,MATCH(ROWS($A$10:A65),Barang_Keluar!$K$2:$K$5000,0)),"")</f>
        <v>48</v>
      </c>
      <c r="G65" s="61" t="str">
        <f>IFERROR(INDEX(Barang_Keluar!$G$2:$G$5000,MATCH(ROWS($A$10:A65),Barang_Keluar!$K$2:$K$5000,0)),"")</f>
        <v>Pack</v>
      </c>
    </row>
    <row r="66" spans="1:7" x14ac:dyDescent="0.35">
      <c r="A66" s="61" t="str">
        <f>IFERROR(INDEX(Barang_Keluar!$A$2:$A$5000,MATCH(ROWS($A$10:A66),Barang_Keluar!$K$2:$K$5000,0)),"")</f>
        <v>DO202600346</v>
      </c>
      <c r="B66" s="62">
        <f>IFERROR(INDEX(Barang_Keluar!$B$2:$B$5000,MATCH(ROWS($A$10:A66),Barang_Keluar!$K$2:$K$5000,0)),"")</f>
        <v>46067</v>
      </c>
      <c r="C66" s="61" t="str">
        <f>IFERROR(INDEX(Barang_Keluar!$C$2:$C$5000,MATCH(ROWS($A$10:A66),Barang_Keluar!$K$2:$K$5000,0)),"")</f>
        <v>Outlet 017</v>
      </c>
      <c r="D66" s="61" t="str">
        <f>IFERROR(INDEX(Barang_Keluar!$D$2:$D$5000,MATCH(ROWS($A$10:A66),Barang_Keluar!$K$2:$K$5000,0)),"")</f>
        <v>SNK032</v>
      </c>
      <c r="E66" s="61" t="str">
        <f>IFERROR(INDEX(Barang_Keluar!$E$2:$E$5000,MATCH(ROWS($A$10:A66),Barang_Keluar!$K$2:$K$5000,0)),"")</f>
        <v>Qtela Snack Variant 32</v>
      </c>
      <c r="F66" s="61">
        <f>IFERROR(INDEX(Barang_Keluar!$F$2:$F$5000,MATCH(ROWS($A$10:A66),Barang_Keluar!$K$2:$K$5000,0)),"")</f>
        <v>20</v>
      </c>
      <c r="G66" s="61" t="str">
        <f>IFERROR(INDEX(Barang_Keluar!$G$2:$G$5000,MATCH(ROWS($A$10:A66),Barang_Keluar!$K$2:$K$5000,0)),"")</f>
        <v>Pack</v>
      </c>
    </row>
    <row r="67" spans="1:7" ht="29" x14ac:dyDescent="0.35">
      <c r="A67" s="61" t="str">
        <f>IFERROR(INDEX(Barang_Keluar!$A$2:$A$5000,MATCH(ROWS($A$10:A67),Barang_Keluar!$K$2:$K$5000,0)),"")</f>
        <v>DO202600347</v>
      </c>
      <c r="B67" s="62">
        <f>IFERROR(INDEX(Barang_Keluar!$B$2:$B$5000,MATCH(ROWS($A$10:A67),Barang_Keluar!$K$2:$K$5000,0)),"")</f>
        <v>46066</v>
      </c>
      <c r="C67" s="61" t="str">
        <f>IFERROR(INDEX(Barang_Keluar!$C$2:$C$5000,MATCH(ROWS($A$10:A67),Barang_Keluar!$K$2:$K$5000,0)),"")</f>
        <v>Outlet 029</v>
      </c>
      <c r="D67" s="61" t="str">
        <f>IFERROR(INDEX(Barang_Keluar!$D$2:$D$5000,MATCH(ROWS($A$10:A67),Barang_Keluar!$K$2:$K$5000,0)),"")</f>
        <v>INS011</v>
      </c>
      <c r="E67" s="61" t="str">
        <f>IFERROR(INDEX(Barang_Keluar!$E$2:$E$5000,MATCH(ROWS($A$10:A67),Barang_Keluar!$K$2:$K$5000,0)),"")</f>
        <v>Indomie Instant Food Variant 11</v>
      </c>
      <c r="F67" s="61">
        <f>IFERROR(INDEX(Barang_Keluar!$F$2:$F$5000,MATCH(ROWS($A$10:A67),Barang_Keluar!$K$2:$K$5000,0)),"")</f>
        <v>10</v>
      </c>
      <c r="G67" s="61" t="str">
        <f>IFERROR(INDEX(Barang_Keluar!$G$2:$G$5000,MATCH(ROWS($A$10:A67),Barang_Keluar!$K$2:$K$5000,0)),"")</f>
        <v>Pack</v>
      </c>
    </row>
    <row r="68" spans="1:7" ht="29" x14ac:dyDescent="0.35">
      <c r="A68" s="61" t="str">
        <f>IFERROR(INDEX(Barang_Keluar!$A$2:$A$5000,MATCH(ROWS($A$10:A68),Barang_Keluar!$K$2:$K$5000,0)),"")</f>
        <v>DO202600351</v>
      </c>
      <c r="B68" s="62">
        <f>IFERROR(INDEX(Barang_Keluar!$B$2:$B$5000,MATCH(ROWS($A$10:A68),Barang_Keluar!$K$2:$K$5000,0)),"")</f>
        <v>46071</v>
      </c>
      <c r="C68" s="61" t="str">
        <f>IFERROR(INDEX(Barang_Keluar!$C$2:$C$5000,MATCH(ROWS($A$10:A68),Barang_Keluar!$K$2:$K$5000,0)),"")</f>
        <v>Outlet 060</v>
      </c>
      <c r="D68" s="61" t="str">
        <f>IFERROR(INDEX(Barang_Keluar!$D$2:$D$5000,MATCH(ROWS($A$10:A68),Barang_Keluar!$K$2:$K$5000,0)),"")</f>
        <v>HOM011</v>
      </c>
      <c r="E68" s="61" t="str">
        <f>IFERROR(INDEX(Barang_Keluar!$E$2:$E$5000,MATCH(ROWS($A$10:A68),Barang_Keluar!$K$2:$K$5000,0)),"")</f>
        <v>Sunlight Home Care Variant 11</v>
      </c>
      <c r="F68" s="61">
        <f>IFERROR(INDEX(Barang_Keluar!$F$2:$F$5000,MATCH(ROWS($A$10:A68),Barang_Keluar!$K$2:$K$5000,0)),"")</f>
        <v>15</v>
      </c>
      <c r="G68" s="61" t="str">
        <f>IFERROR(INDEX(Barang_Keluar!$G$2:$G$5000,MATCH(ROWS($A$10:A68),Barang_Keluar!$K$2:$K$5000,0)),"")</f>
        <v>Pack</v>
      </c>
    </row>
    <row r="69" spans="1:7" ht="29" x14ac:dyDescent="0.35">
      <c r="A69" s="61" t="str">
        <f>IFERROR(INDEX(Barang_Keluar!$A$2:$A$5000,MATCH(ROWS($A$10:A69),Barang_Keluar!$K$2:$K$5000,0)),"")</f>
        <v>DO202600358</v>
      </c>
      <c r="B69" s="62">
        <f>IFERROR(INDEX(Barang_Keluar!$B$2:$B$5000,MATCH(ROWS($A$10:A69),Barang_Keluar!$K$2:$K$5000,0)),"")</f>
        <v>46073</v>
      </c>
      <c r="C69" s="61" t="str">
        <f>IFERROR(INDEX(Barang_Keluar!$C$2:$C$5000,MATCH(ROWS($A$10:A69),Barang_Keluar!$K$2:$K$5000,0)),"")</f>
        <v>Outlet 027</v>
      </c>
      <c r="D69" s="61" t="str">
        <f>IFERROR(INDEX(Barang_Keluar!$D$2:$D$5000,MATCH(ROWS($A$10:A69),Barang_Keluar!$K$2:$K$5000,0)),"")</f>
        <v>INS007</v>
      </c>
      <c r="E69" s="61" t="str">
        <f>IFERROR(INDEX(Barang_Keluar!$E$2:$E$5000,MATCH(ROWS($A$10:A69),Barang_Keluar!$K$2:$K$5000,0)),"")</f>
        <v>Supermi Instant Food Variant 7</v>
      </c>
      <c r="F69" s="61">
        <f>IFERROR(INDEX(Barang_Keluar!$F$2:$F$5000,MATCH(ROWS($A$10:A69),Barang_Keluar!$K$2:$K$5000,0)),"")</f>
        <v>15</v>
      </c>
      <c r="G69" s="61" t="str">
        <f>IFERROR(INDEX(Barang_Keluar!$G$2:$G$5000,MATCH(ROWS($A$10:A69),Barang_Keluar!$K$2:$K$5000,0)),"")</f>
        <v>Pack</v>
      </c>
    </row>
    <row r="70" spans="1:7" ht="29" x14ac:dyDescent="0.35">
      <c r="A70" s="61" t="str">
        <f>IFERROR(INDEX(Barang_Keluar!$A$2:$A$5000,MATCH(ROWS($A$10:A70),Barang_Keluar!$K$2:$K$5000,0)),"")</f>
        <v>DO202600360</v>
      </c>
      <c r="B70" s="62">
        <f>IFERROR(INDEX(Barang_Keluar!$B$2:$B$5000,MATCH(ROWS($A$10:A70),Barang_Keluar!$K$2:$K$5000,0)),"")</f>
        <v>46062</v>
      </c>
      <c r="C70" s="61" t="str">
        <f>IFERROR(INDEX(Barang_Keluar!$C$2:$C$5000,MATCH(ROWS($A$10:A70),Barang_Keluar!$K$2:$K$5000,0)),"")</f>
        <v>Outlet 005</v>
      </c>
      <c r="D70" s="61" t="str">
        <f>IFERROR(INDEX(Barang_Keluar!$D$2:$D$5000,MATCH(ROWS($A$10:A70),Barang_Keluar!$K$2:$K$5000,0)),"")</f>
        <v>BAB018</v>
      </c>
      <c r="E70" s="61" t="str">
        <f>IFERROR(INDEX(Barang_Keluar!$E$2:$E$5000,MATCH(ROWS($A$10:A70),Barang_Keluar!$K$2:$K$5000,0)),"")</f>
        <v>MamyPoko Baby Care Variant 18</v>
      </c>
      <c r="F70" s="61">
        <f>IFERROR(INDEX(Barang_Keluar!$F$2:$F$5000,MATCH(ROWS($A$10:A70),Barang_Keluar!$K$2:$K$5000,0)),"")</f>
        <v>24</v>
      </c>
      <c r="G70" s="61" t="str">
        <f>IFERROR(INDEX(Barang_Keluar!$G$2:$G$5000,MATCH(ROWS($A$10:A70),Barang_Keluar!$K$2:$K$5000,0)),"")</f>
        <v>Pack</v>
      </c>
    </row>
    <row r="71" spans="1:7" ht="29" x14ac:dyDescent="0.35">
      <c r="A71" s="61" t="str">
        <f>IFERROR(INDEX(Barang_Keluar!$A$2:$A$5000,MATCH(ROWS($A$10:A71),Barang_Keluar!$K$2:$K$5000,0)),"")</f>
        <v>DO202600363</v>
      </c>
      <c r="B71" s="62">
        <f>IFERROR(INDEX(Barang_Keluar!$B$2:$B$5000,MATCH(ROWS($A$10:A71),Barang_Keluar!$K$2:$K$5000,0)),"")</f>
        <v>46062</v>
      </c>
      <c r="C71" s="61" t="str">
        <f>IFERROR(INDEX(Barang_Keluar!$C$2:$C$5000,MATCH(ROWS($A$10:A71),Barang_Keluar!$K$2:$K$5000,0)),"")</f>
        <v>Outlet 066</v>
      </c>
      <c r="D71" s="61" t="str">
        <f>IFERROR(INDEX(Barang_Keluar!$D$2:$D$5000,MATCH(ROWS($A$10:A71),Barang_Keluar!$K$2:$K$5000,0)),"")</f>
        <v>PER013</v>
      </c>
      <c r="E71" s="61" t="str">
        <f>IFERROR(INDEX(Barang_Keluar!$E$2:$E$5000,MATCH(ROWS($A$10:A71),Barang_Keluar!$K$2:$K$5000,0)),"")</f>
        <v>Pepsodent Personal Care Variant 13</v>
      </c>
      <c r="F71" s="61">
        <f>IFERROR(INDEX(Barang_Keluar!$F$2:$F$5000,MATCH(ROWS($A$10:A71),Barang_Keluar!$K$2:$K$5000,0)),"")</f>
        <v>5</v>
      </c>
      <c r="G71" s="61" t="str">
        <f>IFERROR(INDEX(Barang_Keluar!$G$2:$G$5000,MATCH(ROWS($A$10:A71),Barang_Keluar!$K$2:$K$5000,0)),"")</f>
        <v>Bottle</v>
      </c>
    </row>
    <row r="72" spans="1:7" ht="29" x14ac:dyDescent="0.35">
      <c r="A72" s="61" t="str">
        <f>IFERROR(INDEX(Barang_Keluar!$A$2:$A$5000,MATCH(ROWS($A$10:A72),Barang_Keluar!$K$2:$K$5000,0)),"")</f>
        <v>DO202600374</v>
      </c>
      <c r="B72" s="62">
        <f>IFERROR(INDEX(Barang_Keluar!$B$2:$B$5000,MATCH(ROWS($A$10:A72),Barang_Keluar!$K$2:$K$5000,0)),"")</f>
        <v>46057</v>
      </c>
      <c r="C72" s="61" t="str">
        <f>IFERROR(INDEX(Barang_Keluar!$C$2:$C$5000,MATCH(ROWS($A$10:A72),Barang_Keluar!$K$2:$K$5000,0)),"")</f>
        <v>Outlet 045</v>
      </c>
      <c r="D72" s="61" t="str">
        <f>IFERROR(INDEX(Barang_Keluar!$D$2:$D$5000,MATCH(ROWS($A$10:A72),Barang_Keluar!$K$2:$K$5000,0)),"")</f>
        <v>DAR004</v>
      </c>
      <c r="E72" s="61" t="str">
        <f>IFERROR(INDEX(Barang_Keluar!$E$2:$E$5000,MATCH(ROWS($A$10:A72),Barang_Keluar!$K$2:$K$5000,0)),"")</f>
        <v>Ultra Milk Dairy Variant 4</v>
      </c>
      <c r="F72" s="61">
        <f>IFERROR(INDEX(Barang_Keluar!$F$2:$F$5000,MATCH(ROWS($A$10:A72),Barang_Keluar!$K$2:$K$5000,0)),"")</f>
        <v>48</v>
      </c>
      <c r="G72" s="61" t="str">
        <f>IFERROR(INDEX(Barang_Keluar!$G$2:$G$5000,MATCH(ROWS($A$10:A72),Barang_Keluar!$K$2:$K$5000,0)),"")</f>
        <v>Box</v>
      </c>
    </row>
    <row r="73" spans="1:7" ht="29" x14ac:dyDescent="0.35">
      <c r="A73" s="61" t="str">
        <f>IFERROR(INDEX(Barang_Keluar!$A$2:$A$5000,MATCH(ROWS($A$10:A73),Barang_Keluar!$K$2:$K$5000,0)),"")</f>
        <v>DO202600384</v>
      </c>
      <c r="B73" s="62">
        <f>IFERROR(INDEX(Barang_Keluar!$B$2:$B$5000,MATCH(ROWS($A$10:A73),Barang_Keluar!$K$2:$K$5000,0)),"")</f>
        <v>46070</v>
      </c>
      <c r="C73" s="61" t="str">
        <f>IFERROR(INDEX(Barang_Keluar!$C$2:$C$5000,MATCH(ROWS($A$10:A73),Barang_Keluar!$K$2:$K$5000,0)),"")</f>
        <v>Outlet 027</v>
      </c>
      <c r="D73" s="61" t="str">
        <f>IFERROR(INDEX(Barang_Keluar!$D$2:$D$5000,MATCH(ROWS($A$10:A73),Barang_Keluar!$K$2:$K$5000,0)),"")</f>
        <v>INS001</v>
      </c>
      <c r="E73" s="61" t="str">
        <f>IFERROR(INDEX(Barang_Keluar!$E$2:$E$5000,MATCH(ROWS($A$10:A73),Barang_Keluar!$K$2:$K$5000,0)),"")</f>
        <v>Sarimi Instant Food Variant 1</v>
      </c>
      <c r="F73" s="61">
        <f>IFERROR(INDEX(Barang_Keluar!$F$2:$F$5000,MATCH(ROWS($A$10:A73),Barang_Keluar!$K$2:$K$5000,0)),"")</f>
        <v>15</v>
      </c>
      <c r="G73" s="61" t="str">
        <f>IFERROR(INDEX(Barang_Keluar!$G$2:$G$5000,MATCH(ROWS($A$10:A73),Barang_Keluar!$K$2:$K$5000,0)),"")</f>
        <v>Pack</v>
      </c>
    </row>
    <row r="74" spans="1:7" ht="29" x14ac:dyDescent="0.35">
      <c r="A74" s="61" t="str">
        <f>IFERROR(INDEX(Barang_Keluar!$A$2:$A$5000,MATCH(ROWS($A$10:A74),Barang_Keluar!$K$2:$K$5000,0)),"")</f>
        <v>DO202600386</v>
      </c>
      <c r="B74" s="62">
        <f>IFERROR(INDEX(Barang_Keluar!$B$2:$B$5000,MATCH(ROWS($A$10:A74),Barang_Keluar!$K$2:$K$5000,0)),"")</f>
        <v>46069</v>
      </c>
      <c r="C74" s="61" t="str">
        <f>IFERROR(INDEX(Barang_Keluar!$C$2:$C$5000,MATCH(ROWS($A$10:A74),Barang_Keluar!$K$2:$K$5000,0)),"")</f>
        <v>Outlet 078</v>
      </c>
      <c r="D74" s="61" t="str">
        <f>IFERROR(INDEX(Barang_Keluar!$D$2:$D$5000,MATCH(ROWS($A$10:A74),Barang_Keluar!$K$2:$K$5000,0)),"")</f>
        <v>DAR017</v>
      </c>
      <c r="E74" s="61" t="str">
        <f>IFERROR(INDEX(Barang_Keluar!$E$2:$E$5000,MATCH(ROWS($A$10:A74),Barang_Keluar!$K$2:$K$5000,0)),"")</f>
        <v>Indomilk Dairy Variant 17</v>
      </c>
      <c r="F74" s="61">
        <f>IFERROR(INDEX(Barang_Keluar!$F$2:$F$5000,MATCH(ROWS($A$10:A74),Barang_Keluar!$K$2:$K$5000,0)),"")</f>
        <v>5</v>
      </c>
      <c r="G74" s="61" t="str">
        <f>IFERROR(INDEX(Barang_Keluar!$G$2:$G$5000,MATCH(ROWS($A$10:A74),Barang_Keluar!$K$2:$K$5000,0)),"")</f>
        <v>Box</v>
      </c>
    </row>
    <row r="75" spans="1:7" x14ac:dyDescent="0.35">
      <c r="A75" s="61" t="str">
        <f>IFERROR(INDEX(Barang_Keluar!$A$2:$A$5000,MATCH(ROWS($A$10:A75),Barang_Keluar!$K$2:$K$5000,0)),"")</f>
        <v>DO202600406</v>
      </c>
      <c r="B75" s="62">
        <f>IFERROR(INDEX(Barang_Keluar!$B$2:$B$5000,MATCH(ROWS($A$10:A75),Barang_Keluar!$K$2:$K$5000,0)),"")</f>
        <v>46080</v>
      </c>
      <c r="C75" s="61" t="str">
        <f>IFERROR(INDEX(Barang_Keluar!$C$2:$C$5000,MATCH(ROWS($A$10:A75),Barang_Keluar!$K$2:$K$5000,0)),"")</f>
        <v>Outlet 011</v>
      </c>
      <c r="D75" s="61" t="str">
        <f>IFERROR(INDEX(Barang_Keluar!$D$2:$D$5000,MATCH(ROWS($A$10:A75),Barang_Keluar!$K$2:$K$5000,0)),"")</f>
        <v>SNK016</v>
      </c>
      <c r="E75" s="61" t="str">
        <f>IFERROR(INDEX(Barang_Keluar!$E$2:$E$5000,MATCH(ROWS($A$10:A75),Barang_Keluar!$K$2:$K$5000,0)),"")</f>
        <v>Qtela Snack Variant 16</v>
      </c>
      <c r="F75" s="61">
        <f>IFERROR(INDEX(Barang_Keluar!$F$2:$F$5000,MATCH(ROWS($A$10:A75),Barang_Keluar!$K$2:$K$5000,0)),"")</f>
        <v>36</v>
      </c>
      <c r="G75" s="61" t="str">
        <f>IFERROR(INDEX(Barang_Keluar!$G$2:$G$5000,MATCH(ROWS($A$10:A75),Barang_Keluar!$K$2:$K$5000,0)),"")</f>
        <v>Pack</v>
      </c>
    </row>
    <row r="76" spans="1:7" ht="29" x14ac:dyDescent="0.35">
      <c r="A76" s="61" t="str">
        <f>IFERROR(INDEX(Barang_Keluar!$A$2:$A$5000,MATCH(ROWS($A$10:A76),Barang_Keluar!$K$2:$K$5000,0)),"")</f>
        <v>DO202600410</v>
      </c>
      <c r="B76" s="62">
        <f>IFERROR(INDEX(Barang_Keluar!$B$2:$B$5000,MATCH(ROWS($A$10:A76),Barang_Keluar!$K$2:$K$5000,0)),"")</f>
        <v>46073</v>
      </c>
      <c r="C76" s="61" t="str">
        <f>IFERROR(INDEX(Barang_Keluar!$C$2:$C$5000,MATCH(ROWS($A$10:A76),Barang_Keluar!$K$2:$K$5000,0)),"")</f>
        <v>Outlet 077</v>
      </c>
      <c r="D76" s="61" t="str">
        <f>IFERROR(INDEX(Barang_Keluar!$D$2:$D$5000,MATCH(ROWS($A$10:A76),Barang_Keluar!$K$2:$K$5000,0)),"")</f>
        <v>HOM005</v>
      </c>
      <c r="E76" s="61" t="str">
        <f>IFERROR(INDEX(Barang_Keluar!$E$2:$E$5000,MATCH(ROWS($A$10:A76),Barang_Keluar!$K$2:$K$5000,0)),"")</f>
        <v>Rinso Home Care Variant 5</v>
      </c>
      <c r="F76" s="61">
        <f>IFERROR(INDEX(Barang_Keluar!$F$2:$F$5000,MATCH(ROWS($A$10:A76),Barang_Keluar!$K$2:$K$5000,0)),"")</f>
        <v>12</v>
      </c>
      <c r="G76" s="61" t="str">
        <f>IFERROR(INDEX(Barang_Keluar!$G$2:$G$5000,MATCH(ROWS($A$10:A76),Barang_Keluar!$K$2:$K$5000,0)),"")</f>
        <v>Pack</v>
      </c>
    </row>
    <row r="77" spans="1:7" x14ac:dyDescent="0.35">
      <c r="A77" s="61" t="str">
        <f>IFERROR(INDEX(Barang_Keluar!$A$2:$A$5000,MATCH(ROWS($A$10:A77),Barang_Keluar!$K$2:$K$5000,0)),"")</f>
        <v>DO202600411</v>
      </c>
      <c r="B77" s="62">
        <f>IFERROR(INDEX(Barang_Keluar!$B$2:$B$5000,MATCH(ROWS($A$10:A77),Barang_Keluar!$K$2:$K$5000,0)),"")</f>
        <v>46066</v>
      </c>
      <c r="C77" s="61" t="str">
        <f>IFERROR(INDEX(Barang_Keluar!$C$2:$C$5000,MATCH(ROWS($A$10:A77),Barang_Keluar!$K$2:$K$5000,0)),"")</f>
        <v>Outlet 048</v>
      </c>
      <c r="D77" s="61" t="str">
        <f>IFERROR(INDEX(Barang_Keluar!$D$2:$D$5000,MATCH(ROWS($A$10:A77),Barang_Keluar!$K$2:$K$5000,0)),"")</f>
        <v>SNK034</v>
      </c>
      <c r="E77" s="61" t="str">
        <f>IFERROR(INDEX(Barang_Keluar!$E$2:$E$5000,MATCH(ROWS($A$10:A77),Barang_Keluar!$K$2:$K$5000,0)),"")</f>
        <v>Taro Snack Variant 34</v>
      </c>
      <c r="F77" s="61">
        <f>IFERROR(INDEX(Barang_Keluar!$F$2:$F$5000,MATCH(ROWS($A$10:A77),Barang_Keluar!$K$2:$K$5000,0)),"")</f>
        <v>20</v>
      </c>
      <c r="G77" s="61" t="str">
        <f>IFERROR(INDEX(Barang_Keluar!$G$2:$G$5000,MATCH(ROWS($A$10:A77),Barang_Keluar!$K$2:$K$5000,0)),"")</f>
        <v>Pack</v>
      </c>
    </row>
    <row r="78" spans="1:7" ht="29" x14ac:dyDescent="0.35">
      <c r="A78" s="61" t="str">
        <f>IFERROR(INDEX(Barang_Keluar!$A$2:$A$5000,MATCH(ROWS($A$10:A78),Barang_Keluar!$K$2:$K$5000,0)),"")</f>
        <v>DO202600413</v>
      </c>
      <c r="B78" s="62">
        <f>IFERROR(INDEX(Barang_Keluar!$B$2:$B$5000,MATCH(ROWS($A$10:A78),Barang_Keluar!$K$2:$K$5000,0)),"")</f>
        <v>46078</v>
      </c>
      <c r="C78" s="61" t="str">
        <f>IFERROR(INDEX(Barang_Keluar!$C$2:$C$5000,MATCH(ROWS($A$10:A78),Barang_Keluar!$K$2:$K$5000,0)),"")</f>
        <v>Outlet 016</v>
      </c>
      <c r="D78" s="61" t="str">
        <f>IFERROR(INDEX(Barang_Keluar!$D$2:$D$5000,MATCH(ROWS($A$10:A78),Barang_Keluar!$K$2:$K$5000,0)),"")</f>
        <v>PER026</v>
      </c>
      <c r="E78" s="61" t="str">
        <f>IFERROR(INDEX(Barang_Keluar!$E$2:$E$5000,MATCH(ROWS($A$10:A78),Barang_Keluar!$K$2:$K$5000,0)),"")</f>
        <v>Sunsilk Personal Care Variant 26</v>
      </c>
      <c r="F78" s="61">
        <f>IFERROR(INDEX(Barang_Keluar!$F$2:$F$5000,MATCH(ROWS($A$10:A78),Barang_Keluar!$K$2:$K$5000,0)),"")</f>
        <v>5</v>
      </c>
      <c r="G78" s="61" t="str">
        <f>IFERROR(INDEX(Barang_Keluar!$G$2:$G$5000,MATCH(ROWS($A$10:A78),Barang_Keluar!$K$2:$K$5000,0)),"")</f>
        <v>Bottle</v>
      </c>
    </row>
    <row r="79" spans="1:7" ht="29" x14ac:dyDescent="0.35">
      <c r="A79" s="61" t="str">
        <f>IFERROR(INDEX(Barang_Keluar!$A$2:$A$5000,MATCH(ROWS($A$10:A79),Barang_Keluar!$K$2:$K$5000,0)),"")</f>
        <v>DO202600419</v>
      </c>
      <c r="B79" s="62">
        <f>IFERROR(INDEX(Barang_Keluar!$B$2:$B$5000,MATCH(ROWS($A$10:A79),Barang_Keluar!$K$2:$K$5000,0)),"")</f>
        <v>46061</v>
      </c>
      <c r="C79" s="61" t="str">
        <f>IFERROR(INDEX(Barang_Keluar!$C$2:$C$5000,MATCH(ROWS($A$10:A79),Barang_Keluar!$K$2:$K$5000,0)),"")</f>
        <v>Outlet 065</v>
      </c>
      <c r="D79" s="61" t="str">
        <f>IFERROR(INDEX(Barang_Keluar!$D$2:$D$5000,MATCH(ROWS($A$10:A79),Barang_Keluar!$K$2:$K$5000,0)),"")</f>
        <v>INS025</v>
      </c>
      <c r="E79" s="61" t="str">
        <f>IFERROR(INDEX(Barang_Keluar!$E$2:$E$5000,MATCH(ROWS($A$10:A79),Barang_Keluar!$K$2:$K$5000,0)),"")</f>
        <v>Indomie Instant Food Variant 25</v>
      </c>
      <c r="F79" s="61">
        <f>IFERROR(INDEX(Barang_Keluar!$F$2:$F$5000,MATCH(ROWS($A$10:A79),Barang_Keluar!$K$2:$K$5000,0)),"")</f>
        <v>10</v>
      </c>
      <c r="G79" s="61" t="str">
        <f>IFERROR(INDEX(Barang_Keluar!$G$2:$G$5000,MATCH(ROWS($A$10:A79),Barang_Keluar!$K$2:$K$5000,0)),"")</f>
        <v>Pack</v>
      </c>
    </row>
    <row r="80" spans="1:7" ht="29" x14ac:dyDescent="0.35">
      <c r="A80" s="61" t="str">
        <f>IFERROR(INDEX(Barang_Keluar!$A$2:$A$5000,MATCH(ROWS($A$10:A80),Barang_Keluar!$K$2:$K$5000,0)),"")</f>
        <v>DO202600434</v>
      </c>
      <c r="B80" s="62">
        <f>IFERROR(INDEX(Barang_Keluar!$B$2:$B$5000,MATCH(ROWS($A$10:A80),Barang_Keluar!$K$2:$K$5000,0)),"")</f>
        <v>46065</v>
      </c>
      <c r="C80" s="61" t="str">
        <f>IFERROR(INDEX(Barang_Keluar!$C$2:$C$5000,MATCH(ROWS($A$10:A80),Barang_Keluar!$K$2:$K$5000,0)),"")</f>
        <v>Outlet 051</v>
      </c>
      <c r="D80" s="61" t="str">
        <f>IFERROR(INDEX(Barang_Keluar!$D$2:$D$5000,MATCH(ROWS($A$10:A80),Barang_Keluar!$K$2:$K$5000,0)),"")</f>
        <v>BEV036</v>
      </c>
      <c r="E80" s="61" t="str">
        <f>IFERROR(INDEX(Barang_Keluar!$E$2:$E$5000,MATCH(ROWS($A$10:A80),Barang_Keluar!$K$2:$K$5000,0)),"")</f>
        <v>Sosro Beverage Variant 36</v>
      </c>
      <c r="F80" s="61">
        <f>IFERROR(INDEX(Barang_Keluar!$F$2:$F$5000,MATCH(ROWS($A$10:A80),Barang_Keluar!$K$2:$K$5000,0)),"")</f>
        <v>30</v>
      </c>
      <c r="G80" s="61" t="str">
        <f>IFERROR(INDEX(Barang_Keluar!$G$2:$G$5000,MATCH(ROWS($A$10:A80),Barang_Keluar!$K$2:$K$5000,0)),"")</f>
        <v>Bottle</v>
      </c>
    </row>
    <row r="81" spans="1:7" ht="29" x14ac:dyDescent="0.35">
      <c r="A81" s="61" t="str">
        <f>IFERROR(INDEX(Barang_Keluar!$A$2:$A$5000,MATCH(ROWS($A$10:A81),Barang_Keluar!$K$2:$K$5000,0)),"")</f>
        <v>DO202600443</v>
      </c>
      <c r="B81" s="62">
        <f>IFERROR(INDEX(Barang_Keluar!$B$2:$B$5000,MATCH(ROWS($A$10:A81),Barang_Keluar!$K$2:$K$5000,0)),"")</f>
        <v>46059</v>
      </c>
      <c r="C81" s="61" t="str">
        <f>IFERROR(INDEX(Barang_Keluar!$C$2:$C$5000,MATCH(ROWS($A$10:A81),Barang_Keluar!$K$2:$K$5000,0)),"")</f>
        <v>Outlet 045</v>
      </c>
      <c r="D81" s="61" t="str">
        <f>IFERROR(INDEX(Barang_Keluar!$D$2:$D$5000,MATCH(ROWS($A$10:A81),Barang_Keluar!$K$2:$K$5000,0)),"")</f>
        <v>BAB012</v>
      </c>
      <c r="E81" s="61" t="str">
        <f>IFERROR(INDEX(Barang_Keluar!$E$2:$E$5000,MATCH(ROWS($A$10:A81),Barang_Keluar!$K$2:$K$5000,0)),"")</f>
        <v>MamyPoko Baby Care Variant 12</v>
      </c>
      <c r="F81" s="61">
        <f>IFERROR(INDEX(Barang_Keluar!$F$2:$F$5000,MATCH(ROWS($A$10:A81),Barang_Keluar!$K$2:$K$5000,0)),"")</f>
        <v>24</v>
      </c>
      <c r="G81" s="61" t="str">
        <f>IFERROR(INDEX(Barang_Keluar!$G$2:$G$5000,MATCH(ROWS($A$10:A81),Barang_Keluar!$K$2:$K$5000,0)),"")</f>
        <v>Pack</v>
      </c>
    </row>
    <row r="82" spans="1:7" ht="29" x14ac:dyDescent="0.35">
      <c r="A82" s="61" t="str">
        <f>IFERROR(INDEX(Barang_Keluar!$A$2:$A$5000,MATCH(ROWS($A$10:A82),Barang_Keluar!$K$2:$K$5000,0)),"")</f>
        <v>DO202600456</v>
      </c>
      <c r="B82" s="62">
        <f>IFERROR(INDEX(Barang_Keluar!$B$2:$B$5000,MATCH(ROWS($A$10:A82),Barang_Keluar!$K$2:$K$5000,0)),"")</f>
        <v>46065</v>
      </c>
      <c r="C82" s="61" t="str">
        <f>IFERROR(INDEX(Barang_Keluar!$C$2:$C$5000,MATCH(ROWS($A$10:A82),Barang_Keluar!$K$2:$K$5000,0)),"")</f>
        <v>Outlet 035</v>
      </c>
      <c r="D82" s="61" t="str">
        <f>IFERROR(INDEX(Barang_Keluar!$D$2:$D$5000,MATCH(ROWS($A$10:A82),Barang_Keluar!$K$2:$K$5000,0)),"")</f>
        <v>BEV017</v>
      </c>
      <c r="E82" s="61" t="str">
        <f>IFERROR(INDEX(Barang_Keluar!$E$2:$E$5000,MATCH(ROWS($A$10:A82),Barang_Keluar!$K$2:$K$5000,0)),"")</f>
        <v>Aqua Beverage Variant 17</v>
      </c>
      <c r="F82" s="61">
        <f>IFERROR(INDEX(Barang_Keluar!$F$2:$F$5000,MATCH(ROWS($A$10:A82),Barang_Keluar!$K$2:$K$5000,0)),"")</f>
        <v>30</v>
      </c>
      <c r="G82" s="61" t="str">
        <f>IFERROR(INDEX(Barang_Keluar!$G$2:$G$5000,MATCH(ROWS($A$10:A82),Barang_Keluar!$K$2:$K$5000,0)),"")</f>
        <v>Bottle</v>
      </c>
    </row>
    <row r="83" spans="1:7" ht="29" x14ac:dyDescent="0.35">
      <c r="A83" s="61" t="str">
        <f>IFERROR(INDEX(Barang_Keluar!$A$2:$A$5000,MATCH(ROWS($A$10:A83),Barang_Keluar!$K$2:$K$5000,0)),"")</f>
        <v>DO202600461</v>
      </c>
      <c r="B83" s="62">
        <f>IFERROR(INDEX(Barang_Keluar!$B$2:$B$5000,MATCH(ROWS($A$10:A83),Barang_Keluar!$K$2:$K$5000,0)),"")</f>
        <v>46072</v>
      </c>
      <c r="C83" s="61" t="str">
        <f>IFERROR(INDEX(Barang_Keluar!$C$2:$C$5000,MATCH(ROWS($A$10:A83),Barang_Keluar!$K$2:$K$5000,0)),"")</f>
        <v>Outlet 033</v>
      </c>
      <c r="D83" s="61" t="str">
        <f>IFERROR(INDEX(Barang_Keluar!$D$2:$D$5000,MATCH(ROWS($A$10:A83),Barang_Keluar!$K$2:$K$5000,0)),"")</f>
        <v>INS006</v>
      </c>
      <c r="E83" s="61" t="str">
        <f>IFERROR(INDEX(Barang_Keluar!$E$2:$E$5000,MATCH(ROWS($A$10:A83),Barang_Keluar!$K$2:$K$5000,0)),"")</f>
        <v>Indomie Instant Food Variant 6</v>
      </c>
      <c r="F83" s="61">
        <f>IFERROR(INDEX(Barang_Keluar!$F$2:$F$5000,MATCH(ROWS($A$10:A83),Barang_Keluar!$K$2:$K$5000,0)),"")</f>
        <v>24</v>
      </c>
      <c r="G83" s="61" t="str">
        <f>IFERROR(INDEX(Barang_Keluar!$G$2:$G$5000,MATCH(ROWS($A$10:A83),Barang_Keluar!$K$2:$K$5000,0)),"")</f>
        <v>Pack</v>
      </c>
    </row>
    <row r="84" spans="1:7" ht="29" x14ac:dyDescent="0.35">
      <c r="A84" s="61" t="str">
        <f>IFERROR(INDEX(Barang_Keluar!$A$2:$A$5000,MATCH(ROWS($A$10:A84),Barang_Keluar!$K$2:$K$5000,0)),"")</f>
        <v>DO202600468</v>
      </c>
      <c r="B84" s="62">
        <f>IFERROR(INDEX(Barang_Keluar!$B$2:$B$5000,MATCH(ROWS($A$10:A84),Barang_Keluar!$K$2:$K$5000,0)),"")</f>
        <v>46069</v>
      </c>
      <c r="C84" s="61" t="str">
        <f>IFERROR(INDEX(Barang_Keluar!$C$2:$C$5000,MATCH(ROWS($A$10:A84),Barang_Keluar!$K$2:$K$5000,0)),"")</f>
        <v>Outlet 009</v>
      </c>
      <c r="D84" s="61" t="str">
        <f>IFERROR(INDEX(Barang_Keluar!$D$2:$D$5000,MATCH(ROWS($A$10:A84),Barang_Keluar!$K$2:$K$5000,0)),"")</f>
        <v>INS003</v>
      </c>
      <c r="E84" s="61" t="str">
        <f>IFERROR(INDEX(Barang_Keluar!$E$2:$E$5000,MATCH(ROWS($A$10:A84),Barang_Keluar!$K$2:$K$5000,0)),"")</f>
        <v>Indomie Instant Food Variant 3</v>
      </c>
      <c r="F84" s="61">
        <f>IFERROR(INDEX(Barang_Keluar!$F$2:$F$5000,MATCH(ROWS($A$10:A84),Barang_Keluar!$K$2:$K$5000,0)),"")</f>
        <v>20</v>
      </c>
      <c r="G84" s="61" t="str">
        <f>IFERROR(INDEX(Barang_Keluar!$G$2:$G$5000,MATCH(ROWS($A$10:A84),Barang_Keluar!$K$2:$K$5000,0)),"")</f>
        <v>Pack</v>
      </c>
    </row>
    <row r="85" spans="1:7" ht="29" x14ac:dyDescent="0.35">
      <c r="A85" s="61" t="str">
        <f>IFERROR(INDEX(Barang_Keluar!$A$2:$A$5000,MATCH(ROWS($A$10:A85),Barang_Keluar!$K$2:$K$5000,0)),"")</f>
        <v>DO202600470</v>
      </c>
      <c r="B85" s="62">
        <f>IFERROR(INDEX(Barang_Keluar!$B$2:$B$5000,MATCH(ROWS($A$10:A85),Barang_Keluar!$K$2:$K$5000,0)),"")</f>
        <v>46061</v>
      </c>
      <c r="C85" s="61" t="str">
        <f>IFERROR(INDEX(Barang_Keluar!$C$2:$C$5000,MATCH(ROWS($A$10:A85),Barang_Keluar!$K$2:$K$5000,0)),"")</f>
        <v>Outlet 013</v>
      </c>
      <c r="D85" s="61" t="str">
        <f>IFERROR(INDEX(Barang_Keluar!$D$2:$D$5000,MATCH(ROWS($A$10:A85),Barang_Keluar!$K$2:$K$5000,0)),"")</f>
        <v>BAB001</v>
      </c>
      <c r="E85" s="61" t="str">
        <f>IFERROR(INDEX(Barang_Keluar!$E$2:$E$5000,MATCH(ROWS($A$10:A85),Barang_Keluar!$K$2:$K$5000,0)),"")</f>
        <v>MamyPoko Baby Care Variant 1</v>
      </c>
      <c r="F85" s="61">
        <f>IFERROR(INDEX(Barang_Keluar!$F$2:$F$5000,MATCH(ROWS($A$10:A85),Barang_Keluar!$K$2:$K$5000,0)),"")</f>
        <v>15</v>
      </c>
      <c r="G85" s="61" t="str">
        <f>IFERROR(INDEX(Barang_Keluar!$G$2:$G$5000,MATCH(ROWS($A$10:A85),Barang_Keluar!$K$2:$K$5000,0)),"")</f>
        <v>Pack</v>
      </c>
    </row>
    <row r="86" spans="1:7" ht="29" x14ac:dyDescent="0.35">
      <c r="A86" s="61" t="str">
        <f>IFERROR(INDEX(Barang_Keluar!$A$2:$A$5000,MATCH(ROWS($A$10:A86),Barang_Keluar!$K$2:$K$5000,0)),"")</f>
        <v>DO202600487</v>
      </c>
      <c r="B86" s="62">
        <f>IFERROR(INDEX(Barang_Keluar!$B$2:$B$5000,MATCH(ROWS($A$10:A86),Barang_Keluar!$K$2:$K$5000,0)),"")</f>
        <v>46055</v>
      </c>
      <c r="C86" s="61" t="str">
        <f>IFERROR(INDEX(Barang_Keluar!$C$2:$C$5000,MATCH(ROWS($A$10:A86),Barang_Keluar!$K$2:$K$5000,0)),"")</f>
        <v>Outlet 064</v>
      </c>
      <c r="D86" s="61" t="str">
        <f>IFERROR(INDEX(Barang_Keluar!$D$2:$D$5000,MATCH(ROWS($A$10:A86),Barang_Keluar!$K$2:$K$5000,0)),"")</f>
        <v>BEV007</v>
      </c>
      <c r="E86" s="61" t="str">
        <f>IFERROR(INDEX(Barang_Keluar!$E$2:$E$5000,MATCH(ROWS($A$10:A86),Barang_Keluar!$K$2:$K$5000,0)),"")</f>
        <v>Sosro Beverage Variant 7</v>
      </c>
      <c r="F86" s="61">
        <f>IFERROR(INDEX(Barang_Keluar!$F$2:$F$5000,MATCH(ROWS($A$10:A86),Barang_Keluar!$K$2:$K$5000,0)),"")</f>
        <v>10</v>
      </c>
      <c r="G86" s="61" t="str">
        <f>IFERROR(INDEX(Barang_Keluar!$G$2:$G$5000,MATCH(ROWS($A$10:A86),Barang_Keluar!$K$2:$K$5000,0)),"")</f>
        <v>Bottle</v>
      </c>
    </row>
    <row r="87" spans="1:7" ht="29" x14ac:dyDescent="0.35">
      <c r="A87" s="61" t="str">
        <f>IFERROR(INDEX(Barang_Keluar!$A$2:$A$5000,MATCH(ROWS($A$10:A87),Barang_Keluar!$K$2:$K$5000,0)),"")</f>
        <v>DO202600494</v>
      </c>
      <c r="B87" s="62">
        <f>IFERROR(INDEX(Barang_Keluar!$B$2:$B$5000,MATCH(ROWS($A$10:A87),Barang_Keluar!$K$2:$K$5000,0)),"")</f>
        <v>46070</v>
      </c>
      <c r="C87" s="61" t="str">
        <f>IFERROR(INDEX(Barang_Keluar!$C$2:$C$5000,MATCH(ROWS($A$10:A87),Barang_Keluar!$K$2:$K$5000,0)),"")</f>
        <v>Outlet 014</v>
      </c>
      <c r="D87" s="61" t="str">
        <f>IFERROR(INDEX(Barang_Keluar!$D$2:$D$5000,MATCH(ROWS($A$10:A87),Barang_Keluar!$K$2:$K$5000,0)),"")</f>
        <v>INS007</v>
      </c>
      <c r="E87" s="61" t="str">
        <f>IFERROR(INDEX(Barang_Keluar!$E$2:$E$5000,MATCH(ROWS($A$10:A87),Barang_Keluar!$K$2:$K$5000,0)),"")</f>
        <v>Supermi Instant Food Variant 7</v>
      </c>
      <c r="F87" s="61">
        <f>IFERROR(INDEX(Barang_Keluar!$F$2:$F$5000,MATCH(ROWS($A$10:A87),Barang_Keluar!$K$2:$K$5000,0)),"")</f>
        <v>24</v>
      </c>
      <c r="G87" s="61" t="str">
        <f>IFERROR(INDEX(Barang_Keluar!$G$2:$G$5000,MATCH(ROWS($A$10:A87),Barang_Keluar!$K$2:$K$5000,0)),"")</f>
        <v>Pack</v>
      </c>
    </row>
    <row r="88" spans="1:7" ht="29" x14ac:dyDescent="0.35">
      <c r="A88" s="61" t="str">
        <f>IFERROR(INDEX(Barang_Keluar!$A$2:$A$5000,MATCH(ROWS($A$10:A88),Barang_Keluar!$K$2:$K$5000,0)),"")</f>
        <v>DO202600496</v>
      </c>
      <c r="B88" s="62">
        <f>IFERROR(INDEX(Barang_Keluar!$B$2:$B$5000,MATCH(ROWS($A$10:A88),Barang_Keluar!$K$2:$K$5000,0)),"")</f>
        <v>46056</v>
      </c>
      <c r="C88" s="61" t="str">
        <f>IFERROR(INDEX(Barang_Keluar!$C$2:$C$5000,MATCH(ROWS($A$10:A88),Barang_Keluar!$K$2:$K$5000,0)),"")</f>
        <v>Outlet 001</v>
      </c>
      <c r="D88" s="61" t="str">
        <f>IFERROR(INDEX(Barang_Keluar!$D$2:$D$5000,MATCH(ROWS($A$10:A88),Barang_Keluar!$K$2:$K$5000,0)),"")</f>
        <v>HOM011</v>
      </c>
      <c r="E88" s="61" t="str">
        <f>IFERROR(INDEX(Barang_Keluar!$E$2:$E$5000,MATCH(ROWS($A$10:A88),Barang_Keluar!$K$2:$K$5000,0)),"")</f>
        <v>Sunlight Home Care Variant 11</v>
      </c>
      <c r="F88" s="61">
        <f>IFERROR(INDEX(Barang_Keluar!$F$2:$F$5000,MATCH(ROWS($A$10:A88),Barang_Keluar!$K$2:$K$5000,0)),"")</f>
        <v>12</v>
      </c>
      <c r="G88" s="61" t="str">
        <f>IFERROR(INDEX(Barang_Keluar!$G$2:$G$5000,MATCH(ROWS($A$10:A88),Barang_Keluar!$K$2:$K$5000,0)),"")</f>
        <v>Pack</v>
      </c>
    </row>
    <row r="89" spans="1:7" x14ac:dyDescent="0.35">
      <c r="A89" s="61" t="str">
        <f>IFERROR(INDEX(Barang_Keluar!$A$2:$A$5000,MATCH(ROWS($A$10:A89),Barang_Keluar!$K$2:$K$5000,0)),"")</f>
        <v>DO202600497</v>
      </c>
      <c r="B89" s="62">
        <f>IFERROR(INDEX(Barang_Keluar!$B$2:$B$5000,MATCH(ROWS($A$10:A89),Barang_Keluar!$K$2:$K$5000,0)),"")</f>
        <v>46060</v>
      </c>
      <c r="C89" s="61" t="str">
        <f>IFERROR(INDEX(Barang_Keluar!$C$2:$C$5000,MATCH(ROWS($A$10:A89),Barang_Keluar!$K$2:$K$5000,0)),"")</f>
        <v>Outlet 035</v>
      </c>
      <c r="D89" s="61" t="str">
        <f>IFERROR(INDEX(Barang_Keluar!$D$2:$D$5000,MATCH(ROWS($A$10:A89),Barang_Keluar!$K$2:$K$5000,0)),"")</f>
        <v>SNK003</v>
      </c>
      <c r="E89" s="61" t="str">
        <f>IFERROR(INDEX(Barang_Keluar!$E$2:$E$5000,MATCH(ROWS($A$10:A89),Barang_Keluar!$K$2:$K$5000,0)),"")</f>
        <v>Qtela Snack Variant 3</v>
      </c>
      <c r="F89" s="61">
        <f>IFERROR(INDEX(Barang_Keluar!$F$2:$F$5000,MATCH(ROWS($A$10:A89),Barang_Keluar!$K$2:$K$5000,0)),"")</f>
        <v>48</v>
      </c>
      <c r="G89" s="61" t="str">
        <f>IFERROR(INDEX(Barang_Keluar!$G$2:$G$5000,MATCH(ROWS($A$10:A89),Barang_Keluar!$K$2:$K$5000,0)),"")</f>
        <v>Pack</v>
      </c>
    </row>
    <row r="90" spans="1:7" ht="29" x14ac:dyDescent="0.35">
      <c r="A90" s="61" t="str">
        <f>IFERROR(INDEX(Barang_Keluar!$A$2:$A$5000,MATCH(ROWS($A$10:A90),Barang_Keluar!$K$2:$K$5000,0)),"")</f>
        <v>DO202600507</v>
      </c>
      <c r="B90" s="62">
        <f>IFERROR(INDEX(Barang_Keluar!$B$2:$B$5000,MATCH(ROWS($A$10:A90),Barang_Keluar!$K$2:$K$5000,0)),"")</f>
        <v>46081</v>
      </c>
      <c r="C90" s="61" t="str">
        <f>IFERROR(INDEX(Barang_Keluar!$C$2:$C$5000,MATCH(ROWS($A$10:A90),Barang_Keluar!$K$2:$K$5000,0)),"")</f>
        <v>Outlet 006</v>
      </c>
      <c r="D90" s="61" t="str">
        <f>IFERROR(INDEX(Barang_Keluar!$D$2:$D$5000,MATCH(ROWS($A$10:A90),Barang_Keluar!$K$2:$K$5000,0)),"")</f>
        <v>DAR012</v>
      </c>
      <c r="E90" s="61" t="str">
        <f>IFERROR(INDEX(Barang_Keluar!$E$2:$E$5000,MATCH(ROWS($A$10:A90),Barang_Keluar!$K$2:$K$5000,0)),"")</f>
        <v>Indomilk Dairy Variant 12</v>
      </c>
      <c r="F90" s="61">
        <f>IFERROR(INDEX(Barang_Keluar!$F$2:$F$5000,MATCH(ROWS($A$10:A90),Barang_Keluar!$K$2:$K$5000,0)),"")</f>
        <v>24</v>
      </c>
      <c r="G90" s="61" t="str">
        <f>IFERROR(INDEX(Barang_Keluar!$G$2:$G$5000,MATCH(ROWS($A$10:A90),Barang_Keluar!$K$2:$K$5000,0)),"")</f>
        <v>Box</v>
      </c>
    </row>
    <row r="91" spans="1:7" ht="29" x14ac:dyDescent="0.35">
      <c r="A91" s="61" t="str">
        <f>IFERROR(INDEX(Barang_Keluar!$A$2:$A$5000,MATCH(ROWS($A$10:A91),Barang_Keluar!$K$2:$K$5000,0)),"")</f>
        <v>DO202600527</v>
      </c>
      <c r="B91" s="62">
        <f>IFERROR(INDEX(Barang_Keluar!$B$2:$B$5000,MATCH(ROWS($A$10:A91),Barang_Keluar!$K$2:$K$5000,0)),"")</f>
        <v>46057</v>
      </c>
      <c r="C91" s="61" t="str">
        <f>IFERROR(INDEX(Barang_Keluar!$C$2:$C$5000,MATCH(ROWS($A$10:A91),Barang_Keluar!$K$2:$K$5000,0)),"")</f>
        <v>Outlet 034</v>
      </c>
      <c r="D91" s="61" t="str">
        <f>IFERROR(INDEX(Barang_Keluar!$D$2:$D$5000,MATCH(ROWS($A$10:A91),Barang_Keluar!$K$2:$K$5000,0)),"")</f>
        <v>INS022</v>
      </c>
      <c r="E91" s="61" t="str">
        <f>IFERROR(INDEX(Barang_Keluar!$E$2:$E$5000,MATCH(ROWS($A$10:A91),Barang_Keluar!$K$2:$K$5000,0)),"")</f>
        <v>Supermi Instant Food Variant 22</v>
      </c>
      <c r="F91" s="61">
        <f>IFERROR(INDEX(Barang_Keluar!$F$2:$F$5000,MATCH(ROWS($A$10:A91),Barang_Keluar!$K$2:$K$5000,0)),"")</f>
        <v>60</v>
      </c>
      <c r="G91" s="61" t="str">
        <f>IFERROR(INDEX(Barang_Keluar!$G$2:$G$5000,MATCH(ROWS($A$10:A91),Barang_Keluar!$K$2:$K$5000,0)),"")</f>
        <v>Pack</v>
      </c>
    </row>
    <row r="92" spans="1:7" ht="29" x14ac:dyDescent="0.35">
      <c r="A92" s="61" t="str">
        <f>IFERROR(INDEX(Barang_Keluar!$A$2:$A$5000,MATCH(ROWS($A$10:A92),Barang_Keluar!$K$2:$K$5000,0)),"")</f>
        <v>DO202600529</v>
      </c>
      <c r="B92" s="62">
        <f>IFERROR(INDEX(Barang_Keluar!$B$2:$B$5000,MATCH(ROWS($A$10:A92),Barang_Keluar!$K$2:$K$5000,0)),"")</f>
        <v>46071</v>
      </c>
      <c r="C92" s="61" t="str">
        <f>IFERROR(INDEX(Barang_Keluar!$C$2:$C$5000,MATCH(ROWS($A$10:A92),Barang_Keluar!$K$2:$K$5000,0)),"")</f>
        <v>Outlet 072</v>
      </c>
      <c r="D92" s="61" t="str">
        <f>IFERROR(INDEX(Barang_Keluar!$D$2:$D$5000,MATCH(ROWS($A$10:A92),Barang_Keluar!$K$2:$K$5000,0)),"")</f>
        <v>DAR012</v>
      </c>
      <c r="E92" s="61" t="str">
        <f>IFERROR(INDEX(Barang_Keluar!$E$2:$E$5000,MATCH(ROWS($A$10:A92),Barang_Keluar!$K$2:$K$5000,0)),"")</f>
        <v>Indomilk Dairy Variant 12</v>
      </c>
      <c r="F92" s="61">
        <f>IFERROR(INDEX(Barang_Keluar!$F$2:$F$5000,MATCH(ROWS($A$10:A92),Barang_Keluar!$K$2:$K$5000,0)),"")</f>
        <v>36</v>
      </c>
      <c r="G92" s="61" t="str">
        <f>IFERROR(INDEX(Barang_Keluar!$G$2:$G$5000,MATCH(ROWS($A$10:A92),Barang_Keluar!$K$2:$K$5000,0)),"")</f>
        <v>Box</v>
      </c>
    </row>
    <row r="93" spans="1:7" ht="29" x14ac:dyDescent="0.35">
      <c r="A93" s="61" t="str">
        <f>IFERROR(INDEX(Barang_Keluar!$A$2:$A$5000,MATCH(ROWS($A$10:A93),Barang_Keluar!$K$2:$K$5000,0)),"")</f>
        <v>DO202600538</v>
      </c>
      <c r="B93" s="62">
        <f>IFERROR(INDEX(Barang_Keluar!$B$2:$B$5000,MATCH(ROWS($A$10:A93),Barang_Keluar!$K$2:$K$5000,0)),"")</f>
        <v>46072</v>
      </c>
      <c r="C93" s="61" t="str">
        <f>IFERROR(INDEX(Barang_Keluar!$C$2:$C$5000,MATCH(ROWS($A$10:A93),Barang_Keluar!$K$2:$K$5000,0)),"")</f>
        <v>Outlet 023</v>
      </c>
      <c r="D93" s="61" t="str">
        <f>IFERROR(INDEX(Barang_Keluar!$D$2:$D$5000,MATCH(ROWS($A$10:A93),Barang_Keluar!$K$2:$K$5000,0)),"")</f>
        <v>BEV013</v>
      </c>
      <c r="E93" s="61" t="str">
        <f>IFERROR(INDEX(Barang_Keluar!$E$2:$E$5000,MATCH(ROWS($A$10:A93),Barang_Keluar!$K$2:$K$5000,0)),"")</f>
        <v>Sosro Beverage Variant 13</v>
      </c>
      <c r="F93" s="61">
        <f>IFERROR(INDEX(Barang_Keluar!$F$2:$F$5000,MATCH(ROWS($A$10:A93),Barang_Keluar!$K$2:$K$5000,0)),"")</f>
        <v>5</v>
      </c>
      <c r="G93" s="61" t="str">
        <f>IFERROR(INDEX(Barang_Keluar!$G$2:$G$5000,MATCH(ROWS($A$10:A93),Barang_Keluar!$K$2:$K$5000,0)),"")</f>
        <v>Bottle</v>
      </c>
    </row>
    <row r="94" spans="1:7" ht="29" x14ac:dyDescent="0.35">
      <c r="A94" s="61" t="str">
        <f>IFERROR(INDEX(Barang_Keluar!$A$2:$A$5000,MATCH(ROWS($A$10:A94),Barang_Keluar!$K$2:$K$5000,0)),"")</f>
        <v>DO202600539</v>
      </c>
      <c r="B94" s="62">
        <f>IFERROR(INDEX(Barang_Keluar!$B$2:$B$5000,MATCH(ROWS($A$10:A94),Barang_Keluar!$K$2:$K$5000,0)),"")</f>
        <v>46076</v>
      </c>
      <c r="C94" s="61" t="str">
        <f>IFERROR(INDEX(Barang_Keluar!$C$2:$C$5000,MATCH(ROWS($A$10:A94),Barang_Keluar!$K$2:$K$5000,0)),"")</f>
        <v>Outlet 016</v>
      </c>
      <c r="D94" s="61" t="str">
        <f>IFERROR(INDEX(Barang_Keluar!$D$2:$D$5000,MATCH(ROWS($A$10:A94),Barang_Keluar!$K$2:$K$5000,0)),"")</f>
        <v>HOM015</v>
      </c>
      <c r="E94" s="61" t="str">
        <f>IFERROR(INDEX(Barang_Keluar!$E$2:$E$5000,MATCH(ROWS($A$10:A94),Barang_Keluar!$K$2:$K$5000,0)),"")</f>
        <v>Sunlight Home Care Variant 15</v>
      </c>
      <c r="F94" s="61">
        <f>IFERROR(INDEX(Barang_Keluar!$F$2:$F$5000,MATCH(ROWS($A$10:A94),Barang_Keluar!$K$2:$K$5000,0)),"")</f>
        <v>30</v>
      </c>
      <c r="G94" s="61" t="str">
        <f>IFERROR(INDEX(Barang_Keluar!$G$2:$G$5000,MATCH(ROWS($A$10:A94),Barang_Keluar!$K$2:$K$5000,0)),"")</f>
        <v>Pack</v>
      </c>
    </row>
    <row r="95" spans="1:7" ht="29" x14ac:dyDescent="0.35">
      <c r="A95" s="61" t="str">
        <f>IFERROR(INDEX(Barang_Keluar!$A$2:$A$5000,MATCH(ROWS($A$10:A95),Barang_Keluar!$K$2:$K$5000,0)),"")</f>
        <v>DO202600566</v>
      </c>
      <c r="B95" s="62">
        <f>IFERROR(INDEX(Barang_Keluar!$B$2:$B$5000,MATCH(ROWS($A$10:A95),Barang_Keluar!$K$2:$K$5000,0)),"")</f>
        <v>46063</v>
      </c>
      <c r="C95" s="61" t="str">
        <f>IFERROR(INDEX(Barang_Keluar!$C$2:$C$5000,MATCH(ROWS($A$10:A95),Barang_Keluar!$K$2:$K$5000,0)),"")</f>
        <v>Outlet 074</v>
      </c>
      <c r="D95" s="61" t="str">
        <f>IFERROR(INDEX(Barang_Keluar!$D$2:$D$5000,MATCH(ROWS($A$10:A95),Barang_Keluar!$K$2:$K$5000,0)),"")</f>
        <v>SNK033</v>
      </c>
      <c r="E95" s="61" t="str">
        <f>IFERROR(INDEX(Barang_Keluar!$E$2:$E$5000,MATCH(ROWS($A$10:A95),Barang_Keluar!$K$2:$K$5000,0)),"")</f>
        <v>Chitato Snack Variant 33</v>
      </c>
      <c r="F95" s="61">
        <f>IFERROR(INDEX(Barang_Keluar!$F$2:$F$5000,MATCH(ROWS($A$10:A95),Barang_Keluar!$K$2:$K$5000,0)),"")</f>
        <v>15</v>
      </c>
      <c r="G95" s="61" t="str">
        <f>IFERROR(INDEX(Barang_Keluar!$G$2:$G$5000,MATCH(ROWS($A$10:A95),Barang_Keluar!$K$2:$K$5000,0)),"")</f>
        <v>Pack</v>
      </c>
    </row>
    <row r="96" spans="1:7" ht="29" x14ac:dyDescent="0.35">
      <c r="A96" s="61" t="str">
        <f>IFERROR(INDEX(Barang_Keluar!$A$2:$A$5000,MATCH(ROWS($A$10:A96),Barang_Keluar!$K$2:$K$5000,0)),"")</f>
        <v>DO202600571</v>
      </c>
      <c r="B96" s="62">
        <f>IFERROR(INDEX(Barang_Keluar!$B$2:$B$5000,MATCH(ROWS($A$10:A96),Barang_Keluar!$K$2:$K$5000,0)),"")</f>
        <v>46074</v>
      </c>
      <c r="C96" s="61" t="str">
        <f>IFERROR(INDEX(Barang_Keluar!$C$2:$C$5000,MATCH(ROWS($A$10:A96),Barang_Keluar!$K$2:$K$5000,0)),"")</f>
        <v>Outlet 013</v>
      </c>
      <c r="D96" s="61" t="str">
        <f>IFERROR(INDEX(Barang_Keluar!$D$2:$D$5000,MATCH(ROWS($A$10:A96),Barang_Keluar!$K$2:$K$5000,0)),"")</f>
        <v>BEV026</v>
      </c>
      <c r="E96" s="61" t="str">
        <f>IFERROR(INDEX(Barang_Keluar!$E$2:$E$5000,MATCH(ROWS($A$10:A96),Barang_Keluar!$K$2:$K$5000,0)),"")</f>
        <v>Pocari Beverage Variant 26</v>
      </c>
      <c r="F96" s="61">
        <f>IFERROR(INDEX(Barang_Keluar!$F$2:$F$5000,MATCH(ROWS($A$10:A96),Barang_Keluar!$K$2:$K$5000,0)),"")</f>
        <v>5</v>
      </c>
      <c r="G96" s="61" t="str">
        <f>IFERROR(INDEX(Barang_Keluar!$G$2:$G$5000,MATCH(ROWS($A$10:A96),Barang_Keluar!$K$2:$K$5000,0)),"")</f>
        <v>Bottle</v>
      </c>
    </row>
    <row r="97" spans="1:7" ht="29" x14ac:dyDescent="0.35">
      <c r="A97" s="61" t="str">
        <f>IFERROR(INDEX(Barang_Keluar!$A$2:$A$5000,MATCH(ROWS($A$10:A97),Barang_Keluar!$K$2:$K$5000,0)),"")</f>
        <v>DO202600572</v>
      </c>
      <c r="B97" s="62">
        <f>IFERROR(INDEX(Barang_Keluar!$B$2:$B$5000,MATCH(ROWS($A$10:A97),Barang_Keluar!$K$2:$K$5000,0)),"")</f>
        <v>46066</v>
      </c>
      <c r="C97" s="61" t="str">
        <f>IFERROR(INDEX(Barang_Keluar!$C$2:$C$5000,MATCH(ROWS($A$10:A97),Barang_Keluar!$K$2:$K$5000,0)),"")</f>
        <v>Outlet 060</v>
      </c>
      <c r="D97" s="61" t="str">
        <f>IFERROR(INDEX(Barang_Keluar!$D$2:$D$5000,MATCH(ROWS($A$10:A97),Barang_Keluar!$K$2:$K$5000,0)),"")</f>
        <v>DAR018</v>
      </c>
      <c r="E97" s="61" t="str">
        <f>IFERROR(INDEX(Barang_Keluar!$E$2:$E$5000,MATCH(ROWS($A$10:A97),Barang_Keluar!$K$2:$K$5000,0)),"")</f>
        <v>Ultra Milk Dairy Variant 18</v>
      </c>
      <c r="F97" s="61">
        <f>IFERROR(INDEX(Barang_Keluar!$F$2:$F$5000,MATCH(ROWS($A$10:A97),Barang_Keluar!$K$2:$K$5000,0)),"")</f>
        <v>10</v>
      </c>
      <c r="G97" s="61" t="str">
        <f>IFERROR(INDEX(Barang_Keluar!$G$2:$G$5000,MATCH(ROWS($A$10:A97),Barang_Keluar!$K$2:$K$5000,0)),"")</f>
        <v>Box</v>
      </c>
    </row>
    <row r="98" spans="1:7" ht="29" x14ac:dyDescent="0.35">
      <c r="A98" s="61" t="str">
        <f>IFERROR(INDEX(Barang_Keluar!$A$2:$A$5000,MATCH(ROWS($A$10:A98),Barang_Keluar!$K$2:$K$5000,0)),"")</f>
        <v>DO202600573</v>
      </c>
      <c r="B98" s="62">
        <f>IFERROR(INDEX(Barang_Keluar!$B$2:$B$5000,MATCH(ROWS($A$10:A98),Barang_Keluar!$K$2:$K$5000,0)),"")</f>
        <v>46065</v>
      </c>
      <c r="C98" s="61" t="str">
        <f>IFERROR(INDEX(Barang_Keluar!$C$2:$C$5000,MATCH(ROWS($A$10:A98),Barang_Keluar!$K$2:$K$5000,0)),"")</f>
        <v>Outlet 029</v>
      </c>
      <c r="D98" s="61" t="str">
        <f>IFERROR(INDEX(Barang_Keluar!$D$2:$D$5000,MATCH(ROWS($A$10:A98),Barang_Keluar!$K$2:$K$5000,0)),"")</f>
        <v>HOM018</v>
      </c>
      <c r="E98" s="61" t="str">
        <f>IFERROR(INDEX(Barang_Keluar!$E$2:$E$5000,MATCH(ROWS($A$10:A98),Barang_Keluar!$K$2:$K$5000,0)),"")</f>
        <v>Molto Home Care Variant 18</v>
      </c>
      <c r="F98" s="61">
        <f>IFERROR(INDEX(Barang_Keluar!$F$2:$F$5000,MATCH(ROWS($A$10:A98),Barang_Keluar!$K$2:$K$5000,0)),"")</f>
        <v>10</v>
      </c>
      <c r="G98" s="61" t="str">
        <f>IFERROR(INDEX(Barang_Keluar!$G$2:$G$5000,MATCH(ROWS($A$10:A98),Barang_Keluar!$K$2:$K$5000,0)),"")</f>
        <v>Pack</v>
      </c>
    </row>
    <row r="99" spans="1:7" ht="29" x14ac:dyDescent="0.35">
      <c r="A99" s="61" t="str">
        <f>IFERROR(INDEX(Barang_Keluar!$A$2:$A$5000,MATCH(ROWS($A$10:A99),Barang_Keluar!$K$2:$K$5000,0)),"")</f>
        <v>DO202600574</v>
      </c>
      <c r="B99" s="62">
        <f>IFERROR(INDEX(Barang_Keluar!$B$2:$B$5000,MATCH(ROWS($A$10:A99),Barang_Keluar!$K$2:$K$5000,0)),"")</f>
        <v>46062</v>
      </c>
      <c r="C99" s="61" t="str">
        <f>IFERROR(INDEX(Barang_Keluar!$C$2:$C$5000,MATCH(ROWS($A$10:A99),Barang_Keluar!$K$2:$K$5000,0)),"")</f>
        <v>Outlet 025</v>
      </c>
      <c r="D99" s="61" t="str">
        <f>IFERROR(INDEX(Barang_Keluar!$D$2:$D$5000,MATCH(ROWS($A$10:A99),Barang_Keluar!$K$2:$K$5000,0)),"")</f>
        <v>BEV015</v>
      </c>
      <c r="E99" s="61" t="str">
        <f>IFERROR(INDEX(Barang_Keluar!$E$2:$E$5000,MATCH(ROWS($A$10:A99),Barang_Keluar!$K$2:$K$5000,0)),"")</f>
        <v>Aqua Beverage Variant 15</v>
      </c>
      <c r="F99" s="61">
        <f>IFERROR(INDEX(Barang_Keluar!$F$2:$F$5000,MATCH(ROWS($A$10:A99),Barang_Keluar!$K$2:$K$5000,0)),"")</f>
        <v>24</v>
      </c>
      <c r="G99" s="61" t="str">
        <f>IFERROR(INDEX(Barang_Keluar!$G$2:$G$5000,MATCH(ROWS($A$10:A99),Barang_Keluar!$K$2:$K$5000,0)),"")</f>
        <v>Bottle</v>
      </c>
    </row>
    <row r="100" spans="1:7" ht="29" x14ac:dyDescent="0.35">
      <c r="A100" s="61" t="str">
        <f>IFERROR(INDEX(Barang_Keluar!$A$2:$A$5000,MATCH(ROWS($A$10:A100),Barang_Keluar!$K$2:$K$5000,0)),"")</f>
        <v>DO202600596</v>
      </c>
      <c r="B100" s="62">
        <f>IFERROR(INDEX(Barang_Keluar!$B$2:$B$5000,MATCH(ROWS($A$10:A100),Barang_Keluar!$K$2:$K$5000,0)),"")</f>
        <v>46055</v>
      </c>
      <c r="C100" s="61" t="str">
        <f>IFERROR(INDEX(Barang_Keluar!$C$2:$C$5000,MATCH(ROWS($A$10:A100),Barang_Keluar!$K$2:$K$5000,0)),"")</f>
        <v>Outlet 030</v>
      </c>
      <c r="D100" s="61" t="str">
        <f>IFERROR(INDEX(Barang_Keluar!$D$2:$D$5000,MATCH(ROWS($A$10:A100),Barang_Keluar!$K$2:$K$5000,0)),"")</f>
        <v>BEV037</v>
      </c>
      <c r="E100" s="61" t="str">
        <f>IFERROR(INDEX(Barang_Keluar!$E$2:$E$5000,MATCH(ROWS($A$10:A100),Barang_Keluar!$K$2:$K$5000,0)),"")</f>
        <v>Aqua Beverage Variant 37</v>
      </c>
      <c r="F100" s="61">
        <f>IFERROR(INDEX(Barang_Keluar!$F$2:$F$5000,MATCH(ROWS($A$10:A100),Barang_Keluar!$K$2:$K$5000,0)),"")</f>
        <v>20</v>
      </c>
      <c r="G100" s="61" t="str">
        <f>IFERROR(INDEX(Barang_Keluar!$G$2:$G$5000,MATCH(ROWS($A$10:A100),Barang_Keluar!$K$2:$K$5000,0)),"")</f>
        <v>Bottle</v>
      </c>
    </row>
    <row r="101" spans="1:7" ht="29" x14ac:dyDescent="0.35">
      <c r="A101" s="61" t="str">
        <f>IFERROR(INDEX(Barang_Keluar!$A$2:$A$5000,MATCH(ROWS($A$10:A101),Barang_Keluar!$K$2:$K$5000,0)),"")</f>
        <v>DO202600597</v>
      </c>
      <c r="B101" s="62">
        <f>IFERROR(INDEX(Barang_Keluar!$B$2:$B$5000,MATCH(ROWS($A$10:A101),Barang_Keluar!$K$2:$K$5000,0)),"")</f>
        <v>46075</v>
      </c>
      <c r="C101" s="61" t="str">
        <f>IFERROR(INDEX(Barang_Keluar!$C$2:$C$5000,MATCH(ROWS($A$10:A101),Barang_Keluar!$K$2:$K$5000,0)),"")</f>
        <v>Outlet 057</v>
      </c>
      <c r="D101" s="61" t="str">
        <f>IFERROR(INDEX(Barang_Keluar!$D$2:$D$5000,MATCH(ROWS($A$10:A101),Barang_Keluar!$K$2:$K$5000,0)),"")</f>
        <v>PER015</v>
      </c>
      <c r="E101" s="61" t="str">
        <f>IFERROR(INDEX(Barang_Keluar!$E$2:$E$5000,MATCH(ROWS($A$10:A101),Barang_Keluar!$K$2:$K$5000,0)),"")</f>
        <v>Sunsilk Personal Care Variant 15</v>
      </c>
      <c r="F101" s="61">
        <f>IFERROR(INDEX(Barang_Keluar!$F$2:$F$5000,MATCH(ROWS($A$10:A101),Barang_Keluar!$K$2:$K$5000,0)),"")</f>
        <v>36</v>
      </c>
      <c r="G101" s="61" t="str">
        <f>IFERROR(INDEX(Barang_Keluar!$G$2:$G$5000,MATCH(ROWS($A$10:A101),Barang_Keluar!$K$2:$K$5000,0)),"")</f>
        <v>Bottle</v>
      </c>
    </row>
    <row r="102" spans="1:7" ht="29" x14ac:dyDescent="0.35">
      <c r="A102" s="61" t="str">
        <f>IFERROR(INDEX(Barang_Keluar!$A$2:$A$5000,MATCH(ROWS($A$10:A102),Barang_Keluar!$K$2:$K$5000,0)),"")</f>
        <v>DO202600601</v>
      </c>
      <c r="B102" s="62">
        <f>IFERROR(INDEX(Barang_Keluar!$B$2:$B$5000,MATCH(ROWS($A$10:A102),Barang_Keluar!$K$2:$K$5000,0)),"")</f>
        <v>46072</v>
      </c>
      <c r="C102" s="61" t="str">
        <f>IFERROR(INDEX(Barang_Keluar!$C$2:$C$5000,MATCH(ROWS($A$10:A102),Barang_Keluar!$K$2:$K$5000,0)),"")</f>
        <v>Outlet 041</v>
      </c>
      <c r="D102" s="61" t="str">
        <f>IFERROR(INDEX(Barang_Keluar!$D$2:$D$5000,MATCH(ROWS($A$10:A102),Barang_Keluar!$K$2:$K$5000,0)),"")</f>
        <v>DAR012</v>
      </c>
      <c r="E102" s="61" t="str">
        <f>IFERROR(INDEX(Barang_Keluar!$E$2:$E$5000,MATCH(ROWS($A$10:A102),Barang_Keluar!$K$2:$K$5000,0)),"")</f>
        <v>Indomilk Dairy Variant 12</v>
      </c>
      <c r="F102" s="61">
        <f>IFERROR(INDEX(Barang_Keluar!$F$2:$F$5000,MATCH(ROWS($A$10:A102),Barang_Keluar!$K$2:$K$5000,0)),"")</f>
        <v>36</v>
      </c>
      <c r="G102" s="61" t="str">
        <f>IFERROR(INDEX(Barang_Keluar!$G$2:$G$5000,MATCH(ROWS($A$10:A102),Barang_Keluar!$K$2:$K$5000,0)),"")</f>
        <v>Box</v>
      </c>
    </row>
    <row r="103" spans="1:7" ht="29" x14ac:dyDescent="0.35">
      <c r="A103" s="61" t="str">
        <f>IFERROR(INDEX(Barang_Keluar!$A$2:$A$5000,MATCH(ROWS($A$10:A103),Barang_Keluar!$K$2:$K$5000,0)),"")</f>
        <v>DO202600625</v>
      </c>
      <c r="B103" s="62">
        <f>IFERROR(INDEX(Barang_Keluar!$B$2:$B$5000,MATCH(ROWS($A$10:A103),Barang_Keluar!$K$2:$K$5000,0)),"")</f>
        <v>46080</v>
      </c>
      <c r="C103" s="61" t="str">
        <f>IFERROR(INDEX(Barang_Keluar!$C$2:$C$5000,MATCH(ROWS($A$10:A103),Barang_Keluar!$K$2:$K$5000,0)),"")</f>
        <v>Outlet 047</v>
      </c>
      <c r="D103" s="61" t="str">
        <f>IFERROR(INDEX(Barang_Keluar!$D$2:$D$5000,MATCH(ROWS($A$10:A103),Barang_Keluar!$K$2:$K$5000,0)),"")</f>
        <v>BEV010</v>
      </c>
      <c r="E103" s="61" t="str">
        <f>IFERROR(INDEX(Barang_Keluar!$E$2:$E$5000,MATCH(ROWS($A$10:A103),Barang_Keluar!$K$2:$K$5000,0)),"")</f>
        <v>Coca Cola Beverage Variant 10</v>
      </c>
      <c r="F103" s="61">
        <f>IFERROR(INDEX(Barang_Keluar!$F$2:$F$5000,MATCH(ROWS($A$10:A103),Barang_Keluar!$K$2:$K$5000,0)),"")</f>
        <v>15</v>
      </c>
      <c r="G103" s="61" t="str">
        <f>IFERROR(INDEX(Barang_Keluar!$G$2:$G$5000,MATCH(ROWS($A$10:A103),Barang_Keluar!$K$2:$K$5000,0)),"")</f>
        <v>Bottle</v>
      </c>
    </row>
    <row r="104" spans="1:7" ht="29" x14ac:dyDescent="0.35">
      <c r="A104" s="61" t="str">
        <f>IFERROR(INDEX(Barang_Keluar!$A$2:$A$5000,MATCH(ROWS($A$10:A104),Barang_Keluar!$K$2:$K$5000,0)),"")</f>
        <v>DO202600632</v>
      </c>
      <c r="B104" s="62">
        <f>IFERROR(INDEX(Barang_Keluar!$B$2:$B$5000,MATCH(ROWS($A$10:A104),Barang_Keluar!$K$2:$K$5000,0)),"")</f>
        <v>46061</v>
      </c>
      <c r="C104" s="61" t="str">
        <f>IFERROR(INDEX(Barang_Keluar!$C$2:$C$5000,MATCH(ROWS($A$10:A104),Barang_Keluar!$K$2:$K$5000,0)),"")</f>
        <v>Outlet 068</v>
      </c>
      <c r="D104" s="61" t="str">
        <f>IFERROR(INDEX(Barang_Keluar!$D$2:$D$5000,MATCH(ROWS($A$10:A104),Barang_Keluar!$K$2:$K$5000,0)),"")</f>
        <v>INS013</v>
      </c>
      <c r="E104" s="61" t="str">
        <f>IFERROR(INDEX(Barang_Keluar!$E$2:$E$5000,MATCH(ROWS($A$10:A104),Barang_Keluar!$K$2:$K$5000,0)),"")</f>
        <v>Sarimi Instant Food Variant 13</v>
      </c>
      <c r="F104" s="61">
        <f>IFERROR(INDEX(Barang_Keluar!$F$2:$F$5000,MATCH(ROWS($A$10:A104),Barang_Keluar!$K$2:$K$5000,0)),"")</f>
        <v>24</v>
      </c>
      <c r="G104" s="61" t="str">
        <f>IFERROR(INDEX(Barang_Keluar!$G$2:$G$5000,MATCH(ROWS($A$10:A104),Barang_Keluar!$K$2:$K$5000,0)),"")</f>
        <v>Pack</v>
      </c>
    </row>
    <row r="105" spans="1:7" ht="29" x14ac:dyDescent="0.35">
      <c r="A105" s="61" t="str">
        <f>IFERROR(INDEX(Barang_Keluar!$A$2:$A$5000,MATCH(ROWS($A$10:A105),Barang_Keluar!$K$2:$K$5000,0)),"")</f>
        <v>DO202600635</v>
      </c>
      <c r="B105" s="62">
        <f>IFERROR(INDEX(Barang_Keluar!$B$2:$B$5000,MATCH(ROWS($A$10:A105),Barang_Keluar!$K$2:$K$5000,0)),"")</f>
        <v>46065</v>
      </c>
      <c r="C105" s="61" t="str">
        <f>IFERROR(INDEX(Barang_Keluar!$C$2:$C$5000,MATCH(ROWS($A$10:A105),Barang_Keluar!$K$2:$K$5000,0)),"")</f>
        <v>Outlet 050</v>
      </c>
      <c r="D105" s="61" t="str">
        <f>IFERROR(INDEX(Barang_Keluar!$D$2:$D$5000,MATCH(ROWS($A$10:A105),Barang_Keluar!$K$2:$K$5000,0)),"")</f>
        <v>HOM004</v>
      </c>
      <c r="E105" s="61" t="str">
        <f>IFERROR(INDEX(Barang_Keluar!$E$2:$E$5000,MATCH(ROWS($A$10:A105),Barang_Keluar!$K$2:$K$5000,0)),"")</f>
        <v>Molto Home Care Variant 4</v>
      </c>
      <c r="F105" s="61">
        <f>IFERROR(INDEX(Barang_Keluar!$F$2:$F$5000,MATCH(ROWS($A$10:A105),Barang_Keluar!$K$2:$K$5000,0)),"")</f>
        <v>5</v>
      </c>
      <c r="G105" s="61" t="str">
        <f>IFERROR(INDEX(Barang_Keluar!$G$2:$G$5000,MATCH(ROWS($A$10:A105),Barang_Keluar!$K$2:$K$5000,0)),"")</f>
        <v>Pack</v>
      </c>
    </row>
    <row r="106" spans="1:7" ht="29" x14ac:dyDescent="0.35">
      <c r="A106" s="61" t="str">
        <f>IFERROR(INDEX(Barang_Keluar!$A$2:$A$5000,MATCH(ROWS($A$10:A106),Barang_Keluar!$K$2:$K$5000,0)),"")</f>
        <v>DO202600640</v>
      </c>
      <c r="B106" s="62">
        <f>IFERROR(INDEX(Barang_Keluar!$B$2:$B$5000,MATCH(ROWS($A$10:A106),Barang_Keluar!$K$2:$K$5000,0)),"")</f>
        <v>46066</v>
      </c>
      <c r="C106" s="61" t="str">
        <f>IFERROR(INDEX(Barang_Keluar!$C$2:$C$5000,MATCH(ROWS($A$10:A106),Barang_Keluar!$K$2:$K$5000,0)),"")</f>
        <v>Outlet 069</v>
      </c>
      <c r="D106" s="61" t="str">
        <f>IFERROR(INDEX(Barang_Keluar!$D$2:$D$5000,MATCH(ROWS($A$10:A106),Barang_Keluar!$K$2:$K$5000,0)),"")</f>
        <v>BEV001</v>
      </c>
      <c r="E106" s="61" t="str">
        <f>IFERROR(INDEX(Barang_Keluar!$E$2:$E$5000,MATCH(ROWS($A$10:A106),Barang_Keluar!$K$2:$K$5000,0)),"")</f>
        <v>Coca Cola Beverage Variant 1</v>
      </c>
      <c r="F106" s="61">
        <f>IFERROR(INDEX(Barang_Keluar!$F$2:$F$5000,MATCH(ROWS($A$10:A106),Barang_Keluar!$K$2:$K$5000,0)),"")</f>
        <v>15</v>
      </c>
      <c r="G106" s="61" t="str">
        <f>IFERROR(INDEX(Barang_Keluar!$G$2:$G$5000,MATCH(ROWS($A$10:A106),Barang_Keluar!$K$2:$K$5000,0)),"")</f>
        <v>Bottle</v>
      </c>
    </row>
    <row r="107" spans="1:7" ht="29" x14ac:dyDescent="0.35">
      <c r="A107" s="61" t="str">
        <f>IFERROR(INDEX(Barang_Keluar!$A$2:$A$5000,MATCH(ROWS($A$10:A107),Barang_Keluar!$K$2:$K$5000,0)),"")</f>
        <v>DO202600644</v>
      </c>
      <c r="B107" s="62">
        <f>IFERROR(INDEX(Barang_Keluar!$B$2:$B$5000,MATCH(ROWS($A$10:A107),Barang_Keluar!$K$2:$K$5000,0)),"")</f>
        <v>46073</v>
      </c>
      <c r="C107" s="61" t="str">
        <f>IFERROR(INDEX(Barang_Keluar!$C$2:$C$5000,MATCH(ROWS($A$10:A107),Barang_Keluar!$K$2:$K$5000,0)),"")</f>
        <v>Outlet 017</v>
      </c>
      <c r="D107" s="61" t="str">
        <f>IFERROR(INDEX(Barang_Keluar!$D$2:$D$5000,MATCH(ROWS($A$10:A107),Barang_Keluar!$K$2:$K$5000,0)),"")</f>
        <v>HOM023</v>
      </c>
      <c r="E107" s="61" t="str">
        <f>IFERROR(INDEX(Barang_Keluar!$E$2:$E$5000,MATCH(ROWS($A$10:A107),Barang_Keluar!$K$2:$K$5000,0)),"")</f>
        <v>Rinso Home Care Variant 23</v>
      </c>
      <c r="F107" s="61">
        <f>IFERROR(INDEX(Barang_Keluar!$F$2:$F$5000,MATCH(ROWS($A$10:A107),Barang_Keluar!$K$2:$K$5000,0)),"")</f>
        <v>15</v>
      </c>
      <c r="G107" s="61" t="str">
        <f>IFERROR(INDEX(Barang_Keluar!$G$2:$G$5000,MATCH(ROWS($A$10:A107),Barang_Keluar!$K$2:$K$5000,0)),"")</f>
        <v>Pack</v>
      </c>
    </row>
    <row r="108" spans="1:7" ht="29" x14ac:dyDescent="0.35">
      <c r="A108" s="61" t="str">
        <f>IFERROR(INDEX(Barang_Keluar!$A$2:$A$5000,MATCH(ROWS($A$10:A108),Barang_Keluar!$K$2:$K$5000,0)),"")</f>
        <v>DO202600646</v>
      </c>
      <c r="B108" s="62">
        <f>IFERROR(INDEX(Barang_Keluar!$B$2:$B$5000,MATCH(ROWS($A$10:A108),Barang_Keluar!$K$2:$K$5000,0)),"")</f>
        <v>46078</v>
      </c>
      <c r="C108" s="61" t="str">
        <f>IFERROR(INDEX(Barang_Keluar!$C$2:$C$5000,MATCH(ROWS($A$10:A108),Barang_Keluar!$K$2:$K$5000,0)),"")</f>
        <v>Outlet 066</v>
      </c>
      <c r="D108" s="61" t="str">
        <f>IFERROR(INDEX(Barang_Keluar!$D$2:$D$5000,MATCH(ROWS($A$10:A108),Barang_Keluar!$K$2:$K$5000,0)),"")</f>
        <v>HOM024</v>
      </c>
      <c r="E108" s="61" t="str">
        <f>IFERROR(INDEX(Barang_Keluar!$E$2:$E$5000,MATCH(ROWS($A$10:A108),Barang_Keluar!$K$2:$K$5000,0)),"")</f>
        <v>Sunlight Home Care Variant 24</v>
      </c>
      <c r="F108" s="61">
        <f>IFERROR(INDEX(Barang_Keluar!$F$2:$F$5000,MATCH(ROWS($A$10:A108),Barang_Keluar!$K$2:$K$5000,0)),"")</f>
        <v>48</v>
      </c>
      <c r="G108" s="61" t="str">
        <f>IFERROR(INDEX(Barang_Keluar!$G$2:$G$5000,MATCH(ROWS($A$10:A108),Barang_Keluar!$K$2:$K$5000,0)),"")</f>
        <v>Pack</v>
      </c>
    </row>
    <row r="109" spans="1:7" ht="29" x14ac:dyDescent="0.35">
      <c r="A109" s="61" t="str">
        <f>IFERROR(INDEX(Barang_Keluar!$A$2:$A$5000,MATCH(ROWS($A$10:A109),Barang_Keluar!$K$2:$K$5000,0)),"")</f>
        <v>DO202600654</v>
      </c>
      <c r="B109" s="62">
        <f>IFERROR(INDEX(Barang_Keluar!$B$2:$B$5000,MATCH(ROWS($A$10:A109),Barang_Keluar!$K$2:$K$5000,0)),"")</f>
        <v>46069</v>
      </c>
      <c r="C109" s="61" t="str">
        <f>IFERROR(INDEX(Barang_Keluar!$C$2:$C$5000,MATCH(ROWS($A$10:A109),Barang_Keluar!$K$2:$K$5000,0)),"")</f>
        <v>Outlet 067</v>
      </c>
      <c r="D109" s="61" t="str">
        <f>IFERROR(INDEX(Barang_Keluar!$D$2:$D$5000,MATCH(ROWS($A$10:A109),Barang_Keluar!$K$2:$K$5000,0)),"")</f>
        <v>BEV012</v>
      </c>
      <c r="E109" s="61" t="str">
        <f>IFERROR(INDEX(Barang_Keluar!$E$2:$E$5000,MATCH(ROWS($A$10:A109),Barang_Keluar!$K$2:$K$5000,0)),"")</f>
        <v>Pocari Beverage Variant 12</v>
      </c>
      <c r="F109" s="61">
        <f>IFERROR(INDEX(Barang_Keluar!$F$2:$F$5000,MATCH(ROWS($A$10:A109),Barang_Keluar!$K$2:$K$5000,0)),"")</f>
        <v>48</v>
      </c>
      <c r="G109" s="61" t="str">
        <f>IFERROR(INDEX(Barang_Keluar!$G$2:$G$5000,MATCH(ROWS($A$10:A109),Barang_Keluar!$K$2:$K$5000,0)),"")</f>
        <v>Bottle</v>
      </c>
    </row>
    <row r="110" spans="1:7" ht="29" x14ac:dyDescent="0.35">
      <c r="A110" s="61" t="str">
        <f>IFERROR(INDEX(Barang_Keluar!$A$2:$A$5000,MATCH(ROWS($A$10:A110),Barang_Keluar!$K$2:$K$5000,0)),"")</f>
        <v>DO202600658</v>
      </c>
      <c r="B110" s="62">
        <f>IFERROR(INDEX(Barang_Keluar!$B$2:$B$5000,MATCH(ROWS($A$10:A110),Barang_Keluar!$K$2:$K$5000,0)),"")</f>
        <v>46079</v>
      </c>
      <c r="C110" s="61" t="str">
        <f>IFERROR(INDEX(Barang_Keluar!$C$2:$C$5000,MATCH(ROWS($A$10:A110),Barang_Keluar!$K$2:$K$5000,0)),"")</f>
        <v>Outlet 076</v>
      </c>
      <c r="D110" s="61" t="str">
        <f>IFERROR(INDEX(Barang_Keluar!$D$2:$D$5000,MATCH(ROWS($A$10:A110),Barang_Keluar!$K$2:$K$5000,0)),"")</f>
        <v>HOM029</v>
      </c>
      <c r="E110" s="61" t="str">
        <f>IFERROR(INDEX(Barang_Keluar!$E$2:$E$5000,MATCH(ROWS($A$10:A110),Barang_Keluar!$K$2:$K$5000,0)),"")</f>
        <v>Molto Home Care Variant 29</v>
      </c>
      <c r="F110" s="61">
        <f>IFERROR(INDEX(Barang_Keluar!$F$2:$F$5000,MATCH(ROWS($A$10:A110),Barang_Keluar!$K$2:$K$5000,0)),"")</f>
        <v>24</v>
      </c>
      <c r="G110" s="61" t="str">
        <f>IFERROR(INDEX(Barang_Keluar!$G$2:$G$5000,MATCH(ROWS($A$10:A110),Barang_Keluar!$K$2:$K$5000,0)),"")</f>
        <v>Pack</v>
      </c>
    </row>
    <row r="111" spans="1:7" ht="29" x14ac:dyDescent="0.35">
      <c r="A111" s="61" t="str">
        <f>IFERROR(INDEX(Barang_Keluar!$A$2:$A$5000,MATCH(ROWS($A$10:A111),Barang_Keluar!$K$2:$K$5000,0)),"")</f>
        <v>DO202600662</v>
      </c>
      <c r="B111" s="62">
        <f>IFERROR(INDEX(Barang_Keluar!$B$2:$B$5000,MATCH(ROWS($A$10:A111),Barang_Keluar!$K$2:$K$5000,0)),"")</f>
        <v>46056</v>
      </c>
      <c r="C111" s="61" t="str">
        <f>IFERROR(INDEX(Barang_Keluar!$C$2:$C$5000,MATCH(ROWS($A$10:A111),Barang_Keluar!$K$2:$K$5000,0)),"")</f>
        <v>Outlet 043</v>
      </c>
      <c r="D111" s="61" t="str">
        <f>IFERROR(INDEX(Barang_Keluar!$D$2:$D$5000,MATCH(ROWS($A$10:A111),Barang_Keluar!$K$2:$K$5000,0)),"")</f>
        <v>INS018</v>
      </c>
      <c r="E111" s="61" t="str">
        <f>IFERROR(INDEX(Barang_Keluar!$E$2:$E$5000,MATCH(ROWS($A$10:A111),Barang_Keluar!$K$2:$K$5000,0)),"")</f>
        <v>Indomie Instant Food Variant 18</v>
      </c>
      <c r="F111" s="61">
        <f>IFERROR(INDEX(Barang_Keluar!$F$2:$F$5000,MATCH(ROWS($A$10:A111),Barang_Keluar!$K$2:$K$5000,0)),"")</f>
        <v>10</v>
      </c>
      <c r="G111" s="61" t="str">
        <f>IFERROR(INDEX(Barang_Keluar!$G$2:$G$5000,MATCH(ROWS($A$10:A111),Barang_Keluar!$K$2:$K$5000,0)),"")</f>
        <v>Pack</v>
      </c>
    </row>
    <row r="112" spans="1:7" ht="29" x14ac:dyDescent="0.35">
      <c r="A112" s="61" t="str">
        <f>IFERROR(INDEX(Barang_Keluar!$A$2:$A$5000,MATCH(ROWS($A$10:A112),Barang_Keluar!$K$2:$K$5000,0)),"")</f>
        <v>DO202600666</v>
      </c>
      <c r="B112" s="62">
        <f>IFERROR(INDEX(Barang_Keluar!$B$2:$B$5000,MATCH(ROWS($A$10:A112),Barang_Keluar!$K$2:$K$5000,0)),"")</f>
        <v>46080</v>
      </c>
      <c r="C112" s="61" t="str">
        <f>IFERROR(INDEX(Barang_Keluar!$C$2:$C$5000,MATCH(ROWS($A$10:A112),Barang_Keluar!$K$2:$K$5000,0)),"")</f>
        <v>Outlet 063</v>
      </c>
      <c r="D112" s="61" t="str">
        <f>IFERROR(INDEX(Barang_Keluar!$D$2:$D$5000,MATCH(ROWS($A$10:A112),Barang_Keluar!$K$2:$K$5000,0)),"")</f>
        <v>INS011</v>
      </c>
      <c r="E112" s="61" t="str">
        <f>IFERROR(INDEX(Barang_Keluar!$E$2:$E$5000,MATCH(ROWS($A$10:A112),Barang_Keluar!$K$2:$K$5000,0)),"")</f>
        <v>Indomie Instant Food Variant 11</v>
      </c>
      <c r="F112" s="61">
        <f>IFERROR(INDEX(Barang_Keluar!$F$2:$F$5000,MATCH(ROWS($A$10:A112),Barang_Keluar!$K$2:$K$5000,0)),"")</f>
        <v>36</v>
      </c>
      <c r="G112" s="61" t="str">
        <f>IFERROR(INDEX(Barang_Keluar!$G$2:$G$5000,MATCH(ROWS($A$10:A112),Barang_Keluar!$K$2:$K$5000,0)),"")</f>
        <v>Pack</v>
      </c>
    </row>
    <row r="113" spans="1:7" ht="29" x14ac:dyDescent="0.35">
      <c r="A113" s="61" t="str">
        <f>IFERROR(INDEX(Barang_Keluar!$A$2:$A$5000,MATCH(ROWS($A$10:A113),Barang_Keluar!$K$2:$K$5000,0)),"")</f>
        <v>DO202600668</v>
      </c>
      <c r="B113" s="62">
        <f>IFERROR(INDEX(Barang_Keluar!$B$2:$B$5000,MATCH(ROWS($A$10:A113),Barang_Keluar!$K$2:$K$5000,0)),"")</f>
        <v>46068</v>
      </c>
      <c r="C113" s="61" t="str">
        <f>IFERROR(INDEX(Barang_Keluar!$C$2:$C$5000,MATCH(ROWS($A$10:A113),Barang_Keluar!$K$2:$K$5000,0)),"")</f>
        <v>Outlet 040</v>
      </c>
      <c r="D113" s="61" t="str">
        <f>IFERROR(INDEX(Barang_Keluar!$D$2:$D$5000,MATCH(ROWS($A$10:A113),Barang_Keluar!$K$2:$K$5000,0)),"")</f>
        <v>PER010</v>
      </c>
      <c r="E113" s="61" t="str">
        <f>IFERROR(INDEX(Barang_Keluar!$E$2:$E$5000,MATCH(ROWS($A$10:A113),Barang_Keluar!$K$2:$K$5000,0)),"")</f>
        <v>Lifebuoy Personal Care Variant 10</v>
      </c>
      <c r="F113" s="61">
        <f>IFERROR(INDEX(Barang_Keluar!$F$2:$F$5000,MATCH(ROWS($A$10:A113),Barang_Keluar!$K$2:$K$5000,0)),"")</f>
        <v>60</v>
      </c>
      <c r="G113" s="61" t="str">
        <f>IFERROR(INDEX(Barang_Keluar!$G$2:$G$5000,MATCH(ROWS($A$10:A113),Barang_Keluar!$K$2:$K$5000,0)),"")</f>
        <v>Bottle</v>
      </c>
    </row>
    <row r="114" spans="1:7" ht="29" x14ac:dyDescent="0.35">
      <c r="A114" s="61" t="str">
        <f>IFERROR(INDEX(Barang_Keluar!$A$2:$A$5000,MATCH(ROWS($A$10:A114),Barang_Keluar!$K$2:$K$5000,0)),"")</f>
        <v>DO202600677</v>
      </c>
      <c r="B114" s="62">
        <f>IFERROR(INDEX(Barang_Keluar!$B$2:$B$5000,MATCH(ROWS($A$10:A114),Barang_Keluar!$K$2:$K$5000,0)),"")</f>
        <v>46060</v>
      </c>
      <c r="C114" s="61" t="str">
        <f>IFERROR(INDEX(Barang_Keluar!$C$2:$C$5000,MATCH(ROWS($A$10:A114),Barang_Keluar!$K$2:$K$5000,0)),"")</f>
        <v>Outlet 061</v>
      </c>
      <c r="D114" s="61" t="str">
        <f>IFERROR(INDEX(Barang_Keluar!$D$2:$D$5000,MATCH(ROWS($A$10:A114),Barang_Keluar!$K$2:$K$5000,0)),"")</f>
        <v>DAR002</v>
      </c>
      <c r="E114" s="61" t="str">
        <f>IFERROR(INDEX(Barang_Keluar!$E$2:$E$5000,MATCH(ROWS($A$10:A114),Barang_Keluar!$K$2:$K$5000,0)),"")</f>
        <v>Indomilk Dairy Variant 2</v>
      </c>
      <c r="F114" s="61">
        <f>IFERROR(INDEX(Barang_Keluar!$F$2:$F$5000,MATCH(ROWS($A$10:A114),Barang_Keluar!$K$2:$K$5000,0)),"")</f>
        <v>5</v>
      </c>
      <c r="G114" s="61" t="str">
        <f>IFERROR(INDEX(Barang_Keluar!$G$2:$G$5000,MATCH(ROWS($A$10:A114),Barang_Keluar!$K$2:$K$5000,0)),"")</f>
        <v>Box</v>
      </c>
    </row>
    <row r="115" spans="1:7" x14ac:dyDescent="0.35">
      <c r="A115" s="61" t="str">
        <f>IFERROR(INDEX(Barang_Keluar!$A$2:$A$5000,MATCH(ROWS($A$10:A115),Barang_Keluar!$K$2:$K$5000,0)),"")</f>
        <v>DO202600679</v>
      </c>
      <c r="B115" s="62">
        <f>IFERROR(INDEX(Barang_Keluar!$B$2:$B$5000,MATCH(ROWS($A$10:A115),Barang_Keluar!$K$2:$K$5000,0)),"")</f>
        <v>46074</v>
      </c>
      <c r="C115" s="61" t="str">
        <f>IFERROR(INDEX(Barang_Keluar!$C$2:$C$5000,MATCH(ROWS($A$10:A115),Barang_Keluar!$K$2:$K$5000,0)),"")</f>
        <v>Outlet 026</v>
      </c>
      <c r="D115" s="61" t="str">
        <f>IFERROR(INDEX(Barang_Keluar!$D$2:$D$5000,MATCH(ROWS($A$10:A115),Barang_Keluar!$K$2:$K$5000,0)),"")</f>
        <v>SNK008</v>
      </c>
      <c r="E115" s="61" t="str">
        <f>IFERROR(INDEX(Barang_Keluar!$E$2:$E$5000,MATCH(ROWS($A$10:A115),Barang_Keluar!$K$2:$K$5000,0)),"")</f>
        <v>Chitato Snack Variant 8</v>
      </c>
      <c r="F115" s="61">
        <f>IFERROR(INDEX(Barang_Keluar!$F$2:$F$5000,MATCH(ROWS($A$10:A115),Barang_Keluar!$K$2:$K$5000,0)),"")</f>
        <v>48</v>
      </c>
      <c r="G115" s="61" t="str">
        <f>IFERROR(INDEX(Barang_Keluar!$G$2:$G$5000,MATCH(ROWS($A$10:A115),Barang_Keluar!$K$2:$K$5000,0)),"")</f>
        <v>Pack</v>
      </c>
    </row>
    <row r="116" spans="1:7" ht="29" x14ac:dyDescent="0.35">
      <c r="A116" s="61" t="str">
        <f>IFERROR(INDEX(Barang_Keluar!$A$2:$A$5000,MATCH(ROWS($A$10:A116),Barang_Keluar!$K$2:$K$5000,0)),"")</f>
        <v>DO202600690</v>
      </c>
      <c r="B116" s="62">
        <f>IFERROR(INDEX(Barang_Keluar!$B$2:$B$5000,MATCH(ROWS($A$10:A116),Barang_Keluar!$K$2:$K$5000,0)),"")</f>
        <v>46054</v>
      </c>
      <c r="C116" s="61" t="str">
        <f>IFERROR(INDEX(Barang_Keluar!$C$2:$C$5000,MATCH(ROWS($A$10:A116),Barang_Keluar!$K$2:$K$5000,0)),"")</f>
        <v>Outlet 040</v>
      </c>
      <c r="D116" s="61" t="str">
        <f>IFERROR(INDEX(Barang_Keluar!$D$2:$D$5000,MATCH(ROWS($A$10:A116),Barang_Keluar!$K$2:$K$5000,0)),"")</f>
        <v>DAR016</v>
      </c>
      <c r="E116" s="61" t="str">
        <f>IFERROR(INDEX(Barang_Keluar!$E$2:$E$5000,MATCH(ROWS($A$10:A116),Barang_Keluar!$K$2:$K$5000,0)),"")</f>
        <v>Indomilk Dairy Variant 16</v>
      </c>
      <c r="F116" s="61">
        <f>IFERROR(INDEX(Barang_Keluar!$F$2:$F$5000,MATCH(ROWS($A$10:A116),Barang_Keluar!$K$2:$K$5000,0)),"")</f>
        <v>60</v>
      </c>
      <c r="G116" s="61" t="str">
        <f>IFERROR(INDEX(Barang_Keluar!$G$2:$G$5000,MATCH(ROWS($A$10:A116),Barang_Keluar!$K$2:$K$5000,0)),"")</f>
        <v>Box</v>
      </c>
    </row>
    <row r="117" spans="1:7" ht="29" x14ac:dyDescent="0.35">
      <c r="A117" s="61" t="str">
        <f>IFERROR(INDEX(Barang_Keluar!$A$2:$A$5000,MATCH(ROWS($A$10:A117),Barang_Keluar!$K$2:$K$5000,0)),"")</f>
        <v>DO202600705</v>
      </c>
      <c r="B117" s="62">
        <f>IFERROR(INDEX(Barang_Keluar!$B$2:$B$5000,MATCH(ROWS($A$10:A117),Barang_Keluar!$K$2:$K$5000,0)),"")</f>
        <v>46078</v>
      </c>
      <c r="C117" s="61" t="str">
        <f>IFERROR(INDEX(Barang_Keluar!$C$2:$C$5000,MATCH(ROWS($A$10:A117),Barang_Keluar!$K$2:$K$5000,0)),"")</f>
        <v>Outlet 005</v>
      </c>
      <c r="D117" s="61" t="str">
        <f>IFERROR(INDEX(Barang_Keluar!$D$2:$D$5000,MATCH(ROWS($A$10:A117),Barang_Keluar!$K$2:$K$5000,0)),"")</f>
        <v>BAB005</v>
      </c>
      <c r="E117" s="61" t="str">
        <f>IFERROR(INDEX(Barang_Keluar!$E$2:$E$5000,MATCH(ROWS($A$10:A117),Barang_Keluar!$K$2:$K$5000,0)),"")</f>
        <v>Zwitsal Baby Care Variant 5</v>
      </c>
      <c r="F117" s="61">
        <f>IFERROR(INDEX(Barang_Keluar!$F$2:$F$5000,MATCH(ROWS($A$10:A117),Barang_Keluar!$K$2:$K$5000,0)),"")</f>
        <v>36</v>
      </c>
      <c r="G117" s="61" t="str">
        <f>IFERROR(INDEX(Barang_Keluar!$G$2:$G$5000,MATCH(ROWS($A$10:A117),Barang_Keluar!$K$2:$K$5000,0)),"")</f>
        <v>Pack</v>
      </c>
    </row>
    <row r="118" spans="1:7" ht="29" x14ac:dyDescent="0.35">
      <c r="A118" s="61" t="str">
        <f>IFERROR(INDEX(Barang_Keluar!$A$2:$A$5000,MATCH(ROWS($A$10:A118),Barang_Keluar!$K$2:$K$5000,0)),"")</f>
        <v>DO202600715</v>
      </c>
      <c r="B118" s="62">
        <f>IFERROR(INDEX(Barang_Keluar!$B$2:$B$5000,MATCH(ROWS($A$10:A118),Barang_Keluar!$K$2:$K$5000,0)),"")</f>
        <v>46058</v>
      </c>
      <c r="C118" s="61" t="str">
        <f>IFERROR(INDEX(Barang_Keluar!$C$2:$C$5000,MATCH(ROWS($A$10:A118),Barang_Keluar!$K$2:$K$5000,0)),"")</f>
        <v>Outlet 067</v>
      </c>
      <c r="D118" s="61" t="str">
        <f>IFERROR(INDEX(Barang_Keluar!$D$2:$D$5000,MATCH(ROWS($A$10:A118),Barang_Keluar!$K$2:$K$5000,0)),"")</f>
        <v>PER026</v>
      </c>
      <c r="E118" s="61" t="str">
        <f>IFERROR(INDEX(Barang_Keluar!$E$2:$E$5000,MATCH(ROWS($A$10:A118),Barang_Keluar!$K$2:$K$5000,0)),"")</f>
        <v>Sunsilk Personal Care Variant 26</v>
      </c>
      <c r="F118" s="61">
        <f>IFERROR(INDEX(Barang_Keluar!$F$2:$F$5000,MATCH(ROWS($A$10:A118),Barang_Keluar!$K$2:$K$5000,0)),"")</f>
        <v>48</v>
      </c>
      <c r="G118" s="61" t="str">
        <f>IFERROR(INDEX(Barang_Keluar!$G$2:$G$5000,MATCH(ROWS($A$10:A118),Barang_Keluar!$K$2:$K$5000,0)),"")</f>
        <v>Bottle</v>
      </c>
    </row>
    <row r="119" spans="1:7" ht="29" x14ac:dyDescent="0.35">
      <c r="A119" s="61" t="str">
        <f>IFERROR(INDEX(Barang_Keluar!$A$2:$A$5000,MATCH(ROWS($A$10:A119),Barang_Keluar!$K$2:$K$5000,0)),"")</f>
        <v>DO202600716</v>
      </c>
      <c r="B119" s="62">
        <f>IFERROR(INDEX(Barang_Keluar!$B$2:$B$5000,MATCH(ROWS($A$10:A119),Barang_Keluar!$K$2:$K$5000,0)),"")</f>
        <v>46077</v>
      </c>
      <c r="C119" s="61" t="str">
        <f>IFERROR(INDEX(Barang_Keluar!$C$2:$C$5000,MATCH(ROWS($A$10:A119),Barang_Keluar!$K$2:$K$5000,0)),"")</f>
        <v>Outlet 019</v>
      </c>
      <c r="D119" s="61" t="str">
        <f>IFERROR(INDEX(Barang_Keluar!$D$2:$D$5000,MATCH(ROWS($A$10:A119),Barang_Keluar!$K$2:$K$5000,0)),"")</f>
        <v>INS004</v>
      </c>
      <c r="E119" s="61" t="str">
        <f>IFERROR(INDEX(Barang_Keluar!$E$2:$E$5000,MATCH(ROWS($A$10:A119),Barang_Keluar!$K$2:$K$5000,0)),"")</f>
        <v>Sarimi Instant Food Variant 4</v>
      </c>
      <c r="F119" s="61">
        <f>IFERROR(INDEX(Barang_Keluar!$F$2:$F$5000,MATCH(ROWS($A$10:A119),Barang_Keluar!$K$2:$K$5000,0)),"")</f>
        <v>15</v>
      </c>
      <c r="G119" s="61" t="str">
        <f>IFERROR(INDEX(Barang_Keluar!$G$2:$G$5000,MATCH(ROWS($A$10:A119),Barang_Keluar!$K$2:$K$5000,0)),"")</f>
        <v>Pack</v>
      </c>
    </row>
    <row r="120" spans="1:7" x14ac:dyDescent="0.35">
      <c r="A120" s="61" t="str">
        <f>IFERROR(INDEX(Barang_Keluar!$A$2:$A$5000,MATCH(ROWS($A$10:A120),Barang_Keluar!$K$2:$K$5000,0)),"")</f>
        <v>DO202600717</v>
      </c>
      <c r="B120" s="62">
        <f>IFERROR(INDEX(Barang_Keluar!$B$2:$B$5000,MATCH(ROWS($A$10:A120),Barang_Keluar!$K$2:$K$5000,0)),"")</f>
        <v>46074</v>
      </c>
      <c r="C120" s="61" t="str">
        <f>IFERROR(INDEX(Barang_Keluar!$C$2:$C$5000,MATCH(ROWS($A$10:A120),Barang_Keluar!$K$2:$K$5000,0)),"")</f>
        <v>Outlet 051</v>
      </c>
      <c r="D120" s="61" t="str">
        <f>IFERROR(INDEX(Barang_Keluar!$D$2:$D$5000,MATCH(ROWS($A$10:A120),Barang_Keluar!$K$2:$K$5000,0)),"")</f>
        <v>SNK013</v>
      </c>
      <c r="E120" s="61" t="str">
        <f>IFERROR(INDEX(Barang_Keluar!$E$2:$E$5000,MATCH(ROWS($A$10:A120),Barang_Keluar!$K$2:$K$5000,0)),"")</f>
        <v>Qtela Snack Variant 13</v>
      </c>
      <c r="F120" s="61">
        <f>IFERROR(INDEX(Barang_Keluar!$F$2:$F$5000,MATCH(ROWS($A$10:A120),Barang_Keluar!$K$2:$K$5000,0)),"")</f>
        <v>60</v>
      </c>
      <c r="G120" s="61" t="str">
        <f>IFERROR(INDEX(Barang_Keluar!$G$2:$G$5000,MATCH(ROWS($A$10:A120),Barang_Keluar!$K$2:$K$5000,0)),"")</f>
        <v>Pack</v>
      </c>
    </row>
    <row r="121" spans="1:7" x14ac:dyDescent="0.35">
      <c r="A121" s="61" t="str">
        <f>IFERROR(INDEX(Barang_Keluar!$A$2:$A$5000,MATCH(ROWS($A$10:A121),Barang_Keluar!$K$2:$K$5000,0)),"")</f>
        <v>DO202600718</v>
      </c>
      <c r="B121" s="62">
        <f>IFERROR(INDEX(Barang_Keluar!$B$2:$B$5000,MATCH(ROWS($A$10:A121),Barang_Keluar!$K$2:$K$5000,0)),"")</f>
        <v>46059</v>
      </c>
      <c r="C121" s="61" t="str">
        <f>IFERROR(INDEX(Barang_Keluar!$C$2:$C$5000,MATCH(ROWS($A$10:A121),Barang_Keluar!$K$2:$K$5000,0)),"")</f>
        <v>Outlet 047</v>
      </c>
      <c r="D121" s="61" t="str">
        <f>IFERROR(INDEX(Barang_Keluar!$D$2:$D$5000,MATCH(ROWS($A$10:A121),Barang_Keluar!$K$2:$K$5000,0)),"")</f>
        <v>SNK009</v>
      </c>
      <c r="E121" s="61" t="str">
        <f>IFERROR(INDEX(Barang_Keluar!$E$2:$E$5000,MATCH(ROWS($A$10:A121),Barang_Keluar!$K$2:$K$5000,0)),"")</f>
        <v>Chitato Snack Variant 9</v>
      </c>
      <c r="F121" s="61">
        <f>IFERROR(INDEX(Barang_Keluar!$F$2:$F$5000,MATCH(ROWS($A$10:A121),Barang_Keluar!$K$2:$K$5000,0)),"")</f>
        <v>10</v>
      </c>
      <c r="G121" s="61" t="str">
        <f>IFERROR(INDEX(Barang_Keluar!$G$2:$G$5000,MATCH(ROWS($A$10:A121),Barang_Keluar!$K$2:$K$5000,0)),"")</f>
        <v>Pack</v>
      </c>
    </row>
    <row r="122" spans="1:7" ht="29" x14ac:dyDescent="0.35">
      <c r="A122" s="61" t="str">
        <f>IFERROR(INDEX(Barang_Keluar!$A$2:$A$5000,MATCH(ROWS($A$10:A122),Barang_Keluar!$K$2:$K$5000,0)),"")</f>
        <v>DO202600724</v>
      </c>
      <c r="B122" s="62">
        <f>IFERROR(INDEX(Barang_Keluar!$B$2:$B$5000,MATCH(ROWS($A$10:A122),Barang_Keluar!$K$2:$K$5000,0)),"")</f>
        <v>46076</v>
      </c>
      <c r="C122" s="61" t="str">
        <f>IFERROR(INDEX(Barang_Keluar!$C$2:$C$5000,MATCH(ROWS($A$10:A122),Barang_Keluar!$K$2:$K$5000,0)),"")</f>
        <v>Outlet 028</v>
      </c>
      <c r="D122" s="61" t="str">
        <f>IFERROR(INDEX(Barang_Keluar!$D$2:$D$5000,MATCH(ROWS($A$10:A122),Barang_Keluar!$K$2:$K$5000,0)),"")</f>
        <v>BAB019</v>
      </c>
      <c r="E122" s="61" t="str">
        <f>IFERROR(INDEX(Barang_Keluar!$E$2:$E$5000,MATCH(ROWS($A$10:A122),Barang_Keluar!$K$2:$K$5000,0)),"")</f>
        <v>Zwitsal Baby Care Variant 19</v>
      </c>
      <c r="F122" s="61">
        <f>IFERROR(INDEX(Barang_Keluar!$F$2:$F$5000,MATCH(ROWS($A$10:A122),Barang_Keluar!$K$2:$K$5000,0)),"")</f>
        <v>12</v>
      </c>
      <c r="G122" s="61" t="str">
        <f>IFERROR(INDEX(Barang_Keluar!$G$2:$G$5000,MATCH(ROWS($A$10:A122),Barang_Keluar!$K$2:$K$5000,0)),"")</f>
        <v>Pack</v>
      </c>
    </row>
    <row r="123" spans="1:7" x14ac:dyDescent="0.35">
      <c r="A123" s="61" t="str">
        <f>IFERROR(INDEX(Barang_Keluar!$A$2:$A$5000,MATCH(ROWS($A$10:A123),Barang_Keluar!$K$2:$K$5000,0)),"")</f>
        <v>DO202600725</v>
      </c>
      <c r="B123" s="62">
        <f>IFERROR(INDEX(Barang_Keluar!$B$2:$B$5000,MATCH(ROWS($A$10:A123),Barang_Keluar!$K$2:$K$5000,0)),"")</f>
        <v>46054</v>
      </c>
      <c r="C123" s="61" t="str">
        <f>IFERROR(INDEX(Barang_Keluar!$C$2:$C$5000,MATCH(ROWS($A$10:A123),Barang_Keluar!$K$2:$K$5000,0)),"")</f>
        <v>Outlet 044</v>
      </c>
      <c r="D123" s="61" t="str">
        <f>IFERROR(INDEX(Barang_Keluar!$D$2:$D$5000,MATCH(ROWS($A$10:A123),Barang_Keluar!$K$2:$K$5000,0)),"")</f>
        <v>SNK034</v>
      </c>
      <c r="E123" s="61" t="str">
        <f>IFERROR(INDEX(Barang_Keluar!$E$2:$E$5000,MATCH(ROWS($A$10:A123),Barang_Keluar!$K$2:$K$5000,0)),"")</f>
        <v>Taro Snack Variant 34</v>
      </c>
      <c r="F123" s="61">
        <f>IFERROR(INDEX(Barang_Keluar!$F$2:$F$5000,MATCH(ROWS($A$10:A123),Barang_Keluar!$K$2:$K$5000,0)),"")</f>
        <v>12</v>
      </c>
      <c r="G123" s="61" t="str">
        <f>IFERROR(INDEX(Barang_Keluar!$G$2:$G$5000,MATCH(ROWS($A$10:A123),Barang_Keluar!$K$2:$K$5000,0)),"")</f>
        <v>Pack</v>
      </c>
    </row>
    <row r="124" spans="1:7" x14ac:dyDescent="0.35">
      <c r="A124" s="61" t="str">
        <f>IFERROR(INDEX(Barang_Keluar!$A$2:$A$5000,MATCH(ROWS($A$10:A124),Barang_Keluar!$K$2:$K$5000,0)),"")</f>
        <v>DO202600728</v>
      </c>
      <c r="B124" s="62">
        <f>IFERROR(INDEX(Barang_Keluar!$B$2:$B$5000,MATCH(ROWS($A$10:A124),Barang_Keluar!$K$2:$K$5000,0)),"")</f>
        <v>46066</v>
      </c>
      <c r="C124" s="61" t="str">
        <f>IFERROR(INDEX(Barang_Keluar!$C$2:$C$5000,MATCH(ROWS($A$10:A124),Barang_Keluar!$K$2:$K$5000,0)),"")</f>
        <v>Outlet 054</v>
      </c>
      <c r="D124" s="61" t="str">
        <f>IFERROR(INDEX(Barang_Keluar!$D$2:$D$5000,MATCH(ROWS($A$10:A124),Barang_Keluar!$K$2:$K$5000,0)),"")</f>
        <v>SNK008</v>
      </c>
      <c r="E124" s="61" t="str">
        <f>IFERROR(INDEX(Barang_Keluar!$E$2:$E$5000,MATCH(ROWS($A$10:A124),Barang_Keluar!$K$2:$K$5000,0)),"")</f>
        <v>Chitato Snack Variant 8</v>
      </c>
      <c r="F124" s="61">
        <f>IFERROR(INDEX(Barang_Keluar!$F$2:$F$5000,MATCH(ROWS($A$10:A124),Barang_Keluar!$K$2:$K$5000,0)),"")</f>
        <v>5</v>
      </c>
      <c r="G124" s="61" t="str">
        <f>IFERROR(INDEX(Barang_Keluar!$G$2:$G$5000,MATCH(ROWS($A$10:A124),Barang_Keluar!$K$2:$K$5000,0)),"")</f>
        <v>Pack</v>
      </c>
    </row>
    <row r="125" spans="1:7" x14ac:dyDescent="0.35">
      <c r="A125" s="61" t="str">
        <f>IFERROR(INDEX(Barang_Keluar!$A$2:$A$5000,MATCH(ROWS($A$10:A125),Barang_Keluar!$K$2:$K$5000,0)),"")</f>
        <v>DO202600732</v>
      </c>
      <c r="B125" s="62">
        <f>IFERROR(INDEX(Barang_Keluar!$B$2:$B$5000,MATCH(ROWS($A$10:A125),Barang_Keluar!$K$2:$K$5000,0)),"")</f>
        <v>46056</v>
      </c>
      <c r="C125" s="61" t="str">
        <f>IFERROR(INDEX(Barang_Keluar!$C$2:$C$5000,MATCH(ROWS($A$10:A125),Barang_Keluar!$K$2:$K$5000,0)),"")</f>
        <v>Outlet 005</v>
      </c>
      <c r="D125" s="61" t="str">
        <f>IFERROR(INDEX(Barang_Keluar!$D$2:$D$5000,MATCH(ROWS($A$10:A125),Barang_Keluar!$K$2:$K$5000,0)),"")</f>
        <v>SNK013</v>
      </c>
      <c r="E125" s="61" t="str">
        <f>IFERROR(INDEX(Barang_Keluar!$E$2:$E$5000,MATCH(ROWS($A$10:A125),Barang_Keluar!$K$2:$K$5000,0)),"")</f>
        <v>Qtela Snack Variant 13</v>
      </c>
      <c r="F125" s="61">
        <f>IFERROR(INDEX(Barang_Keluar!$F$2:$F$5000,MATCH(ROWS($A$10:A125),Barang_Keluar!$K$2:$K$5000,0)),"")</f>
        <v>10</v>
      </c>
      <c r="G125" s="61" t="str">
        <f>IFERROR(INDEX(Barang_Keluar!$G$2:$G$5000,MATCH(ROWS($A$10:A125),Barang_Keluar!$K$2:$K$5000,0)),"")</f>
        <v>Pack</v>
      </c>
    </row>
    <row r="126" spans="1:7" ht="29" x14ac:dyDescent="0.35">
      <c r="A126" s="61" t="str">
        <f>IFERROR(INDEX(Barang_Keluar!$A$2:$A$5000,MATCH(ROWS($A$10:A126),Barang_Keluar!$K$2:$K$5000,0)),"")</f>
        <v>DO202600739</v>
      </c>
      <c r="B126" s="62">
        <f>IFERROR(INDEX(Barang_Keluar!$B$2:$B$5000,MATCH(ROWS($A$10:A126),Barang_Keluar!$K$2:$K$5000,0)),"")</f>
        <v>46070</v>
      </c>
      <c r="C126" s="61" t="str">
        <f>IFERROR(INDEX(Barang_Keluar!$C$2:$C$5000,MATCH(ROWS($A$10:A126),Barang_Keluar!$K$2:$K$5000,0)),"")</f>
        <v>Outlet 025</v>
      </c>
      <c r="D126" s="61" t="str">
        <f>IFERROR(INDEX(Barang_Keluar!$D$2:$D$5000,MATCH(ROWS($A$10:A126),Barang_Keluar!$K$2:$K$5000,0)),"")</f>
        <v>SNK033</v>
      </c>
      <c r="E126" s="61" t="str">
        <f>IFERROR(INDEX(Barang_Keluar!$E$2:$E$5000,MATCH(ROWS($A$10:A126),Barang_Keluar!$K$2:$K$5000,0)),"")</f>
        <v>Chitato Snack Variant 33</v>
      </c>
      <c r="F126" s="61">
        <f>IFERROR(INDEX(Barang_Keluar!$F$2:$F$5000,MATCH(ROWS($A$10:A126),Barang_Keluar!$K$2:$K$5000,0)),"")</f>
        <v>36</v>
      </c>
      <c r="G126" s="61" t="str">
        <f>IFERROR(INDEX(Barang_Keluar!$G$2:$G$5000,MATCH(ROWS($A$10:A126),Barang_Keluar!$K$2:$K$5000,0)),"")</f>
        <v>Pack</v>
      </c>
    </row>
    <row r="127" spans="1:7" ht="29" x14ac:dyDescent="0.35">
      <c r="A127" s="61" t="str">
        <f>IFERROR(INDEX(Barang_Keluar!$A$2:$A$5000,MATCH(ROWS($A$10:A127),Barang_Keluar!$K$2:$K$5000,0)),"")</f>
        <v>DO202600751</v>
      </c>
      <c r="B127" s="62">
        <f>IFERROR(INDEX(Barang_Keluar!$B$2:$B$5000,MATCH(ROWS($A$10:A127),Barang_Keluar!$K$2:$K$5000,0)),"")</f>
        <v>46078</v>
      </c>
      <c r="C127" s="61" t="str">
        <f>IFERROR(INDEX(Barang_Keluar!$C$2:$C$5000,MATCH(ROWS($A$10:A127),Barang_Keluar!$K$2:$K$5000,0)),"")</f>
        <v>Outlet 074</v>
      </c>
      <c r="D127" s="61" t="str">
        <f>IFERROR(INDEX(Barang_Keluar!$D$2:$D$5000,MATCH(ROWS($A$10:A127),Barang_Keluar!$K$2:$K$5000,0)),"")</f>
        <v>PER029</v>
      </c>
      <c r="E127" s="61" t="str">
        <f>IFERROR(INDEX(Barang_Keluar!$E$2:$E$5000,MATCH(ROWS($A$10:A127),Barang_Keluar!$K$2:$K$5000,0)),"")</f>
        <v>Sunsilk Personal Care Variant 29</v>
      </c>
      <c r="F127" s="61">
        <f>IFERROR(INDEX(Barang_Keluar!$F$2:$F$5000,MATCH(ROWS($A$10:A127),Barang_Keluar!$K$2:$K$5000,0)),"")</f>
        <v>20</v>
      </c>
      <c r="G127" s="61" t="str">
        <f>IFERROR(INDEX(Barang_Keluar!$G$2:$G$5000,MATCH(ROWS($A$10:A127),Barang_Keluar!$K$2:$K$5000,0)),"")</f>
        <v>Bottle</v>
      </c>
    </row>
    <row r="128" spans="1:7" ht="29" x14ac:dyDescent="0.35">
      <c r="A128" s="61" t="str">
        <f>IFERROR(INDEX(Barang_Keluar!$A$2:$A$5000,MATCH(ROWS($A$10:A128),Barang_Keluar!$K$2:$K$5000,0)),"")</f>
        <v>DO202600759</v>
      </c>
      <c r="B128" s="62">
        <f>IFERROR(INDEX(Barang_Keluar!$B$2:$B$5000,MATCH(ROWS($A$10:A128),Barang_Keluar!$K$2:$K$5000,0)),"")</f>
        <v>46056</v>
      </c>
      <c r="C128" s="61" t="str">
        <f>IFERROR(INDEX(Barang_Keluar!$C$2:$C$5000,MATCH(ROWS($A$10:A128),Barang_Keluar!$K$2:$K$5000,0)),"")</f>
        <v>Outlet 059</v>
      </c>
      <c r="D128" s="61" t="str">
        <f>IFERROR(INDEX(Barang_Keluar!$D$2:$D$5000,MATCH(ROWS($A$10:A128),Barang_Keluar!$K$2:$K$5000,0)),"")</f>
        <v>INS018</v>
      </c>
      <c r="E128" s="61" t="str">
        <f>IFERROR(INDEX(Barang_Keluar!$E$2:$E$5000,MATCH(ROWS($A$10:A128),Barang_Keluar!$K$2:$K$5000,0)),"")</f>
        <v>Indomie Instant Food Variant 18</v>
      </c>
      <c r="F128" s="61">
        <f>IFERROR(INDEX(Barang_Keluar!$F$2:$F$5000,MATCH(ROWS($A$10:A128),Barang_Keluar!$K$2:$K$5000,0)),"")</f>
        <v>12</v>
      </c>
      <c r="G128" s="61" t="str">
        <f>IFERROR(INDEX(Barang_Keluar!$G$2:$G$5000,MATCH(ROWS($A$10:A128),Barang_Keluar!$K$2:$K$5000,0)),"")</f>
        <v>Pack</v>
      </c>
    </row>
    <row r="129" spans="1:7" ht="29" x14ac:dyDescent="0.35">
      <c r="A129" s="61" t="str">
        <f>IFERROR(INDEX(Barang_Keluar!$A$2:$A$5000,MATCH(ROWS($A$10:A129),Barang_Keluar!$K$2:$K$5000,0)),"")</f>
        <v>DO202600775</v>
      </c>
      <c r="B129" s="62">
        <f>IFERROR(INDEX(Barang_Keluar!$B$2:$B$5000,MATCH(ROWS($A$10:A129),Barang_Keluar!$K$2:$K$5000,0)),"")</f>
        <v>46065</v>
      </c>
      <c r="C129" s="61" t="str">
        <f>IFERROR(INDEX(Barang_Keluar!$C$2:$C$5000,MATCH(ROWS($A$10:A129),Barang_Keluar!$K$2:$K$5000,0)),"")</f>
        <v>Outlet 036</v>
      </c>
      <c r="D129" s="61" t="str">
        <f>IFERROR(INDEX(Barang_Keluar!$D$2:$D$5000,MATCH(ROWS($A$10:A129),Barang_Keluar!$K$2:$K$5000,0)),"")</f>
        <v>DAR020</v>
      </c>
      <c r="E129" s="61" t="str">
        <f>IFERROR(INDEX(Barang_Keluar!$E$2:$E$5000,MATCH(ROWS($A$10:A129),Barang_Keluar!$K$2:$K$5000,0)),"")</f>
        <v>Ultra Milk Dairy Variant 20</v>
      </c>
      <c r="F129" s="61">
        <f>IFERROR(INDEX(Barang_Keluar!$F$2:$F$5000,MATCH(ROWS($A$10:A129),Barang_Keluar!$K$2:$K$5000,0)),"")</f>
        <v>30</v>
      </c>
      <c r="G129" s="61" t="str">
        <f>IFERROR(INDEX(Barang_Keluar!$G$2:$G$5000,MATCH(ROWS($A$10:A129),Barang_Keluar!$K$2:$K$5000,0)),"")</f>
        <v>Box</v>
      </c>
    </row>
    <row r="130" spans="1:7" ht="29" x14ac:dyDescent="0.35">
      <c r="A130" s="61" t="str">
        <f>IFERROR(INDEX(Barang_Keluar!$A$2:$A$5000,MATCH(ROWS($A$10:A130),Barang_Keluar!$K$2:$K$5000,0)),"")</f>
        <v>DO202600787</v>
      </c>
      <c r="B130" s="62">
        <f>IFERROR(INDEX(Barang_Keluar!$B$2:$B$5000,MATCH(ROWS($A$10:A130),Barang_Keluar!$K$2:$K$5000,0)),"")</f>
        <v>46055</v>
      </c>
      <c r="C130" s="61" t="str">
        <f>IFERROR(INDEX(Barang_Keluar!$C$2:$C$5000,MATCH(ROWS($A$10:A130),Barang_Keluar!$K$2:$K$5000,0)),"")</f>
        <v>Outlet 027</v>
      </c>
      <c r="D130" s="61" t="str">
        <f>IFERROR(INDEX(Barang_Keluar!$D$2:$D$5000,MATCH(ROWS($A$10:A130),Barang_Keluar!$K$2:$K$5000,0)),"")</f>
        <v>PER027</v>
      </c>
      <c r="E130" s="61" t="str">
        <f>IFERROR(INDEX(Barang_Keluar!$E$2:$E$5000,MATCH(ROWS($A$10:A130),Barang_Keluar!$K$2:$K$5000,0)),"")</f>
        <v>Sunsilk Personal Care Variant 27</v>
      </c>
      <c r="F130" s="61">
        <f>IFERROR(INDEX(Barang_Keluar!$F$2:$F$5000,MATCH(ROWS($A$10:A130),Barang_Keluar!$K$2:$K$5000,0)),"")</f>
        <v>15</v>
      </c>
      <c r="G130" s="61" t="str">
        <f>IFERROR(INDEX(Barang_Keluar!$G$2:$G$5000,MATCH(ROWS($A$10:A130),Barang_Keluar!$K$2:$K$5000,0)),"")</f>
        <v>Bottle</v>
      </c>
    </row>
    <row r="131" spans="1:7" ht="29" x14ac:dyDescent="0.35">
      <c r="A131" s="61" t="str">
        <f>IFERROR(INDEX(Barang_Keluar!$A$2:$A$5000,MATCH(ROWS($A$10:A131),Barang_Keluar!$K$2:$K$5000,0)),"")</f>
        <v>DO202600793</v>
      </c>
      <c r="B131" s="62">
        <f>IFERROR(INDEX(Barang_Keluar!$B$2:$B$5000,MATCH(ROWS($A$10:A131),Barang_Keluar!$K$2:$K$5000,0)),"")</f>
        <v>46070</v>
      </c>
      <c r="C131" s="61" t="str">
        <f>IFERROR(INDEX(Barang_Keluar!$C$2:$C$5000,MATCH(ROWS($A$10:A131),Barang_Keluar!$K$2:$K$5000,0)),"")</f>
        <v>Outlet 061</v>
      </c>
      <c r="D131" s="61" t="str">
        <f>IFERROR(INDEX(Barang_Keluar!$D$2:$D$5000,MATCH(ROWS($A$10:A131),Barang_Keluar!$K$2:$K$5000,0)),"")</f>
        <v>INS012</v>
      </c>
      <c r="E131" s="61" t="str">
        <f>IFERROR(INDEX(Barang_Keluar!$E$2:$E$5000,MATCH(ROWS($A$10:A131),Barang_Keluar!$K$2:$K$5000,0)),"")</f>
        <v>Sarimi Instant Food Variant 12</v>
      </c>
      <c r="F131" s="61">
        <f>IFERROR(INDEX(Barang_Keluar!$F$2:$F$5000,MATCH(ROWS($A$10:A131),Barang_Keluar!$K$2:$K$5000,0)),"")</f>
        <v>15</v>
      </c>
      <c r="G131" s="61" t="str">
        <f>IFERROR(INDEX(Barang_Keluar!$G$2:$G$5000,MATCH(ROWS($A$10:A131),Barang_Keluar!$K$2:$K$5000,0)),"")</f>
        <v>Pack</v>
      </c>
    </row>
    <row r="132" spans="1:7" ht="29" x14ac:dyDescent="0.35">
      <c r="A132" s="61" t="str">
        <f>IFERROR(INDEX(Barang_Keluar!$A$2:$A$5000,MATCH(ROWS($A$10:A132),Barang_Keluar!$K$2:$K$5000,0)),"")</f>
        <v>DO202600796</v>
      </c>
      <c r="B132" s="62">
        <f>IFERROR(INDEX(Barang_Keluar!$B$2:$B$5000,MATCH(ROWS($A$10:A132),Barang_Keluar!$K$2:$K$5000,0)),"")</f>
        <v>46064</v>
      </c>
      <c r="C132" s="61" t="str">
        <f>IFERROR(INDEX(Barang_Keluar!$C$2:$C$5000,MATCH(ROWS($A$10:A132),Barang_Keluar!$K$2:$K$5000,0)),"")</f>
        <v>Outlet 021</v>
      </c>
      <c r="D132" s="61" t="str">
        <f>IFERROR(INDEX(Barang_Keluar!$D$2:$D$5000,MATCH(ROWS($A$10:A132),Barang_Keluar!$K$2:$K$5000,0)),"")</f>
        <v>HOM004</v>
      </c>
      <c r="E132" s="61" t="str">
        <f>IFERROR(INDEX(Barang_Keluar!$E$2:$E$5000,MATCH(ROWS($A$10:A132),Barang_Keluar!$K$2:$K$5000,0)),"")</f>
        <v>Molto Home Care Variant 4</v>
      </c>
      <c r="F132" s="61">
        <f>IFERROR(INDEX(Barang_Keluar!$F$2:$F$5000,MATCH(ROWS($A$10:A132),Barang_Keluar!$K$2:$K$5000,0)),"")</f>
        <v>48</v>
      </c>
      <c r="G132" s="61" t="str">
        <f>IFERROR(INDEX(Barang_Keluar!$G$2:$G$5000,MATCH(ROWS($A$10:A132),Barang_Keluar!$K$2:$K$5000,0)),"")</f>
        <v>Pack</v>
      </c>
    </row>
    <row r="133" spans="1:7" ht="29" x14ac:dyDescent="0.35">
      <c r="A133" s="61" t="str">
        <f>IFERROR(INDEX(Barang_Keluar!$A$2:$A$5000,MATCH(ROWS($A$10:A133),Barang_Keluar!$K$2:$K$5000,0)),"")</f>
        <v>DO202600804</v>
      </c>
      <c r="B133" s="62">
        <f>IFERROR(INDEX(Barang_Keluar!$B$2:$B$5000,MATCH(ROWS($A$10:A133),Barang_Keluar!$K$2:$K$5000,0)),"")</f>
        <v>46076</v>
      </c>
      <c r="C133" s="61" t="str">
        <f>IFERROR(INDEX(Barang_Keluar!$C$2:$C$5000,MATCH(ROWS($A$10:A133),Barang_Keluar!$K$2:$K$5000,0)),"")</f>
        <v>Outlet 018</v>
      </c>
      <c r="D133" s="61" t="str">
        <f>IFERROR(INDEX(Barang_Keluar!$D$2:$D$5000,MATCH(ROWS($A$10:A133),Barang_Keluar!$K$2:$K$5000,0)),"")</f>
        <v>PER007</v>
      </c>
      <c r="E133" s="61" t="str">
        <f>IFERROR(INDEX(Barang_Keluar!$E$2:$E$5000,MATCH(ROWS($A$10:A133),Barang_Keluar!$K$2:$K$5000,0)),"")</f>
        <v>Pepsodent Personal Care Variant 7</v>
      </c>
      <c r="F133" s="61">
        <f>IFERROR(INDEX(Barang_Keluar!$F$2:$F$5000,MATCH(ROWS($A$10:A133),Barang_Keluar!$K$2:$K$5000,0)),"")</f>
        <v>15</v>
      </c>
      <c r="G133" s="61" t="str">
        <f>IFERROR(INDEX(Barang_Keluar!$G$2:$G$5000,MATCH(ROWS($A$10:A133),Barang_Keluar!$K$2:$K$5000,0)),"")</f>
        <v>Bottle</v>
      </c>
    </row>
    <row r="134" spans="1:7" ht="29" x14ac:dyDescent="0.35">
      <c r="A134" s="61" t="str">
        <f>IFERROR(INDEX(Barang_Keluar!$A$2:$A$5000,MATCH(ROWS($A$10:A134),Barang_Keluar!$K$2:$K$5000,0)),"")</f>
        <v>DO202600807</v>
      </c>
      <c r="B134" s="62">
        <f>IFERROR(INDEX(Barang_Keluar!$B$2:$B$5000,MATCH(ROWS($A$10:A134),Barang_Keluar!$K$2:$K$5000,0)),"")</f>
        <v>46070</v>
      </c>
      <c r="C134" s="61" t="str">
        <f>IFERROR(INDEX(Barang_Keluar!$C$2:$C$5000,MATCH(ROWS($A$10:A134),Barang_Keluar!$K$2:$K$5000,0)),"")</f>
        <v>Outlet 019</v>
      </c>
      <c r="D134" s="61" t="str">
        <f>IFERROR(INDEX(Barang_Keluar!$D$2:$D$5000,MATCH(ROWS($A$10:A134),Barang_Keluar!$K$2:$K$5000,0)),"")</f>
        <v>BEV026</v>
      </c>
      <c r="E134" s="61" t="str">
        <f>IFERROR(INDEX(Barang_Keluar!$E$2:$E$5000,MATCH(ROWS($A$10:A134),Barang_Keluar!$K$2:$K$5000,0)),"")</f>
        <v>Pocari Beverage Variant 26</v>
      </c>
      <c r="F134" s="61">
        <f>IFERROR(INDEX(Barang_Keluar!$F$2:$F$5000,MATCH(ROWS($A$10:A134),Barang_Keluar!$K$2:$K$5000,0)),"")</f>
        <v>12</v>
      </c>
      <c r="G134" s="61" t="str">
        <f>IFERROR(INDEX(Barang_Keluar!$G$2:$G$5000,MATCH(ROWS($A$10:A134),Barang_Keluar!$K$2:$K$5000,0)),"")</f>
        <v>Bottle</v>
      </c>
    </row>
    <row r="135" spans="1:7" x14ac:dyDescent="0.35">
      <c r="A135" s="61" t="str">
        <f>IFERROR(INDEX(Barang_Keluar!$A$2:$A$5000,MATCH(ROWS($A$10:A135),Barang_Keluar!$K$2:$K$5000,0)),"")</f>
        <v>DO202600819</v>
      </c>
      <c r="B135" s="62">
        <f>IFERROR(INDEX(Barang_Keluar!$B$2:$B$5000,MATCH(ROWS($A$10:A135),Barang_Keluar!$K$2:$K$5000,0)),"")</f>
        <v>46055</v>
      </c>
      <c r="C135" s="61" t="str">
        <f>IFERROR(INDEX(Barang_Keluar!$C$2:$C$5000,MATCH(ROWS($A$10:A135),Barang_Keluar!$K$2:$K$5000,0)),"")</f>
        <v>Outlet 064</v>
      </c>
      <c r="D135" s="61" t="str">
        <f>IFERROR(INDEX(Barang_Keluar!$D$2:$D$5000,MATCH(ROWS($A$10:A135),Barang_Keluar!$K$2:$K$5000,0)),"")</f>
        <v>SNK013</v>
      </c>
      <c r="E135" s="61" t="str">
        <f>IFERROR(INDEX(Barang_Keluar!$E$2:$E$5000,MATCH(ROWS($A$10:A135),Barang_Keluar!$K$2:$K$5000,0)),"")</f>
        <v>Qtela Snack Variant 13</v>
      </c>
      <c r="F135" s="61">
        <f>IFERROR(INDEX(Barang_Keluar!$F$2:$F$5000,MATCH(ROWS($A$10:A135),Barang_Keluar!$K$2:$K$5000,0)),"")</f>
        <v>12</v>
      </c>
      <c r="G135" s="61" t="str">
        <f>IFERROR(INDEX(Barang_Keluar!$G$2:$G$5000,MATCH(ROWS($A$10:A135),Barang_Keluar!$K$2:$K$5000,0)),"")</f>
        <v>Pack</v>
      </c>
    </row>
    <row r="136" spans="1:7" ht="29" x14ac:dyDescent="0.35">
      <c r="A136" s="61" t="str">
        <f>IFERROR(INDEX(Barang_Keluar!$A$2:$A$5000,MATCH(ROWS($A$10:A136),Barang_Keluar!$K$2:$K$5000,0)),"")</f>
        <v>DO202600821</v>
      </c>
      <c r="B136" s="62">
        <f>IFERROR(INDEX(Barang_Keluar!$B$2:$B$5000,MATCH(ROWS($A$10:A136),Barang_Keluar!$K$2:$K$5000,0)),"")</f>
        <v>46074</v>
      </c>
      <c r="C136" s="61" t="str">
        <f>IFERROR(INDEX(Barang_Keluar!$C$2:$C$5000,MATCH(ROWS($A$10:A136),Barang_Keluar!$K$2:$K$5000,0)),"")</f>
        <v>Outlet 033</v>
      </c>
      <c r="D136" s="61" t="str">
        <f>IFERROR(INDEX(Barang_Keluar!$D$2:$D$5000,MATCH(ROWS($A$10:A136),Barang_Keluar!$K$2:$K$5000,0)),"")</f>
        <v>INS005</v>
      </c>
      <c r="E136" s="61" t="str">
        <f>IFERROR(INDEX(Barang_Keluar!$E$2:$E$5000,MATCH(ROWS($A$10:A136),Barang_Keluar!$K$2:$K$5000,0)),"")</f>
        <v>Sarimi Instant Food Variant 5</v>
      </c>
      <c r="F136" s="61">
        <f>IFERROR(INDEX(Barang_Keluar!$F$2:$F$5000,MATCH(ROWS($A$10:A136),Barang_Keluar!$K$2:$K$5000,0)),"")</f>
        <v>48</v>
      </c>
      <c r="G136" s="61" t="str">
        <f>IFERROR(INDEX(Barang_Keluar!$G$2:$G$5000,MATCH(ROWS($A$10:A136),Barang_Keluar!$K$2:$K$5000,0)),"")</f>
        <v>Pack</v>
      </c>
    </row>
    <row r="137" spans="1:7" x14ac:dyDescent="0.35">
      <c r="A137" s="61" t="str">
        <f>IFERROR(INDEX(Barang_Keluar!$A$2:$A$5000,MATCH(ROWS($A$10:A137),Barang_Keluar!$K$2:$K$5000,0)),"")</f>
        <v>DO202600823</v>
      </c>
      <c r="B137" s="62">
        <f>IFERROR(INDEX(Barang_Keluar!$B$2:$B$5000,MATCH(ROWS($A$10:A137),Barang_Keluar!$K$2:$K$5000,0)),"")</f>
        <v>46067</v>
      </c>
      <c r="C137" s="61" t="str">
        <f>IFERROR(INDEX(Barang_Keluar!$C$2:$C$5000,MATCH(ROWS($A$10:A137),Barang_Keluar!$K$2:$K$5000,0)),"")</f>
        <v>Outlet 028</v>
      </c>
      <c r="D137" s="61" t="str">
        <f>IFERROR(INDEX(Barang_Keluar!$D$2:$D$5000,MATCH(ROWS($A$10:A137),Barang_Keluar!$K$2:$K$5000,0)),"")</f>
        <v>SNK032</v>
      </c>
      <c r="E137" s="61" t="str">
        <f>IFERROR(INDEX(Barang_Keluar!$E$2:$E$5000,MATCH(ROWS($A$10:A137),Barang_Keluar!$K$2:$K$5000,0)),"")</f>
        <v>Qtela Snack Variant 32</v>
      </c>
      <c r="F137" s="61">
        <f>IFERROR(INDEX(Barang_Keluar!$F$2:$F$5000,MATCH(ROWS($A$10:A137),Barang_Keluar!$K$2:$K$5000,0)),"")</f>
        <v>48</v>
      </c>
      <c r="G137" s="61" t="str">
        <f>IFERROR(INDEX(Barang_Keluar!$G$2:$G$5000,MATCH(ROWS($A$10:A137),Barang_Keluar!$K$2:$K$5000,0)),"")</f>
        <v>Pack</v>
      </c>
    </row>
    <row r="138" spans="1:7" ht="29" x14ac:dyDescent="0.35">
      <c r="A138" s="61" t="str">
        <f>IFERROR(INDEX(Barang_Keluar!$A$2:$A$5000,MATCH(ROWS($A$10:A138),Barang_Keluar!$K$2:$K$5000,0)),"")</f>
        <v>DO202600828</v>
      </c>
      <c r="B138" s="62">
        <f>IFERROR(INDEX(Barang_Keluar!$B$2:$B$5000,MATCH(ROWS($A$10:A138),Barang_Keluar!$K$2:$K$5000,0)),"")</f>
        <v>46054</v>
      </c>
      <c r="C138" s="61" t="str">
        <f>IFERROR(INDEX(Barang_Keluar!$C$2:$C$5000,MATCH(ROWS($A$10:A138),Barang_Keluar!$K$2:$K$5000,0)),"")</f>
        <v>Outlet 069</v>
      </c>
      <c r="D138" s="61" t="str">
        <f>IFERROR(INDEX(Barang_Keluar!$D$2:$D$5000,MATCH(ROWS($A$10:A138),Barang_Keluar!$K$2:$K$5000,0)),"")</f>
        <v>PER002</v>
      </c>
      <c r="E138" s="61" t="str">
        <f>IFERROR(INDEX(Barang_Keluar!$E$2:$E$5000,MATCH(ROWS($A$10:A138),Barang_Keluar!$K$2:$K$5000,0)),"")</f>
        <v>Lifebuoy Personal Care Variant 2</v>
      </c>
      <c r="F138" s="61">
        <f>IFERROR(INDEX(Barang_Keluar!$F$2:$F$5000,MATCH(ROWS($A$10:A138),Barang_Keluar!$K$2:$K$5000,0)),"")</f>
        <v>15</v>
      </c>
      <c r="G138" s="61" t="str">
        <f>IFERROR(INDEX(Barang_Keluar!$G$2:$G$5000,MATCH(ROWS($A$10:A138),Barang_Keluar!$K$2:$K$5000,0)),"")</f>
        <v>Bottle</v>
      </c>
    </row>
    <row r="139" spans="1:7" ht="29" x14ac:dyDescent="0.35">
      <c r="A139" s="61" t="str">
        <f>IFERROR(INDEX(Barang_Keluar!$A$2:$A$5000,MATCH(ROWS($A$10:A139),Barang_Keluar!$K$2:$K$5000,0)),"")</f>
        <v>DO202600830</v>
      </c>
      <c r="B139" s="62">
        <f>IFERROR(INDEX(Barang_Keluar!$B$2:$B$5000,MATCH(ROWS($A$10:A139),Barang_Keluar!$K$2:$K$5000,0)),"")</f>
        <v>46063</v>
      </c>
      <c r="C139" s="61" t="str">
        <f>IFERROR(INDEX(Barang_Keluar!$C$2:$C$5000,MATCH(ROWS($A$10:A139),Barang_Keluar!$K$2:$K$5000,0)),"")</f>
        <v>Outlet 070</v>
      </c>
      <c r="D139" s="61" t="str">
        <f>IFERROR(INDEX(Barang_Keluar!$D$2:$D$5000,MATCH(ROWS($A$10:A139),Barang_Keluar!$K$2:$K$5000,0)),"")</f>
        <v>INS020</v>
      </c>
      <c r="E139" s="61" t="str">
        <f>IFERROR(INDEX(Barang_Keluar!$E$2:$E$5000,MATCH(ROWS($A$10:A139),Barang_Keluar!$K$2:$K$5000,0)),"")</f>
        <v>Indomie Instant Food Variant 20</v>
      </c>
      <c r="F139" s="61">
        <f>IFERROR(INDEX(Barang_Keluar!$F$2:$F$5000,MATCH(ROWS($A$10:A139),Barang_Keluar!$K$2:$K$5000,0)),"")</f>
        <v>30</v>
      </c>
      <c r="G139" s="61" t="str">
        <f>IFERROR(INDEX(Barang_Keluar!$G$2:$G$5000,MATCH(ROWS($A$10:A139),Barang_Keluar!$K$2:$K$5000,0)),"")</f>
        <v>Pack</v>
      </c>
    </row>
    <row r="140" spans="1:7" ht="29" x14ac:dyDescent="0.35">
      <c r="A140" s="61" t="str">
        <f>IFERROR(INDEX(Barang_Keluar!$A$2:$A$5000,MATCH(ROWS($A$10:A140),Barang_Keluar!$K$2:$K$5000,0)),"")</f>
        <v>DO202600831</v>
      </c>
      <c r="B140" s="62">
        <f>IFERROR(INDEX(Barang_Keluar!$B$2:$B$5000,MATCH(ROWS($A$10:A140),Barang_Keluar!$K$2:$K$5000,0)),"")</f>
        <v>46054</v>
      </c>
      <c r="C140" s="61" t="str">
        <f>IFERROR(INDEX(Barang_Keluar!$C$2:$C$5000,MATCH(ROWS($A$10:A140),Barang_Keluar!$K$2:$K$5000,0)),"")</f>
        <v>Outlet 059</v>
      </c>
      <c r="D140" s="61" t="str">
        <f>IFERROR(INDEX(Barang_Keluar!$D$2:$D$5000,MATCH(ROWS($A$10:A140),Barang_Keluar!$K$2:$K$5000,0)),"")</f>
        <v>BAB004</v>
      </c>
      <c r="E140" s="61" t="str">
        <f>IFERROR(INDEX(Barang_Keluar!$E$2:$E$5000,MATCH(ROWS($A$10:A140),Barang_Keluar!$K$2:$K$5000,0)),"")</f>
        <v>Zwitsal Baby Care Variant 4</v>
      </c>
      <c r="F140" s="61">
        <f>IFERROR(INDEX(Barang_Keluar!$F$2:$F$5000,MATCH(ROWS($A$10:A140),Barang_Keluar!$K$2:$K$5000,0)),"")</f>
        <v>10</v>
      </c>
      <c r="G140" s="61" t="str">
        <f>IFERROR(INDEX(Barang_Keluar!$G$2:$G$5000,MATCH(ROWS($A$10:A140),Barang_Keluar!$K$2:$K$5000,0)),"")</f>
        <v>Pack</v>
      </c>
    </row>
    <row r="141" spans="1:7" ht="29" x14ac:dyDescent="0.35">
      <c r="A141" s="61" t="str">
        <f>IFERROR(INDEX(Barang_Keluar!$A$2:$A$5000,MATCH(ROWS($A$10:A141),Barang_Keluar!$K$2:$K$5000,0)),"")</f>
        <v>DO202600837</v>
      </c>
      <c r="B141" s="62">
        <f>IFERROR(INDEX(Barang_Keluar!$B$2:$B$5000,MATCH(ROWS($A$10:A141),Barang_Keluar!$K$2:$K$5000,0)),"")</f>
        <v>46068</v>
      </c>
      <c r="C141" s="61" t="str">
        <f>IFERROR(INDEX(Barang_Keluar!$C$2:$C$5000,MATCH(ROWS($A$10:A141),Barang_Keluar!$K$2:$K$5000,0)),"")</f>
        <v>Outlet 016</v>
      </c>
      <c r="D141" s="61" t="str">
        <f>IFERROR(INDEX(Barang_Keluar!$D$2:$D$5000,MATCH(ROWS($A$10:A141),Barang_Keluar!$K$2:$K$5000,0)),"")</f>
        <v>PER030</v>
      </c>
      <c r="E141" s="61" t="str">
        <f>IFERROR(INDEX(Barang_Keluar!$E$2:$E$5000,MATCH(ROWS($A$10:A141),Barang_Keluar!$K$2:$K$5000,0)),"")</f>
        <v>Lifebuoy Personal Care Variant 30</v>
      </c>
      <c r="F141" s="61">
        <f>IFERROR(INDEX(Barang_Keluar!$F$2:$F$5000,MATCH(ROWS($A$10:A141),Barang_Keluar!$K$2:$K$5000,0)),"")</f>
        <v>5</v>
      </c>
      <c r="G141" s="61" t="str">
        <f>IFERROR(INDEX(Barang_Keluar!$G$2:$G$5000,MATCH(ROWS($A$10:A141),Barang_Keluar!$K$2:$K$5000,0)),"")</f>
        <v>Bottle</v>
      </c>
    </row>
    <row r="142" spans="1:7" ht="29" x14ac:dyDescent="0.35">
      <c r="A142" s="61" t="str">
        <f>IFERROR(INDEX(Barang_Keluar!$A$2:$A$5000,MATCH(ROWS($A$10:A142),Barang_Keluar!$K$2:$K$5000,0)),"")</f>
        <v>DO202600839</v>
      </c>
      <c r="B142" s="62">
        <f>IFERROR(INDEX(Barang_Keluar!$B$2:$B$5000,MATCH(ROWS($A$10:A142),Barang_Keluar!$K$2:$K$5000,0)),"")</f>
        <v>46068</v>
      </c>
      <c r="C142" s="61" t="str">
        <f>IFERROR(INDEX(Barang_Keluar!$C$2:$C$5000,MATCH(ROWS($A$10:A142),Barang_Keluar!$K$2:$K$5000,0)),"")</f>
        <v>Outlet 002</v>
      </c>
      <c r="D142" s="61" t="str">
        <f>IFERROR(INDEX(Barang_Keluar!$D$2:$D$5000,MATCH(ROWS($A$10:A142),Barang_Keluar!$K$2:$K$5000,0)),"")</f>
        <v>BEV019</v>
      </c>
      <c r="E142" s="61" t="str">
        <f>IFERROR(INDEX(Barang_Keluar!$E$2:$E$5000,MATCH(ROWS($A$10:A142),Barang_Keluar!$K$2:$K$5000,0)),"")</f>
        <v>Aqua Beverage Variant 19</v>
      </c>
      <c r="F142" s="61">
        <f>IFERROR(INDEX(Barang_Keluar!$F$2:$F$5000,MATCH(ROWS($A$10:A142),Barang_Keluar!$K$2:$K$5000,0)),"")</f>
        <v>30</v>
      </c>
      <c r="G142" s="61" t="str">
        <f>IFERROR(INDEX(Barang_Keluar!$G$2:$G$5000,MATCH(ROWS($A$10:A142),Barang_Keluar!$K$2:$K$5000,0)),"")</f>
        <v>Bottle</v>
      </c>
    </row>
    <row r="143" spans="1:7" x14ac:dyDescent="0.35">
      <c r="A143" s="61" t="str">
        <f>IFERROR(INDEX(Barang_Keluar!$A$2:$A$5000,MATCH(ROWS($A$10:A143),Barang_Keluar!$K$2:$K$5000,0)),"")</f>
        <v>DO202600840</v>
      </c>
      <c r="B143" s="62">
        <f>IFERROR(INDEX(Barang_Keluar!$B$2:$B$5000,MATCH(ROWS($A$10:A143),Barang_Keluar!$K$2:$K$5000,0)),"")</f>
        <v>46074</v>
      </c>
      <c r="C143" s="61" t="str">
        <f>IFERROR(INDEX(Barang_Keluar!$C$2:$C$5000,MATCH(ROWS($A$10:A143),Barang_Keluar!$K$2:$K$5000,0)),"")</f>
        <v>Outlet 033</v>
      </c>
      <c r="D143" s="61" t="str">
        <f>IFERROR(INDEX(Barang_Keluar!$D$2:$D$5000,MATCH(ROWS($A$10:A143),Barang_Keluar!$K$2:$K$5000,0)),"")</f>
        <v>SNK014</v>
      </c>
      <c r="E143" s="61" t="str">
        <f>IFERROR(INDEX(Barang_Keluar!$E$2:$E$5000,MATCH(ROWS($A$10:A143),Barang_Keluar!$K$2:$K$5000,0)),"")</f>
        <v>Qtela Snack Variant 14</v>
      </c>
      <c r="F143" s="61">
        <f>IFERROR(INDEX(Barang_Keluar!$F$2:$F$5000,MATCH(ROWS($A$10:A143),Barang_Keluar!$K$2:$K$5000,0)),"")</f>
        <v>20</v>
      </c>
      <c r="G143" s="61" t="str">
        <f>IFERROR(INDEX(Barang_Keluar!$G$2:$G$5000,MATCH(ROWS($A$10:A143),Barang_Keluar!$K$2:$K$5000,0)),"")</f>
        <v>Pack</v>
      </c>
    </row>
    <row r="144" spans="1:7" ht="29" x14ac:dyDescent="0.35">
      <c r="A144" s="61" t="str">
        <f>IFERROR(INDEX(Barang_Keluar!$A$2:$A$5000,MATCH(ROWS($A$10:A144),Barang_Keluar!$K$2:$K$5000,0)),"")</f>
        <v>DO202600846</v>
      </c>
      <c r="B144" s="62">
        <f>IFERROR(INDEX(Barang_Keluar!$B$2:$B$5000,MATCH(ROWS($A$10:A144),Barang_Keluar!$K$2:$K$5000,0)),"")</f>
        <v>46063</v>
      </c>
      <c r="C144" s="61" t="str">
        <f>IFERROR(INDEX(Barang_Keluar!$C$2:$C$5000,MATCH(ROWS($A$10:A144),Barang_Keluar!$K$2:$K$5000,0)),"")</f>
        <v>Outlet 029</v>
      </c>
      <c r="D144" s="61" t="str">
        <f>IFERROR(INDEX(Barang_Keluar!$D$2:$D$5000,MATCH(ROWS($A$10:A144),Barang_Keluar!$K$2:$K$5000,0)),"")</f>
        <v>BEV004</v>
      </c>
      <c r="E144" s="61" t="str">
        <f>IFERROR(INDEX(Barang_Keluar!$E$2:$E$5000,MATCH(ROWS($A$10:A144),Barang_Keluar!$K$2:$K$5000,0)),"")</f>
        <v>Aqua Beverage Variant 4</v>
      </c>
      <c r="F144" s="61">
        <f>IFERROR(INDEX(Barang_Keluar!$F$2:$F$5000,MATCH(ROWS($A$10:A144),Barang_Keluar!$K$2:$K$5000,0)),"")</f>
        <v>60</v>
      </c>
      <c r="G144" s="61" t="str">
        <f>IFERROR(INDEX(Barang_Keluar!$G$2:$G$5000,MATCH(ROWS($A$10:A144),Barang_Keluar!$K$2:$K$5000,0)),"")</f>
        <v>Bottle</v>
      </c>
    </row>
    <row r="145" spans="1:7" ht="29" x14ac:dyDescent="0.35">
      <c r="A145" s="61" t="str">
        <f>IFERROR(INDEX(Barang_Keluar!$A$2:$A$5000,MATCH(ROWS($A$10:A145),Barang_Keluar!$K$2:$K$5000,0)),"")</f>
        <v>DO202600856</v>
      </c>
      <c r="B145" s="62">
        <f>IFERROR(INDEX(Barang_Keluar!$B$2:$B$5000,MATCH(ROWS($A$10:A145),Barang_Keluar!$K$2:$K$5000,0)),"")</f>
        <v>46063</v>
      </c>
      <c r="C145" s="61" t="str">
        <f>IFERROR(INDEX(Barang_Keluar!$C$2:$C$5000,MATCH(ROWS($A$10:A145),Barang_Keluar!$K$2:$K$5000,0)),"")</f>
        <v>Outlet 044</v>
      </c>
      <c r="D145" s="61" t="str">
        <f>IFERROR(INDEX(Barang_Keluar!$D$2:$D$5000,MATCH(ROWS($A$10:A145),Barang_Keluar!$K$2:$K$5000,0)),"")</f>
        <v>BEV005</v>
      </c>
      <c r="E145" s="61" t="str">
        <f>IFERROR(INDEX(Barang_Keluar!$E$2:$E$5000,MATCH(ROWS($A$10:A145),Barang_Keluar!$K$2:$K$5000,0)),"")</f>
        <v>Aqua Beverage Variant 5</v>
      </c>
      <c r="F145" s="61">
        <f>IFERROR(INDEX(Barang_Keluar!$F$2:$F$5000,MATCH(ROWS($A$10:A145),Barang_Keluar!$K$2:$K$5000,0)),"")</f>
        <v>36</v>
      </c>
      <c r="G145" s="61" t="str">
        <f>IFERROR(INDEX(Barang_Keluar!$G$2:$G$5000,MATCH(ROWS($A$10:A145),Barang_Keluar!$K$2:$K$5000,0)),"")</f>
        <v>Bottle</v>
      </c>
    </row>
    <row r="146" spans="1:7" ht="29" x14ac:dyDescent="0.35">
      <c r="A146" s="61" t="str">
        <f>IFERROR(INDEX(Barang_Keluar!$A$2:$A$5000,MATCH(ROWS($A$10:A146),Barang_Keluar!$K$2:$K$5000,0)),"")</f>
        <v>DO202600860</v>
      </c>
      <c r="B146" s="62">
        <f>IFERROR(INDEX(Barang_Keluar!$B$2:$B$5000,MATCH(ROWS($A$10:A146),Barang_Keluar!$K$2:$K$5000,0)),"")</f>
        <v>46067</v>
      </c>
      <c r="C146" s="61" t="str">
        <f>IFERROR(INDEX(Barang_Keluar!$C$2:$C$5000,MATCH(ROWS($A$10:A146),Barang_Keluar!$K$2:$K$5000,0)),"")</f>
        <v>Outlet 010</v>
      </c>
      <c r="D146" s="61" t="str">
        <f>IFERROR(INDEX(Barang_Keluar!$D$2:$D$5000,MATCH(ROWS($A$10:A146),Barang_Keluar!$K$2:$K$5000,0)),"")</f>
        <v>HOM012</v>
      </c>
      <c r="E146" s="61" t="str">
        <f>IFERROR(INDEX(Barang_Keluar!$E$2:$E$5000,MATCH(ROWS($A$10:A146),Barang_Keluar!$K$2:$K$5000,0)),"")</f>
        <v>Molto Home Care Variant 12</v>
      </c>
      <c r="F146" s="61">
        <f>IFERROR(INDEX(Barang_Keluar!$F$2:$F$5000,MATCH(ROWS($A$10:A146),Barang_Keluar!$K$2:$K$5000,0)),"")</f>
        <v>48</v>
      </c>
      <c r="G146" s="61" t="str">
        <f>IFERROR(INDEX(Barang_Keluar!$G$2:$G$5000,MATCH(ROWS($A$10:A146),Barang_Keluar!$K$2:$K$5000,0)),"")</f>
        <v>Pack</v>
      </c>
    </row>
    <row r="147" spans="1:7" ht="29" x14ac:dyDescent="0.35">
      <c r="A147" s="61" t="str">
        <f>IFERROR(INDEX(Barang_Keluar!$A$2:$A$5000,MATCH(ROWS($A$10:A147),Barang_Keluar!$K$2:$K$5000,0)),"")</f>
        <v>DO202600875</v>
      </c>
      <c r="B147" s="62">
        <f>IFERROR(INDEX(Barang_Keluar!$B$2:$B$5000,MATCH(ROWS($A$10:A147),Barang_Keluar!$K$2:$K$5000,0)),"")</f>
        <v>46073</v>
      </c>
      <c r="C147" s="61" t="str">
        <f>IFERROR(INDEX(Barang_Keluar!$C$2:$C$5000,MATCH(ROWS($A$10:A147),Barang_Keluar!$K$2:$K$5000,0)),"")</f>
        <v>Outlet 077</v>
      </c>
      <c r="D147" s="61" t="str">
        <f>IFERROR(INDEX(Barang_Keluar!$D$2:$D$5000,MATCH(ROWS($A$10:A147),Barang_Keluar!$K$2:$K$5000,0)),"")</f>
        <v>BEV036</v>
      </c>
      <c r="E147" s="61" t="str">
        <f>IFERROR(INDEX(Barang_Keluar!$E$2:$E$5000,MATCH(ROWS($A$10:A147),Barang_Keluar!$K$2:$K$5000,0)),"")</f>
        <v>Sosro Beverage Variant 36</v>
      </c>
      <c r="F147" s="61">
        <f>IFERROR(INDEX(Barang_Keluar!$F$2:$F$5000,MATCH(ROWS($A$10:A147),Barang_Keluar!$K$2:$K$5000,0)),"")</f>
        <v>48</v>
      </c>
      <c r="G147" s="61" t="str">
        <f>IFERROR(INDEX(Barang_Keluar!$G$2:$G$5000,MATCH(ROWS($A$10:A147),Barang_Keluar!$K$2:$K$5000,0)),"")</f>
        <v>Bottle</v>
      </c>
    </row>
    <row r="148" spans="1:7" ht="29" x14ac:dyDescent="0.35">
      <c r="A148" s="61" t="str">
        <f>IFERROR(INDEX(Barang_Keluar!$A$2:$A$5000,MATCH(ROWS($A$10:A148),Barang_Keluar!$K$2:$K$5000,0)),"")</f>
        <v>DO202600901</v>
      </c>
      <c r="B148" s="62">
        <f>IFERROR(INDEX(Barang_Keluar!$B$2:$B$5000,MATCH(ROWS($A$10:A148),Barang_Keluar!$K$2:$K$5000,0)),"")</f>
        <v>46078</v>
      </c>
      <c r="C148" s="61" t="str">
        <f>IFERROR(INDEX(Barang_Keluar!$C$2:$C$5000,MATCH(ROWS($A$10:A148),Barang_Keluar!$K$2:$K$5000,0)),"")</f>
        <v>Outlet 006</v>
      </c>
      <c r="D148" s="61" t="str">
        <f>IFERROR(INDEX(Barang_Keluar!$D$2:$D$5000,MATCH(ROWS($A$10:A148),Barang_Keluar!$K$2:$K$5000,0)),"")</f>
        <v>PER013</v>
      </c>
      <c r="E148" s="61" t="str">
        <f>IFERROR(INDEX(Barang_Keluar!$E$2:$E$5000,MATCH(ROWS($A$10:A148),Barang_Keluar!$K$2:$K$5000,0)),"")</f>
        <v>Pepsodent Personal Care Variant 13</v>
      </c>
      <c r="F148" s="61">
        <f>IFERROR(INDEX(Barang_Keluar!$F$2:$F$5000,MATCH(ROWS($A$10:A148),Barang_Keluar!$K$2:$K$5000,0)),"")</f>
        <v>15</v>
      </c>
      <c r="G148" s="61" t="str">
        <f>IFERROR(INDEX(Barang_Keluar!$G$2:$G$5000,MATCH(ROWS($A$10:A148),Barang_Keluar!$K$2:$K$5000,0)),"")</f>
        <v>Bottle</v>
      </c>
    </row>
    <row r="149" spans="1:7" ht="29" x14ac:dyDescent="0.35">
      <c r="A149" s="61" t="str">
        <f>IFERROR(INDEX(Barang_Keluar!$A$2:$A$5000,MATCH(ROWS($A$10:A149),Barang_Keluar!$K$2:$K$5000,0)),"")</f>
        <v>DO202600903</v>
      </c>
      <c r="B149" s="62">
        <f>IFERROR(INDEX(Barang_Keluar!$B$2:$B$5000,MATCH(ROWS($A$10:A149),Barang_Keluar!$K$2:$K$5000,0)),"")</f>
        <v>46063</v>
      </c>
      <c r="C149" s="61" t="str">
        <f>IFERROR(INDEX(Barang_Keluar!$C$2:$C$5000,MATCH(ROWS($A$10:A149),Barang_Keluar!$K$2:$K$5000,0)),"")</f>
        <v>Outlet 005</v>
      </c>
      <c r="D149" s="61" t="str">
        <f>IFERROR(INDEX(Barang_Keluar!$D$2:$D$5000,MATCH(ROWS($A$10:A149),Barang_Keluar!$K$2:$K$5000,0)),"")</f>
        <v>BAB015</v>
      </c>
      <c r="E149" s="61" t="str">
        <f>IFERROR(INDEX(Barang_Keluar!$E$2:$E$5000,MATCH(ROWS($A$10:A149),Barang_Keluar!$K$2:$K$5000,0)),"")</f>
        <v>MamyPoko Baby Care Variant 15</v>
      </c>
      <c r="F149" s="61">
        <f>IFERROR(INDEX(Barang_Keluar!$F$2:$F$5000,MATCH(ROWS($A$10:A149),Barang_Keluar!$K$2:$K$5000,0)),"")</f>
        <v>12</v>
      </c>
      <c r="G149" s="61" t="str">
        <f>IFERROR(INDEX(Barang_Keluar!$G$2:$G$5000,MATCH(ROWS($A$10:A149),Barang_Keluar!$K$2:$K$5000,0)),"")</f>
        <v>Pack</v>
      </c>
    </row>
    <row r="150" spans="1:7" ht="29" x14ac:dyDescent="0.35">
      <c r="A150" s="61" t="str">
        <f>IFERROR(INDEX(Barang_Keluar!$A$2:$A$5000,MATCH(ROWS($A$10:A150),Barang_Keluar!$K$2:$K$5000,0)),"")</f>
        <v>DO202600916</v>
      </c>
      <c r="B150" s="62">
        <f>IFERROR(INDEX(Barang_Keluar!$B$2:$B$5000,MATCH(ROWS($A$10:A150),Barang_Keluar!$K$2:$K$5000,0)),"")</f>
        <v>46062</v>
      </c>
      <c r="C150" s="61" t="str">
        <f>IFERROR(INDEX(Barang_Keluar!$C$2:$C$5000,MATCH(ROWS($A$10:A150),Barang_Keluar!$K$2:$K$5000,0)),"")</f>
        <v>Outlet 048</v>
      </c>
      <c r="D150" s="61" t="str">
        <f>IFERROR(INDEX(Barang_Keluar!$D$2:$D$5000,MATCH(ROWS($A$10:A150),Barang_Keluar!$K$2:$K$5000,0)),"")</f>
        <v>HOM020</v>
      </c>
      <c r="E150" s="61" t="str">
        <f>IFERROR(INDEX(Barang_Keluar!$E$2:$E$5000,MATCH(ROWS($A$10:A150),Barang_Keluar!$K$2:$K$5000,0)),"")</f>
        <v>Sunlight Home Care Variant 20</v>
      </c>
      <c r="F150" s="61">
        <f>IFERROR(INDEX(Barang_Keluar!$F$2:$F$5000,MATCH(ROWS($A$10:A150),Barang_Keluar!$K$2:$K$5000,0)),"")</f>
        <v>60</v>
      </c>
      <c r="G150" s="61" t="str">
        <f>IFERROR(INDEX(Barang_Keluar!$G$2:$G$5000,MATCH(ROWS($A$10:A150),Barang_Keluar!$K$2:$K$5000,0)),"")</f>
        <v>Pack</v>
      </c>
    </row>
    <row r="151" spans="1:7" x14ac:dyDescent="0.35">
      <c r="A151" s="61" t="str">
        <f>IFERROR(INDEX(Barang_Keluar!$A$2:$A$5000,MATCH(ROWS($A$10:A151),Barang_Keluar!$K$2:$K$5000,0)),"")</f>
        <v>DO202600917</v>
      </c>
      <c r="B151" s="62">
        <f>IFERROR(INDEX(Barang_Keluar!$B$2:$B$5000,MATCH(ROWS($A$10:A151),Barang_Keluar!$K$2:$K$5000,0)),"")</f>
        <v>46069</v>
      </c>
      <c r="C151" s="61" t="str">
        <f>IFERROR(INDEX(Barang_Keluar!$C$2:$C$5000,MATCH(ROWS($A$10:A151),Barang_Keluar!$K$2:$K$5000,0)),"")</f>
        <v>Outlet 028</v>
      </c>
      <c r="D151" s="61" t="str">
        <f>IFERROR(INDEX(Barang_Keluar!$D$2:$D$5000,MATCH(ROWS($A$10:A151),Barang_Keluar!$K$2:$K$5000,0)),"")</f>
        <v>SNK005</v>
      </c>
      <c r="E151" s="61" t="str">
        <f>IFERROR(INDEX(Barang_Keluar!$E$2:$E$5000,MATCH(ROWS($A$10:A151),Barang_Keluar!$K$2:$K$5000,0)),"")</f>
        <v>Taro Snack Variant 5</v>
      </c>
      <c r="F151" s="61">
        <f>IFERROR(INDEX(Barang_Keluar!$F$2:$F$5000,MATCH(ROWS($A$10:A151),Barang_Keluar!$K$2:$K$5000,0)),"")</f>
        <v>60</v>
      </c>
      <c r="G151" s="61" t="str">
        <f>IFERROR(INDEX(Barang_Keluar!$G$2:$G$5000,MATCH(ROWS($A$10:A151),Barang_Keluar!$K$2:$K$5000,0)),"")</f>
        <v>Pack</v>
      </c>
    </row>
    <row r="152" spans="1:7" x14ac:dyDescent="0.35">
      <c r="A152" s="61" t="str">
        <f>IFERROR(INDEX(Barang_Keluar!$A$2:$A$5000,MATCH(ROWS($A$10:A152),Barang_Keluar!$K$2:$K$5000,0)),"")</f>
        <v>DO202600923</v>
      </c>
      <c r="B152" s="62">
        <f>IFERROR(INDEX(Barang_Keluar!$B$2:$B$5000,MATCH(ROWS($A$10:A152),Barang_Keluar!$K$2:$K$5000,0)),"")</f>
        <v>46075</v>
      </c>
      <c r="C152" s="61" t="str">
        <f>IFERROR(INDEX(Barang_Keluar!$C$2:$C$5000,MATCH(ROWS($A$10:A152),Barang_Keluar!$K$2:$K$5000,0)),"")</f>
        <v>Outlet 042</v>
      </c>
      <c r="D152" s="61" t="str">
        <f>IFERROR(INDEX(Barang_Keluar!$D$2:$D$5000,MATCH(ROWS($A$10:A152),Barang_Keluar!$K$2:$K$5000,0)),"")</f>
        <v>SNK023</v>
      </c>
      <c r="E152" s="61" t="str">
        <f>IFERROR(INDEX(Barang_Keluar!$E$2:$E$5000,MATCH(ROWS($A$10:A152),Barang_Keluar!$K$2:$K$5000,0)),"")</f>
        <v>Taro Snack Variant 23</v>
      </c>
      <c r="F152" s="61">
        <f>IFERROR(INDEX(Barang_Keluar!$F$2:$F$5000,MATCH(ROWS($A$10:A152),Barang_Keluar!$K$2:$K$5000,0)),"")</f>
        <v>10</v>
      </c>
      <c r="G152" s="61" t="str">
        <f>IFERROR(INDEX(Barang_Keluar!$G$2:$G$5000,MATCH(ROWS($A$10:A152),Barang_Keluar!$K$2:$K$5000,0)),"")</f>
        <v>Pack</v>
      </c>
    </row>
    <row r="153" spans="1:7" ht="29" x14ac:dyDescent="0.35">
      <c r="A153" s="61" t="str">
        <f>IFERROR(INDEX(Barang_Keluar!$A$2:$A$5000,MATCH(ROWS($A$10:A153),Barang_Keluar!$K$2:$K$5000,0)),"")</f>
        <v>DO202600924</v>
      </c>
      <c r="B153" s="62">
        <f>IFERROR(INDEX(Barang_Keluar!$B$2:$B$5000,MATCH(ROWS($A$10:A153),Barang_Keluar!$K$2:$K$5000,0)),"")</f>
        <v>46078</v>
      </c>
      <c r="C153" s="61" t="str">
        <f>IFERROR(INDEX(Barang_Keluar!$C$2:$C$5000,MATCH(ROWS($A$10:A153),Barang_Keluar!$K$2:$K$5000,0)),"")</f>
        <v>Outlet 073</v>
      </c>
      <c r="D153" s="61" t="str">
        <f>IFERROR(INDEX(Barang_Keluar!$D$2:$D$5000,MATCH(ROWS($A$10:A153),Barang_Keluar!$K$2:$K$5000,0)),"")</f>
        <v>SNK008</v>
      </c>
      <c r="E153" s="61" t="str">
        <f>IFERROR(INDEX(Barang_Keluar!$E$2:$E$5000,MATCH(ROWS($A$10:A153),Barang_Keluar!$K$2:$K$5000,0)),"")</f>
        <v>Chitato Snack Variant 8</v>
      </c>
      <c r="F153" s="61">
        <f>IFERROR(INDEX(Barang_Keluar!$F$2:$F$5000,MATCH(ROWS($A$10:A153),Barang_Keluar!$K$2:$K$5000,0)),"")</f>
        <v>24</v>
      </c>
      <c r="G153" s="61" t="str">
        <f>IFERROR(INDEX(Barang_Keluar!$G$2:$G$5000,MATCH(ROWS($A$10:A153),Barang_Keluar!$K$2:$K$5000,0)),"")</f>
        <v>Pack</v>
      </c>
    </row>
    <row r="154" spans="1:7" ht="29" x14ac:dyDescent="0.35">
      <c r="A154" s="61" t="str">
        <f>IFERROR(INDEX(Barang_Keluar!$A$2:$A$5000,MATCH(ROWS($A$10:A154),Barang_Keluar!$K$2:$K$5000,0)),"")</f>
        <v>DO202600928</v>
      </c>
      <c r="B154" s="62">
        <f>IFERROR(INDEX(Barang_Keluar!$B$2:$B$5000,MATCH(ROWS($A$10:A154),Barang_Keluar!$K$2:$K$5000,0)),"")</f>
        <v>46077</v>
      </c>
      <c r="C154" s="61" t="str">
        <f>IFERROR(INDEX(Barang_Keluar!$C$2:$C$5000,MATCH(ROWS($A$10:A154),Barang_Keluar!$K$2:$K$5000,0)),"")</f>
        <v>Outlet 009</v>
      </c>
      <c r="D154" s="61" t="str">
        <f>IFERROR(INDEX(Barang_Keluar!$D$2:$D$5000,MATCH(ROWS($A$10:A154),Barang_Keluar!$K$2:$K$5000,0)),"")</f>
        <v>PER009</v>
      </c>
      <c r="E154" s="61" t="str">
        <f>IFERROR(INDEX(Barang_Keluar!$E$2:$E$5000,MATCH(ROWS($A$10:A154),Barang_Keluar!$K$2:$K$5000,0)),"")</f>
        <v>Lifebuoy Personal Care Variant 9</v>
      </c>
      <c r="F154" s="61">
        <f>IFERROR(INDEX(Barang_Keluar!$F$2:$F$5000,MATCH(ROWS($A$10:A154),Barang_Keluar!$K$2:$K$5000,0)),"")</f>
        <v>24</v>
      </c>
      <c r="G154" s="61" t="str">
        <f>IFERROR(INDEX(Barang_Keluar!$G$2:$G$5000,MATCH(ROWS($A$10:A154),Barang_Keluar!$K$2:$K$5000,0)),"")</f>
        <v>Bottle</v>
      </c>
    </row>
    <row r="155" spans="1:7" ht="29" x14ac:dyDescent="0.35">
      <c r="A155" s="61" t="str">
        <f>IFERROR(INDEX(Barang_Keluar!$A$2:$A$5000,MATCH(ROWS($A$10:A155),Barang_Keluar!$K$2:$K$5000,0)),"")</f>
        <v>DO202600934</v>
      </c>
      <c r="B155" s="62">
        <f>IFERROR(INDEX(Barang_Keluar!$B$2:$B$5000,MATCH(ROWS($A$10:A155),Barang_Keluar!$K$2:$K$5000,0)),"")</f>
        <v>46056</v>
      </c>
      <c r="C155" s="61" t="str">
        <f>IFERROR(INDEX(Barang_Keluar!$C$2:$C$5000,MATCH(ROWS($A$10:A155),Barang_Keluar!$K$2:$K$5000,0)),"")</f>
        <v>Outlet 029</v>
      </c>
      <c r="D155" s="61" t="str">
        <f>IFERROR(INDEX(Barang_Keluar!$D$2:$D$5000,MATCH(ROWS($A$10:A155),Barang_Keluar!$K$2:$K$5000,0)),"")</f>
        <v>PER012</v>
      </c>
      <c r="E155" s="61" t="str">
        <f>IFERROR(INDEX(Barang_Keluar!$E$2:$E$5000,MATCH(ROWS($A$10:A155),Barang_Keluar!$K$2:$K$5000,0)),"")</f>
        <v>Sunsilk Personal Care Variant 12</v>
      </c>
      <c r="F155" s="61">
        <f>IFERROR(INDEX(Barang_Keluar!$F$2:$F$5000,MATCH(ROWS($A$10:A155),Barang_Keluar!$K$2:$K$5000,0)),"")</f>
        <v>10</v>
      </c>
      <c r="G155" s="61" t="str">
        <f>IFERROR(INDEX(Barang_Keluar!$G$2:$G$5000,MATCH(ROWS($A$10:A155),Barang_Keluar!$K$2:$K$5000,0)),"")</f>
        <v>Bottle</v>
      </c>
    </row>
    <row r="156" spans="1:7" ht="29" x14ac:dyDescent="0.35">
      <c r="A156" s="61" t="str">
        <f>IFERROR(INDEX(Barang_Keluar!$A$2:$A$5000,MATCH(ROWS($A$10:A156),Barang_Keluar!$K$2:$K$5000,0)),"")</f>
        <v>DO202600948</v>
      </c>
      <c r="B156" s="62">
        <f>IFERROR(INDEX(Barang_Keluar!$B$2:$B$5000,MATCH(ROWS($A$10:A156),Barang_Keluar!$K$2:$K$5000,0)),"")</f>
        <v>46076</v>
      </c>
      <c r="C156" s="61" t="str">
        <f>IFERROR(INDEX(Barang_Keluar!$C$2:$C$5000,MATCH(ROWS($A$10:A156),Barang_Keluar!$K$2:$K$5000,0)),"")</f>
        <v>Outlet 022</v>
      </c>
      <c r="D156" s="61" t="str">
        <f>IFERROR(INDEX(Barang_Keluar!$D$2:$D$5000,MATCH(ROWS($A$10:A156),Barang_Keluar!$K$2:$K$5000,0)),"")</f>
        <v>BAB017</v>
      </c>
      <c r="E156" s="61" t="str">
        <f>IFERROR(INDEX(Barang_Keluar!$E$2:$E$5000,MATCH(ROWS($A$10:A156),Barang_Keluar!$K$2:$K$5000,0)),"")</f>
        <v>MamyPoko Baby Care Variant 17</v>
      </c>
      <c r="F156" s="61">
        <f>IFERROR(INDEX(Barang_Keluar!$F$2:$F$5000,MATCH(ROWS($A$10:A156),Barang_Keluar!$K$2:$K$5000,0)),"")</f>
        <v>60</v>
      </c>
      <c r="G156" s="61" t="str">
        <f>IFERROR(INDEX(Barang_Keluar!$G$2:$G$5000,MATCH(ROWS($A$10:A156),Barang_Keluar!$K$2:$K$5000,0)),"")</f>
        <v>Pack</v>
      </c>
    </row>
    <row r="157" spans="1:7" ht="29" x14ac:dyDescent="0.35">
      <c r="A157" s="61" t="str">
        <f>IFERROR(INDEX(Barang_Keluar!$A$2:$A$5000,MATCH(ROWS($A$10:A157),Barang_Keluar!$K$2:$K$5000,0)),"")</f>
        <v>DO202600953</v>
      </c>
      <c r="B157" s="62">
        <f>IFERROR(INDEX(Barang_Keluar!$B$2:$B$5000,MATCH(ROWS($A$10:A157),Barang_Keluar!$K$2:$K$5000,0)),"")</f>
        <v>46065</v>
      </c>
      <c r="C157" s="61" t="str">
        <f>IFERROR(INDEX(Barang_Keluar!$C$2:$C$5000,MATCH(ROWS($A$10:A157),Barang_Keluar!$K$2:$K$5000,0)),"")</f>
        <v>Outlet 020</v>
      </c>
      <c r="D157" s="61" t="str">
        <f>IFERROR(INDEX(Barang_Keluar!$D$2:$D$5000,MATCH(ROWS($A$10:A157),Barang_Keluar!$K$2:$K$5000,0)),"")</f>
        <v>BAB014</v>
      </c>
      <c r="E157" s="61" t="str">
        <f>IFERROR(INDEX(Barang_Keluar!$E$2:$E$5000,MATCH(ROWS($A$10:A157),Barang_Keluar!$K$2:$K$5000,0)),"")</f>
        <v>MamyPoko Baby Care Variant 14</v>
      </c>
      <c r="F157" s="61">
        <f>IFERROR(INDEX(Barang_Keluar!$F$2:$F$5000,MATCH(ROWS($A$10:A157),Barang_Keluar!$K$2:$K$5000,0)),"")</f>
        <v>30</v>
      </c>
      <c r="G157" s="61" t="str">
        <f>IFERROR(INDEX(Barang_Keluar!$G$2:$G$5000,MATCH(ROWS($A$10:A157),Barang_Keluar!$K$2:$K$5000,0)),"")</f>
        <v>Pack</v>
      </c>
    </row>
    <row r="158" spans="1:7" ht="29" x14ac:dyDescent="0.35">
      <c r="A158" s="61" t="str">
        <f>IFERROR(INDEX(Barang_Keluar!$A$2:$A$5000,MATCH(ROWS($A$10:A158),Barang_Keluar!$K$2:$K$5000,0)),"")</f>
        <v>DO202600972</v>
      </c>
      <c r="B158" s="62">
        <f>IFERROR(INDEX(Barang_Keluar!$B$2:$B$5000,MATCH(ROWS($A$10:A158),Barang_Keluar!$K$2:$K$5000,0)),"")</f>
        <v>46073</v>
      </c>
      <c r="C158" s="61" t="str">
        <f>IFERROR(INDEX(Barang_Keluar!$C$2:$C$5000,MATCH(ROWS($A$10:A158),Barang_Keluar!$K$2:$K$5000,0)),"")</f>
        <v>Outlet 026</v>
      </c>
      <c r="D158" s="61" t="str">
        <f>IFERROR(INDEX(Barang_Keluar!$D$2:$D$5000,MATCH(ROWS($A$10:A158),Barang_Keluar!$K$2:$K$5000,0)),"")</f>
        <v>BAB017</v>
      </c>
      <c r="E158" s="61" t="str">
        <f>IFERROR(INDEX(Barang_Keluar!$E$2:$E$5000,MATCH(ROWS($A$10:A158),Barang_Keluar!$K$2:$K$5000,0)),"")</f>
        <v>MamyPoko Baby Care Variant 17</v>
      </c>
      <c r="F158" s="61">
        <f>IFERROR(INDEX(Barang_Keluar!$F$2:$F$5000,MATCH(ROWS($A$10:A158),Barang_Keluar!$K$2:$K$5000,0)),"")</f>
        <v>12</v>
      </c>
      <c r="G158" s="61" t="str">
        <f>IFERROR(INDEX(Barang_Keluar!$G$2:$G$5000,MATCH(ROWS($A$10:A158),Barang_Keluar!$K$2:$K$5000,0)),"")</f>
        <v>Pack</v>
      </c>
    </row>
    <row r="159" spans="1:7" ht="29" x14ac:dyDescent="0.35">
      <c r="A159" s="61" t="str">
        <f>IFERROR(INDEX(Barang_Keluar!$A$2:$A$5000,MATCH(ROWS($A$10:A159),Barang_Keluar!$K$2:$K$5000,0)),"")</f>
        <v>DO202600976</v>
      </c>
      <c r="B159" s="62">
        <f>IFERROR(INDEX(Barang_Keluar!$B$2:$B$5000,MATCH(ROWS($A$10:A159),Barang_Keluar!$K$2:$K$5000,0)),"")</f>
        <v>46077</v>
      </c>
      <c r="C159" s="61" t="str">
        <f>IFERROR(INDEX(Barang_Keluar!$C$2:$C$5000,MATCH(ROWS($A$10:A159),Barang_Keluar!$K$2:$K$5000,0)),"")</f>
        <v>Outlet 015</v>
      </c>
      <c r="D159" s="61" t="str">
        <f>IFERROR(INDEX(Barang_Keluar!$D$2:$D$5000,MATCH(ROWS($A$10:A159),Barang_Keluar!$K$2:$K$5000,0)),"")</f>
        <v>BAB014</v>
      </c>
      <c r="E159" s="61" t="str">
        <f>IFERROR(INDEX(Barang_Keluar!$E$2:$E$5000,MATCH(ROWS($A$10:A159),Barang_Keluar!$K$2:$K$5000,0)),"")</f>
        <v>MamyPoko Baby Care Variant 14</v>
      </c>
      <c r="F159" s="61">
        <f>IFERROR(INDEX(Barang_Keluar!$F$2:$F$5000,MATCH(ROWS($A$10:A159),Barang_Keluar!$K$2:$K$5000,0)),"")</f>
        <v>24</v>
      </c>
      <c r="G159" s="61" t="str">
        <f>IFERROR(INDEX(Barang_Keluar!$G$2:$G$5000,MATCH(ROWS($A$10:A159),Barang_Keluar!$K$2:$K$5000,0)),"")</f>
        <v>Pack</v>
      </c>
    </row>
    <row r="160" spans="1:7" ht="29" x14ac:dyDescent="0.35">
      <c r="A160" s="61" t="str">
        <f>IFERROR(INDEX(Barang_Keluar!$A$2:$A$5000,MATCH(ROWS($A$10:A160),Barang_Keluar!$K$2:$K$5000,0)),"")</f>
        <v>DO202600980</v>
      </c>
      <c r="B160" s="62">
        <f>IFERROR(INDEX(Barang_Keluar!$B$2:$B$5000,MATCH(ROWS($A$10:A160),Barang_Keluar!$K$2:$K$5000,0)),"")</f>
        <v>46072</v>
      </c>
      <c r="C160" s="61" t="str">
        <f>IFERROR(INDEX(Barang_Keluar!$C$2:$C$5000,MATCH(ROWS($A$10:A160),Barang_Keluar!$K$2:$K$5000,0)),"")</f>
        <v>Outlet 004</v>
      </c>
      <c r="D160" s="61" t="str">
        <f>IFERROR(INDEX(Barang_Keluar!$D$2:$D$5000,MATCH(ROWS($A$10:A160),Barang_Keluar!$K$2:$K$5000,0)),"")</f>
        <v>PER019</v>
      </c>
      <c r="E160" s="61" t="str">
        <f>IFERROR(INDEX(Barang_Keluar!$E$2:$E$5000,MATCH(ROWS($A$10:A160),Barang_Keluar!$K$2:$K$5000,0)),"")</f>
        <v>Sunsilk Personal Care Variant 19</v>
      </c>
      <c r="F160" s="61">
        <f>IFERROR(INDEX(Barang_Keluar!$F$2:$F$5000,MATCH(ROWS($A$10:A160),Barang_Keluar!$K$2:$K$5000,0)),"")</f>
        <v>36</v>
      </c>
      <c r="G160" s="61" t="str">
        <f>IFERROR(INDEX(Barang_Keluar!$G$2:$G$5000,MATCH(ROWS($A$10:A160),Barang_Keluar!$K$2:$K$5000,0)),"")</f>
        <v>Bottle</v>
      </c>
    </row>
    <row r="161" spans="1:7" ht="29" x14ac:dyDescent="0.35">
      <c r="A161" s="61" t="str">
        <f>IFERROR(INDEX(Barang_Keluar!$A$2:$A$5000,MATCH(ROWS($A$10:A161),Barang_Keluar!$K$2:$K$5000,0)),"")</f>
        <v>DO202600990</v>
      </c>
      <c r="B161" s="62">
        <f>IFERROR(INDEX(Barang_Keluar!$B$2:$B$5000,MATCH(ROWS($A$10:A161),Barang_Keluar!$K$2:$K$5000,0)),"")</f>
        <v>46078</v>
      </c>
      <c r="C161" s="61" t="str">
        <f>IFERROR(INDEX(Barang_Keluar!$C$2:$C$5000,MATCH(ROWS($A$10:A161),Barang_Keluar!$K$2:$K$5000,0)),"")</f>
        <v>Outlet 055</v>
      </c>
      <c r="D161" s="61" t="str">
        <f>IFERROR(INDEX(Barang_Keluar!$D$2:$D$5000,MATCH(ROWS($A$10:A161),Barang_Keluar!$K$2:$K$5000,0)),"")</f>
        <v>BEV006</v>
      </c>
      <c r="E161" s="61" t="str">
        <f>IFERROR(INDEX(Barang_Keluar!$E$2:$E$5000,MATCH(ROWS($A$10:A161),Barang_Keluar!$K$2:$K$5000,0)),"")</f>
        <v>Pocari Beverage Variant 6</v>
      </c>
      <c r="F161" s="61">
        <f>IFERROR(INDEX(Barang_Keluar!$F$2:$F$5000,MATCH(ROWS($A$10:A161),Barang_Keluar!$K$2:$K$5000,0)),"")</f>
        <v>20</v>
      </c>
      <c r="G161" s="61" t="str">
        <f>IFERROR(INDEX(Barang_Keluar!$G$2:$G$5000,MATCH(ROWS($A$10:A161),Barang_Keluar!$K$2:$K$5000,0)),"")</f>
        <v>Bottle</v>
      </c>
    </row>
    <row r="162" spans="1:7" ht="29" x14ac:dyDescent="0.35">
      <c r="A162" s="61" t="str">
        <f>IFERROR(INDEX(Barang_Keluar!$A$2:$A$5000,MATCH(ROWS($A$10:A162),Barang_Keluar!$K$2:$K$5000,0)),"")</f>
        <v>DO202600993</v>
      </c>
      <c r="B162" s="62">
        <f>IFERROR(INDEX(Barang_Keluar!$B$2:$B$5000,MATCH(ROWS($A$10:A162),Barang_Keluar!$K$2:$K$5000,0)),"")</f>
        <v>46067</v>
      </c>
      <c r="C162" s="61" t="str">
        <f>IFERROR(INDEX(Barang_Keluar!$C$2:$C$5000,MATCH(ROWS($A$10:A162),Barang_Keluar!$K$2:$K$5000,0)),"")</f>
        <v>Outlet 023</v>
      </c>
      <c r="D162" s="61" t="str">
        <f>IFERROR(INDEX(Barang_Keluar!$D$2:$D$5000,MATCH(ROWS($A$10:A162),Barang_Keluar!$K$2:$K$5000,0)),"")</f>
        <v>SNK004</v>
      </c>
      <c r="E162" s="61" t="str">
        <f>IFERROR(INDEX(Barang_Keluar!$E$2:$E$5000,MATCH(ROWS($A$10:A162),Barang_Keluar!$K$2:$K$5000,0)),"")</f>
        <v>Chitato Snack Variant 4</v>
      </c>
      <c r="F162" s="61">
        <f>IFERROR(INDEX(Barang_Keluar!$F$2:$F$5000,MATCH(ROWS($A$10:A162),Barang_Keluar!$K$2:$K$5000,0)),"")</f>
        <v>10</v>
      </c>
      <c r="G162" s="61" t="str">
        <f>IFERROR(INDEX(Barang_Keluar!$G$2:$G$5000,MATCH(ROWS($A$10:A162),Barang_Keluar!$K$2:$K$5000,0)),"")</f>
        <v>Pack</v>
      </c>
    </row>
    <row r="163" spans="1:7" ht="29" x14ac:dyDescent="0.35">
      <c r="A163" s="61" t="str">
        <f>IFERROR(INDEX(Barang_Keluar!$A$2:$A$5000,MATCH(ROWS($A$10:A163),Barang_Keluar!$K$2:$K$5000,0)),"")</f>
        <v>DO202600997</v>
      </c>
      <c r="B163" s="62">
        <f>IFERROR(INDEX(Barang_Keluar!$B$2:$B$5000,MATCH(ROWS($A$10:A163),Barang_Keluar!$K$2:$K$5000,0)),"")</f>
        <v>46074</v>
      </c>
      <c r="C163" s="61" t="str">
        <f>IFERROR(INDEX(Barang_Keluar!$C$2:$C$5000,MATCH(ROWS($A$10:A163),Barang_Keluar!$K$2:$K$5000,0)),"")</f>
        <v>Outlet 055</v>
      </c>
      <c r="D163" s="61" t="str">
        <f>IFERROR(INDEX(Barang_Keluar!$D$2:$D$5000,MATCH(ROWS($A$10:A163),Barang_Keluar!$K$2:$K$5000,0)),"")</f>
        <v>INS019</v>
      </c>
      <c r="E163" s="61" t="str">
        <f>IFERROR(INDEX(Barang_Keluar!$E$2:$E$5000,MATCH(ROWS($A$10:A163),Barang_Keluar!$K$2:$K$5000,0)),"")</f>
        <v>Indomie Instant Food Variant 19</v>
      </c>
      <c r="F163" s="61">
        <f>IFERROR(INDEX(Barang_Keluar!$F$2:$F$5000,MATCH(ROWS($A$10:A163),Barang_Keluar!$K$2:$K$5000,0)),"")</f>
        <v>5</v>
      </c>
      <c r="G163" s="61" t="str">
        <f>IFERROR(INDEX(Barang_Keluar!$G$2:$G$5000,MATCH(ROWS($A$10:A163),Barang_Keluar!$K$2:$K$5000,0)),"")</f>
        <v>Pack</v>
      </c>
    </row>
    <row r="164" spans="1:7" ht="29" x14ac:dyDescent="0.35">
      <c r="A164" s="61" t="str">
        <f>IFERROR(INDEX(Barang_Keluar!$A$2:$A$5000,MATCH(ROWS($A$10:A164),Barang_Keluar!$K$2:$K$5000,0)),"")</f>
        <v>DO202601012</v>
      </c>
      <c r="B164" s="62">
        <f>IFERROR(INDEX(Barang_Keluar!$B$2:$B$5000,MATCH(ROWS($A$10:A164),Barang_Keluar!$K$2:$K$5000,0)),"")</f>
        <v>46058</v>
      </c>
      <c r="C164" s="61" t="str">
        <f>IFERROR(INDEX(Barang_Keluar!$C$2:$C$5000,MATCH(ROWS($A$10:A164),Barang_Keluar!$K$2:$K$5000,0)),"")</f>
        <v>Outlet 011</v>
      </c>
      <c r="D164" s="61" t="str">
        <f>IFERROR(INDEX(Barang_Keluar!$D$2:$D$5000,MATCH(ROWS($A$10:A164),Barang_Keluar!$K$2:$K$5000,0)),"")</f>
        <v>BEV025</v>
      </c>
      <c r="E164" s="61" t="str">
        <f>IFERROR(INDEX(Barang_Keluar!$E$2:$E$5000,MATCH(ROWS($A$10:A164),Barang_Keluar!$K$2:$K$5000,0)),"")</f>
        <v>Sosro Beverage Variant 25</v>
      </c>
      <c r="F164" s="61">
        <f>IFERROR(INDEX(Barang_Keluar!$F$2:$F$5000,MATCH(ROWS($A$10:A164),Barang_Keluar!$K$2:$K$5000,0)),"")</f>
        <v>36</v>
      </c>
      <c r="G164" s="61" t="str">
        <f>IFERROR(INDEX(Barang_Keluar!$G$2:$G$5000,MATCH(ROWS($A$10:A164),Barang_Keluar!$K$2:$K$5000,0)),"")</f>
        <v>Bottle</v>
      </c>
    </row>
    <row r="165" spans="1:7" ht="29" x14ac:dyDescent="0.35">
      <c r="A165" s="61" t="str">
        <f>IFERROR(INDEX(Barang_Keluar!$A$2:$A$5000,MATCH(ROWS($A$10:A165),Barang_Keluar!$K$2:$K$5000,0)),"")</f>
        <v>DO202601015</v>
      </c>
      <c r="B165" s="62">
        <f>IFERROR(INDEX(Barang_Keluar!$B$2:$B$5000,MATCH(ROWS($A$10:A165),Barang_Keluar!$K$2:$K$5000,0)),"")</f>
        <v>46080</v>
      </c>
      <c r="C165" s="61" t="str">
        <f>IFERROR(INDEX(Barang_Keluar!$C$2:$C$5000,MATCH(ROWS($A$10:A165),Barang_Keluar!$K$2:$K$5000,0)),"")</f>
        <v>Outlet 080</v>
      </c>
      <c r="D165" s="61" t="str">
        <f>IFERROR(INDEX(Barang_Keluar!$D$2:$D$5000,MATCH(ROWS($A$10:A165),Barang_Keluar!$K$2:$K$5000,0)),"")</f>
        <v>SNK028</v>
      </c>
      <c r="E165" s="61" t="str">
        <f>IFERROR(INDEX(Barang_Keluar!$E$2:$E$5000,MATCH(ROWS($A$10:A165),Barang_Keluar!$K$2:$K$5000,0)),"")</f>
        <v>Chitato Snack Variant 28</v>
      </c>
      <c r="F165" s="61">
        <f>IFERROR(INDEX(Barang_Keluar!$F$2:$F$5000,MATCH(ROWS($A$10:A165),Barang_Keluar!$K$2:$K$5000,0)),"")</f>
        <v>12</v>
      </c>
      <c r="G165" s="61" t="str">
        <f>IFERROR(INDEX(Barang_Keluar!$G$2:$G$5000,MATCH(ROWS($A$10:A165),Barang_Keluar!$K$2:$K$5000,0)),"")</f>
        <v>Pack</v>
      </c>
    </row>
    <row r="166" spans="1:7" ht="29" x14ac:dyDescent="0.35">
      <c r="A166" s="61" t="str">
        <f>IFERROR(INDEX(Barang_Keluar!$A$2:$A$5000,MATCH(ROWS($A$10:A166),Barang_Keluar!$K$2:$K$5000,0)),"")</f>
        <v>DO202601019</v>
      </c>
      <c r="B166" s="62">
        <f>IFERROR(INDEX(Barang_Keluar!$B$2:$B$5000,MATCH(ROWS($A$10:A166),Barang_Keluar!$K$2:$K$5000,0)),"")</f>
        <v>46069</v>
      </c>
      <c r="C166" s="61" t="str">
        <f>IFERROR(INDEX(Barang_Keluar!$C$2:$C$5000,MATCH(ROWS($A$10:A166),Barang_Keluar!$K$2:$K$5000,0)),"")</f>
        <v>Outlet 055</v>
      </c>
      <c r="D166" s="61" t="str">
        <f>IFERROR(INDEX(Barang_Keluar!$D$2:$D$5000,MATCH(ROWS($A$10:A166),Barang_Keluar!$K$2:$K$5000,0)),"")</f>
        <v>SNK029</v>
      </c>
      <c r="E166" s="61" t="str">
        <f>IFERROR(INDEX(Barang_Keluar!$E$2:$E$5000,MATCH(ROWS($A$10:A166),Barang_Keluar!$K$2:$K$5000,0)),"")</f>
        <v>Chitato Snack Variant 29</v>
      </c>
      <c r="F166" s="61">
        <f>IFERROR(INDEX(Barang_Keluar!$F$2:$F$5000,MATCH(ROWS($A$10:A166),Barang_Keluar!$K$2:$K$5000,0)),"")</f>
        <v>20</v>
      </c>
      <c r="G166" s="61" t="str">
        <f>IFERROR(INDEX(Barang_Keluar!$G$2:$G$5000,MATCH(ROWS($A$10:A166),Barang_Keluar!$K$2:$K$5000,0)),"")</f>
        <v>Pack</v>
      </c>
    </row>
    <row r="167" spans="1:7" ht="29" x14ac:dyDescent="0.35">
      <c r="A167" s="61" t="str">
        <f>IFERROR(INDEX(Barang_Keluar!$A$2:$A$5000,MATCH(ROWS($A$10:A167),Barang_Keluar!$K$2:$K$5000,0)),"")</f>
        <v>DO202601024</v>
      </c>
      <c r="B167" s="62">
        <f>IFERROR(INDEX(Barang_Keluar!$B$2:$B$5000,MATCH(ROWS($A$10:A167),Barang_Keluar!$K$2:$K$5000,0)),"")</f>
        <v>46058</v>
      </c>
      <c r="C167" s="61" t="str">
        <f>IFERROR(INDEX(Barang_Keluar!$C$2:$C$5000,MATCH(ROWS($A$10:A167),Barang_Keluar!$K$2:$K$5000,0)),"")</f>
        <v>Outlet 001</v>
      </c>
      <c r="D167" s="61" t="str">
        <f>IFERROR(INDEX(Barang_Keluar!$D$2:$D$5000,MATCH(ROWS($A$10:A167),Barang_Keluar!$K$2:$K$5000,0)),"")</f>
        <v>BAB003</v>
      </c>
      <c r="E167" s="61" t="str">
        <f>IFERROR(INDEX(Barang_Keluar!$E$2:$E$5000,MATCH(ROWS($A$10:A167),Barang_Keluar!$K$2:$K$5000,0)),"")</f>
        <v>Zwitsal Baby Care Variant 3</v>
      </c>
      <c r="F167" s="61">
        <f>IFERROR(INDEX(Barang_Keluar!$F$2:$F$5000,MATCH(ROWS($A$10:A167),Barang_Keluar!$K$2:$K$5000,0)),"")</f>
        <v>60</v>
      </c>
      <c r="G167" s="61" t="str">
        <f>IFERROR(INDEX(Barang_Keluar!$G$2:$G$5000,MATCH(ROWS($A$10:A167),Barang_Keluar!$K$2:$K$5000,0)),"")</f>
        <v>Pack</v>
      </c>
    </row>
    <row r="168" spans="1:7" ht="29" x14ac:dyDescent="0.35">
      <c r="A168" s="61" t="str">
        <f>IFERROR(INDEX(Barang_Keluar!$A$2:$A$5000,MATCH(ROWS($A$10:A168),Barang_Keluar!$K$2:$K$5000,0)),"")</f>
        <v>DO202601026</v>
      </c>
      <c r="B168" s="62">
        <f>IFERROR(INDEX(Barang_Keluar!$B$2:$B$5000,MATCH(ROWS($A$10:A168),Barang_Keluar!$K$2:$K$5000,0)),"")</f>
        <v>46065</v>
      </c>
      <c r="C168" s="61" t="str">
        <f>IFERROR(INDEX(Barang_Keluar!$C$2:$C$5000,MATCH(ROWS($A$10:A168),Barang_Keluar!$K$2:$K$5000,0)),"")</f>
        <v>Outlet 054</v>
      </c>
      <c r="D168" s="61" t="str">
        <f>IFERROR(INDEX(Barang_Keluar!$D$2:$D$5000,MATCH(ROWS($A$10:A168),Barang_Keluar!$K$2:$K$5000,0)),"")</f>
        <v>PER027</v>
      </c>
      <c r="E168" s="61" t="str">
        <f>IFERROR(INDEX(Barang_Keluar!$E$2:$E$5000,MATCH(ROWS($A$10:A168),Barang_Keluar!$K$2:$K$5000,0)),"")</f>
        <v>Sunsilk Personal Care Variant 27</v>
      </c>
      <c r="F168" s="61">
        <f>IFERROR(INDEX(Barang_Keluar!$F$2:$F$5000,MATCH(ROWS($A$10:A168),Barang_Keluar!$K$2:$K$5000,0)),"")</f>
        <v>60</v>
      </c>
      <c r="G168" s="61" t="str">
        <f>IFERROR(INDEX(Barang_Keluar!$G$2:$G$5000,MATCH(ROWS($A$10:A168),Barang_Keluar!$K$2:$K$5000,0)),"")</f>
        <v>Bottle</v>
      </c>
    </row>
    <row r="169" spans="1:7" ht="29" x14ac:dyDescent="0.35">
      <c r="A169" s="61" t="str">
        <f>IFERROR(INDEX(Barang_Keluar!$A$2:$A$5000,MATCH(ROWS($A$10:A169),Barang_Keluar!$K$2:$K$5000,0)),"")</f>
        <v>DO202601039</v>
      </c>
      <c r="B169" s="62">
        <f>IFERROR(INDEX(Barang_Keluar!$B$2:$B$5000,MATCH(ROWS($A$10:A169),Barang_Keluar!$K$2:$K$5000,0)),"")</f>
        <v>46076</v>
      </c>
      <c r="C169" s="61" t="str">
        <f>IFERROR(INDEX(Barang_Keluar!$C$2:$C$5000,MATCH(ROWS($A$10:A169),Barang_Keluar!$K$2:$K$5000,0)),"")</f>
        <v>Outlet 069</v>
      </c>
      <c r="D169" s="61" t="str">
        <f>IFERROR(INDEX(Barang_Keluar!$D$2:$D$5000,MATCH(ROWS($A$10:A169),Barang_Keluar!$K$2:$K$5000,0)),"")</f>
        <v>PER015</v>
      </c>
      <c r="E169" s="61" t="str">
        <f>IFERROR(INDEX(Barang_Keluar!$E$2:$E$5000,MATCH(ROWS($A$10:A169),Barang_Keluar!$K$2:$K$5000,0)),"")</f>
        <v>Sunsilk Personal Care Variant 15</v>
      </c>
      <c r="F169" s="61">
        <f>IFERROR(INDEX(Barang_Keluar!$F$2:$F$5000,MATCH(ROWS($A$10:A169),Barang_Keluar!$K$2:$K$5000,0)),"")</f>
        <v>10</v>
      </c>
      <c r="G169" s="61" t="str">
        <f>IFERROR(INDEX(Barang_Keluar!$G$2:$G$5000,MATCH(ROWS($A$10:A169),Barang_Keluar!$K$2:$K$5000,0)),"")</f>
        <v>Bottle</v>
      </c>
    </row>
    <row r="170" spans="1:7" ht="29" x14ac:dyDescent="0.35">
      <c r="A170" s="61" t="str">
        <f>IFERROR(INDEX(Barang_Keluar!$A$2:$A$5000,MATCH(ROWS($A$10:A170),Barang_Keluar!$K$2:$K$5000,0)),"")</f>
        <v>DO202601042</v>
      </c>
      <c r="B170" s="62">
        <f>IFERROR(INDEX(Barang_Keluar!$B$2:$B$5000,MATCH(ROWS($A$10:A170),Barang_Keluar!$K$2:$K$5000,0)),"")</f>
        <v>46076</v>
      </c>
      <c r="C170" s="61" t="str">
        <f>IFERROR(INDEX(Barang_Keluar!$C$2:$C$5000,MATCH(ROWS($A$10:A170),Barang_Keluar!$K$2:$K$5000,0)),"")</f>
        <v>Outlet 040</v>
      </c>
      <c r="D170" s="61" t="str">
        <f>IFERROR(INDEX(Barang_Keluar!$D$2:$D$5000,MATCH(ROWS($A$10:A170),Barang_Keluar!$K$2:$K$5000,0)),"")</f>
        <v>SNK022</v>
      </c>
      <c r="E170" s="61" t="str">
        <f>IFERROR(INDEX(Barang_Keluar!$E$2:$E$5000,MATCH(ROWS($A$10:A170),Barang_Keluar!$K$2:$K$5000,0)),"")</f>
        <v>Chitato Snack Variant 22</v>
      </c>
      <c r="F170" s="61">
        <f>IFERROR(INDEX(Barang_Keluar!$F$2:$F$5000,MATCH(ROWS($A$10:A170),Barang_Keluar!$K$2:$K$5000,0)),"")</f>
        <v>36</v>
      </c>
      <c r="G170" s="61" t="str">
        <f>IFERROR(INDEX(Barang_Keluar!$G$2:$G$5000,MATCH(ROWS($A$10:A170),Barang_Keluar!$K$2:$K$5000,0)),"")</f>
        <v>Pack</v>
      </c>
    </row>
    <row r="171" spans="1:7" ht="29" x14ac:dyDescent="0.35">
      <c r="A171" s="61" t="str">
        <f>IFERROR(INDEX(Barang_Keluar!$A$2:$A$5000,MATCH(ROWS($A$10:A171),Barang_Keluar!$K$2:$K$5000,0)),"")</f>
        <v>DO202601046</v>
      </c>
      <c r="B171" s="62">
        <f>IFERROR(INDEX(Barang_Keluar!$B$2:$B$5000,MATCH(ROWS($A$10:A171),Barang_Keluar!$K$2:$K$5000,0)),"")</f>
        <v>46074</v>
      </c>
      <c r="C171" s="61" t="str">
        <f>IFERROR(INDEX(Barang_Keluar!$C$2:$C$5000,MATCH(ROWS($A$10:A171),Barang_Keluar!$K$2:$K$5000,0)),"")</f>
        <v>Outlet 068</v>
      </c>
      <c r="D171" s="61" t="str">
        <f>IFERROR(INDEX(Barang_Keluar!$D$2:$D$5000,MATCH(ROWS($A$10:A171),Barang_Keluar!$K$2:$K$5000,0)),"")</f>
        <v>PER005</v>
      </c>
      <c r="E171" s="61" t="str">
        <f>IFERROR(INDEX(Barang_Keluar!$E$2:$E$5000,MATCH(ROWS($A$10:A171),Barang_Keluar!$K$2:$K$5000,0)),"")</f>
        <v>Pepsodent Personal Care Variant 5</v>
      </c>
      <c r="F171" s="61">
        <f>IFERROR(INDEX(Barang_Keluar!$F$2:$F$5000,MATCH(ROWS($A$10:A171),Barang_Keluar!$K$2:$K$5000,0)),"")</f>
        <v>36</v>
      </c>
      <c r="G171" s="61" t="str">
        <f>IFERROR(INDEX(Barang_Keluar!$G$2:$G$5000,MATCH(ROWS($A$10:A171),Barang_Keluar!$K$2:$K$5000,0)),"")</f>
        <v>Bottle</v>
      </c>
    </row>
    <row r="172" spans="1:7" ht="29" x14ac:dyDescent="0.35">
      <c r="A172" s="61" t="str">
        <f>IFERROR(INDEX(Barang_Keluar!$A$2:$A$5000,MATCH(ROWS($A$10:A172),Barang_Keluar!$K$2:$K$5000,0)),"")</f>
        <v>DO202601060</v>
      </c>
      <c r="B172" s="62">
        <f>IFERROR(INDEX(Barang_Keluar!$B$2:$B$5000,MATCH(ROWS($A$10:A172),Barang_Keluar!$K$2:$K$5000,0)),"")</f>
        <v>46075</v>
      </c>
      <c r="C172" s="61" t="str">
        <f>IFERROR(INDEX(Barang_Keluar!$C$2:$C$5000,MATCH(ROWS($A$10:A172),Barang_Keluar!$K$2:$K$5000,0)),"")</f>
        <v>Outlet 028</v>
      </c>
      <c r="D172" s="61" t="str">
        <f>IFERROR(INDEX(Barang_Keluar!$D$2:$D$5000,MATCH(ROWS($A$10:A172),Barang_Keluar!$K$2:$K$5000,0)),"")</f>
        <v>HOM010</v>
      </c>
      <c r="E172" s="61" t="str">
        <f>IFERROR(INDEX(Barang_Keluar!$E$2:$E$5000,MATCH(ROWS($A$10:A172),Barang_Keluar!$K$2:$K$5000,0)),"")</f>
        <v>Molto Home Care Variant 10</v>
      </c>
      <c r="F172" s="61">
        <f>IFERROR(INDEX(Barang_Keluar!$F$2:$F$5000,MATCH(ROWS($A$10:A172),Barang_Keluar!$K$2:$K$5000,0)),"")</f>
        <v>24</v>
      </c>
      <c r="G172" s="61" t="str">
        <f>IFERROR(INDEX(Barang_Keluar!$G$2:$G$5000,MATCH(ROWS($A$10:A172),Barang_Keluar!$K$2:$K$5000,0)),"")</f>
        <v>Pack</v>
      </c>
    </row>
    <row r="173" spans="1:7" ht="29" x14ac:dyDescent="0.35">
      <c r="A173" s="61" t="str">
        <f>IFERROR(INDEX(Barang_Keluar!$A$2:$A$5000,MATCH(ROWS($A$10:A173),Barang_Keluar!$K$2:$K$5000,0)),"")</f>
        <v>DO202601066</v>
      </c>
      <c r="B173" s="62">
        <f>IFERROR(INDEX(Barang_Keluar!$B$2:$B$5000,MATCH(ROWS($A$10:A173),Barang_Keluar!$K$2:$K$5000,0)),"")</f>
        <v>46058</v>
      </c>
      <c r="C173" s="61" t="str">
        <f>IFERROR(INDEX(Barang_Keluar!$C$2:$C$5000,MATCH(ROWS($A$10:A173),Barang_Keluar!$K$2:$K$5000,0)),"")</f>
        <v>Outlet 072</v>
      </c>
      <c r="D173" s="61" t="str">
        <f>IFERROR(INDEX(Barang_Keluar!$D$2:$D$5000,MATCH(ROWS($A$10:A173),Barang_Keluar!$K$2:$K$5000,0)),"")</f>
        <v>PER009</v>
      </c>
      <c r="E173" s="61" t="str">
        <f>IFERROR(INDEX(Barang_Keluar!$E$2:$E$5000,MATCH(ROWS($A$10:A173),Barang_Keluar!$K$2:$K$5000,0)),"")</f>
        <v>Lifebuoy Personal Care Variant 9</v>
      </c>
      <c r="F173" s="61">
        <f>IFERROR(INDEX(Barang_Keluar!$F$2:$F$5000,MATCH(ROWS($A$10:A173),Barang_Keluar!$K$2:$K$5000,0)),"")</f>
        <v>30</v>
      </c>
      <c r="G173" s="61" t="str">
        <f>IFERROR(INDEX(Barang_Keluar!$G$2:$G$5000,MATCH(ROWS($A$10:A173),Barang_Keluar!$K$2:$K$5000,0)),"")</f>
        <v>Bottle</v>
      </c>
    </row>
    <row r="174" spans="1:7" x14ac:dyDescent="0.35">
      <c r="A174" s="61" t="str">
        <f>IFERROR(INDEX(Barang_Keluar!$A$2:$A$5000,MATCH(ROWS($A$10:A174),Barang_Keluar!$K$2:$K$5000,0)),"")</f>
        <v>DO202601067</v>
      </c>
      <c r="B174" s="62">
        <f>IFERROR(INDEX(Barang_Keluar!$B$2:$B$5000,MATCH(ROWS($A$10:A174),Barang_Keluar!$K$2:$K$5000,0)),"")</f>
        <v>46055</v>
      </c>
      <c r="C174" s="61" t="str">
        <f>IFERROR(INDEX(Barang_Keluar!$C$2:$C$5000,MATCH(ROWS($A$10:A174),Barang_Keluar!$K$2:$K$5000,0)),"")</f>
        <v>Outlet 021</v>
      </c>
      <c r="D174" s="61" t="str">
        <f>IFERROR(INDEX(Barang_Keluar!$D$2:$D$5000,MATCH(ROWS($A$10:A174),Barang_Keluar!$K$2:$K$5000,0)),"")</f>
        <v>SNK023</v>
      </c>
      <c r="E174" s="61" t="str">
        <f>IFERROR(INDEX(Barang_Keluar!$E$2:$E$5000,MATCH(ROWS($A$10:A174),Barang_Keluar!$K$2:$K$5000,0)),"")</f>
        <v>Taro Snack Variant 23</v>
      </c>
      <c r="F174" s="61">
        <f>IFERROR(INDEX(Barang_Keluar!$F$2:$F$5000,MATCH(ROWS($A$10:A174),Barang_Keluar!$K$2:$K$5000,0)),"")</f>
        <v>36</v>
      </c>
      <c r="G174" s="61" t="str">
        <f>IFERROR(INDEX(Barang_Keluar!$G$2:$G$5000,MATCH(ROWS($A$10:A174),Barang_Keluar!$K$2:$K$5000,0)),"")</f>
        <v>Pack</v>
      </c>
    </row>
    <row r="175" spans="1:7" ht="29" x14ac:dyDescent="0.35">
      <c r="A175" s="61" t="str">
        <f>IFERROR(INDEX(Barang_Keluar!$A$2:$A$5000,MATCH(ROWS($A$10:A175),Barang_Keluar!$K$2:$K$5000,0)),"")</f>
        <v>DO202601068</v>
      </c>
      <c r="B175" s="62">
        <f>IFERROR(INDEX(Barang_Keluar!$B$2:$B$5000,MATCH(ROWS($A$10:A175),Barang_Keluar!$K$2:$K$5000,0)),"")</f>
        <v>46080</v>
      </c>
      <c r="C175" s="61" t="str">
        <f>IFERROR(INDEX(Barang_Keluar!$C$2:$C$5000,MATCH(ROWS($A$10:A175),Barang_Keluar!$K$2:$K$5000,0)),"")</f>
        <v>Outlet 065</v>
      </c>
      <c r="D175" s="61" t="str">
        <f>IFERROR(INDEX(Barang_Keluar!$D$2:$D$5000,MATCH(ROWS($A$10:A175),Barang_Keluar!$K$2:$K$5000,0)),"")</f>
        <v>BAB001</v>
      </c>
      <c r="E175" s="61" t="str">
        <f>IFERROR(INDEX(Barang_Keluar!$E$2:$E$5000,MATCH(ROWS($A$10:A175),Barang_Keluar!$K$2:$K$5000,0)),"")</f>
        <v>MamyPoko Baby Care Variant 1</v>
      </c>
      <c r="F175" s="61">
        <f>IFERROR(INDEX(Barang_Keluar!$F$2:$F$5000,MATCH(ROWS($A$10:A175),Barang_Keluar!$K$2:$K$5000,0)),"")</f>
        <v>20</v>
      </c>
      <c r="G175" s="61" t="str">
        <f>IFERROR(INDEX(Barang_Keluar!$G$2:$G$5000,MATCH(ROWS($A$10:A175),Barang_Keluar!$K$2:$K$5000,0)),"")</f>
        <v>Pack</v>
      </c>
    </row>
    <row r="176" spans="1:7" ht="29" x14ac:dyDescent="0.35">
      <c r="A176" s="61" t="str">
        <f>IFERROR(INDEX(Barang_Keluar!$A$2:$A$5000,MATCH(ROWS($A$10:A176),Barang_Keluar!$K$2:$K$5000,0)),"")</f>
        <v>DO202601070</v>
      </c>
      <c r="B176" s="62">
        <f>IFERROR(INDEX(Barang_Keluar!$B$2:$B$5000,MATCH(ROWS($A$10:A176),Barang_Keluar!$K$2:$K$5000,0)),"")</f>
        <v>46058</v>
      </c>
      <c r="C176" s="61" t="str">
        <f>IFERROR(INDEX(Barang_Keluar!$C$2:$C$5000,MATCH(ROWS($A$10:A176),Barang_Keluar!$K$2:$K$5000,0)),"")</f>
        <v>Outlet 040</v>
      </c>
      <c r="D176" s="61" t="str">
        <f>IFERROR(INDEX(Barang_Keluar!$D$2:$D$5000,MATCH(ROWS($A$10:A176),Barang_Keluar!$K$2:$K$5000,0)),"")</f>
        <v>BEV015</v>
      </c>
      <c r="E176" s="61" t="str">
        <f>IFERROR(INDEX(Barang_Keluar!$E$2:$E$5000,MATCH(ROWS($A$10:A176),Barang_Keluar!$K$2:$K$5000,0)),"")</f>
        <v>Aqua Beverage Variant 15</v>
      </c>
      <c r="F176" s="61">
        <f>IFERROR(INDEX(Barang_Keluar!$F$2:$F$5000,MATCH(ROWS($A$10:A176),Barang_Keluar!$K$2:$K$5000,0)),"")</f>
        <v>10</v>
      </c>
      <c r="G176" s="61" t="str">
        <f>IFERROR(INDEX(Barang_Keluar!$G$2:$G$5000,MATCH(ROWS($A$10:A176),Barang_Keluar!$K$2:$K$5000,0)),"")</f>
        <v>Bottle</v>
      </c>
    </row>
    <row r="177" spans="1:7" x14ac:dyDescent="0.35">
      <c r="A177" s="61" t="str">
        <f>IFERROR(INDEX(Barang_Keluar!$A$2:$A$5000,MATCH(ROWS($A$10:A177),Barang_Keluar!$K$2:$K$5000,0)),"")</f>
        <v>DO202601078</v>
      </c>
      <c r="B177" s="62">
        <f>IFERROR(INDEX(Barang_Keluar!$B$2:$B$5000,MATCH(ROWS($A$10:A177),Barang_Keluar!$K$2:$K$5000,0)),"")</f>
        <v>46057</v>
      </c>
      <c r="C177" s="61" t="str">
        <f>IFERROR(INDEX(Barang_Keluar!$C$2:$C$5000,MATCH(ROWS($A$10:A177),Barang_Keluar!$K$2:$K$5000,0)),"")</f>
        <v>Outlet 045</v>
      </c>
      <c r="D177" s="61" t="str">
        <f>IFERROR(INDEX(Barang_Keluar!$D$2:$D$5000,MATCH(ROWS($A$10:A177),Barang_Keluar!$K$2:$K$5000,0)),"")</f>
        <v>SNK016</v>
      </c>
      <c r="E177" s="61" t="str">
        <f>IFERROR(INDEX(Barang_Keluar!$E$2:$E$5000,MATCH(ROWS($A$10:A177),Barang_Keluar!$K$2:$K$5000,0)),"")</f>
        <v>Qtela Snack Variant 16</v>
      </c>
      <c r="F177" s="61">
        <f>IFERROR(INDEX(Barang_Keluar!$F$2:$F$5000,MATCH(ROWS($A$10:A177),Barang_Keluar!$K$2:$K$5000,0)),"")</f>
        <v>24</v>
      </c>
      <c r="G177" s="61" t="str">
        <f>IFERROR(INDEX(Barang_Keluar!$G$2:$G$5000,MATCH(ROWS($A$10:A177),Barang_Keluar!$K$2:$K$5000,0)),"")</f>
        <v>Pack</v>
      </c>
    </row>
    <row r="178" spans="1:7" x14ac:dyDescent="0.35">
      <c r="A178" s="61" t="str">
        <f>IFERROR(INDEX(Barang_Keluar!$A$2:$A$5000,MATCH(ROWS($A$10:A178),Barang_Keluar!$K$2:$K$5000,0)),"")</f>
        <v>DO202601079</v>
      </c>
      <c r="B178" s="62">
        <f>IFERROR(INDEX(Barang_Keluar!$B$2:$B$5000,MATCH(ROWS($A$10:A178),Barang_Keluar!$K$2:$K$5000,0)),"")</f>
        <v>46063</v>
      </c>
      <c r="C178" s="61" t="str">
        <f>IFERROR(INDEX(Barang_Keluar!$C$2:$C$5000,MATCH(ROWS($A$10:A178),Barang_Keluar!$K$2:$K$5000,0)),"")</f>
        <v>Outlet 057</v>
      </c>
      <c r="D178" s="61" t="str">
        <f>IFERROR(INDEX(Barang_Keluar!$D$2:$D$5000,MATCH(ROWS($A$10:A178),Barang_Keluar!$K$2:$K$5000,0)),"")</f>
        <v>SNK016</v>
      </c>
      <c r="E178" s="61" t="str">
        <f>IFERROR(INDEX(Barang_Keluar!$E$2:$E$5000,MATCH(ROWS($A$10:A178),Barang_Keluar!$K$2:$K$5000,0)),"")</f>
        <v>Qtela Snack Variant 16</v>
      </c>
      <c r="F178" s="61">
        <f>IFERROR(INDEX(Barang_Keluar!$F$2:$F$5000,MATCH(ROWS($A$10:A178),Barang_Keluar!$K$2:$K$5000,0)),"")</f>
        <v>36</v>
      </c>
      <c r="G178" s="61" t="str">
        <f>IFERROR(INDEX(Barang_Keluar!$G$2:$G$5000,MATCH(ROWS($A$10:A178),Barang_Keluar!$K$2:$K$5000,0)),"")</f>
        <v>Pack</v>
      </c>
    </row>
    <row r="179" spans="1:7" ht="29" x14ac:dyDescent="0.35">
      <c r="A179" s="61" t="str">
        <f>IFERROR(INDEX(Barang_Keluar!$A$2:$A$5000,MATCH(ROWS($A$10:A179),Barang_Keluar!$K$2:$K$5000,0)),"")</f>
        <v>DO202601092</v>
      </c>
      <c r="B179" s="62">
        <f>IFERROR(INDEX(Barang_Keluar!$B$2:$B$5000,MATCH(ROWS($A$10:A179),Barang_Keluar!$K$2:$K$5000,0)),"")</f>
        <v>46070</v>
      </c>
      <c r="C179" s="61" t="str">
        <f>IFERROR(INDEX(Barang_Keluar!$C$2:$C$5000,MATCH(ROWS($A$10:A179),Barang_Keluar!$K$2:$K$5000,0)),"")</f>
        <v>Outlet 077</v>
      </c>
      <c r="D179" s="61" t="str">
        <f>IFERROR(INDEX(Barang_Keluar!$D$2:$D$5000,MATCH(ROWS($A$10:A179),Barang_Keluar!$K$2:$K$5000,0)),"")</f>
        <v>BAB008</v>
      </c>
      <c r="E179" s="61" t="str">
        <f>IFERROR(INDEX(Barang_Keluar!$E$2:$E$5000,MATCH(ROWS($A$10:A179),Barang_Keluar!$K$2:$K$5000,0)),"")</f>
        <v>Zwitsal Baby Care Variant 8</v>
      </c>
      <c r="F179" s="61">
        <f>IFERROR(INDEX(Barang_Keluar!$F$2:$F$5000,MATCH(ROWS($A$10:A179),Barang_Keluar!$K$2:$K$5000,0)),"")</f>
        <v>12</v>
      </c>
      <c r="G179" s="61" t="str">
        <f>IFERROR(INDEX(Barang_Keluar!$G$2:$G$5000,MATCH(ROWS($A$10:A179),Barang_Keluar!$K$2:$K$5000,0)),"")</f>
        <v>Pack</v>
      </c>
    </row>
    <row r="180" spans="1:7" ht="29" x14ac:dyDescent="0.35">
      <c r="A180" s="61" t="str">
        <f>IFERROR(INDEX(Barang_Keluar!$A$2:$A$5000,MATCH(ROWS($A$10:A180),Barang_Keluar!$K$2:$K$5000,0)),"")</f>
        <v>DO202601101</v>
      </c>
      <c r="B180" s="62">
        <f>IFERROR(INDEX(Barang_Keluar!$B$2:$B$5000,MATCH(ROWS($A$10:A180),Barang_Keluar!$K$2:$K$5000,0)),"")</f>
        <v>46055</v>
      </c>
      <c r="C180" s="61" t="str">
        <f>IFERROR(INDEX(Barang_Keluar!$C$2:$C$5000,MATCH(ROWS($A$10:A180),Barang_Keluar!$K$2:$K$5000,0)),"")</f>
        <v>Outlet 069</v>
      </c>
      <c r="D180" s="61" t="str">
        <f>IFERROR(INDEX(Barang_Keluar!$D$2:$D$5000,MATCH(ROWS($A$10:A180),Barang_Keluar!$K$2:$K$5000,0)),"")</f>
        <v>SNK022</v>
      </c>
      <c r="E180" s="61" t="str">
        <f>IFERROR(INDEX(Barang_Keluar!$E$2:$E$5000,MATCH(ROWS($A$10:A180),Barang_Keluar!$K$2:$K$5000,0)),"")</f>
        <v>Chitato Snack Variant 22</v>
      </c>
      <c r="F180" s="61">
        <f>IFERROR(INDEX(Barang_Keluar!$F$2:$F$5000,MATCH(ROWS($A$10:A180),Barang_Keluar!$K$2:$K$5000,0)),"")</f>
        <v>30</v>
      </c>
      <c r="G180" s="61" t="str">
        <f>IFERROR(INDEX(Barang_Keluar!$G$2:$G$5000,MATCH(ROWS($A$10:A180),Barang_Keluar!$K$2:$K$5000,0)),"")</f>
        <v>Pack</v>
      </c>
    </row>
    <row r="181" spans="1:7" ht="29" x14ac:dyDescent="0.35">
      <c r="A181" s="61" t="str">
        <f>IFERROR(INDEX(Barang_Keluar!$A$2:$A$5000,MATCH(ROWS($A$10:A181),Barang_Keluar!$K$2:$K$5000,0)),"")</f>
        <v>DO202601102</v>
      </c>
      <c r="B181" s="62">
        <f>IFERROR(INDEX(Barang_Keluar!$B$2:$B$5000,MATCH(ROWS($A$10:A181),Barang_Keluar!$K$2:$K$5000,0)),"")</f>
        <v>46074</v>
      </c>
      <c r="C181" s="61" t="str">
        <f>IFERROR(INDEX(Barang_Keluar!$C$2:$C$5000,MATCH(ROWS($A$10:A181),Barang_Keluar!$K$2:$K$5000,0)),"")</f>
        <v>Outlet 077</v>
      </c>
      <c r="D181" s="61" t="str">
        <f>IFERROR(INDEX(Barang_Keluar!$D$2:$D$5000,MATCH(ROWS($A$10:A181),Barang_Keluar!$K$2:$K$5000,0)),"")</f>
        <v>SNK007</v>
      </c>
      <c r="E181" s="61" t="str">
        <f>IFERROR(INDEX(Barang_Keluar!$E$2:$E$5000,MATCH(ROWS($A$10:A181),Barang_Keluar!$K$2:$K$5000,0)),"")</f>
        <v>Chitato Snack Variant 7</v>
      </c>
      <c r="F181" s="61">
        <f>IFERROR(INDEX(Barang_Keluar!$F$2:$F$5000,MATCH(ROWS($A$10:A181),Barang_Keluar!$K$2:$K$5000,0)),"")</f>
        <v>36</v>
      </c>
      <c r="G181" s="61" t="str">
        <f>IFERROR(INDEX(Barang_Keluar!$G$2:$G$5000,MATCH(ROWS($A$10:A181),Barang_Keluar!$K$2:$K$5000,0)),"")</f>
        <v>Pack</v>
      </c>
    </row>
    <row r="182" spans="1:7" ht="29" x14ac:dyDescent="0.35">
      <c r="A182" s="61" t="str">
        <f>IFERROR(INDEX(Barang_Keluar!$A$2:$A$5000,MATCH(ROWS($A$10:A182),Barang_Keluar!$K$2:$K$5000,0)),"")</f>
        <v>DO202601104</v>
      </c>
      <c r="B182" s="62">
        <f>IFERROR(INDEX(Barang_Keluar!$B$2:$B$5000,MATCH(ROWS($A$10:A182),Barang_Keluar!$K$2:$K$5000,0)),"")</f>
        <v>46066</v>
      </c>
      <c r="C182" s="61" t="str">
        <f>IFERROR(INDEX(Barang_Keluar!$C$2:$C$5000,MATCH(ROWS($A$10:A182),Barang_Keluar!$K$2:$K$5000,0)),"")</f>
        <v>Outlet 029</v>
      </c>
      <c r="D182" s="61" t="str">
        <f>IFERROR(INDEX(Barang_Keluar!$D$2:$D$5000,MATCH(ROWS($A$10:A182),Barang_Keluar!$K$2:$K$5000,0)),"")</f>
        <v>PER029</v>
      </c>
      <c r="E182" s="61" t="str">
        <f>IFERROR(INDEX(Barang_Keluar!$E$2:$E$5000,MATCH(ROWS($A$10:A182),Barang_Keluar!$K$2:$K$5000,0)),"")</f>
        <v>Sunsilk Personal Care Variant 29</v>
      </c>
      <c r="F182" s="61">
        <f>IFERROR(INDEX(Barang_Keluar!$F$2:$F$5000,MATCH(ROWS($A$10:A182),Barang_Keluar!$K$2:$K$5000,0)),"")</f>
        <v>36</v>
      </c>
      <c r="G182" s="61" t="str">
        <f>IFERROR(INDEX(Barang_Keluar!$G$2:$G$5000,MATCH(ROWS($A$10:A182),Barang_Keluar!$K$2:$K$5000,0)),"")</f>
        <v>Bottle</v>
      </c>
    </row>
    <row r="183" spans="1:7" ht="29" x14ac:dyDescent="0.35">
      <c r="A183" s="61" t="str">
        <f>IFERROR(INDEX(Barang_Keluar!$A$2:$A$5000,MATCH(ROWS($A$10:A183),Barang_Keluar!$K$2:$K$5000,0)),"")</f>
        <v>DO202601109</v>
      </c>
      <c r="B183" s="62">
        <f>IFERROR(INDEX(Barang_Keluar!$B$2:$B$5000,MATCH(ROWS($A$10:A183),Barang_Keluar!$K$2:$K$5000,0)),"")</f>
        <v>46061</v>
      </c>
      <c r="C183" s="61" t="str">
        <f>IFERROR(INDEX(Barang_Keluar!$C$2:$C$5000,MATCH(ROWS($A$10:A183),Barang_Keluar!$K$2:$K$5000,0)),"")</f>
        <v>Outlet 069</v>
      </c>
      <c r="D183" s="61" t="str">
        <f>IFERROR(INDEX(Barang_Keluar!$D$2:$D$5000,MATCH(ROWS($A$10:A183),Barang_Keluar!$K$2:$K$5000,0)),"")</f>
        <v>HOM003</v>
      </c>
      <c r="E183" s="61" t="str">
        <f>IFERROR(INDEX(Barang_Keluar!$E$2:$E$5000,MATCH(ROWS($A$10:A183),Barang_Keluar!$K$2:$K$5000,0)),"")</f>
        <v>Sunlight Home Care Variant 3</v>
      </c>
      <c r="F183" s="61">
        <f>IFERROR(INDEX(Barang_Keluar!$F$2:$F$5000,MATCH(ROWS($A$10:A183),Barang_Keluar!$K$2:$K$5000,0)),"")</f>
        <v>36</v>
      </c>
      <c r="G183" s="61" t="str">
        <f>IFERROR(INDEX(Barang_Keluar!$G$2:$G$5000,MATCH(ROWS($A$10:A183),Barang_Keluar!$K$2:$K$5000,0)),"")</f>
        <v>Pack</v>
      </c>
    </row>
    <row r="184" spans="1:7" ht="29" x14ac:dyDescent="0.35">
      <c r="A184" s="61" t="str">
        <f>IFERROR(INDEX(Barang_Keluar!$A$2:$A$5000,MATCH(ROWS($A$10:A184),Barang_Keluar!$K$2:$K$5000,0)),"")</f>
        <v>DO202601111</v>
      </c>
      <c r="B184" s="62">
        <f>IFERROR(INDEX(Barang_Keluar!$B$2:$B$5000,MATCH(ROWS($A$10:A184),Barang_Keluar!$K$2:$K$5000,0)),"")</f>
        <v>46077</v>
      </c>
      <c r="C184" s="61" t="str">
        <f>IFERROR(INDEX(Barang_Keluar!$C$2:$C$5000,MATCH(ROWS($A$10:A184),Barang_Keluar!$K$2:$K$5000,0)),"")</f>
        <v>Outlet 017</v>
      </c>
      <c r="D184" s="61" t="str">
        <f>IFERROR(INDEX(Barang_Keluar!$D$2:$D$5000,MATCH(ROWS($A$10:A184),Barang_Keluar!$K$2:$K$5000,0)),"")</f>
        <v>INS008</v>
      </c>
      <c r="E184" s="61" t="str">
        <f>IFERROR(INDEX(Barang_Keluar!$E$2:$E$5000,MATCH(ROWS($A$10:A184),Barang_Keluar!$K$2:$K$5000,0)),"")</f>
        <v>Indomie Instant Food Variant 8</v>
      </c>
      <c r="F184" s="61">
        <f>IFERROR(INDEX(Barang_Keluar!$F$2:$F$5000,MATCH(ROWS($A$10:A184),Barang_Keluar!$K$2:$K$5000,0)),"")</f>
        <v>30</v>
      </c>
      <c r="G184" s="61" t="str">
        <f>IFERROR(INDEX(Barang_Keluar!$G$2:$G$5000,MATCH(ROWS($A$10:A184),Barang_Keluar!$K$2:$K$5000,0)),"")</f>
        <v>Pack</v>
      </c>
    </row>
    <row r="185" spans="1:7" x14ac:dyDescent="0.35">
      <c r="A185" s="61" t="str">
        <f>IFERROR(INDEX(Barang_Keluar!$A$2:$A$5000,MATCH(ROWS($A$10:A185),Barang_Keluar!$K$2:$K$5000,0)),"")</f>
        <v>DO202601115</v>
      </c>
      <c r="B185" s="62">
        <f>IFERROR(INDEX(Barang_Keluar!$B$2:$B$5000,MATCH(ROWS($A$10:A185),Barang_Keluar!$K$2:$K$5000,0)),"")</f>
        <v>46060</v>
      </c>
      <c r="C185" s="61" t="str">
        <f>IFERROR(INDEX(Barang_Keluar!$C$2:$C$5000,MATCH(ROWS($A$10:A185),Barang_Keluar!$K$2:$K$5000,0)),"")</f>
        <v>Outlet 008</v>
      </c>
      <c r="D185" s="61" t="str">
        <f>IFERROR(INDEX(Barang_Keluar!$D$2:$D$5000,MATCH(ROWS($A$10:A185),Barang_Keluar!$K$2:$K$5000,0)),"")</f>
        <v>SNK031</v>
      </c>
      <c r="E185" s="61" t="str">
        <f>IFERROR(INDEX(Barang_Keluar!$E$2:$E$5000,MATCH(ROWS($A$10:A185),Barang_Keluar!$K$2:$K$5000,0)),"")</f>
        <v>Taro Snack Variant 31</v>
      </c>
      <c r="F185" s="61">
        <f>IFERROR(INDEX(Barang_Keluar!$F$2:$F$5000,MATCH(ROWS($A$10:A185),Barang_Keluar!$K$2:$K$5000,0)),"")</f>
        <v>30</v>
      </c>
      <c r="G185" s="61" t="str">
        <f>IFERROR(INDEX(Barang_Keluar!$G$2:$G$5000,MATCH(ROWS($A$10:A185),Barang_Keluar!$K$2:$K$5000,0)),"")</f>
        <v>Pack</v>
      </c>
    </row>
    <row r="186" spans="1:7" x14ac:dyDescent="0.35">
      <c r="A186" s="61" t="str">
        <f>IFERROR(INDEX(Barang_Keluar!$A$2:$A$5000,MATCH(ROWS($A$10:A186),Barang_Keluar!$K$2:$K$5000,0)),"")</f>
        <v>DO202601119</v>
      </c>
      <c r="B186" s="62">
        <f>IFERROR(INDEX(Barang_Keluar!$B$2:$B$5000,MATCH(ROWS($A$10:A186),Barang_Keluar!$K$2:$K$5000,0)),"")</f>
        <v>46062</v>
      </c>
      <c r="C186" s="61" t="str">
        <f>IFERROR(INDEX(Barang_Keluar!$C$2:$C$5000,MATCH(ROWS($A$10:A186),Barang_Keluar!$K$2:$K$5000,0)),"")</f>
        <v>Outlet 062</v>
      </c>
      <c r="D186" s="61" t="str">
        <f>IFERROR(INDEX(Barang_Keluar!$D$2:$D$5000,MATCH(ROWS($A$10:A186),Barang_Keluar!$K$2:$K$5000,0)),"")</f>
        <v>SNK001</v>
      </c>
      <c r="E186" s="61" t="str">
        <f>IFERROR(INDEX(Barang_Keluar!$E$2:$E$5000,MATCH(ROWS($A$10:A186),Barang_Keluar!$K$2:$K$5000,0)),"")</f>
        <v>Taro Snack Variant 1</v>
      </c>
      <c r="F186" s="61">
        <f>IFERROR(INDEX(Barang_Keluar!$F$2:$F$5000,MATCH(ROWS($A$10:A186),Barang_Keluar!$K$2:$K$5000,0)),"")</f>
        <v>5</v>
      </c>
      <c r="G186" s="61" t="str">
        <f>IFERROR(INDEX(Barang_Keluar!$G$2:$G$5000,MATCH(ROWS($A$10:A186),Barang_Keluar!$K$2:$K$5000,0)),"")</f>
        <v>Pack</v>
      </c>
    </row>
    <row r="187" spans="1:7" x14ac:dyDescent="0.35">
      <c r="A187" s="61" t="str">
        <f>IFERROR(INDEX(Barang_Keluar!$A$2:$A$5000,MATCH(ROWS($A$10:A187),Barang_Keluar!$K$2:$K$5000,0)),"")</f>
        <v>DO202601124</v>
      </c>
      <c r="B187" s="62">
        <f>IFERROR(INDEX(Barang_Keluar!$B$2:$B$5000,MATCH(ROWS($A$10:A187),Barang_Keluar!$K$2:$K$5000,0)),"")</f>
        <v>46073</v>
      </c>
      <c r="C187" s="61" t="str">
        <f>IFERROR(INDEX(Barang_Keluar!$C$2:$C$5000,MATCH(ROWS($A$10:A187),Barang_Keluar!$K$2:$K$5000,0)),"")</f>
        <v>Outlet 007</v>
      </c>
      <c r="D187" s="61" t="str">
        <f>IFERROR(INDEX(Barang_Keluar!$D$2:$D$5000,MATCH(ROWS($A$10:A187),Barang_Keluar!$K$2:$K$5000,0)),"")</f>
        <v>SNK020</v>
      </c>
      <c r="E187" s="61" t="str">
        <f>IFERROR(INDEX(Barang_Keluar!$E$2:$E$5000,MATCH(ROWS($A$10:A187),Barang_Keluar!$K$2:$K$5000,0)),"")</f>
        <v>Qtela Snack Variant 20</v>
      </c>
      <c r="F187" s="61">
        <f>IFERROR(INDEX(Barang_Keluar!$F$2:$F$5000,MATCH(ROWS($A$10:A187),Barang_Keluar!$K$2:$K$5000,0)),"")</f>
        <v>36</v>
      </c>
      <c r="G187" s="61" t="str">
        <f>IFERROR(INDEX(Barang_Keluar!$G$2:$G$5000,MATCH(ROWS($A$10:A187),Barang_Keluar!$K$2:$K$5000,0)),"")</f>
        <v>Pack</v>
      </c>
    </row>
    <row r="188" spans="1:7" ht="29" x14ac:dyDescent="0.35">
      <c r="A188" s="61" t="str">
        <f>IFERROR(INDEX(Barang_Keluar!$A$2:$A$5000,MATCH(ROWS($A$10:A188),Barang_Keluar!$K$2:$K$5000,0)),"")</f>
        <v>DO202601125</v>
      </c>
      <c r="B188" s="62">
        <f>IFERROR(INDEX(Barang_Keluar!$B$2:$B$5000,MATCH(ROWS($A$10:A188),Barang_Keluar!$K$2:$K$5000,0)),"")</f>
        <v>46074</v>
      </c>
      <c r="C188" s="61" t="str">
        <f>IFERROR(INDEX(Barang_Keluar!$C$2:$C$5000,MATCH(ROWS($A$10:A188),Barang_Keluar!$K$2:$K$5000,0)),"")</f>
        <v>Outlet 012</v>
      </c>
      <c r="D188" s="61" t="str">
        <f>IFERROR(INDEX(Barang_Keluar!$D$2:$D$5000,MATCH(ROWS($A$10:A188),Barang_Keluar!$K$2:$K$5000,0)),"")</f>
        <v>DAR008</v>
      </c>
      <c r="E188" s="61" t="str">
        <f>IFERROR(INDEX(Barang_Keluar!$E$2:$E$5000,MATCH(ROWS($A$10:A188),Barang_Keluar!$K$2:$K$5000,0)),"")</f>
        <v>Indomilk Dairy Variant 8</v>
      </c>
      <c r="F188" s="61">
        <f>IFERROR(INDEX(Barang_Keluar!$F$2:$F$5000,MATCH(ROWS($A$10:A188),Barang_Keluar!$K$2:$K$5000,0)),"")</f>
        <v>20</v>
      </c>
      <c r="G188" s="61" t="str">
        <f>IFERROR(INDEX(Barang_Keluar!$G$2:$G$5000,MATCH(ROWS($A$10:A188),Barang_Keluar!$K$2:$K$5000,0)),"")</f>
        <v>Box</v>
      </c>
    </row>
    <row r="189" spans="1:7" ht="29" x14ac:dyDescent="0.35">
      <c r="A189" s="61" t="str">
        <f>IFERROR(INDEX(Barang_Keluar!$A$2:$A$5000,MATCH(ROWS($A$10:A189),Barang_Keluar!$K$2:$K$5000,0)),"")</f>
        <v>DO202601127</v>
      </c>
      <c r="B189" s="62">
        <f>IFERROR(INDEX(Barang_Keluar!$B$2:$B$5000,MATCH(ROWS($A$10:A189),Barang_Keluar!$K$2:$K$5000,0)),"")</f>
        <v>46075</v>
      </c>
      <c r="C189" s="61" t="str">
        <f>IFERROR(INDEX(Barang_Keluar!$C$2:$C$5000,MATCH(ROWS($A$10:A189),Barang_Keluar!$K$2:$K$5000,0)),"")</f>
        <v>Outlet 063</v>
      </c>
      <c r="D189" s="61" t="str">
        <f>IFERROR(INDEX(Barang_Keluar!$D$2:$D$5000,MATCH(ROWS($A$10:A189),Barang_Keluar!$K$2:$K$5000,0)),"")</f>
        <v>SNK004</v>
      </c>
      <c r="E189" s="61" t="str">
        <f>IFERROR(INDEX(Barang_Keluar!$E$2:$E$5000,MATCH(ROWS($A$10:A189),Barang_Keluar!$K$2:$K$5000,0)),"")</f>
        <v>Chitato Snack Variant 4</v>
      </c>
      <c r="F189" s="61">
        <f>IFERROR(INDEX(Barang_Keluar!$F$2:$F$5000,MATCH(ROWS($A$10:A189),Barang_Keluar!$K$2:$K$5000,0)),"")</f>
        <v>12</v>
      </c>
      <c r="G189" s="61" t="str">
        <f>IFERROR(INDEX(Barang_Keluar!$G$2:$G$5000,MATCH(ROWS($A$10:A189),Barang_Keluar!$K$2:$K$5000,0)),"")</f>
        <v>Pack</v>
      </c>
    </row>
    <row r="190" spans="1:7" ht="29" x14ac:dyDescent="0.35">
      <c r="A190" s="61" t="str">
        <f>IFERROR(INDEX(Barang_Keluar!$A$2:$A$5000,MATCH(ROWS($A$10:A190),Barang_Keluar!$K$2:$K$5000,0)),"")</f>
        <v>DO202601128</v>
      </c>
      <c r="B190" s="62">
        <f>IFERROR(INDEX(Barang_Keluar!$B$2:$B$5000,MATCH(ROWS($A$10:A190),Barang_Keluar!$K$2:$K$5000,0)),"")</f>
        <v>46069</v>
      </c>
      <c r="C190" s="61" t="str">
        <f>IFERROR(INDEX(Barang_Keluar!$C$2:$C$5000,MATCH(ROWS($A$10:A190),Barang_Keluar!$K$2:$K$5000,0)),"")</f>
        <v>Outlet 016</v>
      </c>
      <c r="D190" s="61" t="str">
        <f>IFERROR(INDEX(Barang_Keluar!$D$2:$D$5000,MATCH(ROWS($A$10:A190),Barang_Keluar!$K$2:$K$5000,0)),"")</f>
        <v>DAR007</v>
      </c>
      <c r="E190" s="61" t="str">
        <f>IFERROR(INDEX(Barang_Keluar!$E$2:$E$5000,MATCH(ROWS($A$10:A190),Barang_Keluar!$K$2:$K$5000,0)),"")</f>
        <v>Indomilk Dairy Variant 7</v>
      </c>
      <c r="F190" s="61">
        <f>IFERROR(INDEX(Barang_Keluar!$F$2:$F$5000,MATCH(ROWS($A$10:A190),Barang_Keluar!$K$2:$K$5000,0)),"")</f>
        <v>5</v>
      </c>
      <c r="G190" s="61" t="str">
        <f>IFERROR(INDEX(Barang_Keluar!$G$2:$G$5000,MATCH(ROWS($A$10:A190),Barang_Keluar!$K$2:$K$5000,0)),"")</f>
        <v>Box</v>
      </c>
    </row>
    <row r="191" spans="1:7" ht="29" x14ac:dyDescent="0.35">
      <c r="A191" s="61" t="str">
        <f>IFERROR(INDEX(Barang_Keluar!$A$2:$A$5000,MATCH(ROWS($A$10:A191),Barang_Keluar!$K$2:$K$5000,0)),"")</f>
        <v>DO202601130</v>
      </c>
      <c r="B191" s="62">
        <f>IFERROR(INDEX(Barang_Keluar!$B$2:$B$5000,MATCH(ROWS($A$10:A191),Barang_Keluar!$K$2:$K$5000,0)),"")</f>
        <v>46055</v>
      </c>
      <c r="C191" s="61" t="str">
        <f>IFERROR(INDEX(Barang_Keluar!$C$2:$C$5000,MATCH(ROWS($A$10:A191),Barang_Keluar!$K$2:$K$5000,0)),"")</f>
        <v>Outlet 046</v>
      </c>
      <c r="D191" s="61" t="str">
        <f>IFERROR(INDEX(Barang_Keluar!$D$2:$D$5000,MATCH(ROWS($A$10:A191),Barang_Keluar!$K$2:$K$5000,0)),"")</f>
        <v>BAB019</v>
      </c>
      <c r="E191" s="61" t="str">
        <f>IFERROR(INDEX(Barang_Keluar!$E$2:$E$5000,MATCH(ROWS($A$10:A191),Barang_Keluar!$K$2:$K$5000,0)),"")</f>
        <v>Zwitsal Baby Care Variant 19</v>
      </c>
      <c r="F191" s="61">
        <f>IFERROR(INDEX(Barang_Keluar!$F$2:$F$5000,MATCH(ROWS($A$10:A191),Barang_Keluar!$K$2:$K$5000,0)),"")</f>
        <v>24</v>
      </c>
      <c r="G191" s="61" t="str">
        <f>IFERROR(INDEX(Barang_Keluar!$G$2:$G$5000,MATCH(ROWS($A$10:A191),Barang_Keluar!$K$2:$K$5000,0)),"")</f>
        <v>Pack</v>
      </c>
    </row>
    <row r="192" spans="1:7" ht="29" x14ac:dyDescent="0.35">
      <c r="A192" s="61" t="str">
        <f>IFERROR(INDEX(Barang_Keluar!$A$2:$A$5000,MATCH(ROWS($A$10:A192),Barang_Keluar!$K$2:$K$5000,0)),"")</f>
        <v>DO202601136</v>
      </c>
      <c r="B192" s="62">
        <f>IFERROR(INDEX(Barang_Keluar!$B$2:$B$5000,MATCH(ROWS($A$10:A192),Barang_Keluar!$K$2:$K$5000,0)),"")</f>
        <v>46081</v>
      </c>
      <c r="C192" s="61" t="str">
        <f>IFERROR(INDEX(Barang_Keluar!$C$2:$C$5000,MATCH(ROWS($A$10:A192),Barang_Keluar!$K$2:$K$5000,0)),"")</f>
        <v>Outlet 037</v>
      </c>
      <c r="D192" s="61" t="str">
        <f>IFERROR(INDEX(Barang_Keluar!$D$2:$D$5000,MATCH(ROWS($A$10:A192),Barang_Keluar!$K$2:$K$5000,0)),"")</f>
        <v>DAR017</v>
      </c>
      <c r="E192" s="61" t="str">
        <f>IFERROR(INDEX(Barang_Keluar!$E$2:$E$5000,MATCH(ROWS($A$10:A192),Barang_Keluar!$K$2:$K$5000,0)),"")</f>
        <v>Indomilk Dairy Variant 17</v>
      </c>
      <c r="F192" s="61">
        <f>IFERROR(INDEX(Barang_Keluar!$F$2:$F$5000,MATCH(ROWS($A$10:A192),Barang_Keluar!$K$2:$K$5000,0)),"")</f>
        <v>48</v>
      </c>
      <c r="G192" s="61" t="str">
        <f>IFERROR(INDEX(Barang_Keluar!$G$2:$G$5000,MATCH(ROWS($A$10:A192),Barang_Keluar!$K$2:$K$5000,0)),"")</f>
        <v>Box</v>
      </c>
    </row>
    <row r="193" spans="1:7" ht="29" x14ac:dyDescent="0.35">
      <c r="A193" s="61" t="str">
        <f>IFERROR(INDEX(Barang_Keluar!$A$2:$A$5000,MATCH(ROWS($A$10:A193),Barang_Keluar!$K$2:$K$5000,0)),"")</f>
        <v>DO202601140</v>
      </c>
      <c r="B193" s="62">
        <f>IFERROR(INDEX(Barang_Keluar!$B$2:$B$5000,MATCH(ROWS($A$10:A193),Barang_Keluar!$K$2:$K$5000,0)),"")</f>
        <v>46076</v>
      </c>
      <c r="C193" s="61" t="str">
        <f>IFERROR(INDEX(Barang_Keluar!$C$2:$C$5000,MATCH(ROWS($A$10:A193),Barang_Keluar!$K$2:$K$5000,0)),"")</f>
        <v>Outlet 001</v>
      </c>
      <c r="D193" s="61" t="str">
        <f>IFERROR(INDEX(Barang_Keluar!$D$2:$D$5000,MATCH(ROWS($A$10:A193),Barang_Keluar!$K$2:$K$5000,0)),"")</f>
        <v>DAR013</v>
      </c>
      <c r="E193" s="61" t="str">
        <f>IFERROR(INDEX(Barang_Keluar!$E$2:$E$5000,MATCH(ROWS($A$10:A193),Barang_Keluar!$K$2:$K$5000,0)),"")</f>
        <v>Indomilk Dairy Variant 13</v>
      </c>
      <c r="F193" s="61">
        <f>IFERROR(INDEX(Barang_Keluar!$F$2:$F$5000,MATCH(ROWS($A$10:A193),Barang_Keluar!$K$2:$K$5000,0)),"")</f>
        <v>60</v>
      </c>
      <c r="G193" s="61" t="str">
        <f>IFERROR(INDEX(Barang_Keluar!$G$2:$G$5000,MATCH(ROWS($A$10:A193),Barang_Keluar!$K$2:$K$5000,0)),"")</f>
        <v>Box</v>
      </c>
    </row>
    <row r="194" spans="1:7" ht="29" x14ac:dyDescent="0.35">
      <c r="A194" s="61" t="str">
        <f>IFERROR(INDEX(Barang_Keluar!$A$2:$A$5000,MATCH(ROWS($A$10:A194),Barang_Keluar!$K$2:$K$5000,0)),"")</f>
        <v>DO202601151</v>
      </c>
      <c r="B194" s="62">
        <f>IFERROR(INDEX(Barang_Keluar!$B$2:$B$5000,MATCH(ROWS($A$10:A194),Barang_Keluar!$K$2:$K$5000,0)),"")</f>
        <v>46057</v>
      </c>
      <c r="C194" s="61" t="str">
        <f>IFERROR(INDEX(Barang_Keluar!$C$2:$C$5000,MATCH(ROWS($A$10:A194),Barang_Keluar!$K$2:$K$5000,0)),"")</f>
        <v>Outlet 032</v>
      </c>
      <c r="D194" s="61" t="str">
        <f>IFERROR(INDEX(Barang_Keluar!$D$2:$D$5000,MATCH(ROWS($A$10:A194),Barang_Keluar!$K$2:$K$5000,0)),"")</f>
        <v>INS010</v>
      </c>
      <c r="E194" s="61" t="str">
        <f>IFERROR(INDEX(Barang_Keluar!$E$2:$E$5000,MATCH(ROWS($A$10:A194),Barang_Keluar!$K$2:$K$5000,0)),"")</f>
        <v>Sarimi Instant Food Variant 10</v>
      </c>
      <c r="F194" s="61">
        <f>IFERROR(INDEX(Barang_Keluar!$F$2:$F$5000,MATCH(ROWS($A$10:A194),Barang_Keluar!$K$2:$K$5000,0)),"")</f>
        <v>48</v>
      </c>
      <c r="G194" s="61" t="str">
        <f>IFERROR(INDEX(Barang_Keluar!$G$2:$G$5000,MATCH(ROWS($A$10:A194),Barang_Keluar!$K$2:$K$5000,0)),"")</f>
        <v>Pack</v>
      </c>
    </row>
    <row r="195" spans="1:7" ht="29" x14ac:dyDescent="0.35">
      <c r="A195" s="61" t="str">
        <f>IFERROR(INDEX(Barang_Keluar!$A$2:$A$5000,MATCH(ROWS($A$10:A195),Barang_Keluar!$K$2:$K$5000,0)),"")</f>
        <v>DO202601156</v>
      </c>
      <c r="B195" s="62">
        <f>IFERROR(INDEX(Barang_Keluar!$B$2:$B$5000,MATCH(ROWS($A$10:A195),Barang_Keluar!$K$2:$K$5000,0)),"")</f>
        <v>46065</v>
      </c>
      <c r="C195" s="61" t="str">
        <f>IFERROR(INDEX(Barang_Keluar!$C$2:$C$5000,MATCH(ROWS($A$10:A195),Barang_Keluar!$K$2:$K$5000,0)),"")</f>
        <v>Outlet 026</v>
      </c>
      <c r="D195" s="61" t="str">
        <f>IFERROR(INDEX(Barang_Keluar!$D$2:$D$5000,MATCH(ROWS($A$10:A195),Barang_Keluar!$K$2:$K$5000,0)),"")</f>
        <v>SNK004</v>
      </c>
      <c r="E195" s="61" t="str">
        <f>IFERROR(INDEX(Barang_Keluar!$E$2:$E$5000,MATCH(ROWS($A$10:A195),Barang_Keluar!$K$2:$K$5000,0)),"")</f>
        <v>Chitato Snack Variant 4</v>
      </c>
      <c r="F195" s="61">
        <f>IFERROR(INDEX(Barang_Keluar!$F$2:$F$5000,MATCH(ROWS($A$10:A195),Barang_Keluar!$K$2:$K$5000,0)),"")</f>
        <v>30</v>
      </c>
      <c r="G195" s="61" t="str">
        <f>IFERROR(INDEX(Barang_Keluar!$G$2:$G$5000,MATCH(ROWS($A$10:A195),Barang_Keluar!$K$2:$K$5000,0)),"")</f>
        <v>Pack</v>
      </c>
    </row>
    <row r="196" spans="1:7" ht="29" x14ac:dyDescent="0.35">
      <c r="A196" s="61" t="str">
        <f>IFERROR(INDEX(Barang_Keluar!$A$2:$A$5000,MATCH(ROWS($A$10:A196),Barang_Keluar!$K$2:$K$5000,0)),"")</f>
        <v>DO202601171</v>
      </c>
      <c r="B196" s="62">
        <f>IFERROR(INDEX(Barang_Keluar!$B$2:$B$5000,MATCH(ROWS($A$10:A196),Barang_Keluar!$K$2:$K$5000,0)),"")</f>
        <v>46080</v>
      </c>
      <c r="C196" s="61" t="str">
        <f>IFERROR(INDEX(Barang_Keluar!$C$2:$C$5000,MATCH(ROWS($A$10:A196),Barang_Keluar!$K$2:$K$5000,0)),"")</f>
        <v>Outlet 033</v>
      </c>
      <c r="D196" s="61" t="str">
        <f>IFERROR(INDEX(Barang_Keluar!$D$2:$D$5000,MATCH(ROWS($A$10:A196),Barang_Keluar!$K$2:$K$5000,0)),"")</f>
        <v>HOM019</v>
      </c>
      <c r="E196" s="61" t="str">
        <f>IFERROR(INDEX(Barang_Keluar!$E$2:$E$5000,MATCH(ROWS($A$10:A196),Barang_Keluar!$K$2:$K$5000,0)),"")</f>
        <v>Rinso Home Care Variant 19</v>
      </c>
      <c r="F196" s="61">
        <f>IFERROR(INDEX(Barang_Keluar!$F$2:$F$5000,MATCH(ROWS($A$10:A196),Barang_Keluar!$K$2:$K$5000,0)),"")</f>
        <v>60</v>
      </c>
      <c r="G196" s="61" t="str">
        <f>IFERROR(INDEX(Barang_Keluar!$G$2:$G$5000,MATCH(ROWS($A$10:A196),Barang_Keluar!$K$2:$K$5000,0)),"")</f>
        <v>Pack</v>
      </c>
    </row>
    <row r="197" spans="1:7" ht="29" x14ac:dyDescent="0.35">
      <c r="A197" s="61" t="str">
        <f>IFERROR(INDEX(Barang_Keluar!$A$2:$A$5000,MATCH(ROWS($A$10:A197),Barang_Keluar!$K$2:$K$5000,0)),"")</f>
        <v>DO202601173</v>
      </c>
      <c r="B197" s="62">
        <f>IFERROR(INDEX(Barang_Keluar!$B$2:$B$5000,MATCH(ROWS($A$10:A197),Barang_Keluar!$K$2:$K$5000,0)),"")</f>
        <v>46060</v>
      </c>
      <c r="C197" s="61" t="str">
        <f>IFERROR(INDEX(Barang_Keluar!$C$2:$C$5000,MATCH(ROWS($A$10:A197),Barang_Keluar!$K$2:$K$5000,0)),"")</f>
        <v>Outlet 062</v>
      </c>
      <c r="D197" s="61" t="str">
        <f>IFERROR(INDEX(Barang_Keluar!$D$2:$D$5000,MATCH(ROWS($A$10:A197),Barang_Keluar!$K$2:$K$5000,0)),"")</f>
        <v>DAR013</v>
      </c>
      <c r="E197" s="61" t="str">
        <f>IFERROR(INDEX(Barang_Keluar!$E$2:$E$5000,MATCH(ROWS($A$10:A197),Barang_Keluar!$K$2:$K$5000,0)),"")</f>
        <v>Indomilk Dairy Variant 13</v>
      </c>
      <c r="F197" s="61">
        <f>IFERROR(INDEX(Barang_Keluar!$F$2:$F$5000,MATCH(ROWS($A$10:A197),Barang_Keluar!$K$2:$K$5000,0)),"")</f>
        <v>30</v>
      </c>
      <c r="G197" s="61" t="str">
        <f>IFERROR(INDEX(Barang_Keluar!$G$2:$G$5000,MATCH(ROWS($A$10:A197),Barang_Keluar!$K$2:$K$5000,0)),"")</f>
        <v>Box</v>
      </c>
    </row>
    <row r="198" spans="1:7" ht="29" x14ac:dyDescent="0.35">
      <c r="A198" s="61" t="str">
        <f>IFERROR(INDEX(Barang_Keluar!$A$2:$A$5000,MATCH(ROWS($A$10:A198),Barang_Keluar!$K$2:$K$5000,0)),"")</f>
        <v>DO202601201</v>
      </c>
      <c r="B198" s="62">
        <f>IFERROR(INDEX(Barang_Keluar!$B$2:$B$5000,MATCH(ROWS($A$10:A198),Barang_Keluar!$K$2:$K$5000,0)),"")</f>
        <v>46068</v>
      </c>
      <c r="C198" s="61" t="str">
        <f>IFERROR(INDEX(Barang_Keluar!$C$2:$C$5000,MATCH(ROWS($A$10:A198),Barang_Keluar!$K$2:$K$5000,0)),"")</f>
        <v>Outlet 015</v>
      </c>
      <c r="D198" s="61" t="str">
        <f>IFERROR(INDEX(Barang_Keluar!$D$2:$D$5000,MATCH(ROWS($A$10:A198),Barang_Keluar!$K$2:$K$5000,0)),"")</f>
        <v>HOM009</v>
      </c>
      <c r="E198" s="61" t="str">
        <f>IFERROR(INDEX(Barang_Keluar!$E$2:$E$5000,MATCH(ROWS($A$10:A198),Barang_Keluar!$K$2:$K$5000,0)),"")</f>
        <v>Molto Home Care Variant 9</v>
      </c>
      <c r="F198" s="61">
        <f>IFERROR(INDEX(Barang_Keluar!$F$2:$F$5000,MATCH(ROWS($A$10:A198),Barang_Keluar!$K$2:$K$5000,0)),"")</f>
        <v>48</v>
      </c>
      <c r="G198" s="61" t="str">
        <f>IFERROR(INDEX(Barang_Keluar!$G$2:$G$5000,MATCH(ROWS($A$10:A198),Barang_Keluar!$K$2:$K$5000,0)),"")</f>
        <v>Pack</v>
      </c>
    </row>
    <row r="199" spans="1:7" ht="29" x14ac:dyDescent="0.35">
      <c r="A199" s="61" t="str">
        <f>IFERROR(INDEX(Barang_Keluar!$A$2:$A$5000,MATCH(ROWS($A$10:A199),Barang_Keluar!$K$2:$K$5000,0)),"")</f>
        <v>DO202601222</v>
      </c>
      <c r="B199" s="62">
        <f>IFERROR(INDEX(Barang_Keluar!$B$2:$B$5000,MATCH(ROWS($A$10:A199),Barang_Keluar!$K$2:$K$5000,0)),"")</f>
        <v>46080</v>
      </c>
      <c r="C199" s="61" t="str">
        <f>IFERROR(INDEX(Barang_Keluar!$C$2:$C$5000,MATCH(ROWS($A$10:A199),Barang_Keluar!$K$2:$K$5000,0)),"")</f>
        <v>Outlet 023</v>
      </c>
      <c r="D199" s="61" t="str">
        <f>IFERROR(INDEX(Barang_Keluar!$D$2:$D$5000,MATCH(ROWS($A$10:A199),Barang_Keluar!$K$2:$K$5000,0)),"")</f>
        <v>HOM025</v>
      </c>
      <c r="E199" s="61" t="str">
        <f>IFERROR(INDEX(Barang_Keluar!$E$2:$E$5000,MATCH(ROWS($A$10:A199),Barang_Keluar!$K$2:$K$5000,0)),"")</f>
        <v>Rinso Home Care Variant 25</v>
      </c>
      <c r="F199" s="61">
        <f>IFERROR(INDEX(Barang_Keluar!$F$2:$F$5000,MATCH(ROWS($A$10:A199),Barang_Keluar!$K$2:$K$5000,0)),"")</f>
        <v>20</v>
      </c>
      <c r="G199" s="61" t="str">
        <f>IFERROR(INDEX(Barang_Keluar!$G$2:$G$5000,MATCH(ROWS($A$10:A199),Barang_Keluar!$K$2:$K$5000,0)),"")</f>
        <v>Pack</v>
      </c>
    </row>
    <row r="200" spans="1:7" ht="29" x14ac:dyDescent="0.35">
      <c r="A200" s="61" t="str">
        <f>IFERROR(INDEX(Barang_Keluar!$A$2:$A$5000,MATCH(ROWS($A$10:A200),Barang_Keluar!$K$2:$K$5000,0)),"")</f>
        <v>DO202601238</v>
      </c>
      <c r="B200" s="62">
        <f>IFERROR(INDEX(Barang_Keluar!$B$2:$B$5000,MATCH(ROWS($A$10:A200),Barang_Keluar!$K$2:$K$5000,0)),"")</f>
        <v>46072</v>
      </c>
      <c r="C200" s="61" t="str">
        <f>IFERROR(INDEX(Barang_Keluar!$C$2:$C$5000,MATCH(ROWS($A$10:A200),Barang_Keluar!$K$2:$K$5000,0)),"")</f>
        <v>Outlet 010</v>
      </c>
      <c r="D200" s="61" t="str">
        <f>IFERROR(INDEX(Barang_Keluar!$D$2:$D$5000,MATCH(ROWS($A$10:A200),Barang_Keluar!$K$2:$K$5000,0)),"")</f>
        <v>BAB005</v>
      </c>
      <c r="E200" s="61" t="str">
        <f>IFERROR(INDEX(Barang_Keluar!$E$2:$E$5000,MATCH(ROWS($A$10:A200),Barang_Keluar!$K$2:$K$5000,0)),"")</f>
        <v>Zwitsal Baby Care Variant 5</v>
      </c>
      <c r="F200" s="61">
        <f>IFERROR(INDEX(Barang_Keluar!$F$2:$F$5000,MATCH(ROWS($A$10:A200),Barang_Keluar!$K$2:$K$5000,0)),"")</f>
        <v>20</v>
      </c>
      <c r="G200" s="61" t="str">
        <f>IFERROR(INDEX(Barang_Keluar!$G$2:$G$5000,MATCH(ROWS($A$10:A200),Barang_Keluar!$K$2:$K$5000,0)),"")</f>
        <v>Pack</v>
      </c>
    </row>
    <row r="201" spans="1:7" ht="29" x14ac:dyDescent="0.35">
      <c r="A201" s="61" t="str">
        <f>IFERROR(INDEX(Barang_Keluar!$A$2:$A$5000,MATCH(ROWS($A$10:A201),Barang_Keluar!$K$2:$K$5000,0)),"")</f>
        <v>DO202601252</v>
      </c>
      <c r="B201" s="62">
        <f>IFERROR(INDEX(Barang_Keluar!$B$2:$B$5000,MATCH(ROWS($A$10:A201),Barang_Keluar!$K$2:$K$5000,0)),"")</f>
        <v>46072</v>
      </c>
      <c r="C201" s="61" t="str">
        <f>IFERROR(INDEX(Barang_Keluar!$C$2:$C$5000,MATCH(ROWS($A$10:A201),Barang_Keluar!$K$2:$K$5000,0)),"")</f>
        <v>Outlet 035</v>
      </c>
      <c r="D201" s="61" t="str">
        <f>IFERROR(INDEX(Barang_Keluar!$D$2:$D$5000,MATCH(ROWS($A$10:A201),Barang_Keluar!$K$2:$K$5000,0)),"")</f>
        <v>HOM010</v>
      </c>
      <c r="E201" s="61" t="str">
        <f>IFERROR(INDEX(Barang_Keluar!$E$2:$E$5000,MATCH(ROWS($A$10:A201),Barang_Keluar!$K$2:$K$5000,0)),"")</f>
        <v>Molto Home Care Variant 10</v>
      </c>
      <c r="F201" s="61">
        <f>IFERROR(INDEX(Barang_Keluar!$F$2:$F$5000,MATCH(ROWS($A$10:A201),Barang_Keluar!$K$2:$K$5000,0)),"")</f>
        <v>10</v>
      </c>
      <c r="G201" s="61" t="str">
        <f>IFERROR(INDEX(Barang_Keluar!$G$2:$G$5000,MATCH(ROWS($A$10:A201),Barang_Keluar!$K$2:$K$5000,0)),"")</f>
        <v>Pack</v>
      </c>
    </row>
    <row r="202" spans="1:7" ht="29" x14ac:dyDescent="0.35">
      <c r="A202" s="61" t="str">
        <f>IFERROR(INDEX(Barang_Keluar!$A$2:$A$5000,MATCH(ROWS($A$10:A202),Barang_Keluar!$K$2:$K$5000,0)),"")</f>
        <v>DO202601261</v>
      </c>
      <c r="B202" s="62">
        <f>IFERROR(INDEX(Barang_Keluar!$B$2:$B$5000,MATCH(ROWS($A$10:A202),Barang_Keluar!$K$2:$K$5000,0)),"")</f>
        <v>46079</v>
      </c>
      <c r="C202" s="61" t="str">
        <f>IFERROR(INDEX(Barang_Keluar!$C$2:$C$5000,MATCH(ROWS($A$10:A202),Barang_Keluar!$K$2:$K$5000,0)),"")</f>
        <v>Outlet 037</v>
      </c>
      <c r="D202" s="61" t="str">
        <f>IFERROR(INDEX(Barang_Keluar!$D$2:$D$5000,MATCH(ROWS($A$10:A202),Barang_Keluar!$K$2:$K$5000,0)),"")</f>
        <v>DAR018</v>
      </c>
      <c r="E202" s="61" t="str">
        <f>IFERROR(INDEX(Barang_Keluar!$E$2:$E$5000,MATCH(ROWS($A$10:A202),Barang_Keluar!$K$2:$K$5000,0)),"")</f>
        <v>Ultra Milk Dairy Variant 18</v>
      </c>
      <c r="F202" s="61">
        <f>IFERROR(INDEX(Barang_Keluar!$F$2:$F$5000,MATCH(ROWS($A$10:A202),Barang_Keluar!$K$2:$K$5000,0)),"")</f>
        <v>48</v>
      </c>
      <c r="G202" s="61" t="str">
        <f>IFERROR(INDEX(Barang_Keluar!$G$2:$G$5000,MATCH(ROWS($A$10:A202),Barang_Keluar!$K$2:$K$5000,0)),"")</f>
        <v>Box</v>
      </c>
    </row>
    <row r="203" spans="1:7" ht="29" x14ac:dyDescent="0.35">
      <c r="A203" s="61" t="str">
        <f>IFERROR(INDEX(Barang_Keluar!$A$2:$A$5000,MATCH(ROWS($A$10:A203),Barang_Keluar!$K$2:$K$5000,0)),"")</f>
        <v>DO202601276</v>
      </c>
      <c r="B203" s="62">
        <f>IFERROR(INDEX(Barang_Keluar!$B$2:$B$5000,MATCH(ROWS($A$10:A203),Barang_Keluar!$K$2:$K$5000,0)),"")</f>
        <v>46071</v>
      </c>
      <c r="C203" s="61" t="str">
        <f>IFERROR(INDEX(Barang_Keluar!$C$2:$C$5000,MATCH(ROWS($A$10:A203),Barang_Keluar!$K$2:$K$5000,0)),"")</f>
        <v>Outlet 041</v>
      </c>
      <c r="D203" s="61" t="str">
        <f>IFERROR(INDEX(Barang_Keluar!$D$2:$D$5000,MATCH(ROWS($A$10:A203),Barang_Keluar!$K$2:$K$5000,0)),"")</f>
        <v>BEV003</v>
      </c>
      <c r="E203" s="61" t="str">
        <f>IFERROR(INDEX(Barang_Keluar!$E$2:$E$5000,MATCH(ROWS($A$10:A203),Barang_Keluar!$K$2:$K$5000,0)),"")</f>
        <v>Sosro Beverage Variant 3</v>
      </c>
      <c r="F203" s="61">
        <f>IFERROR(INDEX(Barang_Keluar!$F$2:$F$5000,MATCH(ROWS($A$10:A203),Barang_Keluar!$K$2:$K$5000,0)),"")</f>
        <v>10</v>
      </c>
      <c r="G203" s="61" t="str">
        <f>IFERROR(INDEX(Barang_Keluar!$G$2:$G$5000,MATCH(ROWS($A$10:A203),Barang_Keluar!$K$2:$K$5000,0)),"")</f>
        <v>Bottle</v>
      </c>
    </row>
    <row r="204" spans="1:7" ht="29" x14ac:dyDescent="0.35">
      <c r="A204" s="61" t="str">
        <f>IFERROR(INDEX(Barang_Keluar!$A$2:$A$5000,MATCH(ROWS($A$10:A204),Barang_Keluar!$K$2:$K$5000,0)),"")</f>
        <v>DO202601280</v>
      </c>
      <c r="B204" s="62">
        <f>IFERROR(INDEX(Barang_Keluar!$B$2:$B$5000,MATCH(ROWS($A$10:A204),Barang_Keluar!$K$2:$K$5000,0)),"")</f>
        <v>46058</v>
      </c>
      <c r="C204" s="61" t="str">
        <f>IFERROR(INDEX(Barang_Keluar!$C$2:$C$5000,MATCH(ROWS($A$10:A204),Barang_Keluar!$K$2:$K$5000,0)),"")</f>
        <v>Outlet 066</v>
      </c>
      <c r="D204" s="61" t="str">
        <f>IFERROR(INDEX(Barang_Keluar!$D$2:$D$5000,MATCH(ROWS($A$10:A204),Barang_Keluar!$K$2:$K$5000,0)),"")</f>
        <v>HOM002</v>
      </c>
      <c r="E204" s="61" t="str">
        <f>IFERROR(INDEX(Barang_Keluar!$E$2:$E$5000,MATCH(ROWS($A$10:A204),Barang_Keluar!$K$2:$K$5000,0)),"")</f>
        <v>Sunlight Home Care Variant 2</v>
      </c>
      <c r="F204" s="61">
        <f>IFERROR(INDEX(Barang_Keluar!$F$2:$F$5000,MATCH(ROWS($A$10:A204),Barang_Keluar!$K$2:$K$5000,0)),"")</f>
        <v>30</v>
      </c>
      <c r="G204" s="61" t="str">
        <f>IFERROR(INDEX(Barang_Keluar!$G$2:$G$5000,MATCH(ROWS($A$10:A204),Barang_Keluar!$K$2:$K$5000,0)),"")</f>
        <v>Pack</v>
      </c>
    </row>
    <row r="205" spans="1:7" ht="29" x14ac:dyDescent="0.35">
      <c r="A205" s="61" t="str">
        <f>IFERROR(INDEX(Barang_Keluar!$A$2:$A$5000,MATCH(ROWS($A$10:A205),Barang_Keluar!$K$2:$K$5000,0)),"")</f>
        <v>DO202601289</v>
      </c>
      <c r="B205" s="62">
        <f>IFERROR(INDEX(Barang_Keluar!$B$2:$B$5000,MATCH(ROWS($A$10:A205),Barang_Keluar!$K$2:$K$5000,0)),"")</f>
        <v>46061</v>
      </c>
      <c r="C205" s="61" t="str">
        <f>IFERROR(INDEX(Barang_Keluar!$C$2:$C$5000,MATCH(ROWS($A$10:A205),Barang_Keluar!$K$2:$K$5000,0)),"")</f>
        <v>Outlet 038</v>
      </c>
      <c r="D205" s="61" t="str">
        <f>IFERROR(INDEX(Barang_Keluar!$D$2:$D$5000,MATCH(ROWS($A$10:A205),Barang_Keluar!$K$2:$K$5000,0)),"")</f>
        <v>SNK033</v>
      </c>
      <c r="E205" s="61" t="str">
        <f>IFERROR(INDEX(Barang_Keluar!$E$2:$E$5000,MATCH(ROWS($A$10:A205),Barang_Keluar!$K$2:$K$5000,0)),"")</f>
        <v>Chitato Snack Variant 33</v>
      </c>
      <c r="F205" s="61">
        <f>IFERROR(INDEX(Barang_Keluar!$F$2:$F$5000,MATCH(ROWS($A$10:A205),Barang_Keluar!$K$2:$K$5000,0)),"")</f>
        <v>24</v>
      </c>
      <c r="G205" s="61" t="str">
        <f>IFERROR(INDEX(Barang_Keluar!$G$2:$G$5000,MATCH(ROWS($A$10:A205),Barang_Keluar!$K$2:$K$5000,0)),"")</f>
        <v>Pack</v>
      </c>
    </row>
    <row r="206" spans="1:7" x14ac:dyDescent="0.35">
      <c r="A206" s="61" t="str">
        <f>IFERROR(INDEX(Barang_Keluar!$A$2:$A$5000,MATCH(ROWS($A$10:A206),Barang_Keluar!$K$2:$K$5000,0)),"")</f>
        <v>DO202601297</v>
      </c>
      <c r="B206" s="62">
        <f>IFERROR(INDEX(Barang_Keluar!$B$2:$B$5000,MATCH(ROWS($A$10:A206),Barang_Keluar!$K$2:$K$5000,0)),"")</f>
        <v>46068</v>
      </c>
      <c r="C206" s="61" t="str">
        <f>IFERROR(INDEX(Barang_Keluar!$C$2:$C$5000,MATCH(ROWS($A$10:A206),Barang_Keluar!$K$2:$K$5000,0)),"")</f>
        <v>Outlet 065</v>
      </c>
      <c r="D206" s="61" t="str">
        <f>IFERROR(INDEX(Barang_Keluar!$D$2:$D$5000,MATCH(ROWS($A$10:A206),Barang_Keluar!$K$2:$K$5000,0)),"")</f>
        <v>SNK011</v>
      </c>
      <c r="E206" s="61" t="str">
        <f>IFERROR(INDEX(Barang_Keluar!$E$2:$E$5000,MATCH(ROWS($A$10:A206),Barang_Keluar!$K$2:$K$5000,0)),"")</f>
        <v>Qtela Snack Variant 11</v>
      </c>
      <c r="F206" s="61">
        <f>IFERROR(INDEX(Barang_Keluar!$F$2:$F$5000,MATCH(ROWS($A$10:A206),Barang_Keluar!$K$2:$K$5000,0)),"")</f>
        <v>15</v>
      </c>
      <c r="G206" s="61" t="str">
        <f>IFERROR(INDEX(Barang_Keluar!$G$2:$G$5000,MATCH(ROWS($A$10:A206),Barang_Keluar!$K$2:$K$5000,0)),"")</f>
        <v>Pack</v>
      </c>
    </row>
    <row r="207" spans="1:7" ht="29" x14ac:dyDescent="0.35">
      <c r="A207" s="61" t="str">
        <f>IFERROR(INDEX(Barang_Keluar!$A$2:$A$5000,MATCH(ROWS($A$10:A207),Barang_Keluar!$K$2:$K$5000,0)),"")</f>
        <v>DO202601301</v>
      </c>
      <c r="B207" s="62">
        <f>IFERROR(INDEX(Barang_Keluar!$B$2:$B$5000,MATCH(ROWS($A$10:A207),Barang_Keluar!$K$2:$K$5000,0)),"")</f>
        <v>46068</v>
      </c>
      <c r="C207" s="61" t="str">
        <f>IFERROR(INDEX(Barang_Keluar!$C$2:$C$5000,MATCH(ROWS($A$10:A207),Barang_Keluar!$K$2:$K$5000,0)),"")</f>
        <v>Outlet 061</v>
      </c>
      <c r="D207" s="61" t="str">
        <f>IFERROR(INDEX(Barang_Keluar!$D$2:$D$5000,MATCH(ROWS($A$10:A207),Barang_Keluar!$K$2:$K$5000,0)),"")</f>
        <v>INS019</v>
      </c>
      <c r="E207" s="61" t="str">
        <f>IFERROR(INDEX(Barang_Keluar!$E$2:$E$5000,MATCH(ROWS($A$10:A207),Barang_Keluar!$K$2:$K$5000,0)),"")</f>
        <v>Indomie Instant Food Variant 19</v>
      </c>
      <c r="F207" s="61">
        <f>IFERROR(INDEX(Barang_Keluar!$F$2:$F$5000,MATCH(ROWS($A$10:A207),Barang_Keluar!$K$2:$K$5000,0)),"")</f>
        <v>30</v>
      </c>
      <c r="G207" s="61" t="str">
        <f>IFERROR(INDEX(Barang_Keluar!$G$2:$G$5000,MATCH(ROWS($A$10:A207),Barang_Keluar!$K$2:$K$5000,0)),"")</f>
        <v>Pack</v>
      </c>
    </row>
    <row r="208" spans="1:7" ht="29" x14ac:dyDescent="0.35">
      <c r="A208" s="61" t="str">
        <f>IFERROR(INDEX(Barang_Keluar!$A$2:$A$5000,MATCH(ROWS($A$10:A208),Barang_Keluar!$K$2:$K$5000,0)),"")</f>
        <v>DO202601313</v>
      </c>
      <c r="B208" s="62">
        <f>IFERROR(INDEX(Barang_Keluar!$B$2:$B$5000,MATCH(ROWS($A$10:A208),Barang_Keluar!$K$2:$K$5000,0)),"")</f>
        <v>46079</v>
      </c>
      <c r="C208" s="61" t="str">
        <f>IFERROR(INDEX(Barang_Keluar!$C$2:$C$5000,MATCH(ROWS($A$10:A208),Barang_Keluar!$K$2:$K$5000,0)),"")</f>
        <v>Outlet 004</v>
      </c>
      <c r="D208" s="61" t="str">
        <f>IFERROR(INDEX(Barang_Keluar!$D$2:$D$5000,MATCH(ROWS($A$10:A208),Barang_Keluar!$K$2:$K$5000,0)),"")</f>
        <v>BEV025</v>
      </c>
      <c r="E208" s="61" t="str">
        <f>IFERROR(INDEX(Barang_Keluar!$E$2:$E$5000,MATCH(ROWS($A$10:A208),Barang_Keluar!$K$2:$K$5000,0)),"")</f>
        <v>Sosro Beverage Variant 25</v>
      </c>
      <c r="F208" s="61">
        <f>IFERROR(INDEX(Barang_Keluar!$F$2:$F$5000,MATCH(ROWS($A$10:A208),Barang_Keluar!$K$2:$K$5000,0)),"")</f>
        <v>20</v>
      </c>
      <c r="G208" s="61" t="str">
        <f>IFERROR(INDEX(Barang_Keluar!$G$2:$G$5000,MATCH(ROWS($A$10:A208),Barang_Keluar!$K$2:$K$5000,0)),"")</f>
        <v>Bottle</v>
      </c>
    </row>
    <row r="209" spans="1:7" ht="29" x14ac:dyDescent="0.35">
      <c r="A209" s="61" t="str">
        <f>IFERROR(INDEX(Barang_Keluar!$A$2:$A$5000,MATCH(ROWS($A$10:A209),Barang_Keluar!$K$2:$K$5000,0)),"")</f>
        <v>DO202601319</v>
      </c>
      <c r="B209" s="62">
        <f>IFERROR(INDEX(Barang_Keluar!$B$2:$B$5000,MATCH(ROWS($A$10:A209),Barang_Keluar!$K$2:$K$5000,0)),"")</f>
        <v>46079</v>
      </c>
      <c r="C209" s="61" t="str">
        <f>IFERROR(INDEX(Barang_Keluar!$C$2:$C$5000,MATCH(ROWS($A$10:A209),Barang_Keluar!$K$2:$K$5000,0)),"")</f>
        <v>Outlet 015</v>
      </c>
      <c r="D209" s="61" t="str">
        <f>IFERROR(INDEX(Barang_Keluar!$D$2:$D$5000,MATCH(ROWS($A$10:A209),Barang_Keluar!$K$2:$K$5000,0)),"")</f>
        <v>HOM006</v>
      </c>
      <c r="E209" s="61" t="str">
        <f>IFERROR(INDEX(Barang_Keluar!$E$2:$E$5000,MATCH(ROWS($A$10:A209),Barang_Keluar!$K$2:$K$5000,0)),"")</f>
        <v>Sunlight Home Care Variant 6</v>
      </c>
      <c r="F209" s="61">
        <f>IFERROR(INDEX(Barang_Keluar!$F$2:$F$5000,MATCH(ROWS($A$10:A209),Barang_Keluar!$K$2:$K$5000,0)),"")</f>
        <v>36</v>
      </c>
      <c r="G209" s="61" t="str">
        <f>IFERROR(INDEX(Barang_Keluar!$G$2:$G$5000,MATCH(ROWS($A$10:A209),Barang_Keluar!$K$2:$K$5000,0)),"")</f>
        <v>Pack</v>
      </c>
    </row>
    <row r="210" spans="1:7" ht="29" x14ac:dyDescent="0.35">
      <c r="A210" s="61" t="str">
        <f>IFERROR(INDEX(Barang_Keluar!$A$2:$A$5000,MATCH(ROWS($A$10:A210),Barang_Keluar!$K$2:$K$5000,0)),"")</f>
        <v>DO202601329</v>
      </c>
      <c r="B210" s="62">
        <f>IFERROR(INDEX(Barang_Keluar!$B$2:$B$5000,MATCH(ROWS($A$10:A210),Barang_Keluar!$K$2:$K$5000,0)),"")</f>
        <v>46075</v>
      </c>
      <c r="C210" s="61" t="str">
        <f>IFERROR(INDEX(Barang_Keluar!$C$2:$C$5000,MATCH(ROWS($A$10:A210),Barang_Keluar!$K$2:$K$5000,0)),"")</f>
        <v>Outlet 032</v>
      </c>
      <c r="D210" s="61" t="str">
        <f>IFERROR(INDEX(Barang_Keluar!$D$2:$D$5000,MATCH(ROWS($A$10:A210),Barang_Keluar!$K$2:$K$5000,0)),"")</f>
        <v>DAR019</v>
      </c>
      <c r="E210" s="61" t="str">
        <f>IFERROR(INDEX(Barang_Keluar!$E$2:$E$5000,MATCH(ROWS($A$10:A210),Barang_Keluar!$K$2:$K$5000,0)),"")</f>
        <v>Ultra Milk Dairy Variant 19</v>
      </c>
      <c r="F210" s="61">
        <f>IFERROR(INDEX(Barang_Keluar!$F$2:$F$5000,MATCH(ROWS($A$10:A210),Barang_Keluar!$K$2:$K$5000,0)),"")</f>
        <v>20</v>
      </c>
      <c r="G210" s="61" t="str">
        <f>IFERROR(INDEX(Barang_Keluar!$G$2:$G$5000,MATCH(ROWS($A$10:A210),Barang_Keluar!$K$2:$K$5000,0)),"")</f>
        <v>Box</v>
      </c>
    </row>
    <row r="211" spans="1:7" x14ac:dyDescent="0.35">
      <c r="A211" s="61" t="str">
        <f>IFERROR(INDEX(Barang_Keluar!$A$2:$A$5000,MATCH(ROWS($A$10:A211),Barang_Keluar!$K$2:$K$5000,0)),"")</f>
        <v>DO202601350</v>
      </c>
      <c r="B211" s="62">
        <f>IFERROR(INDEX(Barang_Keluar!$B$2:$B$5000,MATCH(ROWS($A$10:A211),Barang_Keluar!$K$2:$K$5000,0)),"")</f>
        <v>46056</v>
      </c>
      <c r="C211" s="61" t="str">
        <f>IFERROR(INDEX(Barang_Keluar!$C$2:$C$5000,MATCH(ROWS($A$10:A211),Barang_Keluar!$K$2:$K$5000,0)),"")</f>
        <v>Outlet 010</v>
      </c>
      <c r="D211" s="61" t="str">
        <f>IFERROR(INDEX(Barang_Keluar!$D$2:$D$5000,MATCH(ROWS($A$10:A211),Barang_Keluar!$K$2:$K$5000,0)),"")</f>
        <v>SNK005</v>
      </c>
      <c r="E211" s="61" t="str">
        <f>IFERROR(INDEX(Barang_Keluar!$E$2:$E$5000,MATCH(ROWS($A$10:A211),Barang_Keluar!$K$2:$K$5000,0)),"")</f>
        <v>Taro Snack Variant 5</v>
      </c>
      <c r="F211" s="61">
        <f>IFERROR(INDEX(Barang_Keluar!$F$2:$F$5000,MATCH(ROWS($A$10:A211),Barang_Keluar!$K$2:$K$5000,0)),"")</f>
        <v>15</v>
      </c>
      <c r="G211" s="61" t="str">
        <f>IFERROR(INDEX(Barang_Keluar!$G$2:$G$5000,MATCH(ROWS($A$10:A211),Barang_Keluar!$K$2:$K$5000,0)),"")</f>
        <v>Pack</v>
      </c>
    </row>
    <row r="212" spans="1:7" ht="29" x14ac:dyDescent="0.35">
      <c r="A212" s="61" t="str">
        <f>IFERROR(INDEX(Barang_Keluar!$A$2:$A$5000,MATCH(ROWS($A$10:A212),Barang_Keluar!$K$2:$K$5000,0)),"")</f>
        <v>DO202601354</v>
      </c>
      <c r="B212" s="62">
        <f>IFERROR(INDEX(Barang_Keluar!$B$2:$B$5000,MATCH(ROWS($A$10:A212),Barang_Keluar!$K$2:$K$5000,0)),"")</f>
        <v>46059</v>
      </c>
      <c r="C212" s="61" t="str">
        <f>IFERROR(INDEX(Barang_Keluar!$C$2:$C$5000,MATCH(ROWS($A$10:A212),Barang_Keluar!$K$2:$K$5000,0)),"")</f>
        <v>Outlet 002</v>
      </c>
      <c r="D212" s="61" t="str">
        <f>IFERROR(INDEX(Barang_Keluar!$D$2:$D$5000,MATCH(ROWS($A$10:A212),Barang_Keluar!$K$2:$K$5000,0)),"")</f>
        <v>DAR003</v>
      </c>
      <c r="E212" s="61" t="str">
        <f>IFERROR(INDEX(Barang_Keluar!$E$2:$E$5000,MATCH(ROWS($A$10:A212),Barang_Keluar!$K$2:$K$5000,0)),"")</f>
        <v>Ultra Milk Dairy Variant 3</v>
      </c>
      <c r="F212" s="61">
        <f>IFERROR(INDEX(Barang_Keluar!$F$2:$F$5000,MATCH(ROWS($A$10:A212),Barang_Keluar!$K$2:$K$5000,0)),"")</f>
        <v>15</v>
      </c>
      <c r="G212" s="61" t="str">
        <f>IFERROR(INDEX(Barang_Keluar!$G$2:$G$5000,MATCH(ROWS($A$10:A212),Barang_Keluar!$K$2:$K$5000,0)),"")</f>
        <v>Box</v>
      </c>
    </row>
    <row r="213" spans="1:7" ht="29" x14ac:dyDescent="0.35">
      <c r="A213" s="61" t="str">
        <f>IFERROR(INDEX(Barang_Keluar!$A$2:$A$5000,MATCH(ROWS($A$10:A213),Barang_Keluar!$K$2:$K$5000,0)),"")</f>
        <v>DO202601363</v>
      </c>
      <c r="B213" s="62">
        <f>IFERROR(INDEX(Barang_Keluar!$B$2:$B$5000,MATCH(ROWS($A$10:A213),Barang_Keluar!$K$2:$K$5000,0)),"")</f>
        <v>46081</v>
      </c>
      <c r="C213" s="61" t="str">
        <f>IFERROR(INDEX(Barang_Keluar!$C$2:$C$5000,MATCH(ROWS($A$10:A213),Barang_Keluar!$K$2:$K$5000,0)),"")</f>
        <v>Outlet 028</v>
      </c>
      <c r="D213" s="61" t="str">
        <f>IFERROR(INDEX(Barang_Keluar!$D$2:$D$5000,MATCH(ROWS($A$10:A213),Barang_Keluar!$K$2:$K$5000,0)),"")</f>
        <v>BEV025</v>
      </c>
      <c r="E213" s="61" t="str">
        <f>IFERROR(INDEX(Barang_Keluar!$E$2:$E$5000,MATCH(ROWS($A$10:A213),Barang_Keluar!$K$2:$K$5000,0)),"")</f>
        <v>Sosro Beverage Variant 25</v>
      </c>
      <c r="F213" s="61">
        <f>IFERROR(INDEX(Barang_Keluar!$F$2:$F$5000,MATCH(ROWS($A$10:A213),Barang_Keluar!$K$2:$K$5000,0)),"")</f>
        <v>30</v>
      </c>
      <c r="G213" s="61" t="str">
        <f>IFERROR(INDEX(Barang_Keluar!$G$2:$G$5000,MATCH(ROWS($A$10:A213),Barang_Keluar!$K$2:$K$5000,0)),"")</f>
        <v>Bottle</v>
      </c>
    </row>
    <row r="214" spans="1:7" ht="29" x14ac:dyDescent="0.35">
      <c r="A214" s="61" t="str">
        <f>IFERROR(INDEX(Barang_Keluar!$A$2:$A$5000,MATCH(ROWS($A$10:A214),Barang_Keluar!$K$2:$K$5000,0)),"")</f>
        <v>DO202601370</v>
      </c>
      <c r="B214" s="62">
        <f>IFERROR(INDEX(Barang_Keluar!$B$2:$B$5000,MATCH(ROWS($A$10:A214),Barang_Keluar!$K$2:$K$5000,0)),"")</f>
        <v>46077</v>
      </c>
      <c r="C214" s="61" t="str">
        <f>IFERROR(INDEX(Barang_Keluar!$C$2:$C$5000,MATCH(ROWS($A$10:A214),Barang_Keluar!$K$2:$K$5000,0)),"")</f>
        <v>Outlet 020</v>
      </c>
      <c r="D214" s="61" t="str">
        <f>IFERROR(INDEX(Barang_Keluar!$D$2:$D$5000,MATCH(ROWS($A$10:A214),Barang_Keluar!$K$2:$K$5000,0)),"")</f>
        <v>BEV021</v>
      </c>
      <c r="E214" s="61" t="str">
        <f>IFERROR(INDEX(Barang_Keluar!$E$2:$E$5000,MATCH(ROWS($A$10:A214),Barang_Keluar!$K$2:$K$5000,0)),"")</f>
        <v>Sosro Beverage Variant 21</v>
      </c>
      <c r="F214" s="61">
        <f>IFERROR(INDEX(Barang_Keluar!$F$2:$F$5000,MATCH(ROWS($A$10:A214),Barang_Keluar!$K$2:$K$5000,0)),"")</f>
        <v>60</v>
      </c>
      <c r="G214" s="61" t="str">
        <f>IFERROR(INDEX(Barang_Keluar!$G$2:$G$5000,MATCH(ROWS($A$10:A214),Barang_Keluar!$K$2:$K$5000,0)),"")</f>
        <v>Bottle</v>
      </c>
    </row>
    <row r="215" spans="1:7" ht="29" x14ac:dyDescent="0.35">
      <c r="A215" s="61" t="str">
        <f>IFERROR(INDEX(Barang_Keluar!$A$2:$A$5000,MATCH(ROWS($A$10:A215),Barang_Keluar!$K$2:$K$5000,0)),"")</f>
        <v>DO202601372</v>
      </c>
      <c r="B215" s="62">
        <f>IFERROR(INDEX(Barang_Keluar!$B$2:$B$5000,MATCH(ROWS($A$10:A215),Barang_Keluar!$K$2:$K$5000,0)),"")</f>
        <v>46077</v>
      </c>
      <c r="C215" s="61" t="str">
        <f>IFERROR(INDEX(Barang_Keluar!$C$2:$C$5000,MATCH(ROWS($A$10:A215),Barang_Keluar!$K$2:$K$5000,0)),"")</f>
        <v>Outlet 021</v>
      </c>
      <c r="D215" s="61" t="str">
        <f>IFERROR(INDEX(Barang_Keluar!$D$2:$D$5000,MATCH(ROWS($A$10:A215),Barang_Keluar!$K$2:$K$5000,0)),"")</f>
        <v>PER002</v>
      </c>
      <c r="E215" s="61" t="str">
        <f>IFERROR(INDEX(Barang_Keluar!$E$2:$E$5000,MATCH(ROWS($A$10:A215),Barang_Keluar!$K$2:$K$5000,0)),"")</f>
        <v>Lifebuoy Personal Care Variant 2</v>
      </c>
      <c r="F215" s="61">
        <f>IFERROR(INDEX(Barang_Keluar!$F$2:$F$5000,MATCH(ROWS($A$10:A215),Barang_Keluar!$K$2:$K$5000,0)),"")</f>
        <v>12</v>
      </c>
      <c r="G215" s="61" t="str">
        <f>IFERROR(INDEX(Barang_Keluar!$G$2:$G$5000,MATCH(ROWS($A$10:A215),Barang_Keluar!$K$2:$K$5000,0)),"")</f>
        <v>Bottle</v>
      </c>
    </row>
    <row r="216" spans="1:7" ht="29" x14ac:dyDescent="0.35">
      <c r="A216" s="61" t="str">
        <f>IFERROR(INDEX(Barang_Keluar!$A$2:$A$5000,MATCH(ROWS($A$10:A216),Barang_Keluar!$K$2:$K$5000,0)),"")</f>
        <v>DO202601379</v>
      </c>
      <c r="B216" s="62">
        <f>IFERROR(INDEX(Barang_Keluar!$B$2:$B$5000,MATCH(ROWS($A$10:A216),Barang_Keluar!$K$2:$K$5000,0)),"")</f>
        <v>46075</v>
      </c>
      <c r="C216" s="61" t="str">
        <f>IFERROR(INDEX(Barang_Keluar!$C$2:$C$5000,MATCH(ROWS($A$10:A216),Barang_Keluar!$K$2:$K$5000,0)),"")</f>
        <v>Outlet 058</v>
      </c>
      <c r="D216" s="61" t="str">
        <f>IFERROR(INDEX(Barang_Keluar!$D$2:$D$5000,MATCH(ROWS($A$10:A216),Barang_Keluar!$K$2:$K$5000,0)),"")</f>
        <v>DAR018</v>
      </c>
      <c r="E216" s="61" t="str">
        <f>IFERROR(INDEX(Barang_Keluar!$E$2:$E$5000,MATCH(ROWS($A$10:A216),Barang_Keluar!$K$2:$K$5000,0)),"")</f>
        <v>Ultra Milk Dairy Variant 18</v>
      </c>
      <c r="F216" s="61">
        <f>IFERROR(INDEX(Barang_Keluar!$F$2:$F$5000,MATCH(ROWS($A$10:A216),Barang_Keluar!$K$2:$K$5000,0)),"")</f>
        <v>60</v>
      </c>
      <c r="G216" s="61" t="str">
        <f>IFERROR(INDEX(Barang_Keluar!$G$2:$G$5000,MATCH(ROWS($A$10:A216),Barang_Keluar!$K$2:$K$5000,0)),"")</f>
        <v>Box</v>
      </c>
    </row>
    <row r="217" spans="1:7" ht="29" x14ac:dyDescent="0.35">
      <c r="A217" s="61" t="str">
        <f>IFERROR(INDEX(Barang_Keluar!$A$2:$A$5000,MATCH(ROWS($A$10:A217),Barang_Keluar!$K$2:$K$5000,0)),"")</f>
        <v>DO202601385</v>
      </c>
      <c r="B217" s="62">
        <f>IFERROR(INDEX(Barang_Keluar!$B$2:$B$5000,MATCH(ROWS($A$10:A217),Barang_Keluar!$K$2:$K$5000,0)),"")</f>
        <v>46066</v>
      </c>
      <c r="C217" s="61" t="str">
        <f>IFERROR(INDEX(Barang_Keluar!$C$2:$C$5000,MATCH(ROWS($A$10:A217),Barang_Keluar!$K$2:$K$5000,0)),"")</f>
        <v>Outlet 051</v>
      </c>
      <c r="D217" s="61" t="str">
        <f>IFERROR(INDEX(Barang_Keluar!$D$2:$D$5000,MATCH(ROWS($A$10:A217),Barang_Keluar!$K$2:$K$5000,0)),"")</f>
        <v>BEV039</v>
      </c>
      <c r="E217" s="61" t="str">
        <f>IFERROR(INDEX(Barang_Keluar!$E$2:$E$5000,MATCH(ROWS($A$10:A217),Barang_Keluar!$K$2:$K$5000,0)),"")</f>
        <v>Pocari Beverage Variant 39</v>
      </c>
      <c r="F217" s="61">
        <f>IFERROR(INDEX(Barang_Keluar!$F$2:$F$5000,MATCH(ROWS($A$10:A217),Barang_Keluar!$K$2:$K$5000,0)),"")</f>
        <v>10</v>
      </c>
      <c r="G217" s="61" t="str">
        <f>IFERROR(INDEX(Barang_Keluar!$G$2:$G$5000,MATCH(ROWS($A$10:A217),Barang_Keluar!$K$2:$K$5000,0)),"")</f>
        <v>Bottle</v>
      </c>
    </row>
    <row r="218" spans="1:7" ht="29" x14ac:dyDescent="0.35">
      <c r="A218" s="61" t="str">
        <f>IFERROR(INDEX(Barang_Keluar!$A$2:$A$5000,MATCH(ROWS($A$10:A218),Barang_Keluar!$K$2:$K$5000,0)),"")</f>
        <v>DO202601397</v>
      </c>
      <c r="B218" s="62">
        <f>IFERROR(INDEX(Barang_Keluar!$B$2:$B$5000,MATCH(ROWS($A$10:A218),Barang_Keluar!$K$2:$K$5000,0)),"")</f>
        <v>46068</v>
      </c>
      <c r="C218" s="61" t="str">
        <f>IFERROR(INDEX(Barang_Keluar!$C$2:$C$5000,MATCH(ROWS($A$10:A218),Barang_Keluar!$K$2:$K$5000,0)),"")</f>
        <v>Outlet 068</v>
      </c>
      <c r="D218" s="61" t="str">
        <f>IFERROR(INDEX(Barang_Keluar!$D$2:$D$5000,MATCH(ROWS($A$10:A218),Barang_Keluar!$K$2:$K$5000,0)),"")</f>
        <v>HOM002</v>
      </c>
      <c r="E218" s="61" t="str">
        <f>IFERROR(INDEX(Barang_Keluar!$E$2:$E$5000,MATCH(ROWS($A$10:A218),Barang_Keluar!$K$2:$K$5000,0)),"")</f>
        <v>Sunlight Home Care Variant 2</v>
      </c>
      <c r="F218" s="61">
        <f>IFERROR(INDEX(Barang_Keluar!$F$2:$F$5000,MATCH(ROWS($A$10:A218),Barang_Keluar!$K$2:$K$5000,0)),"")</f>
        <v>5</v>
      </c>
      <c r="G218" s="61" t="str">
        <f>IFERROR(INDEX(Barang_Keluar!$G$2:$G$5000,MATCH(ROWS($A$10:A218),Barang_Keluar!$K$2:$K$5000,0)),"")</f>
        <v>Pack</v>
      </c>
    </row>
    <row r="219" spans="1:7" ht="29" x14ac:dyDescent="0.35">
      <c r="A219" s="61" t="str">
        <f>IFERROR(INDEX(Barang_Keluar!$A$2:$A$5000,MATCH(ROWS($A$10:A219),Barang_Keluar!$K$2:$K$5000,0)),"")</f>
        <v>DO202601408</v>
      </c>
      <c r="B219" s="62">
        <f>IFERROR(INDEX(Barang_Keluar!$B$2:$B$5000,MATCH(ROWS($A$10:A219),Barang_Keluar!$K$2:$K$5000,0)),"")</f>
        <v>46062</v>
      </c>
      <c r="C219" s="61" t="str">
        <f>IFERROR(INDEX(Barang_Keluar!$C$2:$C$5000,MATCH(ROWS($A$10:A219),Barang_Keluar!$K$2:$K$5000,0)),"")</f>
        <v>Outlet 051</v>
      </c>
      <c r="D219" s="61" t="str">
        <f>IFERROR(INDEX(Barang_Keluar!$D$2:$D$5000,MATCH(ROWS($A$10:A219),Barang_Keluar!$K$2:$K$5000,0)),"")</f>
        <v>BEV014</v>
      </c>
      <c r="E219" s="61" t="str">
        <f>IFERROR(INDEX(Barang_Keluar!$E$2:$E$5000,MATCH(ROWS($A$10:A219),Barang_Keluar!$K$2:$K$5000,0)),"")</f>
        <v>Coca Cola Beverage Variant 14</v>
      </c>
      <c r="F219" s="61">
        <f>IFERROR(INDEX(Barang_Keluar!$F$2:$F$5000,MATCH(ROWS($A$10:A219),Barang_Keluar!$K$2:$K$5000,0)),"")</f>
        <v>24</v>
      </c>
      <c r="G219" s="61" t="str">
        <f>IFERROR(INDEX(Barang_Keluar!$G$2:$G$5000,MATCH(ROWS($A$10:A219),Barang_Keluar!$K$2:$K$5000,0)),"")</f>
        <v>Bottle</v>
      </c>
    </row>
    <row r="220" spans="1:7" x14ac:dyDescent="0.35">
      <c r="A220" s="61" t="str">
        <f>IFERROR(INDEX(Barang_Keluar!$A$2:$A$5000,MATCH(ROWS($A$10:A220),Barang_Keluar!$K$2:$K$5000,0)),"")</f>
        <v>DO202601414</v>
      </c>
      <c r="B220" s="62">
        <f>IFERROR(INDEX(Barang_Keluar!$B$2:$B$5000,MATCH(ROWS($A$10:A220),Barang_Keluar!$K$2:$K$5000,0)),"")</f>
        <v>46062</v>
      </c>
      <c r="C220" s="61" t="str">
        <f>IFERROR(INDEX(Barang_Keluar!$C$2:$C$5000,MATCH(ROWS($A$10:A220),Barang_Keluar!$K$2:$K$5000,0)),"")</f>
        <v>Outlet 032</v>
      </c>
      <c r="D220" s="61" t="str">
        <f>IFERROR(INDEX(Barang_Keluar!$D$2:$D$5000,MATCH(ROWS($A$10:A220),Barang_Keluar!$K$2:$K$5000,0)),"")</f>
        <v>SNK035</v>
      </c>
      <c r="E220" s="61" t="str">
        <f>IFERROR(INDEX(Barang_Keluar!$E$2:$E$5000,MATCH(ROWS($A$10:A220),Barang_Keluar!$K$2:$K$5000,0)),"")</f>
        <v>Qtela Snack Variant 35</v>
      </c>
      <c r="F220" s="61">
        <f>IFERROR(INDEX(Barang_Keluar!$F$2:$F$5000,MATCH(ROWS($A$10:A220),Barang_Keluar!$K$2:$K$5000,0)),"")</f>
        <v>15</v>
      </c>
      <c r="G220" s="61" t="str">
        <f>IFERROR(INDEX(Barang_Keluar!$G$2:$G$5000,MATCH(ROWS($A$10:A220),Barang_Keluar!$K$2:$K$5000,0)),"")</f>
        <v>Pack</v>
      </c>
    </row>
    <row r="221" spans="1:7" ht="29" x14ac:dyDescent="0.35">
      <c r="A221" s="61" t="str">
        <f>IFERROR(INDEX(Barang_Keluar!$A$2:$A$5000,MATCH(ROWS($A$10:A221),Barang_Keluar!$K$2:$K$5000,0)),"")</f>
        <v>DO202601423</v>
      </c>
      <c r="B221" s="62">
        <f>IFERROR(INDEX(Barang_Keluar!$B$2:$B$5000,MATCH(ROWS($A$10:A221),Barang_Keluar!$K$2:$K$5000,0)),"")</f>
        <v>46059</v>
      </c>
      <c r="C221" s="61" t="str">
        <f>IFERROR(INDEX(Barang_Keluar!$C$2:$C$5000,MATCH(ROWS($A$10:A221),Barang_Keluar!$K$2:$K$5000,0)),"")</f>
        <v>Outlet 016</v>
      </c>
      <c r="D221" s="61" t="str">
        <f>IFERROR(INDEX(Barang_Keluar!$D$2:$D$5000,MATCH(ROWS($A$10:A221),Barang_Keluar!$K$2:$K$5000,0)),"")</f>
        <v>BAB009</v>
      </c>
      <c r="E221" s="61" t="str">
        <f>IFERROR(INDEX(Barang_Keluar!$E$2:$E$5000,MATCH(ROWS($A$10:A221),Barang_Keluar!$K$2:$K$5000,0)),"")</f>
        <v>MamyPoko Baby Care Variant 9</v>
      </c>
      <c r="F221" s="61">
        <f>IFERROR(INDEX(Barang_Keluar!$F$2:$F$5000,MATCH(ROWS($A$10:A221),Barang_Keluar!$K$2:$K$5000,0)),"")</f>
        <v>30</v>
      </c>
      <c r="G221" s="61" t="str">
        <f>IFERROR(INDEX(Barang_Keluar!$G$2:$G$5000,MATCH(ROWS($A$10:A221),Barang_Keluar!$K$2:$K$5000,0)),"")</f>
        <v>Pack</v>
      </c>
    </row>
    <row r="222" spans="1:7" ht="29" x14ac:dyDescent="0.35">
      <c r="A222" s="61" t="str">
        <f>IFERROR(INDEX(Barang_Keluar!$A$2:$A$5000,MATCH(ROWS($A$10:A222),Barang_Keluar!$K$2:$K$5000,0)),"")</f>
        <v>DO202601426</v>
      </c>
      <c r="B222" s="62">
        <f>IFERROR(INDEX(Barang_Keluar!$B$2:$B$5000,MATCH(ROWS($A$10:A222),Barang_Keluar!$K$2:$K$5000,0)),"")</f>
        <v>46081</v>
      </c>
      <c r="C222" s="61" t="str">
        <f>IFERROR(INDEX(Barang_Keluar!$C$2:$C$5000,MATCH(ROWS($A$10:A222),Barang_Keluar!$K$2:$K$5000,0)),"")</f>
        <v>Outlet 068</v>
      </c>
      <c r="D222" s="61" t="str">
        <f>IFERROR(INDEX(Barang_Keluar!$D$2:$D$5000,MATCH(ROWS($A$10:A222),Barang_Keluar!$K$2:$K$5000,0)),"")</f>
        <v>BEV021</v>
      </c>
      <c r="E222" s="61" t="str">
        <f>IFERROR(INDEX(Barang_Keluar!$E$2:$E$5000,MATCH(ROWS($A$10:A222),Barang_Keluar!$K$2:$K$5000,0)),"")</f>
        <v>Sosro Beverage Variant 21</v>
      </c>
      <c r="F222" s="61">
        <f>IFERROR(INDEX(Barang_Keluar!$F$2:$F$5000,MATCH(ROWS($A$10:A222),Barang_Keluar!$K$2:$K$5000,0)),"")</f>
        <v>48</v>
      </c>
      <c r="G222" s="61" t="str">
        <f>IFERROR(INDEX(Barang_Keluar!$G$2:$G$5000,MATCH(ROWS($A$10:A222),Barang_Keluar!$K$2:$K$5000,0)),"")</f>
        <v>Bottle</v>
      </c>
    </row>
    <row r="223" spans="1:7" ht="29" x14ac:dyDescent="0.35">
      <c r="A223" s="61" t="str">
        <f>IFERROR(INDEX(Barang_Keluar!$A$2:$A$5000,MATCH(ROWS($A$10:A223),Barang_Keluar!$K$2:$K$5000,0)),"")</f>
        <v>DO202601431</v>
      </c>
      <c r="B223" s="62">
        <f>IFERROR(INDEX(Barang_Keluar!$B$2:$B$5000,MATCH(ROWS($A$10:A223),Barang_Keluar!$K$2:$K$5000,0)),"")</f>
        <v>46056</v>
      </c>
      <c r="C223" s="61" t="str">
        <f>IFERROR(INDEX(Barang_Keluar!$C$2:$C$5000,MATCH(ROWS($A$10:A223),Barang_Keluar!$K$2:$K$5000,0)),"")</f>
        <v>Outlet 048</v>
      </c>
      <c r="D223" s="61" t="str">
        <f>IFERROR(INDEX(Barang_Keluar!$D$2:$D$5000,MATCH(ROWS($A$10:A223),Barang_Keluar!$K$2:$K$5000,0)),"")</f>
        <v>HOM004</v>
      </c>
      <c r="E223" s="61" t="str">
        <f>IFERROR(INDEX(Barang_Keluar!$E$2:$E$5000,MATCH(ROWS($A$10:A223),Barang_Keluar!$K$2:$K$5000,0)),"")</f>
        <v>Molto Home Care Variant 4</v>
      </c>
      <c r="F223" s="61">
        <f>IFERROR(INDEX(Barang_Keluar!$F$2:$F$5000,MATCH(ROWS($A$10:A223),Barang_Keluar!$K$2:$K$5000,0)),"")</f>
        <v>48</v>
      </c>
      <c r="G223" s="61" t="str">
        <f>IFERROR(INDEX(Barang_Keluar!$G$2:$G$5000,MATCH(ROWS($A$10:A223),Barang_Keluar!$K$2:$K$5000,0)),"")</f>
        <v>Pack</v>
      </c>
    </row>
    <row r="224" spans="1:7" ht="29" x14ac:dyDescent="0.35">
      <c r="A224" s="61" t="str">
        <f>IFERROR(INDEX(Barang_Keluar!$A$2:$A$5000,MATCH(ROWS($A$10:A224),Barang_Keluar!$K$2:$K$5000,0)),"")</f>
        <v>DO202601432</v>
      </c>
      <c r="B224" s="62">
        <f>IFERROR(INDEX(Barang_Keluar!$B$2:$B$5000,MATCH(ROWS($A$10:A224),Barang_Keluar!$K$2:$K$5000,0)),"")</f>
        <v>46079</v>
      </c>
      <c r="C224" s="61" t="str">
        <f>IFERROR(INDEX(Barang_Keluar!$C$2:$C$5000,MATCH(ROWS($A$10:A224),Barang_Keluar!$K$2:$K$5000,0)),"")</f>
        <v>Outlet 018</v>
      </c>
      <c r="D224" s="61" t="str">
        <f>IFERROR(INDEX(Barang_Keluar!$D$2:$D$5000,MATCH(ROWS($A$10:A224),Barang_Keluar!$K$2:$K$5000,0)),"")</f>
        <v>HOM002</v>
      </c>
      <c r="E224" s="61" t="str">
        <f>IFERROR(INDEX(Barang_Keluar!$E$2:$E$5000,MATCH(ROWS($A$10:A224),Barang_Keluar!$K$2:$K$5000,0)),"")</f>
        <v>Sunlight Home Care Variant 2</v>
      </c>
      <c r="F224" s="61">
        <f>IFERROR(INDEX(Barang_Keluar!$F$2:$F$5000,MATCH(ROWS($A$10:A224),Barang_Keluar!$K$2:$K$5000,0)),"")</f>
        <v>5</v>
      </c>
      <c r="G224" s="61" t="str">
        <f>IFERROR(INDEX(Barang_Keluar!$G$2:$G$5000,MATCH(ROWS($A$10:A224),Barang_Keluar!$K$2:$K$5000,0)),"")</f>
        <v>Pack</v>
      </c>
    </row>
    <row r="225" spans="1:7" ht="29" x14ac:dyDescent="0.35">
      <c r="A225" s="61" t="str">
        <f>IFERROR(INDEX(Barang_Keluar!$A$2:$A$5000,MATCH(ROWS($A$10:A225),Barang_Keluar!$K$2:$K$5000,0)),"")</f>
        <v>DO202601437</v>
      </c>
      <c r="B225" s="62">
        <f>IFERROR(INDEX(Barang_Keluar!$B$2:$B$5000,MATCH(ROWS($A$10:A225),Barang_Keluar!$K$2:$K$5000,0)),"")</f>
        <v>46080</v>
      </c>
      <c r="C225" s="61" t="str">
        <f>IFERROR(INDEX(Barang_Keluar!$C$2:$C$5000,MATCH(ROWS($A$10:A225),Barang_Keluar!$K$2:$K$5000,0)),"")</f>
        <v>Outlet 066</v>
      </c>
      <c r="D225" s="61" t="str">
        <f>IFERROR(INDEX(Barang_Keluar!$D$2:$D$5000,MATCH(ROWS($A$10:A225),Barang_Keluar!$K$2:$K$5000,0)),"")</f>
        <v>DAR005</v>
      </c>
      <c r="E225" s="61" t="str">
        <f>IFERROR(INDEX(Barang_Keluar!$E$2:$E$5000,MATCH(ROWS($A$10:A225),Barang_Keluar!$K$2:$K$5000,0)),"")</f>
        <v>Indomilk Dairy Variant 5</v>
      </c>
      <c r="F225" s="61">
        <f>IFERROR(INDEX(Barang_Keluar!$F$2:$F$5000,MATCH(ROWS($A$10:A225),Barang_Keluar!$K$2:$K$5000,0)),"")</f>
        <v>30</v>
      </c>
      <c r="G225" s="61" t="str">
        <f>IFERROR(INDEX(Barang_Keluar!$G$2:$G$5000,MATCH(ROWS($A$10:A225),Barang_Keluar!$K$2:$K$5000,0)),"")</f>
        <v>Box</v>
      </c>
    </row>
    <row r="226" spans="1:7" ht="29" x14ac:dyDescent="0.35">
      <c r="A226" s="61" t="str">
        <f>IFERROR(INDEX(Barang_Keluar!$A$2:$A$5000,MATCH(ROWS($A$10:A226),Barang_Keluar!$K$2:$K$5000,0)),"")</f>
        <v>DO202601444</v>
      </c>
      <c r="B226" s="62">
        <f>IFERROR(INDEX(Barang_Keluar!$B$2:$B$5000,MATCH(ROWS($A$10:A226),Barang_Keluar!$K$2:$K$5000,0)),"")</f>
        <v>46081</v>
      </c>
      <c r="C226" s="61" t="str">
        <f>IFERROR(INDEX(Barang_Keluar!$C$2:$C$5000,MATCH(ROWS($A$10:A226),Barang_Keluar!$K$2:$K$5000,0)),"")</f>
        <v>Outlet 053</v>
      </c>
      <c r="D226" s="61" t="str">
        <f>IFERROR(INDEX(Barang_Keluar!$D$2:$D$5000,MATCH(ROWS($A$10:A226),Barang_Keluar!$K$2:$K$5000,0)),"")</f>
        <v>HOM003</v>
      </c>
      <c r="E226" s="61" t="str">
        <f>IFERROR(INDEX(Barang_Keluar!$E$2:$E$5000,MATCH(ROWS($A$10:A226),Barang_Keluar!$K$2:$K$5000,0)),"")</f>
        <v>Sunlight Home Care Variant 3</v>
      </c>
      <c r="F226" s="61">
        <f>IFERROR(INDEX(Barang_Keluar!$F$2:$F$5000,MATCH(ROWS($A$10:A226),Barang_Keluar!$K$2:$K$5000,0)),"")</f>
        <v>48</v>
      </c>
      <c r="G226" s="61" t="str">
        <f>IFERROR(INDEX(Barang_Keluar!$G$2:$G$5000,MATCH(ROWS($A$10:A226),Barang_Keluar!$K$2:$K$5000,0)),"")</f>
        <v>Pack</v>
      </c>
    </row>
    <row r="227" spans="1:7" x14ac:dyDescent="0.35">
      <c r="A227" s="61" t="str">
        <f>IFERROR(INDEX(Barang_Keluar!$A$2:$A$5000,MATCH(ROWS($A$10:A227),Barang_Keluar!$K$2:$K$5000,0)),"")</f>
        <v>DO202601447</v>
      </c>
      <c r="B227" s="62">
        <f>IFERROR(INDEX(Barang_Keluar!$B$2:$B$5000,MATCH(ROWS($A$10:A227),Barang_Keluar!$K$2:$K$5000,0)),"")</f>
        <v>46071</v>
      </c>
      <c r="C227" s="61" t="str">
        <f>IFERROR(INDEX(Barang_Keluar!$C$2:$C$5000,MATCH(ROWS($A$10:A227),Barang_Keluar!$K$2:$K$5000,0)),"")</f>
        <v>Outlet 040</v>
      </c>
      <c r="D227" s="61" t="str">
        <f>IFERROR(INDEX(Barang_Keluar!$D$2:$D$5000,MATCH(ROWS($A$10:A227),Barang_Keluar!$K$2:$K$5000,0)),"")</f>
        <v>SNK014</v>
      </c>
      <c r="E227" s="61" t="str">
        <f>IFERROR(INDEX(Barang_Keluar!$E$2:$E$5000,MATCH(ROWS($A$10:A227),Barang_Keluar!$K$2:$K$5000,0)),"")</f>
        <v>Qtela Snack Variant 14</v>
      </c>
      <c r="F227" s="61">
        <f>IFERROR(INDEX(Barang_Keluar!$F$2:$F$5000,MATCH(ROWS($A$10:A227),Barang_Keluar!$K$2:$K$5000,0)),"")</f>
        <v>10</v>
      </c>
      <c r="G227" s="61" t="str">
        <f>IFERROR(INDEX(Barang_Keluar!$G$2:$G$5000,MATCH(ROWS($A$10:A227),Barang_Keluar!$K$2:$K$5000,0)),"")</f>
        <v>Pack</v>
      </c>
    </row>
    <row r="228" spans="1:7" ht="29" x14ac:dyDescent="0.35">
      <c r="A228" s="61" t="str">
        <f>IFERROR(INDEX(Barang_Keluar!$A$2:$A$5000,MATCH(ROWS($A$10:A228),Barang_Keluar!$K$2:$K$5000,0)),"")</f>
        <v>DO202601454</v>
      </c>
      <c r="B228" s="62">
        <f>IFERROR(INDEX(Barang_Keluar!$B$2:$B$5000,MATCH(ROWS($A$10:A228),Barang_Keluar!$K$2:$K$5000,0)),"")</f>
        <v>46079</v>
      </c>
      <c r="C228" s="61" t="str">
        <f>IFERROR(INDEX(Barang_Keluar!$C$2:$C$5000,MATCH(ROWS($A$10:A228),Barang_Keluar!$K$2:$K$5000,0)),"")</f>
        <v>Outlet 025</v>
      </c>
      <c r="D228" s="61" t="str">
        <f>IFERROR(INDEX(Barang_Keluar!$D$2:$D$5000,MATCH(ROWS($A$10:A228),Barang_Keluar!$K$2:$K$5000,0)),"")</f>
        <v>HOM008</v>
      </c>
      <c r="E228" s="61" t="str">
        <f>IFERROR(INDEX(Barang_Keluar!$E$2:$E$5000,MATCH(ROWS($A$10:A228),Barang_Keluar!$K$2:$K$5000,0)),"")</f>
        <v>Rinso Home Care Variant 8</v>
      </c>
      <c r="F228" s="61">
        <f>IFERROR(INDEX(Barang_Keluar!$F$2:$F$5000,MATCH(ROWS($A$10:A228),Barang_Keluar!$K$2:$K$5000,0)),"")</f>
        <v>24</v>
      </c>
      <c r="G228" s="61" t="str">
        <f>IFERROR(INDEX(Barang_Keluar!$G$2:$G$5000,MATCH(ROWS($A$10:A228),Barang_Keluar!$K$2:$K$5000,0)),"")</f>
        <v>Pack</v>
      </c>
    </row>
    <row r="229" spans="1:7" ht="29" x14ac:dyDescent="0.35">
      <c r="A229" s="61" t="str">
        <f>IFERROR(INDEX(Barang_Keluar!$A$2:$A$5000,MATCH(ROWS($A$10:A229),Barang_Keluar!$K$2:$K$5000,0)),"")</f>
        <v>DO202601455</v>
      </c>
      <c r="B229" s="62">
        <f>IFERROR(INDEX(Barang_Keluar!$B$2:$B$5000,MATCH(ROWS($A$10:A229),Barang_Keluar!$K$2:$K$5000,0)),"")</f>
        <v>46072</v>
      </c>
      <c r="C229" s="61" t="str">
        <f>IFERROR(INDEX(Barang_Keluar!$C$2:$C$5000,MATCH(ROWS($A$10:A229),Barang_Keluar!$K$2:$K$5000,0)),"")</f>
        <v>Outlet 055</v>
      </c>
      <c r="D229" s="61" t="str">
        <f>IFERROR(INDEX(Barang_Keluar!$D$2:$D$5000,MATCH(ROWS($A$10:A229),Barang_Keluar!$K$2:$K$5000,0)),"")</f>
        <v>HOM011</v>
      </c>
      <c r="E229" s="61" t="str">
        <f>IFERROR(INDEX(Barang_Keluar!$E$2:$E$5000,MATCH(ROWS($A$10:A229),Barang_Keluar!$K$2:$K$5000,0)),"")</f>
        <v>Sunlight Home Care Variant 11</v>
      </c>
      <c r="F229" s="61">
        <f>IFERROR(INDEX(Barang_Keluar!$F$2:$F$5000,MATCH(ROWS($A$10:A229),Barang_Keluar!$K$2:$K$5000,0)),"")</f>
        <v>24</v>
      </c>
      <c r="G229" s="61" t="str">
        <f>IFERROR(INDEX(Barang_Keluar!$G$2:$G$5000,MATCH(ROWS($A$10:A229),Barang_Keluar!$K$2:$K$5000,0)),"")</f>
        <v>Pack</v>
      </c>
    </row>
    <row r="230" spans="1:7" ht="29" x14ac:dyDescent="0.35">
      <c r="A230" s="61" t="str">
        <f>IFERROR(INDEX(Barang_Keluar!$A$2:$A$5000,MATCH(ROWS($A$10:A230),Barang_Keluar!$K$2:$K$5000,0)),"")</f>
        <v>DO202601458</v>
      </c>
      <c r="B230" s="62">
        <f>IFERROR(INDEX(Barang_Keluar!$B$2:$B$5000,MATCH(ROWS($A$10:A230),Barang_Keluar!$K$2:$K$5000,0)),"")</f>
        <v>46055</v>
      </c>
      <c r="C230" s="61" t="str">
        <f>IFERROR(INDEX(Barang_Keluar!$C$2:$C$5000,MATCH(ROWS($A$10:A230),Barang_Keluar!$K$2:$K$5000,0)),"")</f>
        <v>Outlet 063</v>
      </c>
      <c r="D230" s="61" t="str">
        <f>IFERROR(INDEX(Barang_Keluar!$D$2:$D$5000,MATCH(ROWS($A$10:A230),Barang_Keluar!$K$2:$K$5000,0)),"")</f>
        <v>BEV022</v>
      </c>
      <c r="E230" s="61" t="str">
        <f>IFERROR(INDEX(Barang_Keluar!$E$2:$E$5000,MATCH(ROWS($A$10:A230),Barang_Keluar!$K$2:$K$5000,0)),"")</f>
        <v>Sosro Beverage Variant 22</v>
      </c>
      <c r="F230" s="61">
        <f>IFERROR(INDEX(Barang_Keluar!$F$2:$F$5000,MATCH(ROWS($A$10:A230),Barang_Keluar!$K$2:$K$5000,0)),"")</f>
        <v>24</v>
      </c>
      <c r="G230" s="61" t="str">
        <f>IFERROR(INDEX(Barang_Keluar!$G$2:$G$5000,MATCH(ROWS($A$10:A230),Barang_Keluar!$K$2:$K$5000,0)),"")</f>
        <v>Bottle</v>
      </c>
    </row>
    <row r="231" spans="1:7" x14ac:dyDescent="0.35">
      <c r="A231" s="61" t="str">
        <f>IFERROR(INDEX(Barang_Keluar!$A$2:$A$5000,MATCH(ROWS($A$10:A231),Barang_Keluar!$K$2:$K$5000,0)),"")</f>
        <v>DO202601459</v>
      </c>
      <c r="B231" s="62">
        <f>IFERROR(INDEX(Barang_Keluar!$B$2:$B$5000,MATCH(ROWS($A$10:A231),Barang_Keluar!$K$2:$K$5000,0)),"")</f>
        <v>46063</v>
      </c>
      <c r="C231" s="61" t="str">
        <f>IFERROR(INDEX(Barang_Keluar!$C$2:$C$5000,MATCH(ROWS($A$10:A231),Barang_Keluar!$K$2:$K$5000,0)),"")</f>
        <v>Outlet 006</v>
      </c>
      <c r="D231" s="61" t="str">
        <f>IFERROR(INDEX(Barang_Keluar!$D$2:$D$5000,MATCH(ROWS($A$10:A231),Barang_Keluar!$K$2:$K$5000,0)),"")</f>
        <v>SNK014</v>
      </c>
      <c r="E231" s="61" t="str">
        <f>IFERROR(INDEX(Barang_Keluar!$E$2:$E$5000,MATCH(ROWS($A$10:A231),Barang_Keluar!$K$2:$K$5000,0)),"")</f>
        <v>Qtela Snack Variant 14</v>
      </c>
      <c r="F231" s="61">
        <f>IFERROR(INDEX(Barang_Keluar!$F$2:$F$5000,MATCH(ROWS($A$10:A231),Barang_Keluar!$K$2:$K$5000,0)),"")</f>
        <v>15</v>
      </c>
      <c r="G231" s="61" t="str">
        <f>IFERROR(INDEX(Barang_Keluar!$G$2:$G$5000,MATCH(ROWS($A$10:A231),Barang_Keluar!$K$2:$K$5000,0)),"")</f>
        <v>Pack</v>
      </c>
    </row>
    <row r="232" spans="1:7" ht="29" x14ac:dyDescent="0.35">
      <c r="A232" s="61" t="str">
        <f>IFERROR(INDEX(Barang_Keluar!$A$2:$A$5000,MATCH(ROWS($A$10:A232),Barang_Keluar!$K$2:$K$5000,0)),"")</f>
        <v>DO202601469</v>
      </c>
      <c r="B232" s="62">
        <f>IFERROR(INDEX(Barang_Keluar!$B$2:$B$5000,MATCH(ROWS($A$10:A232),Barang_Keluar!$K$2:$K$5000,0)),"")</f>
        <v>46064</v>
      </c>
      <c r="C232" s="61" t="str">
        <f>IFERROR(INDEX(Barang_Keluar!$C$2:$C$5000,MATCH(ROWS($A$10:A232),Barang_Keluar!$K$2:$K$5000,0)),"")</f>
        <v>Outlet 018</v>
      </c>
      <c r="D232" s="61" t="str">
        <f>IFERROR(INDEX(Barang_Keluar!$D$2:$D$5000,MATCH(ROWS($A$10:A232),Barang_Keluar!$K$2:$K$5000,0)),"")</f>
        <v>HOM015</v>
      </c>
      <c r="E232" s="61" t="str">
        <f>IFERROR(INDEX(Barang_Keluar!$E$2:$E$5000,MATCH(ROWS($A$10:A232),Barang_Keluar!$K$2:$K$5000,0)),"")</f>
        <v>Sunlight Home Care Variant 15</v>
      </c>
      <c r="F232" s="61">
        <f>IFERROR(INDEX(Barang_Keluar!$F$2:$F$5000,MATCH(ROWS($A$10:A232),Barang_Keluar!$K$2:$K$5000,0)),"")</f>
        <v>20</v>
      </c>
      <c r="G232" s="61" t="str">
        <f>IFERROR(INDEX(Barang_Keluar!$G$2:$G$5000,MATCH(ROWS($A$10:A232),Barang_Keluar!$K$2:$K$5000,0)),"")</f>
        <v>Pack</v>
      </c>
    </row>
    <row r="233" spans="1:7" ht="29" x14ac:dyDescent="0.35">
      <c r="A233" s="61" t="str">
        <f>IFERROR(INDEX(Barang_Keluar!$A$2:$A$5000,MATCH(ROWS($A$10:A233),Barang_Keluar!$K$2:$K$5000,0)),"")</f>
        <v>DO202601472</v>
      </c>
      <c r="B233" s="62">
        <f>IFERROR(INDEX(Barang_Keluar!$B$2:$B$5000,MATCH(ROWS($A$10:A233),Barang_Keluar!$K$2:$K$5000,0)),"")</f>
        <v>46075</v>
      </c>
      <c r="C233" s="61" t="str">
        <f>IFERROR(INDEX(Barang_Keluar!$C$2:$C$5000,MATCH(ROWS($A$10:A233),Barang_Keluar!$K$2:$K$5000,0)),"")</f>
        <v>Outlet 053</v>
      </c>
      <c r="D233" s="61" t="str">
        <f>IFERROR(INDEX(Barang_Keluar!$D$2:$D$5000,MATCH(ROWS($A$10:A233),Barang_Keluar!$K$2:$K$5000,0)),"")</f>
        <v>BEV005</v>
      </c>
      <c r="E233" s="61" t="str">
        <f>IFERROR(INDEX(Barang_Keluar!$E$2:$E$5000,MATCH(ROWS($A$10:A233),Barang_Keluar!$K$2:$K$5000,0)),"")</f>
        <v>Aqua Beverage Variant 5</v>
      </c>
      <c r="F233" s="61">
        <f>IFERROR(INDEX(Barang_Keluar!$F$2:$F$5000,MATCH(ROWS($A$10:A233),Barang_Keluar!$K$2:$K$5000,0)),"")</f>
        <v>5</v>
      </c>
      <c r="G233" s="61" t="str">
        <f>IFERROR(INDEX(Barang_Keluar!$G$2:$G$5000,MATCH(ROWS($A$10:A233),Barang_Keluar!$K$2:$K$5000,0)),"")</f>
        <v>Bottle</v>
      </c>
    </row>
    <row r="234" spans="1:7" x14ac:dyDescent="0.35">
      <c r="A234" s="61" t="str">
        <f>IFERROR(INDEX(Barang_Keluar!$A$2:$A$5000,MATCH(ROWS($A$10:A234),Barang_Keluar!$K$2:$K$5000,0)),"")</f>
        <v>DO202601475</v>
      </c>
      <c r="B234" s="62">
        <f>IFERROR(INDEX(Barang_Keluar!$B$2:$B$5000,MATCH(ROWS($A$10:A234),Barang_Keluar!$K$2:$K$5000,0)),"")</f>
        <v>46067</v>
      </c>
      <c r="C234" s="61" t="str">
        <f>IFERROR(INDEX(Barang_Keluar!$C$2:$C$5000,MATCH(ROWS($A$10:A234),Barang_Keluar!$K$2:$K$5000,0)),"")</f>
        <v>Outlet 046</v>
      </c>
      <c r="D234" s="61" t="str">
        <f>IFERROR(INDEX(Barang_Keluar!$D$2:$D$5000,MATCH(ROWS($A$10:A234),Barang_Keluar!$K$2:$K$5000,0)),"")</f>
        <v>SNK018</v>
      </c>
      <c r="E234" s="61" t="str">
        <f>IFERROR(INDEX(Barang_Keluar!$E$2:$E$5000,MATCH(ROWS($A$10:A234),Barang_Keluar!$K$2:$K$5000,0)),"")</f>
        <v>Taro Snack Variant 18</v>
      </c>
      <c r="F234" s="61">
        <f>IFERROR(INDEX(Barang_Keluar!$F$2:$F$5000,MATCH(ROWS($A$10:A234),Barang_Keluar!$K$2:$K$5000,0)),"")</f>
        <v>24</v>
      </c>
      <c r="G234" s="61" t="str">
        <f>IFERROR(INDEX(Barang_Keluar!$G$2:$G$5000,MATCH(ROWS($A$10:A234),Barang_Keluar!$K$2:$K$5000,0)),"")</f>
        <v>Pack</v>
      </c>
    </row>
    <row r="235" spans="1:7" x14ac:dyDescent="0.35">
      <c r="A235" s="61" t="str">
        <f>IFERROR(INDEX(Barang_Keluar!$A$2:$A$5000,MATCH(ROWS($A$10:A235),Barang_Keluar!$K$2:$K$5000,0)),"")</f>
        <v>DO202601478</v>
      </c>
      <c r="B235" s="62">
        <f>IFERROR(INDEX(Barang_Keluar!$B$2:$B$5000,MATCH(ROWS($A$10:A235),Barang_Keluar!$K$2:$K$5000,0)),"")</f>
        <v>46079</v>
      </c>
      <c r="C235" s="61" t="str">
        <f>IFERROR(INDEX(Barang_Keluar!$C$2:$C$5000,MATCH(ROWS($A$10:A235),Barang_Keluar!$K$2:$K$5000,0)),"")</f>
        <v>Outlet 071</v>
      </c>
      <c r="D235" s="61" t="str">
        <f>IFERROR(INDEX(Barang_Keluar!$D$2:$D$5000,MATCH(ROWS($A$10:A235),Barang_Keluar!$K$2:$K$5000,0)),"")</f>
        <v>SNK021</v>
      </c>
      <c r="E235" s="61" t="str">
        <f>IFERROR(INDEX(Barang_Keluar!$E$2:$E$5000,MATCH(ROWS($A$10:A235),Barang_Keluar!$K$2:$K$5000,0)),"")</f>
        <v>Qtela Snack Variant 21</v>
      </c>
      <c r="F235" s="61">
        <f>IFERROR(INDEX(Barang_Keluar!$F$2:$F$5000,MATCH(ROWS($A$10:A235),Barang_Keluar!$K$2:$K$5000,0)),"")</f>
        <v>15</v>
      </c>
      <c r="G235" s="61" t="str">
        <f>IFERROR(INDEX(Barang_Keluar!$G$2:$G$5000,MATCH(ROWS($A$10:A235),Barang_Keluar!$K$2:$K$5000,0)),"")</f>
        <v>Pack</v>
      </c>
    </row>
    <row r="236" spans="1:7" ht="29" x14ac:dyDescent="0.35">
      <c r="A236" s="61" t="str">
        <f>IFERROR(INDEX(Barang_Keluar!$A$2:$A$5000,MATCH(ROWS($A$10:A236),Barang_Keluar!$K$2:$K$5000,0)),"")</f>
        <v>DO202601480</v>
      </c>
      <c r="B236" s="62">
        <f>IFERROR(INDEX(Barang_Keluar!$B$2:$B$5000,MATCH(ROWS($A$10:A236),Barang_Keluar!$K$2:$K$5000,0)),"")</f>
        <v>46066</v>
      </c>
      <c r="C236" s="61" t="str">
        <f>IFERROR(INDEX(Barang_Keluar!$C$2:$C$5000,MATCH(ROWS($A$10:A236),Barang_Keluar!$K$2:$K$5000,0)),"")</f>
        <v>Outlet 033</v>
      </c>
      <c r="D236" s="61" t="str">
        <f>IFERROR(INDEX(Barang_Keluar!$D$2:$D$5000,MATCH(ROWS($A$10:A236),Barang_Keluar!$K$2:$K$5000,0)),"")</f>
        <v>DAR012</v>
      </c>
      <c r="E236" s="61" t="str">
        <f>IFERROR(INDEX(Barang_Keluar!$E$2:$E$5000,MATCH(ROWS($A$10:A236),Barang_Keluar!$K$2:$K$5000,0)),"")</f>
        <v>Indomilk Dairy Variant 12</v>
      </c>
      <c r="F236" s="61">
        <f>IFERROR(INDEX(Barang_Keluar!$F$2:$F$5000,MATCH(ROWS($A$10:A236),Barang_Keluar!$K$2:$K$5000,0)),"")</f>
        <v>48</v>
      </c>
      <c r="G236" s="61" t="str">
        <f>IFERROR(INDEX(Barang_Keluar!$G$2:$G$5000,MATCH(ROWS($A$10:A236),Barang_Keluar!$K$2:$K$5000,0)),"")</f>
        <v>Box</v>
      </c>
    </row>
    <row r="237" spans="1:7" ht="29" x14ac:dyDescent="0.35">
      <c r="A237" s="61" t="str">
        <f>IFERROR(INDEX(Barang_Keluar!$A$2:$A$5000,MATCH(ROWS($A$10:A237),Barang_Keluar!$K$2:$K$5000,0)),"")</f>
        <v>DO202601486</v>
      </c>
      <c r="B237" s="62">
        <f>IFERROR(INDEX(Barang_Keluar!$B$2:$B$5000,MATCH(ROWS($A$10:A237),Barang_Keluar!$K$2:$K$5000,0)),"")</f>
        <v>46072</v>
      </c>
      <c r="C237" s="61" t="str">
        <f>IFERROR(INDEX(Barang_Keluar!$C$2:$C$5000,MATCH(ROWS($A$10:A237),Barang_Keluar!$K$2:$K$5000,0)),"")</f>
        <v>Outlet 060</v>
      </c>
      <c r="D237" s="61" t="str">
        <f>IFERROR(INDEX(Barang_Keluar!$D$2:$D$5000,MATCH(ROWS($A$10:A237),Barang_Keluar!$K$2:$K$5000,0)),"")</f>
        <v>PER027</v>
      </c>
      <c r="E237" s="61" t="str">
        <f>IFERROR(INDEX(Barang_Keluar!$E$2:$E$5000,MATCH(ROWS($A$10:A237),Barang_Keluar!$K$2:$K$5000,0)),"")</f>
        <v>Sunsilk Personal Care Variant 27</v>
      </c>
      <c r="F237" s="61">
        <f>IFERROR(INDEX(Barang_Keluar!$F$2:$F$5000,MATCH(ROWS($A$10:A237),Barang_Keluar!$K$2:$K$5000,0)),"")</f>
        <v>15</v>
      </c>
      <c r="G237" s="61" t="str">
        <f>IFERROR(INDEX(Barang_Keluar!$G$2:$G$5000,MATCH(ROWS($A$10:A237),Barang_Keluar!$K$2:$K$5000,0)),"")</f>
        <v>Bottle</v>
      </c>
    </row>
    <row r="238" spans="1:7" ht="29" x14ac:dyDescent="0.35">
      <c r="A238" s="61" t="str">
        <f>IFERROR(INDEX(Barang_Keluar!$A$2:$A$5000,MATCH(ROWS($A$10:A238),Barang_Keluar!$K$2:$K$5000,0)),"")</f>
        <v>DO202601487</v>
      </c>
      <c r="B238" s="62">
        <f>IFERROR(INDEX(Barang_Keluar!$B$2:$B$5000,MATCH(ROWS($A$10:A238),Barang_Keluar!$K$2:$K$5000,0)),"")</f>
        <v>46069</v>
      </c>
      <c r="C238" s="61" t="str">
        <f>IFERROR(INDEX(Barang_Keluar!$C$2:$C$5000,MATCH(ROWS($A$10:A238),Barang_Keluar!$K$2:$K$5000,0)),"")</f>
        <v>Outlet 011</v>
      </c>
      <c r="D238" s="61" t="str">
        <f>IFERROR(INDEX(Barang_Keluar!$D$2:$D$5000,MATCH(ROWS($A$10:A238),Barang_Keluar!$K$2:$K$5000,0)),"")</f>
        <v>HOM030</v>
      </c>
      <c r="E238" s="61" t="str">
        <f>IFERROR(INDEX(Barang_Keluar!$E$2:$E$5000,MATCH(ROWS($A$10:A238),Barang_Keluar!$K$2:$K$5000,0)),"")</f>
        <v>Molto Home Care Variant 30</v>
      </c>
      <c r="F238" s="61">
        <f>IFERROR(INDEX(Barang_Keluar!$F$2:$F$5000,MATCH(ROWS($A$10:A238),Barang_Keluar!$K$2:$K$5000,0)),"")</f>
        <v>48</v>
      </c>
      <c r="G238" s="61" t="str">
        <f>IFERROR(INDEX(Barang_Keluar!$G$2:$G$5000,MATCH(ROWS($A$10:A238),Barang_Keluar!$K$2:$K$5000,0)),"")</f>
        <v>Pack</v>
      </c>
    </row>
    <row r="239" spans="1:7" ht="29" x14ac:dyDescent="0.35">
      <c r="A239" s="61" t="str">
        <f>IFERROR(INDEX(Barang_Keluar!$A$2:$A$5000,MATCH(ROWS($A$10:A239),Barang_Keluar!$K$2:$K$5000,0)),"")</f>
        <v>DO202601494</v>
      </c>
      <c r="B239" s="62">
        <f>IFERROR(INDEX(Barang_Keluar!$B$2:$B$5000,MATCH(ROWS($A$10:A239),Barang_Keluar!$K$2:$K$5000,0)),"")</f>
        <v>46073</v>
      </c>
      <c r="C239" s="61" t="str">
        <f>IFERROR(INDEX(Barang_Keluar!$C$2:$C$5000,MATCH(ROWS($A$10:A239),Barang_Keluar!$K$2:$K$5000,0)),"")</f>
        <v>Outlet 057</v>
      </c>
      <c r="D239" s="61" t="str">
        <f>IFERROR(INDEX(Barang_Keluar!$D$2:$D$5000,MATCH(ROWS($A$10:A239),Barang_Keluar!$K$2:$K$5000,0)),"")</f>
        <v>PER007</v>
      </c>
      <c r="E239" s="61" t="str">
        <f>IFERROR(INDEX(Barang_Keluar!$E$2:$E$5000,MATCH(ROWS($A$10:A239),Barang_Keluar!$K$2:$K$5000,0)),"")</f>
        <v>Pepsodent Personal Care Variant 7</v>
      </c>
      <c r="F239" s="61">
        <f>IFERROR(INDEX(Barang_Keluar!$F$2:$F$5000,MATCH(ROWS($A$10:A239),Barang_Keluar!$K$2:$K$5000,0)),"")</f>
        <v>20</v>
      </c>
      <c r="G239" s="61" t="str">
        <f>IFERROR(INDEX(Barang_Keluar!$G$2:$G$5000,MATCH(ROWS($A$10:A239),Barang_Keluar!$K$2:$K$5000,0)),"")</f>
        <v>Bottle</v>
      </c>
    </row>
    <row r="240" spans="1:7" ht="29" x14ac:dyDescent="0.35">
      <c r="A240" s="61" t="str">
        <f>IFERROR(INDEX(Barang_Keluar!$A$2:$A$5000,MATCH(ROWS($A$10:A240),Barang_Keluar!$K$2:$K$5000,0)),"")</f>
        <v>DO202601500</v>
      </c>
      <c r="B240" s="62">
        <f>IFERROR(INDEX(Barang_Keluar!$B$2:$B$5000,MATCH(ROWS($A$10:A240),Barang_Keluar!$K$2:$K$5000,0)),"")</f>
        <v>46078</v>
      </c>
      <c r="C240" s="61" t="str">
        <f>IFERROR(INDEX(Barang_Keluar!$C$2:$C$5000,MATCH(ROWS($A$10:A240),Barang_Keluar!$K$2:$K$5000,0)),"")</f>
        <v>Outlet 007</v>
      </c>
      <c r="D240" s="61" t="str">
        <f>IFERROR(INDEX(Barang_Keluar!$D$2:$D$5000,MATCH(ROWS($A$10:A240),Barang_Keluar!$K$2:$K$5000,0)),"")</f>
        <v>PER016</v>
      </c>
      <c r="E240" s="61" t="str">
        <f>IFERROR(INDEX(Barang_Keluar!$E$2:$E$5000,MATCH(ROWS($A$10:A240),Barang_Keluar!$K$2:$K$5000,0)),"")</f>
        <v>Lifebuoy Personal Care Variant 16</v>
      </c>
      <c r="F240" s="61">
        <f>IFERROR(INDEX(Barang_Keluar!$F$2:$F$5000,MATCH(ROWS($A$10:A240),Barang_Keluar!$K$2:$K$5000,0)),"")</f>
        <v>20</v>
      </c>
      <c r="G240" s="61" t="str">
        <f>IFERROR(INDEX(Barang_Keluar!$G$2:$G$5000,MATCH(ROWS($A$10:A240),Barang_Keluar!$K$2:$K$5000,0)),"")</f>
        <v>Bottle</v>
      </c>
    </row>
    <row r="241" spans="1:7" ht="29" x14ac:dyDescent="0.35">
      <c r="A241" s="61" t="str">
        <f>IFERROR(INDEX(Barang_Keluar!$A$2:$A$5000,MATCH(ROWS($A$10:A241),Barang_Keluar!$K$2:$K$5000,0)),"")</f>
        <v>DO202601501</v>
      </c>
      <c r="B241" s="62">
        <f>IFERROR(INDEX(Barang_Keluar!$B$2:$B$5000,MATCH(ROWS($A$10:A241),Barang_Keluar!$K$2:$K$5000,0)),"")</f>
        <v>46073</v>
      </c>
      <c r="C241" s="61" t="str">
        <f>IFERROR(INDEX(Barang_Keluar!$C$2:$C$5000,MATCH(ROWS($A$10:A241),Barang_Keluar!$K$2:$K$5000,0)),"")</f>
        <v>Outlet 037</v>
      </c>
      <c r="D241" s="61" t="str">
        <f>IFERROR(INDEX(Barang_Keluar!$D$2:$D$5000,MATCH(ROWS($A$10:A241),Barang_Keluar!$K$2:$K$5000,0)),"")</f>
        <v>BEV028</v>
      </c>
      <c r="E241" s="61" t="str">
        <f>IFERROR(INDEX(Barang_Keluar!$E$2:$E$5000,MATCH(ROWS($A$10:A241),Barang_Keluar!$K$2:$K$5000,0)),"")</f>
        <v>Pocari Beverage Variant 28</v>
      </c>
      <c r="F241" s="61">
        <f>IFERROR(INDEX(Barang_Keluar!$F$2:$F$5000,MATCH(ROWS($A$10:A241),Barang_Keluar!$K$2:$K$5000,0)),"")</f>
        <v>48</v>
      </c>
      <c r="G241" s="61" t="str">
        <f>IFERROR(INDEX(Barang_Keluar!$G$2:$G$5000,MATCH(ROWS($A$10:A241),Barang_Keluar!$K$2:$K$5000,0)),"")</f>
        <v>Bottle</v>
      </c>
    </row>
    <row r="242" spans="1:7" x14ac:dyDescent="0.35">
      <c r="A242" s="61" t="str">
        <f>IFERROR(INDEX(Barang_Keluar!$A$2:$A$5000,MATCH(ROWS($A$10:A242),Barang_Keluar!$K$2:$K$5000,0)),"")</f>
        <v>DO202601509</v>
      </c>
      <c r="B242" s="62">
        <f>IFERROR(INDEX(Barang_Keluar!$B$2:$B$5000,MATCH(ROWS($A$10:A242),Barang_Keluar!$K$2:$K$5000,0)),"")</f>
        <v>46069</v>
      </c>
      <c r="C242" s="61" t="str">
        <f>IFERROR(INDEX(Barang_Keluar!$C$2:$C$5000,MATCH(ROWS($A$10:A242),Barang_Keluar!$K$2:$K$5000,0)),"")</f>
        <v>Outlet 058</v>
      </c>
      <c r="D242" s="61" t="str">
        <f>IFERROR(INDEX(Barang_Keluar!$D$2:$D$5000,MATCH(ROWS($A$10:A242),Barang_Keluar!$K$2:$K$5000,0)),"")</f>
        <v>SNK014</v>
      </c>
      <c r="E242" s="61" t="str">
        <f>IFERROR(INDEX(Barang_Keluar!$E$2:$E$5000,MATCH(ROWS($A$10:A242),Barang_Keluar!$K$2:$K$5000,0)),"")</f>
        <v>Qtela Snack Variant 14</v>
      </c>
      <c r="F242" s="61">
        <f>IFERROR(INDEX(Barang_Keluar!$F$2:$F$5000,MATCH(ROWS($A$10:A242),Barang_Keluar!$K$2:$K$5000,0)),"")</f>
        <v>48</v>
      </c>
      <c r="G242" s="61" t="str">
        <f>IFERROR(INDEX(Barang_Keluar!$G$2:$G$5000,MATCH(ROWS($A$10:A242),Barang_Keluar!$K$2:$K$5000,0)),"")</f>
        <v>Pack</v>
      </c>
    </row>
    <row r="243" spans="1:7" ht="29" x14ac:dyDescent="0.35">
      <c r="A243" s="61" t="str">
        <f>IFERROR(INDEX(Barang_Keluar!$A$2:$A$5000,MATCH(ROWS($A$10:A243),Barang_Keluar!$K$2:$K$5000,0)),"")</f>
        <v>DO202601514</v>
      </c>
      <c r="B243" s="62">
        <f>IFERROR(INDEX(Barang_Keluar!$B$2:$B$5000,MATCH(ROWS($A$10:A243),Barang_Keluar!$K$2:$K$5000,0)),"")</f>
        <v>46069</v>
      </c>
      <c r="C243" s="61" t="str">
        <f>IFERROR(INDEX(Barang_Keluar!$C$2:$C$5000,MATCH(ROWS($A$10:A243),Barang_Keluar!$K$2:$K$5000,0)),"")</f>
        <v>Outlet 027</v>
      </c>
      <c r="D243" s="61" t="str">
        <f>IFERROR(INDEX(Barang_Keluar!$D$2:$D$5000,MATCH(ROWS($A$10:A243),Barang_Keluar!$K$2:$K$5000,0)),"")</f>
        <v>INS018</v>
      </c>
      <c r="E243" s="61" t="str">
        <f>IFERROR(INDEX(Barang_Keluar!$E$2:$E$5000,MATCH(ROWS($A$10:A243),Barang_Keluar!$K$2:$K$5000,0)),"")</f>
        <v>Indomie Instant Food Variant 18</v>
      </c>
      <c r="F243" s="61">
        <f>IFERROR(INDEX(Barang_Keluar!$F$2:$F$5000,MATCH(ROWS($A$10:A243),Barang_Keluar!$K$2:$K$5000,0)),"")</f>
        <v>5</v>
      </c>
      <c r="G243" s="61" t="str">
        <f>IFERROR(INDEX(Barang_Keluar!$G$2:$G$5000,MATCH(ROWS($A$10:A243),Barang_Keluar!$K$2:$K$5000,0)),"")</f>
        <v>Pack</v>
      </c>
    </row>
    <row r="244" spans="1:7" ht="29" x14ac:dyDescent="0.35">
      <c r="A244" s="61" t="str">
        <f>IFERROR(INDEX(Barang_Keluar!$A$2:$A$5000,MATCH(ROWS($A$10:A244),Barang_Keluar!$K$2:$K$5000,0)),"")</f>
        <v>DO202601517</v>
      </c>
      <c r="B244" s="62">
        <f>IFERROR(INDEX(Barang_Keluar!$B$2:$B$5000,MATCH(ROWS($A$10:A244),Barang_Keluar!$K$2:$K$5000,0)),"")</f>
        <v>46076</v>
      </c>
      <c r="C244" s="61" t="str">
        <f>IFERROR(INDEX(Barang_Keluar!$C$2:$C$5000,MATCH(ROWS($A$10:A244),Barang_Keluar!$K$2:$K$5000,0)),"")</f>
        <v>Outlet 049</v>
      </c>
      <c r="D244" s="61" t="str">
        <f>IFERROR(INDEX(Barang_Keluar!$D$2:$D$5000,MATCH(ROWS($A$10:A244),Barang_Keluar!$K$2:$K$5000,0)),"")</f>
        <v>DAR012</v>
      </c>
      <c r="E244" s="61" t="str">
        <f>IFERROR(INDEX(Barang_Keluar!$E$2:$E$5000,MATCH(ROWS($A$10:A244),Barang_Keluar!$K$2:$K$5000,0)),"")</f>
        <v>Indomilk Dairy Variant 12</v>
      </c>
      <c r="F244" s="61">
        <f>IFERROR(INDEX(Barang_Keluar!$F$2:$F$5000,MATCH(ROWS($A$10:A244),Barang_Keluar!$K$2:$K$5000,0)),"")</f>
        <v>12</v>
      </c>
      <c r="G244" s="61" t="str">
        <f>IFERROR(INDEX(Barang_Keluar!$G$2:$G$5000,MATCH(ROWS($A$10:A244),Barang_Keluar!$K$2:$K$5000,0)),"")</f>
        <v>Box</v>
      </c>
    </row>
    <row r="245" spans="1:7" x14ac:dyDescent="0.35">
      <c r="A245" s="61" t="str">
        <f>IFERROR(INDEX(Barang_Keluar!$A$2:$A$5000,MATCH(ROWS($A$10:A245),Barang_Keluar!$K$2:$K$5000,0)),"")</f>
        <v>DO202601518</v>
      </c>
      <c r="B245" s="62">
        <f>IFERROR(INDEX(Barang_Keluar!$B$2:$B$5000,MATCH(ROWS($A$10:A245),Barang_Keluar!$K$2:$K$5000,0)),"")</f>
        <v>46057</v>
      </c>
      <c r="C245" s="61" t="str">
        <f>IFERROR(INDEX(Barang_Keluar!$C$2:$C$5000,MATCH(ROWS($A$10:A245),Barang_Keluar!$K$2:$K$5000,0)),"")</f>
        <v>Outlet 016</v>
      </c>
      <c r="D245" s="61" t="str">
        <f>IFERROR(INDEX(Barang_Keluar!$D$2:$D$5000,MATCH(ROWS($A$10:A245),Barang_Keluar!$K$2:$K$5000,0)),"")</f>
        <v>SNK006</v>
      </c>
      <c r="E245" s="61" t="str">
        <f>IFERROR(INDEX(Barang_Keluar!$E$2:$E$5000,MATCH(ROWS($A$10:A245),Barang_Keluar!$K$2:$K$5000,0)),"")</f>
        <v>Taro Snack Variant 6</v>
      </c>
      <c r="F245" s="61">
        <f>IFERROR(INDEX(Barang_Keluar!$F$2:$F$5000,MATCH(ROWS($A$10:A245),Barang_Keluar!$K$2:$K$5000,0)),"")</f>
        <v>48</v>
      </c>
      <c r="G245" s="61" t="str">
        <f>IFERROR(INDEX(Barang_Keluar!$G$2:$G$5000,MATCH(ROWS($A$10:A245),Barang_Keluar!$K$2:$K$5000,0)),"")</f>
        <v>Pack</v>
      </c>
    </row>
    <row r="246" spans="1:7" ht="29" x14ac:dyDescent="0.35">
      <c r="A246" s="61" t="str">
        <f>IFERROR(INDEX(Barang_Keluar!$A$2:$A$5000,MATCH(ROWS($A$10:A246),Barang_Keluar!$K$2:$K$5000,0)),"")</f>
        <v>DO202601526</v>
      </c>
      <c r="B246" s="62">
        <f>IFERROR(INDEX(Barang_Keluar!$B$2:$B$5000,MATCH(ROWS($A$10:A246),Barang_Keluar!$K$2:$K$5000,0)),"")</f>
        <v>46057</v>
      </c>
      <c r="C246" s="61" t="str">
        <f>IFERROR(INDEX(Barang_Keluar!$C$2:$C$5000,MATCH(ROWS($A$10:A246),Barang_Keluar!$K$2:$K$5000,0)),"")</f>
        <v>Outlet 065</v>
      </c>
      <c r="D246" s="61" t="str">
        <f>IFERROR(INDEX(Barang_Keluar!$D$2:$D$5000,MATCH(ROWS($A$10:A246),Barang_Keluar!$K$2:$K$5000,0)),"")</f>
        <v>INS017</v>
      </c>
      <c r="E246" s="61" t="str">
        <f>IFERROR(INDEX(Barang_Keluar!$E$2:$E$5000,MATCH(ROWS($A$10:A246),Barang_Keluar!$K$2:$K$5000,0)),"")</f>
        <v>Indomie Instant Food Variant 17</v>
      </c>
      <c r="F246" s="61">
        <f>IFERROR(INDEX(Barang_Keluar!$F$2:$F$5000,MATCH(ROWS($A$10:A246),Barang_Keluar!$K$2:$K$5000,0)),"")</f>
        <v>24</v>
      </c>
      <c r="G246" s="61" t="str">
        <f>IFERROR(INDEX(Barang_Keluar!$G$2:$G$5000,MATCH(ROWS($A$10:A246),Barang_Keluar!$K$2:$K$5000,0)),"")</f>
        <v>Pack</v>
      </c>
    </row>
    <row r="247" spans="1:7" ht="29" x14ac:dyDescent="0.35">
      <c r="A247" s="61" t="str">
        <f>IFERROR(INDEX(Barang_Keluar!$A$2:$A$5000,MATCH(ROWS($A$10:A247),Barang_Keluar!$K$2:$K$5000,0)),"")</f>
        <v>DO202601540</v>
      </c>
      <c r="B247" s="62">
        <f>IFERROR(INDEX(Barang_Keluar!$B$2:$B$5000,MATCH(ROWS($A$10:A247),Barang_Keluar!$K$2:$K$5000,0)),"")</f>
        <v>46064</v>
      </c>
      <c r="C247" s="61" t="str">
        <f>IFERROR(INDEX(Barang_Keluar!$C$2:$C$5000,MATCH(ROWS($A$10:A247),Barang_Keluar!$K$2:$K$5000,0)),"")</f>
        <v>Outlet 028</v>
      </c>
      <c r="D247" s="61" t="str">
        <f>IFERROR(INDEX(Barang_Keluar!$D$2:$D$5000,MATCH(ROWS($A$10:A247),Barang_Keluar!$K$2:$K$5000,0)),"")</f>
        <v>BAB003</v>
      </c>
      <c r="E247" s="61" t="str">
        <f>IFERROR(INDEX(Barang_Keluar!$E$2:$E$5000,MATCH(ROWS($A$10:A247),Barang_Keluar!$K$2:$K$5000,0)),"")</f>
        <v>Zwitsal Baby Care Variant 3</v>
      </c>
      <c r="F247" s="61">
        <f>IFERROR(INDEX(Barang_Keluar!$F$2:$F$5000,MATCH(ROWS($A$10:A247),Barang_Keluar!$K$2:$K$5000,0)),"")</f>
        <v>24</v>
      </c>
      <c r="G247" s="61" t="str">
        <f>IFERROR(INDEX(Barang_Keluar!$G$2:$G$5000,MATCH(ROWS($A$10:A247),Barang_Keluar!$K$2:$K$5000,0)),"")</f>
        <v>Pack</v>
      </c>
    </row>
    <row r="248" spans="1:7" ht="29" x14ac:dyDescent="0.35">
      <c r="A248" s="61" t="str">
        <f>IFERROR(INDEX(Barang_Keluar!$A$2:$A$5000,MATCH(ROWS($A$10:A248),Barang_Keluar!$K$2:$K$5000,0)),"")</f>
        <v>DO202601542</v>
      </c>
      <c r="B248" s="62">
        <f>IFERROR(INDEX(Barang_Keluar!$B$2:$B$5000,MATCH(ROWS($A$10:A248),Barang_Keluar!$K$2:$K$5000,0)),"")</f>
        <v>46055</v>
      </c>
      <c r="C248" s="61" t="str">
        <f>IFERROR(INDEX(Barang_Keluar!$C$2:$C$5000,MATCH(ROWS($A$10:A248),Barang_Keluar!$K$2:$K$5000,0)),"")</f>
        <v>Outlet 075</v>
      </c>
      <c r="D248" s="61" t="str">
        <f>IFERROR(INDEX(Barang_Keluar!$D$2:$D$5000,MATCH(ROWS($A$10:A248),Barang_Keluar!$K$2:$K$5000,0)),"")</f>
        <v>BAB018</v>
      </c>
      <c r="E248" s="61" t="str">
        <f>IFERROR(INDEX(Barang_Keluar!$E$2:$E$5000,MATCH(ROWS($A$10:A248),Barang_Keluar!$K$2:$K$5000,0)),"")</f>
        <v>MamyPoko Baby Care Variant 18</v>
      </c>
      <c r="F248" s="61">
        <f>IFERROR(INDEX(Barang_Keluar!$F$2:$F$5000,MATCH(ROWS($A$10:A248),Barang_Keluar!$K$2:$K$5000,0)),"")</f>
        <v>24</v>
      </c>
      <c r="G248" s="61" t="str">
        <f>IFERROR(INDEX(Barang_Keluar!$G$2:$G$5000,MATCH(ROWS($A$10:A248),Barang_Keluar!$K$2:$K$5000,0)),"")</f>
        <v>Pack</v>
      </c>
    </row>
    <row r="249" spans="1:7" x14ac:dyDescent="0.35">
      <c r="A249" s="61" t="str">
        <f>IFERROR(INDEX(Barang_Keluar!$A$2:$A$5000,MATCH(ROWS($A$10:A249),Barang_Keluar!$K$2:$K$5000,0)),"")</f>
        <v>DO202601557</v>
      </c>
      <c r="B249" s="62">
        <f>IFERROR(INDEX(Barang_Keluar!$B$2:$B$5000,MATCH(ROWS($A$10:A249),Barang_Keluar!$K$2:$K$5000,0)),"")</f>
        <v>46072</v>
      </c>
      <c r="C249" s="61" t="str">
        <f>IFERROR(INDEX(Barang_Keluar!$C$2:$C$5000,MATCH(ROWS($A$10:A249),Barang_Keluar!$K$2:$K$5000,0)),"")</f>
        <v>Outlet 062</v>
      </c>
      <c r="D249" s="61" t="str">
        <f>IFERROR(INDEX(Barang_Keluar!$D$2:$D$5000,MATCH(ROWS($A$10:A249),Barang_Keluar!$K$2:$K$5000,0)),"")</f>
        <v>SNK003</v>
      </c>
      <c r="E249" s="61" t="str">
        <f>IFERROR(INDEX(Barang_Keluar!$E$2:$E$5000,MATCH(ROWS($A$10:A249),Barang_Keluar!$K$2:$K$5000,0)),"")</f>
        <v>Qtela Snack Variant 3</v>
      </c>
      <c r="F249" s="61">
        <f>IFERROR(INDEX(Barang_Keluar!$F$2:$F$5000,MATCH(ROWS($A$10:A249),Barang_Keluar!$K$2:$K$5000,0)),"")</f>
        <v>36</v>
      </c>
      <c r="G249" s="61" t="str">
        <f>IFERROR(INDEX(Barang_Keluar!$G$2:$G$5000,MATCH(ROWS($A$10:A249),Barang_Keluar!$K$2:$K$5000,0)),"")</f>
        <v>Pack</v>
      </c>
    </row>
    <row r="250" spans="1:7" ht="29" x14ac:dyDescent="0.35">
      <c r="A250" s="61" t="str">
        <f>IFERROR(INDEX(Barang_Keluar!$A$2:$A$5000,MATCH(ROWS($A$10:A250),Barang_Keluar!$K$2:$K$5000,0)),"")</f>
        <v>DO202601565</v>
      </c>
      <c r="B250" s="62">
        <f>IFERROR(INDEX(Barang_Keluar!$B$2:$B$5000,MATCH(ROWS($A$10:A250),Barang_Keluar!$K$2:$K$5000,0)),"")</f>
        <v>46071</v>
      </c>
      <c r="C250" s="61" t="str">
        <f>IFERROR(INDEX(Barang_Keluar!$C$2:$C$5000,MATCH(ROWS($A$10:A250),Barang_Keluar!$K$2:$K$5000,0)),"")</f>
        <v>Outlet 002</v>
      </c>
      <c r="D250" s="61" t="str">
        <f>IFERROR(INDEX(Barang_Keluar!$D$2:$D$5000,MATCH(ROWS($A$10:A250),Barang_Keluar!$K$2:$K$5000,0)),"")</f>
        <v>BEV003</v>
      </c>
      <c r="E250" s="61" t="str">
        <f>IFERROR(INDEX(Barang_Keluar!$E$2:$E$5000,MATCH(ROWS($A$10:A250),Barang_Keluar!$K$2:$K$5000,0)),"")</f>
        <v>Sosro Beverage Variant 3</v>
      </c>
      <c r="F250" s="61">
        <f>IFERROR(INDEX(Barang_Keluar!$F$2:$F$5000,MATCH(ROWS($A$10:A250),Barang_Keluar!$K$2:$K$5000,0)),"")</f>
        <v>15</v>
      </c>
      <c r="G250" s="61" t="str">
        <f>IFERROR(INDEX(Barang_Keluar!$G$2:$G$5000,MATCH(ROWS($A$10:A250),Barang_Keluar!$K$2:$K$5000,0)),"")</f>
        <v>Bottle</v>
      </c>
    </row>
    <row r="251" spans="1:7" x14ac:dyDescent="0.35">
      <c r="A251" s="61" t="str">
        <f>IFERROR(INDEX(Barang_Keluar!$A$2:$A$5000,MATCH(ROWS($A$10:A251),Barang_Keluar!$K$2:$K$5000,0)),"")</f>
        <v>DO202601568</v>
      </c>
      <c r="B251" s="62">
        <f>IFERROR(INDEX(Barang_Keluar!$B$2:$B$5000,MATCH(ROWS($A$10:A251),Barang_Keluar!$K$2:$K$5000,0)),"")</f>
        <v>46058</v>
      </c>
      <c r="C251" s="61" t="str">
        <f>IFERROR(INDEX(Barang_Keluar!$C$2:$C$5000,MATCH(ROWS($A$10:A251),Barang_Keluar!$K$2:$K$5000,0)),"")</f>
        <v>Outlet 019</v>
      </c>
      <c r="D251" s="61" t="str">
        <f>IFERROR(INDEX(Barang_Keluar!$D$2:$D$5000,MATCH(ROWS($A$10:A251),Barang_Keluar!$K$2:$K$5000,0)),"")</f>
        <v>SNK014</v>
      </c>
      <c r="E251" s="61" t="str">
        <f>IFERROR(INDEX(Barang_Keluar!$E$2:$E$5000,MATCH(ROWS($A$10:A251),Barang_Keluar!$K$2:$K$5000,0)),"")</f>
        <v>Qtela Snack Variant 14</v>
      </c>
      <c r="F251" s="61">
        <f>IFERROR(INDEX(Barang_Keluar!$F$2:$F$5000,MATCH(ROWS($A$10:A251),Barang_Keluar!$K$2:$K$5000,0)),"")</f>
        <v>15</v>
      </c>
      <c r="G251" s="61" t="str">
        <f>IFERROR(INDEX(Barang_Keluar!$G$2:$G$5000,MATCH(ROWS($A$10:A251),Barang_Keluar!$K$2:$K$5000,0)),"")</f>
        <v>Pack</v>
      </c>
    </row>
    <row r="252" spans="1:7" x14ac:dyDescent="0.35">
      <c r="A252" s="61" t="str">
        <f>IFERROR(INDEX(Barang_Keluar!$A$2:$A$5000,MATCH(ROWS($A$10:A252),Barang_Keluar!$K$2:$K$5000,0)),"")</f>
        <v>DO202601569</v>
      </c>
      <c r="B252" s="62">
        <f>IFERROR(INDEX(Barang_Keluar!$B$2:$B$5000,MATCH(ROWS($A$10:A252),Barang_Keluar!$K$2:$K$5000,0)),"")</f>
        <v>46081</v>
      </c>
      <c r="C252" s="61" t="str">
        <f>IFERROR(INDEX(Barang_Keluar!$C$2:$C$5000,MATCH(ROWS($A$10:A252),Barang_Keluar!$K$2:$K$5000,0)),"")</f>
        <v>Outlet 035</v>
      </c>
      <c r="D252" s="61" t="str">
        <f>IFERROR(INDEX(Barang_Keluar!$D$2:$D$5000,MATCH(ROWS($A$10:A252),Barang_Keluar!$K$2:$K$5000,0)),"")</f>
        <v>SNK019</v>
      </c>
      <c r="E252" s="61" t="str">
        <f>IFERROR(INDEX(Barang_Keluar!$E$2:$E$5000,MATCH(ROWS($A$10:A252),Barang_Keluar!$K$2:$K$5000,0)),"")</f>
        <v>Qtela Snack Variant 19</v>
      </c>
      <c r="F252" s="61">
        <f>IFERROR(INDEX(Barang_Keluar!$F$2:$F$5000,MATCH(ROWS($A$10:A252),Barang_Keluar!$K$2:$K$5000,0)),"")</f>
        <v>36</v>
      </c>
      <c r="G252" s="61" t="str">
        <f>IFERROR(INDEX(Barang_Keluar!$G$2:$G$5000,MATCH(ROWS($A$10:A252),Barang_Keluar!$K$2:$K$5000,0)),"")</f>
        <v>Pack</v>
      </c>
    </row>
    <row r="253" spans="1:7" ht="29" x14ac:dyDescent="0.35">
      <c r="A253" s="61" t="str">
        <f>IFERROR(INDEX(Barang_Keluar!$A$2:$A$5000,MATCH(ROWS($A$10:A253),Barang_Keluar!$K$2:$K$5000,0)),"")</f>
        <v>DO202601573</v>
      </c>
      <c r="B253" s="62">
        <f>IFERROR(INDEX(Barang_Keluar!$B$2:$B$5000,MATCH(ROWS($A$10:A253),Barang_Keluar!$K$2:$K$5000,0)),"")</f>
        <v>46068</v>
      </c>
      <c r="C253" s="61" t="str">
        <f>IFERROR(INDEX(Barang_Keluar!$C$2:$C$5000,MATCH(ROWS($A$10:A253),Barang_Keluar!$K$2:$K$5000,0)),"")</f>
        <v>Outlet 076</v>
      </c>
      <c r="D253" s="61" t="str">
        <f>IFERROR(INDEX(Barang_Keluar!$D$2:$D$5000,MATCH(ROWS($A$10:A253),Barang_Keluar!$K$2:$K$5000,0)),"")</f>
        <v>BEV034</v>
      </c>
      <c r="E253" s="61" t="str">
        <f>IFERROR(INDEX(Barang_Keluar!$E$2:$E$5000,MATCH(ROWS($A$10:A253),Barang_Keluar!$K$2:$K$5000,0)),"")</f>
        <v>Coca Cola Beverage Variant 34</v>
      </c>
      <c r="F253" s="61">
        <f>IFERROR(INDEX(Barang_Keluar!$F$2:$F$5000,MATCH(ROWS($A$10:A253),Barang_Keluar!$K$2:$K$5000,0)),"")</f>
        <v>36</v>
      </c>
      <c r="G253" s="61" t="str">
        <f>IFERROR(INDEX(Barang_Keluar!$G$2:$G$5000,MATCH(ROWS($A$10:A253),Barang_Keluar!$K$2:$K$5000,0)),"")</f>
        <v>Bottle</v>
      </c>
    </row>
    <row r="254" spans="1:7" ht="29" x14ac:dyDescent="0.35">
      <c r="A254" s="61" t="str">
        <f>IFERROR(INDEX(Barang_Keluar!$A$2:$A$5000,MATCH(ROWS($A$10:A254),Barang_Keluar!$K$2:$K$5000,0)),"")</f>
        <v>DO202601586</v>
      </c>
      <c r="B254" s="62">
        <f>IFERROR(INDEX(Barang_Keluar!$B$2:$B$5000,MATCH(ROWS($A$10:A254),Barang_Keluar!$K$2:$K$5000,0)),"")</f>
        <v>46067</v>
      </c>
      <c r="C254" s="61" t="str">
        <f>IFERROR(INDEX(Barang_Keluar!$C$2:$C$5000,MATCH(ROWS($A$10:A254),Barang_Keluar!$K$2:$K$5000,0)),"")</f>
        <v>Outlet 012</v>
      </c>
      <c r="D254" s="61" t="str">
        <f>IFERROR(INDEX(Barang_Keluar!$D$2:$D$5000,MATCH(ROWS($A$10:A254),Barang_Keluar!$K$2:$K$5000,0)),"")</f>
        <v>BEV020</v>
      </c>
      <c r="E254" s="61" t="str">
        <f>IFERROR(INDEX(Barang_Keluar!$E$2:$E$5000,MATCH(ROWS($A$10:A254),Barang_Keluar!$K$2:$K$5000,0)),"")</f>
        <v>Coca Cola Beverage Variant 20</v>
      </c>
      <c r="F254" s="61">
        <f>IFERROR(INDEX(Barang_Keluar!$F$2:$F$5000,MATCH(ROWS($A$10:A254),Barang_Keluar!$K$2:$K$5000,0)),"")</f>
        <v>15</v>
      </c>
      <c r="G254" s="61" t="str">
        <f>IFERROR(INDEX(Barang_Keluar!$G$2:$G$5000,MATCH(ROWS($A$10:A254),Barang_Keluar!$K$2:$K$5000,0)),"")</f>
        <v>Bottle</v>
      </c>
    </row>
    <row r="255" spans="1:7" ht="29" x14ac:dyDescent="0.35">
      <c r="A255" s="61" t="str">
        <f>IFERROR(INDEX(Barang_Keluar!$A$2:$A$5000,MATCH(ROWS($A$10:A255),Barang_Keluar!$K$2:$K$5000,0)),"")</f>
        <v>DO202601598</v>
      </c>
      <c r="B255" s="62">
        <f>IFERROR(INDEX(Barang_Keluar!$B$2:$B$5000,MATCH(ROWS($A$10:A255),Barang_Keluar!$K$2:$K$5000,0)),"")</f>
        <v>46060</v>
      </c>
      <c r="C255" s="61" t="str">
        <f>IFERROR(INDEX(Barang_Keluar!$C$2:$C$5000,MATCH(ROWS($A$10:A255),Barang_Keluar!$K$2:$K$5000,0)),"")</f>
        <v>Outlet 019</v>
      </c>
      <c r="D255" s="61" t="str">
        <f>IFERROR(INDEX(Barang_Keluar!$D$2:$D$5000,MATCH(ROWS($A$10:A255),Barang_Keluar!$K$2:$K$5000,0)),"")</f>
        <v>INS002</v>
      </c>
      <c r="E255" s="61" t="str">
        <f>IFERROR(INDEX(Barang_Keluar!$E$2:$E$5000,MATCH(ROWS($A$10:A255),Barang_Keluar!$K$2:$K$5000,0)),"")</f>
        <v>Supermi Instant Food Variant 2</v>
      </c>
      <c r="F255" s="61">
        <f>IFERROR(INDEX(Barang_Keluar!$F$2:$F$5000,MATCH(ROWS($A$10:A255),Barang_Keluar!$K$2:$K$5000,0)),"")</f>
        <v>30</v>
      </c>
      <c r="G255" s="61" t="str">
        <f>IFERROR(INDEX(Barang_Keluar!$G$2:$G$5000,MATCH(ROWS($A$10:A255),Barang_Keluar!$K$2:$K$5000,0)),"")</f>
        <v>Pack</v>
      </c>
    </row>
    <row r="256" spans="1:7" x14ac:dyDescent="0.35">
      <c r="A256" s="61" t="str">
        <f>IFERROR(INDEX(Barang_Keluar!$A$2:$A$5000,MATCH(ROWS($A$10:A256),Barang_Keluar!$K$2:$K$5000,0)),"")</f>
        <v>DO202601602</v>
      </c>
      <c r="B256" s="62">
        <f>IFERROR(INDEX(Barang_Keluar!$B$2:$B$5000,MATCH(ROWS($A$10:A256),Barang_Keluar!$K$2:$K$5000,0)),"")</f>
        <v>46080</v>
      </c>
      <c r="C256" s="61" t="str">
        <f>IFERROR(INDEX(Barang_Keluar!$C$2:$C$5000,MATCH(ROWS($A$10:A256),Barang_Keluar!$K$2:$K$5000,0)),"")</f>
        <v>Outlet 024</v>
      </c>
      <c r="D256" s="61" t="str">
        <f>IFERROR(INDEX(Barang_Keluar!$D$2:$D$5000,MATCH(ROWS($A$10:A256),Barang_Keluar!$K$2:$K$5000,0)),"")</f>
        <v>SNK030</v>
      </c>
      <c r="E256" s="61" t="str">
        <f>IFERROR(INDEX(Barang_Keluar!$E$2:$E$5000,MATCH(ROWS($A$10:A256),Barang_Keluar!$K$2:$K$5000,0)),"")</f>
        <v>Qtela Snack Variant 30</v>
      </c>
      <c r="F256" s="61">
        <f>IFERROR(INDEX(Barang_Keluar!$F$2:$F$5000,MATCH(ROWS($A$10:A256),Barang_Keluar!$K$2:$K$5000,0)),"")</f>
        <v>15</v>
      </c>
      <c r="G256" s="61" t="str">
        <f>IFERROR(INDEX(Barang_Keluar!$G$2:$G$5000,MATCH(ROWS($A$10:A256),Barang_Keluar!$K$2:$K$5000,0)),"")</f>
        <v>Pack</v>
      </c>
    </row>
    <row r="257" spans="1:7" ht="29" x14ac:dyDescent="0.35">
      <c r="A257" s="61" t="str">
        <f>IFERROR(INDEX(Barang_Keluar!$A$2:$A$5000,MATCH(ROWS($A$10:A257),Barang_Keluar!$K$2:$K$5000,0)),"")</f>
        <v>DO202601604</v>
      </c>
      <c r="B257" s="62">
        <f>IFERROR(INDEX(Barang_Keluar!$B$2:$B$5000,MATCH(ROWS($A$10:A257),Barang_Keluar!$K$2:$K$5000,0)),"")</f>
        <v>46065</v>
      </c>
      <c r="C257" s="61" t="str">
        <f>IFERROR(INDEX(Barang_Keluar!$C$2:$C$5000,MATCH(ROWS($A$10:A257),Barang_Keluar!$K$2:$K$5000,0)),"")</f>
        <v>Outlet 065</v>
      </c>
      <c r="D257" s="61" t="str">
        <f>IFERROR(INDEX(Barang_Keluar!$D$2:$D$5000,MATCH(ROWS($A$10:A257),Barang_Keluar!$K$2:$K$5000,0)),"")</f>
        <v>BAB010</v>
      </c>
      <c r="E257" s="61" t="str">
        <f>IFERROR(INDEX(Barang_Keluar!$E$2:$E$5000,MATCH(ROWS($A$10:A257),Barang_Keluar!$K$2:$K$5000,0)),"")</f>
        <v>Zwitsal Baby Care Variant 10</v>
      </c>
      <c r="F257" s="61">
        <f>IFERROR(INDEX(Barang_Keluar!$F$2:$F$5000,MATCH(ROWS($A$10:A257),Barang_Keluar!$K$2:$K$5000,0)),"")</f>
        <v>24</v>
      </c>
      <c r="G257" s="61" t="str">
        <f>IFERROR(INDEX(Barang_Keluar!$G$2:$G$5000,MATCH(ROWS($A$10:A257),Barang_Keluar!$K$2:$K$5000,0)),"")</f>
        <v>Pack</v>
      </c>
    </row>
    <row r="258" spans="1:7" ht="29" x14ac:dyDescent="0.35">
      <c r="A258" s="61" t="str">
        <f>IFERROR(INDEX(Barang_Keluar!$A$2:$A$5000,MATCH(ROWS($A$10:A258),Barang_Keluar!$K$2:$K$5000,0)),"")</f>
        <v>DO202601615</v>
      </c>
      <c r="B258" s="62">
        <f>IFERROR(INDEX(Barang_Keluar!$B$2:$B$5000,MATCH(ROWS($A$10:A258),Barang_Keluar!$K$2:$K$5000,0)),"")</f>
        <v>46077</v>
      </c>
      <c r="C258" s="61" t="str">
        <f>IFERROR(INDEX(Barang_Keluar!$C$2:$C$5000,MATCH(ROWS($A$10:A258),Barang_Keluar!$K$2:$K$5000,0)),"")</f>
        <v>Outlet 066</v>
      </c>
      <c r="D258" s="61" t="str">
        <f>IFERROR(INDEX(Barang_Keluar!$D$2:$D$5000,MATCH(ROWS($A$10:A258),Barang_Keluar!$K$2:$K$5000,0)),"")</f>
        <v>PER003</v>
      </c>
      <c r="E258" s="61" t="str">
        <f>IFERROR(INDEX(Barang_Keluar!$E$2:$E$5000,MATCH(ROWS($A$10:A258),Barang_Keluar!$K$2:$K$5000,0)),"")</f>
        <v>Pepsodent Personal Care Variant 3</v>
      </c>
      <c r="F258" s="61">
        <f>IFERROR(INDEX(Barang_Keluar!$F$2:$F$5000,MATCH(ROWS($A$10:A258),Barang_Keluar!$K$2:$K$5000,0)),"")</f>
        <v>10</v>
      </c>
      <c r="G258" s="61" t="str">
        <f>IFERROR(INDEX(Barang_Keluar!$G$2:$G$5000,MATCH(ROWS($A$10:A258),Barang_Keluar!$K$2:$K$5000,0)),"")</f>
        <v>Bottle</v>
      </c>
    </row>
    <row r="259" spans="1:7" ht="29" x14ac:dyDescent="0.35">
      <c r="A259" s="61" t="str">
        <f>IFERROR(INDEX(Barang_Keluar!$A$2:$A$5000,MATCH(ROWS($A$10:A259),Barang_Keluar!$K$2:$K$5000,0)),"")</f>
        <v>DO202601624</v>
      </c>
      <c r="B259" s="62">
        <f>IFERROR(INDEX(Barang_Keluar!$B$2:$B$5000,MATCH(ROWS($A$10:A259),Barang_Keluar!$K$2:$K$5000,0)),"")</f>
        <v>46063</v>
      </c>
      <c r="C259" s="61" t="str">
        <f>IFERROR(INDEX(Barang_Keluar!$C$2:$C$5000,MATCH(ROWS($A$10:A259),Barang_Keluar!$K$2:$K$5000,0)),"")</f>
        <v>Outlet 036</v>
      </c>
      <c r="D259" s="61" t="str">
        <f>IFERROR(INDEX(Barang_Keluar!$D$2:$D$5000,MATCH(ROWS($A$10:A259),Barang_Keluar!$K$2:$K$5000,0)),"")</f>
        <v>DAR011</v>
      </c>
      <c r="E259" s="61" t="str">
        <f>IFERROR(INDEX(Barang_Keluar!$E$2:$E$5000,MATCH(ROWS($A$10:A259),Barang_Keluar!$K$2:$K$5000,0)),"")</f>
        <v>Indomilk Dairy Variant 11</v>
      </c>
      <c r="F259" s="61">
        <f>IFERROR(INDEX(Barang_Keluar!$F$2:$F$5000,MATCH(ROWS($A$10:A259),Barang_Keluar!$K$2:$K$5000,0)),"")</f>
        <v>12</v>
      </c>
      <c r="G259" s="61" t="str">
        <f>IFERROR(INDEX(Barang_Keluar!$G$2:$G$5000,MATCH(ROWS($A$10:A259),Barang_Keluar!$K$2:$K$5000,0)),"")</f>
        <v>Box</v>
      </c>
    </row>
    <row r="260" spans="1:7" ht="29" x14ac:dyDescent="0.35">
      <c r="A260" s="61" t="str">
        <f>IFERROR(INDEX(Barang_Keluar!$A$2:$A$5000,MATCH(ROWS($A$10:A260),Barang_Keluar!$K$2:$K$5000,0)),"")</f>
        <v>DO202601627</v>
      </c>
      <c r="B260" s="62">
        <f>IFERROR(INDEX(Barang_Keluar!$B$2:$B$5000,MATCH(ROWS($A$10:A260),Barang_Keluar!$K$2:$K$5000,0)),"")</f>
        <v>46074</v>
      </c>
      <c r="C260" s="61" t="str">
        <f>IFERROR(INDEX(Barang_Keluar!$C$2:$C$5000,MATCH(ROWS($A$10:A260),Barang_Keluar!$K$2:$K$5000,0)),"")</f>
        <v>Outlet 070</v>
      </c>
      <c r="D260" s="61" t="str">
        <f>IFERROR(INDEX(Barang_Keluar!$D$2:$D$5000,MATCH(ROWS($A$10:A260),Barang_Keluar!$K$2:$K$5000,0)),"")</f>
        <v>HOM005</v>
      </c>
      <c r="E260" s="61" t="str">
        <f>IFERROR(INDEX(Barang_Keluar!$E$2:$E$5000,MATCH(ROWS($A$10:A260),Barang_Keluar!$K$2:$K$5000,0)),"")</f>
        <v>Rinso Home Care Variant 5</v>
      </c>
      <c r="F260" s="61">
        <f>IFERROR(INDEX(Barang_Keluar!$F$2:$F$5000,MATCH(ROWS($A$10:A260),Barang_Keluar!$K$2:$K$5000,0)),"")</f>
        <v>30</v>
      </c>
      <c r="G260" s="61" t="str">
        <f>IFERROR(INDEX(Barang_Keluar!$G$2:$G$5000,MATCH(ROWS($A$10:A260),Barang_Keluar!$K$2:$K$5000,0)),"")</f>
        <v>Pack</v>
      </c>
    </row>
    <row r="261" spans="1:7" ht="29" x14ac:dyDescent="0.35">
      <c r="A261" s="61" t="str">
        <f>IFERROR(INDEX(Barang_Keluar!$A$2:$A$5000,MATCH(ROWS($A$10:A261),Barang_Keluar!$K$2:$K$5000,0)),"")</f>
        <v>DO202601628</v>
      </c>
      <c r="B261" s="62">
        <f>IFERROR(INDEX(Barang_Keluar!$B$2:$B$5000,MATCH(ROWS($A$10:A261),Barang_Keluar!$K$2:$K$5000,0)),"")</f>
        <v>46055</v>
      </c>
      <c r="C261" s="61" t="str">
        <f>IFERROR(INDEX(Barang_Keluar!$C$2:$C$5000,MATCH(ROWS($A$10:A261),Barang_Keluar!$K$2:$K$5000,0)),"")</f>
        <v>Outlet 062</v>
      </c>
      <c r="D261" s="61" t="str">
        <f>IFERROR(INDEX(Barang_Keluar!$D$2:$D$5000,MATCH(ROWS($A$10:A261),Barang_Keluar!$K$2:$K$5000,0)),"")</f>
        <v>HOM007</v>
      </c>
      <c r="E261" s="61" t="str">
        <f>IFERROR(INDEX(Barang_Keluar!$E$2:$E$5000,MATCH(ROWS($A$10:A261),Barang_Keluar!$K$2:$K$5000,0)),"")</f>
        <v>Sunlight Home Care Variant 7</v>
      </c>
      <c r="F261" s="61">
        <f>IFERROR(INDEX(Barang_Keluar!$F$2:$F$5000,MATCH(ROWS($A$10:A261),Barang_Keluar!$K$2:$K$5000,0)),"")</f>
        <v>12</v>
      </c>
      <c r="G261" s="61" t="str">
        <f>IFERROR(INDEX(Barang_Keluar!$G$2:$G$5000,MATCH(ROWS($A$10:A261),Barang_Keluar!$K$2:$K$5000,0)),"")</f>
        <v>Pack</v>
      </c>
    </row>
    <row r="262" spans="1:7" ht="29" x14ac:dyDescent="0.35">
      <c r="A262" s="61" t="str">
        <f>IFERROR(INDEX(Barang_Keluar!$A$2:$A$5000,MATCH(ROWS($A$10:A262),Barang_Keluar!$K$2:$K$5000,0)),"")</f>
        <v>DO202601630</v>
      </c>
      <c r="B262" s="62">
        <f>IFERROR(INDEX(Barang_Keluar!$B$2:$B$5000,MATCH(ROWS($A$10:A262),Barang_Keluar!$K$2:$K$5000,0)),"")</f>
        <v>46058</v>
      </c>
      <c r="C262" s="61" t="str">
        <f>IFERROR(INDEX(Barang_Keluar!$C$2:$C$5000,MATCH(ROWS($A$10:A262),Barang_Keluar!$K$2:$K$5000,0)),"")</f>
        <v>Outlet 004</v>
      </c>
      <c r="D262" s="61" t="str">
        <f>IFERROR(INDEX(Barang_Keluar!$D$2:$D$5000,MATCH(ROWS($A$10:A262),Barang_Keluar!$K$2:$K$5000,0)),"")</f>
        <v>HOM022</v>
      </c>
      <c r="E262" s="61" t="str">
        <f>IFERROR(INDEX(Barang_Keluar!$E$2:$E$5000,MATCH(ROWS($A$10:A262),Barang_Keluar!$K$2:$K$5000,0)),"")</f>
        <v>Sunlight Home Care Variant 22</v>
      </c>
      <c r="F262" s="61">
        <f>IFERROR(INDEX(Barang_Keluar!$F$2:$F$5000,MATCH(ROWS($A$10:A262),Barang_Keluar!$K$2:$K$5000,0)),"")</f>
        <v>20</v>
      </c>
      <c r="G262" s="61" t="str">
        <f>IFERROR(INDEX(Barang_Keluar!$G$2:$G$5000,MATCH(ROWS($A$10:A262),Barang_Keluar!$K$2:$K$5000,0)),"")</f>
        <v>Pack</v>
      </c>
    </row>
    <row r="263" spans="1:7" ht="29" x14ac:dyDescent="0.35">
      <c r="A263" s="61" t="str">
        <f>IFERROR(INDEX(Barang_Keluar!$A$2:$A$5000,MATCH(ROWS($A$10:A263),Barang_Keluar!$K$2:$K$5000,0)),"")</f>
        <v>DO202601631</v>
      </c>
      <c r="B263" s="62">
        <f>IFERROR(INDEX(Barang_Keluar!$B$2:$B$5000,MATCH(ROWS($A$10:A263),Barang_Keluar!$K$2:$K$5000,0)),"")</f>
        <v>46058</v>
      </c>
      <c r="C263" s="61" t="str">
        <f>IFERROR(INDEX(Barang_Keluar!$C$2:$C$5000,MATCH(ROWS($A$10:A263),Barang_Keluar!$K$2:$K$5000,0)),"")</f>
        <v>Outlet 048</v>
      </c>
      <c r="D263" s="61" t="str">
        <f>IFERROR(INDEX(Barang_Keluar!$D$2:$D$5000,MATCH(ROWS($A$10:A263),Barang_Keluar!$K$2:$K$5000,0)),"")</f>
        <v>HOM018</v>
      </c>
      <c r="E263" s="61" t="str">
        <f>IFERROR(INDEX(Barang_Keluar!$E$2:$E$5000,MATCH(ROWS($A$10:A263),Barang_Keluar!$K$2:$K$5000,0)),"")</f>
        <v>Molto Home Care Variant 18</v>
      </c>
      <c r="F263" s="61">
        <f>IFERROR(INDEX(Barang_Keluar!$F$2:$F$5000,MATCH(ROWS($A$10:A263),Barang_Keluar!$K$2:$K$5000,0)),"")</f>
        <v>15</v>
      </c>
      <c r="G263" s="61" t="str">
        <f>IFERROR(INDEX(Barang_Keluar!$G$2:$G$5000,MATCH(ROWS($A$10:A263),Barang_Keluar!$K$2:$K$5000,0)),"")</f>
        <v>Pack</v>
      </c>
    </row>
    <row r="264" spans="1:7" ht="29" x14ac:dyDescent="0.35">
      <c r="A264" s="61" t="str">
        <f>IFERROR(INDEX(Barang_Keluar!$A$2:$A$5000,MATCH(ROWS($A$10:A264),Barang_Keluar!$K$2:$K$5000,0)),"")</f>
        <v>DO202601632</v>
      </c>
      <c r="B264" s="62">
        <f>IFERROR(INDEX(Barang_Keluar!$B$2:$B$5000,MATCH(ROWS($A$10:A264),Barang_Keluar!$K$2:$K$5000,0)),"")</f>
        <v>46065</v>
      </c>
      <c r="C264" s="61" t="str">
        <f>IFERROR(INDEX(Barang_Keluar!$C$2:$C$5000,MATCH(ROWS($A$10:A264),Barang_Keluar!$K$2:$K$5000,0)),"")</f>
        <v>Outlet 016</v>
      </c>
      <c r="D264" s="61" t="str">
        <f>IFERROR(INDEX(Barang_Keluar!$D$2:$D$5000,MATCH(ROWS($A$10:A264),Barang_Keluar!$K$2:$K$5000,0)),"")</f>
        <v>BEV003</v>
      </c>
      <c r="E264" s="61" t="str">
        <f>IFERROR(INDEX(Barang_Keluar!$E$2:$E$5000,MATCH(ROWS($A$10:A264),Barang_Keluar!$K$2:$K$5000,0)),"")</f>
        <v>Sosro Beverage Variant 3</v>
      </c>
      <c r="F264" s="61">
        <f>IFERROR(INDEX(Barang_Keluar!$F$2:$F$5000,MATCH(ROWS($A$10:A264),Barang_Keluar!$K$2:$K$5000,0)),"")</f>
        <v>24</v>
      </c>
      <c r="G264" s="61" t="str">
        <f>IFERROR(INDEX(Barang_Keluar!$G$2:$G$5000,MATCH(ROWS($A$10:A264),Barang_Keluar!$K$2:$K$5000,0)),"")</f>
        <v>Bottle</v>
      </c>
    </row>
    <row r="265" spans="1:7" ht="29" x14ac:dyDescent="0.35">
      <c r="A265" s="61" t="str">
        <f>IFERROR(INDEX(Barang_Keluar!$A$2:$A$5000,MATCH(ROWS($A$10:A265),Barang_Keluar!$K$2:$K$5000,0)),"")</f>
        <v>DO202601634</v>
      </c>
      <c r="B265" s="62">
        <f>IFERROR(INDEX(Barang_Keluar!$B$2:$B$5000,MATCH(ROWS($A$10:A265),Barang_Keluar!$K$2:$K$5000,0)),"")</f>
        <v>46056</v>
      </c>
      <c r="C265" s="61" t="str">
        <f>IFERROR(INDEX(Barang_Keluar!$C$2:$C$5000,MATCH(ROWS($A$10:A265),Barang_Keluar!$K$2:$K$5000,0)),"")</f>
        <v>Outlet 027</v>
      </c>
      <c r="D265" s="61" t="str">
        <f>IFERROR(INDEX(Barang_Keluar!$D$2:$D$5000,MATCH(ROWS($A$10:A265),Barang_Keluar!$K$2:$K$5000,0)),"")</f>
        <v>BEV015</v>
      </c>
      <c r="E265" s="61" t="str">
        <f>IFERROR(INDEX(Barang_Keluar!$E$2:$E$5000,MATCH(ROWS($A$10:A265),Barang_Keluar!$K$2:$K$5000,0)),"")</f>
        <v>Aqua Beverage Variant 15</v>
      </c>
      <c r="F265" s="61">
        <f>IFERROR(INDEX(Barang_Keluar!$F$2:$F$5000,MATCH(ROWS($A$10:A265),Barang_Keluar!$K$2:$K$5000,0)),"")</f>
        <v>24</v>
      </c>
      <c r="G265" s="61" t="str">
        <f>IFERROR(INDEX(Barang_Keluar!$G$2:$G$5000,MATCH(ROWS($A$10:A265),Barang_Keluar!$K$2:$K$5000,0)),"")</f>
        <v>Bottle</v>
      </c>
    </row>
    <row r="266" spans="1:7" ht="29" x14ac:dyDescent="0.35">
      <c r="A266" s="61" t="str">
        <f>IFERROR(INDEX(Barang_Keluar!$A$2:$A$5000,MATCH(ROWS($A$10:A266),Barang_Keluar!$K$2:$K$5000,0)),"")</f>
        <v>DO202601636</v>
      </c>
      <c r="B266" s="62">
        <f>IFERROR(INDEX(Barang_Keluar!$B$2:$B$5000,MATCH(ROWS($A$10:A266),Barang_Keluar!$K$2:$K$5000,0)),"")</f>
        <v>46076</v>
      </c>
      <c r="C266" s="61" t="str">
        <f>IFERROR(INDEX(Barang_Keluar!$C$2:$C$5000,MATCH(ROWS($A$10:A266),Barang_Keluar!$K$2:$K$5000,0)),"")</f>
        <v>Outlet 001</v>
      </c>
      <c r="D266" s="61" t="str">
        <f>IFERROR(INDEX(Barang_Keluar!$D$2:$D$5000,MATCH(ROWS($A$10:A266),Barang_Keluar!$K$2:$K$5000,0)),"")</f>
        <v>INS011</v>
      </c>
      <c r="E266" s="61" t="str">
        <f>IFERROR(INDEX(Barang_Keluar!$E$2:$E$5000,MATCH(ROWS($A$10:A266),Barang_Keluar!$K$2:$K$5000,0)),"")</f>
        <v>Indomie Instant Food Variant 11</v>
      </c>
      <c r="F266" s="61">
        <f>IFERROR(INDEX(Barang_Keluar!$F$2:$F$5000,MATCH(ROWS($A$10:A266),Barang_Keluar!$K$2:$K$5000,0)),"")</f>
        <v>24</v>
      </c>
      <c r="G266" s="61" t="str">
        <f>IFERROR(INDEX(Barang_Keluar!$G$2:$G$5000,MATCH(ROWS($A$10:A266),Barang_Keluar!$K$2:$K$5000,0)),"")</f>
        <v>Pack</v>
      </c>
    </row>
    <row r="267" spans="1:7" ht="29" x14ac:dyDescent="0.35">
      <c r="A267" s="61" t="str">
        <f>IFERROR(INDEX(Barang_Keluar!$A$2:$A$5000,MATCH(ROWS($A$10:A267),Barang_Keluar!$K$2:$K$5000,0)),"")</f>
        <v>DO202601648</v>
      </c>
      <c r="B267" s="62">
        <f>IFERROR(INDEX(Barang_Keluar!$B$2:$B$5000,MATCH(ROWS($A$10:A267),Barang_Keluar!$K$2:$K$5000,0)),"")</f>
        <v>46066</v>
      </c>
      <c r="C267" s="61" t="str">
        <f>IFERROR(INDEX(Barang_Keluar!$C$2:$C$5000,MATCH(ROWS($A$10:A267),Barang_Keluar!$K$2:$K$5000,0)),"")</f>
        <v>Outlet 006</v>
      </c>
      <c r="D267" s="61" t="str">
        <f>IFERROR(INDEX(Barang_Keluar!$D$2:$D$5000,MATCH(ROWS($A$10:A267),Barang_Keluar!$K$2:$K$5000,0)),"")</f>
        <v>HOM008</v>
      </c>
      <c r="E267" s="61" t="str">
        <f>IFERROR(INDEX(Barang_Keluar!$E$2:$E$5000,MATCH(ROWS($A$10:A267),Barang_Keluar!$K$2:$K$5000,0)),"")</f>
        <v>Rinso Home Care Variant 8</v>
      </c>
      <c r="F267" s="61">
        <f>IFERROR(INDEX(Barang_Keluar!$F$2:$F$5000,MATCH(ROWS($A$10:A267),Barang_Keluar!$K$2:$K$5000,0)),"")</f>
        <v>48</v>
      </c>
      <c r="G267" s="61" t="str">
        <f>IFERROR(INDEX(Barang_Keluar!$G$2:$G$5000,MATCH(ROWS($A$10:A267),Barang_Keluar!$K$2:$K$5000,0)),"")</f>
        <v>Pack</v>
      </c>
    </row>
    <row r="268" spans="1:7" ht="29" x14ac:dyDescent="0.35">
      <c r="A268" s="61" t="str">
        <f>IFERROR(INDEX(Barang_Keluar!$A$2:$A$5000,MATCH(ROWS($A$10:A268),Barang_Keluar!$K$2:$K$5000,0)),"")</f>
        <v>DO202601650</v>
      </c>
      <c r="B268" s="62">
        <f>IFERROR(INDEX(Barang_Keluar!$B$2:$B$5000,MATCH(ROWS($A$10:A268),Barang_Keluar!$K$2:$K$5000,0)),"")</f>
        <v>46058</v>
      </c>
      <c r="C268" s="61" t="str">
        <f>IFERROR(INDEX(Barang_Keluar!$C$2:$C$5000,MATCH(ROWS($A$10:A268),Barang_Keluar!$K$2:$K$5000,0)),"")</f>
        <v>Outlet 069</v>
      </c>
      <c r="D268" s="61" t="str">
        <f>IFERROR(INDEX(Barang_Keluar!$D$2:$D$5000,MATCH(ROWS($A$10:A268),Barang_Keluar!$K$2:$K$5000,0)),"")</f>
        <v>BAB020</v>
      </c>
      <c r="E268" s="61" t="str">
        <f>IFERROR(INDEX(Barang_Keluar!$E$2:$E$5000,MATCH(ROWS($A$10:A268),Barang_Keluar!$K$2:$K$5000,0)),"")</f>
        <v>Zwitsal Baby Care Variant 20</v>
      </c>
      <c r="F268" s="61">
        <f>IFERROR(INDEX(Barang_Keluar!$F$2:$F$5000,MATCH(ROWS($A$10:A268),Barang_Keluar!$K$2:$K$5000,0)),"")</f>
        <v>15</v>
      </c>
      <c r="G268" s="61" t="str">
        <f>IFERROR(INDEX(Barang_Keluar!$G$2:$G$5000,MATCH(ROWS($A$10:A268),Barang_Keluar!$K$2:$K$5000,0)),"")</f>
        <v>Pack</v>
      </c>
    </row>
    <row r="269" spans="1:7" ht="29" x14ac:dyDescent="0.35">
      <c r="A269" s="61" t="str">
        <f>IFERROR(INDEX(Barang_Keluar!$A$2:$A$5000,MATCH(ROWS($A$10:A269),Barang_Keluar!$K$2:$K$5000,0)),"")</f>
        <v>DO202601652</v>
      </c>
      <c r="B269" s="62">
        <f>IFERROR(INDEX(Barang_Keluar!$B$2:$B$5000,MATCH(ROWS($A$10:A269),Barang_Keluar!$K$2:$K$5000,0)),"")</f>
        <v>46078</v>
      </c>
      <c r="C269" s="61" t="str">
        <f>IFERROR(INDEX(Barang_Keluar!$C$2:$C$5000,MATCH(ROWS($A$10:A269),Barang_Keluar!$K$2:$K$5000,0)),"")</f>
        <v>Outlet 033</v>
      </c>
      <c r="D269" s="61" t="str">
        <f>IFERROR(INDEX(Barang_Keluar!$D$2:$D$5000,MATCH(ROWS($A$10:A269),Barang_Keluar!$K$2:$K$5000,0)),"")</f>
        <v>PER008</v>
      </c>
      <c r="E269" s="61" t="str">
        <f>IFERROR(INDEX(Barang_Keluar!$E$2:$E$5000,MATCH(ROWS($A$10:A269),Barang_Keluar!$K$2:$K$5000,0)),"")</f>
        <v>Lifebuoy Personal Care Variant 8</v>
      </c>
      <c r="F269" s="61">
        <f>IFERROR(INDEX(Barang_Keluar!$F$2:$F$5000,MATCH(ROWS($A$10:A269),Barang_Keluar!$K$2:$K$5000,0)),"")</f>
        <v>30</v>
      </c>
      <c r="G269" s="61" t="str">
        <f>IFERROR(INDEX(Barang_Keluar!$G$2:$G$5000,MATCH(ROWS($A$10:A269),Barang_Keluar!$K$2:$K$5000,0)),"")</f>
        <v>Bottle</v>
      </c>
    </row>
    <row r="270" spans="1:7" ht="29" x14ac:dyDescent="0.35">
      <c r="A270" s="61" t="str">
        <f>IFERROR(INDEX(Barang_Keluar!$A$2:$A$5000,MATCH(ROWS($A$10:A270),Barang_Keluar!$K$2:$K$5000,0)),"")</f>
        <v>DO202601654</v>
      </c>
      <c r="B270" s="62">
        <f>IFERROR(INDEX(Barang_Keluar!$B$2:$B$5000,MATCH(ROWS($A$10:A270),Barang_Keluar!$K$2:$K$5000,0)),"")</f>
        <v>46071</v>
      </c>
      <c r="C270" s="61" t="str">
        <f>IFERROR(INDEX(Barang_Keluar!$C$2:$C$5000,MATCH(ROWS($A$10:A270),Barang_Keluar!$K$2:$K$5000,0)),"")</f>
        <v>Outlet 026</v>
      </c>
      <c r="D270" s="61" t="str">
        <f>IFERROR(INDEX(Barang_Keluar!$D$2:$D$5000,MATCH(ROWS($A$10:A270),Barang_Keluar!$K$2:$K$5000,0)),"")</f>
        <v>BEV009</v>
      </c>
      <c r="E270" s="61" t="str">
        <f>IFERROR(INDEX(Barang_Keluar!$E$2:$E$5000,MATCH(ROWS($A$10:A270),Barang_Keluar!$K$2:$K$5000,0)),"")</f>
        <v>Aqua Beverage Variant 9</v>
      </c>
      <c r="F270" s="61">
        <f>IFERROR(INDEX(Barang_Keluar!$F$2:$F$5000,MATCH(ROWS($A$10:A270),Barang_Keluar!$K$2:$K$5000,0)),"")</f>
        <v>15</v>
      </c>
      <c r="G270" s="61" t="str">
        <f>IFERROR(INDEX(Barang_Keluar!$G$2:$G$5000,MATCH(ROWS($A$10:A270),Barang_Keluar!$K$2:$K$5000,0)),"")</f>
        <v>Bottle</v>
      </c>
    </row>
    <row r="271" spans="1:7" ht="29" x14ac:dyDescent="0.35">
      <c r="A271" s="61" t="str">
        <f>IFERROR(INDEX(Barang_Keluar!$A$2:$A$5000,MATCH(ROWS($A$10:A271),Barang_Keluar!$K$2:$K$5000,0)),"")</f>
        <v>DO202601661</v>
      </c>
      <c r="B271" s="62">
        <f>IFERROR(INDEX(Barang_Keluar!$B$2:$B$5000,MATCH(ROWS($A$10:A271),Barang_Keluar!$K$2:$K$5000,0)),"")</f>
        <v>46080</v>
      </c>
      <c r="C271" s="61" t="str">
        <f>IFERROR(INDEX(Barang_Keluar!$C$2:$C$5000,MATCH(ROWS($A$10:A271),Barang_Keluar!$K$2:$K$5000,0)),"")</f>
        <v>Outlet 052</v>
      </c>
      <c r="D271" s="61" t="str">
        <f>IFERROR(INDEX(Barang_Keluar!$D$2:$D$5000,MATCH(ROWS($A$10:A271),Barang_Keluar!$K$2:$K$5000,0)),"")</f>
        <v>BEV023</v>
      </c>
      <c r="E271" s="61" t="str">
        <f>IFERROR(INDEX(Barang_Keluar!$E$2:$E$5000,MATCH(ROWS($A$10:A271),Barang_Keluar!$K$2:$K$5000,0)),"")</f>
        <v>Sosro Beverage Variant 23</v>
      </c>
      <c r="F271" s="61">
        <f>IFERROR(INDEX(Barang_Keluar!$F$2:$F$5000,MATCH(ROWS($A$10:A271),Barang_Keluar!$K$2:$K$5000,0)),"")</f>
        <v>15</v>
      </c>
      <c r="G271" s="61" t="str">
        <f>IFERROR(INDEX(Barang_Keluar!$G$2:$G$5000,MATCH(ROWS($A$10:A271),Barang_Keluar!$K$2:$K$5000,0)),"")</f>
        <v>Bottle</v>
      </c>
    </row>
    <row r="272" spans="1:7" ht="29" x14ac:dyDescent="0.35">
      <c r="A272" s="61" t="str">
        <f>IFERROR(INDEX(Barang_Keluar!$A$2:$A$5000,MATCH(ROWS($A$10:A272),Barang_Keluar!$K$2:$K$5000,0)),"")</f>
        <v>DO202601664</v>
      </c>
      <c r="B272" s="62">
        <f>IFERROR(INDEX(Barang_Keluar!$B$2:$B$5000,MATCH(ROWS($A$10:A272),Barang_Keluar!$K$2:$K$5000,0)),"")</f>
        <v>46069</v>
      </c>
      <c r="C272" s="61" t="str">
        <f>IFERROR(INDEX(Barang_Keluar!$C$2:$C$5000,MATCH(ROWS($A$10:A272),Barang_Keluar!$K$2:$K$5000,0)),"")</f>
        <v>Outlet 048</v>
      </c>
      <c r="D272" s="61" t="str">
        <f>IFERROR(INDEX(Barang_Keluar!$D$2:$D$5000,MATCH(ROWS($A$10:A272),Barang_Keluar!$K$2:$K$5000,0)),"")</f>
        <v>PER025</v>
      </c>
      <c r="E272" s="61" t="str">
        <f>IFERROR(INDEX(Barang_Keluar!$E$2:$E$5000,MATCH(ROWS($A$10:A272),Barang_Keluar!$K$2:$K$5000,0)),"")</f>
        <v>Pepsodent Personal Care Variant 25</v>
      </c>
      <c r="F272" s="61">
        <f>IFERROR(INDEX(Barang_Keluar!$F$2:$F$5000,MATCH(ROWS($A$10:A272),Barang_Keluar!$K$2:$K$5000,0)),"")</f>
        <v>20</v>
      </c>
      <c r="G272" s="61" t="str">
        <f>IFERROR(INDEX(Barang_Keluar!$G$2:$G$5000,MATCH(ROWS($A$10:A272),Barang_Keluar!$K$2:$K$5000,0)),"")</f>
        <v>Bottle</v>
      </c>
    </row>
    <row r="273" spans="1:7" ht="29" x14ac:dyDescent="0.35">
      <c r="A273" s="61" t="str">
        <f>IFERROR(INDEX(Barang_Keluar!$A$2:$A$5000,MATCH(ROWS($A$10:A273),Barang_Keluar!$K$2:$K$5000,0)),"")</f>
        <v>DO202601669</v>
      </c>
      <c r="B273" s="62">
        <f>IFERROR(INDEX(Barang_Keluar!$B$2:$B$5000,MATCH(ROWS($A$10:A273),Barang_Keluar!$K$2:$K$5000,0)),"")</f>
        <v>46060</v>
      </c>
      <c r="C273" s="61" t="str">
        <f>IFERROR(INDEX(Barang_Keluar!$C$2:$C$5000,MATCH(ROWS($A$10:A273),Barang_Keluar!$K$2:$K$5000,0)),"")</f>
        <v>Outlet 037</v>
      </c>
      <c r="D273" s="61" t="str">
        <f>IFERROR(INDEX(Barang_Keluar!$D$2:$D$5000,MATCH(ROWS($A$10:A273),Barang_Keluar!$K$2:$K$5000,0)),"")</f>
        <v>SNK029</v>
      </c>
      <c r="E273" s="61" t="str">
        <f>IFERROR(INDEX(Barang_Keluar!$E$2:$E$5000,MATCH(ROWS($A$10:A273),Barang_Keluar!$K$2:$K$5000,0)),"")</f>
        <v>Chitato Snack Variant 29</v>
      </c>
      <c r="F273" s="61">
        <f>IFERROR(INDEX(Barang_Keluar!$F$2:$F$5000,MATCH(ROWS($A$10:A273),Barang_Keluar!$K$2:$K$5000,0)),"")</f>
        <v>36</v>
      </c>
      <c r="G273" s="61" t="str">
        <f>IFERROR(INDEX(Barang_Keluar!$G$2:$G$5000,MATCH(ROWS($A$10:A273),Barang_Keluar!$K$2:$K$5000,0)),"")</f>
        <v>Pack</v>
      </c>
    </row>
    <row r="274" spans="1:7" ht="29" x14ac:dyDescent="0.35">
      <c r="A274" s="61" t="str">
        <f>IFERROR(INDEX(Barang_Keluar!$A$2:$A$5000,MATCH(ROWS($A$10:A274),Barang_Keluar!$K$2:$K$5000,0)),"")</f>
        <v>DO202601673</v>
      </c>
      <c r="B274" s="62">
        <f>IFERROR(INDEX(Barang_Keluar!$B$2:$B$5000,MATCH(ROWS($A$10:A274),Barang_Keluar!$K$2:$K$5000,0)),"")</f>
        <v>46061</v>
      </c>
      <c r="C274" s="61" t="str">
        <f>IFERROR(INDEX(Barang_Keluar!$C$2:$C$5000,MATCH(ROWS($A$10:A274),Barang_Keluar!$K$2:$K$5000,0)),"")</f>
        <v>Outlet 071</v>
      </c>
      <c r="D274" s="61" t="str">
        <f>IFERROR(INDEX(Barang_Keluar!$D$2:$D$5000,MATCH(ROWS($A$10:A274),Barang_Keluar!$K$2:$K$5000,0)),"")</f>
        <v>BEV031</v>
      </c>
      <c r="E274" s="61" t="str">
        <f>IFERROR(INDEX(Barang_Keluar!$E$2:$E$5000,MATCH(ROWS($A$10:A274),Barang_Keluar!$K$2:$K$5000,0)),"")</f>
        <v>Sosro Beverage Variant 31</v>
      </c>
      <c r="F274" s="61">
        <f>IFERROR(INDEX(Barang_Keluar!$F$2:$F$5000,MATCH(ROWS($A$10:A274),Barang_Keluar!$K$2:$K$5000,0)),"")</f>
        <v>60</v>
      </c>
      <c r="G274" s="61" t="str">
        <f>IFERROR(INDEX(Barang_Keluar!$G$2:$G$5000,MATCH(ROWS($A$10:A274),Barang_Keluar!$K$2:$K$5000,0)),"")</f>
        <v>Bottle</v>
      </c>
    </row>
    <row r="275" spans="1:7" ht="29" x14ac:dyDescent="0.35">
      <c r="A275" s="61" t="str">
        <f>IFERROR(INDEX(Barang_Keluar!$A$2:$A$5000,MATCH(ROWS($A$10:A275),Barang_Keluar!$K$2:$K$5000,0)),"")</f>
        <v>DO202601675</v>
      </c>
      <c r="B275" s="62">
        <f>IFERROR(INDEX(Barang_Keluar!$B$2:$B$5000,MATCH(ROWS($A$10:A275),Barang_Keluar!$K$2:$K$5000,0)),"")</f>
        <v>46055</v>
      </c>
      <c r="C275" s="61" t="str">
        <f>IFERROR(INDEX(Barang_Keluar!$C$2:$C$5000,MATCH(ROWS($A$10:A275),Barang_Keluar!$K$2:$K$5000,0)),"")</f>
        <v>Outlet 033</v>
      </c>
      <c r="D275" s="61" t="str">
        <f>IFERROR(INDEX(Barang_Keluar!$D$2:$D$5000,MATCH(ROWS($A$10:A275),Barang_Keluar!$K$2:$K$5000,0)),"")</f>
        <v>HOM020</v>
      </c>
      <c r="E275" s="61" t="str">
        <f>IFERROR(INDEX(Barang_Keluar!$E$2:$E$5000,MATCH(ROWS($A$10:A275),Barang_Keluar!$K$2:$K$5000,0)),"")</f>
        <v>Sunlight Home Care Variant 20</v>
      </c>
      <c r="F275" s="61">
        <f>IFERROR(INDEX(Barang_Keluar!$F$2:$F$5000,MATCH(ROWS($A$10:A275),Barang_Keluar!$K$2:$K$5000,0)),"")</f>
        <v>24</v>
      </c>
      <c r="G275" s="61" t="str">
        <f>IFERROR(INDEX(Barang_Keluar!$G$2:$G$5000,MATCH(ROWS($A$10:A275),Barang_Keluar!$K$2:$K$5000,0)),"")</f>
        <v>Pack</v>
      </c>
    </row>
    <row r="276" spans="1:7" ht="29" x14ac:dyDescent="0.35">
      <c r="A276" s="61" t="str">
        <f>IFERROR(INDEX(Barang_Keluar!$A$2:$A$5000,MATCH(ROWS($A$10:A276),Barang_Keluar!$K$2:$K$5000,0)),"")</f>
        <v>DO202601683</v>
      </c>
      <c r="B276" s="62">
        <f>IFERROR(INDEX(Barang_Keluar!$B$2:$B$5000,MATCH(ROWS($A$10:A276),Barang_Keluar!$K$2:$K$5000,0)),"")</f>
        <v>46057</v>
      </c>
      <c r="C276" s="61" t="str">
        <f>IFERROR(INDEX(Barang_Keluar!$C$2:$C$5000,MATCH(ROWS($A$10:A276),Barang_Keluar!$K$2:$K$5000,0)),"")</f>
        <v>Outlet 049</v>
      </c>
      <c r="D276" s="61" t="str">
        <f>IFERROR(INDEX(Barang_Keluar!$D$2:$D$5000,MATCH(ROWS($A$10:A276),Barang_Keluar!$K$2:$K$5000,0)),"")</f>
        <v>HOM010</v>
      </c>
      <c r="E276" s="61" t="str">
        <f>IFERROR(INDEX(Barang_Keluar!$E$2:$E$5000,MATCH(ROWS($A$10:A276),Barang_Keluar!$K$2:$K$5000,0)),"")</f>
        <v>Molto Home Care Variant 10</v>
      </c>
      <c r="F276" s="61">
        <f>IFERROR(INDEX(Barang_Keluar!$F$2:$F$5000,MATCH(ROWS($A$10:A276),Barang_Keluar!$K$2:$K$5000,0)),"")</f>
        <v>30</v>
      </c>
      <c r="G276" s="61" t="str">
        <f>IFERROR(INDEX(Barang_Keluar!$G$2:$G$5000,MATCH(ROWS($A$10:A276),Barang_Keluar!$K$2:$K$5000,0)),"")</f>
        <v>Pack</v>
      </c>
    </row>
    <row r="277" spans="1:7" x14ac:dyDescent="0.35">
      <c r="A277" s="61" t="str">
        <f>IFERROR(INDEX(Barang_Keluar!$A$2:$A$5000,MATCH(ROWS($A$10:A277),Barang_Keluar!$K$2:$K$5000,0)),"")</f>
        <v>DO202601701</v>
      </c>
      <c r="B277" s="62">
        <f>IFERROR(INDEX(Barang_Keluar!$B$2:$B$5000,MATCH(ROWS($A$10:A277),Barang_Keluar!$K$2:$K$5000,0)),"")</f>
        <v>46072</v>
      </c>
      <c r="C277" s="61" t="str">
        <f>IFERROR(INDEX(Barang_Keluar!$C$2:$C$5000,MATCH(ROWS($A$10:A277),Barang_Keluar!$K$2:$K$5000,0)),"")</f>
        <v>Outlet 016</v>
      </c>
      <c r="D277" s="61" t="str">
        <f>IFERROR(INDEX(Barang_Keluar!$D$2:$D$5000,MATCH(ROWS($A$10:A277),Barang_Keluar!$K$2:$K$5000,0)),"")</f>
        <v>SNK035</v>
      </c>
      <c r="E277" s="61" t="str">
        <f>IFERROR(INDEX(Barang_Keluar!$E$2:$E$5000,MATCH(ROWS($A$10:A277),Barang_Keluar!$K$2:$K$5000,0)),"")</f>
        <v>Qtela Snack Variant 35</v>
      </c>
      <c r="F277" s="61">
        <f>IFERROR(INDEX(Barang_Keluar!$F$2:$F$5000,MATCH(ROWS($A$10:A277),Barang_Keluar!$K$2:$K$5000,0)),"")</f>
        <v>5</v>
      </c>
      <c r="G277" s="61" t="str">
        <f>IFERROR(INDEX(Barang_Keluar!$G$2:$G$5000,MATCH(ROWS($A$10:A277),Barang_Keluar!$K$2:$K$5000,0)),"")</f>
        <v>Pack</v>
      </c>
    </row>
    <row r="278" spans="1:7" ht="29" x14ac:dyDescent="0.35">
      <c r="A278" s="61" t="str">
        <f>IFERROR(INDEX(Barang_Keluar!$A$2:$A$5000,MATCH(ROWS($A$10:A278),Barang_Keluar!$K$2:$K$5000,0)),"")</f>
        <v>DO202601709</v>
      </c>
      <c r="B278" s="62">
        <f>IFERROR(INDEX(Barang_Keluar!$B$2:$B$5000,MATCH(ROWS($A$10:A278),Barang_Keluar!$K$2:$K$5000,0)),"")</f>
        <v>46062</v>
      </c>
      <c r="C278" s="61" t="str">
        <f>IFERROR(INDEX(Barang_Keluar!$C$2:$C$5000,MATCH(ROWS($A$10:A278),Barang_Keluar!$K$2:$K$5000,0)),"")</f>
        <v>Outlet 037</v>
      </c>
      <c r="D278" s="61" t="str">
        <f>IFERROR(INDEX(Barang_Keluar!$D$2:$D$5000,MATCH(ROWS($A$10:A278),Barang_Keluar!$K$2:$K$5000,0)),"")</f>
        <v>HOM023</v>
      </c>
      <c r="E278" s="61" t="str">
        <f>IFERROR(INDEX(Barang_Keluar!$E$2:$E$5000,MATCH(ROWS($A$10:A278),Barang_Keluar!$K$2:$K$5000,0)),"")</f>
        <v>Rinso Home Care Variant 23</v>
      </c>
      <c r="F278" s="61">
        <f>IFERROR(INDEX(Barang_Keluar!$F$2:$F$5000,MATCH(ROWS($A$10:A278),Barang_Keluar!$K$2:$K$5000,0)),"")</f>
        <v>12</v>
      </c>
      <c r="G278" s="61" t="str">
        <f>IFERROR(INDEX(Barang_Keluar!$G$2:$G$5000,MATCH(ROWS($A$10:A278),Barang_Keluar!$K$2:$K$5000,0)),"")</f>
        <v>Pack</v>
      </c>
    </row>
    <row r="279" spans="1:7" x14ac:dyDescent="0.35">
      <c r="A279" s="61" t="str">
        <f>IFERROR(INDEX(Barang_Keluar!$A$2:$A$5000,MATCH(ROWS($A$10:A279),Barang_Keluar!$K$2:$K$5000,0)),"")</f>
        <v>DO202601721</v>
      </c>
      <c r="B279" s="62">
        <f>IFERROR(INDEX(Barang_Keluar!$B$2:$B$5000,MATCH(ROWS($A$10:A279),Barang_Keluar!$K$2:$K$5000,0)),"")</f>
        <v>46072</v>
      </c>
      <c r="C279" s="61" t="str">
        <f>IFERROR(INDEX(Barang_Keluar!$C$2:$C$5000,MATCH(ROWS($A$10:A279),Barang_Keluar!$K$2:$K$5000,0)),"")</f>
        <v>Outlet 044</v>
      </c>
      <c r="D279" s="61" t="str">
        <f>IFERROR(INDEX(Barang_Keluar!$D$2:$D$5000,MATCH(ROWS($A$10:A279),Barang_Keluar!$K$2:$K$5000,0)),"")</f>
        <v>SNK017</v>
      </c>
      <c r="E279" s="61" t="str">
        <f>IFERROR(INDEX(Barang_Keluar!$E$2:$E$5000,MATCH(ROWS($A$10:A279),Barang_Keluar!$K$2:$K$5000,0)),"")</f>
        <v>Qtela Snack Variant 17</v>
      </c>
      <c r="F279" s="61">
        <f>IFERROR(INDEX(Barang_Keluar!$F$2:$F$5000,MATCH(ROWS($A$10:A279),Barang_Keluar!$K$2:$K$5000,0)),"")</f>
        <v>60</v>
      </c>
      <c r="G279" s="61" t="str">
        <f>IFERROR(INDEX(Barang_Keluar!$G$2:$G$5000,MATCH(ROWS($A$10:A279),Barang_Keluar!$K$2:$K$5000,0)),"")</f>
        <v>Pack</v>
      </c>
    </row>
    <row r="280" spans="1:7" x14ac:dyDescent="0.35">
      <c r="A280" s="61" t="str">
        <f>IFERROR(INDEX(Barang_Keluar!$A$2:$A$5000,MATCH(ROWS($A$10:A280),Barang_Keluar!$K$2:$K$5000,0)),"")</f>
        <v>DO202601728</v>
      </c>
      <c r="B280" s="62">
        <f>IFERROR(INDEX(Barang_Keluar!$B$2:$B$5000,MATCH(ROWS($A$10:A280),Barang_Keluar!$K$2:$K$5000,0)),"")</f>
        <v>46069</v>
      </c>
      <c r="C280" s="61" t="str">
        <f>IFERROR(INDEX(Barang_Keluar!$C$2:$C$5000,MATCH(ROWS($A$10:A280),Barang_Keluar!$K$2:$K$5000,0)),"")</f>
        <v>Outlet 046</v>
      </c>
      <c r="D280" s="61" t="str">
        <f>IFERROR(INDEX(Barang_Keluar!$D$2:$D$5000,MATCH(ROWS($A$10:A280),Barang_Keluar!$K$2:$K$5000,0)),"")</f>
        <v>SNK002</v>
      </c>
      <c r="E280" s="61" t="str">
        <f>IFERROR(INDEX(Barang_Keluar!$E$2:$E$5000,MATCH(ROWS($A$10:A280),Barang_Keluar!$K$2:$K$5000,0)),"")</f>
        <v>Qtela Snack Variant 2</v>
      </c>
      <c r="F280" s="61">
        <f>IFERROR(INDEX(Barang_Keluar!$F$2:$F$5000,MATCH(ROWS($A$10:A280),Barang_Keluar!$K$2:$K$5000,0)),"")</f>
        <v>5</v>
      </c>
      <c r="G280" s="61" t="str">
        <f>IFERROR(INDEX(Barang_Keluar!$G$2:$G$5000,MATCH(ROWS($A$10:A280),Barang_Keluar!$K$2:$K$5000,0)),"")</f>
        <v>Pack</v>
      </c>
    </row>
    <row r="281" spans="1:7" x14ac:dyDescent="0.35">
      <c r="A281" s="61" t="str">
        <f>IFERROR(INDEX(Barang_Keluar!$A$2:$A$5000,MATCH(ROWS($A$10:A281),Barang_Keluar!$K$2:$K$5000,0)),"")</f>
        <v>DO202601729</v>
      </c>
      <c r="B281" s="62">
        <f>IFERROR(INDEX(Barang_Keluar!$B$2:$B$5000,MATCH(ROWS($A$10:A281),Barang_Keluar!$K$2:$K$5000,0)),"")</f>
        <v>46067</v>
      </c>
      <c r="C281" s="61" t="str">
        <f>IFERROR(INDEX(Barang_Keluar!$C$2:$C$5000,MATCH(ROWS($A$10:A281),Barang_Keluar!$K$2:$K$5000,0)),"")</f>
        <v>Outlet 024</v>
      </c>
      <c r="D281" s="61" t="str">
        <f>IFERROR(INDEX(Barang_Keluar!$D$2:$D$5000,MATCH(ROWS($A$10:A281),Barang_Keluar!$K$2:$K$5000,0)),"")</f>
        <v>SNK001</v>
      </c>
      <c r="E281" s="61" t="str">
        <f>IFERROR(INDEX(Barang_Keluar!$E$2:$E$5000,MATCH(ROWS($A$10:A281),Barang_Keluar!$K$2:$K$5000,0)),"")</f>
        <v>Taro Snack Variant 1</v>
      </c>
      <c r="F281" s="61">
        <f>IFERROR(INDEX(Barang_Keluar!$F$2:$F$5000,MATCH(ROWS($A$10:A281),Barang_Keluar!$K$2:$K$5000,0)),"")</f>
        <v>60</v>
      </c>
      <c r="G281" s="61" t="str">
        <f>IFERROR(INDEX(Barang_Keluar!$G$2:$G$5000,MATCH(ROWS($A$10:A281),Barang_Keluar!$K$2:$K$5000,0)),"")</f>
        <v>Pack</v>
      </c>
    </row>
    <row r="282" spans="1:7" ht="29" x14ac:dyDescent="0.35">
      <c r="A282" s="61" t="str">
        <f>IFERROR(INDEX(Barang_Keluar!$A$2:$A$5000,MATCH(ROWS($A$10:A282),Barang_Keluar!$K$2:$K$5000,0)),"")</f>
        <v>DO202601730</v>
      </c>
      <c r="B282" s="62">
        <f>IFERROR(INDEX(Barang_Keluar!$B$2:$B$5000,MATCH(ROWS($A$10:A282),Barang_Keluar!$K$2:$K$5000,0)),"")</f>
        <v>46066</v>
      </c>
      <c r="C282" s="61" t="str">
        <f>IFERROR(INDEX(Barang_Keluar!$C$2:$C$5000,MATCH(ROWS($A$10:A282),Barang_Keluar!$K$2:$K$5000,0)),"")</f>
        <v>Outlet 007</v>
      </c>
      <c r="D282" s="61" t="str">
        <f>IFERROR(INDEX(Barang_Keluar!$D$2:$D$5000,MATCH(ROWS($A$10:A282),Barang_Keluar!$K$2:$K$5000,0)),"")</f>
        <v>HOM004</v>
      </c>
      <c r="E282" s="61" t="str">
        <f>IFERROR(INDEX(Barang_Keluar!$E$2:$E$5000,MATCH(ROWS($A$10:A282),Barang_Keluar!$K$2:$K$5000,0)),"")</f>
        <v>Molto Home Care Variant 4</v>
      </c>
      <c r="F282" s="61">
        <f>IFERROR(INDEX(Barang_Keluar!$F$2:$F$5000,MATCH(ROWS($A$10:A282),Barang_Keluar!$K$2:$K$5000,0)),"")</f>
        <v>5</v>
      </c>
      <c r="G282" s="61" t="str">
        <f>IFERROR(INDEX(Barang_Keluar!$G$2:$G$5000,MATCH(ROWS($A$10:A282),Barang_Keluar!$K$2:$K$5000,0)),"")</f>
        <v>Pack</v>
      </c>
    </row>
    <row r="283" spans="1:7" ht="29" x14ac:dyDescent="0.35">
      <c r="A283" s="61" t="str">
        <f>IFERROR(INDEX(Barang_Keluar!$A$2:$A$5000,MATCH(ROWS($A$10:A283),Barang_Keluar!$K$2:$K$5000,0)),"")</f>
        <v>DO202601732</v>
      </c>
      <c r="B283" s="62">
        <f>IFERROR(INDEX(Barang_Keluar!$B$2:$B$5000,MATCH(ROWS($A$10:A283),Barang_Keluar!$K$2:$K$5000,0)),"")</f>
        <v>46067</v>
      </c>
      <c r="C283" s="61" t="str">
        <f>IFERROR(INDEX(Barang_Keluar!$C$2:$C$5000,MATCH(ROWS($A$10:A283),Barang_Keluar!$K$2:$K$5000,0)),"")</f>
        <v>Outlet 001</v>
      </c>
      <c r="D283" s="61" t="str">
        <f>IFERROR(INDEX(Barang_Keluar!$D$2:$D$5000,MATCH(ROWS($A$10:A283),Barang_Keluar!$K$2:$K$5000,0)),"")</f>
        <v>PER013</v>
      </c>
      <c r="E283" s="61" t="str">
        <f>IFERROR(INDEX(Barang_Keluar!$E$2:$E$5000,MATCH(ROWS($A$10:A283),Barang_Keluar!$K$2:$K$5000,0)),"")</f>
        <v>Pepsodent Personal Care Variant 13</v>
      </c>
      <c r="F283" s="61">
        <f>IFERROR(INDEX(Barang_Keluar!$F$2:$F$5000,MATCH(ROWS($A$10:A283),Barang_Keluar!$K$2:$K$5000,0)),"")</f>
        <v>20</v>
      </c>
      <c r="G283" s="61" t="str">
        <f>IFERROR(INDEX(Barang_Keluar!$G$2:$G$5000,MATCH(ROWS($A$10:A283),Barang_Keluar!$K$2:$K$5000,0)),"")</f>
        <v>Bottle</v>
      </c>
    </row>
    <row r="284" spans="1:7" ht="29" x14ac:dyDescent="0.35">
      <c r="A284" s="61" t="str">
        <f>IFERROR(INDEX(Barang_Keluar!$A$2:$A$5000,MATCH(ROWS($A$10:A284),Barang_Keluar!$K$2:$K$5000,0)),"")</f>
        <v>DO202601736</v>
      </c>
      <c r="B284" s="62">
        <f>IFERROR(INDEX(Barang_Keluar!$B$2:$B$5000,MATCH(ROWS($A$10:A284),Barang_Keluar!$K$2:$K$5000,0)),"")</f>
        <v>46063</v>
      </c>
      <c r="C284" s="61" t="str">
        <f>IFERROR(INDEX(Barang_Keluar!$C$2:$C$5000,MATCH(ROWS($A$10:A284),Barang_Keluar!$K$2:$K$5000,0)),"")</f>
        <v>Outlet 050</v>
      </c>
      <c r="D284" s="61" t="str">
        <f>IFERROR(INDEX(Barang_Keluar!$D$2:$D$5000,MATCH(ROWS($A$10:A284),Barang_Keluar!$K$2:$K$5000,0)),"")</f>
        <v>INS003</v>
      </c>
      <c r="E284" s="61" t="str">
        <f>IFERROR(INDEX(Barang_Keluar!$E$2:$E$5000,MATCH(ROWS($A$10:A284),Barang_Keluar!$K$2:$K$5000,0)),"")</f>
        <v>Indomie Instant Food Variant 3</v>
      </c>
      <c r="F284" s="61">
        <f>IFERROR(INDEX(Barang_Keluar!$F$2:$F$5000,MATCH(ROWS($A$10:A284),Barang_Keluar!$K$2:$K$5000,0)),"")</f>
        <v>36</v>
      </c>
      <c r="G284" s="61" t="str">
        <f>IFERROR(INDEX(Barang_Keluar!$G$2:$G$5000,MATCH(ROWS($A$10:A284),Barang_Keluar!$K$2:$K$5000,0)),"")</f>
        <v>Pack</v>
      </c>
    </row>
    <row r="285" spans="1:7" ht="29" x14ac:dyDescent="0.35">
      <c r="A285" s="61" t="str">
        <f>IFERROR(INDEX(Barang_Keluar!$A$2:$A$5000,MATCH(ROWS($A$10:A285),Barang_Keluar!$K$2:$K$5000,0)),"")</f>
        <v>DO202601740</v>
      </c>
      <c r="B285" s="62">
        <f>IFERROR(INDEX(Barang_Keluar!$B$2:$B$5000,MATCH(ROWS($A$10:A285),Barang_Keluar!$K$2:$K$5000,0)),"")</f>
        <v>46077</v>
      </c>
      <c r="C285" s="61" t="str">
        <f>IFERROR(INDEX(Barang_Keluar!$C$2:$C$5000,MATCH(ROWS($A$10:A285),Barang_Keluar!$K$2:$K$5000,0)),"")</f>
        <v>Outlet 039</v>
      </c>
      <c r="D285" s="61" t="str">
        <f>IFERROR(INDEX(Barang_Keluar!$D$2:$D$5000,MATCH(ROWS($A$10:A285),Barang_Keluar!$K$2:$K$5000,0)),"")</f>
        <v>INS017</v>
      </c>
      <c r="E285" s="61" t="str">
        <f>IFERROR(INDEX(Barang_Keluar!$E$2:$E$5000,MATCH(ROWS($A$10:A285),Barang_Keluar!$K$2:$K$5000,0)),"")</f>
        <v>Indomie Instant Food Variant 17</v>
      </c>
      <c r="F285" s="61">
        <f>IFERROR(INDEX(Barang_Keluar!$F$2:$F$5000,MATCH(ROWS($A$10:A285),Barang_Keluar!$K$2:$K$5000,0)),"")</f>
        <v>24</v>
      </c>
      <c r="G285" s="61" t="str">
        <f>IFERROR(INDEX(Barang_Keluar!$G$2:$G$5000,MATCH(ROWS($A$10:A285),Barang_Keluar!$K$2:$K$5000,0)),"")</f>
        <v>Pack</v>
      </c>
    </row>
    <row r="286" spans="1:7" x14ac:dyDescent="0.35">
      <c r="A286" s="61" t="str">
        <f>IFERROR(INDEX(Barang_Keluar!$A$2:$A$5000,MATCH(ROWS($A$10:A286),Barang_Keluar!$K$2:$K$5000,0)),"")</f>
        <v>DO202601743</v>
      </c>
      <c r="B286" s="62">
        <f>IFERROR(INDEX(Barang_Keluar!$B$2:$B$5000,MATCH(ROWS($A$10:A286),Barang_Keluar!$K$2:$K$5000,0)),"")</f>
        <v>46067</v>
      </c>
      <c r="C286" s="61" t="str">
        <f>IFERROR(INDEX(Barang_Keluar!$C$2:$C$5000,MATCH(ROWS($A$10:A286),Barang_Keluar!$K$2:$K$5000,0)),"")</f>
        <v>Outlet 006</v>
      </c>
      <c r="D286" s="61" t="str">
        <f>IFERROR(INDEX(Barang_Keluar!$D$2:$D$5000,MATCH(ROWS($A$10:A286),Barang_Keluar!$K$2:$K$5000,0)),"")</f>
        <v>SNK012</v>
      </c>
      <c r="E286" s="61" t="str">
        <f>IFERROR(INDEX(Barang_Keluar!$E$2:$E$5000,MATCH(ROWS($A$10:A286),Barang_Keluar!$K$2:$K$5000,0)),"")</f>
        <v>Taro Snack Variant 12</v>
      </c>
      <c r="F286" s="61">
        <f>IFERROR(INDEX(Barang_Keluar!$F$2:$F$5000,MATCH(ROWS($A$10:A286),Barang_Keluar!$K$2:$K$5000,0)),"")</f>
        <v>36</v>
      </c>
      <c r="G286" s="61" t="str">
        <f>IFERROR(INDEX(Barang_Keluar!$G$2:$G$5000,MATCH(ROWS($A$10:A286),Barang_Keluar!$K$2:$K$5000,0)),"")</f>
        <v>Pack</v>
      </c>
    </row>
    <row r="287" spans="1:7" ht="29" x14ac:dyDescent="0.35">
      <c r="A287" s="61" t="str">
        <f>IFERROR(INDEX(Barang_Keluar!$A$2:$A$5000,MATCH(ROWS($A$10:A287),Barang_Keluar!$K$2:$K$5000,0)),"")</f>
        <v>DO202601748</v>
      </c>
      <c r="B287" s="62">
        <f>IFERROR(INDEX(Barang_Keluar!$B$2:$B$5000,MATCH(ROWS($A$10:A287),Barang_Keluar!$K$2:$K$5000,0)),"")</f>
        <v>46061</v>
      </c>
      <c r="C287" s="61" t="str">
        <f>IFERROR(INDEX(Barang_Keluar!$C$2:$C$5000,MATCH(ROWS($A$10:A287),Barang_Keluar!$K$2:$K$5000,0)),"")</f>
        <v>Outlet 043</v>
      </c>
      <c r="D287" s="61" t="str">
        <f>IFERROR(INDEX(Barang_Keluar!$D$2:$D$5000,MATCH(ROWS($A$10:A287),Barang_Keluar!$K$2:$K$5000,0)),"")</f>
        <v>BEV004</v>
      </c>
      <c r="E287" s="61" t="str">
        <f>IFERROR(INDEX(Barang_Keluar!$E$2:$E$5000,MATCH(ROWS($A$10:A287),Barang_Keluar!$K$2:$K$5000,0)),"")</f>
        <v>Aqua Beverage Variant 4</v>
      </c>
      <c r="F287" s="61">
        <f>IFERROR(INDEX(Barang_Keluar!$F$2:$F$5000,MATCH(ROWS($A$10:A287),Barang_Keluar!$K$2:$K$5000,0)),"")</f>
        <v>30</v>
      </c>
      <c r="G287" s="61" t="str">
        <f>IFERROR(INDEX(Barang_Keluar!$G$2:$G$5000,MATCH(ROWS($A$10:A287),Barang_Keluar!$K$2:$K$5000,0)),"")</f>
        <v>Bottle</v>
      </c>
    </row>
    <row r="288" spans="1:7" ht="29" x14ac:dyDescent="0.35">
      <c r="A288" s="61" t="str">
        <f>IFERROR(INDEX(Barang_Keluar!$A$2:$A$5000,MATCH(ROWS($A$10:A288),Barang_Keluar!$K$2:$K$5000,0)),"")</f>
        <v>DO202601749</v>
      </c>
      <c r="B288" s="62">
        <f>IFERROR(INDEX(Barang_Keluar!$B$2:$B$5000,MATCH(ROWS($A$10:A288),Barang_Keluar!$K$2:$K$5000,0)),"")</f>
        <v>46058</v>
      </c>
      <c r="C288" s="61" t="str">
        <f>IFERROR(INDEX(Barang_Keluar!$C$2:$C$5000,MATCH(ROWS($A$10:A288),Barang_Keluar!$K$2:$K$5000,0)),"")</f>
        <v>Outlet 079</v>
      </c>
      <c r="D288" s="61" t="str">
        <f>IFERROR(INDEX(Barang_Keluar!$D$2:$D$5000,MATCH(ROWS($A$10:A288),Barang_Keluar!$K$2:$K$5000,0)),"")</f>
        <v>PER008</v>
      </c>
      <c r="E288" s="61" t="str">
        <f>IFERROR(INDEX(Barang_Keluar!$E$2:$E$5000,MATCH(ROWS($A$10:A288),Barang_Keluar!$K$2:$K$5000,0)),"")</f>
        <v>Lifebuoy Personal Care Variant 8</v>
      </c>
      <c r="F288" s="61">
        <f>IFERROR(INDEX(Barang_Keluar!$F$2:$F$5000,MATCH(ROWS($A$10:A288),Barang_Keluar!$K$2:$K$5000,0)),"")</f>
        <v>20</v>
      </c>
      <c r="G288" s="61" t="str">
        <f>IFERROR(INDEX(Barang_Keluar!$G$2:$G$5000,MATCH(ROWS($A$10:A288),Barang_Keluar!$K$2:$K$5000,0)),"")</f>
        <v>Bottle</v>
      </c>
    </row>
    <row r="289" spans="1:7" ht="29" x14ac:dyDescent="0.35">
      <c r="A289" s="61" t="str">
        <f>IFERROR(INDEX(Barang_Keluar!$A$2:$A$5000,MATCH(ROWS($A$10:A289),Barang_Keluar!$K$2:$K$5000,0)),"")</f>
        <v>DO202601751</v>
      </c>
      <c r="B289" s="62">
        <f>IFERROR(INDEX(Barang_Keluar!$B$2:$B$5000,MATCH(ROWS($A$10:A289),Barang_Keluar!$K$2:$K$5000,0)),"")</f>
        <v>46069</v>
      </c>
      <c r="C289" s="61" t="str">
        <f>IFERROR(INDEX(Barang_Keluar!$C$2:$C$5000,MATCH(ROWS($A$10:A289),Barang_Keluar!$K$2:$K$5000,0)),"")</f>
        <v>Outlet 045</v>
      </c>
      <c r="D289" s="61" t="str">
        <f>IFERROR(INDEX(Barang_Keluar!$D$2:$D$5000,MATCH(ROWS($A$10:A289),Barang_Keluar!$K$2:$K$5000,0)),"")</f>
        <v>HOM004</v>
      </c>
      <c r="E289" s="61" t="str">
        <f>IFERROR(INDEX(Barang_Keluar!$E$2:$E$5000,MATCH(ROWS($A$10:A289),Barang_Keluar!$K$2:$K$5000,0)),"")</f>
        <v>Molto Home Care Variant 4</v>
      </c>
      <c r="F289" s="61">
        <f>IFERROR(INDEX(Barang_Keluar!$F$2:$F$5000,MATCH(ROWS($A$10:A289),Barang_Keluar!$K$2:$K$5000,0)),"")</f>
        <v>36</v>
      </c>
      <c r="G289" s="61" t="str">
        <f>IFERROR(INDEX(Barang_Keluar!$G$2:$G$5000,MATCH(ROWS($A$10:A289),Barang_Keluar!$K$2:$K$5000,0)),"")</f>
        <v>Pack</v>
      </c>
    </row>
    <row r="290" spans="1:7" ht="29" x14ac:dyDescent="0.35">
      <c r="A290" s="61" t="str">
        <f>IFERROR(INDEX(Barang_Keluar!$A$2:$A$5000,MATCH(ROWS($A$10:A290),Barang_Keluar!$K$2:$K$5000,0)),"")</f>
        <v>DO202601752</v>
      </c>
      <c r="B290" s="62">
        <f>IFERROR(INDEX(Barang_Keluar!$B$2:$B$5000,MATCH(ROWS($A$10:A290),Barang_Keluar!$K$2:$K$5000,0)),"")</f>
        <v>46067</v>
      </c>
      <c r="C290" s="61" t="str">
        <f>IFERROR(INDEX(Barang_Keluar!$C$2:$C$5000,MATCH(ROWS($A$10:A290),Barang_Keluar!$K$2:$K$5000,0)),"")</f>
        <v>Outlet 015</v>
      </c>
      <c r="D290" s="61" t="str">
        <f>IFERROR(INDEX(Barang_Keluar!$D$2:$D$5000,MATCH(ROWS($A$10:A290),Barang_Keluar!$K$2:$K$5000,0)),"")</f>
        <v>BEV012</v>
      </c>
      <c r="E290" s="61" t="str">
        <f>IFERROR(INDEX(Barang_Keluar!$E$2:$E$5000,MATCH(ROWS($A$10:A290),Barang_Keluar!$K$2:$K$5000,0)),"")</f>
        <v>Pocari Beverage Variant 12</v>
      </c>
      <c r="F290" s="61">
        <f>IFERROR(INDEX(Barang_Keluar!$F$2:$F$5000,MATCH(ROWS($A$10:A290),Barang_Keluar!$K$2:$K$5000,0)),"")</f>
        <v>20</v>
      </c>
      <c r="G290" s="61" t="str">
        <f>IFERROR(INDEX(Barang_Keluar!$G$2:$G$5000,MATCH(ROWS($A$10:A290),Barang_Keluar!$K$2:$K$5000,0)),"")</f>
        <v>Bottle</v>
      </c>
    </row>
    <row r="291" spans="1:7" ht="29" x14ac:dyDescent="0.35">
      <c r="A291" s="61" t="str">
        <f>IFERROR(INDEX(Barang_Keluar!$A$2:$A$5000,MATCH(ROWS($A$10:A291),Barang_Keluar!$K$2:$K$5000,0)),"")</f>
        <v>DO202601765</v>
      </c>
      <c r="B291" s="62">
        <f>IFERROR(INDEX(Barang_Keluar!$B$2:$B$5000,MATCH(ROWS($A$10:A291),Barang_Keluar!$K$2:$K$5000,0)),"")</f>
        <v>46054</v>
      </c>
      <c r="C291" s="61" t="str">
        <f>IFERROR(INDEX(Barang_Keluar!$C$2:$C$5000,MATCH(ROWS($A$10:A291),Barang_Keluar!$K$2:$K$5000,0)),"")</f>
        <v>Outlet 056</v>
      </c>
      <c r="D291" s="61" t="str">
        <f>IFERROR(INDEX(Barang_Keluar!$D$2:$D$5000,MATCH(ROWS($A$10:A291),Barang_Keluar!$K$2:$K$5000,0)),"")</f>
        <v>PER002</v>
      </c>
      <c r="E291" s="61" t="str">
        <f>IFERROR(INDEX(Barang_Keluar!$E$2:$E$5000,MATCH(ROWS($A$10:A291),Barang_Keluar!$K$2:$K$5000,0)),"")</f>
        <v>Lifebuoy Personal Care Variant 2</v>
      </c>
      <c r="F291" s="61">
        <f>IFERROR(INDEX(Barang_Keluar!$F$2:$F$5000,MATCH(ROWS($A$10:A291),Barang_Keluar!$K$2:$K$5000,0)),"")</f>
        <v>36</v>
      </c>
      <c r="G291" s="61" t="str">
        <f>IFERROR(INDEX(Barang_Keluar!$G$2:$G$5000,MATCH(ROWS($A$10:A291),Barang_Keluar!$K$2:$K$5000,0)),"")</f>
        <v>Bottle</v>
      </c>
    </row>
    <row r="292" spans="1:7" ht="29" x14ac:dyDescent="0.35">
      <c r="A292" s="61" t="str">
        <f>IFERROR(INDEX(Barang_Keluar!$A$2:$A$5000,MATCH(ROWS($A$10:A292),Barang_Keluar!$K$2:$K$5000,0)),"")</f>
        <v>DO202601769</v>
      </c>
      <c r="B292" s="62">
        <f>IFERROR(INDEX(Barang_Keluar!$B$2:$B$5000,MATCH(ROWS($A$10:A292),Barang_Keluar!$K$2:$K$5000,0)),"")</f>
        <v>46075</v>
      </c>
      <c r="C292" s="61" t="str">
        <f>IFERROR(INDEX(Barang_Keluar!$C$2:$C$5000,MATCH(ROWS($A$10:A292),Barang_Keluar!$K$2:$K$5000,0)),"")</f>
        <v>Outlet 069</v>
      </c>
      <c r="D292" s="61" t="str">
        <f>IFERROR(INDEX(Barang_Keluar!$D$2:$D$5000,MATCH(ROWS($A$10:A292),Barang_Keluar!$K$2:$K$5000,0)),"")</f>
        <v>PER014</v>
      </c>
      <c r="E292" s="61" t="str">
        <f>IFERROR(INDEX(Barang_Keluar!$E$2:$E$5000,MATCH(ROWS($A$10:A292),Barang_Keluar!$K$2:$K$5000,0)),"")</f>
        <v>Sunsilk Personal Care Variant 14</v>
      </c>
      <c r="F292" s="61">
        <f>IFERROR(INDEX(Barang_Keluar!$F$2:$F$5000,MATCH(ROWS($A$10:A292),Barang_Keluar!$K$2:$K$5000,0)),"")</f>
        <v>36</v>
      </c>
      <c r="G292" s="61" t="str">
        <f>IFERROR(INDEX(Barang_Keluar!$G$2:$G$5000,MATCH(ROWS($A$10:A292),Barang_Keluar!$K$2:$K$5000,0)),"")</f>
        <v>Bottle</v>
      </c>
    </row>
    <row r="293" spans="1:7" x14ac:dyDescent="0.35">
      <c r="A293" s="61" t="str">
        <f>IFERROR(INDEX(Barang_Keluar!$A$2:$A$5000,MATCH(ROWS($A$10:A293),Barang_Keluar!$K$2:$K$5000,0)),"")</f>
        <v>DO202601772</v>
      </c>
      <c r="B293" s="62">
        <f>IFERROR(INDEX(Barang_Keluar!$B$2:$B$5000,MATCH(ROWS($A$10:A293),Barang_Keluar!$K$2:$K$5000,0)),"")</f>
        <v>46067</v>
      </c>
      <c r="C293" s="61" t="str">
        <f>IFERROR(INDEX(Barang_Keluar!$C$2:$C$5000,MATCH(ROWS($A$10:A293),Barang_Keluar!$K$2:$K$5000,0)),"")</f>
        <v>Outlet 048</v>
      </c>
      <c r="D293" s="61" t="str">
        <f>IFERROR(INDEX(Barang_Keluar!$D$2:$D$5000,MATCH(ROWS($A$10:A293),Barang_Keluar!$K$2:$K$5000,0)),"")</f>
        <v>SNK030</v>
      </c>
      <c r="E293" s="61" t="str">
        <f>IFERROR(INDEX(Barang_Keluar!$E$2:$E$5000,MATCH(ROWS($A$10:A293),Barang_Keluar!$K$2:$K$5000,0)),"")</f>
        <v>Qtela Snack Variant 30</v>
      </c>
      <c r="F293" s="61">
        <f>IFERROR(INDEX(Barang_Keluar!$F$2:$F$5000,MATCH(ROWS($A$10:A293),Barang_Keluar!$K$2:$K$5000,0)),"")</f>
        <v>5</v>
      </c>
      <c r="G293" s="61" t="str">
        <f>IFERROR(INDEX(Barang_Keluar!$G$2:$G$5000,MATCH(ROWS($A$10:A293),Barang_Keluar!$K$2:$K$5000,0)),"")</f>
        <v>Pack</v>
      </c>
    </row>
    <row r="294" spans="1:7" ht="29" x14ac:dyDescent="0.35">
      <c r="A294" s="61" t="str">
        <f>IFERROR(INDEX(Barang_Keluar!$A$2:$A$5000,MATCH(ROWS($A$10:A294),Barang_Keluar!$K$2:$K$5000,0)),"")</f>
        <v>DO202601780</v>
      </c>
      <c r="B294" s="62">
        <f>IFERROR(INDEX(Barang_Keluar!$B$2:$B$5000,MATCH(ROWS($A$10:A294),Barang_Keluar!$K$2:$K$5000,0)),"")</f>
        <v>46070</v>
      </c>
      <c r="C294" s="61" t="str">
        <f>IFERROR(INDEX(Barang_Keluar!$C$2:$C$5000,MATCH(ROWS($A$10:A294),Barang_Keluar!$K$2:$K$5000,0)),"")</f>
        <v>Outlet 066</v>
      </c>
      <c r="D294" s="61" t="str">
        <f>IFERROR(INDEX(Barang_Keluar!$D$2:$D$5000,MATCH(ROWS($A$10:A294),Barang_Keluar!$K$2:$K$5000,0)),"")</f>
        <v>PER016</v>
      </c>
      <c r="E294" s="61" t="str">
        <f>IFERROR(INDEX(Barang_Keluar!$E$2:$E$5000,MATCH(ROWS($A$10:A294),Barang_Keluar!$K$2:$K$5000,0)),"")</f>
        <v>Lifebuoy Personal Care Variant 16</v>
      </c>
      <c r="F294" s="61">
        <f>IFERROR(INDEX(Barang_Keluar!$F$2:$F$5000,MATCH(ROWS($A$10:A294),Barang_Keluar!$K$2:$K$5000,0)),"")</f>
        <v>48</v>
      </c>
      <c r="G294" s="61" t="str">
        <f>IFERROR(INDEX(Barang_Keluar!$G$2:$G$5000,MATCH(ROWS($A$10:A294),Barang_Keluar!$K$2:$K$5000,0)),"")</f>
        <v>Bottle</v>
      </c>
    </row>
    <row r="295" spans="1:7" ht="29" x14ac:dyDescent="0.35">
      <c r="A295" s="61" t="str">
        <f>IFERROR(INDEX(Barang_Keluar!$A$2:$A$5000,MATCH(ROWS($A$10:A295),Barang_Keluar!$K$2:$K$5000,0)),"")</f>
        <v>DO202601784</v>
      </c>
      <c r="B295" s="62">
        <f>IFERROR(INDEX(Barang_Keluar!$B$2:$B$5000,MATCH(ROWS($A$10:A295),Barang_Keluar!$K$2:$K$5000,0)),"")</f>
        <v>46054</v>
      </c>
      <c r="C295" s="61" t="str">
        <f>IFERROR(INDEX(Barang_Keluar!$C$2:$C$5000,MATCH(ROWS($A$10:A295),Barang_Keluar!$K$2:$K$5000,0)),"")</f>
        <v>Outlet 047</v>
      </c>
      <c r="D295" s="61" t="str">
        <f>IFERROR(INDEX(Barang_Keluar!$D$2:$D$5000,MATCH(ROWS($A$10:A295),Barang_Keluar!$K$2:$K$5000,0)),"")</f>
        <v>BAB006</v>
      </c>
      <c r="E295" s="61" t="str">
        <f>IFERROR(INDEX(Barang_Keluar!$E$2:$E$5000,MATCH(ROWS($A$10:A295),Barang_Keluar!$K$2:$K$5000,0)),"")</f>
        <v>Zwitsal Baby Care Variant 6</v>
      </c>
      <c r="F295" s="61">
        <f>IFERROR(INDEX(Barang_Keluar!$F$2:$F$5000,MATCH(ROWS($A$10:A295),Barang_Keluar!$K$2:$K$5000,0)),"")</f>
        <v>48</v>
      </c>
      <c r="G295" s="61" t="str">
        <f>IFERROR(INDEX(Barang_Keluar!$G$2:$G$5000,MATCH(ROWS($A$10:A295),Barang_Keluar!$K$2:$K$5000,0)),"")</f>
        <v>Pack</v>
      </c>
    </row>
    <row r="296" spans="1:7" ht="29" x14ac:dyDescent="0.35">
      <c r="A296" s="61" t="str">
        <f>IFERROR(INDEX(Barang_Keluar!$A$2:$A$5000,MATCH(ROWS($A$10:A296),Barang_Keluar!$K$2:$K$5000,0)),"")</f>
        <v>DO202601787</v>
      </c>
      <c r="B296" s="62">
        <f>IFERROR(INDEX(Barang_Keluar!$B$2:$B$5000,MATCH(ROWS($A$10:A296),Barang_Keluar!$K$2:$K$5000,0)),"")</f>
        <v>46072</v>
      </c>
      <c r="C296" s="61" t="str">
        <f>IFERROR(INDEX(Barang_Keluar!$C$2:$C$5000,MATCH(ROWS($A$10:A296),Barang_Keluar!$K$2:$K$5000,0)),"")</f>
        <v>Outlet 069</v>
      </c>
      <c r="D296" s="61" t="str">
        <f>IFERROR(INDEX(Barang_Keluar!$D$2:$D$5000,MATCH(ROWS($A$10:A296),Barang_Keluar!$K$2:$K$5000,0)),"")</f>
        <v>INS017</v>
      </c>
      <c r="E296" s="61" t="str">
        <f>IFERROR(INDEX(Barang_Keluar!$E$2:$E$5000,MATCH(ROWS($A$10:A296),Barang_Keluar!$K$2:$K$5000,0)),"")</f>
        <v>Indomie Instant Food Variant 17</v>
      </c>
      <c r="F296" s="61">
        <f>IFERROR(INDEX(Barang_Keluar!$F$2:$F$5000,MATCH(ROWS($A$10:A296),Barang_Keluar!$K$2:$K$5000,0)),"")</f>
        <v>36</v>
      </c>
      <c r="G296" s="61" t="str">
        <f>IFERROR(INDEX(Barang_Keluar!$G$2:$G$5000,MATCH(ROWS($A$10:A296),Barang_Keluar!$K$2:$K$5000,0)),"")</f>
        <v>Pack</v>
      </c>
    </row>
    <row r="297" spans="1:7" ht="29" x14ac:dyDescent="0.35">
      <c r="A297" s="61" t="str">
        <f>IFERROR(INDEX(Barang_Keluar!$A$2:$A$5000,MATCH(ROWS($A$10:A297),Barang_Keluar!$K$2:$K$5000,0)),"")</f>
        <v>DO202601796</v>
      </c>
      <c r="B297" s="62">
        <f>IFERROR(INDEX(Barang_Keluar!$B$2:$B$5000,MATCH(ROWS($A$10:A297),Barang_Keluar!$K$2:$K$5000,0)),"")</f>
        <v>46066</v>
      </c>
      <c r="C297" s="61" t="str">
        <f>IFERROR(INDEX(Barang_Keluar!$C$2:$C$5000,MATCH(ROWS($A$10:A297),Barang_Keluar!$K$2:$K$5000,0)),"")</f>
        <v>Outlet 056</v>
      </c>
      <c r="D297" s="61" t="str">
        <f>IFERROR(INDEX(Barang_Keluar!$D$2:$D$5000,MATCH(ROWS($A$10:A297),Barang_Keluar!$K$2:$K$5000,0)),"")</f>
        <v>PER005</v>
      </c>
      <c r="E297" s="61" t="str">
        <f>IFERROR(INDEX(Barang_Keluar!$E$2:$E$5000,MATCH(ROWS($A$10:A297),Barang_Keluar!$K$2:$K$5000,0)),"")</f>
        <v>Pepsodent Personal Care Variant 5</v>
      </c>
      <c r="F297" s="61">
        <f>IFERROR(INDEX(Barang_Keluar!$F$2:$F$5000,MATCH(ROWS($A$10:A297),Barang_Keluar!$K$2:$K$5000,0)),"")</f>
        <v>36</v>
      </c>
      <c r="G297" s="61" t="str">
        <f>IFERROR(INDEX(Barang_Keluar!$G$2:$G$5000,MATCH(ROWS($A$10:A297),Barang_Keluar!$K$2:$K$5000,0)),"")</f>
        <v>Bottle</v>
      </c>
    </row>
    <row r="298" spans="1:7" ht="29" x14ac:dyDescent="0.35">
      <c r="A298" s="61" t="str">
        <f>IFERROR(INDEX(Barang_Keluar!$A$2:$A$5000,MATCH(ROWS($A$10:A298),Barang_Keluar!$K$2:$K$5000,0)),"")</f>
        <v>DO202601799</v>
      </c>
      <c r="B298" s="62">
        <f>IFERROR(INDEX(Barang_Keluar!$B$2:$B$5000,MATCH(ROWS($A$10:A298),Barang_Keluar!$K$2:$K$5000,0)),"")</f>
        <v>46055</v>
      </c>
      <c r="C298" s="61" t="str">
        <f>IFERROR(INDEX(Barang_Keluar!$C$2:$C$5000,MATCH(ROWS($A$10:A298),Barang_Keluar!$K$2:$K$5000,0)),"")</f>
        <v>Outlet 008</v>
      </c>
      <c r="D298" s="61" t="str">
        <f>IFERROR(INDEX(Barang_Keluar!$D$2:$D$5000,MATCH(ROWS($A$10:A298),Barang_Keluar!$K$2:$K$5000,0)),"")</f>
        <v>HOM019</v>
      </c>
      <c r="E298" s="61" t="str">
        <f>IFERROR(INDEX(Barang_Keluar!$E$2:$E$5000,MATCH(ROWS($A$10:A298),Barang_Keluar!$K$2:$K$5000,0)),"")</f>
        <v>Rinso Home Care Variant 19</v>
      </c>
      <c r="F298" s="61">
        <f>IFERROR(INDEX(Barang_Keluar!$F$2:$F$5000,MATCH(ROWS($A$10:A298),Barang_Keluar!$K$2:$K$5000,0)),"")</f>
        <v>24</v>
      </c>
      <c r="G298" s="61" t="str">
        <f>IFERROR(INDEX(Barang_Keluar!$G$2:$G$5000,MATCH(ROWS($A$10:A298),Barang_Keluar!$K$2:$K$5000,0)),"")</f>
        <v>Pack</v>
      </c>
    </row>
    <row r="299" spans="1:7" ht="29" x14ac:dyDescent="0.35">
      <c r="A299" s="61" t="str">
        <f>IFERROR(INDEX(Barang_Keluar!$A$2:$A$5000,MATCH(ROWS($A$10:A299),Barang_Keluar!$K$2:$K$5000,0)),"")</f>
        <v>DO202601805</v>
      </c>
      <c r="B299" s="62">
        <f>IFERROR(INDEX(Barang_Keluar!$B$2:$B$5000,MATCH(ROWS($A$10:A299),Barang_Keluar!$K$2:$K$5000,0)),"")</f>
        <v>46067</v>
      </c>
      <c r="C299" s="61" t="str">
        <f>IFERROR(INDEX(Barang_Keluar!$C$2:$C$5000,MATCH(ROWS($A$10:A299),Barang_Keluar!$K$2:$K$5000,0)),"")</f>
        <v>Outlet 040</v>
      </c>
      <c r="D299" s="61" t="str">
        <f>IFERROR(INDEX(Barang_Keluar!$D$2:$D$5000,MATCH(ROWS($A$10:A299),Barang_Keluar!$K$2:$K$5000,0)),"")</f>
        <v>BEV020</v>
      </c>
      <c r="E299" s="61" t="str">
        <f>IFERROR(INDEX(Barang_Keluar!$E$2:$E$5000,MATCH(ROWS($A$10:A299),Barang_Keluar!$K$2:$K$5000,0)),"")</f>
        <v>Coca Cola Beverage Variant 20</v>
      </c>
      <c r="F299" s="61">
        <f>IFERROR(INDEX(Barang_Keluar!$F$2:$F$5000,MATCH(ROWS($A$10:A299),Barang_Keluar!$K$2:$K$5000,0)),"")</f>
        <v>48</v>
      </c>
      <c r="G299" s="61" t="str">
        <f>IFERROR(INDEX(Barang_Keluar!$G$2:$G$5000,MATCH(ROWS($A$10:A299),Barang_Keluar!$K$2:$K$5000,0)),"")</f>
        <v>Bottle</v>
      </c>
    </row>
    <row r="300" spans="1:7" ht="29" x14ac:dyDescent="0.35">
      <c r="A300" s="61" t="str">
        <f>IFERROR(INDEX(Barang_Keluar!$A$2:$A$5000,MATCH(ROWS($A$10:A300),Barang_Keluar!$K$2:$K$5000,0)),"")</f>
        <v>DO202601807</v>
      </c>
      <c r="B300" s="62">
        <f>IFERROR(INDEX(Barang_Keluar!$B$2:$B$5000,MATCH(ROWS($A$10:A300),Barang_Keluar!$K$2:$K$5000,0)),"")</f>
        <v>46081</v>
      </c>
      <c r="C300" s="61" t="str">
        <f>IFERROR(INDEX(Barang_Keluar!$C$2:$C$5000,MATCH(ROWS($A$10:A300),Barang_Keluar!$K$2:$K$5000,0)),"")</f>
        <v>Outlet 065</v>
      </c>
      <c r="D300" s="61" t="str">
        <f>IFERROR(INDEX(Barang_Keluar!$D$2:$D$5000,MATCH(ROWS($A$10:A300),Barang_Keluar!$K$2:$K$5000,0)),"")</f>
        <v>HOM007</v>
      </c>
      <c r="E300" s="61" t="str">
        <f>IFERROR(INDEX(Barang_Keluar!$E$2:$E$5000,MATCH(ROWS($A$10:A300),Barang_Keluar!$K$2:$K$5000,0)),"")</f>
        <v>Sunlight Home Care Variant 7</v>
      </c>
      <c r="F300" s="61">
        <f>IFERROR(INDEX(Barang_Keluar!$F$2:$F$5000,MATCH(ROWS($A$10:A300),Barang_Keluar!$K$2:$K$5000,0)),"")</f>
        <v>15</v>
      </c>
      <c r="G300" s="61" t="str">
        <f>IFERROR(INDEX(Barang_Keluar!$G$2:$G$5000,MATCH(ROWS($A$10:A300),Barang_Keluar!$K$2:$K$5000,0)),"")</f>
        <v>Pack</v>
      </c>
    </row>
    <row r="301" spans="1:7" x14ac:dyDescent="0.35">
      <c r="A301" s="61" t="str">
        <f>IFERROR(INDEX(Barang_Keluar!$A$2:$A$5000,MATCH(ROWS($A$10:A301),Barang_Keluar!$K$2:$K$5000,0)),"")</f>
        <v>DO202601815</v>
      </c>
      <c r="B301" s="62">
        <f>IFERROR(INDEX(Barang_Keluar!$B$2:$B$5000,MATCH(ROWS($A$10:A301),Barang_Keluar!$K$2:$K$5000,0)),"")</f>
        <v>46072</v>
      </c>
      <c r="C301" s="61" t="str">
        <f>IFERROR(INDEX(Barang_Keluar!$C$2:$C$5000,MATCH(ROWS($A$10:A301),Barang_Keluar!$K$2:$K$5000,0)),"")</f>
        <v>Outlet 056</v>
      </c>
      <c r="D301" s="61" t="str">
        <f>IFERROR(INDEX(Barang_Keluar!$D$2:$D$5000,MATCH(ROWS($A$10:A301),Barang_Keluar!$K$2:$K$5000,0)),"")</f>
        <v>SNK006</v>
      </c>
      <c r="E301" s="61" t="str">
        <f>IFERROR(INDEX(Barang_Keluar!$E$2:$E$5000,MATCH(ROWS($A$10:A301),Barang_Keluar!$K$2:$K$5000,0)),"")</f>
        <v>Taro Snack Variant 6</v>
      </c>
      <c r="F301" s="61">
        <f>IFERROR(INDEX(Barang_Keluar!$F$2:$F$5000,MATCH(ROWS($A$10:A301),Barang_Keluar!$K$2:$K$5000,0)),"")</f>
        <v>36</v>
      </c>
      <c r="G301" s="61" t="str">
        <f>IFERROR(INDEX(Barang_Keluar!$G$2:$G$5000,MATCH(ROWS($A$10:A301),Barang_Keluar!$K$2:$K$5000,0)),"")</f>
        <v>Pack</v>
      </c>
    </row>
    <row r="302" spans="1:7" ht="29" x14ac:dyDescent="0.35">
      <c r="A302" s="61" t="str">
        <f>IFERROR(INDEX(Barang_Keluar!$A$2:$A$5000,MATCH(ROWS($A$10:A302),Barang_Keluar!$K$2:$K$5000,0)),"")</f>
        <v>DO202601819</v>
      </c>
      <c r="B302" s="62">
        <f>IFERROR(INDEX(Barang_Keluar!$B$2:$B$5000,MATCH(ROWS($A$10:A302),Barang_Keluar!$K$2:$K$5000,0)),"")</f>
        <v>46059</v>
      </c>
      <c r="C302" s="61" t="str">
        <f>IFERROR(INDEX(Barang_Keluar!$C$2:$C$5000,MATCH(ROWS($A$10:A302),Barang_Keluar!$K$2:$K$5000,0)),"")</f>
        <v>Outlet 055</v>
      </c>
      <c r="D302" s="61" t="str">
        <f>IFERROR(INDEX(Barang_Keluar!$D$2:$D$5000,MATCH(ROWS($A$10:A302),Barang_Keluar!$K$2:$K$5000,0)),"")</f>
        <v>INS004</v>
      </c>
      <c r="E302" s="61" t="str">
        <f>IFERROR(INDEX(Barang_Keluar!$E$2:$E$5000,MATCH(ROWS($A$10:A302),Barang_Keluar!$K$2:$K$5000,0)),"")</f>
        <v>Sarimi Instant Food Variant 4</v>
      </c>
      <c r="F302" s="61">
        <f>IFERROR(INDEX(Barang_Keluar!$F$2:$F$5000,MATCH(ROWS($A$10:A302),Barang_Keluar!$K$2:$K$5000,0)),"")</f>
        <v>10</v>
      </c>
      <c r="G302" s="61" t="str">
        <f>IFERROR(INDEX(Barang_Keluar!$G$2:$G$5000,MATCH(ROWS($A$10:A302),Barang_Keluar!$K$2:$K$5000,0)),"")</f>
        <v>Pack</v>
      </c>
    </row>
    <row r="303" spans="1:7" ht="29" x14ac:dyDescent="0.35">
      <c r="A303" s="61" t="str">
        <f>IFERROR(INDEX(Barang_Keluar!$A$2:$A$5000,MATCH(ROWS($A$10:A303),Barang_Keluar!$K$2:$K$5000,0)),"")</f>
        <v>DO202601831</v>
      </c>
      <c r="B303" s="62">
        <f>IFERROR(INDEX(Barang_Keluar!$B$2:$B$5000,MATCH(ROWS($A$10:A303),Barang_Keluar!$K$2:$K$5000,0)),"")</f>
        <v>46061</v>
      </c>
      <c r="C303" s="61" t="str">
        <f>IFERROR(INDEX(Barang_Keluar!$C$2:$C$5000,MATCH(ROWS($A$10:A303),Barang_Keluar!$K$2:$K$5000,0)),"")</f>
        <v>Outlet 077</v>
      </c>
      <c r="D303" s="61" t="str">
        <f>IFERROR(INDEX(Barang_Keluar!$D$2:$D$5000,MATCH(ROWS($A$10:A303),Barang_Keluar!$K$2:$K$5000,0)),"")</f>
        <v>HOM016</v>
      </c>
      <c r="E303" s="61" t="str">
        <f>IFERROR(INDEX(Barang_Keluar!$E$2:$E$5000,MATCH(ROWS($A$10:A303),Barang_Keluar!$K$2:$K$5000,0)),"")</f>
        <v>Molto Home Care Variant 16</v>
      </c>
      <c r="F303" s="61">
        <f>IFERROR(INDEX(Barang_Keluar!$F$2:$F$5000,MATCH(ROWS($A$10:A303),Barang_Keluar!$K$2:$K$5000,0)),"")</f>
        <v>30</v>
      </c>
      <c r="G303" s="61" t="str">
        <f>IFERROR(INDEX(Barang_Keluar!$G$2:$G$5000,MATCH(ROWS($A$10:A303),Barang_Keluar!$K$2:$K$5000,0)),"")</f>
        <v>Pack</v>
      </c>
    </row>
    <row r="304" spans="1:7" ht="29" x14ac:dyDescent="0.35">
      <c r="A304" s="61" t="str">
        <f>IFERROR(INDEX(Barang_Keluar!$A$2:$A$5000,MATCH(ROWS($A$10:A304),Barang_Keluar!$K$2:$K$5000,0)),"")</f>
        <v>DO202601832</v>
      </c>
      <c r="B304" s="62">
        <f>IFERROR(INDEX(Barang_Keluar!$B$2:$B$5000,MATCH(ROWS($A$10:A304),Barang_Keluar!$K$2:$K$5000,0)),"")</f>
        <v>46065</v>
      </c>
      <c r="C304" s="61" t="str">
        <f>IFERROR(INDEX(Barang_Keluar!$C$2:$C$5000,MATCH(ROWS($A$10:A304),Barang_Keluar!$K$2:$K$5000,0)),"")</f>
        <v>Outlet 026</v>
      </c>
      <c r="D304" s="61" t="str">
        <f>IFERROR(INDEX(Barang_Keluar!$D$2:$D$5000,MATCH(ROWS($A$10:A304),Barang_Keluar!$K$2:$K$5000,0)),"")</f>
        <v>INS006</v>
      </c>
      <c r="E304" s="61" t="str">
        <f>IFERROR(INDEX(Barang_Keluar!$E$2:$E$5000,MATCH(ROWS($A$10:A304),Barang_Keluar!$K$2:$K$5000,0)),"")</f>
        <v>Indomie Instant Food Variant 6</v>
      </c>
      <c r="F304" s="61">
        <f>IFERROR(INDEX(Barang_Keluar!$F$2:$F$5000,MATCH(ROWS($A$10:A304),Barang_Keluar!$K$2:$K$5000,0)),"")</f>
        <v>24</v>
      </c>
      <c r="G304" s="61" t="str">
        <f>IFERROR(INDEX(Barang_Keluar!$G$2:$G$5000,MATCH(ROWS($A$10:A304),Barang_Keluar!$K$2:$K$5000,0)),"")</f>
        <v>Pack</v>
      </c>
    </row>
    <row r="305" spans="1:7" ht="29" x14ac:dyDescent="0.35">
      <c r="A305" s="61" t="str">
        <f>IFERROR(INDEX(Barang_Keluar!$A$2:$A$5000,MATCH(ROWS($A$10:A305),Barang_Keluar!$K$2:$K$5000,0)),"")</f>
        <v>DO202601866</v>
      </c>
      <c r="B305" s="62">
        <f>IFERROR(INDEX(Barang_Keluar!$B$2:$B$5000,MATCH(ROWS($A$10:A305),Barang_Keluar!$K$2:$K$5000,0)),"")</f>
        <v>46072</v>
      </c>
      <c r="C305" s="61" t="str">
        <f>IFERROR(INDEX(Barang_Keluar!$C$2:$C$5000,MATCH(ROWS($A$10:A305),Barang_Keluar!$K$2:$K$5000,0)),"")</f>
        <v>Outlet 021</v>
      </c>
      <c r="D305" s="61" t="str">
        <f>IFERROR(INDEX(Barang_Keluar!$D$2:$D$5000,MATCH(ROWS($A$10:A305),Barang_Keluar!$K$2:$K$5000,0)),"")</f>
        <v>DAR004</v>
      </c>
      <c r="E305" s="61" t="str">
        <f>IFERROR(INDEX(Barang_Keluar!$E$2:$E$5000,MATCH(ROWS($A$10:A305),Barang_Keluar!$K$2:$K$5000,0)),"")</f>
        <v>Ultra Milk Dairy Variant 4</v>
      </c>
      <c r="F305" s="61">
        <f>IFERROR(INDEX(Barang_Keluar!$F$2:$F$5000,MATCH(ROWS($A$10:A305),Barang_Keluar!$K$2:$K$5000,0)),"")</f>
        <v>36</v>
      </c>
      <c r="G305" s="61" t="str">
        <f>IFERROR(INDEX(Barang_Keluar!$G$2:$G$5000,MATCH(ROWS($A$10:A305),Barang_Keluar!$K$2:$K$5000,0)),"")</f>
        <v>Box</v>
      </c>
    </row>
    <row r="306" spans="1:7" x14ac:dyDescent="0.35">
      <c r="A306" s="61" t="str">
        <f>IFERROR(INDEX(Barang_Keluar!$A$2:$A$5000,MATCH(ROWS($A$10:A306),Barang_Keluar!$K$2:$K$5000,0)),"")</f>
        <v>DO202601869</v>
      </c>
      <c r="B306" s="62">
        <f>IFERROR(INDEX(Barang_Keluar!$B$2:$B$5000,MATCH(ROWS($A$10:A306),Barang_Keluar!$K$2:$K$5000,0)),"")</f>
        <v>46071</v>
      </c>
      <c r="C306" s="61" t="str">
        <f>IFERROR(INDEX(Barang_Keluar!$C$2:$C$5000,MATCH(ROWS($A$10:A306),Barang_Keluar!$K$2:$K$5000,0)),"")</f>
        <v>Outlet 053</v>
      </c>
      <c r="D306" s="61" t="str">
        <f>IFERROR(INDEX(Barang_Keluar!$D$2:$D$5000,MATCH(ROWS($A$10:A306),Barang_Keluar!$K$2:$K$5000,0)),"")</f>
        <v>SNK014</v>
      </c>
      <c r="E306" s="61" t="str">
        <f>IFERROR(INDEX(Barang_Keluar!$E$2:$E$5000,MATCH(ROWS($A$10:A306),Barang_Keluar!$K$2:$K$5000,0)),"")</f>
        <v>Qtela Snack Variant 14</v>
      </c>
      <c r="F306" s="61">
        <f>IFERROR(INDEX(Barang_Keluar!$F$2:$F$5000,MATCH(ROWS($A$10:A306),Barang_Keluar!$K$2:$K$5000,0)),"")</f>
        <v>60</v>
      </c>
      <c r="G306" s="61" t="str">
        <f>IFERROR(INDEX(Barang_Keluar!$G$2:$G$5000,MATCH(ROWS($A$10:A306),Barang_Keluar!$K$2:$K$5000,0)),"")</f>
        <v>Pack</v>
      </c>
    </row>
    <row r="307" spans="1:7" ht="29" x14ac:dyDescent="0.35">
      <c r="A307" s="61" t="str">
        <f>IFERROR(INDEX(Barang_Keluar!$A$2:$A$5000,MATCH(ROWS($A$10:A307),Barang_Keluar!$K$2:$K$5000,0)),"")</f>
        <v>DO202601873</v>
      </c>
      <c r="B307" s="62">
        <f>IFERROR(INDEX(Barang_Keluar!$B$2:$B$5000,MATCH(ROWS($A$10:A307),Barang_Keluar!$K$2:$K$5000,0)),"")</f>
        <v>46079</v>
      </c>
      <c r="C307" s="61" t="str">
        <f>IFERROR(INDEX(Barang_Keluar!$C$2:$C$5000,MATCH(ROWS($A$10:A307),Barang_Keluar!$K$2:$K$5000,0)),"")</f>
        <v>Outlet 067</v>
      </c>
      <c r="D307" s="61" t="str">
        <f>IFERROR(INDEX(Barang_Keluar!$D$2:$D$5000,MATCH(ROWS($A$10:A307),Barang_Keluar!$K$2:$K$5000,0)),"")</f>
        <v>PER002</v>
      </c>
      <c r="E307" s="61" t="str">
        <f>IFERROR(INDEX(Barang_Keluar!$E$2:$E$5000,MATCH(ROWS($A$10:A307),Barang_Keluar!$K$2:$K$5000,0)),"")</f>
        <v>Lifebuoy Personal Care Variant 2</v>
      </c>
      <c r="F307" s="61">
        <f>IFERROR(INDEX(Barang_Keluar!$F$2:$F$5000,MATCH(ROWS($A$10:A307),Barang_Keluar!$K$2:$K$5000,0)),"")</f>
        <v>20</v>
      </c>
      <c r="G307" s="61" t="str">
        <f>IFERROR(INDEX(Barang_Keluar!$G$2:$G$5000,MATCH(ROWS($A$10:A307),Barang_Keluar!$K$2:$K$5000,0)),"")</f>
        <v>Bottle</v>
      </c>
    </row>
    <row r="308" spans="1:7" ht="29" x14ac:dyDescent="0.35">
      <c r="A308" s="61" t="str">
        <f>IFERROR(INDEX(Barang_Keluar!$A$2:$A$5000,MATCH(ROWS($A$10:A308),Barang_Keluar!$K$2:$K$5000,0)),"")</f>
        <v>DO202601876</v>
      </c>
      <c r="B308" s="62">
        <f>IFERROR(INDEX(Barang_Keluar!$B$2:$B$5000,MATCH(ROWS($A$10:A308),Barang_Keluar!$K$2:$K$5000,0)),"")</f>
        <v>46064</v>
      </c>
      <c r="C308" s="61" t="str">
        <f>IFERROR(INDEX(Barang_Keluar!$C$2:$C$5000,MATCH(ROWS($A$10:A308),Barang_Keluar!$K$2:$K$5000,0)),"")</f>
        <v>Outlet 067</v>
      </c>
      <c r="D308" s="61" t="str">
        <f>IFERROR(INDEX(Barang_Keluar!$D$2:$D$5000,MATCH(ROWS($A$10:A308),Barang_Keluar!$K$2:$K$5000,0)),"")</f>
        <v>BAB009</v>
      </c>
      <c r="E308" s="61" t="str">
        <f>IFERROR(INDEX(Barang_Keluar!$E$2:$E$5000,MATCH(ROWS($A$10:A308),Barang_Keluar!$K$2:$K$5000,0)),"")</f>
        <v>MamyPoko Baby Care Variant 9</v>
      </c>
      <c r="F308" s="61">
        <f>IFERROR(INDEX(Barang_Keluar!$F$2:$F$5000,MATCH(ROWS($A$10:A308),Barang_Keluar!$K$2:$K$5000,0)),"")</f>
        <v>5</v>
      </c>
      <c r="G308" s="61" t="str">
        <f>IFERROR(INDEX(Barang_Keluar!$G$2:$G$5000,MATCH(ROWS($A$10:A308),Barang_Keluar!$K$2:$K$5000,0)),"")</f>
        <v>Pack</v>
      </c>
    </row>
    <row r="309" spans="1:7" ht="29" x14ac:dyDescent="0.35">
      <c r="A309" s="61" t="str">
        <f>IFERROR(INDEX(Barang_Keluar!$A$2:$A$5000,MATCH(ROWS($A$10:A309),Barang_Keluar!$K$2:$K$5000,0)),"")</f>
        <v>DO202601880</v>
      </c>
      <c r="B309" s="62">
        <f>IFERROR(INDEX(Barang_Keluar!$B$2:$B$5000,MATCH(ROWS($A$10:A309),Barang_Keluar!$K$2:$K$5000,0)),"")</f>
        <v>46056</v>
      </c>
      <c r="C309" s="61" t="str">
        <f>IFERROR(INDEX(Barang_Keluar!$C$2:$C$5000,MATCH(ROWS($A$10:A309),Barang_Keluar!$K$2:$K$5000,0)),"")</f>
        <v>Outlet 018</v>
      </c>
      <c r="D309" s="61" t="str">
        <f>IFERROR(INDEX(Barang_Keluar!$D$2:$D$5000,MATCH(ROWS($A$10:A309),Barang_Keluar!$K$2:$K$5000,0)),"")</f>
        <v>HOM009</v>
      </c>
      <c r="E309" s="61" t="str">
        <f>IFERROR(INDEX(Barang_Keluar!$E$2:$E$5000,MATCH(ROWS($A$10:A309),Barang_Keluar!$K$2:$K$5000,0)),"")</f>
        <v>Molto Home Care Variant 9</v>
      </c>
      <c r="F309" s="61">
        <f>IFERROR(INDEX(Barang_Keluar!$F$2:$F$5000,MATCH(ROWS($A$10:A309),Barang_Keluar!$K$2:$K$5000,0)),"")</f>
        <v>24</v>
      </c>
      <c r="G309" s="61" t="str">
        <f>IFERROR(INDEX(Barang_Keluar!$G$2:$G$5000,MATCH(ROWS($A$10:A309),Barang_Keluar!$K$2:$K$5000,0)),"")</f>
        <v>Pack</v>
      </c>
    </row>
    <row r="310" spans="1:7" x14ac:dyDescent="0.35">
      <c r="A310" s="61" t="str">
        <f>IFERROR(INDEX(Barang_Keluar!$A$2:$A$5000,MATCH(ROWS($A$10:A310),Barang_Keluar!$K$2:$K$5000,0)),"")</f>
        <v>DO202601895</v>
      </c>
      <c r="B310" s="62">
        <f>IFERROR(INDEX(Barang_Keluar!$B$2:$B$5000,MATCH(ROWS($A$10:A310),Barang_Keluar!$K$2:$K$5000,0)),"")</f>
        <v>46079</v>
      </c>
      <c r="C310" s="61" t="str">
        <f>IFERROR(INDEX(Barang_Keluar!$C$2:$C$5000,MATCH(ROWS($A$10:A310),Barang_Keluar!$K$2:$K$5000,0)),"")</f>
        <v>Outlet 025</v>
      </c>
      <c r="D310" s="61" t="str">
        <f>IFERROR(INDEX(Barang_Keluar!$D$2:$D$5000,MATCH(ROWS($A$10:A310),Barang_Keluar!$K$2:$K$5000,0)),"")</f>
        <v>SNK032</v>
      </c>
      <c r="E310" s="61" t="str">
        <f>IFERROR(INDEX(Barang_Keluar!$E$2:$E$5000,MATCH(ROWS($A$10:A310),Barang_Keluar!$K$2:$K$5000,0)),"")</f>
        <v>Qtela Snack Variant 32</v>
      </c>
      <c r="F310" s="61">
        <f>IFERROR(INDEX(Barang_Keluar!$F$2:$F$5000,MATCH(ROWS($A$10:A310),Barang_Keluar!$K$2:$K$5000,0)),"")</f>
        <v>30</v>
      </c>
      <c r="G310" s="61" t="str">
        <f>IFERROR(INDEX(Barang_Keluar!$G$2:$G$5000,MATCH(ROWS($A$10:A310),Barang_Keluar!$K$2:$K$5000,0)),"")</f>
        <v>Pack</v>
      </c>
    </row>
    <row r="311" spans="1:7" ht="29" x14ac:dyDescent="0.35">
      <c r="A311" s="61" t="str">
        <f>IFERROR(INDEX(Barang_Keluar!$A$2:$A$5000,MATCH(ROWS($A$10:A311),Barang_Keluar!$K$2:$K$5000,0)),"")</f>
        <v>DO202601914</v>
      </c>
      <c r="B311" s="62">
        <f>IFERROR(INDEX(Barang_Keluar!$B$2:$B$5000,MATCH(ROWS($A$10:A311),Barang_Keluar!$K$2:$K$5000,0)),"")</f>
        <v>46078</v>
      </c>
      <c r="C311" s="61" t="str">
        <f>IFERROR(INDEX(Barang_Keluar!$C$2:$C$5000,MATCH(ROWS($A$10:A311),Barang_Keluar!$K$2:$K$5000,0)),"")</f>
        <v>Outlet 071</v>
      </c>
      <c r="D311" s="61" t="str">
        <f>IFERROR(INDEX(Barang_Keluar!$D$2:$D$5000,MATCH(ROWS($A$10:A311),Barang_Keluar!$K$2:$K$5000,0)),"")</f>
        <v>INS008</v>
      </c>
      <c r="E311" s="61" t="str">
        <f>IFERROR(INDEX(Barang_Keluar!$E$2:$E$5000,MATCH(ROWS($A$10:A311),Barang_Keluar!$K$2:$K$5000,0)),"")</f>
        <v>Indomie Instant Food Variant 8</v>
      </c>
      <c r="F311" s="61">
        <f>IFERROR(INDEX(Barang_Keluar!$F$2:$F$5000,MATCH(ROWS($A$10:A311),Barang_Keluar!$K$2:$K$5000,0)),"")</f>
        <v>60</v>
      </c>
      <c r="G311" s="61" t="str">
        <f>IFERROR(INDEX(Barang_Keluar!$G$2:$G$5000,MATCH(ROWS($A$10:A311),Barang_Keluar!$K$2:$K$5000,0)),"")</f>
        <v>Pack</v>
      </c>
    </row>
    <row r="312" spans="1:7" ht="29" x14ac:dyDescent="0.35">
      <c r="A312" s="61" t="str">
        <f>IFERROR(INDEX(Barang_Keluar!$A$2:$A$5000,MATCH(ROWS($A$10:A312),Barang_Keluar!$K$2:$K$5000,0)),"")</f>
        <v>DO202601919</v>
      </c>
      <c r="B312" s="62">
        <f>IFERROR(INDEX(Barang_Keluar!$B$2:$B$5000,MATCH(ROWS($A$10:A312),Barang_Keluar!$K$2:$K$5000,0)),"")</f>
        <v>46065</v>
      </c>
      <c r="C312" s="61" t="str">
        <f>IFERROR(INDEX(Barang_Keluar!$C$2:$C$5000,MATCH(ROWS($A$10:A312),Barang_Keluar!$K$2:$K$5000,0)),"")</f>
        <v>Outlet 003</v>
      </c>
      <c r="D312" s="61" t="str">
        <f>IFERROR(INDEX(Barang_Keluar!$D$2:$D$5000,MATCH(ROWS($A$10:A312),Barang_Keluar!$K$2:$K$5000,0)),"")</f>
        <v>INS021</v>
      </c>
      <c r="E312" s="61" t="str">
        <f>IFERROR(INDEX(Barang_Keluar!$E$2:$E$5000,MATCH(ROWS($A$10:A312),Barang_Keluar!$K$2:$K$5000,0)),"")</f>
        <v>Sarimi Instant Food Variant 21</v>
      </c>
      <c r="F312" s="61">
        <f>IFERROR(INDEX(Barang_Keluar!$F$2:$F$5000,MATCH(ROWS($A$10:A312),Barang_Keluar!$K$2:$K$5000,0)),"")</f>
        <v>5</v>
      </c>
      <c r="G312" s="61" t="str">
        <f>IFERROR(INDEX(Barang_Keluar!$G$2:$G$5000,MATCH(ROWS($A$10:A312),Barang_Keluar!$K$2:$K$5000,0)),"")</f>
        <v>Pack</v>
      </c>
    </row>
    <row r="313" spans="1:7" ht="29" x14ac:dyDescent="0.35">
      <c r="A313" s="61" t="str">
        <f>IFERROR(INDEX(Barang_Keluar!$A$2:$A$5000,MATCH(ROWS($A$10:A313),Barang_Keluar!$K$2:$K$5000,0)),"")</f>
        <v>DO202601923</v>
      </c>
      <c r="B313" s="62">
        <f>IFERROR(INDEX(Barang_Keluar!$B$2:$B$5000,MATCH(ROWS($A$10:A313),Barang_Keluar!$K$2:$K$5000,0)),"")</f>
        <v>46069</v>
      </c>
      <c r="C313" s="61" t="str">
        <f>IFERROR(INDEX(Barang_Keluar!$C$2:$C$5000,MATCH(ROWS($A$10:A313),Barang_Keluar!$K$2:$K$5000,0)),"")</f>
        <v>Outlet 069</v>
      </c>
      <c r="D313" s="61" t="str">
        <f>IFERROR(INDEX(Barang_Keluar!$D$2:$D$5000,MATCH(ROWS($A$10:A313),Barang_Keluar!$K$2:$K$5000,0)),"")</f>
        <v>PER005</v>
      </c>
      <c r="E313" s="61" t="str">
        <f>IFERROR(INDEX(Barang_Keluar!$E$2:$E$5000,MATCH(ROWS($A$10:A313),Barang_Keluar!$K$2:$K$5000,0)),"")</f>
        <v>Pepsodent Personal Care Variant 5</v>
      </c>
      <c r="F313" s="61">
        <f>IFERROR(INDEX(Barang_Keluar!$F$2:$F$5000,MATCH(ROWS($A$10:A313),Barang_Keluar!$K$2:$K$5000,0)),"")</f>
        <v>12</v>
      </c>
      <c r="G313" s="61" t="str">
        <f>IFERROR(INDEX(Barang_Keluar!$G$2:$G$5000,MATCH(ROWS($A$10:A313),Barang_Keluar!$K$2:$K$5000,0)),"")</f>
        <v>Bottle</v>
      </c>
    </row>
    <row r="314" spans="1:7" ht="29" x14ac:dyDescent="0.35">
      <c r="A314" s="61" t="str">
        <f>IFERROR(INDEX(Barang_Keluar!$A$2:$A$5000,MATCH(ROWS($A$10:A314),Barang_Keluar!$K$2:$K$5000,0)),"")</f>
        <v>DO202601924</v>
      </c>
      <c r="B314" s="62">
        <f>IFERROR(INDEX(Barang_Keluar!$B$2:$B$5000,MATCH(ROWS($A$10:A314),Barang_Keluar!$K$2:$K$5000,0)),"")</f>
        <v>46061</v>
      </c>
      <c r="C314" s="61" t="str">
        <f>IFERROR(INDEX(Barang_Keluar!$C$2:$C$5000,MATCH(ROWS($A$10:A314),Barang_Keluar!$K$2:$K$5000,0)),"")</f>
        <v>Outlet 032</v>
      </c>
      <c r="D314" s="61" t="str">
        <f>IFERROR(INDEX(Barang_Keluar!$D$2:$D$5000,MATCH(ROWS($A$10:A314),Barang_Keluar!$K$2:$K$5000,0)),"")</f>
        <v>SNK029</v>
      </c>
      <c r="E314" s="61" t="str">
        <f>IFERROR(INDEX(Barang_Keluar!$E$2:$E$5000,MATCH(ROWS($A$10:A314),Barang_Keluar!$K$2:$K$5000,0)),"")</f>
        <v>Chitato Snack Variant 29</v>
      </c>
      <c r="F314" s="61">
        <f>IFERROR(INDEX(Barang_Keluar!$F$2:$F$5000,MATCH(ROWS($A$10:A314),Barang_Keluar!$K$2:$K$5000,0)),"")</f>
        <v>24</v>
      </c>
      <c r="G314" s="61" t="str">
        <f>IFERROR(INDEX(Barang_Keluar!$G$2:$G$5000,MATCH(ROWS($A$10:A314),Barang_Keluar!$K$2:$K$5000,0)),"")</f>
        <v>Pack</v>
      </c>
    </row>
    <row r="315" spans="1:7" ht="29" x14ac:dyDescent="0.35">
      <c r="A315" s="61" t="str">
        <f>IFERROR(INDEX(Barang_Keluar!$A$2:$A$5000,MATCH(ROWS($A$10:A315),Barang_Keluar!$K$2:$K$5000,0)),"")</f>
        <v>DO202601929</v>
      </c>
      <c r="B315" s="62">
        <f>IFERROR(INDEX(Barang_Keluar!$B$2:$B$5000,MATCH(ROWS($A$10:A315),Barang_Keluar!$K$2:$K$5000,0)),"")</f>
        <v>46054</v>
      </c>
      <c r="C315" s="61" t="str">
        <f>IFERROR(INDEX(Barang_Keluar!$C$2:$C$5000,MATCH(ROWS($A$10:A315),Barang_Keluar!$K$2:$K$5000,0)),"")</f>
        <v>Outlet 046</v>
      </c>
      <c r="D315" s="61" t="str">
        <f>IFERROR(INDEX(Barang_Keluar!$D$2:$D$5000,MATCH(ROWS($A$10:A315),Barang_Keluar!$K$2:$K$5000,0)),"")</f>
        <v>INS007</v>
      </c>
      <c r="E315" s="61" t="str">
        <f>IFERROR(INDEX(Barang_Keluar!$E$2:$E$5000,MATCH(ROWS($A$10:A315),Barang_Keluar!$K$2:$K$5000,0)),"")</f>
        <v>Supermi Instant Food Variant 7</v>
      </c>
      <c r="F315" s="61">
        <f>IFERROR(INDEX(Barang_Keluar!$F$2:$F$5000,MATCH(ROWS($A$10:A315),Barang_Keluar!$K$2:$K$5000,0)),"")</f>
        <v>10</v>
      </c>
      <c r="G315" s="61" t="str">
        <f>IFERROR(INDEX(Barang_Keluar!$G$2:$G$5000,MATCH(ROWS($A$10:A315),Barang_Keluar!$K$2:$K$5000,0)),"")</f>
        <v>Pack</v>
      </c>
    </row>
    <row r="316" spans="1:7" x14ac:dyDescent="0.35">
      <c r="A316" s="61" t="str">
        <f>IFERROR(INDEX(Barang_Keluar!$A$2:$A$5000,MATCH(ROWS($A$10:A316),Barang_Keluar!$K$2:$K$5000,0)),"")</f>
        <v>DO202601931</v>
      </c>
      <c r="B316" s="62">
        <f>IFERROR(INDEX(Barang_Keluar!$B$2:$B$5000,MATCH(ROWS($A$10:A316),Barang_Keluar!$K$2:$K$5000,0)),"")</f>
        <v>46064</v>
      </c>
      <c r="C316" s="61" t="str">
        <f>IFERROR(INDEX(Barang_Keluar!$C$2:$C$5000,MATCH(ROWS($A$10:A316),Barang_Keluar!$K$2:$K$5000,0)),"")</f>
        <v>Outlet 045</v>
      </c>
      <c r="D316" s="61" t="str">
        <f>IFERROR(INDEX(Barang_Keluar!$D$2:$D$5000,MATCH(ROWS($A$10:A316),Barang_Keluar!$K$2:$K$5000,0)),"")</f>
        <v>SNK002</v>
      </c>
      <c r="E316" s="61" t="str">
        <f>IFERROR(INDEX(Barang_Keluar!$E$2:$E$5000,MATCH(ROWS($A$10:A316),Barang_Keluar!$K$2:$K$5000,0)),"")</f>
        <v>Qtela Snack Variant 2</v>
      </c>
      <c r="F316" s="61">
        <f>IFERROR(INDEX(Barang_Keluar!$F$2:$F$5000,MATCH(ROWS($A$10:A316),Barang_Keluar!$K$2:$K$5000,0)),"")</f>
        <v>20</v>
      </c>
      <c r="G316" s="61" t="str">
        <f>IFERROR(INDEX(Barang_Keluar!$G$2:$G$5000,MATCH(ROWS($A$10:A316),Barang_Keluar!$K$2:$K$5000,0)),"")</f>
        <v>Pack</v>
      </c>
    </row>
    <row r="317" spans="1:7" ht="29" x14ac:dyDescent="0.35">
      <c r="A317" s="61" t="str">
        <f>IFERROR(INDEX(Barang_Keluar!$A$2:$A$5000,MATCH(ROWS($A$10:A317),Barang_Keluar!$K$2:$K$5000,0)),"")</f>
        <v>DO202601938</v>
      </c>
      <c r="B317" s="62">
        <f>IFERROR(INDEX(Barang_Keluar!$B$2:$B$5000,MATCH(ROWS($A$10:A317),Barang_Keluar!$K$2:$K$5000,0)),"")</f>
        <v>46080</v>
      </c>
      <c r="C317" s="61" t="str">
        <f>IFERROR(INDEX(Barang_Keluar!$C$2:$C$5000,MATCH(ROWS($A$10:A317),Barang_Keluar!$K$2:$K$5000,0)),"")</f>
        <v>Outlet 080</v>
      </c>
      <c r="D317" s="61" t="str">
        <f>IFERROR(INDEX(Barang_Keluar!$D$2:$D$5000,MATCH(ROWS($A$10:A317),Barang_Keluar!$K$2:$K$5000,0)),"")</f>
        <v>SNK008</v>
      </c>
      <c r="E317" s="61" t="str">
        <f>IFERROR(INDEX(Barang_Keluar!$E$2:$E$5000,MATCH(ROWS($A$10:A317),Barang_Keluar!$K$2:$K$5000,0)),"")</f>
        <v>Chitato Snack Variant 8</v>
      </c>
      <c r="F317" s="61">
        <f>IFERROR(INDEX(Barang_Keluar!$F$2:$F$5000,MATCH(ROWS($A$10:A317),Barang_Keluar!$K$2:$K$5000,0)),"")</f>
        <v>24</v>
      </c>
      <c r="G317" s="61" t="str">
        <f>IFERROR(INDEX(Barang_Keluar!$G$2:$G$5000,MATCH(ROWS($A$10:A317),Barang_Keluar!$K$2:$K$5000,0)),"")</f>
        <v>Pack</v>
      </c>
    </row>
    <row r="318" spans="1:7" x14ac:dyDescent="0.35">
      <c r="A318" s="61" t="str">
        <f>IFERROR(INDEX(Barang_Keluar!$A$2:$A$5000,MATCH(ROWS($A$10:A318),Barang_Keluar!$K$2:$K$5000,0)),"")</f>
        <v>DO202601947</v>
      </c>
      <c r="B318" s="62">
        <f>IFERROR(INDEX(Barang_Keluar!$B$2:$B$5000,MATCH(ROWS($A$10:A318),Barang_Keluar!$K$2:$K$5000,0)),"")</f>
        <v>46079</v>
      </c>
      <c r="C318" s="61" t="str">
        <f>IFERROR(INDEX(Barang_Keluar!$C$2:$C$5000,MATCH(ROWS($A$10:A318),Barang_Keluar!$K$2:$K$5000,0)),"")</f>
        <v>Outlet 066</v>
      </c>
      <c r="D318" s="61" t="str">
        <f>IFERROR(INDEX(Barang_Keluar!$D$2:$D$5000,MATCH(ROWS($A$10:A318),Barang_Keluar!$K$2:$K$5000,0)),"")</f>
        <v>SNK005</v>
      </c>
      <c r="E318" s="61" t="str">
        <f>IFERROR(INDEX(Barang_Keluar!$E$2:$E$5000,MATCH(ROWS($A$10:A318),Barang_Keluar!$K$2:$K$5000,0)),"")</f>
        <v>Taro Snack Variant 5</v>
      </c>
      <c r="F318" s="61">
        <f>IFERROR(INDEX(Barang_Keluar!$F$2:$F$5000,MATCH(ROWS($A$10:A318),Barang_Keluar!$K$2:$K$5000,0)),"")</f>
        <v>60</v>
      </c>
      <c r="G318" s="61" t="str">
        <f>IFERROR(INDEX(Barang_Keluar!$G$2:$G$5000,MATCH(ROWS($A$10:A318),Barang_Keluar!$K$2:$K$5000,0)),"")</f>
        <v>Pack</v>
      </c>
    </row>
    <row r="319" spans="1:7" ht="29" x14ac:dyDescent="0.35">
      <c r="A319" s="61" t="str">
        <f>IFERROR(INDEX(Barang_Keluar!$A$2:$A$5000,MATCH(ROWS($A$10:A319),Barang_Keluar!$K$2:$K$5000,0)),"")</f>
        <v>DO202601948</v>
      </c>
      <c r="B319" s="62">
        <f>IFERROR(INDEX(Barang_Keluar!$B$2:$B$5000,MATCH(ROWS($A$10:A319),Barang_Keluar!$K$2:$K$5000,0)),"")</f>
        <v>46066</v>
      </c>
      <c r="C319" s="61" t="str">
        <f>IFERROR(INDEX(Barang_Keluar!$C$2:$C$5000,MATCH(ROWS($A$10:A319),Barang_Keluar!$K$2:$K$5000,0)),"")</f>
        <v>Outlet 014</v>
      </c>
      <c r="D319" s="61" t="str">
        <f>IFERROR(INDEX(Barang_Keluar!$D$2:$D$5000,MATCH(ROWS($A$10:A319),Barang_Keluar!$K$2:$K$5000,0)),"")</f>
        <v>BEV022</v>
      </c>
      <c r="E319" s="61" t="str">
        <f>IFERROR(INDEX(Barang_Keluar!$E$2:$E$5000,MATCH(ROWS($A$10:A319),Barang_Keluar!$K$2:$K$5000,0)),"")</f>
        <v>Sosro Beverage Variant 22</v>
      </c>
      <c r="F319" s="61">
        <f>IFERROR(INDEX(Barang_Keluar!$F$2:$F$5000,MATCH(ROWS($A$10:A319),Barang_Keluar!$K$2:$K$5000,0)),"")</f>
        <v>48</v>
      </c>
      <c r="G319" s="61" t="str">
        <f>IFERROR(INDEX(Barang_Keluar!$G$2:$G$5000,MATCH(ROWS($A$10:A319),Barang_Keluar!$K$2:$K$5000,0)),"")</f>
        <v>Bottle</v>
      </c>
    </row>
    <row r="320" spans="1:7" ht="29" x14ac:dyDescent="0.35">
      <c r="A320" s="61" t="str">
        <f>IFERROR(INDEX(Barang_Keluar!$A$2:$A$5000,MATCH(ROWS($A$10:A320),Barang_Keluar!$K$2:$K$5000,0)),"")</f>
        <v>DO202601950</v>
      </c>
      <c r="B320" s="62">
        <f>IFERROR(INDEX(Barang_Keluar!$B$2:$B$5000,MATCH(ROWS($A$10:A320),Barang_Keluar!$K$2:$K$5000,0)),"")</f>
        <v>46077</v>
      </c>
      <c r="C320" s="61" t="str">
        <f>IFERROR(INDEX(Barang_Keluar!$C$2:$C$5000,MATCH(ROWS($A$10:A320),Barang_Keluar!$K$2:$K$5000,0)),"")</f>
        <v>Outlet 038</v>
      </c>
      <c r="D320" s="61" t="str">
        <f>IFERROR(INDEX(Barang_Keluar!$D$2:$D$5000,MATCH(ROWS($A$10:A320),Barang_Keluar!$K$2:$K$5000,0)),"")</f>
        <v>DAR009</v>
      </c>
      <c r="E320" s="61" t="str">
        <f>IFERROR(INDEX(Barang_Keluar!$E$2:$E$5000,MATCH(ROWS($A$10:A320),Barang_Keluar!$K$2:$K$5000,0)),"")</f>
        <v>Indomilk Dairy Variant 9</v>
      </c>
      <c r="F320" s="61">
        <f>IFERROR(INDEX(Barang_Keluar!$F$2:$F$5000,MATCH(ROWS($A$10:A320),Barang_Keluar!$K$2:$K$5000,0)),"")</f>
        <v>24</v>
      </c>
      <c r="G320" s="61" t="str">
        <f>IFERROR(INDEX(Barang_Keluar!$G$2:$G$5000,MATCH(ROWS($A$10:A320),Barang_Keluar!$K$2:$K$5000,0)),"")</f>
        <v>Box</v>
      </c>
    </row>
    <row r="321" spans="1:7" ht="29" x14ac:dyDescent="0.35">
      <c r="A321" s="61" t="str">
        <f>IFERROR(INDEX(Barang_Keluar!$A$2:$A$5000,MATCH(ROWS($A$10:A321),Barang_Keluar!$K$2:$K$5000,0)),"")</f>
        <v>DO202601965</v>
      </c>
      <c r="B321" s="62">
        <f>IFERROR(INDEX(Barang_Keluar!$B$2:$B$5000,MATCH(ROWS($A$10:A321),Barang_Keluar!$K$2:$K$5000,0)),"")</f>
        <v>46063</v>
      </c>
      <c r="C321" s="61" t="str">
        <f>IFERROR(INDEX(Barang_Keluar!$C$2:$C$5000,MATCH(ROWS($A$10:A321),Barang_Keluar!$K$2:$K$5000,0)),"")</f>
        <v>Outlet 037</v>
      </c>
      <c r="D321" s="61" t="str">
        <f>IFERROR(INDEX(Barang_Keluar!$D$2:$D$5000,MATCH(ROWS($A$10:A321),Barang_Keluar!$K$2:$K$5000,0)),"")</f>
        <v>DAR014</v>
      </c>
      <c r="E321" s="61" t="str">
        <f>IFERROR(INDEX(Barang_Keluar!$E$2:$E$5000,MATCH(ROWS($A$10:A321),Barang_Keluar!$K$2:$K$5000,0)),"")</f>
        <v>Indomilk Dairy Variant 14</v>
      </c>
      <c r="F321" s="61">
        <f>IFERROR(INDEX(Barang_Keluar!$F$2:$F$5000,MATCH(ROWS($A$10:A321),Barang_Keluar!$K$2:$K$5000,0)),"")</f>
        <v>48</v>
      </c>
      <c r="G321" s="61" t="str">
        <f>IFERROR(INDEX(Barang_Keluar!$G$2:$G$5000,MATCH(ROWS($A$10:A321),Barang_Keluar!$K$2:$K$5000,0)),"")</f>
        <v>Box</v>
      </c>
    </row>
    <row r="322" spans="1:7" x14ac:dyDescent="0.35">
      <c r="A322" s="61" t="str">
        <f>IFERROR(INDEX(Barang_Keluar!$A$2:$A$5000,MATCH(ROWS($A$10:A322),Barang_Keluar!$K$2:$K$5000,0)),"")</f>
        <v>DO202601966</v>
      </c>
      <c r="B322" s="62">
        <f>IFERROR(INDEX(Barang_Keluar!$B$2:$B$5000,MATCH(ROWS($A$10:A322),Barang_Keluar!$K$2:$K$5000,0)),"")</f>
        <v>46068</v>
      </c>
      <c r="C322" s="61" t="str">
        <f>IFERROR(INDEX(Barang_Keluar!$C$2:$C$5000,MATCH(ROWS($A$10:A322),Barang_Keluar!$K$2:$K$5000,0)),"")</f>
        <v>Outlet 059</v>
      </c>
      <c r="D322" s="61" t="str">
        <f>IFERROR(INDEX(Barang_Keluar!$D$2:$D$5000,MATCH(ROWS($A$10:A322),Barang_Keluar!$K$2:$K$5000,0)),"")</f>
        <v>SNK027</v>
      </c>
      <c r="E322" s="61" t="str">
        <f>IFERROR(INDEX(Barang_Keluar!$E$2:$E$5000,MATCH(ROWS($A$10:A322),Barang_Keluar!$K$2:$K$5000,0)),"")</f>
        <v>Qtela Snack Variant 27</v>
      </c>
      <c r="F322" s="61">
        <f>IFERROR(INDEX(Barang_Keluar!$F$2:$F$5000,MATCH(ROWS($A$10:A322),Barang_Keluar!$K$2:$K$5000,0)),"")</f>
        <v>20</v>
      </c>
      <c r="G322" s="61" t="str">
        <f>IFERROR(INDEX(Barang_Keluar!$G$2:$G$5000,MATCH(ROWS($A$10:A322),Barang_Keluar!$K$2:$K$5000,0)),"")</f>
        <v>Pack</v>
      </c>
    </row>
    <row r="323" spans="1:7" ht="29" x14ac:dyDescent="0.35">
      <c r="A323" s="61" t="str">
        <f>IFERROR(INDEX(Barang_Keluar!$A$2:$A$5000,MATCH(ROWS($A$10:A323),Barang_Keluar!$K$2:$K$5000,0)),"")</f>
        <v>DO202601970</v>
      </c>
      <c r="B323" s="62">
        <f>IFERROR(INDEX(Barang_Keluar!$B$2:$B$5000,MATCH(ROWS($A$10:A323),Barang_Keluar!$K$2:$K$5000,0)),"")</f>
        <v>46054</v>
      </c>
      <c r="C323" s="61" t="str">
        <f>IFERROR(INDEX(Barang_Keluar!$C$2:$C$5000,MATCH(ROWS($A$10:A323),Barang_Keluar!$K$2:$K$5000,0)),"")</f>
        <v>Outlet 037</v>
      </c>
      <c r="D323" s="61" t="str">
        <f>IFERROR(INDEX(Barang_Keluar!$D$2:$D$5000,MATCH(ROWS($A$10:A323),Barang_Keluar!$K$2:$K$5000,0)),"")</f>
        <v>HOM013</v>
      </c>
      <c r="E323" s="61" t="str">
        <f>IFERROR(INDEX(Barang_Keluar!$E$2:$E$5000,MATCH(ROWS($A$10:A323),Barang_Keluar!$K$2:$K$5000,0)),"")</f>
        <v>Rinso Home Care Variant 13</v>
      </c>
      <c r="F323" s="61">
        <f>IFERROR(INDEX(Barang_Keluar!$F$2:$F$5000,MATCH(ROWS($A$10:A323),Barang_Keluar!$K$2:$K$5000,0)),"")</f>
        <v>10</v>
      </c>
      <c r="G323" s="61" t="str">
        <f>IFERROR(INDEX(Barang_Keluar!$G$2:$G$5000,MATCH(ROWS($A$10:A323),Barang_Keluar!$K$2:$K$5000,0)),"")</f>
        <v>Pack</v>
      </c>
    </row>
    <row r="324" spans="1:7" ht="29" x14ac:dyDescent="0.35">
      <c r="A324" s="61" t="str">
        <f>IFERROR(INDEX(Barang_Keluar!$A$2:$A$5000,MATCH(ROWS($A$10:A324),Barang_Keluar!$K$2:$K$5000,0)),"")</f>
        <v>DO202601980</v>
      </c>
      <c r="B324" s="62">
        <f>IFERROR(INDEX(Barang_Keluar!$B$2:$B$5000,MATCH(ROWS($A$10:A324),Barang_Keluar!$K$2:$K$5000,0)),"")</f>
        <v>46066</v>
      </c>
      <c r="C324" s="61" t="str">
        <f>IFERROR(INDEX(Barang_Keluar!$C$2:$C$5000,MATCH(ROWS($A$10:A324),Barang_Keluar!$K$2:$K$5000,0)),"")</f>
        <v>Outlet 005</v>
      </c>
      <c r="D324" s="61" t="str">
        <f>IFERROR(INDEX(Barang_Keluar!$D$2:$D$5000,MATCH(ROWS($A$10:A324),Barang_Keluar!$K$2:$K$5000,0)),"")</f>
        <v>DAR018</v>
      </c>
      <c r="E324" s="61" t="str">
        <f>IFERROR(INDEX(Barang_Keluar!$E$2:$E$5000,MATCH(ROWS($A$10:A324),Barang_Keluar!$K$2:$K$5000,0)),"")</f>
        <v>Ultra Milk Dairy Variant 18</v>
      </c>
      <c r="F324" s="61">
        <f>IFERROR(INDEX(Barang_Keluar!$F$2:$F$5000,MATCH(ROWS($A$10:A324),Barang_Keluar!$K$2:$K$5000,0)),"")</f>
        <v>30</v>
      </c>
      <c r="G324" s="61" t="str">
        <f>IFERROR(INDEX(Barang_Keluar!$G$2:$G$5000,MATCH(ROWS($A$10:A324),Barang_Keluar!$K$2:$K$5000,0)),"")</f>
        <v>Box</v>
      </c>
    </row>
    <row r="325" spans="1:7" ht="29" x14ac:dyDescent="0.35">
      <c r="A325" s="61" t="str">
        <f>IFERROR(INDEX(Barang_Keluar!$A$2:$A$5000,MATCH(ROWS($A$10:A325),Barang_Keluar!$K$2:$K$5000,0)),"")</f>
        <v>DO202601983</v>
      </c>
      <c r="B325" s="62">
        <f>IFERROR(INDEX(Barang_Keluar!$B$2:$B$5000,MATCH(ROWS($A$10:A325),Barang_Keluar!$K$2:$K$5000,0)),"")</f>
        <v>46056</v>
      </c>
      <c r="C325" s="61" t="str">
        <f>IFERROR(INDEX(Barang_Keluar!$C$2:$C$5000,MATCH(ROWS($A$10:A325),Barang_Keluar!$K$2:$K$5000,0)),"")</f>
        <v>Outlet 040</v>
      </c>
      <c r="D325" s="61" t="str">
        <f>IFERROR(INDEX(Barang_Keluar!$D$2:$D$5000,MATCH(ROWS($A$10:A325),Barang_Keluar!$K$2:$K$5000,0)),"")</f>
        <v>PER027</v>
      </c>
      <c r="E325" s="61" t="str">
        <f>IFERROR(INDEX(Barang_Keluar!$E$2:$E$5000,MATCH(ROWS($A$10:A325),Barang_Keluar!$K$2:$K$5000,0)),"")</f>
        <v>Sunsilk Personal Care Variant 27</v>
      </c>
      <c r="F325" s="61">
        <f>IFERROR(INDEX(Barang_Keluar!$F$2:$F$5000,MATCH(ROWS($A$10:A325),Barang_Keluar!$K$2:$K$5000,0)),"")</f>
        <v>5</v>
      </c>
      <c r="G325" s="61" t="str">
        <f>IFERROR(INDEX(Barang_Keluar!$G$2:$G$5000,MATCH(ROWS($A$10:A325),Barang_Keluar!$K$2:$K$5000,0)),"")</f>
        <v>Bottle</v>
      </c>
    </row>
    <row r="326" spans="1:7" ht="29" x14ac:dyDescent="0.35">
      <c r="A326" s="61" t="str">
        <f>IFERROR(INDEX(Barang_Keluar!$A$2:$A$5000,MATCH(ROWS($A$10:A326),Barang_Keluar!$K$2:$K$5000,0)),"")</f>
        <v>DO202601985</v>
      </c>
      <c r="B326" s="62">
        <f>IFERROR(INDEX(Barang_Keluar!$B$2:$B$5000,MATCH(ROWS($A$10:A326),Barang_Keluar!$K$2:$K$5000,0)),"")</f>
        <v>46056</v>
      </c>
      <c r="C326" s="61" t="str">
        <f>IFERROR(INDEX(Barang_Keluar!$C$2:$C$5000,MATCH(ROWS($A$10:A326),Barang_Keluar!$K$2:$K$5000,0)),"")</f>
        <v>Outlet 072</v>
      </c>
      <c r="D326" s="61" t="str">
        <f>IFERROR(INDEX(Barang_Keluar!$D$2:$D$5000,MATCH(ROWS($A$10:A326),Barang_Keluar!$K$2:$K$5000,0)),"")</f>
        <v>BAB020</v>
      </c>
      <c r="E326" s="61" t="str">
        <f>IFERROR(INDEX(Barang_Keluar!$E$2:$E$5000,MATCH(ROWS($A$10:A326),Barang_Keluar!$K$2:$K$5000,0)),"")</f>
        <v>Zwitsal Baby Care Variant 20</v>
      </c>
      <c r="F326" s="61">
        <f>IFERROR(INDEX(Barang_Keluar!$F$2:$F$5000,MATCH(ROWS($A$10:A326),Barang_Keluar!$K$2:$K$5000,0)),"")</f>
        <v>60</v>
      </c>
      <c r="G326" s="61" t="str">
        <f>IFERROR(INDEX(Barang_Keluar!$G$2:$G$5000,MATCH(ROWS($A$10:A326),Barang_Keluar!$K$2:$K$5000,0)),"")</f>
        <v>Pack</v>
      </c>
    </row>
    <row r="327" spans="1:7" ht="29" x14ac:dyDescent="0.35">
      <c r="A327" s="61" t="str">
        <f>IFERROR(INDEX(Barang_Keluar!$A$2:$A$5000,MATCH(ROWS($A$10:A327),Barang_Keluar!$K$2:$K$5000,0)),"")</f>
        <v>DO202601991</v>
      </c>
      <c r="B327" s="62">
        <f>IFERROR(INDEX(Barang_Keluar!$B$2:$B$5000,MATCH(ROWS($A$10:A327),Barang_Keluar!$K$2:$K$5000,0)),"")</f>
        <v>46064</v>
      </c>
      <c r="C327" s="61" t="str">
        <f>IFERROR(INDEX(Barang_Keluar!$C$2:$C$5000,MATCH(ROWS($A$10:A327),Barang_Keluar!$K$2:$K$5000,0)),"")</f>
        <v>Outlet 076</v>
      </c>
      <c r="D327" s="61" t="str">
        <f>IFERROR(INDEX(Barang_Keluar!$D$2:$D$5000,MATCH(ROWS($A$10:A327),Barang_Keluar!$K$2:$K$5000,0)),"")</f>
        <v>HOM014</v>
      </c>
      <c r="E327" s="61" t="str">
        <f>IFERROR(INDEX(Barang_Keluar!$E$2:$E$5000,MATCH(ROWS($A$10:A327),Barang_Keluar!$K$2:$K$5000,0)),"")</f>
        <v>Rinso Home Care Variant 14</v>
      </c>
      <c r="F327" s="61">
        <f>IFERROR(INDEX(Barang_Keluar!$F$2:$F$5000,MATCH(ROWS($A$10:A327),Barang_Keluar!$K$2:$K$5000,0)),"")</f>
        <v>36</v>
      </c>
      <c r="G327" s="61" t="str">
        <f>IFERROR(INDEX(Barang_Keluar!$G$2:$G$5000,MATCH(ROWS($A$10:A327),Barang_Keluar!$K$2:$K$5000,0)),"")</f>
        <v>Pack</v>
      </c>
    </row>
    <row r="328" spans="1:7" ht="29" x14ac:dyDescent="0.35">
      <c r="A328" s="61" t="str">
        <f>IFERROR(INDEX(Barang_Keluar!$A$2:$A$5000,MATCH(ROWS($A$10:A328),Barang_Keluar!$K$2:$K$5000,0)),"")</f>
        <v>DO202601996</v>
      </c>
      <c r="B328" s="62">
        <f>IFERROR(INDEX(Barang_Keluar!$B$2:$B$5000,MATCH(ROWS($A$10:A328),Barang_Keluar!$K$2:$K$5000,0)),"")</f>
        <v>46081</v>
      </c>
      <c r="C328" s="61" t="str">
        <f>IFERROR(INDEX(Barang_Keluar!$C$2:$C$5000,MATCH(ROWS($A$10:A328),Barang_Keluar!$K$2:$K$5000,0)),"")</f>
        <v>Outlet 040</v>
      </c>
      <c r="D328" s="61" t="str">
        <f>IFERROR(INDEX(Barang_Keluar!$D$2:$D$5000,MATCH(ROWS($A$10:A328),Barang_Keluar!$K$2:$K$5000,0)),"")</f>
        <v>PER007</v>
      </c>
      <c r="E328" s="61" t="str">
        <f>IFERROR(INDEX(Barang_Keluar!$E$2:$E$5000,MATCH(ROWS($A$10:A328),Barang_Keluar!$K$2:$K$5000,0)),"")</f>
        <v>Pepsodent Personal Care Variant 7</v>
      </c>
      <c r="F328" s="61">
        <f>IFERROR(INDEX(Barang_Keluar!$F$2:$F$5000,MATCH(ROWS($A$10:A328),Barang_Keluar!$K$2:$K$5000,0)),"")</f>
        <v>36</v>
      </c>
      <c r="G328" s="61" t="str">
        <f>IFERROR(INDEX(Barang_Keluar!$G$2:$G$5000,MATCH(ROWS($A$10:A328),Barang_Keluar!$K$2:$K$5000,0)),"")</f>
        <v>Bottle</v>
      </c>
    </row>
    <row r="329" spans="1:7" ht="29" x14ac:dyDescent="0.35">
      <c r="A329" s="61" t="str">
        <f>IFERROR(INDEX(Barang_Keluar!$A$2:$A$5000,MATCH(ROWS($A$10:A329),Barang_Keluar!$K$2:$K$5000,0)),"")</f>
        <v>DO202602022</v>
      </c>
      <c r="B329" s="62">
        <f>IFERROR(INDEX(Barang_Keluar!$B$2:$B$5000,MATCH(ROWS($A$10:A329),Barang_Keluar!$K$2:$K$5000,0)),"")</f>
        <v>46061</v>
      </c>
      <c r="C329" s="61" t="str">
        <f>IFERROR(INDEX(Barang_Keluar!$C$2:$C$5000,MATCH(ROWS($A$10:A329),Barang_Keluar!$K$2:$K$5000,0)),"")</f>
        <v>Outlet 073</v>
      </c>
      <c r="D329" s="61" t="str">
        <f>IFERROR(INDEX(Barang_Keluar!$D$2:$D$5000,MATCH(ROWS($A$10:A329),Barang_Keluar!$K$2:$K$5000,0)),"")</f>
        <v>SNK024</v>
      </c>
      <c r="E329" s="61" t="str">
        <f>IFERROR(INDEX(Barang_Keluar!$E$2:$E$5000,MATCH(ROWS($A$10:A329),Barang_Keluar!$K$2:$K$5000,0)),"")</f>
        <v>Chitato Snack Variant 24</v>
      </c>
      <c r="F329" s="61">
        <f>IFERROR(INDEX(Barang_Keluar!$F$2:$F$5000,MATCH(ROWS($A$10:A329),Barang_Keluar!$K$2:$K$5000,0)),"")</f>
        <v>10</v>
      </c>
      <c r="G329" s="61" t="str">
        <f>IFERROR(INDEX(Barang_Keluar!$G$2:$G$5000,MATCH(ROWS($A$10:A329),Barang_Keluar!$K$2:$K$5000,0)),"")</f>
        <v>Pack</v>
      </c>
    </row>
    <row r="330" spans="1:7" x14ac:dyDescent="0.35">
      <c r="A330" s="61" t="str">
        <f>IFERROR(INDEX(Barang_Keluar!$A$2:$A$5000,MATCH(ROWS($A$10:A330),Barang_Keluar!$K$2:$K$5000,0)),"")</f>
        <v>DO202602023</v>
      </c>
      <c r="B330" s="62">
        <f>IFERROR(INDEX(Barang_Keluar!$B$2:$B$5000,MATCH(ROWS($A$10:A330),Barang_Keluar!$K$2:$K$5000,0)),"")</f>
        <v>46072</v>
      </c>
      <c r="C330" s="61" t="str">
        <f>IFERROR(INDEX(Barang_Keluar!$C$2:$C$5000,MATCH(ROWS($A$10:A330),Barang_Keluar!$K$2:$K$5000,0)),"")</f>
        <v>Outlet 014</v>
      </c>
      <c r="D330" s="61" t="str">
        <f>IFERROR(INDEX(Barang_Keluar!$D$2:$D$5000,MATCH(ROWS($A$10:A330),Barang_Keluar!$K$2:$K$5000,0)),"")</f>
        <v>SNK016</v>
      </c>
      <c r="E330" s="61" t="str">
        <f>IFERROR(INDEX(Barang_Keluar!$E$2:$E$5000,MATCH(ROWS($A$10:A330),Barang_Keluar!$K$2:$K$5000,0)),"")</f>
        <v>Qtela Snack Variant 16</v>
      </c>
      <c r="F330" s="61">
        <f>IFERROR(INDEX(Barang_Keluar!$F$2:$F$5000,MATCH(ROWS($A$10:A330),Barang_Keluar!$K$2:$K$5000,0)),"")</f>
        <v>20</v>
      </c>
      <c r="G330" s="61" t="str">
        <f>IFERROR(INDEX(Barang_Keluar!$G$2:$G$5000,MATCH(ROWS($A$10:A330),Barang_Keluar!$K$2:$K$5000,0)),"")</f>
        <v>Pack</v>
      </c>
    </row>
    <row r="331" spans="1:7" x14ac:dyDescent="0.35">
      <c r="A331" s="61" t="str">
        <f>IFERROR(INDEX(Barang_Keluar!$A$2:$A$5000,MATCH(ROWS($A$10:A331),Barang_Keluar!$K$2:$K$5000,0)),"")</f>
        <v>DO202602024</v>
      </c>
      <c r="B331" s="62">
        <f>IFERROR(INDEX(Barang_Keluar!$B$2:$B$5000,MATCH(ROWS($A$10:A331),Barang_Keluar!$K$2:$K$5000,0)),"")</f>
        <v>46059</v>
      </c>
      <c r="C331" s="61" t="str">
        <f>IFERROR(INDEX(Barang_Keluar!$C$2:$C$5000,MATCH(ROWS($A$10:A331),Barang_Keluar!$K$2:$K$5000,0)),"")</f>
        <v>Outlet 040</v>
      </c>
      <c r="D331" s="61" t="str">
        <f>IFERROR(INDEX(Barang_Keluar!$D$2:$D$5000,MATCH(ROWS($A$10:A331),Barang_Keluar!$K$2:$K$5000,0)),"")</f>
        <v>SNK016</v>
      </c>
      <c r="E331" s="61" t="str">
        <f>IFERROR(INDEX(Barang_Keluar!$E$2:$E$5000,MATCH(ROWS($A$10:A331),Barang_Keluar!$K$2:$K$5000,0)),"")</f>
        <v>Qtela Snack Variant 16</v>
      </c>
      <c r="F331" s="61">
        <f>IFERROR(INDEX(Barang_Keluar!$F$2:$F$5000,MATCH(ROWS($A$10:A331),Barang_Keluar!$K$2:$K$5000,0)),"")</f>
        <v>5</v>
      </c>
      <c r="G331" s="61" t="str">
        <f>IFERROR(INDEX(Barang_Keluar!$G$2:$G$5000,MATCH(ROWS($A$10:A331),Barang_Keluar!$K$2:$K$5000,0)),"")</f>
        <v>Pack</v>
      </c>
    </row>
    <row r="332" spans="1:7" ht="29" x14ac:dyDescent="0.35">
      <c r="A332" s="61" t="str">
        <f>IFERROR(INDEX(Barang_Keluar!$A$2:$A$5000,MATCH(ROWS($A$10:A332),Barang_Keluar!$K$2:$K$5000,0)),"")</f>
        <v>DO202602026</v>
      </c>
      <c r="B332" s="62">
        <f>IFERROR(INDEX(Barang_Keluar!$B$2:$B$5000,MATCH(ROWS($A$10:A332),Barang_Keluar!$K$2:$K$5000,0)),"")</f>
        <v>46070</v>
      </c>
      <c r="C332" s="61" t="str">
        <f>IFERROR(INDEX(Barang_Keluar!$C$2:$C$5000,MATCH(ROWS($A$10:A332),Barang_Keluar!$K$2:$K$5000,0)),"")</f>
        <v>Outlet 060</v>
      </c>
      <c r="D332" s="61" t="str">
        <f>IFERROR(INDEX(Barang_Keluar!$D$2:$D$5000,MATCH(ROWS($A$10:A332),Barang_Keluar!$K$2:$K$5000,0)),"")</f>
        <v>HOM030</v>
      </c>
      <c r="E332" s="61" t="str">
        <f>IFERROR(INDEX(Barang_Keluar!$E$2:$E$5000,MATCH(ROWS($A$10:A332),Barang_Keluar!$K$2:$K$5000,0)),"")</f>
        <v>Molto Home Care Variant 30</v>
      </c>
      <c r="F332" s="61">
        <f>IFERROR(INDEX(Barang_Keluar!$F$2:$F$5000,MATCH(ROWS($A$10:A332),Barang_Keluar!$K$2:$K$5000,0)),"")</f>
        <v>48</v>
      </c>
      <c r="G332" s="61" t="str">
        <f>IFERROR(INDEX(Barang_Keluar!$G$2:$G$5000,MATCH(ROWS($A$10:A332),Barang_Keluar!$K$2:$K$5000,0)),"")</f>
        <v>Pack</v>
      </c>
    </row>
    <row r="333" spans="1:7" ht="29" x14ac:dyDescent="0.35">
      <c r="A333" s="61" t="str">
        <f>IFERROR(INDEX(Barang_Keluar!$A$2:$A$5000,MATCH(ROWS($A$10:A333),Barang_Keluar!$K$2:$K$5000,0)),"")</f>
        <v>DO202602030</v>
      </c>
      <c r="B333" s="62">
        <f>IFERROR(INDEX(Barang_Keluar!$B$2:$B$5000,MATCH(ROWS($A$10:A333),Barang_Keluar!$K$2:$K$5000,0)),"")</f>
        <v>46078</v>
      </c>
      <c r="C333" s="61" t="str">
        <f>IFERROR(INDEX(Barang_Keluar!$C$2:$C$5000,MATCH(ROWS($A$10:A333),Barang_Keluar!$K$2:$K$5000,0)),"")</f>
        <v>Outlet 077</v>
      </c>
      <c r="D333" s="61" t="str">
        <f>IFERROR(INDEX(Barang_Keluar!$D$2:$D$5000,MATCH(ROWS($A$10:A333),Barang_Keluar!$K$2:$K$5000,0)),"")</f>
        <v>BAB019</v>
      </c>
      <c r="E333" s="61" t="str">
        <f>IFERROR(INDEX(Barang_Keluar!$E$2:$E$5000,MATCH(ROWS($A$10:A333),Barang_Keluar!$K$2:$K$5000,0)),"")</f>
        <v>Zwitsal Baby Care Variant 19</v>
      </c>
      <c r="F333" s="61">
        <f>IFERROR(INDEX(Barang_Keluar!$F$2:$F$5000,MATCH(ROWS($A$10:A333),Barang_Keluar!$K$2:$K$5000,0)),"")</f>
        <v>36</v>
      </c>
      <c r="G333" s="61" t="str">
        <f>IFERROR(INDEX(Barang_Keluar!$G$2:$G$5000,MATCH(ROWS($A$10:A333),Barang_Keluar!$K$2:$K$5000,0)),"")</f>
        <v>Pack</v>
      </c>
    </row>
    <row r="334" spans="1:7" ht="29" x14ac:dyDescent="0.35">
      <c r="A334" s="61" t="str">
        <f>IFERROR(INDEX(Barang_Keluar!$A$2:$A$5000,MATCH(ROWS($A$10:A334),Barang_Keluar!$K$2:$K$5000,0)),"")</f>
        <v>DO202602050</v>
      </c>
      <c r="B334" s="62">
        <f>IFERROR(INDEX(Barang_Keluar!$B$2:$B$5000,MATCH(ROWS($A$10:A334),Barang_Keluar!$K$2:$K$5000,0)),"")</f>
        <v>46070</v>
      </c>
      <c r="C334" s="61" t="str">
        <f>IFERROR(INDEX(Barang_Keluar!$C$2:$C$5000,MATCH(ROWS($A$10:A334),Barang_Keluar!$K$2:$K$5000,0)),"")</f>
        <v>Outlet 069</v>
      </c>
      <c r="D334" s="61" t="str">
        <f>IFERROR(INDEX(Barang_Keluar!$D$2:$D$5000,MATCH(ROWS($A$10:A334),Barang_Keluar!$K$2:$K$5000,0)),"")</f>
        <v>HOM016</v>
      </c>
      <c r="E334" s="61" t="str">
        <f>IFERROR(INDEX(Barang_Keluar!$E$2:$E$5000,MATCH(ROWS($A$10:A334),Barang_Keluar!$K$2:$K$5000,0)),"")</f>
        <v>Molto Home Care Variant 16</v>
      </c>
      <c r="F334" s="61">
        <f>IFERROR(INDEX(Barang_Keluar!$F$2:$F$5000,MATCH(ROWS($A$10:A334),Barang_Keluar!$K$2:$K$5000,0)),"")</f>
        <v>12</v>
      </c>
      <c r="G334" s="61" t="str">
        <f>IFERROR(INDEX(Barang_Keluar!$G$2:$G$5000,MATCH(ROWS($A$10:A334),Barang_Keluar!$K$2:$K$5000,0)),"")</f>
        <v>Pack</v>
      </c>
    </row>
    <row r="335" spans="1:7" ht="29" x14ac:dyDescent="0.35">
      <c r="A335" s="61" t="str">
        <f>IFERROR(INDEX(Barang_Keluar!$A$2:$A$5000,MATCH(ROWS($A$10:A335),Barang_Keluar!$K$2:$K$5000,0)),"")</f>
        <v>DO202602051</v>
      </c>
      <c r="B335" s="62">
        <f>IFERROR(INDEX(Barang_Keluar!$B$2:$B$5000,MATCH(ROWS($A$10:A335),Barang_Keluar!$K$2:$K$5000,0)),"")</f>
        <v>46064</v>
      </c>
      <c r="C335" s="61" t="str">
        <f>IFERROR(INDEX(Barang_Keluar!$C$2:$C$5000,MATCH(ROWS($A$10:A335),Barang_Keluar!$K$2:$K$5000,0)),"")</f>
        <v>Outlet 074</v>
      </c>
      <c r="D335" s="61" t="str">
        <f>IFERROR(INDEX(Barang_Keluar!$D$2:$D$5000,MATCH(ROWS($A$10:A335),Barang_Keluar!$K$2:$K$5000,0)),"")</f>
        <v>BAB005</v>
      </c>
      <c r="E335" s="61" t="str">
        <f>IFERROR(INDEX(Barang_Keluar!$E$2:$E$5000,MATCH(ROWS($A$10:A335),Barang_Keluar!$K$2:$K$5000,0)),"")</f>
        <v>Zwitsal Baby Care Variant 5</v>
      </c>
      <c r="F335" s="61">
        <f>IFERROR(INDEX(Barang_Keluar!$F$2:$F$5000,MATCH(ROWS($A$10:A335),Barang_Keluar!$K$2:$K$5000,0)),"")</f>
        <v>48</v>
      </c>
      <c r="G335" s="61" t="str">
        <f>IFERROR(INDEX(Barang_Keluar!$G$2:$G$5000,MATCH(ROWS($A$10:A335),Barang_Keluar!$K$2:$K$5000,0)),"")</f>
        <v>Pack</v>
      </c>
    </row>
    <row r="336" spans="1:7" ht="29" x14ac:dyDescent="0.35">
      <c r="A336" s="61" t="str">
        <f>IFERROR(INDEX(Barang_Keluar!$A$2:$A$5000,MATCH(ROWS($A$10:A336),Barang_Keluar!$K$2:$K$5000,0)),"")</f>
        <v>DO202602052</v>
      </c>
      <c r="B336" s="62">
        <f>IFERROR(INDEX(Barang_Keluar!$B$2:$B$5000,MATCH(ROWS($A$10:A336),Barang_Keluar!$K$2:$K$5000,0)),"")</f>
        <v>46080</v>
      </c>
      <c r="C336" s="61" t="str">
        <f>IFERROR(INDEX(Barang_Keluar!$C$2:$C$5000,MATCH(ROWS($A$10:A336),Barang_Keluar!$K$2:$K$5000,0)),"")</f>
        <v>Outlet 055</v>
      </c>
      <c r="D336" s="61" t="str">
        <f>IFERROR(INDEX(Barang_Keluar!$D$2:$D$5000,MATCH(ROWS($A$10:A336),Barang_Keluar!$K$2:$K$5000,0)),"")</f>
        <v>DAR012</v>
      </c>
      <c r="E336" s="61" t="str">
        <f>IFERROR(INDEX(Barang_Keluar!$E$2:$E$5000,MATCH(ROWS($A$10:A336),Barang_Keluar!$K$2:$K$5000,0)),"")</f>
        <v>Indomilk Dairy Variant 12</v>
      </c>
      <c r="F336" s="61">
        <f>IFERROR(INDEX(Barang_Keluar!$F$2:$F$5000,MATCH(ROWS($A$10:A336),Barang_Keluar!$K$2:$K$5000,0)),"")</f>
        <v>60</v>
      </c>
      <c r="G336" s="61" t="str">
        <f>IFERROR(INDEX(Barang_Keluar!$G$2:$G$5000,MATCH(ROWS($A$10:A336),Barang_Keluar!$K$2:$K$5000,0)),"")</f>
        <v>Box</v>
      </c>
    </row>
    <row r="337" spans="1:7" ht="29" x14ac:dyDescent="0.35">
      <c r="A337" s="61" t="str">
        <f>IFERROR(INDEX(Barang_Keluar!$A$2:$A$5000,MATCH(ROWS($A$10:A337),Barang_Keluar!$K$2:$K$5000,0)),"")</f>
        <v>DO202602085</v>
      </c>
      <c r="B337" s="62">
        <f>IFERROR(INDEX(Barang_Keluar!$B$2:$B$5000,MATCH(ROWS($A$10:A337),Barang_Keluar!$K$2:$K$5000,0)),"")</f>
        <v>46057</v>
      </c>
      <c r="C337" s="61" t="str">
        <f>IFERROR(INDEX(Barang_Keluar!$C$2:$C$5000,MATCH(ROWS($A$10:A337),Barang_Keluar!$K$2:$K$5000,0)),"")</f>
        <v>Outlet 060</v>
      </c>
      <c r="D337" s="61" t="str">
        <f>IFERROR(INDEX(Barang_Keluar!$D$2:$D$5000,MATCH(ROWS($A$10:A337),Barang_Keluar!$K$2:$K$5000,0)),"")</f>
        <v>PER020</v>
      </c>
      <c r="E337" s="61" t="str">
        <f>IFERROR(INDEX(Barang_Keluar!$E$2:$E$5000,MATCH(ROWS($A$10:A337),Barang_Keluar!$K$2:$K$5000,0)),"")</f>
        <v>Sunsilk Personal Care Variant 20</v>
      </c>
      <c r="F337" s="61">
        <f>IFERROR(INDEX(Barang_Keluar!$F$2:$F$5000,MATCH(ROWS($A$10:A337),Barang_Keluar!$K$2:$K$5000,0)),"")</f>
        <v>36</v>
      </c>
      <c r="G337" s="61" t="str">
        <f>IFERROR(INDEX(Barang_Keluar!$G$2:$G$5000,MATCH(ROWS($A$10:A337),Barang_Keluar!$K$2:$K$5000,0)),"")</f>
        <v>Bottle</v>
      </c>
    </row>
    <row r="338" spans="1:7" ht="29" x14ac:dyDescent="0.35">
      <c r="A338" s="61" t="str">
        <f>IFERROR(INDEX(Barang_Keluar!$A$2:$A$5000,MATCH(ROWS($A$10:A338),Barang_Keluar!$K$2:$K$5000,0)),"")</f>
        <v>DO202602098</v>
      </c>
      <c r="B338" s="62">
        <f>IFERROR(INDEX(Barang_Keluar!$B$2:$B$5000,MATCH(ROWS($A$10:A338),Barang_Keluar!$K$2:$K$5000,0)),"")</f>
        <v>46074</v>
      </c>
      <c r="C338" s="61" t="str">
        <f>IFERROR(INDEX(Barang_Keluar!$C$2:$C$5000,MATCH(ROWS($A$10:A338),Barang_Keluar!$K$2:$K$5000,0)),"")</f>
        <v>Outlet 054</v>
      </c>
      <c r="D338" s="61" t="str">
        <f>IFERROR(INDEX(Barang_Keluar!$D$2:$D$5000,MATCH(ROWS($A$10:A338),Barang_Keluar!$K$2:$K$5000,0)),"")</f>
        <v>HOM011</v>
      </c>
      <c r="E338" s="61" t="str">
        <f>IFERROR(INDEX(Barang_Keluar!$E$2:$E$5000,MATCH(ROWS($A$10:A338),Barang_Keluar!$K$2:$K$5000,0)),"")</f>
        <v>Sunlight Home Care Variant 11</v>
      </c>
      <c r="F338" s="61">
        <f>IFERROR(INDEX(Barang_Keluar!$F$2:$F$5000,MATCH(ROWS($A$10:A338),Barang_Keluar!$K$2:$K$5000,0)),"")</f>
        <v>60</v>
      </c>
      <c r="G338" s="61" t="str">
        <f>IFERROR(INDEX(Barang_Keluar!$G$2:$G$5000,MATCH(ROWS($A$10:A338),Barang_Keluar!$K$2:$K$5000,0)),"")</f>
        <v>Pack</v>
      </c>
    </row>
    <row r="339" spans="1:7" ht="29" x14ac:dyDescent="0.35">
      <c r="A339" s="61" t="str">
        <f>IFERROR(INDEX(Barang_Keluar!$A$2:$A$5000,MATCH(ROWS($A$10:A339),Barang_Keluar!$K$2:$K$5000,0)),"")</f>
        <v>DO202602099</v>
      </c>
      <c r="B339" s="62">
        <f>IFERROR(INDEX(Barang_Keluar!$B$2:$B$5000,MATCH(ROWS($A$10:A339),Barang_Keluar!$K$2:$K$5000,0)),"")</f>
        <v>46072</v>
      </c>
      <c r="C339" s="61" t="str">
        <f>IFERROR(INDEX(Barang_Keluar!$C$2:$C$5000,MATCH(ROWS($A$10:A339),Barang_Keluar!$K$2:$K$5000,0)),"")</f>
        <v>Outlet 023</v>
      </c>
      <c r="D339" s="61" t="str">
        <f>IFERROR(INDEX(Barang_Keluar!$D$2:$D$5000,MATCH(ROWS($A$10:A339),Barang_Keluar!$K$2:$K$5000,0)),"")</f>
        <v>HOM010</v>
      </c>
      <c r="E339" s="61" t="str">
        <f>IFERROR(INDEX(Barang_Keluar!$E$2:$E$5000,MATCH(ROWS($A$10:A339),Barang_Keluar!$K$2:$K$5000,0)),"")</f>
        <v>Molto Home Care Variant 10</v>
      </c>
      <c r="F339" s="61">
        <f>IFERROR(INDEX(Barang_Keluar!$F$2:$F$5000,MATCH(ROWS($A$10:A339),Barang_Keluar!$K$2:$K$5000,0)),"")</f>
        <v>5</v>
      </c>
      <c r="G339" s="61" t="str">
        <f>IFERROR(INDEX(Barang_Keluar!$G$2:$G$5000,MATCH(ROWS($A$10:A339),Barang_Keluar!$K$2:$K$5000,0)),"")</f>
        <v>Pack</v>
      </c>
    </row>
    <row r="340" spans="1:7" ht="29" x14ac:dyDescent="0.35">
      <c r="A340" s="61" t="str">
        <f>IFERROR(INDEX(Barang_Keluar!$A$2:$A$5000,MATCH(ROWS($A$10:A340),Barang_Keluar!$K$2:$K$5000,0)),"")</f>
        <v>DO202602106</v>
      </c>
      <c r="B340" s="62">
        <f>IFERROR(INDEX(Barang_Keluar!$B$2:$B$5000,MATCH(ROWS($A$10:A340),Barang_Keluar!$K$2:$K$5000,0)),"")</f>
        <v>46068</v>
      </c>
      <c r="C340" s="61" t="str">
        <f>IFERROR(INDEX(Barang_Keluar!$C$2:$C$5000,MATCH(ROWS($A$10:A340),Barang_Keluar!$K$2:$K$5000,0)),"")</f>
        <v>Outlet 047</v>
      </c>
      <c r="D340" s="61" t="str">
        <f>IFERROR(INDEX(Barang_Keluar!$D$2:$D$5000,MATCH(ROWS($A$10:A340),Barang_Keluar!$K$2:$K$5000,0)),"")</f>
        <v>INS023</v>
      </c>
      <c r="E340" s="61" t="str">
        <f>IFERROR(INDEX(Barang_Keluar!$E$2:$E$5000,MATCH(ROWS($A$10:A340),Barang_Keluar!$K$2:$K$5000,0)),"")</f>
        <v>Indomie Instant Food Variant 23</v>
      </c>
      <c r="F340" s="61">
        <f>IFERROR(INDEX(Barang_Keluar!$F$2:$F$5000,MATCH(ROWS($A$10:A340),Barang_Keluar!$K$2:$K$5000,0)),"")</f>
        <v>24</v>
      </c>
      <c r="G340" s="61" t="str">
        <f>IFERROR(INDEX(Barang_Keluar!$G$2:$G$5000,MATCH(ROWS($A$10:A340),Barang_Keluar!$K$2:$K$5000,0)),"")</f>
        <v>Pack</v>
      </c>
    </row>
    <row r="341" spans="1:7" ht="29" x14ac:dyDescent="0.35">
      <c r="A341" s="61" t="str">
        <f>IFERROR(INDEX(Barang_Keluar!$A$2:$A$5000,MATCH(ROWS($A$10:A341),Barang_Keluar!$K$2:$K$5000,0)),"")</f>
        <v>DO202602116</v>
      </c>
      <c r="B341" s="62">
        <f>IFERROR(INDEX(Barang_Keluar!$B$2:$B$5000,MATCH(ROWS($A$10:A341),Barang_Keluar!$K$2:$K$5000,0)),"")</f>
        <v>46071</v>
      </c>
      <c r="C341" s="61" t="str">
        <f>IFERROR(INDEX(Barang_Keluar!$C$2:$C$5000,MATCH(ROWS($A$10:A341),Barang_Keluar!$K$2:$K$5000,0)),"")</f>
        <v>Outlet 079</v>
      </c>
      <c r="D341" s="61" t="str">
        <f>IFERROR(INDEX(Barang_Keluar!$D$2:$D$5000,MATCH(ROWS($A$10:A341),Barang_Keluar!$K$2:$K$5000,0)),"")</f>
        <v>BAB013</v>
      </c>
      <c r="E341" s="61" t="str">
        <f>IFERROR(INDEX(Barang_Keluar!$E$2:$E$5000,MATCH(ROWS($A$10:A341),Barang_Keluar!$K$2:$K$5000,0)),"")</f>
        <v>MamyPoko Baby Care Variant 13</v>
      </c>
      <c r="F341" s="61">
        <f>IFERROR(INDEX(Barang_Keluar!$F$2:$F$5000,MATCH(ROWS($A$10:A341),Barang_Keluar!$K$2:$K$5000,0)),"")</f>
        <v>30</v>
      </c>
      <c r="G341" s="61" t="str">
        <f>IFERROR(INDEX(Barang_Keluar!$G$2:$G$5000,MATCH(ROWS($A$10:A341),Barang_Keluar!$K$2:$K$5000,0)),"")</f>
        <v>Pack</v>
      </c>
    </row>
    <row r="342" spans="1:7" ht="29" x14ac:dyDescent="0.35">
      <c r="A342" s="61" t="str">
        <f>IFERROR(INDEX(Barang_Keluar!$A$2:$A$5000,MATCH(ROWS($A$10:A342),Barang_Keluar!$K$2:$K$5000,0)),"")</f>
        <v>DO202602126</v>
      </c>
      <c r="B342" s="62">
        <f>IFERROR(INDEX(Barang_Keluar!$B$2:$B$5000,MATCH(ROWS($A$10:A342),Barang_Keluar!$K$2:$K$5000,0)),"")</f>
        <v>46067</v>
      </c>
      <c r="C342" s="61" t="str">
        <f>IFERROR(INDEX(Barang_Keluar!$C$2:$C$5000,MATCH(ROWS($A$10:A342),Barang_Keluar!$K$2:$K$5000,0)),"")</f>
        <v>Outlet 005</v>
      </c>
      <c r="D342" s="61" t="str">
        <f>IFERROR(INDEX(Barang_Keluar!$D$2:$D$5000,MATCH(ROWS($A$10:A342),Barang_Keluar!$K$2:$K$5000,0)),"")</f>
        <v>INS024</v>
      </c>
      <c r="E342" s="61" t="str">
        <f>IFERROR(INDEX(Barang_Keluar!$E$2:$E$5000,MATCH(ROWS($A$10:A342),Barang_Keluar!$K$2:$K$5000,0)),"")</f>
        <v>Sarimi Instant Food Variant 24</v>
      </c>
      <c r="F342" s="61">
        <f>IFERROR(INDEX(Barang_Keluar!$F$2:$F$5000,MATCH(ROWS($A$10:A342),Barang_Keluar!$K$2:$K$5000,0)),"")</f>
        <v>10</v>
      </c>
      <c r="G342" s="61" t="str">
        <f>IFERROR(INDEX(Barang_Keluar!$G$2:$G$5000,MATCH(ROWS($A$10:A342),Barang_Keluar!$K$2:$K$5000,0)),"")</f>
        <v>Pack</v>
      </c>
    </row>
    <row r="343" spans="1:7" ht="29" x14ac:dyDescent="0.35">
      <c r="A343" s="61" t="str">
        <f>IFERROR(INDEX(Barang_Keluar!$A$2:$A$5000,MATCH(ROWS($A$10:A343),Barang_Keluar!$K$2:$K$5000,0)),"")</f>
        <v>DO202602127</v>
      </c>
      <c r="B343" s="62">
        <f>IFERROR(INDEX(Barang_Keluar!$B$2:$B$5000,MATCH(ROWS($A$10:A343),Barang_Keluar!$K$2:$K$5000,0)),"")</f>
        <v>46080</v>
      </c>
      <c r="C343" s="61" t="str">
        <f>IFERROR(INDEX(Barang_Keluar!$C$2:$C$5000,MATCH(ROWS($A$10:A343),Barang_Keluar!$K$2:$K$5000,0)),"")</f>
        <v>Outlet 080</v>
      </c>
      <c r="D343" s="61" t="str">
        <f>IFERROR(INDEX(Barang_Keluar!$D$2:$D$5000,MATCH(ROWS($A$10:A343),Barang_Keluar!$K$2:$K$5000,0)),"")</f>
        <v>BEV015</v>
      </c>
      <c r="E343" s="61" t="str">
        <f>IFERROR(INDEX(Barang_Keluar!$E$2:$E$5000,MATCH(ROWS($A$10:A343),Barang_Keluar!$K$2:$K$5000,0)),"")</f>
        <v>Aqua Beverage Variant 15</v>
      </c>
      <c r="F343" s="61">
        <f>IFERROR(INDEX(Barang_Keluar!$F$2:$F$5000,MATCH(ROWS($A$10:A343),Barang_Keluar!$K$2:$K$5000,0)),"")</f>
        <v>15</v>
      </c>
      <c r="G343" s="61" t="str">
        <f>IFERROR(INDEX(Barang_Keluar!$G$2:$G$5000,MATCH(ROWS($A$10:A343),Barang_Keluar!$K$2:$K$5000,0)),"")</f>
        <v>Bottle</v>
      </c>
    </row>
    <row r="344" spans="1:7" ht="29" x14ac:dyDescent="0.35">
      <c r="A344" s="61" t="str">
        <f>IFERROR(INDEX(Barang_Keluar!$A$2:$A$5000,MATCH(ROWS($A$10:A344),Barang_Keluar!$K$2:$K$5000,0)),"")</f>
        <v>DO202602131</v>
      </c>
      <c r="B344" s="62">
        <f>IFERROR(INDEX(Barang_Keluar!$B$2:$B$5000,MATCH(ROWS($A$10:A344),Barang_Keluar!$K$2:$K$5000,0)),"")</f>
        <v>46073</v>
      </c>
      <c r="C344" s="61" t="str">
        <f>IFERROR(INDEX(Barang_Keluar!$C$2:$C$5000,MATCH(ROWS($A$10:A344),Barang_Keluar!$K$2:$K$5000,0)),"")</f>
        <v>Outlet 008</v>
      </c>
      <c r="D344" s="61" t="str">
        <f>IFERROR(INDEX(Barang_Keluar!$D$2:$D$5000,MATCH(ROWS($A$10:A344),Barang_Keluar!$K$2:$K$5000,0)),"")</f>
        <v>BAB010</v>
      </c>
      <c r="E344" s="61" t="str">
        <f>IFERROR(INDEX(Barang_Keluar!$E$2:$E$5000,MATCH(ROWS($A$10:A344),Barang_Keluar!$K$2:$K$5000,0)),"")</f>
        <v>Zwitsal Baby Care Variant 10</v>
      </c>
      <c r="F344" s="61">
        <f>IFERROR(INDEX(Barang_Keluar!$F$2:$F$5000,MATCH(ROWS($A$10:A344),Barang_Keluar!$K$2:$K$5000,0)),"")</f>
        <v>48</v>
      </c>
      <c r="G344" s="61" t="str">
        <f>IFERROR(INDEX(Barang_Keluar!$G$2:$G$5000,MATCH(ROWS($A$10:A344),Barang_Keluar!$K$2:$K$5000,0)),"")</f>
        <v>Pack</v>
      </c>
    </row>
    <row r="345" spans="1:7" ht="29" x14ac:dyDescent="0.35">
      <c r="A345" s="61" t="str">
        <f>IFERROR(INDEX(Barang_Keluar!$A$2:$A$5000,MATCH(ROWS($A$10:A345),Barang_Keluar!$K$2:$K$5000,0)),"")</f>
        <v>DO202602142</v>
      </c>
      <c r="B345" s="62">
        <f>IFERROR(INDEX(Barang_Keluar!$B$2:$B$5000,MATCH(ROWS($A$10:A345),Barang_Keluar!$K$2:$K$5000,0)),"")</f>
        <v>46081</v>
      </c>
      <c r="C345" s="61" t="str">
        <f>IFERROR(INDEX(Barang_Keluar!$C$2:$C$5000,MATCH(ROWS($A$10:A345),Barang_Keluar!$K$2:$K$5000,0)),"")</f>
        <v>Outlet 069</v>
      </c>
      <c r="D345" s="61" t="str">
        <f>IFERROR(INDEX(Barang_Keluar!$D$2:$D$5000,MATCH(ROWS($A$10:A345),Barang_Keluar!$K$2:$K$5000,0)),"")</f>
        <v>DAR014</v>
      </c>
      <c r="E345" s="61" t="str">
        <f>IFERROR(INDEX(Barang_Keluar!$E$2:$E$5000,MATCH(ROWS($A$10:A345),Barang_Keluar!$K$2:$K$5000,0)),"")</f>
        <v>Indomilk Dairy Variant 14</v>
      </c>
      <c r="F345" s="61">
        <f>IFERROR(INDEX(Barang_Keluar!$F$2:$F$5000,MATCH(ROWS($A$10:A345),Barang_Keluar!$K$2:$K$5000,0)),"")</f>
        <v>10</v>
      </c>
      <c r="G345" s="61" t="str">
        <f>IFERROR(INDEX(Barang_Keluar!$G$2:$G$5000,MATCH(ROWS($A$10:A345),Barang_Keluar!$K$2:$K$5000,0)),"")</f>
        <v>Box</v>
      </c>
    </row>
    <row r="346" spans="1:7" ht="29" x14ac:dyDescent="0.35">
      <c r="A346" s="61" t="str">
        <f>IFERROR(INDEX(Barang_Keluar!$A$2:$A$5000,MATCH(ROWS($A$10:A346),Barang_Keluar!$K$2:$K$5000,0)),"")</f>
        <v>DO202602144</v>
      </c>
      <c r="B346" s="62">
        <f>IFERROR(INDEX(Barang_Keluar!$B$2:$B$5000,MATCH(ROWS($A$10:A346),Barang_Keluar!$K$2:$K$5000,0)),"")</f>
        <v>46076</v>
      </c>
      <c r="C346" s="61" t="str">
        <f>IFERROR(INDEX(Barang_Keluar!$C$2:$C$5000,MATCH(ROWS($A$10:A346),Barang_Keluar!$K$2:$K$5000,0)),"")</f>
        <v>Outlet 080</v>
      </c>
      <c r="D346" s="61" t="str">
        <f>IFERROR(INDEX(Barang_Keluar!$D$2:$D$5000,MATCH(ROWS($A$10:A346),Barang_Keluar!$K$2:$K$5000,0)),"")</f>
        <v>HOM018</v>
      </c>
      <c r="E346" s="61" t="str">
        <f>IFERROR(INDEX(Barang_Keluar!$E$2:$E$5000,MATCH(ROWS($A$10:A346),Barang_Keluar!$K$2:$K$5000,0)),"")</f>
        <v>Molto Home Care Variant 18</v>
      </c>
      <c r="F346" s="61">
        <f>IFERROR(INDEX(Barang_Keluar!$F$2:$F$5000,MATCH(ROWS($A$10:A346),Barang_Keluar!$K$2:$K$5000,0)),"")</f>
        <v>10</v>
      </c>
      <c r="G346" s="61" t="str">
        <f>IFERROR(INDEX(Barang_Keluar!$G$2:$G$5000,MATCH(ROWS($A$10:A346),Barang_Keluar!$K$2:$K$5000,0)),"")</f>
        <v>Pack</v>
      </c>
    </row>
    <row r="347" spans="1:7" ht="29" x14ac:dyDescent="0.35">
      <c r="A347" s="61" t="str">
        <f>IFERROR(INDEX(Barang_Keluar!$A$2:$A$5000,MATCH(ROWS($A$10:A347),Barang_Keluar!$K$2:$K$5000,0)),"")</f>
        <v>DO202602146</v>
      </c>
      <c r="B347" s="62">
        <f>IFERROR(INDEX(Barang_Keluar!$B$2:$B$5000,MATCH(ROWS($A$10:A347),Barang_Keluar!$K$2:$K$5000,0)),"")</f>
        <v>46054</v>
      </c>
      <c r="C347" s="61" t="str">
        <f>IFERROR(INDEX(Barang_Keluar!$C$2:$C$5000,MATCH(ROWS($A$10:A347),Barang_Keluar!$K$2:$K$5000,0)),"")</f>
        <v>Outlet 015</v>
      </c>
      <c r="D347" s="61" t="str">
        <f>IFERROR(INDEX(Barang_Keluar!$D$2:$D$5000,MATCH(ROWS($A$10:A347),Barang_Keluar!$K$2:$K$5000,0)),"")</f>
        <v>BEV022</v>
      </c>
      <c r="E347" s="61" t="str">
        <f>IFERROR(INDEX(Barang_Keluar!$E$2:$E$5000,MATCH(ROWS($A$10:A347),Barang_Keluar!$K$2:$K$5000,0)),"")</f>
        <v>Sosro Beverage Variant 22</v>
      </c>
      <c r="F347" s="61">
        <f>IFERROR(INDEX(Barang_Keluar!$F$2:$F$5000,MATCH(ROWS($A$10:A347),Barang_Keluar!$K$2:$K$5000,0)),"")</f>
        <v>36</v>
      </c>
      <c r="G347" s="61" t="str">
        <f>IFERROR(INDEX(Barang_Keluar!$G$2:$G$5000,MATCH(ROWS($A$10:A347),Barang_Keluar!$K$2:$K$5000,0)),"")</f>
        <v>Bottle</v>
      </c>
    </row>
    <row r="348" spans="1:7" ht="29" x14ac:dyDescent="0.35">
      <c r="A348" s="61" t="str">
        <f>IFERROR(INDEX(Barang_Keluar!$A$2:$A$5000,MATCH(ROWS($A$10:A348),Barang_Keluar!$K$2:$K$5000,0)),"")</f>
        <v>DO202602147</v>
      </c>
      <c r="B348" s="62">
        <f>IFERROR(INDEX(Barang_Keluar!$B$2:$B$5000,MATCH(ROWS($A$10:A348),Barang_Keluar!$K$2:$K$5000,0)),"")</f>
        <v>46066</v>
      </c>
      <c r="C348" s="61" t="str">
        <f>IFERROR(INDEX(Barang_Keluar!$C$2:$C$5000,MATCH(ROWS($A$10:A348),Barang_Keluar!$K$2:$K$5000,0)),"")</f>
        <v>Outlet 007</v>
      </c>
      <c r="D348" s="61" t="str">
        <f>IFERROR(INDEX(Barang_Keluar!$D$2:$D$5000,MATCH(ROWS($A$10:A348),Barang_Keluar!$K$2:$K$5000,0)),"")</f>
        <v>BEV010</v>
      </c>
      <c r="E348" s="61" t="str">
        <f>IFERROR(INDEX(Barang_Keluar!$E$2:$E$5000,MATCH(ROWS($A$10:A348),Barang_Keluar!$K$2:$K$5000,0)),"")</f>
        <v>Coca Cola Beverage Variant 10</v>
      </c>
      <c r="F348" s="61">
        <f>IFERROR(INDEX(Barang_Keluar!$F$2:$F$5000,MATCH(ROWS($A$10:A348),Barang_Keluar!$K$2:$K$5000,0)),"")</f>
        <v>12</v>
      </c>
      <c r="G348" s="61" t="str">
        <f>IFERROR(INDEX(Barang_Keluar!$G$2:$G$5000,MATCH(ROWS($A$10:A348),Barang_Keluar!$K$2:$K$5000,0)),"")</f>
        <v>Bottle</v>
      </c>
    </row>
    <row r="349" spans="1:7" ht="29" x14ac:dyDescent="0.35">
      <c r="A349" s="61" t="str">
        <f>IFERROR(INDEX(Barang_Keluar!$A$2:$A$5000,MATCH(ROWS($A$10:A349),Barang_Keluar!$K$2:$K$5000,0)),"")</f>
        <v>DO202602159</v>
      </c>
      <c r="B349" s="62">
        <f>IFERROR(INDEX(Barang_Keluar!$B$2:$B$5000,MATCH(ROWS($A$10:A349),Barang_Keluar!$K$2:$K$5000,0)),"")</f>
        <v>46064</v>
      </c>
      <c r="C349" s="61" t="str">
        <f>IFERROR(INDEX(Barang_Keluar!$C$2:$C$5000,MATCH(ROWS($A$10:A349),Barang_Keluar!$K$2:$K$5000,0)),"")</f>
        <v>Outlet 065</v>
      </c>
      <c r="D349" s="61" t="str">
        <f>IFERROR(INDEX(Barang_Keluar!$D$2:$D$5000,MATCH(ROWS($A$10:A349),Barang_Keluar!$K$2:$K$5000,0)),"")</f>
        <v>INS024</v>
      </c>
      <c r="E349" s="61" t="str">
        <f>IFERROR(INDEX(Barang_Keluar!$E$2:$E$5000,MATCH(ROWS($A$10:A349),Barang_Keluar!$K$2:$K$5000,0)),"")</f>
        <v>Sarimi Instant Food Variant 24</v>
      </c>
      <c r="F349" s="61">
        <f>IFERROR(INDEX(Barang_Keluar!$F$2:$F$5000,MATCH(ROWS($A$10:A349),Barang_Keluar!$K$2:$K$5000,0)),"")</f>
        <v>15</v>
      </c>
      <c r="G349" s="61" t="str">
        <f>IFERROR(INDEX(Barang_Keluar!$G$2:$G$5000,MATCH(ROWS($A$10:A349),Barang_Keluar!$K$2:$K$5000,0)),"")</f>
        <v>Pack</v>
      </c>
    </row>
    <row r="350" spans="1:7" ht="29" x14ac:dyDescent="0.35">
      <c r="A350" s="61" t="str">
        <f>IFERROR(INDEX(Barang_Keluar!$A$2:$A$5000,MATCH(ROWS($A$10:A350),Barang_Keluar!$K$2:$K$5000,0)),"")</f>
        <v>DO202602165</v>
      </c>
      <c r="B350" s="62">
        <f>IFERROR(INDEX(Barang_Keluar!$B$2:$B$5000,MATCH(ROWS($A$10:A350),Barang_Keluar!$K$2:$K$5000,0)),"")</f>
        <v>46058</v>
      </c>
      <c r="C350" s="61" t="str">
        <f>IFERROR(INDEX(Barang_Keluar!$C$2:$C$5000,MATCH(ROWS($A$10:A350),Barang_Keluar!$K$2:$K$5000,0)),"")</f>
        <v>Outlet 079</v>
      </c>
      <c r="D350" s="61" t="str">
        <f>IFERROR(INDEX(Barang_Keluar!$D$2:$D$5000,MATCH(ROWS($A$10:A350),Barang_Keluar!$K$2:$K$5000,0)),"")</f>
        <v>BEV034</v>
      </c>
      <c r="E350" s="61" t="str">
        <f>IFERROR(INDEX(Barang_Keluar!$E$2:$E$5000,MATCH(ROWS($A$10:A350),Barang_Keluar!$K$2:$K$5000,0)),"")</f>
        <v>Coca Cola Beverage Variant 34</v>
      </c>
      <c r="F350" s="61">
        <f>IFERROR(INDEX(Barang_Keluar!$F$2:$F$5000,MATCH(ROWS($A$10:A350),Barang_Keluar!$K$2:$K$5000,0)),"")</f>
        <v>12</v>
      </c>
      <c r="G350" s="61" t="str">
        <f>IFERROR(INDEX(Barang_Keluar!$G$2:$G$5000,MATCH(ROWS($A$10:A350),Barang_Keluar!$K$2:$K$5000,0)),"")</f>
        <v>Bottle</v>
      </c>
    </row>
    <row r="351" spans="1:7" ht="29" x14ac:dyDescent="0.35">
      <c r="A351" s="61" t="str">
        <f>IFERROR(INDEX(Barang_Keluar!$A$2:$A$5000,MATCH(ROWS($A$10:A351),Barang_Keluar!$K$2:$K$5000,0)),"")</f>
        <v>DO202602166</v>
      </c>
      <c r="B351" s="62">
        <f>IFERROR(INDEX(Barang_Keluar!$B$2:$B$5000,MATCH(ROWS($A$10:A351),Barang_Keluar!$K$2:$K$5000,0)),"")</f>
        <v>46077</v>
      </c>
      <c r="C351" s="61" t="str">
        <f>IFERROR(INDEX(Barang_Keluar!$C$2:$C$5000,MATCH(ROWS($A$10:A351),Barang_Keluar!$K$2:$K$5000,0)),"")</f>
        <v>Outlet 039</v>
      </c>
      <c r="D351" s="61" t="str">
        <f>IFERROR(INDEX(Barang_Keluar!$D$2:$D$5000,MATCH(ROWS($A$10:A351),Barang_Keluar!$K$2:$K$5000,0)),"")</f>
        <v>PER010</v>
      </c>
      <c r="E351" s="61" t="str">
        <f>IFERROR(INDEX(Barang_Keluar!$E$2:$E$5000,MATCH(ROWS($A$10:A351),Barang_Keluar!$K$2:$K$5000,0)),"")</f>
        <v>Lifebuoy Personal Care Variant 10</v>
      </c>
      <c r="F351" s="61">
        <f>IFERROR(INDEX(Barang_Keluar!$F$2:$F$5000,MATCH(ROWS($A$10:A351),Barang_Keluar!$K$2:$K$5000,0)),"")</f>
        <v>30</v>
      </c>
      <c r="G351" s="61" t="str">
        <f>IFERROR(INDEX(Barang_Keluar!$G$2:$G$5000,MATCH(ROWS($A$10:A351),Barang_Keluar!$K$2:$K$5000,0)),"")</f>
        <v>Bottle</v>
      </c>
    </row>
    <row r="352" spans="1:7" ht="29" x14ac:dyDescent="0.35">
      <c r="A352" s="61" t="str">
        <f>IFERROR(INDEX(Barang_Keluar!$A$2:$A$5000,MATCH(ROWS($A$10:A352),Barang_Keluar!$K$2:$K$5000,0)),"")</f>
        <v>DO202602172</v>
      </c>
      <c r="B352" s="62">
        <f>IFERROR(INDEX(Barang_Keluar!$B$2:$B$5000,MATCH(ROWS($A$10:A352),Barang_Keluar!$K$2:$K$5000,0)),"")</f>
        <v>46076</v>
      </c>
      <c r="C352" s="61" t="str">
        <f>IFERROR(INDEX(Barang_Keluar!$C$2:$C$5000,MATCH(ROWS($A$10:A352),Barang_Keluar!$K$2:$K$5000,0)),"")</f>
        <v>Outlet 050</v>
      </c>
      <c r="D352" s="61" t="str">
        <f>IFERROR(INDEX(Barang_Keluar!$D$2:$D$5000,MATCH(ROWS($A$10:A352),Barang_Keluar!$K$2:$K$5000,0)),"")</f>
        <v>HOM027</v>
      </c>
      <c r="E352" s="61" t="str">
        <f>IFERROR(INDEX(Barang_Keluar!$E$2:$E$5000,MATCH(ROWS($A$10:A352),Barang_Keluar!$K$2:$K$5000,0)),"")</f>
        <v>Molto Home Care Variant 27</v>
      </c>
      <c r="F352" s="61">
        <f>IFERROR(INDEX(Barang_Keluar!$F$2:$F$5000,MATCH(ROWS($A$10:A352),Barang_Keluar!$K$2:$K$5000,0)),"")</f>
        <v>48</v>
      </c>
      <c r="G352" s="61" t="str">
        <f>IFERROR(INDEX(Barang_Keluar!$G$2:$G$5000,MATCH(ROWS($A$10:A352),Barang_Keluar!$K$2:$K$5000,0)),"")</f>
        <v>Pack</v>
      </c>
    </row>
    <row r="353" spans="1:7" ht="29" x14ac:dyDescent="0.35">
      <c r="A353" s="61" t="str">
        <f>IFERROR(INDEX(Barang_Keluar!$A$2:$A$5000,MATCH(ROWS($A$10:A353),Barang_Keluar!$K$2:$K$5000,0)),"")</f>
        <v>DO202602176</v>
      </c>
      <c r="B353" s="62">
        <f>IFERROR(INDEX(Barang_Keluar!$B$2:$B$5000,MATCH(ROWS($A$10:A353),Barang_Keluar!$K$2:$K$5000,0)),"")</f>
        <v>46078</v>
      </c>
      <c r="C353" s="61" t="str">
        <f>IFERROR(INDEX(Barang_Keluar!$C$2:$C$5000,MATCH(ROWS($A$10:A353),Barang_Keluar!$K$2:$K$5000,0)),"")</f>
        <v>Outlet 053</v>
      </c>
      <c r="D353" s="61" t="str">
        <f>IFERROR(INDEX(Barang_Keluar!$D$2:$D$5000,MATCH(ROWS($A$10:A353),Barang_Keluar!$K$2:$K$5000,0)),"")</f>
        <v>PER028</v>
      </c>
      <c r="E353" s="61" t="str">
        <f>IFERROR(INDEX(Barang_Keluar!$E$2:$E$5000,MATCH(ROWS($A$10:A353),Barang_Keluar!$K$2:$K$5000,0)),"")</f>
        <v>Sunsilk Personal Care Variant 28</v>
      </c>
      <c r="F353" s="61">
        <f>IFERROR(INDEX(Barang_Keluar!$F$2:$F$5000,MATCH(ROWS($A$10:A353),Barang_Keluar!$K$2:$K$5000,0)),"")</f>
        <v>15</v>
      </c>
      <c r="G353" s="61" t="str">
        <f>IFERROR(INDEX(Barang_Keluar!$G$2:$G$5000,MATCH(ROWS($A$10:A353),Barang_Keluar!$K$2:$K$5000,0)),"")</f>
        <v>Bottle</v>
      </c>
    </row>
    <row r="354" spans="1:7" ht="29" x14ac:dyDescent="0.35">
      <c r="A354" s="61" t="str">
        <f>IFERROR(INDEX(Barang_Keluar!$A$2:$A$5000,MATCH(ROWS($A$10:A354),Barang_Keluar!$K$2:$K$5000,0)),"")</f>
        <v>DO202602188</v>
      </c>
      <c r="B354" s="62">
        <f>IFERROR(INDEX(Barang_Keluar!$B$2:$B$5000,MATCH(ROWS($A$10:A354),Barang_Keluar!$K$2:$K$5000,0)),"")</f>
        <v>46063</v>
      </c>
      <c r="C354" s="61" t="str">
        <f>IFERROR(INDEX(Barang_Keluar!$C$2:$C$5000,MATCH(ROWS($A$10:A354),Barang_Keluar!$K$2:$K$5000,0)),"")</f>
        <v>Outlet 071</v>
      </c>
      <c r="D354" s="61" t="str">
        <f>IFERROR(INDEX(Barang_Keluar!$D$2:$D$5000,MATCH(ROWS($A$10:A354),Barang_Keluar!$K$2:$K$5000,0)),"")</f>
        <v>PER006</v>
      </c>
      <c r="E354" s="61" t="str">
        <f>IFERROR(INDEX(Barang_Keluar!$E$2:$E$5000,MATCH(ROWS($A$10:A354),Barang_Keluar!$K$2:$K$5000,0)),"")</f>
        <v>Lifebuoy Personal Care Variant 6</v>
      </c>
      <c r="F354" s="61">
        <f>IFERROR(INDEX(Barang_Keluar!$F$2:$F$5000,MATCH(ROWS($A$10:A354),Barang_Keluar!$K$2:$K$5000,0)),"")</f>
        <v>20</v>
      </c>
      <c r="G354" s="61" t="str">
        <f>IFERROR(INDEX(Barang_Keluar!$G$2:$G$5000,MATCH(ROWS($A$10:A354),Barang_Keluar!$K$2:$K$5000,0)),"")</f>
        <v>Bottle</v>
      </c>
    </row>
    <row r="355" spans="1:7" ht="29" x14ac:dyDescent="0.35">
      <c r="A355" s="61" t="str">
        <f>IFERROR(INDEX(Barang_Keluar!$A$2:$A$5000,MATCH(ROWS($A$10:A355),Barang_Keluar!$K$2:$K$5000,0)),"")</f>
        <v>DO202602193</v>
      </c>
      <c r="B355" s="62">
        <f>IFERROR(INDEX(Barang_Keluar!$B$2:$B$5000,MATCH(ROWS($A$10:A355),Barang_Keluar!$K$2:$K$5000,0)),"")</f>
        <v>46074</v>
      </c>
      <c r="C355" s="61" t="str">
        <f>IFERROR(INDEX(Barang_Keluar!$C$2:$C$5000,MATCH(ROWS($A$10:A355),Barang_Keluar!$K$2:$K$5000,0)),"")</f>
        <v>Outlet 038</v>
      </c>
      <c r="D355" s="61" t="str">
        <f>IFERROR(INDEX(Barang_Keluar!$D$2:$D$5000,MATCH(ROWS($A$10:A355),Barang_Keluar!$K$2:$K$5000,0)),"")</f>
        <v>DAR002</v>
      </c>
      <c r="E355" s="61" t="str">
        <f>IFERROR(INDEX(Barang_Keluar!$E$2:$E$5000,MATCH(ROWS($A$10:A355),Barang_Keluar!$K$2:$K$5000,0)),"")</f>
        <v>Indomilk Dairy Variant 2</v>
      </c>
      <c r="F355" s="61">
        <f>IFERROR(INDEX(Barang_Keluar!$F$2:$F$5000,MATCH(ROWS($A$10:A355),Barang_Keluar!$K$2:$K$5000,0)),"")</f>
        <v>36</v>
      </c>
      <c r="G355" s="61" t="str">
        <f>IFERROR(INDEX(Barang_Keluar!$G$2:$G$5000,MATCH(ROWS($A$10:A355),Barang_Keluar!$K$2:$K$5000,0)),"")</f>
        <v>Box</v>
      </c>
    </row>
    <row r="356" spans="1:7" ht="29" x14ac:dyDescent="0.35">
      <c r="A356" s="61" t="str">
        <f>IFERROR(INDEX(Barang_Keluar!$A$2:$A$5000,MATCH(ROWS($A$10:A356),Barang_Keluar!$K$2:$K$5000,0)),"")</f>
        <v>DO202602194</v>
      </c>
      <c r="B356" s="62">
        <f>IFERROR(INDEX(Barang_Keluar!$B$2:$B$5000,MATCH(ROWS($A$10:A356),Barang_Keluar!$K$2:$K$5000,0)),"")</f>
        <v>46080</v>
      </c>
      <c r="C356" s="61" t="str">
        <f>IFERROR(INDEX(Barang_Keluar!$C$2:$C$5000,MATCH(ROWS($A$10:A356),Barang_Keluar!$K$2:$K$5000,0)),"")</f>
        <v>Outlet 053</v>
      </c>
      <c r="D356" s="61" t="str">
        <f>IFERROR(INDEX(Barang_Keluar!$D$2:$D$5000,MATCH(ROWS($A$10:A356),Barang_Keluar!$K$2:$K$5000,0)),"")</f>
        <v>DAR001</v>
      </c>
      <c r="E356" s="61" t="str">
        <f>IFERROR(INDEX(Barang_Keluar!$E$2:$E$5000,MATCH(ROWS($A$10:A356),Barang_Keluar!$K$2:$K$5000,0)),"")</f>
        <v>Ultra Milk Dairy Variant 1</v>
      </c>
      <c r="F356" s="61">
        <f>IFERROR(INDEX(Barang_Keluar!$F$2:$F$5000,MATCH(ROWS($A$10:A356),Barang_Keluar!$K$2:$K$5000,0)),"")</f>
        <v>60</v>
      </c>
      <c r="G356" s="61" t="str">
        <f>IFERROR(INDEX(Barang_Keluar!$G$2:$G$5000,MATCH(ROWS($A$10:A356),Barang_Keluar!$K$2:$K$5000,0)),"")</f>
        <v>Box</v>
      </c>
    </row>
    <row r="357" spans="1:7" ht="29" x14ac:dyDescent="0.35">
      <c r="A357" s="61" t="str">
        <f>IFERROR(INDEX(Barang_Keluar!$A$2:$A$5000,MATCH(ROWS($A$10:A357),Barang_Keluar!$K$2:$K$5000,0)),"")</f>
        <v>DO202602195</v>
      </c>
      <c r="B357" s="62">
        <f>IFERROR(INDEX(Barang_Keluar!$B$2:$B$5000,MATCH(ROWS($A$10:A357),Barang_Keluar!$K$2:$K$5000,0)),"")</f>
        <v>46077</v>
      </c>
      <c r="C357" s="61" t="str">
        <f>IFERROR(INDEX(Barang_Keluar!$C$2:$C$5000,MATCH(ROWS($A$10:A357),Barang_Keluar!$K$2:$K$5000,0)),"")</f>
        <v>Outlet 043</v>
      </c>
      <c r="D357" s="61" t="str">
        <f>IFERROR(INDEX(Barang_Keluar!$D$2:$D$5000,MATCH(ROWS($A$10:A357),Barang_Keluar!$K$2:$K$5000,0)),"")</f>
        <v>DAR013</v>
      </c>
      <c r="E357" s="61" t="str">
        <f>IFERROR(INDEX(Barang_Keluar!$E$2:$E$5000,MATCH(ROWS($A$10:A357),Barang_Keluar!$K$2:$K$5000,0)),"")</f>
        <v>Indomilk Dairy Variant 13</v>
      </c>
      <c r="F357" s="61">
        <f>IFERROR(INDEX(Barang_Keluar!$F$2:$F$5000,MATCH(ROWS($A$10:A357),Barang_Keluar!$K$2:$K$5000,0)),"")</f>
        <v>60</v>
      </c>
      <c r="G357" s="61" t="str">
        <f>IFERROR(INDEX(Barang_Keluar!$G$2:$G$5000,MATCH(ROWS($A$10:A357),Barang_Keluar!$K$2:$K$5000,0)),"")</f>
        <v>Box</v>
      </c>
    </row>
    <row r="358" spans="1:7" ht="29" x14ac:dyDescent="0.35">
      <c r="A358" s="61" t="str">
        <f>IFERROR(INDEX(Barang_Keluar!$A$2:$A$5000,MATCH(ROWS($A$10:A358),Barang_Keluar!$K$2:$K$5000,0)),"")</f>
        <v>DO202602197</v>
      </c>
      <c r="B358" s="62">
        <f>IFERROR(INDEX(Barang_Keluar!$B$2:$B$5000,MATCH(ROWS($A$10:A358),Barang_Keluar!$K$2:$K$5000,0)),"")</f>
        <v>46071</v>
      </c>
      <c r="C358" s="61" t="str">
        <f>IFERROR(INDEX(Barang_Keluar!$C$2:$C$5000,MATCH(ROWS($A$10:A358),Barang_Keluar!$K$2:$K$5000,0)),"")</f>
        <v>Outlet 021</v>
      </c>
      <c r="D358" s="61" t="str">
        <f>IFERROR(INDEX(Barang_Keluar!$D$2:$D$5000,MATCH(ROWS($A$10:A358),Barang_Keluar!$K$2:$K$5000,0)),"")</f>
        <v>INS017</v>
      </c>
      <c r="E358" s="61" t="str">
        <f>IFERROR(INDEX(Barang_Keluar!$E$2:$E$5000,MATCH(ROWS($A$10:A358),Barang_Keluar!$K$2:$K$5000,0)),"")</f>
        <v>Indomie Instant Food Variant 17</v>
      </c>
      <c r="F358" s="61">
        <f>IFERROR(INDEX(Barang_Keluar!$F$2:$F$5000,MATCH(ROWS($A$10:A358),Barang_Keluar!$K$2:$K$5000,0)),"")</f>
        <v>12</v>
      </c>
      <c r="G358" s="61" t="str">
        <f>IFERROR(INDEX(Barang_Keluar!$G$2:$G$5000,MATCH(ROWS($A$10:A358),Barang_Keluar!$K$2:$K$5000,0)),"")</f>
        <v>Pack</v>
      </c>
    </row>
    <row r="359" spans="1:7" ht="29" x14ac:dyDescent="0.35">
      <c r="A359" s="61" t="str">
        <f>IFERROR(INDEX(Barang_Keluar!$A$2:$A$5000,MATCH(ROWS($A$10:A359),Barang_Keluar!$K$2:$K$5000,0)),"")</f>
        <v>DO202602203</v>
      </c>
      <c r="B359" s="62">
        <f>IFERROR(INDEX(Barang_Keluar!$B$2:$B$5000,MATCH(ROWS($A$10:A359),Barang_Keluar!$K$2:$K$5000,0)),"")</f>
        <v>46073</v>
      </c>
      <c r="C359" s="61" t="str">
        <f>IFERROR(INDEX(Barang_Keluar!$C$2:$C$5000,MATCH(ROWS($A$10:A359),Barang_Keluar!$K$2:$K$5000,0)),"")</f>
        <v>Outlet 075</v>
      </c>
      <c r="D359" s="61" t="str">
        <f>IFERROR(INDEX(Barang_Keluar!$D$2:$D$5000,MATCH(ROWS($A$10:A359),Barang_Keluar!$K$2:$K$5000,0)),"")</f>
        <v>BEV008</v>
      </c>
      <c r="E359" s="61" t="str">
        <f>IFERROR(INDEX(Barang_Keluar!$E$2:$E$5000,MATCH(ROWS($A$10:A359),Barang_Keluar!$K$2:$K$5000,0)),"")</f>
        <v>Aqua Beverage Variant 8</v>
      </c>
      <c r="F359" s="61">
        <f>IFERROR(INDEX(Barang_Keluar!$F$2:$F$5000,MATCH(ROWS($A$10:A359),Barang_Keluar!$K$2:$K$5000,0)),"")</f>
        <v>10</v>
      </c>
      <c r="G359" s="61" t="str">
        <f>IFERROR(INDEX(Barang_Keluar!$G$2:$G$5000,MATCH(ROWS($A$10:A359),Barang_Keluar!$K$2:$K$5000,0)),"")</f>
        <v>Bottle</v>
      </c>
    </row>
    <row r="360" spans="1:7" ht="29" x14ac:dyDescent="0.35">
      <c r="A360" s="61" t="str">
        <f>IFERROR(INDEX(Barang_Keluar!$A$2:$A$5000,MATCH(ROWS($A$10:A360),Barang_Keluar!$K$2:$K$5000,0)),"")</f>
        <v>DO202602206</v>
      </c>
      <c r="B360" s="62">
        <f>IFERROR(INDEX(Barang_Keluar!$B$2:$B$5000,MATCH(ROWS($A$10:A360),Barang_Keluar!$K$2:$K$5000,0)),"")</f>
        <v>46071</v>
      </c>
      <c r="C360" s="61" t="str">
        <f>IFERROR(INDEX(Barang_Keluar!$C$2:$C$5000,MATCH(ROWS($A$10:A360),Barang_Keluar!$K$2:$K$5000,0)),"")</f>
        <v>Outlet 028</v>
      </c>
      <c r="D360" s="61" t="str">
        <f>IFERROR(INDEX(Barang_Keluar!$D$2:$D$5000,MATCH(ROWS($A$10:A360),Barang_Keluar!$K$2:$K$5000,0)),"")</f>
        <v>INS021</v>
      </c>
      <c r="E360" s="61" t="str">
        <f>IFERROR(INDEX(Barang_Keluar!$E$2:$E$5000,MATCH(ROWS($A$10:A360),Barang_Keluar!$K$2:$K$5000,0)),"")</f>
        <v>Sarimi Instant Food Variant 21</v>
      </c>
      <c r="F360" s="61">
        <f>IFERROR(INDEX(Barang_Keluar!$F$2:$F$5000,MATCH(ROWS($A$10:A360),Barang_Keluar!$K$2:$K$5000,0)),"")</f>
        <v>20</v>
      </c>
      <c r="G360" s="61" t="str">
        <f>IFERROR(INDEX(Barang_Keluar!$G$2:$G$5000,MATCH(ROWS($A$10:A360),Barang_Keluar!$K$2:$K$5000,0)),"")</f>
        <v>Pack</v>
      </c>
    </row>
    <row r="361" spans="1:7" x14ac:dyDescent="0.35">
      <c r="A361" s="61" t="str">
        <f>IFERROR(INDEX(Barang_Keluar!$A$2:$A$5000,MATCH(ROWS($A$10:A361),Barang_Keluar!$K$2:$K$5000,0)),"")</f>
        <v>DO202602207</v>
      </c>
      <c r="B361" s="62">
        <f>IFERROR(INDEX(Barang_Keluar!$B$2:$B$5000,MATCH(ROWS($A$10:A361),Barang_Keluar!$K$2:$K$5000,0)),"")</f>
        <v>46061</v>
      </c>
      <c r="C361" s="61" t="str">
        <f>IFERROR(INDEX(Barang_Keluar!$C$2:$C$5000,MATCH(ROWS($A$10:A361),Barang_Keluar!$K$2:$K$5000,0)),"")</f>
        <v>Outlet 051</v>
      </c>
      <c r="D361" s="61" t="str">
        <f>IFERROR(INDEX(Barang_Keluar!$D$2:$D$5000,MATCH(ROWS($A$10:A361),Barang_Keluar!$K$2:$K$5000,0)),"")</f>
        <v>SNK030</v>
      </c>
      <c r="E361" s="61" t="str">
        <f>IFERROR(INDEX(Barang_Keluar!$E$2:$E$5000,MATCH(ROWS($A$10:A361),Barang_Keluar!$K$2:$K$5000,0)),"")</f>
        <v>Qtela Snack Variant 30</v>
      </c>
      <c r="F361" s="61">
        <f>IFERROR(INDEX(Barang_Keluar!$F$2:$F$5000,MATCH(ROWS($A$10:A361),Barang_Keluar!$K$2:$K$5000,0)),"")</f>
        <v>12</v>
      </c>
      <c r="G361" s="61" t="str">
        <f>IFERROR(INDEX(Barang_Keluar!$G$2:$G$5000,MATCH(ROWS($A$10:A361),Barang_Keluar!$K$2:$K$5000,0)),"")</f>
        <v>Pack</v>
      </c>
    </row>
    <row r="362" spans="1:7" ht="29" x14ac:dyDescent="0.35">
      <c r="A362" s="61" t="str">
        <f>IFERROR(INDEX(Barang_Keluar!$A$2:$A$5000,MATCH(ROWS($A$10:A362),Barang_Keluar!$K$2:$K$5000,0)),"")</f>
        <v>DO202602216</v>
      </c>
      <c r="B362" s="62">
        <f>IFERROR(INDEX(Barang_Keluar!$B$2:$B$5000,MATCH(ROWS($A$10:A362),Barang_Keluar!$K$2:$K$5000,0)),"")</f>
        <v>46072</v>
      </c>
      <c r="C362" s="61" t="str">
        <f>IFERROR(INDEX(Barang_Keluar!$C$2:$C$5000,MATCH(ROWS($A$10:A362),Barang_Keluar!$K$2:$K$5000,0)),"")</f>
        <v>Outlet 005</v>
      </c>
      <c r="D362" s="61" t="str">
        <f>IFERROR(INDEX(Barang_Keluar!$D$2:$D$5000,MATCH(ROWS($A$10:A362),Barang_Keluar!$K$2:$K$5000,0)),"")</f>
        <v>HOM009</v>
      </c>
      <c r="E362" s="61" t="str">
        <f>IFERROR(INDEX(Barang_Keluar!$E$2:$E$5000,MATCH(ROWS($A$10:A362),Barang_Keluar!$K$2:$K$5000,0)),"")</f>
        <v>Molto Home Care Variant 9</v>
      </c>
      <c r="F362" s="61">
        <f>IFERROR(INDEX(Barang_Keluar!$F$2:$F$5000,MATCH(ROWS($A$10:A362),Barang_Keluar!$K$2:$K$5000,0)),"")</f>
        <v>10</v>
      </c>
      <c r="G362" s="61" t="str">
        <f>IFERROR(INDEX(Barang_Keluar!$G$2:$G$5000,MATCH(ROWS($A$10:A362),Barang_Keluar!$K$2:$K$5000,0)),"")</f>
        <v>Pack</v>
      </c>
    </row>
    <row r="363" spans="1:7" ht="29" x14ac:dyDescent="0.35">
      <c r="A363" s="61" t="str">
        <f>IFERROR(INDEX(Barang_Keluar!$A$2:$A$5000,MATCH(ROWS($A$10:A363),Barang_Keluar!$K$2:$K$5000,0)),"")</f>
        <v>DO202602220</v>
      </c>
      <c r="B363" s="62">
        <f>IFERROR(INDEX(Barang_Keluar!$B$2:$B$5000,MATCH(ROWS($A$10:A363),Barang_Keluar!$K$2:$K$5000,0)),"")</f>
        <v>46062</v>
      </c>
      <c r="C363" s="61" t="str">
        <f>IFERROR(INDEX(Barang_Keluar!$C$2:$C$5000,MATCH(ROWS($A$10:A363),Barang_Keluar!$K$2:$K$5000,0)),"")</f>
        <v>Outlet 058</v>
      </c>
      <c r="D363" s="61" t="str">
        <f>IFERROR(INDEX(Barang_Keluar!$D$2:$D$5000,MATCH(ROWS($A$10:A363),Barang_Keluar!$K$2:$K$5000,0)),"")</f>
        <v>BAB020</v>
      </c>
      <c r="E363" s="61" t="str">
        <f>IFERROR(INDEX(Barang_Keluar!$E$2:$E$5000,MATCH(ROWS($A$10:A363),Barang_Keluar!$K$2:$K$5000,0)),"")</f>
        <v>Zwitsal Baby Care Variant 20</v>
      </c>
      <c r="F363" s="61">
        <f>IFERROR(INDEX(Barang_Keluar!$F$2:$F$5000,MATCH(ROWS($A$10:A363),Barang_Keluar!$K$2:$K$5000,0)),"")</f>
        <v>12</v>
      </c>
      <c r="G363" s="61" t="str">
        <f>IFERROR(INDEX(Barang_Keluar!$G$2:$G$5000,MATCH(ROWS($A$10:A363),Barang_Keluar!$K$2:$K$5000,0)),"")</f>
        <v>Pack</v>
      </c>
    </row>
    <row r="364" spans="1:7" ht="29" x14ac:dyDescent="0.35">
      <c r="A364" s="61" t="str">
        <f>IFERROR(INDEX(Barang_Keluar!$A$2:$A$5000,MATCH(ROWS($A$10:A364),Barang_Keluar!$K$2:$K$5000,0)),"")</f>
        <v>DO202602232</v>
      </c>
      <c r="B364" s="62">
        <f>IFERROR(INDEX(Barang_Keluar!$B$2:$B$5000,MATCH(ROWS($A$10:A364),Barang_Keluar!$K$2:$K$5000,0)),"")</f>
        <v>46064</v>
      </c>
      <c r="C364" s="61" t="str">
        <f>IFERROR(INDEX(Barang_Keluar!$C$2:$C$5000,MATCH(ROWS($A$10:A364),Barang_Keluar!$K$2:$K$5000,0)),"")</f>
        <v>Outlet 033</v>
      </c>
      <c r="D364" s="61" t="str">
        <f>IFERROR(INDEX(Barang_Keluar!$D$2:$D$5000,MATCH(ROWS($A$10:A364),Barang_Keluar!$K$2:$K$5000,0)),"")</f>
        <v>BEV033</v>
      </c>
      <c r="E364" s="61" t="str">
        <f>IFERROR(INDEX(Barang_Keluar!$E$2:$E$5000,MATCH(ROWS($A$10:A364),Barang_Keluar!$K$2:$K$5000,0)),"")</f>
        <v>Aqua Beverage Variant 33</v>
      </c>
      <c r="F364" s="61">
        <f>IFERROR(INDEX(Barang_Keluar!$F$2:$F$5000,MATCH(ROWS($A$10:A364),Barang_Keluar!$K$2:$K$5000,0)),"")</f>
        <v>5</v>
      </c>
      <c r="G364" s="61" t="str">
        <f>IFERROR(INDEX(Barang_Keluar!$G$2:$G$5000,MATCH(ROWS($A$10:A364),Barang_Keluar!$K$2:$K$5000,0)),"")</f>
        <v>Bottle</v>
      </c>
    </row>
    <row r="365" spans="1:7" ht="29" x14ac:dyDescent="0.35">
      <c r="A365" s="61" t="str">
        <f>IFERROR(INDEX(Barang_Keluar!$A$2:$A$5000,MATCH(ROWS($A$10:A365),Barang_Keluar!$K$2:$K$5000,0)),"")</f>
        <v>DO202602245</v>
      </c>
      <c r="B365" s="62">
        <f>IFERROR(INDEX(Barang_Keluar!$B$2:$B$5000,MATCH(ROWS($A$10:A365),Barang_Keluar!$K$2:$K$5000,0)),"")</f>
        <v>46058</v>
      </c>
      <c r="C365" s="61" t="str">
        <f>IFERROR(INDEX(Barang_Keluar!$C$2:$C$5000,MATCH(ROWS($A$10:A365),Barang_Keluar!$K$2:$K$5000,0)),"")</f>
        <v>Outlet 030</v>
      </c>
      <c r="D365" s="61" t="str">
        <f>IFERROR(INDEX(Barang_Keluar!$D$2:$D$5000,MATCH(ROWS($A$10:A365),Barang_Keluar!$K$2:$K$5000,0)),"")</f>
        <v>HOM024</v>
      </c>
      <c r="E365" s="61" t="str">
        <f>IFERROR(INDEX(Barang_Keluar!$E$2:$E$5000,MATCH(ROWS($A$10:A365),Barang_Keluar!$K$2:$K$5000,0)),"")</f>
        <v>Sunlight Home Care Variant 24</v>
      </c>
      <c r="F365" s="61">
        <f>IFERROR(INDEX(Barang_Keluar!$F$2:$F$5000,MATCH(ROWS($A$10:A365),Barang_Keluar!$K$2:$K$5000,0)),"")</f>
        <v>5</v>
      </c>
      <c r="G365" s="61" t="str">
        <f>IFERROR(INDEX(Barang_Keluar!$G$2:$G$5000,MATCH(ROWS($A$10:A365),Barang_Keluar!$K$2:$K$5000,0)),"")</f>
        <v>Pack</v>
      </c>
    </row>
    <row r="366" spans="1:7" ht="29" x14ac:dyDescent="0.35">
      <c r="A366" s="61" t="str">
        <f>IFERROR(INDEX(Barang_Keluar!$A$2:$A$5000,MATCH(ROWS($A$10:A366),Barang_Keluar!$K$2:$K$5000,0)),"")</f>
        <v>DO202602263</v>
      </c>
      <c r="B366" s="62">
        <f>IFERROR(INDEX(Barang_Keluar!$B$2:$B$5000,MATCH(ROWS($A$10:A366),Barang_Keluar!$K$2:$K$5000,0)),"")</f>
        <v>46076</v>
      </c>
      <c r="C366" s="61" t="str">
        <f>IFERROR(INDEX(Barang_Keluar!$C$2:$C$5000,MATCH(ROWS($A$10:A366),Barang_Keluar!$K$2:$K$5000,0)),"")</f>
        <v>Outlet 049</v>
      </c>
      <c r="D366" s="61" t="str">
        <f>IFERROR(INDEX(Barang_Keluar!$D$2:$D$5000,MATCH(ROWS($A$10:A366),Barang_Keluar!$K$2:$K$5000,0)),"")</f>
        <v>INS023</v>
      </c>
      <c r="E366" s="61" t="str">
        <f>IFERROR(INDEX(Barang_Keluar!$E$2:$E$5000,MATCH(ROWS($A$10:A366),Barang_Keluar!$K$2:$K$5000,0)),"")</f>
        <v>Indomie Instant Food Variant 23</v>
      </c>
      <c r="F366" s="61">
        <f>IFERROR(INDEX(Barang_Keluar!$F$2:$F$5000,MATCH(ROWS($A$10:A366),Barang_Keluar!$K$2:$K$5000,0)),"")</f>
        <v>24</v>
      </c>
      <c r="G366" s="61" t="str">
        <f>IFERROR(INDEX(Barang_Keluar!$G$2:$G$5000,MATCH(ROWS($A$10:A366),Barang_Keluar!$K$2:$K$5000,0)),"")</f>
        <v>Pack</v>
      </c>
    </row>
    <row r="367" spans="1:7" ht="29" x14ac:dyDescent="0.35">
      <c r="A367" s="61" t="str">
        <f>IFERROR(INDEX(Barang_Keluar!$A$2:$A$5000,MATCH(ROWS($A$10:A367),Barang_Keluar!$K$2:$K$5000,0)),"")</f>
        <v>DO202602266</v>
      </c>
      <c r="B367" s="62">
        <f>IFERROR(INDEX(Barang_Keluar!$B$2:$B$5000,MATCH(ROWS($A$10:A367),Barang_Keluar!$K$2:$K$5000,0)),"")</f>
        <v>46063</v>
      </c>
      <c r="C367" s="61" t="str">
        <f>IFERROR(INDEX(Barang_Keluar!$C$2:$C$5000,MATCH(ROWS($A$10:A367),Barang_Keluar!$K$2:$K$5000,0)),"")</f>
        <v>Outlet 008</v>
      </c>
      <c r="D367" s="61" t="str">
        <f>IFERROR(INDEX(Barang_Keluar!$D$2:$D$5000,MATCH(ROWS($A$10:A367),Barang_Keluar!$K$2:$K$5000,0)),"")</f>
        <v>PER018</v>
      </c>
      <c r="E367" s="61" t="str">
        <f>IFERROR(INDEX(Barang_Keluar!$E$2:$E$5000,MATCH(ROWS($A$10:A367),Barang_Keluar!$K$2:$K$5000,0)),"")</f>
        <v>Lifebuoy Personal Care Variant 18</v>
      </c>
      <c r="F367" s="61">
        <f>IFERROR(INDEX(Barang_Keluar!$F$2:$F$5000,MATCH(ROWS($A$10:A367),Barang_Keluar!$K$2:$K$5000,0)),"")</f>
        <v>48</v>
      </c>
      <c r="G367" s="61" t="str">
        <f>IFERROR(INDEX(Barang_Keluar!$G$2:$G$5000,MATCH(ROWS($A$10:A367),Barang_Keluar!$K$2:$K$5000,0)),"")</f>
        <v>Bottle</v>
      </c>
    </row>
    <row r="368" spans="1:7" ht="29" x14ac:dyDescent="0.35">
      <c r="A368" s="61" t="str">
        <f>IFERROR(INDEX(Barang_Keluar!$A$2:$A$5000,MATCH(ROWS($A$10:A368),Barang_Keluar!$K$2:$K$5000,0)),"")</f>
        <v>DO202602279</v>
      </c>
      <c r="B368" s="62">
        <f>IFERROR(INDEX(Barang_Keluar!$B$2:$B$5000,MATCH(ROWS($A$10:A368),Barang_Keluar!$K$2:$K$5000,0)),"")</f>
        <v>46054</v>
      </c>
      <c r="C368" s="61" t="str">
        <f>IFERROR(INDEX(Barang_Keluar!$C$2:$C$5000,MATCH(ROWS($A$10:A368),Barang_Keluar!$K$2:$K$5000,0)),"")</f>
        <v>Outlet 001</v>
      </c>
      <c r="D368" s="61" t="str">
        <f>IFERROR(INDEX(Barang_Keluar!$D$2:$D$5000,MATCH(ROWS($A$10:A368),Barang_Keluar!$K$2:$K$5000,0)),"")</f>
        <v>PER016</v>
      </c>
      <c r="E368" s="61" t="str">
        <f>IFERROR(INDEX(Barang_Keluar!$E$2:$E$5000,MATCH(ROWS($A$10:A368),Barang_Keluar!$K$2:$K$5000,0)),"")</f>
        <v>Lifebuoy Personal Care Variant 16</v>
      </c>
      <c r="F368" s="61">
        <f>IFERROR(INDEX(Barang_Keluar!$F$2:$F$5000,MATCH(ROWS($A$10:A368),Barang_Keluar!$K$2:$K$5000,0)),"")</f>
        <v>60</v>
      </c>
      <c r="G368" s="61" t="str">
        <f>IFERROR(INDEX(Barang_Keluar!$G$2:$G$5000,MATCH(ROWS($A$10:A368),Barang_Keluar!$K$2:$K$5000,0)),"")</f>
        <v>Bottle</v>
      </c>
    </row>
    <row r="369" spans="1:7" ht="29" x14ac:dyDescent="0.35">
      <c r="A369" s="61" t="str">
        <f>IFERROR(INDEX(Barang_Keluar!$A$2:$A$5000,MATCH(ROWS($A$10:A369),Barang_Keluar!$K$2:$K$5000,0)),"")</f>
        <v>DO202602285</v>
      </c>
      <c r="B369" s="62">
        <f>IFERROR(INDEX(Barang_Keluar!$B$2:$B$5000,MATCH(ROWS($A$10:A369),Barang_Keluar!$K$2:$K$5000,0)),"")</f>
        <v>46062</v>
      </c>
      <c r="C369" s="61" t="str">
        <f>IFERROR(INDEX(Barang_Keluar!$C$2:$C$5000,MATCH(ROWS($A$10:A369),Barang_Keluar!$K$2:$K$5000,0)),"")</f>
        <v>Outlet 043</v>
      </c>
      <c r="D369" s="61" t="str">
        <f>IFERROR(INDEX(Barang_Keluar!$D$2:$D$5000,MATCH(ROWS($A$10:A369),Barang_Keluar!$K$2:$K$5000,0)),"")</f>
        <v>PER005</v>
      </c>
      <c r="E369" s="61" t="str">
        <f>IFERROR(INDEX(Barang_Keluar!$E$2:$E$5000,MATCH(ROWS($A$10:A369),Barang_Keluar!$K$2:$K$5000,0)),"")</f>
        <v>Pepsodent Personal Care Variant 5</v>
      </c>
      <c r="F369" s="61">
        <f>IFERROR(INDEX(Barang_Keluar!$F$2:$F$5000,MATCH(ROWS($A$10:A369),Barang_Keluar!$K$2:$K$5000,0)),"")</f>
        <v>10</v>
      </c>
      <c r="G369" s="61" t="str">
        <f>IFERROR(INDEX(Barang_Keluar!$G$2:$G$5000,MATCH(ROWS($A$10:A369),Barang_Keluar!$K$2:$K$5000,0)),"")</f>
        <v>Bottle</v>
      </c>
    </row>
    <row r="370" spans="1:7" ht="29" x14ac:dyDescent="0.35">
      <c r="A370" s="61" t="str">
        <f>IFERROR(INDEX(Barang_Keluar!$A$2:$A$5000,MATCH(ROWS($A$10:A370),Barang_Keluar!$K$2:$K$5000,0)),"")</f>
        <v>DO202602298</v>
      </c>
      <c r="B370" s="62">
        <f>IFERROR(INDEX(Barang_Keluar!$B$2:$B$5000,MATCH(ROWS($A$10:A370),Barang_Keluar!$K$2:$K$5000,0)),"")</f>
        <v>46059</v>
      </c>
      <c r="C370" s="61" t="str">
        <f>IFERROR(INDEX(Barang_Keluar!$C$2:$C$5000,MATCH(ROWS($A$10:A370),Barang_Keluar!$K$2:$K$5000,0)),"")</f>
        <v>Outlet 036</v>
      </c>
      <c r="D370" s="61" t="str">
        <f>IFERROR(INDEX(Barang_Keluar!$D$2:$D$5000,MATCH(ROWS($A$10:A370),Barang_Keluar!$K$2:$K$5000,0)),"")</f>
        <v>BEV011</v>
      </c>
      <c r="E370" s="61" t="str">
        <f>IFERROR(INDEX(Barang_Keluar!$E$2:$E$5000,MATCH(ROWS($A$10:A370),Barang_Keluar!$K$2:$K$5000,0)),"")</f>
        <v>Pocari Beverage Variant 11</v>
      </c>
      <c r="F370" s="61">
        <f>IFERROR(INDEX(Barang_Keluar!$F$2:$F$5000,MATCH(ROWS($A$10:A370),Barang_Keluar!$K$2:$K$5000,0)),"")</f>
        <v>12</v>
      </c>
      <c r="G370" s="61" t="str">
        <f>IFERROR(INDEX(Barang_Keluar!$G$2:$G$5000,MATCH(ROWS($A$10:A370),Barang_Keluar!$K$2:$K$5000,0)),"")</f>
        <v>Bottle</v>
      </c>
    </row>
    <row r="371" spans="1:7" ht="29" x14ac:dyDescent="0.35">
      <c r="A371" s="61" t="str">
        <f>IFERROR(INDEX(Barang_Keluar!$A$2:$A$5000,MATCH(ROWS($A$10:A371),Barang_Keluar!$K$2:$K$5000,0)),"")</f>
        <v>DO202602304</v>
      </c>
      <c r="B371" s="62">
        <f>IFERROR(INDEX(Barang_Keluar!$B$2:$B$5000,MATCH(ROWS($A$10:A371),Barang_Keluar!$K$2:$K$5000,0)),"")</f>
        <v>46062</v>
      </c>
      <c r="C371" s="61" t="str">
        <f>IFERROR(INDEX(Barang_Keluar!$C$2:$C$5000,MATCH(ROWS($A$10:A371),Barang_Keluar!$K$2:$K$5000,0)),"")</f>
        <v>Outlet 023</v>
      </c>
      <c r="D371" s="61" t="str">
        <f>IFERROR(INDEX(Barang_Keluar!$D$2:$D$5000,MATCH(ROWS($A$10:A371),Barang_Keluar!$K$2:$K$5000,0)),"")</f>
        <v>BEV003</v>
      </c>
      <c r="E371" s="61" t="str">
        <f>IFERROR(INDEX(Barang_Keluar!$E$2:$E$5000,MATCH(ROWS($A$10:A371),Barang_Keluar!$K$2:$K$5000,0)),"")</f>
        <v>Sosro Beverage Variant 3</v>
      </c>
      <c r="F371" s="61">
        <f>IFERROR(INDEX(Barang_Keluar!$F$2:$F$5000,MATCH(ROWS($A$10:A371),Barang_Keluar!$K$2:$K$5000,0)),"")</f>
        <v>30</v>
      </c>
      <c r="G371" s="61" t="str">
        <f>IFERROR(INDEX(Barang_Keluar!$G$2:$G$5000,MATCH(ROWS($A$10:A371),Barang_Keluar!$K$2:$K$5000,0)),"")</f>
        <v>Bottle</v>
      </c>
    </row>
    <row r="372" spans="1:7" ht="29" x14ac:dyDescent="0.35">
      <c r="A372" s="61" t="str">
        <f>IFERROR(INDEX(Barang_Keluar!$A$2:$A$5000,MATCH(ROWS($A$10:A372),Barang_Keluar!$K$2:$K$5000,0)),"")</f>
        <v>DO202602307</v>
      </c>
      <c r="B372" s="62">
        <f>IFERROR(INDEX(Barang_Keluar!$B$2:$B$5000,MATCH(ROWS($A$10:A372),Barang_Keluar!$K$2:$K$5000,0)),"")</f>
        <v>46078</v>
      </c>
      <c r="C372" s="61" t="str">
        <f>IFERROR(INDEX(Barang_Keluar!$C$2:$C$5000,MATCH(ROWS($A$10:A372),Barang_Keluar!$K$2:$K$5000,0)),"")</f>
        <v>Outlet 058</v>
      </c>
      <c r="D372" s="61" t="str">
        <f>IFERROR(INDEX(Barang_Keluar!$D$2:$D$5000,MATCH(ROWS($A$10:A372),Barang_Keluar!$K$2:$K$5000,0)),"")</f>
        <v>SNK029</v>
      </c>
      <c r="E372" s="61" t="str">
        <f>IFERROR(INDEX(Barang_Keluar!$E$2:$E$5000,MATCH(ROWS($A$10:A372),Barang_Keluar!$K$2:$K$5000,0)),"")</f>
        <v>Chitato Snack Variant 29</v>
      </c>
      <c r="F372" s="61">
        <f>IFERROR(INDEX(Barang_Keluar!$F$2:$F$5000,MATCH(ROWS($A$10:A372),Barang_Keluar!$K$2:$K$5000,0)),"")</f>
        <v>5</v>
      </c>
      <c r="G372" s="61" t="str">
        <f>IFERROR(INDEX(Barang_Keluar!$G$2:$G$5000,MATCH(ROWS($A$10:A372),Barang_Keluar!$K$2:$K$5000,0)),"")</f>
        <v>Pack</v>
      </c>
    </row>
    <row r="373" spans="1:7" ht="29" x14ac:dyDescent="0.35">
      <c r="A373" s="61" t="str">
        <f>IFERROR(INDEX(Barang_Keluar!$A$2:$A$5000,MATCH(ROWS($A$10:A373),Barang_Keluar!$K$2:$K$5000,0)),"")</f>
        <v>DO202602312</v>
      </c>
      <c r="B373" s="62">
        <f>IFERROR(INDEX(Barang_Keluar!$B$2:$B$5000,MATCH(ROWS($A$10:A373),Barang_Keluar!$K$2:$K$5000,0)),"")</f>
        <v>46081</v>
      </c>
      <c r="C373" s="61" t="str">
        <f>IFERROR(INDEX(Barang_Keluar!$C$2:$C$5000,MATCH(ROWS($A$10:A373),Barang_Keluar!$K$2:$K$5000,0)),"")</f>
        <v>Outlet 065</v>
      </c>
      <c r="D373" s="61" t="str">
        <f>IFERROR(INDEX(Barang_Keluar!$D$2:$D$5000,MATCH(ROWS($A$10:A373),Barang_Keluar!$K$2:$K$5000,0)),"")</f>
        <v>DAR004</v>
      </c>
      <c r="E373" s="61" t="str">
        <f>IFERROR(INDEX(Barang_Keluar!$E$2:$E$5000,MATCH(ROWS($A$10:A373),Barang_Keluar!$K$2:$K$5000,0)),"")</f>
        <v>Ultra Milk Dairy Variant 4</v>
      </c>
      <c r="F373" s="61">
        <f>IFERROR(INDEX(Barang_Keluar!$F$2:$F$5000,MATCH(ROWS($A$10:A373),Barang_Keluar!$K$2:$K$5000,0)),"")</f>
        <v>48</v>
      </c>
      <c r="G373" s="61" t="str">
        <f>IFERROR(INDEX(Barang_Keluar!$G$2:$G$5000,MATCH(ROWS($A$10:A373),Barang_Keluar!$K$2:$K$5000,0)),"")</f>
        <v>Box</v>
      </c>
    </row>
    <row r="374" spans="1:7" x14ac:dyDescent="0.35">
      <c r="A374" s="61" t="str">
        <f>IFERROR(INDEX(Barang_Keluar!$A$2:$A$5000,MATCH(ROWS($A$10:A374),Barang_Keluar!$K$2:$K$5000,0)),"")</f>
        <v>DO202602325</v>
      </c>
      <c r="B374" s="62">
        <f>IFERROR(INDEX(Barang_Keluar!$B$2:$B$5000,MATCH(ROWS($A$10:A374),Barang_Keluar!$K$2:$K$5000,0)),"")</f>
        <v>46077</v>
      </c>
      <c r="C374" s="61" t="str">
        <f>IFERROR(INDEX(Barang_Keluar!$C$2:$C$5000,MATCH(ROWS($A$10:A374),Barang_Keluar!$K$2:$K$5000,0)),"")</f>
        <v>Outlet 003</v>
      </c>
      <c r="D374" s="61" t="str">
        <f>IFERROR(INDEX(Barang_Keluar!$D$2:$D$5000,MATCH(ROWS($A$10:A374),Barang_Keluar!$K$2:$K$5000,0)),"")</f>
        <v>SNK006</v>
      </c>
      <c r="E374" s="61" t="str">
        <f>IFERROR(INDEX(Barang_Keluar!$E$2:$E$5000,MATCH(ROWS($A$10:A374),Barang_Keluar!$K$2:$K$5000,0)),"")</f>
        <v>Taro Snack Variant 6</v>
      </c>
      <c r="F374" s="61">
        <f>IFERROR(INDEX(Barang_Keluar!$F$2:$F$5000,MATCH(ROWS($A$10:A374),Barang_Keluar!$K$2:$K$5000,0)),"")</f>
        <v>5</v>
      </c>
      <c r="G374" s="61" t="str">
        <f>IFERROR(INDEX(Barang_Keluar!$G$2:$G$5000,MATCH(ROWS($A$10:A374),Barang_Keluar!$K$2:$K$5000,0)),"")</f>
        <v>Pack</v>
      </c>
    </row>
    <row r="375" spans="1:7" ht="29" x14ac:dyDescent="0.35">
      <c r="A375" s="61" t="str">
        <f>IFERROR(INDEX(Barang_Keluar!$A$2:$A$5000,MATCH(ROWS($A$10:A375),Barang_Keluar!$K$2:$K$5000,0)),"")</f>
        <v>DO202602327</v>
      </c>
      <c r="B375" s="62">
        <f>IFERROR(INDEX(Barang_Keluar!$B$2:$B$5000,MATCH(ROWS($A$10:A375),Barang_Keluar!$K$2:$K$5000,0)),"")</f>
        <v>46074</v>
      </c>
      <c r="C375" s="61" t="str">
        <f>IFERROR(INDEX(Barang_Keluar!$C$2:$C$5000,MATCH(ROWS($A$10:A375),Barang_Keluar!$K$2:$K$5000,0)),"")</f>
        <v>Outlet 004</v>
      </c>
      <c r="D375" s="61" t="str">
        <f>IFERROR(INDEX(Barang_Keluar!$D$2:$D$5000,MATCH(ROWS($A$10:A375),Barang_Keluar!$K$2:$K$5000,0)),"")</f>
        <v>PER029</v>
      </c>
      <c r="E375" s="61" t="str">
        <f>IFERROR(INDEX(Barang_Keluar!$E$2:$E$5000,MATCH(ROWS($A$10:A375),Barang_Keluar!$K$2:$K$5000,0)),"")</f>
        <v>Sunsilk Personal Care Variant 29</v>
      </c>
      <c r="F375" s="61">
        <f>IFERROR(INDEX(Barang_Keluar!$F$2:$F$5000,MATCH(ROWS($A$10:A375),Barang_Keluar!$K$2:$K$5000,0)),"")</f>
        <v>5</v>
      </c>
      <c r="G375" s="61" t="str">
        <f>IFERROR(INDEX(Barang_Keluar!$G$2:$G$5000,MATCH(ROWS($A$10:A375),Barang_Keluar!$K$2:$K$5000,0)),"")</f>
        <v>Bottle</v>
      </c>
    </row>
    <row r="376" spans="1:7" ht="29" x14ac:dyDescent="0.35">
      <c r="A376" s="61" t="str">
        <f>IFERROR(INDEX(Barang_Keluar!$A$2:$A$5000,MATCH(ROWS($A$10:A376),Barang_Keluar!$K$2:$K$5000,0)),"")</f>
        <v>DO202602331</v>
      </c>
      <c r="B376" s="62">
        <f>IFERROR(INDEX(Barang_Keluar!$B$2:$B$5000,MATCH(ROWS($A$10:A376),Barang_Keluar!$K$2:$K$5000,0)),"")</f>
        <v>46058</v>
      </c>
      <c r="C376" s="61" t="str">
        <f>IFERROR(INDEX(Barang_Keluar!$C$2:$C$5000,MATCH(ROWS($A$10:A376),Barang_Keluar!$K$2:$K$5000,0)),"")</f>
        <v>Outlet 075</v>
      </c>
      <c r="D376" s="61" t="str">
        <f>IFERROR(INDEX(Barang_Keluar!$D$2:$D$5000,MATCH(ROWS($A$10:A376),Barang_Keluar!$K$2:$K$5000,0)),"")</f>
        <v>BEV026</v>
      </c>
      <c r="E376" s="61" t="str">
        <f>IFERROR(INDEX(Barang_Keluar!$E$2:$E$5000,MATCH(ROWS($A$10:A376),Barang_Keluar!$K$2:$K$5000,0)),"")</f>
        <v>Pocari Beverage Variant 26</v>
      </c>
      <c r="F376" s="61">
        <f>IFERROR(INDEX(Barang_Keluar!$F$2:$F$5000,MATCH(ROWS($A$10:A376),Barang_Keluar!$K$2:$K$5000,0)),"")</f>
        <v>20</v>
      </c>
      <c r="G376" s="61" t="str">
        <f>IFERROR(INDEX(Barang_Keluar!$G$2:$G$5000,MATCH(ROWS($A$10:A376),Barang_Keluar!$K$2:$K$5000,0)),"")</f>
        <v>Bottle</v>
      </c>
    </row>
    <row r="377" spans="1:7" ht="29" x14ac:dyDescent="0.35">
      <c r="A377" s="61" t="str">
        <f>IFERROR(INDEX(Barang_Keluar!$A$2:$A$5000,MATCH(ROWS($A$10:A377),Barang_Keluar!$K$2:$K$5000,0)),"")</f>
        <v>DO202602333</v>
      </c>
      <c r="B377" s="62">
        <f>IFERROR(INDEX(Barang_Keluar!$B$2:$B$5000,MATCH(ROWS($A$10:A377),Barang_Keluar!$K$2:$K$5000,0)),"")</f>
        <v>46056</v>
      </c>
      <c r="C377" s="61" t="str">
        <f>IFERROR(INDEX(Barang_Keluar!$C$2:$C$5000,MATCH(ROWS($A$10:A377),Barang_Keluar!$K$2:$K$5000,0)),"")</f>
        <v>Outlet 013</v>
      </c>
      <c r="D377" s="61" t="str">
        <f>IFERROR(INDEX(Barang_Keluar!$D$2:$D$5000,MATCH(ROWS($A$10:A377),Barang_Keluar!$K$2:$K$5000,0)),"")</f>
        <v>BAB012</v>
      </c>
      <c r="E377" s="61" t="str">
        <f>IFERROR(INDEX(Barang_Keluar!$E$2:$E$5000,MATCH(ROWS($A$10:A377),Barang_Keluar!$K$2:$K$5000,0)),"")</f>
        <v>MamyPoko Baby Care Variant 12</v>
      </c>
      <c r="F377" s="61">
        <f>IFERROR(INDEX(Barang_Keluar!$F$2:$F$5000,MATCH(ROWS($A$10:A377),Barang_Keluar!$K$2:$K$5000,0)),"")</f>
        <v>60</v>
      </c>
      <c r="G377" s="61" t="str">
        <f>IFERROR(INDEX(Barang_Keluar!$G$2:$G$5000,MATCH(ROWS($A$10:A377),Barang_Keluar!$K$2:$K$5000,0)),"")</f>
        <v>Pack</v>
      </c>
    </row>
    <row r="378" spans="1:7" x14ac:dyDescent="0.35">
      <c r="A378" s="61" t="str">
        <f>IFERROR(INDEX(Barang_Keluar!$A$2:$A$5000,MATCH(ROWS($A$10:A378),Barang_Keluar!$K$2:$K$5000,0)),"")</f>
        <v>DO202602336</v>
      </c>
      <c r="B378" s="62">
        <f>IFERROR(INDEX(Barang_Keluar!$B$2:$B$5000,MATCH(ROWS($A$10:A378),Barang_Keluar!$K$2:$K$5000,0)),"")</f>
        <v>46070</v>
      </c>
      <c r="C378" s="61" t="str">
        <f>IFERROR(INDEX(Barang_Keluar!$C$2:$C$5000,MATCH(ROWS($A$10:A378),Barang_Keluar!$K$2:$K$5000,0)),"")</f>
        <v>Outlet 075</v>
      </c>
      <c r="D378" s="61" t="str">
        <f>IFERROR(INDEX(Barang_Keluar!$D$2:$D$5000,MATCH(ROWS($A$10:A378),Barang_Keluar!$K$2:$K$5000,0)),"")</f>
        <v>SNK002</v>
      </c>
      <c r="E378" s="61" t="str">
        <f>IFERROR(INDEX(Barang_Keluar!$E$2:$E$5000,MATCH(ROWS($A$10:A378),Barang_Keluar!$K$2:$K$5000,0)),"")</f>
        <v>Qtela Snack Variant 2</v>
      </c>
      <c r="F378" s="61">
        <f>IFERROR(INDEX(Barang_Keluar!$F$2:$F$5000,MATCH(ROWS($A$10:A378),Barang_Keluar!$K$2:$K$5000,0)),"")</f>
        <v>48</v>
      </c>
      <c r="G378" s="61" t="str">
        <f>IFERROR(INDEX(Barang_Keluar!$G$2:$G$5000,MATCH(ROWS($A$10:A378),Barang_Keluar!$K$2:$K$5000,0)),"")</f>
        <v>Pack</v>
      </c>
    </row>
    <row r="379" spans="1:7" ht="29" x14ac:dyDescent="0.35">
      <c r="A379" s="61" t="str">
        <f>IFERROR(INDEX(Barang_Keluar!$A$2:$A$5000,MATCH(ROWS($A$10:A379),Barang_Keluar!$K$2:$K$5000,0)),"")</f>
        <v>DO202602342</v>
      </c>
      <c r="B379" s="62">
        <f>IFERROR(INDEX(Barang_Keluar!$B$2:$B$5000,MATCH(ROWS($A$10:A379),Barang_Keluar!$K$2:$K$5000,0)),"")</f>
        <v>46058</v>
      </c>
      <c r="C379" s="61" t="str">
        <f>IFERROR(INDEX(Barang_Keluar!$C$2:$C$5000,MATCH(ROWS($A$10:A379),Barang_Keluar!$K$2:$K$5000,0)),"")</f>
        <v>Outlet 050</v>
      </c>
      <c r="D379" s="61" t="str">
        <f>IFERROR(INDEX(Barang_Keluar!$D$2:$D$5000,MATCH(ROWS($A$10:A379),Barang_Keluar!$K$2:$K$5000,0)),"")</f>
        <v>DAR005</v>
      </c>
      <c r="E379" s="61" t="str">
        <f>IFERROR(INDEX(Barang_Keluar!$E$2:$E$5000,MATCH(ROWS($A$10:A379),Barang_Keluar!$K$2:$K$5000,0)),"")</f>
        <v>Indomilk Dairy Variant 5</v>
      </c>
      <c r="F379" s="61">
        <f>IFERROR(INDEX(Barang_Keluar!$F$2:$F$5000,MATCH(ROWS($A$10:A379),Barang_Keluar!$K$2:$K$5000,0)),"")</f>
        <v>36</v>
      </c>
      <c r="G379" s="61" t="str">
        <f>IFERROR(INDEX(Barang_Keluar!$G$2:$G$5000,MATCH(ROWS($A$10:A379),Barang_Keluar!$K$2:$K$5000,0)),"")</f>
        <v>Box</v>
      </c>
    </row>
    <row r="380" spans="1:7" ht="29" x14ac:dyDescent="0.35">
      <c r="A380" s="61" t="str">
        <f>IFERROR(INDEX(Barang_Keluar!$A$2:$A$5000,MATCH(ROWS($A$10:A380),Barang_Keluar!$K$2:$K$5000,0)),"")</f>
        <v>DO202602355</v>
      </c>
      <c r="B380" s="62">
        <f>IFERROR(INDEX(Barang_Keluar!$B$2:$B$5000,MATCH(ROWS($A$10:A380),Barang_Keluar!$K$2:$K$5000,0)),"")</f>
        <v>46079</v>
      </c>
      <c r="C380" s="61" t="str">
        <f>IFERROR(INDEX(Barang_Keluar!$C$2:$C$5000,MATCH(ROWS($A$10:A380),Barang_Keluar!$K$2:$K$5000,0)),"")</f>
        <v>Outlet 038</v>
      </c>
      <c r="D380" s="61" t="str">
        <f>IFERROR(INDEX(Barang_Keluar!$D$2:$D$5000,MATCH(ROWS($A$10:A380),Barang_Keluar!$K$2:$K$5000,0)),"")</f>
        <v>INS004</v>
      </c>
      <c r="E380" s="61" t="str">
        <f>IFERROR(INDEX(Barang_Keluar!$E$2:$E$5000,MATCH(ROWS($A$10:A380),Barang_Keluar!$K$2:$K$5000,0)),"")</f>
        <v>Sarimi Instant Food Variant 4</v>
      </c>
      <c r="F380" s="61">
        <f>IFERROR(INDEX(Barang_Keluar!$F$2:$F$5000,MATCH(ROWS($A$10:A380),Barang_Keluar!$K$2:$K$5000,0)),"")</f>
        <v>5</v>
      </c>
      <c r="G380" s="61" t="str">
        <f>IFERROR(INDEX(Barang_Keluar!$G$2:$G$5000,MATCH(ROWS($A$10:A380),Barang_Keluar!$K$2:$K$5000,0)),"")</f>
        <v>Pack</v>
      </c>
    </row>
    <row r="381" spans="1:7" ht="29" x14ac:dyDescent="0.35">
      <c r="A381" s="61" t="str">
        <f>IFERROR(INDEX(Barang_Keluar!$A$2:$A$5000,MATCH(ROWS($A$10:A381),Barang_Keluar!$K$2:$K$5000,0)),"")</f>
        <v>DO202602383</v>
      </c>
      <c r="B381" s="62">
        <f>IFERROR(INDEX(Barang_Keluar!$B$2:$B$5000,MATCH(ROWS($A$10:A381),Barang_Keluar!$K$2:$K$5000,0)),"")</f>
        <v>46067</v>
      </c>
      <c r="C381" s="61" t="str">
        <f>IFERROR(INDEX(Barang_Keluar!$C$2:$C$5000,MATCH(ROWS($A$10:A381),Barang_Keluar!$K$2:$K$5000,0)),"")</f>
        <v>Outlet 002</v>
      </c>
      <c r="D381" s="61" t="str">
        <f>IFERROR(INDEX(Barang_Keluar!$D$2:$D$5000,MATCH(ROWS($A$10:A381),Barang_Keluar!$K$2:$K$5000,0)),"")</f>
        <v>HOM016</v>
      </c>
      <c r="E381" s="61" t="str">
        <f>IFERROR(INDEX(Barang_Keluar!$E$2:$E$5000,MATCH(ROWS($A$10:A381),Barang_Keluar!$K$2:$K$5000,0)),"")</f>
        <v>Molto Home Care Variant 16</v>
      </c>
      <c r="F381" s="61">
        <f>IFERROR(INDEX(Barang_Keluar!$F$2:$F$5000,MATCH(ROWS($A$10:A381),Barang_Keluar!$K$2:$K$5000,0)),"")</f>
        <v>12</v>
      </c>
      <c r="G381" s="61" t="str">
        <f>IFERROR(INDEX(Barang_Keluar!$G$2:$G$5000,MATCH(ROWS($A$10:A381),Barang_Keluar!$K$2:$K$5000,0)),"")</f>
        <v>Pack</v>
      </c>
    </row>
    <row r="382" spans="1:7" ht="29" x14ac:dyDescent="0.35">
      <c r="A382" s="61" t="str">
        <f>IFERROR(INDEX(Barang_Keluar!$A$2:$A$5000,MATCH(ROWS($A$10:A382),Barang_Keluar!$K$2:$K$5000,0)),"")</f>
        <v>DO202602384</v>
      </c>
      <c r="B382" s="62">
        <f>IFERROR(INDEX(Barang_Keluar!$B$2:$B$5000,MATCH(ROWS($A$10:A382),Barang_Keluar!$K$2:$K$5000,0)),"")</f>
        <v>46063</v>
      </c>
      <c r="C382" s="61" t="str">
        <f>IFERROR(INDEX(Barang_Keluar!$C$2:$C$5000,MATCH(ROWS($A$10:A382),Barang_Keluar!$K$2:$K$5000,0)),"")</f>
        <v>Outlet 012</v>
      </c>
      <c r="D382" s="61" t="str">
        <f>IFERROR(INDEX(Barang_Keluar!$D$2:$D$5000,MATCH(ROWS($A$10:A382),Barang_Keluar!$K$2:$K$5000,0)),"")</f>
        <v>BEV018</v>
      </c>
      <c r="E382" s="61" t="str">
        <f>IFERROR(INDEX(Barang_Keluar!$E$2:$E$5000,MATCH(ROWS($A$10:A382),Barang_Keluar!$K$2:$K$5000,0)),"")</f>
        <v>Sosro Beverage Variant 18</v>
      </c>
      <c r="F382" s="61">
        <f>IFERROR(INDEX(Barang_Keluar!$F$2:$F$5000,MATCH(ROWS($A$10:A382),Barang_Keluar!$K$2:$K$5000,0)),"")</f>
        <v>30</v>
      </c>
      <c r="G382" s="61" t="str">
        <f>IFERROR(INDEX(Barang_Keluar!$G$2:$G$5000,MATCH(ROWS($A$10:A382),Barang_Keluar!$K$2:$K$5000,0)),"")</f>
        <v>Bottle</v>
      </c>
    </row>
    <row r="383" spans="1:7" ht="29" x14ac:dyDescent="0.35">
      <c r="A383" s="61" t="str">
        <f>IFERROR(INDEX(Barang_Keluar!$A$2:$A$5000,MATCH(ROWS($A$10:A383),Barang_Keluar!$K$2:$K$5000,0)),"")</f>
        <v>DO202602398</v>
      </c>
      <c r="B383" s="62">
        <f>IFERROR(INDEX(Barang_Keluar!$B$2:$B$5000,MATCH(ROWS($A$10:A383),Barang_Keluar!$K$2:$K$5000,0)),"")</f>
        <v>46081</v>
      </c>
      <c r="C383" s="61" t="str">
        <f>IFERROR(INDEX(Barang_Keluar!$C$2:$C$5000,MATCH(ROWS($A$10:A383),Barang_Keluar!$K$2:$K$5000,0)),"")</f>
        <v>Outlet 054</v>
      </c>
      <c r="D383" s="61" t="str">
        <f>IFERROR(INDEX(Barang_Keluar!$D$2:$D$5000,MATCH(ROWS($A$10:A383),Barang_Keluar!$K$2:$K$5000,0)),"")</f>
        <v>BEV028</v>
      </c>
      <c r="E383" s="61" t="str">
        <f>IFERROR(INDEX(Barang_Keluar!$E$2:$E$5000,MATCH(ROWS($A$10:A383),Barang_Keluar!$K$2:$K$5000,0)),"")</f>
        <v>Pocari Beverage Variant 28</v>
      </c>
      <c r="F383" s="61">
        <f>IFERROR(INDEX(Barang_Keluar!$F$2:$F$5000,MATCH(ROWS($A$10:A383),Barang_Keluar!$K$2:$K$5000,0)),"")</f>
        <v>15</v>
      </c>
      <c r="G383" s="61" t="str">
        <f>IFERROR(INDEX(Barang_Keluar!$G$2:$G$5000,MATCH(ROWS($A$10:A383),Barang_Keluar!$K$2:$K$5000,0)),"")</f>
        <v>Bottle</v>
      </c>
    </row>
    <row r="384" spans="1:7" ht="29" x14ac:dyDescent="0.35">
      <c r="A384" s="61" t="str">
        <f>IFERROR(INDEX(Barang_Keluar!$A$2:$A$5000,MATCH(ROWS($A$10:A384),Barang_Keluar!$K$2:$K$5000,0)),"")</f>
        <v>DO202602399</v>
      </c>
      <c r="B384" s="62">
        <f>IFERROR(INDEX(Barang_Keluar!$B$2:$B$5000,MATCH(ROWS($A$10:A384),Barang_Keluar!$K$2:$K$5000,0)),"")</f>
        <v>46060</v>
      </c>
      <c r="C384" s="61" t="str">
        <f>IFERROR(INDEX(Barang_Keluar!$C$2:$C$5000,MATCH(ROWS($A$10:A384),Barang_Keluar!$K$2:$K$5000,0)),"")</f>
        <v>Outlet 063</v>
      </c>
      <c r="D384" s="61" t="str">
        <f>IFERROR(INDEX(Barang_Keluar!$D$2:$D$5000,MATCH(ROWS($A$10:A384),Barang_Keluar!$K$2:$K$5000,0)),"")</f>
        <v>BEV035</v>
      </c>
      <c r="E384" s="61" t="str">
        <f>IFERROR(INDEX(Barang_Keluar!$E$2:$E$5000,MATCH(ROWS($A$10:A384),Barang_Keluar!$K$2:$K$5000,0)),"")</f>
        <v>Sosro Beverage Variant 35</v>
      </c>
      <c r="F384" s="61">
        <f>IFERROR(INDEX(Barang_Keluar!$F$2:$F$5000,MATCH(ROWS($A$10:A384),Barang_Keluar!$K$2:$K$5000,0)),"")</f>
        <v>15</v>
      </c>
      <c r="G384" s="61" t="str">
        <f>IFERROR(INDEX(Barang_Keluar!$G$2:$G$5000,MATCH(ROWS($A$10:A384),Barang_Keluar!$K$2:$K$5000,0)),"")</f>
        <v>Bottle</v>
      </c>
    </row>
    <row r="385" spans="1:7" ht="29" x14ac:dyDescent="0.35">
      <c r="A385" s="61" t="str">
        <f>IFERROR(INDEX(Barang_Keluar!$A$2:$A$5000,MATCH(ROWS($A$10:A385),Barang_Keluar!$K$2:$K$5000,0)),"")</f>
        <v>DO202602408</v>
      </c>
      <c r="B385" s="62">
        <f>IFERROR(INDEX(Barang_Keluar!$B$2:$B$5000,MATCH(ROWS($A$10:A385),Barang_Keluar!$K$2:$K$5000,0)),"")</f>
        <v>46058</v>
      </c>
      <c r="C385" s="61" t="str">
        <f>IFERROR(INDEX(Barang_Keluar!$C$2:$C$5000,MATCH(ROWS($A$10:A385),Barang_Keluar!$K$2:$K$5000,0)),"")</f>
        <v>Outlet 066</v>
      </c>
      <c r="D385" s="61" t="str">
        <f>IFERROR(INDEX(Barang_Keluar!$D$2:$D$5000,MATCH(ROWS($A$10:A385),Barang_Keluar!$K$2:$K$5000,0)),"")</f>
        <v>BEV018</v>
      </c>
      <c r="E385" s="61" t="str">
        <f>IFERROR(INDEX(Barang_Keluar!$E$2:$E$5000,MATCH(ROWS($A$10:A385),Barang_Keluar!$K$2:$K$5000,0)),"")</f>
        <v>Sosro Beverage Variant 18</v>
      </c>
      <c r="F385" s="61">
        <f>IFERROR(INDEX(Barang_Keluar!$F$2:$F$5000,MATCH(ROWS($A$10:A385),Barang_Keluar!$K$2:$K$5000,0)),"")</f>
        <v>5</v>
      </c>
      <c r="G385" s="61" t="str">
        <f>IFERROR(INDEX(Barang_Keluar!$G$2:$G$5000,MATCH(ROWS($A$10:A385),Barang_Keluar!$K$2:$K$5000,0)),"")</f>
        <v>Bottle</v>
      </c>
    </row>
    <row r="386" spans="1:7" ht="29" x14ac:dyDescent="0.35">
      <c r="A386" s="61" t="str">
        <f>IFERROR(INDEX(Barang_Keluar!$A$2:$A$5000,MATCH(ROWS($A$10:A386),Barang_Keluar!$K$2:$K$5000,0)),"")</f>
        <v>DO202602410</v>
      </c>
      <c r="B386" s="62">
        <f>IFERROR(INDEX(Barang_Keluar!$B$2:$B$5000,MATCH(ROWS($A$10:A386),Barang_Keluar!$K$2:$K$5000,0)),"")</f>
        <v>46054</v>
      </c>
      <c r="C386" s="61" t="str">
        <f>IFERROR(INDEX(Barang_Keluar!$C$2:$C$5000,MATCH(ROWS($A$10:A386),Barang_Keluar!$K$2:$K$5000,0)),"")</f>
        <v>Outlet 017</v>
      </c>
      <c r="D386" s="61" t="str">
        <f>IFERROR(INDEX(Barang_Keluar!$D$2:$D$5000,MATCH(ROWS($A$10:A386),Barang_Keluar!$K$2:$K$5000,0)),"")</f>
        <v>PER011</v>
      </c>
      <c r="E386" s="61" t="str">
        <f>IFERROR(INDEX(Barang_Keluar!$E$2:$E$5000,MATCH(ROWS($A$10:A386),Barang_Keluar!$K$2:$K$5000,0)),"")</f>
        <v>Pepsodent Personal Care Variant 11</v>
      </c>
      <c r="F386" s="61">
        <f>IFERROR(INDEX(Barang_Keluar!$F$2:$F$5000,MATCH(ROWS($A$10:A386),Barang_Keluar!$K$2:$K$5000,0)),"")</f>
        <v>36</v>
      </c>
      <c r="G386" s="61" t="str">
        <f>IFERROR(INDEX(Barang_Keluar!$G$2:$G$5000,MATCH(ROWS($A$10:A386),Barang_Keluar!$K$2:$K$5000,0)),"")</f>
        <v>Bottle</v>
      </c>
    </row>
    <row r="387" spans="1:7" ht="29" x14ac:dyDescent="0.35">
      <c r="A387" s="61" t="str">
        <f>IFERROR(INDEX(Barang_Keluar!$A$2:$A$5000,MATCH(ROWS($A$10:A387),Barang_Keluar!$K$2:$K$5000,0)),"")</f>
        <v>DO202602412</v>
      </c>
      <c r="B387" s="62">
        <f>IFERROR(INDEX(Barang_Keluar!$B$2:$B$5000,MATCH(ROWS($A$10:A387),Barang_Keluar!$K$2:$K$5000,0)),"")</f>
        <v>46081</v>
      </c>
      <c r="C387" s="61" t="str">
        <f>IFERROR(INDEX(Barang_Keluar!$C$2:$C$5000,MATCH(ROWS($A$10:A387),Barang_Keluar!$K$2:$K$5000,0)),"")</f>
        <v>Outlet 055</v>
      </c>
      <c r="D387" s="61" t="str">
        <f>IFERROR(INDEX(Barang_Keluar!$D$2:$D$5000,MATCH(ROWS($A$10:A387),Barang_Keluar!$K$2:$K$5000,0)),"")</f>
        <v>HOM015</v>
      </c>
      <c r="E387" s="61" t="str">
        <f>IFERROR(INDEX(Barang_Keluar!$E$2:$E$5000,MATCH(ROWS($A$10:A387),Barang_Keluar!$K$2:$K$5000,0)),"")</f>
        <v>Sunlight Home Care Variant 15</v>
      </c>
      <c r="F387" s="61">
        <f>IFERROR(INDEX(Barang_Keluar!$F$2:$F$5000,MATCH(ROWS($A$10:A387),Barang_Keluar!$K$2:$K$5000,0)),"")</f>
        <v>24</v>
      </c>
      <c r="G387" s="61" t="str">
        <f>IFERROR(INDEX(Barang_Keluar!$G$2:$G$5000,MATCH(ROWS($A$10:A387),Barang_Keluar!$K$2:$K$5000,0)),"")</f>
        <v>Pack</v>
      </c>
    </row>
    <row r="388" spans="1:7" x14ac:dyDescent="0.35">
      <c r="A388" s="61" t="str">
        <f>IFERROR(INDEX(Barang_Keluar!$A$2:$A$5000,MATCH(ROWS($A$10:A388),Barang_Keluar!$K$2:$K$5000,0)),"")</f>
        <v>DO202602413</v>
      </c>
      <c r="B388" s="62">
        <f>IFERROR(INDEX(Barang_Keluar!$B$2:$B$5000,MATCH(ROWS($A$10:A388),Barang_Keluar!$K$2:$K$5000,0)),"")</f>
        <v>46081</v>
      </c>
      <c r="C388" s="61" t="str">
        <f>IFERROR(INDEX(Barang_Keluar!$C$2:$C$5000,MATCH(ROWS($A$10:A388),Barang_Keluar!$K$2:$K$5000,0)),"")</f>
        <v>Outlet 001</v>
      </c>
      <c r="D388" s="61" t="str">
        <f>IFERROR(INDEX(Barang_Keluar!$D$2:$D$5000,MATCH(ROWS($A$10:A388),Barang_Keluar!$K$2:$K$5000,0)),"")</f>
        <v>SNK034</v>
      </c>
      <c r="E388" s="61" t="str">
        <f>IFERROR(INDEX(Barang_Keluar!$E$2:$E$5000,MATCH(ROWS($A$10:A388),Barang_Keluar!$K$2:$K$5000,0)),"")</f>
        <v>Taro Snack Variant 34</v>
      </c>
      <c r="F388" s="61">
        <f>IFERROR(INDEX(Barang_Keluar!$F$2:$F$5000,MATCH(ROWS($A$10:A388),Barang_Keluar!$K$2:$K$5000,0)),"")</f>
        <v>12</v>
      </c>
      <c r="G388" s="61" t="str">
        <f>IFERROR(INDEX(Barang_Keluar!$G$2:$G$5000,MATCH(ROWS($A$10:A388),Barang_Keluar!$K$2:$K$5000,0)),"")</f>
        <v>Pack</v>
      </c>
    </row>
    <row r="389" spans="1:7" ht="29" x14ac:dyDescent="0.35">
      <c r="A389" s="61" t="str">
        <f>IFERROR(INDEX(Barang_Keluar!$A$2:$A$5000,MATCH(ROWS($A$10:A389),Barang_Keluar!$K$2:$K$5000,0)),"")</f>
        <v>DO202602414</v>
      </c>
      <c r="B389" s="62">
        <f>IFERROR(INDEX(Barang_Keluar!$B$2:$B$5000,MATCH(ROWS($A$10:A389),Barang_Keluar!$K$2:$K$5000,0)),"")</f>
        <v>46067</v>
      </c>
      <c r="C389" s="61" t="str">
        <f>IFERROR(INDEX(Barang_Keluar!$C$2:$C$5000,MATCH(ROWS($A$10:A389),Barang_Keluar!$K$2:$K$5000,0)),"")</f>
        <v>Outlet 046</v>
      </c>
      <c r="D389" s="61" t="str">
        <f>IFERROR(INDEX(Barang_Keluar!$D$2:$D$5000,MATCH(ROWS($A$10:A389),Barang_Keluar!$K$2:$K$5000,0)),"")</f>
        <v>BAB009</v>
      </c>
      <c r="E389" s="61" t="str">
        <f>IFERROR(INDEX(Barang_Keluar!$E$2:$E$5000,MATCH(ROWS($A$10:A389),Barang_Keluar!$K$2:$K$5000,0)),"")</f>
        <v>MamyPoko Baby Care Variant 9</v>
      </c>
      <c r="F389" s="61">
        <f>IFERROR(INDEX(Barang_Keluar!$F$2:$F$5000,MATCH(ROWS($A$10:A389),Barang_Keluar!$K$2:$K$5000,0)),"")</f>
        <v>5</v>
      </c>
      <c r="G389" s="61" t="str">
        <f>IFERROR(INDEX(Barang_Keluar!$G$2:$G$5000,MATCH(ROWS($A$10:A389),Barang_Keluar!$K$2:$K$5000,0)),"")</f>
        <v>Pack</v>
      </c>
    </row>
    <row r="390" spans="1:7" x14ac:dyDescent="0.35">
      <c r="A390" s="61" t="str">
        <f>IFERROR(INDEX(Barang_Keluar!$A$2:$A$5000,MATCH(ROWS($A$10:A390),Barang_Keluar!$K$2:$K$5000,0)),"")</f>
        <v>DO202602417</v>
      </c>
      <c r="B390" s="62">
        <f>IFERROR(INDEX(Barang_Keluar!$B$2:$B$5000,MATCH(ROWS($A$10:A390),Barang_Keluar!$K$2:$K$5000,0)),"")</f>
        <v>46081</v>
      </c>
      <c r="C390" s="61" t="str">
        <f>IFERROR(INDEX(Barang_Keluar!$C$2:$C$5000,MATCH(ROWS($A$10:A390),Barang_Keluar!$K$2:$K$5000,0)),"")</f>
        <v>Outlet 052</v>
      </c>
      <c r="D390" s="61" t="str">
        <f>IFERROR(INDEX(Barang_Keluar!$D$2:$D$5000,MATCH(ROWS($A$10:A390),Barang_Keluar!$K$2:$K$5000,0)),"")</f>
        <v>SNK011</v>
      </c>
      <c r="E390" s="61" t="str">
        <f>IFERROR(INDEX(Barang_Keluar!$E$2:$E$5000,MATCH(ROWS($A$10:A390),Barang_Keluar!$K$2:$K$5000,0)),"")</f>
        <v>Qtela Snack Variant 11</v>
      </c>
      <c r="F390" s="61">
        <f>IFERROR(INDEX(Barang_Keluar!$F$2:$F$5000,MATCH(ROWS($A$10:A390),Barang_Keluar!$K$2:$K$5000,0)),"")</f>
        <v>20</v>
      </c>
      <c r="G390" s="61" t="str">
        <f>IFERROR(INDEX(Barang_Keluar!$G$2:$G$5000,MATCH(ROWS($A$10:A390),Barang_Keluar!$K$2:$K$5000,0)),"")</f>
        <v>Pack</v>
      </c>
    </row>
    <row r="391" spans="1:7" ht="29" x14ac:dyDescent="0.35">
      <c r="A391" s="61" t="str">
        <f>IFERROR(INDEX(Barang_Keluar!$A$2:$A$5000,MATCH(ROWS($A$10:A391),Barang_Keluar!$K$2:$K$5000,0)),"")</f>
        <v>DO202602424</v>
      </c>
      <c r="B391" s="62">
        <f>IFERROR(INDEX(Barang_Keluar!$B$2:$B$5000,MATCH(ROWS($A$10:A391),Barang_Keluar!$K$2:$K$5000,0)),"")</f>
        <v>46073</v>
      </c>
      <c r="C391" s="61" t="str">
        <f>IFERROR(INDEX(Barang_Keluar!$C$2:$C$5000,MATCH(ROWS($A$10:A391),Barang_Keluar!$K$2:$K$5000,0)),"")</f>
        <v>Outlet 056</v>
      </c>
      <c r="D391" s="61" t="str">
        <f>IFERROR(INDEX(Barang_Keluar!$D$2:$D$5000,MATCH(ROWS($A$10:A391),Barang_Keluar!$K$2:$K$5000,0)),"")</f>
        <v>BEV013</v>
      </c>
      <c r="E391" s="61" t="str">
        <f>IFERROR(INDEX(Barang_Keluar!$E$2:$E$5000,MATCH(ROWS($A$10:A391),Barang_Keluar!$K$2:$K$5000,0)),"")</f>
        <v>Sosro Beverage Variant 13</v>
      </c>
      <c r="F391" s="61">
        <f>IFERROR(INDEX(Barang_Keluar!$F$2:$F$5000,MATCH(ROWS($A$10:A391),Barang_Keluar!$K$2:$K$5000,0)),"")</f>
        <v>5</v>
      </c>
      <c r="G391" s="61" t="str">
        <f>IFERROR(INDEX(Barang_Keluar!$G$2:$G$5000,MATCH(ROWS($A$10:A391),Barang_Keluar!$K$2:$K$5000,0)),"")</f>
        <v>Bottle</v>
      </c>
    </row>
    <row r="392" spans="1:7" x14ac:dyDescent="0.35">
      <c r="A392" s="61" t="str">
        <f>IFERROR(INDEX(Barang_Keluar!$A$2:$A$5000,MATCH(ROWS($A$10:A392),Barang_Keluar!$K$2:$K$5000,0)),"")</f>
        <v>DO202602428</v>
      </c>
      <c r="B392" s="62">
        <f>IFERROR(INDEX(Barang_Keluar!$B$2:$B$5000,MATCH(ROWS($A$10:A392),Barang_Keluar!$K$2:$K$5000,0)),"")</f>
        <v>46075</v>
      </c>
      <c r="C392" s="61" t="str">
        <f>IFERROR(INDEX(Barang_Keluar!$C$2:$C$5000,MATCH(ROWS($A$10:A392),Barang_Keluar!$K$2:$K$5000,0)),"")</f>
        <v>Outlet 054</v>
      </c>
      <c r="D392" s="61" t="str">
        <f>IFERROR(INDEX(Barang_Keluar!$D$2:$D$5000,MATCH(ROWS($A$10:A392),Barang_Keluar!$K$2:$K$5000,0)),"")</f>
        <v>SNK010</v>
      </c>
      <c r="E392" s="61" t="str">
        <f>IFERROR(INDEX(Barang_Keluar!$E$2:$E$5000,MATCH(ROWS($A$10:A392),Barang_Keluar!$K$2:$K$5000,0)),"")</f>
        <v>Taro Snack Variant 10</v>
      </c>
      <c r="F392" s="61">
        <f>IFERROR(INDEX(Barang_Keluar!$F$2:$F$5000,MATCH(ROWS($A$10:A392),Barang_Keluar!$K$2:$K$5000,0)),"")</f>
        <v>15</v>
      </c>
      <c r="G392" s="61" t="str">
        <f>IFERROR(INDEX(Barang_Keluar!$G$2:$G$5000,MATCH(ROWS($A$10:A392),Barang_Keluar!$K$2:$K$5000,0)),"")</f>
        <v>Pack</v>
      </c>
    </row>
    <row r="393" spans="1:7" ht="29" x14ac:dyDescent="0.35">
      <c r="A393" s="61" t="str">
        <f>IFERROR(INDEX(Barang_Keluar!$A$2:$A$5000,MATCH(ROWS($A$10:A393),Barang_Keluar!$K$2:$K$5000,0)),"")</f>
        <v>DO202602431</v>
      </c>
      <c r="B393" s="62">
        <f>IFERROR(INDEX(Barang_Keluar!$B$2:$B$5000,MATCH(ROWS($A$10:A393),Barang_Keluar!$K$2:$K$5000,0)),"")</f>
        <v>46081</v>
      </c>
      <c r="C393" s="61" t="str">
        <f>IFERROR(INDEX(Barang_Keluar!$C$2:$C$5000,MATCH(ROWS($A$10:A393),Barang_Keluar!$K$2:$K$5000,0)),"")</f>
        <v>Outlet 071</v>
      </c>
      <c r="D393" s="61" t="str">
        <f>IFERROR(INDEX(Barang_Keluar!$D$2:$D$5000,MATCH(ROWS($A$10:A393),Barang_Keluar!$K$2:$K$5000,0)),"")</f>
        <v>INS023</v>
      </c>
      <c r="E393" s="61" t="str">
        <f>IFERROR(INDEX(Barang_Keluar!$E$2:$E$5000,MATCH(ROWS($A$10:A393),Barang_Keluar!$K$2:$K$5000,0)),"")</f>
        <v>Indomie Instant Food Variant 23</v>
      </c>
      <c r="F393" s="61">
        <f>IFERROR(INDEX(Barang_Keluar!$F$2:$F$5000,MATCH(ROWS($A$10:A393),Barang_Keluar!$K$2:$K$5000,0)),"")</f>
        <v>10</v>
      </c>
      <c r="G393" s="61" t="str">
        <f>IFERROR(INDEX(Barang_Keluar!$G$2:$G$5000,MATCH(ROWS($A$10:A393),Barang_Keluar!$K$2:$K$5000,0)),"")</f>
        <v>Pack</v>
      </c>
    </row>
    <row r="394" spans="1:7" ht="29" x14ac:dyDescent="0.35">
      <c r="A394" s="61" t="str">
        <f>IFERROR(INDEX(Barang_Keluar!$A$2:$A$5000,MATCH(ROWS($A$10:A394),Barang_Keluar!$K$2:$K$5000,0)),"")</f>
        <v>DO202602435</v>
      </c>
      <c r="B394" s="62">
        <f>IFERROR(INDEX(Barang_Keluar!$B$2:$B$5000,MATCH(ROWS($A$10:A394),Barang_Keluar!$K$2:$K$5000,0)),"")</f>
        <v>46072</v>
      </c>
      <c r="C394" s="61" t="str">
        <f>IFERROR(INDEX(Barang_Keluar!$C$2:$C$5000,MATCH(ROWS($A$10:A394),Barang_Keluar!$K$2:$K$5000,0)),"")</f>
        <v>Outlet 073</v>
      </c>
      <c r="D394" s="61" t="str">
        <f>IFERROR(INDEX(Barang_Keluar!$D$2:$D$5000,MATCH(ROWS($A$10:A394),Barang_Keluar!$K$2:$K$5000,0)),"")</f>
        <v>INS017</v>
      </c>
      <c r="E394" s="61" t="str">
        <f>IFERROR(INDEX(Barang_Keluar!$E$2:$E$5000,MATCH(ROWS($A$10:A394),Barang_Keluar!$K$2:$K$5000,0)),"")</f>
        <v>Indomie Instant Food Variant 17</v>
      </c>
      <c r="F394" s="61">
        <f>IFERROR(INDEX(Barang_Keluar!$F$2:$F$5000,MATCH(ROWS($A$10:A394),Barang_Keluar!$K$2:$K$5000,0)),"")</f>
        <v>5</v>
      </c>
      <c r="G394" s="61" t="str">
        <f>IFERROR(INDEX(Barang_Keluar!$G$2:$G$5000,MATCH(ROWS($A$10:A394),Barang_Keluar!$K$2:$K$5000,0)),"")</f>
        <v>Pack</v>
      </c>
    </row>
    <row r="395" spans="1:7" x14ac:dyDescent="0.35">
      <c r="A395" s="61" t="str">
        <f>IFERROR(INDEX(Barang_Keluar!$A$2:$A$5000,MATCH(ROWS($A$10:A395),Barang_Keluar!$K$2:$K$5000,0)),"")</f>
        <v>DO202602438</v>
      </c>
      <c r="B395" s="62">
        <f>IFERROR(INDEX(Barang_Keluar!$B$2:$B$5000,MATCH(ROWS($A$10:A395),Barang_Keluar!$K$2:$K$5000,0)),"")</f>
        <v>46070</v>
      </c>
      <c r="C395" s="61" t="str">
        <f>IFERROR(INDEX(Barang_Keluar!$C$2:$C$5000,MATCH(ROWS($A$10:A395),Barang_Keluar!$K$2:$K$5000,0)),"")</f>
        <v>Outlet 041</v>
      </c>
      <c r="D395" s="61" t="str">
        <f>IFERROR(INDEX(Barang_Keluar!$D$2:$D$5000,MATCH(ROWS($A$10:A395),Barang_Keluar!$K$2:$K$5000,0)),"")</f>
        <v>SNK001</v>
      </c>
      <c r="E395" s="61" t="str">
        <f>IFERROR(INDEX(Barang_Keluar!$E$2:$E$5000,MATCH(ROWS($A$10:A395),Barang_Keluar!$K$2:$K$5000,0)),"")</f>
        <v>Taro Snack Variant 1</v>
      </c>
      <c r="F395" s="61">
        <f>IFERROR(INDEX(Barang_Keluar!$F$2:$F$5000,MATCH(ROWS($A$10:A395),Barang_Keluar!$K$2:$K$5000,0)),"")</f>
        <v>20</v>
      </c>
      <c r="G395" s="61" t="str">
        <f>IFERROR(INDEX(Barang_Keluar!$G$2:$G$5000,MATCH(ROWS($A$10:A395),Barang_Keluar!$K$2:$K$5000,0)),"")</f>
        <v>Pack</v>
      </c>
    </row>
    <row r="396" spans="1:7" ht="29" x14ac:dyDescent="0.35">
      <c r="A396" s="61" t="str">
        <f>IFERROR(INDEX(Barang_Keluar!$A$2:$A$5000,MATCH(ROWS($A$10:A396),Barang_Keluar!$K$2:$K$5000,0)),"")</f>
        <v>DO202602442</v>
      </c>
      <c r="B396" s="62">
        <f>IFERROR(INDEX(Barang_Keluar!$B$2:$B$5000,MATCH(ROWS($A$10:A396),Barang_Keluar!$K$2:$K$5000,0)),"")</f>
        <v>46078</v>
      </c>
      <c r="C396" s="61" t="str">
        <f>IFERROR(INDEX(Barang_Keluar!$C$2:$C$5000,MATCH(ROWS($A$10:A396),Barang_Keluar!$K$2:$K$5000,0)),"")</f>
        <v>Outlet 067</v>
      </c>
      <c r="D396" s="61" t="str">
        <f>IFERROR(INDEX(Barang_Keluar!$D$2:$D$5000,MATCH(ROWS($A$10:A396),Barang_Keluar!$K$2:$K$5000,0)),"")</f>
        <v>PER023</v>
      </c>
      <c r="E396" s="61" t="str">
        <f>IFERROR(INDEX(Barang_Keluar!$E$2:$E$5000,MATCH(ROWS($A$10:A396),Barang_Keluar!$K$2:$K$5000,0)),"")</f>
        <v>Lifebuoy Personal Care Variant 23</v>
      </c>
      <c r="F396" s="61">
        <f>IFERROR(INDEX(Barang_Keluar!$F$2:$F$5000,MATCH(ROWS($A$10:A396),Barang_Keluar!$K$2:$K$5000,0)),"")</f>
        <v>10</v>
      </c>
      <c r="G396" s="61" t="str">
        <f>IFERROR(INDEX(Barang_Keluar!$G$2:$G$5000,MATCH(ROWS($A$10:A396),Barang_Keluar!$K$2:$K$5000,0)),"")</f>
        <v>Bottle</v>
      </c>
    </row>
    <row r="397" spans="1:7" ht="29" x14ac:dyDescent="0.35">
      <c r="A397" s="61" t="str">
        <f>IFERROR(INDEX(Barang_Keluar!$A$2:$A$5000,MATCH(ROWS($A$10:A397),Barang_Keluar!$K$2:$K$5000,0)),"")</f>
        <v>DO202602445</v>
      </c>
      <c r="B397" s="62">
        <f>IFERROR(INDEX(Barang_Keluar!$B$2:$B$5000,MATCH(ROWS($A$10:A397),Barang_Keluar!$K$2:$K$5000,0)),"")</f>
        <v>46081</v>
      </c>
      <c r="C397" s="61" t="str">
        <f>IFERROR(INDEX(Barang_Keluar!$C$2:$C$5000,MATCH(ROWS($A$10:A397),Barang_Keluar!$K$2:$K$5000,0)),"")</f>
        <v>Outlet 037</v>
      </c>
      <c r="D397" s="61" t="str">
        <f>IFERROR(INDEX(Barang_Keluar!$D$2:$D$5000,MATCH(ROWS($A$10:A397),Barang_Keluar!$K$2:$K$5000,0)),"")</f>
        <v>PER002</v>
      </c>
      <c r="E397" s="61" t="str">
        <f>IFERROR(INDEX(Barang_Keluar!$E$2:$E$5000,MATCH(ROWS($A$10:A397),Barang_Keluar!$K$2:$K$5000,0)),"")</f>
        <v>Lifebuoy Personal Care Variant 2</v>
      </c>
      <c r="F397" s="61">
        <f>IFERROR(INDEX(Barang_Keluar!$F$2:$F$5000,MATCH(ROWS($A$10:A397),Barang_Keluar!$K$2:$K$5000,0)),"")</f>
        <v>5</v>
      </c>
      <c r="G397" s="61" t="str">
        <f>IFERROR(INDEX(Barang_Keluar!$G$2:$G$5000,MATCH(ROWS($A$10:A397),Barang_Keluar!$K$2:$K$5000,0)),"")</f>
        <v>Bottle</v>
      </c>
    </row>
    <row r="398" spans="1:7" ht="29" x14ac:dyDescent="0.35">
      <c r="A398" s="61" t="str">
        <f>IFERROR(INDEX(Barang_Keluar!$A$2:$A$5000,MATCH(ROWS($A$10:A398),Barang_Keluar!$K$2:$K$5000,0)),"")</f>
        <v>DO202602452</v>
      </c>
      <c r="B398" s="62">
        <f>IFERROR(INDEX(Barang_Keluar!$B$2:$B$5000,MATCH(ROWS($A$10:A398),Barang_Keluar!$K$2:$K$5000,0)),"")</f>
        <v>46077</v>
      </c>
      <c r="C398" s="61" t="str">
        <f>IFERROR(INDEX(Barang_Keluar!$C$2:$C$5000,MATCH(ROWS($A$10:A398),Barang_Keluar!$K$2:$K$5000,0)),"")</f>
        <v>Outlet 028</v>
      </c>
      <c r="D398" s="61" t="str">
        <f>IFERROR(INDEX(Barang_Keluar!$D$2:$D$5000,MATCH(ROWS($A$10:A398),Barang_Keluar!$K$2:$K$5000,0)),"")</f>
        <v>HOM020</v>
      </c>
      <c r="E398" s="61" t="str">
        <f>IFERROR(INDEX(Barang_Keluar!$E$2:$E$5000,MATCH(ROWS($A$10:A398),Barang_Keluar!$K$2:$K$5000,0)),"")</f>
        <v>Sunlight Home Care Variant 20</v>
      </c>
      <c r="F398" s="61">
        <f>IFERROR(INDEX(Barang_Keluar!$F$2:$F$5000,MATCH(ROWS($A$10:A398),Barang_Keluar!$K$2:$K$5000,0)),"")</f>
        <v>24</v>
      </c>
      <c r="G398" s="61" t="str">
        <f>IFERROR(INDEX(Barang_Keluar!$G$2:$G$5000,MATCH(ROWS($A$10:A398),Barang_Keluar!$K$2:$K$5000,0)),"")</f>
        <v>Pack</v>
      </c>
    </row>
    <row r="399" spans="1:7" ht="29" x14ac:dyDescent="0.35">
      <c r="A399" s="61" t="str">
        <f>IFERROR(INDEX(Barang_Keluar!$A$2:$A$5000,MATCH(ROWS($A$10:A399),Barang_Keluar!$K$2:$K$5000,0)),"")</f>
        <v>DO202602456</v>
      </c>
      <c r="B399" s="62">
        <f>IFERROR(INDEX(Barang_Keluar!$B$2:$B$5000,MATCH(ROWS($A$10:A399),Barang_Keluar!$K$2:$K$5000,0)),"")</f>
        <v>46075</v>
      </c>
      <c r="C399" s="61" t="str">
        <f>IFERROR(INDEX(Barang_Keluar!$C$2:$C$5000,MATCH(ROWS($A$10:A399),Barang_Keluar!$K$2:$K$5000,0)),"")</f>
        <v>Outlet 043</v>
      </c>
      <c r="D399" s="61" t="str">
        <f>IFERROR(INDEX(Barang_Keluar!$D$2:$D$5000,MATCH(ROWS($A$10:A399),Barang_Keluar!$K$2:$K$5000,0)),"")</f>
        <v>HOM020</v>
      </c>
      <c r="E399" s="61" t="str">
        <f>IFERROR(INDEX(Barang_Keluar!$E$2:$E$5000,MATCH(ROWS($A$10:A399),Barang_Keluar!$K$2:$K$5000,0)),"")</f>
        <v>Sunlight Home Care Variant 20</v>
      </c>
      <c r="F399" s="61">
        <f>IFERROR(INDEX(Barang_Keluar!$F$2:$F$5000,MATCH(ROWS($A$10:A399),Barang_Keluar!$K$2:$K$5000,0)),"")</f>
        <v>20</v>
      </c>
      <c r="G399" s="61" t="str">
        <f>IFERROR(INDEX(Barang_Keluar!$G$2:$G$5000,MATCH(ROWS($A$10:A399),Barang_Keluar!$K$2:$K$5000,0)),"")</f>
        <v>Pack</v>
      </c>
    </row>
    <row r="400" spans="1:7" ht="29" x14ac:dyDescent="0.35">
      <c r="A400" s="61" t="str">
        <f>IFERROR(INDEX(Barang_Keluar!$A$2:$A$5000,MATCH(ROWS($A$10:A400),Barang_Keluar!$K$2:$K$5000,0)),"")</f>
        <v>DO202602460</v>
      </c>
      <c r="B400" s="62">
        <f>IFERROR(INDEX(Barang_Keluar!$B$2:$B$5000,MATCH(ROWS($A$10:A400),Barang_Keluar!$K$2:$K$5000,0)),"")</f>
        <v>46078</v>
      </c>
      <c r="C400" s="61" t="str">
        <f>IFERROR(INDEX(Barang_Keluar!$C$2:$C$5000,MATCH(ROWS($A$10:A400),Barang_Keluar!$K$2:$K$5000,0)),"")</f>
        <v>Outlet 062</v>
      </c>
      <c r="D400" s="61" t="str">
        <f>IFERROR(INDEX(Barang_Keluar!$D$2:$D$5000,MATCH(ROWS($A$10:A400),Barang_Keluar!$K$2:$K$5000,0)),"")</f>
        <v>BAB019</v>
      </c>
      <c r="E400" s="61" t="str">
        <f>IFERROR(INDEX(Barang_Keluar!$E$2:$E$5000,MATCH(ROWS($A$10:A400),Barang_Keluar!$K$2:$K$5000,0)),"")</f>
        <v>Zwitsal Baby Care Variant 19</v>
      </c>
      <c r="F400" s="61">
        <f>IFERROR(INDEX(Barang_Keluar!$F$2:$F$5000,MATCH(ROWS($A$10:A400),Barang_Keluar!$K$2:$K$5000,0)),"")</f>
        <v>10</v>
      </c>
      <c r="G400" s="61" t="str">
        <f>IFERROR(INDEX(Barang_Keluar!$G$2:$G$5000,MATCH(ROWS($A$10:A400),Barang_Keluar!$K$2:$K$5000,0)),"")</f>
        <v>Pack</v>
      </c>
    </row>
    <row r="401" spans="1:7" x14ac:dyDescent="0.35">
      <c r="A401" s="61" t="str">
        <f>IFERROR(INDEX(Barang_Keluar!$A$2:$A$5000,MATCH(ROWS($A$10:A401),Barang_Keluar!$K$2:$K$5000,0)),"")</f>
        <v>DO202602462</v>
      </c>
      <c r="B401" s="62">
        <f>IFERROR(INDEX(Barang_Keluar!$B$2:$B$5000,MATCH(ROWS($A$10:A401),Barang_Keluar!$K$2:$K$5000,0)),"")</f>
        <v>46059</v>
      </c>
      <c r="C401" s="61" t="str">
        <f>IFERROR(INDEX(Barang_Keluar!$C$2:$C$5000,MATCH(ROWS($A$10:A401),Barang_Keluar!$K$2:$K$5000,0)),"")</f>
        <v>Outlet 017</v>
      </c>
      <c r="D401" s="61" t="str">
        <f>IFERROR(INDEX(Barang_Keluar!$D$2:$D$5000,MATCH(ROWS($A$10:A401),Barang_Keluar!$K$2:$K$5000,0)),"")</f>
        <v>SNK013</v>
      </c>
      <c r="E401" s="61" t="str">
        <f>IFERROR(INDEX(Barang_Keluar!$E$2:$E$5000,MATCH(ROWS($A$10:A401),Barang_Keluar!$K$2:$K$5000,0)),"")</f>
        <v>Qtela Snack Variant 13</v>
      </c>
      <c r="F401" s="61">
        <f>IFERROR(INDEX(Barang_Keluar!$F$2:$F$5000,MATCH(ROWS($A$10:A401),Barang_Keluar!$K$2:$K$5000,0)),"")</f>
        <v>48</v>
      </c>
      <c r="G401" s="61" t="str">
        <f>IFERROR(INDEX(Barang_Keluar!$G$2:$G$5000,MATCH(ROWS($A$10:A401),Barang_Keluar!$K$2:$K$5000,0)),"")</f>
        <v>Pack</v>
      </c>
    </row>
    <row r="402" spans="1:7" ht="29" x14ac:dyDescent="0.35">
      <c r="A402" s="61" t="str">
        <f>IFERROR(INDEX(Barang_Keluar!$A$2:$A$5000,MATCH(ROWS($A$10:A402),Barang_Keluar!$K$2:$K$5000,0)),"")</f>
        <v>DO202602466</v>
      </c>
      <c r="B402" s="62">
        <f>IFERROR(INDEX(Barang_Keluar!$B$2:$B$5000,MATCH(ROWS($A$10:A402),Barang_Keluar!$K$2:$K$5000,0)),"")</f>
        <v>46065</v>
      </c>
      <c r="C402" s="61" t="str">
        <f>IFERROR(INDEX(Barang_Keluar!$C$2:$C$5000,MATCH(ROWS($A$10:A402),Barang_Keluar!$K$2:$K$5000,0)),"")</f>
        <v>Outlet 046</v>
      </c>
      <c r="D402" s="61" t="str">
        <f>IFERROR(INDEX(Barang_Keluar!$D$2:$D$5000,MATCH(ROWS($A$10:A402),Barang_Keluar!$K$2:$K$5000,0)),"")</f>
        <v>BEV018</v>
      </c>
      <c r="E402" s="61" t="str">
        <f>IFERROR(INDEX(Barang_Keluar!$E$2:$E$5000,MATCH(ROWS($A$10:A402),Barang_Keluar!$K$2:$K$5000,0)),"")</f>
        <v>Sosro Beverage Variant 18</v>
      </c>
      <c r="F402" s="61">
        <f>IFERROR(INDEX(Barang_Keluar!$F$2:$F$5000,MATCH(ROWS($A$10:A402),Barang_Keluar!$K$2:$K$5000,0)),"")</f>
        <v>12</v>
      </c>
      <c r="G402" s="61" t="str">
        <f>IFERROR(INDEX(Barang_Keluar!$G$2:$G$5000,MATCH(ROWS($A$10:A402),Barang_Keluar!$K$2:$K$5000,0)),"")</f>
        <v>Bottle</v>
      </c>
    </row>
    <row r="403" spans="1:7" ht="29" x14ac:dyDescent="0.35">
      <c r="A403" s="61" t="str">
        <f>IFERROR(INDEX(Barang_Keluar!$A$2:$A$5000,MATCH(ROWS($A$10:A403),Barang_Keluar!$K$2:$K$5000,0)),"")</f>
        <v>DO202602472</v>
      </c>
      <c r="B403" s="62">
        <f>IFERROR(INDEX(Barang_Keluar!$B$2:$B$5000,MATCH(ROWS($A$10:A403),Barang_Keluar!$K$2:$K$5000,0)),"")</f>
        <v>46063</v>
      </c>
      <c r="C403" s="61" t="str">
        <f>IFERROR(INDEX(Barang_Keluar!$C$2:$C$5000,MATCH(ROWS($A$10:A403),Barang_Keluar!$K$2:$K$5000,0)),"")</f>
        <v>Outlet 013</v>
      </c>
      <c r="D403" s="61" t="str">
        <f>IFERROR(INDEX(Barang_Keluar!$D$2:$D$5000,MATCH(ROWS($A$10:A403),Barang_Keluar!$K$2:$K$5000,0)),"")</f>
        <v>BAB003</v>
      </c>
      <c r="E403" s="61" t="str">
        <f>IFERROR(INDEX(Barang_Keluar!$E$2:$E$5000,MATCH(ROWS($A$10:A403),Barang_Keluar!$K$2:$K$5000,0)),"")</f>
        <v>Zwitsal Baby Care Variant 3</v>
      </c>
      <c r="F403" s="61">
        <f>IFERROR(INDEX(Barang_Keluar!$F$2:$F$5000,MATCH(ROWS($A$10:A403),Barang_Keluar!$K$2:$K$5000,0)),"")</f>
        <v>15</v>
      </c>
      <c r="G403" s="61" t="str">
        <f>IFERROR(INDEX(Barang_Keluar!$G$2:$G$5000,MATCH(ROWS($A$10:A403),Barang_Keluar!$K$2:$K$5000,0)),"")</f>
        <v>Pack</v>
      </c>
    </row>
    <row r="404" spans="1:7" ht="29" x14ac:dyDescent="0.35">
      <c r="A404" s="61" t="str">
        <f>IFERROR(INDEX(Barang_Keluar!$A$2:$A$5000,MATCH(ROWS($A$10:A404),Barang_Keluar!$K$2:$K$5000,0)),"")</f>
        <v>DO202602474</v>
      </c>
      <c r="B404" s="62">
        <f>IFERROR(INDEX(Barang_Keluar!$B$2:$B$5000,MATCH(ROWS($A$10:A404),Barang_Keluar!$K$2:$K$5000,0)),"")</f>
        <v>46067</v>
      </c>
      <c r="C404" s="61" t="str">
        <f>IFERROR(INDEX(Barang_Keluar!$C$2:$C$5000,MATCH(ROWS($A$10:A404),Barang_Keluar!$K$2:$K$5000,0)),"")</f>
        <v>Outlet 005</v>
      </c>
      <c r="D404" s="61" t="str">
        <f>IFERROR(INDEX(Barang_Keluar!$D$2:$D$5000,MATCH(ROWS($A$10:A404),Barang_Keluar!$K$2:$K$5000,0)),"")</f>
        <v>HOM027</v>
      </c>
      <c r="E404" s="61" t="str">
        <f>IFERROR(INDEX(Barang_Keluar!$E$2:$E$5000,MATCH(ROWS($A$10:A404),Barang_Keluar!$K$2:$K$5000,0)),"")</f>
        <v>Molto Home Care Variant 27</v>
      </c>
      <c r="F404" s="61">
        <f>IFERROR(INDEX(Barang_Keluar!$F$2:$F$5000,MATCH(ROWS($A$10:A404),Barang_Keluar!$K$2:$K$5000,0)),"")</f>
        <v>30</v>
      </c>
      <c r="G404" s="61" t="str">
        <f>IFERROR(INDEX(Barang_Keluar!$G$2:$G$5000,MATCH(ROWS($A$10:A404),Barang_Keluar!$K$2:$K$5000,0)),"")</f>
        <v>Pack</v>
      </c>
    </row>
    <row r="405" spans="1:7" ht="29" x14ac:dyDescent="0.35">
      <c r="A405" s="61" t="str">
        <f>IFERROR(INDEX(Barang_Keluar!$A$2:$A$5000,MATCH(ROWS($A$10:A405),Barang_Keluar!$K$2:$K$5000,0)),"")</f>
        <v>DO202602482</v>
      </c>
      <c r="B405" s="62">
        <f>IFERROR(INDEX(Barang_Keluar!$B$2:$B$5000,MATCH(ROWS($A$10:A405),Barang_Keluar!$K$2:$K$5000,0)),"")</f>
        <v>46062</v>
      </c>
      <c r="C405" s="61" t="str">
        <f>IFERROR(INDEX(Barang_Keluar!$C$2:$C$5000,MATCH(ROWS($A$10:A405),Barang_Keluar!$K$2:$K$5000,0)),"")</f>
        <v>Outlet 063</v>
      </c>
      <c r="D405" s="61" t="str">
        <f>IFERROR(INDEX(Barang_Keluar!$D$2:$D$5000,MATCH(ROWS($A$10:A405),Barang_Keluar!$K$2:$K$5000,0)),"")</f>
        <v>BEV011</v>
      </c>
      <c r="E405" s="61" t="str">
        <f>IFERROR(INDEX(Barang_Keluar!$E$2:$E$5000,MATCH(ROWS($A$10:A405),Barang_Keluar!$K$2:$K$5000,0)),"")</f>
        <v>Pocari Beverage Variant 11</v>
      </c>
      <c r="F405" s="61">
        <f>IFERROR(INDEX(Barang_Keluar!$F$2:$F$5000,MATCH(ROWS($A$10:A405),Barang_Keluar!$K$2:$K$5000,0)),"")</f>
        <v>30</v>
      </c>
      <c r="G405" s="61" t="str">
        <f>IFERROR(INDEX(Barang_Keluar!$G$2:$G$5000,MATCH(ROWS($A$10:A405),Barang_Keluar!$K$2:$K$5000,0)),"")</f>
        <v>Bottle</v>
      </c>
    </row>
    <row r="406" spans="1:7" ht="29" x14ac:dyDescent="0.35">
      <c r="A406" s="61" t="str">
        <f>IFERROR(INDEX(Barang_Keluar!$A$2:$A$5000,MATCH(ROWS($A$10:A406),Barang_Keluar!$K$2:$K$5000,0)),"")</f>
        <v>DO202602485</v>
      </c>
      <c r="B406" s="62">
        <f>IFERROR(INDEX(Barang_Keluar!$B$2:$B$5000,MATCH(ROWS($A$10:A406),Barang_Keluar!$K$2:$K$5000,0)),"")</f>
        <v>46062</v>
      </c>
      <c r="C406" s="61" t="str">
        <f>IFERROR(INDEX(Barang_Keluar!$C$2:$C$5000,MATCH(ROWS($A$10:A406),Barang_Keluar!$K$2:$K$5000,0)),"")</f>
        <v>Outlet 019</v>
      </c>
      <c r="D406" s="61" t="str">
        <f>IFERROR(INDEX(Barang_Keluar!$D$2:$D$5000,MATCH(ROWS($A$10:A406),Barang_Keluar!$K$2:$K$5000,0)),"")</f>
        <v>BEV028</v>
      </c>
      <c r="E406" s="61" t="str">
        <f>IFERROR(INDEX(Barang_Keluar!$E$2:$E$5000,MATCH(ROWS($A$10:A406),Barang_Keluar!$K$2:$K$5000,0)),"")</f>
        <v>Pocari Beverage Variant 28</v>
      </c>
      <c r="F406" s="61">
        <f>IFERROR(INDEX(Barang_Keluar!$F$2:$F$5000,MATCH(ROWS($A$10:A406),Barang_Keluar!$K$2:$K$5000,0)),"")</f>
        <v>5</v>
      </c>
      <c r="G406" s="61" t="str">
        <f>IFERROR(INDEX(Barang_Keluar!$G$2:$G$5000,MATCH(ROWS($A$10:A406),Barang_Keluar!$K$2:$K$5000,0)),"")</f>
        <v>Bottle</v>
      </c>
    </row>
    <row r="407" spans="1:7" ht="29" x14ac:dyDescent="0.35">
      <c r="A407" s="61" t="str">
        <f>IFERROR(INDEX(Barang_Keluar!$A$2:$A$5000,MATCH(ROWS($A$10:A407),Barang_Keluar!$K$2:$K$5000,0)),"")</f>
        <v>DO202602489</v>
      </c>
      <c r="B407" s="62">
        <f>IFERROR(INDEX(Barang_Keluar!$B$2:$B$5000,MATCH(ROWS($A$10:A407),Barang_Keluar!$K$2:$K$5000,0)),"")</f>
        <v>46075</v>
      </c>
      <c r="C407" s="61" t="str">
        <f>IFERROR(INDEX(Barang_Keluar!$C$2:$C$5000,MATCH(ROWS($A$10:A407),Barang_Keluar!$K$2:$K$5000,0)),"")</f>
        <v>Outlet 074</v>
      </c>
      <c r="D407" s="61" t="str">
        <f>IFERROR(INDEX(Barang_Keluar!$D$2:$D$5000,MATCH(ROWS($A$10:A407),Barang_Keluar!$K$2:$K$5000,0)),"")</f>
        <v>INS008</v>
      </c>
      <c r="E407" s="61" t="str">
        <f>IFERROR(INDEX(Barang_Keluar!$E$2:$E$5000,MATCH(ROWS($A$10:A407),Barang_Keluar!$K$2:$K$5000,0)),"")</f>
        <v>Indomie Instant Food Variant 8</v>
      </c>
      <c r="F407" s="61">
        <f>IFERROR(INDEX(Barang_Keluar!$F$2:$F$5000,MATCH(ROWS($A$10:A407),Barang_Keluar!$K$2:$K$5000,0)),"")</f>
        <v>20</v>
      </c>
      <c r="G407" s="61" t="str">
        <f>IFERROR(INDEX(Barang_Keluar!$G$2:$G$5000,MATCH(ROWS($A$10:A407),Barang_Keluar!$K$2:$K$5000,0)),"")</f>
        <v>Pack</v>
      </c>
    </row>
    <row r="408" spans="1:7" x14ac:dyDescent="0.35">
      <c r="A408" s="61" t="str">
        <f>IFERROR(INDEX(Barang_Keluar!$A$2:$A$5000,MATCH(ROWS($A$10:A408),Barang_Keluar!$K$2:$K$5000,0)),"")</f>
        <v>DO202602493</v>
      </c>
      <c r="B408" s="62">
        <f>IFERROR(INDEX(Barang_Keluar!$B$2:$B$5000,MATCH(ROWS($A$10:A408),Barang_Keluar!$K$2:$K$5000,0)),"")</f>
        <v>46060</v>
      </c>
      <c r="C408" s="61" t="str">
        <f>IFERROR(INDEX(Barang_Keluar!$C$2:$C$5000,MATCH(ROWS($A$10:A408),Barang_Keluar!$K$2:$K$5000,0)),"")</f>
        <v>Outlet 028</v>
      </c>
      <c r="D408" s="61" t="str">
        <f>IFERROR(INDEX(Barang_Keluar!$D$2:$D$5000,MATCH(ROWS($A$10:A408),Barang_Keluar!$K$2:$K$5000,0)),"")</f>
        <v>SNK031</v>
      </c>
      <c r="E408" s="61" t="str">
        <f>IFERROR(INDEX(Barang_Keluar!$E$2:$E$5000,MATCH(ROWS($A$10:A408),Barang_Keluar!$K$2:$K$5000,0)),"")</f>
        <v>Taro Snack Variant 31</v>
      </c>
      <c r="F408" s="61">
        <f>IFERROR(INDEX(Barang_Keluar!$F$2:$F$5000,MATCH(ROWS($A$10:A408),Barang_Keluar!$K$2:$K$5000,0)),"")</f>
        <v>30</v>
      </c>
      <c r="G408" s="61" t="str">
        <f>IFERROR(INDEX(Barang_Keluar!$G$2:$G$5000,MATCH(ROWS($A$10:A408),Barang_Keluar!$K$2:$K$5000,0)),"")</f>
        <v>Pack</v>
      </c>
    </row>
    <row r="409" spans="1:7" ht="29" x14ac:dyDescent="0.35">
      <c r="A409" s="61" t="str">
        <f>IFERROR(INDEX(Barang_Keluar!$A$2:$A$5000,MATCH(ROWS($A$10:A409),Barang_Keluar!$K$2:$K$5000,0)),"")</f>
        <v>DO202602495</v>
      </c>
      <c r="B409" s="62">
        <f>IFERROR(INDEX(Barang_Keluar!$B$2:$B$5000,MATCH(ROWS($A$10:A409),Barang_Keluar!$K$2:$K$5000,0)),"")</f>
        <v>46066</v>
      </c>
      <c r="C409" s="61" t="str">
        <f>IFERROR(INDEX(Barang_Keluar!$C$2:$C$5000,MATCH(ROWS($A$10:A409),Barang_Keluar!$K$2:$K$5000,0)),"")</f>
        <v>Outlet 062</v>
      </c>
      <c r="D409" s="61" t="str">
        <f>IFERROR(INDEX(Barang_Keluar!$D$2:$D$5000,MATCH(ROWS($A$10:A409),Barang_Keluar!$K$2:$K$5000,0)),"")</f>
        <v>DAR006</v>
      </c>
      <c r="E409" s="61" t="str">
        <f>IFERROR(INDEX(Barang_Keluar!$E$2:$E$5000,MATCH(ROWS($A$10:A409),Barang_Keluar!$K$2:$K$5000,0)),"")</f>
        <v>Ultra Milk Dairy Variant 6</v>
      </c>
      <c r="F409" s="61">
        <f>IFERROR(INDEX(Barang_Keluar!$F$2:$F$5000,MATCH(ROWS($A$10:A409),Barang_Keluar!$K$2:$K$5000,0)),"")</f>
        <v>20</v>
      </c>
      <c r="G409" s="61" t="str">
        <f>IFERROR(INDEX(Barang_Keluar!$G$2:$G$5000,MATCH(ROWS($A$10:A409),Barang_Keluar!$K$2:$K$5000,0)),"")</f>
        <v>Box</v>
      </c>
    </row>
    <row r="410" spans="1:7" ht="29" x14ac:dyDescent="0.35">
      <c r="A410" s="61" t="str">
        <f>IFERROR(INDEX(Barang_Keluar!$A$2:$A$5000,MATCH(ROWS($A$10:A410),Barang_Keluar!$K$2:$K$5000,0)),"")</f>
        <v>DO202602500</v>
      </c>
      <c r="B410" s="62">
        <f>IFERROR(INDEX(Barang_Keluar!$B$2:$B$5000,MATCH(ROWS($A$10:A410),Barang_Keluar!$K$2:$K$5000,0)),"")</f>
        <v>46061</v>
      </c>
      <c r="C410" s="61" t="str">
        <f>IFERROR(INDEX(Barang_Keluar!$C$2:$C$5000,MATCH(ROWS($A$10:A410),Barang_Keluar!$K$2:$K$5000,0)),"")</f>
        <v>Outlet 075</v>
      </c>
      <c r="D410" s="61" t="str">
        <f>IFERROR(INDEX(Barang_Keluar!$D$2:$D$5000,MATCH(ROWS($A$10:A410),Barang_Keluar!$K$2:$K$5000,0)),"")</f>
        <v>PER002</v>
      </c>
      <c r="E410" s="61" t="str">
        <f>IFERROR(INDEX(Barang_Keluar!$E$2:$E$5000,MATCH(ROWS($A$10:A410),Barang_Keluar!$K$2:$K$5000,0)),"")</f>
        <v>Lifebuoy Personal Care Variant 2</v>
      </c>
      <c r="F410" s="61">
        <f>IFERROR(INDEX(Barang_Keluar!$F$2:$F$5000,MATCH(ROWS($A$10:A410),Barang_Keluar!$K$2:$K$5000,0)),"")</f>
        <v>10</v>
      </c>
      <c r="G410" s="61" t="str">
        <f>IFERROR(INDEX(Barang_Keluar!$G$2:$G$5000,MATCH(ROWS($A$10:A410),Barang_Keluar!$K$2:$K$5000,0)),"")</f>
        <v>Bottle</v>
      </c>
    </row>
    <row r="411" spans="1:7" x14ac:dyDescent="0.35">
      <c r="A411" s="61" t="str">
        <f>IFERROR(INDEX(Barang_Keluar!$A$2:$A$5000,MATCH(ROWS($A$10:A411),Barang_Keluar!$K$2:$K$5000,0)),"")</f>
        <v/>
      </c>
      <c r="B411" s="62" t="str">
        <f>IFERROR(INDEX(Barang_Keluar!$B$2:$B$5000,MATCH(ROWS($A$10:A411),Barang_Keluar!$K$2:$K$5000,0)),"")</f>
        <v/>
      </c>
      <c r="C411" s="61" t="str">
        <f>IFERROR(INDEX(Barang_Keluar!$C$2:$C$5000,MATCH(ROWS($A$10:A411),Barang_Keluar!$K$2:$K$5000,0)),"")</f>
        <v/>
      </c>
      <c r="D411" s="61" t="str">
        <f>IFERROR(INDEX(Barang_Keluar!$D$2:$D$5000,MATCH(ROWS($A$10:A411),Barang_Keluar!$K$2:$K$5000,0)),"")</f>
        <v/>
      </c>
      <c r="E411" s="61" t="str">
        <f>IFERROR(INDEX(Barang_Keluar!$E$2:$E$5000,MATCH(ROWS($A$10:A411),Barang_Keluar!$K$2:$K$5000,0)),"")</f>
        <v/>
      </c>
      <c r="F411" s="61" t="str">
        <f>IFERROR(INDEX(Barang_Keluar!$F$2:$F$5000,MATCH(ROWS($A$10:A411),Barang_Keluar!$K$2:$K$5000,0)),"")</f>
        <v/>
      </c>
      <c r="G411" s="61" t="str">
        <f>IFERROR(INDEX(Barang_Keluar!$G$2:$G$5000,MATCH(ROWS($A$10:A411),Barang_Keluar!$K$2:$K$5000,0)),"")</f>
        <v/>
      </c>
    </row>
    <row r="412" spans="1:7" x14ac:dyDescent="0.35">
      <c r="A412" s="61" t="str">
        <f>IFERROR(INDEX(Barang_Keluar!$A$2:$A$5000,MATCH(ROWS($A$10:A412),Barang_Keluar!$K$2:$K$5000,0)),"")</f>
        <v/>
      </c>
      <c r="B412" s="62" t="str">
        <f>IFERROR(INDEX(Barang_Keluar!$B$2:$B$5000,MATCH(ROWS($A$10:A412),Barang_Keluar!$K$2:$K$5000,0)),"")</f>
        <v/>
      </c>
      <c r="C412" s="61" t="str">
        <f>IFERROR(INDEX(Barang_Keluar!$C$2:$C$5000,MATCH(ROWS($A$10:A412),Barang_Keluar!$K$2:$K$5000,0)),"")</f>
        <v/>
      </c>
      <c r="D412" s="61" t="str">
        <f>IFERROR(INDEX(Barang_Keluar!$D$2:$D$5000,MATCH(ROWS($A$10:A412),Barang_Keluar!$K$2:$K$5000,0)),"")</f>
        <v/>
      </c>
      <c r="E412" s="61" t="str">
        <f>IFERROR(INDEX(Barang_Keluar!$E$2:$E$5000,MATCH(ROWS($A$10:A412),Barang_Keluar!$K$2:$K$5000,0)),"")</f>
        <v/>
      </c>
      <c r="F412" s="61" t="str">
        <f>IFERROR(INDEX(Barang_Keluar!$F$2:$F$5000,MATCH(ROWS($A$10:A412),Barang_Keluar!$K$2:$K$5000,0)),"")</f>
        <v/>
      </c>
      <c r="G412" s="61" t="str">
        <f>IFERROR(INDEX(Barang_Keluar!$G$2:$G$5000,MATCH(ROWS($A$10:A412),Barang_Keluar!$K$2:$K$5000,0)),"")</f>
        <v/>
      </c>
    </row>
    <row r="413" spans="1:7" x14ac:dyDescent="0.35">
      <c r="A413" s="61" t="str">
        <f>IFERROR(INDEX(Barang_Keluar!$A$2:$A$5000,MATCH(ROWS($A$10:A413),Barang_Keluar!$K$2:$K$5000,0)),"")</f>
        <v/>
      </c>
      <c r="B413" s="62" t="str">
        <f>IFERROR(INDEX(Barang_Keluar!$B$2:$B$5000,MATCH(ROWS($A$10:A413),Barang_Keluar!$K$2:$K$5000,0)),"")</f>
        <v/>
      </c>
      <c r="C413" s="61" t="str">
        <f>IFERROR(INDEX(Barang_Keluar!$C$2:$C$5000,MATCH(ROWS($A$10:A413),Barang_Keluar!$K$2:$K$5000,0)),"")</f>
        <v/>
      </c>
      <c r="D413" s="61" t="str">
        <f>IFERROR(INDEX(Barang_Keluar!$D$2:$D$5000,MATCH(ROWS($A$10:A413),Barang_Keluar!$K$2:$K$5000,0)),"")</f>
        <v/>
      </c>
      <c r="E413" s="61" t="str">
        <f>IFERROR(INDEX(Barang_Keluar!$E$2:$E$5000,MATCH(ROWS($A$10:A413),Barang_Keluar!$K$2:$K$5000,0)),"")</f>
        <v/>
      </c>
      <c r="F413" s="61" t="str">
        <f>IFERROR(INDEX(Barang_Keluar!$F$2:$F$5000,MATCH(ROWS($A$10:A413),Barang_Keluar!$K$2:$K$5000,0)),"")</f>
        <v/>
      </c>
      <c r="G413" s="61" t="str">
        <f>IFERROR(INDEX(Barang_Keluar!$G$2:$G$5000,MATCH(ROWS($A$10:A413),Barang_Keluar!$K$2:$K$5000,0)),"")</f>
        <v/>
      </c>
    </row>
    <row r="414" spans="1:7" x14ac:dyDescent="0.35">
      <c r="A414" s="61" t="str">
        <f>IFERROR(INDEX(Barang_Keluar!$A$2:$A$5000,MATCH(ROWS($A$10:A414),Barang_Keluar!$K$2:$K$5000,0)),"")</f>
        <v/>
      </c>
      <c r="B414" s="62" t="str">
        <f>IFERROR(INDEX(Barang_Keluar!$B$2:$B$5000,MATCH(ROWS($A$10:A414),Barang_Keluar!$K$2:$K$5000,0)),"")</f>
        <v/>
      </c>
      <c r="C414" s="61" t="str">
        <f>IFERROR(INDEX(Barang_Keluar!$C$2:$C$5000,MATCH(ROWS($A$10:A414),Barang_Keluar!$K$2:$K$5000,0)),"")</f>
        <v/>
      </c>
      <c r="D414" s="61" t="str">
        <f>IFERROR(INDEX(Barang_Keluar!$D$2:$D$5000,MATCH(ROWS($A$10:A414),Barang_Keluar!$K$2:$K$5000,0)),"")</f>
        <v/>
      </c>
      <c r="E414" s="61" t="str">
        <f>IFERROR(INDEX(Barang_Keluar!$E$2:$E$5000,MATCH(ROWS($A$10:A414),Barang_Keluar!$K$2:$K$5000,0)),"")</f>
        <v/>
      </c>
      <c r="F414" s="61" t="str">
        <f>IFERROR(INDEX(Barang_Keluar!$F$2:$F$5000,MATCH(ROWS($A$10:A414),Barang_Keluar!$K$2:$K$5000,0)),"")</f>
        <v/>
      </c>
      <c r="G414" s="61" t="str">
        <f>IFERROR(INDEX(Barang_Keluar!$G$2:$G$5000,MATCH(ROWS($A$10:A414),Barang_Keluar!$K$2:$K$5000,0)),"")</f>
        <v/>
      </c>
    </row>
    <row r="415" spans="1:7" x14ac:dyDescent="0.35">
      <c r="A415" s="61" t="str">
        <f>IFERROR(INDEX(Barang_Keluar!$A$2:$A$5000,MATCH(ROWS($A$10:A415),Barang_Keluar!$K$2:$K$5000,0)),"")</f>
        <v/>
      </c>
      <c r="B415" s="62" t="str">
        <f>IFERROR(INDEX(Barang_Keluar!$B$2:$B$5000,MATCH(ROWS($A$10:A415),Barang_Keluar!$K$2:$K$5000,0)),"")</f>
        <v/>
      </c>
      <c r="C415" s="61" t="str">
        <f>IFERROR(INDEX(Barang_Keluar!$C$2:$C$5000,MATCH(ROWS($A$10:A415),Barang_Keluar!$K$2:$K$5000,0)),"")</f>
        <v/>
      </c>
      <c r="D415" s="61" t="str">
        <f>IFERROR(INDEX(Barang_Keluar!$D$2:$D$5000,MATCH(ROWS($A$10:A415),Barang_Keluar!$K$2:$K$5000,0)),"")</f>
        <v/>
      </c>
      <c r="E415" s="61" t="str">
        <f>IFERROR(INDEX(Barang_Keluar!$E$2:$E$5000,MATCH(ROWS($A$10:A415),Barang_Keluar!$K$2:$K$5000,0)),"")</f>
        <v/>
      </c>
      <c r="F415" s="61" t="str">
        <f>IFERROR(INDEX(Barang_Keluar!$F$2:$F$5000,MATCH(ROWS($A$10:A415),Barang_Keluar!$K$2:$K$5000,0)),"")</f>
        <v/>
      </c>
      <c r="G415" s="61" t="str">
        <f>IFERROR(INDEX(Barang_Keluar!$G$2:$G$5000,MATCH(ROWS($A$10:A415),Barang_Keluar!$K$2:$K$5000,0)),"")</f>
        <v/>
      </c>
    </row>
    <row r="416" spans="1:7" x14ac:dyDescent="0.35">
      <c r="A416" s="61" t="str">
        <f>IFERROR(INDEX(Barang_Keluar!$A$2:$A$5000,MATCH(ROWS($A$10:A416),Barang_Keluar!$K$2:$K$5000,0)),"")</f>
        <v/>
      </c>
      <c r="B416" s="62" t="str">
        <f>IFERROR(INDEX(Barang_Keluar!$B$2:$B$5000,MATCH(ROWS($A$10:A416),Barang_Keluar!$K$2:$K$5000,0)),"")</f>
        <v/>
      </c>
      <c r="C416" s="61" t="str">
        <f>IFERROR(INDEX(Barang_Keluar!$C$2:$C$5000,MATCH(ROWS($A$10:A416),Barang_Keluar!$K$2:$K$5000,0)),"")</f>
        <v/>
      </c>
      <c r="D416" s="61" t="str">
        <f>IFERROR(INDEX(Barang_Keluar!$D$2:$D$5000,MATCH(ROWS($A$10:A416),Barang_Keluar!$K$2:$K$5000,0)),"")</f>
        <v/>
      </c>
      <c r="E416" s="61" t="str">
        <f>IFERROR(INDEX(Barang_Keluar!$E$2:$E$5000,MATCH(ROWS($A$10:A416),Barang_Keluar!$K$2:$K$5000,0)),"")</f>
        <v/>
      </c>
      <c r="F416" s="61" t="str">
        <f>IFERROR(INDEX(Barang_Keluar!$F$2:$F$5000,MATCH(ROWS($A$10:A416),Barang_Keluar!$K$2:$K$5000,0)),"")</f>
        <v/>
      </c>
      <c r="G416" s="61" t="str">
        <f>IFERROR(INDEX(Barang_Keluar!$G$2:$G$5000,MATCH(ROWS($A$10:A416),Barang_Keluar!$K$2:$K$5000,0)),"")</f>
        <v/>
      </c>
    </row>
    <row r="417" spans="1:7" x14ac:dyDescent="0.35">
      <c r="A417" s="61" t="str">
        <f>IFERROR(INDEX(Barang_Keluar!$A$2:$A$5000,MATCH(ROWS($A$10:A417),Barang_Keluar!$K$2:$K$5000,0)),"")</f>
        <v/>
      </c>
      <c r="B417" s="62" t="str">
        <f>IFERROR(INDEX(Barang_Keluar!$B$2:$B$5000,MATCH(ROWS($A$10:A417),Barang_Keluar!$K$2:$K$5000,0)),"")</f>
        <v/>
      </c>
      <c r="C417" s="61" t="str">
        <f>IFERROR(INDEX(Barang_Keluar!$C$2:$C$5000,MATCH(ROWS($A$10:A417),Barang_Keluar!$K$2:$K$5000,0)),"")</f>
        <v/>
      </c>
      <c r="D417" s="61" t="str">
        <f>IFERROR(INDEX(Barang_Keluar!$D$2:$D$5000,MATCH(ROWS($A$10:A417),Barang_Keluar!$K$2:$K$5000,0)),"")</f>
        <v/>
      </c>
      <c r="E417" s="61" t="str">
        <f>IFERROR(INDEX(Barang_Keluar!$E$2:$E$5000,MATCH(ROWS($A$10:A417),Barang_Keluar!$K$2:$K$5000,0)),"")</f>
        <v/>
      </c>
      <c r="F417" s="61" t="str">
        <f>IFERROR(INDEX(Barang_Keluar!$F$2:$F$5000,MATCH(ROWS($A$10:A417),Barang_Keluar!$K$2:$K$5000,0)),"")</f>
        <v/>
      </c>
      <c r="G417" s="61" t="str">
        <f>IFERROR(INDEX(Barang_Keluar!$G$2:$G$5000,MATCH(ROWS($A$10:A417),Barang_Keluar!$K$2:$K$5000,0)),"")</f>
        <v/>
      </c>
    </row>
    <row r="418" spans="1:7" x14ac:dyDescent="0.35">
      <c r="A418" s="61" t="str">
        <f>IFERROR(INDEX(Barang_Keluar!$A$2:$A$5000,MATCH(ROWS($A$10:A418),Barang_Keluar!$K$2:$K$5000,0)),"")</f>
        <v/>
      </c>
      <c r="B418" s="62" t="str">
        <f>IFERROR(INDEX(Barang_Keluar!$B$2:$B$5000,MATCH(ROWS($A$10:A418),Barang_Keluar!$K$2:$K$5000,0)),"")</f>
        <v/>
      </c>
      <c r="C418" s="61" t="str">
        <f>IFERROR(INDEX(Barang_Keluar!$C$2:$C$5000,MATCH(ROWS($A$10:A418),Barang_Keluar!$K$2:$K$5000,0)),"")</f>
        <v/>
      </c>
      <c r="D418" s="61" t="str">
        <f>IFERROR(INDEX(Barang_Keluar!$D$2:$D$5000,MATCH(ROWS($A$10:A418),Barang_Keluar!$K$2:$K$5000,0)),"")</f>
        <v/>
      </c>
      <c r="E418" s="61" t="str">
        <f>IFERROR(INDEX(Barang_Keluar!$E$2:$E$5000,MATCH(ROWS($A$10:A418),Barang_Keluar!$K$2:$K$5000,0)),"")</f>
        <v/>
      </c>
      <c r="F418" s="61" t="str">
        <f>IFERROR(INDEX(Barang_Keluar!$F$2:$F$5000,MATCH(ROWS($A$10:A418),Barang_Keluar!$K$2:$K$5000,0)),"")</f>
        <v/>
      </c>
      <c r="G418" s="61" t="str">
        <f>IFERROR(INDEX(Barang_Keluar!$G$2:$G$5000,MATCH(ROWS($A$10:A418),Barang_Keluar!$K$2:$K$5000,0)),"")</f>
        <v/>
      </c>
    </row>
    <row r="419" spans="1:7" x14ac:dyDescent="0.35">
      <c r="A419" s="61" t="str">
        <f>IFERROR(INDEX(Barang_Keluar!$A$2:$A$5000,MATCH(ROWS($A$10:A419),Barang_Keluar!$K$2:$K$5000,0)),"")</f>
        <v/>
      </c>
      <c r="B419" s="62" t="str">
        <f>IFERROR(INDEX(Barang_Keluar!$B$2:$B$5000,MATCH(ROWS($A$10:A419),Barang_Keluar!$K$2:$K$5000,0)),"")</f>
        <v/>
      </c>
      <c r="C419" s="61" t="str">
        <f>IFERROR(INDEX(Barang_Keluar!$C$2:$C$5000,MATCH(ROWS($A$10:A419),Barang_Keluar!$K$2:$K$5000,0)),"")</f>
        <v/>
      </c>
      <c r="D419" s="61" t="str">
        <f>IFERROR(INDEX(Barang_Keluar!$D$2:$D$5000,MATCH(ROWS($A$10:A419),Barang_Keluar!$K$2:$K$5000,0)),"")</f>
        <v/>
      </c>
      <c r="E419" s="61" t="str">
        <f>IFERROR(INDEX(Barang_Keluar!$E$2:$E$5000,MATCH(ROWS($A$10:A419),Barang_Keluar!$K$2:$K$5000,0)),"")</f>
        <v/>
      </c>
      <c r="F419" s="61" t="str">
        <f>IFERROR(INDEX(Barang_Keluar!$F$2:$F$5000,MATCH(ROWS($A$10:A419),Barang_Keluar!$K$2:$K$5000,0)),"")</f>
        <v/>
      </c>
      <c r="G419" s="61" t="str">
        <f>IFERROR(INDEX(Barang_Keluar!$G$2:$G$5000,MATCH(ROWS($A$10:A419),Barang_Keluar!$K$2:$K$5000,0)),"")</f>
        <v/>
      </c>
    </row>
    <row r="420" spans="1:7" x14ac:dyDescent="0.35">
      <c r="A420" s="61" t="str">
        <f>IFERROR(INDEX(Barang_Keluar!$A$2:$A$5000,MATCH(ROWS($A$10:A420),Barang_Keluar!$K$2:$K$5000,0)),"")</f>
        <v/>
      </c>
      <c r="B420" s="62" t="str">
        <f>IFERROR(INDEX(Barang_Keluar!$B$2:$B$5000,MATCH(ROWS($A$10:A420),Barang_Keluar!$K$2:$K$5000,0)),"")</f>
        <v/>
      </c>
      <c r="C420" s="61" t="str">
        <f>IFERROR(INDEX(Barang_Keluar!$C$2:$C$5000,MATCH(ROWS($A$10:A420),Barang_Keluar!$K$2:$K$5000,0)),"")</f>
        <v/>
      </c>
      <c r="D420" s="61" t="str">
        <f>IFERROR(INDEX(Barang_Keluar!$D$2:$D$5000,MATCH(ROWS($A$10:A420),Barang_Keluar!$K$2:$K$5000,0)),"")</f>
        <v/>
      </c>
      <c r="E420" s="61" t="str">
        <f>IFERROR(INDEX(Barang_Keluar!$E$2:$E$5000,MATCH(ROWS($A$10:A420),Barang_Keluar!$K$2:$K$5000,0)),"")</f>
        <v/>
      </c>
      <c r="F420" s="61" t="str">
        <f>IFERROR(INDEX(Barang_Keluar!$F$2:$F$5000,MATCH(ROWS($A$10:A420),Barang_Keluar!$K$2:$K$5000,0)),"")</f>
        <v/>
      </c>
      <c r="G420" s="61" t="str">
        <f>IFERROR(INDEX(Barang_Keluar!$G$2:$G$5000,MATCH(ROWS($A$10:A420),Barang_Keluar!$K$2:$K$5000,0)),"")</f>
        <v/>
      </c>
    </row>
    <row r="421" spans="1:7" x14ac:dyDescent="0.35">
      <c r="A421" s="61" t="str">
        <f>IFERROR(INDEX(Barang_Keluar!$A$2:$A$5000,MATCH(ROWS($A$10:A421),Barang_Keluar!$K$2:$K$5000,0)),"")</f>
        <v/>
      </c>
      <c r="B421" s="62" t="str">
        <f>IFERROR(INDEX(Barang_Keluar!$B$2:$B$5000,MATCH(ROWS($A$10:A421),Barang_Keluar!$K$2:$K$5000,0)),"")</f>
        <v/>
      </c>
      <c r="C421" s="61" t="str">
        <f>IFERROR(INDEX(Barang_Keluar!$C$2:$C$5000,MATCH(ROWS($A$10:A421),Barang_Keluar!$K$2:$K$5000,0)),"")</f>
        <v/>
      </c>
      <c r="D421" s="61" t="str">
        <f>IFERROR(INDEX(Barang_Keluar!$D$2:$D$5000,MATCH(ROWS($A$10:A421),Barang_Keluar!$K$2:$K$5000,0)),"")</f>
        <v/>
      </c>
      <c r="E421" s="61" t="str">
        <f>IFERROR(INDEX(Barang_Keluar!$E$2:$E$5000,MATCH(ROWS($A$10:A421),Barang_Keluar!$K$2:$K$5000,0)),"")</f>
        <v/>
      </c>
      <c r="F421" s="61" t="str">
        <f>IFERROR(INDEX(Barang_Keluar!$F$2:$F$5000,MATCH(ROWS($A$10:A421),Barang_Keluar!$K$2:$K$5000,0)),"")</f>
        <v/>
      </c>
      <c r="G421" s="61" t="str">
        <f>IFERROR(INDEX(Barang_Keluar!$G$2:$G$5000,MATCH(ROWS($A$10:A421),Barang_Keluar!$K$2:$K$5000,0)),"")</f>
        <v/>
      </c>
    </row>
    <row r="422" spans="1:7" x14ac:dyDescent="0.35">
      <c r="A422" s="61" t="str">
        <f>IFERROR(INDEX(Barang_Keluar!$A$2:$A$5000,MATCH(ROWS($A$10:A422),Barang_Keluar!$K$2:$K$5000,0)),"")</f>
        <v/>
      </c>
      <c r="B422" s="62" t="str">
        <f>IFERROR(INDEX(Barang_Keluar!$B$2:$B$5000,MATCH(ROWS($A$10:A422),Barang_Keluar!$K$2:$K$5000,0)),"")</f>
        <v/>
      </c>
      <c r="C422" s="61" t="str">
        <f>IFERROR(INDEX(Barang_Keluar!$C$2:$C$5000,MATCH(ROWS($A$10:A422),Barang_Keluar!$K$2:$K$5000,0)),"")</f>
        <v/>
      </c>
      <c r="D422" s="61" t="str">
        <f>IFERROR(INDEX(Barang_Keluar!$D$2:$D$5000,MATCH(ROWS($A$10:A422),Barang_Keluar!$K$2:$K$5000,0)),"")</f>
        <v/>
      </c>
      <c r="E422" s="61" t="str">
        <f>IFERROR(INDEX(Barang_Keluar!$E$2:$E$5000,MATCH(ROWS($A$10:A422),Barang_Keluar!$K$2:$K$5000,0)),"")</f>
        <v/>
      </c>
      <c r="F422" s="61" t="str">
        <f>IFERROR(INDEX(Barang_Keluar!$F$2:$F$5000,MATCH(ROWS($A$10:A422),Barang_Keluar!$K$2:$K$5000,0)),"")</f>
        <v/>
      </c>
      <c r="G422" s="61" t="str">
        <f>IFERROR(INDEX(Barang_Keluar!$G$2:$G$5000,MATCH(ROWS($A$10:A422),Barang_Keluar!$K$2:$K$5000,0)),"")</f>
        <v/>
      </c>
    </row>
    <row r="423" spans="1:7" x14ac:dyDescent="0.35">
      <c r="A423" s="61" t="str">
        <f>IFERROR(INDEX(Barang_Keluar!$A$2:$A$5000,MATCH(ROWS($A$10:A423),Barang_Keluar!$K$2:$K$5000,0)),"")</f>
        <v/>
      </c>
      <c r="B423" s="62" t="str">
        <f>IFERROR(INDEX(Barang_Keluar!$B$2:$B$5000,MATCH(ROWS($A$10:A423),Barang_Keluar!$K$2:$K$5000,0)),"")</f>
        <v/>
      </c>
      <c r="C423" s="61" t="str">
        <f>IFERROR(INDEX(Barang_Keluar!$C$2:$C$5000,MATCH(ROWS($A$10:A423),Barang_Keluar!$K$2:$K$5000,0)),"")</f>
        <v/>
      </c>
      <c r="D423" s="61" t="str">
        <f>IFERROR(INDEX(Barang_Keluar!$D$2:$D$5000,MATCH(ROWS($A$10:A423),Barang_Keluar!$K$2:$K$5000,0)),"")</f>
        <v/>
      </c>
      <c r="E423" s="61" t="str">
        <f>IFERROR(INDEX(Barang_Keluar!$E$2:$E$5000,MATCH(ROWS($A$10:A423),Barang_Keluar!$K$2:$K$5000,0)),"")</f>
        <v/>
      </c>
      <c r="F423" s="61" t="str">
        <f>IFERROR(INDEX(Barang_Keluar!$F$2:$F$5000,MATCH(ROWS($A$10:A423),Barang_Keluar!$K$2:$K$5000,0)),"")</f>
        <v/>
      </c>
      <c r="G423" s="61" t="str">
        <f>IFERROR(INDEX(Barang_Keluar!$G$2:$G$5000,MATCH(ROWS($A$10:A423),Barang_Keluar!$K$2:$K$5000,0)),"")</f>
        <v/>
      </c>
    </row>
    <row r="424" spans="1:7" x14ac:dyDescent="0.35">
      <c r="A424" s="61" t="str">
        <f>IFERROR(INDEX(Barang_Keluar!$A$2:$A$5000,MATCH(ROWS($A$10:A424),Barang_Keluar!$K$2:$K$5000,0)),"")</f>
        <v/>
      </c>
      <c r="B424" s="62" t="str">
        <f>IFERROR(INDEX(Barang_Keluar!$B$2:$B$5000,MATCH(ROWS($A$10:A424),Barang_Keluar!$K$2:$K$5000,0)),"")</f>
        <v/>
      </c>
      <c r="C424" s="61" t="str">
        <f>IFERROR(INDEX(Barang_Keluar!$C$2:$C$5000,MATCH(ROWS($A$10:A424),Barang_Keluar!$K$2:$K$5000,0)),"")</f>
        <v/>
      </c>
      <c r="D424" s="61" t="str">
        <f>IFERROR(INDEX(Barang_Keluar!$D$2:$D$5000,MATCH(ROWS($A$10:A424),Barang_Keluar!$K$2:$K$5000,0)),"")</f>
        <v/>
      </c>
      <c r="E424" s="61" t="str">
        <f>IFERROR(INDEX(Barang_Keluar!$E$2:$E$5000,MATCH(ROWS($A$10:A424),Barang_Keluar!$K$2:$K$5000,0)),"")</f>
        <v/>
      </c>
      <c r="F424" s="61" t="str">
        <f>IFERROR(INDEX(Barang_Keluar!$F$2:$F$5000,MATCH(ROWS($A$10:A424),Barang_Keluar!$K$2:$K$5000,0)),"")</f>
        <v/>
      </c>
      <c r="G424" s="61" t="str">
        <f>IFERROR(INDEX(Barang_Keluar!$G$2:$G$5000,MATCH(ROWS($A$10:A424),Barang_Keluar!$K$2:$K$5000,0)),"")</f>
        <v/>
      </c>
    </row>
    <row r="425" spans="1:7" x14ac:dyDescent="0.35">
      <c r="A425" s="61" t="str">
        <f>IFERROR(INDEX(Barang_Keluar!$A$2:$A$5000,MATCH(ROWS($A$10:A425),Barang_Keluar!$K$2:$K$5000,0)),"")</f>
        <v/>
      </c>
      <c r="B425" s="62" t="str">
        <f>IFERROR(INDEX(Barang_Keluar!$B$2:$B$5000,MATCH(ROWS($A$10:A425),Barang_Keluar!$K$2:$K$5000,0)),"")</f>
        <v/>
      </c>
      <c r="C425" s="61" t="str">
        <f>IFERROR(INDEX(Barang_Keluar!$C$2:$C$5000,MATCH(ROWS($A$10:A425),Barang_Keluar!$K$2:$K$5000,0)),"")</f>
        <v/>
      </c>
      <c r="D425" s="61" t="str">
        <f>IFERROR(INDEX(Barang_Keluar!$D$2:$D$5000,MATCH(ROWS($A$10:A425),Barang_Keluar!$K$2:$K$5000,0)),"")</f>
        <v/>
      </c>
      <c r="E425" s="61" t="str">
        <f>IFERROR(INDEX(Barang_Keluar!$E$2:$E$5000,MATCH(ROWS($A$10:A425),Barang_Keluar!$K$2:$K$5000,0)),"")</f>
        <v/>
      </c>
      <c r="F425" s="61" t="str">
        <f>IFERROR(INDEX(Barang_Keluar!$F$2:$F$5000,MATCH(ROWS($A$10:A425),Barang_Keluar!$K$2:$K$5000,0)),"")</f>
        <v/>
      </c>
      <c r="G425" s="61" t="str">
        <f>IFERROR(INDEX(Barang_Keluar!$G$2:$G$5000,MATCH(ROWS($A$10:A425),Barang_Keluar!$K$2:$K$5000,0)),"")</f>
        <v/>
      </c>
    </row>
    <row r="426" spans="1:7" x14ac:dyDescent="0.35">
      <c r="A426" s="61" t="str">
        <f>IFERROR(INDEX(Barang_Keluar!$A$2:$A$5000,MATCH(ROWS($A$10:A426),Barang_Keluar!$K$2:$K$5000,0)),"")</f>
        <v/>
      </c>
      <c r="B426" s="62" t="str">
        <f>IFERROR(INDEX(Barang_Keluar!$B$2:$B$5000,MATCH(ROWS($A$10:A426),Barang_Keluar!$K$2:$K$5000,0)),"")</f>
        <v/>
      </c>
      <c r="C426" s="61" t="str">
        <f>IFERROR(INDEX(Barang_Keluar!$C$2:$C$5000,MATCH(ROWS($A$10:A426),Barang_Keluar!$K$2:$K$5000,0)),"")</f>
        <v/>
      </c>
      <c r="D426" s="61" t="str">
        <f>IFERROR(INDEX(Barang_Keluar!$D$2:$D$5000,MATCH(ROWS($A$10:A426),Barang_Keluar!$K$2:$K$5000,0)),"")</f>
        <v/>
      </c>
      <c r="E426" s="61" t="str">
        <f>IFERROR(INDEX(Barang_Keluar!$E$2:$E$5000,MATCH(ROWS($A$10:A426),Barang_Keluar!$K$2:$K$5000,0)),"")</f>
        <v/>
      </c>
      <c r="F426" s="61" t="str">
        <f>IFERROR(INDEX(Barang_Keluar!$F$2:$F$5000,MATCH(ROWS($A$10:A426),Barang_Keluar!$K$2:$K$5000,0)),"")</f>
        <v/>
      </c>
      <c r="G426" s="61" t="str">
        <f>IFERROR(INDEX(Barang_Keluar!$G$2:$G$5000,MATCH(ROWS($A$10:A426),Barang_Keluar!$K$2:$K$5000,0)),"")</f>
        <v/>
      </c>
    </row>
    <row r="427" spans="1:7" x14ac:dyDescent="0.35">
      <c r="A427" s="61" t="str">
        <f>IFERROR(INDEX(Barang_Keluar!$A$2:$A$5000,MATCH(ROWS($A$10:A427),Barang_Keluar!$K$2:$K$5000,0)),"")</f>
        <v/>
      </c>
      <c r="B427" s="62" t="str">
        <f>IFERROR(INDEX(Barang_Keluar!$B$2:$B$5000,MATCH(ROWS($A$10:A427),Barang_Keluar!$K$2:$K$5000,0)),"")</f>
        <v/>
      </c>
      <c r="C427" s="61" t="str">
        <f>IFERROR(INDEX(Barang_Keluar!$C$2:$C$5000,MATCH(ROWS($A$10:A427),Barang_Keluar!$K$2:$K$5000,0)),"")</f>
        <v/>
      </c>
      <c r="D427" s="61" t="str">
        <f>IFERROR(INDEX(Barang_Keluar!$D$2:$D$5000,MATCH(ROWS($A$10:A427),Barang_Keluar!$K$2:$K$5000,0)),"")</f>
        <v/>
      </c>
      <c r="E427" s="61" t="str">
        <f>IFERROR(INDEX(Barang_Keluar!$E$2:$E$5000,MATCH(ROWS($A$10:A427),Barang_Keluar!$K$2:$K$5000,0)),"")</f>
        <v/>
      </c>
      <c r="F427" s="61" t="str">
        <f>IFERROR(INDEX(Barang_Keluar!$F$2:$F$5000,MATCH(ROWS($A$10:A427),Barang_Keluar!$K$2:$K$5000,0)),"")</f>
        <v/>
      </c>
      <c r="G427" s="61" t="str">
        <f>IFERROR(INDEX(Barang_Keluar!$G$2:$G$5000,MATCH(ROWS($A$10:A427),Barang_Keluar!$K$2:$K$5000,0)),"")</f>
        <v/>
      </c>
    </row>
    <row r="428" spans="1:7" x14ac:dyDescent="0.35">
      <c r="A428" s="61" t="str">
        <f>IFERROR(INDEX(Barang_Keluar!$A$2:$A$5000,MATCH(ROWS($A$10:A428),Barang_Keluar!$K$2:$K$5000,0)),"")</f>
        <v/>
      </c>
      <c r="B428" s="62" t="str">
        <f>IFERROR(INDEX(Barang_Keluar!$B$2:$B$5000,MATCH(ROWS($A$10:A428),Barang_Keluar!$K$2:$K$5000,0)),"")</f>
        <v/>
      </c>
      <c r="C428" s="61" t="str">
        <f>IFERROR(INDEX(Barang_Keluar!$C$2:$C$5000,MATCH(ROWS($A$10:A428),Barang_Keluar!$K$2:$K$5000,0)),"")</f>
        <v/>
      </c>
      <c r="D428" s="61" t="str">
        <f>IFERROR(INDEX(Barang_Keluar!$D$2:$D$5000,MATCH(ROWS($A$10:A428),Barang_Keluar!$K$2:$K$5000,0)),"")</f>
        <v/>
      </c>
      <c r="E428" s="61" t="str">
        <f>IFERROR(INDEX(Barang_Keluar!$E$2:$E$5000,MATCH(ROWS($A$10:A428),Barang_Keluar!$K$2:$K$5000,0)),"")</f>
        <v/>
      </c>
      <c r="F428" s="61" t="str">
        <f>IFERROR(INDEX(Barang_Keluar!$F$2:$F$5000,MATCH(ROWS($A$10:A428),Barang_Keluar!$K$2:$K$5000,0)),"")</f>
        <v/>
      </c>
      <c r="G428" s="61" t="str">
        <f>IFERROR(INDEX(Barang_Keluar!$G$2:$G$5000,MATCH(ROWS($A$10:A428),Barang_Keluar!$K$2:$K$5000,0)),"")</f>
        <v/>
      </c>
    </row>
    <row r="429" spans="1:7" x14ac:dyDescent="0.35">
      <c r="A429" s="61" t="str">
        <f>IFERROR(INDEX(Barang_Keluar!$A$2:$A$5000,MATCH(ROWS($A$10:A429),Barang_Keluar!$K$2:$K$5000,0)),"")</f>
        <v/>
      </c>
      <c r="B429" s="62" t="str">
        <f>IFERROR(INDEX(Barang_Keluar!$B$2:$B$5000,MATCH(ROWS($A$10:A429),Barang_Keluar!$K$2:$K$5000,0)),"")</f>
        <v/>
      </c>
      <c r="C429" s="61" t="str">
        <f>IFERROR(INDEX(Barang_Keluar!$C$2:$C$5000,MATCH(ROWS($A$10:A429),Barang_Keluar!$K$2:$K$5000,0)),"")</f>
        <v/>
      </c>
      <c r="D429" s="61" t="str">
        <f>IFERROR(INDEX(Barang_Keluar!$D$2:$D$5000,MATCH(ROWS($A$10:A429),Barang_Keluar!$K$2:$K$5000,0)),"")</f>
        <v/>
      </c>
      <c r="E429" s="61" t="str">
        <f>IFERROR(INDEX(Barang_Keluar!$E$2:$E$5000,MATCH(ROWS($A$10:A429),Barang_Keluar!$K$2:$K$5000,0)),"")</f>
        <v/>
      </c>
      <c r="F429" s="61" t="str">
        <f>IFERROR(INDEX(Barang_Keluar!$F$2:$F$5000,MATCH(ROWS($A$10:A429),Barang_Keluar!$K$2:$K$5000,0)),"")</f>
        <v/>
      </c>
      <c r="G429" s="61" t="str">
        <f>IFERROR(INDEX(Barang_Keluar!$G$2:$G$5000,MATCH(ROWS($A$10:A429),Barang_Keluar!$K$2:$K$5000,0)),"")</f>
        <v/>
      </c>
    </row>
    <row r="430" spans="1:7" x14ac:dyDescent="0.35">
      <c r="A430" s="61" t="str">
        <f>IFERROR(INDEX(Barang_Keluar!$A$2:$A$5000,MATCH(ROWS($A$10:A430),Barang_Keluar!$K$2:$K$5000,0)),"")</f>
        <v/>
      </c>
      <c r="B430" s="62" t="str">
        <f>IFERROR(INDEX(Barang_Keluar!$B$2:$B$5000,MATCH(ROWS($A$10:A430),Barang_Keluar!$K$2:$K$5000,0)),"")</f>
        <v/>
      </c>
      <c r="C430" s="61" t="str">
        <f>IFERROR(INDEX(Barang_Keluar!$C$2:$C$5000,MATCH(ROWS($A$10:A430),Barang_Keluar!$K$2:$K$5000,0)),"")</f>
        <v/>
      </c>
      <c r="D430" s="61" t="str">
        <f>IFERROR(INDEX(Barang_Keluar!$D$2:$D$5000,MATCH(ROWS($A$10:A430),Barang_Keluar!$K$2:$K$5000,0)),"")</f>
        <v/>
      </c>
      <c r="E430" s="61" t="str">
        <f>IFERROR(INDEX(Barang_Keluar!$E$2:$E$5000,MATCH(ROWS($A$10:A430),Barang_Keluar!$K$2:$K$5000,0)),"")</f>
        <v/>
      </c>
      <c r="F430" s="61" t="str">
        <f>IFERROR(INDEX(Barang_Keluar!$F$2:$F$5000,MATCH(ROWS($A$10:A430),Barang_Keluar!$K$2:$K$5000,0)),"")</f>
        <v/>
      </c>
      <c r="G430" s="61" t="str">
        <f>IFERROR(INDEX(Barang_Keluar!$G$2:$G$5000,MATCH(ROWS($A$10:A430),Barang_Keluar!$K$2:$K$5000,0)),"")</f>
        <v/>
      </c>
    </row>
    <row r="431" spans="1:7" x14ac:dyDescent="0.35">
      <c r="A431" s="61" t="str">
        <f>IFERROR(INDEX(Barang_Keluar!$A$2:$A$5000,MATCH(ROWS($A$10:A431),Barang_Keluar!$K$2:$K$5000,0)),"")</f>
        <v/>
      </c>
      <c r="B431" s="62" t="str">
        <f>IFERROR(INDEX(Barang_Keluar!$B$2:$B$5000,MATCH(ROWS($A$10:A431),Barang_Keluar!$K$2:$K$5000,0)),"")</f>
        <v/>
      </c>
      <c r="C431" s="61" t="str">
        <f>IFERROR(INDEX(Barang_Keluar!$C$2:$C$5000,MATCH(ROWS($A$10:A431),Barang_Keluar!$K$2:$K$5000,0)),"")</f>
        <v/>
      </c>
      <c r="D431" s="61" t="str">
        <f>IFERROR(INDEX(Barang_Keluar!$D$2:$D$5000,MATCH(ROWS($A$10:A431),Barang_Keluar!$K$2:$K$5000,0)),"")</f>
        <v/>
      </c>
      <c r="E431" s="61" t="str">
        <f>IFERROR(INDEX(Barang_Keluar!$E$2:$E$5000,MATCH(ROWS($A$10:A431),Barang_Keluar!$K$2:$K$5000,0)),"")</f>
        <v/>
      </c>
      <c r="F431" s="61" t="str">
        <f>IFERROR(INDEX(Barang_Keluar!$F$2:$F$5000,MATCH(ROWS($A$10:A431),Barang_Keluar!$K$2:$K$5000,0)),"")</f>
        <v/>
      </c>
      <c r="G431" s="61" t="str">
        <f>IFERROR(INDEX(Barang_Keluar!$G$2:$G$5000,MATCH(ROWS($A$10:A431),Barang_Keluar!$K$2:$K$5000,0)),"")</f>
        <v/>
      </c>
    </row>
    <row r="432" spans="1:7" x14ac:dyDescent="0.35">
      <c r="A432" s="61" t="str">
        <f>IFERROR(INDEX(Barang_Keluar!$A$2:$A$5000,MATCH(ROWS($A$10:A432),Barang_Keluar!$K$2:$K$5000,0)),"")</f>
        <v/>
      </c>
      <c r="B432" s="62" t="str">
        <f>IFERROR(INDEX(Barang_Keluar!$B$2:$B$5000,MATCH(ROWS($A$10:A432),Barang_Keluar!$K$2:$K$5000,0)),"")</f>
        <v/>
      </c>
      <c r="C432" s="61" t="str">
        <f>IFERROR(INDEX(Barang_Keluar!$C$2:$C$5000,MATCH(ROWS($A$10:A432),Barang_Keluar!$K$2:$K$5000,0)),"")</f>
        <v/>
      </c>
      <c r="D432" s="61" t="str">
        <f>IFERROR(INDEX(Barang_Keluar!$D$2:$D$5000,MATCH(ROWS($A$10:A432),Barang_Keluar!$K$2:$K$5000,0)),"")</f>
        <v/>
      </c>
      <c r="E432" s="61" t="str">
        <f>IFERROR(INDEX(Barang_Keluar!$E$2:$E$5000,MATCH(ROWS($A$10:A432),Barang_Keluar!$K$2:$K$5000,0)),"")</f>
        <v/>
      </c>
      <c r="F432" s="61" t="str">
        <f>IFERROR(INDEX(Barang_Keluar!$F$2:$F$5000,MATCH(ROWS($A$10:A432),Barang_Keluar!$K$2:$K$5000,0)),"")</f>
        <v/>
      </c>
      <c r="G432" s="61" t="str">
        <f>IFERROR(INDEX(Barang_Keluar!$G$2:$G$5000,MATCH(ROWS($A$10:A432),Barang_Keluar!$K$2:$K$5000,0)),"")</f>
        <v/>
      </c>
    </row>
    <row r="433" spans="1:7" x14ac:dyDescent="0.35">
      <c r="A433" s="61" t="str">
        <f>IFERROR(INDEX(Barang_Keluar!$A$2:$A$5000,MATCH(ROWS($A$10:A433),Barang_Keluar!$K$2:$K$5000,0)),"")</f>
        <v/>
      </c>
      <c r="B433" s="62" t="str">
        <f>IFERROR(INDEX(Barang_Keluar!$B$2:$B$5000,MATCH(ROWS($A$10:A433),Barang_Keluar!$K$2:$K$5000,0)),"")</f>
        <v/>
      </c>
      <c r="C433" s="61" t="str">
        <f>IFERROR(INDEX(Barang_Keluar!$C$2:$C$5000,MATCH(ROWS($A$10:A433),Barang_Keluar!$K$2:$K$5000,0)),"")</f>
        <v/>
      </c>
      <c r="D433" s="61" t="str">
        <f>IFERROR(INDEX(Barang_Keluar!$D$2:$D$5000,MATCH(ROWS($A$10:A433),Barang_Keluar!$K$2:$K$5000,0)),"")</f>
        <v/>
      </c>
      <c r="E433" s="61" t="str">
        <f>IFERROR(INDEX(Barang_Keluar!$E$2:$E$5000,MATCH(ROWS($A$10:A433),Barang_Keluar!$K$2:$K$5000,0)),"")</f>
        <v/>
      </c>
      <c r="F433" s="61" t="str">
        <f>IFERROR(INDEX(Barang_Keluar!$F$2:$F$5000,MATCH(ROWS($A$10:A433),Barang_Keluar!$K$2:$K$5000,0)),"")</f>
        <v/>
      </c>
      <c r="G433" s="61" t="str">
        <f>IFERROR(INDEX(Barang_Keluar!$G$2:$G$5000,MATCH(ROWS($A$10:A433),Barang_Keluar!$K$2:$K$5000,0)),"")</f>
        <v/>
      </c>
    </row>
    <row r="434" spans="1:7" x14ac:dyDescent="0.35">
      <c r="A434" s="61" t="str">
        <f>IFERROR(INDEX(Barang_Keluar!$A$2:$A$5000,MATCH(ROWS($A$10:A434),Barang_Keluar!$K$2:$K$5000,0)),"")</f>
        <v/>
      </c>
      <c r="B434" s="62" t="str">
        <f>IFERROR(INDEX(Barang_Keluar!$B$2:$B$5000,MATCH(ROWS($A$10:A434),Barang_Keluar!$K$2:$K$5000,0)),"")</f>
        <v/>
      </c>
      <c r="C434" s="61" t="str">
        <f>IFERROR(INDEX(Barang_Keluar!$C$2:$C$5000,MATCH(ROWS($A$10:A434),Barang_Keluar!$K$2:$K$5000,0)),"")</f>
        <v/>
      </c>
      <c r="D434" s="61" t="str">
        <f>IFERROR(INDEX(Barang_Keluar!$D$2:$D$5000,MATCH(ROWS($A$10:A434),Barang_Keluar!$K$2:$K$5000,0)),"")</f>
        <v/>
      </c>
      <c r="E434" s="61" t="str">
        <f>IFERROR(INDEX(Barang_Keluar!$E$2:$E$5000,MATCH(ROWS($A$10:A434),Barang_Keluar!$K$2:$K$5000,0)),"")</f>
        <v/>
      </c>
      <c r="F434" s="61" t="str">
        <f>IFERROR(INDEX(Barang_Keluar!$F$2:$F$5000,MATCH(ROWS($A$10:A434),Barang_Keluar!$K$2:$K$5000,0)),"")</f>
        <v/>
      </c>
      <c r="G434" s="61" t="str">
        <f>IFERROR(INDEX(Barang_Keluar!$G$2:$G$5000,MATCH(ROWS($A$10:A434),Barang_Keluar!$K$2:$K$5000,0)),"")</f>
        <v/>
      </c>
    </row>
    <row r="435" spans="1:7" x14ac:dyDescent="0.35">
      <c r="A435" s="61" t="str">
        <f>IFERROR(INDEX(Barang_Keluar!$A$2:$A$5000,MATCH(ROWS($A$10:A435),Barang_Keluar!$K$2:$K$5000,0)),"")</f>
        <v/>
      </c>
      <c r="B435" s="62" t="str">
        <f>IFERROR(INDEX(Barang_Keluar!$B$2:$B$5000,MATCH(ROWS($A$10:A435),Barang_Keluar!$K$2:$K$5000,0)),"")</f>
        <v/>
      </c>
      <c r="C435" s="61" t="str">
        <f>IFERROR(INDEX(Barang_Keluar!$C$2:$C$5000,MATCH(ROWS($A$10:A435),Barang_Keluar!$K$2:$K$5000,0)),"")</f>
        <v/>
      </c>
      <c r="D435" s="61" t="str">
        <f>IFERROR(INDEX(Barang_Keluar!$D$2:$D$5000,MATCH(ROWS($A$10:A435),Barang_Keluar!$K$2:$K$5000,0)),"")</f>
        <v/>
      </c>
      <c r="E435" s="61" t="str">
        <f>IFERROR(INDEX(Barang_Keluar!$E$2:$E$5000,MATCH(ROWS($A$10:A435),Barang_Keluar!$K$2:$K$5000,0)),"")</f>
        <v/>
      </c>
      <c r="F435" s="61" t="str">
        <f>IFERROR(INDEX(Barang_Keluar!$F$2:$F$5000,MATCH(ROWS($A$10:A435),Barang_Keluar!$K$2:$K$5000,0)),"")</f>
        <v/>
      </c>
      <c r="G435" s="61" t="str">
        <f>IFERROR(INDEX(Barang_Keluar!$G$2:$G$5000,MATCH(ROWS($A$10:A435),Barang_Keluar!$K$2:$K$5000,0)),"")</f>
        <v/>
      </c>
    </row>
    <row r="436" spans="1:7" x14ac:dyDescent="0.35">
      <c r="A436" s="61" t="str">
        <f>IFERROR(INDEX(Barang_Keluar!$A$2:$A$5000,MATCH(ROWS($A$10:A436),Barang_Keluar!$K$2:$K$5000,0)),"")</f>
        <v/>
      </c>
      <c r="B436" s="62" t="str">
        <f>IFERROR(INDEX(Barang_Keluar!$B$2:$B$5000,MATCH(ROWS($A$10:A436),Barang_Keluar!$K$2:$K$5000,0)),"")</f>
        <v/>
      </c>
      <c r="C436" s="61" t="str">
        <f>IFERROR(INDEX(Barang_Keluar!$C$2:$C$5000,MATCH(ROWS($A$10:A436),Barang_Keluar!$K$2:$K$5000,0)),"")</f>
        <v/>
      </c>
      <c r="D436" s="61" t="str">
        <f>IFERROR(INDEX(Barang_Keluar!$D$2:$D$5000,MATCH(ROWS($A$10:A436),Barang_Keluar!$K$2:$K$5000,0)),"")</f>
        <v/>
      </c>
      <c r="E436" s="61" t="str">
        <f>IFERROR(INDEX(Barang_Keluar!$E$2:$E$5000,MATCH(ROWS($A$10:A436),Barang_Keluar!$K$2:$K$5000,0)),"")</f>
        <v/>
      </c>
      <c r="F436" s="61" t="str">
        <f>IFERROR(INDEX(Barang_Keluar!$F$2:$F$5000,MATCH(ROWS($A$10:A436),Barang_Keluar!$K$2:$K$5000,0)),"")</f>
        <v/>
      </c>
      <c r="G436" s="61" t="str">
        <f>IFERROR(INDEX(Barang_Keluar!$G$2:$G$5000,MATCH(ROWS($A$10:A436),Barang_Keluar!$K$2:$K$5000,0)),"")</f>
        <v/>
      </c>
    </row>
    <row r="437" spans="1:7" x14ac:dyDescent="0.35">
      <c r="A437" s="61" t="str">
        <f>IFERROR(INDEX(Barang_Keluar!$A$2:$A$5000,MATCH(ROWS($A$10:A437),Barang_Keluar!$K$2:$K$5000,0)),"")</f>
        <v/>
      </c>
      <c r="B437" s="62" t="str">
        <f>IFERROR(INDEX(Barang_Keluar!$B$2:$B$5000,MATCH(ROWS($A$10:A437),Barang_Keluar!$K$2:$K$5000,0)),"")</f>
        <v/>
      </c>
      <c r="C437" s="61" t="str">
        <f>IFERROR(INDEX(Barang_Keluar!$C$2:$C$5000,MATCH(ROWS($A$10:A437),Barang_Keluar!$K$2:$K$5000,0)),"")</f>
        <v/>
      </c>
      <c r="D437" s="61" t="str">
        <f>IFERROR(INDEX(Barang_Keluar!$D$2:$D$5000,MATCH(ROWS($A$10:A437),Barang_Keluar!$K$2:$K$5000,0)),"")</f>
        <v/>
      </c>
      <c r="E437" s="61" t="str">
        <f>IFERROR(INDEX(Barang_Keluar!$E$2:$E$5000,MATCH(ROWS($A$10:A437),Barang_Keluar!$K$2:$K$5000,0)),"")</f>
        <v/>
      </c>
      <c r="F437" s="61" t="str">
        <f>IFERROR(INDEX(Barang_Keluar!$F$2:$F$5000,MATCH(ROWS($A$10:A437),Barang_Keluar!$K$2:$K$5000,0)),"")</f>
        <v/>
      </c>
      <c r="G437" s="61" t="str">
        <f>IFERROR(INDEX(Barang_Keluar!$G$2:$G$5000,MATCH(ROWS($A$10:A437),Barang_Keluar!$K$2:$K$5000,0)),"")</f>
        <v/>
      </c>
    </row>
    <row r="438" spans="1:7" x14ac:dyDescent="0.35">
      <c r="A438" s="61" t="str">
        <f>IFERROR(INDEX(Barang_Keluar!$A$2:$A$5000,MATCH(ROWS($A$10:A438),Barang_Keluar!$K$2:$K$5000,0)),"")</f>
        <v/>
      </c>
      <c r="B438" s="62" t="str">
        <f>IFERROR(INDEX(Barang_Keluar!$B$2:$B$5000,MATCH(ROWS($A$10:A438),Barang_Keluar!$K$2:$K$5000,0)),"")</f>
        <v/>
      </c>
      <c r="C438" s="61" t="str">
        <f>IFERROR(INDEX(Barang_Keluar!$C$2:$C$5000,MATCH(ROWS($A$10:A438),Barang_Keluar!$K$2:$K$5000,0)),"")</f>
        <v/>
      </c>
      <c r="D438" s="61" t="str">
        <f>IFERROR(INDEX(Barang_Keluar!$D$2:$D$5000,MATCH(ROWS($A$10:A438),Barang_Keluar!$K$2:$K$5000,0)),"")</f>
        <v/>
      </c>
      <c r="E438" s="61" t="str">
        <f>IFERROR(INDEX(Barang_Keluar!$E$2:$E$5000,MATCH(ROWS($A$10:A438),Barang_Keluar!$K$2:$K$5000,0)),"")</f>
        <v/>
      </c>
      <c r="F438" s="61" t="str">
        <f>IFERROR(INDEX(Barang_Keluar!$F$2:$F$5000,MATCH(ROWS($A$10:A438),Barang_Keluar!$K$2:$K$5000,0)),"")</f>
        <v/>
      </c>
      <c r="G438" s="61" t="str">
        <f>IFERROR(INDEX(Barang_Keluar!$G$2:$G$5000,MATCH(ROWS($A$10:A438),Barang_Keluar!$K$2:$K$5000,0)),"")</f>
        <v/>
      </c>
    </row>
    <row r="439" spans="1:7" x14ac:dyDescent="0.35">
      <c r="A439" s="61" t="str">
        <f>IFERROR(INDEX(Barang_Keluar!$A$2:$A$5000,MATCH(ROWS($A$10:A439),Barang_Keluar!$K$2:$K$5000,0)),"")</f>
        <v/>
      </c>
      <c r="B439" s="62" t="str">
        <f>IFERROR(INDEX(Barang_Keluar!$B$2:$B$5000,MATCH(ROWS($A$10:A439),Barang_Keluar!$K$2:$K$5000,0)),"")</f>
        <v/>
      </c>
      <c r="C439" s="61" t="str">
        <f>IFERROR(INDEX(Barang_Keluar!$C$2:$C$5000,MATCH(ROWS($A$10:A439),Barang_Keluar!$K$2:$K$5000,0)),"")</f>
        <v/>
      </c>
      <c r="D439" s="61" t="str">
        <f>IFERROR(INDEX(Barang_Keluar!$D$2:$D$5000,MATCH(ROWS($A$10:A439),Barang_Keluar!$K$2:$K$5000,0)),"")</f>
        <v/>
      </c>
      <c r="E439" s="61" t="str">
        <f>IFERROR(INDEX(Barang_Keluar!$E$2:$E$5000,MATCH(ROWS($A$10:A439),Barang_Keluar!$K$2:$K$5000,0)),"")</f>
        <v/>
      </c>
      <c r="F439" s="61" t="str">
        <f>IFERROR(INDEX(Barang_Keluar!$F$2:$F$5000,MATCH(ROWS($A$10:A439),Barang_Keluar!$K$2:$K$5000,0)),"")</f>
        <v/>
      </c>
      <c r="G439" s="61" t="str">
        <f>IFERROR(INDEX(Barang_Keluar!$G$2:$G$5000,MATCH(ROWS($A$10:A439),Barang_Keluar!$K$2:$K$5000,0)),"")</f>
        <v/>
      </c>
    </row>
    <row r="440" spans="1:7" x14ac:dyDescent="0.35">
      <c r="A440" s="61" t="str">
        <f>IFERROR(INDEX(Barang_Keluar!$A$2:$A$5000,MATCH(ROWS($A$10:A440),Barang_Keluar!$K$2:$K$5000,0)),"")</f>
        <v/>
      </c>
      <c r="B440" s="62" t="str">
        <f>IFERROR(INDEX(Barang_Keluar!$B$2:$B$5000,MATCH(ROWS($A$10:A440),Barang_Keluar!$K$2:$K$5000,0)),"")</f>
        <v/>
      </c>
      <c r="C440" s="61" t="str">
        <f>IFERROR(INDEX(Barang_Keluar!$C$2:$C$5000,MATCH(ROWS($A$10:A440),Barang_Keluar!$K$2:$K$5000,0)),"")</f>
        <v/>
      </c>
      <c r="D440" s="61" t="str">
        <f>IFERROR(INDEX(Barang_Keluar!$D$2:$D$5000,MATCH(ROWS($A$10:A440),Barang_Keluar!$K$2:$K$5000,0)),"")</f>
        <v/>
      </c>
      <c r="E440" s="61" t="str">
        <f>IFERROR(INDEX(Barang_Keluar!$E$2:$E$5000,MATCH(ROWS($A$10:A440),Barang_Keluar!$K$2:$K$5000,0)),"")</f>
        <v/>
      </c>
      <c r="F440" s="61" t="str">
        <f>IFERROR(INDEX(Barang_Keluar!$F$2:$F$5000,MATCH(ROWS($A$10:A440),Barang_Keluar!$K$2:$K$5000,0)),"")</f>
        <v/>
      </c>
      <c r="G440" s="61" t="str">
        <f>IFERROR(INDEX(Barang_Keluar!$G$2:$G$5000,MATCH(ROWS($A$10:A440),Barang_Keluar!$K$2:$K$5000,0)),"")</f>
        <v/>
      </c>
    </row>
    <row r="441" spans="1:7" x14ac:dyDescent="0.35">
      <c r="A441" s="61" t="str">
        <f>IFERROR(INDEX(Barang_Keluar!$A$2:$A$5000,MATCH(ROWS($A$10:A441),Barang_Keluar!$K$2:$K$5000,0)),"")</f>
        <v/>
      </c>
      <c r="B441" s="62" t="str">
        <f>IFERROR(INDEX(Barang_Keluar!$B$2:$B$5000,MATCH(ROWS($A$10:A441),Barang_Keluar!$K$2:$K$5000,0)),"")</f>
        <v/>
      </c>
      <c r="C441" s="61" t="str">
        <f>IFERROR(INDEX(Barang_Keluar!$C$2:$C$5000,MATCH(ROWS($A$10:A441),Barang_Keluar!$K$2:$K$5000,0)),"")</f>
        <v/>
      </c>
      <c r="D441" s="61" t="str">
        <f>IFERROR(INDEX(Barang_Keluar!$D$2:$D$5000,MATCH(ROWS($A$10:A441),Barang_Keluar!$K$2:$K$5000,0)),"")</f>
        <v/>
      </c>
      <c r="E441" s="61" t="str">
        <f>IFERROR(INDEX(Barang_Keluar!$E$2:$E$5000,MATCH(ROWS($A$10:A441),Barang_Keluar!$K$2:$K$5000,0)),"")</f>
        <v/>
      </c>
      <c r="F441" s="61" t="str">
        <f>IFERROR(INDEX(Barang_Keluar!$F$2:$F$5000,MATCH(ROWS($A$10:A441),Barang_Keluar!$K$2:$K$5000,0)),"")</f>
        <v/>
      </c>
      <c r="G441" s="61" t="str">
        <f>IFERROR(INDEX(Barang_Keluar!$G$2:$G$5000,MATCH(ROWS($A$10:A441),Barang_Keluar!$K$2:$K$5000,0)),"")</f>
        <v/>
      </c>
    </row>
    <row r="442" spans="1:7" x14ac:dyDescent="0.35">
      <c r="A442" s="61" t="str">
        <f>IFERROR(INDEX(Barang_Keluar!$A$2:$A$5000,MATCH(ROWS($A$10:A442),Barang_Keluar!$K$2:$K$5000,0)),"")</f>
        <v/>
      </c>
      <c r="B442" s="62" t="str">
        <f>IFERROR(INDEX(Barang_Keluar!$B$2:$B$5000,MATCH(ROWS($A$10:A442),Barang_Keluar!$K$2:$K$5000,0)),"")</f>
        <v/>
      </c>
      <c r="C442" s="61" t="str">
        <f>IFERROR(INDEX(Barang_Keluar!$C$2:$C$5000,MATCH(ROWS($A$10:A442),Barang_Keluar!$K$2:$K$5000,0)),"")</f>
        <v/>
      </c>
      <c r="D442" s="61" t="str">
        <f>IFERROR(INDEX(Barang_Keluar!$D$2:$D$5000,MATCH(ROWS($A$10:A442),Barang_Keluar!$K$2:$K$5000,0)),"")</f>
        <v/>
      </c>
      <c r="E442" s="61" t="str">
        <f>IFERROR(INDEX(Barang_Keluar!$E$2:$E$5000,MATCH(ROWS($A$10:A442),Barang_Keluar!$K$2:$K$5000,0)),"")</f>
        <v/>
      </c>
      <c r="F442" s="61" t="str">
        <f>IFERROR(INDEX(Barang_Keluar!$F$2:$F$5000,MATCH(ROWS($A$10:A442),Barang_Keluar!$K$2:$K$5000,0)),"")</f>
        <v/>
      </c>
      <c r="G442" s="61" t="str">
        <f>IFERROR(INDEX(Barang_Keluar!$G$2:$G$5000,MATCH(ROWS($A$10:A442),Barang_Keluar!$K$2:$K$5000,0)),"")</f>
        <v/>
      </c>
    </row>
    <row r="443" spans="1:7" x14ac:dyDescent="0.35">
      <c r="A443" s="61" t="str">
        <f>IFERROR(INDEX(Barang_Keluar!$A$2:$A$5000,MATCH(ROWS($A$10:A443),Barang_Keluar!$K$2:$K$5000,0)),"")</f>
        <v/>
      </c>
      <c r="B443" s="62" t="str">
        <f>IFERROR(INDEX(Barang_Keluar!$B$2:$B$5000,MATCH(ROWS($A$10:A443),Barang_Keluar!$K$2:$K$5000,0)),"")</f>
        <v/>
      </c>
      <c r="C443" s="61" t="str">
        <f>IFERROR(INDEX(Barang_Keluar!$C$2:$C$5000,MATCH(ROWS($A$10:A443),Barang_Keluar!$K$2:$K$5000,0)),"")</f>
        <v/>
      </c>
      <c r="D443" s="61" t="str">
        <f>IFERROR(INDEX(Barang_Keluar!$D$2:$D$5000,MATCH(ROWS($A$10:A443),Barang_Keluar!$K$2:$K$5000,0)),"")</f>
        <v/>
      </c>
      <c r="E443" s="61" t="str">
        <f>IFERROR(INDEX(Barang_Keluar!$E$2:$E$5000,MATCH(ROWS($A$10:A443),Barang_Keluar!$K$2:$K$5000,0)),"")</f>
        <v/>
      </c>
      <c r="F443" s="61" t="str">
        <f>IFERROR(INDEX(Barang_Keluar!$F$2:$F$5000,MATCH(ROWS($A$10:A443),Barang_Keluar!$K$2:$K$5000,0)),"")</f>
        <v/>
      </c>
      <c r="G443" s="61" t="str">
        <f>IFERROR(INDEX(Barang_Keluar!$G$2:$G$5000,MATCH(ROWS($A$10:A443),Barang_Keluar!$K$2:$K$5000,0)),"")</f>
        <v/>
      </c>
    </row>
    <row r="444" spans="1:7" x14ac:dyDescent="0.35">
      <c r="A444" s="61" t="str">
        <f>IFERROR(INDEX(Barang_Keluar!$A$2:$A$5000,MATCH(ROWS($A$10:A444),Barang_Keluar!$K$2:$K$5000,0)),"")</f>
        <v/>
      </c>
      <c r="B444" s="62" t="str">
        <f>IFERROR(INDEX(Barang_Keluar!$B$2:$B$5000,MATCH(ROWS($A$10:A444),Barang_Keluar!$K$2:$K$5000,0)),"")</f>
        <v/>
      </c>
      <c r="C444" s="61" t="str">
        <f>IFERROR(INDEX(Barang_Keluar!$C$2:$C$5000,MATCH(ROWS($A$10:A444),Barang_Keluar!$K$2:$K$5000,0)),"")</f>
        <v/>
      </c>
      <c r="D444" s="61" t="str">
        <f>IFERROR(INDEX(Barang_Keluar!$D$2:$D$5000,MATCH(ROWS($A$10:A444),Barang_Keluar!$K$2:$K$5000,0)),"")</f>
        <v/>
      </c>
      <c r="E444" s="61" t="str">
        <f>IFERROR(INDEX(Barang_Keluar!$E$2:$E$5000,MATCH(ROWS($A$10:A444),Barang_Keluar!$K$2:$K$5000,0)),"")</f>
        <v/>
      </c>
      <c r="F444" s="61" t="str">
        <f>IFERROR(INDEX(Barang_Keluar!$F$2:$F$5000,MATCH(ROWS($A$10:A444),Barang_Keluar!$K$2:$K$5000,0)),"")</f>
        <v/>
      </c>
      <c r="G444" s="61" t="str">
        <f>IFERROR(INDEX(Barang_Keluar!$G$2:$G$5000,MATCH(ROWS($A$10:A444),Barang_Keluar!$K$2:$K$5000,0)),"")</f>
        <v/>
      </c>
    </row>
    <row r="445" spans="1:7" x14ac:dyDescent="0.35">
      <c r="A445" s="61" t="str">
        <f>IFERROR(INDEX(Barang_Keluar!$A$2:$A$5000,MATCH(ROWS($A$10:A445),Barang_Keluar!$K$2:$K$5000,0)),"")</f>
        <v/>
      </c>
      <c r="B445" s="62" t="str">
        <f>IFERROR(INDEX(Barang_Keluar!$B$2:$B$5000,MATCH(ROWS($A$10:A445),Barang_Keluar!$K$2:$K$5000,0)),"")</f>
        <v/>
      </c>
      <c r="C445" s="61" t="str">
        <f>IFERROR(INDEX(Barang_Keluar!$C$2:$C$5000,MATCH(ROWS($A$10:A445),Barang_Keluar!$K$2:$K$5000,0)),"")</f>
        <v/>
      </c>
      <c r="D445" s="61" t="str">
        <f>IFERROR(INDEX(Barang_Keluar!$D$2:$D$5000,MATCH(ROWS($A$10:A445),Barang_Keluar!$K$2:$K$5000,0)),"")</f>
        <v/>
      </c>
      <c r="E445" s="61" t="str">
        <f>IFERROR(INDEX(Barang_Keluar!$E$2:$E$5000,MATCH(ROWS($A$10:A445),Barang_Keluar!$K$2:$K$5000,0)),"")</f>
        <v/>
      </c>
      <c r="F445" s="61" t="str">
        <f>IFERROR(INDEX(Barang_Keluar!$F$2:$F$5000,MATCH(ROWS($A$10:A445),Barang_Keluar!$K$2:$K$5000,0)),"")</f>
        <v/>
      </c>
      <c r="G445" s="61" t="str">
        <f>IFERROR(INDEX(Barang_Keluar!$G$2:$G$5000,MATCH(ROWS($A$10:A445),Barang_Keluar!$K$2:$K$5000,0)),"")</f>
        <v/>
      </c>
    </row>
    <row r="446" spans="1:7" x14ac:dyDescent="0.35">
      <c r="A446" s="61" t="str">
        <f>IFERROR(INDEX(Barang_Keluar!$A$2:$A$5000,MATCH(ROWS($A$10:A446),Barang_Keluar!$K$2:$K$5000,0)),"")</f>
        <v/>
      </c>
      <c r="B446" s="62" t="str">
        <f>IFERROR(INDEX(Barang_Keluar!$B$2:$B$5000,MATCH(ROWS($A$10:A446),Barang_Keluar!$K$2:$K$5000,0)),"")</f>
        <v/>
      </c>
      <c r="C446" s="61" t="str">
        <f>IFERROR(INDEX(Barang_Keluar!$C$2:$C$5000,MATCH(ROWS($A$10:A446),Barang_Keluar!$K$2:$K$5000,0)),"")</f>
        <v/>
      </c>
      <c r="D446" s="61" t="str">
        <f>IFERROR(INDEX(Barang_Keluar!$D$2:$D$5000,MATCH(ROWS($A$10:A446),Barang_Keluar!$K$2:$K$5000,0)),"")</f>
        <v/>
      </c>
      <c r="E446" s="61" t="str">
        <f>IFERROR(INDEX(Barang_Keluar!$E$2:$E$5000,MATCH(ROWS($A$10:A446),Barang_Keluar!$K$2:$K$5000,0)),"")</f>
        <v/>
      </c>
      <c r="F446" s="61" t="str">
        <f>IFERROR(INDEX(Barang_Keluar!$F$2:$F$5000,MATCH(ROWS($A$10:A446),Barang_Keluar!$K$2:$K$5000,0)),"")</f>
        <v/>
      </c>
      <c r="G446" s="61" t="str">
        <f>IFERROR(INDEX(Barang_Keluar!$G$2:$G$5000,MATCH(ROWS($A$10:A446),Barang_Keluar!$K$2:$K$5000,0)),"")</f>
        <v/>
      </c>
    </row>
    <row r="447" spans="1:7" x14ac:dyDescent="0.35">
      <c r="A447" s="61" t="str">
        <f>IFERROR(INDEX(Barang_Keluar!$A$2:$A$5000,MATCH(ROWS($A$10:A447),Barang_Keluar!$K$2:$K$5000,0)),"")</f>
        <v/>
      </c>
      <c r="B447" s="62" t="str">
        <f>IFERROR(INDEX(Barang_Keluar!$B$2:$B$5000,MATCH(ROWS($A$10:A447),Barang_Keluar!$K$2:$K$5000,0)),"")</f>
        <v/>
      </c>
      <c r="C447" s="61" t="str">
        <f>IFERROR(INDEX(Barang_Keluar!$C$2:$C$5000,MATCH(ROWS($A$10:A447),Barang_Keluar!$K$2:$K$5000,0)),"")</f>
        <v/>
      </c>
      <c r="D447" s="61" t="str">
        <f>IFERROR(INDEX(Barang_Keluar!$D$2:$D$5000,MATCH(ROWS($A$10:A447),Barang_Keluar!$K$2:$K$5000,0)),"")</f>
        <v/>
      </c>
      <c r="E447" s="61" t="str">
        <f>IFERROR(INDEX(Barang_Keluar!$E$2:$E$5000,MATCH(ROWS($A$10:A447),Barang_Keluar!$K$2:$K$5000,0)),"")</f>
        <v/>
      </c>
      <c r="F447" s="61" t="str">
        <f>IFERROR(INDEX(Barang_Keluar!$F$2:$F$5000,MATCH(ROWS($A$10:A447),Barang_Keluar!$K$2:$K$5000,0)),"")</f>
        <v/>
      </c>
      <c r="G447" s="61" t="str">
        <f>IFERROR(INDEX(Barang_Keluar!$G$2:$G$5000,MATCH(ROWS($A$10:A447),Barang_Keluar!$K$2:$K$5000,0)),"")</f>
        <v/>
      </c>
    </row>
    <row r="448" spans="1:7" x14ac:dyDescent="0.35">
      <c r="A448" s="61" t="str">
        <f>IFERROR(INDEX(Barang_Keluar!$A$2:$A$5000,MATCH(ROWS($A$10:A448),Barang_Keluar!$K$2:$K$5000,0)),"")</f>
        <v/>
      </c>
      <c r="B448" s="62" t="str">
        <f>IFERROR(INDEX(Barang_Keluar!$B$2:$B$5000,MATCH(ROWS($A$10:A448),Barang_Keluar!$K$2:$K$5000,0)),"")</f>
        <v/>
      </c>
      <c r="C448" s="61" t="str">
        <f>IFERROR(INDEX(Barang_Keluar!$C$2:$C$5000,MATCH(ROWS($A$10:A448),Barang_Keluar!$K$2:$K$5000,0)),"")</f>
        <v/>
      </c>
      <c r="D448" s="61" t="str">
        <f>IFERROR(INDEX(Barang_Keluar!$D$2:$D$5000,MATCH(ROWS($A$10:A448),Barang_Keluar!$K$2:$K$5000,0)),"")</f>
        <v/>
      </c>
      <c r="E448" s="61" t="str">
        <f>IFERROR(INDEX(Barang_Keluar!$E$2:$E$5000,MATCH(ROWS($A$10:A448),Barang_Keluar!$K$2:$K$5000,0)),"")</f>
        <v/>
      </c>
      <c r="F448" s="61" t="str">
        <f>IFERROR(INDEX(Barang_Keluar!$F$2:$F$5000,MATCH(ROWS($A$10:A448),Barang_Keluar!$K$2:$K$5000,0)),"")</f>
        <v/>
      </c>
      <c r="G448" s="61" t="str">
        <f>IFERROR(INDEX(Barang_Keluar!$G$2:$G$5000,MATCH(ROWS($A$10:A448),Barang_Keluar!$K$2:$K$5000,0)),"")</f>
        <v/>
      </c>
    </row>
    <row r="449" spans="1:7" x14ac:dyDescent="0.35">
      <c r="A449" s="61" t="str">
        <f>IFERROR(INDEX(Barang_Keluar!$A$2:$A$5000,MATCH(ROWS($A$10:A449),Barang_Keluar!$K$2:$K$5000,0)),"")</f>
        <v/>
      </c>
      <c r="B449" s="62" t="str">
        <f>IFERROR(INDEX(Barang_Keluar!$B$2:$B$5000,MATCH(ROWS($A$10:A449),Barang_Keluar!$K$2:$K$5000,0)),"")</f>
        <v/>
      </c>
      <c r="C449" s="61" t="str">
        <f>IFERROR(INDEX(Barang_Keluar!$C$2:$C$5000,MATCH(ROWS($A$10:A449),Barang_Keluar!$K$2:$K$5000,0)),"")</f>
        <v/>
      </c>
      <c r="D449" s="61" t="str">
        <f>IFERROR(INDEX(Barang_Keluar!$D$2:$D$5000,MATCH(ROWS($A$10:A449),Barang_Keluar!$K$2:$K$5000,0)),"")</f>
        <v/>
      </c>
      <c r="E449" s="61" t="str">
        <f>IFERROR(INDEX(Barang_Keluar!$E$2:$E$5000,MATCH(ROWS($A$10:A449),Barang_Keluar!$K$2:$K$5000,0)),"")</f>
        <v/>
      </c>
      <c r="F449" s="61" t="str">
        <f>IFERROR(INDEX(Barang_Keluar!$F$2:$F$5000,MATCH(ROWS($A$10:A449),Barang_Keluar!$K$2:$K$5000,0)),"")</f>
        <v/>
      </c>
      <c r="G449" s="61" t="str">
        <f>IFERROR(INDEX(Barang_Keluar!$G$2:$G$5000,MATCH(ROWS($A$10:A449),Barang_Keluar!$K$2:$K$5000,0)),"")</f>
        <v/>
      </c>
    </row>
    <row r="450" spans="1:7" x14ac:dyDescent="0.35">
      <c r="A450" s="61" t="str">
        <f>IFERROR(INDEX(Barang_Keluar!$A$2:$A$5000,MATCH(ROWS($A$10:A450),Barang_Keluar!$K$2:$K$5000,0)),"")</f>
        <v/>
      </c>
      <c r="B450" s="62" t="str">
        <f>IFERROR(INDEX(Barang_Keluar!$B$2:$B$5000,MATCH(ROWS($A$10:A450),Barang_Keluar!$K$2:$K$5000,0)),"")</f>
        <v/>
      </c>
      <c r="C450" s="61" t="str">
        <f>IFERROR(INDEX(Barang_Keluar!$C$2:$C$5000,MATCH(ROWS($A$10:A450),Barang_Keluar!$K$2:$K$5000,0)),"")</f>
        <v/>
      </c>
      <c r="D450" s="61" t="str">
        <f>IFERROR(INDEX(Barang_Keluar!$D$2:$D$5000,MATCH(ROWS($A$10:A450),Barang_Keluar!$K$2:$K$5000,0)),"")</f>
        <v/>
      </c>
      <c r="E450" s="61" t="str">
        <f>IFERROR(INDEX(Barang_Keluar!$E$2:$E$5000,MATCH(ROWS($A$10:A450),Barang_Keluar!$K$2:$K$5000,0)),"")</f>
        <v/>
      </c>
      <c r="F450" s="61" t="str">
        <f>IFERROR(INDEX(Barang_Keluar!$F$2:$F$5000,MATCH(ROWS($A$10:A450),Barang_Keluar!$K$2:$K$5000,0)),"")</f>
        <v/>
      </c>
      <c r="G450" s="61" t="str">
        <f>IFERROR(INDEX(Barang_Keluar!$G$2:$G$5000,MATCH(ROWS($A$10:A450),Barang_Keluar!$K$2:$K$5000,0)),"")</f>
        <v/>
      </c>
    </row>
    <row r="451" spans="1:7" x14ac:dyDescent="0.35">
      <c r="A451" s="61" t="str">
        <f>IFERROR(INDEX(Barang_Keluar!$A$2:$A$5000,MATCH(ROWS($A$10:A451),Barang_Keluar!$K$2:$K$5000,0)),"")</f>
        <v/>
      </c>
      <c r="B451" s="62" t="str">
        <f>IFERROR(INDEX(Barang_Keluar!$B$2:$B$5000,MATCH(ROWS($A$10:A451),Barang_Keluar!$K$2:$K$5000,0)),"")</f>
        <v/>
      </c>
      <c r="C451" s="61" t="str">
        <f>IFERROR(INDEX(Barang_Keluar!$C$2:$C$5000,MATCH(ROWS($A$10:A451),Barang_Keluar!$K$2:$K$5000,0)),"")</f>
        <v/>
      </c>
      <c r="D451" s="61" t="str">
        <f>IFERROR(INDEX(Barang_Keluar!$D$2:$D$5000,MATCH(ROWS($A$10:A451),Barang_Keluar!$K$2:$K$5000,0)),"")</f>
        <v/>
      </c>
      <c r="E451" s="61" t="str">
        <f>IFERROR(INDEX(Barang_Keluar!$E$2:$E$5000,MATCH(ROWS($A$10:A451),Barang_Keluar!$K$2:$K$5000,0)),"")</f>
        <v/>
      </c>
      <c r="F451" s="61" t="str">
        <f>IFERROR(INDEX(Barang_Keluar!$F$2:$F$5000,MATCH(ROWS($A$10:A451),Barang_Keluar!$K$2:$K$5000,0)),"")</f>
        <v/>
      </c>
      <c r="G451" s="61" t="str">
        <f>IFERROR(INDEX(Barang_Keluar!$G$2:$G$5000,MATCH(ROWS($A$10:A451),Barang_Keluar!$K$2:$K$5000,0)),"")</f>
        <v/>
      </c>
    </row>
    <row r="452" spans="1:7" x14ac:dyDescent="0.35">
      <c r="A452" s="61" t="str">
        <f>IFERROR(INDEX(Barang_Keluar!$A$2:$A$5000,MATCH(ROWS($A$10:A452),Barang_Keluar!$K$2:$K$5000,0)),"")</f>
        <v/>
      </c>
      <c r="B452" s="62" t="str">
        <f>IFERROR(INDEX(Barang_Keluar!$B$2:$B$5000,MATCH(ROWS($A$10:A452),Barang_Keluar!$K$2:$K$5000,0)),"")</f>
        <v/>
      </c>
      <c r="C452" s="61" t="str">
        <f>IFERROR(INDEX(Barang_Keluar!$C$2:$C$5000,MATCH(ROWS($A$10:A452),Barang_Keluar!$K$2:$K$5000,0)),"")</f>
        <v/>
      </c>
      <c r="D452" s="61" t="str">
        <f>IFERROR(INDEX(Barang_Keluar!$D$2:$D$5000,MATCH(ROWS($A$10:A452),Barang_Keluar!$K$2:$K$5000,0)),"")</f>
        <v/>
      </c>
      <c r="E452" s="61" t="str">
        <f>IFERROR(INDEX(Barang_Keluar!$E$2:$E$5000,MATCH(ROWS($A$10:A452),Barang_Keluar!$K$2:$K$5000,0)),"")</f>
        <v/>
      </c>
      <c r="F452" s="61" t="str">
        <f>IFERROR(INDEX(Barang_Keluar!$F$2:$F$5000,MATCH(ROWS($A$10:A452),Barang_Keluar!$K$2:$K$5000,0)),"")</f>
        <v/>
      </c>
      <c r="G452" s="61" t="str">
        <f>IFERROR(INDEX(Barang_Keluar!$G$2:$G$5000,MATCH(ROWS($A$10:A452),Barang_Keluar!$K$2:$K$5000,0)),"")</f>
        <v/>
      </c>
    </row>
    <row r="453" spans="1:7" x14ac:dyDescent="0.35">
      <c r="A453" s="61" t="str">
        <f>IFERROR(INDEX(Barang_Keluar!$A$2:$A$5000,MATCH(ROWS($A$10:A453),Barang_Keluar!$K$2:$K$5000,0)),"")</f>
        <v/>
      </c>
      <c r="B453" s="62" t="str">
        <f>IFERROR(INDEX(Barang_Keluar!$B$2:$B$5000,MATCH(ROWS($A$10:A453),Barang_Keluar!$K$2:$K$5000,0)),"")</f>
        <v/>
      </c>
      <c r="C453" s="61" t="str">
        <f>IFERROR(INDEX(Barang_Keluar!$C$2:$C$5000,MATCH(ROWS($A$10:A453),Barang_Keluar!$K$2:$K$5000,0)),"")</f>
        <v/>
      </c>
      <c r="D453" s="61" t="str">
        <f>IFERROR(INDEX(Barang_Keluar!$D$2:$D$5000,MATCH(ROWS($A$10:A453),Barang_Keluar!$K$2:$K$5000,0)),"")</f>
        <v/>
      </c>
      <c r="E453" s="61" t="str">
        <f>IFERROR(INDEX(Barang_Keluar!$E$2:$E$5000,MATCH(ROWS($A$10:A453),Barang_Keluar!$K$2:$K$5000,0)),"")</f>
        <v/>
      </c>
      <c r="F453" s="61" t="str">
        <f>IFERROR(INDEX(Barang_Keluar!$F$2:$F$5000,MATCH(ROWS($A$10:A453),Barang_Keluar!$K$2:$K$5000,0)),"")</f>
        <v/>
      </c>
      <c r="G453" s="61" t="str">
        <f>IFERROR(INDEX(Barang_Keluar!$G$2:$G$5000,MATCH(ROWS($A$10:A453),Barang_Keluar!$K$2:$K$5000,0)),"")</f>
        <v/>
      </c>
    </row>
    <row r="454" spans="1:7" x14ac:dyDescent="0.35">
      <c r="A454" s="61" t="str">
        <f>IFERROR(INDEX(Barang_Keluar!$A$2:$A$5000,MATCH(ROWS($A$10:A454),Barang_Keluar!$K$2:$K$5000,0)),"")</f>
        <v/>
      </c>
      <c r="B454" s="62" t="str">
        <f>IFERROR(INDEX(Barang_Keluar!$B$2:$B$5000,MATCH(ROWS($A$10:A454),Barang_Keluar!$K$2:$K$5000,0)),"")</f>
        <v/>
      </c>
      <c r="C454" s="61" t="str">
        <f>IFERROR(INDEX(Barang_Keluar!$C$2:$C$5000,MATCH(ROWS($A$10:A454),Barang_Keluar!$K$2:$K$5000,0)),"")</f>
        <v/>
      </c>
      <c r="D454" s="61" t="str">
        <f>IFERROR(INDEX(Barang_Keluar!$D$2:$D$5000,MATCH(ROWS($A$10:A454),Barang_Keluar!$K$2:$K$5000,0)),"")</f>
        <v/>
      </c>
      <c r="E454" s="61" t="str">
        <f>IFERROR(INDEX(Barang_Keluar!$E$2:$E$5000,MATCH(ROWS($A$10:A454),Barang_Keluar!$K$2:$K$5000,0)),"")</f>
        <v/>
      </c>
      <c r="F454" s="61" t="str">
        <f>IFERROR(INDEX(Barang_Keluar!$F$2:$F$5000,MATCH(ROWS($A$10:A454),Barang_Keluar!$K$2:$K$5000,0)),"")</f>
        <v/>
      </c>
      <c r="G454" s="61" t="str">
        <f>IFERROR(INDEX(Barang_Keluar!$G$2:$G$5000,MATCH(ROWS($A$10:A454),Barang_Keluar!$K$2:$K$5000,0)),"")</f>
        <v/>
      </c>
    </row>
    <row r="455" spans="1:7" x14ac:dyDescent="0.35">
      <c r="A455" s="61" t="str">
        <f>IFERROR(INDEX(Barang_Keluar!$A$2:$A$5000,MATCH(ROWS($A$10:A455),Barang_Keluar!$K$2:$K$5000,0)),"")</f>
        <v/>
      </c>
      <c r="B455" s="62" t="str">
        <f>IFERROR(INDEX(Barang_Keluar!$B$2:$B$5000,MATCH(ROWS($A$10:A455),Barang_Keluar!$K$2:$K$5000,0)),"")</f>
        <v/>
      </c>
      <c r="C455" s="61" t="str">
        <f>IFERROR(INDEX(Barang_Keluar!$C$2:$C$5000,MATCH(ROWS($A$10:A455),Barang_Keluar!$K$2:$K$5000,0)),"")</f>
        <v/>
      </c>
      <c r="D455" s="61" t="str">
        <f>IFERROR(INDEX(Barang_Keluar!$D$2:$D$5000,MATCH(ROWS($A$10:A455),Barang_Keluar!$K$2:$K$5000,0)),"")</f>
        <v/>
      </c>
      <c r="E455" s="61" t="str">
        <f>IFERROR(INDEX(Barang_Keluar!$E$2:$E$5000,MATCH(ROWS($A$10:A455),Barang_Keluar!$K$2:$K$5000,0)),"")</f>
        <v/>
      </c>
      <c r="F455" s="61" t="str">
        <f>IFERROR(INDEX(Barang_Keluar!$F$2:$F$5000,MATCH(ROWS($A$10:A455),Barang_Keluar!$K$2:$K$5000,0)),"")</f>
        <v/>
      </c>
      <c r="G455" s="61" t="str">
        <f>IFERROR(INDEX(Barang_Keluar!$G$2:$G$5000,MATCH(ROWS($A$10:A455),Barang_Keluar!$K$2:$K$5000,0)),"")</f>
        <v/>
      </c>
    </row>
    <row r="456" spans="1:7" x14ac:dyDescent="0.35">
      <c r="A456" s="61" t="str">
        <f>IFERROR(INDEX(Barang_Keluar!$A$2:$A$5000,MATCH(ROWS($A$10:A456),Barang_Keluar!$K$2:$K$5000,0)),"")</f>
        <v/>
      </c>
      <c r="B456" s="62" t="str">
        <f>IFERROR(INDEX(Barang_Keluar!$B$2:$B$5000,MATCH(ROWS($A$10:A456),Barang_Keluar!$K$2:$K$5000,0)),"")</f>
        <v/>
      </c>
      <c r="C456" s="61" t="str">
        <f>IFERROR(INDEX(Barang_Keluar!$C$2:$C$5000,MATCH(ROWS($A$10:A456),Barang_Keluar!$K$2:$K$5000,0)),"")</f>
        <v/>
      </c>
      <c r="D456" s="61" t="str">
        <f>IFERROR(INDEX(Barang_Keluar!$D$2:$D$5000,MATCH(ROWS($A$10:A456),Barang_Keluar!$K$2:$K$5000,0)),"")</f>
        <v/>
      </c>
      <c r="E456" s="61" t="str">
        <f>IFERROR(INDEX(Barang_Keluar!$E$2:$E$5000,MATCH(ROWS($A$10:A456),Barang_Keluar!$K$2:$K$5000,0)),"")</f>
        <v/>
      </c>
      <c r="F456" s="61" t="str">
        <f>IFERROR(INDEX(Barang_Keluar!$F$2:$F$5000,MATCH(ROWS($A$10:A456),Barang_Keluar!$K$2:$K$5000,0)),"")</f>
        <v/>
      </c>
      <c r="G456" s="61" t="str">
        <f>IFERROR(INDEX(Barang_Keluar!$G$2:$G$5000,MATCH(ROWS($A$10:A456),Barang_Keluar!$K$2:$K$5000,0)),"")</f>
        <v/>
      </c>
    </row>
    <row r="457" spans="1:7" x14ac:dyDescent="0.35">
      <c r="A457" s="61" t="str">
        <f>IFERROR(INDEX(Barang_Keluar!$A$2:$A$5000,MATCH(ROWS($A$10:A457),Barang_Keluar!$K$2:$K$5000,0)),"")</f>
        <v/>
      </c>
      <c r="B457" s="62" t="str">
        <f>IFERROR(INDEX(Barang_Keluar!$B$2:$B$5000,MATCH(ROWS($A$10:A457),Barang_Keluar!$K$2:$K$5000,0)),"")</f>
        <v/>
      </c>
      <c r="C457" s="61" t="str">
        <f>IFERROR(INDEX(Barang_Keluar!$C$2:$C$5000,MATCH(ROWS($A$10:A457),Barang_Keluar!$K$2:$K$5000,0)),"")</f>
        <v/>
      </c>
      <c r="D457" s="61" t="str">
        <f>IFERROR(INDEX(Barang_Keluar!$D$2:$D$5000,MATCH(ROWS($A$10:A457),Barang_Keluar!$K$2:$K$5000,0)),"")</f>
        <v/>
      </c>
      <c r="E457" s="61" t="str">
        <f>IFERROR(INDEX(Barang_Keluar!$E$2:$E$5000,MATCH(ROWS($A$10:A457),Barang_Keluar!$K$2:$K$5000,0)),"")</f>
        <v/>
      </c>
      <c r="F457" s="61" t="str">
        <f>IFERROR(INDEX(Barang_Keluar!$F$2:$F$5000,MATCH(ROWS($A$10:A457),Barang_Keluar!$K$2:$K$5000,0)),"")</f>
        <v/>
      </c>
      <c r="G457" s="61" t="str">
        <f>IFERROR(INDEX(Barang_Keluar!$G$2:$G$5000,MATCH(ROWS($A$10:A457),Barang_Keluar!$K$2:$K$5000,0)),"")</f>
        <v/>
      </c>
    </row>
    <row r="458" spans="1:7" x14ac:dyDescent="0.35">
      <c r="A458" s="61" t="str">
        <f>IFERROR(INDEX(Barang_Keluar!$A$2:$A$5000,MATCH(ROWS($A$10:A458),Barang_Keluar!$K$2:$K$5000,0)),"")</f>
        <v/>
      </c>
      <c r="B458" s="62" t="str">
        <f>IFERROR(INDEX(Barang_Keluar!$B$2:$B$5000,MATCH(ROWS($A$10:A458),Barang_Keluar!$K$2:$K$5000,0)),"")</f>
        <v/>
      </c>
      <c r="C458" s="61" t="str">
        <f>IFERROR(INDEX(Barang_Keluar!$C$2:$C$5000,MATCH(ROWS($A$10:A458),Barang_Keluar!$K$2:$K$5000,0)),"")</f>
        <v/>
      </c>
      <c r="D458" s="61" t="str">
        <f>IFERROR(INDEX(Barang_Keluar!$D$2:$D$5000,MATCH(ROWS($A$10:A458),Barang_Keluar!$K$2:$K$5000,0)),"")</f>
        <v/>
      </c>
      <c r="E458" s="61" t="str">
        <f>IFERROR(INDEX(Barang_Keluar!$E$2:$E$5000,MATCH(ROWS($A$10:A458),Barang_Keluar!$K$2:$K$5000,0)),"")</f>
        <v/>
      </c>
      <c r="F458" s="61" t="str">
        <f>IFERROR(INDEX(Barang_Keluar!$F$2:$F$5000,MATCH(ROWS($A$10:A458),Barang_Keluar!$K$2:$K$5000,0)),"")</f>
        <v/>
      </c>
      <c r="G458" s="61" t="str">
        <f>IFERROR(INDEX(Barang_Keluar!$G$2:$G$5000,MATCH(ROWS($A$10:A458),Barang_Keluar!$K$2:$K$5000,0)),"")</f>
        <v/>
      </c>
    </row>
    <row r="459" spans="1:7" x14ac:dyDescent="0.35">
      <c r="A459" s="61" t="str">
        <f>IFERROR(INDEX(Barang_Keluar!$A$2:$A$5000,MATCH(ROWS($A$10:A459),Barang_Keluar!$K$2:$K$5000,0)),"")</f>
        <v/>
      </c>
      <c r="B459" s="62" t="str">
        <f>IFERROR(INDEX(Barang_Keluar!$B$2:$B$5000,MATCH(ROWS($A$10:A459),Barang_Keluar!$K$2:$K$5000,0)),"")</f>
        <v/>
      </c>
      <c r="C459" s="61" t="str">
        <f>IFERROR(INDEX(Barang_Keluar!$C$2:$C$5000,MATCH(ROWS($A$10:A459),Barang_Keluar!$K$2:$K$5000,0)),"")</f>
        <v/>
      </c>
      <c r="D459" s="61" t="str">
        <f>IFERROR(INDEX(Barang_Keluar!$D$2:$D$5000,MATCH(ROWS($A$10:A459),Barang_Keluar!$K$2:$K$5000,0)),"")</f>
        <v/>
      </c>
      <c r="E459" s="61" t="str">
        <f>IFERROR(INDEX(Barang_Keluar!$E$2:$E$5000,MATCH(ROWS($A$10:A459),Barang_Keluar!$K$2:$K$5000,0)),"")</f>
        <v/>
      </c>
      <c r="F459" s="61" t="str">
        <f>IFERROR(INDEX(Barang_Keluar!$F$2:$F$5000,MATCH(ROWS($A$10:A459),Barang_Keluar!$K$2:$K$5000,0)),"")</f>
        <v/>
      </c>
      <c r="G459" s="61" t="str">
        <f>IFERROR(INDEX(Barang_Keluar!$G$2:$G$5000,MATCH(ROWS($A$10:A459),Barang_Keluar!$K$2:$K$5000,0)),"")</f>
        <v/>
      </c>
    </row>
    <row r="460" spans="1:7" x14ac:dyDescent="0.35">
      <c r="A460" s="61" t="str">
        <f>IFERROR(INDEX(Barang_Keluar!$A$2:$A$5000,MATCH(ROWS($A$10:A460),Barang_Keluar!$K$2:$K$5000,0)),"")</f>
        <v/>
      </c>
      <c r="B460" s="62" t="str">
        <f>IFERROR(INDEX(Barang_Keluar!$B$2:$B$5000,MATCH(ROWS($A$10:A460),Barang_Keluar!$K$2:$K$5000,0)),"")</f>
        <v/>
      </c>
      <c r="C460" s="61" t="str">
        <f>IFERROR(INDEX(Barang_Keluar!$C$2:$C$5000,MATCH(ROWS($A$10:A460),Barang_Keluar!$K$2:$K$5000,0)),"")</f>
        <v/>
      </c>
      <c r="D460" s="61" t="str">
        <f>IFERROR(INDEX(Barang_Keluar!$D$2:$D$5000,MATCH(ROWS($A$10:A460),Barang_Keluar!$K$2:$K$5000,0)),"")</f>
        <v/>
      </c>
      <c r="E460" s="61" t="str">
        <f>IFERROR(INDEX(Barang_Keluar!$E$2:$E$5000,MATCH(ROWS($A$10:A460),Barang_Keluar!$K$2:$K$5000,0)),"")</f>
        <v/>
      </c>
      <c r="F460" s="61" t="str">
        <f>IFERROR(INDEX(Barang_Keluar!$F$2:$F$5000,MATCH(ROWS($A$10:A460),Barang_Keluar!$K$2:$K$5000,0)),"")</f>
        <v/>
      </c>
      <c r="G460" s="61" t="str">
        <f>IFERROR(INDEX(Barang_Keluar!$G$2:$G$5000,MATCH(ROWS($A$10:A460),Barang_Keluar!$K$2:$K$5000,0)),"")</f>
        <v/>
      </c>
    </row>
    <row r="461" spans="1:7" x14ac:dyDescent="0.35">
      <c r="A461" s="61" t="str">
        <f>IFERROR(INDEX(Barang_Keluar!$A$2:$A$5000,MATCH(ROWS($A$10:A461),Barang_Keluar!$K$2:$K$5000,0)),"")</f>
        <v/>
      </c>
      <c r="B461" s="62" t="str">
        <f>IFERROR(INDEX(Barang_Keluar!$B$2:$B$5000,MATCH(ROWS($A$10:A461),Barang_Keluar!$K$2:$K$5000,0)),"")</f>
        <v/>
      </c>
      <c r="C461" s="61" t="str">
        <f>IFERROR(INDEX(Barang_Keluar!$C$2:$C$5000,MATCH(ROWS($A$10:A461),Barang_Keluar!$K$2:$K$5000,0)),"")</f>
        <v/>
      </c>
      <c r="D461" s="61" t="str">
        <f>IFERROR(INDEX(Barang_Keluar!$D$2:$D$5000,MATCH(ROWS($A$10:A461),Barang_Keluar!$K$2:$K$5000,0)),"")</f>
        <v/>
      </c>
      <c r="E461" s="61" t="str">
        <f>IFERROR(INDEX(Barang_Keluar!$E$2:$E$5000,MATCH(ROWS($A$10:A461),Barang_Keluar!$K$2:$K$5000,0)),"")</f>
        <v/>
      </c>
      <c r="F461" s="61" t="str">
        <f>IFERROR(INDEX(Barang_Keluar!$F$2:$F$5000,MATCH(ROWS($A$10:A461),Barang_Keluar!$K$2:$K$5000,0)),"")</f>
        <v/>
      </c>
      <c r="G461" s="61" t="str">
        <f>IFERROR(INDEX(Barang_Keluar!$G$2:$G$5000,MATCH(ROWS($A$10:A461),Barang_Keluar!$K$2:$K$5000,0)),"")</f>
        <v/>
      </c>
    </row>
    <row r="462" spans="1:7" x14ac:dyDescent="0.35">
      <c r="A462" s="61" t="str">
        <f>IFERROR(INDEX(Barang_Keluar!$A$2:$A$5000,MATCH(ROWS($A$10:A462),Barang_Keluar!$K$2:$K$5000,0)),"")</f>
        <v/>
      </c>
      <c r="B462" s="62" t="str">
        <f>IFERROR(INDEX(Barang_Keluar!$B$2:$B$5000,MATCH(ROWS($A$10:A462),Barang_Keluar!$K$2:$K$5000,0)),"")</f>
        <v/>
      </c>
      <c r="C462" s="61" t="str">
        <f>IFERROR(INDEX(Barang_Keluar!$C$2:$C$5000,MATCH(ROWS($A$10:A462),Barang_Keluar!$K$2:$K$5000,0)),"")</f>
        <v/>
      </c>
      <c r="D462" s="61" t="str">
        <f>IFERROR(INDEX(Barang_Keluar!$D$2:$D$5000,MATCH(ROWS($A$10:A462),Barang_Keluar!$K$2:$K$5000,0)),"")</f>
        <v/>
      </c>
      <c r="E462" s="61" t="str">
        <f>IFERROR(INDEX(Barang_Keluar!$E$2:$E$5000,MATCH(ROWS($A$10:A462),Barang_Keluar!$K$2:$K$5000,0)),"")</f>
        <v/>
      </c>
      <c r="F462" s="61" t="str">
        <f>IFERROR(INDEX(Barang_Keluar!$F$2:$F$5000,MATCH(ROWS($A$10:A462),Barang_Keluar!$K$2:$K$5000,0)),"")</f>
        <v/>
      </c>
      <c r="G462" s="61" t="str">
        <f>IFERROR(INDEX(Barang_Keluar!$G$2:$G$5000,MATCH(ROWS($A$10:A462),Barang_Keluar!$K$2:$K$5000,0)),"")</f>
        <v/>
      </c>
    </row>
    <row r="463" spans="1:7" x14ac:dyDescent="0.35">
      <c r="A463" s="61" t="str">
        <f>IFERROR(INDEX(Barang_Keluar!$A$2:$A$5000,MATCH(ROWS($A$10:A463),Barang_Keluar!$K$2:$K$5000,0)),"")</f>
        <v/>
      </c>
      <c r="B463" s="62" t="str">
        <f>IFERROR(INDEX(Barang_Keluar!$B$2:$B$5000,MATCH(ROWS($A$10:A463),Barang_Keluar!$K$2:$K$5000,0)),"")</f>
        <v/>
      </c>
      <c r="C463" s="61" t="str">
        <f>IFERROR(INDEX(Barang_Keluar!$C$2:$C$5000,MATCH(ROWS($A$10:A463),Barang_Keluar!$K$2:$K$5000,0)),"")</f>
        <v/>
      </c>
      <c r="D463" s="61" t="str">
        <f>IFERROR(INDEX(Barang_Keluar!$D$2:$D$5000,MATCH(ROWS($A$10:A463),Barang_Keluar!$K$2:$K$5000,0)),"")</f>
        <v/>
      </c>
      <c r="E463" s="61" t="str">
        <f>IFERROR(INDEX(Barang_Keluar!$E$2:$E$5000,MATCH(ROWS($A$10:A463),Barang_Keluar!$K$2:$K$5000,0)),"")</f>
        <v/>
      </c>
      <c r="F463" s="61" t="str">
        <f>IFERROR(INDEX(Barang_Keluar!$F$2:$F$5000,MATCH(ROWS($A$10:A463),Barang_Keluar!$K$2:$K$5000,0)),"")</f>
        <v/>
      </c>
      <c r="G463" s="61" t="str">
        <f>IFERROR(INDEX(Barang_Keluar!$G$2:$G$5000,MATCH(ROWS($A$10:A463),Barang_Keluar!$K$2:$K$5000,0)),"")</f>
        <v/>
      </c>
    </row>
    <row r="464" spans="1:7" x14ac:dyDescent="0.35">
      <c r="A464" s="61" t="str">
        <f>IFERROR(INDEX(Barang_Keluar!$A$2:$A$5000,MATCH(ROWS($A$10:A464),Barang_Keluar!$K$2:$K$5000,0)),"")</f>
        <v/>
      </c>
      <c r="B464" s="62" t="str">
        <f>IFERROR(INDEX(Barang_Keluar!$B$2:$B$5000,MATCH(ROWS($A$10:A464),Barang_Keluar!$K$2:$K$5000,0)),"")</f>
        <v/>
      </c>
      <c r="C464" s="61" t="str">
        <f>IFERROR(INDEX(Barang_Keluar!$C$2:$C$5000,MATCH(ROWS($A$10:A464),Barang_Keluar!$K$2:$K$5000,0)),"")</f>
        <v/>
      </c>
      <c r="D464" s="61" t="str">
        <f>IFERROR(INDEX(Barang_Keluar!$D$2:$D$5000,MATCH(ROWS($A$10:A464),Barang_Keluar!$K$2:$K$5000,0)),"")</f>
        <v/>
      </c>
      <c r="E464" s="61" t="str">
        <f>IFERROR(INDEX(Barang_Keluar!$E$2:$E$5000,MATCH(ROWS($A$10:A464),Barang_Keluar!$K$2:$K$5000,0)),"")</f>
        <v/>
      </c>
      <c r="F464" s="61" t="str">
        <f>IFERROR(INDEX(Barang_Keluar!$F$2:$F$5000,MATCH(ROWS($A$10:A464),Barang_Keluar!$K$2:$K$5000,0)),"")</f>
        <v/>
      </c>
      <c r="G464" s="61" t="str">
        <f>IFERROR(INDEX(Barang_Keluar!$G$2:$G$5000,MATCH(ROWS($A$10:A464),Barang_Keluar!$K$2:$K$5000,0)),"")</f>
        <v/>
      </c>
    </row>
    <row r="465" spans="1:7" x14ac:dyDescent="0.35">
      <c r="A465" s="61" t="str">
        <f>IFERROR(INDEX(Barang_Keluar!$A$2:$A$5000,MATCH(ROWS($A$10:A465),Barang_Keluar!$K$2:$K$5000,0)),"")</f>
        <v/>
      </c>
      <c r="B465" s="62" t="str">
        <f>IFERROR(INDEX(Barang_Keluar!$B$2:$B$5000,MATCH(ROWS($A$10:A465),Barang_Keluar!$K$2:$K$5000,0)),"")</f>
        <v/>
      </c>
      <c r="C465" s="61" t="str">
        <f>IFERROR(INDEX(Barang_Keluar!$C$2:$C$5000,MATCH(ROWS($A$10:A465),Barang_Keluar!$K$2:$K$5000,0)),"")</f>
        <v/>
      </c>
      <c r="D465" s="61" t="str">
        <f>IFERROR(INDEX(Barang_Keluar!$D$2:$D$5000,MATCH(ROWS($A$10:A465),Barang_Keluar!$K$2:$K$5000,0)),"")</f>
        <v/>
      </c>
      <c r="E465" s="61" t="str">
        <f>IFERROR(INDEX(Barang_Keluar!$E$2:$E$5000,MATCH(ROWS($A$10:A465),Barang_Keluar!$K$2:$K$5000,0)),"")</f>
        <v/>
      </c>
      <c r="F465" s="61" t="str">
        <f>IFERROR(INDEX(Barang_Keluar!$F$2:$F$5000,MATCH(ROWS($A$10:A465),Barang_Keluar!$K$2:$K$5000,0)),"")</f>
        <v/>
      </c>
      <c r="G465" s="61" t="str">
        <f>IFERROR(INDEX(Barang_Keluar!$G$2:$G$5000,MATCH(ROWS($A$10:A465),Barang_Keluar!$K$2:$K$5000,0)),"")</f>
        <v/>
      </c>
    </row>
    <row r="466" spans="1:7" x14ac:dyDescent="0.35">
      <c r="A466" s="61" t="str">
        <f>IFERROR(INDEX(Barang_Keluar!$A$2:$A$5000,MATCH(ROWS($A$10:A466),Barang_Keluar!$K$2:$K$5000,0)),"")</f>
        <v/>
      </c>
      <c r="B466" s="62" t="str">
        <f>IFERROR(INDEX(Barang_Keluar!$B$2:$B$5000,MATCH(ROWS($A$10:A466),Barang_Keluar!$K$2:$K$5000,0)),"")</f>
        <v/>
      </c>
      <c r="C466" s="61" t="str">
        <f>IFERROR(INDEX(Barang_Keluar!$C$2:$C$5000,MATCH(ROWS($A$10:A466),Barang_Keluar!$K$2:$K$5000,0)),"")</f>
        <v/>
      </c>
      <c r="D466" s="61" t="str">
        <f>IFERROR(INDEX(Barang_Keluar!$D$2:$D$5000,MATCH(ROWS($A$10:A466),Barang_Keluar!$K$2:$K$5000,0)),"")</f>
        <v/>
      </c>
      <c r="E466" s="61" t="str">
        <f>IFERROR(INDEX(Barang_Keluar!$E$2:$E$5000,MATCH(ROWS($A$10:A466),Barang_Keluar!$K$2:$K$5000,0)),"")</f>
        <v/>
      </c>
      <c r="F466" s="61" t="str">
        <f>IFERROR(INDEX(Barang_Keluar!$F$2:$F$5000,MATCH(ROWS($A$10:A466),Barang_Keluar!$K$2:$K$5000,0)),"")</f>
        <v/>
      </c>
      <c r="G466" s="61" t="str">
        <f>IFERROR(INDEX(Barang_Keluar!$G$2:$G$5000,MATCH(ROWS($A$10:A466),Barang_Keluar!$K$2:$K$5000,0)),"")</f>
        <v/>
      </c>
    </row>
    <row r="467" spans="1:7" x14ac:dyDescent="0.35">
      <c r="A467" s="61" t="str">
        <f>IFERROR(INDEX(Barang_Keluar!$A$2:$A$5000,MATCH(ROWS($A$10:A467),Barang_Keluar!$K$2:$K$5000,0)),"")</f>
        <v/>
      </c>
      <c r="B467" s="62" t="str">
        <f>IFERROR(INDEX(Barang_Keluar!$B$2:$B$5000,MATCH(ROWS($A$10:A467),Barang_Keluar!$K$2:$K$5000,0)),"")</f>
        <v/>
      </c>
      <c r="C467" s="61" t="str">
        <f>IFERROR(INDEX(Barang_Keluar!$C$2:$C$5000,MATCH(ROWS($A$10:A467),Barang_Keluar!$K$2:$K$5000,0)),"")</f>
        <v/>
      </c>
      <c r="D467" s="61" t="str">
        <f>IFERROR(INDEX(Barang_Keluar!$D$2:$D$5000,MATCH(ROWS($A$10:A467),Barang_Keluar!$K$2:$K$5000,0)),"")</f>
        <v/>
      </c>
      <c r="E467" s="61" t="str">
        <f>IFERROR(INDEX(Barang_Keluar!$E$2:$E$5000,MATCH(ROWS($A$10:A467),Barang_Keluar!$K$2:$K$5000,0)),"")</f>
        <v/>
      </c>
      <c r="F467" s="61" t="str">
        <f>IFERROR(INDEX(Barang_Keluar!$F$2:$F$5000,MATCH(ROWS($A$10:A467),Barang_Keluar!$K$2:$K$5000,0)),"")</f>
        <v/>
      </c>
      <c r="G467" s="61" t="str">
        <f>IFERROR(INDEX(Barang_Keluar!$G$2:$G$5000,MATCH(ROWS($A$10:A467),Barang_Keluar!$K$2:$K$5000,0)),"")</f>
        <v/>
      </c>
    </row>
    <row r="468" spans="1:7" x14ac:dyDescent="0.35">
      <c r="A468" s="61" t="str">
        <f>IFERROR(INDEX(Barang_Keluar!$A$2:$A$5000,MATCH(ROWS($A$10:A468),Barang_Keluar!$K$2:$K$5000,0)),"")</f>
        <v/>
      </c>
      <c r="B468" s="62" t="str">
        <f>IFERROR(INDEX(Barang_Keluar!$B$2:$B$5000,MATCH(ROWS($A$10:A468),Barang_Keluar!$K$2:$K$5000,0)),"")</f>
        <v/>
      </c>
      <c r="C468" s="61" t="str">
        <f>IFERROR(INDEX(Barang_Keluar!$C$2:$C$5000,MATCH(ROWS($A$10:A468),Barang_Keluar!$K$2:$K$5000,0)),"")</f>
        <v/>
      </c>
      <c r="D468" s="61" t="str">
        <f>IFERROR(INDEX(Barang_Keluar!$D$2:$D$5000,MATCH(ROWS($A$10:A468),Barang_Keluar!$K$2:$K$5000,0)),"")</f>
        <v/>
      </c>
      <c r="E468" s="61" t="str">
        <f>IFERROR(INDEX(Barang_Keluar!$E$2:$E$5000,MATCH(ROWS($A$10:A468),Barang_Keluar!$K$2:$K$5000,0)),"")</f>
        <v/>
      </c>
      <c r="F468" s="61" t="str">
        <f>IFERROR(INDEX(Barang_Keluar!$F$2:$F$5000,MATCH(ROWS($A$10:A468),Barang_Keluar!$K$2:$K$5000,0)),"")</f>
        <v/>
      </c>
      <c r="G468" s="61" t="str">
        <f>IFERROR(INDEX(Barang_Keluar!$G$2:$G$5000,MATCH(ROWS($A$10:A468),Barang_Keluar!$K$2:$K$5000,0)),"")</f>
        <v/>
      </c>
    </row>
    <row r="469" spans="1:7" x14ac:dyDescent="0.35">
      <c r="A469" s="61" t="str">
        <f>IFERROR(INDEX(Barang_Keluar!$A$2:$A$5000,MATCH(ROWS($A$10:A469),Barang_Keluar!$K$2:$K$5000,0)),"")</f>
        <v/>
      </c>
      <c r="B469" s="62" t="str">
        <f>IFERROR(INDEX(Barang_Keluar!$B$2:$B$5000,MATCH(ROWS($A$10:A469),Barang_Keluar!$K$2:$K$5000,0)),"")</f>
        <v/>
      </c>
      <c r="C469" s="61" t="str">
        <f>IFERROR(INDEX(Barang_Keluar!$C$2:$C$5000,MATCH(ROWS($A$10:A469),Barang_Keluar!$K$2:$K$5000,0)),"")</f>
        <v/>
      </c>
      <c r="D469" s="61" t="str">
        <f>IFERROR(INDEX(Barang_Keluar!$D$2:$D$5000,MATCH(ROWS($A$10:A469),Barang_Keluar!$K$2:$K$5000,0)),"")</f>
        <v/>
      </c>
      <c r="E469" s="61" t="str">
        <f>IFERROR(INDEX(Barang_Keluar!$E$2:$E$5000,MATCH(ROWS($A$10:A469),Barang_Keluar!$K$2:$K$5000,0)),"")</f>
        <v/>
      </c>
      <c r="F469" s="61" t="str">
        <f>IFERROR(INDEX(Barang_Keluar!$F$2:$F$5000,MATCH(ROWS($A$10:A469),Barang_Keluar!$K$2:$K$5000,0)),"")</f>
        <v/>
      </c>
      <c r="G469" s="61" t="str">
        <f>IFERROR(INDEX(Barang_Keluar!$G$2:$G$5000,MATCH(ROWS($A$10:A469),Barang_Keluar!$K$2:$K$5000,0)),"")</f>
        <v/>
      </c>
    </row>
    <row r="470" spans="1:7" x14ac:dyDescent="0.35">
      <c r="A470" s="61" t="str">
        <f>IFERROR(INDEX(Barang_Keluar!$A$2:$A$5000,MATCH(ROWS($A$10:A470),Barang_Keluar!$K$2:$K$5000,0)),"")</f>
        <v/>
      </c>
      <c r="B470" s="62" t="str">
        <f>IFERROR(INDEX(Barang_Keluar!$B$2:$B$5000,MATCH(ROWS($A$10:A470),Barang_Keluar!$K$2:$K$5000,0)),"")</f>
        <v/>
      </c>
      <c r="C470" s="61" t="str">
        <f>IFERROR(INDEX(Barang_Keluar!$C$2:$C$5000,MATCH(ROWS($A$10:A470),Barang_Keluar!$K$2:$K$5000,0)),"")</f>
        <v/>
      </c>
      <c r="D470" s="61" t="str">
        <f>IFERROR(INDEX(Barang_Keluar!$D$2:$D$5000,MATCH(ROWS($A$10:A470),Barang_Keluar!$K$2:$K$5000,0)),"")</f>
        <v/>
      </c>
      <c r="E470" s="61" t="str">
        <f>IFERROR(INDEX(Barang_Keluar!$E$2:$E$5000,MATCH(ROWS($A$10:A470),Barang_Keluar!$K$2:$K$5000,0)),"")</f>
        <v/>
      </c>
      <c r="F470" s="61" t="str">
        <f>IFERROR(INDEX(Barang_Keluar!$F$2:$F$5000,MATCH(ROWS($A$10:A470),Barang_Keluar!$K$2:$K$5000,0)),"")</f>
        <v/>
      </c>
      <c r="G470" s="61" t="str">
        <f>IFERROR(INDEX(Barang_Keluar!$G$2:$G$5000,MATCH(ROWS($A$10:A470),Barang_Keluar!$K$2:$K$5000,0)),"")</f>
        <v/>
      </c>
    </row>
    <row r="471" spans="1:7" x14ac:dyDescent="0.35">
      <c r="A471" s="61" t="str">
        <f>IFERROR(INDEX(Barang_Keluar!$A$2:$A$5000,MATCH(ROWS($A$10:A471),Barang_Keluar!$K$2:$K$5000,0)),"")</f>
        <v/>
      </c>
      <c r="B471" s="62" t="str">
        <f>IFERROR(INDEX(Barang_Keluar!$B$2:$B$5000,MATCH(ROWS($A$10:A471),Barang_Keluar!$K$2:$K$5000,0)),"")</f>
        <v/>
      </c>
      <c r="C471" s="61" t="str">
        <f>IFERROR(INDEX(Barang_Keluar!$C$2:$C$5000,MATCH(ROWS($A$10:A471),Barang_Keluar!$K$2:$K$5000,0)),"")</f>
        <v/>
      </c>
      <c r="D471" s="61" t="str">
        <f>IFERROR(INDEX(Barang_Keluar!$D$2:$D$5000,MATCH(ROWS($A$10:A471),Barang_Keluar!$K$2:$K$5000,0)),"")</f>
        <v/>
      </c>
      <c r="E471" s="61" t="str">
        <f>IFERROR(INDEX(Barang_Keluar!$E$2:$E$5000,MATCH(ROWS($A$10:A471),Barang_Keluar!$K$2:$K$5000,0)),"")</f>
        <v/>
      </c>
      <c r="F471" s="61" t="str">
        <f>IFERROR(INDEX(Barang_Keluar!$F$2:$F$5000,MATCH(ROWS($A$10:A471),Barang_Keluar!$K$2:$K$5000,0)),"")</f>
        <v/>
      </c>
      <c r="G471" s="61" t="str">
        <f>IFERROR(INDEX(Barang_Keluar!$G$2:$G$5000,MATCH(ROWS($A$10:A471),Barang_Keluar!$K$2:$K$5000,0)),"")</f>
        <v/>
      </c>
    </row>
    <row r="472" spans="1:7" x14ac:dyDescent="0.35">
      <c r="A472" s="61" t="str">
        <f>IFERROR(INDEX(Barang_Keluar!$A$2:$A$5000,MATCH(ROWS($A$10:A472),Barang_Keluar!$K$2:$K$5000,0)),"")</f>
        <v/>
      </c>
      <c r="B472" s="62" t="str">
        <f>IFERROR(INDEX(Barang_Keluar!$B$2:$B$5000,MATCH(ROWS($A$10:A472),Barang_Keluar!$K$2:$K$5000,0)),"")</f>
        <v/>
      </c>
      <c r="C472" s="61" t="str">
        <f>IFERROR(INDEX(Barang_Keluar!$C$2:$C$5000,MATCH(ROWS($A$10:A472),Barang_Keluar!$K$2:$K$5000,0)),"")</f>
        <v/>
      </c>
      <c r="D472" s="61" t="str">
        <f>IFERROR(INDEX(Barang_Keluar!$D$2:$D$5000,MATCH(ROWS($A$10:A472),Barang_Keluar!$K$2:$K$5000,0)),"")</f>
        <v/>
      </c>
      <c r="E472" s="61" t="str">
        <f>IFERROR(INDEX(Barang_Keluar!$E$2:$E$5000,MATCH(ROWS($A$10:A472),Barang_Keluar!$K$2:$K$5000,0)),"")</f>
        <v/>
      </c>
      <c r="F472" s="61" t="str">
        <f>IFERROR(INDEX(Barang_Keluar!$F$2:$F$5000,MATCH(ROWS($A$10:A472),Barang_Keluar!$K$2:$K$5000,0)),"")</f>
        <v/>
      </c>
      <c r="G472" s="61" t="str">
        <f>IFERROR(INDEX(Barang_Keluar!$G$2:$G$5000,MATCH(ROWS($A$10:A472),Barang_Keluar!$K$2:$K$5000,0)),"")</f>
        <v/>
      </c>
    </row>
    <row r="473" spans="1:7" x14ac:dyDescent="0.35">
      <c r="A473" s="61" t="str">
        <f>IFERROR(INDEX(Barang_Keluar!$A$2:$A$5000,MATCH(ROWS($A$10:A473),Barang_Keluar!$K$2:$K$5000,0)),"")</f>
        <v/>
      </c>
      <c r="B473" s="62" t="str">
        <f>IFERROR(INDEX(Barang_Keluar!$B$2:$B$5000,MATCH(ROWS($A$10:A473),Barang_Keluar!$K$2:$K$5000,0)),"")</f>
        <v/>
      </c>
      <c r="C473" s="61" t="str">
        <f>IFERROR(INDEX(Barang_Keluar!$C$2:$C$5000,MATCH(ROWS($A$10:A473),Barang_Keluar!$K$2:$K$5000,0)),"")</f>
        <v/>
      </c>
      <c r="D473" s="61" t="str">
        <f>IFERROR(INDEX(Barang_Keluar!$D$2:$D$5000,MATCH(ROWS($A$10:A473),Barang_Keluar!$K$2:$K$5000,0)),"")</f>
        <v/>
      </c>
      <c r="E473" s="61" t="str">
        <f>IFERROR(INDEX(Barang_Keluar!$E$2:$E$5000,MATCH(ROWS($A$10:A473),Barang_Keluar!$K$2:$K$5000,0)),"")</f>
        <v/>
      </c>
      <c r="F473" s="61" t="str">
        <f>IFERROR(INDEX(Barang_Keluar!$F$2:$F$5000,MATCH(ROWS($A$10:A473),Barang_Keluar!$K$2:$K$5000,0)),"")</f>
        <v/>
      </c>
      <c r="G473" s="61" t="str">
        <f>IFERROR(INDEX(Barang_Keluar!$G$2:$G$5000,MATCH(ROWS($A$10:A473),Barang_Keluar!$K$2:$K$5000,0)),"")</f>
        <v/>
      </c>
    </row>
    <row r="474" spans="1:7" x14ac:dyDescent="0.35">
      <c r="A474" s="61" t="str">
        <f>IFERROR(INDEX(Barang_Keluar!$A$2:$A$5000,MATCH(ROWS($A$10:A474),Barang_Keluar!$K$2:$K$5000,0)),"")</f>
        <v/>
      </c>
      <c r="B474" s="62" t="str">
        <f>IFERROR(INDEX(Barang_Keluar!$B$2:$B$5000,MATCH(ROWS($A$10:A474),Barang_Keluar!$K$2:$K$5000,0)),"")</f>
        <v/>
      </c>
      <c r="C474" s="61" t="str">
        <f>IFERROR(INDEX(Barang_Keluar!$C$2:$C$5000,MATCH(ROWS($A$10:A474),Barang_Keluar!$K$2:$K$5000,0)),"")</f>
        <v/>
      </c>
      <c r="D474" s="61" t="str">
        <f>IFERROR(INDEX(Barang_Keluar!$D$2:$D$5000,MATCH(ROWS($A$10:A474),Barang_Keluar!$K$2:$K$5000,0)),"")</f>
        <v/>
      </c>
      <c r="E474" s="61" t="str">
        <f>IFERROR(INDEX(Barang_Keluar!$E$2:$E$5000,MATCH(ROWS($A$10:A474),Barang_Keluar!$K$2:$K$5000,0)),"")</f>
        <v/>
      </c>
      <c r="F474" s="61" t="str">
        <f>IFERROR(INDEX(Barang_Keluar!$F$2:$F$5000,MATCH(ROWS($A$10:A474),Barang_Keluar!$K$2:$K$5000,0)),"")</f>
        <v/>
      </c>
      <c r="G474" s="61" t="str">
        <f>IFERROR(INDEX(Barang_Keluar!$G$2:$G$5000,MATCH(ROWS($A$10:A474),Barang_Keluar!$K$2:$K$5000,0)),"")</f>
        <v/>
      </c>
    </row>
    <row r="475" spans="1:7" x14ac:dyDescent="0.35">
      <c r="A475" s="61" t="str">
        <f>IFERROR(INDEX(Barang_Keluar!$A$2:$A$5000,MATCH(ROWS($A$10:A475),Barang_Keluar!$K$2:$K$5000,0)),"")</f>
        <v/>
      </c>
      <c r="B475" s="62" t="str">
        <f>IFERROR(INDEX(Barang_Keluar!$B$2:$B$5000,MATCH(ROWS($A$10:A475),Barang_Keluar!$K$2:$K$5000,0)),"")</f>
        <v/>
      </c>
      <c r="C475" s="61" t="str">
        <f>IFERROR(INDEX(Barang_Keluar!$C$2:$C$5000,MATCH(ROWS($A$10:A475),Barang_Keluar!$K$2:$K$5000,0)),"")</f>
        <v/>
      </c>
      <c r="D475" s="61" t="str">
        <f>IFERROR(INDEX(Barang_Keluar!$D$2:$D$5000,MATCH(ROWS($A$10:A475),Barang_Keluar!$K$2:$K$5000,0)),"")</f>
        <v/>
      </c>
      <c r="E475" s="61" t="str">
        <f>IFERROR(INDEX(Barang_Keluar!$E$2:$E$5000,MATCH(ROWS($A$10:A475),Barang_Keluar!$K$2:$K$5000,0)),"")</f>
        <v/>
      </c>
      <c r="F475" s="61" t="str">
        <f>IFERROR(INDEX(Barang_Keluar!$F$2:$F$5000,MATCH(ROWS($A$10:A475),Barang_Keluar!$K$2:$K$5000,0)),"")</f>
        <v/>
      </c>
      <c r="G475" s="61" t="str">
        <f>IFERROR(INDEX(Barang_Keluar!$G$2:$G$5000,MATCH(ROWS($A$10:A475),Barang_Keluar!$K$2:$K$5000,0)),"")</f>
        <v/>
      </c>
    </row>
    <row r="476" spans="1:7" x14ac:dyDescent="0.35">
      <c r="A476" s="61" t="str">
        <f>IFERROR(INDEX(Barang_Keluar!$A$2:$A$5000,MATCH(ROWS($A$10:A476),Barang_Keluar!$K$2:$K$5000,0)),"")</f>
        <v/>
      </c>
      <c r="B476" s="62" t="str">
        <f>IFERROR(INDEX(Barang_Keluar!$B$2:$B$5000,MATCH(ROWS($A$10:A476),Barang_Keluar!$K$2:$K$5000,0)),"")</f>
        <v/>
      </c>
      <c r="C476" s="61" t="str">
        <f>IFERROR(INDEX(Barang_Keluar!$C$2:$C$5000,MATCH(ROWS($A$10:A476),Barang_Keluar!$K$2:$K$5000,0)),"")</f>
        <v/>
      </c>
      <c r="D476" s="61" t="str">
        <f>IFERROR(INDEX(Barang_Keluar!$D$2:$D$5000,MATCH(ROWS($A$10:A476),Barang_Keluar!$K$2:$K$5000,0)),"")</f>
        <v/>
      </c>
      <c r="E476" s="61" t="str">
        <f>IFERROR(INDEX(Barang_Keluar!$E$2:$E$5000,MATCH(ROWS($A$10:A476),Barang_Keluar!$K$2:$K$5000,0)),"")</f>
        <v/>
      </c>
      <c r="F476" s="61" t="str">
        <f>IFERROR(INDEX(Barang_Keluar!$F$2:$F$5000,MATCH(ROWS($A$10:A476),Barang_Keluar!$K$2:$K$5000,0)),"")</f>
        <v/>
      </c>
      <c r="G476" s="61" t="str">
        <f>IFERROR(INDEX(Barang_Keluar!$G$2:$G$5000,MATCH(ROWS($A$10:A476),Barang_Keluar!$K$2:$K$5000,0)),"")</f>
        <v/>
      </c>
    </row>
    <row r="477" spans="1:7" x14ac:dyDescent="0.35">
      <c r="A477" s="61" t="str">
        <f>IFERROR(INDEX(Barang_Keluar!$A$2:$A$5000,MATCH(ROWS($A$10:A477),Barang_Keluar!$K$2:$K$5000,0)),"")</f>
        <v/>
      </c>
      <c r="B477" s="62" t="str">
        <f>IFERROR(INDEX(Barang_Keluar!$B$2:$B$5000,MATCH(ROWS($A$10:A477),Barang_Keluar!$K$2:$K$5000,0)),"")</f>
        <v/>
      </c>
      <c r="C477" s="61" t="str">
        <f>IFERROR(INDEX(Barang_Keluar!$C$2:$C$5000,MATCH(ROWS($A$10:A477),Barang_Keluar!$K$2:$K$5000,0)),"")</f>
        <v/>
      </c>
      <c r="D477" s="61" t="str">
        <f>IFERROR(INDEX(Barang_Keluar!$D$2:$D$5000,MATCH(ROWS($A$10:A477),Barang_Keluar!$K$2:$K$5000,0)),"")</f>
        <v/>
      </c>
      <c r="E477" s="61" t="str">
        <f>IFERROR(INDEX(Barang_Keluar!$E$2:$E$5000,MATCH(ROWS($A$10:A477),Barang_Keluar!$K$2:$K$5000,0)),"")</f>
        <v/>
      </c>
      <c r="F477" s="61" t="str">
        <f>IFERROR(INDEX(Barang_Keluar!$F$2:$F$5000,MATCH(ROWS($A$10:A477),Barang_Keluar!$K$2:$K$5000,0)),"")</f>
        <v/>
      </c>
      <c r="G477" s="61" t="str">
        <f>IFERROR(INDEX(Barang_Keluar!$G$2:$G$5000,MATCH(ROWS($A$10:A477),Barang_Keluar!$K$2:$K$5000,0)),"")</f>
        <v/>
      </c>
    </row>
    <row r="478" spans="1:7" x14ac:dyDescent="0.35">
      <c r="A478" s="61" t="str">
        <f>IFERROR(INDEX(Barang_Keluar!$A$2:$A$5000,MATCH(ROWS($A$10:A478),Barang_Keluar!$K$2:$K$5000,0)),"")</f>
        <v/>
      </c>
      <c r="B478" s="62" t="str">
        <f>IFERROR(INDEX(Barang_Keluar!$B$2:$B$5000,MATCH(ROWS($A$10:A478),Barang_Keluar!$K$2:$K$5000,0)),"")</f>
        <v/>
      </c>
      <c r="C478" s="61" t="str">
        <f>IFERROR(INDEX(Barang_Keluar!$C$2:$C$5000,MATCH(ROWS($A$10:A478),Barang_Keluar!$K$2:$K$5000,0)),"")</f>
        <v/>
      </c>
      <c r="D478" s="61" t="str">
        <f>IFERROR(INDEX(Barang_Keluar!$D$2:$D$5000,MATCH(ROWS($A$10:A478),Barang_Keluar!$K$2:$K$5000,0)),"")</f>
        <v/>
      </c>
      <c r="E478" s="61" t="str">
        <f>IFERROR(INDEX(Barang_Keluar!$E$2:$E$5000,MATCH(ROWS($A$10:A478),Barang_Keluar!$K$2:$K$5000,0)),"")</f>
        <v/>
      </c>
      <c r="F478" s="61" t="str">
        <f>IFERROR(INDEX(Barang_Keluar!$F$2:$F$5000,MATCH(ROWS($A$10:A478),Barang_Keluar!$K$2:$K$5000,0)),"")</f>
        <v/>
      </c>
      <c r="G478" s="61" t="str">
        <f>IFERROR(INDEX(Barang_Keluar!$G$2:$G$5000,MATCH(ROWS($A$10:A478),Barang_Keluar!$K$2:$K$5000,0)),"")</f>
        <v/>
      </c>
    </row>
    <row r="479" spans="1:7" x14ac:dyDescent="0.35">
      <c r="A479" s="61" t="str">
        <f>IFERROR(INDEX(Barang_Keluar!$A$2:$A$5000,MATCH(ROWS($A$10:A479),Barang_Keluar!$K$2:$K$5000,0)),"")</f>
        <v/>
      </c>
      <c r="B479" s="62" t="str">
        <f>IFERROR(INDEX(Barang_Keluar!$B$2:$B$5000,MATCH(ROWS($A$10:A479),Barang_Keluar!$K$2:$K$5000,0)),"")</f>
        <v/>
      </c>
      <c r="C479" s="61" t="str">
        <f>IFERROR(INDEX(Barang_Keluar!$C$2:$C$5000,MATCH(ROWS($A$10:A479),Barang_Keluar!$K$2:$K$5000,0)),"")</f>
        <v/>
      </c>
      <c r="D479" s="61" t="str">
        <f>IFERROR(INDEX(Barang_Keluar!$D$2:$D$5000,MATCH(ROWS($A$10:A479),Barang_Keluar!$K$2:$K$5000,0)),"")</f>
        <v/>
      </c>
      <c r="E479" s="61" t="str">
        <f>IFERROR(INDEX(Barang_Keluar!$E$2:$E$5000,MATCH(ROWS($A$10:A479),Barang_Keluar!$K$2:$K$5000,0)),"")</f>
        <v/>
      </c>
      <c r="F479" s="61" t="str">
        <f>IFERROR(INDEX(Barang_Keluar!$F$2:$F$5000,MATCH(ROWS($A$10:A479),Barang_Keluar!$K$2:$K$5000,0)),"")</f>
        <v/>
      </c>
      <c r="G479" s="61" t="str">
        <f>IFERROR(INDEX(Barang_Keluar!$G$2:$G$5000,MATCH(ROWS($A$10:A479),Barang_Keluar!$K$2:$K$5000,0)),"")</f>
        <v/>
      </c>
    </row>
    <row r="480" spans="1:7" x14ac:dyDescent="0.35">
      <c r="A480" s="61" t="str">
        <f>IFERROR(INDEX(Barang_Keluar!$A$2:$A$5000,MATCH(ROWS($A$10:A480),Barang_Keluar!$K$2:$K$5000,0)),"")</f>
        <v/>
      </c>
      <c r="B480" s="62" t="str">
        <f>IFERROR(INDEX(Barang_Keluar!$B$2:$B$5000,MATCH(ROWS($A$10:A480),Barang_Keluar!$K$2:$K$5000,0)),"")</f>
        <v/>
      </c>
      <c r="C480" s="61" t="str">
        <f>IFERROR(INDEX(Barang_Keluar!$C$2:$C$5000,MATCH(ROWS($A$10:A480),Barang_Keluar!$K$2:$K$5000,0)),"")</f>
        <v/>
      </c>
      <c r="D480" s="61" t="str">
        <f>IFERROR(INDEX(Barang_Keluar!$D$2:$D$5000,MATCH(ROWS($A$10:A480),Barang_Keluar!$K$2:$K$5000,0)),"")</f>
        <v/>
      </c>
      <c r="E480" s="61" t="str">
        <f>IFERROR(INDEX(Barang_Keluar!$E$2:$E$5000,MATCH(ROWS($A$10:A480),Barang_Keluar!$K$2:$K$5000,0)),"")</f>
        <v/>
      </c>
      <c r="F480" s="61" t="str">
        <f>IFERROR(INDEX(Barang_Keluar!$F$2:$F$5000,MATCH(ROWS($A$10:A480),Barang_Keluar!$K$2:$K$5000,0)),"")</f>
        <v/>
      </c>
      <c r="G480" s="61" t="str">
        <f>IFERROR(INDEX(Barang_Keluar!$G$2:$G$5000,MATCH(ROWS($A$10:A480),Barang_Keluar!$K$2:$K$5000,0)),"")</f>
        <v/>
      </c>
    </row>
    <row r="481" spans="1:7" x14ac:dyDescent="0.35">
      <c r="A481" s="61" t="str">
        <f>IFERROR(INDEX(Barang_Keluar!$A$2:$A$5000,MATCH(ROWS($A$10:A481),Barang_Keluar!$K$2:$K$5000,0)),"")</f>
        <v/>
      </c>
      <c r="B481" s="62" t="str">
        <f>IFERROR(INDEX(Barang_Keluar!$B$2:$B$5000,MATCH(ROWS($A$10:A481),Barang_Keluar!$K$2:$K$5000,0)),"")</f>
        <v/>
      </c>
      <c r="C481" s="61" t="str">
        <f>IFERROR(INDEX(Barang_Keluar!$C$2:$C$5000,MATCH(ROWS($A$10:A481),Barang_Keluar!$K$2:$K$5000,0)),"")</f>
        <v/>
      </c>
      <c r="D481" s="61" t="str">
        <f>IFERROR(INDEX(Barang_Keluar!$D$2:$D$5000,MATCH(ROWS($A$10:A481),Barang_Keluar!$K$2:$K$5000,0)),"")</f>
        <v/>
      </c>
      <c r="E481" s="61" t="str">
        <f>IFERROR(INDEX(Barang_Keluar!$E$2:$E$5000,MATCH(ROWS($A$10:A481),Barang_Keluar!$K$2:$K$5000,0)),"")</f>
        <v/>
      </c>
      <c r="F481" s="61" t="str">
        <f>IFERROR(INDEX(Barang_Keluar!$F$2:$F$5000,MATCH(ROWS($A$10:A481),Barang_Keluar!$K$2:$K$5000,0)),"")</f>
        <v/>
      </c>
      <c r="G481" s="61" t="str">
        <f>IFERROR(INDEX(Barang_Keluar!$G$2:$G$5000,MATCH(ROWS($A$10:A481),Barang_Keluar!$K$2:$K$5000,0)),"")</f>
        <v/>
      </c>
    </row>
    <row r="482" spans="1:7" x14ac:dyDescent="0.35">
      <c r="A482" s="61" t="str">
        <f>IFERROR(INDEX(Barang_Keluar!$A$2:$A$5000,MATCH(ROWS($A$10:A482),Barang_Keluar!$K$2:$K$5000,0)),"")</f>
        <v/>
      </c>
      <c r="B482" s="62" t="str">
        <f>IFERROR(INDEX(Barang_Keluar!$B$2:$B$5000,MATCH(ROWS($A$10:A482),Barang_Keluar!$K$2:$K$5000,0)),"")</f>
        <v/>
      </c>
      <c r="C482" s="61" t="str">
        <f>IFERROR(INDEX(Barang_Keluar!$C$2:$C$5000,MATCH(ROWS($A$10:A482),Barang_Keluar!$K$2:$K$5000,0)),"")</f>
        <v/>
      </c>
      <c r="D482" s="61" t="str">
        <f>IFERROR(INDEX(Barang_Keluar!$D$2:$D$5000,MATCH(ROWS($A$10:A482),Barang_Keluar!$K$2:$K$5000,0)),"")</f>
        <v/>
      </c>
      <c r="E482" s="61" t="str">
        <f>IFERROR(INDEX(Barang_Keluar!$E$2:$E$5000,MATCH(ROWS($A$10:A482),Barang_Keluar!$K$2:$K$5000,0)),"")</f>
        <v/>
      </c>
      <c r="F482" s="61" t="str">
        <f>IFERROR(INDEX(Barang_Keluar!$F$2:$F$5000,MATCH(ROWS($A$10:A482),Barang_Keluar!$K$2:$K$5000,0)),"")</f>
        <v/>
      </c>
      <c r="G482" s="61" t="str">
        <f>IFERROR(INDEX(Barang_Keluar!$G$2:$G$5000,MATCH(ROWS($A$10:A482),Barang_Keluar!$K$2:$K$5000,0)),"")</f>
        <v/>
      </c>
    </row>
    <row r="483" spans="1:7" x14ac:dyDescent="0.35">
      <c r="A483" s="61" t="str">
        <f>IFERROR(INDEX(Barang_Keluar!$A$2:$A$5000,MATCH(ROWS($A$10:A483),Barang_Keluar!$K$2:$K$5000,0)),"")</f>
        <v/>
      </c>
      <c r="B483" s="62" t="str">
        <f>IFERROR(INDEX(Barang_Keluar!$B$2:$B$5000,MATCH(ROWS($A$10:A483),Barang_Keluar!$K$2:$K$5000,0)),"")</f>
        <v/>
      </c>
      <c r="C483" s="61" t="str">
        <f>IFERROR(INDEX(Barang_Keluar!$C$2:$C$5000,MATCH(ROWS($A$10:A483),Barang_Keluar!$K$2:$K$5000,0)),"")</f>
        <v/>
      </c>
      <c r="D483" s="61" t="str">
        <f>IFERROR(INDEX(Barang_Keluar!$D$2:$D$5000,MATCH(ROWS($A$10:A483),Barang_Keluar!$K$2:$K$5000,0)),"")</f>
        <v/>
      </c>
      <c r="E483" s="61" t="str">
        <f>IFERROR(INDEX(Barang_Keluar!$E$2:$E$5000,MATCH(ROWS($A$10:A483),Barang_Keluar!$K$2:$K$5000,0)),"")</f>
        <v/>
      </c>
      <c r="F483" s="61" t="str">
        <f>IFERROR(INDEX(Barang_Keluar!$F$2:$F$5000,MATCH(ROWS($A$10:A483),Barang_Keluar!$K$2:$K$5000,0)),"")</f>
        <v/>
      </c>
      <c r="G483" s="61" t="str">
        <f>IFERROR(INDEX(Barang_Keluar!$G$2:$G$5000,MATCH(ROWS($A$10:A483),Barang_Keluar!$K$2:$K$5000,0)),"")</f>
        <v/>
      </c>
    </row>
    <row r="484" spans="1:7" x14ac:dyDescent="0.35">
      <c r="A484" s="61" t="str">
        <f>IFERROR(INDEX(Barang_Keluar!$A$2:$A$5000,MATCH(ROWS($A$10:A484),Barang_Keluar!$K$2:$K$5000,0)),"")</f>
        <v/>
      </c>
      <c r="B484" s="62" t="str">
        <f>IFERROR(INDEX(Barang_Keluar!$B$2:$B$5000,MATCH(ROWS($A$10:A484),Barang_Keluar!$K$2:$K$5000,0)),"")</f>
        <v/>
      </c>
      <c r="C484" s="61" t="str">
        <f>IFERROR(INDEX(Barang_Keluar!$C$2:$C$5000,MATCH(ROWS($A$10:A484),Barang_Keluar!$K$2:$K$5000,0)),"")</f>
        <v/>
      </c>
      <c r="D484" s="61" t="str">
        <f>IFERROR(INDEX(Barang_Keluar!$D$2:$D$5000,MATCH(ROWS($A$10:A484),Barang_Keluar!$K$2:$K$5000,0)),"")</f>
        <v/>
      </c>
      <c r="E484" s="61" t="str">
        <f>IFERROR(INDEX(Barang_Keluar!$E$2:$E$5000,MATCH(ROWS($A$10:A484),Barang_Keluar!$K$2:$K$5000,0)),"")</f>
        <v/>
      </c>
      <c r="F484" s="61" t="str">
        <f>IFERROR(INDEX(Barang_Keluar!$F$2:$F$5000,MATCH(ROWS($A$10:A484),Barang_Keluar!$K$2:$K$5000,0)),"")</f>
        <v/>
      </c>
      <c r="G484" s="61" t="str">
        <f>IFERROR(INDEX(Barang_Keluar!$G$2:$G$5000,MATCH(ROWS($A$10:A484),Barang_Keluar!$K$2:$K$5000,0)),"")</f>
        <v/>
      </c>
    </row>
    <row r="485" spans="1:7" x14ac:dyDescent="0.35">
      <c r="A485" s="61" t="str">
        <f>IFERROR(INDEX(Barang_Keluar!$A$2:$A$5000,MATCH(ROWS($A$10:A485),Barang_Keluar!$K$2:$K$5000,0)),"")</f>
        <v/>
      </c>
      <c r="B485" s="62" t="str">
        <f>IFERROR(INDEX(Barang_Keluar!$B$2:$B$5000,MATCH(ROWS($A$10:A485),Barang_Keluar!$K$2:$K$5000,0)),"")</f>
        <v/>
      </c>
      <c r="C485" s="61" t="str">
        <f>IFERROR(INDEX(Barang_Keluar!$C$2:$C$5000,MATCH(ROWS($A$10:A485),Barang_Keluar!$K$2:$K$5000,0)),"")</f>
        <v/>
      </c>
      <c r="D485" s="61" t="str">
        <f>IFERROR(INDEX(Barang_Keluar!$D$2:$D$5000,MATCH(ROWS($A$10:A485),Barang_Keluar!$K$2:$K$5000,0)),"")</f>
        <v/>
      </c>
      <c r="E485" s="61" t="str">
        <f>IFERROR(INDEX(Barang_Keluar!$E$2:$E$5000,MATCH(ROWS($A$10:A485),Barang_Keluar!$K$2:$K$5000,0)),"")</f>
        <v/>
      </c>
      <c r="F485" s="61" t="str">
        <f>IFERROR(INDEX(Barang_Keluar!$F$2:$F$5000,MATCH(ROWS($A$10:A485),Barang_Keluar!$K$2:$K$5000,0)),"")</f>
        <v/>
      </c>
      <c r="G485" s="61" t="str">
        <f>IFERROR(INDEX(Barang_Keluar!$G$2:$G$5000,MATCH(ROWS($A$10:A485),Barang_Keluar!$K$2:$K$5000,0)),"")</f>
        <v/>
      </c>
    </row>
    <row r="486" spans="1:7" x14ac:dyDescent="0.35">
      <c r="A486" s="61" t="str">
        <f>IFERROR(INDEX(Barang_Keluar!$A$2:$A$5000,MATCH(ROWS($A$10:A486),Barang_Keluar!$K$2:$K$5000,0)),"")</f>
        <v/>
      </c>
      <c r="B486" s="62" t="str">
        <f>IFERROR(INDEX(Barang_Keluar!$B$2:$B$5000,MATCH(ROWS($A$10:A486),Barang_Keluar!$K$2:$K$5000,0)),"")</f>
        <v/>
      </c>
      <c r="C486" s="61" t="str">
        <f>IFERROR(INDEX(Barang_Keluar!$C$2:$C$5000,MATCH(ROWS($A$10:A486),Barang_Keluar!$K$2:$K$5000,0)),"")</f>
        <v/>
      </c>
      <c r="D486" s="61" t="str">
        <f>IFERROR(INDEX(Barang_Keluar!$D$2:$D$5000,MATCH(ROWS($A$10:A486),Barang_Keluar!$K$2:$K$5000,0)),"")</f>
        <v/>
      </c>
      <c r="E486" s="61" t="str">
        <f>IFERROR(INDEX(Barang_Keluar!$E$2:$E$5000,MATCH(ROWS($A$10:A486),Barang_Keluar!$K$2:$K$5000,0)),"")</f>
        <v/>
      </c>
      <c r="F486" s="61" t="str">
        <f>IFERROR(INDEX(Barang_Keluar!$F$2:$F$5000,MATCH(ROWS($A$10:A486),Barang_Keluar!$K$2:$K$5000,0)),"")</f>
        <v/>
      </c>
      <c r="G486" s="61" t="str">
        <f>IFERROR(INDEX(Barang_Keluar!$G$2:$G$5000,MATCH(ROWS($A$10:A486),Barang_Keluar!$K$2:$K$5000,0)),"")</f>
        <v/>
      </c>
    </row>
    <row r="487" spans="1:7" x14ac:dyDescent="0.35">
      <c r="A487" s="61" t="str">
        <f>IFERROR(INDEX(Barang_Keluar!$A$2:$A$5000,MATCH(ROWS($A$10:A487),Barang_Keluar!$K$2:$K$5000,0)),"")</f>
        <v/>
      </c>
      <c r="B487" s="62" t="str">
        <f>IFERROR(INDEX(Barang_Keluar!$B$2:$B$5000,MATCH(ROWS($A$10:A487),Barang_Keluar!$K$2:$K$5000,0)),"")</f>
        <v/>
      </c>
      <c r="C487" s="61" t="str">
        <f>IFERROR(INDEX(Barang_Keluar!$C$2:$C$5000,MATCH(ROWS($A$10:A487),Barang_Keluar!$K$2:$K$5000,0)),"")</f>
        <v/>
      </c>
      <c r="D487" s="61" t="str">
        <f>IFERROR(INDEX(Barang_Keluar!$D$2:$D$5000,MATCH(ROWS($A$10:A487),Barang_Keluar!$K$2:$K$5000,0)),"")</f>
        <v/>
      </c>
      <c r="E487" s="61" t="str">
        <f>IFERROR(INDEX(Barang_Keluar!$E$2:$E$5000,MATCH(ROWS($A$10:A487),Barang_Keluar!$K$2:$K$5000,0)),"")</f>
        <v/>
      </c>
      <c r="F487" s="61" t="str">
        <f>IFERROR(INDEX(Barang_Keluar!$F$2:$F$5000,MATCH(ROWS($A$10:A487),Barang_Keluar!$K$2:$K$5000,0)),"")</f>
        <v/>
      </c>
      <c r="G487" s="61" t="str">
        <f>IFERROR(INDEX(Barang_Keluar!$G$2:$G$5000,MATCH(ROWS($A$10:A487),Barang_Keluar!$K$2:$K$5000,0)),"")</f>
        <v/>
      </c>
    </row>
    <row r="488" spans="1:7" x14ac:dyDescent="0.35">
      <c r="A488" s="61" t="str">
        <f>IFERROR(INDEX(Barang_Keluar!$A$2:$A$5000,MATCH(ROWS($A$10:A488),Barang_Keluar!$K$2:$K$5000,0)),"")</f>
        <v/>
      </c>
      <c r="B488" s="62" t="str">
        <f>IFERROR(INDEX(Barang_Keluar!$B$2:$B$5000,MATCH(ROWS($A$10:A488),Barang_Keluar!$K$2:$K$5000,0)),"")</f>
        <v/>
      </c>
      <c r="C488" s="61" t="str">
        <f>IFERROR(INDEX(Barang_Keluar!$C$2:$C$5000,MATCH(ROWS($A$10:A488),Barang_Keluar!$K$2:$K$5000,0)),"")</f>
        <v/>
      </c>
      <c r="D488" s="61" t="str">
        <f>IFERROR(INDEX(Barang_Keluar!$D$2:$D$5000,MATCH(ROWS($A$10:A488),Barang_Keluar!$K$2:$K$5000,0)),"")</f>
        <v/>
      </c>
      <c r="E488" s="61" t="str">
        <f>IFERROR(INDEX(Barang_Keluar!$E$2:$E$5000,MATCH(ROWS($A$10:A488),Barang_Keluar!$K$2:$K$5000,0)),"")</f>
        <v/>
      </c>
      <c r="F488" s="61" t="str">
        <f>IFERROR(INDEX(Barang_Keluar!$F$2:$F$5000,MATCH(ROWS($A$10:A488),Barang_Keluar!$K$2:$K$5000,0)),"")</f>
        <v/>
      </c>
      <c r="G488" s="61" t="str">
        <f>IFERROR(INDEX(Barang_Keluar!$G$2:$G$5000,MATCH(ROWS($A$10:A488),Barang_Keluar!$K$2:$K$5000,0)),"")</f>
        <v/>
      </c>
    </row>
    <row r="489" spans="1:7" x14ac:dyDescent="0.35">
      <c r="A489" s="61" t="str">
        <f>IFERROR(INDEX(Barang_Keluar!$A$2:$A$5000,MATCH(ROWS($A$10:A489),Barang_Keluar!$K$2:$K$5000,0)),"")</f>
        <v/>
      </c>
      <c r="B489" s="62" t="str">
        <f>IFERROR(INDEX(Barang_Keluar!$B$2:$B$5000,MATCH(ROWS($A$10:A489),Barang_Keluar!$K$2:$K$5000,0)),"")</f>
        <v/>
      </c>
      <c r="C489" s="61" t="str">
        <f>IFERROR(INDEX(Barang_Keluar!$C$2:$C$5000,MATCH(ROWS($A$10:A489),Barang_Keluar!$K$2:$K$5000,0)),"")</f>
        <v/>
      </c>
      <c r="D489" s="61" t="str">
        <f>IFERROR(INDEX(Barang_Keluar!$D$2:$D$5000,MATCH(ROWS($A$10:A489),Barang_Keluar!$K$2:$K$5000,0)),"")</f>
        <v/>
      </c>
      <c r="E489" s="61" t="str">
        <f>IFERROR(INDEX(Barang_Keluar!$E$2:$E$5000,MATCH(ROWS($A$10:A489),Barang_Keluar!$K$2:$K$5000,0)),"")</f>
        <v/>
      </c>
      <c r="F489" s="61" t="str">
        <f>IFERROR(INDEX(Barang_Keluar!$F$2:$F$5000,MATCH(ROWS($A$10:A489),Barang_Keluar!$K$2:$K$5000,0)),"")</f>
        <v/>
      </c>
      <c r="G489" s="61" t="str">
        <f>IFERROR(INDEX(Barang_Keluar!$G$2:$G$5000,MATCH(ROWS($A$10:A489),Barang_Keluar!$K$2:$K$5000,0)),"")</f>
        <v/>
      </c>
    </row>
    <row r="490" spans="1:7" x14ac:dyDescent="0.35">
      <c r="A490" s="61" t="str">
        <f>IFERROR(INDEX(Barang_Keluar!$A$2:$A$5000,MATCH(ROWS($A$10:A490),Barang_Keluar!$K$2:$K$5000,0)),"")</f>
        <v/>
      </c>
      <c r="B490" s="62" t="str">
        <f>IFERROR(INDEX(Barang_Keluar!$B$2:$B$5000,MATCH(ROWS($A$10:A490),Barang_Keluar!$K$2:$K$5000,0)),"")</f>
        <v/>
      </c>
      <c r="C490" s="61" t="str">
        <f>IFERROR(INDEX(Barang_Keluar!$C$2:$C$5000,MATCH(ROWS($A$10:A490),Barang_Keluar!$K$2:$K$5000,0)),"")</f>
        <v/>
      </c>
      <c r="D490" s="61" t="str">
        <f>IFERROR(INDEX(Barang_Keluar!$D$2:$D$5000,MATCH(ROWS($A$10:A490),Barang_Keluar!$K$2:$K$5000,0)),"")</f>
        <v/>
      </c>
      <c r="E490" s="61" t="str">
        <f>IFERROR(INDEX(Barang_Keluar!$E$2:$E$5000,MATCH(ROWS($A$10:A490),Barang_Keluar!$K$2:$K$5000,0)),"")</f>
        <v/>
      </c>
      <c r="F490" s="61" t="str">
        <f>IFERROR(INDEX(Barang_Keluar!$F$2:$F$5000,MATCH(ROWS($A$10:A490),Barang_Keluar!$K$2:$K$5000,0)),"")</f>
        <v/>
      </c>
      <c r="G490" s="61" t="str">
        <f>IFERROR(INDEX(Barang_Keluar!$G$2:$G$5000,MATCH(ROWS($A$10:A490),Barang_Keluar!$K$2:$K$5000,0)),"")</f>
        <v/>
      </c>
    </row>
    <row r="491" spans="1:7" x14ac:dyDescent="0.35">
      <c r="A491" s="61" t="str">
        <f>IFERROR(INDEX(Barang_Keluar!$A$2:$A$5000,MATCH(ROWS($A$10:A491),Barang_Keluar!$K$2:$K$5000,0)),"")</f>
        <v/>
      </c>
      <c r="B491" s="62" t="str">
        <f>IFERROR(INDEX(Barang_Keluar!$B$2:$B$5000,MATCH(ROWS($A$10:A491),Barang_Keluar!$K$2:$K$5000,0)),"")</f>
        <v/>
      </c>
      <c r="C491" s="61" t="str">
        <f>IFERROR(INDEX(Barang_Keluar!$C$2:$C$5000,MATCH(ROWS($A$10:A491),Barang_Keluar!$K$2:$K$5000,0)),"")</f>
        <v/>
      </c>
      <c r="D491" s="61" t="str">
        <f>IFERROR(INDEX(Barang_Keluar!$D$2:$D$5000,MATCH(ROWS($A$10:A491),Barang_Keluar!$K$2:$K$5000,0)),"")</f>
        <v/>
      </c>
      <c r="E491" s="61" t="str">
        <f>IFERROR(INDEX(Barang_Keluar!$E$2:$E$5000,MATCH(ROWS($A$10:A491),Barang_Keluar!$K$2:$K$5000,0)),"")</f>
        <v/>
      </c>
      <c r="F491" s="61" t="str">
        <f>IFERROR(INDEX(Barang_Keluar!$F$2:$F$5000,MATCH(ROWS($A$10:A491),Barang_Keluar!$K$2:$K$5000,0)),"")</f>
        <v/>
      </c>
      <c r="G491" s="61" t="str">
        <f>IFERROR(INDEX(Barang_Keluar!$G$2:$G$5000,MATCH(ROWS($A$10:A491),Barang_Keluar!$K$2:$K$5000,0)),"")</f>
        <v/>
      </c>
    </row>
    <row r="492" spans="1:7" x14ac:dyDescent="0.35">
      <c r="A492" s="61" t="str">
        <f>IFERROR(INDEX(Barang_Keluar!$A$2:$A$5000,MATCH(ROWS($A$10:A492),Barang_Keluar!$K$2:$K$5000,0)),"")</f>
        <v/>
      </c>
      <c r="B492" s="62" t="str">
        <f>IFERROR(INDEX(Barang_Keluar!$B$2:$B$5000,MATCH(ROWS($A$10:A492),Barang_Keluar!$K$2:$K$5000,0)),"")</f>
        <v/>
      </c>
      <c r="C492" s="61" t="str">
        <f>IFERROR(INDEX(Barang_Keluar!$C$2:$C$5000,MATCH(ROWS($A$10:A492),Barang_Keluar!$K$2:$K$5000,0)),"")</f>
        <v/>
      </c>
      <c r="D492" s="61" t="str">
        <f>IFERROR(INDEX(Barang_Keluar!$D$2:$D$5000,MATCH(ROWS($A$10:A492),Barang_Keluar!$K$2:$K$5000,0)),"")</f>
        <v/>
      </c>
      <c r="E492" s="61" t="str">
        <f>IFERROR(INDEX(Barang_Keluar!$E$2:$E$5000,MATCH(ROWS($A$10:A492),Barang_Keluar!$K$2:$K$5000,0)),"")</f>
        <v/>
      </c>
      <c r="F492" s="61" t="str">
        <f>IFERROR(INDEX(Barang_Keluar!$F$2:$F$5000,MATCH(ROWS($A$10:A492),Barang_Keluar!$K$2:$K$5000,0)),"")</f>
        <v/>
      </c>
      <c r="G492" s="61" t="str">
        <f>IFERROR(INDEX(Barang_Keluar!$G$2:$G$5000,MATCH(ROWS($A$10:A492),Barang_Keluar!$K$2:$K$5000,0)),"")</f>
        <v/>
      </c>
    </row>
    <row r="493" spans="1:7" x14ac:dyDescent="0.35">
      <c r="A493" s="61" t="str">
        <f>IFERROR(INDEX(Barang_Keluar!$A$2:$A$5000,MATCH(ROWS($A$10:A493),Barang_Keluar!$K$2:$K$5000,0)),"")</f>
        <v/>
      </c>
      <c r="B493" s="62" t="str">
        <f>IFERROR(INDEX(Barang_Keluar!$B$2:$B$5000,MATCH(ROWS($A$10:A493),Barang_Keluar!$K$2:$K$5000,0)),"")</f>
        <v/>
      </c>
      <c r="C493" s="61" t="str">
        <f>IFERROR(INDEX(Barang_Keluar!$C$2:$C$5000,MATCH(ROWS($A$10:A493),Barang_Keluar!$K$2:$K$5000,0)),"")</f>
        <v/>
      </c>
      <c r="D493" s="61" t="str">
        <f>IFERROR(INDEX(Barang_Keluar!$D$2:$D$5000,MATCH(ROWS($A$10:A493),Barang_Keluar!$K$2:$K$5000,0)),"")</f>
        <v/>
      </c>
      <c r="E493" s="61" t="str">
        <f>IFERROR(INDEX(Barang_Keluar!$E$2:$E$5000,MATCH(ROWS($A$10:A493),Barang_Keluar!$K$2:$K$5000,0)),"")</f>
        <v/>
      </c>
      <c r="F493" s="61" t="str">
        <f>IFERROR(INDEX(Barang_Keluar!$F$2:$F$5000,MATCH(ROWS($A$10:A493),Barang_Keluar!$K$2:$K$5000,0)),"")</f>
        <v/>
      </c>
      <c r="G493" s="61" t="str">
        <f>IFERROR(INDEX(Barang_Keluar!$G$2:$G$5000,MATCH(ROWS($A$10:A493),Barang_Keluar!$K$2:$K$5000,0)),"")</f>
        <v/>
      </c>
    </row>
    <row r="494" spans="1:7" x14ac:dyDescent="0.35">
      <c r="A494" s="61" t="str">
        <f>IFERROR(INDEX(Barang_Keluar!$A$2:$A$5000,MATCH(ROWS($A$10:A494),Barang_Keluar!$K$2:$K$5000,0)),"")</f>
        <v/>
      </c>
      <c r="B494" s="62" t="str">
        <f>IFERROR(INDEX(Barang_Keluar!$B$2:$B$5000,MATCH(ROWS($A$10:A494),Barang_Keluar!$K$2:$K$5000,0)),"")</f>
        <v/>
      </c>
      <c r="C494" s="61" t="str">
        <f>IFERROR(INDEX(Barang_Keluar!$C$2:$C$5000,MATCH(ROWS($A$10:A494),Barang_Keluar!$K$2:$K$5000,0)),"")</f>
        <v/>
      </c>
      <c r="D494" s="61" t="str">
        <f>IFERROR(INDEX(Barang_Keluar!$D$2:$D$5000,MATCH(ROWS($A$10:A494),Barang_Keluar!$K$2:$K$5000,0)),"")</f>
        <v/>
      </c>
      <c r="E494" s="61" t="str">
        <f>IFERROR(INDEX(Barang_Keluar!$E$2:$E$5000,MATCH(ROWS($A$10:A494),Barang_Keluar!$K$2:$K$5000,0)),"")</f>
        <v/>
      </c>
      <c r="F494" s="61" t="str">
        <f>IFERROR(INDEX(Barang_Keluar!$F$2:$F$5000,MATCH(ROWS($A$10:A494),Barang_Keluar!$K$2:$K$5000,0)),"")</f>
        <v/>
      </c>
      <c r="G494" s="61" t="str">
        <f>IFERROR(INDEX(Barang_Keluar!$G$2:$G$5000,MATCH(ROWS($A$10:A494),Barang_Keluar!$K$2:$K$5000,0)),"")</f>
        <v/>
      </c>
    </row>
    <row r="495" spans="1:7" x14ac:dyDescent="0.35">
      <c r="A495" s="61" t="str">
        <f>IFERROR(INDEX(Barang_Keluar!$A$2:$A$5000,MATCH(ROWS($A$10:A495),Barang_Keluar!$K$2:$K$5000,0)),"")</f>
        <v/>
      </c>
      <c r="B495" s="62" t="str">
        <f>IFERROR(INDEX(Barang_Keluar!$B$2:$B$5000,MATCH(ROWS($A$10:A495),Barang_Keluar!$K$2:$K$5000,0)),"")</f>
        <v/>
      </c>
      <c r="C495" s="61" t="str">
        <f>IFERROR(INDEX(Barang_Keluar!$C$2:$C$5000,MATCH(ROWS($A$10:A495),Barang_Keluar!$K$2:$K$5000,0)),"")</f>
        <v/>
      </c>
      <c r="D495" s="61" t="str">
        <f>IFERROR(INDEX(Barang_Keluar!$D$2:$D$5000,MATCH(ROWS($A$10:A495),Barang_Keluar!$K$2:$K$5000,0)),"")</f>
        <v/>
      </c>
      <c r="E495" s="61" t="str">
        <f>IFERROR(INDEX(Barang_Keluar!$E$2:$E$5000,MATCH(ROWS($A$10:A495),Barang_Keluar!$K$2:$K$5000,0)),"")</f>
        <v/>
      </c>
      <c r="F495" s="61" t="str">
        <f>IFERROR(INDEX(Barang_Keluar!$F$2:$F$5000,MATCH(ROWS($A$10:A495),Barang_Keluar!$K$2:$K$5000,0)),"")</f>
        <v/>
      </c>
      <c r="G495" s="61" t="str">
        <f>IFERROR(INDEX(Barang_Keluar!$G$2:$G$5000,MATCH(ROWS($A$10:A495),Barang_Keluar!$K$2:$K$5000,0)),"")</f>
        <v/>
      </c>
    </row>
    <row r="496" spans="1:7" x14ac:dyDescent="0.35">
      <c r="A496" s="61" t="str">
        <f>IFERROR(INDEX(Barang_Keluar!$A$2:$A$5000,MATCH(ROWS($A$10:A496),Barang_Keluar!$K$2:$K$5000,0)),"")</f>
        <v/>
      </c>
      <c r="B496" s="62" t="str">
        <f>IFERROR(INDEX(Barang_Keluar!$B$2:$B$5000,MATCH(ROWS($A$10:A496),Barang_Keluar!$K$2:$K$5000,0)),"")</f>
        <v/>
      </c>
      <c r="C496" s="61" t="str">
        <f>IFERROR(INDEX(Barang_Keluar!$C$2:$C$5000,MATCH(ROWS($A$10:A496),Barang_Keluar!$K$2:$K$5000,0)),"")</f>
        <v/>
      </c>
      <c r="D496" s="61" t="str">
        <f>IFERROR(INDEX(Barang_Keluar!$D$2:$D$5000,MATCH(ROWS($A$10:A496),Barang_Keluar!$K$2:$K$5000,0)),"")</f>
        <v/>
      </c>
      <c r="E496" s="61" t="str">
        <f>IFERROR(INDEX(Barang_Keluar!$E$2:$E$5000,MATCH(ROWS($A$10:A496),Barang_Keluar!$K$2:$K$5000,0)),"")</f>
        <v/>
      </c>
      <c r="F496" s="61" t="str">
        <f>IFERROR(INDEX(Barang_Keluar!$F$2:$F$5000,MATCH(ROWS($A$10:A496),Barang_Keluar!$K$2:$K$5000,0)),"")</f>
        <v/>
      </c>
      <c r="G496" s="61" t="str">
        <f>IFERROR(INDEX(Barang_Keluar!$G$2:$G$5000,MATCH(ROWS($A$10:A496),Barang_Keluar!$K$2:$K$5000,0)),"")</f>
        <v/>
      </c>
    </row>
    <row r="497" spans="1:7" x14ac:dyDescent="0.35">
      <c r="A497" s="61" t="str">
        <f>IFERROR(INDEX(Barang_Keluar!$A$2:$A$5000,MATCH(ROWS($A$10:A497),Barang_Keluar!$K$2:$K$5000,0)),"")</f>
        <v/>
      </c>
      <c r="B497" s="62" t="str">
        <f>IFERROR(INDEX(Barang_Keluar!$B$2:$B$5000,MATCH(ROWS($A$10:A497),Barang_Keluar!$K$2:$K$5000,0)),"")</f>
        <v/>
      </c>
      <c r="C497" s="61" t="str">
        <f>IFERROR(INDEX(Barang_Keluar!$C$2:$C$5000,MATCH(ROWS($A$10:A497),Barang_Keluar!$K$2:$K$5000,0)),"")</f>
        <v/>
      </c>
      <c r="D497" s="61" t="str">
        <f>IFERROR(INDEX(Barang_Keluar!$D$2:$D$5000,MATCH(ROWS($A$10:A497),Barang_Keluar!$K$2:$K$5000,0)),"")</f>
        <v/>
      </c>
      <c r="E497" s="61" t="str">
        <f>IFERROR(INDEX(Barang_Keluar!$E$2:$E$5000,MATCH(ROWS($A$10:A497),Barang_Keluar!$K$2:$K$5000,0)),"")</f>
        <v/>
      </c>
      <c r="F497" s="61" t="str">
        <f>IFERROR(INDEX(Barang_Keluar!$F$2:$F$5000,MATCH(ROWS($A$10:A497),Barang_Keluar!$K$2:$K$5000,0)),"")</f>
        <v/>
      </c>
      <c r="G497" s="61" t="str">
        <f>IFERROR(INDEX(Barang_Keluar!$G$2:$G$5000,MATCH(ROWS($A$10:A497),Barang_Keluar!$K$2:$K$5000,0)),"")</f>
        <v/>
      </c>
    </row>
    <row r="498" spans="1:7" x14ac:dyDescent="0.35">
      <c r="A498" s="61" t="str">
        <f>IFERROR(INDEX(Barang_Keluar!$A$2:$A$5000,MATCH(ROWS($A$10:A498),Barang_Keluar!$K$2:$K$5000,0)),"")</f>
        <v/>
      </c>
      <c r="B498" s="62" t="str">
        <f>IFERROR(INDEX(Barang_Keluar!$B$2:$B$5000,MATCH(ROWS($A$10:A498),Barang_Keluar!$K$2:$K$5000,0)),"")</f>
        <v/>
      </c>
      <c r="C498" s="61" t="str">
        <f>IFERROR(INDEX(Barang_Keluar!$C$2:$C$5000,MATCH(ROWS($A$10:A498),Barang_Keluar!$K$2:$K$5000,0)),"")</f>
        <v/>
      </c>
      <c r="D498" s="61" t="str">
        <f>IFERROR(INDEX(Barang_Keluar!$D$2:$D$5000,MATCH(ROWS($A$10:A498),Barang_Keluar!$K$2:$K$5000,0)),"")</f>
        <v/>
      </c>
      <c r="E498" s="61" t="str">
        <f>IFERROR(INDEX(Barang_Keluar!$E$2:$E$5000,MATCH(ROWS($A$10:A498),Barang_Keluar!$K$2:$K$5000,0)),"")</f>
        <v/>
      </c>
      <c r="F498" s="61" t="str">
        <f>IFERROR(INDEX(Barang_Keluar!$F$2:$F$5000,MATCH(ROWS($A$10:A498),Barang_Keluar!$K$2:$K$5000,0)),"")</f>
        <v/>
      </c>
      <c r="G498" s="61" t="str">
        <f>IFERROR(INDEX(Barang_Keluar!$G$2:$G$5000,MATCH(ROWS($A$10:A498),Barang_Keluar!$K$2:$K$5000,0)),"")</f>
        <v/>
      </c>
    </row>
    <row r="499" spans="1:7" x14ac:dyDescent="0.35">
      <c r="A499" s="61" t="str">
        <f>IFERROR(INDEX(Barang_Keluar!$A$2:$A$5000,MATCH(ROWS($A$10:A499),Barang_Keluar!$K$2:$K$5000,0)),"")</f>
        <v/>
      </c>
      <c r="B499" s="62" t="str">
        <f>IFERROR(INDEX(Barang_Keluar!$B$2:$B$5000,MATCH(ROWS($A$10:A499),Barang_Keluar!$K$2:$K$5000,0)),"")</f>
        <v/>
      </c>
      <c r="C499" s="61" t="str">
        <f>IFERROR(INDEX(Barang_Keluar!$C$2:$C$5000,MATCH(ROWS($A$10:A499),Barang_Keluar!$K$2:$K$5000,0)),"")</f>
        <v/>
      </c>
      <c r="D499" s="61" t="str">
        <f>IFERROR(INDEX(Barang_Keluar!$D$2:$D$5000,MATCH(ROWS($A$10:A499),Barang_Keluar!$K$2:$K$5000,0)),"")</f>
        <v/>
      </c>
      <c r="E499" s="61" t="str">
        <f>IFERROR(INDEX(Barang_Keluar!$E$2:$E$5000,MATCH(ROWS($A$10:A499),Barang_Keluar!$K$2:$K$5000,0)),"")</f>
        <v/>
      </c>
      <c r="F499" s="61" t="str">
        <f>IFERROR(INDEX(Barang_Keluar!$F$2:$F$5000,MATCH(ROWS($A$10:A499),Barang_Keluar!$K$2:$K$5000,0)),"")</f>
        <v/>
      </c>
      <c r="G499" s="61" t="str">
        <f>IFERROR(INDEX(Barang_Keluar!$G$2:$G$5000,MATCH(ROWS($A$10:A499),Barang_Keluar!$K$2:$K$5000,0)),"")</f>
        <v/>
      </c>
    </row>
    <row r="500" spans="1:7" x14ac:dyDescent="0.35">
      <c r="A500" s="61" t="str">
        <f>IFERROR(INDEX(Barang_Keluar!$A$2:$A$5000,MATCH(ROWS($A$10:A500),Barang_Keluar!$K$2:$K$5000,0)),"")</f>
        <v/>
      </c>
      <c r="B500" s="62" t="str">
        <f>IFERROR(INDEX(Barang_Keluar!$B$2:$B$5000,MATCH(ROWS($A$10:A500),Barang_Keluar!$K$2:$K$5000,0)),"")</f>
        <v/>
      </c>
      <c r="C500" s="61" t="str">
        <f>IFERROR(INDEX(Barang_Keluar!$C$2:$C$5000,MATCH(ROWS($A$10:A500),Barang_Keluar!$K$2:$K$5000,0)),"")</f>
        <v/>
      </c>
      <c r="D500" s="61" t="str">
        <f>IFERROR(INDEX(Barang_Keluar!$D$2:$D$5000,MATCH(ROWS($A$10:A500),Barang_Keluar!$K$2:$K$5000,0)),"")</f>
        <v/>
      </c>
      <c r="E500" s="61" t="str">
        <f>IFERROR(INDEX(Barang_Keluar!$E$2:$E$5000,MATCH(ROWS($A$10:A500),Barang_Keluar!$K$2:$K$5000,0)),"")</f>
        <v/>
      </c>
      <c r="F500" s="61" t="str">
        <f>IFERROR(INDEX(Barang_Keluar!$F$2:$F$5000,MATCH(ROWS($A$10:A500),Barang_Keluar!$K$2:$K$5000,0)),"")</f>
        <v/>
      </c>
      <c r="G500" s="61" t="str">
        <f>IFERROR(INDEX(Barang_Keluar!$G$2:$G$5000,MATCH(ROWS($A$10:A500),Barang_Keluar!$K$2:$K$5000,0)),"")</f>
        <v/>
      </c>
    </row>
  </sheetData>
  <mergeCells count="9">
    <mergeCell ref="A6:B6"/>
    <mergeCell ref="C6:D6"/>
    <mergeCell ref="F6:G6"/>
    <mergeCell ref="A1:G1"/>
    <mergeCell ref="A2:G2"/>
    <mergeCell ref="A3:B3"/>
    <mergeCell ref="C3:E3"/>
    <mergeCell ref="A4:B4"/>
    <mergeCell ref="A5:G5"/>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36E8880C-67B9-441B-BBC6-4A7361E4EA20}">
          <x14:formula1>
            <xm:f>List_Helper!$B$2:$B$37</xm:f>
          </x14:formula1>
          <xm:sqref>N5</xm:sqref>
        </x14:dataValidation>
        <x14:dataValidation type="list" allowBlank="1" showInputMessage="1" showErrorMessage="1" xr:uid="{ACD90E16-EBC6-470E-AA88-E97ADF497FEF}">
          <x14:formula1>
            <xm:f>List_Helper!$C$2:$C$202</xm:f>
          </x14:formula1>
          <xm:sqref>D7:F7 F6 N6:O6</xm:sqref>
        </x14:dataValidation>
        <x14:dataValidation type="list" allowBlank="1" showInputMessage="1" showErrorMessage="1" xr:uid="{71A8FB0E-FBEB-4505-85E0-115BF2B9C0DF}">
          <x14:formula1>
            <xm:f>List_Helper!$J$2:$J$83</xm:f>
          </x14:formula1>
          <xm:sqref>C6:D6</xm:sqref>
        </x14:dataValidation>
        <x14:dataValidation type="list" allowBlank="1" showInputMessage="1" showErrorMessage="1" xr:uid="{E8327D87-BECB-4265-9E89-98466FC25776}">
          <x14:formula1>
            <xm:f>List_Helper!$I$2:$I$7</xm:f>
          </x14:formula1>
          <xm:sqref>C3:E3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55654-984D-45ED-8090-20E0198E98C4}">
  <dimension ref="A1:K202"/>
  <sheetViews>
    <sheetView workbookViewId="0">
      <selection activeCell="F20" sqref="F20"/>
    </sheetView>
  </sheetViews>
  <sheetFormatPr defaultRowHeight="14" x14ac:dyDescent="0.3"/>
  <cols>
    <col min="1" max="1" width="12.08984375" bestFit="1" customWidth="1"/>
    <col min="2" max="2" width="13.08984375" bestFit="1" customWidth="1"/>
    <col min="3" max="3" width="11.453125" customWidth="1"/>
    <col min="9" max="9" width="12.08984375" bestFit="1" customWidth="1"/>
    <col min="10" max="10" width="10.6328125" customWidth="1"/>
    <col min="11" max="11" width="11.453125" customWidth="1"/>
  </cols>
  <sheetData>
    <row r="1" spans="1:11" ht="14.5" x14ac:dyDescent="0.35">
      <c r="A1" s="52" t="s">
        <v>4618</v>
      </c>
      <c r="B1" s="53" t="s">
        <v>5</v>
      </c>
      <c r="C1" s="1" t="s">
        <v>0</v>
      </c>
      <c r="I1" s="52" t="s">
        <v>4618</v>
      </c>
      <c r="J1" t="s">
        <v>4636</v>
      </c>
      <c r="K1" s="1" t="s">
        <v>0</v>
      </c>
    </row>
    <row r="2" spans="1:11" ht="14.5" x14ac:dyDescent="0.35">
      <c r="A2" s="54" t="s">
        <v>4619</v>
      </c>
      <c r="B2" s="52" t="s">
        <v>4625</v>
      </c>
      <c r="C2" s="1" t="s">
        <v>4625</v>
      </c>
      <c r="I2" s="54" t="s">
        <v>4619</v>
      </c>
      <c r="J2" t="s">
        <v>4625</v>
      </c>
      <c r="K2" s="1" t="s">
        <v>4625</v>
      </c>
    </row>
    <row r="3" spans="1:11" ht="14.5" x14ac:dyDescent="0.35">
      <c r="A3" s="54" t="s">
        <v>4620</v>
      </c>
      <c r="B3" s="52" t="s">
        <v>307</v>
      </c>
      <c r="C3" s="1" t="s">
        <v>11</v>
      </c>
      <c r="I3" s="54" t="s">
        <v>4620</v>
      </c>
      <c r="J3" t="s">
        <v>2043</v>
      </c>
      <c r="K3" s="1" t="s">
        <v>11</v>
      </c>
    </row>
    <row r="4" spans="1:11" ht="14.5" x14ac:dyDescent="0.35">
      <c r="A4" s="54" t="s">
        <v>4621</v>
      </c>
      <c r="B4" s="52" t="s">
        <v>24</v>
      </c>
      <c r="C4" s="1" t="s">
        <v>17</v>
      </c>
      <c r="I4" s="54" t="s">
        <v>4621</v>
      </c>
      <c r="J4" t="s">
        <v>2070</v>
      </c>
      <c r="K4" s="1" t="s">
        <v>17</v>
      </c>
    </row>
    <row r="5" spans="1:11" ht="14.5" x14ac:dyDescent="0.35">
      <c r="A5" s="54" t="s">
        <v>4622</v>
      </c>
      <c r="B5" s="52" t="s">
        <v>102</v>
      </c>
      <c r="C5" s="1" t="s">
        <v>21</v>
      </c>
      <c r="I5" s="54" t="s">
        <v>4622</v>
      </c>
      <c r="J5" t="s">
        <v>2008</v>
      </c>
      <c r="K5" s="1" t="s">
        <v>21</v>
      </c>
    </row>
    <row r="6" spans="1:11" ht="14.5" x14ac:dyDescent="0.35">
      <c r="A6" s="54" t="s">
        <v>4623</v>
      </c>
      <c r="B6" s="52" t="s">
        <v>172</v>
      </c>
      <c r="C6" s="1" t="s">
        <v>25</v>
      </c>
      <c r="I6" s="54" t="s">
        <v>4623</v>
      </c>
      <c r="J6" t="s">
        <v>2260</v>
      </c>
      <c r="K6" s="1" t="s">
        <v>25</v>
      </c>
    </row>
    <row r="7" spans="1:11" ht="14.5" x14ac:dyDescent="0.35">
      <c r="A7" s="54" t="s">
        <v>4624</v>
      </c>
      <c r="B7" s="52" t="s">
        <v>46</v>
      </c>
      <c r="C7" s="1" t="s">
        <v>28</v>
      </c>
      <c r="I7" s="54" t="s">
        <v>4624</v>
      </c>
      <c r="J7" t="s">
        <v>2029</v>
      </c>
      <c r="K7" s="1" t="s">
        <v>28</v>
      </c>
    </row>
    <row r="8" spans="1:11" ht="14.5" x14ac:dyDescent="0.35">
      <c r="B8" s="52" t="s">
        <v>81</v>
      </c>
      <c r="C8" s="1" t="s">
        <v>31</v>
      </c>
      <c r="J8" t="s">
        <v>2341</v>
      </c>
      <c r="K8" s="1" t="s">
        <v>31</v>
      </c>
    </row>
    <row r="9" spans="1:11" ht="14.5" x14ac:dyDescent="0.35">
      <c r="B9" s="52" t="s">
        <v>138</v>
      </c>
      <c r="C9" s="1" t="s">
        <v>34</v>
      </c>
      <c r="J9" t="s">
        <v>2091</v>
      </c>
      <c r="K9" s="1" t="s">
        <v>34</v>
      </c>
    </row>
    <row r="10" spans="1:11" ht="14.5" x14ac:dyDescent="0.35">
      <c r="B10" s="52" t="s">
        <v>234</v>
      </c>
      <c r="C10" s="1" t="s">
        <v>36</v>
      </c>
      <c r="J10" t="s">
        <v>2305</v>
      </c>
      <c r="K10" s="1" t="s">
        <v>36</v>
      </c>
    </row>
    <row r="11" spans="1:11" ht="14.5" x14ac:dyDescent="0.35">
      <c r="B11" s="52" t="s">
        <v>332</v>
      </c>
      <c r="C11" s="1" t="s">
        <v>39</v>
      </c>
      <c r="J11" t="s">
        <v>2529</v>
      </c>
      <c r="K11" s="1" t="s">
        <v>39</v>
      </c>
    </row>
    <row r="12" spans="1:11" ht="14.5" x14ac:dyDescent="0.35">
      <c r="B12" s="52" t="s">
        <v>41</v>
      </c>
      <c r="C12" s="1" t="s">
        <v>42</v>
      </c>
      <c r="J12" t="s">
        <v>2014</v>
      </c>
      <c r="K12" s="1" t="s">
        <v>42</v>
      </c>
    </row>
    <row r="13" spans="1:11" ht="14.5" x14ac:dyDescent="0.35">
      <c r="B13" s="52" t="s">
        <v>64</v>
      </c>
      <c r="C13" s="1" t="s">
        <v>44</v>
      </c>
      <c r="J13" t="s">
        <v>2000</v>
      </c>
      <c r="K13" s="1" t="s">
        <v>44</v>
      </c>
    </row>
    <row r="14" spans="1:11" ht="14.5" x14ac:dyDescent="0.35">
      <c r="B14" s="52" t="s">
        <v>105</v>
      </c>
      <c r="C14" s="1" t="s">
        <v>47</v>
      </c>
      <c r="J14" t="s">
        <v>2191</v>
      </c>
      <c r="K14" s="1" t="s">
        <v>47</v>
      </c>
    </row>
    <row r="15" spans="1:11" ht="14.5" x14ac:dyDescent="0.35">
      <c r="B15" s="52" t="s">
        <v>56</v>
      </c>
      <c r="C15" s="1" t="s">
        <v>50</v>
      </c>
      <c r="J15" t="s">
        <v>2322</v>
      </c>
      <c r="K15" s="1" t="s">
        <v>50</v>
      </c>
    </row>
    <row r="16" spans="1:11" ht="14.5" x14ac:dyDescent="0.35">
      <c r="B16" s="52" t="s">
        <v>179</v>
      </c>
      <c r="C16" s="1" t="s">
        <v>52</v>
      </c>
      <c r="J16" t="s">
        <v>2075</v>
      </c>
      <c r="K16" s="1" t="s">
        <v>52</v>
      </c>
    </row>
    <row r="17" spans="2:11" ht="14.5" x14ac:dyDescent="0.35">
      <c r="B17" s="52" t="s">
        <v>153</v>
      </c>
      <c r="C17" s="1" t="s">
        <v>54</v>
      </c>
      <c r="J17" t="s">
        <v>2010</v>
      </c>
      <c r="K17" s="1" t="s">
        <v>54</v>
      </c>
    </row>
    <row r="18" spans="2:11" ht="14.5" x14ac:dyDescent="0.35">
      <c r="B18" s="52" t="s">
        <v>290</v>
      </c>
      <c r="C18" s="1" t="s">
        <v>57</v>
      </c>
      <c r="J18" t="s">
        <v>2281</v>
      </c>
      <c r="K18" s="1" t="s">
        <v>57</v>
      </c>
    </row>
    <row r="19" spans="2:11" ht="14.5" x14ac:dyDescent="0.35">
      <c r="B19" s="52" t="s">
        <v>97</v>
      </c>
      <c r="C19" s="1" t="s">
        <v>59</v>
      </c>
      <c r="J19" t="s">
        <v>2031</v>
      </c>
      <c r="K19" s="1" t="s">
        <v>59</v>
      </c>
    </row>
    <row r="20" spans="2:11" ht="14.5" x14ac:dyDescent="0.35">
      <c r="B20" s="52" t="s">
        <v>227</v>
      </c>
      <c r="C20" s="1" t="s">
        <v>62</v>
      </c>
      <c r="J20" t="s">
        <v>2067</v>
      </c>
      <c r="K20" s="1" t="s">
        <v>62</v>
      </c>
    </row>
    <row r="21" spans="2:11" ht="14.5" x14ac:dyDescent="0.35">
      <c r="B21" s="52" t="s">
        <v>76</v>
      </c>
      <c r="C21" s="1" t="s">
        <v>65</v>
      </c>
      <c r="J21" t="s">
        <v>2021</v>
      </c>
      <c r="K21" s="1" t="s">
        <v>65</v>
      </c>
    </row>
    <row r="22" spans="2:11" ht="14.5" x14ac:dyDescent="0.35">
      <c r="B22" s="52" t="s">
        <v>163</v>
      </c>
      <c r="C22" s="1" t="s">
        <v>67</v>
      </c>
      <c r="J22" t="s">
        <v>2099</v>
      </c>
      <c r="K22" s="1" t="s">
        <v>67</v>
      </c>
    </row>
    <row r="23" spans="2:11" ht="14.5" x14ac:dyDescent="0.35">
      <c r="B23" s="52" t="s">
        <v>27</v>
      </c>
      <c r="C23" s="1" t="s">
        <v>69</v>
      </c>
      <c r="J23" t="s">
        <v>2027</v>
      </c>
      <c r="K23" s="1" t="s">
        <v>69</v>
      </c>
    </row>
    <row r="24" spans="2:11" ht="14.5" x14ac:dyDescent="0.35">
      <c r="B24" s="52" t="s">
        <v>20</v>
      </c>
      <c r="C24" s="1" t="s">
        <v>72</v>
      </c>
      <c r="J24" t="s">
        <v>2078</v>
      </c>
      <c r="K24" s="1" t="s">
        <v>72</v>
      </c>
    </row>
    <row r="25" spans="2:11" ht="14.5" x14ac:dyDescent="0.35">
      <c r="B25" s="52" t="s">
        <v>251</v>
      </c>
      <c r="C25" s="1" t="s">
        <v>74</v>
      </c>
      <c r="J25" t="s">
        <v>2040</v>
      </c>
      <c r="K25" s="1" t="s">
        <v>74</v>
      </c>
    </row>
    <row r="26" spans="2:11" ht="14.5" x14ac:dyDescent="0.35">
      <c r="B26" s="52" t="s">
        <v>38</v>
      </c>
      <c r="C26" s="1" t="s">
        <v>77</v>
      </c>
      <c r="J26" t="s">
        <v>1995</v>
      </c>
      <c r="K26" s="1" t="s">
        <v>77</v>
      </c>
    </row>
    <row r="27" spans="2:11" ht="14.5" x14ac:dyDescent="0.35">
      <c r="B27" s="52" t="s">
        <v>90</v>
      </c>
      <c r="C27" s="1" t="s">
        <v>79</v>
      </c>
      <c r="J27" t="s">
        <v>2182</v>
      </c>
      <c r="K27" s="1" t="s">
        <v>79</v>
      </c>
    </row>
    <row r="28" spans="2:11" ht="14.5" x14ac:dyDescent="0.35">
      <c r="B28" s="52" t="s">
        <v>16</v>
      </c>
      <c r="C28" s="1" t="s">
        <v>82</v>
      </c>
      <c r="J28" t="s">
        <v>1985</v>
      </c>
      <c r="K28" s="1" t="s">
        <v>82</v>
      </c>
    </row>
    <row r="29" spans="2:11" ht="14.5" x14ac:dyDescent="0.35">
      <c r="B29" s="52" t="s">
        <v>71</v>
      </c>
      <c r="C29" s="1" t="s">
        <v>84</v>
      </c>
      <c r="J29" t="s">
        <v>2086</v>
      </c>
      <c r="K29" s="1" t="s">
        <v>84</v>
      </c>
    </row>
    <row r="30" spans="2:11" ht="14.5" x14ac:dyDescent="0.35">
      <c r="B30" s="52" t="s">
        <v>156</v>
      </c>
      <c r="C30" s="1" t="s">
        <v>86</v>
      </c>
      <c r="J30" t="s">
        <v>2112</v>
      </c>
      <c r="K30" s="1" t="s">
        <v>86</v>
      </c>
    </row>
    <row r="31" spans="2:11" ht="14.5" x14ac:dyDescent="0.35">
      <c r="B31" s="52" t="s">
        <v>112</v>
      </c>
      <c r="C31" s="1" t="s">
        <v>88</v>
      </c>
      <c r="J31" t="s">
        <v>2065</v>
      </c>
      <c r="K31" s="1" t="s">
        <v>88</v>
      </c>
    </row>
    <row r="32" spans="2:11" ht="14.5" x14ac:dyDescent="0.35">
      <c r="B32" s="52" t="s">
        <v>220</v>
      </c>
      <c r="C32" s="1" t="s">
        <v>91</v>
      </c>
      <c r="J32" t="s">
        <v>2257</v>
      </c>
      <c r="K32" s="1" t="s">
        <v>91</v>
      </c>
    </row>
    <row r="33" spans="2:11" ht="14.5" x14ac:dyDescent="0.35">
      <c r="B33" s="52" t="s">
        <v>147</v>
      </c>
      <c r="C33" s="1" t="s">
        <v>93</v>
      </c>
      <c r="J33" t="s">
        <v>2081</v>
      </c>
      <c r="K33" s="1" t="s">
        <v>93</v>
      </c>
    </row>
    <row r="34" spans="2:11" ht="14.5" x14ac:dyDescent="0.35">
      <c r="B34" s="52" t="s">
        <v>150</v>
      </c>
      <c r="C34" s="1" t="s">
        <v>95</v>
      </c>
      <c r="J34" t="s">
        <v>2135</v>
      </c>
      <c r="K34" s="1" t="s">
        <v>95</v>
      </c>
    </row>
    <row r="35" spans="2:11" ht="14.5" x14ac:dyDescent="0.35">
      <c r="B35" s="52" t="s">
        <v>30</v>
      </c>
      <c r="C35" s="1" t="s">
        <v>98</v>
      </c>
      <c r="J35" t="s">
        <v>1989</v>
      </c>
      <c r="K35" s="1" t="s">
        <v>98</v>
      </c>
    </row>
    <row r="36" spans="2:11" ht="14.5" x14ac:dyDescent="0.35">
      <c r="B36" s="52" t="s">
        <v>49</v>
      </c>
      <c r="C36" s="1" t="s">
        <v>100</v>
      </c>
      <c r="J36" t="s">
        <v>2246</v>
      </c>
      <c r="K36" s="1" t="s">
        <v>100</v>
      </c>
    </row>
    <row r="37" spans="2:11" ht="14.5" x14ac:dyDescent="0.35">
      <c r="B37" s="52" t="s">
        <v>61</v>
      </c>
      <c r="C37" s="1" t="s">
        <v>103</v>
      </c>
      <c r="J37" t="s">
        <v>1993</v>
      </c>
      <c r="K37" s="1" t="s">
        <v>103</v>
      </c>
    </row>
    <row r="38" spans="2:11" ht="14.5" x14ac:dyDescent="0.35">
      <c r="C38" s="1" t="s">
        <v>106</v>
      </c>
      <c r="J38" t="s">
        <v>2110</v>
      </c>
      <c r="K38" s="1" t="s">
        <v>106</v>
      </c>
    </row>
    <row r="39" spans="2:11" ht="14.5" x14ac:dyDescent="0.35">
      <c r="C39" s="1" t="s">
        <v>108</v>
      </c>
      <c r="J39" t="s">
        <v>2047</v>
      </c>
      <c r="K39" s="1" t="s">
        <v>108</v>
      </c>
    </row>
    <row r="40" spans="2:11" ht="14.5" x14ac:dyDescent="0.35">
      <c r="C40" s="1" t="s">
        <v>110</v>
      </c>
      <c r="J40" t="s">
        <v>2002</v>
      </c>
      <c r="K40" s="1" t="s">
        <v>110</v>
      </c>
    </row>
    <row r="41" spans="2:11" ht="14.5" x14ac:dyDescent="0.35">
      <c r="C41" s="1" t="s">
        <v>113</v>
      </c>
      <c r="J41" t="s">
        <v>1991</v>
      </c>
      <c r="K41" s="1" t="s">
        <v>113</v>
      </c>
    </row>
    <row r="42" spans="2:11" ht="14.5" x14ac:dyDescent="0.35">
      <c r="C42" s="1" t="s">
        <v>115</v>
      </c>
      <c r="J42" t="s">
        <v>1983</v>
      </c>
      <c r="K42" s="1" t="s">
        <v>115</v>
      </c>
    </row>
    <row r="43" spans="2:11" ht="14.5" x14ac:dyDescent="0.35">
      <c r="C43" s="1" t="s">
        <v>117</v>
      </c>
      <c r="J43" t="s">
        <v>2146</v>
      </c>
      <c r="K43" s="1" t="s">
        <v>117</v>
      </c>
    </row>
    <row r="44" spans="2:11" ht="14.5" x14ac:dyDescent="0.35">
      <c r="C44" s="1" t="s">
        <v>122</v>
      </c>
      <c r="J44" t="s">
        <v>2089</v>
      </c>
      <c r="K44" s="1" t="s">
        <v>122</v>
      </c>
    </row>
    <row r="45" spans="2:11" ht="14.5" x14ac:dyDescent="0.35">
      <c r="C45" s="1" t="s">
        <v>125</v>
      </c>
      <c r="J45" t="s">
        <v>2218</v>
      </c>
      <c r="K45" s="1" t="s">
        <v>125</v>
      </c>
    </row>
    <row r="46" spans="2:11" ht="14.5" x14ac:dyDescent="0.35">
      <c r="C46" s="1" t="s">
        <v>127</v>
      </c>
      <c r="J46" t="s">
        <v>2421</v>
      </c>
      <c r="K46" s="1" t="s">
        <v>127</v>
      </c>
    </row>
    <row r="47" spans="2:11" ht="14.5" x14ac:dyDescent="0.35">
      <c r="C47" s="1" t="s">
        <v>130</v>
      </c>
      <c r="J47" t="s">
        <v>2158</v>
      </c>
      <c r="K47" s="1" t="s">
        <v>130</v>
      </c>
    </row>
    <row r="48" spans="2:11" ht="14.5" x14ac:dyDescent="0.35">
      <c r="C48" s="1" t="s">
        <v>132</v>
      </c>
      <c r="J48" t="s">
        <v>1998</v>
      </c>
      <c r="K48" s="1" t="s">
        <v>132</v>
      </c>
    </row>
    <row r="49" spans="3:11" ht="14.5" x14ac:dyDescent="0.35">
      <c r="C49" s="1" t="s">
        <v>134</v>
      </c>
      <c r="J49" t="s">
        <v>2179</v>
      </c>
      <c r="K49" s="1" t="s">
        <v>134</v>
      </c>
    </row>
    <row r="50" spans="3:11" ht="14.5" x14ac:dyDescent="0.35">
      <c r="C50" s="1" t="s">
        <v>136</v>
      </c>
      <c r="J50" t="s">
        <v>2018</v>
      </c>
      <c r="K50" s="1" t="s">
        <v>136</v>
      </c>
    </row>
    <row r="51" spans="3:11" ht="14.5" x14ac:dyDescent="0.35">
      <c r="C51" s="1" t="s">
        <v>139</v>
      </c>
      <c r="J51" t="s">
        <v>1987</v>
      </c>
      <c r="K51" s="1" t="s">
        <v>139</v>
      </c>
    </row>
    <row r="52" spans="3:11" ht="14.5" x14ac:dyDescent="0.35">
      <c r="C52" s="1" t="s">
        <v>141</v>
      </c>
      <c r="J52" t="s">
        <v>2168</v>
      </c>
      <c r="K52" s="1" t="s">
        <v>141</v>
      </c>
    </row>
    <row r="53" spans="3:11" ht="14.5" x14ac:dyDescent="0.35">
      <c r="C53" s="1" t="s">
        <v>143</v>
      </c>
      <c r="J53" t="s">
        <v>2319</v>
      </c>
      <c r="K53" s="1" t="s">
        <v>143</v>
      </c>
    </row>
    <row r="54" spans="3:11" ht="14.5" x14ac:dyDescent="0.35">
      <c r="C54" s="1" t="s">
        <v>145</v>
      </c>
      <c r="J54" t="s">
        <v>2262</v>
      </c>
      <c r="K54" s="1" t="s">
        <v>145</v>
      </c>
    </row>
    <row r="55" spans="3:11" ht="14.5" x14ac:dyDescent="0.35">
      <c r="C55" s="1" t="s">
        <v>148</v>
      </c>
      <c r="J55" t="s">
        <v>2154</v>
      </c>
      <c r="K55" s="1" t="s">
        <v>148</v>
      </c>
    </row>
    <row r="56" spans="3:11" ht="14.5" x14ac:dyDescent="0.35">
      <c r="C56" s="1" t="s">
        <v>151</v>
      </c>
      <c r="J56" t="s">
        <v>2037</v>
      </c>
      <c r="K56" s="1" t="s">
        <v>151</v>
      </c>
    </row>
    <row r="57" spans="3:11" ht="14.5" x14ac:dyDescent="0.35">
      <c r="C57" s="1" t="s">
        <v>154</v>
      </c>
      <c r="J57" t="s">
        <v>2062</v>
      </c>
      <c r="K57" s="1" t="s">
        <v>154</v>
      </c>
    </row>
    <row r="58" spans="3:11" ht="14.5" x14ac:dyDescent="0.35">
      <c r="C58" s="1" t="s">
        <v>157</v>
      </c>
      <c r="J58" t="s">
        <v>2143</v>
      </c>
      <c r="K58" s="1" t="s">
        <v>157</v>
      </c>
    </row>
    <row r="59" spans="3:11" ht="14.5" x14ac:dyDescent="0.35">
      <c r="C59" s="1" t="s">
        <v>159</v>
      </c>
      <c r="J59" t="s">
        <v>2035</v>
      </c>
      <c r="K59" s="1" t="s">
        <v>159</v>
      </c>
    </row>
    <row r="60" spans="3:11" ht="14.5" x14ac:dyDescent="0.35">
      <c r="C60" s="1" t="s">
        <v>161</v>
      </c>
      <c r="J60" t="s">
        <v>2130</v>
      </c>
      <c r="K60" s="1" t="s">
        <v>161</v>
      </c>
    </row>
    <row r="61" spans="3:11" ht="14.5" x14ac:dyDescent="0.35">
      <c r="C61" s="1" t="s">
        <v>164</v>
      </c>
      <c r="J61" t="s">
        <v>2025</v>
      </c>
      <c r="K61" s="1" t="s">
        <v>164</v>
      </c>
    </row>
    <row r="62" spans="3:11" ht="14.5" x14ac:dyDescent="0.35">
      <c r="C62" s="1" t="s">
        <v>166</v>
      </c>
      <c r="J62" t="s">
        <v>2141</v>
      </c>
      <c r="K62" s="1" t="s">
        <v>166</v>
      </c>
    </row>
    <row r="63" spans="3:11" ht="14.5" x14ac:dyDescent="0.35">
      <c r="C63" s="1" t="s">
        <v>168</v>
      </c>
      <c r="J63" t="s">
        <v>2058</v>
      </c>
      <c r="K63" s="1" t="s">
        <v>168</v>
      </c>
    </row>
    <row r="64" spans="3:11" ht="14.5" x14ac:dyDescent="0.35">
      <c r="C64" s="1" t="s">
        <v>170</v>
      </c>
      <c r="J64" t="s">
        <v>2045</v>
      </c>
      <c r="K64" s="1" t="s">
        <v>170</v>
      </c>
    </row>
    <row r="65" spans="3:11" ht="14.5" x14ac:dyDescent="0.35">
      <c r="C65" s="1" t="s">
        <v>173</v>
      </c>
      <c r="J65" t="s">
        <v>2308</v>
      </c>
      <c r="K65" s="1" t="s">
        <v>173</v>
      </c>
    </row>
    <row r="66" spans="3:11" ht="14.5" x14ac:dyDescent="0.35">
      <c r="C66" s="1" t="s">
        <v>175</v>
      </c>
      <c r="J66" t="s">
        <v>2049</v>
      </c>
      <c r="K66" s="1" t="s">
        <v>175</v>
      </c>
    </row>
    <row r="67" spans="3:11" ht="14.5" x14ac:dyDescent="0.35">
      <c r="C67" s="1" t="s">
        <v>177</v>
      </c>
      <c r="J67" t="s">
        <v>2171</v>
      </c>
      <c r="K67" s="1" t="s">
        <v>177</v>
      </c>
    </row>
    <row r="68" spans="3:11" ht="14.5" x14ac:dyDescent="0.35">
      <c r="C68" s="1" t="s">
        <v>180</v>
      </c>
      <c r="J68" t="s">
        <v>2115</v>
      </c>
      <c r="K68" s="1" t="s">
        <v>180</v>
      </c>
    </row>
    <row r="69" spans="3:11" ht="14.5" x14ac:dyDescent="0.35">
      <c r="C69" s="1" t="s">
        <v>182</v>
      </c>
      <c r="J69" t="s">
        <v>2346</v>
      </c>
      <c r="K69" s="1" t="s">
        <v>182</v>
      </c>
    </row>
    <row r="70" spans="3:11" ht="14.5" x14ac:dyDescent="0.35">
      <c r="C70" s="1" t="s">
        <v>184</v>
      </c>
      <c r="J70" t="s">
        <v>2324</v>
      </c>
      <c r="K70" s="1" t="s">
        <v>184</v>
      </c>
    </row>
    <row r="71" spans="3:11" ht="14.5" x14ac:dyDescent="0.35">
      <c r="C71" s="1" t="s">
        <v>186</v>
      </c>
      <c r="J71" t="s">
        <v>2097</v>
      </c>
      <c r="K71" s="1" t="s">
        <v>186</v>
      </c>
    </row>
    <row r="72" spans="3:11" ht="14.5" x14ac:dyDescent="0.35">
      <c r="C72" s="1" t="s">
        <v>188</v>
      </c>
      <c r="J72" t="s">
        <v>2094</v>
      </c>
      <c r="K72" s="1" t="s">
        <v>188</v>
      </c>
    </row>
    <row r="73" spans="3:11" ht="14.5" x14ac:dyDescent="0.35">
      <c r="C73" s="1" t="s">
        <v>190</v>
      </c>
      <c r="J73" t="s">
        <v>2120</v>
      </c>
      <c r="K73" s="1" t="s">
        <v>190</v>
      </c>
    </row>
    <row r="74" spans="3:11" ht="14.5" x14ac:dyDescent="0.35">
      <c r="C74" s="1" t="s">
        <v>192</v>
      </c>
      <c r="J74" t="s">
        <v>2108</v>
      </c>
      <c r="K74" s="1" t="s">
        <v>192</v>
      </c>
    </row>
    <row r="75" spans="3:11" ht="14.5" x14ac:dyDescent="0.35">
      <c r="C75" s="1" t="s">
        <v>194</v>
      </c>
      <c r="J75" t="s">
        <v>2053</v>
      </c>
      <c r="K75" s="1" t="s">
        <v>194</v>
      </c>
    </row>
    <row r="76" spans="3:11" ht="14.5" x14ac:dyDescent="0.35">
      <c r="C76" s="1" t="s">
        <v>196</v>
      </c>
      <c r="J76" t="s">
        <v>2148</v>
      </c>
      <c r="K76" s="1" t="s">
        <v>196</v>
      </c>
    </row>
    <row r="77" spans="3:11" ht="14.5" x14ac:dyDescent="0.35">
      <c r="C77" s="1" t="s">
        <v>198</v>
      </c>
      <c r="J77" t="s">
        <v>2023</v>
      </c>
      <c r="K77" s="1" t="s">
        <v>198</v>
      </c>
    </row>
    <row r="78" spans="3:11" ht="14.5" x14ac:dyDescent="0.35">
      <c r="C78" s="1" t="s">
        <v>200</v>
      </c>
      <c r="J78" t="s">
        <v>2083</v>
      </c>
      <c r="K78" s="1" t="s">
        <v>200</v>
      </c>
    </row>
    <row r="79" spans="3:11" ht="14.5" x14ac:dyDescent="0.35">
      <c r="C79" s="1" t="s">
        <v>204</v>
      </c>
      <c r="J79" t="s">
        <v>2060</v>
      </c>
      <c r="K79" s="1" t="s">
        <v>204</v>
      </c>
    </row>
    <row r="80" spans="3:11" ht="14.5" x14ac:dyDescent="0.35">
      <c r="C80" s="1" t="s">
        <v>207</v>
      </c>
      <c r="J80" t="s">
        <v>2241</v>
      </c>
      <c r="K80" s="1" t="s">
        <v>207</v>
      </c>
    </row>
    <row r="81" spans="3:11" ht="14.5" x14ac:dyDescent="0.35">
      <c r="C81" s="1" t="s">
        <v>210</v>
      </c>
      <c r="J81" t="s">
        <v>2051</v>
      </c>
      <c r="K81" s="1" t="s">
        <v>210</v>
      </c>
    </row>
    <row r="82" spans="3:11" ht="14.5" x14ac:dyDescent="0.35">
      <c r="C82" s="1" t="s">
        <v>212</v>
      </c>
      <c r="J82" t="s">
        <v>2005</v>
      </c>
      <c r="K82" s="1" t="s">
        <v>212</v>
      </c>
    </row>
    <row r="83" spans="3:11" ht="14.5" x14ac:dyDescent="0.35">
      <c r="C83" s="1" t="s">
        <v>214</v>
      </c>
      <c r="J83" t="s">
        <v>2005</v>
      </c>
      <c r="K83" s="1" t="s">
        <v>214</v>
      </c>
    </row>
    <row r="84" spans="3:11" ht="14.5" x14ac:dyDescent="0.35">
      <c r="C84" s="1" t="s">
        <v>216</v>
      </c>
      <c r="K84" s="1" t="s">
        <v>216</v>
      </c>
    </row>
    <row r="85" spans="3:11" ht="14.5" x14ac:dyDescent="0.35">
      <c r="C85" s="1" t="s">
        <v>218</v>
      </c>
      <c r="K85" s="1" t="s">
        <v>218</v>
      </c>
    </row>
    <row r="86" spans="3:11" ht="14.5" x14ac:dyDescent="0.35">
      <c r="C86" s="1" t="s">
        <v>221</v>
      </c>
      <c r="K86" s="1" t="s">
        <v>221</v>
      </c>
    </row>
    <row r="87" spans="3:11" ht="14.5" x14ac:dyDescent="0.35">
      <c r="C87" s="1" t="s">
        <v>223</v>
      </c>
      <c r="K87" s="1" t="s">
        <v>223</v>
      </c>
    </row>
    <row r="88" spans="3:11" ht="14.5" x14ac:dyDescent="0.35">
      <c r="C88" s="1" t="s">
        <v>225</v>
      </c>
      <c r="K88" s="1" t="s">
        <v>225</v>
      </c>
    </row>
    <row r="89" spans="3:11" ht="14.5" x14ac:dyDescent="0.35">
      <c r="C89" s="1" t="s">
        <v>228</v>
      </c>
      <c r="K89" s="1" t="s">
        <v>228</v>
      </c>
    </row>
    <row r="90" spans="3:11" ht="14.5" x14ac:dyDescent="0.35">
      <c r="C90" s="1" t="s">
        <v>230</v>
      </c>
      <c r="K90" s="1" t="s">
        <v>230</v>
      </c>
    </row>
    <row r="91" spans="3:11" ht="14.5" x14ac:dyDescent="0.35">
      <c r="C91" s="1" t="s">
        <v>232</v>
      </c>
      <c r="K91" s="1" t="s">
        <v>232</v>
      </c>
    </row>
    <row r="92" spans="3:11" ht="14.5" x14ac:dyDescent="0.35">
      <c r="C92" s="1" t="s">
        <v>235</v>
      </c>
      <c r="K92" s="1" t="s">
        <v>235</v>
      </c>
    </row>
    <row r="93" spans="3:11" ht="14.5" x14ac:dyDescent="0.35">
      <c r="C93" s="1" t="s">
        <v>237</v>
      </c>
      <c r="K93" s="1" t="s">
        <v>237</v>
      </c>
    </row>
    <row r="94" spans="3:11" ht="14.5" x14ac:dyDescent="0.35">
      <c r="C94" s="1" t="s">
        <v>239</v>
      </c>
      <c r="K94" s="1" t="s">
        <v>239</v>
      </c>
    </row>
    <row r="95" spans="3:11" ht="14.5" x14ac:dyDescent="0.35">
      <c r="C95" s="1" t="s">
        <v>241</v>
      </c>
      <c r="K95" s="1" t="s">
        <v>241</v>
      </c>
    </row>
    <row r="96" spans="3:11" ht="14.5" x14ac:dyDescent="0.35">
      <c r="C96" s="1" t="s">
        <v>243</v>
      </c>
      <c r="K96" s="1" t="s">
        <v>243</v>
      </c>
    </row>
    <row r="97" spans="3:11" ht="14.5" x14ac:dyDescent="0.35">
      <c r="C97" s="1" t="s">
        <v>245</v>
      </c>
      <c r="K97" s="1" t="s">
        <v>245</v>
      </c>
    </row>
    <row r="98" spans="3:11" ht="14.5" x14ac:dyDescent="0.35">
      <c r="C98" s="1" t="s">
        <v>247</v>
      </c>
      <c r="K98" s="1" t="s">
        <v>247</v>
      </c>
    </row>
    <row r="99" spans="3:11" ht="14.5" x14ac:dyDescent="0.35">
      <c r="C99" s="1" t="s">
        <v>249</v>
      </c>
      <c r="K99" s="1" t="s">
        <v>249</v>
      </c>
    </row>
    <row r="100" spans="3:11" ht="14.5" x14ac:dyDescent="0.35">
      <c r="C100" s="1" t="s">
        <v>252</v>
      </c>
      <c r="K100" s="1" t="s">
        <v>252</v>
      </c>
    </row>
    <row r="101" spans="3:11" ht="14.5" x14ac:dyDescent="0.35">
      <c r="C101" s="1" t="s">
        <v>254</v>
      </c>
      <c r="K101" s="1" t="s">
        <v>254</v>
      </c>
    </row>
    <row r="102" spans="3:11" ht="14.5" x14ac:dyDescent="0.35">
      <c r="C102" s="1" t="s">
        <v>256</v>
      </c>
      <c r="K102" s="1" t="s">
        <v>256</v>
      </c>
    </row>
    <row r="103" spans="3:11" ht="14.5" x14ac:dyDescent="0.35">
      <c r="C103" s="1" t="s">
        <v>258</v>
      </c>
      <c r="K103" s="1" t="s">
        <v>258</v>
      </c>
    </row>
    <row r="104" spans="3:11" ht="14.5" x14ac:dyDescent="0.35">
      <c r="C104" s="1" t="s">
        <v>263</v>
      </c>
      <c r="K104" s="1" t="s">
        <v>263</v>
      </c>
    </row>
    <row r="105" spans="3:11" ht="14.5" x14ac:dyDescent="0.35">
      <c r="C105" s="1" t="s">
        <v>266</v>
      </c>
      <c r="K105" s="1" t="s">
        <v>266</v>
      </c>
    </row>
    <row r="106" spans="3:11" ht="14.5" x14ac:dyDescent="0.35">
      <c r="C106" s="1" t="s">
        <v>268</v>
      </c>
      <c r="K106" s="1" t="s">
        <v>268</v>
      </c>
    </row>
    <row r="107" spans="3:11" ht="14.5" x14ac:dyDescent="0.35">
      <c r="C107" s="1" t="s">
        <v>270</v>
      </c>
      <c r="K107" s="1" t="s">
        <v>270</v>
      </c>
    </row>
    <row r="108" spans="3:11" ht="14.5" x14ac:dyDescent="0.35">
      <c r="C108" s="1" t="s">
        <v>272</v>
      </c>
      <c r="K108" s="1" t="s">
        <v>272</v>
      </c>
    </row>
    <row r="109" spans="3:11" ht="14.5" x14ac:dyDescent="0.35">
      <c r="C109" s="1" t="s">
        <v>274</v>
      </c>
      <c r="K109" s="1" t="s">
        <v>274</v>
      </c>
    </row>
    <row r="110" spans="3:11" ht="14.5" x14ac:dyDescent="0.35">
      <c r="C110" s="1" t="s">
        <v>276</v>
      </c>
      <c r="K110" s="1" t="s">
        <v>276</v>
      </c>
    </row>
    <row r="111" spans="3:11" ht="14.5" x14ac:dyDescent="0.35">
      <c r="C111" s="1" t="s">
        <v>278</v>
      </c>
      <c r="K111" s="1" t="s">
        <v>278</v>
      </c>
    </row>
    <row r="112" spans="3:11" ht="14.5" x14ac:dyDescent="0.35">
      <c r="C112" s="1" t="s">
        <v>280</v>
      </c>
      <c r="K112" s="1" t="s">
        <v>280</v>
      </c>
    </row>
    <row r="113" spans="3:11" ht="14.5" x14ac:dyDescent="0.35">
      <c r="C113" s="1" t="s">
        <v>282</v>
      </c>
      <c r="K113" s="1" t="s">
        <v>282</v>
      </c>
    </row>
    <row r="114" spans="3:11" ht="14.5" x14ac:dyDescent="0.35">
      <c r="C114" s="1" t="s">
        <v>284</v>
      </c>
      <c r="K114" s="1" t="s">
        <v>284</v>
      </c>
    </row>
    <row r="115" spans="3:11" ht="14.5" x14ac:dyDescent="0.35">
      <c r="C115" s="1" t="s">
        <v>286</v>
      </c>
      <c r="K115" s="1" t="s">
        <v>286</v>
      </c>
    </row>
    <row r="116" spans="3:11" ht="14.5" x14ac:dyDescent="0.35">
      <c r="C116" s="1" t="s">
        <v>288</v>
      </c>
      <c r="K116" s="1" t="s">
        <v>288</v>
      </c>
    </row>
    <row r="117" spans="3:11" ht="14.5" x14ac:dyDescent="0.35">
      <c r="C117" s="1" t="s">
        <v>291</v>
      </c>
      <c r="K117" s="1" t="s">
        <v>291</v>
      </c>
    </row>
    <row r="118" spans="3:11" ht="14.5" x14ac:dyDescent="0.35">
      <c r="C118" s="1" t="s">
        <v>293</v>
      </c>
      <c r="K118" s="1" t="s">
        <v>293</v>
      </c>
    </row>
    <row r="119" spans="3:11" ht="14.5" x14ac:dyDescent="0.35">
      <c r="C119" s="1" t="s">
        <v>295</v>
      </c>
      <c r="K119" s="1" t="s">
        <v>295</v>
      </c>
    </row>
    <row r="120" spans="3:11" ht="14.5" x14ac:dyDescent="0.35">
      <c r="C120" s="1" t="s">
        <v>297</v>
      </c>
      <c r="K120" s="1" t="s">
        <v>297</v>
      </c>
    </row>
    <row r="121" spans="3:11" ht="14.5" x14ac:dyDescent="0.35">
      <c r="C121" s="1" t="s">
        <v>299</v>
      </c>
      <c r="K121" s="1" t="s">
        <v>299</v>
      </c>
    </row>
    <row r="122" spans="3:11" ht="14.5" x14ac:dyDescent="0.35">
      <c r="C122" s="1" t="s">
        <v>301</v>
      </c>
      <c r="K122" s="1" t="s">
        <v>301</v>
      </c>
    </row>
    <row r="123" spans="3:11" ht="14.5" x14ac:dyDescent="0.35">
      <c r="C123" s="1" t="s">
        <v>303</v>
      </c>
      <c r="K123" s="1" t="s">
        <v>303</v>
      </c>
    </row>
    <row r="124" spans="3:11" ht="14.5" x14ac:dyDescent="0.35">
      <c r="C124" s="1" t="s">
        <v>308</v>
      </c>
      <c r="K124" s="1" t="s">
        <v>308</v>
      </c>
    </row>
    <row r="125" spans="3:11" ht="14.5" x14ac:dyDescent="0.35">
      <c r="C125" s="1" t="s">
        <v>311</v>
      </c>
      <c r="K125" s="1" t="s">
        <v>311</v>
      </c>
    </row>
    <row r="126" spans="3:11" ht="14.5" x14ac:dyDescent="0.35">
      <c r="C126" s="1" t="s">
        <v>314</v>
      </c>
      <c r="K126" s="1" t="s">
        <v>314</v>
      </c>
    </row>
    <row r="127" spans="3:11" ht="14.5" x14ac:dyDescent="0.35">
      <c r="C127" s="1" t="s">
        <v>316</v>
      </c>
      <c r="K127" s="1" t="s">
        <v>316</v>
      </c>
    </row>
    <row r="128" spans="3:11" ht="14.5" x14ac:dyDescent="0.35">
      <c r="C128" s="1" t="s">
        <v>318</v>
      </c>
      <c r="K128" s="1" t="s">
        <v>318</v>
      </c>
    </row>
    <row r="129" spans="3:11" ht="14.5" x14ac:dyDescent="0.35">
      <c r="C129" s="1" t="s">
        <v>320</v>
      </c>
      <c r="K129" s="1" t="s">
        <v>320</v>
      </c>
    </row>
    <row r="130" spans="3:11" ht="14.5" x14ac:dyDescent="0.35">
      <c r="C130" s="1" t="s">
        <v>322</v>
      </c>
      <c r="K130" s="1" t="s">
        <v>322</v>
      </c>
    </row>
    <row r="131" spans="3:11" ht="14.5" x14ac:dyDescent="0.35">
      <c r="C131" s="1" t="s">
        <v>324</v>
      </c>
      <c r="K131" s="1" t="s">
        <v>324</v>
      </c>
    </row>
    <row r="132" spans="3:11" ht="14.5" x14ac:dyDescent="0.35">
      <c r="C132" s="1" t="s">
        <v>326</v>
      </c>
      <c r="K132" s="1" t="s">
        <v>326</v>
      </c>
    </row>
    <row r="133" spans="3:11" ht="14.5" x14ac:dyDescent="0.35">
      <c r="C133" s="1" t="s">
        <v>328</v>
      </c>
      <c r="K133" s="1" t="s">
        <v>328</v>
      </c>
    </row>
    <row r="134" spans="3:11" ht="14.5" x14ac:dyDescent="0.35">
      <c r="C134" s="1" t="s">
        <v>330</v>
      </c>
      <c r="K134" s="1" t="s">
        <v>330</v>
      </c>
    </row>
    <row r="135" spans="3:11" ht="14.5" x14ac:dyDescent="0.35">
      <c r="C135" s="1" t="s">
        <v>333</v>
      </c>
      <c r="K135" s="1" t="s">
        <v>333</v>
      </c>
    </row>
    <row r="136" spans="3:11" ht="14.5" x14ac:dyDescent="0.35">
      <c r="C136" s="1" t="s">
        <v>335</v>
      </c>
      <c r="K136" s="1" t="s">
        <v>335</v>
      </c>
    </row>
    <row r="137" spans="3:11" ht="14.5" x14ac:dyDescent="0.35">
      <c r="C137" s="1" t="s">
        <v>337</v>
      </c>
      <c r="K137" s="1" t="s">
        <v>337</v>
      </c>
    </row>
    <row r="138" spans="3:11" ht="14.5" x14ac:dyDescent="0.35">
      <c r="C138" s="1" t="s">
        <v>339</v>
      </c>
      <c r="K138" s="1" t="s">
        <v>339</v>
      </c>
    </row>
    <row r="139" spans="3:11" ht="14.5" x14ac:dyDescent="0.35">
      <c r="C139" s="1" t="s">
        <v>341</v>
      </c>
      <c r="K139" s="1" t="s">
        <v>341</v>
      </c>
    </row>
    <row r="140" spans="3:11" ht="14.5" x14ac:dyDescent="0.35">
      <c r="C140" s="1" t="s">
        <v>343</v>
      </c>
      <c r="K140" s="1" t="s">
        <v>343</v>
      </c>
    </row>
    <row r="141" spans="3:11" ht="14.5" x14ac:dyDescent="0.35">
      <c r="C141" s="1" t="s">
        <v>345</v>
      </c>
      <c r="K141" s="1" t="s">
        <v>345</v>
      </c>
    </row>
    <row r="142" spans="3:11" ht="14.5" x14ac:dyDescent="0.35">
      <c r="C142" s="1" t="s">
        <v>347</v>
      </c>
      <c r="K142" s="1" t="s">
        <v>347</v>
      </c>
    </row>
    <row r="143" spans="3:11" ht="14.5" x14ac:dyDescent="0.35">
      <c r="C143" s="1" t="s">
        <v>349</v>
      </c>
      <c r="K143" s="1" t="s">
        <v>349</v>
      </c>
    </row>
    <row r="144" spans="3:11" ht="14.5" x14ac:dyDescent="0.35">
      <c r="C144" s="1" t="s">
        <v>351</v>
      </c>
      <c r="K144" s="1" t="s">
        <v>351</v>
      </c>
    </row>
    <row r="145" spans="3:11" ht="14.5" x14ac:dyDescent="0.35">
      <c r="C145" s="1" t="s">
        <v>353</v>
      </c>
      <c r="K145" s="1" t="s">
        <v>353</v>
      </c>
    </row>
    <row r="146" spans="3:11" ht="14.5" x14ac:dyDescent="0.35">
      <c r="C146" s="1" t="s">
        <v>355</v>
      </c>
      <c r="K146" s="1" t="s">
        <v>355</v>
      </c>
    </row>
    <row r="147" spans="3:11" ht="14.5" x14ac:dyDescent="0.35">
      <c r="C147" s="1" t="s">
        <v>357</v>
      </c>
      <c r="K147" s="1" t="s">
        <v>357</v>
      </c>
    </row>
    <row r="148" spans="3:11" ht="14.5" x14ac:dyDescent="0.35">
      <c r="C148" s="1" t="s">
        <v>359</v>
      </c>
      <c r="K148" s="1" t="s">
        <v>359</v>
      </c>
    </row>
    <row r="149" spans="3:11" ht="14.5" x14ac:dyDescent="0.35">
      <c r="C149" s="1" t="s">
        <v>361</v>
      </c>
      <c r="K149" s="1" t="s">
        <v>361</v>
      </c>
    </row>
    <row r="150" spans="3:11" ht="14.5" x14ac:dyDescent="0.35">
      <c r="C150" s="1" t="s">
        <v>363</v>
      </c>
      <c r="K150" s="1" t="s">
        <v>363</v>
      </c>
    </row>
    <row r="151" spans="3:11" ht="14.5" x14ac:dyDescent="0.35">
      <c r="C151" s="1" t="s">
        <v>365</v>
      </c>
      <c r="K151" s="1" t="s">
        <v>365</v>
      </c>
    </row>
    <row r="152" spans="3:11" ht="14.5" x14ac:dyDescent="0.35">
      <c r="C152" s="1" t="s">
        <v>367</v>
      </c>
      <c r="K152" s="1" t="s">
        <v>367</v>
      </c>
    </row>
    <row r="153" spans="3:11" ht="14.5" x14ac:dyDescent="0.35">
      <c r="C153" s="1" t="s">
        <v>369</v>
      </c>
      <c r="K153" s="1" t="s">
        <v>369</v>
      </c>
    </row>
    <row r="154" spans="3:11" ht="14.5" x14ac:dyDescent="0.35">
      <c r="C154" s="1" t="s">
        <v>373</v>
      </c>
      <c r="K154" s="1" t="s">
        <v>373</v>
      </c>
    </row>
    <row r="155" spans="3:11" ht="14.5" x14ac:dyDescent="0.35">
      <c r="C155" s="1" t="s">
        <v>375</v>
      </c>
      <c r="K155" s="1" t="s">
        <v>375</v>
      </c>
    </row>
    <row r="156" spans="3:11" ht="14.5" x14ac:dyDescent="0.35">
      <c r="C156" s="1" t="s">
        <v>377</v>
      </c>
      <c r="K156" s="1" t="s">
        <v>377</v>
      </c>
    </row>
    <row r="157" spans="3:11" ht="14.5" x14ac:dyDescent="0.35">
      <c r="C157" s="1" t="s">
        <v>380</v>
      </c>
      <c r="K157" s="1" t="s">
        <v>380</v>
      </c>
    </row>
    <row r="158" spans="3:11" ht="14.5" x14ac:dyDescent="0.35">
      <c r="C158" s="1" t="s">
        <v>383</v>
      </c>
      <c r="K158" s="1" t="s">
        <v>383</v>
      </c>
    </row>
    <row r="159" spans="3:11" ht="14.5" x14ac:dyDescent="0.35">
      <c r="C159" s="1" t="s">
        <v>385</v>
      </c>
      <c r="K159" s="1" t="s">
        <v>385</v>
      </c>
    </row>
    <row r="160" spans="3:11" ht="14.5" x14ac:dyDescent="0.35">
      <c r="C160" s="1" t="s">
        <v>387</v>
      </c>
      <c r="K160" s="1" t="s">
        <v>387</v>
      </c>
    </row>
    <row r="161" spans="3:11" ht="14.5" x14ac:dyDescent="0.35">
      <c r="C161" s="1" t="s">
        <v>389</v>
      </c>
      <c r="K161" s="1" t="s">
        <v>389</v>
      </c>
    </row>
    <row r="162" spans="3:11" ht="14.5" x14ac:dyDescent="0.35">
      <c r="C162" s="1" t="s">
        <v>391</v>
      </c>
      <c r="K162" s="1" t="s">
        <v>391</v>
      </c>
    </row>
    <row r="163" spans="3:11" ht="14.5" x14ac:dyDescent="0.35">
      <c r="C163" s="1" t="s">
        <v>393</v>
      </c>
      <c r="K163" s="1" t="s">
        <v>393</v>
      </c>
    </row>
    <row r="164" spans="3:11" ht="14.5" x14ac:dyDescent="0.35">
      <c r="C164" s="1" t="s">
        <v>395</v>
      </c>
      <c r="K164" s="1" t="s">
        <v>395</v>
      </c>
    </row>
    <row r="165" spans="3:11" ht="14.5" x14ac:dyDescent="0.35">
      <c r="C165" s="1" t="s">
        <v>397</v>
      </c>
      <c r="K165" s="1" t="s">
        <v>397</v>
      </c>
    </row>
    <row r="166" spans="3:11" ht="14.5" x14ac:dyDescent="0.35">
      <c r="C166" s="1" t="s">
        <v>399</v>
      </c>
      <c r="K166" s="1" t="s">
        <v>399</v>
      </c>
    </row>
    <row r="167" spans="3:11" ht="14.5" x14ac:dyDescent="0.35">
      <c r="C167" s="1" t="s">
        <v>401</v>
      </c>
      <c r="K167" s="1" t="s">
        <v>401</v>
      </c>
    </row>
    <row r="168" spans="3:11" ht="14.5" x14ac:dyDescent="0.35">
      <c r="C168" s="1" t="s">
        <v>403</v>
      </c>
      <c r="K168" s="1" t="s">
        <v>403</v>
      </c>
    </row>
    <row r="169" spans="3:11" ht="14.5" x14ac:dyDescent="0.35">
      <c r="C169" s="1" t="s">
        <v>405</v>
      </c>
      <c r="K169" s="1" t="s">
        <v>405</v>
      </c>
    </row>
    <row r="170" spans="3:11" ht="14.5" x14ac:dyDescent="0.35">
      <c r="C170" s="1" t="s">
        <v>407</v>
      </c>
      <c r="K170" s="1" t="s">
        <v>407</v>
      </c>
    </row>
    <row r="171" spans="3:11" ht="14.5" x14ac:dyDescent="0.35">
      <c r="C171" s="1" t="s">
        <v>409</v>
      </c>
      <c r="K171" s="1" t="s">
        <v>409</v>
      </c>
    </row>
    <row r="172" spans="3:11" ht="14.5" x14ac:dyDescent="0.35">
      <c r="C172" s="1" t="s">
        <v>411</v>
      </c>
      <c r="K172" s="1" t="s">
        <v>411</v>
      </c>
    </row>
    <row r="173" spans="3:11" ht="14.5" x14ac:dyDescent="0.35">
      <c r="C173" s="1" t="s">
        <v>413</v>
      </c>
      <c r="K173" s="1" t="s">
        <v>413</v>
      </c>
    </row>
    <row r="174" spans="3:11" ht="14.5" x14ac:dyDescent="0.35">
      <c r="C174" s="1" t="s">
        <v>415</v>
      </c>
      <c r="K174" s="1" t="s">
        <v>415</v>
      </c>
    </row>
    <row r="175" spans="3:11" ht="14.5" x14ac:dyDescent="0.35">
      <c r="C175" s="1" t="s">
        <v>417</v>
      </c>
      <c r="K175" s="1" t="s">
        <v>417</v>
      </c>
    </row>
    <row r="176" spans="3:11" ht="14.5" x14ac:dyDescent="0.35">
      <c r="C176" s="1" t="s">
        <v>419</v>
      </c>
      <c r="K176" s="1" t="s">
        <v>419</v>
      </c>
    </row>
    <row r="177" spans="3:11" ht="14.5" x14ac:dyDescent="0.35">
      <c r="C177" s="1" t="s">
        <v>421</v>
      </c>
      <c r="K177" s="1" t="s">
        <v>421</v>
      </c>
    </row>
    <row r="178" spans="3:11" ht="14.5" x14ac:dyDescent="0.35">
      <c r="C178" s="1" t="s">
        <v>423</v>
      </c>
      <c r="K178" s="1" t="s">
        <v>423</v>
      </c>
    </row>
    <row r="179" spans="3:11" ht="14.5" x14ac:dyDescent="0.35">
      <c r="C179" s="1" t="s">
        <v>425</v>
      </c>
      <c r="K179" s="1" t="s">
        <v>425</v>
      </c>
    </row>
    <row r="180" spans="3:11" ht="14.5" x14ac:dyDescent="0.35">
      <c r="C180" s="1" t="s">
        <v>427</v>
      </c>
      <c r="K180" s="1" t="s">
        <v>427</v>
      </c>
    </row>
    <row r="181" spans="3:11" ht="14.5" x14ac:dyDescent="0.35">
      <c r="C181" s="1" t="s">
        <v>429</v>
      </c>
      <c r="K181" s="1" t="s">
        <v>429</v>
      </c>
    </row>
    <row r="182" spans="3:11" ht="14.5" x14ac:dyDescent="0.35">
      <c r="C182" s="1" t="s">
        <v>431</v>
      </c>
      <c r="K182" s="1" t="s">
        <v>431</v>
      </c>
    </row>
    <row r="183" spans="3:11" ht="14.5" x14ac:dyDescent="0.35">
      <c r="C183" s="1" t="s">
        <v>433</v>
      </c>
      <c r="K183" s="1" t="s">
        <v>433</v>
      </c>
    </row>
    <row r="184" spans="3:11" ht="14.5" x14ac:dyDescent="0.35">
      <c r="C184" s="1" t="s">
        <v>437</v>
      </c>
      <c r="K184" s="1" t="s">
        <v>437</v>
      </c>
    </row>
    <row r="185" spans="3:11" ht="14.5" x14ac:dyDescent="0.35">
      <c r="C185" s="1" t="s">
        <v>440</v>
      </c>
      <c r="K185" s="1" t="s">
        <v>440</v>
      </c>
    </row>
    <row r="186" spans="3:11" ht="14.5" x14ac:dyDescent="0.35">
      <c r="C186" s="1" t="s">
        <v>442</v>
      </c>
      <c r="K186" s="1" t="s">
        <v>442</v>
      </c>
    </row>
    <row r="187" spans="3:11" ht="14.5" x14ac:dyDescent="0.35">
      <c r="C187" s="1" t="s">
        <v>444</v>
      </c>
      <c r="K187" s="1" t="s">
        <v>444</v>
      </c>
    </row>
    <row r="188" spans="3:11" ht="14.5" x14ac:dyDescent="0.35">
      <c r="C188" s="1" t="s">
        <v>446</v>
      </c>
      <c r="K188" s="1" t="s">
        <v>446</v>
      </c>
    </row>
    <row r="189" spans="3:11" ht="14.5" x14ac:dyDescent="0.35">
      <c r="C189" s="1" t="s">
        <v>448</v>
      </c>
      <c r="K189" s="1" t="s">
        <v>448</v>
      </c>
    </row>
    <row r="190" spans="3:11" ht="14.5" x14ac:dyDescent="0.35">
      <c r="C190" s="1" t="s">
        <v>450</v>
      </c>
      <c r="K190" s="1" t="s">
        <v>450</v>
      </c>
    </row>
    <row r="191" spans="3:11" ht="14.5" x14ac:dyDescent="0.35">
      <c r="C191" s="1" t="s">
        <v>452</v>
      </c>
      <c r="K191" s="1" t="s">
        <v>452</v>
      </c>
    </row>
    <row r="192" spans="3:11" ht="14.5" x14ac:dyDescent="0.35">
      <c r="C192" s="1" t="s">
        <v>454</v>
      </c>
      <c r="K192" s="1" t="s">
        <v>454</v>
      </c>
    </row>
    <row r="193" spans="3:11" ht="14.5" x14ac:dyDescent="0.35">
      <c r="C193" s="1" t="s">
        <v>456</v>
      </c>
      <c r="K193" s="1" t="s">
        <v>456</v>
      </c>
    </row>
    <row r="194" spans="3:11" ht="14.5" x14ac:dyDescent="0.35">
      <c r="C194" s="1" t="s">
        <v>458</v>
      </c>
      <c r="K194" s="1" t="s">
        <v>458</v>
      </c>
    </row>
    <row r="195" spans="3:11" ht="14.5" x14ac:dyDescent="0.35">
      <c r="C195" s="1" t="s">
        <v>460</v>
      </c>
      <c r="K195" s="1" t="s">
        <v>460</v>
      </c>
    </row>
    <row r="196" spans="3:11" ht="14.5" x14ac:dyDescent="0.35">
      <c r="C196" s="1" t="s">
        <v>462</v>
      </c>
      <c r="K196" s="1" t="s">
        <v>462</v>
      </c>
    </row>
    <row r="197" spans="3:11" ht="14.5" x14ac:dyDescent="0.35">
      <c r="C197" s="1" t="s">
        <v>464</v>
      </c>
      <c r="K197" s="1" t="s">
        <v>464</v>
      </c>
    </row>
    <row r="198" spans="3:11" ht="14.5" x14ac:dyDescent="0.35">
      <c r="C198" s="1" t="s">
        <v>466</v>
      </c>
      <c r="K198" s="1" t="s">
        <v>466</v>
      </c>
    </row>
    <row r="199" spans="3:11" ht="14.5" x14ac:dyDescent="0.35">
      <c r="C199" s="1" t="s">
        <v>468</v>
      </c>
      <c r="K199" s="1" t="s">
        <v>468</v>
      </c>
    </row>
    <row r="200" spans="3:11" ht="14.5" x14ac:dyDescent="0.35">
      <c r="C200" s="1" t="s">
        <v>470</v>
      </c>
      <c r="K200" s="1" t="s">
        <v>470</v>
      </c>
    </row>
    <row r="201" spans="3:11" ht="14.5" x14ac:dyDescent="0.35">
      <c r="C201" s="1" t="s">
        <v>472</v>
      </c>
      <c r="K201" s="1" t="s">
        <v>472</v>
      </c>
    </row>
    <row r="202" spans="3:11" ht="14.5" x14ac:dyDescent="0.35">
      <c r="C202" s="1" t="s">
        <v>474</v>
      </c>
      <c r="K202" s="1" t="s">
        <v>474</v>
      </c>
    </row>
  </sheetData>
  <pageMargins left="0.7" right="0.7" top="0.75" bottom="0.75" header="0.3" footer="0.3"/>
  <tableParts count="5">
    <tablePart r:id="rId1"/>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Master Barang</vt:lpstr>
      <vt:lpstr>Stok Awal</vt:lpstr>
      <vt:lpstr>Dashboard</vt:lpstr>
      <vt:lpstr>Data_Preparation</vt:lpstr>
      <vt:lpstr>Data_Transaksi</vt:lpstr>
      <vt:lpstr>Kartu Stok</vt:lpstr>
      <vt:lpstr>Barang_Masuk</vt:lpstr>
      <vt:lpstr>Barang_Keluar</vt:lpstr>
      <vt:lpstr>GR_Report</vt:lpstr>
      <vt:lpstr>GI_Report</vt:lpstr>
      <vt:lpstr>List_Helper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elshita</dc:creator>
  <cp:lastModifiedBy>elshita</cp:lastModifiedBy>
  <cp:lastPrinted>2026-08-23T12:21:37Z</cp:lastPrinted>
  <dcterms:created xsi:type="dcterms:W3CDTF">2026-07-26T05:12:13Z</dcterms:created>
  <dcterms:modified xsi:type="dcterms:W3CDTF">2026-09-04T16:21:27Z</dcterms:modified>
</cp:coreProperties>
</file>